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/>
  <mc:AlternateContent xmlns:mc="http://schemas.openxmlformats.org/markup-compatibility/2006">
    <mc:Choice Requires="x15">
      <x15ac:absPath xmlns:x15ac="http://schemas.microsoft.com/office/spreadsheetml/2010/11/ac" url="C:\Users\crist\Desktop\"/>
    </mc:Choice>
  </mc:AlternateContent>
  <xr:revisionPtr revIDLastSave="0" documentId="13_ncr:1_{8815F4A5-7AFC-4013-B27F-B88FA1A87278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Data" sheetId="6" r:id="rId1"/>
    <sheet name="Salary Calculator" sheetId="8" r:id="rId2"/>
    <sheet name="Data_Validation" sheetId="4" r:id="rId3"/>
    <sheet name="Title" sheetId="9" r:id="rId4"/>
    <sheet name="Country" sheetId="10" r:id="rId5"/>
    <sheet name="Type" sheetId="11" r:id="rId6"/>
    <sheet name="Platform" sheetId="12" r:id="rId7"/>
  </sheets>
  <definedNames>
    <definedName name="_xlchart.v5.0" hidden="1">Country!$D$1:$D$112</definedName>
    <definedName name="_xlchart.v5.1" hidden="1">Country!$E$1:$E$112</definedName>
    <definedName name="count">Data_Validation!$M$2</definedName>
    <definedName name="country">'Salary Calculator'!$G$4</definedName>
    <definedName name="median_salary">Title!$I$2</definedName>
    <definedName name="median_salary_ex">Title!$G$2</definedName>
    <definedName name="mediansalary">'Salary Calculator'!#REF!</definedName>
    <definedName name="mmm">'Salary Calculator'!#REF!</definedName>
    <definedName name="platform">Platform!$G$2</definedName>
    <definedName name="title">'Salary Calculator'!$C$4</definedName>
    <definedName name="title_ex">'Salary Calculator'!$C$4</definedName>
    <definedName name="type">'Salary Calculator'!$K$4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D2" i="11" l="1" a="1"/>
  <c r="D2" i="11" s="1"/>
  <c r="A2" i="12" a="1"/>
  <c r="J2" i="4" a="1"/>
  <c r="J2" i="4" s="1"/>
  <c r="K2" i="4" s="1" a="1"/>
  <c r="K2" i="4" s="1"/>
  <c r="A2" i="11" s="1" a="1"/>
  <c r="G2" i="4" a="1"/>
  <c r="G2" i="4" s="1"/>
  <c r="H2" i="4" s="1" a="1"/>
  <c r="H2" i="4" s="1"/>
  <c r="A2" i="10" s="1" a="1"/>
  <c r="A2" i="4" a="1"/>
  <c r="A2" i="10" l="1"/>
  <c r="B2" i="10" s="1" a="1"/>
  <c r="B2" i="10" s="1"/>
  <c r="B5" i="10" a="1"/>
  <c r="B5" i="10" s="1"/>
  <c r="B11" i="10" a="1"/>
  <c r="B11" i="10" s="1"/>
  <c r="B17" i="10" a="1"/>
  <c r="B17" i="10" s="1"/>
  <c r="B23" i="10" a="1"/>
  <c r="B23" i="10" s="1"/>
  <c r="B29" i="10" a="1"/>
  <c r="B29" i="10" s="1"/>
  <c r="B35" i="10" a="1"/>
  <c r="B35" i="10" s="1"/>
  <c r="B7" i="10" a="1"/>
  <c r="B7" i="10" s="1"/>
  <c r="B13" i="10" a="1"/>
  <c r="B13" i="10" s="1"/>
  <c r="B19" i="10" a="1"/>
  <c r="B19" i="10" s="1"/>
  <c r="B8" i="10" a="1"/>
  <c r="B8" i="10" s="1"/>
  <c r="B14" i="10" a="1"/>
  <c r="B14" i="10" s="1"/>
  <c r="B20" i="10" a="1"/>
  <c r="B20" i="10" s="1"/>
  <c r="B26" i="10" a="1"/>
  <c r="B26" i="10" s="1"/>
  <c r="B32" i="10" a="1"/>
  <c r="B32" i="10" s="1"/>
  <c r="B38" i="10" a="1"/>
  <c r="B38" i="10" s="1"/>
  <c r="B44" i="10" a="1"/>
  <c r="B44" i="10" s="1"/>
  <c r="B50" i="10" a="1"/>
  <c r="B50" i="10" s="1"/>
  <c r="B56" i="10" a="1"/>
  <c r="B56" i="10" s="1"/>
  <c r="B62" i="10" a="1"/>
  <c r="B62" i="10" s="1"/>
  <c r="B68" i="10" a="1"/>
  <c r="B68" i="10" s="1"/>
  <c r="B74" i="10" a="1"/>
  <c r="B74" i="10" s="1"/>
  <c r="B80" i="10" a="1"/>
  <c r="B80" i="10" s="1"/>
  <c r="B3" i="10" a="1"/>
  <c r="B3" i="10" s="1"/>
  <c r="B9" i="10" a="1"/>
  <c r="B9" i="10" s="1"/>
  <c r="B15" i="10" a="1"/>
  <c r="B15" i="10" s="1"/>
  <c r="B21" i="10" a="1"/>
  <c r="B21" i="10" s="1"/>
  <c r="B27" i="10" a="1"/>
  <c r="B27" i="10" s="1"/>
  <c r="B33" i="10" a="1"/>
  <c r="B33" i="10" s="1"/>
  <c r="B39" i="10" a="1"/>
  <c r="B39" i="10" s="1"/>
  <c r="B45" i="10" a="1"/>
  <c r="B45" i="10" s="1"/>
  <c r="B51" i="10" a="1"/>
  <c r="B51" i="10" s="1"/>
  <c r="B57" i="10" a="1"/>
  <c r="B57" i="10" s="1"/>
  <c r="B4" i="10" a="1"/>
  <c r="B4" i="10" s="1"/>
  <c r="B10" i="10" a="1"/>
  <c r="B10" i="10" s="1"/>
  <c r="B16" i="10" a="1"/>
  <c r="B16" i="10" s="1"/>
  <c r="B22" i="10" a="1"/>
  <c r="B22" i="10" s="1"/>
  <c r="B28" i="10" a="1"/>
  <c r="B28" i="10" s="1"/>
  <c r="B30" i="10" a="1"/>
  <c r="B30" i="10" s="1"/>
  <c r="B41" i="10" a="1"/>
  <c r="B41" i="10" s="1"/>
  <c r="B49" i="10" a="1"/>
  <c r="B49" i="10" s="1"/>
  <c r="B59" i="10" a="1"/>
  <c r="B59" i="10" s="1"/>
  <c r="B66" i="10" a="1"/>
  <c r="B66" i="10" s="1"/>
  <c r="B73" i="10" a="1"/>
  <c r="B73" i="10" s="1"/>
  <c r="B81" i="10" a="1"/>
  <c r="B81" i="10" s="1"/>
  <c r="B87" i="10" a="1"/>
  <c r="B87" i="10" s="1"/>
  <c r="B93" i="10" a="1"/>
  <c r="B93" i="10" s="1"/>
  <c r="B99" i="10" a="1"/>
  <c r="B99" i="10" s="1"/>
  <c r="B105" i="10" a="1"/>
  <c r="B105" i="10" s="1"/>
  <c r="B111" i="10" a="1"/>
  <c r="B111" i="10" s="1"/>
  <c r="B112" i="10" a="1"/>
  <c r="B112" i="10" s="1"/>
  <c r="B6" i="10" a="1"/>
  <c r="B6" i="10" s="1"/>
  <c r="B31" i="10" a="1"/>
  <c r="B31" i="10" s="1"/>
  <c r="B42" i="10" a="1"/>
  <c r="B42" i="10" s="1"/>
  <c r="B52" i="10" a="1"/>
  <c r="B52" i="10" s="1"/>
  <c r="B60" i="10" a="1"/>
  <c r="B60" i="10" s="1"/>
  <c r="B67" i="10" a="1"/>
  <c r="B67" i="10" s="1"/>
  <c r="B75" i="10" a="1"/>
  <c r="B75" i="10" s="1"/>
  <c r="B82" i="10" a="1"/>
  <c r="B82" i="10" s="1"/>
  <c r="B88" i="10" a="1"/>
  <c r="B88" i="10" s="1"/>
  <c r="B94" i="10" a="1"/>
  <c r="B94" i="10" s="1"/>
  <c r="B100" i="10" a="1"/>
  <c r="B100" i="10" s="1"/>
  <c r="B106" i="10" a="1"/>
  <c r="B106" i="10" s="1"/>
  <c r="B12" i="10" a="1"/>
  <c r="B12" i="10" s="1"/>
  <c r="B34" i="10" a="1"/>
  <c r="B34" i="10" s="1"/>
  <c r="B43" i="10" a="1"/>
  <c r="B43" i="10" s="1"/>
  <c r="B53" i="10" a="1"/>
  <c r="B53" i="10" s="1"/>
  <c r="B61" i="10" a="1"/>
  <c r="B61" i="10" s="1"/>
  <c r="B69" i="10" a="1"/>
  <c r="B69" i="10" s="1"/>
  <c r="B76" i="10" a="1"/>
  <c r="B76" i="10" s="1"/>
  <c r="B83" i="10" a="1"/>
  <c r="B83" i="10" s="1"/>
  <c r="B89" i="10" a="1"/>
  <c r="B89" i="10" s="1"/>
  <c r="B95" i="10" a="1"/>
  <c r="B95" i="10" s="1"/>
  <c r="B101" i="10" a="1"/>
  <c r="B101" i="10" s="1"/>
  <c r="B107" i="10" a="1"/>
  <c r="B107" i="10" s="1"/>
  <c r="B102" i="10" a="1"/>
  <c r="B102" i="10" s="1"/>
  <c r="B18" i="10" a="1"/>
  <c r="B18" i="10" s="1"/>
  <c r="B36" i="10" a="1"/>
  <c r="B36" i="10" s="1"/>
  <c r="B46" i="10" a="1"/>
  <c r="B46" i="10" s="1"/>
  <c r="B54" i="10" a="1"/>
  <c r="B54" i="10" s="1"/>
  <c r="B63" i="10" a="1"/>
  <c r="B63" i="10" s="1"/>
  <c r="B70" i="10" a="1"/>
  <c r="B70" i="10" s="1"/>
  <c r="B77" i="10" a="1"/>
  <c r="B77" i="10" s="1"/>
  <c r="B84" i="10" a="1"/>
  <c r="B84" i="10" s="1"/>
  <c r="B90" i="10" a="1"/>
  <c r="B90" i="10" s="1"/>
  <c r="B96" i="10" a="1"/>
  <c r="B96" i="10" s="1"/>
  <c r="B24" i="10" a="1"/>
  <c r="B24" i="10" s="1"/>
  <c r="B37" i="10" a="1"/>
  <c r="B37" i="10" s="1"/>
  <c r="B47" i="10" a="1"/>
  <c r="B47" i="10" s="1"/>
  <c r="B55" i="10" a="1"/>
  <c r="B55" i="10" s="1"/>
  <c r="B64" i="10" a="1"/>
  <c r="B64" i="10" s="1"/>
  <c r="B71" i="10" a="1"/>
  <c r="B71" i="10" s="1"/>
  <c r="B78" i="10" a="1"/>
  <c r="B78" i="10" s="1"/>
  <c r="B85" i="10" a="1"/>
  <c r="B85" i="10" s="1"/>
  <c r="B91" i="10" a="1"/>
  <c r="B91" i="10" s="1"/>
  <c r="B97" i="10" a="1"/>
  <c r="B97" i="10" s="1"/>
  <c r="B103" i="10" a="1"/>
  <c r="B103" i="10" s="1"/>
  <c r="B109" i="10" a="1"/>
  <c r="B109" i="10" s="1"/>
  <c r="B25" i="10" a="1"/>
  <c r="B25" i="10" s="1"/>
  <c r="B40" i="10" a="1"/>
  <c r="B40" i="10" s="1"/>
  <c r="B48" i="10" a="1"/>
  <c r="B48" i="10" s="1"/>
  <c r="B58" i="10" a="1"/>
  <c r="B58" i="10" s="1"/>
  <c r="B65" i="10" a="1"/>
  <c r="B65" i="10" s="1"/>
  <c r="B72" i="10" a="1"/>
  <c r="B72" i="10" s="1"/>
  <c r="B79" i="10" a="1"/>
  <c r="B79" i="10" s="1"/>
  <c r="B86" i="10" a="1"/>
  <c r="B86" i="10" s="1"/>
  <c r="B92" i="10" a="1"/>
  <c r="B92" i="10" s="1"/>
  <c r="B98" i="10" a="1"/>
  <c r="B98" i="10" s="1"/>
  <c r="B104" i="10" a="1"/>
  <c r="B104" i="10" s="1"/>
  <c r="B110" i="10" a="1"/>
  <c r="B110" i="10" s="1"/>
  <c r="B108" i="10" a="1"/>
  <c r="B108" i="10" s="1"/>
  <c r="A2" i="11"/>
  <c r="B2" i="11" s="1" a="1"/>
  <c r="B2" i="11" s="1"/>
  <c r="B5" i="11" a="1"/>
  <c r="B5" i="11" s="1"/>
  <c r="B6" i="11" a="1"/>
  <c r="B6" i="11" s="1"/>
  <c r="B3" i="11" a="1"/>
  <c r="B3" i="11" s="1"/>
  <c r="B4" i="11" a="1"/>
  <c r="B4" i="11" s="1"/>
  <c r="A2" i="4"/>
  <c r="B2" i="4" s="1" a="1"/>
  <c r="B2" i="4" s="1"/>
  <c r="B4" i="4" a="1"/>
  <c r="B4" i="4" s="1"/>
  <c r="B10" i="4" a="1"/>
  <c r="B10" i="4" s="1"/>
  <c r="B5" i="4" a="1"/>
  <c r="B5" i="4" s="1"/>
  <c r="B11" i="4" a="1"/>
  <c r="B11" i="4" s="1"/>
  <c r="B6" i="4" a="1"/>
  <c r="B6" i="4" s="1"/>
  <c r="B7" i="4" a="1"/>
  <c r="B7" i="4" s="1"/>
  <c r="B8" i="4" a="1"/>
  <c r="B8" i="4" s="1"/>
  <c r="B3" i="4" a="1"/>
  <c r="B3" i="4" s="1"/>
  <c r="B9" i="4" a="1"/>
  <c r="B9" i="4" s="1"/>
  <c r="A2" i="12"/>
  <c r="B2" i="12" s="1"/>
  <c r="B3" i="12"/>
  <c r="B4" i="12"/>
  <c r="B5" i="12"/>
  <c r="B11" i="12"/>
  <c r="B17" i="12"/>
  <c r="B23" i="12"/>
  <c r="B29" i="12"/>
  <c r="B35" i="12"/>
  <c r="B41" i="12"/>
  <c r="B47" i="12"/>
  <c r="B53" i="12"/>
  <c r="B59" i="12"/>
  <c r="B65" i="12"/>
  <c r="B71" i="12"/>
  <c r="B77" i="12"/>
  <c r="B83" i="12"/>
  <c r="B89" i="12"/>
  <c r="B95" i="12"/>
  <c r="B101" i="12"/>
  <c r="B107" i="12"/>
  <c r="B113" i="12"/>
  <c r="B119" i="12"/>
  <c r="B125" i="12"/>
  <c r="B131" i="12"/>
  <c r="B137" i="12"/>
  <c r="B143" i="12"/>
  <c r="B149" i="12"/>
  <c r="B155" i="12"/>
  <c r="B161" i="12"/>
  <c r="B167" i="12"/>
  <c r="B173" i="12"/>
  <c r="B179" i="12"/>
  <c r="B185" i="12"/>
  <c r="B191" i="12"/>
  <c r="B197" i="12"/>
  <c r="B203" i="12"/>
  <c r="B209" i="12"/>
  <c r="B215" i="12"/>
  <c r="B221" i="12"/>
  <c r="B227" i="12"/>
  <c r="B233" i="12"/>
  <c r="B239" i="12"/>
  <c r="B245" i="12"/>
  <c r="B251" i="12"/>
  <c r="B257" i="12"/>
  <c r="B263" i="12"/>
  <c r="B269" i="12"/>
  <c r="B275" i="12"/>
  <c r="B281" i="12"/>
  <c r="B287" i="12"/>
  <c r="B293" i="12"/>
  <c r="B299" i="12"/>
  <c r="B305" i="12"/>
  <c r="B311" i="12"/>
  <c r="B317" i="12"/>
  <c r="B323" i="12"/>
  <c r="B329" i="12"/>
  <c r="B335" i="12"/>
  <c r="B341" i="12"/>
  <c r="B347" i="12"/>
  <c r="B353" i="12"/>
  <c r="B359" i="12"/>
  <c r="B365" i="12"/>
  <c r="B371" i="12"/>
  <c r="B377" i="12"/>
  <c r="B383" i="12"/>
  <c r="B389" i="12"/>
  <c r="B395" i="12"/>
  <c r="B401" i="12"/>
  <c r="B407" i="12"/>
  <c r="B413" i="12"/>
  <c r="B419" i="12"/>
  <c r="B425" i="12"/>
  <c r="B431" i="12"/>
  <c r="B437" i="12"/>
  <c r="B443" i="12"/>
  <c r="B449" i="12"/>
  <c r="B455" i="12"/>
  <c r="B461" i="12"/>
  <c r="B467" i="12"/>
  <c r="B473" i="12"/>
  <c r="B479" i="12"/>
  <c r="B485" i="12"/>
  <c r="B491" i="12"/>
  <c r="B497" i="12"/>
  <c r="B503" i="12"/>
  <c r="B509" i="12"/>
  <c r="B6" i="12"/>
  <c r="B7" i="12"/>
  <c r="B8" i="12"/>
  <c r="B14" i="12"/>
  <c r="B20" i="12"/>
  <c r="B26" i="12"/>
  <c r="B32" i="12"/>
  <c r="B38" i="12"/>
  <c r="B44" i="12"/>
  <c r="B50" i="12"/>
  <c r="B56" i="12"/>
  <c r="B62" i="12"/>
  <c r="B68" i="12"/>
  <c r="B74" i="12"/>
  <c r="B80" i="12"/>
  <c r="B86" i="12"/>
  <c r="B92" i="12"/>
  <c r="B98" i="12"/>
  <c r="B104" i="12"/>
  <c r="B110" i="12"/>
  <c r="B116" i="12"/>
  <c r="B122" i="12"/>
  <c r="B128" i="12"/>
  <c r="B134" i="12"/>
  <c r="B140" i="12"/>
  <c r="B146" i="12"/>
  <c r="B152" i="12"/>
  <c r="B158" i="12"/>
  <c r="B164" i="12"/>
  <c r="B170" i="12"/>
  <c r="B176" i="12"/>
  <c r="B182" i="12"/>
  <c r="B188" i="12"/>
  <c r="B194" i="12"/>
  <c r="B200" i="12"/>
  <c r="B206" i="12"/>
  <c r="B212" i="12"/>
  <c r="B218" i="12"/>
  <c r="B224" i="12"/>
  <c r="B230" i="12"/>
  <c r="B236" i="12"/>
  <c r="B242" i="12"/>
  <c r="B248" i="12"/>
  <c r="B254" i="12"/>
  <c r="B260" i="12"/>
  <c r="B266" i="12"/>
  <c r="B272" i="12"/>
  <c r="B278" i="12"/>
  <c r="B284" i="12"/>
  <c r="B290" i="12"/>
  <c r="B296" i="12"/>
  <c r="B302" i="12"/>
  <c r="B308" i="12"/>
  <c r="B314" i="12"/>
  <c r="B320" i="12"/>
  <c r="B326" i="12"/>
  <c r="B332" i="12"/>
  <c r="B338" i="12"/>
  <c r="B344" i="12"/>
  <c r="B350" i="12"/>
  <c r="B356" i="12"/>
  <c r="B362" i="12"/>
  <c r="B368" i="12"/>
  <c r="B374" i="12"/>
  <c r="B380" i="12"/>
  <c r="B386" i="12"/>
  <c r="B392" i="12"/>
  <c r="B398" i="12"/>
  <c r="B404" i="12"/>
  <c r="B410" i="12"/>
  <c r="B416" i="12"/>
  <c r="B422" i="12"/>
  <c r="B428" i="12"/>
  <c r="B434" i="12"/>
  <c r="B440" i="12"/>
  <c r="B446" i="12"/>
  <c r="B452" i="12"/>
  <c r="B458" i="12"/>
  <c r="B464" i="12"/>
  <c r="B470" i="12"/>
  <c r="B476" i="12"/>
  <c r="B482" i="12"/>
  <c r="B488" i="12"/>
  <c r="B494" i="12"/>
  <c r="B500" i="12"/>
  <c r="B506" i="12"/>
  <c r="B512" i="12"/>
  <c r="B9" i="12"/>
  <c r="B18" i="12"/>
  <c r="B27" i="12"/>
  <c r="B36" i="12"/>
  <c r="B45" i="12"/>
  <c r="B54" i="12"/>
  <c r="B63" i="12"/>
  <c r="B72" i="12"/>
  <c r="B81" i="12"/>
  <c r="B90" i="12"/>
  <c r="B99" i="12"/>
  <c r="B108" i="12"/>
  <c r="B117" i="12"/>
  <c r="B126" i="12"/>
  <c r="B135" i="12"/>
  <c r="B144" i="12"/>
  <c r="B153" i="12"/>
  <c r="B162" i="12"/>
  <c r="B171" i="12"/>
  <c r="B180" i="12"/>
  <c r="B189" i="12"/>
  <c r="B198" i="12"/>
  <c r="B207" i="12"/>
  <c r="B216" i="12"/>
  <c r="B225" i="12"/>
  <c r="B234" i="12"/>
  <c r="B243" i="12"/>
  <c r="B252" i="12"/>
  <c r="B261" i="12"/>
  <c r="B270" i="12"/>
  <c r="B279" i="12"/>
  <c r="B288" i="12"/>
  <c r="B297" i="12"/>
  <c r="B306" i="12"/>
  <c r="B315" i="12"/>
  <c r="B324" i="12"/>
  <c r="B333" i="12"/>
  <c r="B342" i="12"/>
  <c r="B351" i="12"/>
  <c r="B360" i="12"/>
  <c r="B369" i="12"/>
  <c r="B378" i="12"/>
  <c r="B387" i="12"/>
  <c r="B396" i="12"/>
  <c r="B405" i="12"/>
  <c r="B414" i="12"/>
  <c r="B423" i="12"/>
  <c r="B432" i="12"/>
  <c r="B441" i="12"/>
  <c r="B450" i="12"/>
  <c r="B459" i="12"/>
  <c r="B468" i="12"/>
  <c r="B477" i="12"/>
  <c r="B486" i="12"/>
  <c r="B495" i="12"/>
  <c r="B504" i="12"/>
  <c r="B513" i="12"/>
  <c r="B519" i="12"/>
  <c r="B525" i="12"/>
  <c r="B531" i="12"/>
  <c r="B537" i="12"/>
  <c r="B543" i="12"/>
  <c r="B549" i="12"/>
  <c r="B555" i="12"/>
  <c r="B561" i="12"/>
  <c r="B567" i="12"/>
  <c r="B573" i="12"/>
  <c r="B579" i="12"/>
  <c r="B585" i="12"/>
  <c r="B591" i="12"/>
  <c r="B10" i="12"/>
  <c r="B19" i="12"/>
  <c r="B28" i="12"/>
  <c r="B37" i="12"/>
  <c r="B46" i="12"/>
  <c r="B55" i="12"/>
  <c r="B64" i="12"/>
  <c r="B73" i="12"/>
  <c r="B82" i="12"/>
  <c r="B91" i="12"/>
  <c r="B100" i="12"/>
  <c r="B109" i="12"/>
  <c r="B118" i="12"/>
  <c r="B127" i="12"/>
  <c r="B136" i="12"/>
  <c r="B145" i="12"/>
  <c r="B154" i="12"/>
  <c r="B163" i="12"/>
  <c r="B172" i="12"/>
  <c r="B181" i="12"/>
  <c r="B190" i="12"/>
  <c r="B199" i="12"/>
  <c r="B208" i="12"/>
  <c r="B217" i="12"/>
  <c r="B226" i="12"/>
  <c r="B235" i="12"/>
  <c r="B244" i="12"/>
  <c r="B253" i="12"/>
  <c r="B262" i="12"/>
  <c r="B271" i="12"/>
  <c r="B280" i="12"/>
  <c r="B289" i="12"/>
  <c r="B298" i="12"/>
  <c r="B307" i="12"/>
  <c r="B316" i="12"/>
  <c r="B325" i="12"/>
  <c r="B334" i="12"/>
  <c r="B343" i="12"/>
  <c r="B352" i="12"/>
  <c r="B361" i="12"/>
  <c r="B370" i="12"/>
  <c r="B379" i="12"/>
  <c r="B388" i="12"/>
  <c r="B397" i="12"/>
  <c r="B406" i="12"/>
  <c r="B415" i="12"/>
  <c r="B424" i="12"/>
  <c r="B433" i="12"/>
  <c r="B442" i="12"/>
  <c r="B451" i="12"/>
  <c r="B460" i="12"/>
  <c r="B469" i="12"/>
  <c r="B478" i="12"/>
  <c r="B487" i="12"/>
  <c r="B496" i="12"/>
  <c r="B505" i="12"/>
  <c r="B514" i="12"/>
  <c r="B520" i="12"/>
  <c r="B526" i="12"/>
  <c r="B532" i="12"/>
  <c r="B538" i="12"/>
  <c r="B544" i="12"/>
  <c r="B550" i="12"/>
  <c r="B556" i="12"/>
  <c r="B562" i="12"/>
  <c r="B568" i="12"/>
  <c r="B574" i="12"/>
  <c r="B580" i="12"/>
  <c r="B586" i="12"/>
  <c r="B592" i="12"/>
  <c r="B12" i="12"/>
  <c r="B21" i="12"/>
  <c r="B30" i="12"/>
  <c r="B39" i="12"/>
  <c r="B48" i="12"/>
  <c r="B57" i="12"/>
  <c r="B66" i="12"/>
  <c r="B75" i="12"/>
  <c r="B84" i="12"/>
  <c r="B93" i="12"/>
  <c r="B102" i="12"/>
  <c r="B111" i="12"/>
  <c r="B120" i="12"/>
  <c r="B129" i="12"/>
  <c r="B138" i="12"/>
  <c r="B147" i="12"/>
  <c r="B156" i="12"/>
  <c r="B165" i="12"/>
  <c r="B174" i="12"/>
  <c r="B183" i="12"/>
  <c r="B192" i="12"/>
  <c r="B201" i="12"/>
  <c r="B210" i="12"/>
  <c r="B219" i="12"/>
  <c r="B228" i="12"/>
  <c r="B237" i="12"/>
  <c r="B246" i="12"/>
  <c r="B255" i="12"/>
  <c r="B264" i="12"/>
  <c r="B273" i="12"/>
  <c r="B282" i="12"/>
  <c r="B291" i="12"/>
  <c r="B300" i="12"/>
  <c r="B309" i="12"/>
  <c r="B318" i="12"/>
  <c r="B327" i="12"/>
  <c r="B336" i="12"/>
  <c r="B345" i="12"/>
  <c r="B354" i="12"/>
  <c r="B363" i="12"/>
  <c r="B372" i="12"/>
  <c r="B381" i="12"/>
  <c r="B390" i="12"/>
  <c r="B399" i="12"/>
  <c r="B408" i="12"/>
  <c r="B417" i="12"/>
  <c r="B426" i="12"/>
  <c r="B435" i="12"/>
  <c r="B444" i="12"/>
  <c r="B453" i="12"/>
  <c r="B462" i="12"/>
  <c r="B471" i="12"/>
  <c r="B480" i="12"/>
  <c r="B489" i="12"/>
  <c r="B498" i="12"/>
  <c r="B507" i="12"/>
  <c r="B515" i="12"/>
  <c r="B521" i="12"/>
  <c r="B527" i="12"/>
  <c r="B533" i="12"/>
  <c r="B539" i="12"/>
  <c r="B545" i="12"/>
  <c r="B551" i="12"/>
  <c r="B557" i="12"/>
  <c r="B563" i="12"/>
  <c r="B569" i="12"/>
  <c r="B575" i="12"/>
  <c r="B581" i="12"/>
  <c r="B587" i="12"/>
  <c r="B593" i="12"/>
  <c r="B13" i="12"/>
  <c r="B22" i="12"/>
  <c r="B31" i="12"/>
  <c r="B40" i="12"/>
  <c r="B49" i="12"/>
  <c r="B58" i="12"/>
  <c r="B67" i="12"/>
  <c r="B76" i="12"/>
  <c r="B85" i="12"/>
  <c r="B94" i="12"/>
  <c r="B103" i="12"/>
  <c r="B112" i="12"/>
  <c r="B121" i="12"/>
  <c r="B130" i="12"/>
  <c r="B139" i="12"/>
  <c r="B148" i="12"/>
  <c r="B157" i="12"/>
  <c r="B166" i="12"/>
  <c r="B175" i="12"/>
  <c r="B184" i="12"/>
  <c r="B193" i="12"/>
  <c r="B202" i="12"/>
  <c r="B211" i="12"/>
  <c r="B220" i="12"/>
  <c r="B229" i="12"/>
  <c r="B238" i="12"/>
  <c r="B247" i="12"/>
  <c r="B256" i="12"/>
  <c r="B265" i="12"/>
  <c r="B274" i="12"/>
  <c r="B283" i="12"/>
  <c r="B292" i="12"/>
  <c r="B301" i="12"/>
  <c r="B310" i="12"/>
  <c r="B319" i="12"/>
  <c r="B328" i="12"/>
  <c r="B337" i="12"/>
  <c r="B346" i="12"/>
  <c r="B355" i="12"/>
  <c r="B364" i="12"/>
  <c r="B373" i="12"/>
  <c r="B382" i="12"/>
  <c r="B391" i="12"/>
  <c r="B400" i="12"/>
  <c r="B409" i="12"/>
  <c r="B418" i="12"/>
  <c r="B427" i="12"/>
  <c r="B436" i="12"/>
  <c r="B445" i="12"/>
  <c r="B454" i="12"/>
  <c r="B463" i="12"/>
  <c r="B472" i="12"/>
  <c r="B481" i="12"/>
  <c r="B490" i="12"/>
  <c r="B499" i="12"/>
  <c r="B508" i="12"/>
  <c r="B516" i="12"/>
  <c r="B522" i="12"/>
  <c r="B528" i="12"/>
  <c r="B534" i="12"/>
  <c r="B540" i="12"/>
  <c r="B546" i="12"/>
  <c r="B552" i="12"/>
  <c r="B558" i="12"/>
  <c r="B564" i="12"/>
  <c r="B570" i="12"/>
  <c r="B576" i="12"/>
  <c r="B582" i="12"/>
  <c r="B588" i="12"/>
  <c r="B594" i="12"/>
  <c r="B590" i="12"/>
  <c r="B584" i="12"/>
  <c r="B578" i="12"/>
  <c r="B572" i="12"/>
  <c r="B566" i="12"/>
  <c r="B560" i="12"/>
  <c r="B554" i="12"/>
  <c r="B548" i="12"/>
  <c r="B542" i="12"/>
  <c r="B536" i="12"/>
  <c r="B530" i="12"/>
  <c r="B524" i="12"/>
  <c r="B518" i="12"/>
  <c r="B511" i="12"/>
  <c r="B502" i="12"/>
  <c r="B493" i="12"/>
  <c r="B484" i="12"/>
  <c r="B475" i="12"/>
  <c r="B466" i="12"/>
  <c r="B457" i="12"/>
  <c r="B448" i="12"/>
  <c r="B439" i="12"/>
  <c r="B430" i="12"/>
  <c r="B421" i="12"/>
  <c r="B412" i="12"/>
  <c r="B403" i="12"/>
  <c r="B394" i="12"/>
  <c r="B385" i="12"/>
  <c r="B376" i="12"/>
  <c r="B367" i="12"/>
  <c r="B358" i="12"/>
  <c r="B349" i="12"/>
  <c r="B340" i="12"/>
  <c r="B331" i="12"/>
  <c r="B322" i="12"/>
  <c r="B313" i="12"/>
  <c r="B304" i="12"/>
  <c r="B295" i="12"/>
  <c r="B286" i="12"/>
  <c r="B277" i="12"/>
  <c r="B268" i="12"/>
  <c r="B259" i="12"/>
  <c r="B250" i="12"/>
  <c r="B241" i="12"/>
  <c r="B232" i="12"/>
  <c r="B223" i="12"/>
  <c r="B214" i="12"/>
  <c r="B205" i="12"/>
  <c r="B196" i="12"/>
  <c r="B187" i="12"/>
  <c r="B178" i="12"/>
  <c r="B169" i="12"/>
  <c r="B160" i="12"/>
  <c r="B151" i="12"/>
  <c r="B142" i="12"/>
  <c r="B133" i="12"/>
  <c r="B124" i="12"/>
  <c r="B115" i="12"/>
  <c r="B106" i="12"/>
  <c r="B97" i="12"/>
  <c r="B88" i="12"/>
  <c r="B79" i="12"/>
  <c r="B70" i="12"/>
  <c r="B61" i="12"/>
  <c r="B52" i="12"/>
  <c r="B43" i="12"/>
  <c r="B34" i="12"/>
  <c r="B25" i="12"/>
  <c r="B16" i="12"/>
  <c r="B589" i="12"/>
  <c r="B583" i="12"/>
  <c r="B577" i="12"/>
  <c r="B571" i="12"/>
  <c r="B565" i="12"/>
  <c r="B559" i="12"/>
  <c r="B553" i="12"/>
  <c r="B547" i="12"/>
  <c r="B541" i="12"/>
  <c r="B535" i="12"/>
  <c r="B529" i="12"/>
  <c r="B523" i="12"/>
  <c r="B517" i="12"/>
  <c r="B510" i="12"/>
  <c r="B501" i="12"/>
  <c r="B492" i="12"/>
  <c r="B483" i="12"/>
  <c r="B474" i="12"/>
  <c r="B465" i="12"/>
  <c r="B456" i="12"/>
  <c r="B447" i="12"/>
  <c r="B438" i="12"/>
  <c r="B429" i="12"/>
  <c r="B420" i="12"/>
  <c r="B411" i="12"/>
  <c r="B402" i="12"/>
  <c r="B393" i="12"/>
  <c r="B384" i="12"/>
  <c r="B375" i="12"/>
  <c r="B366" i="12"/>
  <c r="B357" i="12"/>
  <c r="B348" i="12"/>
  <c r="B339" i="12"/>
  <c r="B330" i="12"/>
  <c r="B321" i="12"/>
  <c r="B312" i="12"/>
  <c r="B303" i="12"/>
  <c r="B294" i="12"/>
  <c r="B285" i="12"/>
  <c r="B276" i="12"/>
  <c r="B267" i="12"/>
  <c r="B258" i="12"/>
  <c r="B249" i="12"/>
  <c r="B240" i="12"/>
  <c r="B231" i="12"/>
  <c r="B222" i="12"/>
  <c r="B213" i="12"/>
  <c r="B204" i="12"/>
  <c r="B195" i="12"/>
  <c r="B186" i="12"/>
  <c r="B177" i="12"/>
  <c r="B168" i="12"/>
  <c r="B159" i="12"/>
  <c r="B150" i="12"/>
  <c r="B141" i="12"/>
  <c r="B132" i="12"/>
  <c r="B123" i="12"/>
  <c r="B114" i="12"/>
  <c r="B105" i="12"/>
  <c r="B96" i="12"/>
  <c r="B87" i="12"/>
  <c r="B78" i="12"/>
  <c r="B69" i="12"/>
  <c r="B60" i="12"/>
  <c r="B51" i="12"/>
  <c r="B42" i="12"/>
  <c r="B33" i="12"/>
  <c r="B24" i="12"/>
  <c r="B15" i="12"/>
  <c r="D2" i="10" l="1" a="1"/>
  <c r="D2" i="10" s="1"/>
  <c r="D2" i="12" a="1"/>
  <c r="D2" i="12" s="1"/>
  <c r="G2" i="12" s="1"/>
  <c r="F5" i="11"/>
  <c r="G4" i="11"/>
  <c r="F3" i="11"/>
  <c r="F4" i="11"/>
  <c r="G6" i="11"/>
  <c r="G3" i="11"/>
  <c r="F6" i="11"/>
  <c r="G5" i="11"/>
  <c r="F2" i="11"/>
  <c r="G2" i="11"/>
  <c r="D2" i="4" a="1"/>
  <c r="D2" i="4" s="1"/>
  <c r="A2" i="9" l="1" a="1"/>
  <c r="M2" i="4"/>
  <c r="B4" i="9" a="1"/>
  <c r="B4" i="9" s="1"/>
  <c r="B10" i="9" a="1"/>
  <c r="B10" i="9" s="1"/>
  <c r="B3" i="9" a="1"/>
  <c r="B3" i="9" s="1"/>
  <c r="B5" i="9" a="1"/>
  <c r="B5" i="9" s="1"/>
  <c r="B11" i="9" a="1"/>
  <c r="B11" i="9" s="1"/>
  <c r="B8" i="9" a="1"/>
  <c r="B8" i="9" s="1"/>
  <c r="B6" i="9" a="1"/>
  <c r="B6" i="9" s="1"/>
  <c r="B7" i="9" a="1"/>
  <c r="B7" i="9" s="1"/>
  <c r="B9" i="9" a="1"/>
  <c r="B9" i="9" s="1"/>
  <c r="A2" i="9"/>
  <c r="B2" i="9" s="1" a="1"/>
  <c r="B2" i="9" s="1"/>
  <c r="D2" i="9" l="1" a="1"/>
  <c r="G11" i="9" l="1"/>
  <c r="F11" i="9"/>
  <c r="G9" i="9"/>
  <c r="F9" i="9"/>
  <c r="G10" i="9"/>
  <c r="F10" i="9"/>
  <c r="D2" i="9"/>
  <c r="I2" i="9" s="1"/>
  <c r="G4" i="9"/>
  <c r="G5" i="9"/>
  <c r="F5" i="9"/>
  <c r="G3" i="9"/>
  <c r="F3" i="9"/>
  <c r="F8" i="9"/>
  <c r="G7" i="9"/>
  <c r="F6" i="9"/>
  <c r="G8" i="9"/>
  <c r="F4" i="9"/>
  <c r="F7" i="9"/>
  <c r="G6" i="9"/>
  <c r="F2" i="9" l="1"/>
  <c r="G2" i="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<sst xmlns="http://schemas.openxmlformats.org/spreadsheetml/2006/main" count="135598" uniqueCount="17614">
  <si>
    <t>Data Analyst</t>
  </si>
  <si>
    <t>Data Scientist</t>
  </si>
  <si>
    <t>Data Engineer</t>
  </si>
  <si>
    <t>job_title_short</t>
  </si>
  <si>
    <t>job_title</t>
  </si>
  <si>
    <t>job_location</t>
  </si>
  <si>
    <t>job_via</t>
  </si>
  <si>
    <t>job_schedule_type</t>
  </si>
  <si>
    <t>job_work_from_home</t>
  </si>
  <si>
    <t>search_location</t>
  </si>
  <si>
    <t>job_posted_date</t>
  </si>
  <si>
    <t>job_no_degree_mention</t>
  </si>
  <si>
    <t>job_health_insurance</t>
  </si>
  <si>
    <t>job_country</t>
  </si>
  <si>
    <t>salary_rate</t>
  </si>
  <si>
    <t>salary_year_avg</t>
  </si>
  <si>
    <t>salary_hour_avg</t>
  </si>
  <si>
    <t>company_name</t>
  </si>
  <si>
    <t>job_skills</t>
  </si>
  <si>
    <t>Senior Data Scientist</t>
  </si>
  <si>
    <t>Full-time</t>
  </si>
  <si>
    <t>Sudan</t>
  </si>
  <si>
    <t>year</t>
  </si>
  <si>
    <t>Georgia</t>
  </si>
  <si>
    <t>United States</t>
  </si>
  <si>
    <t>Senior Data Analyst</t>
  </si>
  <si>
    <t>Alexandria, VA</t>
  </si>
  <si>
    <t>New York, United States</t>
  </si>
  <si>
    <t>Machine Learning Engineer</t>
  </si>
  <si>
    <t>Pittsburgh, PA</t>
  </si>
  <si>
    <t>Illinois, United States</t>
  </si>
  <si>
    <t>Bosch Group</t>
  </si>
  <si>
    <t>['pytorch', 'tensorflow']</t>
  </si>
  <si>
    <t>Irving, TX</t>
  </si>
  <si>
    <t>Full-time and Part-time</t>
  </si>
  <si>
    <t>Texas, United States</t>
  </si>
  <si>
    <t>hour</t>
  </si>
  <si>
    <t>Tysons, VA</t>
  </si>
  <si>
    <t>LMI Consulting, LLC</t>
  </si>
  <si>
    <t>Anywhere</t>
  </si>
  <si>
    <t>Senior Data Engineer</t>
  </si>
  <si>
    <t>California, United States</t>
  </si>
  <si>
    <t>Mountain View, CA</t>
  </si>
  <si>
    <t>TikTok</t>
  </si>
  <si>
    <t>San Francisco, CA</t>
  </si>
  <si>
    <t>Pinterest</t>
  </si>
  <si>
    <t>Data Engineer - Now Hiring</t>
  </si>
  <si>
    <t>Bellevue, WA</t>
  </si>
  <si>
    <t>['sql', 'python']</t>
  </si>
  <si>
    <t>Los Angeles, CA</t>
  </si>
  <si>
    <t>['sql', 'python', 'express']</t>
  </si>
  <si>
    <t>Contractor</t>
  </si>
  <si>
    <t>Florida, United States</t>
  </si>
  <si>
    <t>Colorado</t>
  </si>
  <si>
    <t>Cupertino, CA</t>
  </si>
  <si>
    <t>['python', 'sql', 'aws']</t>
  </si>
  <si>
    <t>Huntsville, AL</t>
  </si>
  <si>
    <t>Senior Data Engineer (Hybrid)</t>
  </si>
  <si>
    <t>Annapolis, MD</t>
  </si>
  <si>
    <t>Capital One</t>
  </si>
  <si>
    <t>York, PA</t>
  </si>
  <si>
    <t>['sql', 'javascript', 'sas', 'sas', 'excel', 'spss']</t>
  </si>
  <si>
    <t>France</t>
  </si>
  <si>
    <t>digiRocks</t>
  </si>
  <si>
    <t>Jacksonville, FL</t>
  </si>
  <si>
    <t>SoFi</t>
  </si>
  <si>
    <t>['sql', 'python', 'excel', 'tableau']</t>
  </si>
  <si>
    <t>['sql', 'sql server']</t>
  </si>
  <si>
    <t>Marketing Data Scientist</t>
  </si>
  <si>
    <t>Harnham</t>
  </si>
  <si>
    <t>['sql', 'r', 'python']</t>
  </si>
  <si>
    <t>Seattle, WA</t>
  </si>
  <si>
    <t>American Family Mutual Insurance Company</t>
  </si>
  <si>
    <t>Alpharetta, GA</t>
  </si>
  <si>
    <t>Insight Global</t>
  </si>
  <si>
    <t>AbbVie</t>
  </si>
  <si>
    <t>Las Vegas, NV</t>
  </si>
  <si>
    <t>UnitedHealth Group</t>
  </si>
  <si>
    <t>Full-time, Part-time, and Internship</t>
  </si>
  <si>
    <t>Lumen</t>
  </si>
  <si>
    <t>Eliassen Group</t>
  </si>
  <si>
    <t>Motion Recruitment</t>
  </si>
  <si>
    <t>New York, NY</t>
  </si>
  <si>
    <t>Malvern, PA</t>
  </si>
  <si>
    <t>Santa Ana, CA</t>
  </si>
  <si>
    <t>Falls Church, VA</t>
  </si>
  <si>
    <t>Northrop Grumman</t>
  </si>
  <si>
    <t>Grand Rapids, MI</t>
  </si>
  <si>
    <t>KPMG</t>
  </si>
  <si>
    <t>Software Engineer</t>
  </si>
  <si>
    <t>Mexico</t>
  </si>
  <si>
    <t>Cisco</t>
  </si>
  <si>
    <t>St. Louis, MO</t>
  </si>
  <si>
    <t>Junior Data Scientist</t>
  </si>
  <si>
    <t>Indianapolis, IN</t>
  </si>
  <si>
    <t>Acadia Technologies, Inc.</t>
  </si>
  <si>
    <t>Aditi Consulting</t>
  </si>
  <si>
    <t>Paragon Alpha - Hedge Fund Talent Business</t>
  </si>
  <si>
    <t>['python', 'sql', 'airflow']</t>
  </si>
  <si>
    <t>SGA Inc.</t>
  </si>
  <si>
    <t>['sql', 'power bi', 'excel']</t>
  </si>
  <si>
    <t>Associate Data Scientist</t>
  </si>
  <si>
    <t>Brooksource</t>
  </si>
  <si>
    <t>Junior Data Analyst</t>
  </si>
  <si>
    <t>Edmonton, AB, Canada</t>
  </si>
  <si>
    <t>Part-time</t>
  </si>
  <si>
    <t>Canada</t>
  </si>
  <si>
    <t>['sql', 'python', 'excel']</t>
  </si>
  <si>
    <t>Melville, NY</t>
  </si>
  <si>
    <t>Northwell Health</t>
  </si>
  <si>
    <t>Uber</t>
  </si>
  <si>
    <t>Founding Data Engineer</t>
  </si>
  <si>
    <t>Upwork</t>
  </si>
  <si>
    <t>DISH</t>
  </si>
  <si>
    <t>Washington, DC</t>
  </si>
  <si>
    <t>Flex Employee Services</t>
  </si>
  <si>
    <t>Charleston, SC</t>
  </si>
  <si>
    <t>Data Engineering Manager</t>
  </si>
  <si>
    <t>Hartford, CT</t>
  </si>
  <si>
    <t>['sql']</t>
  </si>
  <si>
    <t>Houston, TX</t>
  </si>
  <si>
    <t>Harrisonburg, VA</t>
  </si>
  <si>
    <t>Tampa, FL</t>
  </si>
  <si>
    <t>Jobot</t>
  </si>
  <si>
    <t>Rockford, IL</t>
  </si>
  <si>
    <t>Ocala, FL</t>
  </si>
  <si>
    <t>['word', 'excel', 'powerpoint']</t>
  </si>
  <si>
    <t>Germany</t>
  </si>
  <si>
    <t>['azure']</t>
  </si>
  <si>
    <t>Big Data Engineer</t>
  </si>
  <si>
    <t>Jessup, MD</t>
  </si>
  <si>
    <t>Robert Half</t>
  </si>
  <si>
    <t>Azure Data Engineer</t>
  </si>
  <si>
    <t>Vertisystem</t>
  </si>
  <si>
    <t>Fremont, CA</t>
  </si>
  <si>
    <t>Lead Data Scientist</t>
  </si>
  <si>
    <t>Paris, TX</t>
  </si>
  <si>
    <t>['java', 'scala', 'python', 'nosql', 'sql', 'mongo', 'shell', 'mysql', 'cassandra', 'redshift', 'snowflake', 'aws', 'azure', 'hadoop', 'kafka', 'spark']</t>
  </si>
  <si>
    <t>['sql', 'power bi', 'dax']</t>
  </si>
  <si>
    <t>Business Analyst</t>
  </si>
  <si>
    <t>Austin, TX</t>
  </si>
  <si>
    <t>Exton, PA</t>
  </si>
  <si>
    <t>Reston, VA</t>
  </si>
  <si>
    <t>Plano, TX</t>
  </si>
  <si>
    <t>Pyramid Consulting, Inc</t>
  </si>
  <si>
    <t>Chantilly, VA</t>
  </si>
  <si>
    <t>Data Scientist 4</t>
  </si>
  <si>
    <t>Genesis10</t>
  </si>
  <si>
    <t>Spain</t>
  </si>
  <si>
    <t>['python', 'sql']</t>
  </si>
  <si>
    <t>['oracle']</t>
  </si>
  <si>
    <t>Chicago, IL</t>
  </si>
  <si>
    <t>Data Scientist 3</t>
  </si>
  <si>
    <t>Annapolis Junction, MD</t>
  </si>
  <si>
    <t>iNovex Information Systems</t>
  </si>
  <si>
    <t>Columbus, OH</t>
  </si>
  <si>
    <t>BayOne Solutions</t>
  </si>
  <si>
    <t>Mumbai, Maharashtra, India</t>
  </si>
  <si>
    <t>India</t>
  </si>
  <si>
    <t>Dubuque, IA</t>
  </si>
  <si>
    <t>Orlando, FL</t>
  </si>
  <si>
    <t>['python', 'sql', 'azure']</t>
  </si>
  <si>
    <t>Siemens</t>
  </si>
  <si>
    <t>Data Engineer 2</t>
  </si>
  <si>
    <t>Bengaluru, Karnataka, India</t>
  </si>
  <si>
    <t>Elmhurst, IL</t>
  </si>
  <si>
    <t>Raleigh, NC</t>
  </si>
  <si>
    <t>Dallas, TX</t>
  </si>
  <si>
    <t>Staff Data Scientist</t>
  </si>
  <si>
    <t>Databricks</t>
  </si>
  <si>
    <t>Data Engineer - Full-time</t>
  </si>
  <si>
    <t>Dublin, OH</t>
  </si>
  <si>
    <t>Arlington, VA</t>
  </si>
  <si>
    <t>Booz Allen Hamilton</t>
  </si>
  <si>
    <t>['sql', 'looker']</t>
  </si>
  <si>
    <t>Burnsville, MN</t>
  </si>
  <si>
    <t>Greenwood Village, CO</t>
  </si>
  <si>
    <t>Ascendion</t>
  </si>
  <si>
    <t>LPL Financial</t>
  </si>
  <si>
    <t>Baltimore, MD</t>
  </si>
  <si>
    <t>Irvine, CA</t>
  </si>
  <si>
    <t>Orange, CA</t>
  </si>
  <si>
    <t>ENGIE North America Inc.</t>
  </si>
  <si>
    <t>['sql', 'swift']</t>
  </si>
  <si>
    <t>Dayton, OH</t>
  </si>
  <si>
    <t>Morristown, NJ</t>
  </si>
  <si>
    <t>Zelis Healthcare, LLC</t>
  </si>
  <si>
    <t>Oak Brook, IL</t>
  </si>
  <si>
    <t>Portland, OR</t>
  </si>
  <si>
    <t>Yorkshire Global Solutions Inc.</t>
  </si>
  <si>
    <t>['sql', 'r', 'python', 'tableau']</t>
  </si>
  <si>
    <t>Cloud Engineer</t>
  </si>
  <si>
    <t>Atlanta, GA</t>
  </si>
  <si>
    <t>['python']</t>
  </si>
  <si>
    <t>Chennai, Tamil Nadu, India</t>
  </si>
  <si>
    <t>Sr. Data Engineer</t>
  </si>
  <si>
    <t>Gaithersburg, MD</t>
  </si>
  <si>
    <t>South Bend, IN</t>
  </si>
  <si>
    <t>Head of Data Science</t>
  </si>
  <si>
    <t>St Paul, MN</t>
  </si>
  <si>
    <t>Ledgent Technology</t>
  </si>
  <si>
    <t>['aws']</t>
  </si>
  <si>
    <t>CyberCoders</t>
  </si>
  <si>
    <t>Charlotte, NC</t>
  </si>
  <si>
    <t>['excel']</t>
  </si>
  <si>
    <t>Estonia</t>
  </si>
  <si>
    <t>Greece</t>
  </si>
  <si>
    <t>['python', 'pytorch', 'tensorflow']</t>
  </si>
  <si>
    <t>Tech Consulting</t>
  </si>
  <si>
    <t>McKinney, TX</t>
  </si>
  <si>
    <t>Fort Meade, MD</t>
  </si>
  <si>
    <t>Augusta, GA</t>
  </si>
  <si>
    <t>Peraton</t>
  </si>
  <si>
    <t>San Diego, CA</t>
  </si>
  <si>
    <t>Marketing Data Analyst</t>
  </si>
  <si>
    <t>['aws', 'kubernetes']</t>
  </si>
  <si>
    <t>['python', 'snowflake']</t>
  </si>
  <si>
    <t>Brazil</t>
  </si>
  <si>
    <t>Entry Level Data Analyst</t>
  </si>
  <si>
    <t>Full-time and Contractor</t>
  </si>
  <si>
    <t>Amazee Global Ventures Inc,</t>
  </si>
  <si>
    <t>['sql', 'tableau']</t>
  </si>
  <si>
    <t>Ipswich, MA</t>
  </si>
  <si>
    <t>['sql', 'python', 'r', 'excel']</t>
  </si>
  <si>
    <t>Experian</t>
  </si>
  <si>
    <t>Miami, FL</t>
  </si>
  <si>
    <t>Cyprus</t>
  </si>
  <si>
    <t>['sql', 'azure', 'databricks', 'pyspark']</t>
  </si>
  <si>
    <t>Westwood, MA</t>
  </si>
  <si>
    <t>Citizens</t>
  </si>
  <si>
    <t>['go', 'flow']</t>
  </si>
  <si>
    <t>Matthews, NC</t>
  </si>
  <si>
    <t>CA-One Tech Cloud Inc.</t>
  </si>
  <si>
    <t>['python', 'sql', 'azure', 'databricks']</t>
  </si>
  <si>
    <t>Data Engineer (TS/SCI)</t>
  </si>
  <si>
    <t>Business System Analyst</t>
  </si>
  <si>
    <t>Boston, MA</t>
  </si>
  <si>
    <t>Adobe</t>
  </si>
  <si>
    <t>Buffalo, NY</t>
  </si>
  <si>
    <t>Visa</t>
  </si>
  <si>
    <t>Cedar Rapids, IA</t>
  </si>
  <si>
    <t>Data Visualization Engineer</t>
  </si>
  <si>
    <t>Texas</t>
  </si>
  <si>
    <t>University of Texas at Austin</t>
  </si>
  <si>
    <t>['sql', 'snowflake', 'jira']</t>
  </si>
  <si>
    <t>Waco, TX</t>
  </si>
  <si>
    <t>Data Scientist - Now Hiring</t>
  </si>
  <si>
    <t>Norfolk, VA</t>
  </si>
  <si>
    <t>Rippling</t>
  </si>
  <si>
    <t>['c']</t>
  </si>
  <si>
    <t>Business Data Analyst</t>
  </si>
  <si>
    <t>Point32Health</t>
  </si>
  <si>
    <t>['sql', 'sas', 'sas']</t>
  </si>
  <si>
    <t>Wilmington, MA</t>
  </si>
  <si>
    <t>CVS Health</t>
  </si>
  <si>
    <t>Indonesia</t>
  </si>
  <si>
    <t>Jamaica</t>
  </si>
  <si>
    <t>Financial Data Analyst</t>
  </si>
  <si>
    <t>['crystal']</t>
  </si>
  <si>
    <t>Maximus</t>
  </si>
  <si>
    <t>Pleasanton, CA</t>
  </si>
  <si>
    <t>Workday</t>
  </si>
  <si>
    <t>['sql', 'sheets', 'excel']</t>
  </si>
  <si>
    <t>Aurora, CO</t>
  </si>
  <si>
    <t>Analytics Engineer</t>
  </si>
  <si>
    <t>Principal Data Scientist</t>
  </si>
  <si>
    <t>['go', 'sql', 'python', 'r']</t>
  </si>
  <si>
    <t>Principal Data Engineer</t>
  </si>
  <si>
    <t>Plantation, FL</t>
  </si>
  <si>
    <t>Data Engineer Manager</t>
  </si>
  <si>
    <t>Agility Partners</t>
  </si>
  <si>
    <t>['python', 'sql', 'snowflake', 'aws']</t>
  </si>
  <si>
    <t>Seneca Resources</t>
  </si>
  <si>
    <t>Digital Republic Talent</t>
  </si>
  <si>
    <t>['go']</t>
  </si>
  <si>
    <t>Albuquerque, NM</t>
  </si>
  <si>
    <t>Detroit, MI</t>
  </si>
  <si>
    <t>Business Intelligence Analyst</t>
  </si>
  <si>
    <t>Birmingham, AL</t>
  </si>
  <si>
    <t>PANGEATWO</t>
  </si>
  <si>
    <t>['sql', 'excel']</t>
  </si>
  <si>
    <t>Data Management Analyst</t>
  </si>
  <si>
    <t>Netherlands</t>
  </si>
  <si>
    <t>Santa Clara, CA</t>
  </si>
  <si>
    <t>Piper Companies</t>
  </si>
  <si>
    <t>Power BI Developer</t>
  </si>
  <si>
    <t>['snowflake', 'power bi']</t>
  </si>
  <si>
    <t>Ascendo Resources</t>
  </si>
  <si>
    <t>Data Analyst II</t>
  </si>
  <si>
    <t>TEKsystems</t>
  </si>
  <si>
    <t>['python', 'sql', 'tableau', 'power bi']</t>
  </si>
  <si>
    <t>Jr. Data Engineer</t>
  </si>
  <si>
    <t>Madison, WI</t>
  </si>
  <si>
    <t>San Jose, CA</t>
  </si>
  <si>
    <t>Deloitte</t>
  </si>
  <si>
    <t>['python', 'aws', 'azure', 'gcp', 'keras', 'tensorflow', 'pytorch', 'pandas', 'scikit-learn', 'jupyter']</t>
  </si>
  <si>
    <t>Data Scientist I</t>
  </si>
  <si>
    <t>Tresume and Asta CRS</t>
  </si>
  <si>
    <t>Hong Kong</t>
  </si>
  <si>
    <t>Burtch Works</t>
  </si>
  <si>
    <t>Holmdel, NJ</t>
  </si>
  <si>
    <t>PRI Technology</t>
  </si>
  <si>
    <t>['sql', 'python', 'r']</t>
  </si>
  <si>
    <t>Lorien</t>
  </si>
  <si>
    <t>Greenwich, CT</t>
  </si>
  <si>
    <t>Senior Lead Data Engineer</t>
  </si>
  <si>
    <t>Philadelphia, PA</t>
  </si>
  <si>
    <t>Lead Data Engineer</t>
  </si>
  <si>
    <t>Bowie, MD</t>
  </si>
  <si>
    <t>Lead-Data Analyst</t>
  </si>
  <si>
    <t>Finland</t>
  </si>
  <si>
    <t>Portugal</t>
  </si>
  <si>
    <t>SIXT</t>
  </si>
  <si>
    <t>Planet Technology</t>
  </si>
  <si>
    <t>United Kingdom</t>
  </si>
  <si>
    <t>McLean, VA</t>
  </si>
  <si>
    <t>San Antonio, TX</t>
  </si>
  <si>
    <t>The Hartford Financial Services Group, Inc.</t>
  </si>
  <si>
    <t>Uline</t>
  </si>
  <si>
    <t>Strategic Staffing Solutions</t>
  </si>
  <si>
    <t>['excel', 'power bi']</t>
  </si>
  <si>
    <t>['sql', 'python', 'flow']</t>
  </si>
  <si>
    <t>Sunnyvale, CA</t>
  </si>
  <si>
    <t>Walmart Global Tech</t>
  </si>
  <si>
    <t>Bloomington, MN</t>
  </si>
  <si>
    <t>Syracuse, NY</t>
  </si>
  <si>
    <t>hackajob</t>
  </si>
  <si>
    <t>Denver, CO</t>
  </si>
  <si>
    <t>['vba', 'excel']</t>
  </si>
  <si>
    <t>Bethesda, MD</t>
  </si>
  <si>
    <t>Parker B Associates</t>
  </si>
  <si>
    <t>['python', 'sql', 'azure', 'spark']</t>
  </si>
  <si>
    <t>Santa Monica, CA</t>
  </si>
  <si>
    <t>Boulder, CO</t>
  </si>
  <si>
    <t>Columbia, MD</t>
  </si>
  <si>
    <t>New York</t>
  </si>
  <si>
    <t>Aurora, IL</t>
  </si>
  <si>
    <t>Redwood City, CA</t>
  </si>
  <si>
    <t>['flow']</t>
  </si>
  <si>
    <t>Innova Solutions, Inc</t>
  </si>
  <si>
    <t>Data Engineering Manager, Analytics</t>
  </si>
  <si>
    <t>Meta</t>
  </si>
  <si>
    <t>['sql', 'python', 'java', 'hadoop']</t>
  </si>
  <si>
    <t>Data Quality Analyst</t>
  </si>
  <si>
    <t>West Des Moines, IA</t>
  </si>
  <si>
    <t>Cella</t>
  </si>
  <si>
    <t>['sql', 'excel', 'word', 'powerpoint']</t>
  </si>
  <si>
    <t>Senior Master Data Analyst</t>
  </si>
  <si>
    <t>Principal Machine Learning Engineer</t>
  </si>
  <si>
    <t>Bristol Myers Squibb</t>
  </si>
  <si>
    <t>Innova Solutions</t>
  </si>
  <si>
    <t>['sql', 'tableau', 'excel']</t>
  </si>
  <si>
    <t>Menlo Park, CA</t>
  </si>
  <si>
    <t>Robinhood</t>
  </si>
  <si>
    <t>['python', 'kafka']</t>
  </si>
  <si>
    <t>Salesforce Data Engineer</t>
  </si>
  <si>
    <t>['go', 'sql']</t>
  </si>
  <si>
    <t>Richmond, VA</t>
  </si>
  <si>
    <t>Junior Data Engineer</t>
  </si>
  <si>
    <t>Australia</t>
  </si>
  <si>
    <t>Quincy, MA</t>
  </si>
  <si>
    <t>['python', 'sql', 'aws', 'pyspark']</t>
  </si>
  <si>
    <t>Santa Fe, NM</t>
  </si>
  <si>
    <t>Simi Valley, CA</t>
  </si>
  <si>
    <t>LHH</t>
  </si>
  <si>
    <t>Wilmington, DE</t>
  </si>
  <si>
    <t>Citigroup Inc</t>
  </si>
  <si>
    <t>Laurel, MD</t>
  </si>
  <si>
    <t>The Johns Hopkins University Applied Physics Laboratory</t>
  </si>
  <si>
    <t>Data Engineer (Intern) United States</t>
  </si>
  <si>
    <t>Data Scientist, Mid</t>
  </si>
  <si>
    <t>Springfield, VA</t>
  </si>
  <si>
    <t>Jersey City, NJ</t>
  </si>
  <si>
    <t>Athens, Greece</t>
  </si>
  <si>
    <t>SynergisticIT</t>
  </si>
  <si>
    <t>Data Analyst, Senior</t>
  </si>
  <si>
    <t>Tallahassee, FL</t>
  </si>
  <si>
    <t>Highmark Health</t>
  </si>
  <si>
    <t>West Palm Beach, FL</t>
  </si>
  <si>
    <t>Troy, MI</t>
  </si>
  <si>
    <t>Charlottesville, VA</t>
  </si>
  <si>
    <t>Verizon</t>
  </si>
  <si>
    <t>Python Data Engineer</t>
  </si>
  <si>
    <t>Kaizer Software Solutions</t>
  </si>
  <si>
    <t>Durlston Partners</t>
  </si>
  <si>
    <t>['python', 'c++']</t>
  </si>
  <si>
    <t>California</t>
  </si>
  <si>
    <t>NBCUniversal</t>
  </si>
  <si>
    <t>Full-time, Part-time, and Contractor</t>
  </si>
  <si>
    <t>Cloud Data Engineer</t>
  </si>
  <si>
    <t>Pennsylvania</t>
  </si>
  <si>
    <t>Rolls-Royce</t>
  </si>
  <si>
    <t>Sr Data Engineer</t>
  </si>
  <si>
    <t>['sql', 'excel', 'tableau']</t>
  </si>
  <si>
    <t>['java', 'python']</t>
  </si>
  <si>
    <t>Coppell, TX</t>
  </si>
  <si>
    <t>eTeam</t>
  </si>
  <si>
    <t>DATA ANALYST</t>
  </si>
  <si>
    <t>The State of Florida</t>
  </si>
  <si>
    <t>Kalamazoo, MI</t>
  </si>
  <si>
    <t>Milwaukee, WI</t>
  </si>
  <si>
    <t>Northwestern Mutual</t>
  </si>
  <si>
    <t>Citi</t>
  </si>
  <si>
    <t>['cognos', 'tableau']</t>
  </si>
  <si>
    <t>AllSTEM Connections</t>
  </si>
  <si>
    <t>Apple</t>
  </si>
  <si>
    <t>Apex Systems</t>
  </si>
  <si>
    <t>Stripe</t>
  </si>
  <si>
    <t>Infosys</t>
  </si>
  <si>
    <t>['sql', 'azure']</t>
  </si>
  <si>
    <t>DATA SCIENTIST</t>
  </si>
  <si>
    <t>Chesterfield, MO</t>
  </si>
  <si>
    <t>Randstad</t>
  </si>
  <si>
    <t>Taguig, Metro Manila, Philippines</t>
  </si>
  <si>
    <t>Philippines</t>
  </si>
  <si>
    <t>['excel', 'sharepoint']</t>
  </si>
  <si>
    <t>['aws', 'linux']</t>
  </si>
  <si>
    <t>IT Data Engineer</t>
  </si>
  <si>
    <t>Luxembourg</t>
  </si>
  <si>
    <t>Talan</t>
  </si>
  <si>
    <t>Energy Data Analyst</t>
  </si>
  <si>
    <t>Booz Allen Hamilton, Inc.</t>
  </si>
  <si>
    <t>Associate Data Engineer</t>
  </si>
  <si>
    <t>Rockville, MD</t>
  </si>
  <si>
    <t>['power bi', 'excel']</t>
  </si>
  <si>
    <t>Phoenix, AZ</t>
  </si>
  <si>
    <t>Lead Platform Data Engineer</t>
  </si>
  <si>
    <t>Bentonville, AR</t>
  </si>
  <si>
    <t>Walmart</t>
  </si>
  <si>
    <t>MilliporeSigma</t>
  </si>
  <si>
    <t>['excel', 'outlook']</t>
  </si>
  <si>
    <t>Brooklyn, NY</t>
  </si>
  <si>
    <t>['sql', 'python', 'r', 'looker']</t>
  </si>
  <si>
    <t>Healthcare Data Analyst</t>
  </si>
  <si>
    <t>Fredericksburg, VA</t>
  </si>
  <si>
    <t>Engtal</t>
  </si>
  <si>
    <t>Des Moines, IA</t>
  </si>
  <si>
    <t>Colorado Springs, CO</t>
  </si>
  <si>
    <t>['python', 'jupyter']</t>
  </si>
  <si>
    <t>Staff Data Engineer</t>
  </si>
  <si>
    <t>Cambridge, MA</t>
  </si>
  <si>
    <t>Cypress HCM</t>
  </si>
  <si>
    <t>East Windsor, NJ</t>
  </si>
  <si>
    <t>Chevy Chase, MD</t>
  </si>
  <si>
    <t>GEICO</t>
  </si>
  <si>
    <t>Winchester, VA</t>
  </si>
  <si>
    <t>Navy Federal Credit Union</t>
  </si>
  <si>
    <t>['python', 'r', 'sql']</t>
  </si>
  <si>
    <t>['r', 'python']</t>
  </si>
  <si>
    <t>Dearborn, MI</t>
  </si>
  <si>
    <t>Cognizant Technology Solutions</t>
  </si>
  <si>
    <t>ALTA IT Services</t>
  </si>
  <si>
    <t>EAB</t>
  </si>
  <si>
    <t>Princeton, NJ</t>
  </si>
  <si>
    <t>Pleasant Prairie, WI</t>
  </si>
  <si>
    <t>Englewood Cliffs, NJ</t>
  </si>
  <si>
    <t>Woburn, MA</t>
  </si>
  <si>
    <t>Chapman University</t>
  </si>
  <si>
    <t>Net2Source Inc.</t>
  </si>
  <si>
    <t>Ontario, CA</t>
  </si>
  <si>
    <t>Wolt</t>
  </si>
  <si>
    <t>['python', 'azure']</t>
  </si>
  <si>
    <t>['sql', 'python', 'r', 'sql server', 'snowflake', 'oracle', 'azure', 'tableau', 'qlik', 'alteryx', 'git', 'bitbucket', 'github', 'jenkins']</t>
  </si>
  <si>
    <t>['sql', 'azure', 'power bi']</t>
  </si>
  <si>
    <t>['sql', 'python', 'power bi']</t>
  </si>
  <si>
    <t>El Segundo, CA</t>
  </si>
  <si>
    <t>['sql', 'python', 'tableau', 'power bi']</t>
  </si>
  <si>
    <t>Sr Data Scientist</t>
  </si>
  <si>
    <t>Fairfax, VA</t>
  </si>
  <si>
    <t>Creative Financial Staffing (CFS)</t>
  </si>
  <si>
    <t>American Express</t>
  </si>
  <si>
    <t>GCP Data Engineer</t>
  </si>
  <si>
    <t>Tel Aviv-Yafo, Israel</t>
  </si>
  <si>
    <t>Israel</t>
  </si>
  <si>
    <t>Senior Azure Data Engineer</t>
  </si>
  <si>
    <t>Vienna, VA</t>
  </si>
  <si>
    <t>Armonk, NY</t>
  </si>
  <si>
    <t>ACL Digital</t>
  </si>
  <si>
    <t>Data Analyst (Remote)</t>
  </si>
  <si>
    <t>['windows', 'excel', 'word', 'powerpoint', 'power bi']</t>
  </si>
  <si>
    <t>Ashburn, VA</t>
  </si>
  <si>
    <t>Parsippany-Troy Hills, NJ</t>
  </si>
  <si>
    <t>Tata Consultancy Services</t>
  </si>
  <si>
    <t>Akkodis</t>
  </si>
  <si>
    <t>Florham Park, NJ</t>
  </si>
  <si>
    <t>Midland, TX</t>
  </si>
  <si>
    <t>Schenectady, NY</t>
  </si>
  <si>
    <t>Charles Schwab</t>
  </si>
  <si>
    <t>Terakeet</t>
  </si>
  <si>
    <t>San Mateo, CA</t>
  </si>
  <si>
    <t>Marlborough, MA</t>
  </si>
  <si>
    <t>Kforce</t>
  </si>
  <si>
    <t>['python', 'sql', 'nosql']</t>
  </si>
  <si>
    <t>['planner']</t>
  </si>
  <si>
    <t>Thousand Oaks, CA</t>
  </si>
  <si>
    <t>Melbourne, FL</t>
  </si>
  <si>
    <t>['sap', 'excel']</t>
  </si>
  <si>
    <t>Toronto, ON, Canada</t>
  </si>
  <si>
    <t>Fivetran</t>
  </si>
  <si>
    <t>['java', 'aws', 'gcp', 'kubernetes', 'docker']</t>
  </si>
  <si>
    <t>Dublin, CA</t>
  </si>
  <si>
    <t>PG&amp;E Corporation</t>
  </si>
  <si>
    <t>['sql', 'alteryx', 'tableau']</t>
  </si>
  <si>
    <t>Durham, NC</t>
  </si>
  <si>
    <t>Addison, TX</t>
  </si>
  <si>
    <t>Worcester, MA</t>
  </si>
  <si>
    <t>Data Engineer III</t>
  </si>
  <si>
    <t>Walnut Creek, CA</t>
  </si>
  <si>
    <t>['r', 'python', 'tableau']</t>
  </si>
  <si>
    <t>Fort Worth, TX</t>
  </si>
  <si>
    <t>Alcon</t>
  </si>
  <si>
    <t>['go', 'aws']</t>
  </si>
  <si>
    <t>Spectrum</t>
  </si>
  <si>
    <t>Optum</t>
  </si>
  <si>
    <t>ApTask</t>
  </si>
  <si>
    <t>Englewood, CO</t>
  </si>
  <si>
    <t>IBM</t>
  </si>
  <si>
    <t>Torrance, CA</t>
  </si>
  <si>
    <t>Hays</t>
  </si>
  <si>
    <t>HireTalent - Diversity Staffing &amp; Recruiting Firm</t>
  </si>
  <si>
    <t>['sql', 'sas', 'sas', 'r', 'python']</t>
  </si>
  <si>
    <t>['python', 'sql', 'tableau']</t>
  </si>
  <si>
    <t>Leidos</t>
  </si>
  <si>
    <t>Rancho Cordova, CA</t>
  </si>
  <si>
    <t>AT&amp;T</t>
  </si>
  <si>
    <t>Senior Manager, Data Science</t>
  </si>
  <si>
    <t>6sense</t>
  </si>
  <si>
    <t>['python', 'sql', 'postgresql', 'snowflake', 'aws', 'redshift', 'gcp', 'gitlab']</t>
  </si>
  <si>
    <t>Kansas City, MO</t>
  </si>
  <si>
    <t>Marietta, GA</t>
  </si>
  <si>
    <t>Selby Jennings</t>
  </si>
  <si>
    <t>Senior Data Engineer - Now Hiring</t>
  </si>
  <si>
    <t>La Vergne, TN</t>
  </si>
  <si>
    <t>Nityo Infotech Corporation</t>
  </si>
  <si>
    <t>['spark']</t>
  </si>
  <si>
    <t>['r', 'python', 'excel']</t>
  </si>
  <si>
    <t>Leeds, AL</t>
  </si>
  <si>
    <t>Rockstar Games</t>
  </si>
  <si>
    <t>Southlake, TX</t>
  </si>
  <si>
    <t>Compunnel Inc.</t>
  </si>
  <si>
    <t>Herndon, VA</t>
  </si>
  <si>
    <t>Grayslake, IL</t>
  </si>
  <si>
    <t>Rosemead, CA</t>
  </si>
  <si>
    <t>AWS Data Engineer</t>
  </si>
  <si>
    <t>Data Architect</t>
  </si>
  <si>
    <t>Sr Data Analyst</t>
  </si>
  <si>
    <t>The Travelers Companies, Inc.</t>
  </si>
  <si>
    <t>['python', 'sql', 'git']</t>
  </si>
  <si>
    <t>Internal Revenue Service</t>
  </si>
  <si>
    <t>['c', 'r', 'python', 'sql', 'java', 'oracle']</t>
  </si>
  <si>
    <t>AI Data Scientist</t>
  </si>
  <si>
    <t>Data Software Engineer</t>
  </si>
  <si>
    <t>Serbia</t>
  </si>
  <si>
    <t>Data Engineer, Product Analytics</t>
  </si>
  <si>
    <t>LTIMindtree</t>
  </si>
  <si>
    <t>North Chicago, IL</t>
  </si>
  <si>
    <t>Intelletec</t>
  </si>
  <si>
    <t>['tableau', 'excel']</t>
  </si>
  <si>
    <t>['java', 'javascript', 'c++', 'sas', 'sas', 'python', 'oracle', 'spring', 'tensorflow', 'tableau', 'docker', 'jenkins']</t>
  </si>
  <si>
    <t>Albany, NY</t>
  </si>
  <si>
    <t>['python', 'sql', 'jira']</t>
  </si>
  <si>
    <t>Woonsocket, RI</t>
  </si>
  <si>
    <t>Request Technology</t>
  </si>
  <si>
    <t>The Hartford</t>
  </si>
  <si>
    <t>Lawrence Harvey</t>
  </si>
  <si>
    <t>Product Data Analyst</t>
  </si>
  <si>
    <t>['sql', 'python', 'c++', 'c#', 'scala']</t>
  </si>
  <si>
    <t>Nike</t>
  </si>
  <si>
    <t>Smyrna, GA</t>
  </si>
  <si>
    <t>Land O' Lakes, FL</t>
  </si>
  <si>
    <t>Providence, RI</t>
  </si>
  <si>
    <t>Fort Lauderdale, FL</t>
  </si>
  <si>
    <t>Bill.com</t>
  </si>
  <si>
    <t>Fenton, MO</t>
  </si>
  <si>
    <t>Maritz</t>
  </si>
  <si>
    <t>MVP Health Care</t>
  </si>
  <si>
    <t>['pyspark']</t>
  </si>
  <si>
    <t>Senior Data Quality Analyst</t>
  </si>
  <si>
    <t>LaSalle Network</t>
  </si>
  <si>
    <t>Lakeland, FL</t>
  </si>
  <si>
    <t>Amazon Web Services, Inc.</t>
  </si>
  <si>
    <t>Globex IT Solutions INC</t>
  </si>
  <si>
    <t>['sql', 'python', 'aws']</t>
  </si>
  <si>
    <t>Manager, Data Engineering</t>
  </si>
  <si>
    <t>['sql', 'python', 'r', 'snowflake', 'aws']</t>
  </si>
  <si>
    <t>Fresno, CA</t>
  </si>
  <si>
    <t>The Elite Job</t>
  </si>
  <si>
    <t>['sql', 'python', 'r', 'tableau', 'power bi', 'looker']</t>
  </si>
  <si>
    <t>Ukraine</t>
  </si>
  <si>
    <t>LoopMe</t>
  </si>
  <si>
    <t>American Red Cross</t>
  </si>
  <si>
    <t>Broomfield, CO</t>
  </si>
  <si>
    <t>Lexington, MA</t>
  </si>
  <si>
    <t>General Dynamics Information Technology</t>
  </si>
  <si>
    <t>['python', 'snowflake', 'aws', 'airflow']</t>
  </si>
  <si>
    <t>['sql', 'python', 'r', 'express']</t>
  </si>
  <si>
    <t>['r', 'python', 'sql']</t>
  </si>
  <si>
    <t>['sql', 'python', 'looker']</t>
  </si>
  <si>
    <t>Grand Prairie, TX</t>
  </si>
  <si>
    <t>Elevance Health</t>
  </si>
  <si>
    <t>Data Engineer, Senior</t>
  </si>
  <si>
    <t>Linthicum Heights, MD</t>
  </si>
  <si>
    <t>Atlassian</t>
  </si>
  <si>
    <t>['sql', 'python', 'tableau']</t>
  </si>
  <si>
    <t>Senior AI Research Scientist</t>
  </si>
  <si>
    <t>['python', 'c++', 'pytorch', 'tensorflow']</t>
  </si>
  <si>
    <t>Newark, NJ</t>
  </si>
  <si>
    <t>Data Engineer Jobs</t>
  </si>
  <si>
    <t>Fort Belvoir, VA</t>
  </si>
  <si>
    <t>Data Engineer I</t>
  </si>
  <si>
    <t>Singapore</t>
  </si>
  <si>
    <t>['python', 'sql', 'spark']</t>
  </si>
  <si>
    <t>Dover, DE</t>
  </si>
  <si>
    <t>Long Beach, CA</t>
  </si>
  <si>
    <t>Brentwood, TN</t>
  </si>
  <si>
    <t>Cleveland, OH</t>
  </si>
  <si>
    <t>Data and Reporting Analyst</t>
  </si>
  <si>
    <t>Conshohocken, PA</t>
  </si>
  <si>
    <t>['sql', 'sql server', 'db2', 'sap']</t>
  </si>
  <si>
    <t>Algeria</t>
  </si>
  <si>
    <t>Data Engineer Senior</t>
  </si>
  <si>
    <t>Riverview, FL</t>
  </si>
  <si>
    <t>Richardson, TX</t>
  </si>
  <si>
    <t>Waltham, MA</t>
  </si>
  <si>
    <t>Frisco, TX</t>
  </si>
  <si>
    <t>Argentina</t>
  </si>
  <si>
    <t>['sql', 'power bi', 'tableau']</t>
  </si>
  <si>
    <t>WorldLink US</t>
  </si>
  <si>
    <t>Edison, NJ</t>
  </si>
  <si>
    <t>Cinergy Technology Inc</t>
  </si>
  <si>
    <t>Omaha, NE</t>
  </si>
  <si>
    <t>Internship</t>
  </si>
  <si>
    <t>['r']</t>
  </si>
  <si>
    <t>New Haven, CT</t>
  </si>
  <si>
    <t>['sql', 'jira', 'confluence']</t>
  </si>
  <si>
    <t>CGI Group, Inc.</t>
  </si>
  <si>
    <t>Stanford University</t>
  </si>
  <si>
    <t>Google Cloud Data Engineer</t>
  </si>
  <si>
    <t>Data Engineer II</t>
  </si>
  <si>
    <t>Dunwoody, GA</t>
  </si>
  <si>
    <t>Data Engineer (Generative AI, Cloud, AWS, Python, Snowflake)</t>
  </si>
  <si>
    <t>['python', 'pytorch', 'tensorflow', 'keras']</t>
  </si>
  <si>
    <t>Machine Learning Engineer II</t>
  </si>
  <si>
    <t>Data Engineer - Python</t>
  </si>
  <si>
    <t>South San Francisco, CA</t>
  </si>
  <si>
    <t>Hungary</t>
  </si>
  <si>
    <t>Villa Rica, GA</t>
  </si>
  <si>
    <t>TIAA</t>
  </si>
  <si>
    <t>Textron</t>
  </si>
  <si>
    <t>['word', 'excel', 'powerpoint', 'flow']</t>
  </si>
  <si>
    <t>Data Engineer (Remote)</t>
  </si>
  <si>
    <t>Kalderos</t>
  </si>
  <si>
    <t>Blue Shield of California</t>
  </si>
  <si>
    <t>Minneapolis, MN</t>
  </si>
  <si>
    <t>On-Demand Group</t>
  </si>
  <si>
    <t>Whittier, CA</t>
  </si>
  <si>
    <t>Prestige Staffing</t>
  </si>
  <si>
    <t>Associate Director, Data Science (Remote)</t>
  </si>
  <si>
    <t>['r', 'python', 'sas', 'sas', 'sql', 'aws', 'redshift', 'excel', 'powerpoint', 'word', 'tableau', 'qlik']</t>
  </si>
  <si>
    <t>Rogers, AR</t>
  </si>
  <si>
    <t>Network Data Engineer</t>
  </si>
  <si>
    <t>Data Scientist II</t>
  </si>
  <si>
    <t>['python', 'pytorch']</t>
  </si>
  <si>
    <t>Data Scientist 1</t>
  </si>
  <si>
    <t>PayPal</t>
  </si>
  <si>
    <t>['snowflake']</t>
  </si>
  <si>
    <t>Poland</t>
  </si>
  <si>
    <t>Mid-Level Data Engineer</t>
  </si>
  <si>
    <t>Newton, MA</t>
  </si>
  <si>
    <t>Sunrise Systems, Inc.</t>
  </si>
  <si>
    <t>Cincinnati, OH</t>
  </si>
  <si>
    <t>['excel', 'powerpoint']</t>
  </si>
  <si>
    <t>Data Scientist, Growth</t>
  </si>
  <si>
    <t>Toronto, OH</t>
  </si>
  <si>
    <t>Senior Data Engineer II</t>
  </si>
  <si>
    <t>McKinsey &amp; Company</t>
  </si>
  <si>
    <t>['sql', 'python', 'sql server', 'azure']</t>
  </si>
  <si>
    <t>Springfield, MA</t>
  </si>
  <si>
    <t>['sql', 'python', 'snowflake', 'tableau']</t>
  </si>
  <si>
    <t>Voodoo</t>
  </si>
  <si>
    <t>California City, CA</t>
  </si>
  <si>
    <t>Ellianse LLC</t>
  </si>
  <si>
    <t>['python', 'sql', 'azure', 'aws', 'gcp']</t>
  </si>
  <si>
    <t>DeSoto, TX</t>
  </si>
  <si>
    <t>['sharepoint']</t>
  </si>
  <si>
    <t>firstPRO, Inc</t>
  </si>
  <si>
    <t>Nestlé</t>
  </si>
  <si>
    <t>Sr. Data Engineer - Now Hiring</t>
  </si>
  <si>
    <t>Lansing, MI</t>
  </si>
  <si>
    <t>['sql', 'sap']</t>
  </si>
  <si>
    <t>Milpitas, CA</t>
  </si>
  <si>
    <t>KLA</t>
  </si>
  <si>
    <t>Data Analytics Engineer</t>
  </si>
  <si>
    <t>Redmond, WA</t>
  </si>
  <si>
    <t>SpaceX</t>
  </si>
  <si>
    <t>RingCentral</t>
  </si>
  <si>
    <t>Lake Forest, IL</t>
  </si>
  <si>
    <t>Accenture</t>
  </si>
  <si>
    <t>Y Combinator</t>
  </si>
  <si>
    <t>Ghana</t>
  </si>
  <si>
    <t>['python', 'r']</t>
  </si>
  <si>
    <t>Backend Data Engineer</t>
  </si>
  <si>
    <t>['sap', 'flow']</t>
  </si>
  <si>
    <t>The Trade Desk</t>
  </si>
  <si>
    <t>DeKalb, IL</t>
  </si>
  <si>
    <t>Brooksville, FL</t>
  </si>
  <si>
    <t>['excel', 'flow']</t>
  </si>
  <si>
    <t>System One</t>
  </si>
  <si>
    <t>['hadoop']</t>
  </si>
  <si>
    <t>['tableau', 'power bi']</t>
  </si>
  <si>
    <t>['sql', 'snowflake']</t>
  </si>
  <si>
    <t>Boston, GA</t>
  </si>
  <si>
    <t>knightsbridgesolutions</t>
  </si>
  <si>
    <t>Columbia, SC</t>
  </si>
  <si>
    <t>ICF</t>
  </si>
  <si>
    <t>['sql', 'python', 'r', 'tableau']</t>
  </si>
  <si>
    <t>Equitable</t>
  </si>
  <si>
    <t>Oslo, Norway</t>
  </si>
  <si>
    <t>Norway</t>
  </si>
  <si>
    <t>IDR, Inc.</t>
  </si>
  <si>
    <t>Gartner</t>
  </si>
  <si>
    <t>['sql', 'python', 'aws', 'gcp', 'azure']</t>
  </si>
  <si>
    <t>Live Nation Entertainment</t>
  </si>
  <si>
    <t>['python', 'sql', 'snowflake', 'tableau', 'gitlab']</t>
  </si>
  <si>
    <t>The Aerospace Corporation</t>
  </si>
  <si>
    <t>Lehi, UT</t>
  </si>
  <si>
    <t>['sql', 'power bi']</t>
  </si>
  <si>
    <t>['sql', 'python', 'gdpr']</t>
  </si>
  <si>
    <t>Unity Technologies Corporation</t>
  </si>
  <si>
    <t>Harvey Nash</t>
  </si>
  <si>
    <t>Lead Data Engineer - Hybrid</t>
  </si>
  <si>
    <t>Data Analyst - Now Hiring</t>
  </si>
  <si>
    <t>Lawrenceville, GA</t>
  </si>
  <si>
    <t>Berkeley, CA</t>
  </si>
  <si>
    <t>Philips</t>
  </si>
  <si>
    <t>Hadoop Data Engineer</t>
  </si>
  <si>
    <t>Danta Technologies</t>
  </si>
  <si>
    <t>Stellar Consulting Solutions, LLC</t>
  </si>
  <si>
    <t>Associated Bank</t>
  </si>
  <si>
    <t>Foster City, CA</t>
  </si>
  <si>
    <t>Costa Rica</t>
  </si>
  <si>
    <t>Mindlance</t>
  </si>
  <si>
    <t>NielsenIQ</t>
  </si>
  <si>
    <t>Data Scientist Analyst</t>
  </si>
  <si>
    <t>Rise Technical</t>
  </si>
  <si>
    <t>['python', 'javascript']</t>
  </si>
  <si>
    <t>VanderHouwen</t>
  </si>
  <si>
    <t>Compri Consulting</t>
  </si>
  <si>
    <t>Pune, Maharashtra, India</t>
  </si>
  <si>
    <t>Peoria, IL</t>
  </si>
  <si>
    <t>Arlington, TX</t>
  </si>
  <si>
    <t>['python', 'sql', 'azure', 'databricks', 'pyspark']</t>
  </si>
  <si>
    <t>TBG | The Bachrach Group</t>
  </si>
  <si>
    <t>['excel', 'tableau', 'power bi']</t>
  </si>
  <si>
    <t>Block</t>
  </si>
  <si>
    <t>Virginia Beach, VA</t>
  </si>
  <si>
    <t>['mongodb', 'mongodb']</t>
  </si>
  <si>
    <t>Remote, OR</t>
  </si>
  <si>
    <t>AMD</t>
  </si>
  <si>
    <t>USAA</t>
  </si>
  <si>
    <t>Taiwan</t>
  </si>
  <si>
    <t>Telus International AI</t>
  </si>
  <si>
    <t>Colombia</t>
  </si>
  <si>
    <t>Alldus</t>
  </si>
  <si>
    <t>['python', 'aws']</t>
  </si>
  <si>
    <t>Portland, ME</t>
  </si>
  <si>
    <t>Research Data Analyst</t>
  </si>
  <si>
    <t>['sas', 'sas', 'r']</t>
  </si>
  <si>
    <t>Manchester, NH</t>
  </si>
  <si>
    <t>Director, Data Science</t>
  </si>
  <si>
    <t>['python', 'tensorflow', 'pytorch']</t>
  </si>
  <si>
    <t>Data Analytics Specialist</t>
  </si>
  <si>
    <t>Pacific Gas and Electric Company</t>
  </si>
  <si>
    <t>BAE Systems</t>
  </si>
  <si>
    <t>Costa Mesa, CA</t>
  </si>
  <si>
    <t>Data Engineer Consultant</t>
  </si>
  <si>
    <t>Kelly Services</t>
  </si>
  <si>
    <t>E-Solutions</t>
  </si>
  <si>
    <t>Medix Technology</t>
  </si>
  <si>
    <t>Data Science Intern</t>
  </si>
  <si>
    <t>Concord, NH</t>
  </si>
  <si>
    <t>Data Science</t>
  </si>
  <si>
    <t>Plymouth, MA</t>
  </si>
  <si>
    <t>Kforce Technology Staffing</t>
  </si>
  <si>
    <t>Luxoft</t>
  </si>
  <si>
    <t>Remote Data Analyst</t>
  </si>
  <si>
    <t>['sql', 'snowflake', 'azure']</t>
  </si>
  <si>
    <t>Goleta, CA</t>
  </si>
  <si>
    <t>Palm Bay, FL</t>
  </si>
  <si>
    <t>Airbnb</t>
  </si>
  <si>
    <t>Newark, CA</t>
  </si>
  <si>
    <t>Lucid Motors</t>
  </si>
  <si>
    <t>University of Alabama at Birmingham</t>
  </si>
  <si>
    <t>CareSource</t>
  </si>
  <si>
    <t>Data Engineer - Mid Level</t>
  </si>
  <si>
    <t>Veeva Systems</t>
  </si>
  <si>
    <t>['sql', 'python', 'bigquery', 'gcp']</t>
  </si>
  <si>
    <t>Lake Forest, CA</t>
  </si>
  <si>
    <t>['sql', 'tableau', 'power bi']</t>
  </si>
  <si>
    <t>Romania</t>
  </si>
  <si>
    <t>Molina Healthcare</t>
  </si>
  <si>
    <t>Scottsdale, AZ</t>
  </si>
  <si>
    <t>General Dynamics</t>
  </si>
  <si>
    <t>TalentBridge</t>
  </si>
  <si>
    <t>Japan</t>
  </si>
  <si>
    <t>Silver Spring, MD</t>
  </si>
  <si>
    <t>Russell Tobin</t>
  </si>
  <si>
    <t>South Korea</t>
  </si>
  <si>
    <t>Palo Alto, CA</t>
  </si>
  <si>
    <t>Riverside, CA</t>
  </si>
  <si>
    <t>Portsmouth, NH</t>
  </si>
  <si>
    <t>TD Bank</t>
  </si>
  <si>
    <t>Senior GCP Data Engineer</t>
  </si>
  <si>
    <t>Senior Data Visualization Specialist</t>
  </si>
  <si>
    <t>Mt Prospect, IL</t>
  </si>
  <si>
    <t>['python', 'sql', 'sas', 'sas']</t>
  </si>
  <si>
    <t>Switzerland</t>
  </si>
  <si>
    <t>Norristown, PA</t>
  </si>
  <si>
    <t>['python', 'r', 'sql', 'word', 'excel', 'powerpoint']</t>
  </si>
  <si>
    <t>Johannesburg, South Africa</t>
  </si>
  <si>
    <t>South Africa</t>
  </si>
  <si>
    <t>Standard Bank Group</t>
  </si>
  <si>
    <t>Netflix</t>
  </si>
  <si>
    <t>Woodland Hills, CA</t>
  </si>
  <si>
    <t>Research Foundation for Mental Hygiene, Inc.</t>
  </si>
  <si>
    <t>Deerfield, IL</t>
  </si>
  <si>
    <t>Walgreens</t>
  </si>
  <si>
    <t>Bodega Bay, CA</t>
  </si>
  <si>
    <t>Full-time and Internship</t>
  </si>
  <si>
    <t>Trenton, NJ</t>
  </si>
  <si>
    <t>Saragossa</t>
  </si>
  <si>
    <t>Allstate Insurance Company</t>
  </si>
  <si>
    <t>['sql', 'looker', 'tableau']</t>
  </si>
  <si>
    <t>['python', 'power bi']</t>
  </si>
  <si>
    <t>College Park, GA</t>
  </si>
  <si>
    <t>DoorDash</t>
  </si>
  <si>
    <t>Johnston, RI</t>
  </si>
  <si>
    <t>FM Global</t>
  </si>
  <si>
    <t>Hicksville, NY</t>
  </si>
  <si>
    <t>Champaign, IL</t>
  </si>
  <si>
    <t>Waukegan, IL</t>
  </si>
  <si>
    <t>Rolling Meadows, IL</t>
  </si>
  <si>
    <t>Northfield, IL</t>
  </si>
  <si>
    <t>Medline</t>
  </si>
  <si>
    <t>Data Scientist, Product Analytics</t>
  </si>
  <si>
    <t>Connecticut</t>
  </si>
  <si>
    <t>The Intersect Group</t>
  </si>
  <si>
    <t>Apolis</t>
  </si>
  <si>
    <t>Clearwater, FL</t>
  </si>
  <si>
    <t>Machine Learning Scientist</t>
  </si>
  <si>
    <t>['go', 'excel']</t>
  </si>
  <si>
    <t>Maryland</t>
  </si>
  <si>
    <t>Data Science Manager</t>
  </si>
  <si>
    <t>TEK Staffing Solutions Inc.</t>
  </si>
  <si>
    <t>Wyoming</t>
  </si>
  <si>
    <t>Grindr</t>
  </si>
  <si>
    <t>Seoul, South Korea</t>
  </si>
  <si>
    <t>MDM Data Engineer</t>
  </si>
  <si>
    <t>MassMutual</t>
  </si>
  <si>
    <t>Newtown Square, PA</t>
  </si>
  <si>
    <t>Part-time and Internship</t>
  </si>
  <si>
    <t>American Heart Association</t>
  </si>
  <si>
    <t>Malaysia</t>
  </si>
  <si>
    <t>['sap']</t>
  </si>
  <si>
    <t>Oklahoma City, OK</t>
  </si>
  <si>
    <t>Dahl Consulting</t>
  </si>
  <si>
    <t>['java', 'scala', 'python', 'spark']</t>
  </si>
  <si>
    <t>The Travelers Indemnity Company</t>
  </si>
  <si>
    <t>Stanford, CA</t>
  </si>
  <si>
    <t>['perl', 'python', 'java', 'r', 'c', 'matlab', 'mysql']</t>
  </si>
  <si>
    <t>Egypt</t>
  </si>
  <si>
    <t>['sql', 'oracle']</t>
  </si>
  <si>
    <t>['aws', 'azure', 'gcp']</t>
  </si>
  <si>
    <t>Data Engineer III - Full-time / Part-time</t>
  </si>
  <si>
    <t>Warwick, RI</t>
  </si>
  <si>
    <t>Data Analyst Intern</t>
  </si>
  <si>
    <t>Turkey</t>
  </si>
  <si>
    <t>Berkeley Heights, NJ</t>
  </si>
  <si>
    <t>Data Engineer, Mid</t>
  </si>
  <si>
    <t>Jefferson City, MO</t>
  </si>
  <si>
    <t>Home Depot</t>
  </si>
  <si>
    <t>Intelliswift Software Inc</t>
  </si>
  <si>
    <t>['sql', 'python', 'spark']</t>
  </si>
  <si>
    <t>['excel', 'word']</t>
  </si>
  <si>
    <t>Data Engineer II - Now Hiring</t>
  </si>
  <si>
    <t>Appier</t>
  </si>
  <si>
    <t>Senior Data Engineer - AWS</t>
  </si>
  <si>
    <t>['sql', 'python', 'azure']</t>
  </si>
  <si>
    <t>SGS</t>
  </si>
  <si>
    <t>Oakland, CA</t>
  </si>
  <si>
    <t>SAP Data Engineer</t>
  </si>
  <si>
    <t>Maxar Technologies</t>
  </si>
  <si>
    <t>Yoh, A Day &amp; Zimmermann Company</t>
  </si>
  <si>
    <t>['java', 'c++', 'python']</t>
  </si>
  <si>
    <t>ETL Data Engineer</t>
  </si>
  <si>
    <t>Data Engineer - Snowflake</t>
  </si>
  <si>
    <t>Tiger Analytics</t>
  </si>
  <si>
    <t>Hawthorne, CA</t>
  </si>
  <si>
    <t>Cypress, CA</t>
  </si>
  <si>
    <t>Rutgers University</t>
  </si>
  <si>
    <t>Lexington Park, MD</t>
  </si>
  <si>
    <t>iTechScope</t>
  </si>
  <si>
    <t>Maven Clinic</t>
  </si>
  <si>
    <t>Ireland</t>
  </si>
  <si>
    <t>Mahwah, NJ</t>
  </si>
  <si>
    <t>Customs and Border Protection</t>
  </si>
  <si>
    <t>['sql', 'aws', 'snowflake']</t>
  </si>
  <si>
    <t>Italy</t>
  </si>
  <si>
    <t>Minnesota</t>
  </si>
  <si>
    <t>Nielsen</t>
  </si>
  <si>
    <t>Fort Novosel, AL</t>
  </si>
  <si>
    <t>Google Cloud Platform Data Engineer</t>
  </si>
  <si>
    <t>Kenya</t>
  </si>
  <si>
    <t>Indiana</t>
  </si>
  <si>
    <t>['word', 'powerpoint', 'excel']</t>
  </si>
  <si>
    <t>Financial Business Analyst</t>
  </si>
  <si>
    <t>Farmingdale, NY</t>
  </si>
  <si>
    <t>Part-time and Contractor</t>
  </si>
  <si>
    <t>['sql', 'python', 'azure', 'databricks', 'pyspark']</t>
  </si>
  <si>
    <t>Katy, TX</t>
  </si>
  <si>
    <t>Advancement Data Analyst</t>
  </si>
  <si>
    <t>Westborough, MA</t>
  </si>
  <si>
    <t>Hyderabad, Telangana, India</t>
  </si>
  <si>
    <t>Cynet Systems</t>
  </si>
  <si>
    <t>AWS Cloud Data Engineer</t>
  </si>
  <si>
    <t>Clinical Data Engineer</t>
  </si>
  <si>
    <t>ManpowerGroup</t>
  </si>
  <si>
    <t>['sas', 'sas', 'sql']</t>
  </si>
  <si>
    <t>Beaverton, OR</t>
  </si>
  <si>
    <t>Berlin, Germany</t>
  </si>
  <si>
    <t>Verisk</t>
  </si>
  <si>
    <t>MD Anderson Cancer Center</t>
  </si>
  <si>
    <t>Modesto, CA</t>
  </si>
  <si>
    <t>['word', 'excel', 'powerpoint', 'outlook']</t>
  </si>
  <si>
    <t>Mission Staffing</t>
  </si>
  <si>
    <t>RVO Health</t>
  </si>
  <si>
    <t>Murphy, TX</t>
  </si>
  <si>
    <t>Flint, MI</t>
  </si>
  <si>
    <t>OKX</t>
  </si>
  <si>
    <t>Noida, Uttar Pradesh, India</t>
  </si>
  <si>
    <t>Bangkok, Thailand</t>
  </si>
  <si>
    <t>Thailand</t>
  </si>
  <si>
    <t>['spreadsheet']</t>
  </si>
  <si>
    <t>['excel', 'word', 'powerpoint']</t>
  </si>
  <si>
    <t>Kaizen Analytix</t>
  </si>
  <si>
    <t>Naperville, IL</t>
  </si>
  <si>
    <t>['sql', 'python', 'azure', 'databricks']</t>
  </si>
  <si>
    <t>SAIC</t>
  </si>
  <si>
    <t>Senior Machine Learning Engineer</t>
  </si>
  <si>
    <t>Illinois</t>
  </si>
  <si>
    <t>Grainger</t>
  </si>
  <si>
    <t>['sql', 'python', 'snowflake']</t>
  </si>
  <si>
    <t>Vancouver, BC, Canada</t>
  </si>
  <si>
    <t>Bloomington, IL</t>
  </si>
  <si>
    <t>State Farm</t>
  </si>
  <si>
    <t>Rochester, NY</t>
  </si>
  <si>
    <t>Paychex</t>
  </si>
  <si>
    <t>Hoboken, NJ</t>
  </si>
  <si>
    <t>['python', 'scala', 'r', 'spark', 'tensorflow']</t>
  </si>
  <si>
    <t>Data Engineering</t>
  </si>
  <si>
    <t>['python', 'sql', 'sql server', 'azure']</t>
  </si>
  <si>
    <t>['python', 'r', 'scala']</t>
  </si>
  <si>
    <t>Slovakia</t>
  </si>
  <si>
    <t>['sql', 'power bi', 'dax', 'excel']</t>
  </si>
  <si>
    <t>Swoon</t>
  </si>
  <si>
    <t>Data Analyst - Remote</t>
  </si>
  <si>
    <t>Springfield, IL</t>
  </si>
  <si>
    <t>West Chester, PA</t>
  </si>
  <si>
    <t>Comcast</t>
  </si>
  <si>
    <t>Carlsbad, CA</t>
  </si>
  <si>
    <t>Alameda, CA</t>
  </si>
  <si>
    <t>Guidehouse</t>
  </si>
  <si>
    <t>Kuala Lumpur, Federal Territory of Kuala Lumpur, Malaysia</t>
  </si>
  <si>
    <t>Medtronic</t>
  </si>
  <si>
    <t>Sr. Data Scientist</t>
  </si>
  <si>
    <t>Sterling, VA</t>
  </si>
  <si>
    <t>ManTech International</t>
  </si>
  <si>
    <t>Texas City, TX</t>
  </si>
  <si>
    <t>Public Health Data Analyst</t>
  </si>
  <si>
    <t>['sas', 'sas']</t>
  </si>
  <si>
    <t>HelloFresh</t>
  </si>
  <si>
    <t>Washington</t>
  </si>
  <si>
    <t>['python', 'git']</t>
  </si>
  <si>
    <t>TAG - The Aspen Group</t>
  </si>
  <si>
    <t>Commercial Data Analyst</t>
  </si>
  <si>
    <t>New Jersey</t>
  </si>
  <si>
    <t>Glendale, CA</t>
  </si>
  <si>
    <t>The Walt Disney Company</t>
  </si>
  <si>
    <t>['python', 'sql', 'aws', 'redshift']</t>
  </si>
  <si>
    <t>Westlake Village, CA</t>
  </si>
  <si>
    <t>Poughkeepsie, NY</t>
  </si>
  <si>
    <t>Senior, Data Engineer</t>
  </si>
  <si>
    <t>Cary, NC</t>
  </si>
  <si>
    <t>Master Data Analyst</t>
  </si>
  <si>
    <t>ActiveCampaign</t>
  </si>
  <si>
    <t>FinThrive</t>
  </si>
  <si>
    <t>['phoenix']</t>
  </si>
  <si>
    <t>Nigeria</t>
  </si>
  <si>
    <t>Amazon.com</t>
  </si>
  <si>
    <t>The Home Depot</t>
  </si>
  <si>
    <t>Freetown, MA</t>
  </si>
  <si>
    <t>Zeektek</t>
  </si>
  <si>
    <t>SSi People</t>
  </si>
  <si>
    <t>Rebyc Recruiting</t>
  </si>
  <si>
    <t>Renton, WA</t>
  </si>
  <si>
    <t>Data Engineer 1</t>
  </si>
  <si>
    <t>Chubb</t>
  </si>
  <si>
    <t>Roanoke, TX</t>
  </si>
  <si>
    <t>Duluth, GA</t>
  </si>
  <si>
    <t>Splunk</t>
  </si>
  <si>
    <t>Intermountain Healthcare</t>
  </si>
  <si>
    <t>['r', 'sas', 'sas']</t>
  </si>
  <si>
    <t>World Wide Technology</t>
  </si>
  <si>
    <t>Wilmington, NC</t>
  </si>
  <si>
    <t>Koch Industries</t>
  </si>
  <si>
    <t>Synergy Interactive</t>
  </si>
  <si>
    <t>['sql', 'sql server', 'azure', 'ssis']</t>
  </si>
  <si>
    <t>Lewisville, TX</t>
  </si>
  <si>
    <t>Akraya Inc.</t>
  </si>
  <si>
    <t>Westlake, TX</t>
  </si>
  <si>
    <t>Actalent</t>
  </si>
  <si>
    <t>Fraud Data Analyst</t>
  </si>
  <si>
    <t>['sql', 'r', 'python', 'excel']</t>
  </si>
  <si>
    <t>Johnston, IA</t>
  </si>
  <si>
    <t>Upen Group Inc</t>
  </si>
  <si>
    <t>Raritan, NJ</t>
  </si>
  <si>
    <t>Senior Manager Data Science</t>
  </si>
  <si>
    <t>Database Administrator</t>
  </si>
  <si>
    <t>Lead Data Engineer (Remote)</t>
  </si>
  <si>
    <t>Tennessee</t>
  </si>
  <si>
    <t>['python', 'r', 'tensorflow', 'pytorch']</t>
  </si>
  <si>
    <t>Novi, MI</t>
  </si>
  <si>
    <t>QA Data Engineer</t>
  </si>
  <si>
    <t>['python', 'sql', 'aws', 'tableau']</t>
  </si>
  <si>
    <t>New York Technology Partners</t>
  </si>
  <si>
    <t>['sql', 'snowflake', 'aws']</t>
  </si>
  <si>
    <t>hatch I.T.</t>
  </si>
  <si>
    <t>Tempus</t>
  </si>
  <si>
    <t>Greensboro, NC</t>
  </si>
  <si>
    <t>['python', 'tableau']</t>
  </si>
  <si>
    <t>Davie, FL</t>
  </si>
  <si>
    <t>Burbank, CA</t>
  </si>
  <si>
    <t>SPECTRAFORCE</t>
  </si>
  <si>
    <t>['python', 'r', 'sql', 'nosql']</t>
  </si>
  <si>
    <t>Louisville, KY</t>
  </si>
  <si>
    <t>Humana Inc</t>
  </si>
  <si>
    <t>ULINE</t>
  </si>
  <si>
    <t>British Columbia, Canada</t>
  </si>
  <si>
    <t>Palo Alto Networks</t>
  </si>
  <si>
    <t>Mathematica</t>
  </si>
  <si>
    <t>Salt Lake City, UT</t>
  </si>
  <si>
    <t>Aston Carter</t>
  </si>
  <si>
    <t>Data Analytics</t>
  </si>
  <si>
    <t>['sql', 'sql server', 'excel']</t>
  </si>
  <si>
    <t>['databricks', 'azure']</t>
  </si>
  <si>
    <t>Jr Data Engineer</t>
  </si>
  <si>
    <t>Austria</t>
  </si>
  <si>
    <t>['powerpoint']</t>
  </si>
  <si>
    <t>Dulles, VA</t>
  </si>
  <si>
    <t>(USA) Data Engineer III</t>
  </si>
  <si>
    <t>Culver City, CA</t>
  </si>
  <si>
    <t>['python', 'aws', 'docker']</t>
  </si>
  <si>
    <t>Lead Data Engineer - Remote</t>
  </si>
  <si>
    <t>Bangladesh</t>
  </si>
  <si>
    <t>Anaheim, CA</t>
  </si>
  <si>
    <t>Spring, TX</t>
  </si>
  <si>
    <t>Capgemini</t>
  </si>
  <si>
    <t>Menomonee Falls, WI</t>
  </si>
  <si>
    <t>Denton, TX</t>
  </si>
  <si>
    <t>Senior Data Scientist - Full-time / Part-time</t>
  </si>
  <si>
    <t>SAP Data Analyst</t>
  </si>
  <si>
    <t>Ford Motor Company</t>
  </si>
  <si>
    <t>Senior Business Intelligence Engineer</t>
  </si>
  <si>
    <t>Cambodia</t>
  </si>
  <si>
    <t>HEINEKEN</t>
  </si>
  <si>
    <t>['sheets']</t>
  </si>
  <si>
    <t>Square</t>
  </si>
  <si>
    <t>Pasadena, CA</t>
  </si>
  <si>
    <t>Elk Grove Village, IL</t>
  </si>
  <si>
    <t>['sas', 'sas', 'r', 'python']</t>
  </si>
  <si>
    <t>Amherst, MA</t>
  </si>
  <si>
    <t>['python', 'c++', 'linux']</t>
  </si>
  <si>
    <t>Winston-Salem, NC</t>
  </si>
  <si>
    <t>Data Engineer Python</t>
  </si>
  <si>
    <t>Gurugram, Haryana, India</t>
  </si>
  <si>
    <t>AiDash</t>
  </si>
  <si>
    <t>Chelsea, MA</t>
  </si>
  <si>
    <t>Epicor</t>
  </si>
  <si>
    <t>Snap Inc.</t>
  </si>
  <si>
    <t>['sql', 'python', 'r', 'c', 'express']</t>
  </si>
  <si>
    <t>Carrollton, TX</t>
  </si>
  <si>
    <t>System Soft Technologies</t>
  </si>
  <si>
    <t>Naval Nuclear Laboratory</t>
  </si>
  <si>
    <t>['python', 'r', 'tableau']</t>
  </si>
  <si>
    <t>Czechia</t>
  </si>
  <si>
    <t>['python', 'pyspark']</t>
  </si>
  <si>
    <t>Stamford, CT</t>
  </si>
  <si>
    <t>Norman, OK</t>
  </si>
  <si>
    <t>Lead Data Analyst</t>
  </si>
  <si>
    <t>Summit, NJ</t>
  </si>
  <si>
    <t>Brea, CA</t>
  </si>
  <si>
    <t>ByteDance</t>
  </si>
  <si>
    <t>Juno Beach, FL</t>
  </si>
  <si>
    <t>Longview, TX</t>
  </si>
  <si>
    <t>Data Specialist</t>
  </si>
  <si>
    <t>Rutherford, NJ</t>
  </si>
  <si>
    <t>Bolingbrook, IL</t>
  </si>
  <si>
    <t>Storm2</t>
  </si>
  <si>
    <t>['python', 'sql', 'dynamodb', 'aws', 'redshift']</t>
  </si>
  <si>
    <t>['sql', 'snowflake', 'aws', 'tableau']</t>
  </si>
  <si>
    <t>The Computer Merchant, LTD.</t>
  </si>
  <si>
    <t>Brookfield, WI</t>
  </si>
  <si>
    <t>Nesco Resource</t>
  </si>
  <si>
    <t>Middleton, WI</t>
  </si>
  <si>
    <t>['sql', 'cognos']</t>
  </si>
  <si>
    <t>NLP Data Scientist</t>
  </si>
  <si>
    <t>['python', 'sql', 'excel', 'tableau']</t>
  </si>
  <si>
    <t>Dropbox</t>
  </si>
  <si>
    <t>Fort Mill, SC</t>
  </si>
  <si>
    <t>Congo, Democratic Republic of the</t>
  </si>
  <si>
    <t>IQVIA</t>
  </si>
  <si>
    <t>['python', 'snowflake', 'aws']</t>
  </si>
  <si>
    <t>Dantech Corporation Inc</t>
  </si>
  <si>
    <t>['sql', 'python', 'looker', 'tableau']</t>
  </si>
  <si>
    <t>['sql', 'python', 'snowflake', 'aws']</t>
  </si>
  <si>
    <t>Draper, UT</t>
  </si>
  <si>
    <t>Liberty Mutual Insurance</t>
  </si>
  <si>
    <t>San Bruno, CA</t>
  </si>
  <si>
    <t>Kazakhstan</t>
  </si>
  <si>
    <t>['sql', 'oracle', 'power bi']</t>
  </si>
  <si>
    <t>Hurlburt Field, FL</t>
  </si>
  <si>
    <t>['python', 'sql', 'bigquery', 'excel', 'tableau']</t>
  </si>
  <si>
    <t>['sql', 'express']</t>
  </si>
  <si>
    <t>['word']</t>
  </si>
  <si>
    <t>['confluence', 'jira']</t>
  </si>
  <si>
    <t>Mt Laurel Township, NJ</t>
  </si>
  <si>
    <t>Experis</t>
  </si>
  <si>
    <t>US Tech Solutions</t>
  </si>
  <si>
    <t>['sql', 'aws']</t>
  </si>
  <si>
    <t>Data Analyst II - Now Hiring</t>
  </si>
  <si>
    <t>Bayer</t>
  </si>
  <si>
    <t>Honolulu, HI</t>
  </si>
  <si>
    <t>Volt</t>
  </si>
  <si>
    <t>Milford, CT</t>
  </si>
  <si>
    <t>DNV</t>
  </si>
  <si>
    <t>Snowflake Data Engineer</t>
  </si>
  <si>
    <t>United States Army</t>
  </si>
  <si>
    <t>Wells Fargo</t>
  </si>
  <si>
    <t>Metasys Technologies</t>
  </si>
  <si>
    <t>['python', 'sql', 'nosql', 'aws']</t>
  </si>
  <si>
    <t>['python', 'gcp']</t>
  </si>
  <si>
    <t>Memphis, TN</t>
  </si>
  <si>
    <t>['sql', 'azure', 'jira']</t>
  </si>
  <si>
    <t>Data Scientist - Part-time</t>
  </si>
  <si>
    <t>Jackson, MS</t>
  </si>
  <si>
    <t>['sas', 'sas', 'sql', 'r', 'python']</t>
  </si>
  <si>
    <t>Amazon.com Services LLC</t>
  </si>
  <si>
    <t>Harrisburg, PA</t>
  </si>
  <si>
    <t>A-Line Staffing Solutions</t>
  </si>
  <si>
    <t>Databricks Data Engineer</t>
  </si>
  <si>
    <t>Senior IT Data Analyst</t>
  </si>
  <si>
    <t>['sql', 'python', 'pyspark']</t>
  </si>
  <si>
    <t>U.S. Bank</t>
  </si>
  <si>
    <t>Redondo Beach, CA</t>
  </si>
  <si>
    <t>Mission Viejo, CA</t>
  </si>
  <si>
    <t>['sql', 'python', 'sql server', 'snowflake', 'ssis']</t>
  </si>
  <si>
    <t>American Psychiatric Association</t>
  </si>
  <si>
    <t>Data Engineer - Remote</t>
  </si>
  <si>
    <t>Applicantz</t>
  </si>
  <si>
    <t>['python', 'aws', 'airflow', 'spark']</t>
  </si>
  <si>
    <t>Decatur, GA</t>
  </si>
  <si>
    <t>STAND 8</t>
  </si>
  <si>
    <t>Amazon</t>
  </si>
  <si>
    <t>Aspen Dental</t>
  </si>
  <si>
    <t>Data Analyst - Full-time / Part-time</t>
  </si>
  <si>
    <t>Disney Direct to Consumer</t>
  </si>
  <si>
    <t>Etsy</t>
  </si>
  <si>
    <t>TekWissen ®</t>
  </si>
  <si>
    <t>Data Analytics Consultant</t>
  </si>
  <si>
    <t>Fort Meade, FL</t>
  </si>
  <si>
    <t>['python', 'sql', 'aws', 'pandas', 'airflow']</t>
  </si>
  <si>
    <t>Virginia</t>
  </si>
  <si>
    <t>Overland Park, KS</t>
  </si>
  <si>
    <t>['python', 'aws', 'tensorflow', 'pytorch']</t>
  </si>
  <si>
    <t>Carta</t>
  </si>
  <si>
    <t>['elasticsearch']</t>
  </si>
  <si>
    <t>National Grid</t>
  </si>
  <si>
    <t>InVitro Cell Research, LLC</t>
  </si>
  <si>
    <t>Tier4 Group</t>
  </si>
  <si>
    <t>Chile</t>
  </si>
  <si>
    <t>Data Scientist, Senior</t>
  </si>
  <si>
    <t>Investment Data Analyst</t>
  </si>
  <si>
    <t>New Providence, NJ</t>
  </si>
  <si>
    <t>Modis</t>
  </si>
  <si>
    <t>Entry Level Business/Data Analyst</t>
  </si>
  <si>
    <t>Asta CRS Inc.</t>
  </si>
  <si>
    <t>['python', 'nosql']</t>
  </si>
  <si>
    <t>New Zealand</t>
  </si>
  <si>
    <t>['python', 'sql', 'power bi']</t>
  </si>
  <si>
    <t>Crypto.com</t>
  </si>
  <si>
    <t>Tuscaloosa, AL</t>
  </si>
  <si>
    <t>University of Alabama</t>
  </si>
  <si>
    <t>Teacher Retirement System of Texas</t>
  </si>
  <si>
    <t>JFC Global</t>
  </si>
  <si>
    <t>LeadStack Inc.</t>
  </si>
  <si>
    <t>['sql', 'azure', 'databricks', 'spark']</t>
  </si>
  <si>
    <t>['sql', 'python', 'java', 'scala', 'aws', 'redshift']</t>
  </si>
  <si>
    <t>Senior Cloud Data Engineer</t>
  </si>
  <si>
    <t>Cottonwood Heights, UT</t>
  </si>
  <si>
    <t>Georgetown, TX</t>
  </si>
  <si>
    <t>SiteOps Data Center Capacity Engineer</t>
  </si>
  <si>
    <t>['linux']</t>
  </si>
  <si>
    <t>['zoom']</t>
  </si>
  <si>
    <t>Data Engineer/ Analyst</t>
  </si>
  <si>
    <t>AppleOne</t>
  </si>
  <si>
    <t>"Data Engineer"</t>
  </si>
  <si>
    <t>Rosemont, IL</t>
  </si>
  <si>
    <t>Cameroon</t>
  </si>
  <si>
    <t>Anchorage, AK</t>
  </si>
  <si>
    <t>Data Analyst III</t>
  </si>
  <si>
    <t>SGS Consulting</t>
  </si>
  <si>
    <t>Cygnus Professionals Inc.</t>
  </si>
  <si>
    <t>Remote Data Scientist</t>
  </si>
  <si>
    <t>['swift', 'python']</t>
  </si>
  <si>
    <t>['python', 'excel']</t>
  </si>
  <si>
    <t>Database Analyst</t>
  </si>
  <si>
    <t>St. Petersburg, FL</t>
  </si>
  <si>
    <t>CEI</t>
  </si>
  <si>
    <t>Grubhub</t>
  </si>
  <si>
    <t>['sql', 'nosql']</t>
  </si>
  <si>
    <t>Baton Rouge, LA</t>
  </si>
  <si>
    <t>Data Engineering Lead</t>
  </si>
  <si>
    <t>Senior Business Intelligence Analyst</t>
  </si>
  <si>
    <t>Oak Park, IL</t>
  </si>
  <si>
    <t>Network/Data Engineer</t>
  </si>
  <si>
    <t>Associates Systems LLC</t>
  </si>
  <si>
    <t>['python', 'sql', 'go', 'c++']</t>
  </si>
  <si>
    <t>Teamware Solutions (quantum leap consulting).</t>
  </si>
  <si>
    <t>Teladoc Health</t>
  </si>
  <si>
    <t>['go', 'r', 'python', 'sql', 'tableau', 'looker']</t>
  </si>
  <si>
    <t>Newark, DE</t>
  </si>
  <si>
    <t>Flexton Inc.</t>
  </si>
  <si>
    <t>['sql', 'sql server', 'db2', 'oracle']</t>
  </si>
  <si>
    <t>Manila, Metro Manila, Philippines</t>
  </si>
  <si>
    <t>['sql', 'aws', 'azure', 'ssis']</t>
  </si>
  <si>
    <t>['tableau', 'power bi', 'excel']</t>
  </si>
  <si>
    <t>Clinical Data Analyst</t>
  </si>
  <si>
    <t>Puerto Rico</t>
  </si>
  <si>
    <t>Associate Data Analyst</t>
  </si>
  <si>
    <t>PECK SLIP, NY</t>
  </si>
  <si>
    <t>Edward Jones</t>
  </si>
  <si>
    <t>Senior Data Scientist, Analytics</t>
  </si>
  <si>
    <t>Discord</t>
  </si>
  <si>
    <t>['sql', 'bigquery', 'tableau', 'looker']</t>
  </si>
  <si>
    <t>Sr. Data Analyst</t>
  </si>
  <si>
    <t>Amsterdam, Netherlands</t>
  </si>
  <si>
    <t>['azure', 'databricks']</t>
  </si>
  <si>
    <t>Sr Manager, Data Science</t>
  </si>
  <si>
    <t>['sas', 'sas', 'python', 'r']</t>
  </si>
  <si>
    <t>Data Analyst Jobs</t>
  </si>
  <si>
    <t>NYC Health + Hospitals</t>
  </si>
  <si>
    <t>84.51</t>
  </si>
  <si>
    <t>MMD Services</t>
  </si>
  <si>
    <t>Doral, FL</t>
  </si>
  <si>
    <t>Port Washington, NY</t>
  </si>
  <si>
    <t>Kiss Products, Inc.</t>
  </si>
  <si>
    <t>Lyft</t>
  </si>
  <si>
    <t>['python', 'r', 'sql', 'bigquery']</t>
  </si>
  <si>
    <t>Pakistan</t>
  </si>
  <si>
    <t>Business Intelligence Data Analyst</t>
  </si>
  <si>
    <t>Nashville, TN</t>
  </si>
  <si>
    <t>Guadalajara, Jalisco, Mexico</t>
  </si>
  <si>
    <t>Senior Analytics Engineer</t>
  </si>
  <si>
    <t>['sql', 'vba', 'alteryx', 'ssis']</t>
  </si>
  <si>
    <t>Citizens Bank</t>
  </si>
  <si>
    <t>Fidelity Investments</t>
  </si>
  <si>
    <t>Senior Big Data Engineer</t>
  </si>
  <si>
    <t>Urbandale, IA</t>
  </si>
  <si>
    <t>Oakbrook Terrace, IL</t>
  </si>
  <si>
    <t>Islamabad, Pakistan</t>
  </si>
  <si>
    <t>NorthBay Solutions</t>
  </si>
  <si>
    <t>['python', 'sql', 'gcp', 'bigquery', 'airflow']</t>
  </si>
  <si>
    <t>['gcp']</t>
  </si>
  <si>
    <t>HR Admin</t>
  </si>
  <si>
    <t>Equiliem</t>
  </si>
  <si>
    <t>Data Engineer (Azure)</t>
  </si>
  <si>
    <t>Data Engineer (Hybrid)</t>
  </si>
  <si>
    <t>Data Science Engineer</t>
  </si>
  <si>
    <t>Everett, WA</t>
  </si>
  <si>
    <t>Cognizant</t>
  </si>
  <si>
    <t>Staff Data Analyst</t>
  </si>
  <si>
    <t>San Juan, Puerto Rico</t>
  </si>
  <si>
    <t>Camden, NJ</t>
  </si>
  <si>
    <t>Instagram</t>
  </si>
  <si>
    <t>Data Engineer, Business Intelligence</t>
  </si>
  <si>
    <t>['qlik']</t>
  </si>
  <si>
    <t>Mid Data Engineer</t>
  </si>
  <si>
    <t>['sql', 'excel', 'power bi']</t>
  </si>
  <si>
    <t>HCLTech</t>
  </si>
  <si>
    <t>ERM</t>
  </si>
  <si>
    <t>Sales Data Analyst</t>
  </si>
  <si>
    <t>EPITEC</t>
  </si>
  <si>
    <t>AI Data Engineer</t>
  </si>
  <si>
    <t>['sql', 'python', 'r', 'tableau', 'power bi']</t>
  </si>
  <si>
    <t>['power bi', 'dax']</t>
  </si>
  <si>
    <t>Data Engineer (Python)</t>
  </si>
  <si>
    <t>Mphasis</t>
  </si>
  <si>
    <t>['sql', 'bigquery', 'tableau']</t>
  </si>
  <si>
    <t>Hexaware Technologies</t>
  </si>
  <si>
    <t>['sql', 'python', 'databricks', 'pyspark']</t>
  </si>
  <si>
    <t>['sql', 'sas', 'sas', 'excel']</t>
  </si>
  <si>
    <t>Sri Lanka</t>
  </si>
  <si>
    <t>Adaptive Solutions Group</t>
  </si>
  <si>
    <t>Alliant Insurance Services</t>
  </si>
  <si>
    <t>['tableau']</t>
  </si>
  <si>
    <t>Needham, MA</t>
  </si>
  <si>
    <t>Tustin, CA</t>
  </si>
  <si>
    <t>New American Funding</t>
  </si>
  <si>
    <t>Waukesha, WI</t>
  </si>
  <si>
    <t>IHG</t>
  </si>
  <si>
    <t>Beverly Hills, CA</t>
  </si>
  <si>
    <t>['sql', 'excel', 'power bi', 'tableau']</t>
  </si>
  <si>
    <t>Agoura Hills, CA</t>
  </si>
  <si>
    <t>['python', 'r', 'sql', 'tableau', 'power bi']</t>
  </si>
  <si>
    <t>WestRock</t>
  </si>
  <si>
    <t>Newport Beach, CA</t>
  </si>
  <si>
    <t>Data Science Analyst</t>
  </si>
  <si>
    <t>['azure', 'power bi']</t>
  </si>
  <si>
    <t>Lead Machine Learning Engineer</t>
  </si>
  <si>
    <t>['sql', 'excel', 'tableau', 'power bi']</t>
  </si>
  <si>
    <t>Huntington National Bank</t>
  </si>
  <si>
    <t>Shelton, CT</t>
  </si>
  <si>
    <t>84.51°</t>
  </si>
  <si>
    <t>Dahlgren, VA</t>
  </si>
  <si>
    <t>Albania</t>
  </si>
  <si>
    <t>Liberty Mutual</t>
  </si>
  <si>
    <t>UC San Diego</t>
  </si>
  <si>
    <t>Sandy Springs, GA</t>
  </si>
  <si>
    <t>Miramar, FL</t>
  </si>
  <si>
    <t>Buffalo Grove, IL</t>
  </si>
  <si>
    <t>['python', 'aws', 'azure']</t>
  </si>
  <si>
    <t>Booz Allen</t>
  </si>
  <si>
    <t>['python', 'snowflake', 'airflow']</t>
  </si>
  <si>
    <t>Tarrytown, NY</t>
  </si>
  <si>
    <t>Columbia University</t>
  </si>
  <si>
    <t>Auburn Hills, MI</t>
  </si>
  <si>
    <t>Hayward, CA</t>
  </si>
  <si>
    <t>College Station, TX</t>
  </si>
  <si>
    <t>AI/ML Data Scientist</t>
  </si>
  <si>
    <t>Carnegie, PA</t>
  </si>
  <si>
    <t>Hazelwood, MO</t>
  </si>
  <si>
    <t>Ames, IA</t>
  </si>
  <si>
    <t>Pensacola, FL</t>
  </si>
  <si>
    <t>Norcross, GA</t>
  </si>
  <si>
    <t>['c', 'sap']</t>
  </si>
  <si>
    <t>New York State Department of Health</t>
  </si>
  <si>
    <t>Peachtree Corners, GA</t>
  </si>
  <si>
    <t>Rose International</t>
  </si>
  <si>
    <t>Sacramento, CA</t>
  </si>
  <si>
    <t>Workoo Technologies</t>
  </si>
  <si>
    <t>Energy Solutions</t>
  </si>
  <si>
    <t>['python', 'sql', 'aws', 'redshift', 'tableau', 'looker']</t>
  </si>
  <si>
    <t>Microsoft</t>
  </si>
  <si>
    <t>State Street</t>
  </si>
  <si>
    <t>Western Governors University</t>
  </si>
  <si>
    <t>Allentown, PA</t>
  </si>
  <si>
    <t>['sql', 'python', 'aws', 'redshift']</t>
  </si>
  <si>
    <t>Incubation Systems Private Limited</t>
  </si>
  <si>
    <t>Manager, Data Science</t>
  </si>
  <si>
    <t>Target</t>
  </si>
  <si>
    <t>J&amp;J Family of Companies</t>
  </si>
  <si>
    <t>Zimbabwe</t>
  </si>
  <si>
    <t>['oracle', 'sap', 'excel']</t>
  </si>
  <si>
    <t>Info Way Solutions</t>
  </si>
  <si>
    <t>['word', 'excel']</t>
  </si>
  <si>
    <t>Cherryville, NC</t>
  </si>
  <si>
    <t>Thermo King Chesapeake</t>
  </si>
  <si>
    <t>['sql', 'aws', 'redshift']</t>
  </si>
  <si>
    <t>Business Data Analyst - Now Hiring</t>
  </si>
  <si>
    <t>Henderson, NV</t>
  </si>
  <si>
    <t>['python', 'matlab']</t>
  </si>
  <si>
    <t>KYYBA</t>
  </si>
  <si>
    <t>TRESUME</t>
  </si>
  <si>
    <t>DeepRec.ai</t>
  </si>
  <si>
    <t>Lead Data Science Engineer</t>
  </si>
  <si>
    <t>Boise, ID</t>
  </si>
  <si>
    <t>WhiteCap Search</t>
  </si>
  <si>
    <t>['python', 'aws', 'pyspark']</t>
  </si>
  <si>
    <t>The Cigna Group</t>
  </si>
  <si>
    <t>['tableau', 'flow']</t>
  </si>
  <si>
    <t>Dubai - United Arab Emirates</t>
  </si>
  <si>
    <t>United Arab Emirates</t>
  </si>
  <si>
    <t>Open Systems Technologies</t>
  </si>
  <si>
    <t>Calabasas, CA</t>
  </si>
  <si>
    <t>['sql', 'bigquery']</t>
  </si>
  <si>
    <t>ZoomInfo</t>
  </si>
  <si>
    <t>TalentBurst, Inc.</t>
  </si>
  <si>
    <t>Bridgewater, NJ</t>
  </si>
  <si>
    <t>Florida</t>
  </si>
  <si>
    <t>Baptist Health South Florida</t>
  </si>
  <si>
    <t>American Century Investments</t>
  </si>
  <si>
    <t>FanDuel</t>
  </si>
  <si>
    <t>['c', 'c++', 'python', 'snowflake', 'spark', 'kubernetes']</t>
  </si>
  <si>
    <t>Kolkata, West Bengal, India</t>
  </si>
  <si>
    <t>Suitland-Silver Hill, MD</t>
  </si>
  <si>
    <t>['scala', 'java', 'shell', 'perl', 'python', 'c++', 'spark', 'hadoop']</t>
  </si>
  <si>
    <t>Senior Data Scientist - Now Hiring</t>
  </si>
  <si>
    <t>Waymo</t>
  </si>
  <si>
    <t>Department of the Air Force - Agency Wide</t>
  </si>
  <si>
    <t>Lead, Data Engineer</t>
  </si>
  <si>
    <t>['python', 'sql', 'r']</t>
  </si>
  <si>
    <t>Confidential</t>
  </si>
  <si>
    <t>Data Scientist Manager</t>
  </si>
  <si>
    <t>Salisbury, MD</t>
  </si>
  <si>
    <t>['power bi', 'tableau', 'qlik']</t>
  </si>
  <si>
    <t>Piscataway, NJ</t>
  </si>
  <si>
    <t>Colgate-Palmolive</t>
  </si>
  <si>
    <t>BNY Mellon</t>
  </si>
  <si>
    <t>Datadog</t>
  </si>
  <si>
    <t>['scala', 'python', 'spark']</t>
  </si>
  <si>
    <t>U.S. Virgin Islands</t>
  </si>
  <si>
    <t>Sunrise, FL</t>
  </si>
  <si>
    <t>Synchrony</t>
  </si>
  <si>
    <t>Lone Tree, CO</t>
  </si>
  <si>
    <t>KellyMitchell Group</t>
  </si>
  <si>
    <t>Centers for Disease Control and Prevention</t>
  </si>
  <si>
    <t>Remote</t>
  </si>
  <si>
    <t>Brains Workgroup, Inc.</t>
  </si>
  <si>
    <t>['sql', 'python', 'java']</t>
  </si>
  <si>
    <t>UBS</t>
  </si>
  <si>
    <t>Expedia Group, Inc.</t>
  </si>
  <si>
    <t>West Hollywood, CA</t>
  </si>
  <si>
    <t>Highspot</t>
  </si>
  <si>
    <t>Confidential Jobs</t>
  </si>
  <si>
    <t>Paragon IT Professionals</t>
  </si>
  <si>
    <t>['go', 'sql', 'oracle']</t>
  </si>
  <si>
    <t>Boca Raton, FL</t>
  </si>
  <si>
    <t>Ztek Consulting</t>
  </si>
  <si>
    <t>HP</t>
  </si>
  <si>
    <t>Brighton, CO</t>
  </si>
  <si>
    <t>Amman, Jordan</t>
  </si>
  <si>
    <t>Jordan</t>
  </si>
  <si>
    <t>['python', 'sql', 'java']</t>
  </si>
  <si>
    <t>Snowflake Data Engineer — Sr</t>
  </si>
  <si>
    <t>Intellibus</t>
  </si>
  <si>
    <t>BI/Data Analyst</t>
  </si>
  <si>
    <t>Sarasota, FL</t>
  </si>
  <si>
    <t>['aws', 'redshift']</t>
  </si>
  <si>
    <t>Recruiting From Scratch</t>
  </si>
  <si>
    <t>Data Analyst I</t>
  </si>
  <si>
    <t>['aws', 'redshift', 'snowflake']</t>
  </si>
  <si>
    <t>Senior Business Data Analyst</t>
  </si>
  <si>
    <t>Senior Data Operations Analyst</t>
  </si>
  <si>
    <t>Prague, Czechia</t>
  </si>
  <si>
    <t>Expedia Group</t>
  </si>
  <si>
    <t>Warner Bros. Discovery</t>
  </si>
  <si>
    <t>Brisbane, CA</t>
  </si>
  <si>
    <t>Career Movement</t>
  </si>
  <si>
    <t>['sql', 'sql server', 'visio']</t>
  </si>
  <si>
    <t>Trusted Tech Team</t>
  </si>
  <si>
    <t>La Jolla, CA</t>
  </si>
  <si>
    <t>Salesforce</t>
  </si>
  <si>
    <t>['python', 'aws', 'databricks']</t>
  </si>
  <si>
    <t>['r', 'excel', 'powerpoint']</t>
  </si>
  <si>
    <t>Data Warehouse Engineer</t>
  </si>
  <si>
    <t>['sql', 'azure', 'ssis']</t>
  </si>
  <si>
    <t>PNC Financial Services Group</t>
  </si>
  <si>
    <t>Fort Wayne, IN</t>
  </si>
  <si>
    <t>Garden Grove, CA</t>
  </si>
  <si>
    <t>Data &amp; Reporting Analyst</t>
  </si>
  <si>
    <t>Onward Search</t>
  </si>
  <si>
    <t>Wichita Falls, TX</t>
  </si>
  <si>
    <t>['python', 'azure', 'git']</t>
  </si>
  <si>
    <t>Sr. Azure Data Engineer</t>
  </si>
  <si>
    <t>Warren, NJ</t>
  </si>
  <si>
    <t>['sql', 'python', 'jira']</t>
  </si>
  <si>
    <t>The Judge Group</t>
  </si>
  <si>
    <t>Lightspeed Commerce</t>
  </si>
  <si>
    <t>['gdpr']</t>
  </si>
  <si>
    <t>Edwards Lifesciences</t>
  </si>
  <si>
    <t>AQUA Information Systems, Inc.</t>
  </si>
  <si>
    <t>Belarus</t>
  </si>
  <si>
    <t>Littleton, CO</t>
  </si>
  <si>
    <t>['sql', 'flow']</t>
  </si>
  <si>
    <t>['express']</t>
  </si>
  <si>
    <t>['bigquery', 'looker']</t>
  </si>
  <si>
    <t>ConnectOS</t>
  </si>
  <si>
    <t>Arizona</t>
  </si>
  <si>
    <t>['sql', 'python', 'airflow']</t>
  </si>
  <si>
    <t>WEX</t>
  </si>
  <si>
    <t>Solar Landscape</t>
  </si>
  <si>
    <t>Pearson</t>
  </si>
  <si>
    <t>Joliet, IL</t>
  </si>
  <si>
    <t>Stelvio Group</t>
  </si>
  <si>
    <t>Florence, SC</t>
  </si>
  <si>
    <t>Skanska</t>
  </si>
  <si>
    <t>Kenosha, WI</t>
  </si>
  <si>
    <t>Intellisoft Technologies</t>
  </si>
  <si>
    <t>['python', 'sql', 'aws', 'tableau', 'power bi']</t>
  </si>
  <si>
    <t>Principal, Data Engineer</t>
  </si>
  <si>
    <t>['scala', 'golang', 'c#', 'ruby', 'ruby', 'spark', 'kafka', 'looker']</t>
  </si>
  <si>
    <t>North Las Vegas, NV</t>
  </si>
  <si>
    <t>['java', 'scala', 'spark']</t>
  </si>
  <si>
    <t>['python', 'sql', 'excel']</t>
  </si>
  <si>
    <t>Senior Reporting Analyst</t>
  </si>
  <si>
    <t>['sql', 'looker', 'tableau', 'power bi']</t>
  </si>
  <si>
    <t>['python', 'r', 'sql', 'snowflake', 'tableau']</t>
  </si>
  <si>
    <t>Data Governance Analyst</t>
  </si>
  <si>
    <t>Senior Data Analyst (Hybrid)</t>
  </si>
  <si>
    <t>Tempe, AZ</t>
  </si>
  <si>
    <t>['python', 'scala', 'sql', 'aws', 'spark', 'terraform', 'gitlab']</t>
  </si>
  <si>
    <t>Global Channel Management, Inc.</t>
  </si>
  <si>
    <t>Mastercard</t>
  </si>
  <si>
    <t>['python', 'sql', 'snowflake', 'docker', 'kubernetes']</t>
  </si>
  <si>
    <t>Healthcare Data Engineer</t>
  </si>
  <si>
    <t>Staff Analytics Engineer</t>
  </si>
  <si>
    <t>MongoDB</t>
  </si>
  <si>
    <t>['sql', 'python', 'c']</t>
  </si>
  <si>
    <t>Owings Mills, MD</t>
  </si>
  <si>
    <t>T. Rowe Price</t>
  </si>
  <si>
    <t>Senior Software Engineer, Data</t>
  </si>
  <si>
    <t>Gainesville, FL</t>
  </si>
  <si>
    <t>Production Data Analyst</t>
  </si>
  <si>
    <t>St Peters, MO</t>
  </si>
  <si>
    <t>Calculated Hire</t>
  </si>
  <si>
    <t>['r', 'python', 'power bi']</t>
  </si>
  <si>
    <t>['sheets', 'excel']</t>
  </si>
  <si>
    <t>['aws', 'snowflake']</t>
  </si>
  <si>
    <t>Data Analyst IV</t>
  </si>
  <si>
    <t>StubHub</t>
  </si>
  <si>
    <t>The Phoenix Group</t>
  </si>
  <si>
    <t>BI Developer</t>
  </si>
  <si>
    <t>Mauritius</t>
  </si>
  <si>
    <t>Ocorian</t>
  </si>
  <si>
    <t>Iowa</t>
  </si>
  <si>
    <t>TeamSoft</t>
  </si>
  <si>
    <t>BOLD</t>
  </si>
  <si>
    <t>['sql', 'tableau', 'looker']</t>
  </si>
  <si>
    <t>['c#']</t>
  </si>
  <si>
    <t>Senior AI Engineer</t>
  </si>
  <si>
    <t>Oscar Health</t>
  </si>
  <si>
    <t>BankUnited</t>
  </si>
  <si>
    <t>['splunk']</t>
  </si>
  <si>
    <t>CNA Insurance</t>
  </si>
  <si>
    <t>Senior Staff Data Engineer</t>
  </si>
  <si>
    <t>['sql', 'word']</t>
  </si>
  <si>
    <t>Wellesley, MA</t>
  </si>
  <si>
    <t>T-Mobile</t>
  </si>
  <si>
    <t>Altos Labs</t>
  </si>
  <si>
    <t>University of Florida</t>
  </si>
  <si>
    <t>Data Engineer Lead</t>
  </si>
  <si>
    <t>The Fountain Group</t>
  </si>
  <si>
    <t>OpTech</t>
  </si>
  <si>
    <t>Emeryville, CA</t>
  </si>
  <si>
    <t>Skill Demand</t>
  </si>
  <si>
    <t>Senior Financial Data Analyst</t>
  </si>
  <si>
    <t>SAS Data Analyst</t>
  </si>
  <si>
    <t>Blue Bell, PA</t>
  </si>
  <si>
    <t>Talint</t>
  </si>
  <si>
    <t>Lorven Technologies</t>
  </si>
  <si>
    <t>Bloomberg</t>
  </si>
  <si>
    <t>Carmel, IN</t>
  </si>
  <si>
    <t>Minnetonka, MN</t>
  </si>
  <si>
    <t>Customer Master Data Analyst</t>
  </si>
  <si>
    <t>Capgemini Engineering</t>
  </si>
  <si>
    <t>['sql', 'python', 'gcp']</t>
  </si>
  <si>
    <t>Chandler, AZ</t>
  </si>
  <si>
    <t>Tandym Group</t>
  </si>
  <si>
    <t>Systems Analyst</t>
  </si>
  <si>
    <t>Principal Data Analyst</t>
  </si>
  <si>
    <t>Research Data Scientist</t>
  </si>
  <si>
    <t>Data Engineer - AWS</t>
  </si>
  <si>
    <t>Westerville, OH</t>
  </si>
  <si>
    <t>Altamonte Springs, FL</t>
  </si>
  <si>
    <t>Burlingame, CA</t>
  </si>
  <si>
    <t>BI Analyst</t>
  </si>
  <si>
    <t>Nedbank</t>
  </si>
  <si>
    <t>Senior Data Analyst - Now Hiring</t>
  </si>
  <si>
    <t>S&amp;C Electric Company</t>
  </si>
  <si>
    <t>Bedminster, NJ</t>
  </si>
  <si>
    <t>['oracle', 'excel']</t>
  </si>
  <si>
    <t>Sustainability Data Analyst</t>
  </si>
  <si>
    <t>Belgrade, Serbia</t>
  </si>
  <si>
    <t>Senior Data Engineering Manager</t>
  </si>
  <si>
    <t>Genpact</t>
  </si>
  <si>
    <t>University of South Carolina</t>
  </si>
  <si>
    <t>Schertz, TX</t>
  </si>
  <si>
    <t>['r', 'python', 'sas', 'sas', 'sql']</t>
  </si>
  <si>
    <t>Eden Prairie, MN</t>
  </si>
  <si>
    <t>Data Analyst, Clinical Informatics</t>
  </si>
  <si>
    <t>['sql', 'r', 'python', 'excel', 'sheets', 'spreadsheet']</t>
  </si>
  <si>
    <t>Chattanooga, TN</t>
  </si>
  <si>
    <t>Unum Group</t>
  </si>
  <si>
    <t>Ohio, IL</t>
  </si>
  <si>
    <t>['sql', 'excel', 'sheets']</t>
  </si>
  <si>
    <t>Analytic Recruiting Inc.</t>
  </si>
  <si>
    <t>['sas', 'sas', 'python', 'sql']</t>
  </si>
  <si>
    <t>['matlab', 'python']</t>
  </si>
  <si>
    <t>Genuine Parts Company</t>
  </si>
  <si>
    <t>The E Group</t>
  </si>
  <si>
    <t>['sql', 'aws', 'jira', 'confluence']</t>
  </si>
  <si>
    <t>Data Engineer - USDS</t>
  </si>
  <si>
    <t>Midrand, South Africa</t>
  </si>
  <si>
    <t>['sql', 'python', 'oracle']</t>
  </si>
  <si>
    <t>Des Plaines, IL</t>
  </si>
  <si>
    <t>['sql', 'databricks', 'excel']</t>
  </si>
  <si>
    <t>Seal Beach, CA</t>
  </si>
  <si>
    <t>Boeing</t>
  </si>
  <si>
    <t>EUROPEAN DYNAMICS</t>
  </si>
  <si>
    <t>Infosoft</t>
  </si>
  <si>
    <t>DAZN</t>
  </si>
  <si>
    <t>Game Data Analyst</t>
  </si>
  <si>
    <t>North Carolina</t>
  </si>
  <si>
    <t>Matlen Silver</t>
  </si>
  <si>
    <t>Smithfield, RI</t>
  </si>
  <si>
    <t>['gcp', 'aws']</t>
  </si>
  <si>
    <t>Dialpad</t>
  </si>
  <si>
    <t>Akraya, Inc.</t>
  </si>
  <si>
    <t>Topeka, KS</t>
  </si>
  <si>
    <t>Dothan, AL</t>
  </si>
  <si>
    <t>['sql', 'python', 'excel', 'tableau', 'power bi']</t>
  </si>
  <si>
    <t>['sql', 'python', 'r', 'power bi', 'tableau']</t>
  </si>
  <si>
    <t>['sql', 'excel', 'flow']</t>
  </si>
  <si>
    <t>Greenville, SC</t>
  </si>
  <si>
    <t>White Plains, NY</t>
  </si>
  <si>
    <t>Cybertec, Inc.</t>
  </si>
  <si>
    <t>['alteryx']</t>
  </si>
  <si>
    <t>['python', 'r', 'sql', 'tableau', 'power bi', 'excel']</t>
  </si>
  <si>
    <t>Senior Data Scientist II</t>
  </si>
  <si>
    <t>['github']</t>
  </si>
  <si>
    <t>Cushman &amp; Wakefield</t>
  </si>
  <si>
    <t>KORE1</t>
  </si>
  <si>
    <t>Data Reporting Analyst</t>
  </si>
  <si>
    <t>Daytona Beach, FL</t>
  </si>
  <si>
    <t>Marketing Analyst</t>
  </si>
  <si>
    <t>['snowflake', 'tableau']</t>
  </si>
  <si>
    <t>Maryland Heights, MO</t>
  </si>
  <si>
    <t>['sql', 'python', 'pandas']</t>
  </si>
  <si>
    <t>Makati, Metro Manila, Philippines</t>
  </si>
  <si>
    <t>Data Visualization Analyst</t>
  </si>
  <si>
    <t>Data Insights Analyst</t>
  </si>
  <si>
    <t>Sky Solutions LLC</t>
  </si>
  <si>
    <t>S&amp;P Global</t>
  </si>
  <si>
    <t>Long Island City, NY</t>
  </si>
  <si>
    <t>Sanford Health</t>
  </si>
  <si>
    <t>Illinois City, IL</t>
  </si>
  <si>
    <t>Data Analyst Internship</t>
  </si>
  <si>
    <t>['vba', 'sql', 'excel']</t>
  </si>
  <si>
    <t>East Hartford, CT</t>
  </si>
  <si>
    <t>Staffmark</t>
  </si>
  <si>
    <t>INSPYR Solutions</t>
  </si>
  <si>
    <t>Sr. Data Analyst - Now Hiring</t>
  </si>
  <si>
    <t>Data Engineering Consultant</t>
  </si>
  <si>
    <t>CGI</t>
  </si>
  <si>
    <t>Wall Township, NJ</t>
  </si>
  <si>
    <t>Recruiting from Scratch</t>
  </si>
  <si>
    <t>Travelers</t>
  </si>
  <si>
    <t>['sql', 'php', 'python', 'perl', 'express', 'tableau']</t>
  </si>
  <si>
    <t>OSF HealthCare</t>
  </si>
  <si>
    <t>Binance</t>
  </si>
  <si>
    <t>['sql', 'python', 'github']</t>
  </si>
  <si>
    <t>Lead Data Science Analyst</t>
  </si>
  <si>
    <t>Discover Financial Services</t>
  </si>
  <si>
    <t>Mondo</t>
  </si>
  <si>
    <t>Aberdeen, MD</t>
  </si>
  <si>
    <t>Power BI Data Analyst</t>
  </si>
  <si>
    <t>Lead Software Engineer</t>
  </si>
  <si>
    <t>Crossover</t>
  </si>
  <si>
    <t>Informatica Data Engineer</t>
  </si>
  <si>
    <t>Bronx, NY</t>
  </si>
  <si>
    <t>RedBalloon</t>
  </si>
  <si>
    <t>['power bi']</t>
  </si>
  <si>
    <t>Data Scientist / Senior Data Scientist, Analytics</t>
  </si>
  <si>
    <t>['sql', 'r', 'python', 'matlab', 'sas', 'sas', 'go', 'looker', 'tableau', 'excel']</t>
  </si>
  <si>
    <t>Mid-Level Data Analyst</t>
  </si>
  <si>
    <t>['sap', 'power bi']</t>
  </si>
  <si>
    <t>BI Data Engineer</t>
  </si>
  <si>
    <t>HII</t>
  </si>
  <si>
    <t>['sql', 'excel', 'word']</t>
  </si>
  <si>
    <t>King of Prussia, PA</t>
  </si>
  <si>
    <t>['sql', 'crystal']</t>
  </si>
  <si>
    <t>CGS Federal (Contact Government Services)</t>
  </si>
  <si>
    <t>['oracle', 'unix']</t>
  </si>
  <si>
    <t>USEReady</t>
  </si>
  <si>
    <t>Get It Recruit - Transportation</t>
  </si>
  <si>
    <t>Marketing Data Engineer</t>
  </si>
  <si>
    <t>Enterprise Data Engineer</t>
  </si>
  <si>
    <t>['excel', 'sap']</t>
  </si>
  <si>
    <t>MphasiS Corporation USA</t>
  </si>
  <si>
    <t>['outlook']</t>
  </si>
  <si>
    <t>Research Analyst</t>
  </si>
  <si>
    <t>Gusto</t>
  </si>
  <si>
    <t>Risk Data Scientist</t>
  </si>
  <si>
    <t>Lake Mary, FL</t>
  </si>
  <si>
    <t>RIT Solutions, Inc.</t>
  </si>
  <si>
    <t>Mutual of Omaha</t>
  </si>
  <si>
    <t>Missouri</t>
  </si>
  <si>
    <t>Senior BI Analyst</t>
  </si>
  <si>
    <t>Department Of The Army</t>
  </si>
  <si>
    <t>IT Data Analyst</t>
  </si>
  <si>
    <t>Disney Entertainment &amp; ESPN Technology</t>
  </si>
  <si>
    <t>Data Quality Engineer</t>
  </si>
  <si>
    <t>['excel', 'spreadsheet']</t>
  </si>
  <si>
    <t>Fountain Valley, CA</t>
  </si>
  <si>
    <t>Weston, FL</t>
  </si>
  <si>
    <t>Salem, OR</t>
  </si>
  <si>
    <t>Lubbock, TX</t>
  </si>
  <si>
    <t>['sql', 'azure', 'aws']</t>
  </si>
  <si>
    <t>Harrisburg Area Community College</t>
  </si>
  <si>
    <t>['r', 'sas', 'sas', 'python', 'sql']</t>
  </si>
  <si>
    <t>Synergis</t>
  </si>
  <si>
    <t>['excel', 'tableau']</t>
  </si>
  <si>
    <t>Honeywell</t>
  </si>
  <si>
    <t>['oracle', 'sap']</t>
  </si>
  <si>
    <t>Business Data Analyst - Full-time / Part-time</t>
  </si>
  <si>
    <t>Burlington, MA</t>
  </si>
  <si>
    <t>Data Analyst Specialist</t>
  </si>
  <si>
    <t>Match Group</t>
  </si>
  <si>
    <t>Denmark</t>
  </si>
  <si>
    <t>Manhattan Beach, CA</t>
  </si>
  <si>
    <t>Company</t>
  </si>
  <si>
    <t>['python', 'excel', 'tableau']</t>
  </si>
  <si>
    <t>Moline, IL</t>
  </si>
  <si>
    <t>Current</t>
  </si>
  <si>
    <t>Data Operations Analyst</t>
  </si>
  <si>
    <t>['sql', 'python', 'go']</t>
  </si>
  <si>
    <t>Emory University</t>
  </si>
  <si>
    <t>Data Analytics Supervisor</t>
  </si>
  <si>
    <t>Data Scientists</t>
  </si>
  <si>
    <t>Columbia, MO</t>
  </si>
  <si>
    <t>Shelter Insurance</t>
  </si>
  <si>
    <t>Stefanini, Inc</t>
  </si>
  <si>
    <t>['sql', 'excel', 'ms access']</t>
  </si>
  <si>
    <t>Malta</t>
  </si>
  <si>
    <t>Software Data Engineer, Java</t>
  </si>
  <si>
    <t>Temecula, CA</t>
  </si>
  <si>
    <t>eNGINE</t>
  </si>
  <si>
    <t>Saratoga Springs, NY</t>
  </si>
  <si>
    <t>Snapchat</t>
  </si>
  <si>
    <t>['sql', 'snowflake', 'power bi']</t>
  </si>
  <si>
    <t>Latvia</t>
  </si>
  <si>
    <t>Spotify</t>
  </si>
  <si>
    <t>Bloom Energy</t>
  </si>
  <si>
    <t>Data Scientist/Analyst</t>
  </si>
  <si>
    <t>MCKESSON</t>
  </si>
  <si>
    <t>AWS Data Engineer - Now Hiring</t>
  </si>
  <si>
    <t>Senior Product Data Analyst</t>
  </si>
  <si>
    <t>Guardian Life</t>
  </si>
  <si>
    <t>Data Engineer (ETL)</t>
  </si>
  <si>
    <t>['assembly']</t>
  </si>
  <si>
    <t>['windows']</t>
  </si>
  <si>
    <t>AI Engineer</t>
  </si>
  <si>
    <t>Roswell, GA</t>
  </si>
  <si>
    <t>['sql', 'snowflake', 'databricks', 'tableau']</t>
  </si>
  <si>
    <t>Bethlehem, PA</t>
  </si>
  <si>
    <t>Guardian Life Insurance</t>
  </si>
  <si>
    <t>Junior Business Analyst</t>
  </si>
  <si>
    <t>['sql', 'azure', 'databricks']</t>
  </si>
  <si>
    <t>Kellton</t>
  </si>
  <si>
    <t>Senior Business Intelligence Developer</t>
  </si>
  <si>
    <t>TalentBurst, an Inc 5000 company</t>
  </si>
  <si>
    <t>McKesson</t>
  </si>
  <si>
    <t>Intel</t>
  </si>
  <si>
    <t>WALGREENS</t>
  </si>
  <si>
    <t>['sql', 'python', 'scala', 'azure', 'databricks']</t>
  </si>
  <si>
    <t>Vaco Technology</t>
  </si>
  <si>
    <t>['sql', 'power bi', 'flow']</t>
  </si>
  <si>
    <t>Data Scientist III</t>
  </si>
  <si>
    <t>Data and Analytics Analyst</t>
  </si>
  <si>
    <t>Merritt Island, FL</t>
  </si>
  <si>
    <t>EVONA</t>
  </si>
  <si>
    <t>Millennium</t>
  </si>
  <si>
    <t>Pierre, SD</t>
  </si>
  <si>
    <t>Oracle</t>
  </si>
  <si>
    <t>Golden, CO</t>
  </si>
  <si>
    <t>Lithuania</t>
  </si>
  <si>
    <t>['sharepoint', 'tableau']</t>
  </si>
  <si>
    <t>Data Engineer, Analytics</t>
  </si>
  <si>
    <t>Highlands Ranch, CO</t>
  </si>
  <si>
    <t>Ritchie Bros.</t>
  </si>
  <si>
    <t>Clermont, FL</t>
  </si>
  <si>
    <t>Director of Data Engineering</t>
  </si>
  <si>
    <t>Analytics Engineer II</t>
  </si>
  <si>
    <t>Dexian</t>
  </si>
  <si>
    <t>Synechron</t>
  </si>
  <si>
    <t>['sql', 't-sql', 'azure']</t>
  </si>
  <si>
    <t>Senior Manager, Data Engineering</t>
  </si>
  <si>
    <t>Staff Software Engineer</t>
  </si>
  <si>
    <t>Altimate AI</t>
  </si>
  <si>
    <t>Balch Springs, TX</t>
  </si>
  <si>
    <t>Ascensus</t>
  </si>
  <si>
    <t>['outlook', 'word', 'excel']</t>
  </si>
  <si>
    <t>Peru</t>
  </si>
  <si>
    <t>Riverwoods, IL</t>
  </si>
  <si>
    <t>Discover</t>
  </si>
  <si>
    <t>Anduril Industries</t>
  </si>
  <si>
    <t>Warehouse Data Analyst</t>
  </si>
  <si>
    <t>Pure Storage</t>
  </si>
  <si>
    <t>Rokt</t>
  </si>
  <si>
    <t>Tufts University</t>
  </si>
  <si>
    <t>Buckhead, GA</t>
  </si>
  <si>
    <t>Business Intelligence Engineer</t>
  </si>
  <si>
    <t>Ruggable</t>
  </si>
  <si>
    <t>Columbus, GA</t>
  </si>
  <si>
    <t>Hired by Matrix, Inc.</t>
  </si>
  <si>
    <t>Taco Bell</t>
  </si>
  <si>
    <t>Devens, MA</t>
  </si>
  <si>
    <t>Pyramid Consulting, Inc.</t>
  </si>
  <si>
    <t>['python', 'aws', 'docker', 'kubernetes']</t>
  </si>
  <si>
    <t>['sql', 'python', 'r', 'sas', 'sas', 'matlab']</t>
  </si>
  <si>
    <t>Ashland, KY</t>
  </si>
  <si>
    <t>Ecommerce Analyst</t>
  </si>
  <si>
    <t>ML OUTSOURCING SERVICES PRIVATE LIMITED</t>
  </si>
  <si>
    <t>['r', 'python', 'sql', 'tableau', 'looker']</t>
  </si>
  <si>
    <t>BCForward</t>
  </si>
  <si>
    <t>Commerce, CA</t>
  </si>
  <si>
    <t>Carrier</t>
  </si>
  <si>
    <t>Kennesaw, GA</t>
  </si>
  <si>
    <t>['python', 'word']</t>
  </si>
  <si>
    <t>Centific</t>
  </si>
  <si>
    <t>OneTrust</t>
  </si>
  <si>
    <t>Supply Chain Data Analyst</t>
  </si>
  <si>
    <t>Texcelvision</t>
  </si>
  <si>
    <t>['visio']</t>
  </si>
  <si>
    <t>StratG Inc</t>
  </si>
  <si>
    <t>['r', 'sql', 'python', 'scala', 'java', 'c++', 'hadoop', 'tableau']</t>
  </si>
  <si>
    <t>CliftonLarsonAllen</t>
  </si>
  <si>
    <t>Amgen</t>
  </si>
  <si>
    <t>Harrison, NY</t>
  </si>
  <si>
    <t>Luno</t>
  </si>
  <si>
    <t>Artificial Intelligence Engineer</t>
  </si>
  <si>
    <t>Fractal</t>
  </si>
  <si>
    <t>Catonsville, MD</t>
  </si>
  <si>
    <t>Paraguay</t>
  </si>
  <si>
    <t>['python', 'c']</t>
  </si>
  <si>
    <t>Lima, Peru</t>
  </si>
  <si>
    <t>EXL</t>
  </si>
  <si>
    <t>Milestone Technologies, Inc.</t>
  </si>
  <si>
    <t>KeHE Distributors, LLC</t>
  </si>
  <si>
    <t>['sql', 'sql server', 'snowflake']</t>
  </si>
  <si>
    <t>The Computer Merchant, Ltd</t>
  </si>
  <si>
    <t>Sun Life</t>
  </si>
  <si>
    <t>Watsonville, CA</t>
  </si>
  <si>
    <t>Accenture Federal Services</t>
  </si>
  <si>
    <t>Senior Software Engineer - Data Engineering</t>
  </si>
  <si>
    <t>Bloomfield, CT</t>
  </si>
  <si>
    <t>VLink Inc</t>
  </si>
  <si>
    <t>Chief Data Scientist</t>
  </si>
  <si>
    <t>Soni</t>
  </si>
  <si>
    <t>Sr Data Science Engineer</t>
  </si>
  <si>
    <t>['sql', 'jira']</t>
  </si>
  <si>
    <t>['python', 'sql', 'r', 'tableau']</t>
  </si>
  <si>
    <t>Hireblazer</t>
  </si>
  <si>
    <t>TSR Consulting Services, Inc.</t>
  </si>
  <si>
    <t>Quantexa</t>
  </si>
  <si>
    <t>Understanding Recruitment</t>
  </si>
  <si>
    <t>CareFirst BlueCross BlueShield</t>
  </si>
  <si>
    <t>CACI International Inc</t>
  </si>
  <si>
    <t>Data Engineer - W2 Position</t>
  </si>
  <si>
    <t>Everlaw</t>
  </si>
  <si>
    <t>['sql', 'sap', 'flow']</t>
  </si>
  <si>
    <t>Invenergy</t>
  </si>
  <si>
    <t>Career Mentors, LLC</t>
  </si>
  <si>
    <t>Phaxis</t>
  </si>
  <si>
    <t>['python', 'aws', 'airflow']</t>
  </si>
  <si>
    <t>['python', 'sql', 'aws', 'snowflake']</t>
  </si>
  <si>
    <t>Fayetteville, NC</t>
  </si>
  <si>
    <t>New Brunswick, NJ</t>
  </si>
  <si>
    <t>Rangam</t>
  </si>
  <si>
    <t>Montvale, NJ</t>
  </si>
  <si>
    <t>['python', 'databricks', 'pyspark']</t>
  </si>
  <si>
    <t>Risk Data Analyst</t>
  </si>
  <si>
    <t>Insights Analyst</t>
  </si>
  <si>
    <t>['sql', 'snowflake', 'excel']</t>
  </si>
  <si>
    <t>Faire</t>
  </si>
  <si>
    <t>Synergent Tech Solutions</t>
  </si>
  <si>
    <t>['power bi', 'tableau']</t>
  </si>
  <si>
    <t>['python', 'java', 'aws', 'azure']</t>
  </si>
  <si>
    <t>Rabat, Morocco</t>
  </si>
  <si>
    <t>Morocco</t>
  </si>
  <si>
    <t>Morton, IL</t>
  </si>
  <si>
    <t>EVYD Technology</t>
  </si>
  <si>
    <t>Purdue University</t>
  </si>
  <si>
    <t>Google</t>
  </si>
  <si>
    <t>['python', 'r', 'sql', 'express']</t>
  </si>
  <si>
    <t>Senior Healthcare Data Analyst</t>
  </si>
  <si>
    <t>Kelly</t>
  </si>
  <si>
    <t>['looker']</t>
  </si>
  <si>
    <t>['sql', 'r', 'python', 'tableau', 'alteryx']</t>
  </si>
  <si>
    <t>['excel', 'powerpoint', 'word', 'power bi']</t>
  </si>
  <si>
    <t>Portage, MI</t>
  </si>
  <si>
    <t>['go', 'sap']</t>
  </si>
  <si>
    <t>Geospatial Data Engineer</t>
  </si>
  <si>
    <t>Ryder System</t>
  </si>
  <si>
    <t>San Ramon, CA</t>
  </si>
  <si>
    <t>The Surplus Line Association of California</t>
  </si>
  <si>
    <t>Nepal</t>
  </si>
  <si>
    <t>Human Resources Data Analyst</t>
  </si>
  <si>
    <t>Elkridge, MD</t>
  </si>
  <si>
    <t>The Goodkind Group, LLC</t>
  </si>
  <si>
    <t>Stryker</t>
  </si>
  <si>
    <t>Baylor Scott &amp; White Health</t>
  </si>
  <si>
    <t>Cairo, Egypt</t>
  </si>
  <si>
    <t>Fannie Mae</t>
  </si>
  <si>
    <t>['sql', 'r', 'python', 'tableau', 'power bi']</t>
  </si>
  <si>
    <t>GradBay</t>
  </si>
  <si>
    <t>EY</t>
  </si>
  <si>
    <t>Patterson, CA</t>
  </si>
  <si>
    <t>Sr. Data Engineer - Python</t>
  </si>
  <si>
    <t>Ecommerce Data Analyst</t>
  </si>
  <si>
    <t>Woodcliff Lake, NJ</t>
  </si>
  <si>
    <t>DLA Piper</t>
  </si>
  <si>
    <t>R1 RCM, Inc.</t>
  </si>
  <si>
    <t>['aws', 'spark']</t>
  </si>
  <si>
    <t>Reno, NV</t>
  </si>
  <si>
    <t>Towson, MD</t>
  </si>
  <si>
    <t>Stanley Black &amp; Decker</t>
  </si>
  <si>
    <t>Rancho Cucamonga, CA</t>
  </si>
  <si>
    <t>Providence</t>
  </si>
  <si>
    <t>Denken Solutions</t>
  </si>
  <si>
    <t>AppFolio</t>
  </si>
  <si>
    <t>London Approach</t>
  </si>
  <si>
    <t>Racine, WI</t>
  </si>
  <si>
    <t>Burr Ridge, IL</t>
  </si>
  <si>
    <t>['html', 'css', 'javascript']</t>
  </si>
  <si>
    <t>Nebraska</t>
  </si>
  <si>
    <t>Ecolab</t>
  </si>
  <si>
    <t>Coforge</t>
  </si>
  <si>
    <t>Huntington Ingalls Industries</t>
  </si>
  <si>
    <t>Market Data Analyst</t>
  </si>
  <si>
    <t>Armenia</t>
  </si>
  <si>
    <t>Senior Data Engineer (Snowflake)</t>
  </si>
  <si>
    <t>['azure', 'aws']</t>
  </si>
  <si>
    <t>Scale AI</t>
  </si>
  <si>
    <t>Jr. Data Analyst</t>
  </si>
  <si>
    <t>['sql', 'express', 'tableau']</t>
  </si>
  <si>
    <t>HealthVerity</t>
  </si>
  <si>
    <t>O'Fallon, MO</t>
  </si>
  <si>
    <t>['sql', 'sas', 'sas', 'word', 'excel', 'visio', 'powerpoint', 'flow', 'jira']</t>
  </si>
  <si>
    <t>Helena, MT</t>
  </si>
  <si>
    <t>Collins Aerospace</t>
  </si>
  <si>
    <t>['sql', 'c#', 'sql server']</t>
  </si>
  <si>
    <t>['sql', 'python', 'r', 'excel', 'tableau', 'power bi']</t>
  </si>
  <si>
    <t>Kaygen, Inc.</t>
  </si>
  <si>
    <t>Finance Data Analyst</t>
  </si>
  <si>
    <t>Braintree, MA</t>
  </si>
  <si>
    <t>Ottawa, ON, Canada</t>
  </si>
  <si>
    <t>Yardley, PA</t>
  </si>
  <si>
    <t>['sql', 'tableau', 'power bi', 'excel']</t>
  </si>
  <si>
    <t>The Hertz Corporation</t>
  </si>
  <si>
    <t>CaptivateIQ</t>
  </si>
  <si>
    <t>Sierra Business Solution LLC</t>
  </si>
  <si>
    <t>Data Scientist - Machine Learning</t>
  </si>
  <si>
    <t>Batavia, OH</t>
  </si>
  <si>
    <t>HR Data Analyst</t>
  </si>
  <si>
    <t>['python', 'sql', 'snowflake']</t>
  </si>
  <si>
    <t>Chewy</t>
  </si>
  <si>
    <t>Forensic Data Analyst</t>
  </si>
  <si>
    <t>HRS</t>
  </si>
  <si>
    <t>Marina Del Rey, CA</t>
  </si>
  <si>
    <t>['python', 'sql', 'pandas']</t>
  </si>
  <si>
    <t>Collabera</t>
  </si>
  <si>
    <t>Stanley David and Associates</t>
  </si>
  <si>
    <t>Data Analyst - Healthcare</t>
  </si>
  <si>
    <t>BlackRock</t>
  </si>
  <si>
    <t>['sql', 'aws', 'tableau']</t>
  </si>
  <si>
    <t>Customer Data Specialist</t>
  </si>
  <si>
    <t>IXL Learning</t>
  </si>
  <si>
    <t>['r', 'python', 'excel', 'sheets']</t>
  </si>
  <si>
    <t>Springdale, AR</t>
  </si>
  <si>
    <t>Marina, CA</t>
  </si>
  <si>
    <t>['java', 'excel']</t>
  </si>
  <si>
    <t>San Bernardino, CA</t>
  </si>
  <si>
    <t>Collabera LLC</t>
  </si>
  <si>
    <t>Irvine Technology Corporation</t>
  </si>
  <si>
    <t>Business Analyst/Data Analyst</t>
  </si>
  <si>
    <t>Eclaro</t>
  </si>
  <si>
    <t>['react']</t>
  </si>
  <si>
    <t>Bradenton, FL</t>
  </si>
  <si>
    <t>PayJoy</t>
  </si>
  <si>
    <t>American Family Insurance</t>
  </si>
  <si>
    <t>['java', 'scala', 'python', 'sql', 'nosql', 'redshift', 'spark']</t>
  </si>
  <si>
    <t>Merck</t>
  </si>
  <si>
    <t>Guitar Center</t>
  </si>
  <si>
    <t>SENIOR DATA SCIENTIST</t>
  </si>
  <si>
    <t>Reading, PA</t>
  </si>
  <si>
    <t>South Carolina</t>
  </si>
  <si>
    <t>['sql', 'sheets']</t>
  </si>
  <si>
    <t>Master Data Analyst - Now Hiring</t>
  </si>
  <si>
    <t>['python', 'r', 'sql', 'tableau']</t>
  </si>
  <si>
    <t>Romeoville, IL</t>
  </si>
  <si>
    <t>Government Tactical Solutions</t>
  </si>
  <si>
    <t>Senior Clinical Data Engineer</t>
  </si>
  <si>
    <t>Gardena, CA</t>
  </si>
  <si>
    <t>Dania Beach, FL</t>
  </si>
  <si>
    <t>NYSTEC</t>
  </si>
  <si>
    <t>['excel', 'sheets', 'flow']</t>
  </si>
  <si>
    <t>ADP</t>
  </si>
  <si>
    <t>Next Ventures</t>
  </si>
  <si>
    <t>Data Scientist IV</t>
  </si>
  <si>
    <t>Della Infotech Inc.</t>
  </si>
  <si>
    <t>['sql', 'python', 'snowflake', 'airflow', 'tableau']</t>
  </si>
  <si>
    <t>Data Analyst - Full-time</t>
  </si>
  <si>
    <t>Fort Myers, FL</t>
  </si>
  <si>
    <t>['python', 'azure', 'databricks']</t>
  </si>
  <si>
    <t>Compliance Data Analyst</t>
  </si>
  <si>
    <t>Creve Coeur, MO</t>
  </si>
  <si>
    <t>Infojini Inc</t>
  </si>
  <si>
    <t>Braze</t>
  </si>
  <si>
    <t>Codeforce 360</t>
  </si>
  <si>
    <t>Charleston, WV</t>
  </si>
  <si>
    <t>Hillsboro, OR</t>
  </si>
  <si>
    <t>Bahamas</t>
  </si>
  <si>
    <t>Vilnius, Vilnius City Municipality, Lithuania</t>
  </si>
  <si>
    <t>['spring']</t>
  </si>
  <si>
    <t>Ridgefield Park, NJ</t>
  </si>
  <si>
    <t>Aquent</t>
  </si>
  <si>
    <t>['ms access', 'excel']</t>
  </si>
  <si>
    <t>EPAM Systems</t>
  </si>
  <si>
    <t>Marriott</t>
  </si>
  <si>
    <t>['python', 'java', 'scala', 'nosql', 'sql', 'mongo', 'shell', 'mysql', 'cassandra', 'aws', 'redshift', 'snowflake', 'azure', 'hadoop', 'kafka', 'spark']</t>
  </si>
  <si>
    <t>Liberty Personnel Services</t>
  </si>
  <si>
    <t>['python', 'java', 'sql']</t>
  </si>
  <si>
    <t>Lancaster, CA</t>
  </si>
  <si>
    <t>Quantico, VA</t>
  </si>
  <si>
    <t>['python', 'sql', 'snowflake', 'tableau']</t>
  </si>
  <si>
    <t>Leesburg, VA</t>
  </si>
  <si>
    <t>['sql', 'sas', 'sas', 'power bi']</t>
  </si>
  <si>
    <t>['terminal']</t>
  </si>
  <si>
    <t>ALTEN</t>
  </si>
  <si>
    <t>ATR International</t>
  </si>
  <si>
    <t>Lebanon, NJ</t>
  </si>
  <si>
    <t>Principal Financial Group</t>
  </si>
  <si>
    <t>Ohio</t>
  </si>
  <si>
    <t>Comtech LLC</t>
  </si>
  <si>
    <t>['sql', 'python', 'git']</t>
  </si>
  <si>
    <t>Mastech Digital</t>
  </si>
  <si>
    <t>Valo Health</t>
  </si>
  <si>
    <t>Home, PA</t>
  </si>
  <si>
    <t>Guatemala</t>
  </si>
  <si>
    <t>Snowflake</t>
  </si>
  <si>
    <t>['sql', 'db2', 'oracle']</t>
  </si>
  <si>
    <t>Skokie, IL</t>
  </si>
  <si>
    <t>Director Data Science</t>
  </si>
  <si>
    <t>Bioinformatics Data Engineer</t>
  </si>
  <si>
    <t>Stem IT</t>
  </si>
  <si>
    <t>['excel', 'sheets']</t>
  </si>
  <si>
    <t>Little Rock, AR</t>
  </si>
  <si>
    <t>Lombard, IL</t>
  </si>
  <si>
    <t>Paterson, NJ</t>
  </si>
  <si>
    <t>Rochester, MI</t>
  </si>
  <si>
    <t>Alabama</t>
  </si>
  <si>
    <t>QED National</t>
  </si>
  <si>
    <t>['python', 'javascript', 'sql', 'mongodb', 'mongodb', 'dynamodb', 'elasticsearch', 'neo4j', 'aws', 'databricks', 'snowflake', 'kafka', 'airflow', 'terraform', 'jenkins', 'github', 'docker']</t>
  </si>
  <si>
    <t>Liftoff Mobile</t>
  </si>
  <si>
    <t>4-Serv Solutions Inc.</t>
  </si>
  <si>
    <t>Adecco</t>
  </si>
  <si>
    <t>SAP</t>
  </si>
  <si>
    <t>['sql', 'python', 'sap']</t>
  </si>
  <si>
    <t>['sql', 'python', 'r', 'sas', 'sas', 'matlab', 'perl']</t>
  </si>
  <si>
    <t>['go', 'linux']</t>
  </si>
  <si>
    <t>Chelmsford, MA</t>
  </si>
  <si>
    <t>['java', 'scala', 'python', 'sql', 'mongo', 'shell', 'mysql', 'cassandra', 'redshift', 'snowflake', 'aws', 'azure', 'hadoop', 'kafka', 'spark']</t>
  </si>
  <si>
    <t>Upland, CA</t>
  </si>
  <si>
    <t>Poway, CA</t>
  </si>
  <si>
    <t>General Atomics and Affiliated Companies</t>
  </si>
  <si>
    <t>Syrup Tech</t>
  </si>
  <si>
    <t>Technical Data Analyst</t>
  </si>
  <si>
    <t>Principal Data Science</t>
  </si>
  <si>
    <t>Senior AI Data Engineer</t>
  </si>
  <si>
    <t>Cox Enterprises</t>
  </si>
  <si>
    <t>Data Engineer - Entry Level</t>
  </si>
  <si>
    <t>['python', 'r', 'sql', 'java']</t>
  </si>
  <si>
    <t>Ridgefield, CT</t>
  </si>
  <si>
    <t>Patuxent River, MD</t>
  </si>
  <si>
    <t>Abbott</t>
  </si>
  <si>
    <t>Senior Snowflake Data Engineer</t>
  </si>
  <si>
    <t>Comrise</t>
  </si>
  <si>
    <t>['sql', 'python', 'r', 'sas', 'sas', 'tableau']</t>
  </si>
  <si>
    <t>['hadoop', 'spark']</t>
  </si>
  <si>
    <t>Knoxville, TN</t>
  </si>
  <si>
    <t>Northbrook, IL</t>
  </si>
  <si>
    <t>['excel', 'word', 'powerpoint', 'outlook']</t>
  </si>
  <si>
    <t>KLM Careers</t>
  </si>
  <si>
    <t>Jamaica, NY</t>
  </si>
  <si>
    <t>Amerit Consulting</t>
  </si>
  <si>
    <t>Business Analyst / Data Analyst</t>
  </si>
  <si>
    <t>Axelon Services Corporation</t>
  </si>
  <si>
    <t>['python', 'vba', 'sql', 'excel']</t>
  </si>
  <si>
    <t>['python', 'databricks']</t>
  </si>
  <si>
    <t>Fathom Management LLC</t>
  </si>
  <si>
    <t>['sas', 'sas', 'r', 'python', 'sql']</t>
  </si>
  <si>
    <t>Paramount</t>
  </si>
  <si>
    <t>Universal Music Group</t>
  </si>
  <si>
    <t>Technical Lead (Data Engineering)</t>
  </si>
  <si>
    <t>Roseville, CA</t>
  </si>
  <si>
    <t>Erlanger, KY</t>
  </si>
  <si>
    <t>['tensorflow', 'pytorch', 'keras']</t>
  </si>
  <si>
    <t>GIS Analyst</t>
  </si>
  <si>
    <t>Accion Labs</t>
  </si>
  <si>
    <t>Associate Data Scientist - Now Hiring</t>
  </si>
  <si>
    <t>['python', 'scala', 'r', 'sql', 'aws', 'spark', 'kubernetes']</t>
  </si>
  <si>
    <t>Santa Barbara, CA</t>
  </si>
  <si>
    <t>['nosql', 'shell', 'sql', 'scala', 'java', 'python', 'go', 'aws', 'gcp', 'azure', 'hadoop', 'kafka', 'spark', 'git']</t>
  </si>
  <si>
    <t>Lexington, KY</t>
  </si>
  <si>
    <t>Graph Data Engineer</t>
  </si>
  <si>
    <t>New Orleans, LA</t>
  </si>
  <si>
    <t>Staffingine LLC</t>
  </si>
  <si>
    <t>Visionaire Partners</t>
  </si>
  <si>
    <t>Thomson Reuters</t>
  </si>
  <si>
    <t>['python', 'r', 'excel']</t>
  </si>
  <si>
    <t>['java', 'c++', 'python', 'r']</t>
  </si>
  <si>
    <t>Pfizer</t>
  </si>
  <si>
    <t>Cardinal Health</t>
  </si>
  <si>
    <t>Primary Talent Partners</t>
  </si>
  <si>
    <t>East Syracuse, NY</t>
  </si>
  <si>
    <t>San Angelo, TX</t>
  </si>
  <si>
    <t>Spherion</t>
  </si>
  <si>
    <t>Data Platform Engineer</t>
  </si>
  <si>
    <t>Sanofi</t>
  </si>
  <si>
    <t>NextEra Energy</t>
  </si>
  <si>
    <t>Sunbelt Rentals, Inc.</t>
  </si>
  <si>
    <t>Audit Data Analyst</t>
  </si>
  <si>
    <t>Grand Island, NE</t>
  </si>
  <si>
    <t>['python', 'r', 'sql', 'spark']</t>
  </si>
  <si>
    <t>KONE</t>
  </si>
  <si>
    <t>Analyst</t>
  </si>
  <si>
    <t>['spring', 'excel']</t>
  </si>
  <si>
    <t>['sql', 'sql server', 'oracle']</t>
  </si>
  <si>
    <t>Data Analyst I - Full-time</t>
  </si>
  <si>
    <t>Wayne, PA</t>
  </si>
  <si>
    <t>['sql', 'sql server', 'ssis']</t>
  </si>
  <si>
    <t>['matlab']</t>
  </si>
  <si>
    <t>Tableau Developer</t>
  </si>
  <si>
    <t>Panama</t>
  </si>
  <si>
    <t>['sql', 'sql server', 'tableau']</t>
  </si>
  <si>
    <t>['excel', 'powerpoint', 'tableau']</t>
  </si>
  <si>
    <t>Artech LLC</t>
  </si>
  <si>
    <t>Open Systems, Inc.</t>
  </si>
  <si>
    <t>Belcamp, MD</t>
  </si>
  <si>
    <t>Addison Group</t>
  </si>
  <si>
    <t>['python', 'azure', 'spark']</t>
  </si>
  <si>
    <t>['sql', 'snowflake', 'tableau', 'excel']</t>
  </si>
  <si>
    <t>Rush University Medical Center</t>
  </si>
  <si>
    <t>['go', 'sql', 'excel']</t>
  </si>
  <si>
    <t>['sas', 'sas', 'sql', 'excel', 'tableau']</t>
  </si>
  <si>
    <t>['excel', 'power bi', 'tableau']</t>
  </si>
  <si>
    <t>['python', 'java']</t>
  </si>
  <si>
    <t>Director of Analytics</t>
  </si>
  <si>
    <t>['excel', 'word', 'outlook']</t>
  </si>
  <si>
    <t>['sql', 'python', 'bigquery']</t>
  </si>
  <si>
    <t>['sql', 'python', 'snowflake', 'azure']</t>
  </si>
  <si>
    <t>Miami Lakes, FL</t>
  </si>
  <si>
    <t>Business/Data Analyst</t>
  </si>
  <si>
    <t>Bernards, NJ</t>
  </si>
  <si>
    <t>Senior Quality Data Analyst</t>
  </si>
  <si>
    <t>C.H. Robinson</t>
  </si>
  <si>
    <t>Merrimack, NH</t>
  </si>
  <si>
    <t>['crystal', 'sql', 'excel', 'tableau']</t>
  </si>
  <si>
    <t>['git']</t>
  </si>
  <si>
    <t>Sr Data Engineer - Hybrid</t>
  </si>
  <si>
    <t>SQL Data Engineer</t>
  </si>
  <si>
    <t>Tech Mahindra</t>
  </si>
  <si>
    <t>['snowflake', 'aws']</t>
  </si>
  <si>
    <t>Schaumburg, IL</t>
  </si>
  <si>
    <t>Corebridge Financial</t>
  </si>
  <si>
    <t>Data Analyst/Engineer</t>
  </si>
  <si>
    <t>BI/Data Engineer</t>
  </si>
  <si>
    <t>New Castle, DE</t>
  </si>
  <si>
    <t>Acro Service Corp</t>
  </si>
  <si>
    <t>['jira']</t>
  </si>
  <si>
    <t>Data Engineer/Analyst</t>
  </si>
  <si>
    <t>Potomac, MD</t>
  </si>
  <si>
    <t>['spss']</t>
  </si>
  <si>
    <t>['sql', 'vba', 'excel']</t>
  </si>
  <si>
    <t>Xinyi District, Taipei City, Taiwan</t>
  </si>
  <si>
    <t>Data Scientist, Customer Analytics</t>
  </si>
  <si>
    <t>['sql', 'python', 'databricks']</t>
  </si>
  <si>
    <t>City National Bank</t>
  </si>
  <si>
    <t>['python', 'scala', 'r', 'sql', 'aws', 'spark']</t>
  </si>
  <si>
    <t>Senior/Lead Data Scientist</t>
  </si>
  <si>
    <t>Rocket Money</t>
  </si>
  <si>
    <t>Iselin, NJ</t>
  </si>
  <si>
    <t>Athens, GA</t>
  </si>
  <si>
    <t>Hanover, MD</t>
  </si>
  <si>
    <t>['sql', 'go', 'oracle']</t>
  </si>
  <si>
    <t>BOWLING GREEN, NY</t>
  </si>
  <si>
    <t>['sql', 'python', 'snowflake', 'redshift', 'airflow', 'pyspark']</t>
  </si>
  <si>
    <t>['python', 'sql', 'databricks', 'azure']</t>
  </si>
  <si>
    <t>Business Intelligence Specialist</t>
  </si>
  <si>
    <t>Chief Data Officer</t>
  </si>
  <si>
    <t>Flushing, NY</t>
  </si>
  <si>
    <t>Data Integration Specialist</t>
  </si>
  <si>
    <t>TekJobs</t>
  </si>
  <si>
    <t>La Mirada, CA</t>
  </si>
  <si>
    <t>Kaiser Permanente</t>
  </si>
  <si>
    <t>Korn Ferry</t>
  </si>
  <si>
    <t>CornerStone Staffing</t>
  </si>
  <si>
    <t>Franklin, TN</t>
  </si>
  <si>
    <t>Vaco</t>
  </si>
  <si>
    <t>Data Engineer/Architect</t>
  </si>
  <si>
    <t>Buena Park, CA</t>
  </si>
  <si>
    <t>Gloo</t>
  </si>
  <si>
    <t>Mattress Firm</t>
  </si>
  <si>
    <t>['python', 'sql', 'snowflake', 'spark']</t>
  </si>
  <si>
    <t>['sql', 'databricks', 'snowflake']</t>
  </si>
  <si>
    <t>Orion Talent</t>
  </si>
  <si>
    <t>Zynga</t>
  </si>
  <si>
    <t>ZipRecruiter</t>
  </si>
  <si>
    <t>['sql', 'python', 'excel', 'power bi']</t>
  </si>
  <si>
    <t>['sql', 'oracle', 'excel']</t>
  </si>
  <si>
    <t>Incedo Inc</t>
  </si>
  <si>
    <t>Data Governance Engineer</t>
  </si>
  <si>
    <t>Media.Monks</t>
  </si>
  <si>
    <t>Bayside Solutions</t>
  </si>
  <si>
    <t>BetterHelp</t>
  </si>
  <si>
    <t>['python', 'sql', 'aws', 'azure', 'snowflake']</t>
  </si>
  <si>
    <t>Virtusa</t>
  </si>
  <si>
    <t>['sql', 'sas', 'sas', 'tableau']</t>
  </si>
  <si>
    <t>Indotronix International Corporation</t>
  </si>
  <si>
    <t>Select Source International</t>
  </si>
  <si>
    <t>Operations Data Analyst</t>
  </si>
  <si>
    <t>Billing and Data Analyst</t>
  </si>
  <si>
    <t>Synkriom</t>
  </si>
  <si>
    <t>Rivian</t>
  </si>
  <si>
    <t>University of Pennsylvania</t>
  </si>
  <si>
    <t>['nosql', 'sql']</t>
  </si>
  <si>
    <t>DICK'S Sporting Goods</t>
  </si>
  <si>
    <t>Notion</t>
  </si>
  <si>
    <t>Staff Machine Learning Engineer</t>
  </si>
  <si>
    <t>Affinity</t>
  </si>
  <si>
    <t>Lanham, MD</t>
  </si>
  <si>
    <t>Vacasa</t>
  </si>
  <si>
    <t>['sql', 'python', 'r', 'tableau', 'looker']</t>
  </si>
  <si>
    <t>Wright-Patterson AFB, OH</t>
  </si>
  <si>
    <t>Yonkers, NY</t>
  </si>
  <si>
    <t>Norwalk, CT</t>
  </si>
  <si>
    <t>['python', 'r', 'sql', 'nosql', 'phoenix']</t>
  </si>
  <si>
    <t>['power bi', 'tableau', 'sap']</t>
  </si>
  <si>
    <t>Bank of America</t>
  </si>
  <si>
    <t>Statistician</t>
  </si>
  <si>
    <t>['bigquery']</t>
  </si>
  <si>
    <t>Melbourne VIC, Australia</t>
  </si>
  <si>
    <t>Carson, CA</t>
  </si>
  <si>
    <t>['sql', 'power bi', 'tableau', 'flow']</t>
  </si>
  <si>
    <t>Mississauga, ON, Canada</t>
  </si>
  <si>
    <t>Michigan</t>
  </si>
  <si>
    <t>Horsham, PA</t>
  </si>
  <si>
    <t>Data Entry and Analyst (Part-Time, Remote)</t>
  </si>
  <si>
    <t>Espoo, Finland</t>
  </si>
  <si>
    <t>ICEYE</t>
  </si>
  <si>
    <t>['python', 'sql', 'aws', 'airflow', 'excel', 'docker', 'kubernetes', 'terraform']</t>
  </si>
  <si>
    <t>Prospance Inc.</t>
  </si>
  <si>
    <t>Data Analyst - Hybrid</t>
  </si>
  <si>
    <t>Karius</t>
  </si>
  <si>
    <t>Wellington, New Zealand</t>
  </si>
  <si>
    <t>['sql', 'excel', 'cognos']</t>
  </si>
  <si>
    <t>Church Mutual Insurance Company, S.I.</t>
  </si>
  <si>
    <t>['sql', 'python', 'r', 'tableau', 'power bi', 'qlik']</t>
  </si>
  <si>
    <t>Radley James</t>
  </si>
  <si>
    <t>Russia</t>
  </si>
  <si>
    <t>['go', 'excel', 'word', 'powerpoint']</t>
  </si>
  <si>
    <t>Randstad USA</t>
  </si>
  <si>
    <t>Delray Beach, FL</t>
  </si>
  <si>
    <t>Glendale, AZ</t>
  </si>
  <si>
    <t>Corona, CA</t>
  </si>
  <si>
    <t>Port Hueneme, CA</t>
  </si>
  <si>
    <t>Bitpanda</t>
  </si>
  <si>
    <t>Mobile, AL</t>
  </si>
  <si>
    <t>Optasia</t>
  </si>
  <si>
    <t>Associate Business Analyst</t>
  </si>
  <si>
    <t>Centreville, VA</t>
  </si>
  <si>
    <t>Parsons Corporation</t>
  </si>
  <si>
    <t>Allen Integrated Solutions</t>
  </si>
  <si>
    <t>['java', 'python', 'sql']</t>
  </si>
  <si>
    <t>Hexaware Technologies, Inc</t>
  </si>
  <si>
    <t>IEHP</t>
  </si>
  <si>
    <t>Jackson, MI</t>
  </si>
  <si>
    <t>Consumers Energy</t>
  </si>
  <si>
    <t>['sql', 'tableau', 'power bi', 'excel', 'word']</t>
  </si>
  <si>
    <t>Keller, TX</t>
  </si>
  <si>
    <t>PlayStation Global</t>
  </si>
  <si>
    <t>Marlabs</t>
  </si>
  <si>
    <t>Macon, GA</t>
  </si>
  <si>
    <t>Manhattan, KS</t>
  </si>
  <si>
    <t>CACI</t>
  </si>
  <si>
    <t>Azure Senior Data Engineer</t>
  </si>
  <si>
    <t>Globant</t>
  </si>
  <si>
    <t>ManTech</t>
  </si>
  <si>
    <t>Cockrell Hill, TX</t>
  </si>
  <si>
    <t>Senior Data Engineer (Java)</t>
  </si>
  <si>
    <t>IT Solutions INC</t>
  </si>
  <si>
    <t>Compeer Financial</t>
  </si>
  <si>
    <t>Olympia, WA</t>
  </si>
  <si>
    <t>Data Integration Engineer</t>
  </si>
  <si>
    <t>Smith Hanley Associates</t>
  </si>
  <si>
    <t>Entry-Level Data Analyst</t>
  </si>
  <si>
    <t>Elkton, MD</t>
  </si>
  <si>
    <t>Paylocity</t>
  </si>
  <si>
    <t>['python', 'aws', 'azure', 'databricks', 'spark']</t>
  </si>
  <si>
    <t>Rocky Hill, CT</t>
  </si>
  <si>
    <t>Vanguard</t>
  </si>
  <si>
    <t>AaraTechnologies Inc</t>
  </si>
  <si>
    <t>['sql', 'r', 'python', 'excel', 'tableau', 'power bi']</t>
  </si>
  <si>
    <t>Toyota</t>
  </si>
  <si>
    <t>Rahway, NJ</t>
  </si>
  <si>
    <t>['excel', 'powerpoint', 'word']</t>
  </si>
  <si>
    <t>Data Engineer IV</t>
  </si>
  <si>
    <t>Green Key Resources</t>
  </si>
  <si>
    <t>GNRSystems</t>
  </si>
  <si>
    <t>Intone Networks</t>
  </si>
  <si>
    <t>Sweetwater, TX</t>
  </si>
  <si>
    <t>City of Industry, CA</t>
  </si>
  <si>
    <t>InvestCloud, Inc.</t>
  </si>
  <si>
    <t>Data Engineer, Lead</t>
  </si>
  <si>
    <t>['sql', 'python', 'java', 'scala', 'hadoop', 'spark']</t>
  </si>
  <si>
    <t>['python', 'java', 'aws', 'gcp', 'spark', 'kafka']</t>
  </si>
  <si>
    <t>Supervisory Data Scientist</t>
  </si>
  <si>
    <t>Bridgeport, CT</t>
  </si>
  <si>
    <t>New York Life Insurance Co</t>
  </si>
  <si>
    <t>JustinBradley</t>
  </si>
  <si>
    <t>Regions Financial Corporation</t>
  </si>
  <si>
    <t>Senior AML/CFT &amp; Data Analyst</t>
  </si>
  <si>
    <t>['sql', 'sql server', 'power bi', 'ssrs']</t>
  </si>
  <si>
    <t>Wheeler Staffing Partners</t>
  </si>
  <si>
    <t>DataBricks</t>
  </si>
  <si>
    <t>['databricks']</t>
  </si>
  <si>
    <t>California State University</t>
  </si>
  <si>
    <t>Kemper Corporation</t>
  </si>
  <si>
    <t>Phenix City, AL</t>
  </si>
  <si>
    <t>Bannockburn, IL</t>
  </si>
  <si>
    <t>Tentek, Inc.</t>
  </si>
  <si>
    <t>Systems Data Analyst</t>
  </si>
  <si>
    <t>Data Analyst Manager</t>
  </si>
  <si>
    <t>Senior/Staff Data Engineer</t>
  </si>
  <si>
    <t>['sql', 'spreadsheet']</t>
  </si>
  <si>
    <t>['aws', 'azure']</t>
  </si>
  <si>
    <t>Head of Data Engineering</t>
  </si>
  <si>
    <t>Data Engineer - Hybrid</t>
  </si>
  <si>
    <t>Liberty Personnel Services, Inc</t>
  </si>
  <si>
    <t>Vancouver, WA</t>
  </si>
  <si>
    <t>Mavensoft Technologies, LLC</t>
  </si>
  <si>
    <t>Johnson &amp; Johnson</t>
  </si>
  <si>
    <t>['sql', 'vb.net', 'python', 'javascript', 'r', 'sql server', 'azure', 'tableau', 'power bi', 'ssis', 'ssrs', 'flow']</t>
  </si>
  <si>
    <t>Veriff</t>
  </si>
  <si>
    <t>Data Analytics Manager</t>
  </si>
  <si>
    <t>FOURANS LLC</t>
  </si>
  <si>
    <t>The Rector &amp; Visitors of the University of Virginia</t>
  </si>
  <si>
    <t>Cebu City, Cebu, Philippines</t>
  </si>
  <si>
    <t>Itasca, IL</t>
  </si>
  <si>
    <t>Zoox.com</t>
  </si>
  <si>
    <t>Elk Grove, CA</t>
  </si>
  <si>
    <t>Pinnacle Group, Inc.</t>
  </si>
  <si>
    <t>Field Data Analyst</t>
  </si>
  <si>
    <t>Sr. Data Engineer/Architect</t>
  </si>
  <si>
    <t>Data Engineer - Intermediate</t>
  </si>
  <si>
    <t>Data Integrity Analyst</t>
  </si>
  <si>
    <t>Senior Business Analyst</t>
  </si>
  <si>
    <t>Coinbase</t>
  </si>
  <si>
    <t>Gridiron IT Solutions</t>
  </si>
  <si>
    <t>Riga, Latvia</t>
  </si>
  <si>
    <t>Zoox</t>
  </si>
  <si>
    <t>Prophecy Consulting</t>
  </si>
  <si>
    <t>Statistical Analyst</t>
  </si>
  <si>
    <t>The University of Texas at Austin</t>
  </si>
  <si>
    <t>Namibia</t>
  </si>
  <si>
    <t>WhiteCrow</t>
  </si>
  <si>
    <t>Reedsville, PA</t>
  </si>
  <si>
    <t>Lucknow, Uttar Pradesh, India</t>
  </si>
  <si>
    <t>Data Science Manager, Analytics</t>
  </si>
  <si>
    <t>Lisle, IL</t>
  </si>
  <si>
    <t>PENNYMAC</t>
  </si>
  <si>
    <t>Magnit</t>
  </si>
  <si>
    <t>Lee's Summit, MO</t>
  </si>
  <si>
    <t>Jr Data Scientist</t>
  </si>
  <si>
    <t>Farmington Hills, MI</t>
  </si>
  <si>
    <t>Cloudflare</t>
  </si>
  <si>
    <t>ETL Developer</t>
  </si>
  <si>
    <t>Director, Data Engineering</t>
  </si>
  <si>
    <t>['sas', 'sas', 'excel']</t>
  </si>
  <si>
    <t>Scott AFB, IL</t>
  </si>
  <si>
    <t>Azure Data engineer</t>
  </si>
  <si>
    <t>Sr. Data Analyst - Full-time</t>
  </si>
  <si>
    <t>['sap', 'power bi', 'flow']</t>
  </si>
  <si>
    <t>EquipmentShare</t>
  </si>
  <si>
    <t>['c', 'express']</t>
  </si>
  <si>
    <t>Fifth Third Bank</t>
  </si>
  <si>
    <t>Data Revolution</t>
  </si>
  <si>
    <t>Sr. Big Data Engineer</t>
  </si>
  <si>
    <t>Midvale, UT</t>
  </si>
  <si>
    <t>['sql', 'sas', 'sas', 'r']</t>
  </si>
  <si>
    <t>Milliman</t>
  </si>
  <si>
    <t>Data Scientist, Analytics</t>
  </si>
  <si>
    <t>Dematic</t>
  </si>
  <si>
    <t>['power bi', 'excel', 'flow']</t>
  </si>
  <si>
    <t>University, FL</t>
  </si>
  <si>
    <t>The University of Alabama at Birmingham</t>
  </si>
  <si>
    <t>CHEP</t>
  </si>
  <si>
    <t>['python', 'pandas', 'numpy']</t>
  </si>
  <si>
    <t>Wood Dale, IL</t>
  </si>
  <si>
    <t>['sql', 'python', 'tableau', 'excel']</t>
  </si>
  <si>
    <t>Dataiku</t>
  </si>
  <si>
    <t>Machine Learning Data Scientist</t>
  </si>
  <si>
    <t>Entry Level Analyst</t>
  </si>
  <si>
    <t>Michael Page</t>
  </si>
  <si>
    <t>State of New Mexico</t>
  </si>
  <si>
    <t>Tesla</t>
  </si>
  <si>
    <t>['sql', 'databricks', 'power bi']</t>
  </si>
  <si>
    <t>['sql', 'python', 'sas', 'sas', 'tableau']</t>
  </si>
  <si>
    <t>Lockheed Martin</t>
  </si>
  <si>
    <t>Senior Data Software Engineer</t>
  </si>
  <si>
    <t>Via</t>
  </si>
  <si>
    <t>Uni Systems</t>
  </si>
  <si>
    <t>Grand Junction, CO</t>
  </si>
  <si>
    <t>Plainsboro Township, NJ</t>
  </si>
  <si>
    <t>Power BI Analyst</t>
  </si>
  <si>
    <t>Senior Data Management Analyst</t>
  </si>
  <si>
    <t>UCLA Health</t>
  </si>
  <si>
    <t>UST</t>
  </si>
  <si>
    <t>Winter Haven, FL</t>
  </si>
  <si>
    <t>JLL</t>
  </si>
  <si>
    <t>Sr. Machine Learning Engineer</t>
  </si>
  <si>
    <t>['sql', 'azure', 'power bi', 'dax']</t>
  </si>
  <si>
    <t>['sql', 'excel', 'sap']</t>
  </si>
  <si>
    <t>Eaton</t>
  </si>
  <si>
    <t>Ursus, Inc.</t>
  </si>
  <si>
    <t>Framingham, MA</t>
  </si>
  <si>
    <t>Epitec</t>
  </si>
  <si>
    <t>Pitney Bowes</t>
  </si>
  <si>
    <t>['go', 'excel', 'power bi', 'tableau']</t>
  </si>
  <si>
    <t>['sql', 'python', 'r', 'power bi']</t>
  </si>
  <si>
    <t>Prudential Financial</t>
  </si>
  <si>
    <t>['sql', 'bigquery', 'looker', 'tableau']</t>
  </si>
  <si>
    <t>['go', 'excel', 'power bi']</t>
  </si>
  <si>
    <t>Computech Corporation</t>
  </si>
  <si>
    <t>['sql', 'sql server', 'power bi']</t>
  </si>
  <si>
    <t>DCI Solutions</t>
  </si>
  <si>
    <t>['python', 'sql', 'r', 'spark', 'pyspark', 'pandas']</t>
  </si>
  <si>
    <t>Slovenia</t>
  </si>
  <si>
    <t>['sql', 'power bi', 'tableau', 'excel']</t>
  </si>
  <si>
    <t>Catapult Solutions Group</t>
  </si>
  <si>
    <t>Data Engineer (Snowflake)</t>
  </si>
  <si>
    <t>['python', 'sql', 'power bi', 'tableau']</t>
  </si>
  <si>
    <t>Data Analyst, People Analytics</t>
  </si>
  <si>
    <t>['shell', 'sql']</t>
  </si>
  <si>
    <t>SPECTRUM</t>
  </si>
  <si>
    <t>Andover, MA</t>
  </si>
  <si>
    <t>Abu Dhabi - United Arab Emirates</t>
  </si>
  <si>
    <t>Decision Scientist</t>
  </si>
  <si>
    <t>Data Analysis Manager</t>
  </si>
  <si>
    <t>24 Seven Talent</t>
  </si>
  <si>
    <t>['sql', 'nosql', 'java', 'c++', 'python', 'r', 'scala', 'matplotlib', 'spark', 'tensorflow', 'tableau', 'excel']</t>
  </si>
  <si>
    <t>Azerbaijan</t>
  </si>
  <si>
    <t>Maywood, IL</t>
  </si>
  <si>
    <t>Loyola University Chicago</t>
  </si>
  <si>
    <t>Bethpage, NY</t>
  </si>
  <si>
    <t>Hirewell</t>
  </si>
  <si>
    <t>Pacific Life</t>
  </si>
  <si>
    <t>Vernon Hills, IL</t>
  </si>
  <si>
    <t>Austell, GA</t>
  </si>
  <si>
    <t>['powerpoint', 'excel']</t>
  </si>
  <si>
    <t>Easton, PA</t>
  </si>
  <si>
    <t>Plymouth, MI</t>
  </si>
  <si>
    <t>Director of Data Analytics</t>
  </si>
  <si>
    <t>Genomics Data Scientist</t>
  </si>
  <si>
    <t>West Sacramento, CA</t>
  </si>
  <si>
    <t>['word', 'excel', 'outlook', 'powerpoint']</t>
  </si>
  <si>
    <t>Addepar</t>
  </si>
  <si>
    <t>Express Employment Professionals</t>
  </si>
  <si>
    <t>Machine Learning Developer</t>
  </si>
  <si>
    <t>Scopic</t>
  </si>
  <si>
    <t>['sql', 'python', 'r', 'tableau', 'looker', 'power bi']</t>
  </si>
  <si>
    <t>HCL Global Systems</t>
  </si>
  <si>
    <t>Data Science Advisor</t>
  </si>
  <si>
    <t>Bratislava, Slovakia</t>
  </si>
  <si>
    <t>Dell Technologies</t>
  </si>
  <si>
    <t>Data Operations Engineer</t>
  </si>
  <si>
    <t>['python', 'r', 'sql', 'looker', 'tableau']</t>
  </si>
  <si>
    <t>Data Science Director</t>
  </si>
  <si>
    <t>FIS</t>
  </si>
  <si>
    <t>Advisor Data Analyst</t>
  </si>
  <si>
    <t>AMS Staffing Inc.</t>
  </si>
  <si>
    <t>DevOps Data Engineer</t>
  </si>
  <si>
    <t>['sql', 'python', 'pandas', 'numpy']</t>
  </si>
  <si>
    <t>Tableau Data Analyst</t>
  </si>
  <si>
    <t>StateJobsNY</t>
  </si>
  <si>
    <t>Modern Agile Technologies, LLC</t>
  </si>
  <si>
    <t>Senior Data Engineer - Full-time</t>
  </si>
  <si>
    <t>HR Data Analyst- REMOTE</t>
  </si>
  <si>
    <t>['python', 'aws', 'spark']</t>
  </si>
  <si>
    <t>JetBlue Airways Corporation</t>
  </si>
  <si>
    <t>Internal Audit Data Analyst</t>
  </si>
  <si>
    <t>Data Engineer (multiple openings) - IHM</t>
  </si>
  <si>
    <t>Battle Creek, MI</t>
  </si>
  <si>
    <t>Group W</t>
  </si>
  <si>
    <t>Ecuador</t>
  </si>
  <si>
    <t>Qventus, Inc</t>
  </si>
  <si>
    <t>['r', 'python', 'sql', 'spss']</t>
  </si>
  <si>
    <t>Analytics Manager</t>
  </si>
  <si>
    <t>Ustech Solutions</t>
  </si>
  <si>
    <t>Cerritos, CA</t>
  </si>
  <si>
    <t>Dentsu</t>
  </si>
  <si>
    <t>Criteo</t>
  </si>
  <si>
    <t>Cloudious LLC</t>
  </si>
  <si>
    <t>East Hanover, NJ</t>
  </si>
  <si>
    <t>Lexington, SC</t>
  </si>
  <si>
    <t>AMERICAN SYSTEMS</t>
  </si>
  <si>
    <t>Pinnacle Technical Resources</t>
  </si>
  <si>
    <t>Belcan</t>
  </si>
  <si>
    <t>Cintas</t>
  </si>
  <si>
    <t>Analytics Engineering Manager</t>
  </si>
  <si>
    <t>['outlook', 'excel', 'word']</t>
  </si>
  <si>
    <t>Griffin, GA</t>
  </si>
  <si>
    <t>Regions Bank</t>
  </si>
  <si>
    <t>Downers Grove, IL</t>
  </si>
  <si>
    <t>Data Scientist - Full-time</t>
  </si>
  <si>
    <t>Blockchain Data Engineer</t>
  </si>
  <si>
    <t>Willowbrook, IL</t>
  </si>
  <si>
    <t>['r', 'python', 'sql', 'aws', 'spark']</t>
  </si>
  <si>
    <t>Senior Principal Data Engineer</t>
  </si>
  <si>
    <t>Year Up</t>
  </si>
  <si>
    <t>Senior Data Architect</t>
  </si>
  <si>
    <t>Stafford, VA</t>
  </si>
  <si>
    <t>UPS</t>
  </si>
  <si>
    <t>Paladin Consulting, Inc.</t>
  </si>
  <si>
    <t>['sas', 'sas', 'r', 'spss']</t>
  </si>
  <si>
    <t>Compensation Analyst</t>
  </si>
  <si>
    <t>Net2Source</t>
  </si>
  <si>
    <t>Data Analyst 1</t>
  </si>
  <si>
    <t>Smksoft</t>
  </si>
  <si>
    <t>Lincoln, NE</t>
  </si>
  <si>
    <t>Coral Gables, FL</t>
  </si>
  <si>
    <t>Talentify</t>
  </si>
  <si>
    <t>Source Infotech</t>
  </si>
  <si>
    <t>George Town, Penang, Malaysia</t>
  </si>
  <si>
    <t>Siemens Healthineers</t>
  </si>
  <si>
    <t>Ocoee, FL</t>
  </si>
  <si>
    <t>Senior Data Manager</t>
  </si>
  <si>
    <t>['sql', 'sql server', 'tableau', 'excel']</t>
  </si>
  <si>
    <t>Fairfield, CA</t>
  </si>
  <si>
    <t>['java', 'python', 'databricks', 'spark']</t>
  </si>
  <si>
    <t>Senior Data Engineer (REMOTE)</t>
  </si>
  <si>
    <t>Business Analyst (Remote)</t>
  </si>
  <si>
    <t>['python', 'java', 'r', 'keras', 'pytorch', 'scikit-learn']</t>
  </si>
  <si>
    <t>Los Gatos, CA</t>
  </si>
  <si>
    <t>Sandy, UT</t>
  </si>
  <si>
    <t>PNC</t>
  </si>
  <si>
    <t>Software/Data Engineer</t>
  </si>
  <si>
    <t>Data Solutions Analyst</t>
  </si>
  <si>
    <t>Professional Search Group (PSG)</t>
  </si>
  <si>
    <t>Senior Data Scientist, Product Analytics</t>
  </si>
  <si>
    <t>Business Systems Analyst</t>
  </si>
  <si>
    <t>TaskUs</t>
  </si>
  <si>
    <t>['python', 'hadoop', 'spark']</t>
  </si>
  <si>
    <t>US Tech Solutions, Inc.</t>
  </si>
  <si>
    <t>Blue Ash, OH</t>
  </si>
  <si>
    <t>Hollywood, FL</t>
  </si>
  <si>
    <t>['sql', 'azure', 'snowflake']</t>
  </si>
  <si>
    <t>Data Scientist / Senior Data Scientist</t>
  </si>
  <si>
    <t>Data Engineer (AWS)</t>
  </si>
  <si>
    <t>Evolution</t>
  </si>
  <si>
    <t>Data Infrastructure Engineer</t>
  </si>
  <si>
    <t>['snowflake', 'flow']</t>
  </si>
  <si>
    <t>Zillion Technologies, Inc.</t>
  </si>
  <si>
    <t>Lead Azure Data Engineer</t>
  </si>
  <si>
    <t>['go', 'db2', 'power bi']</t>
  </si>
  <si>
    <t>Boston Consulting Group</t>
  </si>
  <si>
    <t>Data Engineer Analyst</t>
  </si>
  <si>
    <t>Oregon, IL</t>
  </si>
  <si>
    <t>Cynosure Technologies LLC</t>
  </si>
  <si>
    <t>KoBold Metals</t>
  </si>
  <si>
    <t>Auburn, AL</t>
  </si>
  <si>
    <t>Poshmark</t>
  </si>
  <si>
    <t>East Brunswick, NJ</t>
  </si>
  <si>
    <t>Amazee Global Ventures Inc</t>
  </si>
  <si>
    <t>ATech Placement</t>
  </si>
  <si>
    <t>Moen</t>
  </si>
  <si>
    <t>['sql', 'r', 'python', 'tableau', 'excel']</t>
  </si>
  <si>
    <t>['sql', 'databricks', 'azure', 'power bi']</t>
  </si>
  <si>
    <t>Umanist Staffing LLC</t>
  </si>
  <si>
    <t>Hanover, NJ</t>
  </si>
  <si>
    <t>Homestead, FL</t>
  </si>
  <si>
    <t>['c++', 'python']</t>
  </si>
  <si>
    <t>['sas', 'sas', 'sql', 'snowflake']</t>
  </si>
  <si>
    <t>Asheville, NC</t>
  </si>
  <si>
    <t>Vaya Health</t>
  </si>
  <si>
    <t>Macrosoft</t>
  </si>
  <si>
    <t>Data Scientist 2</t>
  </si>
  <si>
    <t>['sql', 'python', 'bigquery', 'airflow', 'looker']</t>
  </si>
  <si>
    <t>['sql', 'python', 'azure', 'pyspark', 'ssis']</t>
  </si>
  <si>
    <t>Sr Data Engineer - Remote</t>
  </si>
  <si>
    <t>['excel', 'powerpoint', 'word', 'outlook']</t>
  </si>
  <si>
    <t>Open IT Labs LLC</t>
  </si>
  <si>
    <t>Santa Clarita, CA</t>
  </si>
  <si>
    <t>Engineering Data Analyst</t>
  </si>
  <si>
    <t>Meridian Energy</t>
  </si>
  <si>
    <t>Fishers, IN</t>
  </si>
  <si>
    <t>Hallandale Beach, FL</t>
  </si>
  <si>
    <t>MLOps Engineer</t>
  </si>
  <si>
    <t>Wayzata, MN</t>
  </si>
  <si>
    <t>Bedford, MA</t>
  </si>
  <si>
    <t>Data Scientist Lead</t>
  </si>
  <si>
    <t>Pharmacovigilance Data Analyst</t>
  </si>
  <si>
    <t>Coimbatore, Tamil Nadu, India</t>
  </si>
  <si>
    <t>Data Center Engineer</t>
  </si>
  <si>
    <t>['oracle', 'power bi']</t>
  </si>
  <si>
    <t>Tunisia</t>
  </si>
  <si>
    <t>Sr. Analyst, Business Analytics</t>
  </si>
  <si>
    <t>['word', 'excel', 'outlook']</t>
  </si>
  <si>
    <t>Analog Devices</t>
  </si>
  <si>
    <t>Sr. Manager, Data Science</t>
  </si>
  <si>
    <t>['python', 'sql', 'gcp', 'bigquery']</t>
  </si>
  <si>
    <t>Senior Data Scientist, Growth</t>
  </si>
  <si>
    <t>Fontana, CA</t>
  </si>
  <si>
    <t>Deutsche Bank</t>
  </si>
  <si>
    <t>Infineon Technologies</t>
  </si>
  <si>
    <t>['python', 'scala', 'r', 'sql', 'aws', 'pytorch', 'hugging face']</t>
  </si>
  <si>
    <t>Data Scientist Engineer</t>
  </si>
  <si>
    <t>Azusa, CA</t>
  </si>
  <si>
    <t>Ally Financial</t>
  </si>
  <si>
    <t>Database Engineer</t>
  </si>
  <si>
    <t>Alcor</t>
  </si>
  <si>
    <t>Senior Bioinformatics Scientist</t>
  </si>
  <si>
    <t>Fiserv</t>
  </si>
  <si>
    <t>Electronic Arts</t>
  </si>
  <si>
    <t>Florida, NY</t>
  </si>
  <si>
    <t>TechData Service Company, LLC</t>
  </si>
  <si>
    <t>Concero</t>
  </si>
  <si>
    <t>SAP Master Data Analyst</t>
  </si>
  <si>
    <t>TechnoSmarts, Inc.</t>
  </si>
  <si>
    <t>['sap', 'excel', 'flow']</t>
  </si>
  <si>
    <t>['sql', 'r', 'python', 'excel', 'tableau']</t>
  </si>
  <si>
    <t>Morgan Stanley</t>
  </si>
  <si>
    <t>West Point, PA</t>
  </si>
  <si>
    <t>The Woodlands, TX</t>
  </si>
  <si>
    <t>Data Scientist Consultant</t>
  </si>
  <si>
    <t>Kobe, Hyogo, Japan</t>
  </si>
  <si>
    <t>IT Business Analyst</t>
  </si>
  <si>
    <t>['go', 'python', 'sql']</t>
  </si>
  <si>
    <t>Elgin, IL</t>
  </si>
  <si>
    <t>Hagåtña, Guam</t>
  </si>
  <si>
    <t>Guam</t>
  </si>
  <si>
    <t>['sql', 'excel', 'tableau', 'looker']</t>
  </si>
  <si>
    <t>Abilene, TX</t>
  </si>
  <si>
    <t>Blackstone Talent Group</t>
  </si>
  <si>
    <t>Ericsson</t>
  </si>
  <si>
    <t>Energy Analyst</t>
  </si>
  <si>
    <t>The Boeing Company</t>
  </si>
  <si>
    <t>['sql', 'python', 'r', 'excel', 'tableau']</t>
  </si>
  <si>
    <t>['sas', 'sas', 'sql', 'tableau']</t>
  </si>
  <si>
    <t>['vba', 'sql', 'python', 'excel', 'sharepoint', 'tableau', 'alteryx']</t>
  </si>
  <si>
    <t>['power bi', 'sharepoint']</t>
  </si>
  <si>
    <t>Hoffman Estates, IL</t>
  </si>
  <si>
    <t>NewYork-Presbyterian</t>
  </si>
  <si>
    <t>Morrisville, NC</t>
  </si>
  <si>
    <t>Coronado, CA</t>
  </si>
  <si>
    <t>Jr Data Analyst</t>
  </si>
  <si>
    <t>Warrenville, IL</t>
  </si>
  <si>
    <t>['go', 'sap', 'excel']</t>
  </si>
  <si>
    <t>Radiant company</t>
  </si>
  <si>
    <t>['sql', 'nosql', 'kafka']</t>
  </si>
  <si>
    <t>Greenville, WI</t>
  </si>
  <si>
    <t>['python', 'java', 'scala']</t>
  </si>
  <si>
    <t>Cboe Global Markets</t>
  </si>
  <si>
    <t>Cedar Park, TX</t>
  </si>
  <si>
    <t>Oracle Corporation</t>
  </si>
  <si>
    <t>Material Master Data Analyst</t>
  </si>
  <si>
    <t>['sql', 'go', 'tableau', 'power bi']</t>
  </si>
  <si>
    <t>Barclays</t>
  </si>
  <si>
    <t>Chillicothe, IL</t>
  </si>
  <si>
    <t>Big Data Analyst</t>
  </si>
  <si>
    <t>['python', 'sql', 'aws', 'git']</t>
  </si>
  <si>
    <t>['python', 'r', 'pyspark']</t>
  </si>
  <si>
    <t>State of Georgia</t>
  </si>
  <si>
    <t>Director of Engineering - Data Platform</t>
  </si>
  <si>
    <t>['python', 'aws', 'redshift']</t>
  </si>
  <si>
    <t>Deep Learning Engineer</t>
  </si>
  <si>
    <t>Johns Hopkins University</t>
  </si>
  <si>
    <t>Syeta Inc</t>
  </si>
  <si>
    <t>Big Data Developer</t>
  </si>
  <si>
    <t>Sparks, NV</t>
  </si>
  <si>
    <t>Kansas City, KS</t>
  </si>
  <si>
    <t>Product Growth Analyst</t>
  </si>
  <si>
    <t>Valhalla, NY</t>
  </si>
  <si>
    <t>Universal City, TX</t>
  </si>
  <si>
    <t>['excel', 'powerpoint', 'jira', 'confluence']</t>
  </si>
  <si>
    <t>Infotree Global Solutions</t>
  </si>
  <si>
    <t>Excel Global Solutions</t>
  </si>
  <si>
    <t>['sql', 'kafka']</t>
  </si>
  <si>
    <t>['python', 'sql', 'azure', 'flow']</t>
  </si>
  <si>
    <t>Liftoff</t>
  </si>
  <si>
    <t>Data System Analyst</t>
  </si>
  <si>
    <t>Capital Staffing Solutions</t>
  </si>
  <si>
    <t>Customer Success Engineer</t>
  </si>
  <si>
    <t>Creative Circle</t>
  </si>
  <si>
    <t>Lead Data Analyst - Now Hiring</t>
  </si>
  <si>
    <t>Advantage Solutions</t>
  </si>
  <si>
    <t>Centene Corporation</t>
  </si>
  <si>
    <t>Baldwin Park, CA</t>
  </si>
  <si>
    <t>['python', 'java', 'scala', 'databricks', 'spark', 'excel', 'unify']</t>
  </si>
  <si>
    <t>Secaucus, NJ</t>
  </si>
  <si>
    <t>Woodbridge Township, NJ</t>
  </si>
  <si>
    <t>['apl', 'matlab', 'python', 'go']</t>
  </si>
  <si>
    <t>Senior Data Engineer - Snowflake</t>
  </si>
  <si>
    <t>LanceSoft, Inc.</t>
  </si>
  <si>
    <t>San Salvador, El Salvador</t>
  </si>
  <si>
    <t>El Salvador</t>
  </si>
  <si>
    <t>Harvard University</t>
  </si>
  <si>
    <t>Tokyo, Japan</t>
  </si>
  <si>
    <t>Ambry Genetics Corporation</t>
  </si>
  <si>
    <t>Fontainebleau Las Vegas</t>
  </si>
  <si>
    <t>Moffitt Cancer Center</t>
  </si>
  <si>
    <t>Beirut, Lebanon</t>
  </si>
  <si>
    <t>Lebanon</t>
  </si>
  <si>
    <t>Data Analyst 2</t>
  </si>
  <si>
    <t>['sql', 'excel', 'tableau', 'flow']</t>
  </si>
  <si>
    <t>Warner Robins, GA</t>
  </si>
  <si>
    <t>OpenAI</t>
  </si>
  <si>
    <t>State of Wisconsin</t>
  </si>
  <si>
    <t>Culture Amp</t>
  </si>
  <si>
    <t>['nosql', 'sql', 'python']</t>
  </si>
  <si>
    <t>Application &amp; Data Engineer</t>
  </si>
  <si>
    <t>Data Analyst, Senior - Now Hiring</t>
  </si>
  <si>
    <t>State of South Carolina</t>
  </si>
  <si>
    <t>GSK Solutions</t>
  </si>
  <si>
    <t>Data Governance Specialist</t>
  </si>
  <si>
    <t>Product Analyst</t>
  </si>
  <si>
    <t>The Mice Groups, Inc.</t>
  </si>
  <si>
    <t>Suncoast Credit Union</t>
  </si>
  <si>
    <t>Rensselaer, NY</t>
  </si>
  <si>
    <t>Gainwell Technologies</t>
  </si>
  <si>
    <t>Strativ Group</t>
  </si>
  <si>
    <t>Montenegro</t>
  </si>
  <si>
    <t>Marysville, OH</t>
  </si>
  <si>
    <t>Hackensack, NJ</t>
  </si>
  <si>
    <t>Mechanicsburg, PA</t>
  </si>
  <si>
    <t>Great Neck, NY</t>
  </si>
  <si>
    <t>Brewster, NY</t>
  </si>
  <si>
    <t>['sas', 'sas', 'sql', 'python', 'oracle']</t>
  </si>
  <si>
    <t>Memorial Sloan Kettering Cancer Center</t>
  </si>
  <si>
    <t>Nevada</t>
  </si>
  <si>
    <t>Match Point Solutions</t>
  </si>
  <si>
    <t>GTN Technical Staffing</t>
  </si>
  <si>
    <t>Wellth</t>
  </si>
  <si>
    <t>['sql', 'oracle', 'power bi', 'tableau']</t>
  </si>
  <si>
    <t>Evolve</t>
  </si>
  <si>
    <t>['gcp', 'flow']</t>
  </si>
  <si>
    <t>['sas', 'sas', 'python', 'ruby', 'ruby', 'r', 'matlab', 'scala', 'java', 'sql', 'hadoop', 'spark', 'kafka', 'tensorflow', 'pytorch', 'keras', 'tableau']</t>
  </si>
  <si>
    <t>['sql', 'oracle', 'sap']</t>
  </si>
  <si>
    <t>La Puente, CA</t>
  </si>
  <si>
    <t>3M</t>
  </si>
  <si>
    <t>Nintendo</t>
  </si>
  <si>
    <t>['sql', 'snowflake', 'tableau']</t>
  </si>
  <si>
    <t>['express', 'excel', 'powerpoint']</t>
  </si>
  <si>
    <t>['alteryx', 'tableau']</t>
  </si>
  <si>
    <t>['cognos', 'power bi']</t>
  </si>
  <si>
    <t>Russell Tobin &amp; Associates</t>
  </si>
  <si>
    <t>Glen Allen, VA</t>
  </si>
  <si>
    <t>Laguna Beach, CA</t>
  </si>
  <si>
    <t>Stanford Health Care</t>
  </si>
  <si>
    <t>SQL Data Analyst</t>
  </si>
  <si>
    <t>NVIDIA</t>
  </si>
  <si>
    <t>Associate Manager, Data Engineer</t>
  </si>
  <si>
    <t>SC Johnson</t>
  </si>
  <si>
    <t>['go', 'sql', 'python', 'azure', 'databricks']</t>
  </si>
  <si>
    <t>Montgomery, AL</t>
  </si>
  <si>
    <t>['aws', 'flow']</t>
  </si>
  <si>
    <t>['airflow']</t>
  </si>
  <si>
    <t>PwC</t>
  </si>
  <si>
    <t>iHeartMedia</t>
  </si>
  <si>
    <t>People Data Analyst</t>
  </si>
  <si>
    <t>['python', 'r', 'power bi']</t>
  </si>
  <si>
    <t>Data Engineer - ETL</t>
  </si>
  <si>
    <t>Machine Learning/Data Engineer</t>
  </si>
  <si>
    <t>['sql', 'python', 'r', 'tableau', 'excel']</t>
  </si>
  <si>
    <t>Production Analyst</t>
  </si>
  <si>
    <t>Garland, TX</t>
  </si>
  <si>
    <t>['sas', 'sas', 'power bi']</t>
  </si>
  <si>
    <t>['go', 'excel', 'word']</t>
  </si>
  <si>
    <t>Chainalysis</t>
  </si>
  <si>
    <t>['sql', 'python', 'snowflake', 'airflow', 'looker']</t>
  </si>
  <si>
    <t>Houston, MN</t>
  </si>
  <si>
    <t>Danbury, CT</t>
  </si>
  <si>
    <t>Iowa City, IA</t>
  </si>
  <si>
    <t>Data Engineer / ETL Specialist</t>
  </si>
  <si>
    <t>Savage, MD</t>
  </si>
  <si>
    <t>['azure', 'jira']</t>
  </si>
  <si>
    <t>['go', 'oracle']</t>
  </si>
  <si>
    <t>Savannah, GA</t>
  </si>
  <si>
    <t>Evanston, IL</t>
  </si>
  <si>
    <t>['python', 'sql', 'bigquery', 'gcp', 'airflow']</t>
  </si>
  <si>
    <t>Optomi</t>
  </si>
  <si>
    <t>['python', 'r', 'sql', 'tableau', 'looker']</t>
  </si>
  <si>
    <t>['r', 'mysql', 'digitalocean', 'hadoop', 'spark']</t>
  </si>
  <si>
    <t>The Clorox Company</t>
  </si>
  <si>
    <t>['azure', 'excel', 'power bi']</t>
  </si>
  <si>
    <t>Xoriant Corporation</t>
  </si>
  <si>
    <t>Santo Domingo, Dominican Republic</t>
  </si>
  <si>
    <t>Dominican Republic</t>
  </si>
  <si>
    <t>Principal, Data Scientist</t>
  </si>
  <si>
    <t>['aws', 'gcp', 'azure']</t>
  </si>
  <si>
    <t>NTT DATA Services</t>
  </si>
  <si>
    <t>['sql', 'python', 'snowflake', 'airflow']</t>
  </si>
  <si>
    <t>Blueprint Technologies</t>
  </si>
  <si>
    <t>['sql', 'aws', 'snowflake', 'oracle']</t>
  </si>
  <si>
    <t>CBRE</t>
  </si>
  <si>
    <t>Logistics Data Analyst</t>
  </si>
  <si>
    <t>Fortira Inc</t>
  </si>
  <si>
    <t>['word', 'excel', 'powerpoint', 'sharepoint']</t>
  </si>
  <si>
    <t>Analytics Consultant</t>
  </si>
  <si>
    <t>Environmental Data Analyst</t>
  </si>
  <si>
    <t>['vba', 'power bi']</t>
  </si>
  <si>
    <t>Greenfield, IN</t>
  </si>
  <si>
    <t>['sql', 'python', 'airflow', 'spark']</t>
  </si>
  <si>
    <t>Atrium Health</t>
  </si>
  <si>
    <t>Autodesk</t>
  </si>
  <si>
    <t>Senior Customer Data Analyst</t>
  </si>
  <si>
    <t>United Site Services</t>
  </si>
  <si>
    <t>Infogain</t>
  </si>
  <si>
    <t>Ridgecrest, CA</t>
  </si>
  <si>
    <t>SAS Analyst</t>
  </si>
  <si>
    <t>Irwindale, CA</t>
  </si>
  <si>
    <t>GRAIL</t>
  </si>
  <si>
    <t>Data Analyst (Power BI)</t>
  </si>
  <si>
    <t>10x Genomics</t>
  </si>
  <si>
    <t>Data Engineer/Data Scientist</t>
  </si>
  <si>
    <t>JH Kelly</t>
  </si>
  <si>
    <t>['sql', 'python', 'java', 'aws', 'azure', 'ssis', 'power bi', 'tableau']</t>
  </si>
  <si>
    <t>Santa Cruz, CA</t>
  </si>
  <si>
    <t>Senior Data Engineer / Architect</t>
  </si>
  <si>
    <t>Data Management Specialist</t>
  </si>
  <si>
    <t>RWE</t>
  </si>
  <si>
    <t>Sleepy Hollow, NY</t>
  </si>
  <si>
    <t>['sql', 'python', 'aws', 'excel', 'tableau']</t>
  </si>
  <si>
    <t>['outlook', 'excel', 'word', 'powerpoint']</t>
  </si>
  <si>
    <t>['sql', 'azure', 'snowflake', 'power bi']</t>
  </si>
  <si>
    <t>Customer.io</t>
  </si>
  <si>
    <t>VDart, Inc.</t>
  </si>
  <si>
    <t>['sql', 'excel', 'smartsheet']</t>
  </si>
  <si>
    <t>New Braunfels, TX</t>
  </si>
  <si>
    <t>Power BI Engineer</t>
  </si>
  <si>
    <t>Spring Hill, FL</t>
  </si>
  <si>
    <t>North Palm Beach, FL</t>
  </si>
  <si>
    <t>['python', 'sql', 'azure', 'aws']</t>
  </si>
  <si>
    <t>Marsh McLennan</t>
  </si>
  <si>
    <t>Senior Data Science Analyst</t>
  </si>
  <si>
    <t>Benin</t>
  </si>
  <si>
    <t>Santiago, Chile</t>
  </si>
  <si>
    <t>Databricks Internship | Interview Questions &amp; Salary Details</t>
  </si>
  <si>
    <t>['python', 'java', 'scala', 'sql', 'databricks', 'spark']</t>
  </si>
  <si>
    <t>Cohesity</t>
  </si>
  <si>
    <t>Data Analyst Consultant</t>
  </si>
  <si>
    <t>['sql', 'mongodb', 'mongodb', 'hadoop']</t>
  </si>
  <si>
    <t>Sr Business Intelligence Analyst</t>
  </si>
  <si>
    <t>McMaster-Carr</t>
  </si>
  <si>
    <t>['sql', 'python', 'html', 'javascript', 'neo4j', 'numpy', 'pandas']</t>
  </si>
  <si>
    <t>['sql', 'python', 'azure', 'pyspark', 'spark']</t>
  </si>
  <si>
    <t>['python', 'bigquery']</t>
  </si>
  <si>
    <t>McDonough, GA</t>
  </si>
  <si>
    <t>Data Modeller</t>
  </si>
  <si>
    <t>['azure', 'snowflake']</t>
  </si>
  <si>
    <t>['word', 'excel', 'outlook', 'sap']</t>
  </si>
  <si>
    <t>Talent Groups</t>
  </si>
  <si>
    <t>['python', 'scala', 'aws', 'redshift']</t>
  </si>
  <si>
    <t>Data Analyst (Hybrid)</t>
  </si>
  <si>
    <t>Data Analyst Engineer</t>
  </si>
  <si>
    <t>Global Music Rights</t>
  </si>
  <si>
    <t>Beltsville, MD</t>
  </si>
  <si>
    <t>Strategic Data Systems</t>
  </si>
  <si>
    <t>University of Missouri</t>
  </si>
  <si>
    <t>Hamilton Township, NJ</t>
  </si>
  <si>
    <t>['java', 'sap']</t>
  </si>
  <si>
    <t>Franklin Square, NY</t>
  </si>
  <si>
    <t>Healthcare Association of New York State</t>
  </si>
  <si>
    <t>HUB International</t>
  </si>
  <si>
    <t>Data Engineer/ETL Developer</t>
  </si>
  <si>
    <t>Financial Data Analyst - Entry Level</t>
  </si>
  <si>
    <t>CYNET SYSTEMS</t>
  </si>
  <si>
    <t>Reddit</t>
  </si>
  <si>
    <t>Bloomington, IN</t>
  </si>
  <si>
    <t>Financial Data Analyst - Now Hiring</t>
  </si>
  <si>
    <t>['java', 'javascript', 'c++', 'python', 'spring', 'tableau']</t>
  </si>
  <si>
    <t>Monster</t>
  </si>
  <si>
    <t>Mason, OH</t>
  </si>
  <si>
    <t>['c', 'excel']</t>
  </si>
  <si>
    <t>Corning</t>
  </si>
  <si>
    <t>Greenhouse</t>
  </si>
  <si>
    <t>Johns Creek, GA</t>
  </si>
  <si>
    <t>['word', 'excel', 'outlook', 'powerpoint', 'visio', 'terminal']</t>
  </si>
  <si>
    <t>['python', 'aws', 'gcp', 'azure']</t>
  </si>
  <si>
    <t>Warsaw, IN</t>
  </si>
  <si>
    <t>DSJ Global</t>
  </si>
  <si>
    <t>Sherwin-Williams</t>
  </si>
  <si>
    <t>Blue Cross Blue Shield of Massachusetts</t>
  </si>
  <si>
    <t>Ithaca, NY</t>
  </si>
  <si>
    <t>Greenberg Dental &amp; Orthodontics</t>
  </si>
  <si>
    <t>Mattawan, MI</t>
  </si>
  <si>
    <t>Charles River Laboratories</t>
  </si>
  <si>
    <t>Commonwealth of Massachusetts</t>
  </si>
  <si>
    <t>Archer</t>
  </si>
  <si>
    <t>Quality Data Analyst</t>
  </si>
  <si>
    <t>Infosoft, Inc.</t>
  </si>
  <si>
    <t>Sugar Land, TX</t>
  </si>
  <si>
    <t>Davenport, IA</t>
  </si>
  <si>
    <t>Advent Global Solutions, Inc.</t>
  </si>
  <si>
    <t>['sas', 'sas', 'r', 'python', 'tableau']</t>
  </si>
  <si>
    <t>['sql', 'sas', 'sas', 'tableau', 'power bi', 'excel', 'word', 'powerpoint', 'outlook']</t>
  </si>
  <si>
    <t>Data Scientist - Mid Level</t>
  </si>
  <si>
    <t>['sql', 'python', 'r', 'spreadsheet']</t>
  </si>
  <si>
    <t>Michael Kors</t>
  </si>
  <si>
    <t>Lorain, OH</t>
  </si>
  <si>
    <t>AppTad Technologies Pvt Ltd</t>
  </si>
  <si>
    <t>Heluna Health</t>
  </si>
  <si>
    <t>Southern Company</t>
  </si>
  <si>
    <t>Avance Consulting</t>
  </si>
  <si>
    <t>Markham, ON, Canada</t>
  </si>
  <si>
    <t>DENSO</t>
  </si>
  <si>
    <t>Unum</t>
  </si>
  <si>
    <t>ENT And Allergy Associates</t>
  </si>
  <si>
    <t>West Virginia</t>
  </si>
  <si>
    <t>Ventura, CA</t>
  </si>
  <si>
    <t>['python', 'r', 'sql', 'gcp']</t>
  </si>
  <si>
    <t>Healthcare Data Analyst II</t>
  </si>
  <si>
    <t>E-Commerce Data Analyst</t>
  </si>
  <si>
    <t>Manufacturing Data Engineer</t>
  </si>
  <si>
    <t>Radiant Digital</t>
  </si>
  <si>
    <t>Waldorf, MD</t>
  </si>
  <si>
    <t>Aircall</t>
  </si>
  <si>
    <t>Lake Buena Vista, FL</t>
  </si>
  <si>
    <t>Reporting Analyst</t>
  </si>
  <si>
    <t>['sql', 'python', 'aws', 'flow']</t>
  </si>
  <si>
    <t>BMO</t>
  </si>
  <si>
    <t>Minnesota City, MN</t>
  </si>
  <si>
    <t>['unix']</t>
  </si>
  <si>
    <t>Lead Business Intelligence Analyst</t>
  </si>
  <si>
    <t>Laiba Technologies LLC</t>
  </si>
  <si>
    <t>Flower Mound, TX</t>
  </si>
  <si>
    <t>Vipany Global</t>
  </si>
  <si>
    <t>Teaneck, NJ</t>
  </si>
  <si>
    <t>['sql', 'python', 'databricks', 'azure']</t>
  </si>
  <si>
    <t>Honduras</t>
  </si>
  <si>
    <t>Carson City, NV</t>
  </si>
  <si>
    <t>East Orange, NJ</t>
  </si>
  <si>
    <t>Clayton, MO</t>
  </si>
  <si>
    <t>General Motors</t>
  </si>
  <si>
    <t>Life360</t>
  </si>
  <si>
    <t>Cadmus</t>
  </si>
  <si>
    <t>Reyes Coca-Cola Bottling</t>
  </si>
  <si>
    <t>['excel', 'smartsheet']</t>
  </si>
  <si>
    <t>Cloud and Things Inc</t>
  </si>
  <si>
    <t>Tulsa, OK</t>
  </si>
  <si>
    <t>['sql', 'snowflake', 'tableau', 'looker']</t>
  </si>
  <si>
    <t>Eagan, MN</t>
  </si>
  <si>
    <t>Sr. Financial Data Analyst</t>
  </si>
  <si>
    <t>['sql', 'python', 'chef']</t>
  </si>
  <si>
    <t>Data Scientist, Product</t>
  </si>
  <si>
    <t>Data Analyst - HYBRID</t>
  </si>
  <si>
    <t>Woodlawn, MD</t>
  </si>
  <si>
    <t>Black Crow AI</t>
  </si>
  <si>
    <t>Red Ventures</t>
  </si>
  <si>
    <t>DATA ENGINEER</t>
  </si>
  <si>
    <t>Coupa Software, Inc.</t>
  </si>
  <si>
    <t>York Solutions, LLC</t>
  </si>
  <si>
    <t>Data Science Associate</t>
  </si>
  <si>
    <t>Shakopee, MN</t>
  </si>
  <si>
    <t>['sql', 'vba', 'python', 'r', 'sas', 'sas', 'c++', 'java', 'sql server', 'oracle', 'ms access', 'excel', 'spss', 'tableau']</t>
  </si>
  <si>
    <t>Axius Technologies Inc.</t>
  </si>
  <si>
    <t>GFT Technologies</t>
  </si>
  <si>
    <t>Farmers Insurance Group</t>
  </si>
  <si>
    <t>Stockton, CA</t>
  </si>
  <si>
    <t>ING</t>
  </si>
  <si>
    <t>['windows', 'word', 'powerpoint', 'excel']</t>
  </si>
  <si>
    <t>['python', 'linux']</t>
  </si>
  <si>
    <t>Sardine</t>
  </si>
  <si>
    <t>Lawrence Township, NJ</t>
  </si>
  <si>
    <t>Lake Bluff, IL</t>
  </si>
  <si>
    <t>Gauss Labs</t>
  </si>
  <si>
    <t>Natick, MA</t>
  </si>
  <si>
    <t>RWE Data Scientist</t>
  </si>
  <si>
    <t>Scientist, Data Science</t>
  </si>
  <si>
    <t>['python', 'r', 'sql', 'spring']</t>
  </si>
  <si>
    <t>ADP (Automatic Data Processing)</t>
  </si>
  <si>
    <t>American Homes 4 Rent</t>
  </si>
  <si>
    <t>Gainesville, GA</t>
  </si>
  <si>
    <t>Computer Systems Analyst</t>
  </si>
  <si>
    <t>Gold Coast Health Plan</t>
  </si>
  <si>
    <t>Evolent Health</t>
  </si>
  <si>
    <t>['sql', 'vba']</t>
  </si>
  <si>
    <t>Boehringer Ingelheim</t>
  </si>
  <si>
    <t>Clear Street</t>
  </si>
  <si>
    <t>Paramus, NJ</t>
  </si>
  <si>
    <t>Lafayette, IN</t>
  </si>
  <si>
    <t>['python', 'tensorflow', 'pytorch', 'git']</t>
  </si>
  <si>
    <t>['python', 'scala', 'r', 'aws', 'spark']</t>
  </si>
  <si>
    <t>Data Manager</t>
  </si>
  <si>
    <t>Xoriant US Staffing</t>
  </si>
  <si>
    <t>['python', 'go', 'excel']</t>
  </si>
  <si>
    <t>San Carlos, CA</t>
  </si>
  <si>
    <t>Software Engineer, Data Platform</t>
  </si>
  <si>
    <t>['sql', 'go', 'excel']</t>
  </si>
  <si>
    <t>['python', 'r', 'tableau', 'power bi']</t>
  </si>
  <si>
    <t>Waters Corporation</t>
  </si>
  <si>
    <t>['sql', 'python', 'java', 'scala', 'aws', 'redshift', 'hadoop', 'spark']</t>
  </si>
  <si>
    <t>Panama City, FL</t>
  </si>
  <si>
    <t>The Colony, TX</t>
  </si>
  <si>
    <t>Data Entry Analyst</t>
  </si>
  <si>
    <t>['db2']</t>
  </si>
  <si>
    <t>Lake Success, NY</t>
  </si>
  <si>
    <t>SKYGEN</t>
  </si>
  <si>
    <t>Applied Materials</t>
  </si>
  <si>
    <t>Branchburg, NJ</t>
  </si>
  <si>
    <t>Rockwall, TX</t>
  </si>
  <si>
    <t>['sheets', 'flow']</t>
  </si>
  <si>
    <t>Technical Business Analyst</t>
  </si>
  <si>
    <t>['sql', 'phoenix']</t>
  </si>
  <si>
    <t>Pawtucket, RI</t>
  </si>
  <si>
    <t>WEX Inc.</t>
  </si>
  <si>
    <t>Staff Software Engineer, Data Platform</t>
  </si>
  <si>
    <t>Corpus Christi, TX</t>
  </si>
  <si>
    <t>Clinical Data Analyst I</t>
  </si>
  <si>
    <t>ZeniMax Media Inc.</t>
  </si>
  <si>
    <t>Publishing Analyst</t>
  </si>
  <si>
    <t>Crystal Equation</t>
  </si>
  <si>
    <t>DivIHN Integration Inc.</t>
  </si>
  <si>
    <t>Intelligence Data Analyst</t>
  </si>
  <si>
    <t>Claremont, CA</t>
  </si>
  <si>
    <t>['sql', 'r', 'python', 'tableau', 'looker']</t>
  </si>
  <si>
    <t>['python', 'java', 'scala', 'aws', 'redshift', 'hadoop', 'spark']</t>
  </si>
  <si>
    <t>ECG Management Consultants</t>
  </si>
  <si>
    <t>['azure', 'gcp', 'aws']</t>
  </si>
  <si>
    <t>Sales Operations Data Analyst</t>
  </si>
  <si>
    <t>Napa, CA</t>
  </si>
  <si>
    <t>['java']</t>
  </si>
  <si>
    <t>Engage Partners Inc.</t>
  </si>
  <si>
    <t>['sql', 'tableau', 'looker', 'power bi']</t>
  </si>
  <si>
    <t>CIBC</t>
  </si>
  <si>
    <t>Data Scientist III - Now Hiring</t>
  </si>
  <si>
    <t>Business Intelligence Developer</t>
  </si>
  <si>
    <t>Missouri City, MO</t>
  </si>
  <si>
    <t>['pytorch']</t>
  </si>
  <si>
    <t>['sql', 'sheets', 'looker', 'tableau']</t>
  </si>
  <si>
    <t>['python', 'sql', 'pandas', 'pyspark']</t>
  </si>
  <si>
    <t>Laredo, TX</t>
  </si>
  <si>
    <t>Pineville, NC</t>
  </si>
  <si>
    <t>OSI Engineering</t>
  </si>
  <si>
    <t>Data Migration Engineer</t>
  </si>
  <si>
    <t>Quadyster</t>
  </si>
  <si>
    <t>Freddie Mac</t>
  </si>
  <si>
    <t>TRKKN</t>
  </si>
  <si>
    <t>SpotOn</t>
  </si>
  <si>
    <t>['go', 'spring']</t>
  </si>
  <si>
    <t>Altruist</t>
  </si>
  <si>
    <t>Largo, MD</t>
  </si>
  <si>
    <t>Venezuela</t>
  </si>
  <si>
    <t>['sql', 'python', 'r', 'julia', 'tableau']</t>
  </si>
  <si>
    <t>Manhasset, NY</t>
  </si>
  <si>
    <t>['python', 'r', 'java', 'tensorflow', 'pytorch']</t>
  </si>
  <si>
    <t>Salem, NH</t>
  </si>
  <si>
    <t>Quantitative Analyst</t>
  </si>
  <si>
    <t>Escondido, CA</t>
  </si>
  <si>
    <t>Confluent</t>
  </si>
  <si>
    <t>Operations Data Analyst - Full-time / Part-time</t>
  </si>
  <si>
    <t>Piedmont, CA</t>
  </si>
  <si>
    <t>Tax Data Analyst</t>
  </si>
  <si>
    <t>Data Scientist I - Hybrid</t>
  </si>
  <si>
    <t>Radian</t>
  </si>
  <si>
    <t>FutureNET</t>
  </si>
  <si>
    <t>U.S. Bank National Association</t>
  </si>
  <si>
    <t>Knowesis</t>
  </si>
  <si>
    <t>Lirio</t>
  </si>
  <si>
    <t>East Daley Analytics</t>
  </si>
  <si>
    <t>Junior Machine Learning Engineer</t>
  </si>
  <si>
    <t>Somerville, NJ</t>
  </si>
  <si>
    <t>Lakewood, CO</t>
  </si>
  <si>
    <t>Jupiter, FL</t>
  </si>
  <si>
    <t>Operations Data Analyst - Now Hiring</t>
  </si>
  <si>
    <t>['sql', 'python', 'excel', 'power bi', 'tableau']</t>
  </si>
  <si>
    <t>Wauwatosa, WI</t>
  </si>
  <si>
    <t>['sql', 'sql server', 'azure', 'power bi']</t>
  </si>
  <si>
    <t>['python', 'r', 'sas', 'sas', 'sql', 'tableau']</t>
  </si>
  <si>
    <t>['python', 'sql', 'aws', 'airflow']</t>
  </si>
  <si>
    <t>Aliso Viejo, CA</t>
  </si>
  <si>
    <t>Castro Valley, CA</t>
  </si>
  <si>
    <t>Web Data Analyst</t>
  </si>
  <si>
    <t>Lincolnshire, IL</t>
  </si>
  <si>
    <t>Twitch Interactive, Inc.</t>
  </si>
  <si>
    <t>GovCIO</t>
  </si>
  <si>
    <t>Senior Data Engineer - Hybrid</t>
  </si>
  <si>
    <t>Panama City, Panama</t>
  </si>
  <si>
    <t>['snowflake', 'aws', 'hadoop', 'pyspark']</t>
  </si>
  <si>
    <t>KeHE Distributors</t>
  </si>
  <si>
    <t>['python', 'r', 'sql', 'aws', 'spark']</t>
  </si>
  <si>
    <t>Horizon Blue Cross Blue Shield of New Jersey</t>
  </si>
  <si>
    <t>['ssis']</t>
  </si>
  <si>
    <t>Senior Database Engineer</t>
  </si>
  <si>
    <t>Morningstar</t>
  </si>
  <si>
    <t>Sr. Business Intelligence Engineer</t>
  </si>
  <si>
    <t>State of Missouri</t>
  </si>
  <si>
    <t>Gordon, GA</t>
  </si>
  <si>
    <t>Beachwood, OH</t>
  </si>
  <si>
    <t>Penske</t>
  </si>
  <si>
    <t>Designit</t>
  </si>
  <si>
    <t>['sql', 'python', 'azure', 'databricks', 'power bi']</t>
  </si>
  <si>
    <t>['python', 'sas', 'sas', 'sql']</t>
  </si>
  <si>
    <t>Prime Therapeutics</t>
  </si>
  <si>
    <t>Zeta Global</t>
  </si>
  <si>
    <t>Supply Chain Data Analyst - Now Hiring</t>
  </si>
  <si>
    <t>AI Developer</t>
  </si>
  <si>
    <t>The Muse</t>
  </si>
  <si>
    <t>Radian Group</t>
  </si>
  <si>
    <t>['sql', 'sql server', 'snowflake', 'ssis', 'ssrs']</t>
  </si>
  <si>
    <t>['java', 'hadoop', 'spark']</t>
  </si>
  <si>
    <t>KeyBank</t>
  </si>
  <si>
    <t>Data Scientist/ML Engineer</t>
  </si>
  <si>
    <t>Paradise, NV</t>
  </si>
  <si>
    <t>Laguna Niguel, CA</t>
  </si>
  <si>
    <t>PenFed Credit Union</t>
  </si>
  <si>
    <t>['sap', 'tableau']</t>
  </si>
  <si>
    <t>['tableau', 'excel', 'word']</t>
  </si>
  <si>
    <t>Senior Sales Data Analyst</t>
  </si>
  <si>
    <t>Bedford, TX</t>
  </si>
  <si>
    <t>L3Harris Technologies</t>
  </si>
  <si>
    <t>Morris Plains, NJ</t>
  </si>
  <si>
    <t>Traverse City, MI</t>
  </si>
  <si>
    <t>Cedars-Sinai</t>
  </si>
  <si>
    <t>['sql', 'oracle', 'snowflake', 'flow']</t>
  </si>
  <si>
    <t>Lightmatter</t>
  </si>
  <si>
    <t>Lead Business Data Analyst</t>
  </si>
  <si>
    <t>Sydney, FL</t>
  </si>
  <si>
    <t>Weee!</t>
  </si>
  <si>
    <t>Cube Hub, Inc.</t>
  </si>
  <si>
    <t>GoTo</t>
  </si>
  <si>
    <t>Blizzard Entertainment</t>
  </si>
  <si>
    <t>Sr. AWS Data Engineer</t>
  </si>
  <si>
    <t>Lockheed Martin Corporation</t>
  </si>
  <si>
    <t>['unify']</t>
  </si>
  <si>
    <t>Senior Data Quality Engineer</t>
  </si>
  <si>
    <t>Guaynabo, Puerto Rico</t>
  </si>
  <si>
    <t>['python', 'sql', 'flow']</t>
  </si>
  <si>
    <t>['sql', 'c#', 'java', 'python']</t>
  </si>
  <si>
    <t>['sas', 'sas', 'sql', 'spss']</t>
  </si>
  <si>
    <t>Cobbs Creek Healthcare</t>
  </si>
  <si>
    <t>Mondelēz International</t>
  </si>
  <si>
    <t>Senior Product Analyst</t>
  </si>
  <si>
    <t>CDC Foundation</t>
  </si>
  <si>
    <t>E-Commerce Analyst</t>
  </si>
  <si>
    <t>Senior Statistical Data Analyst</t>
  </si>
  <si>
    <t>California, MD</t>
  </si>
  <si>
    <t>Fanatics</t>
  </si>
  <si>
    <t>Manager, Data Analytics</t>
  </si>
  <si>
    <t>VIZIO, Inc.</t>
  </si>
  <si>
    <t>ML Engineer</t>
  </si>
  <si>
    <t>['sql', 'python', 'power bi', 'tableau']</t>
  </si>
  <si>
    <t>Orange Park, FL</t>
  </si>
  <si>
    <t>Labcorp</t>
  </si>
  <si>
    <t>Rock Island, IL</t>
  </si>
  <si>
    <t>Test Data Analyst</t>
  </si>
  <si>
    <t>['sql', 'python', 'sql server', 'snowflake', 'oracle']</t>
  </si>
  <si>
    <t>['sql', 'excel', 'powerpoint']</t>
  </si>
  <si>
    <t>['python', 'sql', 'linux']</t>
  </si>
  <si>
    <t>Torque Technologies LLC</t>
  </si>
  <si>
    <t>['sharepoint', 'excel']</t>
  </si>
  <si>
    <t>Canton, MA</t>
  </si>
  <si>
    <t>['t-sql']</t>
  </si>
  <si>
    <t>['phoenix', 'flow']</t>
  </si>
  <si>
    <t>Founding Teams</t>
  </si>
  <si>
    <t>['python', 'aws', 'azure', 'tensorflow', 'pytorch']</t>
  </si>
  <si>
    <t>Insight Global, Inc.</t>
  </si>
  <si>
    <t>Distribution Data Analyst</t>
  </si>
  <si>
    <t>Senior Lead Data Scientist</t>
  </si>
  <si>
    <t>Ontario, Canada</t>
  </si>
  <si>
    <t>['excel', 'power bi', 'sharepoint']</t>
  </si>
  <si>
    <t>Lead Business Intelligence Engineer</t>
  </si>
  <si>
    <t>Hondo, TX</t>
  </si>
  <si>
    <t>Albany, GA</t>
  </si>
  <si>
    <t>NetApp</t>
  </si>
  <si>
    <t>['sql', 'word', 'spreadsheet', 'excel']</t>
  </si>
  <si>
    <t>C4 Technical Services</t>
  </si>
  <si>
    <t>Data Lead</t>
  </si>
  <si>
    <t>['python', 'java', 'sql', 'pyspark']</t>
  </si>
  <si>
    <t>Buford, GA</t>
  </si>
  <si>
    <t>['r', 'sql']</t>
  </si>
  <si>
    <t>Apidel Technologies</t>
  </si>
  <si>
    <t>Sr. Business Analyst/Data Analyst</t>
  </si>
  <si>
    <t>Mojave, CA</t>
  </si>
  <si>
    <t>PepsiCo</t>
  </si>
  <si>
    <t>['python', 'r', 'sql', 'azure', 'aws', 'power bi', 'tableau']</t>
  </si>
  <si>
    <t>Provider Data Analyst</t>
  </si>
  <si>
    <t>Finance Master Data Analyst</t>
  </si>
  <si>
    <t>GrowthLoop</t>
  </si>
  <si>
    <t>IO Datasphere</t>
  </si>
  <si>
    <t>66degrees</t>
  </si>
  <si>
    <t>['sql', 'gcp', 'bigquery']</t>
  </si>
  <si>
    <t>Senior/Lead Data Engineer</t>
  </si>
  <si>
    <t>['windows', 'excel']</t>
  </si>
  <si>
    <t>['sas', 'sas', 'sql', 'vb.net', 'oracle']</t>
  </si>
  <si>
    <t>Downey, CA</t>
  </si>
  <si>
    <t>['windows', 'word', 'excel', 'powerpoint']</t>
  </si>
  <si>
    <t>Westford, MA</t>
  </si>
  <si>
    <t>Aristocrat</t>
  </si>
  <si>
    <t>Talent Hires</t>
  </si>
  <si>
    <t>['c', 'r']</t>
  </si>
  <si>
    <t>['python', 'java', 'javascript']</t>
  </si>
  <si>
    <t>Entry-Level Data Scientist</t>
  </si>
  <si>
    <t>Data Developer</t>
  </si>
  <si>
    <t>InsideHigherEd</t>
  </si>
  <si>
    <t>Box</t>
  </si>
  <si>
    <t>Conquest Consulting</t>
  </si>
  <si>
    <t>Aramark</t>
  </si>
  <si>
    <t>Edwardsville, IL</t>
  </si>
  <si>
    <t>E-commerce Data Analyst</t>
  </si>
  <si>
    <t>Patchogue, NY</t>
  </si>
  <si>
    <t>EVERSOURCE</t>
  </si>
  <si>
    <t>Regal Medical Group, Inc.</t>
  </si>
  <si>
    <t>['sql', 'python', 'r', 'express', 'tableau']</t>
  </si>
  <si>
    <t>System Engineer</t>
  </si>
  <si>
    <t>['sql', 'r', 'python', 'snowflake']</t>
  </si>
  <si>
    <t>Data Analyst/Scientist</t>
  </si>
  <si>
    <t>Quizlet</t>
  </si>
  <si>
    <t>['python', 'sql', 'bigquery']</t>
  </si>
  <si>
    <t>['c++']</t>
  </si>
  <si>
    <t>Clemson, SC</t>
  </si>
  <si>
    <t>eTeam Inc.</t>
  </si>
  <si>
    <t>Data Modeler</t>
  </si>
  <si>
    <t>Denken Solutions Inc</t>
  </si>
  <si>
    <t>Wyomissing, PA</t>
  </si>
  <si>
    <t>['html']</t>
  </si>
  <si>
    <t>Ladson, SC</t>
  </si>
  <si>
    <t>['tableau', 'alteryx']</t>
  </si>
  <si>
    <t>Berwyn, PA</t>
  </si>
  <si>
    <t>Data Analyst - Analytics</t>
  </si>
  <si>
    <t>Senior Clinical Data Analyst</t>
  </si>
  <si>
    <t>Carlstadt, NJ</t>
  </si>
  <si>
    <t>Pull Skill Technologies</t>
  </si>
  <si>
    <t>Lakeside, CA</t>
  </si>
  <si>
    <t>American Institutes for Research</t>
  </si>
  <si>
    <t>['r', 'tableau', 'excel']</t>
  </si>
  <si>
    <t>Privacy Data Analyst</t>
  </si>
  <si>
    <t>Redlands, CA</t>
  </si>
  <si>
    <t>Wyatt Partners</t>
  </si>
  <si>
    <t>Harrison, NJ</t>
  </si>
  <si>
    <t>1872 Consulting</t>
  </si>
  <si>
    <t>Data Scientist / Machine Learning Engineer</t>
  </si>
  <si>
    <t>Caterpillar</t>
  </si>
  <si>
    <t>['java', 'scala', 'python', 'nosql', 'sql', 'mongo', 'shell', 'cassandra', 'redshift', 'aws', 'azure', 'snowflake', 'hadoop', 'kafka', 'spark']</t>
  </si>
  <si>
    <t>Senior Enterprise Data Analyst</t>
  </si>
  <si>
    <t>Business Analyst Data Analyst</t>
  </si>
  <si>
    <t>['sql', 'python', 'aws', 'tableau']</t>
  </si>
  <si>
    <t>Senior Data Engineer, Data Platforms</t>
  </si>
  <si>
    <t>Berlin, CT</t>
  </si>
  <si>
    <t>Data Science Specialist</t>
  </si>
  <si>
    <t>BCforward</t>
  </si>
  <si>
    <t>Largo, FL</t>
  </si>
  <si>
    <t>['sas', 'sas', 'power bi', 'excel']</t>
  </si>
  <si>
    <t>Jerudong, Brunei</t>
  </si>
  <si>
    <t>Brunei</t>
  </si>
  <si>
    <t>Severn, MD</t>
  </si>
  <si>
    <t>ADM</t>
  </si>
  <si>
    <t>Staff ML Engineer</t>
  </si>
  <si>
    <t>Clark, NJ</t>
  </si>
  <si>
    <t>S&amp;S Employment Partners</t>
  </si>
  <si>
    <t>Lemont, IL</t>
  </si>
  <si>
    <t>Argonne National Laboratory</t>
  </si>
  <si>
    <t>['sql', 'oracle', 'tableau']</t>
  </si>
  <si>
    <t>Qualco</t>
  </si>
  <si>
    <t>['sql', 'azure', 'databricks', 'spark', 'power bi']</t>
  </si>
  <si>
    <t>Jerry</t>
  </si>
  <si>
    <t>Task Force Talent</t>
  </si>
  <si>
    <t>New Hyde Park, NY</t>
  </si>
  <si>
    <t>Bogota, NJ</t>
  </si>
  <si>
    <t>['express', 'sap']</t>
  </si>
  <si>
    <t>Kirby, TX</t>
  </si>
  <si>
    <t>Sam's Club</t>
  </si>
  <si>
    <t>['sas', 'sas', 'python']</t>
  </si>
  <si>
    <t>Lancesoft</t>
  </si>
  <si>
    <t>Senior Data Analytics Engineer</t>
  </si>
  <si>
    <t>Roseland, NJ</t>
  </si>
  <si>
    <t>AGM Tech Solutions, LLC</t>
  </si>
  <si>
    <t>Hewlett Packard Enterprise</t>
  </si>
  <si>
    <t>Accounting Data Analyst</t>
  </si>
  <si>
    <t>['sql', 'python', 'aws', 'azure']</t>
  </si>
  <si>
    <t>Serco</t>
  </si>
  <si>
    <t>Data Coordinator</t>
  </si>
  <si>
    <t>['sql', 'looker', 'power bi', 'tableau']</t>
  </si>
  <si>
    <t>Maxonic</t>
  </si>
  <si>
    <t>['spreadsheet', 'word']</t>
  </si>
  <si>
    <t>Georgia IT, Inc.</t>
  </si>
  <si>
    <t>West Chicago, IL</t>
  </si>
  <si>
    <t>Chamberlain Group</t>
  </si>
  <si>
    <t>Signal Hill, CA</t>
  </si>
  <si>
    <t>Allen, TX</t>
  </si>
  <si>
    <t>Data Analyst with Alteryx</t>
  </si>
  <si>
    <t>Newport, RI</t>
  </si>
  <si>
    <t>Diamond Bar, CA</t>
  </si>
  <si>
    <t>Niagara Bottling</t>
  </si>
  <si>
    <t>['sql', 'java', 'excel']</t>
  </si>
  <si>
    <t>['sql', 'sql server', 'oracle', 'azure']</t>
  </si>
  <si>
    <t>['sql', 'r', 'excel']</t>
  </si>
  <si>
    <t>['sql', 'crystal', 'excel', 'power bi']</t>
  </si>
  <si>
    <t>PrideStaff</t>
  </si>
  <si>
    <t>Bloomington, CA</t>
  </si>
  <si>
    <t>Synchrony Financial</t>
  </si>
  <si>
    <t>Wallingford, CT</t>
  </si>
  <si>
    <t>Data Engineer / ETL Developer</t>
  </si>
  <si>
    <t>['python', 'r', 'sas', 'sas', 'matlab', 'sql']</t>
  </si>
  <si>
    <t>TALENDICA</t>
  </si>
  <si>
    <t>Pullman, WA</t>
  </si>
  <si>
    <t>['sas', 'sas', 'sql', 'python']</t>
  </si>
  <si>
    <t>['sheets', 'word', 'excel', 'outlook']</t>
  </si>
  <si>
    <t>Data Scientist / Data Engineer</t>
  </si>
  <si>
    <t>Database Specialist</t>
  </si>
  <si>
    <t>['sql', 'aws', 'ssis']</t>
  </si>
  <si>
    <t>['sap', 'excel', 'word', 'outlook']</t>
  </si>
  <si>
    <t>IT Analyst</t>
  </si>
  <si>
    <t>Georgia Tech</t>
  </si>
  <si>
    <t>['outlook', 'word', 'excel', 'powerpoint']</t>
  </si>
  <si>
    <t>['sql', 'tableau', 'flow']</t>
  </si>
  <si>
    <t>ICONMA, LLC</t>
  </si>
  <si>
    <t>Massachusetts</t>
  </si>
  <si>
    <t>Data Analyst 2, Central Office;</t>
  </si>
  <si>
    <t>Mental Health, Office of</t>
  </si>
  <si>
    <t>Kennett Square, PA</t>
  </si>
  <si>
    <t>Constellation</t>
  </si>
  <si>
    <t>Celonis Data Engineer</t>
  </si>
  <si>
    <t>Senior Data Modeler</t>
  </si>
  <si>
    <t>Batavia, IL</t>
  </si>
  <si>
    <t>['sql', 'python', 'sap', 'excel']</t>
  </si>
  <si>
    <t>Bridgeton, MO</t>
  </si>
  <si>
    <t>Morgan Hill, CA</t>
  </si>
  <si>
    <t>Hoover, AL</t>
  </si>
  <si>
    <t>Cicero, IL</t>
  </si>
  <si>
    <t>DW Simpson</t>
  </si>
  <si>
    <t>Plymouth Meeting, PA</t>
  </si>
  <si>
    <t>Panda Restaurant Group</t>
  </si>
  <si>
    <t>['python', 'r', 'sql', 'aws', 'azure', 'hadoop', 'spark', 'tableau', 'power bi']</t>
  </si>
  <si>
    <t>Manager, Data Analyst</t>
  </si>
  <si>
    <t>Aequor</t>
  </si>
  <si>
    <t>Data Analyst, Customer Experience</t>
  </si>
  <si>
    <t>['sql', 'sap', 'excel', 'power bi']</t>
  </si>
  <si>
    <t>Tekfortune Inc.</t>
  </si>
  <si>
    <t>Winnetka, IL</t>
  </si>
  <si>
    <t>Goodwill of Central &amp; Southern Indiana</t>
  </si>
  <si>
    <t>Privacy Analyst</t>
  </si>
  <si>
    <t>Capitaltechsolutions Inc</t>
  </si>
  <si>
    <t>Humana</t>
  </si>
  <si>
    <t>Nuro</t>
  </si>
  <si>
    <t>['dart', 'sql', 'mongodb', 'mongodb', 'hadoop', 'unix']</t>
  </si>
  <si>
    <t>Coraopolis, PA</t>
  </si>
  <si>
    <t>Manassas, VA</t>
  </si>
  <si>
    <t>['sas', 'sas', 'excel', 'tableau']</t>
  </si>
  <si>
    <t>Pearson Carter</t>
  </si>
  <si>
    <t>Data Scientist - Innovation</t>
  </si>
  <si>
    <t>Data Science Senior Manager</t>
  </si>
  <si>
    <t>['r', 'sas', 'sas', 'spss']</t>
  </si>
  <si>
    <t>City of Hope</t>
  </si>
  <si>
    <t>HAYS</t>
  </si>
  <si>
    <t>Veterans Sourcing Group</t>
  </si>
  <si>
    <t>Alphatec Spine</t>
  </si>
  <si>
    <t>E Source</t>
  </si>
  <si>
    <t>['python', 'r', 'aws', 'azure']</t>
  </si>
  <si>
    <t>['sql', 'python', 'r', 'sas', 'sas', 'matlab', 'aws', 'tableau']</t>
  </si>
  <si>
    <t>Supply Chain Data Scientist</t>
  </si>
  <si>
    <t>Florida, OH</t>
  </si>
  <si>
    <t>East Lake-Orient Park, FL</t>
  </si>
  <si>
    <t>Crowe</t>
  </si>
  <si>
    <t>Swiss Re</t>
  </si>
  <si>
    <t>Data Team Lead</t>
  </si>
  <si>
    <t>['crystal', 'sql', 'excel']</t>
  </si>
  <si>
    <t>Senior Data Analyst - NYC</t>
  </si>
  <si>
    <t>['sql', 'python', 'r', 'power bi', 'tableau', 'excel']</t>
  </si>
  <si>
    <t>Atos</t>
  </si>
  <si>
    <t>['sql', 'python', 'java', 'scala', 'aws']</t>
  </si>
  <si>
    <t>['r', 'python', 'sql', 'tableau', 'power bi']</t>
  </si>
  <si>
    <t>Okta</t>
  </si>
  <si>
    <t>['sql', 'java', 'python', 'snowflake', 'azure', 'spark', 'airflow', 'microstrategy', 'power bi']</t>
  </si>
  <si>
    <t>A3 Staffing Solutions</t>
  </si>
  <si>
    <t>Kampala, Uganda</t>
  </si>
  <si>
    <t>Uganda</t>
  </si>
  <si>
    <t>['javascript', 'node.js']</t>
  </si>
  <si>
    <t>['sql', 'python', 'r', 'azure', 'power bi', 'tableau']</t>
  </si>
  <si>
    <t>['python', 'sql', 'tensorflow', 'pytorch', 'scikit-learn']</t>
  </si>
  <si>
    <t>Data Analyst-Programmer</t>
  </si>
  <si>
    <t>['sql', 'c#', 'sql server', 'asp.net', 'ssrs']</t>
  </si>
  <si>
    <t>Glassdoor</t>
  </si>
  <si>
    <t>Kennesaw State University</t>
  </si>
  <si>
    <t>Pennington, NJ</t>
  </si>
  <si>
    <t>inSync Staffing</t>
  </si>
  <si>
    <t>Concord, CA</t>
  </si>
  <si>
    <t>Coleman, MI</t>
  </si>
  <si>
    <t>City of Detroit</t>
  </si>
  <si>
    <t>Sparks Glencoe, MD</t>
  </si>
  <si>
    <t>New York City Campaign Finance Board</t>
  </si>
  <si>
    <t>['sql', 'power bi', 'excel', 'tableau']</t>
  </si>
  <si>
    <t>['sql', 'python', 'snowflake', 'excel']</t>
  </si>
  <si>
    <t>Pasig, Metro Manila, Philippines</t>
  </si>
  <si>
    <t>['sql', 'python', 'tableau', 'power bi', 'excel']</t>
  </si>
  <si>
    <t>['oracle', 'tableau']</t>
  </si>
  <si>
    <t>['crystal', 'sql']</t>
  </si>
  <si>
    <t>Business Analyst Intern</t>
  </si>
  <si>
    <t>Auburn University</t>
  </si>
  <si>
    <t>Fraud Data Scientist</t>
  </si>
  <si>
    <t>ID.me</t>
  </si>
  <si>
    <t>['sql', 'express', 'looker', 'tableau']</t>
  </si>
  <si>
    <t>Thermo Fisher Scientific</t>
  </si>
  <si>
    <t>Berkeley Research Group, LLC</t>
  </si>
  <si>
    <t>['sql', 'tableau', 'git']</t>
  </si>
  <si>
    <t>['sql', 'python', 'tableau', 'qlik']</t>
  </si>
  <si>
    <t>Concord, NC</t>
  </si>
  <si>
    <t>Blue River Technology</t>
  </si>
  <si>
    <t>Senior Director, Data Science</t>
  </si>
  <si>
    <t>Anthropic</t>
  </si>
  <si>
    <t>['gcp', 'bigquery']</t>
  </si>
  <si>
    <t>['sql', 'python', 'excel', 'powerpoint', 'tableau']</t>
  </si>
  <si>
    <t>Data Processing Engineer</t>
  </si>
  <si>
    <t>Avantor</t>
  </si>
  <si>
    <t>Central California Alliance for Health</t>
  </si>
  <si>
    <t>Core BTS</t>
  </si>
  <si>
    <t>['sql', 'azure', 'snowflake', 'databricks']</t>
  </si>
  <si>
    <t>Bluevine</t>
  </si>
  <si>
    <t>Senior Data Engineer, Finance</t>
  </si>
  <si>
    <t>Lead/Senior Data Engineer</t>
  </si>
  <si>
    <t>Sleeper</t>
  </si>
  <si>
    <t>['sql', 'snowflake', 'redshift', 'bigquery']</t>
  </si>
  <si>
    <t>Peloton Interactive</t>
  </si>
  <si>
    <t>['sql', 'python', 'r', 'looker', 'tableau']</t>
  </si>
  <si>
    <t>Zebra Technologies</t>
  </si>
  <si>
    <t>Washington, VA</t>
  </si>
  <si>
    <t>['jira', 'confluence']</t>
  </si>
  <si>
    <t>['sql', 't-sql', 'excel']</t>
  </si>
  <si>
    <t>Carrollton, GA</t>
  </si>
  <si>
    <t>North Springfield, VA</t>
  </si>
  <si>
    <t>Business Intelligence (BI) Analyst</t>
  </si>
  <si>
    <t>['sql', 'go', 'ssis']</t>
  </si>
  <si>
    <t>Diaconia LLC</t>
  </si>
  <si>
    <t>Stride, Inc.</t>
  </si>
  <si>
    <t>West Bend, WI</t>
  </si>
  <si>
    <t>['sql', 'python', 'r', 'power bi', 'dax']</t>
  </si>
  <si>
    <t>Pyramid Consulting</t>
  </si>
  <si>
    <t>Blue Origin</t>
  </si>
  <si>
    <t>Data Scientist, Pricing</t>
  </si>
  <si>
    <t>['sql', 'python', 'express', 'tableau']</t>
  </si>
  <si>
    <t>Oceanside, CA</t>
  </si>
  <si>
    <t>Ryan Consulting Group</t>
  </si>
  <si>
    <t>['python', 'sql', 'redshift', 'tableau']</t>
  </si>
  <si>
    <t>Clinical Data Analyst - Full-time</t>
  </si>
  <si>
    <t>Dashlane</t>
  </si>
  <si>
    <t>Bolivia</t>
  </si>
  <si>
    <t>CRM Data Analyst</t>
  </si>
  <si>
    <t>VP, Data Analytics</t>
  </si>
  <si>
    <t>['go', 'sql', 'python', 'r', 'tableau']</t>
  </si>
  <si>
    <t>['sql', 'python', 'r', 'sas', 'sas', 'symphony']</t>
  </si>
  <si>
    <t>['sql', 'python', 'excel', 'flow']</t>
  </si>
  <si>
    <t>Tech Observer</t>
  </si>
  <si>
    <t>Senior Manager, Data Analytics</t>
  </si>
  <si>
    <t>Garden City, NY</t>
  </si>
  <si>
    <t>['python', 'r', 'sql', 'sas', 'sas', 'spss']</t>
  </si>
  <si>
    <t>Moncks Corner, SC</t>
  </si>
  <si>
    <t>M-KOPA</t>
  </si>
  <si>
    <t>Qualis Corporation</t>
  </si>
  <si>
    <t>['sql', 'python', 'javascript', 'sas', 'sas', 'excel', 'spss']</t>
  </si>
  <si>
    <t>SENIOR DATA BASE ANALYST</t>
  </si>
  <si>
    <t>Goldman Sachs</t>
  </si>
  <si>
    <t>['python', 'r', 'excel', 'tableau']</t>
  </si>
  <si>
    <t>Software Engineer, Machine Learning</t>
  </si>
  <si>
    <t>Sanford, FL</t>
  </si>
  <si>
    <t>Cyberhaven</t>
  </si>
  <si>
    <t>Data Analyst - Health, Consultant</t>
  </si>
  <si>
    <t>['python', 'sql', 'aws', 'gcp', 'azure']</t>
  </si>
  <si>
    <t>FSA Federal</t>
  </si>
  <si>
    <t>Senior Data Engineer - Analytics</t>
  </si>
  <si>
    <t>Super.com</t>
  </si>
  <si>
    <t>Simsbury, CT</t>
  </si>
  <si>
    <t>Rhino-Back Roofing</t>
  </si>
  <si>
    <t>Accountant/Data Analyst</t>
  </si>
  <si>
    <t>Advanced Systems Design</t>
  </si>
  <si>
    <t>Winston Staffing Service</t>
  </si>
  <si>
    <t>Corps Team</t>
  </si>
  <si>
    <t>Data Visualization Specialist</t>
  </si>
  <si>
    <t>['java', 'python', 'sql', 'azure', 'databricks', 'pyspark', 'spark']</t>
  </si>
  <si>
    <t>Oxon Hill, MD</t>
  </si>
  <si>
    <t>['python', 'sql', 'aws', 'spark', 'kubernetes']</t>
  </si>
  <si>
    <t>Huntington Beach, CA</t>
  </si>
  <si>
    <t>Data Analyst - Senior</t>
  </si>
  <si>
    <t>University City, MO</t>
  </si>
  <si>
    <t>Claims Data Analytics Manager</t>
  </si>
  <si>
    <t>APN Software Services, Inc</t>
  </si>
  <si>
    <t>PowerBI Analyst</t>
  </si>
  <si>
    <t>I.T. Solutions, Inc.</t>
  </si>
  <si>
    <t>HRIS Data Analyst</t>
  </si>
  <si>
    <t>['sql', 'aws', 'azure']</t>
  </si>
  <si>
    <t>['sql', 'python', 'r', 'java']</t>
  </si>
  <si>
    <t>Senior Logistics Data Analyst</t>
  </si>
  <si>
    <t>Lime</t>
  </si>
  <si>
    <t>Exact Sciences</t>
  </si>
  <si>
    <t>Dana Point, CA</t>
  </si>
  <si>
    <t>Macedonia (FYROM)</t>
  </si>
  <si>
    <t>Research Engineer</t>
  </si>
  <si>
    <t>Lenexa, KS</t>
  </si>
  <si>
    <t>['python', 'unify']</t>
  </si>
  <si>
    <t>SHI International Corp.</t>
  </si>
  <si>
    <t>Resource Consulting Services</t>
  </si>
  <si>
    <t>Podgorica, Montenegro</t>
  </si>
  <si>
    <t>Reporting and Data Analyst</t>
  </si>
  <si>
    <t>Health Care Service Corporation</t>
  </si>
  <si>
    <t>Interactive Brokers</t>
  </si>
  <si>
    <t>Sr.Data Engineer</t>
  </si>
  <si>
    <t>#twiceasnice Recruiting</t>
  </si>
  <si>
    <t>['sql', 'snowflake', 'aws', 'azure']</t>
  </si>
  <si>
    <t>Creative Financial Staffing</t>
  </si>
  <si>
    <t>['nosql', 'sql', 'python', 'r', 'sas', 'sas', 'matlab', 'dynamodb', 'redshift', 'oracle', 'aws', 'tableau']</t>
  </si>
  <si>
    <t>Libertyville, IL</t>
  </si>
  <si>
    <t>GovTact</t>
  </si>
  <si>
    <t>Measurement Analyst</t>
  </si>
  <si>
    <t>Sierra Solutions Group</t>
  </si>
  <si>
    <t>TrueML</t>
  </si>
  <si>
    <t>Fayetteville, AR</t>
  </si>
  <si>
    <t>University of Arkansas</t>
  </si>
  <si>
    <t>Arcadis</t>
  </si>
  <si>
    <t>Tucker, GA</t>
  </si>
  <si>
    <t>Lancaster, PA</t>
  </si>
  <si>
    <t>Senior Healthcare Analyst</t>
  </si>
  <si>
    <t>Windermere, FL</t>
  </si>
  <si>
    <t>Apt</t>
  </si>
  <si>
    <t>['sql', 'sql server', 'azure', 'databricks', 'power bi']</t>
  </si>
  <si>
    <t>['python', 'hadoop', 'spark', 'jupyter', 'airflow', 'splunk', 'docker', 'kubernetes']</t>
  </si>
  <si>
    <t>Fleming Island, FL</t>
  </si>
  <si>
    <t>Mixpanel</t>
  </si>
  <si>
    <t>Themesoft Inc.</t>
  </si>
  <si>
    <t>Deep Learning Compiler Engineer</t>
  </si>
  <si>
    <t>['sql', 'python', 'scikit-learn', 'tensorflow', 'pytorch']</t>
  </si>
  <si>
    <t>Senior Staff Machine Learning Engineer</t>
  </si>
  <si>
    <t>Data Scientist Level 3</t>
  </si>
  <si>
    <t>['python', 'azure', 'databricks', 'spark']</t>
  </si>
  <si>
    <t>Senior Data Scientist, Product</t>
  </si>
  <si>
    <t>['sap', 'word', 'excel', 'outlook']</t>
  </si>
  <si>
    <t>['python', 'tensorflow', 'pytorch', 'scikit-learn']</t>
  </si>
  <si>
    <t>['sql', 'r', 'python', 'snowflake', 'tableau']</t>
  </si>
  <si>
    <t>Freehold Township, NJ</t>
  </si>
  <si>
    <t>Data Modeler/Data Analyst</t>
  </si>
  <si>
    <t>['sharepoint', 'jira']</t>
  </si>
  <si>
    <t>['windows', 'linux']</t>
  </si>
  <si>
    <t>Sr Clinical Data Analyst</t>
  </si>
  <si>
    <t>Highland Park, TX</t>
  </si>
  <si>
    <t>Senior AI Software Engineer</t>
  </si>
  <si>
    <t>Relativity</t>
  </si>
  <si>
    <t>Plymouth, MN</t>
  </si>
  <si>
    <t>Maryland Line, MD</t>
  </si>
  <si>
    <t>['excel', 'word', 'powerpoint', 'sap']</t>
  </si>
  <si>
    <t>Senior Data Analyst (REMOTE)</t>
  </si>
  <si>
    <t>['snowflake', 'databricks']</t>
  </si>
  <si>
    <t>Halvik</t>
  </si>
  <si>
    <t>['power bi', 'excel', 'powerpoint']</t>
  </si>
  <si>
    <t>['c', 'excel', 'flow']</t>
  </si>
  <si>
    <t>Manager Data Analyst</t>
  </si>
  <si>
    <t>Manufacturing Data Analyst</t>
  </si>
  <si>
    <t>['sql', 'python', 'r', 'databricks', 'excel']</t>
  </si>
  <si>
    <t>Trumbull, CT</t>
  </si>
  <si>
    <t>['sap', 'planner']</t>
  </si>
  <si>
    <t>Data Analyst 3</t>
  </si>
  <si>
    <t>['python', 'r', 'aws', 'azure', 'gcp']</t>
  </si>
  <si>
    <t>Edwards AFB, CA</t>
  </si>
  <si>
    <t>HR DATA ANALYST</t>
  </si>
  <si>
    <t>Provo, UT</t>
  </si>
  <si>
    <t>Fleet Data Analyst</t>
  </si>
  <si>
    <t>Business Data Specialist</t>
  </si>
  <si>
    <t>['sql', 'tableau', 'excel', 'powerpoint']</t>
  </si>
  <si>
    <t>['python', 'java', 'scala', 'r', 'spark', 'tensorflow']</t>
  </si>
  <si>
    <t>['sql', 'python', 'sas', 'sas', 'snowflake', 'tableau']</t>
  </si>
  <si>
    <t>Data DevOps Engineer</t>
  </si>
  <si>
    <t>Prime Care Technologies</t>
  </si>
  <si>
    <t>The University of Queensland</t>
  </si>
  <si>
    <t>Senior Data Engineers</t>
  </si>
  <si>
    <t>['python', 'aws', 'scikit-learn', 'pytorch', 'tensorflow']</t>
  </si>
  <si>
    <t>['powerpoint', 'excel', 'word']</t>
  </si>
  <si>
    <t>Data Research Analyst</t>
  </si>
  <si>
    <t>Fixity Technologies</t>
  </si>
  <si>
    <t>Hasbro</t>
  </si>
  <si>
    <t>Cranford, NJ</t>
  </si>
  <si>
    <t>Staten Island, NY</t>
  </si>
  <si>
    <t>Spartanburg, SC</t>
  </si>
  <si>
    <t>Healthcare Analyst</t>
  </si>
  <si>
    <t>Axon</t>
  </si>
  <si>
    <t>Decatur, IL</t>
  </si>
  <si>
    <t>['sql', 'tableau', 'github']</t>
  </si>
  <si>
    <t>['sql', 'python', 'r', 'excel', 'power bi']</t>
  </si>
  <si>
    <t>['sas', 'sas', 'tableau', 'power bi']</t>
  </si>
  <si>
    <t>['sql', 'python', 'shell', 'redshift', 'bigquery', 'jupyter', 'spark', 'airflow']</t>
  </si>
  <si>
    <t>Lafayette, LA</t>
  </si>
  <si>
    <t>Na Oiwi Kane</t>
  </si>
  <si>
    <t>['sql', 'python', 'powershell', 'azure', 'databricks', 'gdpr']</t>
  </si>
  <si>
    <t>Intelligent Audit</t>
  </si>
  <si>
    <t>Wipro Limited</t>
  </si>
  <si>
    <t>Branch</t>
  </si>
  <si>
    <t>Pennymac</t>
  </si>
  <si>
    <t>Fullerton, CA</t>
  </si>
  <si>
    <t>['sql', 'python', 'excel', 'word']</t>
  </si>
  <si>
    <t>Pomona, CA</t>
  </si>
  <si>
    <t>Elsevier</t>
  </si>
  <si>
    <t>Burlington Stores</t>
  </si>
  <si>
    <t>['sql', 'power bi', 'microstrategy', 'tableau', 'looker']</t>
  </si>
  <si>
    <t>Dice</t>
  </si>
  <si>
    <t>['sharepoint', 'excel', 'word', 'powerpoint']</t>
  </si>
  <si>
    <t>Point72</t>
  </si>
  <si>
    <t>['sql', 'r', 'python', 'sas', 'sas', 'tableau']</t>
  </si>
  <si>
    <t>Beacon Hill Staffing Group</t>
  </si>
  <si>
    <t>Nashik, Maharashtra, India</t>
  </si>
  <si>
    <t>Medical Data Analyst</t>
  </si>
  <si>
    <t>Orangepeople</t>
  </si>
  <si>
    <t>Frankfort, KY</t>
  </si>
  <si>
    <t>['sql', 'tableau', 'word']</t>
  </si>
  <si>
    <t>Data Analyst - Marketing</t>
  </si>
  <si>
    <t>Vail Resorts</t>
  </si>
  <si>
    <t>NYS Office for People With Developmental Disabilities</t>
  </si>
  <si>
    <t>Taipei, Taiwan</t>
  </si>
  <si>
    <t>['sql', 'excel', 'power bi', 'tableau', 'qlik']</t>
  </si>
  <si>
    <t>Villa Park, IL</t>
  </si>
  <si>
    <t>North Reading, MA</t>
  </si>
  <si>
    <t>Specialist - Data Engineering</t>
  </si>
  <si>
    <t>['python', 'r', 'sql', 'pyspark']</t>
  </si>
  <si>
    <t>['nosql', 'java', 'python', 'sql', 'r', 'shell', 'hadoop', 'spark']</t>
  </si>
  <si>
    <t>['express', 'flow']</t>
  </si>
  <si>
    <t>Nayya</t>
  </si>
  <si>
    <t>Neuberger Berman</t>
  </si>
  <si>
    <t>AI/ML Engineer</t>
  </si>
  <si>
    <t>Buda, TX</t>
  </si>
  <si>
    <t>Yoh</t>
  </si>
  <si>
    <t>['sql', 'python', 'power bi', 'excel']</t>
  </si>
  <si>
    <t>['sql', 'bigquery', 'azure', 'oracle', 'power bi', 'tableau']</t>
  </si>
  <si>
    <t>Jacobs</t>
  </si>
  <si>
    <t>Senior Data Analyst, Marketing</t>
  </si>
  <si>
    <t>L.A. Care Health Plan</t>
  </si>
  <si>
    <t>Fladger Associates</t>
  </si>
  <si>
    <t>Franklin Fitch</t>
  </si>
  <si>
    <t>['gdpr', 'excel']</t>
  </si>
  <si>
    <t>Eleven Recruiting</t>
  </si>
  <si>
    <t>['python', 'sql', 'go', 'phoenix']</t>
  </si>
  <si>
    <t>['gitlab']</t>
  </si>
  <si>
    <t>Data Engineer / BI Developer</t>
  </si>
  <si>
    <t>['sql', 'python', 'java', 'scala', 'aws', 'hadoop', 'spark']</t>
  </si>
  <si>
    <t>Data Analyst - Reinsurance</t>
  </si>
  <si>
    <t>['sql', 'python', 'r', 'go', 'tableau', 'power bi']</t>
  </si>
  <si>
    <t>['python', 'go', 'git']</t>
  </si>
  <si>
    <t>Cybersecurity Data Analyst</t>
  </si>
  <si>
    <t>HCM Staffing and Consulting</t>
  </si>
  <si>
    <t>Data Engineer ll</t>
  </si>
  <si>
    <t>['sheets', 'outlook', 'word', 'excel', 'powerpoint']</t>
  </si>
  <si>
    <t>West Columbia, SC</t>
  </si>
  <si>
    <t>['python', 'perl']</t>
  </si>
  <si>
    <t>['excel', 'power bi', 'sap']</t>
  </si>
  <si>
    <t>Dow Jones</t>
  </si>
  <si>
    <t>Milan, IL</t>
  </si>
  <si>
    <t>Insight Global Healthcare</t>
  </si>
  <si>
    <t>O'Fallon, IL</t>
  </si>
  <si>
    <t>Publix</t>
  </si>
  <si>
    <t>Nicaragua</t>
  </si>
  <si>
    <t>Monroe, NC</t>
  </si>
  <si>
    <t>Crunchbase</t>
  </si>
  <si>
    <t>Zeeland, MI</t>
  </si>
  <si>
    <t>Principal Engineer</t>
  </si>
  <si>
    <t>Arjava Technologies Inc</t>
  </si>
  <si>
    <t>Rackspace Technology</t>
  </si>
  <si>
    <t>Sanford Barrows Group</t>
  </si>
  <si>
    <t>['sql', 'r', 'python', 'looker']</t>
  </si>
  <si>
    <t>AE Studio</t>
  </si>
  <si>
    <t>Stantec</t>
  </si>
  <si>
    <t>Business Data Analyst - Full-time</t>
  </si>
  <si>
    <t>['gdpr', 'flow']</t>
  </si>
  <si>
    <t>Lutz, FL</t>
  </si>
  <si>
    <t>Diverse Lynx</t>
  </si>
  <si>
    <t>Talener</t>
  </si>
  <si>
    <t>Cherokee Federal</t>
  </si>
  <si>
    <t>['excel', 'word', 'powerpoint', 'sharepoint']</t>
  </si>
  <si>
    <t>Fisher Investments</t>
  </si>
  <si>
    <t>USA-Data Scientist II (Clinical)</t>
  </si>
  <si>
    <t>['python', 'vba']</t>
  </si>
  <si>
    <t>Manchester, CT</t>
  </si>
  <si>
    <t>['sql', 'python', 'tableau', 'power bi', 'looker']</t>
  </si>
  <si>
    <t>AlphaSense</t>
  </si>
  <si>
    <t>North Hollywood, CA</t>
  </si>
  <si>
    <t>Novartis</t>
  </si>
  <si>
    <t>Oxnard, CA</t>
  </si>
  <si>
    <t>Lakewood, CA</t>
  </si>
  <si>
    <t>['python', 'sql', 'sql server', 'bigquery', 'looker', 'tableau']</t>
  </si>
  <si>
    <t>['tableau', 'sharepoint']</t>
  </si>
  <si>
    <t>['sql', 'python', 'sql server', 'postgresql', 'oracle', 'redshift', 'tableau', 'excel', 'flow']</t>
  </si>
  <si>
    <t>NORTH PENN, PA</t>
  </si>
  <si>
    <t>['oracle', 'windows', 'flow']</t>
  </si>
  <si>
    <t>Collegeville, PA</t>
  </si>
  <si>
    <t>['sql', 'python', 'sql server', 'tableau', 'power bi']</t>
  </si>
  <si>
    <t>Zartico, Inc.</t>
  </si>
  <si>
    <t>Sr. Analyst, Data Science</t>
  </si>
  <si>
    <t>Berkley, MA</t>
  </si>
  <si>
    <t>Bioinformatics Analyst</t>
  </si>
  <si>
    <t>Indiana University</t>
  </si>
  <si>
    <t>['python', 'sql', 'spark', 'pandas']</t>
  </si>
  <si>
    <t>['gcp', 'airflow']</t>
  </si>
  <si>
    <t>Sharp Decisions</t>
  </si>
  <si>
    <t>Senior Data Engineer/Architect</t>
  </si>
  <si>
    <t>Senior Manager, Data Scientist</t>
  </si>
  <si>
    <t>The Norland Group</t>
  </si>
  <si>
    <t>Jr. Financial Data Analyst</t>
  </si>
  <si>
    <t>['excel', 'looker']</t>
  </si>
  <si>
    <t>Data Scientist - Credit Risk</t>
  </si>
  <si>
    <t>The New York Times</t>
  </si>
  <si>
    <t>Contact Government Services, LLC</t>
  </si>
  <si>
    <t>Celebration, FL</t>
  </si>
  <si>
    <t>Hyundai AutoEver America</t>
  </si>
  <si>
    <t>['r', 'java', 'python', 'excel']</t>
  </si>
  <si>
    <t>Loma Linda, CA</t>
  </si>
  <si>
    <t>['c#', 'sql', 'sql server', 'azure']</t>
  </si>
  <si>
    <t>Research Data Analyst, Senior</t>
  </si>
  <si>
    <t>Robins AFB, GA</t>
  </si>
  <si>
    <t>BI Reporting Analyst</t>
  </si>
  <si>
    <t>['excel', 'powerpoint', 'tableau', 'power bi']</t>
  </si>
  <si>
    <t>['sql', 'sql server', 'oracle', 'linux', 'windows']</t>
  </si>
  <si>
    <t>['vba', 'sql', 'python', 'excel', 'tableau']</t>
  </si>
  <si>
    <t>Grapevine, TX</t>
  </si>
  <si>
    <t>iTalent Digital</t>
  </si>
  <si>
    <t>Data Engineer 3</t>
  </si>
  <si>
    <t>RSM US LLP</t>
  </si>
  <si>
    <t>Monrovia, CA</t>
  </si>
  <si>
    <t>['unity']</t>
  </si>
  <si>
    <t>Cribl</t>
  </si>
  <si>
    <t>['sql', 'sas', 'sas', 'excel', 'tableau', 'power bi']</t>
  </si>
  <si>
    <t>Duo Security</t>
  </si>
  <si>
    <t>['sql', 'python', 'snowflake', 'power bi', 'tableau']</t>
  </si>
  <si>
    <t>El Monte, CA</t>
  </si>
  <si>
    <t>Numentica LLC</t>
  </si>
  <si>
    <t>['sql', 'gcp', 'looker']</t>
  </si>
  <si>
    <t>Cape Canaveral, FL</t>
  </si>
  <si>
    <t>AARP</t>
  </si>
  <si>
    <t>Astreya Partners</t>
  </si>
  <si>
    <t>Senior Data Scientist - Full-time</t>
  </si>
  <si>
    <t>Ulta Beauty</t>
  </si>
  <si>
    <t>['sql', 'python', 'sql server']</t>
  </si>
  <si>
    <t>Data Analytics Associate</t>
  </si>
  <si>
    <t>Webflow</t>
  </si>
  <si>
    <t>Coral Springs, FL</t>
  </si>
  <si>
    <t>Ankura</t>
  </si>
  <si>
    <t>New Cumberland, PA</t>
  </si>
  <si>
    <t>North Wales, PA</t>
  </si>
  <si>
    <t>Global Technical Talent</t>
  </si>
  <si>
    <t>Dundalk, MD</t>
  </si>
  <si>
    <t>Farmington, CT</t>
  </si>
  <si>
    <t>Montgomery, NY</t>
  </si>
  <si>
    <t>St. George, UT</t>
  </si>
  <si>
    <t>MMD Services, Inc</t>
  </si>
  <si>
    <t>Uruguay</t>
  </si>
  <si>
    <t>NJF Global Holdings Ltd</t>
  </si>
  <si>
    <t>Fort Worth Independent School District</t>
  </si>
  <si>
    <t>Agero</t>
  </si>
  <si>
    <t>Lake Zurich, IL</t>
  </si>
  <si>
    <t>Fresenius Kabi</t>
  </si>
  <si>
    <t>Senior Director, Data Engineering</t>
  </si>
  <si>
    <t>Performance Data Analyst</t>
  </si>
  <si>
    <t>Reading, MA</t>
  </si>
  <si>
    <t>Windsor Locks, CT</t>
  </si>
  <si>
    <t>Levi Strauss &amp; Co.</t>
  </si>
  <si>
    <t>Mount Sinai Health System</t>
  </si>
  <si>
    <t>Oshkosh, WI</t>
  </si>
  <si>
    <t>['sql', 'excel', 'outlook', 'powerpoint', 'word', 'tableau']</t>
  </si>
  <si>
    <t>Merchandise Data Analyst</t>
  </si>
  <si>
    <t>['java', 'scala', 'python', 'r', 'sql']</t>
  </si>
  <si>
    <t>Senior Full Stack Data Scientist - Remote US</t>
  </si>
  <si>
    <t>['python', 'snowflake', 'redshift', 'databricks', 'pytorch', 'tensorflow', 'scikit-learn', 'spark', 'airflow', 'pandas']</t>
  </si>
  <si>
    <t>Consortia</t>
  </si>
  <si>
    <t>Duncanville, TX</t>
  </si>
  <si>
    <t>Ohm Systems, Inc</t>
  </si>
  <si>
    <t>CO</t>
  </si>
  <si>
    <t>Opusing LLC</t>
  </si>
  <si>
    <t>South Florida Water Management District</t>
  </si>
  <si>
    <t>New Hampshire</t>
  </si>
  <si>
    <t>['sas', 'sas', 'flow']</t>
  </si>
  <si>
    <t>['azure', 'databricks', 'power bi', 'terraform']</t>
  </si>
  <si>
    <t>['sql', 'python', 'r', 'aws', 'azure']</t>
  </si>
  <si>
    <t>['aws', 'pytorch', 'tensorflow']</t>
  </si>
  <si>
    <t>Aptara</t>
  </si>
  <si>
    <t>['power bi', 'excel', 'dax']</t>
  </si>
  <si>
    <t>Travelers Insurance Company</t>
  </si>
  <si>
    <t>['sql', 'sap', 'tableau']</t>
  </si>
  <si>
    <t>Strategic Employment Partners (SEP)</t>
  </si>
  <si>
    <t>['sql', 'python', 'looker', 'power bi', 'tableau']</t>
  </si>
  <si>
    <t>Senior Data Scientist - Computer Vision</t>
  </si>
  <si>
    <t>Laksan Technologies</t>
  </si>
  <si>
    <t>Palatine, IL</t>
  </si>
  <si>
    <t>2U</t>
  </si>
  <si>
    <t>Sr AWS Data Engineer</t>
  </si>
  <si>
    <t>Alachua, FL</t>
  </si>
  <si>
    <t>NEXT Insurance</t>
  </si>
  <si>
    <t>Instructure</t>
  </si>
  <si>
    <t>Camarillo, CA</t>
  </si>
  <si>
    <t>['windows', 'linux', 'excel']</t>
  </si>
  <si>
    <t>['sql', 'alteryx', 'tableau', 'excel']</t>
  </si>
  <si>
    <t>Lincoln Financial</t>
  </si>
  <si>
    <t>Sturtevant, WI</t>
  </si>
  <si>
    <t>Business Data Reporting Analyst</t>
  </si>
  <si>
    <t>IT Engagements,Inc.</t>
  </si>
  <si>
    <t>JPMorgan Chase</t>
  </si>
  <si>
    <t>Pacific, MO</t>
  </si>
  <si>
    <t>AMN Healthcare</t>
  </si>
  <si>
    <t>Human Resource Data Analyst</t>
  </si>
  <si>
    <t>PSG Global Solutions</t>
  </si>
  <si>
    <t>Gloucester, MA</t>
  </si>
  <si>
    <t>['sql', 'python', 'aws', 'redshift', 'tableau']</t>
  </si>
  <si>
    <t>BuzzClan</t>
  </si>
  <si>
    <t>Senior AWS Data Engineer</t>
  </si>
  <si>
    <t>Xylem</t>
  </si>
  <si>
    <t>Graduate Data Analyst</t>
  </si>
  <si>
    <t>['sql', 'snowflake', 'excel', 'tableau', 'power bi']</t>
  </si>
  <si>
    <t>Chicago Heights, IL</t>
  </si>
  <si>
    <t>Sr. Data Scientist, Analytics</t>
  </si>
  <si>
    <t>MKD Electric</t>
  </si>
  <si>
    <t>['python', 'r', 'sas', 'sas', 'sql', 'tableau', 'power bi']</t>
  </si>
  <si>
    <t>['sas', 'sas', 'python', 'r', 'sql', 'excel']</t>
  </si>
  <si>
    <t>['sql', 'python', 'snowflake', 'git']</t>
  </si>
  <si>
    <t>Spring Valley, NV</t>
  </si>
  <si>
    <t>University of California San Diego</t>
  </si>
  <si>
    <t>Columbus, IN</t>
  </si>
  <si>
    <t>Principal Data Engineer I</t>
  </si>
  <si>
    <t>Charter Global</t>
  </si>
  <si>
    <t>MoonPay</t>
  </si>
  <si>
    <t>Reltio</t>
  </si>
  <si>
    <t>Teradyne</t>
  </si>
  <si>
    <t>Duarte, CA</t>
  </si>
  <si>
    <t>['python', 'aws', 'pytorch', 'tensorflow']</t>
  </si>
  <si>
    <t>['sql', 'python', 'r', 'excel', 'tableau', 'power bi', 'looker']</t>
  </si>
  <si>
    <t>Power BI Analyst/Developer</t>
  </si>
  <si>
    <t>Internet Brands</t>
  </si>
  <si>
    <t>Indeed</t>
  </si>
  <si>
    <t>['python', 'r', 'sql', 'terminal']</t>
  </si>
  <si>
    <t>Data Analyst (W2 Only)</t>
  </si>
  <si>
    <t>Data Analyst - Insurance</t>
  </si>
  <si>
    <t>Data Governance Lead</t>
  </si>
  <si>
    <t>HR Analyst</t>
  </si>
  <si>
    <t>Linum Labs</t>
  </si>
  <si>
    <t>Analyst, Data Analytics</t>
  </si>
  <si>
    <t>['sql', 'excel', 'tableau', 'powerpoint']</t>
  </si>
  <si>
    <t>IDEMIA</t>
  </si>
  <si>
    <t>Tyto Athene, LLC</t>
  </si>
  <si>
    <t>Fitchburg, WI</t>
  </si>
  <si>
    <t>Astrix</t>
  </si>
  <si>
    <t>Randstad Life Sciences US</t>
  </si>
  <si>
    <t>['python', 'sql', 'jupyter']</t>
  </si>
  <si>
    <t>['sql', 'python', 'oracle', 'azure', 'power bi']</t>
  </si>
  <si>
    <t>Exponent</t>
  </si>
  <si>
    <t>['azure', 'databricks', 'spark']</t>
  </si>
  <si>
    <t>Sugar Grove, IL</t>
  </si>
  <si>
    <t>Data Engineer 5</t>
  </si>
  <si>
    <t>City of Syracuse</t>
  </si>
  <si>
    <t>SpectraMedix</t>
  </si>
  <si>
    <t>Business Insights Analyst</t>
  </si>
  <si>
    <t>State of Maryland</t>
  </si>
  <si>
    <t>Windsor, CA</t>
  </si>
  <si>
    <t>Northwestern University</t>
  </si>
  <si>
    <t>Staff Software Engineer, AI</t>
  </si>
  <si>
    <t>Sales Analyst</t>
  </si>
  <si>
    <t>['sql', 'python', 'r', 'tableau', 'power bi', 'excel']</t>
  </si>
  <si>
    <t>Staff Product Data Analyst</t>
  </si>
  <si>
    <t>CAD Data Analyst</t>
  </si>
  <si>
    <t>Annalect</t>
  </si>
  <si>
    <t>Data Management Consultant</t>
  </si>
  <si>
    <t>['python', 'sql', 'aws', 'azure', 'gcp']</t>
  </si>
  <si>
    <t>Red Bank, NJ</t>
  </si>
  <si>
    <t>Beacon Hill Staffing Group, LLC</t>
  </si>
  <si>
    <t>['sql', 'python', 'snowflake', 'excel', 'sheets', 'github']</t>
  </si>
  <si>
    <t>['cognos', 'excel']</t>
  </si>
  <si>
    <t>['sql', 'python', 'snowflake', 'aws', 'azure', 'gcp']</t>
  </si>
  <si>
    <t>['power bi', 'tableau', 'excel']</t>
  </si>
  <si>
    <t>['excel', 'jira']</t>
  </si>
  <si>
    <t>Fort Smith, AR</t>
  </si>
  <si>
    <t>['sql', 'spark', 'express', 'looker', 'tableau']</t>
  </si>
  <si>
    <t>Bonita Springs, FL</t>
  </si>
  <si>
    <t>Zip Co</t>
  </si>
  <si>
    <t>First American Financial Corporation</t>
  </si>
  <si>
    <t>HRU Technical Resources</t>
  </si>
  <si>
    <t>['python', 'sql', 'looker', 'tableau']</t>
  </si>
  <si>
    <t>Sift</t>
  </si>
  <si>
    <t>University of Maryland, Baltimore</t>
  </si>
  <si>
    <t>Janesville, WI</t>
  </si>
  <si>
    <t>Deposco</t>
  </si>
  <si>
    <t>['python', 'sql', 'oracle']</t>
  </si>
  <si>
    <t>Laguna Hills, CA</t>
  </si>
  <si>
    <t>Alhambra, CA</t>
  </si>
  <si>
    <t>Raise</t>
  </si>
  <si>
    <t>Data Management Analyst I</t>
  </si>
  <si>
    <t>Data Analyst (Entry Level)</t>
  </si>
  <si>
    <t>Nordstrom</t>
  </si>
  <si>
    <t>Edgewater, NJ</t>
  </si>
  <si>
    <t>NLP Logix</t>
  </si>
  <si>
    <t>['linux', 'windows']</t>
  </si>
  <si>
    <t>['power bi', 'flow']</t>
  </si>
  <si>
    <t>Fort Walton Beach, FL</t>
  </si>
  <si>
    <t>Anyar, Inc.</t>
  </si>
  <si>
    <t>Ardmore Home Design</t>
  </si>
  <si>
    <t>Greenwood, IN</t>
  </si>
  <si>
    <t>Audible</t>
  </si>
  <si>
    <t>Hemet, CA</t>
  </si>
  <si>
    <t>Clinical Data Management Analyst</t>
  </si>
  <si>
    <t>DaVita Kidney Care</t>
  </si>
  <si>
    <t>Fairborn, OH</t>
  </si>
  <si>
    <t>['azure', 'power bi', 'tableau', 'flow']</t>
  </si>
  <si>
    <t>['python', 'hugging face', 'tensorflow', 'keras', 'pytorch', 'spark', 'github']</t>
  </si>
  <si>
    <t>Ultimate Staffing</t>
  </si>
  <si>
    <t>Zobility</t>
  </si>
  <si>
    <t>Manager, Business Intelligence</t>
  </si>
  <si>
    <t>['sql', 'sql server', 'ssis', 'ssrs']</t>
  </si>
  <si>
    <t>Prudential</t>
  </si>
  <si>
    <t>Software Developer, Data Engineering</t>
  </si>
  <si>
    <t>Data Analyst Coordinator</t>
  </si>
  <si>
    <t>Senior Market Research Analyst</t>
  </si>
  <si>
    <t>Warrenton, VA</t>
  </si>
  <si>
    <t>Data Analyst Technical Senior</t>
  </si>
  <si>
    <t>['sql', 'cognos', 'tableau', 'word', 'spreadsheet']</t>
  </si>
  <si>
    <t>Jobber</t>
  </si>
  <si>
    <t>MUFG</t>
  </si>
  <si>
    <t>['sql', 'python', 'pandas', 'numpy', 'tableau']</t>
  </si>
  <si>
    <t>Merced, CA</t>
  </si>
  <si>
    <t>Senior Data Analyst - Full-time</t>
  </si>
  <si>
    <t>Tailored Brands</t>
  </si>
  <si>
    <t>['python', 'r', 'sas', 'sas', 'sql', 'aws', 'excel']</t>
  </si>
  <si>
    <t>Lithia, FL</t>
  </si>
  <si>
    <t>['sas', 'sas', 'r', 'python', 'tableau', 'power bi']</t>
  </si>
  <si>
    <t>United Global Technologies</t>
  </si>
  <si>
    <t>Slalom Consulting</t>
  </si>
  <si>
    <t>Olympus Corporation of the Americas</t>
  </si>
  <si>
    <t>['word', 'excel', 'powerpoint', 'visio', 'flow']</t>
  </si>
  <si>
    <t>Peabody, MA</t>
  </si>
  <si>
    <t>Uber Freight</t>
  </si>
  <si>
    <t>Strategic Data Analyst</t>
  </si>
  <si>
    <t>Sr. Manager, Data Engineering</t>
  </si>
  <si>
    <t>LanceSoft</t>
  </si>
  <si>
    <t>Senior Health Data Analyst</t>
  </si>
  <si>
    <t>SLB</t>
  </si>
  <si>
    <t>Kforce Inc</t>
  </si>
  <si>
    <t>Corinth, TX</t>
  </si>
  <si>
    <t>['sas', 'sas', 'r', 'python', 'sql', 'excel']</t>
  </si>
  <si>
    <t>Sumeru INC</t>
  </si>
  <si>
    <t>Valkyrie Enterprises</t>
  </si>
  <si>
    <t>Data Analyst III - Now Hiring</t>
  </si>
  <si>
    <t>Gusto, Inc.</t>
  </si>
  <si>
    <t>BlackLine</t>
  </si>
  <si>
    <t>Senior Data scientist</t>
  </si>
  <si>
    <t>Geo-Med, LLC</t>
  </si>
  <si>
    <t>Bell Gardens, CA</t>
  </si>
  <si>
    <t>Client Data Analyst</t>
  </si>
  <si>
    <t>S &amp; K Technologies, Inc.</t>
  </si>
  <si>
    <t>count</t>
  </si>
  <si>
    <t>job_title_short sorted</t>
  </si>
  <si>
    <t>Job Title</t>
  </si>
  <si>
    <t>Country</t>
  </si>
  <si>
    <t>median_salary</t>
  </si>
  <si>
    <t>job_country_sorted</t>
  </si>
  <si>
    <t>Type</t>
  </si>
  <si>
    <t>job_schedule_type_sorted</t>
  </si>
  <si>
    <t>job_country_filter</t>
  </si>
  <si>
    <t>Data Science Salary Calculator</t>
  </si>
  <si>
    <t>Snagajob</t>
  </si>
  <si>
    <t>Bedford Stuyvesant Family Health Center</t>
  </si>
  <si>
    <t>Flight Test Engineer, Test Engineer, Test Data Analyst And Software Testing Position</t>
  </si>
  <si>
    <t>Naval Air Systems Command (NAVAIR)</t>
  </si>
  <si>
    <t>Sr. Data Engineer Marketing &amp; Campaign Management - Now Hiring</t>
  </si>
  <si>
    <t>Inizio Partners</t>
  </si>
  <si>
    <t>Sr Analyst, Healthcare Analytics - REMOTE</t>
  </si>
  <si>
    <t>Big Bend, WI</t>
  </si>
  <si>
    <t>['sql', 'crystal', 'databricks', 'excel', 'sharepoint']</t>
  </si>
  <si>
    <t>['python', 'sql', 'go', 'pyspark', 'docker', 'kubernetes']</t>
  </si>
  <si>
    <t>Senior Data Analyst / Manager</t>
  </si>
  <si>
    <t>JobLeads</t>
  </si>
  <si>
    <t>Maimonides Medical Center</t>
  </si>
  <si>
    <t>Ladders</t>
  </si>
  <si>
    <t>Warren CAT</t>
  </si>
  <si>
    <t>['nosql', 'r', 'python', 'c', 'tableau']</t>
  </si>
  <si>
    <t>LinkedIn</t>
  </si>
  <si>
    <t>Arlo</t>
  </si>
  <si>
    <t>['python', 'sql', 'watson', 'aws', 'pyspark', 'docker']</t>
  </si>
  <si>
    <t>Data Engineer / Developer</t>
  </si>
  <si>
    <t>Simplicity Group Holdings</t>
  </si>
  <si>
    <t>['python', 'sql', 'mysql', 'aws', 'azure', 'atlassian', 'bitbucket', 'jira', 'confluence']</t>
  </si>
  <si>
    <t>JobzMall</t>
  </si>
  <si>
    <t>['python', 'java', 'spark', 'hadoop']</t>
  </si>
  <si>
    <t>Data Engineer (TS/SCI + CI Poly)</t>
  </si>
  <si>
    <t>The DarkStar Group, LLC</t>
  </si>
  <si>
    <t>['java', 'python', 'c#', 'sql', 'nosql', 'mongodb', 'mongodb', 'kotlin', 'elasticsearch', 'neo4j', 'postgresql', 'mysql', 'openstack', 'aws', 'gcp', 'azure', 'hadoop', 'spark', 'airflow', 'linux', 'tableau', 'power bi', 'ansible', 'flow', 'docker', 'kubernetes']</t>
  </si>
  <si>
    <t>Data Analyst - Risk Management and Monitoring (Turkey)</t>
  </si>
  <si>
    <t>Jobgether</t>
  </si>
  <si>
    <t>Sezzle</t>
  </si>
  <si>
    <t>['sql', 'python', 'sas', 'sas', 'postgresql', 'redshift', 'aws', 'tableau', 'looker', 'power bi']</t>
  </si>
  <si>
    <t>Sr Data Scientist - LLM</t>
  </si>
  <si>
    <t>YO IT CONSULTING</t>
  </si>
  <si>
    <t>['python', 'jupyter', 'express']</t>
  </si>
  <si>
    <t>Bahrain</t>
  </si>
  <si>
    <t>['sql', 'python', 'snowflake', 'aws', 'airflow', 'git', 'kubernetes', 'slack']</t>
  </si>
  <si>
    <t>Docker</t>
  </si>
  <si>
    <t>['c', 'python', 'sql', 'snowflake', 'bigquery', 'kafka', 'looker', 'tableau', 'docker']</t>
  </si>
  <si>
    <t>Data Scientist - LLM</t>
  </si>
  <si>
    <t>Senior Data Engineer (V)</t>
  </si>
  <si>
    <t>Rise</t>
  </si>
  <si>
    <t>Blue Coding</t>
  </si>
  <si>
    <t>['python', 'scala', 'sql', 'nosql', 'redshift', 'spark', 'tableau', 'git', 'terraform', 'jira']</t>
  </si>
  <si>
    <t>Junior Data Engineer (V)</t>
  </si>
  <si>
    <t>['python', 'scala', 'sql', 'nosql', 'aws', 'spark', 'tableau', 'terraform']</t>
  </si>
  <si>
    <t>Python Engineer (Data Integrations)</t>
  </si>
  <si>
    <t>Taro</t>
  </si>
  <si>
    <t>AltScore</t>
  </si>
  <si>
    <t>LinkedIn Tanzania</t>
  </si>
  <si>
    <t>Tanzania</t>
  </si>
  <si>
    <t>Python Developer / Data Engineer</t>
  </si>
  <si>
    <t>Aguadilla, Puerto Rico</t>
  </si>
  <si>
    <t>Grupo Oricteropo Tropical</t>
  </si>
  <si>
    <t>['go', 'python', 'sql', 'pandas', 'linux', 'git']</t>
  </si>
  <si>
    <t>Senior Data Scientist - Service Enablement Analytics</t>
  </si>
  <si>
    <t>['css', 'sql', 'python', 'r', 'c', 'pandas', 'numpy', 'scikit-learn', 'tableau', 'atlassian']</t>
  </si>
  <si>
    <t>Durango, Mexico (+2 others)</t>
  </si>
  <si>
    <t>Built In</t>
  </si>
  <si>
    <t>['sql', 'python', 'scala', 'aws', 'azure', 'redshift', 'spark']</t>
  </si>
  <si>
    <t>LinkedIn El Salvador</t>
  </si>
  <si>
    <t>LinkedIn Cameroon</t>
  </si>
  <si>
    <t>LinkedIn Slovakia</t>
  </si>
  <si>
    <t>LinkedIn Kazakhstan</t>
  </si>
  <si>
    <t>Product Data Analyst (Chile)</t>
  </si>
  <si>
    <t>['sql', 'python', 'postgresql', 'redshift', 'aws', 'tableau', 'looker', 'power bi']</t>
  </si>
  <si>
    <t>Data Engineer, Blockchain</t>
  </si>
  <si>
    <t>Edge &amp; Node</t>
  </si>
  <si>
    <t>['rust', 'graphql', 'node']</t>
  </si>
  <si>
    <t>Data Systems Engineer, Rust</t>
  </si>
  <si>
    <t>Software Engineer for Training AI Data</t>
  </si>
  <si>
    <t>G2i Inc.</t>
  </si>
  <si>
    <t>['go', 'python', 'java', 'javascript', 'typescript', 'c++', 'sql', 'swift', 'ruby', 'ruby', 'rust', 'matlab', 'php', 'html', 'dart', 'r', 'shell', 'c', 'c#']</t>
  </si>
  <si>
    <t>Oman</t>
  </si>
  <si>
    <t>Kw.linkedin.com</t>
  </si>
  <si>
    <t>Kuwait</t>
  </si>
  <si>
    <t>Launch Potato</t>
  </si>
  <si>
    <t>['sql', 'python', 'looker', 'git', 'kubernetes', 'docker']</t>
  </si>
  <si>
    <t>EHS Engineer (Power BI + Analytics)</t>
  </si>
  <si>
    <t>Aijobs.net</t>
  </si>
  <si>
    <t>Alstom</t>
  </si>
  <si>
    <t>4P Analytics Data Strategist</t>
  </si>
  <si>
    <t>['python', 'r', 'sql', 'power bi', 'tableau']</t>
  </si>
  <si>
    <t>Software Engineer (Data Platform)</t>
  </si>
  <si>
    <t>['python', 'java', 'scala', 'sql', 'aws', 'gcp', 'azure', 'snowflake', 'redshift', 'bigquery', 'airflow', 'spark', 'flow', 'terraform']</t>
  </si>
  <si>
    <t>Software Engineer, Distributed Systems</t>
  </si>
  <si>
    <t>['sql', 'golang', 'c', 'c++', 'python', 'kafka', 'kubernetes', 'docker', 'flow']</t>
  </si>
  <si>
    <t>Principal Data Scientist - Generative AI, Machine Learning, Python, R - Remote</t>
  </si>
  <si>
    <t>Snellville, GA</t>
  </si>
  <si>
    <t>JobGet</t>
  </si>
  <si>
    <t>['python', 'r', 'sql', 'nosql', 'databricks', 'snowflake', 'azure', 'hadoop', 'spark', 'tensorflow', 'keras', 'pytorch', 'tableau', 'power bi']</t>
  </si>
  <si>
    <t>Sr Data Scientist - ML/AI/Databricks - Remote</t>
  </si>
  <si>
    <t>Lithonia, GA</t>
  </si>
  <si>
    <t>['python', 'databricks', 'azure', 'spark', 'terraform']</t>
  </si>
  <si>
    <t>Voxel51</t>
  </si>
  <si>
    <t>['python', 'tensorflow', 'pytorch', 'numpy', 'github', 'slack']</t>
  </si>
  <si>
    <t>Hightouch</t>
  </si>
  <si>
    <t>The Browser Company</t>
  </si>
  <si>
    <t>['sql', 'python', 'r', 'bigquery']</t>
  </si>
  <si>
    <t>Director of Engineering</t>
  </si>
  <si>
    <t>Senior Customer Success Strategy Analyst (Digital CS)</t>
  </si>
  <si>
    <t>Barbados</t>
  </si>
  <si>
    <t>GitLab</t>
  </si>
  <si>
    <t>['sql', 'excel', 'tableau', 'looker', 'gitlab']</t>
  </si>
  <si>
    <t>LinkedIn Paraguay</t>
  </si>
  <si>
    <t>LinkedIn Guyana</t>
  </si>
  <si>
    <t>Guyana</t>
  </si>
  <si>
    <t>Rust Engineer (WASM)</t>
  </si>
  <si>
    <t>['rust', 'javascript', 'graphql', 'node']</t>
  </si>
  <si>
    <t>DevOps Engineer Latin America (remote)</t>
  </si>
  <si>
    <t>Etleap</t>
  </si>
  <si>
    <t>['bash', 'python', 'java', 'aws', 'linux', 'terraform', 'docker']</t>
  </si>
  <si>
    <t>Antigua and Barbuda</t>
  </si>
  <si>
    <t>Data Quality Analyst - EXEMPT (Continuous 8/21/24)</t>
  </si>
  <si>
    <t>Government of the Virgin Islands</t>
  </si>
  <si>
    <t>Data Quality Analyst - EXEMPT  (Continuous 8/21/24)</t>
  </si>
  <si>
    <t>GovernmentJobs.com</t>
  </si>
  <si>
    <t>DJS FINANCIAL SERVICES LLC</t>
  </si>
  <si>
    <t>Head of Machine Learning &amp; Data Science (US/KR)</t>
  </si>
  <si>
    <t>Capitol Hill, Saipan, Northern Mariana Islands</t>
  </si>
  <si>
    <t>Northern Mariana Islands</t>
  </si>
  <si>
    <t>['python', 'matlab', 'r', 'java', 'c++']</t>
  </si>
  <si>
    <t>Analyst Advanced Analytics</t>
  </si>
  <si>
    <t>['python', 'sql', 'sas', 'sas', 'go', 'snowflake', 'airflow', 'excel', 'powerpoint', 'flow']</t>
  </si>
  <si>
    <t>Data Analyst Intern GSIP - Full-time</t>
  </si>
  <si>
    <t>Gallagher</t>
  </si>
  <si>
    <t>Staff, Data Engineer | Sunnyvale | Marketplace</t>
  </si>
  <si>
    <t>['java', 'python', 'scala', 'azure', 'hadoop', 'spark', 'airflow', 'kafka', 'node.js', 'looker', 'kubernetes']</t>
  </si>
  <si>
    <t>BeBee</t>
  </si>
  <si>
    <t>['sql', 'sql server', 'snowflake', 'aws', 'ssis', 'ssrs']</t>
  </si>
  <si>
    <t>['java', 'c', 'c++', 'python', 'swift', 'oracle', 'aws', 'spring', 'django']</t>
  </si>
  <si>
    <t>Additive Manufacturing Data Analyst</t>
  </si>
  <si>
    <t>University Park, PA</t>
  </si>
  <si>
    <t>Penn State University</t>
  </si>
  <si>
    <t>Adzuna</t>
  </si>
  <si>
    <t>J&amp;S Sincere Vision Inc</t>
  </si>
  <si>
    <t>Data Engineer - FinTech &amp; Cloud Solutions</t>
  </si>
  <si>
    <t>Get.It</t>
  </si>
  <si>
    <t>Get It - Professional Services</t>
  </si>
  <si>
    <t>['python', 'sql', 'nosql', 'mongodb', 'mongodb', 'mysql', 'postgresql', 'aws', 'redshift', 'git']</t>
  </si>
  <si>
    <t>Lead ML Ops Engineer</t>
  </si>
  <si>
    <t>['python', 'java', 'scala', 'aws', 'azure', 'gcp', 'airflow', 'tensorflow', 'keras', 'pytorch', 'spark', 'hadoop', 'kafka', 'docker', 'terraform', 'pulumi', 'kubernetes', 'flow']</t>
  </si>
  <si>
    <t>['python', 'snowflake', 'azure', 'github', 'jira', 'confluence']</t>
  </si>
  <si>
    <t>Senior Manager, Data Scientist - Customer Management</t>
  </si>
  <si>
    <t>Built In Chicago</t>
  </si>
  <si>
    <t>Practising Law Institute</t>
  </si>
  <si>
    <t>['sql', 'cognos', 'excel']</t>
  </si>
  <si>
    <t>Bandana.com</t>
  </si>
  <si>
    <t>Jersey City Police Department</t>
  </si>
  <si>
    <t>['r', 'outlook', 'word', 'tableau', 'excel']</t>
  </si>
  <si>
    <t>Brazil, IN</t>
  </si>
  <si>
    <t>Kraken Crypto Exchange</t>
  </si>
  <si>
    <t>['sql', 'python', 'scala', 'java', 'aws', 'gcp', 'pandas', 'airflow', 'kubernetes']</t>
  </si>
  <si>
    <t>Wellfound</t>
  </si>
  <si>
    <t>Revenue AI</t>
  </si>
  <si>
    <t>['python', 'sql', 'r', 'sas', 'sas', 'matlab', 'azure', 'databricks', 'spark', 'numpy', 'scikit-learn', 'pandas', 'matplotlib', 'spss', 'git']</t>
  </si>
  <si>
    <t>Ponce, Puerto Rico</t>
  </si>
  <si>
    <t>TPIS</t>
  </si>
  <si>
    <t>Data Analyst and General Consultant</t>
  </si>
  <si>
    <t>Chickasaw Nation Industries</t>
  </si>
  <si>
    <t>['sas', 'sas', 'azure', 'excel']</t>
  </si>
  <si>
    <t>Staff Software Engineer, Machine Learning</t>
  </si>
  <si>
    <t>Business Analyst - Remote</t>
  </si>
  <si>
    <t>designit</t>
  </si>
  <si>
    <t>['sql', 'nosql', 'azure', 'aws', 'gcp', 'databricks', 'spark', 'kafka', 'excel']</t>
  </si>
  <si>
    <t>Data Engineer Co-Op - Construction &amp; Engineering Global Industry Unit</t>
  </si>
  <si>
    <t>TechCareers</t>
  </si>
  <si>
    <t>Graduate, Trainee - Data Analytics</t>
  </si>
  <si>
    <t>Maseru, Lesotho</t>
  </si>
  <si>
    <t>Lesotho</t>
  </si>
  <si>
    <t>['sql', 'python', 'oracle', 'power bi', 'tableau', 'flow']</t>
  </si>
  <si>
    <t>Health Plan Data Analyst</t>
  </si>
  <si>
    <t>GMS - GST-Data Scientist   AI Engineer-Senior</t>
  </si>
  <si>
    <t>['python', 'sql', 'nosql', 'mongodb', 'mongodb', 'cassandra', 'azure', 'databricks', 'hugging face', 'pytorch', 'tensorflow', 'numpy', 'pandas', 'scikit-learn', 'fastapi', 'flask', 'docker']</t>
  </si>
  <si>
    <t>Senior Technical Analyst (Remote)</t>
  </si>
  <si>
    <t>Data-Driven Sustainability Intern</t>
  </si>
  <si>
    <t>Niles, IL</t>
  </si>
  <si>
    <t>Shure Incorporated</t>
  </si>
  <si>
    <t>['excel', 'tableau', 'flow']</t>
  </si>
  <si>
    <t>BDO USA</t>
  </si>
  <si>
    <t>['sql', 'c#', 'python', 'java', 'scala', 'sql server', 'azure', 'aws', 'redshift', 'databricks', 'snowflake', 'pyspark', 'pandas', 'spark', 'linux', 'power bi', 'alteryx', 'tableau', 'qlik', 'ssis', 'ssrs', 'git', 'terraform']</t>
  </si>
  <si>
    <t>['scala', 'java', 'python', 'nosql', 'mysql', 'gcp', 'azure', 'databricks', 'snowflake', 'hadoop', 'spark', 'kafka', 'airflow']</t>
  </si>
  <si>
    <t>Systems Analyst, Senior</t>
  </si>
  <si>
    <t>Resource Management Concepts, Inc.</t>
  </si>
  <si>
    <t>Senior Data Analyst - Performance Marketing</t>
  </si>
  <si>
    <t>Quince</t>
  </si>
  <si>
    <t>Principal Data Engineer - Parametric</t>
  </si>
  <si>
    <t>Data Engineer with Spark/Scala and JAVA</t>
  </si>
  <si>
    <t>SRI Tech</t>
  </si>
  <si>
    <t>Staff Data Engineer, Platform Infrastructure</t>
  </si>
  <si>
    <t>SiriusXM Radio</t>
  </si>
  <si>
    <t>['go', 'typescript', 'python', 'scala', 'databricks', 'aws', 'spark', 'kafka', 'tableau', 'looker', 'git', 'github']</t>
  </si>
  <si>
    <t>Senior Data Engineer - Loyalty and Benefits Programs - Data Product Development</t>
  </si>
  <si>
    <t>Belmont, CA</t>
  </si>
  <si>
    <t>['sql', 'no-sql', 'javascript', 'sql server', 'db2', 'oracle', 'spring', 'hadoop', 'jquery', 'jenkins']</t>
  </si>
  <si>
    <t>Health Plan Analyst</t>
  </si>
  <si>
    <t>MES Data Analyst</t>
  </si>
  <si>
    <t>Joby Aviation</t>
  </si>
  <si>
    <t>Aviation Data Analyst with Aviation Data Experience (Hybrid or Remote)</t>
  </si>
  <si>
    <t>Improving Aviation</t>
  </si>
  <si>
    <t>Data Engineer(Backend) - W2 Position</t>
  </si>
  <si>
    <t>['python', 'javascript', 'java', 'gcp', 'plotly', 'selenium', 'airflow', 'fastapi', 'splunk', 'github']</t>
  </si>
  <si>
    <t>['sql', 'nosql', 'python', 'c#', 'powershell', 'postgresql', 'azure', 'tableau']</t>
  </si>
  <si>
    <t>Sr.Data Engineer(Posted By Rup)</t>
  </si>
  <si>
    <t>Global Force USA</t>
  </si>
  <si>
    <t>['python', 'aws', 'databricks', 'azure', 'pyspark']</t>
  </si>
  <si>
    <t>['nosql', 'sql', 'mongodb', 'mongodb', 'python', 'scala', 'sql server', 'mysql', 'aws', 'azure', 'snowflake', 'redshift', 'databricks', 'bigquery', 'spark', 'hadoop', 'tableau', 'power bi']</t>
  </si>
  <si>
    <t>Data Engineer - Clinical Decision Support Solutions | Hybrid Work - Locals Please | W2 Acceptable</t>
  </si>
  <si>
    <t>['python', 'sql', 'aws', 'spark', 'github', 'docker', 'kubernetes', 'jenkins']</t>
  </si>
  <si>
    <t>Databricks Data Engineer with Geospatial Experience</t>
  </si>
  <si>
    <t>['python', 'databricks', 'spark', 'pyspark']</t>
  </si>
  <si>
    <t>SunPlus Data Group, Inc.</t>
  </si>
  <si>
    <t>['c#', 'asp.net']</t>
  </si>
  <si>
    <t>['excel', 'flow', 'jira']</t>
  </si>
  <si>
    <t>PILOT - Big Data Engineer</t>
  </si>
  <si>
    <t>['t-sql', 'sql', 'oracle', 'spark', 'hadoop']</t>
  </si>
  <si>
    <t>Data Engineer - Clinical Decision Support Solutions | W2 Acceptablw</t>
  </si>
  <si>
    <t>Azure Data Bricks Engineer</t>
  </si>
  <si>
    <t>Data Analyst with Life Science Experience</t>
  </si>
  <si>
    <t>RxCloud</t>
  </si>
  <si>
    <t>Database Marketing  Lead Analyst (C13/VP)</t>
  </si>
  <si>
    <t>['sas', 'sas', 'sql', 'unix']</t>
  </si>
  <si>
    <t>JobServe</t>
  </si>
  <si>
    <t>['python', 'r', 'sql', 'tensorflow', 'docker']</t>
  </si>
  <si>
    <t>Lead Data Analyst, Management Data Analysis</t>
  </si>
  <si>
    <t>['sql', 'snowflake', 'redshift', 'power bi']</t>
  </si>
  <si>
    <t>Senior, Data Scientist Search Ranking Team</t>
  </si>
  <si>
    <t>['python', 'java', 'scala', 'r', 'tensorflow', 'pytorch', 'spark', 'hadoop', 'express']</t>
  </si>
  <si>
    <t>Mathematical Statistician or Statistician (Data Scientist) - Direct Hire -12 Month Register- AMENDED</t>
  </si>
  <si>
    <t>Associate Analyst, Market Analytics (Canada)</t>
  </si>
  <si>
    <t>['sql', 'excel', 'outlook', 'word', 'powerpoint', 'tableau', 'flow']</t>
  </si>
  <si>
    <t>Patient Safety RN Clinical Data Analyst - Now Hiring</t>
  </si>
  <si>
    <t>Adventhealth</t>
  </si>
  <si>
    <t>Troy, MO</t>
  </si>
  <si>
    <t>Cuivre River Electric</t>
  </si>
  <si>
    <t>Generative AI-Software Engineer- Associate 2</t>
  </si>
  <si>
    <t>['python', 'c++', 'kubernetes']</t>
  </si>
  <si>
    <t>Senior Manager, Data Science - Financial Crimes AI/ML Development &amp; Performance Monitoring</t>
  </si>
  <si>
    <t>TD</t>
  </si>
  <si>
    <t>Data Engineer (Junior)</t>
  </si>
  <si>
    <t>MTH Consulting</t>
  </si>
  <si>
    <t>NewsBreak</t>
  </si>
  <si>
    <t>Polk State College</t>
  </si>
  <si>
    <t>Sr Digital Marketing Data Analyst - Paid Search</t>
  </si>
  <si>
    <t>RiseIT Solutions</t>
  </si>
  <si>
    <t>['html', 'css', 'javascript', 'jquery', 'excel']</t>
  </si>
  <si>
    <t>Data Analyst Parks and Recreation</t>
  </si>
  <si>
    <t>City of Fort Myers</t>
  </si>
  <si>
    <t>['word', 'spreadsheet', 'terminal']</t>
  </si>
  <si>
    <t>SimplyHired</t>
  </si>
  <si>
    <t>InnovaWorkforce Inc.</t>
  </si>
  <si>
    <t>['python', 'sql', 'r', 'matlab', 'sas', 'sas', 'windows', 'word', 'excel', 'powerpoint']</t>
  </si>
  <si>
    <t>Juncos, Puerto Rico</t>
  </si>
  <si>
    <t>Weil Group, Inc</t>
  </si>
  <si>
    <t>['python', 'r', 'sql', 'sas', 'sas', 'scala', 'matlab', 'keras', 'tensorflow', 'pytorch', 'spark', 'linux', 'windows', 'powerpoint', 'excel', 'word']</t>
  </si>
  <si>
    <t>Data Scientist - Puerto Rico</t>
  </si>
  <si>
    <t>Ardent</t>
  </si>
  <si>
    <t>['python', 'r', 'sql', 'nltk', 'opencv', 'tensorflow', 'pytorch', 'matplotlib', 'seaborn', 'plotly']</t>
  </si>
  <si>
    <t>LinkedIn Panamá</t>
  </si>
  <si>
    <t>StudyCorgi</t>
  </si>
  <si>
    <t>Smartcat</t>
  </si>
  <si>
    <t>['c', 'python', 'mongodb', 'mongodb', 'databricks', 'airflow', 'looker']</t>
  </si>
  <si>
    <t>myPlace Health</t>
  </si>
  <si>
    <t>['sas', 'sas', 'python', 'snowflake', 'pandas', 'numpy', 'matplotlib', 'scikit-learn', 'power bi', 'tableau']</t>
  </si>
  <si>
    <t>EarnBetter</t>
  </si>
  <si>
    <t>['python', 'spark', 'react']</t>
  </si>
  <si>
    <t>Clean Energy Business Data Analyst</t>
  </si>
  <si>
    <t>Sales Performance Analyst</t>
  </si>
  <si>
    <t>Mortgage Benefits</t>
  </si>
  <si>
    <t>Lead Data Engineer (work from home)</t>
  </si>
  <si>
    <t>['sql', 'python', 'snowflake', 'aws', 'redshift', 'spark', 'hadoop', 'kafka', 'linux', 'git']</t>
  </si>
  <si>
    <t>['sql', 'elasticsearch', 'aws', 'snowflake', 'kafka', 'airflow', 'spark', 'tableau', 'kubernetes']</t>
  </si>
  <si>
    <t>(USA) Senior, Data Engineer</t>
  </si>
  <si>
    <t>Cassville, MO</t>
  </si>
  <si>
    <t>['scala', 'python', 'sql', 'gcp', 'aws', 'azure', 'bigquery', 'hadoop', 'spark', 'airflow']</t>
  </si>
  <si>
    <t>Data Products Partner [On-Site, Cities listed in posting]</t>
  </si>
  <si>
    <t>['python', 'sql', 'elasticsearch', 'dynamodb', 'snowflake', 'azure', 'aws', 'gcp', 'jupyter', 'spark', 'tensorflow', 'pytorch', 'scikit-learn', 'github']</t>
  </si>
  <si>
    <t>Data Reporting Analyst - SQL, Power BI, Salesforce</t>
  </si>
  <si>
    <t>['sql', 'python', 'vba', 'power bi', 'excel', 'ssis', 'ssrs', 'dax', 'word']</t>
  </si>
  <si>
    <t>Practice Analyst</t>
  </si>
  <si>
    <t>O'Melveny &amp; Myers LLP</t>
  </si>
  <si>
    <t>Sales Reporting Analyst</t>
  </si>
  <si>
    <t>['python', 'java', 'scala', 'sql', 'mysql', 'postgresql', 'oracle', 'aws', 'azure', 'snowflake', 'redshift', 'bigquery', 'hadoop', 'spark', 'kafka', 'flow', 'docker', 'kubernetes']</t>
  </si>
  <si>
    <t>Elm Springs, AR</t>
  </si>
  <si>
    <t>['scala', 'sql', 'gcp', 'bigquery', 'spark']</t>
  </si>
  <si>
    <t>Senior Software Development Engineer , Amazon Privacy Engineering Consent &amp; Data Minimization</t>
  </si>
  <si>
    <t>Senior Business Intelligence Engineer, Demand Forecasting, Inbound Forecasting Analytics</t>
  </si>
  <si>
    <t>Data Pipeline Engineer - (DoD Top Secret Clearance Req.)</t>
  </si>
  <si>
    <t>['python', 'sql', 'java', 'pyspark', 'spark', 'word']</t>
  </si>
  <si>
    <t>Sandy Springs Data Analysis Tutor</t>
  </si>
  <si>
    <t>Varsity Tutors, a Nerdy Company</t>
  </si>
  <si>
    <t>Senior Business Intelligence Engineer, Amazon Inbound Transportation (AIT)</t>
  </si>
  <si>
    <t>Jobot Consulting</t>
  </si>
  <si>
    <t>North Plainfield, NJ</t>
  </si>
  <si>
    <t>['java', 'javascript', 'c++', 'python', 'spring', 'docker', 'jenkins', 'github']</t>
  </si>
  <si>
    <t>QuickBooks Data Analyst</t>
  </si>
  <si>
    <t>Bittner's Spray Equipment</t>
  </si>
  <si>
    <t>Data Management Infrastructure Lead</t>
  </si>
  <si>
    <t>Air Products</t>
  </si>
  <si>
    <t>['azure', 'sap', 'qlik', 'terraform']</t>
  </si>
  <si>
    <t>Senior Consultant - Tech Consulting - Big data Engineer- Pune</t>
  </si>
  <si>
    <t>['scala', 'java', 'python', 'sql', 'spark', 'hadoop', 'kafka', 'airflow', 'yarn', 'git', 'github', 'ansible', 'jenkins', 'jira']</t>
  </si>
  <si>
    <t>GDS Consulting D&amp;A Informatica Data Engineer - Senior</t>
  </si>
  <si>
    <t>['sql', 't-sql', 'sql server']</t>
  </si>
  <si>
    <t>['java', 'python', 'sql', 'snowflake', 'pyspark', 'spark']</t>
  </si>
  <si>
    <t>Human Resources Data Analyst (Portuguese speaking)</t>
  </si>
  <si>
    <t>West New York, NJ</t>
  </si>
  <si>
    <t>['python', 'r', 'sql', 'java', 'c++', 'tableau']</t>
  </si>
  <si>
    <t>['sql', 'python', 'sql server', 'databricks', 'azure', 'aws', 'oracle', 'spark', 'word', 'flow']</t>
  </si>
  <si>
    <t>Controlled Substances Data Analyst</t>
  </si>
  <si>
    <t>['excel', 'word', 'sap']</t>
  </si>
  <si>
    <t>Lead GCP Data Engineer -24-02048</t>
  </si>
  <si>
    <t>['sql', 'nosql', 'java', 'python', 'gcp', 'bigquery', 'databricks', 'kafka', 'spark', 'pyspark', 'git', 'github']</t>
  </si>
  <si>
    <t>Data Scientist with AWS Bedrock</t>
  </si>
  <si>
    <t>['aws', 'docker', 'kubernetes', 'terraform', 'git', 'bitbucket', 'jenkins']</t>
  </si>
  <si>
    <t>Business Operations Data Analyst</t>
  </si>
  <si>
    <t>The Moore Law Group</t>
  </si>
  <si>
    <t>['sql', 'python', 'power bi', 'dax', 'looker', 'tableau']</t>
  </si>
  <si>
    <t>Peet's Coffee Inc.</t>
  </si>
  <si>
    <t>['r', 'python', 'sql', 'azure', 'aws', 'airflow', 'power bi', 'tableau', 'looker', 'git']</t>
  </si>
  <si>
    <t>['sql', 'r', 'python', 'sql server', 'databricks', 'snowflake']</t>
  </si>
  <si>
    <t>Sr. Data Engineer &amp; Architect</t>
  </si>
  <si>
    <t>QSC</t>
  </si>
  <si>
    <t>['sql', 'nosql', 'python', 'scala', 'java', 'aws', 'azure', 'snowflake', 'redshift', 'bigquery', 'graphql', 'hadoop', 'spark', 'airflow', 'flow', 'kubernetes', 'docker']</t>
  </si>
  <si>
    <t>Senior Big Data Engineer - Hybrid Denver, CO</t>
  </si>
  <si>
    <t>GridX, Inc.</t>
  </si>
  <si>
    <t>['python', 'java', 'scala', 'snowflake', 'spark', 'airflow', 'hadoop', 'kafka', 'excel', 'git']</t>
  </si>
  <si>
    <t>MVP Group Inc</t>
  </si>
  <si>
    <t>['python', 'java', 'scala', 'sql', 'aws', 'databricks', 'snowflake', 'redshift', 'bigquery', 'spark', 'kafka', 'airflow', 'docker', 'kubernetes']</t>
  </si>
  <si>
    <t>Sr Data Engineer (AWS Required)</t>
  </si>
  <si>
    <t>['nosql', 'sql', 'python', 'c#', 'sql server', 'aws', 'redshift', 'airflow', 'ssis', 'ssrs', 'terraform']</t>
  </si>
  <si>
    <t>Data Engineer - Short Term Project</t>
  </si>
  <si>
    <t>JTEC Consulting</t>
  </si>
  <si>
    <t>['crystal', 'python', 'sql', 'databricks', 'spark', 'qlik']</t>
  </si>
  <si>
    <t>Snowflake Optimization Specialist</t>
  </si>
  <si>
    <t>['sql', 'python', 'bash', 'snowflake', 'aws', 'azure', 'tableau', 'looker']</t>
  </si>
  <si>
    <t>Tableau Developer/ BI Engineer</t>
  </si>
  <si>
    <t>AdvantEdge</t>
  </si>
  <si>
    <t>['nosql', 'sql', 'python', 'dynamodb', 'redshift', 'oracle', 'aws']</t>
  </si>
  <si>
    <t>Technical Data Scientist/ETL Engineer</t>
  </si>
  <si>
    <t>['nosql', 'sas', 'sas', 'r', 'python', 'postgresql', 'oracle', 'aws', 'spark', 'linux', 'spss', 'tableau']</t>
  </si>
  <si>
    <t>Senior Data Infrastructure Engineer</t>
  </si>
  <si>
    <t>KRAFTON</t>
  </si>
  <si>
    <t>['hadoop', 'kubernetes']</t>
  </si>
  <si>
    <t>Public Notice for Direct Hire (STEM) - Data Scientist</t>
  </si>
  <si>
    <t>Chicago, IL (+27 others)</t>
  </si>
  <si>
    <t>USAJobs</t>
  </si>
  <si>
    <t>Huntington Station, NY</t>
  </si>
  <si>
    <t>GEI Consultants</t>
  </si>
  <si>
    <t>West Covina, CA</t>
  </si>
  <si>
    <t>Technology - Data Engineer</t>
  </si>
  <si>
    <t>Creative Artists Agency (CAA)</t>
  </si>
  <si>
    <t>['python', 'ruby', 'ruby', 'php', 'javascript', 'sql', 'nosql', 'mongodb', 'mongodb', 'sql server', 'cassandra', 'azure', 'hadoop', 'spark', 'airflow', 'kafka', 'dax', 'git', 'github']</t>
  </si>
  <si>
    <t>Jaris, inc</t>
  </si>
  <si>
    <t>['sql', 'postgresql', 'aws', 'airflow', 'flow', 'docker']</t>
  </si>
  <si>
    <t>Investment Data Analyst (Serbia)</t>
  </si>
  <si>
    <t>| CLIENT DEMO Talent Network - Magnit</t>
  </si>
  <si>
    <t>CLIENT DEMO</t>
  </si>
  <si>
    <t>Privacy Engineer (L4), Data Protection</t>
  </si>
  <si>
    <t>Data Analytics Tutor</t>
  </si>
  <si>
    <t>TripleTen</t>
  </si>
  <si>
    <t>Bishkek, Kyrgyzstan</t>
  </si>
  <si>
    <t>Kyrgyzstan</t>
  </si>
  <si>
    <t>['java', 'python', 'scala', 'sql', 'nosql', 'azure', 'aws', 'gcp', 'databricks', 'spark', 'kafka']</t>
  </si>
  <si>
    <t>Engineering Manager</t>
  </si>
  <si>
    <t>Perry Street Software</t>
  </si>
  <si>
    <t>['ruby', 'ruby', 'typescript', 'swift', 'kotlin', 'aws', 'react', 'express']</t>
  </si>
  <si>
    <t>São Paulo, State of São Paulo, Brazil (+7 others)</t>
  </si>
  <si>
    <t>InternsGrab.net</t>
  </si>
  <si>
    <t>Moore</t>
  </si>
  <si>
    <t>Ascent Developer Solutions</t>
  </si>
  <si>
    <t>Sr. Software Development Engineer - Real-Time and Big Data (Java/Scala)</t>
  </si>
  <si>
    <t>Dice.com</t>
  </si>
  <si>
    <t>Esri</t>
  </si>
  <si>
    <t>['javascript', 'java', 'scala', 'typescript', 'html', 'mongodb', 'mongodb', 'sql', 'sql server', 'postgresql', 'oracle', 'aws', 'azure', 'react', 'spark', 'kafka', 'gdpr', 'word', 'docker', 'kubernetes']</t>
  </si>
  <si>
    <t>['sql', 'postgresql', 'mysql', 'snowflake', 'aws', 'azure', 'hadoop', 'spark', 'ssis', 'flow', 'jira']</t>
  </si>
  <si>
    <t>Senior Credit Manager / Senior Staff Data Scientist, Personal Loan</t>
  </si>
  <si>
    <t>['python', 'scala', 'c++', 'java', 'sql', 'go', 'kotlin', 'nosql', 'snowflake', 'redshift', 'databricks', 'azure', 'aws', 'gcp', 'kafka', 'spark', 'airflow', 'qlik', 'microstrategy', 'tableau', 'looker', 'unity', 'github', 'jira', 'confluence']</t>
  </si>
  <si>
    <t>Analytics Engineer (L5) - Live Quality of Experience</t>
  </si>
  <si>
    <t>['python', 'sql', 'aws', 'redshift', 'spark', 'hadoop']</t>
  </si>
  <si>
    <t>['sql', 'python', 'r', 'c', 'databricks', 'tableau', 'atlassian', 'bitbucket']</t>
  </si>
  <si>
    <t>Data &amp; Analytics Consulting Partner</t>
  </si>
  <si>
    <t>Statistician II - Wage and Hour</t>
  </si>
  <si>
    <t>Jackson Lewis P.C.</t>
  </si>
  <si>
    <t>['vba', 'r', 'sql', 'python', 'dplyr', 'tidyverse', 'excel']</t>
  </si>
  <si>
    <t>['python', 'sql', 'pandas', 'tableau', 'excel', 'word']</t>
  </si>
  <si>
    <t>Tampa Data Analysis Tutor</t>
  </si>
  <si>
    <t>Hampton, VA</t>
  </si>
  <si>
    <t>Jobs via Dice</t>
  </si>
  <si>
    <t>Shaw, MS</t>
  </si>
  <si>
    <t>Thinkreh</t>
  </si>
  <si>
    <t>Staff / Senior Staff Data Engineer</t>
  </si>
  <si>
    <t>SciTec, Inc.</t>
  </si>
  <si>
    <t>['python', 'c++', 'sql', 'java', 'rust', 'scala', 'nosql', 'swift', 'postgresql', 'cassandra', 'redis', 'openstack', 'aws', 'airflow', 'spark', 'terraform', 'ansible', 'docker', 'kubernetes']</t>
  </si>
  <si>
    <t>Anaplan Consultant - Model Builder</t>
  </si>
  <si>
    <t>Slalom</t>
  </si>
  <si>
    <t>Software Engineer (LLM/RAG Experience)</t>
  </si>
  <si>
    <t>Warrior Insurance Network</t>
  </si>
  <si>
    <t>['sql', 'sas', 'sas', 'r', 'db2', 'mysql', 'redshift', 'oracle', 'hadoop', 'unix', 'excel', 'tableau', 'cognos', 'power bi']</t>
  </si>
  <si>
    <t>J.D. Power</t>
  </si>
  <si>
    <t>['go', 'sql', 'python', 'r', 'aws', 'redshift', 'bigquery']</t>
  </si>
  <si>
    <t>DataAnalyst.com</t>
  </si>
  <si>
    <t>HAEA</t>
  </si>
  <si>
    <t>Everlight Solar</t>
  </si>
  <si>
    <t>['sql', 'macos']</t>
  </si>
  <si>
    <t>Data Analyst- Gainesville, FL</t>
  </si>
  <si>
    <t>Universal Energy Solutions</t>
  </si>
  <si>
    <t>Data Scientist &amp; Machine Learning Engineer</t>
  </si>
  <si>
    <t>Profluent</t>
  </si>
  <si>
    <t>['sql', 'python', 'gcp', 'aws', 'bigquery', 'spark', 'numpy', 'pandas', 'jupyter', 'linux', 'docker', 'kubernetes', 'git']</t>
  </si>
  <si>
    <t>Nexus Training &amp; Consulting</t>
  </si>
  <si>
    <t>['bash', 'python', 'bigquery', 'terraform', 'kubernetes', 'jenkins', 'docker']</t>
  </si>
  <si>
    <t>Blairsville, GA</t>
  </si>
  <si>
    <t>United Community</t>
  </si>
  <si>
    <t>Children's National Hospital</t>
  </si>
  <si>
    <t>['sas', 'sas', 'r', 'sql', 'sql server', 'spring', 'excel', 'tableau', 'flow']</t>
  </si>
  <si>
    <t>Sr. Data Analyst, Risk Adjustment - Now Hiring</t>
  </si>
  <si>
    <t>['sql', 'sas', 'sas', 'sql server', 'oracle', 'cognos', 'alteryx', 'tableau', 'excel', 'powerpoint', 'word']</t>
  </si>
  <si>
    <t>Data Engineer/Scientist (Technology Solutions Analyst IV) (Vacancy)</t>
  </si>
  <si>
    <t>Grandview Heights, OH</t>
  </si>
  <si>
    <t>City of Columbus</t>
  </si>
  <si>
    <t>['sql', 'python', 'java', 'c++', 'scala', 'sas', 'sas', 'r', 'sql server', 'azure', 'jupyter', 'qlik', 'tableau', 'github']</t>
  </si>
  <si>
    <t>Business Data Analyst w/ Commerical Banking/Lending experience</t>
  </si>
  <si>
    <t>['sql', 'go', 'word', 'excel', 'ms access', 'powerpoint']</t>
  </si>
  <si>
    <t>Data Engineering Manager (Onsite)</t>
  </si>
  <si>
    <t>Actfore</t>
  </si>
  <si>
    <t>['python', 'java', 'vba', 'excel']</t>
  </si>
  <si>
    <t>EMERGE</t>
  </si>
  <si>
    <t>['sql', 'looker', 'excel']</t>
  </si>
  <si>
    <t>Staff, Data Engineer</t>
  </si>
  <si>
    <t>Cave Springs, AR</t>
  </si>
  <si>
    <t>Data Engineer with Expertise in Efficient Duplicate Detection and Large-Scale Data Processing</t>
  </si>
  <si>
    <t>Eligibility and Enrollment Data Analyst (Remote - Florida)</t>
  </si>
  <si>
    <t>Flushing, New York</t>
  </si>
  <si>
    <t>['sql', 'sap', 'power bi', 'dax']</t>
  </si>
  <si>
    <t>Vice President Data Science - Private Credit Investment Manager - Now Hiring</t>
  </si>
  <si>
    <t>J Harlan Group, LLC</t>
  </si>
  <si>
    <t>['sql', 'r', 'php', 'java', 'ruby', 'ruby', 'clojure', 'matlab', 'excel']</t>
  </si>
  <si>
    <t>Freelance Online Data Analyst (English &amp; Chinese Traditional)</t>
  </si>
  <si>
    <t>Senior Data Analyst - Manufacturing Systems</t>
  </si>
  <si>
    <t>['oracle', 'windows']</t>
  </si>
  <si>
    <t>Systems Engineer, Data Modeler - Defense Health</t>
  </si>
  <si>
    <t>Bluestaq LLC</t>
  </si>
  <si>
    <t>['nosql', 'mongodb', 'mongodb', 'postgresql', 'mysql', 'aws', 'azure', 'hadoop', 'spark', 'kafka', 'atlassian', 'jira', 'confluence']</t>
  </si>
  <si>
    <t>Senior Oracle PLSQL Data Analyst</t>
  </si>
  <si>
    <t>['java', 'oracle']</t>
  </si>
  <si>
    <t>Data Engineer – Azure, Kubernetes, and DevOps</t>
  </si>
  <si>
    <t>RedCube Technologies</t>
  </si>
  <si>
    <t>['sql', 'python', 'scala', 'azure', 'databricks', 'kafka', 'kubernetes', 'flow', 'terraform', 'git']</t>
  </si>
  <si>
    <t>Bristol, WI</t>
  </si>
  <si>
    <t>Uline, Inc.</t>
  </si>
  <si>
    <t>Careers At Chewy, Inc. - Chewy.com</t>
  </si>
  <si>
    <t>['sql', 'python', 'snowflake', 'aws', 'hadoop', 'spark', 'kafka', 'tableau', 'power bi', 'jira', 'confluence']</t>
  </si>
  <si>
    <t>ZS</t>
  </si>
  <si>
    <t>['python', 'aws', 'azure', 'gcp', 'pyspark', 'spark']</t>
  </si>
  <si>
    <t>Hasbrouck Heights, NJ</t>
  </si>
  <si>
    <t>Women For Hire- Job Board</t>
  </si>
  <si>
    <t>Machine Learning Operations Data Engineer IV - Now Hiring</t>
  </si>
  <si>
    <t>Fall River, MA</t>
  </si>
  <si>
    <t>['sql', 'python', 'r', 'azure', 'databricks', 'aws', 'gcp', 'spark', 'pyspark', 'pandas', 'scikit-learn', 'tidyverse', 'docker', 'kubernetes']</t>
  </si>
  <si>
    <t>Noble Federal Credit Union</t>
  </si>
  <si>
    <t>['python', 'pandas', 'pytorch', 'tensorflow', 'pyspark']</t>
  </si>
  <si>
    <t>SHSMD Career Center</t>
  </si>
  <si>
    <t>AdventHealth</t>
  </si>
  <si>
    <t>['python', 'sql', 'r', 'aws', 'azure', 'snowflake', 'pandas', 'pytorch', 'tensorflow', 'scikit-learn', 'flask', 'linux', 'dax', 'docker', 'git', 'kubernetes']</t>
  </si>
  <si>
    <t>Oakley, CA</t>
  </si>
  <si>
    <t>ABOTTS</t>
  </si>
  <si>
    <t>['sql', 'python', 'snowflake', 'aws', 'excel', 'jira']</t>
  </si>
  <si>
    <t>Data Engineer II, Alexa Devices</t>
  </si>
  <si>
    <t>Senior Data Scientist, Performance Marketing</t>
  </si>
  <si>
    <t>Data Analyst (LATAM)</t>
  </si>
  <si>
    <t>['sql', 'python', 'tableau', 'looker', 'power bi']</t>
  </si>
  <si>
    <t>Metas Solutions</t>
  </si>
  <si>
    <t>['r', 'sql', 'python', 'azure', 'databricks', 'aws', 'spark']</t>
  </si>
  <si>
    <t>Performance Reporting Analyst (Remote NC)</t>
  </si>
  <si>
    <t>Data Scientist, RWE Clinical Trials - Remote</t>
  </si>
  <si>
    <t>Jooble</t>
  </si>
  <si>
    <t>['r', 'python', 'sql', 'gcp', 'tableau', 'power bi', 'alteryx']</t>
  </si>
  <si>
    <t>Johnson, AR</t>
  </si>
  <si>
    <t>['go', 'java', 'scala', 'python', 'sql', 'spark', 'kafka']</t>
  </si>
  <si>
    <t>Gravette, AR</t>
  </si>
  <si>
    <t>['scala', 'python', 'nosql', 'mysql', 'gcp', 'azure', 'databricks', 'snowflake', 'hadoop', 'spark', 'airflow', 'kafka', 'wire']</t>
  </si>
  <si>
    <t>Data Scientist, eComm - Machine Learning Engineer</t>
  </si>
  <si>
    <t>Goshen, AR</t>
  </si>
  <si>
    <t>['python', 'sql', 'nosql', 'scala', 'r', 'gcp', 'azure', 'aws', 'spark', 'numpy', 'pytorch', 'tensorflow', 'scikit-learn', 'airflow', 'kafka', 'docker', 'kubernetes']</t>
  </si>
  <si>
    <t>Windchill PLM Data Migration Lead</t>
  </si>
  <si>
    <t>Seekonk, MA</t>
  </si>
  <si>
    <t>Mid-Level Data Analyst / Norcross / SQL</t>
  </si>
  <si>
    <t>Lead Data Scientist - Fraud Identity Analytics</t>
  </si>
  <si>
    <t>['mysql', 'postgresql']</t>
  </si>
  <si>
    <t>Data Engineer with snowflake</t>
  </si>
  <si>
    <t>['sql', 'gcp', 'bigquery', 'azure', 'kubernetes', 'terraform']</t>
  </si>
  <si>
    <t>Abt Global</t>
  </si>
  <si>
    <t>['python', 'r', 'sql', 'oracle']</t>
  </si>
  <si>
    <t>RedBeard Solutions</t>
  </si>
  <si>
    <t>['sql', 'python', 'javascript', 'mysql', 'aws', 'airflow', 'node', 'git']</t>
  </si>
  <si>
    <t>Data Engineer with strong  SQL. Python, ADF, Azure Synapse, Databricks</t>
  </si>
  <si>
    <t>Google Cloud Platform Cloud Data Engineer</t>
  </si>
  <si>
    <t>Ecommerce Senior Data Analyst (W2 Only)</t>
  </si>
  <si>
    <t>Data Analyst -Public Health</t>
  </si>
  <si>
    <t>NON PROFIT ORGANIZATIONS</t>
  </si>
  <si>
    <t>Human Resources Data Reporting Analyst</t>
  </si>
  <si>
    <t>City of Atlanta</t>
  </si>
  <si>
    <t>['sql', 'r', 'python', 'visual basic', 'oracle', 'excel', 'flow']</t>
  </si>
  <si>
    <t>System Analyst</t>
  </si>
  <si>
    <t>Software Data Science &amp; Analytics Engineer</t>
  </si>
  <si>
    <t>Dematic Corp. (ILD-US)</t>
  </si>
  <si>
    <t>['sql', 'vba', 'python', 'snowflake', 'power bi', 'sap']</t>
  </si>
  <si>
    <t>Data Scientist, Call Intelligence</t>
  </si>
  <si>
    <t>Data Software Engineer(Python Developer)</t>
  </si>
  <si>
    <t>Sr Data Engineer, AI</t>
  </si>
  <si>
    <t>['java', 'c#', 'python', 'sql', 't-sql', 'azure', 'spark', 'node.js', 'unix', 'git', 'github', 'jira', 'confluence']</t>
  </si>
  <si>
    <t>Interactive Resources Ir</t>
  </si>
  <si>
    <t>['python', 'sql', 'aws', 'azure', 'snowflake', 'airflow', 'git']</t>
  </si>
  <si>
    <t>ComTec Information Systems</t>
  </si>
  <si>
    <t>['sql', 'shell', 'snowflake', 'azure', 'hadoop', 'kafka', 'spark']</t>
  </si>
  <si>
    <t>Population Health Analytics, Sr. Quality Data Analyst - Now Hiring</t>
  </si>
  <si>
    <t>Ballston Lake, NY</t>
  </si>
  <si>
    <t>Web Traffic Analyst</t>
  </si>
  <si>
    <t>Data Capture Product Analyst</t>
  </si>
  <si>
    <t>Business Analyst 70K in South Miami w/ Power BI experience</t>
  </si>
  <si>
    <t>AI Workflow Automation Engineer  / Developer</t>
  </si>
  <si>
    <t>Law Firm</t>
  </si>
  <si>
    <t>['python', 'azure', 'jupyter']</t>
  </si>
  <si>
    <t>Senior Analytic Data Analyst - FEP HEDIS Quality Analytics</t>
  </si>
  <si>
    <t>Data Engineer (ETL, Informatica) - 26958</t>
  </si>
  <si>
    <t>Software and Data Engineer - Vehicle Durability Testing</t>
  </si>
  <si>
    <t>['assembly', 'python', 'javascript', 'sql', 'matlab', 'vba', 'excel']</t>
  </si>
  <si>
    <t>['python', 'shell', 'sql', 'go', 'snowflake', 'aws', 'linux']</t>
  </si>
  <si>
    <t>Lifespark: Sr. Data Engineer</t>
  </si>
  <si>
    <t>St Louis Park, MN</t>
  </si>
  <si>
    <t>Lifespark Group LLC</t>
  </si>
  <si>
    <t>['sql', 'python', 'snowflake', 'aws', 'azure']</t>
  </si>
  <si>
    <t>Informatics Data Analyst-Hybrid</t>
  </si>
  <si>
    <t>['sql', 'sas', 'sas', 'word', 'excel', 'powerpoint', 'tableau']</t>
  </si>
  <si>
    <t>2025 AARC Senior Data Science Analyst</t>
  </si>
  <si>
    <t>ETL DATA Engineer W/AWS (F2F- ONLY LOCALS TO FLORIDA)</t>
  </si>
  <si>
    <t>['python', 'shell', 'aws', 'databricks', 'pyspark', 'kafka', 'spark', 'airflow', 'selenium', 'linux', 'git', 'jenkins']</t>
  </si>
  <si>
    <t>Data Engineer/ Data Modeler</t>
  </si>
  <si>
    <t>Law Enforcement Data Analyst</t>
  </si>
  <si>
    <t>Center For Child Protection</t>
  </si>
  <si>
    <t>Natural Fiber Welding, Inc.</t>
  </si>
  <si>
    <t>Randstad Digital Americas</t>
  </si>
  <si>
    <t>['sql', 'snowflake', 'oracle', 'aws', 'redshift', 'kafka', 'cordova', 'qlik', 'ssis']</t>
  </si>
  <si>
    <t>UR Technologies Inc.,</t>
  </si>
  <si>
    <t>['python', 'sql', 'nosql', 'postgresql', 'cassandra', 'aws', 'azure', 'gcp', 'snowflake', 'databricks', 'hadoop', 'spark', 'kafka']</t>
  </si>
  <si>
    <t>['python', 'sql', 'scala', 'nosql', 'aws', 'azure', 'spark', 'hadoop']</t>
  </si>
  <si>
    <t>junior data scientist/Data Analyst / java devops developer</t>
  </si>
  <si>
    <t>Lead Generation &amp; Data Analyst (Apprentice/Graduate)</t>
  </si>
  <si>
    <t>ATLAS ANALYTICS</t>
  </si>
  <si>
    <t>['sheets', 'flow', 'airtable']</t>
  </si>
  <si>
    <t>Data Analyst - Customer Operations</t>
  </si>
  <si>
    <t>Canada (+1 other)</t>
  </si>
  <si>
    <t>Simplify Jobs</t>
  </si>
  <si>
    <t>Scribd</t>
  </si>
  <si>
    <t>['sql', 'databricks', 'spark', 'looker', 'sheets', 'excel', 'jira']</t>
  </si>
  <si>
    <t>ASC - Downstream Data Scientist</t>
  </si>
  <si>
    <t>WhiteCrow.co</t>
  </si>
  <si>
    <t>['java', 'c++', 'python', 'r', 'spark']</t>
  </si>
  <si>
    <t>LocalJobs.com</t>
  </si>
  <si>
    <t>Software Development Engineer - Distributed NoSQL Database Systems</t>
  </si>
  <si>
    <t>['nosql', 'c', 'c++', 'java', 'go', 'python', 'rust', 'mongodb', 'mongodb', 'redis', 'neo4j', 'elasticsearch', 'linux']</t>
  </si>
  <si>
    <t>BI Data Engineer III</t>
  </si>
  <si>
    <t>Data Engineer, AIGC Science and Analytics</t>
  </si>
  <si>
    <t>Sr. Data Scientist ( SQL , BQ , Google Cloud Platform )</t>
  </si>
  <si>
    <t>['sql', 'python', 'aws', 'azure', 'bigquery']</t>
  </si>
  <si>
    <t>Hawaii</t>
  </si>
  <si>
    <t>['python', 'databricks', 'aws']</t>
  </si>
  <si>
    <t>Business Intelligence Manager</t>
  </si>
  <si>
    <t>['sql', 'r', 'python', 'sql server', 'power bi']</t>
  </si>
  <si>
    <t>Data Engineer - TS/SCI with CI Polygraph Required</t>
  </si>
  <si>
    <t>['python', 'sql', 'java', 'bash', 'typescript', 'cassandra', 'elasticsearch', 'aws', 'oracle', 'pyspark', 'spark', 'word', 'puppet']</t>
  </si>
  <si>
    <t>Principal Systems Software Engineer</t>
  </si>
  <si>
    <t>['c++', 'java', 'scala', 'databricks', 'aws', 'spark', 'hadoop', 'kafka']</t>
  </si>
  <si>
    <t>Solutions &amp; Data Engineer</t>
  </si>
  <si>
    <t>Berkley Oil &amp; Gas (a Berkley Company)</t>
  </si>
  <si>
    <t>['vba', 'sql', 'visual basic', 'python', 'sql server', 'excel', 'tableau', 'jira']</t>
  </si>
  <si>
    <t>['python', 'sql', 'java', 'c#', 'scala', 'r', 'aws', 'azure', 'gcp', 'snowflake', 'bigquery', 'redshift', 'databricks', 'airflow', 'spark', 'kafka']</t>
  </si>
  <si>
    <t>Senior Data Engineer, 3PX Private Pricing - Analytics &amp; Insights</t>
  </si>
  <si>
    <t>Amazon Web Services (AWS)</t>
  </si>
  <si>
    <t>Data Engineer for Hospital EMR Integration and AI/ML Development</t>
  </si>
  <si>
    <t>Sr. Robotics Business Intelligence Engineer, Amazon Robotics</t>
  </si>
  <si>
    <t>['java', 'aws', 'redshift', 'kafka', 'kubernetes']</t>
  </si>
  <si>
    <t>BI Technical Lead</t>
  </si>
  <si>
    <t>Data Analyst with Bullhorn Expertise</t>
  </si>
  <si>
    <t>The Midtown Group</t>
  </si>
  <si>
    <t>['vba', 'python', 'excel', 'flow']</t>
  </si>
  <si>
    <t>Sr. AI/ML Developer_FL</t>
  </si>
  <si>
    <t>['python', 'r', 'sql', 'nosql', 'aws', 'azure', 'tensorflow', 'pytorch', 'scikit-learn', 'spark', 'hadoop']</t>
  </si>
  <si>
    <t>Sr. Data Engineer_NYC</t>
  </si>
  <si>
    <t>['sql', 'python', 'snowflake', 'azure', 'pyspark']</t>
  </si>
  <si>
    <t>First Derivative</t>
  </si>
  <si>
    <t>['sql', 'python', 'html', 'css', 'javascript', 'snowflake', 'aws', 'react', 'airflow', 'angular', 'qlik', 'power bi', 'git', 'jira']</t>
  </si>
  <si>
    <t>Data Analyst - Supervisory, Business, and Finance Analytics</t>
  </si>
  <si>
    <t>Federal Reserve Bank of Chicago</t>
  </si>
  <si>
    <t>Rochester, IL</t>
  </si>
  <si>
    <t>['sql', 'go', 'excel', 'jira']</t>
  </si>
  <si>
    <t>Data Engineer and Product Manager</t>
  </si>
  <si>
    <t>Innomotics LLC</t>
  </si>
  <si>
    <t>GL &amp; Subledger Data Analyst</t>
  </si>
  <si>
    <t>Devbytes inc</t>
  </si>
  <si>
    <t>Data Science Product Manager (Need Locals)</t>
  </si>
  <si>
    <t>['python', 'sql', 'aws', 'powerpoint', 'tableau', 'looker']</t>
  </si>
  <si>
    <t>Senior Manager - Data Scientist</t>
  </si>
  <si>
    <t>WKRN Jobs</t>
  </si>
  <si>
    <t>Delmar, NY</t>
  </si>
  <si>
    <t>Help with Data Engineering work</t>
  </si>
  <si>
    <t>Tech Lead (Data Engineer)</t>
  </si>
  <si>
    <t>['python', 'java', 'scala', 'mongo', 'sql', 'dynamodb', 'aws', 'redshift', 'pandas', 'hadoop', 'spark', 'pyspark', 'django', 'terraform', 'bitbucket']</t>
  </si>
  <si>
    <t>Data Analyst/Project Coordinator</t>
  </si>
  <si>
    <t>McBride &amp; Son Homes</t>
  </si>
  <si>
    <t>Data Engineer/Python SR</t>
  </si>
  <si>
    <t>Encora</t>
  </si>
  <si>
    <t>['python', 'powerpoint']</t>
  </si>
  <si>
    <t>Asset Servicing - Vice President, Data Science Lead</t>
  </si>
  <si>
    <t>Associate Data Engineer – Temporary</t>
  </si>
  <si>
    <t>Forian</t>
  </si>
  <si>
    <t>['sql', 'python', 'databricks', 'redshift', 'snowflake', 'tableau', 'looker', 'power bi', 'slack']</t>
  </si>
  <si>
    <t>Associate Scientist, Epidemiology Data Analysis</t>
  </si>
  <si>
    <t>American Cancer Society</t>
  </si>
  <si>
    <t>['r', 'sas', 'sas', 'python', 'git']</t>
  </si>
  <si>
    <t>Lehigh University</t>
  </si>
  <si>
    <t>['sql', 'r', 'python', 'sql server', 'oracle', 'aws', 'tableau']</t>
  </si>
  <si>
    <t>Agriculture Science Statistician</t>
  </si>
  <si>
    <t>['python', 'matlab', 'r', 'sql']</t>
  </si>
  <si>
    <t>['sql', 'power bi', 'excel', 'sharepoint', 'dax']</t>
  </si>
  <si>
    <t>['sql', 'python', 'snowflake', 'aws', 'azure', 'flow']</t>
  </si>
  <si>
    <t>Data Engineer with (ETL / Oracle SQL Developer / Tableau Prep) - Direct Client 10+ Yrs.</t>
  </si>
  <si>
    <t>System Edge (USA) L.L.C.</t>
  </si>
  <si>
    <t>Python SQL Data Engineer</t>
  </si>
  <si>
    <t>['python', 'sql', 'nosql', 'bigquery', 'gcp', 'airflow']</t>
  </si>
  <si>
    <t>['looker', 'microstrategy', 'dax']</t>
  </si>
  <si>
    <t>Senior Data and Performance Management Analyst</t>
  </si>
  <si>
    <t>LMI</t>
  </si>
  <si>
    <t>Smart Hands Technician - Data Center</t>
  </si>
  <si>
    <t>Fortuna</t>
  </si>
  <si>
    <t>['python', 'sql', 'c', 'c#', 'c++', 'aws', 'spark', 'flow', 'github', 'docker', 'kubernetes', 'jenkins']</t>
  </si>
  <si>
    <t>Sr Property Financial Data Analyst - Now Hiring</t>
  </si>
  <si>
    <t>180 Properties Co LLC</t>
  </si>
  <si>
    <t>Cyber Ops Risk Analyst / Data Engineer</t>
  </si>
  <si>
    <t>Sr. Manager, Data Engineering, Nbcu Media Group</t>
  </si>
  <si>
    <t>ShowbizJobs</t>
  </si>
  <si>
    <t>['python', 'java', 'scala', 'aws', 'snowflake', 'databricks', 'airflow', 'spark', 'kubernetes']</t>
  </si>
  <si>
    <t>Athor Christensen</t>
  </si>
  <si>
    <t>Natural Language (NL) Data Scientist</t>
  </si>
  <si>
    <t>['python', 'c#', 'sql', 'mongodb', 'mongodb', 'sql server', 'watson', 'azure', 'aws', 'redhat', 'windows', 'splunk', 'ssrs', 'cognos', 'power bi', 'visio', 'ssis', 'bitbucket', 'jira', 'confluence']</t>
  </si>
  <si>
    <t>['sql', 'scala', 'java', 'python', 'mysql', 'postgresql', 'sql server', 'cassandra', 'pyspark', 'kafka', 'express', 'flow', 'kubernetes']</t>
  </si>
  <si>
    <t>Senior Data Analyst - Data &amp; Analytics (DnA)</t>
  </si>
  <si>
    <t>Corporate - Business Data Analyst (Strategy)</t>
  </si>
  <si>
    <t>Essilor and Subsidiaries</t>
  </si>
  <si>
    <t>Data Analyst (Fixed Term Contract)</t>
  </si>
  <si>
    <t>Outscal</t>
  </si>
  <si>
    <t>Dreamhaven</t>
  </si>
  <si>
    <t>['sql', 'python', 'databricks', 'pandas', 'numpy', 'spark', 'tableau', 'looker', 'power bi', 'sheets']</t>
  </si>
  <si>
    <t>Informatics Data Analyst ( Must work onsite in DTLA)</t>
  </si>
  <si>
    <t>Genesis Global Recruiting</t>
  </si>
  <si>
    <t>['sas', 'sas', 'sql', 'excel', 'word', 'powerpoint', 'tableau']</t>
  </si>
  <si>
    <t>['sql', 'sql server', 'mysql', 'oracle', 'azure', 'power bi', 'sharepoint']</t>
  </si>
  <si>
    <t>AI/ML Data Scientist II- Remote, USA</t>
  </si>
  <si>
    <t>['python', 'r', 'sql', 'aws', 'gcp', 'azure', 'tensorflow', 'pytorch', 'scikit-learn', 'pandas', 'numpy', 'matplotlib', 'seaborn', 'spark']</t>
  </si>
  <si>
    <t>GEI Consultants, Inc.</t>
  </si>
  <si>
    <t>DAS42 | Data &amp; Analytics Consultancy</t>
  </si>
  <si>
    <t>['python', 'sql', 'snowflake', 'aws', 'bigquery', 'redshift', 'looker', 'tableau']</t>
  </si>
  <si>
    <t>Senior Full Stack Software Engineer- Gen AI Platforms</t>
  </si>
  <si>
    <t>['python', 'java', 'snowflake', 'kafka', 'flow', 'git', 'jenkins', 'docker', 'kubernetes']</t>
  </si>
  <si>
    <t>Big Data Engineer with cloud experience</t>
  </si>
  <si>
    <t>SysMind Tech</t>
  </si>
  <si>
    <t>['python', 'aws', 'kafka', 'spark', 'tableau', 'git']</t>
  </si>
  <si>
    <t>Senior Data Engineer - Oracle SQL and PL/SQL</t>
  </si>
  <si>
    <t>Information Security Data Analyst I</t>
  </si>
  <si>
    <t>Nakuru, Kenya</t>
  </si>
  <si>
    <t>Levels.fyi</t>
  </si>
  <si>
    <t>University of Rochester</t>
  </si>
  <si>
    <t>Data Analyst, Customer Operations</t>
  </si>
  <si>
    <t>Tetovo, North Macedonia</t>
  </si>
  <si>
    <t>Karkidi</t>
  </si>
  <si>
    <t>Inspire11</t>
  </si>
  <si>
    <t>Machine Learning Engineer (Europe)</t>
  </si>
  <si>
    <t>Kalepa</t>
  </si>
  <si>
    <t>['python', 'aws', 'arch']</t>
  </si>
  <si>
    <t>Data Engineer (L5)</t>
  </si>
  <si>
    <t>Sales Engineer, Enterprise</t>
  </si>
  <si>
    <t>Myanmar</t>
  </si>
  <si>
    <t>['sql', 'python', 'shell', 'go', 'mongodb', 'mongodb', 'sql server', 'db2', 'postgresql', 'mysql', 'oracle', 'aws', 'azure', 'gcp', 'snowflake', 'redshift', 'bigquery', 'databricks', 'kafka', 'linux', 'windows', 'sap', 'slack']</t>
  </si>
  <si>
    <t>FX Logistics</t>
  </si>
  <si>
    <t>Senior Data Engineer/Scientist</t>
  </si>
  <si>
    <t>Samsara</t>
  </si>
  <si>
    <t>['sql', 'python', 'databricks', 'tableau']</t>
  </si>
  <si>
    <t>['c', 'sql', 'python', 'looker']</t>
  </si>
  <si>
    <t>Cintal Inc</t>
  </si>
  <si>
    <t>Wrench Group</t>
  </si>
  <si>
    <t>Senior Business Intelligence Engineer, AMZL ORBIT</t>
  </si>
  <si>
    <t>Associate Statistical Programmer Director</t>
  </si>
  <si>
    <t>Exelixis</t>
  </si>
  <si>
    <t>['sas', 'sas', 'unix']</t>
  </si>
  <si>
    <t>Canyon Lake, TX</t>
  </si>
  <si>
    <t>New Braunfels Utilities</t>
  </si>
  <si>
    <t>(USA) Senior, Data Scientist (Computer Vision Engineer)</t>
  </si>
  <si>
    <t>['python', 'scala', 'r', 'spark', 'tensorflow', 'github']</t>
  </si>
  <si>
    <t>Data Engineer III - Data Ventures</t>
  </si>
  <si>
    <t>Tontitown, AR</t>
  </si>
  <si>
    <t>['java', 'scala', 'python', 'nosql', 'mysql', 'gcp', 'azure', 'databricks', 'hadoop', 'spark', 'kafka', 'airflow']</t>
  </si>
  <si>
    <t>entry level Data Scientist / AI engineer/ Java Software programmer</t>
  </si>
  <si>
    <t>Smart Recruiters Jobs</t>
  </si>
  <si>
    <t>AML/CFT &amp; Data Analyst (E)</t>
  </si>
  <si>
    <t>Entry Level ML Engineer/data analyst</t>
  </si>
  <si>
    <t>['java', 'javascript', 'c++', 'sas', 'sas', 'python', 'spring', 'tableau', 'docker', 'jenkins']</t>
  </si>
  <si>
    <t>IT Security Analyst/DevSecOps Engineer</t>
  </si>
  <si>
    <t>Monolithic Power Systems, Inc.</t>
  </si>
  <si>
    <t>['python', 'bash', 'powershell', 'git', 'docker', 'kubernetes', 'jenkins', 'gitlab', 'terraform', 'ansible']</t>
  </si>
  <si>
    <t>Senior Data Engineer, Analytics &amp; Insights</t>
  </si>
  <si>
    <t>Clarkson Valley, MO</t>
  </si>
  <si>
    <t>McBride Homes</t>
  </si>
  <si>
    <t>['sql', 'snowflake', 'azure', 'databricks', 'airflow', 'power bi', 'tableau', 'alteryx', 'ssis']</t>
  </si>
  <si>
    <t>Diligent ACL Analyst</t>
  </si>
  <si>
    <t>SMART TECH SKILLS LLC</t>
  </si>
  <si>
    <t>IT Business Systems Analyst</t>
  </si>
  <si>
    <t>Kings Park, NY</t>
  </si>
  <si>
    <t>Frankford, NJ</t>
  </si>
  <si>
    <t>Beacon Hill</t>
  </si>
  <si>
    <t>['sql', 'python', 'scala', 'azure', 'databricks', 'cognos', 'flow', 'github']</t>
  </si>
  <si>
    <t>Drive DeVilbiss Healthcare</t>
  </si>
  <si>
    <t>['sql', 'python', 'r', 'shell', 'power bi', 'sap', 'excel', 'dax', 'smartsheet', 'asana', 'planner']</t>
  </si>
  <si>
    <t>Senior Web/Digital Analytics</t>
  </si>
  <si>
    <t>Cloud Data Analyst/ Azure Data Engineer</t>
  </si>
  <si>
    <t>['sql', 'python', 'powershell', 'azure', 'alteryx', 'tableau', 'power bi']</t>
  </si>
  <si>
    <t>Hybrid Data Engineer for Child Welfare Data Conversion</t>
  </si>
  <si>
    <t>Durham, North Carolina</t>
  </si>
  <si>
    <t>Professional Search of the Carolinas</t>
  </si>
  <si>
    <t>Excellent opportunity for Business Data Analyst with significant Banking &amp; Commercial Lending experience - Charlotte, NC/ SFO,CA</t>
  </si>
  <si>
    <t>Nascent Global</t>
  </si>
  <si>
    <t>Advertising Campaign Analyst</t>
  </si>
  <si>
    <t>Category Insights Analyst</t>
  </si>
  <si>
    <t>Topco Associates LLC</t>
  </si>
  <si>
    <t>['sql', 'excel', 'tableau', 'powerpoint', 'microsoft teams', 'zoom']</t>
  </si>
  <si>
    <t>Data Engineer with Cybersecurity/DLP (Data Loss Prevention), Python Data Pipelines &amp; CICD Exp.</t>
  </si>
  <si>
    <t>Principal AI Engineer with Cyber Security</t>
  </si>
  <si>
    <t>Armis</t>
  </si>
  <si>
    <t>['python', 'git', 'flow']</t>
  </si>
  <si>
    <t>Data Analyst lll (Data Encryption Analyst)</t>
  </si>
  <si>
    <t>Audit Data Analyst - Senior Auditor</t>
  </si>
  <si>
    <t>['sas', 'sas', 'sql', 'phoenix', 'tableau', 'power bi', 'alteryx']</t>
  </si>
  <si>
    <t>Digital Analyst</t>
  </si>
  <si>
    <t>Caterpillar Inc.</t>
  </si>
  <si>
    <t>Atwater, CA</t>
  </si>
  <si>
    <t>['python', 'sql', 'aws', 'azure', 'gcp', 'linux', 'kubernetes', 'docker']</t>
  </si>
  <si>
    <t>Allen Park, MI</t>
  </si>
  <si>
    <t>['java', 'python', 'sql', 'bigquery', 'linux', 'github', 'terraform']</t>
  </si>
  <si>
    <t>Hybrid Azure Data Analytics Engineer</t>
  </si>
  <si>
    <t>Collingswood, NJ</t>
  </si>
  <si>
    <t>EDI Staffing, an EDI Specialists Company</t>
  </si>
  <si>
    <t>['sql', 'python', 'azure', 'oracle', 'databricks', 'spark', 'pyspark', 'unity', 'github', 'terraform']</t>
  </si>
  <si>
    <t>Sr. Data Engineer - Operational Data</t>
  </si>
  <si>
    <t>The Reserves Network</t>
  </si>
  <si>
    <t>['sql', 'python', 'sql server', 'excel']</t>
  </si>
  <si>
    <t>Software Engineer — Data Infrastructure</t>
  </si>
  <si>
    <t>Snorkel AI</t>
  </si>
  <si>
    <t>['python', 'aws', 'databricks', 'snowflake', 'kubernetes']</t>
  </si>
  <si>
    <t>['java', 'python', 'sql', 'postgresql', 'dynamodb', 'aws', 'pyspark', 'angular', 'tableau', 'ssrs', 'terraform', 'git', 'jenkins', 'docker']</t>
  </si>
  <si>
    <t>Data Engineer with Scala &amp; Spark expereince (Contract W2 Hybrid onsite)</t>
  </si>
  <si>
    <t>['scala', 'java', 'python', 'sql', 'nosql', 'spark', 'airflow', 'git']</t>
  </si>
  <si>
    <t>ETL Informatica Engineer</t>
  </si>
  <si>
    <t>['sql', 'shell', 'sql server', 'db2', 'unix', 'git', 'github', 'jenkins', 'jira', 'confluence']</t>
  </si>
  <si>
    <t>Big Data Engineer (Contract W2 Hybrid onsite)</t>
  </si>
  <si>
    <t>R19202  Data Science and AI Developer</t>
  </si>
  <si>
    <t>PhD Computer Scientist/Software Developer $1M+</t>
  </si>
  <si>
    <t>SPARK INVESTMENT MANAGEMENT LLC</t>
  </si>
  <si>
    <t>AAA Auto Club Enterprises</t>
  </si>
  <si>
    <t>Morgan Properties</t>
  </si>
  <si>
    <t>['c#', 'javascript', 'css', 'sql', 'sql server', 'azure', 'power bi', 'ssrs', 'ssis', 'sharepoint', 'excel', 'git']</t>
  </si>
  <si>
    <t>Amiseq Inc.</t>
  </si>
  <si>
    <t>['sql', 't-sql', 'python', 'snowflake', 'unix', 'github', 'jira']</t>
  </si>
  <si>
    <t>Network Distribution</t>
  </si>
  <si>
    <t>['sql', 'snowflake', 'aws', 'sap']</t>
  </si>
  <si>
    <t>Data Engineer/Scientist 2 (Data Scientist 2)</t>
  </si>
  <si>
    <t>['python', 'sql', 'power bi', 'visio', 'sharepoint', 'tableau']</t>
  </si>
  <si>
    <t>Data Analyst (Hybrid Onsite)</t>
  </si>
  <si>
    <t>['sas', 'sas', 'r', 'python', 'sql', 'tableau', 'excel', 'word', 'powerpoint']</t>
  </si>
  <si>
    <t>Data engineer - W2 contract</t>
  </si>
  <si>
    <t>IIC</t>
  </si>
  <si>
    <t>Watkinsville, GA</t>
  </si>
  <si>
    <t>Sr Data Scientist - ML/AI/Databricks - Remote - Now Hiring</t>
  </si>
  <si>
    <t>Oneco, FL</t>
  </si>
  <si>
    <t>Principal Data Scientist - Generative AI, Machine Learning, Python, R - Remote - Now Hiring</t>
  </si>
  <si>
    <t>Astatula, FL</t>
  </si>
  <si>
    <t>Data Engineering Specialist</t>
  </si>
  <si>
    <t>Association of American Medical Colleges (AAMC)</t>
  </si>
  <si>
    <t>['python', 'java', 'sql', 'r', 'aws', 'oracle', 'snowflake', 'spark']</t>
  </si>
  <si>
    <t>['shell', 'sql', 'cobol', 'spark', 'unix', 'word', 'excel', 'visio', 'jira', 'confluence']</t>
  </si>
  <si>
    <t>Arcata, CA</t>
  </si>
  <si>
    <t>Open Door Community Health Centers</t>
  </si>
  <si>
    <t>['python', 'sql', 'sql server', 'azure', 'excel']</t>
  </si>
  <si>
    <t>['excel', 'word', 'powerpoint', 'tableau', 'sharepoint']</t>
  </si>
  <si>
    <t>Hiring ASAP | 1 Month Project | R&amp;D| Laboratory Data Analyst | 820193</t>
  </si>
  <si>
    <t>Santa Fe Springs, CA</t>
  </si>
  <si>
    <t>Helpmates</t>
  </si>
  <si>
    <t>Senior Data Analyst - Business Operations</t>
  </si>
  <si>
    <t>TEKsystems Careers</t>
  </si>
  <si>
    <t>CerpassRX</t>
  </si>
  <si>
    <t>211: Data Analyst (Onsite in Dallas)</t>
  </si>
  <si>
    <t>Dataspace</t>
  </si>
  <si>
    <t>['sql', 'python', 'django', 'excel']</t>
  </si>
  <si>
    <t>4062 Aetna Resources, LLC</t>
  </si>
  <si>
    <t>U.S Air Force</t>
  </si>
  <si>
    <t>CAA</t>
  </si>
  <si>
    <t>['sql', 'python', 'datarobot', 'excel', 'tableau', 'looker']</t>
  </si>
  <si>
    <t>EWorker</t>
  </si>
  <si>
    <t>Senior Data Analyst, Global Market Analytics and Insights - Remote</t>
  </si>
  <si>
    <t>confidential</t>
  </si>
  <si>
    <t>['sql', 'python', 'r', 'azure', 'databricks', 'power bi', 'tableau', 'excel', 'powerpoint', 'unity']</t>
  </si>
  <si>
    <t>Braiins</t>
  </si>
  <si>
    <t>['python', 'rust', 'sql', 'matlab', 'tableau']</t>
  </si>
  <si>
    <t>['sas', 'sas', 'sql', 'python', 'flow']</t>
  </si>
  <si>
    <t>LinkedIn Nicaragua</t>
  </si>
  <si>
    <t>ML Solutions Engineer</t>
  </si>
  <si>
    <t>Mali</t>
  </si>
  <si>
    <t>Arize AI</t>
  </si>
  <si>
    <t>['python', 'r', 'java', 'go', 'aws', 'azure', 'gcp', 'tensorflow', 'pytorch', 'scikit-learn', 'kubernetes']</t>
  </si>
  <si>
    <t>USNLX Ability Jobs - National Labor Exchange</t>
  </si>
  <si>
    <t>Senior Data Engineer, Ring Data Science and Engineering</t>
  </si>
  <si>
    <t>['sql', 'python', 'dynamodb', 'elasticsearch', 'redshift', 'aws', 'spark', 'hadoop']</t>
  </si>
  <si>
    <t>Data Audit Analyst</t>
  </si>
  <si>
    <t>Wellington, FL</t>
  </si>
  <si>
    <t>Performance Personnel Partners</t>
  </si>
  <si>
    <t>Database Administrator- Data Engineer II</t>
  </si>
  <si>
    <t>JPMorganChase</t>
  </si>
  <si>
    <t>['sql', 'shell', 'sql server', 'dynamodb', 'aws']</t>
  </si>
  <si>
    <t>Junior Data scientist/ junior Java Jenkins Developer-remote</t>
  </si>
  <si>
    <t>['java', 'javascript', 'c++', 'python', 'spring', 'excel', 'docker', 'jenkins', 'github']</t>
  </si>
  <si>
    <t>Bella Vista, AR</t>
  </si>
  <si>
    <t>['sql', 'nosql', 'java', 'c++', 'python', 'snowflake', 'azure', 'bigquery']</t>
  </si>
  <si>
    <t>Data Engineer, People eXperience and Technology (PXT) Central Science</t>
  </si>
  <si>
    <t>Program Manager - Data Engineer</t>
  </si>
  <si>
    <t>['visio', 'tableau', 'airtable']</t>
  </si>
  <si>
    <t>Lead Analytics Engineer</t>
  </si>
  <si>
    <t>['python', 'oracle', 'aws', 'alteryx']</t>
  </si>
  <si>
    <t>Entry level Data analyst/ AI engineer/ Java Software programmer</t>
  </si>
  <si>
    <t>Medicaid and Pharmaceutical Data Analyst</t>
  </si>
  <si>
    <t>Operations Data Analyst, Expert</t>
  </si>
  <si>
    <t>['vba', 'sql', 'python', 'oracle', 'pandas']</t>
  </si>
  <si>
    <t>AI Product Analyst (Data Science)</t>
  </si>
  <si>
    <t>['python', 'pandas', 'numpy', 'scikit-learn', 'tensorflow', 'pytorch']</t>
  </si>
  <si>
    <t>Princeton, IN</t>
  </si>
  <si>
    <t>Data Engineer (Hybrid Onsite/Some Remote)</t>
  </si>
  <si>
    <t>Juvenile Welfare Board of Pinellas County</t>
  </si>
  <si>
    <t>['sql', 'python', 'azure', 'power bi']</t>
  </si>
  <si>
    <t>Business Intelligence Analyst Senior (Accounting and Finance)</t>
  </si>
  <si>
    <t>['nosql', 'sql', 'snowflake', 'oracle', 'hadoop', 'phoenix', 'tableau']</t>
  </si>
  <si>
    <t>Active TS/SCI clearance, Level II IAT certified Data Engineer</t>
  </si>
  <si>
    <t>Kinetix</t>
  </si>
  <si>
    <t>['javascript', 'groovy', 'python', 'linux', 'docker', 'puppet', 'ansible', 'kubernetes', 'flow']</t>
  </si>
  <si>
    <t>BI Engineer with AWS &amp; PowerBI Exp</t>
  </si>
  <si>
    <t>Neumeric Technologies Corporation</t>
  </si>
  <si>
    <t>['python', 'scala', 'sql', 'r', 't-sql', 'aws', 'power bi']</t>
  </si>
  <si>
    <t>Junior Developer - Data Engineer</t>
  </si>
  <si>
    <t>['java', 'sql', 'python', 'snowflake', 'aws', 'spring', 'kafka']</t>
  </si>
  <si>
    <t>QC Analyst (Data Entry &amp; Customer Service Specialist)</t>
  </si>
  <si>
    <t>TECHGENE SOLUTIONS LLC</t>
  </si>
  <si>
    <t>Lead Python Engineer</t>
  </si>
  <si>
    <t>['python', 'databricks', 'snowflake', 'azure']</t>
  </si>
  <si>
    <t>Trinity, FL</t>
  </si>
  <si>
    <t>MASC Medical Recruitment Firm</t>
  </si>
  <si>
    <t>Junior Financial Data Analyst</t>
  </si>
  <si>
    <t>OAT Orion Advisor Technology, LLC</t>
  </si>
  <si>
    <t>['sql', 'c#', 'dynamodb', 'sql server', 'aws', 'redshift', 'snowflake', 'kafka']</t>
  </si>
  <si>
    <t>ADA Analyst / Tester</t>
  </si>
  <si>
    <t>Albano Systems, Inc.</t>
  </si>
  <si>
    <t>['sql', 'javascript', 't-sql', 'sql server', 'snowflake', 'aws', 'ssis', 'ssrs', 'github', 'jenkins']</t>
  </si>
  <si>
    <t>Jordan, MN</t>
  </si>
  <si>
    <t>['t-sql', 'sql', 'ssis', 'github', 'jenkins']</t>
  </si>
  <si>
    <t>['python', 'sql', 'aws', 'pandas', 'pytorch', 'tensorflow', 'linux', 'git', 'github', 'docker']</t>
  </si>
  <si>
    <t>Ring</t>
  </si>
  <si>
    <t>['sql', 'python', 'dynamodb', 'elasticsearch', 'aws', 'redshift', 'spark', 'hadoop']</t>
  </si>
  <si>
    <t>Data Engineer III (US)</t>
  </si>
  <si>
    <t>['sql', 'shell', 'unix']</t>
  </si>
  <si>
    <t>Principal Data Analyst Global Quality Compliance</t>
  </si>
  <si>
    <t>Upper Saucon Township, PA</t>
  </si>
  <si>
    <t>['python', 'r', 'sql', 'windows', 'power bi', 'visio', 'excel', 'tableau', 'unity', 'smartsheet']</t>
  </si>
  <si>
    <t>Orion</t>
  </si>
  <si>
    <t>GCP Data Engineer (MUST HAVE DASH +&amp;Healthcare experience)</t>
  </si>
  <si>
    <t>BPO Recruit</t>
  </si>
  <si>
    <t>['sql', 'gcp', 'hadoop', 'flask', 'tableau', 'power bi']</t>
  </si>
  <si>
    <t>CompQsoft</t>
  </si>
  <si>
    <t>US Tech Solutions Private Limited</t>
  </si>
  <si>
    <t>['sql', 'python', 'visual basic', 'sas', 'sas', 'db2', 'tableau', 'ms access', 'excel', 'git']</t>
  </si>
  <si>
    <t>['t-sql', 'spark', 'hadoop']</t>
  </si>
  <si>
    <t>DATA ANALYST &amp; TECHNICAL WRITER</t>
  </si>
  <si>
    <t>['sql', 'python', 'r', 'excel', 'tableau', 'power bi', 'github', 'confluence', 'jira']</t>
  </si>
  <si>
    <t>Senior Manufacturing Operations Support Analyst</t>
  </si>
  <si>
    <t>Lakehurst, NJ</t>
  </si>
  <si>
    <t>['sql', 'oracle', 'ms access', 'excel']</t>
  </si>
  <si>
    <t>Datawarehouse Developer</t>
  </si>
  <si>
    <t>['shell', 'sql', 'oracle', 'unix', 'cognos']</t>
  </si>
  <si>
    <t>JDI Distribution</t>
  </si>
  <si>
    <t>Sunset Beach, CA</t>
  </si>
  <si>
    <t>JLM Strategic Talent Partners</t>
  </si>
  <si>
    <t>PIH Health</t>
  </si>
  <si>
    <t>Cloud Analytics Technologies LLC</t>
  </si>
  <si>
    <t>['sql', 'python', 'tensorflow', 'pytorch', 'mxnet', 'keras', 'pandas', 'numpy']</t>
  </si>
  <si>
    <t>Sr. Data BI/Engineer</t>
  </si>
  <si>
    <t>Business Intelligence Engineer - Logistics, ORBIT</t>
  </si>
  <si>
    <t>['nosql', 'r', 'sas', 'sas', 'matlab', 'sql', 'python', 'dynamodb', 'redshift', 'oracle', 'aws', 'tableau']</t>
  </si>
  <si>
    <t>['sql', 'javascript', 'php', 'python', 'excel', 'looker', 'tableau']</t>
  </si>
  <si>
    <t>Kivyo</t>
  </si>
  <si>
    <t>['python', 'scala', 'java', 'sql', 'no-sql', 'snowflake', 'aws', 'gcp', 'databricks', 'azure', 'redshift', 'airflow', 'hadoop', 'spark', 'terraform']</t>
  </si>
  <si>
    <t>Adana, Reşatbey, Seyhan/Adana, Türkiye</t>
  </si>
  <si>
    <t>Senior Data Scientist, 5+ Years of Experience</t>
  </si>
  <si>
    <t>['scala', 'sql', 'r', 'python', 'gcp', 'databricks', 'snowflake', 'spark', 'tableau', 'power bi', 'excel', 'powerpoint', 'word']</t>
  </si>
  <si>
    <t>['sql', 'python', 'aws', 'gcp', 'azure', 'tensorflow', 'spark']</t>
  </si>
  <si>
    <t>Data Engineer, Workforce Solutions - Analytics and Tech</t>
  </si>
  <si>
    <t>Meadow Lake, SK, Canada</t>
  </si>
  <si>
    <t>StackAdapt</t>
  </si>
  <si>
    <t>Wiley Edge</t>
  </si>
  <si>
    <t>Procurement AI Data Analyst</t>
  </si>
  <si>
    <t>Compass Group Careers</t>
  </si>
  <si>
    <t>['python', 'r', 'java', 'excel', 'powerpoint', 'tableau']</t>
  </si>
  <si>
    <t>['python', 'jupyter', 'numpy', 'spark']</t>
  </si>
  <si>
    <t>Jobsultant Solutions</t>
  </si>
  <si>
    <t>['java', 'python', 'c++', 'databricks', 'tensorflow', 'spring', 'tableau', 'docker', 'jenkins', 'github', 'kubernetes']</t>
  </si>
  <si>
    <t>Data Scientist Level V</t>
  </si>
  <si>
    <t>['python', 'sql', 'hadoop', 'spark', 'github']</t>
  </si>
  <si>
    <t>Missoula, MT</t>
  </si>
  <si>
    <t>['oracle', 'spring']</t>
  </si>
  <si>
    <t>Zs Associates</t>
  </si>
  <si>
    <t>Hacienda Heights, CA</t>
  </si>
  <si>
    <t>['sql', 'nosql', 'python', 'sql server', 'snowflake', 'aws', 'azure', 'airflow']</t>
  </si>
  <si>
    <t>Telecom Expense Data Analyst</t>
  </si>
  <si>
    <t>BI &amp; Data Visualization Developer</t>
  </si>
  <si>
    <t>McAfee</t>
  </si>
  <si>
    <t>Remote Sr Data Scientist - B2C Behavioral Data, Machine Learning</t>
  </si>
  <si>
    <t>['python', 'sql', 'go', 'airflow', 'word']</t>
  </si>
  <si>
    <t>Data Science AI Solution Delivery Lead</t>
  </si>
  <si>
    <t>['python', 'r', 'sql', 'aws', 'gcp', 'databricks', 'snowflake', 'azure', 'pandas', 'scikit-learn', 'pytorch', 'tensorflow', 'hadoop', 'spark', 'tableau', 'looker', 'git']</t>
  </si>
  <si>
    <t>entry level Java developer with kubernates/junior data scientist</t>
  </si>
  <si>
    <t>Data Program Officer</t>
  </si>
  <si>
    <t>Enterprise Community Partners</t>
  </si>
  <si>
    <t>['sql', 'python', 'excel', 'dax']</t>
  </si>
  <si>
    <t>Junior Data scientist/Jr Java jenkins git Developer-remote</t>
  </si>
  <si>
    <t>['python', 'sql', 'nosql', 'java', 'c++', 'scala']</t>
  </si>
  <si>
    <t>Data Engineer ETL Testing Cloud Migration Python</t>
  </si>
  <si>
    <t>Select Minds LLC</t>
  </si>
  <si>
    <t>Data Quality Analyst- Experience Rating (Hybrid Insurance role)</t>
  </si>
  <si>
    <t>PA Compensation Rating Bureau.</t>
  </si>
  <si>
    <t>Business Intelligence Engineer, Ring Experience and Services (RESBI)</t>
  </si>
  <si>
    <t>Bee Cave, TX</t>
  </si>
  <si>
    <t>Mvp Group Inc</t>
  </si>
  <si>
    <t>Collibra Platform Expertise</t>
  </si>
  <si>
    <t>['groovy', 'javascript', 'sql', 'sql server', 'mysql', 'oracle', 'tableau']</t>
  </si>
  <si>
    <t>Security &amp; Fleet Data Analyst</t>
  </si>
  <si>
    <t>Builders' Insulation</t>
  </si>
  <si>
    <t>Application Data Engineer – Student System</t>
  </si>
  <si>
    <t>ESO Consultants</t>
  </si>
  <si>
    <t>Data and AI Engineer</t>
  </si>
  <si>
    <t>Business Intelligence Engineer (all genders)</t>
  </si>
  <si>
    <t>Jobs And Talents In AI, ML, Data Science And Big Data</t>
  </si>
  <si>
    <t>['sql', 'python', 'microstrategy']</t>
  </si>
  <si>
    <t>HomeServe</t>
  </si>
  <si>
    <t>['sql', 'windows', 'alteryx', 'tableau', 'word', 'outlook']</t>
  </si>
  <si>
    <t>Senior Data Engineer (Full Time role)</t>
  </si>
  <si>
    <t>iPivot, LLC</t>
  </si>
  <si>
    <t>['python', 'sql', 'sql server', 'databricks', 'redshift', 'snowflake', 'spark', 'pyspark', 'airflow']</t>
  </si>
  <si>
    <t>Data Analyst - Population Health</t>
  </si>
  <si>
    <t>Tiburcio Vasquez Health Center</t>
  </si>
  <si>
    <t>['python', 'java', 'scala', 'sql', 't-sql', 'azure', 'databricks', 'spark', 'pyspark', 'ssis']</t>
  </si>
  <si>
    <t>['java', 'c#', 'golang', 'python', 'sql', 'aws', 'azure', 'gcp', 'kafka', 'spark']</t>
  </si>
  <si>
    <t>Data Analyst- Public Service</t>
  </si>
  <si>
    <t>The City of Charleston, SC</t>
  </si>
  <si>
    <t>['sql', 'azure', 'unify']</t>
  </si>
  <si>
    <t>Data Engineer - Student Systems</t>
  </si>
  <si>
    <t>InfoPeople Corp</t>
  </si>
  <si>
    <t>Data Engineer OR Architect W2</t>
  </si>
  <si>
    <t>Creed Infotech</t>
  </si>
  <si>
    <t>Seffner, FL</t>
  </si>
  <si>
    <t>Rooms To Go Corporate</t>
  </si>
  <si>
    <t>['go', 'sql', 'excel', 'power bi', 'microstrategy', 'cognos', 'tableau']</t>
  </si>
  <si>
    <t>AWS Data Engineer/Big Data Engineer</t>
  </si>
  <si>
    <t>TekWissen LLC</t>
  </si>
  <si>
    <t>['scala', 'sql', 'aws', 'hadoop', 'spark', 'power bi', 'qlik', 'docker', 'kubernetes']</t>
  </si>
  <si>
    <t>Kansasville, WI</t>
  </si>
  <si>
    <t>['sql', 'nosql', 'python', 'aws', 'kafka', 'hadoop']</t>
  </si>
  <si>
    <t>['go', 'db2', 'excel']</t>
  </si>
  <si>
    <t>Senior Manager, Advanced Analytics / Data Science</t>
  </si>
  <si>
    <t>['sql', 'python', 'sql server', 'sap', 'power bi']</t>
  </si>
  <si>
    <t>Senior Data Scientist - Operations Technology</t>
  </si>
  <si>
    <t>['python', 'r', 'aws', 'azure', 'git', 'docker', 'kubernetes']</t>
  </si>
  <si>
    <t>Data Science Principal Engineer</t>
  </si>
  <si>
    <t>['sql', 'bigquery', 'jira']</t>
  </si>
  <si>
    <t>Data Engineer III - AMZ8839674</t>
  </si>
  <si>
    <t>['sql', 'python', 'perl', 'ruby', 'ruby', 'dynamodb', 'aws', 'redshift', 'excel', 'tableau']</t>
  </si>
  <si>
    <t>['sql', 'databricks', 'azure', 'spark', 'pyspark', 'unity', 'gitlab']</t>
  </si>
  <si>
    <t>Clearance Jobs</t>
  </si>
  <si>
    <t>Windward Communities</t>
  </si>
  <si>
    <t>['python', 'sql', 'aws', 'redshift', 'kafka', 'pyspark', 'flask', 'fastapi', 'terraform', 'git', 'github', 'bitbucket']</t>
  </si>
  <si>
    <t>Data Analyst only for USCITIZEN and Green Card</t>
  </si>
  <si>
    <t>BC</t>
  </si>
  <si>
    <t>Data Center Engineer (contractor)</t>
  </si>
  <si>
    <t>UPPER, LLC</t>
  </si>
  <si>
    <t>['sql', 'sql server', 'mysql', 'oracle', 'linux', 'windows']</t>
  </si>
  <si>
    <t>Munich Re America Services</t>
  </si>
  <si>
    <t>['sql', 't-sql', 'python', 'sql server', 'databricks', 'azure', 'spark', 'power bi']</t>
  </si>
  <si>
    <t>['sql', 'sas', 'sas', 'oracle', 'power bi']</t>
  </si>
  <si>
    <t>Research and Development Analyst 12 Month Limited Term</t>
  </si>
  <si>
    <t>Staff Data Analyst - Marketing</t>
  </si>
  <si>
    <t>Hootsuite</t>
  </si>
  <si>
    <t>Data Engineer (Intermediate OR Senior)</t>
  </si>
  <si>
    <t>['sql', 'python', 'databricks', 'snowflake', 'spark', 'windows', 'power bi', 'word', 'spreadsheet']</t>
  </si>
  <si>
    <t>Mainly Remote to Denver Data Engineer - Staff Consultant</t>
  </si>
  <si>
    <t>Datalere</t>
  </si>
  <si>
    <t>['python', 'azure', 'databricks', 'pandas', 'numpy']</t>
  </si>
  <si>
    <t>Horizon Media, Inc.</t>
  </si>
  <si>
    <t>Mill Valley, CA</t>
  </si>
  <si>
    <t>NewRetirement</t>
  </si>
  <si>
    <t>['sql', 'python', 'aws', 'spark', 'tableau', 'power bi', 'looker']</t>
  </si>
  <si>
    <t>Junior Data Analyst (In-Office Position)</t>
  </si>
  <si>
    <t>Florida (+41 others)</t>
  </si>
  <si>
    <t>['python', 'sql', 'pandas', 'pytorch', 'tensorflow']</t>
  </si>
  <si>
    <t>Startup Jobs</t>
  </si>
  <si>
    <t>Azure DevOps Engineer</t>
  </si>
  <si>
    <t>LinkedIn Brunei</t>
  </si>
  <si>
    <t>Frontline Data Solutions</t>
  </si>
  <si>
    <t>['python', 'azure', 'windows']</t>
  </si>
  <si>
    <t>Data Analyst/Market Researcher</t>
  </si>
  <si>
    <t>Voli Agency - Teamtailor</t>
  </si>
  <si>
    <t>Voli Agency</t>
  </si>
  <si>
    <t>Data Engineer I, Intelligent Talent Acquisition</t>
  </si>
  <si>
    <t>['sql', 'scala', 'python', 'aws', 'redshift', 'hadoop', 'spark', 'excel']</t>
  </si>
  <si>
    <t>Construction Execs</t>
  </si>
  <si>
    <t>Sr Data Scientist -Computer Vision</t>
  </si>
  <si>
    <t>Adani Group</t>
  </si>
  <si>
    <t>['python', 'r', 'java', 'aws', 'azure', 'gcp', 'tensorflow', 'keras', 'pytorch', 'opencv']</t>
  </si>
  <si>
    <t>Senior Manager, Data Analytics - Delivery Excellence</t>
  </si>
  <si>
    <t>['sql', 'python', 'scala', 'r', 'spark', 'excel', 'tableau', 'looker', 'power bi']</t>
  </si>
  <si>
    <t>Staff, Data Scientist | Inventory Placement Team | Sunnyvale</t>
  </si>
  <si>
    <t>Senior Data Analyst with SQL and Python Expertise</t>
  </si>
  <si>
    <t>['sql', 'python', 'vba', 'tableau', 'alteryx', 'excel', 'sharepoint']</t>
  </si>
  <si>
    <t>Data Analyst / java developer / devops developer</t>
  </si>
  <si>
    <t>junior level data developer with Azure CI/CD/Junior data scientist</t>
  </si>
  <si>
    <t>Laconia, NH</t>
  </si>
  <si>
    <t>['java', 'sas', 'sas', 'python', 'javascript', 'c++', 'c', 'databricks', 'tableau', 'docker', 'jenkins']</t>
  </si>
  <si>
    <t>Senior Data Engineer - ETL and Data Migration Specialist</t>
  </si>
  <si>
    <t>['db2', 'oracle']</t>
  </si>
  <si>
    <t>Data Engineer (Java, AI, ML)</t>
  </si>
  <si>
    <t>Real Matters Inc.</t>
  </si>
  <si>
    <t>['golang', 'java', 'nosql', 'mongodb', 'mongodb', 'python', 'r', 'mysql', 'couchbase', 'elasticsearch', 'bigquery', 'gcp', 'spring', 'airflow', 'looker', 'docker', 'flow', 'jenkins', 'github']</t>
  </si>
  <si>
    <t>Healthcare Data Analyst (MedInsight)</t>
  </si>
  <si>
    <t>Data Scientist (EPIC)</t>
  </si>
  <si>
    <t>Sterling, IL</t>
  </si>
  <si>
    <t>HALO</t>
  </si>
  <si>
    <t>['go', 'python', 'sql', 'snowflake', 'aws', 'airflow', 'bitbucket', 'jenkins', 'jira']</t>
  </si>
  <si>
    <t>Data Engineer- Manager</t>
  </si>
  <si>
    <t>PRICE WATERHOUSE COOPERS</t>
  </si>
  <si>
    <t>['sql', 'python', 'java', 'scala', 'dynamodb', 'aws', 'azure', 'gcp', 'redshift', 'snowflake', 'databricks', 'hadoop', 'spark', 'kafka', 'flow', 'terraform']</t>
  </si>
  <si>
    <t>Financial Data Analyst with Testing and Quality Assurance Expertise</t>
  </si>
  <si>
    <t>Sr Manager Analytics &amp; Reporting</t>
  </si>
  <si>
    <t>['sql', 'sas', 'sas', 'tableau', 'power bi', 'excel', 'word', 'powerpoint', 'alteryx']</t>
  </si>
  <si>
    <t>Data Analyst-Mid</t>
  </si>
  <si>
    <t>['c', 'excel', 'powerpoint', 'word', 'sharepoint']</t>
  </si>
  <si>
    <t>Intuit</t>
  </si>
  <si>
    <t>['python', 'sql', 'tensorflow', 'pytorch', 'keras', 'linux']</t>
  </si>
  <si>
    <t>OpenShift Container Platform Lead</t>
  </si>
  <si>
    <t>['java', 'kubernetes', 'jenkins', 'github']</t>
  </si>
  <si>
    <t>Boulder Creek, CA</t>
  </si>
  <si>
    <t>Texas A&amp;M University</t>
  </si>
  <si>
    <t>['sql', 'excel', 'tableau', 'spreadsheet']</t>
  </si>
  <si>
    <t>Business Intelligence Analyst 3</t>
  </si>
  <si>
    <t>Principal, Data Analyst - Bentonville, AR</t>
  </si>
  <si>
    <t>Built In London</t>
  </si>
  <si>
    <t>['sql', 'python', 'r', 'scala', 'bigquery', 'spark', 'airflow', 'tableau', 'looker', 'power bi']</t>
  </si>
  <si>
    <t>Île-de-France, France</t>
  </si>
  <si>
    <t>The Forecasting Company</t>
  </si>
  <si>
    <t>A Thinking Ape</t>
  </si>
  <si>
    <t>Staff Data Scientist (New Verticals)</t>
  </si>
  <si>
    <t>Data Analyst 1 - National Remote</t>
  </si>
  <si>
    <t>Senior Data Engineer, Data Platforms - Full-time</t>
  </si>
  <si>
    <t>Global Partners</t>
  </si>
  <si>
    <t>['python', 'sql', 'aws', 'snowflake', 'gcp', 'azure', 'bigquery', 'redshift', 'airflow', 'spark', 'kafka', 'kubernetes', 'docker', 'terraform', 'jenkins', 'gitlab', 'github', 'zoom']</t>
  </si>
  <si>
    <t>Senior Data Engineer, Data Platforms - Now Hiring</t>
  </si>
  <si>
    <t>Stoneham, MA</t>
  </si>
  <si>
    <t>Manatt, Phelps &amp; Phillips, LLP</t>
  </si>
  <si>
    <t>(USA) Director, Data Science - Machine Learning</t>
  </si>
  <si>
    <t>Actuarial Analyst II - Medicaid (Remote)</t>
  </si>
  <si>
    <t>Cocoa, FL</t>
  </si>
  <si>
    <t>AIRBUS U.S. Space &amp; Defense, Inc.</t>
  </si>
  <si>
    <t>['sql', 'python', 'sap', 'sharepoint', 'power bi', 'github', 'jira']</t>
  </si>
  <si>
    <t>Senior Enterprise Data Engineer</t>
  </si>
  <si>
    <t>Hales Location, NH</t>
  </si>
  <si>
    <t>TriNet USA</t>
  </si>
  <si>
    <t>['python', 'sql', 'shell', 'perl', 'aws', 'azure', 'snowflake', 'redshift', 'oracle', 'pyspark', 'unix', 'tableau']</t>
  </si>
  <si>
    <t>Senior Data Analyst, Financial Systems</t>
  </si>
  <si>
    <t>Senior Manager Data Science - Remote</t>
  </si>
  <si>
    <t>Nestlé Health Science</t>
  </si>
  <si>
    <t>['r', 'python', 'sas', 'sas', 'java', 'scala']</t>
  </si>
  <si>
    <t>Data and AI Machine Learning Engineer</t>
  </si>
  <si>
    <t>Impact Advisors</t>
  </si>
  <si>
    <t>['python', 'r', 'java', 'azure', 'aws', 'databricks', 'tensorflow', 'pytorch', 'airflow']</t>
  </si>
  <si>
    <t>PlayQ</t>
  </si>
  <si>
    <t>['sql', 'snowflake', 'bigquery', 'looker', 'tableau']</t>
  </si>
  <si>
    <t>Ravensworth</t>
  </si>
  <si>
    <t>Credence Management Solutions, LLC</t>
  </si>
  <si>
    <t>['python', 'dynamodb', 'aws', 'oracle', 'airflow', 'linux', 'gitlab', 'terraform', 'docker']</t>
  </si>
  <si>
    <t>Risk Data Analyst- E</t>
  </si>
  <si>
    <t>Praxis</t>
  </si>
  <si>
    <t>OPTnation</t>
  </si>
  <si>
    <t>Soro Technologies</t>
  </si>
  <si>
    <t>Full Stack Software Engineer II- Generative AI Platforms</t>
  </si>
  <si>
    <t>Senior Lead Data Engineer (Python, Spark, AWS)</t>
  </si>
  <si>
    <t>['python', 'scala', 'java', 'nosql', 'sql', 'mongo', 'shell', 'dynamodb', 'mysql', 'cassandra', 'aws', 'redshift', 'snowflake', 'azure', 'spark', 'airflow', 'hadoop', 'kafka']</t>
  </si>
  <si>
    <t>Built In Singapore</t>
  </si>
  <si>
    <t>FXC Intelligence</t>
  </si>
  <si>
    <t>['python', 'aws', 'airflow', 'github', 'gitlab', 'terraform']</t>
  </si>
  <si>
    <t>Laos</t>
  </si>
  <si>
    <t>BuildOps</t>
  </si>
  <si>
    <t>['python', 'javascript', 'aws', 'tensorflow', 'pytorch', 'numpy', 'scikit-learn', 'graphql', 'node.js']</t>
  </si>
  <si>
    <t>Senior Data Engineer (Python, AWS, Spark)</t>
  </si>
  <si>
    <t>['python', 'java', 'scala', 'nosql', 'sql', 'mongo', 'shell', 'mysql', 'cassandra', 'aws', 'redshift', 'snowflake', 'azure', 'databricks', 'spark', 'hadoop', 'kafka']</t>
  </si>
  <si>
    <t>['python', 'sql', 'azure', 'aws', 'gcp', 'spark']</t>
  </si>
  <si>
    <t>(USA) Data Engineer III - Data Ventures</t>
  </si>
  <si>
    <t>WFH - No Experience Needed - Data Analyst</t>
  </si>
  <si>
    <t>GrabJobs</t>
  </si>
  <si>
    <t>Cyberbacker Careers</t>
  </si>
  <si>
    <t>Java/Backend Developer (Entry Level)/jurnior data scientist</t>
  </si>
  <si>
    <t>['sas', 'sas', 'sql', 'python', 'r', 'azure', 'databricks', 'spring', 'tableau', 'visio']</t>
  </si>
  <si>
    <t>Oracle Product data hub Consultant</t>
  </si>
  <si>
    <t>['groovy', 'oracle']</t>
  </si>
  <si>
    <t>Colleyville, TX</t>
  </si>
  <si>
    <t>['java', 'python', 'bigquery', 'snowflake', 'redshift', 'gcp', 'airflow']</t>
  </si>
  <si>
    <t>Population Health Analytics, Sr. Quality Data Analyst</t>
  </si>
  <si>
    <t>Mckownville, NY</t>
  </si>
  <si>
    <t>Upstream Data Engineer Opening #476488</t>
  </si>
  <si>
    <t>['powerpoint', 'power bi']</t>
  </si>
  <si>
    <t>Senior Data Engineer - Hybrid - Now Hiring</t>
  </si>
  <si>
    <t>Cherry Hills Village, CO</t>
  </si>
  <si>
    <t>Data Engineer - Azure</t>
  </si>
  <si>
    <t>Data Scientist III, Research, Google Commerce</t>
  </si>
  <si>
    <t>Data Engineer (NOT CORP TO CORP)</t>
  </si>
  <si>
    <t>Sterling Heights, MI</t>
  </si>
  <si>
    <t>['python', 'r', 'matlab', 'mysql']</t>
  </si>
  <si>
    <t>['sql', 'oracle', 'aws', 'unix', 'jenkins']</t>
  </si>
  <si>
    <t>ComEd-Sr Engineer (Real Time Analysis)</t>
  </si>
  <si>
    <t>Energy Jobline</t>
  </si>
  <si>
    <t>Data Analytics Tagging Specialist</t>
  </si>
  <si>
    <t>['javascript', 'html', 'gdpr']</t>
  </si>
  <si>
    <t>cyberThink Inc</t>
  </si>
  <si>
    <t>['sql', 'c++', 'python', 'java', 'snowflake', 'tableau']</t>
  </si>
  <si>
    <t>Business Analyst - Data Strategy &amp; Governance</t>
  </si>
  <si>
    <t>Vallarta Supermarkets Careers</t>
  </si>
  <si>
    <t>Vallarta Supermarkets</t>
  </si>
  <si>
    <t>Analyst-Business Analytics</t>
  </si>
  <si>
    <t>['excel', 'powerpoint', 'power bi', 'qlik']</t>
  </si>
  <si>
    <t>['excel', 'alteryx', 'tableau']</t>
  </si>
  <si>
    <t>AWS Python Engineer</t>
  </si>
  <si>
    <t>['python', 'java', 'elasticsearch', 'aws', 'kafka', 'fastapi', 'terraform', 'gitlab', 'ansible', 'jenkins', 'kubernetes']</t>
  </si>
  <si>
    <t>Medical Analyst</t>
  </si>
  <si>
    <t>Platform Software Engineering Lead</t>
  </si>
  <si>
    <t>Northern Trust</t>
  </si>
  <si>
    <t>pro/source &lt;IT&gt;</t>
  </si>
  <si>
    <t>Data Systems Analyst 3 (Hybrid)</t>
  </si>
  <si>
    <t>University of California, Merced</t>
  </si>
  <si>
    <t>['aws', 'azure', 'snowflake', 'flow']</t>
  </si>
  <si>
    <t>Parts Analyst</t>
  </si>
  <si>
    <t>ECHO Incorporated</t>
  </si>
  <si>
    <t>['python', 'r', 'sql', 'sas', 'sas', 'shell', 'postgresql', 'linux', 'tableau', 'git']</t>
  </si>
  <si>
    <t>Sensing and Tracking Architecture Analyst/Engineer</t>
  </si>
  <si>
    <t>['matlab', 'python', 'java', 'go', 'apl', 'git']</t>
  </si>
  <si>
    <t>['java', 'python', 'scala', 'sql', 'c', 'gcp', 'bigquery', 'spark']</t>
  </si>
  <si>
    <t>Sr. Manager – Decision Science - R&amp;D Analytics</t>
  </si>
  <si>
    <t>University Park, FL</t>
  </si>
  <si>
    <t>Recruit.net</t>
  </si>
  <si>
    <t>['sql', 'python', 'postgresql', 'fastapi', 'flow']</t>
  </si>
  <si>
    <t>Systems Coding Analyst - $100,000</t>
  </si>
  <si>
    <t>Tarzana Treatment Center</t>
  </si>
  <si>
    <t>Longwood, FL</t>
  </si>
  <si>
    <t>Wire 3</t>
  </si>
  <si>
    <t>['word', 'excel', 'powerpoint', 'power bi', 'wire']</t>
  </si>
  <si>
    <t>Nilo Therapeutics</t>
  </si>
  <si>
    <t>['r', 'python', 'bash']</t>
  </si>
  <si>
    <t>['sas', 'sas', 'sql', 'python', 'snowflake', 'power bi']</t>
  </si>
  <si>
    <t>Edtech.com</t>
  </si>
  <si>
    <t>Senior Data Engineer-Databricks, Python</t>
  </si>
  <si>
    <t>Indotronix UK</t>
  </si>
  <si>
    <t>['python', 'sql', 'databricks', 'azure', 'spark', 'pyspark', 'kafka', 'hadoop']</t>
  </si>
  <si>
    <t>Experienced Software Engineer - Frontend</t>
  </si>
  <si>
    <t>Trinidad and Tobago</t>
  </si>
  <si>
    <t>WorkOS</t>
  </si>
  <si>
    <t>['css', 'typescript', 'react']</t>
  </si>
  <si>
    <t>Shift5</t>
  </si>
  <si>
    <t>Manager, Enterprise Architecture &amp; Integration Engineering</t>
  </si>
  <si>
    <t>['javascript', 'aws', 'gcp', 'azure', 'hadoop', 'react', 'gitlab']</t>
  </si>
  <si>
    <t>Military Intelligence Data Analyst</t>
  </si>
  <si>
    <t>['oracle', 'ms access', 'excel', 'tableau', 'qlik']</t>
  </si>
  <si>
    <t>['java', 'sas', 'sas', 'python', 'javascript', 'c++', 'databricks', 'tensorflow', 'spring', 'excel', 'tableau', 'docker', 'jenkins']</t>
  </si>
  <si>
    <t>Sr Data Engineer-Xumo</t>
  </si>
  <si>
    <t>San Joaquin Hills, CA</t>
  </si>
  <si>
    <t>Comcast Corporation</t>
  </si>
  <si>
    <t>Data Engineer II, F3 DASH</t>
  </si>
  <si>
    <t>Walmart Data Ventures</t>
  </si>
  <si>
    <t>Software Engineer III - Data Ventures - Full Stack</t>
  </si>
  <si>
    <t>['nosql', 'sql', 'gcp', 'azure', 'graphql', 'kafka', 'spring', 'react.js', 'kubernetes', 'docker']</t>
  </si>
  <si>
    <t>Senior Business Insights Analyst</t>
  </si>
  <si>
    <t>['go', 'sql', 'bigquery', 'tableau', 'excel', 'powerpoint']</t>
  </si>
  <si>
    <t>Specialist - Data Engineer</t>
  </si>
  <si>
    <t>['sql', 'java', 'python', 'snowflake', 'azure', 'kafka', 'spark', 'power bi']</t>
  </si>
  <si>
    <t>Superintendent - Data Center</t>
  </si>
  <si>
    <t>Energi People</t>
  </si>
  <si>
    <t>Sr. Mongo DBA Specialist (Local Only)</t>
  </si>
  <si>
    <t>['mongo', 'mongodb', 'mongodb', 'python', 'sql', 'perl', 'shell', 'mysql', 'sqlite', 'kubernetes', 'docker']</t>
  </si>
  <si>
    <t>Oakdale, CA</t>
  </si>
  <si>
    <t>League of Minnesota Cities</t>
  </si>
  <si>
    <t>Lead Data Engineer (Azure, SQL, Power BI) - YONKERS NY</t>
  </si>
  <si>
    <t>iO Associates - US</t>
  </si>
  <si>
    <t>['sql', 'azure', 'pyspark', 'power bi']</t>
  </si>
  <si>
    <t>['powershell', 'python', 'sql', 'power bi', 'tableau', 'git']</t>
  </si>
  <si>
    <t>NEOGOV</t>
  </si>
  <si>
    <t>Senior BI Developer (P164)</t>
  </si>
  <si>
    <t>['sql', 'databricks', 'azure', 'dax']</t>
  </si>
  <si>
    <t>Broadview, IL</t>
  </si>
  <si>
    <t>['python', 'sql', 'excel', 'power bi', 'dax']</t>
  </si>
  <si>
    <t>Senior Analyst, Payment Integrity Data Mining</t>
  </si>
  <si>
    <t>Client Onboarding, Impact Zone, Data Quality Steward</t>
  </si>
  <si>
    <t>Sr. Manager - Decision Science - R&amp;D Analytics</t>
  </si>
  <si>
    <t>Travelers Companies (Import)</t>
  </si>
  <si>
    <t>['sql', 'python', 'r', 'aws', 'databricks', 'spark']</t>
  </si>
  <si>
    <t>MDM Developer / Senior Master Data Management (MDM) Developer</t>
  </si>
  <si>
    <t>['shell', 'python', 'perl', 'sql', 'java', 'linux']</t>
  </si>
  <si>
    <t>Robbinsville Twp, NJ</t>
  </si>
  <si>
    <t>SERV Behavioral Health System</t>
  </si>
  <si>
    <t>['sql', 'python', 'r', 'outlook', 'word', 'excel', 'tableau', 'power bi']</t>
  </si>
  <si>
    <t>Senior Data Associate, Advanced Analytics Team/Chartis Center for Burnout Solutions</t>
  </si>
  <si>
    <t>Chartis</t>
  </si>
  <si>
    <t>['r', 'power bi', 'spss', 'excel']</t>
  </si>
  <si>
    <t>Data Science Director - Precision Pricing / UW - Hybrid</t>
  </si>
  <si>
    <t>['sql', 'sas', 'sas', 'sql server', 'ssis', 'power bi']</t>
  </si>
  <si>
    <t>Lead Business Data Analyst - Data Modeler</t>
  </si>
  <si>
    <t>['sql', 'sas', 'sas', 'snowflake', 'excel', 'spss', 'power bi', 'alteryx', 'atlassian', 'jira', 'confluence']</t>
  </si>
  <si>
    <t>Market Data Analyst - GIS</t>
  </si>
  <si>
    <t>Wire3</t>
  </si>
  <si>
    <t>Data Scientist (6-Month Register)</t>
  </si>
  <si>
    <t>Chicago, IL (+52 others)</t>
  </si>
  <si>
    <t>Oakland, IL</t>
  </si>
  <si>
    <t>Data Scientist II - Research Analytics and Intelligence (rAI)</t>
  </si>
  <si>
    <t>['go', 'javascript', 'python', 'java', 'sql', 'nosql', 'mongodb', 'mongodb', 'mysql', 'aws', 'azure', 'tensorflow', 'pytorch', 'nltk', 'hugging face', 'matplotlib', 'seaborn', 'plotly', 'flask', 'django', 'tableau', 'docker', 'kubernetes', 'git', 'github']</t>
  </si>
  <si>
    <t>EY - GDS Consulting - AI and DATA - Snowflake-Azure Databricks - Staff</t>
  </si>
  <si>
    <t>['sql', 'nosql', 'python', 'dynamodb', 'azure', 'databricks', 'snowflake', 'aws']</t>
  </si>
  <si>
    <t>['azure', 'aws', 'databricks', 'spark', 'tableau']</t>
  </si>
  <si>
    <t>740 - Data Scientist</t>
  </si>
  <si>
    <t>GoFasti</t>
  </si>
  <si>
    <t>Integrations Engineer</t>
  </si>
  <si>
    <t>Saint Lucia</t>
  </si>
  <si>
    <t>FURTHER</t>
  </si>
  <si>
    <t>['python', 'sql', 'javascript', 'css', 'html', 'flow']</t>
  </si>
  <si>
    <t>Transforming Maternal Health (TMaH) Data Analyst (Program Coordinator II) / 61088147TG</t>
  </si>
  <si>
    <t>['sas', 'sas', 'python', 'excel', 'tableau']</t>
  </si>
  <si>
    <t>Senior Backend Engineer, Data Platform</t>
  </si>
  <si>
    <t>Postscript</t>
  </si>
  <si>
    <t>['go', 'python', 'nosql', 'aws', 'kafka', 'terraform']</t>
  </si>
  <si>
    <t>Data Engineer - Tech Lead</t>
  </si>
  <si>
    <t>['python', 'sql', 'databricks', 'aws', 'spark', 'pyspark']</t>
  </si>
  <si>
    <t>CBRE Jobs</t>
  </si>
  <si>
    <t>['word', 'excel', 'outlook', 'power bi']</t>
  </si>
  <si>
    <t>Graduate Data Engineering Intern, Data Science</t>
  </si>
  <si>
    <t>['python', 'r', 'java', 'ruby', 'ruby', 'perl', 'sql', 'javascript', 'sas', 'sas', 'c', 'hadoop', 'spark', 'kafka', 'jquery', 'tableau', 'spss']</t>
  </si>
  <si>
    <t>Senior, Data Scientist (Advertising Measurement) - Walmart Connect</t>
  </si>
  <si>
    <t>['python', 'sql', 'r', 'scala', 'spark', 'tensorflow', 'tableau', 'looker']</t>
  </si>
  <si>
    <t>Marlboro Township, NJ</t>
  </si>
  <si>
    <t>Walsh Employment</t>
  </si>
  <si>
    <t>['c', 'python', 'shell', 'pandas', 'scikit-learn', 'linux', 'windows', 'git', 'svn', 'jira', 'confluence']</t>
  </si>
  <si>
    <t>Data Platform Engineer/Tech Lead (m/f/x) – CB Data Platform - Vice President</t>
  </si>
  <si>
    <t>['python', 'java', 'scala', 'nosql', 'postgresql', 'bigquery', 'spark', 'kafka', 'hadoop', 'excel']</t>
  </si>
  <si>
    <t>['sql', 'python', 'r', 'sas', 'sas', 'excel', 'powerpoint', 'spss', 'chef']</t>
  </si>
  <si>
    <t>Graduate Associate</t>
  </si>
  <si>
    <t>The Early Careers Company</t>
  </si>
  <si>
    <t>Virtualization Specialist</t>
  </si>
  <si>
    <t>['powershell', 'windows']</t>
  </si>
  <si>
    <t>Business Intelligence Engineer (PowerBI)</t>
  </si>
  <si>
    <t>['sql', 'sql server', 'dax']</t>
  </si>
  <si>
    <t>Business Intelligence Engineer, Internal Audit - Data Analytics Support</t>
  </si>
  <si>
    <t>['sql', 'python', 'java', 'r', 'excel', 'tableau', 'microstrategy']</t>
  </si>
  <si>
    <t>Reporting Data Analyst</t>
  </si>
  <si>
    <t>Staff Data Scientist, Research, Applied Research</t>
  </si>
  <si>
    <t>Azure Data Engineer (W2)</t>
  </si>
  <si>
    <t>['sql', 'python', 'azure', 'databricks', 'snowflake', 'spark', 'power bi', 'dax', 'github']</t>
  </si>
  <si>
    <t>Staff Data Engineer, FROST</t>
  </si>
  <si>
    <t>['python', 'sql', 'postgresql', 'snowflake', 'aws', 'redshift', 'gcp', 'spark', 'gitlab']</t>
  </si>
  <si>
    <t>Tenth Revolution Group</t>
  </si>
  <si>
    <t>['sql', 'sql server', 'azure', 'snowflake', 'aws', 'power bi', 'ssis', 'flow']</t>
  </si>
  <si>
    <t>Senior Product Manager/Data Science</t>
  </si>
  <si>
    <t>Washington, United Kingdom</t>
  </si>
  <si>
    <t>Vaia</t>
  </si>
  <si>
    <t>Absolute Business Solutions Corp.</t>
  </si>
  <si>
    <t>Data Solutions Engineer</t>
  </si>
  <si>
    <t>Orrick, Herrington &amp; Sutcliffe LLP</t>
  </si>
  <si>
    <t>['sql', 'sql server', 'azure', 'databricks', 'sharepoint', 'power bi']</t>
  </si>
  <si>
    <t>Screening Analyst</t>
  </si>
  <si>
    <t>Senior Data Engineer - ETL SSIS Microsoft stack - FTE</t>
  </si>
  <si>
    <t>EDO</t>
  </si>
  <si>
    <t>['sql', 'python', 'ruby', 'ruby', 'aws', 'snowflake', 'redshift', 'airflow']</t>
  </si>
  <si>
    <t>AWS Data Engineer - Virginia Local - In person client Interview</t>
  </si>
  <si>
    <t>Senior Data Scientist - eCommerce 100% remote within North America</t>
  </si>
  <si>
    <t>Cayman Islands</t>
  </si>
  <si>
    <t>['python', 'pytorch', 'tensorflow', 'hadoop', 'spark', 'docker', 'git', 'kubernetes']</t>
  </si>
  <si>
    <t>Postdoctoral Fellow, Cancer Data Science - Now Hiring</t>
  </si>
  <si>
    <t>Principal Data Solutions Analyst, Claims Data Products</t>
  </si>
  <si>
    <t>Analyst/Senior Analyst, Advanced Analytics</t>
  </si>
  <si>
    <t>['sas', 'sas', 'sql', 'python', 'snowflake', 'databricks', 'excel', 'power bi', 'powerpoint', 'dax']</t>
  </si>
  <si>
    <t>Senior Python/AI Data Engineer</t>
  </si>
  <si>
    <t>Advancement Data and Records Specialist - University Advancement</t>
  </si>
  <si>
    <t>Washington University in St. Louis</t>
  </si>
  <si>
    <t>['sql', 'sql server', 'arch']</t>
  </si>
  <si>
    <t>Senior Data Scientist, Research, Labs</t>
  </si>
  <si>
    <t>MSC Mediterranean Shipping Company S.A.</t>
  </si>
  <si>
    <t>['sql', 'excel', 'power bi', 'tableau', 'looker', 'flow']</t>
  </si>
  <si>
    <t>Sr Data Engineer (No C2C)</t>
  </si>
  <si>
    <t>['sas', 'sas', 'python', 'sql', 'html', 'linux']</t>
  </si>
  <si>
    <t>Marketing Analytics Analyst</t>
  </si>
  <si>
    <t>['sql', 'sas', 'sas', 'r', 'python', 'hadoop', 'excel', 'alteryx', 'spss', 'tableau', 'power bi']</t>
  </si>
  <si>
    <t>Data Analyst II (Remote)</t>
  </si>
  <si>
    <t>['azure', 'express', 'power bi', 'tableau', 'alteryx']</t>
  </si>
  <si>
    <t>Senior Developer, Data Engineer</t>
  </si>
  <si>
    <t>Tarana Wireless - Career Page</t>
  </si>
  <si>
    <t>Tarana Wireless</t>
  </si>
  <si>
    <t>['sql', 'python', 'scala', 'c++', 'java', 'rust', 'golang', 'databricks', 'aws', 'gcp', 'azure', 'snowflake', 'bigquery', 'redshift', 'pandas', 'unity', 'kubernetes', 'docker']</t>
  </si>
  <si>
    <t>Planning Data Analyst</t>
  </si>
  <si>
    <t>Santa Cruz METRO</t>
  </si>
  <si>
    <t>['c', 'excel', 'word', 'spreadsheet', 'sheets']</t>
  </si>
  <si>
    <t>RELX Inc. Company</t>
  </si>
  <si>
    <t>['sql', 'python', 'shell', 'aws', 'hadoop', 'spark', 'terraform', 'git', 'jira']</t>
  </si>
  <si>
    <t>Corner Alliance</t>
  </si>
  <si>
    <t>['sql', 'python', 'r', 'sas', 'sas', 'aws', 'tableau', 'slack']</t>
  </si>
  <si>
    <t>Cloud FinOps Senior Data Analyst</t>
  </si>
  <si>
    <t>['sql', 'python', 'r', 'aws', 'azure', 'gcp', 'tableau', 'power bi', 'excel']</t>
  </si>
  <si>
    <t>Project Coordinator / Data Analyst I</t>
  </si>
  <si>
    <t>East Los Angeles, CA</t>
  </si>
  <si>
    <t>['sql', 'sheets', 'excel', 'spss', 'tableau', 'word', 'outlook', 'visio']</t>
  </si>
  <si>
    <t>Data Analyst (Excel Expert!)</t>
  </si>
  <si>
    <t>Ultimate Staffing Services</t>
  </si>
  <si>
    <t>Ultimate</t>
  </si>
  <si>
    <t>Staff Data Analyst - Product</t>
  </si>
  <si>
    <t>['sql', 'python', 'r', 'go', 'power bi']</t>
  </si>
  <si>
    <t>Corradi USA</t>
  </si>
  <si>
    <t>['oracle', 'sap', 'excel', 'flow']</t>
  </si>
  <si>
    <t>AI &amp; GenAI Data Scientist-Experienced Associate</t>
  </si>
  <si>
    <t>['python', 'sql', 'nosql', 'azure', 'aws', 'pandas', 'nltk', 'scikit-learn', 'keras', 'express', 'git']</t>
  </si>
  <si>
    <t>AML Analytics Senior Specialist, MI &amp; Reporting</t>
  </si>
  <si>
    <t>['sql', 'snowflake', 'powerpoint', 'tableau']</t>
  </si>
  <si>
    <t>Finance Data Analyst Sr</t>
  </si>
  <si>
    <t>['sql', 'python', 'r', 'excel', 'tableau', 'powerpoint', 'word', 'flow']</t>
  </si>
  <si>
    <t>['java', 'python', 'javascript', 'c++', 'databricks', 'tableau', 'docker', 'jenkins', 'github']</t>
  </si>
  <si>
    <t>Principal, Data Scientist | Search &amp; Buy Box Algo Team | Sunnyvale</t>
  </si>
  <si>
    <t>['python', 'scala', 'r', 'spring', 'tensorflow', 'pytorch', 'spark', 'hadoop']</t>
  </si>
  <si>
    <t>Mathematical Statistician (Data Scientist) Recent Graduate</t>
  </si>
  <si>
    <t>Chicago, IL (+10 others)</t>
  </si>
  <si>
    <t>Senior Data Scientist - Firm Analytics</t>
  </si>
  <si>
    <t>['python', 'r', 'scala', 'sql', 'snowflake', 'databricks']</t>
  </si>
  <si>
    <t>Prescient Edge</t>
  </si>
  <si>
    <t>['r', 'python', 'sql', 'redis', 'aws', 'power bi', 'tableau', 'flow']</t>
  </si>
  <si>
    <t>['sql', 'aws', 'azure', 'gcp', 'react', 'fastapi', 'git', 'docker', 'kubernetes', 'slack']</t>
  </si>
  <si>
    <t>Jobs</t>
  </si>
  <si>
    <t>Tremendous</t>
  </si>
  <si>
    <t>CFA Institute Career Center</t>
  </si>
  <si>
    <t>Hartford Fire Ins. Co</t>
  </si>
  <si>
    <t>['sql', 'python', 'javascript', 'sql server', 'aws', 'snowflake', 'oracle', 'azure', 'tableau', 'jira']</t>
  </si>
  <si>
    <t>Summer 2025 Digital Data Analyst Internship</t>
  </si>
  <si>
    <t>CareMetx</t>
  </si>
  <si>
    <t>['sql', 'sas', 'sas', 'tableau', 'excel', 'spss', 'powerpoint', 'word', 'visio', 'sharepoint']</t>
  </si>
  <si>
    <t>West Carrollton, OH</t>
  </si>
  <si>
    <t>Navia Benefit Solutions</t>
  </si>
  <si>
    <t>['t-sql', 'sql', 'python', 'powershell', 'javascript', 'sql server', 'power bi', 'excel', 'word', 'outlook']</t>
  </si>
  <si>
    <t>['python', 'bash', 'kafka', 'windows', 'linux', 'redhat', 'excel', 'kubernetes']</t>
  </si>
  <si>
    <t>Finance Business Intelligence Analyst</t>
  </si>
  <si>
    <t>['sql', 'python', 'power bi', 'sap', 'tableau', 'qlik', 'alteryx']</t>
  </si>
  <si>
    <t>Data Center Physical Security Specialist</t>
  </si>
  <si>
    <t>Data Quality Lead</t>
  </si>
  <si>
    <t>Beazley</t>
  </si>
  <si>
    <t>Data Entry Specialist Consultant</t>
  </si>
  <si>
    <t>Sayva Solutions</t>
  </si>
  <si>
    <t>Lead Data Scientist - HROC</t>
  </si>
  <si>
    <t>Burleson, TX</t>
  </si>
  <si>
    <t>50092 - Heidelberg Materials US, Inc.</t>
  </si>
  <si>
    <t>Principal Data Engineer (Airflow, DBT, Snowflake) - Remote</t>
  </si>
  <si>
    <t>['sql', 'python', 'java', 'scala', 'snowflake', 'aws', 'airflow', 'word']</t>
  </si>
  <si>
    <t>Principal Database Engineer, Oracle SaaS</t>
  </si>
  <si>
    <t>['shell', 'perl', 'python', 'go', 'oracle', 'aws', 'azure', 'gcp']</t>
  </si>
  <si>
    <t>Principal Data and Analytics Specialist , AWS Professional Services Global Financial Services</t>
  </si>
  <si>
    <t>Remote Data Migration Analyst - $60-$75k (MS Suite, Excel)</t>
  </si>
  <si>
    <t>Academia.edu</t>
  </si>
  <si>
    <t>['sql', 'python', 'r', 'redshift', 'excel', 'sheets']</t>
  </si>
  <si>
    <t>Senior Generative AI Data Scientist, Amazon SageMaker</t>
  </si>
  <si>
    <t>East Palo Alto, CA</t>
  </si>
  <si>
    <t>['go', 'sas', 'sas', 'sql', 'python', 'r', 'matlab', 'aws', 'tableau']</t>
  </si>
  <si>
    <t>Big Data AI Engineer Python Development</t>
  </si>
  <si>
    <t>['python', 'git', 'github', 'jira']</t>
  </si>
  <si>
    <t>Senior Software Engineer - SQL Features &amp; Data Types</t>
  </si>
  <si>
    <t>Qikiqtarjuaq, NU, Canada</t>
  </si>
  <si>
    <t>['sql', 'c++', 'java', 'snowflake']</t>
  </si>
  <si>
    <t>HD Hyundai Construction Equipment North America</t>
  </si>
  <si>
    <t>['html', 'excel', 'word', 'powerpoint']</t>
  </si>
  <si>
    <t>Albertville, AL</t>
  </si>
  <si>
    <t>FBI</t>
  </si>
  <si>
    <t>Analyst, Quantitative Analytics</t>
  </si>
  <si>
    <t>Morningstar DBRS</t>
  </si>
  <si>
    <t>['python', 'sql', 'c#', 'vba', 'aws', 'spark', 'git']</t>
  </si>
  <si>
    <t>Data Analyst (User Access Management)</t>
  </si>
  <si>
    <t>Seneca Falls, NY</t>
  </si>
  <si>
    <t>Semantic Data Specialist, AWS Support</t>
  </si>
  <si>
    <t>Software Engineer/ Data Engineer</t>
  </si>
  <si>
    <t>Sun Technologies, Inc.</t>
  </si>
  <si>
    <t>['python', 'sas', 'sas', 'sql', 'matlab', 'matplotlib', 'numpy', 'pandas', 'linux', 'tableau', 'gitlab']</t>
  </si>
  <si>
    <t>Cybersecurity Data Engineer</t>
  </si>
  <si>
    <t>['python', 'java', 'scala', 'azure', 'spark', 'kafka', 'gdpr']</t>
  </si>
  <si>
    <t>['sql', 'python', 'javascript', 'php', 'looker', 'tableau', 'excel']</t>
  </si>
  <si>
    <t>Senior Data Analyst - Country Analytics</t>
  </si>
  <si>
    <t>Traveloka</t>
  </si>
  <si>
    <t>['sql', 'gcp', 'aws', 'azure', 'spreadsheet', 'tableau', 'looker']</t>
  </si>
  <si>
    <t>Lead Data Engineer- Azure</t>
  </si>
  <si>
    <t>HRConnects</t>
  </si>
  <si>
    <t>['sql', 'java', 'scala', 'azure', 'databricks', 'spark', 'pyspark', 'angular']</t>
  </si>
  <si>
    <t>AKKODIS</t>
  </si>
  <si>
    <t>Senior Compliance Analyst</t>
  </si>
  <si>
    <t>Scientific Data Engineer</t>
  </si>
  <si>
    <t>['python', 'sql', 'aws', 'excel', 'power bi', 'dax']</t>
  </si>
  <si>
    <t>Partner Forces</t>
  </si>
  <si>
    <t>['go', 'sql', 'python', 'r', 'tableau', 'power bi']</t>
  </si>
  <si>
    <t>Business Analyst (Data Team)</t>
  </si>
  <si>
    <t>['sql', 'azure', 'aws', 'excel', 'jira']</t>
  </si>
  <si>
    <t>['python', 'r', 'shell', 'aws', 'azure', 'databricks', 'tableau']</t>
  </si>
  <si>
    <t>ETL Data Analyst</t>
  </si>
  <si>
    <t>Senior Data Engineer: III - Power BI</t>
  </si>
  <si>
    <t>['python', 'sql', 'azure', 'snowflake', 'power bi', 'sap']</t>
  </si>
  <si>
    <t>Information Technology Analyst</t>
  </si>
  <si>
    <t>['sql', 'shell', 'power bi', 'jira']</t>
  </si>
  <si>
    <t>Director of Data</t>
  </si>
  <si>
    <t>['python', 'r', 'aws', 'azure', 'tensorflow', 'tableau', 'power bi']</t>
  </si>
  <si>
    <t>Attleboro, MA</t>
  </si>
  <si>
    <t>The Alpha Group</t>
  </si>
  <si>
    <t>Functional/Data Analyst</t>
  </si>
  <si>
    <t>Spalding Consulting, Inc.</t>
  </si>
  <si>
    <t>['java', 'sql', 'oracle', 'react', 'asp.net', 'sharepoint', 'jira']</t>
  </si>
  <si>
    <t>Data Analyst/Planner</t>
  </si>
  <si>
    <t>Fitchburg, MA</t>
  </si>
  <si>
    <t>Garden Remedies Inc</t>
  </si>
  <si>
    <t>['python', 'excel', 'sheets', 'spreadsheet']</t>
  </si>
  <si>
    <t>['sql', 'aws', 'azure', 'sharepoint', 'excel', 'spss', 'power bi', 'tableau']</t>
  </si>
  <si>
    <t>HR Technology &amp; Analytics Analyst (Workday)</t>
  </si>
  <si>
    <t>Holman</t>
  </si>
  <si>
    <t>Patient Safety Data Analyst</t>
  </si>
  <si>
    <t>Temple Health – Temple University Health System</t>
  </si>
  <si>
    <t>Air Force Civilian Service</t>
  </si>
  <si>
    <t>AVP, Senior Data Engineer</t>
  </si>
  <si>
    <t>Canton, OH</t>
  </si>
  <si>
    <t>['go', 'mysql', 'oracle', 'hadoop', 'spark', 'kafka']</t>
  </si>
  <si>
    <t>Data / Machine Learning Engineer</t>
  </si>
  <si>
    <t>Trumid</t>
  </si>
  <si>
    <t>['sql', 'python', 'gcp', 'aws', 'kafka', 'kubernetes', 'docker']</t>
  </si>
  <si>
    <t>Sr Data Scientist - AI</t>
  </si>
  <si>
    <t>UKG</t>
  </si>
  <si>
    <t>['sql', 'python', 'java', 'gcp', 'bigquery', 'tensorflow', 'graphql', 'kafka', 'node.js', 'react.js', 'angular', 'docker', 'kubernetes']</t>
  </si>
  <si>
    <t>Senior IT Data Analyst (681688) // US or GC // 100% on-site DC Metro // 1099, C2C, W2</t>
  </si>
  <si>
    <t>Dantech Corporation</t>
  </si>
  <si>
    <t>Dutch Tavern</t>
  </si>
  <si>
    <t>Vestra Consultants</t>
  </si>
  <si>
    <t>Data Analyst 2 (Actuarial)</t>
  </si>
  <si>
    <t>Acturhire</t>
  </si>
  <si>
    <t>Data Analyst/Biostatistician</t>
  </si>
  <si>
    <t>Careers At Columbia - Columbia University</t>
  </si>
  <si>
    <t>Senior Staff Business Data Analyst</t>
  </si>
  <si>
    <t>Data Analyst (Data Governance)</t>
  </si>
  <si>
    <t>Sysmind, LLC</t>
  </si>
  <si>
    <t>Data Analyst for Surgery - Center for Surgical and Transplant Applied Research (C-STAR)</t>
  </si>
  <si>
    <t>NYU Langone Health</t>
  </si>
  <si>
    <t>ReachMobi</t>
  </si>
  <si>
    <t>Senior, Data Scientist-Walmart</t>
  </si>
  <si>
    <t>New York, NY (+1 other)</t>
  </si>
  <si>
    <t>Radian Jobs</t>
  </si>
  <si>
    <t>['r', 'python', 'sas', 'sas', 'c++']</t>
  </si>
  <si>
    <t>DATA SCIENTIST (CHEMOMETRICS)</t>
  </si>
  <si>
    <t>Newark, NJ (+3 others)</t>
  </si>
  <si>
    <t>Data Scientist (Intergrated Prevention) (PREV WF)</t>
  </si>
  <si>
    <t>Fort Cavazos, TX</t>
  </si>
  <si>
    <t>U.S. Army Forces Command</t>
  </si>
  <si>
    <t>Fusion92</t>
  </si>
  <si>
    <t>['python', 'sql', 'snowflake', 'aws', 'gcp', 'azure', 'linux']</t>
  </si>
  <si>
    <t>Career Page</t>
  </si>
  <si>
    <t>Yeah! Global</t>
  </si>
  <si>
    <t>['sql', 'python', 'golang', 'databricks', 'aws', 'gcp', 'airflow']</t>
  </si>
  <si>
    <t>Data Center Engineer (Mandarin Bi-Lingual)</t>
  </si>
  <si>
    <t>Zenlayer, Inc</t>
  </si>
  <si>
    <t>Software Data Engineer</t>
  </si>
  <si>
    <t>Diverse Lynx LLC</t>
  </si>
  <si>
    <t>['scala', 'java', 'python', 'spark', 'hadoop', 'kafka', 'spring', 'graphql', 'angular']</t>
  </si>
  <si>
    <t>Rockford Public School District #205</t>
  </si>
  <si>
    <t>['sql', 'python', 'java', 'scala', 'assembly', 'aws', 'azure', 'gcp', 'cognos', 'word', 'terminal']</t>
  </si>
  <si>
    <t>['sql', 'python', 'pyspark', 'word', 'tableau']</t>
  </si>
  <si>
    <t>Sr. Data Analytics Developer- Remote Eligible</t>
  </si>
  <si>
    <t>['python', 'sql', 'sas', 'sas', 'r', 'aws', 'gcp', 'azure', 'databricks']</t>
  </si>
  <si>
    <t>Engineering, Applied AI Quant, Associate, Hong Kong/ Singapore</t>
  </si>
  <si>
    <t>Bioinformatician/Research Data Analyst 1</t>
  </si>
  <si>
    <t>La Cañada Flintridge, CA</t>
  </si>
  <si>
    <t>Business Intelligence Analyst - Marketing</t>
  </si>
  <si>
    <t>['go', 'sql', 'snowflake', 'tableau', 'sheets']</t>
  </si>
  <si>
    <t>Mission Intelligence Software Engineer - Fully Cleared</t>
  </si>
  <si>
    <t>Intelliforce-IT Solutions Group</t>
  </si>
  <si>
    <t>['java', 'python', 'javascript', 'elasticsearch', 'aws', 'airflow', 'hadoop', 'docker', 'kubernetes', 'git', 'atlassian', 'jira', 'confluence']</t>
  </si>
  <si>
    <t>Data Engineer III | Marketplace | Sunnyvale</t>
  </si>
  <si>
    <t>Elkins, AR</t>
  </si>
  <si>
    <t>['scala', 'java', 'python', 'sql', 'redis', 'gcp', 'aws', 'azure', 'bigquery', 'hadoop', 'spark', 'kafka', 'graphql', 'react']</t>
  </si>
  <si>
    <t>Business Intelligence Engineer , WW Ops Finance S&amp;A</t>
  </si>
  <si>
    <t>['sql', 'python', 'nosql', 'dynamodb', 'redshift', 'oracle', 'aws', 'excel', 'tableau']</t>
  </si>
  <si>
    <t>Software Engineer - Analytical Database, Ads Data Infrastructure</t>
  </si>
  <si>
    <t>Data Engineer - #1657</t>
  </si>
  <si>
    <t>MeridianLink</t>
  </si>
  <si>
    <t>['python', 'sql', 'java', 'javascript', 'c#', 'vb.net', 'sql server', 'azure', 'databricks', 'spark', 'react', 'django', 'asp.net', 'flow', 'unity', 'gitlab', 'jenkins']</t>
  </si>
  <si>
    <t>Digital Content and Data Analyst</t>
  </si>
  <si>
    <t>['drupal', 'excel', 'tableau', 'sap', 'jira']</t>
  </si>
  <si>
    <t>Airport Data Reporting Analyst, Sr. - Administration - ATL Workforce</t>
  </si>
  <si>
    <t>['sql', 'r', 'python', 'visual basic', 'excel']</t>
  </si>
  <si>
    <t>SaaS Business Analyst and Marketing Intern (San Jose, CA)</t>
  </si>
  <si>
    <t>Elekta</t>
  </si>
  <si>
    <t>Suno</t>
  </si>
  <si>
    <t>Senior Data Engineer - AWS, Java, Python, Remote</t>
  </si>
  <si>
    <t>Solutionery</t>
  </si>
  <si>
    <t>['java', 'python', 'sql', 'nosql', 'aws', 'redshift', 'hadoop', 'spark']</t>
  </si>
  <si>
    <t>Master Data Coordinator</t>
  </si>
  <si>
    <t>Software Engineer, AI Decisioning</t>
  </si>
  <si>
    <t>Threat Data Quality Analysis Engineer 1/2</t>
  </si>
  <si>
    <t>Data Scientist, Research, Power Forecasting and Optimization</t>
  </si>
  <si>
    <t>Planning and Scheduling Analyst Level 4 or 5</t>
  </si>
  <si>
    <t>Lensa</t>
  </si>
  <si>
    <t>Alteryx role</t>
  </si>
  <si>
    <t>['python', 'nosql', 'sql', 'dynamodb', 'aws', 'redshift', 'databricks', 'alteryx', 'tableau', 'gitlab']</t>
  </si>
  <si>
    <t>Olmos Park, TX</t>
  </si>
  <si>
    <t>Credit Human Careers</t>
  </si>
  <si>
    <t>['sql', 'javascript', 'sas', 'sas', 'excel', 'tableau', 'spss', 'word', 'powerpoint']</t>
  </si>
  <si>
    <t>Summer Internship 2025 - Data Analytics/Data Science</t>
  </si>
  <si>
    <t>['go', 'spark']</t>
  </si>
  <si>
    <t>Manager - Data Engineer Manager</t>
  </si>
  <si>
    <t>Quadrant, Inc.</t>
  </si>
  <si>
    <t>Data Engineer/Python Developer</t>
  </si>
  <si>
    <t>Warrendale, PA</t>
  </si>
  <si>
    <t>PEAK Technical Services Inc.</t>
  </si>
  <si>
    <t>['python', 'sql', 'databricks', 'azure', 'aws', 'bigquery', 'spark']</t>
  </si>
  <si>
    <t>Homewerks Worldwide</t>
  </si>
  <si>
    <t>['sql', 'sql server', 'power bi', 'ssis', 'ssrs', 'excel', 'flow']</t>
  </si>
  <si>
    <t>Logistics Analyst</t>
  </si>
  <si>
    <t>Bottcher America</t>
  </si>
  <si>
    <t>Data Engineers (with a Cyber Security)/Fully Remote/Only on W2 role</t>
  </si>
  <si>
    <t>Stash Talent Services</t>
  </si>
  <si>
    <t>['python', 'sql', 'snowflake', 'databricks', 'pyspark', 'plotly', 'airflow', 'spark', 'tableau', 'powerpoint']</t>
  </si>
  <si>
    <t>Painted Post, NY</t>
  </si>
  <si>
    <t>['sql', 'vb.net', 'sql server', 'aws', 'azure', 'databricks', 'asp.net', 'ssis', 'ssrs']</t>
  </si>
  <si>
    <t>['crystal', 'power bi']</t>
  </si>
  <si>
    <t>['go', 'sql', 'python', 'java', 'snowflake', 'aws', 'kafka', 'airflow', 'unix']</t>
  </si>
  <si>
    <t>Senior Data Engineer / Analyst</t>
  </si>
  <si>
    <t>CARE IT SERVICES INC</t>
  </si>
  <si>
    <t>['postgresql', 'aws', 'spark', 'kafka', 'tableau', 'docker', 'gitlab']</t>
  </si>
  <si>
    <t>People Analytics Consultant</t>
  </si>
  <si>
    <t>['power bi', 'tableau', 'excel', 'word', 'powerpoint']</t>
  </si>
  <si>
    <t>Data/Business Analyst</t>
  </si>
  <si>
    <t>Softnice Inc</t>
  </si>
  <si>
    <t>['sql', 'sql server', 'power bi', 'ssrs', 'dax', 'ssis']</t>
  </si>
  <si>
    <t>Senior Product Data Scientist | Financial Intelligence</t>
  </si>
  <si>
    <t>Ramp</t>
  </si>
  <si>
    <t>['sql', 'python', 'redshift', 'snowflake', 'bigquery', 'express', 'looker', 'tableau']</t>
  </si>
  <si>
    <t>Cloud Data Engineer/SRE</t>
  </si>
  <si>
    <t>Accurant International</t>
  </si>
  <si>
    <t>['python', 'java', 'scala', 'aws', 'azure', 'gcp', 'spark', 'kafka', 'ansible']</t>
  </si>
  <si>
    <t>Intellibus Ventures LLC</t>
  </si>
  <si>
    <t>Hill Physicians Medical Group</t>
  </si>
  <si>
    <t>Sparks Group</t>
  </si>
  <si>
    <t>Data Remediation Analyst</t>
  </si>
  <si>
    <t>Data Analyst I, II, III</t>
  </si>
  <si>
    <t>First Financial Federal Credit Union of Maryland</t>
  </si>
  <si>
    <t>['sql', 'python', 'matlab', 'r', 'power bi', 'tableau']</t>
  </si>
  <si>
    <t>Medline Industries, LP</t>
  </si>
  <si>
    <t>['python', 'sql', 'aws', 'azure', 'gcp', 'databricks', 'snowflake', 'bigquery', 'spark', 'hugging face', 'docker', 'kubernetes']</t>
  </si>
  <si>
    <t>Sr. Business Data Analyst (Data Governance Policy) - Now Hiring</t>
  </si>
  <si>
    <t>Syntricate Technologies</t>
  </si>
  <si>
    <t>SQL Power BI Developer</t>
  </si>
  <si>
    <t>['sql', 'sql server', 'oracle', 'azure', 'databricks', 'hadoop', 'spark', 'kafka', 'power bi', 'ssis', 'dax']</t>
  </si>
  <si>
    <t>Senior Audit Data Analyst</t>
  </si>
  <si>
    <t>Experteer</t>
  </si>
  <si>
    <t>['python', 'sql', 'sql server', 'aws', 'oracle', 'tableau']</t>
  </si>
  <si>
    <t>Logistics Data Analyst - Now Hiring</t>
  </si>
  <si>
    <t>DATA ENGINEER - Now Hiring</t>
  </si>
  <si>
    <t>Greenville, TX</t>
  </si>
  <si>
    <t>GEUS</t>
  </si>
  <si>
    <t>['python', 'sql', 'java', 'scala', 'sql server', 'aws', 'azure', 'react', 'angular', 'vue.js', 'node.js']</t>
  </si>
  <si>
    <t>Lobox</t>
  </si>
  <si>
    <t>['sql', 'nosql', 'java', 'python', 'scala', 'aws', 'azure', 'spark', 'airflow', 'tableau', 'power bi']</t>
  </si>
  <si>
    <t>Deals Desk Analyst</t>
  </si>
  <si>
    <t>Proofpoint</t>
  </si>
  <si>
    <t>Niskayuna</t>
  </si>
  <si>
    <t>Lead I, IAM and Data Security Engineer (Hybrid or Virtual)</t>
  </si>
  <si>
    <t>['java', 'python', 'azure', 'aws', 'vmware', 'oracle', 'databricks', 'snowflake', 'kubernetes']</t>
  </si>
  <si>
    <t>Data Analyst 2 - 3610</t>
  </si>
  <si>
    <t>Talent Vision</t>
  </si>
  <si>
    <t>Data Analyst, Business</t>
  </si>
  <si>
    <t>Starr Insurance</t>
  </si>
  <si>
    <t>Stenzo Tech</t>
  </si>
  <si>
    <t>['sql', 'python', 'r', 'java', 'tableau', 'power bi']</t>
  </si>
  <si>
    <t>Data Analyst (Mandarin Speaking Required)</t>
  </si>
  <si>
    <t>Transglobal</t>
  </si>
  <si>
    <t>['sql', 'python', 'snowflake', 'azure', 'power bi', 'excel', 'flow']</t>
  </si>
  <si>
    <t>Intelliswift - An LTTS Company</t>
  </si>
  <si>
    <t>['python', 'sql', 'databricks', 'spark', 'hadoop']</t>
  </si>
  <si>
    <t>CogniSoft Technologies</t>
  </si>
  <si>
    <t>Blue Star Partners LLC</t>
  </si>
  <si>
    <t>Mount Sinai Careers</t>
  </si>
  <si>
    <t>Mount Sinai Health Systems</t>
  </si>
  <si>
    <t>['sql', 'r', 'python', 'sas', 'sas', 'tableau', 'microstrategy']</t>
  </si>
  <si>
    <t>Lead Data Scientist - Computer Vision</t>
  </si>
  <si>
    <t>Socure</t>
  </si>
  <si>
    <t>['python', 'pytorch', 'tensorflow', 'keras', 'opencv']</t>
  </si>
  <si>
    <t>Google Cloud Data Engineer [No-Code/Low-Code]-Senior Manager</t>
  </si>
  <si>
    <t>['sql', 'gcp', 'snowflake', 'databricks', 'bigquery', 'hadoop', 'spark', 'kafka', 'looker', 'tableau', 'flow', 'terraform']</t>
  </si>
  <si>
    <t>Senior Data Engineer (USA based, Hybrid)</t>
  </si>
  <si>
    <t>Bitcoin Devs Company</t>
  </si>
  <si>
    <t>['sql', 'python', 'java', 'databricks', 'bigquery', 'snowflake', 'spark', 'hadoop', 'flow']</t>
  </si>
  <si>
    <t>Hazen and Sawyer</t>
  </si>
  <si>
    <t>['python', 'r', 'java', 'scala', 'sql', 'mysql', 'postgresql', 'sql server', 'azure', 'aws', 'gcp', 'hadoop', 'spark', 'kafka', 'power bi', 'dax']</t>
  </si>
  <si>
    <t>Principal Cloud &amp; Data Engineer</t>
  </si>
  <si>
    <t>['bash', 'powershell', 'snowflake', 'aws', 'azure', 'gcp', 'windows', 'linux', 'kubernetes', 'docker', 'github', 'gitlab']</t>
  </si>
  <si>
    <t>Senior Data Engineer / First Hire</t>
  </si>
  <si>
    <t>['python', 'sql', 'snowflake', 'bigquery', 'airflow', 'kafka', 'flow']</t>
  </si>
  <si>
    <t>Sr. Data Engineer-GCP</t>
  </si>
  <si>
    <t>['go', 'python', 'sql', 'java', 'bigquery', 'aws', 'redshift', 'gcp', 'spark', 'github']</t>
  </si>
  <si>
    <t>Tixr</t>
  </si>
  <si>
    <t>['java', 'mysql', 'couchbase', 'bigquery', 'redshift', 'aws', 'gcp', 'spark', 'kafka']</t>
  </si>
  <si>
    <t>['python', 'sql', 'gcp', 'aws', 'azure', 'scikit-learn', 'pytorch', 'git', 'docker']</t>
  </si>
  <si>
    <t>Data Analyst - Data Operations</t>
  </si>
  <si>
    <t>Bayt.com</t>
  </si>
  <si>
    <t>Principal Engineer Data Analytics</t>
  </si>
  <si>
    <t>The Coca-Cola Company</t>
  </si>
  <si>
    <t>['sql', 'python', 'scala', 'java', 'azure', 'redshift', 'aws', 'pyspark', 'power bi', 'github']</t>
  </si>
  <si>
    <t>i2vision</t>
  </si>
  <si>
    <t>IT Docusign CLM Analyst</t>
  </si>
  <si>
    <t>Senior Data Engineer/ Data Engineering Architect</t>
  </si>
  <si>
    <t>DESIGNLIBRO INC</t>
  </si>
  <si>
    <t>['python', 'java', 'mongodb', 'mongodb', 'elasticsearch', 'snowflake', 'bigquery', 'aws', 'kafka', 'spring']</t>
  </si>
  <si>
    <t>Enabling Areas - Data Scientist - NLP/Gen AI - DM - Information Technology</t>
  </si>
  <si>
    <t>['python', 'r', 'aws', 'azure', 'nltk', 'scikit-learn', 'matplotlib', 'seaborn', 'word', 'docker']</t>
  </si>
  <si>
    <t>Data Analyst/Report Writer III (Remote / Texas Region)</t>
  </si>
  <si>
    <t>Fidelity Partners LLC</t>
  </si>
  <si>
    <t>Power Apps/BI Developer Sr. Analyst</t>
  </si>
  <si>
    <t>Orcutt, CA</t>
  </si>
  <si>
    <t>Bonipak Produce</t>
  </si>
  <si>
    <t>Santa Clarita, California</t>
  </si>
  <si>
    <t>Data Analyst, Health</t>
  </si>
  <si>
    <t>IT Senior Specialist - Material Master Data Management</t>
  </si>
  <si>
    <t>Data Analyst, Global Supply Chain Analytics</t>
  </si>
  <si>
    <t>['python', 'r', 'sql', 'aws', 'tableau', 'alteryx', 'sap']</t>
  </si>
  <si>
    <t>Senior Engineer - DSP</t>
  </si>
  <si>
    <t>dunnhumby</t>
  </si>
  <si>
    <t>['go', 'python', 'typescript', 'gcp', 'azure', 'django']</t>
  </si>
  <si>
    <t>ROHQ - ISG Reference Data Management Analyst 2 (Japanese Speaking)</t>
  </si>
  <si>
    <t>Principal Partner Manager - Amazon Web Services (AWS)</t>
  </si>
  <si>
    <t>Gretel</t>
  </si>
  <si>
    <t>Azelis</t>
  </si>
  <si>
    <t>['sql', 'azure', 'excel', 'flow']</t>
  </si>
  <si>
    <t>Gen AI Cloud Engineer</t>
  </si>
  <si>
    <t>['python', 'ruby', 'ruby', 'java', 'bash', 'sql', 'elasticsearch', 'aws', 'azure', 'gcp', 'bigquery', 'terraform', 'ansible', 'kubernetes', 'docker', 'jenkins', 'gitlab']</t>
  </si>
  <si>
    <t>Gen AI Tester</t>
  </si>
  <si>
    <t>['python', 'aws', 'azure', 'tensorflow', 'pytorch', 'git', 'jira', 'trello']</t>
  </si>
  <si>
    <t>GDS Consulting D&amp;A Azure Data Engineer - Staff</t>
  </si>
  <si>
    <t>Vodafone</t>
  </si>
  <si>
    <t>['shell', 'unix']</t>
  </si>
  <si>
    <t>Senior Machine Learning Engineer VOIS</t>
  </si>
  <si>
    <t>['java', 'python', 'javascript', 'go', 'html', 'css', 'gcp', 'aws', 'react', 'nltk', 'pandas', 'numpy', 'tensorflow', 'hadoop', 'spark', 'flask', 'docker', 'kubernetes']</t>
  </si>
  <si>
    <t>Sr. Machine Learning Engineer VOIS</t>
  </si>
  <si>
    <t>Data Management Tech Lead</t>
  </si>
  <si>
    <t>Ingénieur Data Talend confirmé (F/H)</t>
  </si>
  <si>
    <t>SQLI</t>
  </si>
  <si>
    <t>['scala', 'python', 'java', 'spark', 'unix', 'linux', 'tableau', 'chef']</t>
  </si>
  <si>
    <t>AI/ML Engineer Intern - Summer 2025</t>
  </si>
  <si>
    <t>Short Hills, NJ</t>
  </si>
  <si>
    <t>Cranium</t>
  </si>
  <si>
    <t>['python', 'java', 'c++', 'tensorflow', 'pytorch', 'scikit-learn']</t>
  </si>
  <si>
    <t>Senior Manager, Software Engineering</t>
  </si>
  <si>
    <t>Wekiwa Springs, FL</t>
  </si>
  <si>
    <t>Vice President, R&amp;D Data Science &amp; Digital Health – Global Functions</t>
  </si>
  <si>
    <t>Spring House, PA</t>
  </si>
  <si>
    <t>Lead Data Engineer (Data Scientist at Director level)</t>
  </si>
  <si>
    <t>John Hancock</t>
  </si>
  <si>
    <t>['python', 'r', 'sql', 'java', 'css', 'html', 'aws', 'azure', 'gcp', 'hadoop', 'spark', 'pandas', 'numpy', 'matplotlib', 'kafka']</t>
  </si>
  <si>
    <t>Sr Systems Engineer (Data Protection)- Secret Cleared</t>
  </si>
  <si>
    <t>Latitude Inc</t>
  </si>
  <si>
    <t>Proton.ai</t>
  </si>
  <si>
    <t>['python', 'sql', 'nosql', 'redis', 'elasticsearch', 'pyspark', 'looker', 'tableau', 'git', 'docker']</t>
  </si>
  <si>
    <t>Junior data scientist AI engineer</t>
  </si>
  <si>
    <t>Local Hire Board</t>
  </si>
  <si>
    <t>['java', 'javascript', 'c++', 'python', 'docker', 'jenkins', 'github']</t>
  </si>
  <si>
    <t>Staff Software Engineer, Chromium Performance</t>
  </si>
  <si>
    <t>['swift', 'c++', 'macos', 'windows']</t>
  </si>
  <si>
    <t>Data Engineer / Business Intelligence Analyst</t>
  </si>
  <si>
    <t>['python', 'sql', 'pyspark', 'tableau']</t>
  </si>
  <si>
    <t>BI &amp; Analytics Engineer I</t>
  </si>
  <si>
    <t>Condé Nast</t>
  </si>
  <si>
    <t>['sql', 'dynamodb', 'aws', 'redshift', 'tableau', 'qlik', 'power bi']</t>
  </si>
  <si>
    <t>Senior Data Scientist- ML</t>
  </si>
  <si>
    <t>['java', 'javascript', 'python', 'scala', 'r', 'spark', 'tensorflow', 'unix', 'linux']</t>
  </si>
  <si>
    <t>Lead AI Data Engineer</t>
  </si>
  <si>
    <t>Social Listening Technical Builder</t>
  </si>
  <si>
    <t>E-Commerce Data and Content Analyst</t>
  </si>
  <si>
    <t>Doug Russell Marine</t>
  </si>
  <si>
    <t>Deliver-It</t>
  </si>
  <si>
    <t>BMA Group</t>
  </si>
  <si>
    <t>['python', 'aws', 'azure', 'excel', 'power bi']</t>
  </si>
  <si>
    <t>Data analyst - Now Hiring</t>
  </si>
  <si>
    <t>Hatfield, PA</t>
  </si>
  <si>
    <t>VS Tech Solutions</t>
  </si>
  <si>
    <t>Midtown</t>
  </si>
  <si>
    <t>Data Analyst (Senior Systems Analyst (Fin)), Revenue Cycle Administration</t>
  </si>
  <si>
    <t>AI Analyst (The Data Decoder)</t>
  </si>
  <si>
    <t>Unreal Gigs</t>
  </si>
  <si>
    <t>['python', 'r', 'sql', 'aws', 'gcp', 'azure', 'matplotlib', 'tensorflow', 'scikit-learn', 'pandas', 'tableau', 'power bi']</t>
  </si>
  <si>
    <t>Data Analyst, Senior Specialist</t>
  </si>
  <si>
    <t>['sql', 'python', 'aws', 'pyspark', 'tableau']</t>
  </si>
  <si>
    <t>MLee Healthcare Staffing And Recruiting, Inc.</t>
  </si>
  <si>
    <t>MLee Healthcare Staffing and Recruiting, Inc.</t>
  </si>
  <si>
    <t>Corp Data Analyst</t>
  </si>
  <si>
    <t>Federal Signal Corporation</t>
  </si>
  <si>
    <t>['sql', 'python', 'r', 'c', 'excel', 'powerpoint', 'word']</t>
  </si>
  <si>
    <t>Senior Data Scientist – Innovation</t>
  </si>
  <si>
    <t>['python', 'r', 'sql', 'flutter', 'github']</t>
  </si>
  <si>
    <t>Senior Data Scientist, AI Foundations</t>
  </si>
  <si>
    <t>Information Technology Senior Management Forum</t>
  </si>
  <si>
    <t>Principal Applied Data Scientist</t>
  </si>
  <si>
    <t>Cadstrom Inc.</t>
  </si>
  <si>
    <t>['aws', 'gcp', 'azure', 'docker', 'kubernetes']</t>
  </si>
  <si>
    <t>['python', 'sql', 'aws', 'gcp', 'looker', 'git', 'docker', 'kubernetes']</t>
  </si>
  <si>
    <t>['sql', 'python', 'java', 'javascript']</t>
  </si>
  <si>
    <t>['python', 'sql', 'databricks', 'snowflake', 'aws', 'gcp', 'azure', 'spark', 'hadoop', 'kafka', 'pyspark', 'pandas', 'numpy', 'plotly', 'seaborn', 'matplotlib', 'excel', 'looker', 'tableau']</t>
  </si>
  <si>
    <t>Core Processor Application Dev – Enterprise Data &amp; Analytics Senior Data Engineer</t>
  </si>
  <si>
    <t>Rancho San Diego, CA</t>
  </si>
  <si>
    <t>Mission Fed</t>
  </si>
  <si>
    <t>['sql', 'python', 'sql server', 'azure', 'databricks', 'spark', 'power bi', 'ssis', 'ssrs']</t>
  </si>
  <si>
    <t>Two Harbors Investment Corp.</t>
  </si>
  <si>
    <t>['sql', 'sql server', 'azure', 'ssis', 'ssrs']</t>
  </si>
  <si>
    <t>Data and Information Management Sr Analyst – C10</t>
  </si>
  <si>
    <t>['sas', 'sas', 'sql', 'excel', 'powerpoint']</t>
  </si>
  <si>
    <t>Exploitation Specialist – Data Scientist Job#470</t>
  </si>
  <si>
    <t>Senior Data Engineer (dbt Core &amp; Azure)</t>
  </si>
  <si>
    <t>Maltem Australia</t>
  </si>
  <si>
    <t>Product Data Analyst (Colombia)</t>
  </si>
  <si>
    <t>ProActuary</t>
  </si>
  <si>
    <t>Machine Learning - Data Scientist</t>
  </si>
  <si>
    <t>Jobcase</t>
  </si>
  <si>
    <t>['python', 'azure', 'databricks', 'git']</t>
  </si>
  <si>
    <t>Senior Data Engineer with Python</t>
  </si>
  <si>
    <t>Boquerón, Puerto Rico</t>
  </si>
  <si>
    <t>Bilingual Finance Data Analyst - Analytics and Reporting</t>
  </si>
  <si>
    <t>['azure', 'power bi', 'excel', 'sharepoint']</t>
  </si>
  <si>
    <t>Every Cure</t>
  </si>
  <si>
    <t>['python', 'neo4j', 'scikit-learn', 'pytorch']</t>
  </si>
  <si>
    <t>Horizon Media Inc.</t>
  </si>
  <si>
    <t>Computational Biology Data Scientist</t>
  </si>
  <si>
    <t>Data Engineer, Speed Products, Science and Analytics</t>
  </si>
  <si>
    <t>['sql', 'python', 'scala', 'redshift', 'aws', 'hadoop', 'spark', 'ssis']</t>
  </si>
  <si>
    <t>England, United Kingdom</t>
  </si>
  <si>
    <t>Lukos</t>
  </si>
  <si>
    <t>['tableau', 'excel', 'word', 'powerpoint', 'outlook']</t>
  </si>
  <si>
    <t>Social Impact Data Analyst</t>
  </si>
  <si>
    <t>Cardea Services</t>
  </si>
  <si>
    <t>['r', 'spss', 'tableau']</t>
  </si>
  <si>
    <t>Gracelight Community Health</t>
  </si>
  <si>
    <t>Vellore, Tamil Nadu, India</t>
  </si>
  <si>
    <t>BeBee India Meet Opportunities</t>
  </si>
  <si>
    <t>Senior Data Analyst (Navy)</t>
  </si>
  <si>
    <t>Vosper Thornycroft Group</t>
  </si>
  <si>
    <t>['powerpoint', 'word', 'excel', 'tableau']</t>
  </si>
  <si>
    <t>Jr. Data Analyst (3.1)</t>
  </si>
  <si>
    <t>['express', 'excel', 'power bi', 'sharepoint', 'word', 'powerpoint', 'outlook']</t>
  </si>
  <si>
    <t>Senior Data Analyst - Manufacturing Systems Integration</t>
  </si>
  <si>
    <t>Staff Software Engineer, Security</t>
  </si>
  <si>
    <t>['golang', 'swift', 'python']</t>
  </si>
  <si>
    <t>Data Analyst – Segadores de Vida Church</t>
  </si>
  <si>
    <t>Southwest Ranches, FL</t>
  </si>
  <si>
    <t>Segadores de Vida</t>
  </si>
  <si>
    <t>['sql', 'excel', 'sheets', 'power bi', 'tableau']</t>
  </si>
  <si>
    <t>Data Analyst with React Web Development</t>
  </si>
  <si>
    <t>ABCR</t>
  </si>
  <si>
    <t>['python', 'sql', 'aws', 'azure', 'react', 'pandas', 'numpy', 'matplotlib', 'plotly', 'scikit-learn', 'tensorflow', 'git']</t>
  </si>
  <si>
    <t>['python', 'sql', 'pandas', 'tableau', 'excel']</t>
  </si>
  <si>
    <t>Data Engineer- MS Dynamics</t>
  </si>
  <si>
    <t>['go', 'sql', 'cassandra', 'aws', 'azure', 'hadoop']</t>
  </si>
  <si>
    <t>Madison, NJ</t>
  </si>
  <si>
    <t>SF Staffing Solutions</t>
  </si>
  <si>
    <t>Senior Health Informatics Data Analyst</t>
  </si>
  <si>
    <t>['sql', 'python', 'c#', 'java', 'aws', 'redshift', 'databricks', 'snowflake', 'pyspark', 'airflow', 'flow', 'git']</t>
  </si>
  <si>
    <t>Woodridge, IL</t>
  </si>
  <si>
    <t>Agile Defense</t>
  </si>
  <si>
    <t>Founding LLM &amp; Data Engineer</t>
  </si>
  <si>
    <t>Theus</t>
  </si>
  <si>
    <t>['sql', 'python', 'javascript', 'neo4j', 'aws', 'react', 'docker', 'flow']</t>
  </si>
  <si>
    <t>Senior Business Insights Data Analyst</t>
  </si>
  <si>
    <t>['sql', 'python', 'databricks', 'pyspark', 'looker', 'tableau', 'cognos', 'qlik']</t>
  </si>
  <si>
    <t>Scientist III, Data Sciences</t>
  </si>
  <si>
    <t>['sql', 'python', 'sql server', 'mysql', 'postgresql', 'oracle', 'aws', 'redshift', 'databricks', 'kafka', 'spark', 'hadoop', 'pyspark', 'power bi', 'tableau', 'git', 'jenkins', 'bitbucket', 'github', 'terraform', 'jira', 'confluence']</t>
  </si>
  <si>
    <t>LinkedIn Nigeria</t>
  </si>
  <si>
    <t>Welltech</t>
  </si>
  <si>
    <t>['python', 'sql', 'postgresql', 'mysql', 'aws', 'redshift', 'snowflake', 'pyspark', 'gitlab']</t>
  </si>
  <si>
    <t>MS Companies</t>
  </si>
  <si>
    <t>Medline Industries</t>
  </si>
  <si>
    <t>VP1, Data Analytics &amp; Insights Specialist</t>
  </si>
  <si>
    <t>UOB</t>
  </si>
  <si>
    <t>['r', 'python', 'pandas', 'keras', 'tensorflow']</t>
  </si>
  <si>
    <t>Lead Data Scientist / Applied Statistician</t>
  </si>
  <si>
    <t>LaunchDarkly</t>
  </si>
  <si>
    <t>['golang', 'scala', 'go']</t>
  </si>
  <si>
    <t>Principal, Data Scientist | Search Team | Sunnyvale</t>
  </si>
  <si>
    <t>['python', 'java', 'scala', 'r', 'spark', 'tensorflow', 'flow']</t>
  </si>
  <si>
    <t>Gresham, OR</t>
  </si>
  <si>
    <t>Mid Data Analyst (3.1.17 Lead)</t>
  </si>
  <si>
    <t>Staff Data Analyst - Retention</t>
  </si>
  <si>
    <t>['sql', 'python', 'r', 'looker', 'tableau', 'power bi']</t>
  </si>
  <si>
    <t>Senior Engineer, Back-End</t>
  </si>
  <si>
    <t>['python', 'bash', 'sql', 'javascript', 'go', 'dynamodb', 'mysql', 'postgresql', 'redis', 'aws', 'aurora', 'redshift', 'bigquery', 'docker', 'kubernetes']</t>
  </si>
  <si>
    <t>Forest Hill, TX</t>
  </si>
  <si>
    <t>Reeder Distributors, Inc.</t>
  </si>
  <si>
    <t>['sql', 'python', 'powershell', 'power bi', 'excel', 'qlik', 'tableau', 'monday.com']</t>
  </si>
  <si>
    <t>Portland, CO</t>
  </si>
  <si>
    <t>Sr Data Engineer-Xumo - Now Hiring</t>
  </si>
  <si>
    <t>Portola Hills, CA</t>
  </si>
  <si>
    <t>Senior Data Engineer with AWS Expertise</t>
  </si>
  <si>
    <t>firstPRO 360</t>
  </si>
  <si>
    <t>Manager Data Scientist</t>
  </si>
  <si>
    <t>Jobg8</t>
  </si>
  <si>
    <t>['python', 'sql', 'aws', 'pytorch', 'hugging face', 'spark']</t>
  </si>
  <si>
    <t>Castlewood, CO</t>
  </si>
  <si>
    <t>Sambasafety</t>
  </si>
  <si>
    <t>['aws', 'snowflake', 'azure', 'airflow', 'gdpr', 'word', 'power bi', 'tableau']</t>
  </si>
  <si>
    <t>['sql', 'python', 'go', 'scikit-learn', 'tensorflow', 'excel', 'sheets']</t>
  </si>
  <si>
    <t>Big Data Engineer - Strong AWS/Python Exp</t>
  </si>
  <si>
    <t>SoftPathTechnologies</t>
  </si>
  <si>
    <t>['python', 'sql', 'nosql', 'postgresql', 'dynamodb', 'aws', 'redshift', 'spark', 'pyspark', 'pandas', 'numpy', 'tableau']</t>
  </si>
  <si>
    <t>Healthcare Financial Data Analyst</t>
  </si>
  <si>
    <t>Cloud FinOps Analyst with AWS</t>
  </si>
  <si>
    <t>['aws', 'oracle']</t>
  </si>
  <si>
    <t>['sql', 'python', 'redshift', 'snowflake', 'pyspark', 'tableau', 'looker', 'power bi']</t>
  </si>
  <si>
    <t>Director, Quantitative Analytics and Data Science</t>
  </si>
  <si>
    <t>['python', 'r', 'go', 'spss']</t>
  </si>
  <si>
    <t>Programming Analyst</t>
  </si>
  <si>
    <t>Pride Health</t>
  </si>
  <si>
    <t>['sql', 'vba', 'oracle', 'sap', 'excel']</t>
  </si>
  <si>
    <t>Sr. Data Scientist, Advanced Diagnostics</t>
  </si>
  <si>
    <t>['sql', 'python', 'azure', 'snowflake', 'aws', 'jupyter']</t>
  </si>
  <si>
    <t>Sr. Data Engineer (SQL, Python, Snowflake)</t>
  </si>
  <si>
    <t>Sol IT Solutions Inc</t>
  </si>
  <si>
    <t>['python', 'sql', 'scala', 'snowflake', 'spark', 'airflow']</t>
  </si>
  <si>
    <t>Data Scientist – MID Job#480</t>
  </si>
  <si>
    <t>['python', 'sql', 'r', 'sas', 'sas', 'aws', 'tensorflow', 'git']</t>
  </si>
  <si>
    <t>LinkedIn Malta</t>
  </si>
  <si>
    <t>SQL Server Lead / Azure Cloud / Big Data Engineer</t>
  </si>
  <si>
    <t>['sql', 'python', 'perl', 'shell', 'sql server', 'postgresql', 'mysql', 'oracle', 'azure', 'snowflake', 'databricks', 'spark', 'pyspark', 'hadoop', 'kafka', 'ssis', 'power bi', 'flow']</t>
  </si>
  <si>
    <t>Data Analyst II - Workforce Analytics</t>
  </si>
  <si>
    <t>Salary.com</t>
  </si>
  <si>
    <t>Cox</t>
  </si>
  <si>
    <t>Analytics Engineer Staff</t>
  </si>
  <si>
    <t>['sql', 'python', 'java', 'javascript', 'azure', 'gcp', 'aws', 'databricks', 'tableau', 'power bi', 'jira']</t>
  </si>
  <si>
    <t>Wealthfront Corporation</t>
  </si>
  <si>
    <t>Sr Manager, Data Engineering</t>
  </si>
  <si>
    <t>['sql', 'python', 'postgresql', 'snowflake', 'aurora', 'aws', 'airflow', 'docker', 'gitlab', 'kubernetes']</t>
  </si>
  <si>
    <t>Application Portfolio Data Analyst</t>
  </si>
  <si>
    <t>RTX</t>
  </si>
  <si>
    <t>['excel', 'power bi', 'tableau', 'flow']</t>
  </si>
  <si>
    <t>Investment Data Scientist</t>
  </si>
  <si>
    <t>Avature</t>
  </si>
  <si>
    <t>['swift', 'python', 'sql', 'aws', 'git']</t>
  </si>
  <si>
    <t>Microsoft WFH Hiring For Data Scientist | Apply Now</t>
  </si>
  <si>
    <t>Pathways for Children, Inc.</t>
  </si>
  <si>
    <t>Walmart - Placements Joy</t>
  </si>
  <si>
    <t>Imagry | Autonomous Driving</t>
  </si>
  <si>
    <t>['python', 'c++', 'pytorch', 'linux', 'git']</t>
  </si>
  <si>
    <t>Future Technology / Advanced Technical Solutions (FT/ATS) Lead</t>
  </si>
  <si>
    <t>Pacific, WA</t>
  </si>
  <si>
    <t>Senior Data Analyst. Job in Santa Monica LilyLifestyle Jobs</t>
  </si>
  <si>
    <t>LilyLifestyle Jobs</t>
  </si>
  <si>
    <t>Engineer, Data Engineering</t>
  </si>
  <si>
    <t>Anywhere Real Estate Ops</t>
  </si>
  <si>
    <t>['golang', 'mongodb', 'mongodb', 'mysql', 'oracle', 'aws', 'jenkins', 'gitlab', 'bitbucket']</t>
  </si>
  <si>
    <t>Director – Data Engineering &amp; Integration</t>
  </si>
  <si>
    <t>Senior Data Analyst with Tableau Experience</t>
  </si>
  <si>
    <t>Access Search, Inc.</t>
  </si>
  <si>
    <t>Director Data Science AI and Data Engineering</t>
  </si>
  <si>
    <t>Freemind solutions</t>
  </si>
  <si>
    <t>['azure', 'aws', 'tensorflow', 'pytorch', 'spark', 'hadoop', 'kafka', 'tableau', 'power bi']</t>
  </si>
  <si>
    <t>Datbricks Data Engineer - (Hybrid onsite W2 only)</t>
  </si>
  <si>
    <t>['sql', 'databricks', 'aws', 'hadoop', 'unity']</t>
  </si>
  <si>
    <t>Tableau with Data analyst</t>
  </si>
  <si>
    <t>['sql', 'python', 'r', 'tableau', 'powerpoint', 'excel', 'spss']</t>
  </si>
  <si>
    <t>SAP HR Data Analyst</t>
  </si>
  <si>
    <t>Staff Clinical Data Engineers</t>
  </si>
  <si>
    <t>FreshDirect</t>
  </si>
  <si>
    <t>['sql', 'sas', 'sas', 'python', 'bigquery', 'excel', 'tableau', 'power bi', 'looker', 'powerpoint']</t>
  </si>
  <si>
    <t>['sql', 'python', 'r', 'sas', 'sas', 'azure', 'databricks', 'spark', 'excel', 'tableau', 'power bi', 'qlik', 'jira']</t>
  </si>
  <si>
    <t>Business Intelligence Consultant</t>
  </si>
  <si>
    <t>Lafayette Group</t>
  </si>
  <si>
    <t>Lead Data Scientist | Rapid Growth D2C Health &amp; Wellness | Post Series C</t>
  </si>
  <si>
    <t>Harmonic Finance Inc ™ | Certified B Corp</t>
  </si>
  <si>
    <t>['c', 'sql', 'python', 'tableau', 'power bi']</t>
  </si>
  <si>
    <t>['sql', 'snowflake', 'qlik', 'tableau', 'microstrategy', 'looker']</t>
  </si>
  <si>
    <t>['python', 'java', 'c', 'c++', 'r', 'sas', 'sas', 'julia', 'matlab']</t>
  </si>
  <si>
    <t>bioinformatics data scientist</t>
  </si>
  <si>
    <t>Juno Genetics</t>
  </si>
  <si>
    <t>['r', 'python', 'sql', 'go', 'aws', 'linux']</t>
  </si>
  <si>
    <t>Raiser’s Edge Database Administrator</t>
  </si>
  <si>
    <t>Sisters of Mary World Villages for Children</t>
  </si>
  <si>
    <t>Sr. Data Analyst / Manager</t>
  </si>
  <si>
    <t>STAFFWORXS</t>
  </si>
  <si>
    <t>['sql', 'python', 'aws', 'databricks', 'tableau']</t>
  </si>
  <si>
    <t>Marketing Analyst, Data Science, US Retail Markets Distribution</t>
  </si>
  <si>
    <t>['sas', 'sas', 'sql', 'jira', 'confluence']</t>
  </si>
  <si>
    <t>Data Mapping Validation Analyst</t>
  </si>
  <si>
    <t>Barrington, IL</t>
  </si>
  <si>
    <t>Ortho Molecular Products</t>
  </si>
  <si>
    <t>['excel', 'word', 'powerpoint', 'outlook', 'sap']</t>
  </si>
  <si>
    <t>Senior Data Scientist, Search Community</t>
  </si>
  <si>
    <t>['sql', 'r', 'sas', 'sas', 'python', 'spss']</t>
  </si>
  <si>
    <t>Data Engineer (Clinical Decision Support Solutions)</t>
  </si>
  <si>
    <t>Azure Databricks Engineer</t>
  </si>
  <si>
    <t>['python', 'r', 'sql', 't-sql', 'sql server', 'azure', 'databricks', 'oracle', 'node', 'power bi', 'unity']</t>
  </si>
  <si>
    <t>SIHQ Digital Data Analyst Specialist 4</t>
  </si>
  <si>
    <t>Samudera Indonesia</t>
  </si>
  <si>
    <t>Business Intelligence Developer (PowerBI &amp; DB2)</t>
  </si>
  <si>
    <t>PSR Associates, Inc.</t>
  </si>
  <si>
    <t>['t-sql', 'sql', 'db2', 'oracle', 'power bi', 'excel']</t>
  </si>
  <si>
    <t>Business Intelligence - Data Analyst II</t>
  </si>
  <si>
    <t>HealthCare Partners, New York</t>
  </si>
  <si>
    <t>['sql', 'python', 'vba', 'ssrs', 'power bi']</t>
  </si>
  <si>
    <t>Jetro / Restaurant Depot</t>
  </si>
  <si>
    <t>Technical Data Analyst – Entry Level Full-Time Positions</t>
  </si>
  <si>
    <t>Cummins Inc.</t>
  </si>
  <si>
    <t>['python', 'r', 'azure', 'databricks', 'ssis', 'power bi', 'excel', 'outlook', 'powerpoint']</t>
  </si>
  <si>
    <t>Senior ETL Developer ( Only W2)</t>
  </si>
  <si>
    <t>Data Analyst SAP HR/SAP ERP</t>
  </si>
  <si>
    <t>Senior AWS Database Engineer</t>
  </si>
  <si>
    <t>T-Rex Solutions</t>
  </si>
  <si>
    <t>['sql', 'python', 'shell', 'bash', 'sql server', 'postgresql', 'mysql', 'aws', 'oracle', 'aurora', 'redshift']</t>
  </si>
  <si>
    <t>Business Data Analyst I, II, III</t>
  </si>
  <si>
    <t>BCS Allegient</t>
  </si>
  <si>
    <t>Senior Analytic Consultant - SAS Reporting</t>
  </si>
  <si>
    <t>['sas', 'sas', 'python', 'sql', 'sql server', 'unix', 'tableau']</t>
  </si>
  <si>
    <t>Postdoctoral Fellow: Merger of High-Throughput Experimentation, Unnatural Peptide Synthesis and Data Science (Onsite)</t>
  </si>
  <si>
    <t>MSD</t>
  </si>
  <si>
    <t>Mainframe Database Administrator</t>
  </si>
  <si>
    <t>['sql', 'shell', 'db2', 'mysql', 'postgresql', 'sql server', 'oracle', 'linux', 'unix']</t>
  </si>
  <si>
    <t>New Hudson, MI</t>
  </si>
  <si>
    <t>Oshkosh Corporation</t>
  </si>
  <si>
    <t>['sql', 'c', 'aws', 'databricks', 'azure', 'spark', 'excel']</t>
  </si>
  <si>
    <t>Director of Product, AI, Machine Learning &amp; Data Engineering</t>
  </si>
  <si>
    <t>['databricks', 'gdpr']</t>
  </si>
  <si>
    <t>Data Analyst, Research Office</t>
  </si>
  <si>
    <t>LinkedIn Hong Kong</t>
  </si>
  <si>
    <t>Hong Kong Baptist University</t>
  </si>
  <si>
    <t>Data Engineer, Network Product Development – Optics</t>
  </si>
  <si>
    <t>['python', 'sql', 'aws', 'redshift', 'hadoop', 'spark']</t>
  </si>
  <si>
    <t>Business Intelligence Analyst, Benefits &amp; Protection</t>
  </si>
  <si>
    <t>['sql', 'db2', 'aws', 'snowflake', 'oracle', 'tableau', 'power bi']</t>
  </si>
  <si>
    <t>Sr Certified Oncology Data Analyst - PRN</t>
  </si>
  <si>
    <t>MEDSTAR HEALTH</t>
  </si>
  <si>
    <t>Built In NYC</t>
  </si>
  <si>
    <t>Fanatics, Inc</t>
  </si>
  <si>
    <t>Data Analyst - Gainesville, FL</t>
  </si>
  <si>
    <t>Doodie Calls, Inc.</t>
  </si>
  <si>
    <t>['sql', 'python', 'snowflake', 'excel', 'tableau', 'power bi']</t>
  </si>
  <si>
    <t>Data Scientist – Leading Quant Hedge Fund</t>
  </si>
  <si>
    <t>Edward Daniels Group</t>
  </si>
  <si>
    <t>['r', 'python', 'sas', 'sas', 'sql', 'matlab']</t>
  </si>
  <si>
    <t>Corporate Vice President, Lead Actuarial Data Engineer/Architect - Remote</t>
  </si>
  <si>
    <t>['python', 'aws', 'redshift', 'docker']</t>
  </si>
  <si>
    <t>Navistar - International</t>
  </si>
  <si>
    <t>Navistar, Inc.</t>
  </si>
  <si>
    <t>Sr. Data Scientist - Advanced Diagnostics</t>
  </si>
  <si>
    <t>Urbana, IL (+2 others)</t>
  </si>
  <si>
    <t>['c', 'sql', 'databricks', 'airflow']</t>
  </si>
  <si>
    <t>Capital One | Lead Data Engineer (Python/Scala, Spark, AWS)</t>
  </si>
  <si>
    <t>['scala', 'python', 'java', 'nosql', 'sql', 'mongo', 'shell', 'dynamodb', 'mysql', 'cassandra', 'aws', 'redshift', 'snowflake', 'azure', 'spark', 'airflow', 'hadoop', 'kafka', 'linux', 'windows', 'unix']</t>
  </si>
  <si>
    <t>Data Scientist, Innovation Pathways, FaBA</t>
  </si>
  <si>
    <t>Academic Gates</t>
  </si>
  <si>
    <t>University of Queensland</t>
  </si>
  <si>
    <t>['r', 'python', 'plotly']</t>
  </si>
  <si>
    <t>JP Morgan Chase</t>
  </si>
  <si>
    <t>Google Analytics / Data Analysis Expert</t>
  </si>
  <si>
    <t>['firebase', 'firebase', 'bigquery', 'word']</t>
  </si>
  <si>
    <t>CPQ ETL Data Engineer</t>
  </si>
  <si>
    <t>Tech Lead Data Engineer (Multiple Positions)</t>
  </si>
  <si>
    <t>['sql', 'c#', 'shell', 'spark', 'hadoop', 'git', 'jira']</t>
  </si>
  <si>
    <t>Data Scientist (Multiple Positions)</t>
  </si>
  <si>
    <t>Senior Quantitative Researcher / Developer</t>
  </si>
  <si>
    <t>PIMCO</t>
  </si>
  <si>
    <t>Lead Analyst, Sales Analytics</t>
  </si>
  <si>
    <t>Normal, IL</t>
  </si>
  <si>
    <t>['python', 'r', 'java', 'sql', 'aws', 'databricks', 'tableau']</t>
  </si>
  <si>
    <t>All-Source Intelligence Analyst, Senior</t>
  </si>
  <si>
    <t>The Henry M. Jackson Foundation for the Advancement of Military Medicine</t>
  </si>
  <si>
    <t>['r', 'python', 'c', 'spring', 'linux']</t>
  </si>
  <si>
    <t>Customer Segmentation Data Scientist, Trade-In Team</t>
  </si>
  <si>
    <t>Bidding Specialist for Frontend, Backend, and Data Engineering Projects</t>
  </si>
  <si>
    <t>Credit Strategy Data Scientist</t>
  </si>
  <si>
    <t>BILL</t>
  </si>
  <si>
    <t>Analyst, Program Analytics</t>
  </si>
  <si>
    <t>744 - Fullstack Software Engineer</t>
  </si>
  <si>
    <t>['typescript', 'kotlin', 'java', 'golang', 'css', 'vue.js', 'node.js', 'nuxt.js']</t>
  </si>
  <si>
    <t>Application Analyst</t>
  </si>
  <si>
    <t>['sql', 'powershell', 'java', 'javascript', 'html', 'cobol', 'c++', 'c#', 'objective-c', 'sql server', 'oracle', 'express', 'jquery', 'unix', 'windows', 'linux']</t>
  </si>
  <si>
    <t>Data Analytics Sales Specialist III, Google Cloud</t>
  </si>
  <si>
    <t>Data Scientist, Research, Storage Analytics</t>
  </si>
  <si>
    <t>['sql', 'r', 'sas', 'sas', 'python', 'express', 'spss']</t>
  </si>
  <si>
    <t>['java', 'javascript', 'aws', 'azure', 'vue.js']</t>
  </si>
  <si>
    <t>Lockbourne, OH</t>
  </si>
  <si>
    <t>Senior Manager – Cost and Data Analytics- HP Solutions Business</t>
  </si>
  <si>
    <t>['excel', 'planner']</t>
  </si>
  <si>
    <t>SQL Data Analyst - Data Wrangling &amp; Tableau (W2, Hybrid)</t>
  </si>
  <si>
    <t>Data Analyst (Junior) {ONLY W2}</t>
  </si>
  <si>
    <t>JPS Tech Solutions llc</t>
  </si>
  <si>
    <t>['excel', 'word', 'atlassian', 'jira']</t>
  </si>
  <si>
    <t>Quality Assurance Engineer</t>
  </si>
  <si>
    <t>['sql', 'selenium']</t>
  </si>
  <si>
    <t>Cyber Collaborative Reporting &amp; Coordination Support</t>
  </si>
  <si>
    <t>Full Time Assistance Data Analyst</t>
  </si>
  <si>
    <t>Benda Infotech</t>
  </si>
  <si>
    <t>Data Engineering &amp; Operations Specialists</t>
  </si>
  <si>
    <t>['sql', 'python', 'powershell', 'snowflake', 'aws', 'azure', 'qlik']</t>
  </si>
  <si>
    <t>DLP (Data loss) Specialist</t>
  </si>
  <si>
    <t>ALOIS Solutions</t>
  </si>
  <si>
    <t>['java', 'javascript', 'python', 'swift', 'plotly']</t>
  </si>
  <si>
    <t>Senior Business System Analyst (with PowerBI and Mortgage Experience)</t>
  </si>
  <si>
    <t>['sql', 't-sql', 'power bi', 'excel', 'word', 'powerpoint', 'visio', 'jira']</t>
  </si>
  <si>
    <t>Geospatial Data Curation and Data Enrichment Service Offering Lead - 1898 &amp; Co.</t>
  </si>
  <si>
    <t>1898 &amp; Co.</t>
  </si>
  <si>
    <t>Data Engineer (057-24)</t>
  </si>
  <si>
    <t>Anglicotech, LLC</t>
  </si>
  <si>
    <t>Banking Domain Data Quality Analyst/Lead - LoanIQ EDMO</t>
  </si>
  <si>
    <t>Shulman Fleming &amp; Partners</t>
  </si>
  <si>
    <t>['sql', 'python', 'power bi', 'jira']</t>
  </si>
  <si>
    <t>Data Engineer/Scientist Lead</t>
  </si>
  <si>
    <t>['sql', 'elasticsearch', 'aws', 'spark', 'kafka', 'kubernetes']</t>
  </si>
  <si>
    <t>Business Data Analyst III</t>
  </si>
  <si>
    <t>Senior Data Analyst – Early Clinical Development (ECD)</t>
  </si>
  <si>
    <t>Software Guidance &amp; Assistance, Inc. (SGA, Inc.)</t>
  </si>
  <si>
    <t>['python', 'r', 'sql', 'sas', 'sas', 'excel', 'powerpoint']</t>
  </si>
  <si>
    <t>IT Health Data Analyst II</t>
  </si>
  <si>
    <t>Health Plan of San Mateo (HPSM)</t>
  </si>
  <si>
    <t>['sql', 'c#', 'sql server', 'azure', 'power bi']</t>
  </si>
  <si>
    <t>BI and Application Development Analyst</t>
  </si>
  <si>
    <t>California Credit Union</t>
  </si>
  <si>
    <t>Manager, Data Insights and Forensics</t>
  </si>
  <si>
    <t>Kroll</t>
  </si>
  <si>
    <t>['sql', 'aws', 'gcp', 'tableau']</t>
  </si>
  <si>
    <t>Director, Decision Science Analytics - Claims Analytics</t>
  </si>
  <si>
    <t>['sql', 'sas', 'sas', 'python', 'phoenix']</t>
  </si>
  <si>
    <t>Data Engineer, DCC Central InfraOps Analytics</t>
  </si>
  <si>
    <t>Senior Manager, Strategy and Analytics</t>
  </si>
  <si>
    <t>Macao</t>
  </si>
  <si>
    <t>Melco Resorts &amp; Entertainment</t>
  </si>
  <si>
    <t>['python', 'sas', 'sas', 'visual basic', 'excel']</t>
  </si>
  <si>
    <t>Analyst, Master Data</t>
  </si>
  <si>
    <t>The Campbell's Company</t>
  </si>
  <si>
    <t>['sql', 'python', 'r', 'hadoop', 'power bi', 'tableau', 'excel']</t>
  </si>
  <si>
    <t>Precision Technologies Corp</t>
  </si>
  <si>
    <t>Lead Data Scientist , Clinical AI ( NLP , LLM , GenAI , GCP ) - Remote</t>
  </si>
  <si>
    <t>['sql', 'vba', 'excel', 'qlik', 'tableau', 'power bi']</t>
  </si>
  <si>
    <t>Jobs Trabajo.org</t>
  </si>
  <si>
    <t>['sql', 'python', 'r', 'spark', 'excel', 'looker']</t>
  </si>
  <si>
    <t>Data Engineer to build ETL pipelines for Amazon, Shopify, etc.</t>
  </si>
  <si>
    <t>Bowhead</t>
  </si>
  <si>
    <t>['javascript', 'c#', 'sql', 'python', 'r', 'matlab', 'hadoop', 'spark', 'angular', 'kubernetes']</t>
  </si>
  <si>
    <t>PartsSource</t>
  </si>
  <si>
    <t>['python', 'r', 'scala', 'aws', 'azure', 'gcp', 'databricks', 'pytorch', 'tensorflow']</t>
  </si>
  <si>
    <t>Staff Data Engineer - Ads</t>
  </si>
  <si>
    <t>['python', 'sql', 'scala', 'r', 'spark', 'airflow', 'looker', 'tableau']</t>
  </si>
  <si>
    <t>Data Engineer III or IV</t>
  </si>
  <si>
    <t>Word on Fire</t>
  </si>
  <si>
    <t>['python', 'php', 'javascript', 'mysql', 'laravel', 'word', 'tableau', 'git']</t>
  </si>
  <si>
    <t>Data Quality Platform Engineer</t>
  </si>
  <si>
    <t>['sql', 'python', 'c', 'mysql', 'databricks', 'aws', 'airflow', 'kafka', 'unity']</t>
  </si>
  <si>
    <t>Technical SEO Data Analyst</t>
  </si>
  <si>
    <t>Consultant – Business Data Analyst</t>
  </si>
  <si>
    <t>Boyle Software, Inc.</t>
  </si>
  <si>
    <t>['sql', 'python', 'r', 'sas', 'sas', 'aws', 'azure', 'power bi', 'qlik']</t>
  </si>
  <si>
    <t>Senior Data Engineer (SAP S/4 HANA Data Migration and...</t>
  </si>
  <si>
    <t>Talent Connect</t>
  </si>
  <si>
    <t>AI  Engineer</t>
  </si>
  <si>
    <t>DATAECONOMY</t>
  </si>
  <si>
    <t>Information Data Systems Engineer III</t>
  </si>
  <si>
    <t>['word', 'excel', 'powerpoint', 'tableau', 'airtable', 'jira', 'confluence']</t>
  </si>
  <si>
    <t>['python', 'sql', 'c', 'elasticsearch', 'spark', 'kubernetes']</t>
  </si>
  <si>
    <t>Machine Learning Engineer, Trust &amp; Safety</t>
  </si>
  <si>
    <t>East Amherst, NY</t>
  </si>
  <si>
    <t>Sr ML and AI (Legacy)  - Chennai</t>
  </si>
  <si>
    <t>Photon</t>
  </si>
  <si>
    <t>['python', 'databricks', 'spark', 'pandas', 'numpy', 'pyspark', 'jupyter', 'scikit-learn', 'tensorflow', 'pytorch']</t>
  </si>
  <si>
    <t>Lead Operational Risk Officer - Risk Reporting &amp; Data Analysis</t>
  </si>
  <si>
    <t>Senior Data Engineer - Chennai/Banglore/Hyderabad/Trivandrum, India</t>
  </si>
  <si>
    <t>['python', 'snowflake', 'databricks', 'airflow', 'spark']</t>
  </si>
  <si>
    <t>Sr Associate Data Analysis</t>
  </si>
  <si>
    <t>Data Scientist/Analyst with Security Clearance</t>
  </si>
  <si>
    <t>ClearanceJobs</t>
  </si>
  <si>
    <t>['sql', 'python', 'r', 'hugging face', 'github']</t>
  </si>
  <si>
    <t>Knowledge Graph / Data Engineering - Manager</t>
  </si>
  <si>
    <t>['python', 'java', 'bigquery', 'azure', 'aws', 'tableau', 'flow']</t>
  </si>
  <si>
    <t>Invences</t>
  </si>
  <si>
    <t>['python', 'scala', 'redshift', 'databricks', 'pyspark', 'spark', 'flow']</t>
  </si>
  <si>
    <t>['sql', 'python', 'shell', 'nosql', 'snowflake', 'aws', 'phoenix', 'linux']</t>
  </si>
  <si>
    <t>Co-op Data Engineer-Reedsville, PA-2025</t>
  </si>
  <si>
    <t>['t-sql', 'python', 'sap']</t>
  </si>
  <si>
    <t>NTT Global Data Centers</t>
  </si>
  <si>
    <t>['sql', 'perl', 'bash', 'shell', 'python', 'cassandra', 'mysql', 'oracle', 'azure', 'hadoop', 'sap', 'excel']</t>
  </si>
  <si>
    <t>Associate Customer Support Engineer</t>
  </si>
  <si>
    <t>Vanuatu</t>
  </si>
  <si>
    <t>['c++', 'sql', 'github']</t>
  </si>
  <si>
    <t>Principal Bioinformatics Scientist - TCR/BCR Sequencing</t>
  </si>
  <si>
    <t>['python', 'sql', 'aws', 'azure', 'linux', 'kubernetes', 'docker']</t>
  </si>
  <si>
    <t>Hennepin County</t>
  </si>
  <si>
    <t>['t-sql', 'scala', 'python', 'sql', 'powershell', 'sql server', 'azure', 'databricks', 'spark', 'power bi', 'ssis', 'ssrs']</t>
  </si>
  <si>
    <t>CPI Selection</t>
  </si>
  <si>
    <t>Data Analyst - SCSTC N7 Support (Job ID: 3726)</t>
  </si>
  <si>
    <t>King George, VA</t>
  </si>
  <si>
    <t>SAS Analyst IV</t>
  </si>
  <si>
    <t>Computershare U.S.</t>
  </si>
  <si>
    <t>Fast Switch</t>
  </si>
  <si>
    <t>['sql', 'visio', 'excel', 'word', 'jira']</t>
  </si>
  <si>
    <t>People Analytics and Technology Lead</t>
  </si>
  <si>
    <t>Data Scientist (Entry to Mid Level Role)</t>
  </si>
  <si>
    <t>Snowflake Data Engineer || W2 Only || OPT will work</t>
  </si>
  <si>
    <t>['sql', 'snowflake', 'aws', 'azure', 'kafka']</t>
  </si>
  <si>
    <t>Urgent need for Azure Data Engineer with Databricks Expertise - Iselin NJ , 6th Avenue NY (100% Day 1 onsite)</t>
  </si>
  <si>
    <t>['sql', 'azure', 'databricks', 'pyspark', 'spark', 'unity', 'gitlab']</t>
  </si>
  <si>
    <t>Endeavor Health</t>
  </si>
  <si>
    <t>AWS Data Engineer, Senior</t>
  </si>
  <si>
    <t>AI Engineer (This position is not eligible for employment visa sponsorship)</t>
  </si>
  <si>
    <t>Volkswagen of America, Inc</t>
  </si>
  <si>
    <t>['python', 'c++', 'matlab', 'aws', 'tensorflow', 'opencv']</t>
  </si>
  <si>
    <t>Statistics Expert</t>
  </si>
  <si>
    <t>Outlier</t>
  </si>
  <si>
    <t>System Analyst with EDI</t>
  </si>
  <si>
    <t>0168 - Senior Transportation Market Data Analyst</t>
  </si>
  <si>
    <t>Electra.aero</t>
  </si>
  <si>
    <t>['python', 'sql', 'excel', 'gitlab']</t>
  </si>
  <si>
    <t>Principal Value Engineer - FinOps &amp; Spend Analytics</t>
  </si>
  <si>
    <t>Monitoring Signature Analyst</t>
  </si>
  <si>
    <t>['python', 'javascript', 'databricks', 'splunk']</t>
  </si>
  <si>
    <t>['python', 'sql', 'shell', 'mysql', 'snowflake', 'aws', 'oracle', 'airflow', 'linux', 'gitlab', 'docker']</t>
  </si>
  <si>
    <t>['r', 'sas', 'sas', 'python', 'sql', 'power bi', 'cognos', 'tableau', 'excel']</t>
  </si>
  <si>
    <t>Data Engineer/ Power BI Developer</t>
  </si>
  <si>
    <t>['sql', 'sql server', 'azure', 'power bi', 'ssrs', 'ssis', 'dax']</t>
  </si>
  <si>
    <t>C4P - Cloud Platform Software Engineering Leader (People Leader)</t>
  </si>
  <si>
    <t>['aws', 'kubernetes', 'gitlab', 'ansible', 'terraform']</t>
  </si>
  <si>
    <t>IN-Associate Cloud Data Engineer-- Data and Analytics Advisory Pan India</t>
  </si>
  <si>
    <t>['python', 'sql', 'c++', 'dynamodb', 'aws', 'azure', 'databricks', 'gcp', 'redshift', 'bigquery', 'pyspark', 'spark']</t>
  </si>
  <si>
    <t>IN-Senior Associate Azure Data Enginer Advisory Corporate Advisory Noida</t>
  </si>
  <si>
    <t>['scala', 'sql', 'python', 'sql server', 'postgresql', 'azure', 'databricks', 'aws', 'pyspark', 'hadoop']</t>
  </si>
  <si>
    <t>Senior Advanced Analytics Consultant</t>
  </si>
  <si>
    <t>Reseach Data Analyst Associate</t>
  </si>
  <si>
    <t>['word', 'excel', 'powerpoint', 'power bi', 'outlook', 'sharepoint']</t>
  </si>
  <si>
    <t>Reinsurance Group of America, Incorporated</t>
  </si>
  <si>
    <t>['javascript', 'sql', 'nosql', 'mongo', 'mysql', 'oracle', 'react', 'jquery', 'angular', 'excel', 'docker', 'ansible']</t>
  </si>
  <si>
    <t>Python Programmer (Remote)/ Data Analyst (Remote)</t>
  </si>
  <si>
    <t>Junior Data Scientist /BI Analyst/ Java Cloud programmer</t>
  </si>
  <si>
    <t>Sotheby's</t>
  </si>
  <si>
    <t>['sql', 'powerpoint', 'tableau', 'excel']</t>
  </si>
  <si>
    <t>Java backed programmer with Docker/ entry level Data scientist</t>
  </si>
  <si>
    <t>Centene</t>
  </si>
  <si>
    <t>Customer Data Analyst (US Remote)</t>
  </si>
  <si>
    <t>IntelePeer Career Site</t>
  </si>
  <si>
    <t>IntelePeer</t>
  </si>
  <si>
    <t>['sql', 'gdpr', 'excel', 'looker']</t>
  </si>
  <si>
    <t>SimilarWeb</t>
  </si>
  <si>
    <t>Junior Data Scientist /BI Analyst/ Machine learning/ Java Cloud programmer</t>
  </si>
  <si>
    <t>OPS Data Scientist</t>
  </si>
  <si>
    <t>['python', 'r', 'sql', 'php', 'java', 'javascript', 'sql server', 'mysql', 'linux']</t>
  </si>
  <si>
    <t>['sql', 'python', 'shell', 'r', 'javascript', 'aws', 'gcp', 'azure', 'pandas', 'numpy', 'scikit-learn', 'matplotlib', 'seaborn', 'spark', 'hadoop', 'git', 'docker', 'kubernetes', 'jenkins', 'gitlab']</t>
  </si>
  <si>
    <t>Data scientist &amp; Strong SQL</t>
  </si>
  <si>
    <t>BuzzClan Career Portal</t>
  </si>
  <si>
    <t>['sql', 'python', 'c', 'bigquery', 'looker']</t>
  </si>
  <si>
    <t>Five Star Food Service - HQ</t>
  </si>
  <si>
    <t>Data Scientist - Statistician - Hybrid</t>
  </si>
  <si>
    <t>['python', 'r', 'sql', 'db2', 'sql server']</t>
  </si>
  <si>
    <t>Data Analyst - (Tableau, ECommerce)</t>
  </si>
  <si>
    <t>Consultant, Analytics</t>
  </si>
  <si>
    <t>NFP, an Aon company</t>
  </si>
  <si>
    <t>Senior Data Engineer - Data Science</t>
  </si>
  <si>
    <t>['r', 'python', 'java', 'scala', 'php', 'javascript', 'c', 'spark', 'unix', 'tableau', 'git']</t>
  </si>
  <si>
    <t>JHU Applied Physics Laboratory</t>
  </si>
  <si>
    <t>Sr. Business Analyst, US Prime</t>
  </si>
  <si>
    <t>Manager, Data Analytics - Insight Support, Walmart Connect</t>
  </si>
  <si>
    <t>['sql', 'dax', 'excel', 'power bi', 'tableau']</t>
  </si>
  <si>
    <t>SAP Data Migration Analyst</t>
  </si>
  <si>
    <t>['c', 'sap', 'excel']</t>
  </si>
  <si>
    <t>SaT-DNA-Data Science- Gen AI Manager</t>
  </si>
  <si>
    <t>['python', 'go', 'azure']</t>
  </si>
  <si>
    <t>['python', 'aws', 'azure', 'flow']</t>
  </si>
  <si>
    <t>GIS Scripting / Programming Specialist</t>
  </si>
  <si>
    <t>['python', 'sql', 'java', 'javascript', 'css', 'sql server', 'oracle', 'azure', 'aws', 'git']</t>
  </si>
  <si>
    <t>Junior Level Business/Data Analyst</t>
  </si>
  <si>
    <t>Reporting and Analytics Analyst- Federal Health</t>
  </si>
  <si>
    <t>Responsive Search Inc.</t>
  </si>
  <si>
    <t>['databricks', 'snowflake', 'qlik', 'flow']</t>
  </si>
  <si>
    <t>['sql', 'bash', 'shell']</t>
  </si>
  <si>
    <t>Senior Director, Data Strategy</t>
  </si>
  <si>
    <t>['aws', 'gdpr', 'tableau']</t>
  </si>
  <si>
    <t>Global Legal Services Solution Analyst</t>
  </si>
  <si>
    <t>Alajuela Province, Costa Rica</t>
  </si>
  <si>
    <t>BI Developer / Data Engineer</t>
  </si>
  <si>
    <t>Hyva</t>
  </si>
  <si>
    <t>['sql', 'azure', 'aws', 'databricks', 'power bi', 'ssis']</t>
  </si>
  <si>
    <t>Careem</t>
  </si>
  <si>
    <t>CU0073 St. Cloud State University</t>
  </si>
  <si>
    <t>AI/ML Engineer/Data Scientist</t>
  </si>
  <si>
    <t>['python', 'aws', 'azure', 'gcp', 'pandas', 'numpy', 'matplotlib', 'seaborn', 'tensorflow', 'pytorch', 'scikit-learn', 'tableau', 'flow']</t>
  </si>
  <si>
    <t>Senior Healthcare Data Engineer with Snowflake &amp; Looker Expertise</t>
  </si>
  <si>
    <t>['snowflake', 'looker']</t>
  </si>
  <si>
    <t>Staff Engineer</t>
  </si>
  <si>
    <t>Somalia</t>
  </si>
  <si>
    <t>Andela</t>
  </si>
  <si>
    <t>NASI - Quality Data Analyst</t>
  </si>
  <si>
    <t>Pennsauken Township, NJ</t>
  </si>
  <si>
    <t>Subaru of America</t>
  </si>
  <si>
    <t>['oracle', 'excel', 'powerpoint', 'tableau', 'qlik']</t>
  </si>
  <si>
    <t>Lead Data Engineer, Palantir Foundry (Contractor) – US – Digital</t>
  </si>
  <si>
    <t>Omnicom Precision Marketing Group</t>
  </si>
  <si>
    <t>Engineer II – Business Intelligence Developer</t>
  </si>
  <si>
    <t>['python', 'c#', 'sql', 'nosql', 'java', 'c++', 'powershell', 'azure', 'aws', 'gcp', 'windows', 'power bi', 'tableau', 'dax', 'excel', 'docker', 'kubernetes']</t>
  </si>
  <si>
    <t>Data Engineer | Remote</t>
  </si>
  <si>
    <t>OnTrac</t>
  </si>
  <si>
    <t>['sql', 'python', 'sql server', 'postgresql', 'bigquery', 'pandas', 'pyspark', 'numpy', 'excel']</t>
  </si>
  <si>
    <t>Business Intelligence (Advanced Analytics Developer)</t>
  </si>
  <si>
    <t>Data Engineer II (AWS, Databricks, Snowflake)</t>
  </si>
  <si>
    <t>['sql', 'python', 'sql server', 'aws', 'databricks', 'snowflake', 'pyspark', 'terraform']</t>
  </si>
  <si>
    <t>Warren, MI</t>
  </si>
  <si>
    <t>['scala', 'python', 'sql', 'sql server', 'postgresql', 'azure', 'databricks', 'spark', 'angular', 'ssis']</t>
  </si>
  <si>
    <t>Data Engineer (only W2 candidates)</t>
  </si>
  <si>
    <t>Kyyba Inc</t>
  </si>
  <si>
    <t>Walden University</t>
  </si>
  <si>
    <t>['sql', 'sql server', 'oracle', 'power bi', 'excel', 'cognos', 'powerpoint', 'word']</t>
  </si>
  <si>
    <t>TransGlobal</t>
  </si>
  <si>
    <t>['sql', 'sas', 'sas', 'python', 'go', 'sql server', 'mysql', 'azure', 'linux']</t>
  </si>
  <si>
    <t>UST Global</t>
  </si>
  <si>
    <t>['go', 'databricks', 'kafka', 'sap', 'power bi', 'tableau']</t>
  </si>
  <si>
    <t>['sql', 'powerpoint', 'excel', 'visio', 'jira', 'confluence']</t>
  </si>
  <si>
    <t>Kentucky</t>
  </si>
  <si>
    <t>iptiQ by Swiss Re</t>
  </si>
  <si>
    <t>Analytic Innovation Project Lead</t>
  </si>
  <si>
    <t>MITRE</t>
  </si>
  <si>
    <t>Spectrum Health Systems, Inc.</t>
  </si>
  <si>
    <t>Data Analyst I Healthcare Analytics</t>
  </si>
  <si>
    <t>Senior Sales &amp; Marketing Data Analyst</t>
  </si>
  <si>
    <t>Homesteaders Life Company</t>
  </si>
  <si>
    <t>Manager, Data Platform Engineering</t>
  </si>
  <si>
    <t>['c#', 'sql', 'sql server', 'snowflake', 'github']</t>
  </si>
  <si>
    <t>Senior Associate, Data Engineer</t>
  </si>
  <si>
    <t>Bayview Asset Management, LLC</t>
  </si>
  <si>
    <t>['sql', 'python', 'powershell', 'azure', 'snowflake', 'spark', 'power bi', 'flow']</t>
  </si>
  <si>
    <t>Millersville, MD</t>
  </si>
  <si>
    <t>The Coordinating Center</t>
  </si>
  <si>
    <t>Learning Analyst/Consultant</t>
  </si>
  <si>
    <t>Talcott Financial Group</t>
  </si>
  <si>
    <t>['go', 'sharepoint']</t>
  </si>
  <si>
    <t>Data Engineer, Amazon Stores Customer Service</t>
  </si>
  <si>
    <t>Amazon.com Services LLC - A57</t>
  </si>
  <si>
    <t>['python', 'java', 'scala', 'aws', 'redshift', 'excel']</t>
  </si>
  <si>
    <t>Nuseed</t>
  </si>
  <si>
    <t>INTERN - DATA ANALYST</t>
  </si>
  <si>
    <t>['matlab', 'python', 'sheets']</t>
  </si>
  <si>
    <t>['aws', 'gcp', 'azure', 'docker', 'terraform', 'jenkins', 'git']</t>
  </si>
  <si>
    <t>Consultant Data Analytics and BI</t>
  </si>
  <si>
    <t>GRIR Analyst</t>
  </si>
  <si>
    <t>['sql', 'python', 'r', 'sas', 'sas', 'excel']</t>
  </si>
  <si>
    <t>Sr Data Analyst - SQL &amp; Databricks</t>
  </si>
  <si>
    <t>['sql', 'python', 'databricks', 'excel']</t>
  </si>
  <si>
    <t>['sql', 'python', 'r', 'azure', 'airflow', 'github']</t>
  </si>
  <si>
    <t>REMOTE - Healthcare Data Analyst With Epic (W2 Only)</t>
  </si>
  <si>
    <t>['sql', 'postgresql', 'aws', 'excel', 'tableau']</t>
  </si>
  <si>
    <t>Data Engineer / AWS Engineer with EMR</t>
  </si>
  <si>
    <t>Enterprise Solutions, Inc.</t>
  </si>
  <si>
    <t>['aws', 'hadoop', 'spark']</t>
  </si>
  <si>
    <t>Big Data Platform Senior Engineer - Assistant Vice President</t>
  </si>
  <si>
    <t>['sql', 'java', 'c++', 'python', 'nosql', 'hadoop', 'spark', 'excel']</t>
  </si>
  <si>
    <t>Data Analyst, Identity</t>
  </si>
  <si>
    <t>Dubai - United Arab Emirates (+2 others)</t>
  </si>
  <si>
    <t>Wunderkind (formerly BounceX)</t>
  </si>
  <si>
    <t>['sql', 'python', 'r', 'airflow', 'looker', 'excel']</t>
  </si>
  <si>
    <t>Junior Data Analyst (Dorado, P.R.)</t>
  </si>
  <si>
    <t>BALLESTER HERMANOS INC</t>
  </si>
  <si>
    <t>Columbia Threadneedle Investments</t>
  </si>
  <si>
    <t>Sky Consulting Inc</t>
  </si>
  <si>
    <t>Encore - Data Engineering Consultant</t>
  </si>
  <si>
    <t>['scala', 'python', 'sql', 'aws', 'azure', 'gcp', 'spark']</t>
  </si>
  <si>
    <t>Actimize Data Engineer</t>
  </si>
  <si>
    <t>Federal Heights, CO</t>
  </si>
  <si>
    <t>Sunflower Bank, N.A.</t>
  </si>
  <si>
    <t>Senior Data Analyst - Institutional Data</t>
  </si>
  <si>
    <t>['python', 'svn']</t>
  </si>
  <si>
    <t>Senior QA Engineer – Data Specialist</t>
  </si>
  <si>
    <t>Aspire, Jordan</t>
  </si>
  <si>
    <t>Data and Business Intelligence Engineer – Mid-Level | Fully Remote</t>
  </si>
  <si>
    <t>Sunroom Leasing</t>
  </si>
  <si>
    <t>Process Optimization Specialist</t>
  </si>
  <si>
    <t>Senior Software Engineer - Streaming Data Platform</t>
  </si>
  <si>
    <t>['java', 'c++', 'snowflake', 'spark']</t>
  </si>
  <si>
    <t>SaT-DnA-Data Engineer-Manager</t>
  </si>
  <si>
    <t>['nosql', 'sql', 'sql server', 'azure', 'databricks', 'snowflake', 'kafka', 'pyspark', 'power bi', 'alteryx', 'cognos', 'tableau', 'microstrategy']</t>
  </si>
  <si>
    <t>Data Analyst, Quality Data Analytics</t>
  </si>
  <si>
    <t>SF Health Plan</t>
  </si>
  <si>
    <t>['sql', 'python', 'perl', 'javascript', 'java', 'shell', 'hadoop', 'linux', 'unix']</t>
  </si>
  <si>
    <t>Lead Data Engineer - ED&amp;I</t>
  </si>
  <si>
    <t>['sql', 'python', 'gcp', 'snowflake', 'flow']</t>
  </si>
  <si>
    <t>Treasure Data CDP Engineer</t>
  </si>
  <si>
    <t>Financial Analyst - (Technology/Banking / Power BI)</t>
  </si>
  <si>
    <t>Databricks Lead Data Engineer</t>
  </si>
  <si>
    <t>K2 Insurance Services, LLC</t>
  </si>
  <si>
    <t>['python', 'sql', 'databricks', 'azure', 'aws', 'gcp', 'spark', 'airflow', 'unity']</t>
  </si>
  <si>
    <t>Quadtec Solutions, Inc</t>
  </si>
  <si>
    <t>Staff Software Engineer, Data Engineering</t>
  </si>
  <si>
    <t>The Voleon Group</t>
  </si>
  <si>
    <t>['python', 'go', 'java', 'c++', 'postgresql', 'redis', 'airflow']</t>
  </si>
  <si>
    <t>Junior Quantitative Analyst (Equities)</t>
  </si>
  <si>
    <t>SR HRIS ANALYST (PROJECT AND ADMIN SUPPORT) REMOTE</t>
  </si>
  <si>
    <t>Apis Services Inc</t>
  </si>
  <si>
    <t>UChicago Argonne, LLC</t>
  </si>
  <si>
    <t>Data Scientist, Advertising Measurement Research</t>
  </si>
  <si>
    <t>Likewize</t>
  </si>
  <si>
    <t>['python', 'sql', 'redshift', 'aws', 'spark', 'airflow', 'power bi', 'dax']</t>
  </si>
  <si>
    <t>FirstRand Corporate Centre</t>
  </si>
  <si>
    <t>Product Analyst - Shopping Experience</t>
  </si>
  <si>
    <t>Moldova</t>
  </si>
  <si>
    <t>OmniJobs</t>
  </si>
  <si>
    <t>Senior Business Analyst – Digital Consumer Identity</t>
  </si>
  <si>
    <t>['sql', 'python', 'tableau', 'slack']</t>
  </si>
  <si>
    <t>Data Scientist, Transportation Network Planning</t>
  </si>
  <si>
    <t>['sql', 'python', 'r', 'sas', 'sas', 'matlab', 'hadoop', 'spark', 'spss']</t>
  </si>
  <si>
    <t>Senior Data Engineer - Python &amp; AWS</t>
  </si>
  <si>
    <t>['python', 'sql', 'mysql', 'postgresql', 'aws', 'pandas', 'flask', 'fastapi', 'git', 'atlassian', 'confluence', 'jira']</t>
  </si>
  <si>
    <t>Modeling and Simulation Analyst (Mid to Senior Level)</t>
  </si>
  <si>
    <t>On-Site Data Engineer/Scientist - ERP &amp; Construction Data Specialist (Longview, WA)</t>
  </si>
  <si>
    <t>Longview, WA</t>
  </si>
  <si>
    <t>Freelance English &amp; Japanese Online Data Analyst</t>
  </si>
  <si>
    <t>Data Engineer 5 days a week in NYC</t>
  </si>
  <si>
    <t>Traxion Group, Inc</t>
  </si>
  <si>
    <t>['sql', 'python', 'r', 'mysql', 'postgresql', 'oracle', 'snowflake', 'tableau', 'alteryx', 'microstrategy']</t>
  </si>
  <si>
    <t>Principal Data Insight Analyst – People Analytics Data Journalism - R10183886</t>
  </si>
  <si>
    <t>North Kingstown, RI</t>
  </si>
  <si>
    <t>Falvey Insurance Group</t>
  </si>
  <si>
    <t>['r', 'python', 'sql', 'power bi', 'tableau', 'atlassian', 'jira']</t>
  </si>
  <si>
    <t>Senior Data Engineer, Data Governance</t>
  </si>
  <si>
    <t>Switch Technologies Inc.</t>
  </si>
  <si>
    <t>Sentinel One</t>
  </si>
  <si>
    <t>Data Engineer - People Analytics</t>
  </si>
  <si>
    <t>Alteryx Data Analyst</t>
  </si>
  <si>
    <t>['python', 'sql', 'scala', 'java', 'nosql', 'mysql', 'aws', 'gcp', 'aurora', 'azure', 'snowflake', 'databricks', 'spark', 'kafka', 'airflow', 'flow']</t>
  </si>
  <si>
    <t>Data Engineer II, GTPC Tech, AWS Security Assurance</t>
  </si>
  <si>
    <t>['sql', 'java', 'scala', 'python', 'javascript', 'typescript', 'postgresql', 'sql server', 'mysql', 'aws', 'redshift', 'airflow', 'flow']</t>
  </si>
  <si>
    <t>NEAR Foundation Job Board</t>
  </si>
  <si>
    <t>Tech Refresh Data Analyst</t>
  </si>
  <si>
    <t>TekSynap</t>
  </si>
  <si>
    <t>Senior Full Stack Data Scientist - Remote UK/EU</t>
  </si>
  <si>
    <t>Machine Learning Engineer, Tech Lead</t>
  </si>
  <si>
    <t>Business Analyst, Data Analytics</t>
  </si>
  <si>
    <t>Christiansted, St Croix, U.S. Virgin Islands</t>
  </si>
  <si>
    <t>Geode Capital Management</t>
  </si>
  <si>
    <t>['python', 'r', 'go', 'oracle', 'aws', 'tensorflow', 'pytorch', 'docker', 'kubernetes']</t>
  </si>
  <si>
    <t>Data Analyst- Tech Refresh</t>
  </si>
  <si>
    <t>['sql', 'python', 'r', 'java', 'sql server', 'postgresql', 'mysql', 'oracle', 'tableau']</t>
  </si>
  <si>
    <t>Resident Solutions Architect – Data Engineering (Public Sector)</t>
  </si>
  <si>
    <t>['python', 'scala', 'databricks', 'aws', 'azure', 'gcp', 'spark']</t>
  </si>
  <si>
    <t>Senior QA Engineer</t>
  </si>
  <si>
    <t>['sql', 'python', 'go', 'aws', 'unix', 'tableau', 'excel']</t>
  </si>
  <si>
    <t>BI Analyst: Reg &amp; Risk</t>
  </si>
  <si>
    <t>Senior Manager, Data Analytics - Reporting Walmart Connect</t>
  </si>
  <si>
    <t>['sql', 'python', 'scala', 'r', 'spark', 'tableau', 'excel', 'power bi']</t>
  </si>
  <si>
    <t>['python', 'sql', 'aws', 'snowflake', 'kafka', 'airflow', 'github', 'kubernetes', 'docker']</t>
  </si>
  <si>
    <t>(USA) Staff, Data Engineer</t>
  </si>
  <si>
    <t>['scala', 'sql', 'gcp', 'aws', 'azure', 'hadoop', 'spark', 'airflow']</t>
  </si>
  <si>
    <t>AWS Senior Data Engineer</t>
  </si>
  <si>
    <t>['python', 'sql', 'aws', 'snowflake', 'spark', 'kafka', 'airflow', 'tableau', 'github', 'jenkins']</t>
  </si>
  <si>
    <t>Distinguished Data Engineer - Card Technology. Job in Chicago Allied-IT Jobs</t>
  </si>
  <si>
    <t>Allied-IT Jobs</t>
  </si>
  <si>
    <t>['dynamodb']</t>
  </si>
  <si>
    <t>NXTKEY CORPORATION</t>
  </si>
  <si>
    <t>Data Scientist (GenAI  LLM)</t>
  </si>
  <si>
    <t>Middletown Township, NJ</t>
  </si>
  <si>
    <t>AI/ML Developer - Synechron Inc.</t>
  </si>
  <si>
    <t>Jobs via eFinancialCareers</t>
  </si>
  <si>
    <t>Senior Data Analyst/Modeler</t>
  </si>
  <si>
    <t>Senior Data Analyst, Network Intelligence</t>
  </si>
  <si>
    <t>Analytics Specialist - PV</t>
  </si>
  <si>
    <t>['sql', 'vba', 'python', 'oracle', 'excel', 'tableau', 'power bi', 'sap', 'ms access', 'sharepoint', 'cognos', 'powerpoint', 'word']</t>
  </si>
  <si>
    <t>Sr. Data Analyst, Customer Experience</t>
  </si>
  <si>
    <t>Aura</t>
  </si>
  <si>
    <t>Business/ Data Analyst with Biotech R&amp;D Expertise</t>
  </si>
  <si>
    <t>Softworld, a Kelly Company</t>
  </si>
  <si>
    <t>['power bi', 'smartsheet']</t>
  </si>
  <si>
    <t>Enterprise Data Quality Analyst</t>
  </si>
  <si>
    <t>['sql', 'snowflake', 'react', 'macos', 'tableau', 'excel', 'sap']</t>
  </si>
  <si>
    <t>INFORMS</t>
  </si>
  <si>
    <t>['sql', 'python', 'r', 'sas', 'sas', 'sql server', 'tableau', 'excel', 'power bi', 'ssis', 'spss']</t>
  </si>
  <si>
    <t>System/Data Analyst (SIS &amp; Applications) (#252)</t>
  </si>
  <si>
    <t>Hampton, CT</t>
  </si>
  <si>
    <t>EASTCONN</t>
  </si>
  <si>
    <t>Data &amp; Business Intelligence (BI) Engineer</t>
  </si>
  <si>
    <t>['sql', 'python', 'power bi', 'dax']</t>
  </si>
  <si>
    <t>Gee Group - SNI Companies</t>
  </si>
  <si>
    <t>['postgresql', 'aws', 'redshift']</t>
  </si>
  <si>
    <t>Data Analyst - SWSC Support (Job ID:3727)</t>
  </si>
  <si>
    <t>Data Management Analyst - Investment Management - Boston, MA - 26061</t>
  </si>
  <si>
    <t>Daley And Associates, LLC.</t>
  </si>
  <si>
    <t>Amplytics</t>
  </si>
  <si>
    <t>['python', 'sql', 'bash', 'nosql', 'mongodb', 'mongodb', 'firestore', 'bigquery', 'snowflake', 'gcp', 'airflow', 'fastapi', 'flask', 'git', 'gitlab', 'docker', 'terraform']</t>
  </si>
  <si>
    <t>Digital Analyst, Lead</t>
  </si>
  <si>
    <t>Data Governance &amp; Quality Consultant</t>
  </si>
  <si>
    <t>Data/Configuration Management Specialist - Secret Clearance (TS/SCI eligibility)</t>
  </si>
  <si>
    <t>Program Manager for Data Scientist Interns (Lead Data Scientist)</t>
  </si>
  <si>
    <t>['python', 'r', 'sas', 'sas', 'aws', 'linux']</t>
  </si>
  <si>
    <t>Applied Scientist II, NGDE Science</t>
  </si>
  <si>
    <t>['java', 'c++', 'python', 'aws']</t>
  </si>
  <si>
    <t>Lead Programmatic Media Buyer (P3545)</t>
  </si>
  <si>
    <t>84.51˚</t>
  </si>
  <si>
    <t>['python', 'sql', 'redshift', 'aws', 'spark']</t>
  </si>
  <si>
    <t>Data Engineer II, Global Logistics Imports</t>
  </si>
  <si>
    <t>LifeworQ</t>
  </si>
  <si>
    <t>Serco North America</t>
  </si>
  <si>
    <t>['python', 'qlik', 'tableau', 'word', 'powerpoint', 'excel']</t>
  </si>
  <si>
    <t>BI Developer/Data Analyst Intern</t>
  </si>
  <si>
    <t>Delta Dental of New Jersey and Connecticut</t>
  </si>
  <si>
    <t>['sql', 'python', 'gcp', 'tableau', 'power bi']</t>
  </si>
  <si>
    <t>CooperSurgical</t>
  </si>
  <si>
    <t>['sql', 'tableau', 'power bi', 'excel', 'powerpoint']</t>
  </si>
  <si>
    <t>Resilience</t>
  </si>
  <si>
    <t>IN-Senior Associate Power BI Developer Advisory Corporate Advisory Mumbai</t>
  </si>
  <si>
    <t>['sql', 'aws', 'azure', 'hadoop', 'power bi']</t>
  </si>
  <si>
    <t>Senior Data Analyst - Financial Crimes / AML</t>
  </si>
  <si>
    <t>K2 Integrity</t>
  </si>
  <si>
    <t>Data Governance and Quality SAP Data Analyst</t>
  </si>
  <si>
    <t>['spreadsheet', 'sap', 'power bi', 'tableau']</t>
  </si>
  <si>
    <t>California (+7 others)</t>
  </si>
  <si>
    <t>Built In San Francisco</t>
  </si>
  <si>
    <t>['python', 'r', 'aws', 'express']</t>
  </si>
  <si>
    <t>Data &amp; Analytics Lead Engineer - Advanced Analytics</t>
  </si>
  <si>
    <t>Crowe LLP</t>
  </si>
  <si>
    <t>['sql', 'python', 'r', 'java', 'power bi', 'dax', 'excel', 'tableau', 'outlook', 'powerpoint']</t>
  </si>
  <si>
    <t>Data Lead Engineer</t>
  </si>
  <si>
    <t>Rapyd</t>
  </si>
  <si>
    <t>['sql', 'r', 'python', 'gcp', 'tableau', 'looker']</t>
  </si>
  <si>
    <t>CRV Data Verification Lead Analytic Consultant</t>
  </si>
  <si>
    <t>Data Engineer - Medical / Clinical Data</t>
  </si>
  <si>
    <t>Lewistown, MD</t>
  </si>
  <si>
    <t>Venesco</t>
  </si>
  <si>
    <t>['no-sql', 'sql', 't-sql', 'ssis']</t>
  </si>
  <si>
    <t>Data Analyst Jobs in Alpharetta,GA,US</t>
  </si>
  <si>
    <t>Synectics Inc</t>
  </si>
  <si>
    <t>['sql', 'vba', 'power bi', 'excel']</t>
  </si>
  <si>
    <t>['c#', 'azure', 'aws']</t>
  </si>
  <si>
    <t>Product Engineer - AI Decisioning</t>
  </si>
  <si>
    <t>RemoteLiz</t>
  </si>
  <si>
    <t>Data Analyst - Sales Analytics</t>
  </si>
  <si>
    <t>['python', 'r', 'sql', 'databricks', 'aws', 'azure', 'gcp', 'hadoop', 'spark', 'flow']</t>
  </si>
  <si>
    <t>Sr. Data Exploitation Analyst</t>
  </si>
  <si>
    <t>Oceaneering</t>
  </si>
  <si>
    <t>Consultant, Data Governance (Mid - Level)</t>
  </si>
  <si>
    <t>['sap', 'power bi', 'tableau']</t>
  </si>
  <si>
    <t>Principal, Product Manager - Payments (Data Science / Machine Learning)</t>
  </si>
  <si>
    <t>Sr Staff Engineer</t>
  </si>
  <si>
    <t>Techfueld</t>
  </si>
  <si>
    <t>['sql', 'nosql', 'go', 'java', 'scala', 'aws', 'azure', 'spark', 'kafka', 'docker', 'kubernetes']</t>
  </si>
  <si>
    <t>Sr. Business Intelligence Engineer, Amazon DSP</t>
  </si>
  <si>
    <t>Sr Data Scientist, Traffic Insights and Forecasting</t>
  </si>
  <si>
    <t>Software Engineer, Control Plane</t>
  </si>
  <si>
    <t>['python', 'r', 'aws', 'databricks', 'tableau']</t>
  </si>
  <si>
    <t>Sr. Data Scientist / Machine Learning Engineer - GenAI &amp; LLM</t>
  </si>
  <si>
    <t>Magnet.me</t>
  </si>
  <si>
    <t>['databricks', 'aws', 'azure', 'gcp', 'pandas', 'scikit-learn', 'spark', 'excel', 'unify']</t>
  </si>
  <si>
    <t>Sr. Solutions Engineer - Communication, Media &amp; Entertainment</t>
  </si>
  <si>
    <t>Sr. Staff Security Detection Engineer</t>
  </si>
  <si>
    <t>['python', 'sql', 'databricks', 'aws', 'azure', 'gcp', 'spark', 'pyspark', 'excel', 'terraform', 'unify']</t>
  </si>
  <si>
    <t>Business Intelligence Developer (402716)</t>
  </si>
  <si>
    <t>['sas', 'sas', 'sql', 'sql server', 'tableau', 'power bi']</t>
  </si>
  <si>
    <t>NYS Division of Homeland Security &amp; Emergency Services</t>
  </si>
  <si>
    <t>Digital-FAAS-Manager</t>
  </si>
  <si>
    <t>['sql', 'python', 'shell', 'c++', 'mysql', 'databricks', 'azure', 'snowflake', 'redshift', 'react', 'node', 'power bi', 'tableau', 'ssis', 'ssrs', 'dax', 'excel', 'flow']</t>
  </si>
  <si>
    <t>Senior Data Management Professional - Data Quality - Dividend Forecasting</t>
  </si>
  <si>
    <t>Digital Engineer II (Pega Data Engineer)</t>
  </si>
  <si>
    <t>['sql', 'python', 'java', 'sql server', 'postgresql', 'cassandra', 'azure', 'aws', 'databricks', 'power bi', 'tableau']</t>
  </si>
  <si>
    <t>Data Analysis with Salesforce, AVP</t>
  </si>
  <si>
    <t>['python', 'windows', 'ssis', 'sharepoint', 'flow']</t>
  </si>
  <si>
    <t>Data Scientist Consultant (Only USC &amp; GC)</t>
  </si>
  <si>
    <t>East Newark, NJ</t>
  </si>
  <si>
    <t>Sonsoft Inc</t>
  </si>
  <si>
    <t>['sas', 'sas', 'r', 'python', 'sql', 'java', 'db2', 'sql server', 'oracle', 'spss', 'excel', 'powerpoint']</t>
  </si>
  <si>
    <t>People With Developmental Disabilities, Office for</t>
  </si>
  <si>
    <t>Senior Consultant - Data Analyst</t>
  </si>
  <si>
    <t>CompassX Group</t>
  </si>
  <si>
    <t>Crisis Prevention Institute</t>
  </si>
  <si>
    <t>VP/Director of Data Science, AI, and Data Engineering</t>
  </si>
  <si>
    <t>['java', 'python', 'sql', 'aws', 'snowflake']</t>
  </si>
  <si>
    <t>Snowflake/Azure Data Engineer (W2 resource preferred)</t>
  </si>
  <si>
    <t>Technogen, Inc.</t>
  </si>
  <si>
    <t>['python', 'sql', 'snowflake', 'azure', 'aws', 'gcp']</t>
  </si>
  <si>
    <t>['sql', 'python', 'snowflake', 'redshift', 'aws', 'gdpr']</t>
  </si>
  <si>
    <t>Lead Platform Specialist</t>
  </si>
  <si>
    <t>['sql', 'r', 'oracle', 'aws']</t>
  </si>
  <si>
    <t>Senior Data Analyst, Healthcare Consulting</t>
  </si>
  <si>
    <t>Tulare, CA</t>
  </si>
  <si>
    <t>COPE Health Solutions</t>
  </si>
  <si>
    <t>['sql', 'sas', 'sas', 'r', 'tableau', 'cognos', 'power bi', 'outlook', 'word', 'excel', 'powerpoint']</t>
  </si>
  <si>
    <t>['python', 'r', 'java', 'scala', 'nosql', 'hadoop', 'unix']</t>
  </si>
  <si>
    <t>Software Engineer, Ads ML Infrastructure</t>
  </si>
  <si>
    <t>Consultant, Data Scientist AI/ML</t>
  </si>
  <si>
    <t>['python', 'r', 'sql', 'azure', 'spark', 'pyspark', 'github', 'gitlab']</t>
  </si>
  <si>
    <t>Policy Data Analyst</t>
  </si>
  <si>
    <t>New Jersey Housing and Mortgage Finance Agency</t>
  </si>
  <si>
    <t>Sr. Business Intelligence Analyst</t>
  </si>
  <si>
    <t>Critical Start</t>
  </si>
  <si>
    <t>['excel', 'power bi', 'jira']</t>
  </si>
  <si>
    <t>Delegat Limited</t>
  </si>
  <si>
    <t>['aws', 'kafka', 'spark', 'hadoop', 'flow']</t>
  </si>
  <si>
    <t>Data Scientist with Expertise in Machine Learning (AI and Gen AI)</t>
  </si>
  <si>
    <t>StoneGate-Technologies LLC</t>
  </si>
  <si>
    <t>Lider Sr Recup Credito</t>
  </si>
  <si>
    <t>Santander</t>
  </si>
  <si>
    <t>['python', 'sql', 'databricks', 'aws', 'azure', 'spark', 'hadoop', 'power bi', 'tableau']</t>
  </si>
  <si>
    <t>Procurement Programs &amp; Systems Data Analyst</t>
  </si>
  <si>
    <t>Allegiant</t>
  </si>
  <si>
    <t>['sql', 'visual basic', 'html', 'sql server', 'sap', 'terminal']</t>
  </si>
  <si>
    <t>Manager, Data Engineer (ETL)</t>
  </si>
  <si>
    <t>Birmingham, MI</t>
  </si>
  <si>
    <t>Spark Foundry</t>
  </si>
  <si>
    <t>['mongo', 'sql', 'python', 'sql server', 'aws', 'redshift', 'spark', 'hadoop', 'airflow', 'tableau', 'alteryx', 'ssis', 'excel']</t>
  </si>
  <si>
    <t>Inizio Engage</t>
  </si>
  <si>
    <t>['sql', 'tableau', 'qlik', 'excel', 'power bi']</t>
  </si>
  <si>
    <t>Dynamics 365 Database Analyst/Developer</t>
  </si>
  <si>
    <t>North American Spine Society</t>
  </si>
  <si>
    <t>['html', 'css', 'javascript', 'c#', 'jquery', 'power bi']</t>
  </si>
  <si>
    <t>CSV Engineer with Data Analytics</t>
  </si>
  <si>
    <t>['python', 'sql', 'snowflake', 'aws', 'jenkins', 'ansible', 'docker']</t>
  </si>
  <si>
    <t>Platform Hardware Design Engineering Student Worker</t>
  </si>
  <si>
    <t>Analyst II, Credit Risk (International Markets)</t>
  </si>
  <si>
    <t>Data Analyst, Field Reliability Engineering</t>
  </si>
  <si>
    <t>NYC Health Hospitals</t>
  </si>
  <si>
    <t>Data Analyst / Business Intelligence Analyst - Hybrid role - Irving, TX</t>
  </si>
  <si>
    <t>Dartz IT Solutions</t>
  </si>
  <si>
    <t>['sql', 'bigquery', 'snowflake', 'aws', 'azure', 'looker', 'tableau']</t>
  </si>
  <si>
    <t>Data Scientist with Gen AI</t>
  </si>
  <si>
    <t>Data Scientist III - Quality &amp; Patient Safety Initiative (QPSi)</t>
  </si>
  <si>
    <t>Data Science Manager - Engineering</t>
  </si>
  <si>
    <t>01460 Continental Casualty Company</t>
  </si>
  <si>
    <t>Solutions Engineer</t>
  </si>
  <si>
    <t>Remote Career</t>
  </si>
  <si>
    <t>Data Scientist : Content Characterization</t>
  </si>
  <si>
    <t>['python', 'sql', 'aws', 'azure', 'pandas', 'nltk']</t>
  </si>
  <si>
    <t>Perfect Path, LLC, d/b/a Trajector Services</t>
  </si>
  <si>
    <t>['python', 'aws', 'azure', 'hugging face', 'nltk', 'tensorflow', 'pytorch', 'gdpr']</t>
  </si>
  <si>
    <t>Lead AI/Data Scientist</t>
  </si>
  <si>
    <t>['python', 'sql', 'databricks', 'snowflake', 'azure', 'aws', 'phoenix', 'sap', 'jira']</t>
  </si>
  <si>
    <t>Data Engineering Manager (GTM)</t>
  </si>
  <si>
    <t>['sql', 'scala', 'c', 'hadoop', 'spark']</t>
  </si>
  <si>
    <t>New Cassel, NY</t>
  </si>
  <si>
    <t>Brighton Health Plan Solutions</t>
  </si>
  <si>
    <t>Documentum Analyst</t>
  </si>
  <si>
    <t>['azure', 'jira', 'trello']</t>
  </si>
  <si>
    <t>GenAI ML/MLOps Engineering Lead (Remote)</t>
  </si>
  <si>
    <t>Vaudreuil-Dorion, Quebec, Canada</t>
  </si>
  <si>
    <t>['sql', 'no-sql', 'python', 'scala', 'nosql', 'elasticsearch', 'databricks', 'airflow', 'spark', 'kafka', 'kubernetes']</t>
  </si>
  <si>
    <t>Lead Analytics Engineer, Data Architecture</t>
  </si>
  <si>
    <t>Vizient, Inc</t>
  </si>
  <si>
    <t>['sql', 'sql server', 'oracle', 'ssis', 'power bi', 'microstrategy']</t>
  </si>
  <si>
    <t>SaT-DnA-Data Engineer &amp; Power BI-Assistant Manager</t>
  </si>
  <si>
    <t>['nosql', 'sql', 'sql server', 'azure', 'databricks', 'snowflake', 'pyspark', 'power bi', 'alteryx', 'cognos', 'tableau', 'microstrategy']</t>
  </si>
  <si>
    <t>['python', 'azure', 'gcp', 'aws', 'docker', 'kubernetes']</t>
  </si>
  <si>
    <t>Data Entry / Customer Service / Call Center</t>
  </si>
  <si>
    <t>Jowest INSURANCE</t>
  </si>
  <si>
    <t>Population Health Analyst</t>
  </si>
  <si>
    <t>Lead Cloud Data Developer  (100% REMOTE/NO C2C)</t>
  </si>
  <si>
    <t>['python', 'sql', 'c#', 'golang', 'javascript', 'sql server', 'aws', 'snowflake', 'databricks', 'airflow', 'spark', 'pyspark']</t>
  </si>
  <si>
    <t>['sql', 'python', 'shell', 'unix']</t>
  </si>
  <si>
    <t>Billing &amp; Collections Data Analyst</t>
  </si>
  <si>
    <t>WSSC Water</t>
  </si>
  <si>
    <t>Data Specialist(Need State Client Experience)</t>
  </si>
  <si>
    <t>Urpan Technologies, Inc.</t>
  </si>
  <si>
    <t>['azure', 'aws', 'gcp', 'power bi', 'dax']</t>
  </si>
  <si>
    <t>GTM Systems Analyst</t>
  </si>
  <si>
    <t>Data Engineer customer Data and Marketing</t>
  </si>
  <si>
    <t>Bluefish Technologies</t>
  </si>
  <si>
    <t>['sql', 'shell', 'kafka', 'excel', 'word', 'powerpoint']</t>
  </si>
  <si>
    <t>Business Analyst with Heavy Data Focus (Independent Candidates)</t>
  </si>
  <si>
    <t>['sql', 'nosql', 'mongo', 'mongodb', 'mongodb', 'excel', 'powerpoint', 'word', 'visio', 'jira']</t>
  </si>
  <si>
    <t>['excel', 'word', 'powerpoint', 'visio', 'sap', 'tableau', 'power bi']</t>
  </si>
  <si>
    <t>Senior IT Business System Analyst (NO C2C CANDIDATES/NO W2 REFERRALS)</t>
  </si>
  <si>
    <t>Looker Developer / Visual Analytics Consultant</t>
  </si>
  <si>
    <t>['sql', 'python', 'snowflake', 'redshift', 'azure', 'looker']</t>
  </si>
  <si>
    <t>Associate Master Data Analyst</t>
  </si>
  <si>
    <t>Perdue Farms</t>
  </si>
  <si>
    <t>Senior Information Analyst</t>
  </si>
  <si>
    <t>Spherion Staffing Services</t>
  </si>
  <si>
    <t>['python', 'numpy', 'pandas', 'excel', 'tableau']</t>
  </si>
  <si>
    <t>iOPEX Technologies</t>
  </si>
  <si>
    <t>['python', 'scala', 'java', 'sql', 'cassandra', 'aws', 'gcp', 'azure', 'spark', 'kafka']</t>
  </si>
  <si>
    <t>Senior Staff Engineer - Data</t>
  </si>
  <si>
    <t>Harry's Inc.</t>
  </si>
  <si>
    <t>['python', 'sql', 'aws', 'redshift', 'snowflake', 'bigquery', 'graphql', 'pyspark', 'airflow', 'sheets', 'flow', 'zoom']</t>
  </si>
  <si>
    <t>['sql', 'sql server', 'azure', 'power bi', 'dax', 'excel', 'ssrs', 'tableau']</t>
  </si>
  <si>
    <t>Senior Information Technology Business System Analyst</t>
  </si>
  <si>
    <t>International</t>
  </si>
  <si>
    <t>Senior Manager Data Analytics</t>
  </si>
  <si>
    <t>['css', 'sql', 'python', 'r', 'aws', 'tableau']</t>
  </si>
  <si>
    <t>AI Security Engineer</t>
  </si>
  <si>
    <t>Inmar Intelligence</t>
  </si>
  <si>
    <t>['sql', 'sql server', 'mysql', 'oracle', 'power bi', 'tableau', 'sap', 'word', 'excel', 'powerpoint']</t>
  </si>
  <si>
    <t>KYC Data Analyst - C09</t>
  </si>
  <si>
    <t>Senior Google Cloud Platform Data Engineer</t>
  </si>
  <si>
    <t>American IT Systems</t>
  </si>
  <si>
    <t>['scala', 'python', 'java', 'perl', 'shell', 'bigquery', 'spark', 'pyspark', 'kafka', 'airflow', 'hadoop', 'atlassian', 'bitbucket', 'jenkins', 'jira', 'confluence']</t>
  </si>
  <si>
    <t>Decision Support Data Engineer</t>
  </si>
  <si>
    <t>Envision Radiology</t>
  </si>
  <si>
    <t>['sql', 'python', 'postgresql', 'power bi', 'ssis', 'dax', 'excel']</t>
  </si>
  <si>
    <t>Azure Databricks Engineer (PySpark)</t>
  </si>
  <si>
    <t>Branchville, NJ</t>
  </si>
  <si>
    <t>Sira Consulting, an Inc 5000 company</t>
  </si>
  <si>
    <t>['sql', 'scala', 'python', 'azure', 'databricks', 'pyspark', 'spark', 'git', 'github', 'bitbucket']</t>
  </si>
  <si>
    <t>Design Technology Data Scientist</t>
  </si>
  <si>
    <t>Gensler</t>
  </si>
  <si>
    <t>['sql', 'python', 'r', 'c#', 'azure', 'databricks', 'plotly', 'seaborn', 'dax', 'flow', 'git']</t>
  </si>
  <si>
    <t>Senior Manager, IT Infrastructure &amp; Data Services</t>
  </si>
  <si>
    <t>Life Fitness  / Hammer Strength</t>
  </si>
  <si>
    <t>['sql', 'powershell', 'oracle', 'azure', 'aws']</t>
  </si>
  <si>
    <t>U.S. Space Command</t>
  </si>
  <si>
    <t>['python', 'power bi', 'excel']</t>
  </si>
  <si>
    <t>['sql', 'oracle', 'excel', 'word']</t>
  </si>
  <si>
    <t>Data Modeler (Senior)</t>
  </si>
  <si>
    <t>['sql', 'sql server', 'snowflake', 'oracle']</t>
  </si>
  <si>
    <t>AVP, Tech Lead Data Engineer</t>
  </si>
  <si>
    <t>['nosql', 'go', 'mysql', 'cassandra', 'aws', 'oracle', 'redshift', 'spark', 'kafka', 'hadoop']</t>
  </si>
  <si>
    <t>Sr. AI Engineer</t>
  </si>
  <si>
    <t>['python', 'aws', 'gcp', 'azure', 'databricks', 'snowflake']</t>
  </si>
  <si>
    <t>Model Governance, Aladdin Financial Engineering - Associate</t>
  </si>
  <si>
    <t>Model Governance, Aladdin Financial Engineering - Vice President</t>
  </si>
  <si>
    <t>New Hanover, NJ</t>
  </si>
  <si>
    <t>Data Scientist/Model Governance/ ETL</t>
  </si>
  <si>
    <t>['java', 'azure', 'spark']</t>
  </si>
  <si>
    <t>Data Entry Processor</t>
  </si>
  <si>
    <t>Data Administrator/Analyst – ERP Systems</t>
  </si>
  <si>
    <t>Harbinger</t>
  </si>
  <si>
    <t>['sql', 'python', 'r', 'oracle', 'sap', 'power bi', 'tableau', 'excel']</t>
  </si>
  <si>
    <t>PTR Global</t>
  </si>
  <si>
    <t>Data Innovation Enginner</t>
  </si>
  <si>
    <t>Verisoul</t>
  </si>
  <si>
    <t>Software Engineer - Analytics</t>
  </si>
  <si>
    <t>['sql', 'python', 'gcp', 'bigquery', 'tableau', 'kubernetes', 'git', 'docker']</t>
  </si>
  <si>
    <t>Power BI/ Snowflake Analyst - Remote / Telecommute</t>
  </si>
  <si>
    <t>['snowflake', 'oracle', 'qlik']</t>
  </si>
  <si>
    <t>Kirtland, NM</t>
  </si>
  <si>
    <t>['python', 'sql', 'shell', 'mysql', 'aws', 'azure', 'redshift', 'unix', 'linux', 'git']</t>
  </si>
  <si>
    <t>Solution Architect - Data Management</t>
  </si>
  <si>
    <t>Galesburg, MI</t>
  </si>
  <si>
    <t>['r', 'python', 'nosql', 'scala', 'sql', 'snowflake', 'azure', 'oracle', 'aws', 'gcp', 'databricks', 'kafka', 'power bi', 'sap', 'tableau', 'flow']</t>
  </si>
  <si>
    <t>entry level java developer with spring / Entry Level Data Scientist</t>
  </si>
  <si>
    <t>Data Analyst - Junior Level (Remote)</t>
  </si>
  <si>
    <t>Data Analytics Senior Analyst (AVP) - Hybrid</t>
  </si>
  <si>
    <t>Citi Careers</t>
  </si>
  <si>
    <t>Outscal.com</t>
  </si>
  <si>
    <t>Aristocrat Gaming</t>
  </si>
  <si>
    <t>Staff Data Scientist, Strategy &amp; Insights</t>
  </si>
  <si>
    <t>['go', 'sql', 'r', 'python', 'scala', 'c', 'unix', 'git']</t>
  </si>
  <si>
    <t>Senior Data Engineer - Shockwave Medical</t>
  </si>
  <si>
    <t>['python', 'sql', 'go', 'azure', 'snowflake', 'oracle', 'power bi']</t>
  </si>
  <si>
    <t>Lead Data Engineer - Dallas, TX Area Candidates Only</t>
  </si>
  <si>
    <t>['python', 'sql', 'azure', 'databricks', 'tableau', 'alteryx', 'github']</t>
  </si>
  <si>
    <t>Canada (+8 others)</t>
  </si>
  <si>
    <t>TD Thornton</t>
  </si>
  <si>
    <t>Data Analyst - AI Fact Checker</t>
  </si>
  <si>
    <t>Outlier Ai</t>
  </si>
  <si>
    <t>Sage</t>
  </si>
  <si>
    <t>Commercial Analyst</t>
  </si>
  <si>
    <t>Data / Product Scientist - Specialty Pharmacy &amp; Reporting</t>
  </si>
  <si>
    <t>Abarca Health</t>
  </si>
  <si>
    <t>Principal Data Scientist, Forecasting, ASIN Forecasting</t>
  </si>
  <si>
    <t>Data Scientist, Ring Data Science and Engineering, Ring Data Science and Engineering</t>
  </si>
  <si>
    <t>Lead - Data Analytics &amp; Technology</t>
  </si>
  <si>
    <t>['azure', 'gcp', 'databricks', 'airflow', 'kafka', 'unity']</t>
  </si>
  <si>
    <t>Data Scientist - Innovation Lab</t>
  </si>
  <si>
    <t>Brown Brothers Harriman &amp; Co.</t>
  </si>
  <si>
    <t>['python', 'sql', 'go', 'azure', 'pandas', 'numpy', 'scikit-learn', 'tensorflow', 'nltk']</t>
  </si>
  <si>
    <t>SaT-DnA-Data Science Gen AI-Assistant Director</t>
  </si>
  <si>
    <t>Testing-ETL-Staff</t>
  </si>
  <si>
    <t>['python', 'sql', 'perl', 'shell', 'sql server', 'oracle', 'sharepoint', 'ssrs', 'ssis']</t>
  </si>
  <si>
    <t>AI &amp; GenAI Data Scientist-Director</t>
  </si>
  <si>
    <t>['python', 'azure', 'aws', 'git']</t>
  </si>
  <si>
    <t>Crossmedia, Inc.</t>
  </si>
  <si>
    <t>Senior Staff Data Scientist, Search Quality</t>
  </si>
  <si>
    <t>AI &amp; GenAI Data Scientist Director</t>
  </si>
  <si>
    <t>SnapJobSearch.com</t>
  </si>
  <si>
    <t>Data Analyst/ Administration Clerk (Back Office - Hybrid)</t>
  </si>
  <si>
    <t>Data Scientist – Secret Clearance Required</t>
  </si>
  <si>
    <t>Phoenix Operations Group</t>
  </si>
  <si>
    <t>['python', 'jupyter', 'spark', 'kafka', 'pandas', 'numpy', 'phoenix', 'linux', 'docker', 'github']</t>
  </si>
  <si>
    <t>Data Engineer, GSF</t>
  </si>
  <si>
    <t>['sql', 'python', 'r', 'php', 'aws', 'aurora', 'redshift']</t>
  </si>
  <si>
    <t>Sr Systems Engineer</t>
  </si>
  <si>
    <t>['sql', 'python', 'azure', 'power bi', 'kubernetes']</t>
  </si>
  <si>
    <t>Rakuten International</t>
  </si>
  <si>
    <t>['nosql', 'sql', 'bash', 'python', 'golang', 'postgresql', 'mysql', 'aws', 'terraform', 'jenkins', 'github', 'kubernetes']</t>
  </si>
  <si>
    <t>Staff Data Engineer- GenAI</t>
  </si>
  <si>
    <t>CV Library</t>
  </si>
  <si>
    <t>['python', 'java', 'bigquery', 'pyspark', 'spark']</t>
  </si>
  <si>
    <t>Point Pleasant Beach, NJ</t>
  </si>
  <si>
    <t>Maverick Enterprises</t>
  </si>
  <si>
    <t>Principal Software Engineer, Data Platform, West Coast United States</t>
  </si>
  <si>
    <t>['java', 'python', 'aws', 'kafka', 'jenkins', 'github', 'docker', 'kubernetes']</t>
  </si>
  <si>
    <t>['sql', 'python', 'r', 'go', 'azure', 'aws', 'power bi', 'dax', 'excel', 'tableau', 'looker']</t>
  </si>
  <si>
    <t>Clinical Data Analyst (Hybrid Onsite/Remote)</t>
  </si>
  <si>
    <t>Data Analyst Intern (Summer 2025)</t>
  </si>
  <si>
    <t>Skechers USA, Inc.</t>
  </si>
  <si>
    <t>Mid Level Data Engineer - W2 Only</t>
  </si>
  <si>
    <t>['python', 'sql', 'snowflake', 'airflow', 'github', 'docker', 'gitlab']</t>
  </si>
  <si>
    <t>['python', 'aws', 'snowflake', 'git', 'docker']</t>
  </si>
  <si>
    <t>Conner Strong &amp; Buckelew</t>
  </si>
  <si>
    <t>['python', 'azure', 'nltk', 'hugging face', 'tensorflow', 'pytorch', 'scikit-learn', 'kubernetes', 'docker']</t>
  </si>
  <si>
    <t>Hosting Services Data Analyst</t>
  </si>
  <si>
    <t>['sql', 'aws', 'azure', 'gcp', 'vmware', 'excel', 'tableau']</t>
  </si>
  <si>
    <t>PRINCIPAL DATA ANALYST (DATA SCIENTIST) – Consultant</t>
  </si>
  <si>
    <t>['sql', 'c', 'gdpr', 'tableau']</t>
  </si>
  <si>
    <t>Information Management Analyst I-Mid-level</t>
  </si>
  <si>
    <t>['sql', 'power bi', 'excel', 'dax']</t>
  </si>
  <si>
    <t>Sr. Analyst, Research &amp; Analytics Research Insights (Disney Branded Television Kids)</t>
  </si>
  <si>
    <t>Ab Initio ETL Developer</t>
  </si>
  <si>
    <t>['db2', 'unix', 'visio', 'cognos', 'tableau', 'flow']</t>
  </si>
  <si>
    <t>Data Architect - Telecomm, Media &amp; Tech Sector - Manager - Consulting - Location OPEN</t>
  </si>
  <si>
    <t>['sql', 'aws', 'azure', 'gcp', 'snowflake', 'databricks']</t>
  </si>
  <si>
    <t>Data Quality &amp; Process Excellence, Aladdin Data, Director</t>
  </si>
  <si>
    <t>Revolution Medicines</t>
  </si>
  <si>
    <t>['sas', 'sas', 'crystal', 'python', 'gcp', 'windows', 'tableau', 'power bi']</t>
  </si>
  <si>
    <t>Data Analyst II – Finance &amp; Expense</t>
  </si>
  <si>
    <t>Navan Group</t>
  </si>
  <si>
    <t>['sql', 'python', 'snowflake', 'tableau', 'looker', 'power bi']</t>
  </si>
  <si>
    <t>Centre for Neuro Skills</t>
  </si>
  <si>
    <t>['python', 'c++', 'r', 'azure', 'github']</t>
  </si>
  <si>
    <t>Sr. Associate, Business Intelligence</t>
  </si>
  <si>
    <t>Finance Data Engineer</t>
  </si>
  <si>
    <t>['sql', 'nosql', 'python', 'scala', 'snowflake', 'redshift', 'oracle', 'aws', 'azure', 'gdpr', 'kafka', 'airflow', 'excel']</t>
  </si>
  <si>
    <t>['python', 'r', 'gdpr', 'excel', 'powerpoint', 'power bi', 'tableau', 'word']</t>
  </si>
  <si>
    <t>Data Engineer Sr</t>
  </si>
  <si>
    <t>The PNC Financial Services Group</t>
  </si>
  <si>
    <t>['hadoop', 'phoenix', 'jira', 'confluence']</t>
  </si>
  <si>
    <t>Amida Technology Solutions, Inc.</t>
  </si>
  <si>
    <t>['python', 'bash', 'powershell', 'azure', 'databricks', 'airflow', 'terraform', 'docker', 'kubernetes']</t>
  </si>
  <si>
    <t>Associate Principal - Data Engineering</t>
  </si>
  <si>
    <t>Java Full Stack Engineer - Junior / Data Analyst (Remote)</t>
  </si>
  <si>
    <t>Surprise, AZ</t>
  </si>
  <si>
    <t>Corsair</t>
  </si>
  <si>
    <t>['sql', 'python', 'r', 'power bi', 'excel', 'powerpoint', 'dax']</t>
  </si>
  <si>
    <t>Data Scientist, Product Intelligence</t>
  </si>
  <si>
    <t>['python', 'java', 'go']</t>
  </si>
  <si>
    <t>['python', 'sql', 'c#', 'javascript', 'aws', 'azure', 'gcp', 'tensorflow', 'pytorch', 'scikit-learn']</t>
  </si>
  <si>
    <t>['java', 'python', 'sql', 'sql server', 'azure', 'snowflake', 'kafka', 'spark', 'django', 'flask', 'docker', 'kubernetes', 'github']</t>
  </si>
  <si>
    <t>Data Engineer | W2 Role | 10+years of experience</t>
  </si>
  <si>
    <t>SVATS</t>
  </si>
  <si>
    <t>['java', 'aws', 'redshift', 'spark']</t>
  </si>
  <si>
    <t>Searchability®</t>
  </si>
  <si>
    <t>Crypto Data Scientist / Machine Learning - LLM Engineer  (Panama-Remote)</t>
  </si>
  <si>
    <t>Degen Crypto Jobs</t>
  </si>
  <si>
    <t>Tokenmetrics</t>
  </si>
  <si>
    <t>['sas', 'sas', 'java', 'excel']</t>
  </si>
  <si>
    <t>Business System &amp; Data Analyst</t>
  </si>
  <si>
    <t>['power bi', 'excel', 'smartsheet']</t>
  </si>
  <si>
    <t>NPD Engineer</t>
  </si>
  <si>
    <t>DeForest, WI</t>
  </si>
  <si>
    <t>Scientist, Product Development, Sparkling (Data Science Focus)</t>
  </si>
  <si>
    <t>Sr. Data Scientist - Machine Learning - Products</t>
  </si>
  <si>
    <t>['python', 'numpy', 'pandas', 'tensorflow', 'pytorch', 'scikit-learn', 'hadoop', 'spark']</t>
  </si>
  <si>
    <t>LinkedIn Iceland</t>
  </si>
  <si>
    <t>Iceland</t>
  </si>
  <si>
    <t>Luxevision Consulting LLC</t>
  </si>
  <si>
    <t>['sql', 'python', 'scala', 'nosql', 'mongodb', 'mongodb', 'postgresql', 'mysql', 'sql server', 'cassandra', 'aws', 'gcp', 'azure', 'redshift', 'bigquery', 'pyspark', 'pandas', 'spark', 'hadoop', 'kafka']</t>
  </si>
  <si>
    <t>Supporting Data Analyst - Avendra International</t>
  </si>
  <si>
    <t>Intelliswift</t>
  </si>
  <si>
    <t>['python', 'sql', 'shell', 'gcp', 'bigquery', 'spark', 'hadoop', 'airflow', 'pyspark']</t>
  </si>
  <si>
    <t>Health Data Sciences and Biostatistics Faculty [Req#: 843305, Position#: 125916]</t>
  </si>
  <si>
    <t>UT Southwestern Medical Center</t>
  </si>
  <si>
    <t>BI Analyst, Ticket Sales</t>
  </si>
  <si>
    <t>Inter Miami CF</t>
  </si>
  <si>
    <t>['sql', 'r', 'python', 'excel', 'tableau', 'power bi', 'unity']</t>
  </si>
  <si>
    <t>Product Data Specialist</t>
  </si>
  <si>
    <t>San Martino, Province of Novara, Italy</t>
  </si>
  <si>
    <t>Element Solutions Inc</t>
  </si>
  <si>
    <t>Systems Development Engineer III</t>
  </si>
  <si>
    <t>['python', 'shell', 'go', 'gcp', 'linux', 'unix', 'ansible', 'puppet', 'chef']</t>
  </si>
  <si>
    <t>Business Analyst - Entry Level</t>
  </si>
  <si>
    <t>['c', 'spring']</t>
  </si>
  <si>
    <t>Decarbonization and Data Manager, Packaging (Research and Innovation)</t>
  </si>
  <si>
    <t>Danone</t>
  </si>
  <si>
    <t>['python', 'java', 'scala', 'gcp']</t>
  </si>
  <si>
    <t>Centerton, AR</t>
  </si>
  <si>
    <t>Senior Data Engineer, CASM Platform</t>
  </si>
  <si>
    <t>Hull, MA</t>
  </si>
  <si>
    <t>['python', 'sql', 'databricks', 'aws', 'pyspark', 'react.js', 'power bi', 'tableau', 'docker', 'kubernetes']</t>
  </si>
  <si>
    <t>Data &amp; Analytics- Senior Manager</t>
  </si>
  <si>
    <t>['azure', 'databricks', 'snowflake', 'spark']</t>
  </si>
  <si>
    <t>Senior Data Warehouse Architect</t>
  </si>
  <si>
    <t>Military Forces-Order of Battle Data Analyst</t>
  </si>
  <si>
    <t>CyOak Consulting Group</t>
  </si>
  <si>
    <t>Senior Jasper Highcharts Analytics Consultant</t>
  </si>
  <si>
    <t>['javascript', 'java']</t>
  </si>
  <si>
    <t>Star Job Search</t>
  </si>
  <si>
    <t>['sql', 'python', 'r', 'tableau', 'alteryx']</t>
  </si>
  <si>
    <t>Snowflake AWS Data Engineer</t>
  </si>
  <si>
    <t>Data Architect with P&amp;C Domain Experience</t>
  </si>
  <si>
    <t>New Holland, PA</t>
  </si>
  <si>
    <t>['sql', 'snowflake', 'power bi', 'tableau']</t>
  </si>
  <si>
    <t>['python', 'java', 'scala', 'r', 'sql', 'go', 'oracle']</t>
  </si>
  <si>
    <t>Production Data Specialist</t>
  </si>
  <si>
    <t>AP Rochester</t>
  </si>
  <si>
    <t>Data Integration Developer</t>
  </si>
  <si>
    <t>Senior Manager, Analytics &amp; Insights - Decision Science</t>
  </si>
  <si>
    <t>TD Bank, N.A.</t>
  </si>
  <si>
    <t>['excel', 'alteryx', 'tableau', 'powerpoint']</t>
  </si>
  <si>
    <t>Healthcare Data Engineer (LANES)</t>
  </si>
  <si>
    <t>['sql', 'aws', 'bigquery', 'sharepoint', 'atlassian', 'jira', 'confluence']</t>
  </si>
  <si>
    <t>Senior Data Analyst – Personnel Security</t>
  </si>
  <si>
    <t>BB6 Defense</t>
  </si>
  <si>
    <t>Market Analyst</t>
  </si>
  <si>
    <t>E78</t>
  </si>
  <si>
    <t>Data Scientist – Enterprise AI Solutions</t>
  </si>
  <si>
    <t>['python', 'javascript', 'pandas', 'scikit-learn', 'tensorflow', 'pytorch', 'spark', 'github']</t>
  </si>
  <si>
    <t>EnDyna Inc</t>
  </si>
  <si>
    <t>['aws', 'azure', 'tableau', 'power bi', 'sheets', 'monday.com']</t>
  </si>
  <si>
    <t>Senior Data Analyst - Personnel Security</t>
  </si>
  <si>
    <t>Human Capital Data Analyst | TS/SCI w. Polygraph Req.| Fort Meade, MD</t>
  </si>
  <si>
    <t>Monitoring Specialist</t>
  </si>
  <si>
    <t>Kodeva LLC</t>
  </si>
  <si>
    <t>['python', 'ruby', 'ruby', 'perl', 'node.js', 'splunk']</t>
  </si>
  <si>
    <t>Allegan, MI</t>
  </si>
  <si>
    <t>Data Scientist I - Fraud</t>
  </si>
  <si>
    <t>AVP, Principal Data Engineer</t>
  </si>
  <si>
    <t>['nosql', 'go', 'mysql', 'cassandra', 'oracle', 'aws', 'spark', 'kafka', 'hadoop']</t>
  </si>
  <si>
    <t>ENGINEER, P.E.</t>
  </si>
  <si>
    <t>State of Arkansas</t>
  </si>
  <si>
    <t>Data Analyst, Investigations - Chainalysis Government Solutions</t>
  </si>
  <si>
    <t>['sql', 'python', 'r', 'sas', 'sas', 'matlab', 'flow']</t>
  </si>
  <si>
    <t>Senior Associate Director, Data Science and Governance - Now Hiring</t>
  </si>
  <si>
    <t>Princeton University</t>
  </si>
  <si>
    <t>['r', 'python', 'word', 'excel', 'powerpoint', 'outlook']</t>
  </si>
  <si>
    <t>Tableau, Power BI, Knime, Power Automate Data Analyst</t>
  </si>
  <si>
    <t>['excel', 'powerpoint', 'sharepoint', 'tableau', 'power bi']</t>
  </si>
  <si>
    <t>Senior Data Scientist, Decisions - Rider Experience</t>
  </si>
  <si>
    <t>Data / ML Engineer</t>
  </si>
  <si>
    <t>['java', 'python', 'redis', 'databricks', 'spark', 'kafka', 'spring', 'tensorflow', 'pytorch', 'keras', 'jupyter']</t>
  </si>
  <si>
    <t>Annapolis, Maryland</t>
  </si>
  <si>
    <t>Coordinator, Human Resources Data Analyst</t>
  </si>
  <si>
    <t>Leander, TX</t>
  </si>
  <si>
    <t>Leander Independent School District</t>
  </si>
  <si>
    <t>Data Software Engineer, Support Data Foundations</t>
  </si>
  <si>
    <t>['scala', 'python', 'sql', 'mongodb', 'mongodb', 'java', 'go', 'ruby', 'ruby', 'aws', 'spark', 'airflow', 'react', 'hadoop']</t>
  </si>
  <si>
    <t>Python, Data Analyst -Wilmington, Delaware - 303444 BB</t>
  </si>
  <si>
    <t>American Cybersystems</t>
  </si>
  <si>
    <t>IT Manager, Data &amp; Analytics (Business Intelligence Manager)</t>
  </si>
  <si>
    <t>San Mateo County Transit District</t>
  </si>
  <si>
    <t>['sql', 'sql server', 'redshift', 'tableau', 'power bi']</t>
  </si>
  <si>
    <t>Data Scientist, User Operations</t>
  </si>
  <si>
    <t>Data Analyst (Intern)</t>
  </si>
  <si>
    <t>PDS Health</t>
  </si>
  <si>
    <t>CORSAIR</t>
  </si>
  <si>
    <t>Lawndale Christian Health Center</t>
  </si>
  <si>
    <t>['sql', 'sql server', 'ssrs', 'microstrategy', 'power bi', 'tableau', 'sharepoint']</t>
  </si>
  <si>
    <t>Senior Data Scientist - Strategic Growth</t>
  </si>
  <si>
    <t>Chicago, IL (+3 others)</t>
  </si>
  <si>
    <t>Vizient</t>
  </si>
  <si>
    <t>U.S. News &amp; World Report</t>
  </si>
  <si>
    <t>['python', 'r', 'sql', 'html', 'javascript']</t>
  </si>
  <si>
    <t>Cornerstone Concilium</t>
  </si>
  <si>
    <t>['sql', 'oracle', 'cognos']</t>
  </si>
  <si>
    <t>Financial Data Scientist, Machine Learning</t>
  </si>
  <si>
    <t>The Carlyle Group</t>
  </si>
  <si>
    <t>['python', 'sql', 'aws', 'numpy', 'pandas', 'scikit-learn']</t>
  </si>
  <si>
    <t>Research Data Analyst (2-year fixed term)</t>
  </si>
  <si>
    <t>Solution Engineer - Federal</t>
  </si>
  <si>
    <t>COMPUTATIONAL BIOLOGIST ASSOCIATE</t>
  </si>
  <si>
    <t>['python', 'javascript', 'aws', 'azure', 'spark', 'hadoop', 'react', 'angular', 'git', 'docker', 'kubernetes']</t>
  </si>
  <si>
    <t>Technical Solutions Engineer, Apigee</t>
  </si>
  <si>
    <t>['java', 'c', 'c++', 'python', 'shell', 'go', 'javascript', 'oracle', 'sap', 'kubernetes']</t>
  </si>
  <si>
    <t>Data Analyst, Inst Reporting</t>
  </si>
  <si>
    <t>Diversity Jobs</t>
  </si>
  <si>
    <t>['sql', 'r', 'sas', 'sas', 'python', 'oracle', 'excel', 'power bi', 'spss', 'sap', 'tableau']</t>
  </si>
  <si>
    <t>Data Scientist II - Retail</t>
  </si>
  <si>
    <t>Beverly, NJ</t>
  </si>
  <si>
    <t>Burlington Stores, Inc.</t>
  </si>
  <si>
    <t>Software Engineer III - Data Ventures</t>
  </si>
  <si>
    <t>['javascript', 'mysql', 'azure', 'gcp', 'spring', 'selenium', 'kafka', 'graphql', 'react.js', 'angular', 'docker', 'kubernetes', 'jenkins', 'git', 'jira']</t>
  </si>
  <si>
    <t>Test and Evaluation Engineer</t>
  </si>
  <si>
    <t>Decision Technologies, Inc.</t>
  </si>
  <si>
    <t>['word', 'excel', 'sharepoint']</t>
  </si>
  <si>
    <t>AVP Data Science - Commercial Lines Pricing</t>
  </si>
  <si>
    <t>Berkshire Hathaway GUARD Insurance Companies</t>
  </si>
  <si>
    <t>Data Scientist –</t>
  </si>
  <si>
    <t>['python', 'r', 'sql', 'aws', 'azure', 'matplotlib', 'gdpr', 'tableau', 'git']</t>
  </si>
  <si>
    <t>['c++', 'c#', 'shell', 'linux']</t>
  </si>
  <si>
    <t>Data Scientist (Senior) Job#493</t>
  </si>
  <si>
    <t>Manager, Growth Data Science</t>
  </si>
  <si>
    <t>Trabajo.org</t>
  </si>
  <si>
    <t>CookUnity</t>
  </si>
  <si>
    <t>['sql', 'python', 'r', 'aws', 'powerpoint', 'power bi', 'tableau']</t>
  </si>
  <si>
    <t>Data Analytics Lead Analyst</t>
  </si>
  <si>
    <t>Machine Learning Engineer/Time Series Data</t>
  </si>
  <si>
    <t>Harris Allied</t>
  </si>
  <si>
    <t>['python', 'r', 'sql', 'java', 'mysql', 'sql server', 'tensorflow', 'pytorch', 'keras', 'pandas', 'numpy', 'spark', 'hadoop', 'kafka', 'react']</t>
  </si>
  <si>
    <t>Python / AWS Data Engineer</t>
  </si>
  <si>
    <t>East End Resources Inc</t>
  </si>
  <si>
    <t>Lams Technology LLC</t>
  </si>
  <si>
    <t>['python', 'powershell', 'mysql', 'linux']</t>
  </si>
  <si>
    <t>Product Master Data Analyst</t>
  </si>
  <si>
    <t>Maynard, MA</t>
  </si>
  <si>
    <t>Tea Forté Inc.</t>
  </si>
  <si>
    <t>SR HRIS ANALYST (AI and AUTOMATON)</t>
  </si>
  <si>
    <t>Theround</t>
  </si>
  <si>
    <t>Saalex Solutions Inc.</t>
  </si>
  <si>
    <t>['sql', 'python', 'mysql', 'oracle', 'snowflake', 'aws', 'hadoop']</t>
  </si>
  <si>
    <t>Remote - Data Scientist - Model Validation</t>
  </si>
  <si>
    <t>State Farm Insurance</t>
  </si>
  <si>
    <t>SitePoint</t>
  </si>
  <si>
    <t>Senior Consultant, Data Engineer</t>
  </si>
  <si>
    <t>Avanade Inc.</t>
  </si>
  <si>
    <t>['python', 'sql', 'nosql', 'c#', 'powershell', 'sql server', 'databricks', 'azure', 'spark', 'pyspark', 'linux', 'sharepoint']</t>
  </si>
  <si>
    <t>Senior Specialist - Data Engineering</t>
  </si>
  <si>
    <t>['sql', 'python', 'snowflake', 'kafka']</t>
  </si>
  <si>
    <t>Google Cloud Data Engineer [No-Code / Low-Code]-Manager</t>
  </si>
  <si>
    <t>['java', 'c#', 'golang', 'python', 'sql', 'aws', 'azure', 'gcp', 'kafka', 'spark', 'github', 'terraform']</t>
  </si>
  <si>
    <t>Data Engineer / Senior / Supervisor</t>
  </si>
  <si>
    <t>['sql', 'python', 'r', 'java', 'scala', 'aws', 'gcp', 'azure', 'hadoop', 'spark', 'kafka', 'airflow', 'docker', 'git']</t>
  </si>
  <si>
    <t>['sql', 'python', 'postgresql', 'aws', 'tableau', 'power bi', 'qlik', 'gitlab']</t>
  </si>
  <si>
    <t>Presight</t>
  </si>
  <si>
    <t>['c', 'c++', 'aws', 'azure', 'tensorflow', 'pytorch', 'keras', 'opencv', 'dlib']</t>
  </si>
  <si>
    <t>Senior Software Engineer – Data Engineering</t>
  </si>
  <si>
    <t>Bear Robotics</t>
  </si>
  <si>
    <t>['sql', 'python', 'c++', 'go', 'gcp', 'bigquery', 'looker', 'tableau', 'terraform']</t>
  </si>
  <si>
    <t>Edge AI Software Engineer- Pico- SanJose</t>
  </si>
  <si>
    <t>['tensorflow', 'pytorch', 'linux']</t>
  </si>
  <si>
    <t>Senior Analyst, People Analytics</t>
  </si>
  <si>
    <t>['sql', 'r', 'python', 'phoenix', 'tableau', 'power bi', 'alteryx']</t>
  </si>
  <si>
    <t>Data Scientist Lead – Vice President</t>
  </si>
  <si>
    <t>Data Analyst, Sales Analytics</t>
  </si>
  <si>
    <t>['sql', 'sas', 'sas', 'python', 'tableau']</t>
  </si>
  <si>
    <t>Glendale, New York</t>
  </si>
  <si>
    <t>['sql', 'python', 'unify']</t>
  </si>
  <si>
    <t>Senior Azure Data Factory Specialist /Irving, TX</t>
  </si>
  <si>
    <t>SpiderRock Holdings LLC</t>
  </si>
  <si>
    <t>['python', 'c#', 'sql', 'aws', 'pyspark', 'airflow']</t>
  </si>
  <si>
    <t>Oak Park &amp; River Forest High School</t>
  </si>
  <si>
    <t>['go', 'sql', 'python', 'r', 'tableau', 'sheets', 'power bi']</t>
  </si>
  <si>
    <t>Senior Data Scientist – Statistics</t>
  </si>
  <si>
    <t>United Airlines</t>
  </si>
  <si>
    <t>['sas', 'sas', 'c', 'c++', 'java', 'r', 'python', 'spss']</t>
  </si>
  <si>
    <t>['java', 'c++', 'python', 'scala', 'perl', 'shell', 'bigquery', 'spring', 'kafka', 'hadoop', 'spark', 'airflow', 'kubernetes', 'docker', 'atlassian', 'bitbucket', 'jenkins', 'jira', 'confluence']</t>
  </si>
  <si>
    <t>Data Engineer III - Scala/Spark - Media Solutions</t>
  </si>
  <si>
    <t>['java', 'scala', 'mongodb', 'mongodb', 'nosql', 'sql', 'cassandra', 'aws', 'graphql', 'kafka', 'spark', 'splunk', 'jira']</t>
  </si>
  <si>
    <t>PwC Intelligence Insights Factory Senior Associate  Data Analyst</t>
  </si>
  <si>
    <t>Technical Manager/Assistant Technical Manager/Senior Technical Officer/Technical Officer (holding the functional title of Data Manager)</t>
  </si>
  <si>
    <t>The University of Hong Kong</t>
  </si>
  <si>
    <t>ENGINEER/SCIENTIST.</t>
  </si>
  <si>
    <t>Naval Sea Systems Command (NAVSEA)</t>
  </si>
  <si>
    <t>EnDyna</t>
  </si>
  <si>
    <t>Information Technology Data Scientist – University Data</t>
  </si>
  <si>
    <t>['python', 'sql', 'aws', 'azure', 'git']</t>
  </si>
  <si>
    <t>Principal Software Engineer, Backend (Vancouver, BC) - 31179</t>
  </si>
  <si>
    <t>Vancouver, BC, Canada (+1 other)</t>
  </si>
  <si>
    <t>['go', 'aws', 'azure', 'gcp', 'splunk']</t>
  </si>
  <si>
    <t>Brighton, NY</t>
  </si>
  <si>
    <t>Assistant Manager Data Analyst - Teradata Pune</t>
  </si>
  <si>
    <t>['sql', 'shell', 'python', 'sql server', 'oracle', 'gcp', 'unix']</t>
  </si>
  <si>
    <t>Senior Analytics Lead</t>
  </si>
  <si>
    <t>Software Developer (Data Engineer)</t>
  </si>
  <si>
    <t>Kitty Hawk Technologies</t>
  </si>
  <si>
    <t>Market Data Analyst III</t>
  </si>
  <si>
    <t>Sr Data Modeler- Security Services- Capital Market</t>
  </si>
  <si>
    <t>Data Scientist, Supply Chain and Operations, Google Cloud</t>
  </si>
  <si>
    <t>Lead IT Data Engineer</t>
  </si>
  <si>
    <t>Greenville, NC</t>
  </si>
  <si>
    <t>Pierce Manufacturing</t>
  </si>
  <si>
    <t>['c', 'tableau', 'qlik', 'word', 'excel', 'powerpoint', 'sharepoint']</t>
  </si>
  <si>
    <t>Senior Operational Technology (OT) Data Analyst</t>
  </si>
  <si>
    <t>Aptrack.co</t>
  </si>
  <si>
    <t>Globe 24-7</t>
  </si>
  <si>
    <t>Analyst, Business Strategy &amp; Analytics</t>
  </si>
  <si>
    <t>San Francisco 49ers</t>
  </si>
  <si>
    <t>Engineer - Synechron Inc.</t>
  </si>
  <si>
    <t>['selenium', 'git']</t>
  </si>
  <si>
    <t>Data Platform Engineer (Azure)</t>
  </si>
  <si>
    <t>London, United Kingdom</t>
  </si>
  <si>
    <t>Trust in SODA</t>
  </si>
  <si>
    <t>['sql', 'python', 'nosql', 'mongodb', 'mongodb', 'postgresql', 'sql server', 'mysql', 'azure', 'databricks', 'spark', 'kafka', 'terraform']</t>
  </si>
  <si>
    <t>Data Engineer  -Abu Dhabi Hedge Fund</t>
  </si>
  <si>
    <t>Data Analyst - P&amp;C Analytics, Financial Operations</t>
  </si>
  <si>
    <t>['sas', 'sas', 'sql', 'vba', 'aws', 'redshift', 'excel', 'power bi']</t>
  </si>
  <si>
    <t>Data Technician</t>
  </si>
  <si>
    <t>Data Researcher</t>
  </si>
  <si>
    <t>Summerville, SC</t>
  </si>
  <si>
    <t>RateAcuity</t>
  </si>
  <si>
    <t>Channel | Your Partner in Funding</t>
  </si>
  <si>
    <t>Remote OK</t>
  </si>
  <si>
    <t>Nithio</t>
  </si>
  <si>
    <t>Summer 2025 Data Analyst Intern (Santa Clara, CA)</t>
  </si>
  <si>
    <t>['python', 'r', 'vba', 'excel', 'powerpoint', 'word', 'tableau']</t>
  </si>
  <si>
    <t>AI Engineer / Data Engineer</t>
  </si>
  <si>
    <t>['python', 'scikit-learn', 'tensorflow', 'pytorch', 'spark', 'hadoop']</t>
  </si>
  <si>
    <t>Consultant, Advanced Analytics, Small Commercial Indications</t>
  </si>
  <si>
    <t>Data Steward - I (Basic)</t>
  </si>
  <si>
    <t>Platform Integration Data Engineer - Hybrid</t>
  </si>
  <si>
    <t>['sql', 'sql server', 'postgresql', 'oracle', 'linux', 'windows', 'splunk', 'atlassian', 'bitbucket', 'jenkins', 'github', 'jira', 'confluence']</t>
  </si>
  <si>
    <t>Sr. Voice and Data Engineer - Now Hiring</t>
  </si>
  <si>
    <t>Twin Lakes, CO</t>
  </si>
  <si>
    <t>ECLARO</t>
  </si>
  <si>
    <t>['ansible']</t>
  </si>
  <si>
    <t>Sr. Voice and Data Engineer</t>
  </si>
  <si>
    <t>P-4215 Staff Data Analytics Engineer</t>
  </si>
  <si>
    <t>['sql', 'python', 'javascript', 'r', 'matlab', 'aws', 'gcp', 'snowflake', 'excel', 'github']</t>
  </si>
  <si>
    <t>Treasure Data</t>
  </si>
  <si>
    <t>['sql', 'postgresql', 'tableau', 'looker']</t>
  </si>
  <si>
    <t>Platform Integration Data Engineer - Hybrid - Now Hiring</t>
  </si>
  <si>
    <t>Acres Green</t>
  </si>
  <si>
    <t>Data Engineer with Oracle PL/SQL Advanced/Expert Level</t>
  </si>
  <si>
    <t>Data Analytics- SAS/ SQL- C10 - CHENNAI</t>
  </si>
  <si>
    <t>['sas', 'sas', 'r', 'python', 'sql', 'spss', 'excel', 'powerpoint']</t>
  </si>
  <si>
    <t>Data Engineer.</t>
  </si>
  <si>
    <t>['python', 'sql', 'aws', 'pyspark', 'spark', 'graphql']</t>
  </si>
  <si>
    <t>Sr. Machine Learning Engineer/Machine Learning Engineer</t>
  </si>
  <si>
    <t>['python', 'pytorch', 'tensorflow', 'pandas', 'pyspark', 'kubernetes', 'docker']</t>
  </si>
  <si>
    <t>Senior Analytics Engineer in Summit, NJ</t>
  </si>
  <si>
    <t>['sql', 'python', 'javascript', 'c++', 'java', 'oracle', 'pandas', 'numpy', 'tensorflow', 'plotly', 'matplotlib', 'seaborn', 'tableau', 'git']</t>
  </si>
  <si>
    <t>Arkansas</t>
  </si>
  <si>
    <t>Worldpay</t>
  </si>
  <si>
    <t>['sql', 'snowflake', 'databricks', 'aws', 'gcp', 'pyspark', 'tableau', 'power bi', 'terraform']</t>
  </si>
  <si>
    <t>Intermediate Game Data Analyst</t>
  </si>
  <si>
    <t>Kano</t>
  </si>
  <si>
    <t>['python', 'r', 'sql', 'aws', 'bigquery', 'snowflake', 'redshift', 'gcp', 'azure', 'pandas', 'numpy', 'matplotlib', 'tensorflow', 'keras', 'pytorch', 'tableau', 'power bi']</t>
  </si>
  <si>
    <t>Staff Software Engineer / Data</t>
  </si>
  <si>
    <t>['java', 'c#', 'golang', 'python', 'sql', 'aws', 'azure', 'github', 'terraform', 'flow']</t>
  </si>
  <si>
    <t>IN-Manager  AWS &amp; Cloud Data Architecture   Data and Analytics  Advisory Bangalore</t>
  </si>
  <si>
    <t>['aws', 'redshift', 'snowflake', 'kafka', 'spark', 'docker', 'kubernetes', 'terraform']</t>
  </si>
  <si>
    <t>Data Quality Analyst - DQA 25-19594</t>
  </si>
  <si>
    <t>NavitsPartners</t>
  </si>
  <si>
    <t>Junior Data Scientist / Junior Software Developer</t>
  </si>
  <si>
    <t>Technical Success Engineer (Data) - GPT - Chennai</t>
  </si>
  <si>
    <t>Getinz</t>
  </si>
  <si>
    <t>['sql', 'python', 'aws', 'snowflake', 'azure', 'spark', 'hadoop']</t>
  </si>
  <si>
    <t>OneRail</t>
  </si>
  <si>
    <t>['python', 'sql', 'visual basic', 'vba', 'power bi', 'excel']</t>
  </si>
  <si>
    <t>Business Performance Analyst</t>
  </si>
  <si>
    <t>FIFCO USA</t>
  </si>
  <si>
    <t>Jr Utility Data Analyst</t>
  </si>
  <si>
    <t>El Comeback</t>
  </si>
  <si>
    <t>Accounting Analyst</t>
  </si>
  <si>
    <t>IslandHints</t>
  </si>
  <si>
    <t>Rain</t>
  </si>
  <si>
    <t>hermeneutic Investments</t>
  </si>
  <si>
    <t>['python', 'java', 'scala', 'nosql', 'hadoop', 'gdpr', 'docker', 'kubernetes']</t>
  </si>
  <si>
    <t>Data Engineer, Amazon Devices-Demand Planning</t>
  </si>
  <si>
    <t>['sql', 'scala', 'python', 'aws', 'redshift', 'hadoop', 'spark', 'ssis']</t>
  </si>
  <si>
    <t>Time Keeping Analyst</t>
  </si>
  <si>
    <t>Century Group</t>
  </si>
  <si>
    <t>Senior Business Intelligence Engineer, Accounting &amp; Finance</t>
  </si>
  <si>
    <t>['sql', 'python', 'gcp', 'looker']</t>
  </si>
  <si>
    <t>Waverly, IA</t>
  </si>
  <si>
    <t>TELESOFT LLC DBA CALERO</t>
  </si>
  <si>
    <t>Mid Software Engineer / Data</t>
  </si>
  <si>
    <t>['java', 'c#', 'go', 'python', 'sql', 'aws', 'airflow', 'kafka', 'github', 'terraform']</t>
  </si>
  <si>
    <t>Intelligence Analyst, Crime Strategies Bureau</t>
  </si>
  <si>
    <t>Queens District Attorney's Office</t>
  </si>
  <si>
    <t>['c', 'windows', 'excel', 'word', 'powerpoint']</t>
  </si>
  <si>
    <t>Lead Analyst, Contracts</t>
  </si>
  <si>
    <t>['nosql', 'r', 'sas', 'sas', 'matlab', 'sql', 'python', 'dynamodb', 'redshift', 'oracle', 'aws', 'excel', 'tableau', 'flow']</t>
  </si>
  <si>
    <t>Engineer, Data Governance</t>
  </si>
  <si>
    <t>['sql', 'python', 'java', 'scala', 'go', 'snowflake', 'dax']</t>
  </si>
  <si>
    <t>Ontologize, Inc.</t>
  </si>
  <si>
    <t>Oracle HCM Analyst</t>
  </si>
  <si>
    <t>['oracle', 'excel', 'sheets']</t>
  </si>
  <si>
    <t>Software Engineer, Services</t>
  </si>
  <si>
    <t>Canoe Intelligence</t>
  </si>
  <si>
    <t>['python', 'typescript', 'postgresql', 'aws', 'kafka', 'fastapi', 'express', 'docker']</t>
  </si>
  <si>
    <t>Sr. Data Analyst Role</t>
  </si>
  <si>
    <t>sdna global</t>
  </si>
  <si>
    <t>['sas', 'sas', 'python', 'shell', 'unix']</t>
  </si>
  <si>
    <t>EY- GDS Consulting-AI And DATA-Data Analyst-Staff</t>
  </si>
  <si>
    <t>['python', 'sql', 'aws', 'azure', 'kafka', 'spark', 'flow']</t>
  </si>
  <si>
    <t>Sr. Data Analyst (HRIS) TS/SCI Poly</t>
  </si>
  <si>
    <t>Leidos Careers</t>
  </si>
  <si>
    <t>Lead ETL Developer</t>
  </si>
  <si>
    <t>Pricing &amp; Channel Analyst - Customer Direct &amp; Systems</t>
  </si>
  <si>
    <t>Data Analyst Summer Intern</t>
  </si>
  <si>
    <t>Mid-Atlantic Permanente Medical Group PC</t>
  </si>
  <si>
    <t>['sql', 'python', 'sas', 'sas', 'excel', 'tableau']</t>
  </si>
  <si>
    <t>Azure Data Engineering Specialist</t>
  </si>
  <si>
    <t>['python', 'sql', 'sql server', 'databricks', 'azure', 'gcp', 'pyspark', 'airflow', 'kafka', 'github', 'unity']</t>
  </si>
  <si>
    <t>Salesforce Data Integration Engineer</t>
  </si>
  <si>
    <t>['sql', 'mongodb', 'mongodb', 'sql server', 'snowflake', 'flow']</t>
  </si>
  <si>
    <t>Director Data Engineering (Python, AWS, Databricks,)</t>
  </si>
  <si>
    <t>020 Travelers Indemnity Co</t>
  </si>
  <si>
    <t>['python', 'aws', 'databricks', 'terraform', 'git']</t>
  </si>
  <si>
    <t>EDC Data Engineer with Research (NO OPT)</t>
  </si>
  <si>
    <t>IT ENGAGEMENTS INC</t>
  </si>
  <si>
    <t>['python', 'powershell', 'linux']</t>
  </si>
  <si>
    <t>Delaware</t>
  </si>
  <si>
    <t>Data Warehouse Specialist</t>
  </si>
  <si>
    <t>Provider Data Specialist_PN</t>
  </si>
  <si>
    <t>Versant Health</t>
  </si>
  <si>
    <t>Principal Data Platform Engineer</t>
  </si>
  <si>
    <t>Group 1001</t>
  </si>
  <si>
    <t>['sql', 'python', 'snowflake', 'aws', 'gcp', 'azure', 'airflow']</t>
  </si>
  <si>
    <t>Biomedical Data Analyst II</t>
  </si>
  <si>
    <t>['python', 'ruby', 'ruby', 'mysql', 'snowflake', 'aws', 'kafka', 'jenkins', 'docker', 'kubernetes']</t>
  </si>
  <si>
    <t>Business Analyst Agile Projects &amp; Data Solutions</t>
  </si>
  <si>
    <t>['excel', 'word', 'powerpoint', 'jira', 'trello']</t>
  </si>
  <si>
    <t>['sql', 'python', 'c#', 'sql server']</t>
  </si>
  <si>
    <t>Sr Data Engineer, Payment Optimization Analytics</t>
  </si>
  <si>
    <t>9025 CVS Shared Services Resources LLC</t>
  </si>
  <si>
    <t>['sql', 'python', 'bash', 'shell', 'bigquery', 'gcp', 'aws', 'azure', 'airflow', 'spark', 'unix', 'sap', 'kubernetes']</t>
  </si>
  <si>
    <t>Business Systems Analyst/Technical Writer</t>
  </si>
  <si>
    <t>['sql', 'sql server', 'oracle', 'spark', 'sharepoint', 'visio']</t>
  </si>
  <si>
    <t>Lead Analytics Consultant - Global Operations Data Analytics and Reporting</t>
  </si>
  <si>
    <t>['sas', 'sas', 'sql', 'python', 'r', 'tableau']</t>
  </si>
  <si>
    <t>Human Resources Analytics Consultant</t>
  </si>
  <si>
    <t>Zurich North America</t>
  </si>
  <si>
    <t>['python', 'r', 'go', 'excel', 'powerpoint', 'power bi']</t>
  </si>
  <si>
    <t>SQL Data Engineer/Developer</t>
  </si>
  <si>
    <t>Gainwell Technologies LLC</t>
  </si>
  <si>
    <t>Senior Data Modeler/Metadata Engineer with Security Clearance</t>
  </si>
  <si>
    <t>Compensation Analyst (Intermediate Level)</t>
  </si>
  <si>
    <t>['phoenix', 'tableau', 'excel']</t>
  </si>
  <si>
    <t>Data Analyst  (251934)</t>
  </si>
  <si>
    <t>Eastridge Workforce Solutions</t>
  </si>
  <si>
    <t>Data Analyst/Entry</t>
  </si>
  <si>
    <t>Greenkey Resources LLC</t>
  </si>
  <si>
    <t>Live Oak, TX</t>
  </si>
  <si>
    <t>THPO Data Analyst</t>
  </si>
  <si>
    <t>Seminole Tribe of Florida</t>
  </si>
  <si>
    <t>Sr Data Scientist - Search / Ranking (Applied ML, NLP, Python)</t>
  </si>
  <si>
    <t>Target Corporation</t>
  </si>
  <si>
    <t>['r', 'python', 'go', 'nosql', 'mongodb', 'mongodb', 'azure', 'databricks', 'linux']</t>
  </si>
  <si>
    <t>['python', 'sql', 'databricks', 'nltk', 'github']</t>
  </si>
  <si>
    <t>Data Management SME</t>
  </si>
  <si>
    <t>['aws', 'azure', 'databricks', 'snowflake']</t>
  </si>
  <si>
    <t>Senior Clinical Data Engineer, Hybrid ( IL-Based)</t>
  </si>
  <si>
    <t>['sql', 'python', 'r', 'sql server', 'oracle', 'aws', 'azure', 'airflow', 'plotly', 'rshiny', 'tableau', 'flow', 'jira', 'confluence']</t>
  </si>
  <si>
    <t>Data Scientist, GS-1560-13, FPL 14, (Direct Hire)</t>
  </si>
  <si>
    <t>Department of Education</t>
  </si>
  <si>
    <t>Scale Up Recruiting Partners</t>
  </si>
  <si>
    <t>['nosql', 'mongodb', 'mongodb', 'python', 'sql', 'redshift', 'snowflake', 'aws', 'azure', 'hadoop', 'spark', 'kafka', 'tableau', 'power bi', 'looker', 'git', 'confluence', 'jira']</t>
  </si>
  <si>
    <t>Health Policy and Compliance Data Analyst</t>
  </si>
  <si>
    <t>Senior / Principal Backend Engineer – Data Platform</t>
  </si>
  <si>
    <t>['go', 'sql', 'python', 'gcp', 'bigquery', 'spark', 'airflow', 'kafka', 'docker', 'kubernetes']</t>
  </si>
  <si>
    <t>Data Engineer, WWASFT</t>
  </si>
  <si>
    <t>ProductHired</t>
  </si>
  <si>
    <t>Business Intelligence Engineer, OTS Operational Excellence, OpsTech Solutions Operational Excellence</t>
  </si>
  <si>
    <t>['sql', 'nosql', 'r', 'sas', 'sas', 'matlab', 'python', 'dynamodb', 'aws', 'redshift', 'oracle', 'tableau']</t>
  </si>
  <si>
    <t>Data Engineer, IN</t>
  </si>
  <si>
    <t>['sql', 'python', 'spark', 'git']</t>
  </si>
  <si>
    <t>['sql', 'python', 'r', 'snowflake', 'redshift', 'aws', 'azure', 'power bi', 'tableau']</t>
  </si>
  <si>
    <t>Technician - Data Center</t>
  </si>
  <si>
    <t>Briarcliff Manor, NY</t>
  </si>
  <si>
    <t>Wesco</t>
  </si>
  <si>
    <t>Los Angeles - Business Analyst</t>
  </si>
  <si>
    <t>Winston &amp; Strawn LLP</t>
  </si>
  <si>
    <t>CLM Functional Expert- Data Analyst with DB Developer and Business Analyst Experience</t>
  </si>
  <si>
    <t>['mysql', 'oracle']</t>
  </si>
  <si>
    <t>Data Engineer IV, Spectrum Enterprise</t>
  </si>
  <si>
    <t>['go', 'sql', 'python', 'r', 'shell', 'javascript', 'spark', 'hadoop', 'airflow', 'linux', 'unix', 'centos', 'tableau']</t>
  </si>
  <si>
    <t>Senior Principal Big Data Engineer-R-232670</t>
  </si>
  <si>
    <t>['nosql', 'databricks', 'snowflake', 'aws', 'azure', 'hadoop', 'spark', 'kafka']</t>
  </si>
  <si>
    <t>Senior Director - Data &amp; Analytics - Availability</t>
  </si>
  <si>
    <t>Director Data Engineering</t>
  </si>
  <si>
    <t>['sql', 'python', 'java', 'scala', 'sql server', 'snowflake', 'aws', 'azure', 'gcp', 'oracle', 'qlik']</t>
  </si>
  <si>
    <t>Data Governance Foundation Lead Analyst (Hybrid)</t>
  </si>
  <si>
    <t>Engineer</t>
  </si>
  <si>
    <t>Data Engineer Summer Internship – 2025 (US)</t>
  </si>
  <si>
    <t>['sql', 'python', 'scala', 'aws', 'hadoop', 'tableau']</t>
  </si>
  <si>
    <t>Backend Software Engineer, Recommendation - Data Infrastructure (Storage Systems)</t>
  </si>
  <si>
    <t>['redis']</t>
  </si>
  <si>
    <t>Sr. Data Scientist, Machine Learning</t>
  </si>
  <si>
    <t>['sql', 'python', 'r', 'databricks', 'azure', 'aws', 'spark', 'pytorch', 'tensorflow', 'hadoop', 'kafka', 'power bi']</t>
  </si>
  <si>
    <t>EY - GDS Consulting - AI and DATA  - Data Modeller - Staff</t>
  </si>
  <si>
    <t>Rye Brook, NY</t>
  </si>
  <si>
    <t>Data Center Regional Service Sales Specialist - Central Region</t>
  </si>
  <si>
    <t>['oracle', 'sap', 'power bi']</t>
  </si>
  <si>
    <t>Pricing Data Specialist</t>
  </si>
  <si>
    <t>Forest City, NC</t>
  </si>
  <si>
    <t>Hy-Vee, Inc.</t>
  </si>
  <si>
    <t>Data Center Network Engineer</t>
  </si>
  <si>
    <t>Southbridge, MA</t>
  </si>
  <si>
    <t>['python', 'ansible']</t>
  </si>
  <si>
    <t>Amicus</t>
  </si>
  <si>
    <t>['sql', 'python', 'java', 'snowflake', 'aws', 'azure', 'gcp', 'tableau', 'power bi']</t>
  </si>
  <si>
    <t>Database Developer</t>
  </si>
  <si>
    <t>TMG The Moore Group Inc</t>
  </si>
  <si>
    <t>['sql', 'python', 'c#', 'java', 'azure']</t>
  </si>
  <si>
    <t>Principal Data Infrastructure Engineer</t>
  </si>
  <si>
    <t>IR</t>
  </si>
  <si>
    <t>['python', 'rust', 'c++', 'typescript', 'aws', 'databricks', 'redshift', 'kafka', 'spark', 'terraform', 'github', 'ansible', 'kubernetes', 'docker', 'unity']</t>
  </si>
  <si>
    <t>Phoenix Staff Inc</t>
  </si>
  <si>
    <t>['sql', 'python', 'sql server', 'databricks', 'oracle', 'excel', 'power bi', 'flow']</t>
  </si>
  <si>
    <t>SQL DBA/Developer</t>
  </si>
  <si>
    <t>['sql', 'python', 'mysql', 'hadoop']</t>
  </si>
  <si>
    <t>Marketing Manager &amp; Data Analyst</t>
  </si>
  <si>
    <t>Medicanix Inc.</t>
  </si>
  <si>
    <t>['sql', 't-sql', 'sql server', 'power bi', 'tableau']</t>
  </si>
  <si>
    <t>['excel', 'jira', 'trello']</t>
  </si>
  <si>
    <t>Capstone IT Staffing</t>
  </si>
  <si>
    <t>['python', 'sql', 'nosql', 'sql server', 'databricks', 'azure', 'aws', 'spark', 'kafka', 'ssis', 'power bi', 'jenkins']</t>
  </si>
  <si>
    <t>Senior Data Engineer with Informatica</t>
  </si>
  <si>
    <t>['python', 'shell', 'sql', 'powershell', 'sql server', 'postgresql', 'aws', 'azure', 'oracle', 'snowflake', 'redshift', 'bigquery', 'spark', 'hadoop']</t>
  </si>
  <si>
    <t>AI/ML Software Engineer</t>
  </si>
  <si>
    <t>CubeNexus Inc</t>
  </si>
  <si>
    <t>['python', 'mongodb', 'mongodb', 'nosql', 'elasticsearch', 'tensorflow', 'pytorch', 'scikit-learn']</t>
  </si>
  <si>
    <t>['python', 'sql', 'nosql', 'databricks', 'snowflake', 'azure', 'redshift', 'tensorflow', 'pytorch', 'scikit-learn', 'tableau', 'power bi']</t>
  </si>
  <si>
    <t>Climate Data Analysis Intern</t>
  </si>
  <si>
    <t>Data Engineer - Japanese Bilingual</t>
  </si>
  <si>
    <t>LinkedIn Philippines</t>
  </si>
  <si>
    <t>['python', 'sql', 'hadoop', 'spark', 'unix', 'linux']</t>
  </si>
  <si>
    <t>Qlik</t>
  </si>
  <si>
    <t>['sql', 'r', 'python', 'go', 'qlik', 'excel']</t>
  </si>
  <si>
    <t>Senior Financial Data Analyst (Grant Management Team)</t>
  </si>
  <si>
    <t>['r', 'spring', 'excel']</t>
  </si>
  <si>
    <t>Principal Data Engineer, Commercial Data</t>
  </si>
  <si>
    <t>Moderna</t>
  </si>
  <si>
    <t>['sql', 'python', 'redshift', 'spark', 'hadoop', 'linux', 'tableau', 'looker', 'flow']</t>
  </si>
  <si>
    <t>['python', 'shell', 'azure', 'databricks', 'kafka', 'spark', 'windows', 'unix']</t>
  </si>
  <si>
    <t>Saunders, WI</t>
  </si>
  <si>
    <t>Engineer, IT-Directory Services</t>
  </si>
  <si>
    <t>['azure', 'windows']</t>
  </si>
  <si>
    <t>Trinity Life Sciences</t>
  </si>
  <si>
    <t>Full Stack Big Data Software Engineer</t>
  </si>
  <si>
    <t>['bash', 'python', 'nosql', 'java', 'elasticsearch', 'spark', 'hadoop', 'airflow', 'linux', 'docker', 'flow', 'kubernetes', 'jenkins', 'gitlab']</t>
  </si>
  <si>
    <t>Senior Data Engineer - CBP or DHS Public Trust Clearance</t>
  </si>
  <si>
    <t>['sql', 'python', 'scala', 'db2', 'cassandra', 'dynamodb', 'databricks', 'oracle', 'spark', 'hadoop', 'qlik', 'sap', 'splunk']</t>
  </si>
  <si>
    <t>Vantage Risk Companies</t>
  </si>
  <si>
    <t>Data Analyst II (Contractor)</t>
  </si>
  <si>
    <t>Senior AI and Analytics Engineer</t>
  </si>
  <si>
    <t>Causeway Capital Management</t>
  </si>
  <si>
    <t>['sql', 'azure', 'aws', 'gcp', 'snowflake', 'react', 'angular']</t>
  </si>
  <si>
    <t>Data Entry Consultant</t>
  </si>
  <si>
    <t>La Sierra University</t>
  </si>
  <si>
    <t>AI/ML</t>
  </si>
  <si>
    <t>ProRata.ai</t>
  </si>
  <si>
    <t>SAS Programmer Pricing Analytics Manager</t>
  </si>
  <si>
    <t>Westlake, LA</t>
  </si>
  <si>
    <t>['sql', 'java', 'python', 'mysql', 'snowflake', 'azure', 'oracle', 'aws', 'power bi', 'tableau', 'github', 'bitbucket']</t>
  </si>
  <si>
    <t>Fulton Bank</t>
  </si>
  <si>
    <t>Tech Lead Data Engineer</t>
  </si>
  <si>
    <t>['sql', 'c#', 'python', 'shell', 'spark', 'hadoop', 'git', 'jira']</t>
  </si>
  <si>
    <t>Ariana Solutions</t>
  </si>
  <si>
    <t>Senior Data Analyst - Sustainability</t>
  </si>
  <si>
    <t>['sql', 'python', 'tableau', 'looker', 'power bi', 'alteryx']</t>
  </si>
  <si>
    <t>Data and Business Intelligence Reporting Analyst</t>
  </si>
  <si>
    <t>['sql', 'python', 'snowflake', 'tableau', 'airtable']</t>
  </si>
  <si>
    <t>Market Data Engineer - Energy Trading</t>
  </si>
  <si>
    <t>NELSON BRAD X LLC</t>
  </si>
  <si>
    <t>['python', 'sql', 'java', 'c++', 'aws', 'azure', 'gcp', 'git']</t>
  </si>
  <si>
    <t>Data Analytics SAS/ SQL - C09 - CHENNAI</t>
  </si>
  <si>
    <t>Data Engineer (EU iGaming, WFH)</t>
  </si>
  <si>
    <t>Data Engineer Python  Senior</t>
  </si>
  <si>
    <t>Towards AI Jobs</t>
  </si>
  <si>
    <t>['python', 'sql', 'mysql', 'postgresql', 'jenkins']</t>
  </si>
  <si>
    <t>Product Safety - Data Analyst Intern</t>
  </si>
  <si>
    <t>Mcconnellsburg, PA</t>
  </si>
  <si>
    <t>JLG Equipment Services Inc</t>
  </si>
  <si>
    <t>['c', 'power bi']</t>
  </si>
  <si>
    <t>Sun World International</t>
  </si>
  <si>
    <t>Software Engineer, Frontend</t>
  </si>
  <si>
    <t>Sr HR Data Analyst</t>
  </si>
  <si>
    <t>['sql', 'python', 'sas', 'sas', 'r', 'oracle', 'tableau', 'excel', 'qlik', 'jira']</t>
  </si>
  <si>
    <t>['python', 'sas', 'sas', 'r', 'sql']</t>
  </si>
  <si>
    <t>Data Analyst 3 - Now Hiring</t>
  </si>
  <si>
    <t>Data Scientist , ABDAI</t>
  </si>
  <si>
    <t>['go', 'r', 'python', 'sql', 'sas', 'sas', 'matlab', 'perl']</t>
  </si>
  <si>
    <t>Blazor Engineer</t>
  </si>
  <si>
    <t>['assembly', 'azure', 'react', 'blazor', 'vue']</t>
  </si>
  <si>
    <t>['python', 'sql', 'snowflake', 'redshift', 'aws', 'databricks', 'spark', 'hadoop', 'airflow', 'pyspark']</t>
  </si>
  <si>
    <t>Analyste Principal de Données, Biopharma/ Senior Data Analyst, Biopharma</t>
  </si>
  <si>
    <t>['r', 'python', 'snowflake', 'excel', 'sap']</t>
  </si>
  <si>
    <t>['sql', 'python', 'r', 'databricks', 'flutter', 'excel', 'tableau']</t>
  </si>
  <si>
    <t>['python', 'java', 'sql', 'azure', 'kafka', 'spring', 'git', 'jenkins', 'jira']</t>
  </si>
  <si>
    <t>Senior Information Technology Analyst</t>
  </si>
  <si>
    <t>Merrillville, IN</t>
  </si>
  <si>
    <t>enVision Staffing Solutions</t>
  </si>
  <si>
    <t>['sql', 't-sql', 'sql server', 'azure', 'databricks', 'ssis']</t>
  </si>
  <si>
    <t>Sr. Clinical SAS Programmer</t>
  </si>
  <si>
    <t>Supernus Pharmaceuticals, Inc.</t>
  </si>
  <si>
    <t>Data Entry Specialist</t>
  </si>
  <si>
    <t>LinkedIn Latvia</t>
  </si>
  <si>
    <t>VITAstir</t>
  </si>
  <si>
    <t>Dunmor</t>
  </si>
  <si>
    <t>['crystal', 'excel', 'power bi']</t>
  </si>
  <si>
    <t>Tableau Prep &amp; Data Engineering Specialist – Remote</t>
  </si>
  <si>
    <t>['snowflake', 'oracle']</t>
  </si>
  <si>
    <t>Staff Data Engineer - Data Science</t>
  </si>
  <si>
    <t>['r', 'python', 'java', 'scala', 'php', 'javascript', 'c']</t>
  </si>
  <si>
    <t>Decision Scientist - Trend and UM Strategy and Management</t>
  </si>
  <si>
    <t>Senior Analyst, Programmatic</t>
  </si>
  <si>
    <t>Digitas North America</t>
  </si>
  <si>
    <t>['sql', 'c', 'power bi', 'tableau', 'dax']</t>
  </si>
  <si>
    <t>Data Scientist I, Medical Cost Analytics</t>
  </si>
  <si>
    <t>['sql', 'r', 'python', 'pandas', 'looker']</t>
  </si>
  <si>
    <t>Philip Morris International</t>
  </si>
  <si>
    <t>['python', 'r', 'snowflake', 'azure', 'databricks', 'excel', 'tableau', 'datarobot']</t>
  </si>
  <si>
    <t>['scala', 'java', 'python', 'shell', 'databricks', 'spark', 'hadoop', 'unix']</t>
  </si>
  <si>
    <t>North American Partners in Anesthesia</t>
  </si>
  <si>
    <t>['sql', 'crystal', 'power bi', 'tableau', 'ssrs']</t>
  </si>
  <si>
    <t>Panasonic North America</t>
  </si>
  <si>
    <t>Data Scientist ( SQL , BQ , Google Cloud Platform )</t>
  </si>
  <si>
    <t>Sr Data Scientist ( SQL , BQ , Google Cloud Platform )</t>
  </si>
  <si>
    <t>Business Intelligence Engineer, Amazon Publisher Services</t>
  </si>
  <si>
    <t>['sql', 'python', 'mysql', 'dynamodb', 'redshift', 'aws', 'tableau']</t>
  </si>
  <si>
    <t>['sql', 'python', 'mysql', 'snowflake', 'hadoop', 'linux', 'word', 'ringcentral']</t>
  </si>
  <si>
    <t>Data Analyst Intern - Summer 2025 (5347)</t>
  </si>
  <si>
    <t>Hartford, WI</t>
  </si>
  <si>
    <t>Broan-NuTone LLC</t>
  </si>
  <si>
    <t>['excel', 'word', 'powerpoint', 'power bi']</t>
  </si>
  <si>
    <t>SAS Data Management</t>
  </si>
  <si>
    <t>['sas', 'sas', 'oracle', 'linux']</t>
  </si>
  <si>
    <t>AWS DATA ENGINEER</t>
  </si>
  <si>
    <t>NextGen IT Labs</t>
  </si>
  <si>
    <t>East Texas, PA</t>
  </si>
  <si>
    <t>Career Vest</t>
  </si>
  <si>
    <t>Sr BIE, Data, eNgineering and Analytics (DNA)</t>
  </si>
  <si>
    <t>['sql', 'python', 'perl', 'mysql', 'redshift', 'oracle', 'aws', 'unix', 'tableau']</t>
  </si>
  <si>
    <t>DEPARTMENT OF FINANCE</t>
  </si>
  <si>
    <t>['sas', 'sas', 'sql', 'r', 'word', 'excel', 'powerpoint', 'spss']</t>
  </si>
  <si>
    <t>Fidelity</t>
  </si>
  <si>
    <t>['sql', 'python', 'go', 'snowflake', 'oracle', 'kafka', 'sap', 'github', 'jenkins', 'jira']</t>
  </si>
  <si>
    <t>['python', 'sql', 'gcp', 'aws', 'azure']</t>
  </si>
  <si>
    <t>Senior Marketing Data Analyst - Individual Investor</t>
  </si>
  <si>
    <t>['sql', 'python', 'r', 'aws', 'redshift', 'looker', 'tableau']</t>
  </si>
  <si>
    <t>Data Scientist, ML - Storefront</t>
  </si>
  <si>
    <t>Senior Engineer, Data Platforms</t>
  </si>
  <si>
    <t>CoreWeave</t>
  </si>
  <si>
    <t>T-Mobile USA, Inc.</t>
  </si>
  <si>
    <t>['java', 'python', 'sql', 'nosql', 'scala', 'go', 'aws', 'redshift', 'bigquery', 'azure', 'kafka', 'dax', 'kubernetes']</t>
  </si>
  <si>
    <t>C11 - Senior Data Visualization Analyst(BI)</t>
  </si>
  <si>
    <t>['hadoop', 'tableau', 'excel', 'outlook', 'powerpoint']</t>
  </si>
  <si>
    <t>LinkedIn Estonia</t>
  </si>
  <si>
    <t>Cataño, Puerto Rico</t>
  </si>
  <si>
    <t>Reclutamiento General</t>
  </si>
  <si>
    <t>Digital Content Engagement Analyst - Analytics, Amplitude</t>
  </si>
  <si>
    <t>Avionic Technical Data Engineer II - F-15</t>
  </si>
  <si>
    <t>Microsoft Data Security Engineer</t>
  </si>
  <si>
    <t>1000 Accenture LLP Company</t>
  </si>
  <si>
    <t>['c', 'azure', 'gdpr']</t>
  </si>
  <si>
    <t>Principal Data Engineer - hybrid remote(Charlotte) - Health SaaS</t>
  </si>
  <si>
    <t>['python', 'mongodb', 'mongodb', 'word', 'github', 'terraform', 'docker']</t>
  </si>
  <si>
    <t>IT Data Analytics Intern</t>
  </si>
  <si>
    <t>Lakeview Loan Servicing</t>
  </si>
  <si>
    <t>IN-Manager GCP Data Engineer Advisory Corporate  Advisory  Bangalore</t>
  </si>
  <si>
    <t>['sql', 'python', 'r', 'go', 'power bi', 'flow']</t>
  </si>
  <si>
    <t>Mid-Level Analyst - TS/SCI</t>
  </si>
  <si>
    <t>Sr. STAM Data/Analytics, AWS Enterprise Support, Strategic Industries</t>
  </si>
  <si>
    <t>Marketing Analyst - Aftermarket</t>
  </si>
  <si>
    <t>Hendrickson</t>
  </si>
  <si>
    <t>Passaic, NJ</t>
  </si>
  <si>
    <t>['python', 'scala', 'r', 'spark', 'tensorflow', 'excel', 'github']</t>
  </si>
  <si>
    <t>['sql', 'scala', 'python', 'nosql', 'r', 'matplotlib', 'spark', 'tensorflow', 'tableau']</t>
  </si>
  <si>
    <t>Software Development Manager, Data Engineering. Generative AI</t>
  </si>
  <si>
    <t>Data Modeler-Sr</t>
  </si>
  <si>
    <t>Data engineer, Decision Intelligence Technology</t>
  </si>
  <si>
    <t>Anderson, MO</t>
  </si>
  <si>
    <t>Anaplan Model Builder Consultant</t>
  </si>
  <si>
    <t>Data Engineer , AWS Analytics Engineering</t>
  </si>
  <si>
    <t>Oracle DBA &amp; ETL/Data Engineer</t>
  </si>
  <si>
    <t>Technoviz LLC</t>
  </si>
  <si>
    <t>['sql', 'shell', 'python', 'oracle']</t>
  </si>
  <si>
    <t>Scheduling Analyst</t>
  </si>
  <si>
    <t>Hunter River, PE, Canada</t>
  </si>
  <si>
    <t>FutureFit AI</t>
  </si>
  <si>
    <t>['python', 'nosql', 'mongodb', 'mongodb', 'airflow', 'looker', 'tableau']</t>
  </si>
  <si>
    <t>Informatics Analyst (Remote)</t>
  </si>
  <si>
    <t>['sql', 'python', 'r', 'java', 'tensorflow', 'scikit-learn']</t>
  </si>
  <si>
    <t>Bristol, CT</t>
  </si>
  <si>
    <t>['python', 'scala', 'java', 'sql', 'aws', 'snowflake', 'hadoop', 'airflow', 'kafka', 'docker', 'kubernetes', 'jenkins']</t>
  </si>
  <si>
    <t>Big Data/Hadoop Data Engineer</t>
  </si>
  <si>
    <t>['sql', 'hadoop', 'spark', 'yarn']</t>
  </si>
  <si>
    <t>Fircrest, WA</t>
  </si>
  <si>
    <t>Pierce County</t>
  </si>
  <si>
    <t>['sql', 'python', 'r', 'go', 'flow', 'docker', 'kubernetes']</t>
  </si>
  <si>
    <t>Senior Data &amp; Analytics Platform Engineer</t>
  </si>
  <si>
    <t>Henrico, VA</t>
  </si>
  <si>
    <t>['python', 'sql', 'powershell', 'snowflake', 'azure', 'github']</t>
  </si>
  <si>
    <t>Data Engineer - hybrid</t>
  </si>
  <si>
    <t>Tolleson, AZ</t>
  </si>
  <si>
    <t>['python', 'sql', 'gcp', 'spark', 'airflow']</t>
  </si>
  <si>
    <t>Procure to Pay Support Delivery Analyst</t>
  </si>
  <si>
    <t>['java', 'c++', 'python', 'c#', 'ruby', 'ruby', 'php', 'typescript', 'kotlin', 'swift', 'sql', 'oracle', 'sap']</t>
  </si>
  <si>
    <t>Full Time (HealthCare Data/Reporting Analyst (Payor, Claims &amp; Member Data) (Only USC/ GC) Hybrid in Elkridge, MD</t>
  </si>
  <si>
    <t>Elite Technical's Client</t>
  </si>
  <si>
    <t>['sql', 'power bi', 'excel', 'powerpoint', 'outlook', 'sharepoint', 'word']</t>
  </si>
  <si>
    <t>Business Analyst Intern - Summer 2025</t>
  </si>
  <si>
    <t>Glen Burnie, MD</t>
  </si>
  <si>
    <t>['sql', 'python', 'oracle', 'sharepoint']</t>
  </si>
  <si>
    <t>Web Analytics Manager</t>
  </si>
  <si>
    <t>['javascript', 'html', 'css', 'sql', 'pandas', 'jupyter', 'outlook', 'tableau']</t>
  </si>
  <si>
    <t>Data Migration Specialist</t>
  </si>
  <si>
    <t>Cyber Risk Specialist, Cyber Reporting Analytics Manager</t>
  </si>
  <si>
    <t>Tax Services Manager - FSO - Tax Technology &amp; Transformation, EDGE Crypto/Data Engineer</t>
  </si>
  <si>
    <t>['sql', 'sql server', 'oracle', 'sap', 'sharepoint']</t>
  </si>
  <si>
    <t>Azure Data Migration Engineer (Remote)</t>
  </si>
  <si>
    <t>NEXGEN TECHNOLOGIES INC.</t>
  </si>
  <si>
    <t>['sql', 't-sql', 'python', 'powershell', 'sql server', 'azure']</t>
  </si>
  <si>
    <t>Sr. Fraud Data Analyst (Remote - USA Wide)</t>
  </si>
  <si>
    <t>LexisNexis Risk Solutions FL Inc. Company</t>
  </si>
  <si>
    <t>['python', 'sql', 'word', 'excel', 'powerpoint']</t>
  </si>
  <si>
    <t>Data Transformation Engineer- Active Top Secret clearance</t>
  </si>
  <si>
    <t>Blu Omega</t>
  </si>
  <si>
    <t>['r', 'aws', 'gcp', 'sap', 'gitlab']</t>
  </si>
  <si>
    <t>Technical Analyst (Hybrid)</t>
  </si>
  <si>
    <t>['sql', 'mysql', 'excel', 'atlassian', 'confluence', 'jira']</t>
  </si>
  <si>
    <t>['selenium']</t>
  </si>
  <si>
    <t>Principal Scientist- IHC</t>
  </si>
  <si>
    <t>Data Engineer for Global Hospitality Company</t>
  </si>
  <si>
    <t>['python', 'sql', 'mysql', 'aws', 'redshift', 'pandas', 'numpy', 'airflow', 'kafka', 'tableau']</t>
  </si>
  <si>
    <t>Maintenance Data Analyst</t>
  </si>
  <si>
    <t>M1 Support Services</t>
  </si>
  <si>
    <t>Senior Manager, Advanced Analytics (US)</t>
  </si>
  <si>
    <t>Macungie, PA</t>
  </si>
  <si>
    <t>Data Conversion Specialist</t>
  </si>
  <si>
    <t>Senior Data Scientist - Sales &amp; Payments AI</t>
  </si>
  <si>
    <t>['sql', 'r', 'python', 'scala', 'c', 'unix', 'git']</t>
  </si>
  <si>
    <t>Lead Data Architect, Asset Servicing Data Engineering and Technology</t>
  </si>
  <si>
    <t>['sql', 'python', 'go', 'snowflake']</t>
  </si>
  <si>
    <t>Principal Managing Data Steward (Lending)</t>
  </si>
  <si>
    <t>Senior Technology Manager - Data Engineering - Global Information Security</t>
  </si>
  <si>
    <t>['python', 'scala', 'php', 'sql', 'mysql', 'oracle', 'aws', 'azure', 'kafka', 'hadoop', 'unix', 'bitbucket']</t>
  </si>
  <si>
    <t>Senior Data Analyst/Analytics</t>
  </si>
  <si>
    <t>['swift', 'sql', 'go', 'python', 'excel', 'tableau', 'alteryx', 'flow', 'wire']</t>
  </si>
  <si>
    <t>Data Integration Sr Analyst - AVP- GETZVILLE</t>
  </si>
  <si>
    <t>Goddard Systems</t>
  </si>
  <si>
    <t>Technical Data Steward</t>
  </si>
  <si>
    <t>Data Migration Consultant</t>
  </si>
  <si>
    <t>['c#', 'powershell', 'azure', 'gcp', 'sharepoint', 'atlassian', 'slack']</t>
  </si>
  <si>
    <t>IT - Analyst - Data</t>
  </si>
  <si>
    <t>Duncan, SC</t>
  </si>
  <si>
    <t>Information Technology Financial Analyst</t>
  </si>
  <si>
    <t>IMCS Group</t>
  </si>
  <si>
    <t>ML/Data Scientist</t>
  </si>
  <si>
    <t>['python', 'r', 'sql', 'aws', 'azure', 'tensorflow', 'scikit-learn', 'pandas', 'numpy', 'hadoop', 'spark', 'tableau', 'power bi']</t>
  </si>
  <si>
    <t>Data Engineer (#ZR)</t>
  </si>
  <si>
    <t>Issaquah, WA</t>
  </si>
  <si>
    <t>Blokchain Talent</t>
  </si>
  <si>
    <t>['nosql', 'sql', 'python', 'r', 'azure', 'databricks', 'gcp', 'spark', 'power bi', 'git']</t>
  </si>
  <si>
    <t>Cloud (AWS / Azure) Data Engineer</t>
  </si>
  <si>
    <t>SANS</t>
  </si>
  <si>
    <t>['java', 'python', 'c', 'sql', 'sql server', 'db2', 'aws', 'azure', 'oracle', 'spring']</t>
  </si>
  <si>
    <t>Sr Software Engineer (Data Engineer)</t>
  </si>
  <si>
    <t>Erie, PA</t>
  </si>
  <si>
    <t>Erie Insurance Group</t>
  </si>
  <si>
    <t>['go', 'dynamodb', 'aws', 'redshift', 'snowflake', 'pyspark', 'kafka']</t>
  </si>
  <si>
    <t>Education Student Communities Analyst</t>
  </si>
  <si>
    <t>eXcell, a division of Compucom Systems</t>
  </si>
  <si>
    <t>Data analyst - Full-time / Part-time</t>
  </si>
  <si>
    <t>Analytic Data Engineer</t>
  </si>
  <si>
    <t>Data Engineer Group Manager</t>
  </si>
  <si>
    <t>['java', 'spark', 'git', 'jenkins']</t>
  </si>
  <si>
    <t>['sql', 'go', 'aws', 'snowflake', 'oracle', 'kafka', 'spark', 'unix', 'linux', 'git']</t>
  </si>
  <si>
    <t>Data Engineer - Agency Data &amp; Technology</t>
  </si>
  <si>
    <t>['sas', 'sas', 'sql', 'python', 'db2', 'aws', 'redshift', 'gitlab', 'terraform']</t>
  </si>
  <si>
    <t>Artificial Intelligence Engineer, LearnWith.AI (Remote) - $100,000/year USD</t>
  </si>
  <si>
    <t>Trilogy</t>
  </si>
  <si>
    <t>Staff Machine Learning Engineer - Full-time</t>
  </si>
  <si>
    <t>['python', 'r', 'sql', 'aws', 'gcp', 'nltk', 'numpy', 'pandas', 'tensorflow', 'keras', 'spark', 'git', 'github']</t>
  </si>
  <si>
    <t>AVP, Senior Data Engineer - Full-time</t>
  </si>
  <si>
    <t>['scala', 'python', 'go', 'redshift', 'oracle', 'hadoop', 'spark', 'kafka', 'git', 'jenkins']</t>
  </si>
  <si>
    <t>Senior Data Governance PM</t>
  </si>
  <si>
    <t>Staff Data Analyst, General</t>
  </si>
  <si>
    <t>Flex</t>
  </si>
  <si>
    <t>Senior Data Analyst - USDS (Multiple Positions)</t>
  </si>
  <si>
    <t>['sql', 'express', 'tableau', 'power bi', 'excel']</t>
  </si>
  <si>
    <t>Humanforce</t>
  </si>
  <si>
    <t>Sr. Director, Artificial Intelligence, Governance and Strategy</t>
  </si>
  <si>
    <t>Superior Court of Orange County</t>
  </si>
  <si>
    <t>['python', 'r', 'sql', 'azure', 'gcp', 'docker', 'git']</t>
  </si>
  <si>
    <t>Data Analyst (With Power BI)</t>
  </si>
  <si>
    <t>Strovolos, Cyprus</t>
  </si>
  <si>
    <t>Playtech</t>
  </si>
  <si>
    <t>['sql', 't-sql', 'sql server', 'oracle', 'gcp', 'looker', 'power bi', 'ssrs', 'tableau']</t>
  </si>
  <si>
    <t>Sr. Systems Engineer (Data Engineer)</t>
  </si>
  <si>
    <t>['python', 'sql', 'sql server', 'databricks', 'azure', 'aws', 'qlik']</t>
  </si>
  <si>
    <t>People Analytics Specialist</t>
  </si>
  <si>
    <t>Himalayas.app</t>
  </si>
  <si>
    <t>['sql', 'python', 'r', 'alteryx', 'excel', 'tableau', 'power bi', 'flow']</t>
  </si>
  <si>
    <t>Manager Commercial Operations Off Premise American Liberty Div. -South Carolina</t>
  </si>
  <si>
    <t>Southern Glazer's Wine &amp; Spirits</t>
  </si>
  <si>
    <t>Senior Manager- Data Engineering</t>
  </si>
  <si>
    <t>Adtalem Global Education</t>
  </si>
  <si>
    <t>['powershell', 'python', 'gcp', 'snowflake', 'azure', 'gdpr', 'cognos', 'tableau', 'power bi', 'ssis', 'github']</t>
  </si>
  <si>
    <t>Data Engineer - Director - Full-time</t>
  </si>
  <si>
    <t>Data Integration and Process Automation Engineer</t>
  </si>
  <si>
    <t>Donor Network of Arizona</t>
  </si>
  <si>
    <t>['powershell', 'sql', 'nosql', 'c#', 'sql server', 'azure', 'oracle', 'vmware', 'windows', 'ssis', 'ssrs']</t>
  </si>
  <si>
    <t>Principal, Sales &amp; Marketing Data Analyst</t>
  </si>
  <si>
    <t>EBSCO</t>
  </si>
  <si>
    <t>Data Analyst/Scientist/Engineer</t>
  </si>
  <si>
    <t>['java', 'javascript', 'c++', 'sas', 'sas', 'oracle', 'spring', 'tensorflow', 'tableau', 'docker', 'jenkins']</t>
  </si>
  <si>
    <t>Senior Data Engineer - (GCP, API, Kafka)</t>
  </si>
  <si>
    <t>['sql', 'nosql', 'python', 'bash', 'shell', 'bigquery', 'gcp', 'aws', 'azure', 'airflow', 'kafka', 'spark', 'unix', 'github', 'jenkins', 'kubernetes', 'git']</t>
  </si>
  <si>
    <t>['scala', 'python', 'sql', 'gcp', 'aws', 'azure', 'hadoop', 'spark', 'kafka']</t>
  </si>
  <si>
    <t>Distinguished, Software Engineer</t>
  </si>
  <si>
    <t>['azure', 'gcp', 'aws', 'databricks', 'bigquery', 'airflow', 'kubernetes']</t>
  </si>
  <si>
    <t>Web3 Jobs</t>
  </si>
  <si>
    <t>Confirmo</t>
  </si>
  <si>
    <t>Data Engineering Manager - Legal</t>
  </si>
  <si>
    <t>['sql', 'python', 'aws', 'redshift', 'bigquery', 'azure', 'airflow', 'spark', 'flow']</t>
  </si>
  <si>
    <t>Machine Learning Engineer, Trilogy (Remote) - $100,000/year USD</t>
  </si>
  <si>
    <t>['python', 'aws', 'github']</t>
  </si>
  <si>
    <t>Board Certified Behavior Analyst - Hybrid BCBA</t>
  </si>
  <si>
    <t>Discovery ABA</t>
  </si>
  <si>
    <t>['python', 'scikit-learn', 'pandas', 'numpy']</t>
  </si>
  <si>
    <t>Senior Data Engineer-Python/bash/shell(SE3)</t>
  </si>
  <si>
    <t>Manpower Group</t>
  </si>
  <si>
    <t>['python', 'bash', 'shell', 'jira', 'confluence']</t>
  </si>
  <si>
    <t>Sr. Decision Scientist / Business Analytics - Clinical Analytics (Remote)</t>
  </si>
  <si>
    <t>Revenue Cycle Management (RCM) Data Analyst - Full-time</t>
  </si>
  <si>
    <t>AmeriHealth Caritas</t>
  </si>
  <si>
    <t>GNN Machine Learning Engineer - Geospatial AI / ML</t>
  </si>
  <si>
    <t>Attis</t>
  </si>
  <si>
    <t>['python', 'rust', 'tensorflow', 'pytorch', 'keras']</t>
  </si>
  <si>
    <t>IoT Platform Engineer</t>
  </si>
  <si>
    <t>Canonical</t>
  </si>
  <si>
    <t>['python', 'golang', 'gdpr', 'kafka', 'ubuntu', 'linux']</t>
  </si>
  <si>
    <t>CRM Report and Data Analyst</t>
  </si>
  <si>
    <t>Maryland Institute College of Art</t>
  </si>
  <si>
    <t>['html', 'css', 'javascript', 'sql', 'python', 'oracle', 'tableau', 'spss', 'power bi']</t>
  </si>
  <si>
    <t>EDI Data Analyst - Lead (MEDICAID EDI MANAGER)</t>
  </si>
  <si>
    <t>Diversity Nexus</t>
  </si>
  <si>
    <t>Manager Advanced Analytics – AI Platforms and Services – Data Science/Gen AI Manager</t>
  </si>
  <si>
    <t>Sr. Data Engineer - Computing Services</t>
  </si>
  <si>
    <t>Carnegie Mellon University</t>
  </si>
  <si>
    <t>['sql', 'python', 'assembly', 'sql server', 'postgresql', 'snowflake', 'oracle', 'redshift', 'aws', 'azure', 'tableau', 'power bi']</t>
  </si>
  <si>
    <t>['sql', 'r', 'snowflake', 'excel']</t>
  </si>
  <si>
    <t>Data Analyst (ADMINISTRATOR III SUPERVISOR)</t>
  </si>
  <si>
    <t>['r', 'excel', 'tableau', 'power bi', 'qlik', 'alteryx']</t>
  </si>
  <si>
    <t>Business Intelligence Analyst/Developer</t>
  </si>
  <si>
    <t>Advanced Rx Management</t>
  </si>
  <si>
    <t>['sql', 'excel', 'ssrs', 'power bi']</t>
  </si>
  <si>
    <t>Senior Data Operations Engineer</t>
  </si>
  <si>
    <t>['sql', 'python', 'snowflake', 'oracle', 'git', 'github']</t>
  </si>
  <si>
    <t>['sql', 'gdpr', 'dax', 'power bi', 'visio', 'sap', 'word']</t>
  </si>
  <si>
    <t>Merchandising Retail Operations &amp; Training Specialist - RTS 25-23889</t>
  </si>
  <si>
    <t>Manager of Data Analytics &amp; Engineering</t>
  </si>
  <si>
    <t>Resource 1</t>
  </si>
  <si>
    <t>['python', 'sql', 'java', 'c#', 'mysql', 'sql server', 'aws', 'oracle', 'redshift', 'pyspark', 'flow']</t>
  </si>
  <si>
    <t>Sr Big data/ Hadoop with Spark and Scala, on-prem experience needed</t>
  </si>
  <si>
    <t>['scala', 'java', 'python', 'sql', 'shell', 'spark', 'hadoop', 'unix']</t>
  </si>
  <si>
    <t>Integro 212 LLC</t>
  </si>
  <si>
    <t>Credit Strategy - Data Science Lead</t>
  </si>
  <si>
    <t>Report Developer - PowerBI, BOBJ</t>
  </si>
  <si>
    <t>CADRE TECHNOLOGIES SERVICES LLC</t>
  </si>
  <si>
    <t>['sql', 'snowflake', 'cordova', 'sap', 'tableau', 'flow']</t>
  </si>
  <si>
    <t>Business/Data Analyst (Hybrid, C2H)</t>
  </si>
  <si>
    <t>Data Analyst 1 - Bilingual Korean</t>
  </si>
  <si>
    <t>Intern, Data Analyst/Scientist - Full-time</t>
  </si>
  <si>
    <t>Verint Systems, Inc.</t>
  </si>
  <si>
    <t>['python', 'sql', 'r', 'aws', 'azure', 'jupyter', 'spark', 'excel']</t>
  </si>
  <si>
    <t>['excel', 'word', 'tableau']</t>
  </si>
  <si>
    <t>Legal Data Analyst - Case Analysis (INDG)</t>
  </si>
  <si>
    <t>Bloomberg L.P.</t>
  </si>
  <si>
    <t>Architect Data Engineer 6</t>
  </si>
  <si>
    <t>['sql', 'postgresql', 'sql server', 'azure', 'asp.net', 'sharepoint']</t>
  </si>
  <si>
    <t>Statistician for Rec League</t>
  </si>
  <si>
    <t>Master Designer LLC</t>
  </si>
  <si>
    <t>Data Analyst - Highly Skilled</t>
  </si>
  <si>
    <t>The Dako Group</t>
  </si>
  <si>
    <t>['tableau', 'looker', 'power bi', 'word', 'outlook', 'powerpoint', 'excel', 'smartsheet']</t>
  </si>
  <si>
    <t>Senior Data Scientist - System Scheduling Performance</t>
  </si>
  <si>
    <t>['python', 'c', 'swift']</t>
  </si>
  <si>
    <t>Sr. Fiscal Analyst, Center for Population Health Data Science Administration</t>
  </si>
  <si>
    <t>DEPT OF HEALTH/MENTAL HYGIENE</t>
  </si>
  <si>
    <t>Business Analytics Intern</t>
  </si>
  <si>
    <t>Union Tank Car Company - UTLX</t>
  </si>
  <si>
    <t>Junior Program Data Analyst</t>
  </si>
  <si>
    <t>The JPI Group</t>
  </si>
  <si>
    <t>['r', 'python', 'javascript', 'oracle', 'excel', 'power bi']</t>
  </si>
  <si>
    <t>Data Center Operations Engineer</t>
  </si>
  <si>
    <t>Sioux City, IA</t>
  </si>
  <si>
    <t>BitCap</t>
  </si>
  <si>
    <t>VP, Engineering / Software</t>
  </si>
  <si>
    <t>Democratic Republic of the Congo</t>
  </si>
  <si>
    <t>Bedrock Ocean Exploration</t>
  </si>
  <si>
    <t>Senior Principal Software Engineer - Health Data Intelligence</t>
  </si>
  <si>
    <t>['java', 'c#', 'c++', 'go', 'oracle', 'hadoop']</t>
  </si>
  <si>
    <t>Data Analyst - Product</t>
  </si>
  <si>
    <t>PENN Entertainment, Inc.</t>
  </si>
  <si>
    <t>['sql', 'r', 'python', 'firebase', 'firebase', 'azure', 'snowflake', 'bigquery']</t>
  </si>
  <si>
    <t>['sql', 'sql server', 'sharepoint', 'power bi', 'ssis']</t>
  </si>
  <si>
    <t>Data Analyst II - Air Force Reserve Command</t>
  </si>
  <si>
    <t>['sql', 'sas', 'sas', 'c', 'excel', 'spss', 'flow']</t>
  </si>
  <si>
    <t>Data Engineer – Clinical</t>
  </si>
  <si>
    <t>Vaia – Talents</t>
  </si>
  <si>
    <t>Technogen International Company</t>
  </si>
  <si>
    <t>['sql', 'nosql', 'python', 'go', 'scala', 'java', 'azure', 'hadoop', 'spark', 'kafka', 'github', 'jenkins']</t>
  </si>
  <si>
    <t>['sql', 'aws', 'databricks', 'tableau', 'power bi']</t>
  </si>
  <si>
    <t>EasyPeasyJob.com</t>
  </si>
  <si>
    <t>Rjs</t>
  </si>
  <si>
    <t>Pharmaceutical Data Analyst(Florham Park, NJ)</t>
  </si>
  <si>
    <t>Asembia LLC</t>
  </si>
  <si>
    <t>Sr Data Scientist, Machine Learning (ML) Engineer - Full-time</t>
  </si>
  <si>
    <t>Evolent</t>
  </si>
  <si>
    <t>['sql', 'python', 'azure', 'aws', 'keras', 'pytorch', 'scikit-learn', 'tensorflow', 'excel', 'github']</t>
  </si>
  <si>
    <t>Data Scientist III - Financial Crimes Modeling</t>
  </si>
  <si>
    <t>McLean, IL</t>
  </si>
  <si>
    <t>['sql', 'python', 'aws', 'spark', 'kubernetes']</t>
  </si>
  <si>
    <t>Senior Data Scientist, Pharmacometric Programming - Full-time</t>
  </si>
  <si>
    <t>['sas', 'sas', 'r', 'python', 'bash', 'unix', 'linux', 'excel']</t>
  </si>
  <si>
    <t>['sql', 'nosql', 'mongodb', 'mongodb', 'snowflake', 'redshift', 'bigquery', 'power bi', 'tableau', 'looker']</t>
  </si>
  <si>
    <t>Valinda, CA</t>
  </si>
  <si>
    <t>Data Scientist, Operations Research</t>
  </si>
  <si>
    <t>['sql', 'r', 'python', 'sas', 'sas', 'alteryx', 'tableau']</t>
  </si>
  <si>
    <t>Rea</t>
  </si>
  <si>
    <t>['python', 'bash', 'sql', 'postgresql', 'mysql', 'redshift', 'bigquery', 'git']</t>
  </si>
  <si>
    <t>Member Data Analyst - 25-47</t>
  </si>
  <si>
    <t>Facets Configuration Analyst</t>
  </si>
  <si>
    <t>['sql', 'oracle', 'windows']</t>
  </si>
  <si>
    <t>Data Scientist, AWS Professional Services</t>
  </si>
  <si>
    <t>['python', 'r', 'aws', 'scikit-learn', 'tensorflow', 'pytorch']</t>
  </si>
  <si>
    <t>Data Engineer - Scala</t>
  </si>
  <si>
    <t>Kunai</t>
  </si>
  <si>
    <t>['scala', 'java', 'go', 'sql', 'nosql', 'mongodb', 'mongodb', 'postgresql', 'mysql', 'dynamodb', 'aws', 'databricks', 'graphql', 'hadoop', 'spark', 'gdpr', 'kubernetes', 'jenkins', 'gitlab', 'github']</t>
  </si>
  <si>
    <t>['lua', 'sql', 'python', 'nosql', 'mongodb', 'mongodb', 'elasticsearch', 'aws', 'linux', 'splunk', 'slack']</t>
  </si>
  <si>
    <t>Signal Integrity and Data Analysis Engineer Intern</t>
  </si>
  <si>
    <t>Lumentum</t>
  </si>
  <si>
    <t>Sr Data Analyst, AI</t>
  </si>
  <si>
    <t>Sr Scientist, Deep Learning</t>
  </si>
  <si>
    <t>Insmed Incorporated</t>
  </si>
  <si>
    <t>Data Engineer (Rewards Data)</t>
  </si>
  <si>
    <t>Chorus One</t>
  </si>
  <si>
    <t>['python', 'sql', 'postgresql', 'airflow', 'kubernetes']</t>
  </si>
  <si>
    <t>Lead Ruby on Rails Engineer</t>
  </si>
  <si>
    <t>Aha!</t>
  </si>
  <si>
    <t>['go', 'ruby', 'ruby', 'redis', 'react', 'ruby on rails', 'node.js', 'slack', 'zoom']</t>
  </si>
  <si>
    <t>Lowell, AR</t>
  </si>
  <si>
    <t>Analyst, Strategy and Data Analytics - Tarrytown</t>
  </si>
  <si>
    <t>Sr Analytics Consultant - Healthcare Reporting &amp; Visualization</t>
  </si>
  <si>
    <t>CareAllies</t>
  </si>
  <si>
    <t>Security Data Engineer</t>
  </si>
  <si>
    <t>BeBee CA</t>
  </si>
  <si>
    <t>Coradix Technology Consulting LTD</t>
  </si>
  <si>
    <t>Data Lead, Viewing Product Analytics</t>
  </si>
  <si>
    <t>['sql', 'databricks', 'tableau', 'looker']</t>
  </si>
  <si>
    <t>AVP, Global AML Risk Insights Data Analyst - Full-time</t>
  </si>
  <si>
    <t>Citigroup</t>
  </si>
  <si>
    <t>['python', 'sql', 'excel', 'powerpoint', 'tableau']</t>
  </si>
  <si>
    <t>Data Scientist, Research, Measurement and Optimization, YouTube Ads</t>
  </si>
  <si>
    <t>['sql', 'r', 'python', 'snowflake', 'tableau', 'power bi']</t>
  </si>
  <si>
    <t>Principal Software Engineer - Platform</t>
  </si>
  <si>
    <t>['go', 'python', 'java', 'aws', 'gcp', 'terraform', 'docker', 'kubernetes']</t>
  </si>
  <si>
    <t>Senior Azure Data Engineer - Databricks / Google Cloud Platform</t>
  </si>
  <si>
    <t>['python', 'sql', 'java', 'azure', 'databricks', 'power bi', 'tableau', 'flow']</t>
  </si>
  <si>
    <t>['tableau', 'excel', 'spss']</t>
  </si>
  <si>
    <t>Data and Software Engineer</t>
  </si>
  <si>
    <t>Ovative Group</t>
  </si>
  <si>
    <t>['sql', 'python', 'gcp', 'aws', 'bigquery', 'databricks', 'github']</t>
  </si>
  <si>
    <t>Senior Business Intelligence Engineer, Supply Chain Innovation</t>
  </si>
  <si>
    <t>Senior Machine Learning Engineer, Operations Platform - Full-time</t>
  </si>
  <si>
    <t>['python', 'java', 'aws', 'gcp', 'pyspark', 'tensorflow', 'pytorch', 'kubernetes', 'docker']</t>
  </si>
  <si>
    <t>Millfield, OH</t>
  </si>
  <si>
    <t>Cepal Hellas Financial Services S.A.</t>
  </si>
  <si>
    <t>['sql', 'python', 'aws', 'databricks', 'pyspark', 'react.js']</t>
  </si>
  <si>
    <t>Data Scientist, Trustworthy Personalization, Google Identity and Engagement</t>
  </si>
  <si>
    <t>Care Solace</t>
  </si>
  <si>
    <t>Data Engineering Director</t>
  </si>
  <si>
    <t>United Power, Inc.</t>
  </si>
  <si>
    <t>['python', 'sql', 'sql server', 'azure', 'oracle', 'databricks', 'ssis', 'flow']</t>
  </si>
  <si>
    <t>Assistant Data Engineer Technician</t>
  </si>
  <si>
    <t>Beavercreek, OH</t>
  </si>
  <si>
    <t>Albers Aersopace</t>
  </si>
  <si>
    <t>Sr. Associate, Data Scientist</t>
  </si>
  <si>
    <t>['python', 'r', 'sql', 'go', 'aws', 'gcp', 'azure', 'spark', 'linux']</t>
  </si>
  <si>
    <t>Sr. Staff Data Analyst, General</t>
  </si>
  <si>
    <t>Prosple</t>
  </si>
  <si>
    <t>Walker &amp; Dunlop</t>
  </si>
  <si>
    <t>Miniso USA</t>
  </si>
  <si>
    <t>['python', 'power bi', 'sap', 'excel']</t>
  </si>
  <si>
    <t>Entry-Level Data Analyst - Electronic Health Records (50k)</t>
  </si>
  <si>
    <t>VasoTechnology powered by NetWolves</t>
  </si>
  <si>
    <t>['sql', 'python', 'r', 'mysql', 'sql server', 'oracle', 'hadoop', 'power bi', 'tableau', 'excel', 'flow']</t>
  </si>
  <si>
    <t>Clinical Recruiting Data Analyst</t>
  </si>
  <si>
    <t>Hayes Locums</t>
  </si>
  <si>
    <t>Analyst, Data (Remote)-SQL-proficient</t>
  </si>
  <si>
    <t>Data Scientist - Group Director</t>
  </si>
  <si>
    <t>Data Scientist, United States - BCG X</t>
  </si>
  <si>
    <t>['go', 'python', 'spark']</t>
  </si>
  <si>
    <t>Senior Data Scientist / Onsite in Palo Alto / AI Engineer</t>
  </si>
  <si>
    <t>['python', 'java', 'sql', 'databricks', 'azure', 'aws', 'pyspark']</t>
  </si>
  <si>
    <t>Power Kiosk</t>
  </si>
  <si>
    <t>['python', 'r', 'sql', 'go', 'jira']</t>
  </si>
  <si>
    <t>Patrick Space Force Base, FL</t>
  </si>
  <si>
    <t>InSPIRE Corporation</t>
  </si>
  <si>
    <t>Data Engineering &amp; Reporting Analyst</t>
  </si>
  <si>
    <t>Government Employees Insurance Company</t>
  </si>
  <si>
    <t>Cyber SDC - Data Visualization Engineer - Senior - Consulting - Location Open</t>
  </si>
  <si>
    <t>['python', 'c', 'java', 'perl', 'shell', 'sql', 'azure', 'aws', 'graphql', 'windows', 'unix', 'linux', 'splunk', 'terraform', 'github', 'git']</t>
  </si>
  <si>
    <t>Managed Services - Data Engineering Technical Lead - Manager</t>
  </si>
  <si>
    <t>AWS Data Engineer – L1/L2 Support Role</t>
  </si>
  <si>
    <t>['python', 'sql', 'aws', 'redshift', 'airflow', 'pandas', 'pyspark']</t>
  </si>
  <si>
    <t>Civitas Learning</t>
  </si>
  <si>
    <t>['sql', 'aws', 'redshift', 'express', 'github', 'jira']</t>
  </si>
  <si>
    <t>CACI International, Inc.</t>
  </si>
  <si>
    <t>Data and Reporting Analyst, Principal</t>
  </si>
  <si>
    <t>Dublin, GA</t>
  </si>
  <si>
    <t>Donorbox</t>
  </si>
  <si>
    <t>Data Protection Analyst (Remote)</t>
  </si>
  <si>
    <t>Lincoln Financial Group</t>
  </si>
  <si>
    <t>Rise - Rise - Jobs</t>
  </si>
  <si>
    <t>['swift', 'python', 'go', 'postgresql', 'aws', 'airflow', 'kubernetes', 'terraform', 'ansible']</t>
  </si>
  <si>
    <t>['vba', 'tableau', 'power bi', 'visio', 'excel', 'flow']</t>
  </si>
  <si>
    <t>Remote Data and Reporting Analyst</t>
  </si>
  <si>
    <t>International SOS Government Medical Services</t>
  </si>
  <si>
    <t>Internal Audit Data Scientist Intern - REMOTE</t>
  </si>
  <si>
    <t>Data Scientist 2 - Full-time</t>
  </si>
  <si>
    <t>['azure', 'snowflake', 'keras', 'tensorflow']</t>
  </si>
  <si>
    <t>EPEO Strategy &amp; Finance, Product and Data Engineer - Full-time</t>
  </si>
  <si>
    <t>['alteryx', 'jira']</t>
  </si>
  <si>
    <t>Senior Data Scientist (Geospatial)</t>
  </si>
  <si>
    <t>Recruiter Jobs</t>
  </si>
  <si>
    <t>Terradot</t>
  </si>
  <si>
    <t>Gozem</t>
  </si>
  <si>
    <t>['sql', 'python', 'r', 'java', 'airflow', 'looker', 'asana']</t>
  </si>
  <si>
    <t>Senior Bioinformatic Data Scientist</t>
  </si>
  <si>
    <t>Episteme Prognostics Inc.</t>
  </si>
  <si>
    <t>['python', 'r', 'bash']</t>
  </si>
  <si>
    <t>Data Engineer Team Leader</t>
  </si>
  <si>
    <t>HDI Global Insurance Company</t>
  </si>
  <si>
    <t>['sql', 'mysql', 'oracle', 'snowflake', 'azure', 'qlik']</t>
  </si>
  <si>
    <t>Senior Data Engineer / Beverly Hills</t>
  </si>
  <si>
    <t>['mongodb', 'mongodb', 'postgresql', 'numpy', 'pandas', 'flask']</t>
  </si>
  <si>
    <t>Olathe, KS</t>
  </si>
  <si>
    <t>['python', 'sql', 'sql server', 'azure', 'databricks', 'aws', 'spark', 'kafka', 'power bi', 'ssrs', 'ssis', 'jenkins']</t>
  </si>
  <si>
    <t>Quant Developer - Commodities</t>
  </si>
  <si>
    <t>['python', 'sql', 'aws', 'snowflake', 'pandas', 'react', 'plotly', 'airflow', 'numpy', 'fastapi', 'angular', 'docker', 'kubernetes', 'jenkins']</t>
  </si>
  <si>
    <t>Quantitative Researcher - Commodities</t>
  </si>
  <si>
    <t>Iowa, LA</t>
  </si>
  <si>
    <t>KesarWeb</t>
  </si>
  <si>
    <t>['python', 'java', 'scala', 'sql', 'nosql', 'mongodb', 'mongodb', 'cassandra', 'aws', 'gcp', 'azure', 'snowflake', 'redshift', 'bigquery', 'airflow', 'hadoop', 'spark', 'kafka', 'flow']</t>
  </si>
  <si>
    <t>Sr. Business Information Mgmt Analyst (Reference and Master Data)</t>
  </si>
  <si>
    <t>Lead Data Modeler</t>
  </si>
  <si>
    <t>['sql', 'nosql', 'mongodb', 'mongodb', 'sql server', 'postgresql', 'cassandra', 'oracle', 'aws', 'azure', 'hadoop', 'spark', 'kafka', 'gdpr']</t>
  </si>
  <si>
    <t>Donor Data Coordinator - $25/hr-$27/hr - Washington, DC</t>
  </si>
  <si>
    <t>Senior Automation Analyst / Business Systems Analyst</t>
  </si>
  <si>
    <t>Projectmates by Systemates Inc.</t>
  </si>
  <si>
    <t>IT Data Engineer Delivery</t>
  </si>
  <si>
    <t>Fredericksburg, PA</t>
  </si>
  <si>
    <t>TieTalent</t>
  </si>
  <si>
    <t>['sql', 'python', 'javascript', 'snowflake', 'airflow', 'docker']</t>
  </si>
  <si>
    <t>Senior Data Engineer (Hybrid) - Clinical Operations</t>
  </si>
  <si>
    <t>Data Analyst Senior - Business Intelligence Center of Enablement (SQL, Business Intelligence tools, Power BI, Tableau, Jira) - Full-time</t>
  </si>
  <si>
    <t>Kings Mountain, NC</t>
  </si>
  <si>
    <t>['c', 'oracle', 'tableau', 'power bi']</t>
  </si>
  <si>
    <t>System Analyst II</t>
  </si>
  <si>
    <t>['sharepoint', 'excel', 'powerpoint']</t>
  </si>
  <si>
    <t>Senior Data Management Professional - Data Modeling - Company Financials</t>
  </si>
  <si>
    <t>['python', 'terminal']</t>
  </si>
  <si>
    <t>['scala', 'python', 'java', 'sql', 'aws', 'hadoop', 'spark', 'airflow', 'terraform']</t>
  </si>
  <si>
    <t>Google Cloud Platform Data Engineer - Senior Manager</t>
  </si>
  <si>
    <t>PricewaterhouseCoopers LLP</t>
  </si>
  <si>
    <t>['sql', 'snowflake', 'databricks', 'bigquery', 'hadoop', 'spark', 'kafka', 'looker', 'tableau', 'flow', 'terraform']</t>
  </si>
  <si>
    <t>Data Engineer/ Data Integration Specialist - Onsite position in Miami Lakes, FL</t>
  </si>
  <si>
    <t>Block Search LLC</t>
  </si>
  <si>
    <t>['sql', 'python', 'nosql', 'sql server', 'postgresql', 'looker', 'excel']</t>
  </si>
  <si>
    <t>['python', 'java', 'scala', 'sql', 'sas', 'sas', 'r', 'mysql', 'spark', 'hadoop']</t>
  </si>
  <si>
    <t>Head of Data Engineering &amp; AI</t>
  </si>
  <si>
    <t>Advaita Health Ventures, LLC</t>
  </si>
  <si>
    <t>['python', 'scala', 'java', 'sql', 'nosql', 'aws', 'gcp', 'azure', 'hadoop', 'spark', 'kafka']</t>
  </si>
  <si>
    <t>Data Engineer 2 - Nordstrom Analytical Platform Insights Delivery Team - Hybrid - Seattle</t>
  </si>
  <si>
    <t>['java', 'python', 'sql', 'aws', 'kafka', 'spark', 'airflow', 'kubernetes']</t>
  </si>
  <si>
    <t>Principal Data Engineer - Azure</t>
  </si>
  <si>
    <t>Neudesic, an IBM Company</t>
  </si>
  <si>
    <t>['go', 'azure', 'databricks', 'snowflake', 'pyspark', 'power bi', 'tableau', 'github']</t>
  </si>
  <si>
    <t>Plymouth, NH</t>
  </si>
  <si>
    <t>New Hampshire Electric Cooperative</t>
  </si>
  <si>
    <t>['sql', 'python', 'r', 'windows', 'linux', 'power bi', 'tableau']</t>
  </si>
  <si>
    <t>Data Ingestion &amp; ETL Engineer</t>
  </si>
  <si>
    <t>['sql', 'sql server', 'snowflake', 'azure', 'aws', 'gcp', 'ssis', 'flow', 'git']</t>
  </si>
  <si>
    <t>Data Engineer - Fulltime Role</t>
  </si>
  <si>
    <t>Specialist, Data Analytics</t>
  </si>
  <si>
    <t>Health Data Analysis 2</t>
  </si>
  <si>
    <t>['sql', 'sql server', 'azure', 'power bi', 'dax', 'excel', 'ssrs']</t>
  </si>
  <si>
    <t>Machine Learning Operations Data Engineer IV (1077608)</t>
  </si>
  <si>
    <t>['r', 'python', 'sql', 'databricks', 'azure', 'aws', 'gcp', 'spark', 'pyspark', 'pandas', 'scikit-learn', 'tidyverse', 'docker', 'kubernetes']</t>
  </si>
  <si>
    <t>Brown &amp; Brown Insurance</t>
  </si>
  <si>
    <t>['sql', 'go', 'azure', 'databricks', 'snowflake', 'excel', 'word', 'powerpoint', 'outlook', 'jira']</t>
  </si>
  <si>
    <t>Senior Data Analyst - Human Resources</t>
  </si>
  <si>
    <t>['python', 'r', 'sql', 'snowflake', 'aws', 'spark']</t>
  </si>
  <si>
    <t>Senior Research Data Analyst in Vector-Borne Disease Epidemiology - 117265</t>
  </si>
  <si>
    <t>The Johns Hopkins University</t>
  </si>
  <si>
    <t>Advanced Analytics SME</t>
  </si>
  <si>
    <t>Steampunk, Inc.</t>
  </si>
  <si>
    <t>['python', 'sql', 'neo4j']</t>
  </si>
  <si>
    <t>Data Analyst, Process &amp; Analytics</t>
  </si>
  <si>
    <t>ClimateTechList</t>
  </si>
  <si>
    <t>['python', 'r', 'sql', 'tableau', 'flow']</t>
  </si>
  <si>
    <t>Client Experience (CX) Insights Analyst</t>
  </si>
  <si>
    <t>Data Scientist, Gmail and Chat AI Model Quality</t>
  </si>
  <si>
    <t>Data Science Lead – R01546883</t>
  </si>
  <si>
    <t>Brillio</t>
  </si>
  <si>
    <t>['vba', 'go', 'sas', 'sas', 'databricks', 'azure', 'aws', 'excel', 'qlik']</t>
  </si>
  <si>
    <t>Data Scientist, Trust &amp; Safety - USDS</t>
  </si>
  <si>
    <t>['sql', 'python', 'databricks', 'gcp', 'aws', 'jupyter', 'express']</t>
  </si>
  <si>
    <t>Data Engineer (BigQuery, Funnel, Tableau)</t>
  </si>
  <si>
    <t>Principal Technical Program Manager - Data Engineering</t>
  </si>
  <si>
    <t>Snowflake Careers</t>
  </si>
  <si>
    <t>Data Engineer II, Payment Risk Data Engineering</t>
  </si>
  <si>
    <t>['nosql', 'sql', 'python', 'java', 'scala', 'aws', 'redshift']</t>
  </si>
  <si>
    <t>Lead Data Scientist - Assortment Optimization</t>
  </si>
  <si>
    <t>Enrollment Database Specialist</t>
  </si>
  <si>
    <t>The State University of New York</t>
  </si>
  <si>
    <t>Sr. Data Warehouse Reporting Analyst</t>
  </si>
  <si>
    <t>['sql', 'sql server', 'ssrs', 'tableau', 'power bi', 'microstrategy', 'cognos', 'word', 'outlook', 'excel', 'powerpoint']</t>
  </si>
  <si>
    <t>Sr. Data Scientist, GenAI</t>
  </si>
  <si>
    <t>['sql', 'python', 'r', 'hadoop', 'spark', 'kafka']</t>
  </si>
  <si>
    <t>Wildlife Health Lab Data Engineer</t>
  </si>
  <si>
    <t>Cornell University</t>
  </si>
  <si>
    <t>['r', 'python', 'sql', 'mongodb', 'mongodb', 'mysql', 'azure', 'aws', 'docker']</t>
  </si>
  <si>
    <t>Senior Data Scientist, Lending</t>
  </si>
  <si>
    <t>['sql', 'python', 'snowflake', 'airflow', 'tableau', 'looker']</t>
  </si>
  <si>
    <t>Data Architect (SQL) – 100% Onsite – Valencia, CA</t>
  </si>
  <si>
    <t>DKKD Staffing</t>
  </si>
  <si>
    <t>['sql', 'html', 'css', 'sql server', 'airflow', 'asp.net', 'ssis', 'ssrs', 'git', 'github', 'svn', 'atlassian', 'flow', 'jira', 'confluence']</t>
  </si>
  <si>
    <t>Business Data Analyst - Senior Associate</t>
  </si>
  <si>
    <t>['alteryx', 'flow', 'atlassian', 'confluence', 'jira']</t>
  </si>
  <si>
    <t>Data Governance Risk Lead</t>
  </si>
  <si>
    <t>Aberdeen, SD</t>
  </si>
  <si>
    <t>['java', 'javascript', 'c++', 'sas', 'sas', 'python', 'tableau', 'docker', 'jenkins']</t>
  </si>
  <si>
    <t>Information Technology Business System Analyst</t>
  </si>
  <si>
    <t>Elmendorf, TX</t>
  </si>
  <si>
    <t>['python', 'sql', 'postgresql', 'databricks', 'aws', 'spark', 'git', 'docker', 'jenkins', 'jira']</t>
  </si>
  <si>
    <t>Sr. Business Systems Analyst Data/Healthcare (remote, CA based)</t>
  </si>
  <si>
    <t>['sql', 'python', 'scala', 'r', 'hadoop', 'spark', 'tableau', 'power bi']</t>
  </si>
  <si>
    <t>P&amp;C Analytics- Hybrid</t>
  </si>
  <si>
    <t>GIS Data Analyst II (Hybrid Position)</t>
  </si>
  <si>
    <t>SeekOps Inc</t>
  </si>
  <si>
    <t>Sr. Data Product Analyst (Hybrid)</t>
  </si>
  <si>
    <t>['python', 'r', 'sql', 'firebase', 'firebase', 'azure', 'databricks', 'pandas', 'spark', 'kafka', 'power bi', 'tableau', 'qlik', 'sap', 'bitbucket', 'jira']</t>
  </si>
  <si>
    <t>Data Analyst / Researcher - Barrington, IL</t>
  </si>
  <si>
    <t>Hire Orbitt</t>
  </si>
  <si>
    <t>['sql', 'vba', 'r', 'tableau', 'visio', 'excel']</t>
  </si>
  <si>
    <t>RELIABLE MEDICAL SERVICES, INC</t>
  </si>
  <si>
    <t>['sql', 'vba', 'excel', 'power bi', 'tableau', 'visio']</t>
  </si>
  <si>
    <t>HAYES MEDICAL STAFFING LLC</t>
  </si>
  <si>
    <t>Data Scientist, Trust &amp; Safety</t>
  </si>
  <si>
    <t>Azure Data Engineer(#W2 Role, H4 EAD, GC &amp; USC Preferred Only)</t>
  </si>
  <si>
    <t>Genisis Technology Solutions</t>
  </si>
  <si>
    <t>['python', 'java', 'sql', 'sql server', 'azure', 'aws', 'spark', 'hadoop', 'linux']</t>
  </si>
  <si>
    <t>Sr Data Architect</t>
  </si>
  <si>
    <t>WTW</t>
  </si>
  <si>
    <t>US101 Guidehouse Inc.</t>
  </si>
  <si>
    <t>ICW Group</t>
  </si>
  <si>
    <t>['python', 'scala', 'postgresql', 'dynamodb', 'aws', 'redshift', 'snowflake', 'databricks', 'hadoop', 'spark', 'kafka', 'ssis', 'alteryx', 'flow']</t>
  </si>
  <si>
    <t>Data Analyst II (IDM)</t>
  </si>
  <si>
    <t>ShopriteX</t>
  </si>
  <si>
    <t>['sql', 'python', 'aws', 'pyspark', 'express', 'tableau', 'power bi', 'excel']</t>
  </si>
  <si>
    <t>Data Analyst – EV Charging</t>
  </si>
  <si>
    <t>eDRV</t>
  </si>
  <si>
    <t>['sql', 'nosql', 'python', 'aws', 'gcp', 'azure', 'pandas', 'spark', 'tableau', 'power bi']</t>
  </si>
  <si>
    <t>Customer Success Manager (B2B)</t>
  </si>
  <si>
    <t>['python', 'notion', 'slack']</t>
  </si>
  <si>
    <t>Biosurveillance Data Scientist</t>
  </si>
  <si>
    <t>Kuwait City, Kuwait</t>
  </si>
  <si>
    <t>HealthCare Dynamics Gen. Trading Company W.L.L</t>
  </si>
  <si>
    <t>['python', 'sql', 'ubuntu', 'looker', 'tableau']</t>
  </si>
  <si>
    <t>Customer Support Engineer II</t>
  </si>
  <si>
    <t>['c++', 'java', 'sql', 'mysql', 'sql server', 'windows', 'sap', 'github']</t>
  </si>
  <si>
    <t>Data Scientist II, ADSP Product Operations &amp; Analytics</t>
  </si>
  <si>
    <t>Data Analytics Sr Developer</t>
  </si>
  <si>
    <t>['sql', 'oracle', 'azure', 'snowflake', 'alteryx', 'tableau', 'power bi', 'flow']</t>
  </si>
  <si>
    <t>Senior Associate 2 PD (AI Engineer)</t>
  </si>
  <si>
    <t>KPMG India</t>
  </si>
  <si>
    <t>['python', 'r', 'azure', 'gcp', 'aws', 'tensorflow', 'pytorch']</t>
  </si>
  <si>
    <t>Data Management Analyst - Aerospace</t>
  </si>
  <si>
    <t>PPG</t>
  </si>
  <si>
    <t>Staff, Data Scientist - NLP and Gen AI</t>
  </si>
  <si>
    <t>['python', 'sql', 'scala', 'r', 'spark', 'tensorflow']</t>
  </si>
  <si>
    <t>Senior Manager, Data Science - Conversational AI</t>
  </si>
  <si>
    <t>Oregon</t>
  </si>
  <si>
    <t>['r', 'python', 'sql', 'snowflake', 'databricks', 'pytorch', 'scikit-learn']</t>
  </si>
  <si>
    <t>(USA) Staff, Software Engineer -- Data</t>
  </si>
  <si>
    <t>['scala', 'python', 'java', 'sql', 'nosql', 'mongodb', 'mongodb', 'mysql', 'cassandra', 'gcp', 'azure', 'spark', 'airflow', 'kafka', 'pandas', 'numpy', 'matplotlib', 'excel', 'git', 'jenkins']</t>
  </si>
  <si>
    <t>20240 - Web Business Analyst</t>
  </si>
  <si>
    <t>['java', 'javascript', 'sql', 'mariadb', 'mysql', 'oracle', 'react', 'spring', 'sap']</t>
  </si>
  <si>
    <t>Media/Vlog Creator and Data Analyst Student Assistant</t>
  </si>
  <si>
    <t>Vallejo, CA</t>
  </si>
  <si>
    <t>Business Intelligence Engineer - Primary Care Organization</t>
  </si>
  <si>
    <t>['sql', 'python', 'java', 'scala', 'groovy', 'go', 'snowflake', 'azure', 'git', 'jira']</t>
  </si>
  <si>
    <t>['sql', 'python', 'java', 'scala', 'groovy', 'go', 'bigquery', 'snowflake', 'redshift', 'azure', 'word', 'excel', 'powerpoint', 'power bi', 'git', 'jira']</t>
  </si>
  <si>
    <t>Sr. Consultant, EBP Commercial Analytics</t>
  </si>
  <si>
    <t>['r', 'python', 'sas', 'sas', 'sql', 'tableau', 'excel', 'symphony']</t>
  </si>
  <si>
    <t>Technical Business Analyst - Business Analysis</t>
  </si>
  <si>
    <t>Robotics technology LLC</t>
  </si>
  <si>
    <t>['python', 'java', 'scala', 'perl', 'shell', 'gcp', 'spark', 'hadoop', 'airflow', 'atlassian', 'bitbucket', 'jenkins', 'jira', 'confluence']</t>
  </si>
  <si>
    <t>Medifast, Inc</t>
  </si>
  <si>
    <t>['python', 'sql', 'nosql', 'postgresql', 'sql server', 'mysql', 'aws', 'redshift', 'databricks', 'snowflake', 'oracle', 'kafka', 'airflow', 'linux', 'visio', 'jira', 'confluence']</t>
  </si>
  <si>
    <t>Proven Recruiting</t>
  </si>
  <si>
    <t>Principal Consultant (SME) - HealthCare Ecosystem/Provider Data/Analytics</t>
  </si>
  <si>
    <t>Environmental Data Analytics Discipline Leader - Full-time</t>
  </si>
  <si>
    <t>CDM Smith</t>
  </si>
  <si>
    <t>Data Scientist, Expert - GRID</t>
  </si>
  <si>
    <t>Global Technical Talent, an Inc. 5000 Company</t>
  </si>
  <si>
    <t>['python', 'r', 'sql', 'tensorflow', 'pytorch', 'scikit-learn', 'matplotlib', 'sap', 'tableau', 'power bi']</t>
  </si>
  <si>
    <t>Zippia</t>
  </si>
  <si>
    <t>Education and Employment Data Analyst</t>
  </si>
  <si>
    <t>Orca Intelligence</t>
  </si>
  <si>
    <t>['r', 'spring', 'tableau', 'excel']</t>
  </si>
  <si>
    <t>Artificial Intelligence Data Analyst</t>
  </si>
  <si>
    <t>Data Scientist, Product, AI Data</t>
  </si>
  <si>
    <t>Woodbridge, VA</t>
  </si>
  <si>
    <t>['vba', 'python', 'power bi', 'excel']</t>
  </si>
  <si>
    <t>Senior Data Engineer, MVP Analytics &amp; Data Engineering</t>
  </si>
  <si>
    <t>['sql', 'python', 'scala', 'java', 'c#', 'powershell', 'sql server', 'aws', 'redshift', 'aurora', 'oracle', 'spark', 'pandas', 'tableau', 'power bi']</t>
  </si>
  <si>
    <t>Insights Analyst, Social Media</t>
  </si>
  <si>
    <t>The Kitchen North America</t>
  </si>
  <si>
    <t>['sql', 'sas', 'sas', 'oracle', 'vmware', 'windows']</t>
  </si>
  <si>
    <t>Data and Analytics Engineer</t>
  </si>
  <si>
    <t>['sql', 'python', 'powershell', 'sql server', 'azure', 'github']</t>
  </si>
  <si>
    <t>Technology Consulting - Python or Power BI developers - Staff</t>
  </si>
  <si>
    <t>EY-GDS Consulting-AI And DATA-Data Science-ML ops-Seniors</t>
  </si>
  <si>
    <t>['python', 'azure', 'docker', 'flow']</t>
  </si>
  <si>
    <t>Deals Tech &amp; Data Solutions (Financial Analytics) Senior Associate</t>
  </si>
  <si>
    <t>['sql', 'python', 'sas', 'sas', 'sql server', 'oracle', 'aws', 'azure', 'gcp', 'tableau', 'power bi']</t>
  </si>
  <si>
    <t>Trust &amp; Safety Compliance Data Analyst</t>
  </si>
  <si>
    <t>Learn Beyond Consulting LLC</t>
  </si>
  <si>
    <t>['sql', 'python', 'r', 'aws', 'azure', 'tableau']</t>
  </si>
  <si>
    <t>['sql', 'go', 'python', 'excel', 'tableau', 'alteryx', 'flow']</t>
  </si>
  <si>
    <t>AI/ML Data Engineering Lead (Specialist Master) - SFL Scientific</t>
  </si>
  <si>
    <t>['sql', 'nosql', 'python', 'powershell', 'neo4j', 'aws', 'azure', 'gcp', 'airflow', 'kafka', 'linux', 'puppet', 'ansible', 'chef', 'terraform', 'jenkins', 'kubernetes', 'docker']</t>
  </si>
  <si>
    <t>Teal</t>
  </si>
  <si>
    <t>The BayTech Group</t>
  </si>
  <si>
    <t>['sql', 'python', 'r', 'azure', 'aws', 'power bi']</t>
  </si>
  <si>
    <t>Tier II Intrusion Analyst</t>
  </si>
  <si>
    <t>Power BI Developer - Only U.S. Citizens Are required.</t>
  </si>
  <si>
    <t>Programming.com</t>
  </si>
  <si>
    <t>['sql', 'sql server', 'azure', 'power bi', 'dax', 'excel']</t>
  </si>
  <si>
    <t>AI &amp; Machine Learning Engineer - Manager - Consulting - Location OPEN</t>
  </si>
  <si>
    <t>['python', 'sql', 'r', 'javascript', 'java', 'c++', 'c', 'azure', 'scikit-learn', 'pytorch', 'pandas', 'spark', 'git', 'jira', 'unify']</t>
  </si>
  <si>
    <t>Data Engineer/ Analyst (Fraud Management &amp; Telecom)</t>
  </si>
  <si>
    <t>Elgebra</t>
  </si>
  <si>
    <t>Enterprise Data Ingestion Engineer</t>
  </si>
  <si>
    <t>['kafka', 'flow']</t>
  </si>
  <si>
    <t>Data Engineer - Synechron Inc.</t>
  </si>
  <si>
    <t>Weehawken Township, NJ</t>
  </si>
  <si>
    <t>['sql', 'nosql', 'python', 'azure', 'databricks', 'aws', 'spark', 'kafka', 'power bi']</t>
  </si>
  <si>
    <t>Full-Stack Software Engineer</t>
  </si>
  <si>
    <t>Arkhangelsk, Russia</t>
  </si>
  <si>
    <t>PyJobs</t>
  </si>
  <si>
    <t>Hashboard</t>
  </si>
  <si>
    <t>['typescript', 'python', 'postgresql', 'redis', 'snowflake', 'bigquery', 'aws', 'react', 'graphql', 'flask', 'docker']</t>
  </si>
  <si>
    <t>['scala', 'sql', 'python', 'databricks', 'snowflake', 'azure', 'pyspark', 'power bi', 'tableau', 'cognos', 'ssis']</t>
  </si>
  <si>
    <t>['java', 'javascript', 'c++', 'python', 'oracle', 'spring', 'excel', 'docker', 'jenkins', 'github']</t>
  </si>
  <si>
    <t>Director of Data Science (Remote Eligible)</t>
  </si>
  <si>
    <t>['python', 'r', 'julia', 'sql', 'scala', 'java', 'c++', 'go', 'aws', 'gcp', 'azure']</t>
  </si>
  <si>
    <t>Sr. Data Analyst (Healthcare) - HEDIS</t>
  </si>
  <si>
    <t>Sr. Workday Report Developer</t>
  </si>
  <si>
    <t>Data Analytics Technical Consultant</t>
  </si>
  <si>
    <t>Securitas Technology</t>
  </si>
  <si>
    <t>['python', 'sql', 'sql server', 'watson', 'azure', 'snowflake', 'aws', 'airflow', 'pandas', 'numpy', 'pyspark', 'hadoop', 'spark', 'fastapi', 'ssis', 'docker', 'kubernetes']</t>
  </si>
  <si>
    <t>Cybersecurity Systems &amp; Data Engineer</t>
  </si>
  <si>
    <t>West Conshohocken, PA</t>
  </si>
  <si>
    <t>Sr. Recruiting Data Analyst</t>
  </si>
  <si>
    <t>GALLO</t>
  </si>
  <si>
    <t>['microstrategy', 'word', 'excel', 'powerpoint', 'outlook', 'tableau', 'power bi']</t>
  </si>
  <si>
    <t>Guidepost Solutions</t>
  </si>
  <si>
    <t>Commissioning Manager- Data Centers</t>
  </si>
  <si>
    <t>DataX Connect</t>
  </si>
  <si>
    <t>['python', 'java', 'scala', 'sql', 'aws', 'azure', 'hadoop', 'spark', 'tableau', 'power bi']</t>
  </si>
  <si>
    <t>Sr. Client Data Analyst (Financial Services) Newark DE (hybrid on-site)</t>
  </si>
  <si>
    <t>['sql', 'python', 'snowflake', 'tableau', 'alteryx']</t>
  </si>
  <si>
    <t>Senior Loan Application Data Analyst</t>
  </si>
  <si>
    <t>Data Analyst, Customer Success (Hybrid or Remote, US)</t>
  </si>
  <si>
    <t>Mishawaka, IN</t>
  </si>
  <si>
    <t>SmartSense by Digi</t>
  </si>
  <si>
    <t>Lead Platform Engineer</t>
  </si>
  <si>
    <t>['python', 'gcp', 'aws', 'azure', 'terraform', 'kubernetes']</t>
  </si>
  <si>
    <t>Decision Science Analyst (Intermediate)</t>
  </si>
  <si>
    <t>['sql', 'sas', 'sas', 'phoenix', 'flow']</t>
  </si>
  <si>
    <t>TEMPORARY - ANALYST, INVENTORY DATA</t>
  </si>
  <si>
    <t>FullBeauty Brands</t>
  </si>
  <si>
    <t>Central Boston Elder Services Inc</t>
  </si>
  <si>
    <t>['sas', 'sas', 'r', 'python', 'sql', 'spss', 'tableau', 'power bi', 'excel']</t>
  </si>
  <si>
    <t>Sports Ticket Pricing Analyst</t>
  </si>
  <si>
    <t>Ticket Nation Corp</t>
  </si>
  <si>
    <t>Data Processor/ Analyst</t>
  </si>
  <si>
    <t>Dunedin, FL</t>
  </si>
  <si>
    <t>Cruit Group</t>
  </si>
  <si>
    <t>['visual basic', 'python', 'c#', 'sql', 'databricks', 'aws', 'azure', 'spark', 'unity']</t>
  </si>
  <si>
    <t>Senior Data Engineer, Financial Platform</t>
  </si>
  <si>
    <t>Block Inc</t>
  </si>
  <si>
    <t>['sql', 'python', 'c', 'mysql', 'snowflake', 'bigquery', 'airflow']</t>
  </si>
  <si>
    <t>Data Engineer / Data Scientist</t>
  </si>
  <si>
    <t>SSTech LLC</t>
  </si>
  <si>
    <t>Senior Manager-Data Analyst, Software Engineering II</t>
  </si>
  <si>
    <t>['sql', 'python', 'oracle', 'hadoop', 'tableau']</t>
  </si>
  <si>
    <t>IT Business Data Analyst</t>
  </si>
  <si>
    <t>University of South Carolina Student Government</t>
  </si>
  <si>
    <t>Data Center Operations Intern</t>
  </si>
  <si>
    <t>Senior Research Science Analyst - Life Sciences</t>
  </si>
  <si>
    <t>['sql', 'python', 'r', 'snowflake', 'azure', 'aws', 'tableau', 'qlik', 'symphony']</t>
  </si>
  <si>
    <t>Data Engineer( Tableau , Spark) - Onsite &amp; only Xoriant W2</t>
  </si>
  <si>
    <t>['sql', 'scala', 'python', 'databricks', 'aws', 'spark', 'hadoop', 'airflow', 'tableau', 'unity', 'docker', 'kubernetes']</t>
  </si>
  <si>
    <t>Sr .Cloud Architect- Data Engineering $ GenAI focused</t>
  </si>
  <si>
    <t>Innovative Solutions</t>
  </si>
  <si>
    <t>Data Engineer II or III</t>
  </si>
  <si>
    <t>Kennewick, WA</t>
  </si>
  <si>
    <t>Benton PUD</t>
  </si>
  <si>
    <t>['python', 'sql', 'sql server', 'airflow', 'windows', 'linux']</t>
  </si>
  <si>
    <t>Cloud Engineer- Data Focused</t>
  </si>
  <si>
    <t>['sql', 'python', 'java', 'dynamodb', 'aws', 'redshift', 'aurora', 'hadoop', 'spark', 'tableau', 'git']</t>
  </si>
  <si>
    <t>Family Court - Data Analyst I</t>
  </si>
  <si>
    <t>St. Louis County, MO</t>
  </si>
  <si>
    <t>All-Source Intelligence and Network Analyst</t>
  </si>
  <si>
    <t>Enterprise Data Platform Systems Engineer</t>
  </si>
  <si>
    <t>['azure', 'excel', 'powerpoint', 'word']</t>
  </si>
  <si>
    <t>Data Entry Coordinator</t>
  </si>
  <si>
    <t>Exelon</t>
  </si>
  <si>
    <t>['python', 'r', 'scala', 'sql', 'azure', 'spark', 'hadoop', 'unix']</t>
  </si>
  <si>
    <t>Laserfiche</t>
  </si>
  <si>
    <t>The Surplus Line Association of CA</t>
  </si>
  <si>
    <t>Waters Careers - ICIMS</t>
  </si>
  <si>
    <t>Clutch Group, Inc.</t>
  </si>
  <si>
    <t>DATA ANALYST - DEPARTMENT OF LABOR RELATIONS</t>
  </si>
  <si>
    <t>Cook County Offices Under the President</t>
  </si>
  <si>
    <t>['r', 'sql', 'python', 'power bi', 'excel', 'dax', 'flow']</t>
  </si>
  <si>
    <t>Sr. Data Scientist (411439)</t>
  </si>
  <si>
    <t>Munich Re Specialty - North America</t>
  </si>
  <si>
    <t>['sql', 'python', 'databricks', 'power bi', 'dax']</t>
  </si>
  <si>
    <t>Shrive Technologies LLC</t>
  </si>
  <si>
    <t>['python', 'sql', 'java', 'gcp', 'bigquery', 'airflow', 'kubernetes', 'jenkins', 'terraform', 'docker']</t>
  </si>
  <si>
    <t>Actuarial Data Engineer - Remote</t>
  </si>
  <si>
    <t>['python', 'sql', 'azure', 'aws', 'gcp', 'databricks', 'power bi', 'tableau']</t>
  </si>
  <si>
    <t>Senior Developer (Data Engineering)</t>
  </si>
  <si>
    <t>Labrador, Pangasinan, Philippines (+8 others)</t>
  </si>
  <si>
    <t>FCC - FAC</t>
  </si>
  <si>
    <t>Technical Business Analyst, Data Governance</t>
  </si>
  <si>
    <t>University of the Sunshine Coast</t>
  </si>
  <si>
    <t>EPEO Strategy &amp; Finance, Product and Data Engineer</t>
  </si>
  <si>
    <t>Space Crew</t>
  </si>
  <si>
    <t>Investigations Analyst</t>
  </si>
  <si>
    <t>CertiK</t>
  </si>
  <si>
    <t>Senior Data Scientist- LLM</t>
  </si>
  <si>
    <t>1221 The Campbell's Company</t>
  </si>
  <si>
    <t>['python', 'sql', 'azure', 'databricks', 'snowflake', 'pyspark', 'power bi']</t>
  </si>
  <si>
    <t>Sr .Cloud Architect- Data Engineering &amp; GenAI focused</t>
  </si>
  <si>
    <t>Data Retention Policy Lead</t>
  </si>
  <si>
    <t>Staff, Data Scientist</t>
  </si>
  <si>
    <t>['python', 'sql', 'scala', 'r', 'pyspark', 'spark', 'tensorflow']</t>
  </si>
  <si>
    <t>Senior Software Engineer (C++), Core Libraries and Frameworks (North Carolina)</t>
  </si>
  <si>
    <t>['c++', 'python', 'go', 'splunk']</t>
  </si>
  <si>
    <t>Defense System Analyst</t>
  </si>
  <si>
    <t>Belleville, IL</t>
  </si>
  <si>
    <t>Job Title: Data Engineer for Data Pipeline Optimization</t>
  </si>
  <si>
    <t>['python', 'sql', 'c++', 'c#', 'postgresql', 'mysql', 'aws', 'redshift', 'azure', 'databricks', 'oracle', 'spark', 'hadoop']</t>
  </si>
  <si>
    <t>XPO</t>
  </si>
  <si>
    <t>['sql', 'r', 'python', 'bigquery', 'oracle', 'gcp', 'azure', 'aws', 'numpy', 'pandas', 'plotly', 'matplotlib']</t>
  </si>
  <si>
    <t>Cloud Azure Data Architect</t>
  </si>
  <si>
    <t>['crystal', 'azure', 'snowflake', 'databricks', 'spark']</t>
  </si>
  <si>
    <t>Analytics Engineer - Product - Hybrid - 5411</t>
  </si>
  <si>
    <t>Benchmark IT - Technology Talent</t>
  </si>
  <si>
    <t>['python', 'sql', 'snowflake', 'tableau', 'excel', 'looker']</t>
  </si>
  <si>
    <t>Senior Data Engineer - Synechron Inc.</t>
  </si>
  <si>
    <t>['nosql', 'mongodb', 'mongodb', 'mysql', 'postgresql', 'cassandra']</t>
  </si>
  <si>
    <t>Data Scientist, Amazon Music - DISCO</t>
  </si>
  <si>
    <t>Amazon Music</t>
  </si>
  <si>
    <t>Luma AI</t>
  </si>
  <si>
    <t>Data Engineer, Cognitive Data Services</t>
  </si>
  <si>
    <t>Senior Data Engineer - Only on W2 - Need Locals</t>
  </si>
  <si>
    <t>BCFORWARD TECHNOLOGIES PRIVATE LIMITED</t>
  </si>
  <si>
    <t>['sql', 't-sql', 'azure', 'snowflake', 'aws', 'power bi', 'excel', 'git', 'terraform']</t>
  </si>
  <si>
    <t>IN-Specialist 2 Cloud Data Engineer-- Data and Analytics Advisory Mumbai</t>
  </si>
  <si>
    <t>['python', 'sql', 'java', 'aws', 'azure', 'databricks', 'gcp', 'pyspark', 'spark']</t>
  </si>
  <si>
    <t>IN-Senior Associate Data Scientist Clients &amp; Industries IFS  Gurgaon</t>
  </si>
  <si>
    <t>IN-Senior Associate   Data Engineering  Emerging Technologies  Advisory  Bangalore/Kolkata</t>
  </si>
  <si>
    <t>['python', 'scala', 'sql', 'aws', 'redshift', 'azure', 'hadoop', 'spark']</t>
  </si>
  <si>
    <t>IN-Senior Associate Senior Agentic Automation Engineer Advisory Corporate Advisory Bangalore</t>
  </si>
  <si>
    <t>['python', 'c++', 'java', 'aws', 'azure', 'gcp', 'tensorflow', 'pytorch', 'docker', 'kubernetes']</t>
  </si>
  <si>
    <t>GDS Consulting D&amp;A Staff Data Engineer</t>
  </si>
  <si>
    <t>Quilt Software</t>
  </si>
  <si>
    <t>['swift', 'excel']</t>
  </si>
  <si>
    <t>Dale Workforce Solutions</t>
  </si>
  <si>
    <t>['power bi', 'excel', 'tableau', 'sharepoint', 'smartsheet']</t>
  </si>
  <si>
    <t>Data Engineer Intern (Summer)</t>
  </si>
  <si>
    <t>['python', 'sql', 'databricks', 'aws', 'tableau']</t>
  </si>
  <si>
    <t>Senior Cloud Solutions Engineer</t>
  </si>
  <si>
    <t>['python', 'databricks', 'snowflake', 'bigquery', 'redshift', 'gcp', 'azure', 'pyspark', 'pandas', 'airflow', 'spark', 'hadoop', 'flask', 'jenkins', 'github', 'gitlab', 'docker', 'kubernetes']</t>
  </si>
  <si>
    <t>Data Engineer-Azure Synapse Analytics</t>
  </si>
  <si>
    <t>['sas', 'sas', 'sql', 'linux']</t>
  </si>
  <si>
    <t>Systems Analyst, Healthcare Analytics- SQL/ PowerBI</t>
  </si>
  <si>
    <t>['sql', 'python', 'azure', 'databricks', 'excel', 'tableau', 'qlik', 'visio']</t>
  </si>
  <si>
    <t>Black Lotus Labs Data Scientist</t>
  </si>
  <si>
    <t>['python', 'tensorflow', 'spark']</t>
  </si>
  <si>
    <t>Senior Pricing Analyst</t>
  </si>
  <si>
    <t>Top Talent</t>
  </si>
  <si>
    <t>Business Intelligence Analyst, Market Intelligence, Google Public Sector</t>
  </si>
  <si>
    <t>Data Center Technician, Global Server Operations</t>
  </si>
  <si>
    <t>Pflugerville, TX</t>
  </si>
  <si>
    <t>OnMed</t>
  </si>
  <si>
    <t>AVP- Risk Scoring Models - C12</t>
  </si>
  <si>
    <t>['sas', 'sas', 'sql', 'visual basic', 'r', 'python', 'spark']</t>
  </si>
  <si>
    <t>['python', 'c#', 'sql', 'tableau']</t>
  </si>
  <si>
    <t>Data &amp; Reporting Lead</t>
  </si>
  <si>
    <t>Corient</t>
  </si>
  <si>
    <t>Sr. Data Analytics Engineer (Azure)</t>
  </si>
  <si>
    <t>['sql', 'python', 'scala', 'r', 'javascript', 'sql server', 'databricks', 'azure', 'aws', 'gcp', 'tableau', 'excel', 'looker', 'qlik', 'github']</t>
  </si>
  <si>
    <t>Tye, TX</t>
  </si>
  <si>
    <t>Senior Website Data Analyst</t>
  </si>
  <si>
    <t>AI / Data Scientist Engineer</t>
  </si>
  <si>
    <t>Accuris</t>
  </si>
  <si>
    <t>['python', 'azure', 'aws', 'databricks', 'tensorflow', 'pytorch']</t>
  </si>
  <si>
    <t>Website Data Analyst</t>
  </si>
  <si>
    <t>Assct Spclst, Data Analytics Business Analyst</t>
  </si>
  <si>
    <t>['sql', 'sas', 'sas', 'excel', 'ssrs']</t>
  </si>
  <si>
    <t>CDW</t>
  </si>
  <si>
    <t>['sql', 'vba', 'python', 'power bi', 'tableau']</t>
  </si>
  <si>
    <t>Sr HR Data and Reporting Analyst</t>
  </si>
  <si>
    <t>Medica</t>
  </si>
  <si>
    <t>Manager, HR Data and Records Compliance</t>
  </si>
  <si>
    <t>Marketing Audience Insights Analyst</t>
  </si>
  <si>
    <t>['java', 'python', 'c#', 'javascript', 'ruby', 'ruby', 'sql', 'tableau']</t>
  </si>
  <si>
    <t>Workday Compensation Business Analyst</t>
  </si>
  <si>
    <t>Data Center Technician - Technical IT 2</t>
  </si>
  <si>
    <t>ISV Specialist Partner Engineer IV, Data Management</t>
  </si>
  <si>
    <t>['python', 'spark', 'excel', 'powerpoint', 'tableau']</t>
  </si>
  <si>
    <t>Public Health Business Intelligence Analyst - 117319</t>
  </si>
  <si>
    <t>['r', 'rshiny', 'power bi', 'word', 'spreadsheet']</t>
  </si>
  <si>
    <t>Senior Engineer, Characterization &amp; Analytics (ONSITE)</t>
  </si>
  <si>
    <t>Seagate Technology</t>
  </si>
  <si>
    <t>['assembly', 'python', 'c++', 'matlab', 'excel']</t>
  </si>
  <si>
    <t>Moran Towing Corporation</t>
  </si>
  <si>
    <t>['sql', 'python', 'c#', 'r', 'powershell', 'sql server', 'azure', 'aws', 'power bi', 'dax', 'ssrs']</t>
  </si>
  <si>
    <t>Full Time Only | Data Engineer with testing | Local or near by Seattle, WA / Santa Monica, CA | Independent</t>
  </si>
  <si>
    <t>['sql', 'python', 'scala', 'snowflake', 'databricks', 'airflow', 'spark']</t>
  </si>
  <si>
    <t>Senior Data Engineer (US)</t>
  </si>
  <si>
    <t>Security Business Systems Analyst</t>
  </si>
  <si>
    <t>SOF Targeting Analyst</t>
  </si>
  <si>
    <t>Senior Security Data Analyst</t>
  </si>
  <si>
    <t>Business Analytics Internship (Sales Operations)</t>
  </si>
  <si>
    <t>['go', 'sql', 'excel', 'power bi', 'tableau']</t>
  </si>
  <si>
    <t>Senior Business Analyst - Treasury (Senior Analytics Consultant)</t>
  </si>
  <si>
    <t>['sql', 'python', 'r', 'excel', 'tableau', 'power bi', 'visio', 'jira']</t>
  </si>
  <si>
    <t>Total System Services LLC</t>
  </si>
  <si>
    <t>['sas', 'sas', 'r', 'python', 'sql', 'javascript', 'spark', 'hadoop', 'spss', 'tableau']</t>
  </si>
  <si>
    <t>Codeworks IT Careers</t>
  </si>
  <si>
    <t>['sql', 'c#', 'python', 'ssis']</t>
  </si>
  <si>
    <t>Merion Station, PA</t>
  </si>
  <si>
    <t>Academic Research Assistant (Mathematics)</t>
  </si>
  <si>
    <t>Senior Finance &amp; Data Analyst</t>
  </si>
  <si>
    <t>Xponential Fitness</t>
  </si>
  <si>
    <t>P&amp;L/Revenue Financial Data Analyst</t>
  </si>
  <si>
    <t>Junior Java/C++ Developer /Data Scientist - Entry/Remote</t>
  </si>
  <si>
    <t>Senior Data Analyst, Credit Risk</t>
  </si>
  <si>
    <t>Acuity Eye Group</t>
  </si>
  <si>
    <t>['sql', 'sql server', 'power bi', 'tableau', 'alteryx', 'ms access', 'excel']</t>
  </si>
  <si>
    <t>['java', 'javascript', 'c++', 'oracle', 'spring', 'tensorflow', 'tableau', 'power bi', 'docker', 'jenkins']</t>
  </si>
  <si>
    <t>Principal, Data Scientist | Personalization (Deep Reinforcement Learning Background)</t>
  </si>
  <si>
    <t>['java', 'python', 'pyspark', 'tensorflow', 'pytorch']</t>
  </si>
  <si>
    <t>Data Scientist, Content Ecosystem - TikTok</t>
  </si>
  <si>
    <t>U.S. Pacific Fleet</t>
  </si>
  <si>
    <t>GCP Data Engineer - Manager</t>
  </si>
  <si>
    <t>Astrana Health Careers</t>
  </si>
  <si>
    <t>Astrana Health</t>
  </si>
  <si>
    <t>['python', 'sql', 'snowflake', 'databricks', 'aws', 'gcp', 'azure', 'spark', 'tableau', 'excel']</t>
  </si>
  <si>
    <t>Data Scientist - AI Trainer</t>
  </si>
  <si>
    <t>['perl', 'python', 'sql', 'shell', 'java', 'azure', 'databricks', 'hadoop', 'kafka', 'spark', 'linux', 'gitlab']</t>
  </si>
  <si>
    <t>['azure', 'databricks', 'aws', 'terraform']</t>
  </si>
  <si>
    <t>Daegu, South Korea</t>
  </si>
  <si>
    <t>Federal Government Jobs</t>
  </si>
  <si>
    <t>Data Engineer - Level III</t>
  </si>
  <si>
    <t>Arch Global Services</t>
  </si>
  <si>
    <t>['sql', 'snowflake', 'arch', 'power bi', 'excel', 'spreadsheet']</t>
  </si>
  <si>
    <t>Associate Data Scientist 679</t>
  </si>
  <si>
    <t>Protegrity</t>
  </si>
  <si>
    <t>['python', 'aws', 'keras', 'pytorch', 'pandas', 'numpy']</t>
  </si>
  <si>
    <t>Senior Data Engineer, Impact</t>
  </si>
  <si>
    <t>Hellerup, Denmark</t>
  </si>
  <si>
    <t>Jobs By Workable</t>
  </si>
  <si>
    <t>Novo Nordisk Foundation</t>
  </si>
  <si>
    <t>['sql', 'python', 'r', 'databricks', 'azure', 'pyspark', 'jupyter']</t>
  </si>
  <si>
    <t>Topsort</t>
  </si>
  <si>
    <t>['python', 'sql', 'go', 'aws', 'gcp', 'pandas', 'numpy', 'scikit-learn', 'matplotlib', 'seaborn']</t>
  </si>
  <si>
    <t>Data Engineer, Geospatial, Kuiper Ground Infrastructure Services, Geospatial Team</t>
  </si>
  <si>
    <t>Amazon Kuiper Manufacturing Enterprises LLC</t>
  </si>
  <si>
    <t>Senior Knowledge and Research Analyst (Remote)</t>
  </si>
  <si>
    <t>AOM Data Analyst</t>
  </si>
  <si>
    <t>Data Management and Analytics Industry Lead – Manufacturing</t>
  </si>
  <si>
    <t>Huron</t>
  </si>
  <si>
    <t>['java', 'scala', 'python', 'nosql', 'mysql', 'databricks', 'snowflake', 'gcp', 'azure', 'spring', 'airflow', 'kafka', 'docker', 'kubernetes']</t>
  </si>
  <si>
    <t>['sql', 'cassandra', 'oracle', 'hadoop', 'spark']</t>
  </si>
  <si>
    <t>NLP &amp; LLM Data Scientist - Healthcare &amp; Life Sciences</t>
  </si>
  <si>
    <t>['python', 'sql', 'aws', 'redshift', 'nltk', 'hugging face', 'pytorch']</t>
  </si>
  <si>
    <t>Senior Data Engineer - GenAI</t>
  </si>
  <si>
    <t>['python', 'azure', 'databricks', 'pyspark', 'kubernetes']</t>
  </si>
  <si>
    <t>Sr. Data Scientist, Entpr Analytics</t>
  </si>
  <si>
    <t>SCAN</t>
  </si>
  <si>
    <t>['sql', 'r', 'python', 'snowflake', 'databricks', 'alteryx', 'tableau', 'power bi']</t>
  </si>
  <si>
    <t>Business Systems / Data Analyst with IBOR or ABOR, and experience working with portfolio structures - HYBRID ONSITE</t>
  </si>
  <si>
    <t>Data Center Operations Site Lead, JoinOCI</t>
  </si>
  <si>
    <t>['go', 'oracle', 'linux', 'jira', 'confluence']</t>
  </si>
  <si>
    <t>['python', 'go', 'java', 'slack']</t>
  </si>
  <si>
    <t>Founding ML Engineer</t>
  </si>
  <si>
    <t>Montash</t>
  </si>
  <si>
    <t>['python', 'aws', 'gcp', 'azure', 'react', 'tensorflow', 'pytorch']</t>
  </si>
  <si>
    <t>Crane Payment Innovations</t>
  </si>
  <si>
    <t>['sql', 'go', 'excel', 'qlik', 'tableau', 'power bi']</t>
  </si>
  <si>
    <t>AI &amp; GenAI Data Scientist-Senior Associate</t>
  </si>
  <si>
    <t>['python', 'sql', 'nosql', 'azure', 'aws', 'pandas', 'nltk', 'scikit-learn', 'keras', 'git']</t>
  </si>
  <si>
    <t>Senior Lead Reporting Analyst - Data Analytics and Visualization</t>
  </si>
  <si>
    <t>['sql', 'power bi', 'word', 'excel', 'powerpoint']</t>
  </si>
  <si>
    <t>Cloud Data Engineering Specialist Leader</t>
  </si>
  <si>
    <t>['aws', 'azure', 'databricks', 'gcp', 'snowflake', 'oracle']</t>
  </si>
  <si>
    <t>Business Intelligence Engineer, Amazon Appstore</t>
  </si>
  <si>
    <t>['sql', 'python', 'perl', 'shell', 'mysql', 'aws', 'redshift', 'oracle', 'excel', 'tableau', 'cognos']</t>
  </si>
  <si>
    <t>Manager, Data Strategy and Engineering</t>
  </si>
  <si>
    <t>['sql', 'python', 'bash', 'powershell', 'elasticsearch', 'aws', 'azure']</t>
  </si>
  <si>
    <t>Data Quality Developer</t>
  </si>
  <si>
    <t>Smart IT Frame LLC</t>
  </si>
  <si>
    <t>STAND 8 Technology Consulting</t>
  </si>
  <si>
    <t>['snowflake', 'power bi', 'excel']</t>
  </si>
  <si>
    <t>Systems Analyst I</t>
  </si>
  <si>
    <t>AI Software Developer</t>
  </si>
  <si>
    <t>WorldQuant</t>
  </si>
  <si>
    <t>['python', 'sql', 'redis', 'kafka']</t>
  </si>
  <si>
    <t>Data Engineer Needed for Scalable Data Strategy Consultation</t>
  </si>
  <si>
    <t>SQL DBA- On prem</t>
  </si>
  <si>
    <t>['sql', 'powershell', 't-sql']</t>
  </si>
  <si>
    <t>Senior Data Integration Engineer</t>
  </si>
  <si>
    <t>['sql', 'azure', 'angular']</t>
  </si>
  <si>
    <t>Senior Data Engineer (Managing Lead) - NTIA Contract</t>
  </si>
  <si>
    <t>['python', 'javascript', 'java', 'matlab', 'sql', 'nosql', 'mongodb', 'mongodb', 'postgresql', 'elasticsearch', 'azure', 'databricks', 'spark']</t>
  </si>
  <si>
    <t>Junior Data Reporting Analyst</t>
  </si>
  <si>
    <t>Vinotheque Wine Cellars</t>
  </si>
  <si>
    <t>['sql', 'go', 'powerpoint', 'excel', 'word']</t>
  </si>
  <si>
    <t>East Greenwich, RI</t>
  </si>
  <si>
    <t>FM</t>
  </si>
  <si>
    <t>['python', 'r', 'sql', 'databricks']</t>
  </si>
  <si>
    <t>Blackstone, MA</t>
  </si>
  <si>
    <t>Space Telescope Science Institute</t>
  </si>
  <si>
    <t>['sql', 'python', 'kafka', 'graphql']</t>
  </si>
  <si>
    <t>Sr. Data Engineer, R&amp;D Data Catalyst Team</t>
  </si>
  <si>
    <t>['sql', 'databricks', 'aws', 'power bi', 'dax', 'unify']</t>
  </si>
  <si>
    <t>Staff Marketing Data Analyst</t>
  </si>
  <si>
    <t>['sql', 'python', 'r', 'snowflake', 'tableau', 'power bi', 'excel', 'sheets']</t>
  </si>
  <si>
    <t>['python', 'ruby', 'ruby', 'mysql', 'snowflake', 'aws', 'kafka', 'excel', 'jenkins', 'docker', 'kubernetes']</t>
  </si>
  <si>
    <t>Project Management Information System (PMIS) Data Engineer - (Term-Limited)</t>
  </si>
  <si>
    <t>Sound Transit</t>
  </si>
  <si>
    <t>['go', 'sql', 'nosql', 'crystal', 'mongodb', 'mongodb', 'c#', 'java', 'scala', 'python', 'powershell', 'sql server', 'cassandra', 'azure', 'kafka', 'spark', 'ssis', 'ssrs', 'power bi', 'excel', 'flow', 'git', 'jenkins']</t>
  </si>
  <si>
    <t>Sr. Data Science Engineer, Realm-X</t>
  </si>
  <si>
    <t>['sql', 'pandas', 'numpy', 'spark', 'kafka', 'linux', 'excel']</t>
  </si>
  <si>
    <t>Senior Data Analyst with Salesvision Experience</t>
  </si>
  <si>
    <t>eDiscovery Data Preservation Engineer - USDS</t>
  </si>
  <si>
    <t>['aws', 'express', 'windows']</t>
  </si>
  <si>
    <t>Sr Analytics Engineer</t>
  </si>
  <si>
    <t>Charlie Health</t>
  </si>
  <si>
    <t>['sql', 'go', 'snowflake', 'redshift', 'bigquery', 'tableau']</t>
  </si>
  <si>
    <t>Decision Support Specialist (Data Analyst or BI Analyst), Intermediate - 2311</t>
  </si>
  <si>
    <t>['sql', 'oracle', 'qlik', 'powerpoint', 'alteryx']</t>
  </si>
  <si>
    <t>Data Analyst/ Compliance Analyst</t>
  </si>
  <si>
    <t>Root Staffing</t>
  </si>
  <si>
    <t>Service Delivery Center Senior Data Analyst - Financial Services Organization - AI and Data</t>
  </si>
  <si>
    <t>['sql', 'python', 'sql server', 'mysql', 'db2', 'databricks', 'snowflake', 'oracle', 'aws', 'azure', 'tableau']</t>
  </si>
  <si>
    <t>Data Scientist II AI/ML</t>
  </si>
  <si>
    <t>Claritev</t>
  </si>
  <si>
    <t>Senior Analyst, Provider Analytics</t>
  </si>
  <si>
    <t>Sr Data Engineer – MLC Account Solutions Team - Hybrid</t>
  </si>
  <si>
    <t>['python', 'aws', 'snowflake', 'redshift', 'airflow', 'unix']</t>
  </si>
  <si>
    <t>Data Scientist II - Financial Crimes Modeling</t>
  </si>
  <si>
    <t>Healthcare Economics Analyst</t>
  </si>
  <si>
    <t>Data Analyst Intern - Summer 2025</t>
  </si>
  <si>
    <t>C&amp;S Wholesale Grocers, LLC</t>
  </si>
  <si>
    <t>['python', 'sql', 'gcp', 'bigquery', 'looker', 'tableau', 'excel']</t>
  </si>
  <si>
    <t>Data Analyst 2 - Now Hiring</t>
  </si>
  <si>
    <t>Suna Solutions</t>
  </si>
  <si>
    <t>['snowflake', 'oracle', 'tableau', 'power bi', 'excel']</t>
  </si>
  <si>
    <t>['python', 'sql', 'r', 'azure', 'aws', 'snowflake']</t>
  </si>
  <si>
    <t>Sr Big Data Analyst</t>
  </si>
  <si>
    <t>['sql', 'java', 'python', 'scala', 'databricks', 'spark']</t>
  </si>
  <si>
    <t>Delanson, NY</t>
  </si>
  <si>
    <t>Ely, IA</t>
  </si>
  <si>
    <t>Data Center Electrical Engineer</t>
  </si>
  <si>
    <t>Verrus</t>
  </si>
  <si>
    <t>Predictive Analytics Analyst</t>
  </si>
  <si>
    <t>HomeServe USA</t>
  </si>
  <si>
    <t>Staff Engineer Data Engineer</t>
  </si>
  <si>
    <t>['sql', 'postgresql', 'mysql', 'sql server', 'azure', 'aws', 'redshift', 'snowflake', 'bigquery', 'spark', 'hadoop', 'kafka', 'airflow', 'gdpr']</t>
  </si>
  <si>
    <t>Senior Business Intelligence Developer/Data Analyst</t>
  </si>
  <si>
    <t>Hartford, AL</t>
  </si>
  <si>
    <t>['sql', 'python', 'snowflake', 'redshift', 'bigquery', 'azure', 'tableau']</t>
  </si>
  <si>
    <t>['sql', 'r', 'excel', 'word']</t>
  </si>
  <si>
    <t>Senior Analyst, Sales Incentives and Performance</t>
  </si>
  <si>
    <t>GN Group</t>
  </si>
  <si>
    <t>Manager Data Analyst - Consumer Bank</t>
  </si>
  <si>
    <t>['python', 'r', 'sql', 'aws', 'spark', 'tableau']</t>
  </si>
  <si>
    <t>Data Science Lead Analyst (VP) - Fair Lending Mortgage Analysis</t>
  </si>
  <si>
    <t>IT Data Lead Analyst, VP</t>
  </si>
  <si>
    <t>Principal Associate, Data Scientist, Model Risk Office</t>
  </si>
  <si>
    <t>Manager, Data Scientist - Card Partnerships</t>
  </si>
  <si>
    <t>['python', 'c', 'dynamodb', 'elasticsearch', 'databricks', 'tableau', 'atlassian']</t>
  </si>
  <si>
    <t>['python', 'java', 'aws', 'azure', 'kubernetes']</t>
  </si>
  <si>
    <t>TRANSCEND COMPANY INC</t>
  </si>
  <si>
    <t>['nosql', 'python', 'java', 'scala', 'aws', 'azure', 'snowflake', 'redshift', 'bigquery', 'spark', 'airflow', 'kafka', 'tableau', 'power bi', 'looker']</t>
  </si>
  <si>
    <t>Sr IT Data Analyst</t>
  </si>
  <si>
    <t>Data Engineer (Secret Clearance or higher)</t>
  </si>
  <si>
    <t>IMG Information Management Group, Inc.</t>
  </si>
  <si>
    <t>['sql', 'python', 'oracle', 'numpy', 'pandas', 'tableau']</t>
  </si>
  <si>
    <t>Communicare+OLE</t>
  </si>
  <si>
    <t>['sql', 'python', 'r', 'nosql', 'mongodb', 'mongodb', 'postgresql', 'cassandra', 'azure', 'aws', 'snowflake', 'hadoop', 'spark', 'windows', 'tableau', 'outlook', 'word', 'excel', 'powerpoint', 'sharepoint', 'visio', 'flow', 'git', 'github', 'docker', 'kubernetes', 'clickup', 'smartsheet', 'jira']</t>
  </si>
  <si>
    <t>DATA ANALYST - BUREAU OF HUMAN RESOURCES</t>
  </si>
  <si>
    <t>Analyst, Reporting and Data Management</t>
  </si>
  <si>
    <t>['sql', 'express', 'excel', 'tableau']</t>
  </si>
  <si>
    <t>Aston Carter Careers</t>
  </si>
  <si>
    <t>MORAN TOWING CORPORATION</t>
  </si>
  <si>
    <t>DATA REPORTING ANALYST</t>
  </si>
  <si>
    <t>Tamarac, FL</t>
  </si>
  <si>
    <t>GotWorx Staffing | Jobs</t>
  </si>
  <si>
    <t>GotWorx Staffing</t>
  </si>
  <si>
    <t>['t-sql', 'sql', 'ssrs', 'power bi', 'ssis', 'flow']</t>
  </si>
  <si>
    <t>['java', 'r', 'matlab', 'python', 'sql', 'spark', 'numpy', 'pandas', 'matplotlib', 'keras', 'tensorflow', 'pytorch', 'seaborn', 'tableau', 'flow', 'gitlab']</t>
  </si>
  <si>
    <t>Data Analyst, Central Services</t>
  </si>
  <si>
    <t>Flywire</t>
  </si>
  <si>
    <t>Quality Compliance Data Steward_CAPS</t>
  </si>
  <si>
    <t>B. Braun Medical Inc. (US)</t>
  </si>
  <si>
    <t>Data Analyst (Marketing)</t>
  </si>
  <si>
    <t>Neo Group</t>
  </si>
  <si>
    <t>['sql', 'python', 'pandas', 'excel']</t>
  </si>
  <si>
    <t>Data Analytics Engineer Intern</t>
  </si>
  <si>
    <t>['sql', 'python', 'aws', 'azure', 'gcp', 'airflow']</t>
  </si>
  <si>
    <t>Senior Research Analyst, Consumer Insights</t>
  </si>
  <si>
    <t>WMS Analyst (251444)</t>
  </si>
  <si>
    <t>Jurupa Valley, CA</t>
  </si>
  <si>
    <t>Staff, Data Engineer | Marketplace</t>
  </si>
  <si>
    <t>['java', 'sql', 'no-sql', 'gcp', 'azure', 'spark', 'kafka', 'spring', 'graphql', 'airflow']</t>
  </si>
  <si>
    <t>Eligibility and Enrollment Data Analyst (Remote - Florida/Texas)</t>
  </si>
  <si>
    <t>Richland Center, WI</t>
  </si>
  <si>
    <t>The University of South Carolina</t>
  </si>
  <si>
    <t>Business Intelligence Engineer, Amazon Music</t>
  </si>
  <si>
    <t>['r', 'sas', 'sas', 'matlab', 'sql', 'python', 'nosql', 'dynamodb', 'redshift', 'oracle', 'aws', 'tableau']</t>
  </si>
  <si>
    <t>Data Center Security Specialist Intern</t>
  </si>
  <si>
    <t>Data Analyst II, Quality Control - Full-time</t>
  </si>
  <si>
    <t>Director, Data Science Engineer</t>
  </si>
  <si>
    <t>Ocwen</t>
  </si>
  <si>
    <t>['sql', 't-sql', 'sql server', 'power bi', 'microstrategy', 'tableau']</t>
  </si>
  <si>
    <t>Morrisville, PA</t>
  </si>
  <si>
    <t>Hamilton Pet Meadow</t>
  </si>
  <si>
    <t>['vba', 'tableau', 'visio']</t>
  </si>
  <si>
    <t>Zywa</t>
  </si>
  <si>
    <t>['sql', 'python', 'r', 'aws', 'gcp', 'azure', 'hadoop', 'spark', 'tableau', 'looker', 'power bi']</t>
  </si>
  <si>
    <t>AI &amp; GenAI Data Scientist-Senior Associate - Full-time</t>
  </si>
  <si>
    <t>Director, Advertising Data Science - Full-time</t>
  </si>
  <si>
    <t>Workforce Management Analyst II/Forecasting and Analytics - Full-time</t>
  </si>
  <si>
    <t>UNUM</t>
  </si>
  <si>
    <t>['sql', 'sas', 'sas', 'cognos']</t>
  </si>
  <si>
    <t>Data Analyst, Global Strategy Analytics</t>
  </si>
  <si>
    <t>Continuum Media Network Inc</t>
  </si>
  <si>
    <t>['python', 'sql', 'sql server', 'mysql', 'redshift', 'aws', 'gcp', 'azure', 'tableau', 'power bi', 'git', 'bitbucket', 'github', 'terraform', 'jenkins']</t>
  </si>
  <si>
    <t>Data Analyst Lead (Citymapper)</t>
  </si>
  <si>
    <t>CommuniCare+OLE</t>
  </si>
  <si>
    <t>Sr. Data Scientist -AI/ML</t>
  </si>
  <si>
    <t>Internship, Data Engineer, Electronic Devices (Summer 2025)</t>
  </si>
  <si>
    <t>Tesla Motors</t>
  </si>
  <si>
    <t>['python', 'matlab', 'javascript', 'r', 'redis', 'spark', 'splunk', 'tableau', 'git', 'jenkins', 'docker', 'kubernetes']</t>
  </si>
  <si>
    <t>Biotech, Pharmaceutical And Clinical Research Jobs | BioSpace</t>
  </si>
  <si>
    <t>Graduate Program: Associate Data Scientist - Now Hiring</t>
  </si>
  <si>
    <t>Xtillion</t>
  </si>
  <si>
    <t>Lead Data Engineer - Big Data</t>
  </si>
  <si>
    <t>['scala', 'python', 'c#', 'shell', 'databricks', 'aws', 'azure', 'tensorflow', 'jenkins']</t>
  </si>
  <si>
    <t>Senior Associate, Data Insights and Forensics</t>
  </si>
  <si>
    <t>['visio', 'powerpoint', 'excel', 'word']</t>
  </si>
  <si>
    <t>Workday Business Systems Analyst</t>
  </si>
  <si>
    <t>['sql', 'sas', 'sas', 'python', 'word', 'excel', 'powerpoint', 'power bi']</t>
  </si>
  <si>
    <t>Business Systems Analyst III</t>
  </si>
  <si>
    <t>['crystal', 'java', 'oracle', 'ms access', 'word', 'excel']</t>
  </si>
  <si>
    <t>Data Scientist, Devices and Services FinTech</t>
  </si>
  <si>
    <t>['python', 'r', 'scala', 'sql', 'sas', 'sas', 'matlab', 'perl']</t>
  </si>
  <si>
    <t>Data Engineer - SQL &amp; PowerBI (Public Sector) Carson City, NV</t>
  </si>
  <si>
    <t>['sql', 'aws', 'azure', 'redshift', 'bigquery', 'power bi']</t>
  </si>
  <si>
    <t>Palantir Data Scientist - Senior Solution Specialist - Full-time</t>
  </si>
  <si>
    <t>['python', 'typescript', 'javascript', 'pyspark']</t>
  </si>
  <si>
    <t>Aws Python Data Engineer</t>
  </si>
  <si>
    <t>['python', 'sql', 'c', 'dynamodb', 'aws', 'redshift', 'snowflake', 'spark', 'kafka', 'airflow', 'terraform', 'github']</t>
  </si>
  <si>
    <t>Data Engineer for Marketing Data Aggregation</t>
  </si>
  <si>
    <t>Aibidia</t>
  </si>
  <si>
    <t>['python', 'aws', 'pandas', 'numpy', 'scikit-learn']</t>
  </si>
  <si>
    <t>Lead Data Analyst - Operations</t>
  </si>
  <si>
    <t>Marlborough, CT</t>
  </si>
  <si>
    <t>BJ's Wholesale Club</t>
  </si>
  <si>
    <t>OLE Health</t>
  </si>
  <si>
    <t>Data Scientist I (Mid-level)-Model Development</t>
  </si>
  <si>
    <t>USAA - United Services Automobile Association</t>
  </si>
  <si>
    <t>Reporting and Data Analyst (Agency)</t>
  </si>
  <si>
    <t>Method Recruiting</t>
  </si>
  <si>
    <t>['sql', 'bigquery', 'tensorflow', 'scikit-learn', 'looker', 'tableau', 'slack']</t>
  </si>
  <si>
    <t>Free State, South Africa (+3 others)</t>
  </si>
  <si>
    <t>['sql', 'python', 'bash', 'databricks', 'pyspark', 'alteryx']</t>
  </si>
  <si>
    <t>Data Analyst, Cyber Defense &amp; Engineering - USDS</t>
  </si>
  <si>
    <t>['python', 'r', 'sql', 'express', 'tableau', 'power bi']</t>
  </si>
  <si>
    <t>Staff, Data Scientist - Conversational AI</t>
  </si>
  <si>
    <t>['scala', 'sql', 'gcp', 'aws', 'azure', 'hadoop', 'spark']</t>
  </si>
  <si>
    <t>Farm &amp; Business Financial Analyst/Data Engineer</t>
  </si>
  <si>
    <t>Driscoll Management Company, Inc.</t>
  </si>
  <si>
    <t>Senior Civil Leader - Data Centers</t>
  </si>
  <si>
    <t>Langan Engineering &amp; Environmental Services</t>
  </si>
  <si>
    <t>Freelance Online Data Analyst - English &amp; Chinese (Traditional)</t>
  </si>
  <si>
    <t>Full Stack or AI/ML Software and Data Engineers (U.S. Citizens Only)</t>
  </si>
  <si>
    <t>['c', 'rust', 'aws']</t>
  </si>
  <si>
    <t>Data Associate Opportunities at D. E. Shaw Research</t>
  </si>
  <si>
    <t>D. E. Shaw Research</t>
  </si>
  <si>
    <t>Product Owner - Data Engineering</t>
  </si>
  <si>
    <t>['azure', 'aws', 'gcp', 'tableau', 'jira']</t>
  </si>
  <si>
    <t>SaT-DnA-Data Science Gen AI Associate Manager</t>
  </si>
  <si>
    <t>Data Scientist – ML Model Operations (Remote)</t>
  </si>
  <si>
    <t>Hilton Grand Vacations</t>
  </si>
  <si>
    <t>['go', 'python', 'sql', 'databricks', 'azure', 'aws', 'gcp', 'scikit-learn', 'tensorflow', 'keras', 'numpy', 'pandas', 'matplotlib', 'flow', 'terraform']</t>
  </si>
  <si>
    <t>Data Analyst - On W2 - Only Locals</t>
  </si>
  <si>
    <t>Senior Engineer, Battery Data and Modeling</t>
  </si>
  <si>
    <t>SES AI</t>
  </si>
  <si>
    <t>Data Analyst Internship Summer 2025 | Apply With No Experience</t>
  </si>
  <si>
    <t>San Jose, CA (+13 others)</t>
  </si>
  <si>
    <t>British Council</t>
  </si>
  <si>
    <t>['sql', 'python', 'r', 'excel', 'power bi', 'tableau', 'sheets', 'zoom', 'slack', 'microsoft teams']</t>
  </si>
  <si>
    <t>Data Scientist - II</t>
  </si>
  <si>
    <t>Katalyst Healthcares &amp; Life Sciences Inc</t>
  </si>
  <si>
    <t>['python', 'r', 'matlab', 'aws', 'numpy', 'pandas', 'matplotlib', 'scikit-learn']</t>
  </si>
  <si>
    <t>Union Leasing</t>
  </si>
  <si>
    <t>['sql', 'python', 'r', 'express', 'power bi']</t>
  </si>
  <si>
    <t>Data Engineer With Mortgage industry</t>
  </si>
  <si>
    <t>United IT Solutions</t>
  </si>
  <si>
    <t>Data Engineer With Salesforce Marketing Cloud</t>
  </si>
  <si>
    <t>['aws', 'excel', 'powerpoint']</t>
  </si>
  <si>
    <t>Family Crisis Center of Baltimore County</t>
  </si>
  <si>
    <t>Data Scientist II- Bioinformatics</t>
  </si>
  <si>
    <t>Data Engineer- W2 Only (No H1b or OPT/CPT)</t>
  </si>
  <si>
    <t>['sql', 'nosql', 'java']</t>
  </si>
  <si>
    <t>['python', 'powershell', 'sql', 'c#', 'sql server', 'azure', 'power bi']</t>
  </si>
  <si>
    <t>Senior Data Engineer W2 Only</t>
  </si>
  <si>
    <t>AMISEQ</t>
  </si>
  <si>
    <t>['sql', 'python', 'snowflake', 'bigquery', 'aws', 'redshift', 'gcp', 'tableau', 'looker', 'power bi', 'flow', 'kubernetes', 'jira', 'confluence']</t>
  </si>
  <si>
    <t>Manufacturing Data Engineer, Technical Infrastructure, Platforms TechnicalOperations</t>
  </si>
  <si>
    <t>['sql', 'python', 'snowflake', 'redshift', 'bigquery', 'aws', 'azure', 'gcp']</t>
  </si>
  <si>
    <t>Expert Statistician</t>
  </si>
  <si>
    <t>['sql', 'python', 'snowflake', 'alteryx', 'tableau']</t>
  </si>
  <si>
    <t>SSRS &amp; Bold Report Writers</t>
  </si>
  <si>
    <t>['sql', 'c#', 'ssrs', 'tableau', 'cognos']</t>
  </si>
  <si>
    <t>Quality Systems Specialist - Data Analyst - Becton Dickinson</t>
  </si>
  <si>
    <t>BD</t>
  </si>
  <si>
    <t>Data &amp; Business Intelligence Analyst</t>
  </si>
  <si>
    <t>['sql', 'r', 'python', 'java', 'scala', 'php', 'javascript']</t>
  </si>
  <si>
    <t>Full Stack Staff Data Scientist | Transportation AI – GenAI</t>
  </si>
  <si>
    <t>['python', 'java', 'c++', 'gcp', 'azure']</t>
  </si>
  <si>
    <t>Global Supply Data Analyst</t>
  </si>
  <si>
    <t>Reckitt</t>
  </si>
  <si>
    <t>['sql', 'python', 'r', 'databricks', 'excel', 'sap', 'power bi']</t>
  </si>
  <si>
    <t>Sr Data Integration Analyst</t>
  </si>
  <si>
    <t>Data Engineer (Redshift)- $145K  (Tampa)</t>
  </si>
  <si>
    <t>['sql', 'mysql', 'redshift', 'aws']</t>
  </si>
  <si>
    <t>['sql', 'sql server', 'oracle', 'tableau', 'powerpoint']</t>
  </si>
  <si>
    <t>Senior Data Scientist, Research, Workspace</t>
  </si>
  <si>
    <t>['python', 'r', 'sql', 'express', 'sheets']</t>
  </si>
  <si>
    <t>Data Engineer with Spark,AWS,Java</t>
  </si>
  <si>
    <t>Thinklusive</t>
  </si>
  <si>
    <t>['java', 'mongodb', 'mongodb', 'aws', 'redshift', 'spark', 'kafka', 'flow']</t>
  </si>
  <si>
    <t>Director, Data Engineer - PGIM Asset Management (Hybrid - Newark, NJ)</t>
  </si>
  <si>
    <t>PGIM</t>
  </si>
  <si>
    <t>['aws', 'azure', 'spark', 'hadoop', 'docker', 'jira', 'confluence']</t>
  </si>
  <si>
    <t>SAS Grid Analyst/ Developer</t>
  </si>
  <si>
    <t>['sas', 'sas', 'sql', 'db2', 'sql server']</t>
  </si>
  <si>
    <t>Analyst/Junior Associate Analytics</t>
  </si>
  <si>
    <t>DivcoWest</t>
  </si>
  <si>
    <t>['excel', 'word', 'powerpoint', 'flow']</t>
  </si>
  <si>
    <t>Principal Data Analysis</t>
  </si>
  <si>
    <t>AT&amp;T Services, Inc.</t>
  </si>
  <si>
    <t>['sql', 'power bi', 'excel', 'sharepoint']</t>
  </si>
  <si>
    <t>NLP &amp; Data Engineer (Python &amp; PostgreSQL) – PDF Data Extraction</t>
  </si>
  <si>
    <t>['python', 'sql', 'postgresql']</t>
  </si>
  <si>
    <t>Knowledge Engineer - Automotive</t>
  </si>
  <si>
    <t>Windsor, ON, Canada</t>
  </si>
  <si>
    <t>Premier Staffing Solution</t>
  </si>
  <si>
    <t>Senior Manager, Data Science - Financial Crimes Modeling</t>
  </si>
  <si>
    <t>Commercial Analytics Analyst 2</t>
  </si>
  <si>
    <t>Hologic, Inc.</t>
  </si>
  <si>
    <t>['sql', 'sql server', 'azure', 'oracle', 'power bi', 'dax', 'excel']</t>
  </si>
  <si>
    <t>Staff Data Analyst, Customer Success Strategy &amp; Ops</t>
  </si>
  <si>
    <t>HubSpot</t>
  </si>
  <si>
    <t>Sr. Azure Data Engineer- Finance</t>
  </si>
  <si>
    <t>['sql', 'python', 'azure', 'aws', 'power bi', 'visio', 'sap', 'tableau', 'flow']</t>
  </si>
  <si>
    <t>Data Center MEP Engineer</t>
  </si>
  <si>
    <t>Etched</t>
  </si>
  <si>
    <t>['airflow', 'flow']</t>
  </si>
  <si>
    <t>Data Scientist Level 2</t>
  </si>
  <si>
    <t>IntelliGenesis</t>
  </si>
  <si>
    <t>['r', 'python', 'sql', 'unix', 'git']</t>
  </si>
  <si>
    <t>Full Performance Data Engineer</t>
  </si>
  <si>
    <t>Corporate Strategy - Senior Data Scientist - Business Analytics</t>
  </si>
  <si>
    <t>Golden 1 Credit Union</t>
  </si>
  <si>
    <t>['python', 'sql', 'r', 'snowflake', 'databricks', 'redshift', 'scikit-learn', 'pytorch', 'tensorflow', 'keras', 'power bi', 'tableau', 'looker', 'dax', 'excel']</t>
  </si>
  <si>
    <t>['vba', 'sql', 'tableau', 'qlik', 'power bi', 'excel']</t>
  </si>
  <si>
    <t>Consumption Lead, Data Cloud &amp; Agentforce</t>
  </si>
  <si>
    <t>['python', 'r', 'snowflake', 'databricks', 'redshift', 'pandas', 'jupyter', 'tableau', 'looker', 'power bi']</t>
  </si>
  <si>
    <t>Data Engineer *Must Have Secret Clearance Or Public Trust*</t>
  </si>
  <si>
    <t>['python', 'r', 'java', 'scala', 'go', 'mysql', 'aws', 'redshift', 'oracle', 'kafka', 'splunk', 'gitlab', 'docker', 'kubernetes']</t>
  </si>
  <si>
    <t>Senior Support Analyst - Consent &amp; Preference</t>
  </si>
  <si>
    <t>['html', 'css', 'javascript', 'react']</t>
  </si>
  <si>
    <t>RemX Specialty Staffing</t>
  </si>
  <si>
    <t>['sql', 'python', 'r', 'vba', 'excel']</t>
  </si>
  <si>
    <t>Product &amp; Data Analyst</t>
  </si>
  <si>
    <t>Pacific Premier Bank</t>
  </si>
  <si>
    <t>Data Analyst - Property and Casualty Insurance Domain</t>
  </si>
  <si>
    <t>['sql', 'python', 'sql server', 'azure', 'word', 'excel', 'powerpoint', 'sharepoint', 'microstrategy', 'cognos', 'sap', 'tableau']</t>
  </si>
  <si>
    <t>Data Management Analyst – Mortgage</t>
  </si>
  <si>
    <t>['sas', 'sas', 'sql', 'aws', 'linux']</t>
  </si>
  <si>
    <t>Research Data Analyst - Hybrid - 131914</t>
  </si>
  <si>
    <t>Campus, IL</t>
  </si>
  <si>
    <t>San Diego Supercomputer Center</t>
  </si>
  <si>
    <t>['sas', 'sas', 'r', 'spss', 'excel']</t>
  </si>
  <si>
    <t>Staff Data Scientist / Machine Learning Engineer</t>
  </si>
  <si>
    <t>['java', 'python', 'r', 'matlab', 'gcp']</t>
  </si>
  <si>
    <t>LinkedIn Trinidad &amp; Tobago</t>
  </si>
  <si>
    <t>Ultra-Chem, Inc.</t>
  </si>
  <si>
    <t>Niche Payroll (Exempt) - Healthcare Quality Data Analyst</t>
  </si>
  <si>
    <t>Credit Sesame Senior Data Engineer - Toronto - 1 week ago experienced rdf4j airflow Engineering</t>
  </si>
  <si>
    <t>JobMESH</t>
  </si>
  <si>
    <t>['sql', 'python', 'aws', 'pyspark', 'airflow', 'flow']</t>
  </si>
  <si>
    <t>['sql', 'python', 'scala', 'java', 'aws', 'azure', 'snowflake', 'airflow', 'unix', 'tableau', 'looker', 'flow']</t>
  </si>
  <si>
    <t>Data Governance Lead (Hybrid)</t>
  </si>
  <si>
    <t>Selective Insurance</t>
  </si>
  <si>
    <t>Senior Analyst, GTM Analytics</t>
  </si>
  <si>
    <t>['sql', 'python', 'snowflake', 'pandas', 'numpy', 'matplotlib', 'tableau', 'excel', 'powerpoint']</t>
  </si>
  <si>
    <t>Intelligence Management Specialist, Senior</t>
  </si>
  <si>
    <t>Associate Software Engineer (Salesforce Marketing Cloud/ Data Cloud Developer)</t>
  </si>
  <si>
    <t>['java', 'python', 'javascript', 'nosql', 'css', 'c#', 'c', 'go', 'heroku', 'oracle', 'react', 'angular', 'jira']</t>
  </si>
  <si>
    <t>Senior Analytics Engineer, Data Strategy</t>
  </si>
  <si>
    <t>Guy Carpenter</t>
  </si>
  <si>
    <t>['sql', 'python', 'databricks', 'snowflake', 'bigquery', 'tableau', 'looker']</t>
  </si>
  <si>
    <t>Senior Financial Modeling Analyst (Global)</t>
  </si>
  <si>
    <t>['excel', 'word', 'outlook', 'terminal']</t>
  </si>
  <si>
    <t>Data Modeler- Retail Banking experience</t>
  </si>
  <si>
    <t>Temple Terrace, FL</t>
  </si>
  <si>
    <t>['python', 'sql', 'aws', 'azure', 'gcp', 'pandas', 'numpy', 'scikit-learn', 'pytorch', 'spark', 'flow']</t>
  </si>
  <si>
    <t>Data Engineering / Power BI</t>
  </si>
  <si>
    <t>['scala', 'python', 'java', 'aws', 'spark']</t>
  </si>
  <si>
    <t>Data Management Key-user</t>
  </si>
  <si>
    <t>Analyst, Master Data Management (12-months Contract)</t>
  </si>
  <si>
    <t>International SOS</t>
  </si>
  <si>
    <t>Mission Data Analyst TS/SCI W</t>
  </si>
  <si>
    <t>IBM - Avature</t>
  </si>
  <si>
    <t>Military Systems Data Analyst, Mid-Level</t>
  </si>
  <si>
    <t>Man-Machine Systems Assessment</t>
  </si>
  <si>
    <t>Sr. Tableau Developer</t>
  </si>
  <si>
    <t>IntelliGenesis LLC</t>
  </si>
  <si>
    <t>['java', 'scala', 'sql', 'python', 'azure', 'databricks', 'unity']</t>
  </si>
  <si>
    <t>Senior Python Oracle Pl/SQL Data Engineer.</t>
  </si>
  <si>
    <t>['python', 'sql', 'aws', 'snowflake', 'oracle', 'unix', 'jenkins', 'git']</t>
  </si>
  <si>
    <t>Business Analyst II, Selling Partner Recrt&amp;Success (4095)</t>
  </si>
  <si>
    <t>['sql', 'vba', 'excel', 'tableau']</t>
  </si>
  <si>
    <t>Cloud Big Data Developer - Officer</t>
  </si>
  <si>
    <t>['scala', 'python', 'sql', 'nosql', 'shell', 'elasticsearch', 'databricks', 'aws', 'spark', 'hadoop', 'unix', 'tableau', 'github']</t>
  </si>
  <si>
    <t>Data and Reporting Specialist - Bilingual Spanish</t>
  </si>
  <si>
    <t>['excel', 'power bi', 'powerpoint']</t>
  </si>
  <si>
    <t>Data Analytics Engineer - Financial Services / Hedge-fund</t>
  </si>
  <si>
    <t>['sql', 'aws', 'tableau', 'ssis']</t>
  </si>
  <si>
    <t>['sql', 'python', 'r', 'aws', 'azure', 'gcp', 'hadoop', 'spark', 'tableau', 'power bi']</t>
  </si>
  <si>
    <t>Sr Software Development Engineer, AWS Open Data Analytics Engines</t>
  </si>
  <si>
    <t>SAS Programmer</t>
  </si>
  <si>
    <t>Data Engineer- up to $115,000 base salary</t>
  </si>
  <si>
    <t>Data Quality Analyst (EX Apple)</t>
  </si>
  <si>
    <t>Creed Infotech Private Limited</t>
  </si>
  <si>
    <t>['sql', 'python', 'snowflake', 'airflow', 'pandas', 'tableau', 'git']</t>
  </si>
  <si>
    <t>Illinois State Board of Education</t>
  </si>
  <si>
    <t>['sql', 'sql server', 'azure', 'power bi', 'tableau']</t>
  </si>
  <si>
    <t>School Data Analyst</t>
  </si>
  <si>
    <t>Orange-Ulster BOCES</t>
  </si>
  <si>
    <t>Sr. Manager Data Design</t>
  </si>
  <si>
    <t>Machine Learning Analyst</t>
  </si>
  <si>
    <t>Sr Data Scientist- Quant Programmer, BI</t>
  </si>
  <si>
    <t>['python', 'databricks', 'azure', 'oracle']</t>
  </si>
  <si>
    <t>Data Engineer - Enterprise Fraud Organization (EFO) - - Full-time</t>
  </si>
  <si>
    <t>['powershell', 'python', 'sql', 'azure', 'oracle', 'snowflake', 'kafka', 'pyspark', 'tableau', 'bitbucket']</t>
  </si>
  <si>
    <t>Biostatistical Programming Mgr</t>
  </si>
  <si>
    <t>['sql', 'sas', 'sas', 'r', 'python', 'unix']</t>
  </si>
  <si>
    <t>Senior Ops Data Analyst, Services - Atlanta, GA - Full-time</t>
  </si>
  <si>
    <t>Mid-level Data Engineer - Full-time</t>
  </si>
  <si>
    <t>Maverc Technologies</t>
  </si>
  <si>
    <t>['databricks', 'aws', 'azure', 'spark']</t>
  </si>
  <si>
    <t>Staff Data Scientist, Marketing Applied Sciences Team</t>
  </si>
  <si>
    <t>['python', 'azure', 'databricks', 'scikit-learn', 'numpy', 'pandas', 'tensorflow', 'pytorch']</t>
  </si>
  <si>
    <t>Business Intelligence &amp; Design Analyst</t>
  </si>
  <si>
    <t>['sql', 'java', 'python', 'excel', 'power bi']</t>
  </si>
  <si>
    <t>Mid level Data Analyst - Full-time</t>
  </si>
  <si>
    <t>Two95 International Inc.</t>
  </si>
  <si>
    <t>['sql', 'db2', 'postgresql', 'mysql', 'oracle', 'excel', 'atlassian', 'jira', 'confluence', 'slack']</t>
  </si>
  <si>
    <t>Senior Audit Data Analyst - Full-time</t>
  </si>
  <si>
    <t>Sr. Data Analyst Pharma Commercial Digital Solutions - Full-time</t>
  </si>
  <si>
    <t>['sql', 'r', 'python', 'gcp', 'bigquery', 'tableau']</t>
  </si>
  <si>
    <t>IT Data Analyst Intern - Full-time</t>
  </si>
  <si>
    <t>Bob's Discount Furniture</t>
  </si>
  <si>
    <t>Lead Data Analyst - Full-time</t>
  </si>
  <si>
    <t>IT Partners,Inc</t>
  </si>
  <si>
    <t>Sr. Data Analyst Pharma Commercial Digital Solutions</t>
  </si>
  <si>
    <t>Data Analyst - SQL &amp; Databricks - Full-time</t>
  </si>
  <si>
    <t>Marketing Data Analyst Co-Op- Winter/Spring - Full-time</t>
  </si>
  <si>
    <t>Skyworks</t>
  </si>
  <si>
    <t>['python', 'c', 'c++', 'excel']</t>
  </si>
  <si>
    <t>Analyst Data Analytics - US Based Remote - Full-time</t>
  </si>
  <si>
    <t>Anywhere Real Estate</t>
  </si>
  <si>
    <t>['sql', 'python', 'snowflake', 'aws', 'azure', 'gcp', 'kafka', 'power bi', 'excel', 'flow']</t>
  </si>
  <si>
    <t>Data Analytics Analyst - US Based Remote - Full-time</t>
  </si>
  <si>
    <t>['aws', 'azure', 'gcp', 'excel', 'powerpoint']</t>
  </si>
  <si>
    <t>Sr Data Analyst - SQL &amp; Databricks - Full-time</t>
  </si>
  <si>
    <t>Sales Data Reporting Associate - Temporary</t>
  </si>
  <si>
    <t>Corporate Banking Data Analyst - Full-time</t>
  </si>
  <si>
    <t>Raymond James Financial, Inc.</t>
  </si>
  <si>
    <t>Lead Data Scientist (NLP &amp; Computer Vision Focus)</t>
  </si>
  <si>
    <t>Data Scientist, Operations Research - Full-time</t>
  </si>
  <si>
    <t>Lead Data Scientist, NLP &amp; Strategic Member Insights</t>
  </si>
  <si>
    <t>['python', 'sql', 'gcp', 'aws', 'azure', 'bigquery', 'tensorflow', 'scikit-learn', 'pytorch', 'spark', 'git', 'kubernetes', 'jira', 'trello']</t>
  </si>
  <si>
    <t>Internal Audit Data Scientist Intern - REMOTE - Full-time</t>
  </si>
  <si>
    <t>Lead Data Scientist (NLP &amp; Computer Vision Focus) - Full-time</t>
  </si>
  <si>
    <t>Senior Decision Scientist - Healthcare Actuary</t>
  </si>
  <si>
    <t>['sql', 'python', 'aws', 'gcp', 'azure', 'spark']</t>
  </si>
  <si>
    <t>Full Stack Data Scientist - Full-time</t>
  </si>
  <si>
    <t>['html', 'javascript', 'python', 'java', 'postgresql', 'gcp', 'react', 'airflow', 'hugging face', 'numpy', 'pandas', 'scikit-learn', 'pytorch', 'jupyter', 'angular', 'vue.js', 'node.js', 'fastapi', 'docker', 'kubernetes', 'git']</t>
  </si>
  <si>
    <t>Data Science Portal Developer - Full-time</t>
  </si>
  <si>
    <t>['javascript', 'python', 'mongodb', 'mongodb', 'mysql', 'postgresql', 'react', 'plotly', 'numpy', 'jupyter', 'angular', 'vue.js', 'node.js']</t>
  </si>
  <si>
    <t>Principal Data Engineer- Enterprise Data Enablement - Full-time</t>
  </si>
  <si>
    <t>['java', 'scala', 'sql', 'typescript', 'snowflake', 'aws', 'azure', 'spark', 'kafka', 'spring', 'react', 'angular', 'bitbucket', 'git']</t>
  </si>
  <si>
    <t>The Knot Worldwide</t>
  </si>
  <si>
    <t>Senior Big Data Engineer - (Person360 &amp; MDM)</t>
  </si>
  <si>
    <t>['sql', 'python', 'gcp', 'databricks', 'azure', 'aws', 'kafka', 'spark', 'flow']</t>
  </si>
  <si>
    <t>Data Engineer (L5) - Content Production &amp; Promotion (L10N)</t>
  </si>
  <si>
    <t>Principal Data Engineer - Full-time</t>
  </si>
  <si>
    <t>Maplewood, MN</t>
  </si>
  <si>
    <t>['sql', 'nosql', 'python', 'databricks', 'aws', 'spark', 'pyspark', 'kafka', 'airflow', 'node', 'tableau', 'power bi', 'unity', 'docker', 'kubernetes', 'jira', 'confluence']</t>
  </si>
  <si>
    <t>Senior GCP Data Engineer, Reporting &amp; Analytics - Full-time</t>
  </si>
  <si>
    <t>Staff Data Engineer - Full-time</t>
  </si>
  <si>
    <t>['python', 'go', 'dynamodb', 'databricks', 'redshift', 'aws', 'spark', 'pyspark', 'kafka', 'linux']</t>
  </si>
  <si>
    <t>Senior Big Data Engineer - (Person360 &amp; MDM) - Full-time</t>
  </si>
  <si>
    <t>Aristotle</t>
  </si>
  <si>
    <t>['t-sql', 'sql', 'css', 'javascript', 'c#', 'sql server', 'asp.net', 'ssis', 'word', 'excel', 'visio']</t>
  </si>
  <si>
    <t>['python', 'sql', 'c', 'azure', 'databricks', 'aws', 'spark', 'pandas', 'power bi', 'tableau']</t>
  </si>
  <si>
    <t>Staff Data Engineer (Requiring API, Microservices, and Python) - Full-time</t>
  </si>
  <si>
    <t>['python', 'java', 'c#', 'javascript', 'sql', 'gcp', 'kafka', 'spark', 'kubernetes']</t>
  </si>
  <si>
    <t>Sr Data Engineer - Full-time</t>
  </si>
  <si>
    <t>['sql', 'python', 'azure', 'databricks', 'pyspark', 'sap', 'power bi', 'github']</t>
  </si>
  <si>
    <t>Plant Master Data Analyst - Full-time</t>
  </si>
  <si>
    <t>Schneider Electric</t>
  </si>
  <si>
    <t>Sr. Decision Scientist / Business Analytics - Clinical Analytics (Remote) - Full-time</t>
  </si>
  <si>
    <t>Intermountain Health</t>
  </si>
  <si>
    <t>['sql', 'python', 'oracle', 'databricks', 'cognos', 'tableau', 'word', 'spreadsheet']</t>
  </si>
  <si>
    <t>Sr. Analyst, Data Science - Full-time</t>
  </si>
  <si>
    <t>['sas', 'sas', 'sql', 'postgresql', 'looker', 'tableau', 'sap', 'excel', 'powerpoint']</t>
  </si>
  <si>
    <t>Operations Research Analyst</t>
  </si>
  <si>
    <t>['go', 'python', 'r', 'vba', 'matlab', 'flow']</t>
  </si>
  <si>
    <t>Internship, Supply Chain Data Analyst - Full-time</t>
  </si>
  <si>
    <t>Kendo Brands</t>
  </si>
  <si>
    <t>Data Scientist (Intern) United States - Full-time</t>
  </si>
  <si>
    <t>['sql', 'r', 'python', 'javascript', 'sas', 'sas', 'oracle', 'hadoop', 'tensorflow', 'pytorch', 'excel', 'spss']</t>
  </si>
  <si>
    <t>Information Technology Business Analyst</t>
  </si>
  <si>
    <t>['tableau', 'excel', 'power bi', 'flow', 'jira']</t>
  </si>
  <si>
    <t>Business Analyst, Entertainment PXT</t>
  </si>
  <si>
    <t>['sql', 'vba', 'aws', 'redshift', 'excel', 'tableau']</t>
  </si>
  <si>
    <t>FBI Special Agent: Advanced Data &amp; Intelligence Expertise</t>
  </si>
  <si>
    <t>Federal Bureau of Investigation (FBI)</t>
  </si>
  <si>
    <t>['sql', 'python', 'c#', 'sql server', 'azure', 'power bi', 'dax', 'github']</t>
  </si>
  <si>
    <t>Windfall</t>
  </si>
  <si>
    <t>['java', 'python', 'kotlin', 'sql', 'gcp', 'bigquery', 'spark', 'airflow']</t>
  </si>
  <si>
    <t>Talend Data Engineer</t>
  </si>
  <si>
    <t>Nebraska City, NE</t>
  </si>
  <si>
    <t>['python', 'scala', 'sql', 'redshift', 'snowflake', 'ssis']</t>
  </si>
  <si>
    <t>Ellendale, ND</t>
  </si>
  <si>
    <t>Senior Engineer - JavaScript, React - U.S. Consumer Services &amp; Enterprise Digital &amp; Data Technology Team</t>
  </si>
  <si>
    <t>['javascript', 'react', 'express', 'node', 'angular', 'node.js', 'flow']</t>
  </si>
  <si>
    <t>Junior Health Data Analyst</t>
  </si>
  <si>
    <t>GBMC HealthCare</t>
  </si>
  <si>
    <t>Workload Analyst</t>
  </si>
  <si>
    <t>['sql', 'python', 'snowflake', 'excel', 'tableau', 'power bi', 'looker']</t>
  </si>
  <si>
    <t>Senior Database Developer</t>
  </si>
  <si>
    <t>['perl', 'python', 'powershell', 'c#', 'java', 'sql']</t>
  </si>
  <si>
    <t>FBI Special Agent: Data Science &amp; Intelligence Expertise</t>
  </si>
  <si>
    <t>Spatial Data Technician I</t>
  </si>
  <si>
    <t>Katonah, NY</t>
  </si>
  <si>
    <t>CPL</t>
  </si>
  <si>
    <t>['go', 'windows', 'excel']</t>
  </si>
  <si>
    <t>Data Engineer II – AWS Cloud/ETL</t>
  </si>
  <si>
    <t>Strategic Growth and Data Analyst</t>
  </si>
  <si>
    <t>Annapolis Area Christian School</t>
  </si>
  <si>
    <t>['python', 'r', 'sql', 'qlik', 'tableau']</t>
  </si>
  <si>
    <t>Scrum Master with Data Analyst</t>
  </si>
  <si>
    <t>['sql', 'python', 'excel', 'jira', 'confluence']</t>
  </si>
  <si>
    <t>Senior Report Analyst / Data Engineer</t>
  </si>
  <si>
    <t>2nd Swing</t>
  </si>
  <si>
    <t>['sql', 'aws', 'azure', 'excel']</t>
  </si>
  <si>
    <t>Senior Staff Data Engineer - Hybrid</t>
  </si>
  <si>
    <t>['sql', 'javascript', 't-sql', 'sql server', 'snowflake', 'aws', 'ssis', 'tableau', 'github', 'jenkins']</t>
  </si>
  <si>
    <t>Resolve Tech Solutions</t>
  </si>
  <si>
    <t>['sql', 'python', 'azure', 'databricks', 'pyspark', 'power bi']</t>
  </si>
  <si>
    <t>Data Scientist - Infrastructure Platform</t>
  </si>
  <si>
    <t>['python', 'r', 'scala', 'sql', 'spark', 'kafka', 'tableau', 'power bi']</t>
  </si>
  <si>
    <t>Business Analyst, Operations Enablement</t>
  </si>
  <si>
    <t>Galileo Financial Technologies</t>
  </si>
  <si>
    <t>['go', 'excel', 'jira', 'smartsheet']</t>
  </si>
  <si>
    <t>['python', 'r', 'sql', 'aws', 'airflow', 'excel', 'tableau', 'power bi', 'git']</t>
  </si>
  <si>
    <t>Advancement Data and Operations Specialist</t>
  </si>
  <si>
    <t>University of Redlands</t>
  </si>
  <si>
    <t>['sql', 'crystal', 'sharepoint']</t>
  </si>
  <si>
    <t>Sr. Data Scientist, Amazon Business</t>
  </si>
  <si>
    <t>['sql', 'python', 'r', 'sas', 'sas', 'matlab', 'aws', 'redshift', 'excel', 'tableau']</t>
  </si>
  <si>
    <t>AI &amp; GenAI Data Scientist - Manager</t>
  </si>
  <si>
    <t>Data Scientist Biometrics</t>
  </si>
  <si>
    <t>Florida (+1 other)</t>
  </si>
  <si>
    <t>Selby Jennings HK</t>
  </si>
  <si>
    <t>Quito, Ecuador</t>
  </si>
  <si>
    <t>Indeed Ecuador</t>
  </si>
  <si>
    <t>Flow RMS</t>
  </si>
  <si>
    <t>['python', 'postgresql', 'aws', 'gcp', 'azure', 'graphql', 'kafka', 'fastapi', 'flow', 'docker', 'kubernetes']</t>
  </si>
  <si>
    <t>001 BlueCross and BlueShield of South Carolina</t>
  </si>
  <si>
    <t>['vba', 'sql', 'sas', 'sas', 'db2', 'excel']</t>
  </si>
  <si>
    <t>Sr. Director, Go-to-Market Data Science, Analytics &amp; Business Intelligence</t>
  </si>
  <si>
    <t>SonicWall</t>
  </si>
  <si>
    <t>Data Engineer - Perception Verification and Validation</t>
  </si>
  <si>
    <t>['sql', 'python', 'scala', 'c++', 'airflow', 'kafka', 'spark', 'hadoop']</t>
  </si>
  <si>
    <t>Senior Data Analyst - Digital Analytics</t>
  </si>
  <si>
    <t>Provider Data Analyst III</t>
  </si>
  <si>
    <t>['sql', 'microsoft teams']</t>
  </si>
  <si>
    <t>Picarro</t>
  </si>
  <si>
    <t>ZEDVentures Incorporated</t>
  </si>
  <si>
    <t>Data Engineer, Cloud and System</t>
  </si>
  <si>
    <t>['sql', 'python', 'scala', 'aws', 'gcp', 'azure', 'airflow', 'spark', 'hadoop', 'kafka', 'tableau', 'power bi']</t>
  </si>
  <si>
    <t>Senior Data Center Asset Management Engineer (Virginia)</t>
  </si>
  <si>
    <t>['sql', 'python', 'looker', 'asana']</t>
  </si>
  <si>
    <t>RCG</t>
  </si>
  <si>
    <t>Business Analysts / Data Analysts</t>
  </si>
  <si>
    <t>Symphony-Solution</t>
  </si>
  <si>
    <t>.net developer/data analyst</t>
  </si>
  <si>
    <t>MBTechnosolutions</t>
  </si>
  <si>
    <t>['sql', 'sql server', 'oracle', 'asp.net', 'express', 'tableau']</t>
  </si>
  <si>
    <t>CDI, Corporation</t>
  </si>
  <si>
    <t>Hadoop Data Analyst/Developer</t>
  </si>
  <si>
    <t>['shell', 'python', 'hadoop', 'kafka', 'yarn']</t>
  </si>
  <si>
    <t>Actuarial Analyst - Modeling (Mid-Level)</t>
  </si>
  <si>
    <t>['python', 'r', 'sql', 'sas', 'sas']</t>
  </si>
  <si>
    <t>['sas', 'sas', 'r', 'python', 'spreadsheet']</t>
  </si>
  <si>
    <t>Data Engineer ( only w2 candidates and no Corp to Corp)</t>
  </si>
  <si>
    <t>['sql', 'aws', 'redshift', 'sap']</t>
  </si>
  <si>
    <t>Data Engineer, AMZL Orbit Data Engineering</t>
  </si>
  <si>
    <t>['dynamodb', 'aws', 'redshift', 'hadoop', 'spark']</t>
  </si>
  <si>
    <t>Senior Data Engineer-Xumo</t>
  </si>
  <si>
    <t>['sql', 'python', 'r', 'mysql', 'postgresql', 'aws', 'azure', 'bigquery', 'snowflake', 'redshift', 'databricks', 'hadoop', 'spark', 'tableau', 'power bi', 'looker', 'kubernetes']</t>
  </si>
  <si>
    <t>Sr. Business Intelligence Engineer, AMZL Strategic Planning</t>
  </si>
  <si>
    <t>['sql', 'python', 'r', 'ruby', 'ruby', 'aws', 'redshift', 'tableau', 'excel']</t>
  </si>
  <si>
    <t>Business Intelligence Engineer II, Network Design, Planning, &amp; Engineering, North America Transportation</t>
  </si>
  <si>
    <t>['nosql', 'sql', 'dynamodb', 'redshift', 'oracle', 'aws', 'tableau']</t>
  </si>
  <si>
    <t>Senior Data Engineer, HW Eng ADE (Analytics and Data Engineering)</t>
  </si>
  <si>
    <t>Language Data Scientist II, AWS Q for Business</t>
  </si>
  <si>
    <t>Language Data Scientist II, Amazon Q Business</t>
  </si>
  <si>
    <t>['sql', 'python', 'r', 'sas', 'sas', 'matlab', 'aws']</t>
  </si>
  <si>
    <t>Junior Data Analyst - Now Hiring</t>
  </si>
  <si>
    <t>NYC KIDS RISE</t>
  </si>
  <si>
    <t>['sql', 'r', 'mysql', 'excel']</t>
  </si>
  <si>
    <t>Sr. Healthcare Data Analyst</t>
  </si>
  <si>
    <t>['sql', 'sas', 'sas', 'tableau', 'alteryx']</t>
  </si>
  <si>
    <t>['tableau', 'power bi', 'powerpoint', 'excel', 'sharepoint']</t>
  </si>
  <si>
    <t>['sql', 'c#', 'sas', 'sas', 'r', 'tableau', 'alteryx', 'microstrategy', 'powerpoint', 'excel', 'word']</t>
  </si>
  <si>
    <t>Reporting and Data Analyst - Now Hiring</t>
  </si>
  <si>
    <t>Brandeis University</t>
  </si>
  <si>
    <t>Data Analyst: 25-03885</t>
  </si>
  <si>
    <t>['sql', 'vba', 'oracle', 'tableau']</t>
  </si>
  <si>
    <t>Sawhorse Productions</t>
  </si>
  <si>
    <t>['sql', 'python', 'gcp', 'tableau', 'git']</t>
  </si>
  <si>
    <t>Data Analyst - Hybrid - Now Hiring</t>
  </si>
  <si>
    <t>Credibly</t>
  </si>
  <si>
    <t>Incedoinc</t>
  </si>
  <si>
    <t>['sql', 'python', 'r', 'sas', 'sas', 'gcp', 'tableau']</t>
  </si>
  <si>
    <t>Birst Technical lead - Data Science</t>
  </si>
  <si>
    <t>Opes Solution</t>
  </si>
  <si>
    <t>Data Assurance Engineer III</t>
  </si>
  <si>
    <t>['python', 'sql', 'kubernetes', 'github']</t>
  </si>
  <si>
    <t>['python', 'sql', 'nosql', 'snowflake', 'redshift', 'bigquery', 'aurora', 'aws', 'azure', 'kafka', 'spark', 'hadoop', 'docker', 'kubernetes']</t>
  </si>
  <si>
    <t>Power BI/Data Engineer @ Quincy, MA /Salisbury, NC / Greenville, SC / Carlisle, PA / Scarborough, ME; Chicago, IL--Hybrid - Now Hiring</t>
  </si>
  <si>
    <t>Saxon Global</t>
  </si>
  <si>
    <t>['python', 'databricks', 'azure', 'dax', 'power bi']</t>
  </si>
  <si>
    <t>['scala', 'sql', 'python', 'hadoop', 'spark', 'kafka', 'airflow', 'spring', 'looker']</t>
  </si>
  <si>
    <t>Data Engineer II (DE2-RA)</t>
  </si>
  <si>
    <t>Zions Bancorporation</t>
  </si>
  <si>
    <t>Pasco, WA</t>
  </si>
  <si>
    <t>Applied AI Engineer (Audio) - REMOTE</t>
  </si>
  <si>
    <t>['python', 'pytorch', 'word']</t>
  </si>
  <si>
    <t>Staff, Data Engineer | Applied AI</t>
  </si>
  <si>
    <t>['java', 'python', 'sql', 'nosql', 'redis', 'bigquery', 'spark', 'hadoop', 'airflow', 'kafka', 'excel', 'docker', 'flow', 'git']</t>
  </si>
  <si>
    <t>Fortray Global Service Limited</t>
  </si>
  <si>
    <t>['python', 'r', 'scala', 'numpy', 'pandas', 'spark', 'keras', 'tensorflow']</t>
  </si>
  <si>
    <t>Product MDM &amp; Data Engineering Business Analyst</t>
  </si>
  <si>
    <t>['r', 'c']</t>
  </si>
  <si>
    <t>Supervisor Market Facing Analytics</t>
  </si>
  <si>
    <t>['sas', 'sas', 'sql', 'cognos']</t>
  </si>
  <si>
    <t>HR Analyst (Data Analysis &amp; Reporting)</t>
  </si>
  <si>
    <t>Krg Technologies</t>
  </si>
  <si>
    <t>['c', 'c++', 'sql', 'shell', 'sql server', 'mysql', 'oracle']</t>
  </si>
  <si>
    <t>Acceleration Center - Financial Crimes Unit - Risk Architecture Data Scientist (Python/SQL) Senior Associate</t>
  </si>
  <si>
    <t>['python', 'r', 'sas', 'sas', 'java', 'sql', 'vba', 'tableau', 'alteryx', 'excel', 'power bi', 'word', 'powerpoint']</t>
  </si>
  <si>
    <t>Data Center Design Electrical Engineer</t>
  </si>
  <si>
    <t>['go', 'oracle', 'colocation']</t>
  </si>
  <si>
    <t>['python', 'sql', 'r', 'airflow', 'git']</t>
  </si>
  <si>
    <t>Resideo</t>
  </si>
  <si>
    <t>['python', 'r', 'sql', 'databricks', 'aws', 'azure', 'spark', 'pyspark', 'tensorflow', 'keras', 'pytorch', 'scikit-learn', 'numpy', 'pandas', 'jupyter', 'git']</t>
  </si>
  <si>
    <t>Sales Engineer, East</t>
  </si>
  <si>
    <t>['sql', 'nosql', 'spark', 'kubernetes', 'zoom']</t>
  </si>
  <si>
    <t>Senior Data Engineer, Trust Fundamentals</t>
  </si>
  <si>
    <t>Data Base Lead</t>
  </si>
  <si>
    <t>Sr. Data Scientist, Generative AI - Full-time</t>
  </si>
  <si>
    <t>ProArch</t>
  </si>
  <si>
    <t>['python', 'aws', 'gcp', 'azure', 'pytorch', 'tensorflow', 'scikit-learn', 'keras', 'fastapi', 'jenkins', 'docker', 'kubernetes', 'git']</t>
  </si>
  <si>
    <t>['java', 'sql', 'databricks', 'bigquery', 'gcp', 'aws', 'spark', 'airflow', 'spring', 'terraform']</t>
  </si>
  <si>
    <t>Manager, Senior Clinical Data Scientist, Clinical Data Sciences</t>
  </si>
  <si>
    <t>Pearl River, NY</t>
  </si>
  <si>
    <t>Summer 2025 - Clinical Pharmacology Analysis and Reporting/Data Science Internship - Full-time / Part-time</t>
  </si>
  <si>
    <t>['sas', 'sas', 'r', 'python', 'phoenix', 'excel']</t>
  </si>
  <si>
    <t>Lead Data Scientist, Parts Pricing - Full-time</t>
  </si>
  <si>
    <t>Caterpillar, Inc.</t>
  </si>
  <si>
    <t>['python', 'sql', 'aws', 'pyspark', 'scikit-learn', 'keras', 'tensorflow', 'pytorch', 'github']</t>
  </si>
  <si>
    <t>['t-sql', 'c#', 'sql', 'sql server', 'ssis', 'excel', 'ssrs']</t>
  </si>
  <si>
    <t>Snowflake Senior Data Engineer</t>
  </si>
  <si>
    <t>['go', 'python', 'snowflake', 'databricks', 'pyspark', 'airflow', 'flow']</t>
  </si>
  <si>
    <t>The Plains, OH</t>
  </si>
  <si>
    <t>Novibet</t>
  </si>
  <si>
    <t>['python', 'sql', 'nosql', 'databricks', 'azure', 'aws', 'gcp', 'spark', 'pyspark', 'tableau', 'power bi', 'terraform']</t>
  </si>
  <si>
    <t>AI &amp; Machine Learning Engineer - TMT - Manager - Consulting - Location OPEN</t>
  </si>
  <si>
    <t>['python', 'sql', 'r', 'javascript', 'java', 'c++', 'c', 'azure', 'aws', 'scikit-learn', 'pytorch', 'kafka', 'pandas', 'spark', 'git', 'jira', 'unify']</t>
  </si>
  <si>
    <t>Senior Gen AI Data Engineer - Full-time</t>
  </si>
  <si>
    <t>Compliance Data Analyst, Insurance - Full-time</t>
  </si>
  <si>
    <t>Shipt</t>
  </si>
  <si>
    <t>['go', 'aws', 'tableau']</t>
  </si>
  <si>
    <t>Cyber Tech Data Analyst - MS250305</t>
  </si>
  <si>
    <t>Wellsville, NY</t>
  </si>
  <si>
    <t>Micro Solutions</t>
  </si>
  <si>
    <t>Strategy Data Analyst</t>
  </si>
  <si>
    <t>Data Analyst (Python, SQL, Power BI)</t>
  </si>
  <si>
    <t>Data Analyst -- NJ locals</t>
  </si>
  <si>
    <t>Clover Solutions LLC</t>
  </si>
  <si>
    <t>Machine Learning Engineer III</t>
  </si>
  <si>
    <t>['python', 'java', 'kotlin', 'go', 'mysql', 'cassandra', 'dynamodb']</t>
  </si>
  <si>
    <t>Catalog Data Analyst - Product</t>
  </si>
  <si>
    <t>Hoodie Analytics</t>
  </si>
  <si>
    <t>Sr Data Engineer-Xumo - Full-time / Part-time</t>
  </si>
  <si>
    <t>['azure', 'databricks', 'excel', 'flow']</t>
  </si>
  <si>
    <t>Data Engineer (Google Cloud Platform) - only Arizona Locals</t>
  </si>
  <si>
    <t>Saksoft</t>
  </si>
  <si>
    <t>['python', 'kafka', 'airflow', 'splunk', 'docker', 'kubernetes']</t>
  </si>
  <si>
    <t>HEDIS Quality Data Analyst</t>
  </si>
  <si>
    <t>Healthcare Services Group</t>
  </si>
  <si>
    <t>Operations Data Scientist</t>
  </si>
  <si>
    <t>Merchandising Systems Analyst</t>
  </si>
  <si>
    <t>['sql', 'excel', 'tableau', 'jira', 'confluence']</t>
  </si>
  <si>
    <t>Wolf &amp; Company, P.C.</t>
  </si>
  <si>
    <t>['sql', 'python', 'aws', 'azure', 'gcp', 'redshift', 'snowflake', 'bigquery', 'spark', 'kafka', 'airflow', 'gdpr']</t>
  </si>
  <si>
    <t>Ascend Public Charter Schools</t>
  </si>
  <si>
    <t>['python', 'sql', 'mysql', 'postgresql', 'azure', 'snowflake', 'tableau', 'looker', 'power bi']</t>
  </si>
  <si>
    <t>['sharepoint', 'smartsheet']</t>
  </si>
  <si>
    <t>Data Analyst &amp; Reporting Specialist</t>
  </si>
  <si>
    <t>IEM International Inc</t>
  </si>
  <si>
    <t>['sql', 'python', 'r', 'oracle', 'excel']</t>
  </si>
  <si>
    <t>Data Steward  (Pharmaceuitical)</t>
  </si>
  <si>
    <t>['python', 'r', 'aws', 'linux']</t>
  </si>
  <si>
    <t>Data Analyst--Sunnyvale, CA- Onsite</t>
  </si>
  <si>
    <t>['python', 'sql', 'r', 'aws', 'pandas', 'numpy', 'matplotlib', 'airflow', 'excel', 'tableau', 'power bi', 'git']</t>
  </si>
  <si>
    <t>Supply chain data analyst</t>
  </si>
  <si>
    <t>PIM (Product Information Management) and DAM Specialist</t>
  </si>
  <si>
    <t>DAP</t>
  </si>
  <si>
    <t>Bernard Nickels &amp; Associates</t>
  </si>
  <si>
    <t>Voice Analytics Lead, People Analytics</t>
  </si>
  <si>
    <t>Madison Black</t>
  </si>
  <si>
    <t>BTU-Meter Data Analyst</t>
  </si>
  <si>
    <t>Bryan, TX</t>
  </si>
  <si>
    <t>City of Bryan</t>
  </si>
  <si>
    <t>['sql', 'c', 'word', 'excel']</t>
  </si>
  <si>
    <t>Senior HCM Business Analyst (W2 only)</t>
  </si>
  <si>
    <t>Dash Technologies Inc.</t>
  </si>
  <si>
    <t>['sql', 'python', 'r', 'snowflake', 'excel', 'tableau', 'looker', 'power bi', 'powerpoint']</t>
  </si>
  <si>
    <t>Advanced Analytics, Staff - LinkedIn Marketing Solutions</t>
  </si>
  <si>
    <t>['sql', 'r', 'python', 'c', 'tableau', 'git']</t>
  </si>
  <si>
    <t>Data Analyst 2, Central Office</t>
  </si>
  <si>
    <t>New York State Office of Mental Health</t>
  </si>
  <si>
    <t>IT Change Control Analyst</t>
  </si>
  <si>
    <t>Senior Data Solutions Analyst</t>
  </si>
  <si>
    <t>['sas', 'sas', 'sql', 'nosql', 'java', 'python', 'perl', 'shell', 'hadoop']</t>
  </si>
  <si>
    <t>Analyst, Finance &amp; Analytics (SQL/Adv. Excel) - REMOTE - Full-time</t>
  </si>
  <si>
    <t>BI Developer – Power BI Champion</t>
  </si>
  <si>
    <t>CornerStone Technology Talent Services</t>
  </si>
  <si>
    <t>['sql', 'python', 'r', 'snowflake', 'databricks', 'azure', 'power bi', 'tableau']</t>
  </si>
  <si>
    <t>Sr. Scientist, Global Commercial Data Science (GCDS) - Full-time</t>
  </si>
  <si>
    <t>['go', 'sql', 'python', 'r', 'c', 'java', 'tableau']</t>
  </si>
  <si>
    <t>Paytronix</t>
  </si>
  <si>
    <t>['sql', 'python', 'snowflake', 'airflow', 'looker', 'git']</t>
  </si>
  <si>
    <t>Lead Data Engineer - Full-time</t>
  </si>
  <si>
    <t>PILYTIX</t>
  </si>
  <si>
    <t>['sql', 'python', 'postgresql', 'bigquery', 'gcp', 'airflow', 'git', 'docker', 'kubernetes']</t>
  </si>
  <si>
    <t>Data Analyst ( Geographic Information Systems)-GIS</t>
  </si>
  <si>
    <t>City of Salisbury</t>
  </si>
  <si>
    <t>['python', 'r', 'sql', 'nosql', 'docker', 'kubernetes']</t>
  </si>
  <si>
    <t>Data Scientist, Cloud Learning Services</t>
  </si>
  <si>
    <t>Senior Data Analyst - SQL</t>
  </si>
  <si>
    <t>['sql', 'vba', 'python', 'sas', 'sas', 'excel', 'power bi']</t>
  </si>
  <si>
    <t>Full Stack Senior Data Scientist (MLE) | Applied AI</t>
  </si>
  <si>
    <t>['java', 'c++', 'python', 'gcp', 'azure', 'kafka', 'spark']</t>
  </si>
  <si>
    <t>R-91968 Machine Learning Operation Engineer II (ML OPS)</t>
  </si>
  <si>
    <t>['scala', 'python', 'java', 'sql', 'databricks', 'aws', 'spark', 'airflow', 'hadoop', 'kubernetes']</t>
  </si>
  <si>
    <t>Snr Business Intelligence Eng., Amazon Autos</t>
  </si>
  <si>
    <t>['sql', 'python', 'r', 'ruby', 'ruby', 'aws']</t>
  </si>
  <si>
    <t>Intern - Contract Data Analyst</t>
  </si>
  <si>
    <t>Lightpath</t>
  </si>
  <si>
    <t>Sr. Data Scientist, Clinical Strategy</t>
  </si>
  <si>
    <t>['sql', 'python', 'r', 'snowflake', 'databricks', 'alteryx', 'tableau', 'power bi']</t>
  </si>
  <si>
    <t>Digital Sales Analyst</t>
  </si>
  <si>
    <t>MGA Entertainment</t>
  </si>
  <si>
    <t>Data Engineer (Mid-Level, Engineer II – Data Focus)</t>
  </si>
  <si>
    <t>Surgical Review Corporation</t>
  </si>
  <si>
    <t>['c#', 'sql', 'mongodb', 'mongodb', 'shell', 'sql server', 'mysql', 'couchdb', 'aws', 'redshift', 'snowflake', 'kafka', 'spark', 'linux', 'unify']</t>
  </si>
  <si>
    <t>Database Engineering Intern</t>
  </si>
  <si>
    <t>TechStyleOS</t>
  </si>
  <si>
    <t>['sql', 't-sql', 'go', 'sql server', 'elasticsearch', 'aws', 'kafka']</t>
  </si>
  <si>
    <t>Senior BI Developer/Analyst</t>
  </si>
  <si>
    <t>Claire's</t>
  </si>
  <si>
    <t>Senior Decision Scientist - Medicare Growth Analytics</t>
  </si>
  <si>
    <t>['sql', 'r', 'tableau', 'power bi']</t>
  </si>
  <si>
    <t>Data Engineer (With Java Engineering Experience)</t>
  </si>
  <si>
    <t>Oak Grove, NC</t>
  </si>
  <si>
    <t>['python', 'java', 'shell', 'oracle', 'aurora', 'snowflake', 'aws', 'jenkins', 'docker', 'kubernetes']</t>
  </si>
  <si>
    <t>['python', 'java', 'azure', 'gcp', 'aws', 'snowflake', 'redshift', 'databricks', 'kafka', 'qlik', 'terraform', 'github']</t>
  </si>
  <si>
    <t>Principal Data Scientist Santa Clara, CA</t>
  </si>
  <si>
    <t>Tbwa Chiat/Day Inc</t>
  </si>
  <si>
    <t>['python', 'r', 'java', 'sql', 'nosql', 'aws', 'azure', 'tensorflow', 'pytorch', 'scikit-learn', 'hadoop', 'spark', 'kafka', 'docker', 'kubernetes']</t>
  </si>
  <si>
    <t>Data Pipeline Engineer I</t>
  </si>
  <si>
    <t>['snowflake', 'azure', 'databricks']</t>
  </si>
  <si>
    <t>['sql', 'python', 'r', 'sql server', 'snowflake', 'azure', 'aws', 'power bi', 'dax']</t>
  </si>
  <si>
    <t>Data Integrator</t>
  </si>
  <si>
    <t>Molesworth, United Kingdom</t>
  </si>
  <si>
    <t>Audit Data Analyst - Audit Manager</t>
  </si>
  <si>
    <t>Charlotte, NC (+2 others)</t>
  </si>
  <si>
    <t>['sas', 'sas', 'sql', 'tableau', 'power bi', 'alteryx']</t>
  </si>
  <si>
    <t>['sql', 'tableau', 'sap', 'jira']</t>
  </si>
  <si>
    <t>Lead Independent Testing Officer - Data Analytics</t>
  </si>
  <si>
    <t>Data Analysis Program Manager-VP (Hybrid)</t>
  </si>
  <si>
    <t>Principal Data Scientist RWE &amp; AA</t>
  </si>
  <si>
    <t>Titusville, FL</t>
  </si>
  <si>
    <t>Hilco Global</t>
  </si>
  <si>
    <t>['python', 'r', 'sql', 'snowflake', 'aws', 'azure', 'tensorflow', 'scikit-learn', 'pytorch', 'spark', 'tableau', 'power bi']</t>
  </si>
  <si>
    <t>Data Scientist - Talent Pool</t>
  </si>
  <si>
    <t>['python', 'r', 'sql', 'javascript', 'pyspark', 'hadoop', 'rshiny', 'zoom']</t>
  </si>
  <si>
    <t>['powershell', 'python', 'scala', 'r', 'sql', 'c', 'azure', 'databricks', 'oracle', 'snowflake', 'spark', 'power bi']</t>
  </si>
  <si>
    <t>Software Engineer (Data)</t>
  </si>
  <si>
    <t>['sql', 'python', 'nosql', 'mongodb', 'mongodb', 'databricks', 'snowflake', 'azure', 'power bi', 'sap', 'github', 'jenkins', 'jira']</t>
  </si>
  <si>
    <t>Machine Learning Engineer II - Data and Insights</t>
  </si>
  <si>
    <t>Qualtrics</t>
  </si>
  <si>
    <t>['java', 'c#', 'python', 'tensorflow', 'pytorch']</t>
  </si>
  <si>
    <t>Mern Stack Developer / Data Analyst - Junior Level (Remote)</t>
  </si>
  <si>
    <t>['python', 'java', 'vba', 'sql', 'nosql', 'mongodb', 'mongodb', 'sql server', 'redis', 'snowflake', 'oracle', 'aws', 'pyspark', 'spark', 'kafka', 'microstrategy', 'docker', 'terraform', 'wire']</t>
  </si>
  <si>
    <t>Principal Data Streaming Engineer (Cloud)</t>
  </si>
  <si>
    <t>['c#', 'c', 'c++', 'java', 'python', 'nosql', 'aws', 'azure', 'oracle', 'kafka', 'hadoop', 'spark', 'windows', 'unix', 'linux', 'flow', 'git', 'jenkins', 'terraform', 'ansible', 'jira']</t>
  </si>
  <si>
    <t>7048 - Business Process &amp; Data Analyst Reporting &amp; Dashboard Development (Onsite in Sacramento, CA)</t>
  </si>
  <si>
    <t>Staff Tech</t>
  </si>
  <si>
    <t>['sql', 'power bi', 'tableau', 'ssrs']</t>
  </si>
  <si>
    <t>Evansville, IN</t>
  </si>
  <si>
    <t>Evansville Goodwill Industries, Inc. - JazzHR</t>
  </si>
  <si>
    <t>Evansville Goodwill Industries, Inc.</t>
  </si>
  <si>
    <t>1 Vizient, Inc.</t>
  </si>
  <si>
    <t>['excel', 'spss', 'tableau']</t>
  </si>
  <si>
    <t>Big DATA Analyst</t>
  </si>
  <si>
    <t>Florida (+2 others)</t>
  </si>
  <si>
    <t>Research Engineer, Learnable Planner (Data Engineering)</t>
  </si>
  <si>
    <t>Waabi</t>
  </si>
  <si>
    <t>Data Scientist - B2C Marketing Growth Analytics</t>
  </si>
  <si>
    <t>UNESCWA : DATA ENGINEER – Beirut</t>
  </si>
  <si>
    <t>UNJoblink Careers</t>
  </si>
  <si>
    <t>ESCWA - United Nations Economic and Social Commission for Western Asia</t>
  </si>
  <si>
    <t>['python', 'r', 'sql', 'php', 'c', 'assembly', 'spark', 'hadoop', 'tableau', 'qlik', 'git', 'jenkins']</t>
  </si>
  <si>
    <t>['sql', 'postgresql', 'sql server', 'db2', 'oracle', 'aws', 'redshift', 'docker']</t>
  </si>
  <si>
    <t>Hewlett Packard Enterprise Development LP</t>
  </si>
  <si>
    <t>['r', 'sas', 'sas', 'python', 'sql', 'java', 'shell', 'hadoop', 'unix', 'spss', 'tableau']</t>
  </si>
  <si>
    <t>Software Engineer, Windows Product</t>
  </si>
  <si>
    <t>Guadeloupe</t>
  </si>
  <si>
    <t>['swift', 'c++', 'windows']</t>
  </si>
  <si>
    <t>Data Scientist , Customer Engagement Technology</t>
  </si>
  <si>
    <t>Business Intelligence Engineer II, Strategies Labor BI</t>
  </si>
  <si>
    <t>['nosql', 'sql', 'r', 'sas', 'sas', 'matlab', 'python', 'dynamodb', 'redshift', 'oracle', 'aws', 'tableau']</t>
  </si>
  <si>
    <t>Business Intelligence Engineer, Gen AI Advertising Finance, Gen AI advertising, Finance</t>
  </si>
  <si>
    <t>['sql', 'python', 'nosql', 'r', 'sas', 'sas', 'matlab', 'dynamodb', 'redshift', 'oracle', 'aws', 'excel', 'tableau']</t>
  </si>
  <si>
    <t>Blackbird Recruiting</t>
  </si>
  <si>
    <t>New Britain, CT</t>
  </si>
  <si>
    <t>['sql', 'go', 'snowflake', 'power bi', 'sap']</t>
  </si>
  <si>
    <t>Ayer, MA</t>
  </si>
  <si>
    <t>Catania Oils</t>
  </si>
  <si>
    <t>Data Analyst 3 (Talent Acquisition &amp; HR) - Now Hiring</t>
  </si>
  <si>
    <t>M.C. Dean, Inc</t>
  </si>
  <si>
    <t>['sql', 'r', 'python', 'excel', 'power bi', 'tableau']</t>
  </si>
  <si>
    <t>BRUNT Workwear</t>
  </si>
  <si>
    <t>['looker', 'tableau', 'excel']</t>
  </si>
  <si>
    <t>Iconma LLC</t>
  </si>
  <si>
    <t>['python', 'java', 'sql', 'aws', 'snowflake', 'pyspark', 'spark', 'express', 'sheets', 'excel']</t>
  </si>
  <si>
    <t>Data Analysts</t>
  </si>
  <si>
    <t>Tekfortune Inc</t>
  </si>
  <si>
    <t>['scala', 'python', 'sql', 'spark']</t>
  </si>
  <si>
    <t>Senior Data Analyst (AR) (P1-1483396-2) - Now Hiring</t>
  </si>
  <si>
    <t>Threat Intelligence: AML Strategic Analytic Innovation</t>
  </si>
  <si>
    <t>Senior Manager Sales Operations &amp; Data Scientist</t>
  </si>
  <si>
    <t>Somerset, NJ</t>
  </si>
  <si>
    <t>Legend Biotech US</t>
  </si>
  <si>
    <t>['power bi', 'powerpoint', 'excel', 'flow']</t>
  </si>
  <si>
    <t>Senior Machine Learning Engineer - Now Hiring</t>
  </si>
  <si>
    <t>ShiftCode Analytics</t>
  </si>
  <si>
    <t>['python', 'sql', 'aws', 'pyspark', 'docker']</t>
  </si>
  <si>
    <t>Sr. Machine Learning Engineer - Now Hiring</t>
  </si>
  <si>
    <t>Engineer, Big Data - SQL/Databricks/Data Modeling/Pipelines/Power BI - Remote</t>
  </si>
  <si>
    <t>['nosql', 'hadoop', 'kafka', 'spark', 'phoenix', 'yarn']</t>
  </si>
  <si>
    <t>Software Engineer (Leadership) - Infrastructure</t>
  </si>
  <si>
    <t>['c', 'c++', 'java', 'c#']</t>
  </si>
  <si>
    <t>Business Analyst / Job Req 755263682</t>
  </si>
  <si>
    <t>Alameda Alliance for Health</t>
  </si>
  <si>
    <t>Adobe Analytics Engineer</t>
  </si>
  <si>
    <t>['javascript', 'html', 'css']</t>
  </si>
  <si>
    <t>(USA) Staff, Data Architect</t>
  </si>
  <si>
    <t>Sr Business Intelligence Engineer, Prime Video, Ad CX</t>
  </si>
  <si>
    <t>Prime Video &amp; Amazon MGM Studios</t>
  </si>
  <si>
    <t>Data Engineer (VOIS)</t>
  </si>
  <si>
    <t>['sql', 'aws', 'gcp', 'bigquery', 'redshift', 'snowflake', 'tableau']</t>
  </si>
  <si>
    <t>Software Engineer (Python) - Financial Services</t>
  </si>
  <si>
    <t>Research Scientist in Machine Learning</t>
  </si>
  <si>
    <t>Fujitsu</t>
  </si>
  <si>
    <t>['python', 'pytorch', 'tensorflow', 'excel']</t>
  </si>
  <si>
    <t>Principal Scientist, Data Science</t>
  </si>
  <si>
    <t>['python', 'java', 'r', 'html', 'go', 'postgresql', 'aws', 'gcp', 'azure', 'redshift', 'snowflake', 'rshiny', 'flask', 'docker']</t>
  </si>
  <si>
    <t>['python', 'r', 'java', 'azure', 'tensorflow', 'pytorch', 'scikit-learn', 'power bi']</t>
  </si>
  <si>
    <t>Analytics Data Engineer</t>
  </si>
  <si>
    <t>['sql', 'python', 'r', 'gcp', 'alteryx', 'qlik', 'power bi', 'tableau', 'terraform']</t>
  </si>
  <si>
    <t>Seeley, CA</t>
  </si>
  <si>
    <t>Freelance English-Japanese Online Data Analyst for Digital Mapping</t>
  </si>
  <si>
    <t>['sql', 'nosql', 'mongodb', 'mongodb', 'python', 'java', 'sql server', 'cassandra', 'airflow', 'spark', 'hadoop', 'ssis']</t>
  </si>
  <si>
    <t>Spark Data Engineer</t>
  </si>
  <si>
    <t>['sql', 'nosql', 'mongodb', 'mongodb', 'scala', 'java', 'python', 'postgresql', 'mysql', 'cassandra', 'aws', 'azure', 'gcp', 'databricks', 'snowflake', 'redshift', 'spark', 'kafka', 'tableau', 'power bi', 'docker', 'kubernetes']</t>
  </si>
  <si>
    <t>Port Chester, NY</t>
  </si>
  <si>
    <t>Business Analyst, Amazon Fresh Grocery</t>
  </si>
  <si>
    <t>Entry Level Information Technology Data Analyst</t>
  </si>
  <si>
    <t>E3 Entegral Solutions</t>
  </si>
  <si>
    <t>['go', 'excel', 'outlook', 'visio', 'word']</t>
  </si>
  <si>
    <t>Technical Success Analys (Data Analyst)</t>
  </si>
  <si>
    <t>De Witt, MO</t>
  </si>
  <si>
    <t>Enroute</t>
  </si>
  <si>
    <t>Business Intelligence Analyst Senior - Full-time</t>
  </si>
  <si>
    <t>['sql', 'nosql', 'python', 'sql server', 'oracle', 'snowflake', 'hadoop', 'phoenix', 'tableau', 'sap', 'power bi']</t>
  </si>
  <si>
    <t>Data Science Graduate Internship - Summer 2025</t>
  </si>
  <si>
    <t>Specialist – Data Science, Commercial AI - Full-time</t>
  </si>
  <si>
    <t>['python', 'sql', 'aws', 'azure', 'gcp', 'heroku', 'databricks']</t>
  </si>
  <si>
    <t>Senior Director, R&amp;D Data Science and Digital Health, Real-World Evidence and Advanced Analytics</t>
  </si>
  <si>
    <t>Capgemini Invent, AI / Analytics &amp; Data Science - (Insight for II) - Managing Consultant</t>
  </si>
  <si>
    <t>['python', 'sql', 'java', 'c', 'matlab']</t>
  </si>
  <si>
    <t>Bristol, RI</t>
  </si>
  <si>
    <t>Rockpool Digital</t>
  </si>
  <si>
    <t>['sql', 'python', 'sql server', 'azure', 'ssis', 'power bi']</t>
  </si>
  <si>
    <t>Sr Associate, Data Engineer</t>
  </si>
  <si>
    <t>['sql', 'python', 'java', 'scala', 'c', 'c++', 'c#', 'javascript', 'neo4j', 'snowflake', 'databricks', 'redshift', 'bigquery', 'pyspark', 'airflow', 'kafka', 'alteryx', 'git', 'jenkins']</t>
  </si>
  <si>
    <t>Glouster, OH</t>
  </si>
  <si>
    <t>FINARTIX Fintech Solutions S.A.</t>
  </si>
  <si>
    <t>['python', 'sql', 'sql server', 'ssis']</t>
  </si>
  <si>
    <t>Azure Data Engineer - Full-time</t>
  </si>
  <si>
    <t>['sql', 'nosql', 'azure', 'ssis']</t>
  </si>
  <si>
    <t>Senior Data Engineering and Visualization Engineer, iCloud - Full-time</t>
  </si>
  <si>
    <t>['go', 'sql', 'python', 'scala', 'javascript', 'aws', 'azure', 'spark', 'tableau', 'looker']</t>
  </si>
  <si>
    <t>Lead Data Science Engineer / LLMs</t>
  </si>
  <si>
    <t>['python', 'aws', 'gcp', 'azure', 'pytorch', 'tensorflow', 'hugging face', 'kubernetes', 'docker', 'terraform']</t>
  </si>
  <si>
    <t>Head of Data and Insights - CX</t>
  </si>
  <si>
    <t>['sql', 'python', 'c#', 'sql server', 'power bi']</t>
  </si>
  <si>
    <t>['sql', 'python', 'sql server', 'oracle', 'aws', 'azure', 'excel', 'gitlab']</t>
  </si>
  <si>
    <t>AMI Data Analyst</t>
  </si>
  <si>
    <t>City of Georgetown, TX</t>
  </si>
  <si>
    <t>['sql', 'c', 'excel', 'ssrs', 'word', 'outlook', 'tableau', 'power bi']</t>
  </si>
  <si>
    <t>AI Engineer (Hybrid Onsite)</t>
  </si>
  <si>
    <t>['python', 'javascript', 'bigquery', 'looker', 'excel', 'terraform']</t>
  </si>
  <si>
    <t>Allenport, PA</t>
  </si>
  <si>
    <t>Brandes Associates Inc.</t>
  </si>
  <si>
    <t>Data Center Fiber Specialist</t>
  </si>
  <si>
    <t>MpowerMe</t>
  </si>
  <si>
    <t>['swift', 'phoenix']</t>
  </si>
  <si>
    <t>Scientist, Digital Data Development</t>
  </si>
  <si>
    <t>XL Catlin</t>
  </si>
  <si>
    <t>['java', 'python', 'azure', 'databricks', 'spring', 'selenium', 'spark', 'hadoop', 'unix', 'power bi', 'jenkins']</t>
  </si>
  <si>
    <t>C11-Senior Data Analyst-AML Independent Validation</t>
  </si>
  <si>
    <t>['sql', 'sas', 'sas', 'python', 'oracle', 'pyspark', 'hadoop', 'express', 'excel']</t>
  </si>
  <si>
    <t>Interlachen, FL</t>
  </si>
  <si>
    <t>['sql', 'python', 'r', 'aws', 'gcp', 'azure', 'hadoop', 'spark', 'tableau', 'power bi', 'excel', 'looker']</t>
  </si>
  <si>
    <t>Managed Staffing</t>
  </si>
  <si>
    <t>['powerpoint', 'sap', 'qlik', 'tableau']</t>
  </si>
  <si>
    <t>Senior Sales Analyst</t>
  </si>
  <si>
    <t>['sap', 'qlik', 'tableau']</t>
  </si>
  <si>
    <t>Wyoming, MI</t>
  </si>
  <si>
    <t>Customer Insights Analyst</t>
  </si>
  <si>
    <t>Sheboygan, WI</t>
  </si>
  <si>
    <t>Process Data Analyst</t>
  </si>
  <si>
    <t>['python', 'sql', 'azure', 'aws', 'looker', 'tableau', 'alteryx', 'flow', 'airtable']</t>
  </si>
  <si>
    <t>DeLand, FL</t>
  </si>
  <si>
    <t>Data Analytics Engineer - Full-time</t>
  </si>
  <si>
    <t>Camping World</t>
  </si>
  <si>
    <t>['python', 'sql', 'vba', 'sql server', 'snowflake', 'jupyter', 'power bi', 'excel', 'word', 'powerpoint', 'outlook', 'docker', 'kubernetes']</t>
  </si>
  <si>
    <t>Senior Data Engineer (CDP) - Full-time</t>
  </si>
  <si>
    <t>Nunn, CO</t>
  </si>
  <si>
    <t>['java', 'python', 'sql', 'aws', 'gcp', 'azure', 'splunk', 'flow']</t>
  </si>
  <si>
    <t>Amesville, OH</t>
  </si>
  <si>
    <t>['python', 'scala', 'sql', 'azure', 'databricks', 'aws', 'gcp', 'spark', 'docker']</t>
  </si>
  <si>
    <t>Analytics Data Engineer - Full-time</t>
  </si>
  <si>
    <t>Nelsonville, OH</t>
  </si>
  <si>
    <t>Volton</t>
  </si>
  <si>
    <t>['sql', 't-sql', 'python', 'java', 'c#', 'ssis', 'power bi']</t>
  </si>
  <si>
    <t>Senior Principal Data Scientist, Go-To-Market Strategy &amp; Incentives</t>
  </si>
  <si>
    <t>Red Hat</t>
  </si>
  <si>
    <t>['sql', 'sas', 'sas', 'r', 'sql server', 'redshift', 'oracle', 'linux', 'tableau', 'sheets', 'kubernetes']</t>
  </si>
  <si>
    <t>Senior Business Analyst, People Analytics &amp; Institutional Research</t>
  </si>
  <si>
    <t>Texas State Technical College</t>
  </si>
  <si>
    <t>Mars United Commerce</t>
  </si>
  <si>
    <t>['sql', 'python', 'bigquery', 'gcp', 'airflow', 'spark', 'hadoop', 'docker', 'kubernetes', 'terraform', 'pulumi', 'git']</t>
  </si>
  <si>
    <t>['sql', 'python', 'shell', 'aws']</t>
  </si>
  <si>
    <t>Montgomery County, PA</t>
  </si>
  <si>
    <t>['sas', 'sas', 'excel', 'powerpoint', 'word', 'tableau']</t>
  </si>
  <si>
    <t>['sql', 'snowflake', 'ssis', 'sap', 'tableau']</t>
  </si>
  <si>
    <t>Chipton Ross</t>
  </si>
  <si>
    <t>['python', 'r', 'java', 'nosql', 'aws', 'azure', 'gcp', 'redshift', 'bigquery', 'tensorflow', 'pytorch', 'scikit-learn', 'hadoop', 'spark', 'flow', 'docker', 'kubernetes', 'git']</t>
  </si>
  <si>
    <t>Senior Business System Analyst</t>
  </si>
  <si>
    <t>['power bi', 'tableau', 'jira']</t>
  </si>
  <si>
    <t>['python', 'sql', 'aws', 'databricks', 'spark', 'pyspark']</t>
  </si>
  <si>
    <t>Forward Deployed Activity Based Intelligence Analyst, Mid</t>
  </si>
  <si>
    <t>['python', 'qt', 'word', 'powerpoint']</t>
  </si>
  <si>
    <t>Junior ML Engineer (Remote) / Junior Data Analyst</t>
  </si>
  <si>
    <t>Norfolk, NE</t>
  </si>
  <si>
    <t>Data and Digital Services Data Analyst</t>
  </si>
  <si>
    <t>State Of California</t>
  </si>
  <si>
    <t>['python', 'c', 'r', 'sas', 'sas', 'github']</t>
  </si>
  <si>
    <t>Highland Village, TX</t>
  </si>
  <si>
    <t>SCS Engineers - ICIMS</t>
  </si>
  <si>
    <t>SCS Engineers</t>
  </si>
  <si>
    <t>Hire Heroes USA Job Board</t>
  </si>
  <si>
    <t>['python', 'sql', 'go', 'bigquery', 'tableau', 'looker']</t>
  </si>
  <si>
    <t>Data Scientist, See &amp; Spray</t>
  </si>
  <si>
    <t>['go', 'sql', 'python', 'r', 'c++', 'aws', 'gcp', 'azure', 'pyspark', 'tableau', 'power bi', 'looker', 'docker']</t>
  </si>
  <si>
    <t>RWE Data Scientist, V&amp;E Real World Evidence Analytics</t>
  </si>
  <si>
    <t>Lead Data Scientist - Python (Locals Only)</t>
  </si>
  <si>
    <t>['python', 'sql', 'mysql', 'spark', 'pyspark', 'tensorflow', 'hadoop']</t>
  </si>
  <si>
    <t>['sql', 'sql server', 'tableau', 'excel', 'sap']</t>
  </si>
  <si>
    <t>GCP Data Engineer - Senior Manager</t>
  </si>
  <si>
    <t>Data Curation Engineer</t>
  </si>
  <si>
    <t>Crexi</t>
  </si>
  <si>
    <t>['sql', 'python', 'dynamodb', 'aws', 'snowflake', 'azure', 'airflow', 'hadoop', 'spark', 'kafka', 'docker', 'kubernetes']</t>
  </si>
  <si>
    <t>Naperville, IL (+2 others)</t>
  </si>
  <si>
    <t>improvIT</t>
  </si>
  <si>
    <t>['sql', 'python', 'java', 'c#', 'nosql', 'sql server', 'mysql', 'postgresql', 'azure', 'aws', 'snowflake', 'sap', 'ssis', 'tableau']</t>
  </si>
  <si>
    <t>Digital Merchandising Specialist - Data Analysis, E-Commerce</t>
  </si>
  <si>
    <t>['react', 'word']</t>
  </si>
  <si>
    <t>Data Analyst (ServiceNow Specialist)</t>
  </si>
  <si>
    <t>Lake St Louis, MO</t>
  </si>
  <si>
    <t>Noblesoft Technologies</t>
  </si>
  <si>
    <t>Data Scientist - Junior Level (Remote)</t>
  </si>
  <si>
    <t>['r', 'python', 'sas', 'sas', 'sql', 'cognos', 'tableau', 'word', 'spreadsheet']</t>
  </si>
  <si>
    <t>Company Sage</t>
  </si>
  <si>
    <t>['python', 'sql', 'snowflake', 'bigquery', 'redshift', 'gdpr', 'power bi', 'tableau', 'looker', 'unify']</t>
  </si>
  <si>
    <t>Full Stack Developer (MERN, LLMs)</t>
  </si>
  <si>
    <t>Wing Assistant</t>
  </si>
  <si>
    <t>['go', 'javascript', 'python', 'sql', 'nosql', 'mongodb', 'mongodb', 'php', 'postgresql', 'mysql', 'aws', 'azure', 'gcp', 'react', 'graphql', 'gdpr', 'vue', 'node.js', 'laravel', 'symfony', 'excel', 'github', 'jenkins', 'gitlab', 'docker', 'kubernetes', 'git', 'terraform']</t>
  </si>
  <si>
    <t>DataIKU SME / Data Lead with DataIKU / Data Analyst with DataIKU</t>
  </si>
  <si>
    <t>Senior Data Analyst Loan Operations - Now Hiring</t>
  </si>
  <si>
    <t>Lead Business Data Analyst - Now Hiring</t>
  </si>
  <si>
    <t>['java', 'python', 'sql', 'nosql', 'mongodb', 'mongodb', 'sql server', 'azure', 'spark', 'visio', 'flow']</t>
  </si>
  <si>
    <t>Data Analyst, Health Risk Management - Now Hiring</t>
  </si>
  <si>
    <t>Captive Resources</t>
  </si>
  <si>
    <t>Bi Reporting Analyst</t>
  </si>
  <si>
    <t>PLS Financial Services, Inc.</t>
  </si>
  <si>
    <t>['go', 'sql', 'nosql', 'sql server', 'azure', 'ssrs', 'ssis', 'excel']</t>
  </si>
  <si>
    <t>(USA) Staff, Data Scientist</t>
  </si>
  <si>
    <t>['python', 'java', 'scala', 'r', 'tensorflow', 'pytorch', 'scikit-learn', 'spark', 'flow', 'docker', 'kubernetes']</t>
  </si>
  <si>
    <t>Distinguished Data Scientist, ML/AI</t>
  </si>
  <si>
    <t>['sql', 'go', 'spark', 'power bi', 'atlassian', 'jira']</t>
  </si>
  <si>
    <t>LRQA</t>
  </si>
  <si>
    <t>['sql', 'gdpr', 'excel', 'power bi']</t>
  </si>
  <si>
    <t>Machine Learning Engineer, Amazon</t>
  </si>
  <si>
    <t>Data Engineer - Spark Developer - Full-time</t>
  </si>
  <si>
    <t>['python', 'scala', 'azure', 'databricks', 'aws', 'gcp', 'spark', 'excel']</t>
  </si>
  <si>
    <t>Business Intelligence Engineer, Supply Chain Innovation</t>
  </si>
  <si>
    <t>SAP MDM Data Engineer/Analytic Advisor</t>
  </si>
  <si>
    <t>Quadrant IQ Solutions LLC</t>
  </si>
  <si>
    <t>['python', 'sql', 'aws', 'azure', 'gcp', 'sap']</t>
  </si>
  <si>
    <t>HPC/AI - Kubernetes Engineer</t>
  </si>
  <si>
    <t>['python', 'tensorflow', 'pytorch', 'linux', 'kubernetes']</t>
  </si>
  <si>
    <t>University of Arkansas System</t>
  </si>
  <si>
    <t>['sql', 'python', 'db2', 'git']</t>
  </si>
  <si>
    <t>Senior Systems Analyst (Data Analytics)</t>
  </si>
  <si>
    <t>Contact Government Services</t>
  </si>
  <si>
    <t>Senior Manager, Data Science – Conversational AI - Full-time / Part-time</t>
  </si>
  <si>
    <t>Principal, Product Manager - Payments (Data Science / Machine Learning) - Full-time / Part-time</t>
  </si>
  <si>
    <t>ILabz Technology</t>
  </si>
  <si>
    <t>['sql', 'shell', 'hadoop', 'spark']</t>
  </si>
  <si>
    <t>Apogee Enterprises, Inc.</t>
  </si>
  <si>
    <t>['sql', 'azure', 'snowflake', 'vue', 'power bi']</t>
  </si>
  <si>
    <t>Content and Data Analyst</t>
  </si>
  <si>
    <t>Power Stop LLC</t>
  </si>
  <si>
    <t>['sheets', 'word', 'powerpoint', 'excel']</t>
  </si>
  <si>
    <t>Data Specialist II</t>
  </si>
  <si>
    <t>['word', 'excel', 'power bi']</t>
  </si>
  <si>
    <t>Consumer Insight Research Analyst</t>
  </si>
  <si>
    <t>Business Operations Analyst</t>
  </si>
  <si>
    <t>AI Application Engineer</t>
  </si>
  <si>
    <t>['python', 'pytorch', 'tensorflow', 'hugging face']</t>
  </si>
  <si>
    <t>W2 Senior Azure Data Engineer</t>
  </si>
  <si>
    <t>Voto Consulting LLC</t>
  </si>
  <si>
    <t>['sql', 'python', 'scala', 'azure', 'databricks', 'spark', 'kafka', 'gdpr', 'power bi', 'kubernetes']</t>
  </si>
  <si>
    <t>Data Analyst - III</t>
  </si>
  <si>
    <t>Elite Quests LLC</t>
  </si>
  <si>
    <t>Ardsley, NY</t>
  </si>
  <si>
    <t>Hospitality Purveyors, Inc.</t>
  </si>
  <si>
    <t>Actalent Careers</t>
  </si>
  <si>
    <t>['sas', 'sas', 'r', 'sql', 'python']</t>
  </si>
  <si>
    <t>Data Engineer Level 4 Mid</t>
  </si>
  <si>
    <t>Metronome, LLC</t>
  </si>
  <si>
    <t>['html', 'ruby', 'ruby', 'java', 'python', 'elasticsearch', 'databricks', 'aws', 'spark']</t>
  </si>
  <si>
    <t>Senior Software Engineer, User Interfaces &amp; Workflows</t>
  </si>
  <si>
    <t>['javascript', 'typescript', 'react', 'angular']</t>
  </si>
  <si>
    <t>Principal Data Solutions Analyst</t>
  </si>
  <si>
    <t>['sql', 'sas', 'sas', 'nosql', 'java', 'python', 'perl', 'shell', 'snowflake', 'hadoop', 'excel', 'powerpoint']</t>
  </si>
  <si>
    <t>Businss Performance Analyst (Data Modeling)</t>
  </si>
  <si>
    <t>Eligibility &amp; Encounters Data Analyst - Full-time</t>
  </si>
  <si>
    <t>Senior BI Analytics Engineer</t>
  </si>
  <si>
    <t>Latham &amp; Watkins</t>
  </si>
  <si>
    <t>Lead Data Analyst (Hybrid) - Full-time</t>
  </si>
  <si>
    <t>American Family Insurance - Corporate</t>
  </si>
  <si>
    <t>Hansen Talent Group (HTG)</t>
  </si>
  <si>
    <t>Data Engineer for International IT Projects</t>
  </si>
  <si>
    <t>['sql', 'nosql', 'mongodb', 'mongodb', 'python', 'java', 't-sql', 'postgresql', 'sql server', 'mysql', 'cassandra', 'oracle', 'linux', 'windows']</t>
  </si>
  <si>
    <t>Carbondale, OH</t>
  </si>
  <si>
    <t>Epignosis</t>
  </si>
  <si>
    <t>['python', 'sql', 'nosql', 'mongodb', 'mongodb', 'go', 'dynamodb', 'aurora', 'aws', 'redshift', 'spark', 'hadoop', 'kafka', 'tableau', 'power bi']</t>
  </si>
  <si>
    <t>Medical Economics Analyst</t>
  </si>
  <si>
    <t>MOBĒ</t>
  </si>
  <si>
    <t>['sql', 'sas', 'sas', 'python', 'r', 'excel', 'tableau']</t>
  </si>
  <si>
    <t>Analyst, Marketing Analytics &amp; Insights</t>
  </si>
  <si>
    <t>NOVUS Media LLC</t>
  </si>
  <si>
    <t>['vba', 'sql', 'python', 'r', 'alteryx', 'tableau', 'excel', 'power bi']</t>
  </si>
  <si>
    <t>Clinical Data Science - Statistics Co-Op MS - Full-time</t>
  </si>
  <si>
    <t>['sas', 'sas', 'r', 'rshiny']</t>
  </si>
  <si>
    <t>Application System Analyst</t>
  </si>
  <si>
    <t>Entry Level Data engineer</t>
  </si>
  <si>
    <t>MILESTONE &amp; CO LLC</t>
  </si>
  <si>
    <t>['sql', 'sql server', 'azure', 'oracle', 'power bi', 'dax', 'ssis']</t>
  </si>
  <si>
    <t>Technical Data Governance / Analysis - Financial Firm</t>
  </si>
  <si>
    <t>['sql', 'nosql', 'sql server', 'db2', 'oracle', 'redshift', 'word', 'excel', 'flow']</t>
  </si>
  <si>
    <t>Data Scientist/ Data Engineer</t>
  </si>
  <si>
    <t>Nyla Technology Solutions</t>
  </si>
  <si>
    <t>['python', 'scala', 'sql', 'databricks', 'aws', 'azure', 'jupyter', 'spark', 'tableau', 'qlik', 'flow']</t>
  </si>
  <si>
    <t>Entry-Level Data Analyst – IT Job with Training</t>
  </si>
  <si>
    <t>MNC JOBS INFO</t>
  </si>
  <si>
    <t>IT sight Technologies</t>
  </si>
  <si>
    <t>Material Planning Data Analyst</t>
  </si>
  <si>
    <t>accobrands</t>
  </si>
  <si>
    <t>Data Analytics Technology Product Management Lead Analyst - VP</t>
  </si>
  <si>
    <t>Tampa, FL (+1 other)</t>
  </si>
  <si>
    <t>['sql', 'aws', 'azure', 'power bi', 'tableau', 'microstrategy', 'excel']</t>
  </si>
  <si>
    <t>City of Boca Raton</t>
  </si>
  <si>
    <t>['c#', 'sql', 'python', 'power bi', 'tableau']</t>
  </si>
  <si>
    <t>Data Engineer Intern, 2025 Summer U.S.</t>
  </si>
  <si>
    <t>['python', 'sql', 'c', 'atlassian']</t>
  </si>
  <si>
    <t>Learn4Good</t>
  </si>
  <si>
    <t>Power BI Data Analytics Developer</t>
  </si>
  <si>
    <t>Delaware City, DE</t>
  </si>
  <si>
    <t>W L Gore and Associates, Inc</t>
  </si>
  <si>
    <t>['sql', 'python', 'javascript', 'azure', 'databricks', 'power bi', 'dax', 'github']</t>
  </si>
  <si>
    <t>Senior Data Engineer (MDM team), DTG</t>
  </si>
  <si>
    <t>['sql', 'python', 'c++', 'c#', 'scala', 'airflow', 'kafka']</t>
  </si>
  <si>
    <t>Sr. Workforce Effectiveness Data Analyst</t>
  </si>
  <si>
    <t>Healthfirst, Inc</t>
  </si>
  <si>
    <t>['sql', 'python', 'r', 'javascript', 'redshift', 'aws', 'hadoop', 'excel', 'word', 'alteryx', 'tableau']</t>
  </si>
  <si>
    <t>Workforce Data Analyst - Now Hiring</t>
  </si>
  <si>
    <t>Global Channel Management Inc.</t>
  </si>
  <si>
    <t>Associate Data Analyst - Now Hiring</t>
  </si>
  <si>
    <t>Newburyport, MA</t>
  </si>
  <si>
    <t>Darling Consulting Group</t>
  </si>
  <si>
    <t>Senior Manager, Data Insights and Forensics</t>
  </si>
  <si>
    <t>Sr. Data Scientist - ML Engineering</t>
  </si>
  <si>
    <t>['python', 'scala', 'r', 'pytorch', 'tensorflow', 'spark', 'docker', 'kubernetes']</t>
  </si>
  <si>
    <t>Platform and Technical Communications Lead</t>
  </si>
  <si>
    <t>Data Architect Engineer</t>
  </si>
  <si>
    <t>MLK Community Healthcare</t>
  </si>
  <si>
    <t>['python', 'sql', 'oracle', 'power bi', 'tableau', 'excel']</t>
  </si>
  <si>
    <t>G Groov Senior Data Engineer – Seattle – 1 week ago monthsofexperience: 84 ocaml apache kafka</t>
  </si>
  <si>
    <t>['python', 'sql', 'snowflake', 'databricks', 'aws', 'spark', 'kafka', 'hadoop', 'airflow', 'flow', 'git']</t>
  </si>
  <si>
    <t>Human Resources Data and Reporting Analyst</t>
  </si>
  <si>
    <t>Sr. Data Analyst (Mongo &amp; JSON)</t>
  </si>
  <si>
    <t>Innova solutions</t>
  </si>
  <si>
    <t>['mongodb', 'mongodb', 'sql', 'oracle', 'aws']</t>
  </si>
  <si>
    <t>Data Scientist, Marketing Inference</t>
  </si>
  <si>
    <t>Senior Underwriting Data Analyst</t>
  </si>
  <si>
    <t>['sas', 'sas', 'python', 'r', 'sql', 'power bi', 'excel', 'flow']</t>
  </si>
  <si>
    <t>Manager, Data Science - Business Analytics</t>
  </si>
  <si>
    <t>['python', 'r', 'sql', 'azure', 'snowflake', 'databricks', 'spark', 'power bi', 'excel', 'tableau']</t>
  </si>
  <si>
    <t>Data Engineer – CA (Hybrid)</t>
  </si>
  <si>
    <t>CSS Corporation</t>
  </si>
  <si>
    <t>Data Engineer - Secret Clearance Required</t>
  </si>
  <si>
    <t>Homes.com - Technical Manager , Data Engineering/Machine Learning</t>
  </si>
  <si>
    <t>Homes.com</t>
  </si>
  <si>
    <t>['python', 'c#', 'java', 'scala', 'sql', 'dynamodb', 'sql server', 'aws', 'databricks']</t>
  </si>
  <si>
    <t>Senior Data Analyst (Ref. Job Code: SDA – 2401) (has multiple openings)</t>
  </si>
  <si>
    <t>Skaps.us</t>
  </si>
  <si>
    <t>['sql', 'python', 'java', 'sql server', 'aws', 'tableau', 'flow', 'docker', 'jenkins']</t>
  </si>
  <si>
    <t>Lead Business Intelligence Analyst, Commercial Operations</t>
  </si>
  <si>
    <t>Data Enablement and Governance Lead</t>
  </si>
  <si>
    <t>Horace Mann</t>
  </si>
  <si>
    <t>Remote Mortgage Data Analyst</t>
  </si>
  <si>
    <t>['sql', 'python', 'r', 'matlab', 'power bi', 'tableau']</t>
  </si>
  <si>
    <t>['sql', 'bash', 'powershell', 'java', 'linux', 'splunk']</t>
  </si>
  <si>
    <t>Senior Tableau BI Developer Lead Vice President-Tampa/Irving</t>
  </si>
  <si>
    <t>['sql', 'sql server', 'oracle', 'tableau', 'microstrategy', 'excel', 'flow', 'svn']</t>
  </si>
  <si>
    <t>entry level java web developer/Data engineer /Scientist</t>
  </si>
  <si>
    <t>Tacoma, WA</t>
  </si>
  <si>
    <t>Creative Solutions Services, LLC</t>
  </si>
  <si>
    <t>Data Engineer – Databricks – Mid Level</t>
  </si>
  <si>
    <t>Lumenalta (formerly Clevertech)</t>
  </si>
  <si>
    <t>Lead Data Engineer, Subscriber Solutions. Job in Seattle LilyLifestyle Jobs</t>
  </si>
  <si>
    <t>Technical Success Analyst (Data Analyst)</t>
  </si>
  <si>
    <t>Data Scientist - Client Intelligence Platform AI, Associate - Full-time</t>
  </si>
  <si>
    <t>Senior Data Scientist - Inventory Management - Full-time</t>
  </si>
  <si>
    <t>['sql', 'python', 'gcp', 'azure', 'aws', 'databricks']</t>
  </si>
  <si>
    <t>Data Scientist SME - Full-time</t>
  </si>
  <si>
    <t>Director, Site Reliability Data Engineer - PGIM Global Services (Tampa, FL or Newark, NJ - Hybrid)</t>
  </si>
  <si>
    <t>['sql', 'sql server', 'postgresql', 'azure', 'oracle', 'jira']</t>
  </si>
  <si>
    <t>Senior Data Systems Engineer – Integration &amp; Project Management (TS/SCI)</t>
  </si>
  <si>
    <t>Site Reliability Engineer, Ads Data Platform- USDS</t>
  </si>
  <si>
    <t>['spark', 'kafka', 'express']</t>
  </si>
  <si>
    <t>Data Engineering Delivery Lead - Full-time</t>
  </si>
  <si>
    <t>['python', 'sql', 'postgresql', 'sql server', 'snowflake', 'aws', 'azure', 'spark', 'airflow']</t>
  </si>
  <si>
    <t>Spotify Internship 2025 | Early Careers &amp; Summer Program</t>
  </si>
  <si>
    <t>Amsterdam, Netherlands (+8 others)</t>
  </si>
  <si>
    <t>Data Governance and Controls - Senior - Financial Services - Consulting - Location EAST-OPEN</t>
  </si>
  <si>
    <t>Senior Research Analyst</t>
  </si>
  <si>
    <t>Newmark</t>
  </si>
  <si>
    <t>Sr. ERP Business Analyst</t>
  </si>
  <si>
    <t>['sql', 'python', 'snowflake', 'aws', 'tableau', 'git']</t>
  </si>
  <si>
    <t>Pricing &amp; Matter Analytics Manager- 2997430</t>
  </si>
  <si>
    <t>Data Scientist – M</t>
  </si>
  <si>
    <t>Automation Technologies LLC</t>
  </si>
  <si>
    <t>['python', 'r', 'sas', 'sas', 'sql', 'matlab', 'pandas']</t>
  </si>
  <si>
    <t>SQL Database Administrator</t>
  </si>
  <si>
    <t>National Data Solutions</t>
  </si>
  <si>
    <t>['sql', 'python', 'powershell', 'sas', 'sas', 'sql server', 'postgresql', 'azure']</t>
  </si>
  <si>
    <t>Software Specialist</t>
  </si>
  <si>
    <t>ANZE Suspension</t>
  </si>
  <si>
    <t>['flutter', 'git']</t>
  </si>
  <si>
    <t>Sr Data Analyst - PowerBI</t>
  </si>
  <si>
    <t>Data Scientist – Workplace Operations &amp; Supply Chain</t>
  </si>
  <si>
    <t>['python', 'sql', 'hadoop', 'spark', 'tableau', 'power bi']</t>
  </si>
  <si>
    <t>['java', 'python', 'sql', 'aws', 'redshift', 'snowflake', 'spark', 'kafka']</t>
  </si>
  <si>
    <t>Manager, Data Scientist AI/ML</t>
  </si>
  <si>
    <t>Senior Associate Data Engineer - Now Hiring</t>
  </si>
  <si>
    <t>['go', 'aws', 'kafka', 'spark', 'hadoop', 'flow']</t>
  </si>
  <si>
    <t>Business Systems Analyst Consultant - Data Analyst/Tableau/SQL - Full-time</t>
  </si>
  <si>
    <t>['sql', 'python', 'r', 'aws', 'gcp', 'azure', 'snowflake', 'phoenix', 'tableau', 'power bi', 'looker', 'excel']</t>
  </si>
  <si>
    <t>Sr Clinical Data Analyst - Full-time</t>
  </si>
  <si>
    <t>Senior Power BI Developer - W2</t>
  </si>
  <si>
    <t>['sql', 'python', 'databricks', 'pyspark', 'power bi', 'dax', 'tableau', 'github']</t>
  </si>
  <si>
    <t>Machine Learning Engineering - Full-time</t>
  </si>
  <si>
    <t>Data Engineer I - Full-time</t>
  </si>
  <si>
    <t>['sql', 'python', 'db2', 'sql server']</t>
  </si>
  <si>
    <t>Methods Business and Digital Technology</t>
  </si>
  <si>
    <t>['python', 'go', 'elasticsearch', 'postgresql', 'azure', 'airflow', 'kafka', 'docker', 'kubernetes']</t>
  </si>
  <si>
    <t>Senior Data Engineer (IBM Technologies) - Full-time</t>
  </si>
  <si>
    <t>New Marshfield, OH</t>
  </si>
  <si>
    <t>['python', 'sql', 'db2', 'watson']</t>
  </si>
  <si>
    <t>Data Engineer IV - Full-time</t>
  </si>
  <si>
    <t>Cranberry Twp, PA</t>
  </si>
  <si>
    <t>Omnicell</t>
  </si>
  <si>
    <t>['scala', 'python', 'postgresql', 'aws', 'databricks', 'kafka', 'spark', 'hadoop', 'angular', 'excel', 'flow', 'yarn', 'docker', 'kubernetes']</t>
  </si>
  <si>
    <t>['python', 'sql', 'java', 'azure', 'databricks', 'pyspark', 'spark', 'unix']</t>
  </si>
  <si>
    <t>Senior Data Engineer (Reasoning ML) - Full-time</t>
  </si>
  <si>
    <t>Brownsville, TX</t>
  </si>
  <si>
    <t>Oxa</t>
  </si>
  <si>
    <t>['c', 'python', 'planner']</t>
  </si>
  <si>
    <t>Sr Data Analyst - CXD (Advanced Analytics) - Full-time</t>
  </si>
  <si>
    <t>Analyst, Business Analytics - Full-time</t>
  </si>
  <si>
    <t>['sql', 'sas', 'sas', 't-sql', 'bigquery', 'oracle', 'azure', 'alteryx']</t>
  </si>
  <si>
    <t>Data Engineer-Mid Level</t>
  </si>
  <si>
    <t>['python', 'sql', 'scala', 'aws', 'snowflake', 'azure', 'gcp', 'flow']</t>
  </si>
  <si>
    <t>Python Backend Software Engineering Manager - Full-time</t>
  </si>
  <si>
    <t>['python', 'sql', 'aws', 'gcp', 'spark', 'hadoop']</t>
  </si>
  <si>
    <t>Sr. Data Analyst - Contingent 183707 - Now Hiring</t>
  </si>
  <si>
    <t>['sql', 'mongodb', 'mongodb', 'oracle', 'aws']</t>
  </si>
  <si>
    <t>Niche Payroll (Exempt) - Healthcare Quality Data Analyst - Full-time / Part-time</t>
  </si>
  <si>
    <t>Senior Financial Data Analyst (Grant Management Team) - Now Hiring</t>
  </si>
  <si>
    <t>Sr. Data Quality Analyst - Full-time / Part-time</t>
  </si>
  <si>
    <t>SAP Data Engineer- SoutherSouthern Glazers Wine &amp; Spiritsn Glazers Wine &amp; Spirits - Now Hiring</t>
  </si>
  <si>
    <t>['sql', 'r', 'python', 'gdpr', 'excel', 'alteryx']</t>
  </si>
  <si>
    <t>['sql', 'shell', 'python', 'azure', 'snowflake', 'airflow', 'spark', 'kafka', 'flow', 'git', 'kubernetes', 'docker', 'terraform']</t>
  </si>
  <si>
    <t>IN--Senior Manager GCP Data Engineer  Data Analytics  Advisory  Pune</t>
  </si>
  <si>
    <t>San Jacinto, CA</t>
  </si>
  <si>
    <t>Data Analyst Senior - Days</t>
  </si>
  <si>
    <t>['sas', 'sas', 'r', 'cognos', 'spss']</t>
  </si>
  <si>
    <t>ABC</t>
  </si>
  <si>
    <t>['r', 'python', 'visio']</t>
  </si>
  <si>
    <t>['sql', 'sas', 'sas', 'hadoop']</t>
  </si>
  <si>
    <t>Senior Network Automation Engineer</t>
  </si>
  <si>
    <t>['python', 'perl', 'mongodb', 'mongodb', 'flask', 'django', 'redhat', 'ansible', 'git']</t>
  </si>
  <si>
    <t>Data Scientist II - Quality &amp; Patient Safety Initiative (QPSi)</t>
  </si>
  <si>
    <t>Staff Production DBA/Data Engineer</t>
  </si>
  <si>
    <t>CDK Global, LLC</t>
  </si>
  <si>
    <t>['sql', 'python', 'bash', 'postgresql', 'mysql', 'aws', 'azure', 'redshift', 'aurora', 'snowflake', 'airflow', 'ssis', 'qlik', 'looker', 'terraform', 'docker', 'kubernetes']</t>
  </si>
  <si>
    <t>Data Scientist with Banking &amp; Finance Experience - Atlanta, GA (Locals Preferred)</t>
  </si>
  <si>
    <t>['python', 'sas', 'sas', 'jupyter', 'tensorflow', 'keras']</t>
  </si>
  <si>
    <t>Sr. Lead, Business Analytics</t>
  </si>
  <si>
    <t>Sony Pictures Entertainment</t>
  </si>
  <si>
    <t>['go', 'sql', 'python', 'snowflake', 'tableau', 'power bi']</t>
  </si>
  <si>
    <t>Egg Harbor Township, NJ</t>
  </si>
  <si>
    <t>AtlantiCare</t>
  </si>
  <si>
    <t>['sql', 'tableau', 'excel', 'word', 'powerpoint', 'power bi']</t>
  </si>
  <si>
    <t>Program Director - Data/Business Analysis/Change Management - Remote</t>
  </si>
  <si>
    <t>Facebook Internship USA 2025 Opportunities for Students</t>
  </si>
  <si>
    <t>South Africa (+26 others)</t>
  </si>
  <si>
    <t>Latest Internships In USA-UK-Canada &amp; Across Worldwide 2025</t>
  </si>
  <si>
    <t>['python', 'sql', 'java', 'c++', 'go', 'tableau', 'excel', 'github']</t>
  </si>
  <si>
    <t>2025 Full Time: Technology Data &amp; Analytics, Data Engineer &amp; Data Science - Masters</t>
  </si>
  <si>
    <t>['matlab', 'python', 'r', 'sql', 'azure', 'hadoop', 'spark', 'tableau']</t>
  </si>
  <si>
    <t>Lead Data Engineer, Bank Tech</t>
  </si>
  <si>
    <t>Senior Data Analyst, on-site, Belfast – Interviewing this week!</t>
  </si>
  <si>
    <t>Belfast, United Kingdom</t>
  </si>
  <si>
    <t>Corporate Vice President, Sr Data Engineer - Now Hiring</t>
  </si>
  <si>
    <t>['python', 'sql', 'scala', 'aws', 'databricks', 'azure', 'gcp', 'pyspark', 'spark', 'git']</t>
  </si>
  <si>
    <t>HR Data Engineer</t>
  </si>
  <si>
    <t>['sql', 'databricks', 'azure', 'gdpr', 'unity']</t>
  </si>
  <si>
    <t>Real-time Streaming Engineer - Flink</t>
  </si>
  <si>
    <t>Senior Data Analyst, Solutions</t>
  </si>
  <si>
    <t>DSV</t>
  </si>
  <si>
    <t>['sql', 'python', 'r', 'postgresql', 'mysql', 'azure', 'aws', 'redshift', 'bigquery', 'snowflake', 'pandas', 'numpy', 'scikit-learn', 'tensorflow', 'power bi', 'dax']</t>
  </si>
  <si>
    <t>Field Ops Data Engineer</t>
  </si>
  <si>
    <t>['sql', 'bigquery', 'kafka', 'spark', 'jira', 'trello', 'confluence']</t>
  </si>
  <si>
    <t>['t-sql', 'powershell', 'php', 'c#', 'python', 'azure', 'ssrs']</t>
  </si>
  <si>
    <t>Sr Team Manager, Data Engineering - Hybrid</t>
  </si>
  <si>
    <t>['sql', 'python', 'sql server', 'ssis', 'ssrs', 'github']</t>
  </si>
  <si>
    <t>Sr . Data Scientist / Big Data Engineer Specialist in AI and Fraud Analytics ONSITE - Austin, TX</t>
  </si>
  <si>
    <t>Emi Labs</t>
  </si>
  <si>
    <t>['sql', 'redshift', 'bigquery', 'snowflake', 'looker', 'power bi', 'tableau', 'github']</t>
  </si>
  <si>
    <t>['sql', 'spark', 'atlassian', 'jira']</t>
  </si>
  <si>
    <t>Senior Retail Data Scientist</t>
  </si>
  <si>
    <t>Criterion Executive Search, Inc.</t>
  </si>
  <si>
    <t>['python', 'sql', 'databricks', 'snowflake', 'pyspark', 'power bi', 'microstrategy', 'tableau', 'looker']</t>
  </si>
  <si>
    <t>Senior AWS Data Engineer [Equity &amp; Fixed Income asset/ Indices experience]</t>
  </si>
  <si>
    <t>Juneau, AK</t>
  </si>
  <si>
    <t>Database - Data Science /Wrangler</t>
  </si>
  <si>
    <t>['python', 'r', 'scala', 'javascript', 'c++']</t>
  </si>
  <si>
    <t>Data Analyst- VBA/Xcel/Azure- Onsite (Full time position)</t>
  </si>
  <si>
    <t>ProCorp Systems Inc.</t>
  </si>
  <si>
    <t>['python', 'sql', 'vba', 'aws', 'azure', 'databricks', 'excel']</t>
  </si>
  <si>
    <t>Data Engineer II, ITA - Workforce Intelligence</t>
  </si>
  <si>
    <t>['nosql', 'python', 'java', 'scala', 'redshift', 'oracle', 'aws']</t>
  </si>
  <si>
    <t>Healthcare Data Engineer (Healthcare data exp. req.)</t>
  </si>
  <si>
    <t>['c++', 'java', 'c#', 'postgresql', 'ssis']</t>
  </si>
  <si>
    <t>Data Engineer – ETL</t>
  </si>
  <si>
    <t>Nellore, Andhra Pradesh, India</t>
  </si>
  <si>
    <t>Demand AI</t>
  </si>
  <si>
    <t>34191 Engineer - Data analysis</t>
  </si>
  <si>
    <t>BES Consulting Group, LLC</t>
  </si>
  <si>
    <t>Data Engineer - Strong SQL &amp; Python</t>
  </si>
  <si>
    <t>Starheights Corporation</t>
  </si>
  <si>
    <t>Scientific Data Analyst</t>
  </si>
  <si>
    <t>ITCO Solutions, Inc.</t>
  </si>
  <si>
    <t>Catholic Medical Center</t>
  </si>
  <si>
    <t>DATA ENGINEER-NJ-HYBRID</t>
  </si>
  <si>
    <t>Bright Sol</t>
  </si>
  <si>
    <t>Azure Data Engineer (Office based: Nashville, TN or Cambridge, MA or Bothell, WA)</t>
  </si>
  <si>
    <t>Bothell, WA</t>
  </si>
  <si>
    <t>['sql', 'python', 'scala', 'sql server', 'azure', 'databricks', 'ssis']</t>
  </si>
  <si>
    <t>Audit Data Analyst - Senior Auditor - Full-time</t>
  </si>
  <si>
    <t>['sas', 'sas', 'sql', 'snowflake', 'tableau', 'power bi', 'alteryx']</t>
  </si>
  <si>
    <t>UChicago Medicine</t>
  </si>
  <si>
    <t>['azure', 'tableau']</t>
  </si>
  <si>
    <t>Python/ SQL Data Engineer</t>
  </si>
  <si>
    <t>Zenith Insurance Company</t>
  </si>
  <si>
    <t>['sql', 'python', 'shell', 'linux', 'git']</t>
  </si>
  <si>
    <t>Senior Data Analyst, People Analytics</t>
  </si>
  <si>
    <t>Jr. Business &amp; Technology Analyst - Data Analytics</t>
  </si>
  <si>
    <t>Axos Bank</t>
  </si>
  <si>
    <t>['sql', 'tableau', 'ssrs', 'excel']</t>
  </si>
  <si>
    <t>System Realization Lead Engineer</t>
  </si>
  <si>
    <t>TTG-34 - Data Engineer - $308,700 Total Compensation</t>
  </si>
  <si>
    <t>Dhara Consulting Group</t>
  </si>
  <si>
    <t>['python', 'sql', 'elasticsearch', 'spark', 'kubernetes']</t>
  </si>
  <si>
    <t>Internet Analyst</t>
  </si>
  <si>
    <t>Kilpatrick Townsend Stockton Llp</t>
  </si>
  <si>
    <t>['c', 'windows', 'word', 'excel']</t>
  </si>
  <si>
    <t>Hallsville, TX</t>
  </si>
  <si>
    <t>Mitigation Resources of North America</t>
  </si>
  <si>
    <t>['r', 'python', 'sql', 'alteryx', 'excel', 'powerpoint', 'tableau', 'power bi', 'flow']</t>
  </si>
  <si>
    <t>['python', 'java', 'scala', 'mongodb', 'mongodb', 'mysql', 'postgresql', 'aws', 'azure', 'hadoop', 'spark', 'tableau']</t>
  </si>
  <si>
    <t>Hopkinsville, KY</t>
  </si>
  <si>
    <t>['ssis', 'tableau']</t>
  </si>
  <si>
    <t>PASHA Holding</t>
  </si>
  <si>
    <t>Bullhead City, AZ</t>
  </si>
  <si>
    <t>['sql', 'bigquery', 'gcp', 'airflow', 'jenkins', 'terraform']</t>
  </si>
  <si>
    <t>Homes.com - Machine Learning Engineer</t>
  </si>
  <si>
    <t>['python', 'c#', 'java', 'scala', 'sql', 'sql server', 'dynamodb', 'aws', 'databricks', 'tensorflow', 'keras', 'scikit-learn', 'pandas', 'matplotlib', 'seaborn', 'plotly']</t>
  </si>
  <si>
    <t>['sql', 'sql server', 'postgresql', 'oracle', 'kubernetes']</t>
  </si>
  <si>
    <t>Data Analyst with TS/SCI</t>
  </si>
  <si>
    <t>Top Secret Clearance Jobs</t>
  </si>
  <si>
    <t>Sr. Data Engineer Onsite - San Francisco Bay Area (Real Time Streaming Audio/Video)</t>
  </si>
  <si>
    <t>HiredAi</t>
  </si>
  <si>
    <t>Vivaldi</t>
  </si>
  <si>
    <t>['python', 'sql', 'postgresql', 'aws', 'redshift', 'snowflake', 'kafka', 'airflow', 'docker']</t>
  </si>
  <si>
    <t>Senior Data Engineer - Visualization</t>
  </si>
  <si>
    <t>CAVA</t>
  </si>
  <si>
    <t>['sql', 'aws', 'gcp', 'azure', 'airflow', 'tableau']</t>
  </si>
  <si>
    <t>Data Scientist, Autonomous Vehicle Infrastructure Analytics</t>
  </si>
  <si>
    <t>Western Alliance Bank</t>
  </si>
  <si>
    <t>['t-sql', 'sas', 'sas', 'azure', 'databricks', 'snowflake', 'aws', 'gcp', 'spark', 'phoenix', 'visio', 'tableau', 'flow']</t>
  </si>
  <si>
    <t>Staff Software Engineer | Semantic Data Modeling</t>
  </si>
  <si>
    <t>Global Technology Partners, LLC</t>
  </si>
  <si>
    <t>['scala', 'python', 'java', 'sql', 'oracle', 'spark', 'airflow', 'git']</t>
  </si>
  <si>
    <t>Data Solutions Engineer Senior</t>
  </si>
  <si>
    <t>Black Hills Energy</t>
  </si>
  <si>
    <t>['sql', 'azure', 'spark', 'power bi']</t>
  </si>
  <si>
    <t>Copy of IT  Finance Systems Analyst</t>
  </si>
  <si>
    <t>National Vision</t>
  </si>
  <si>
    <t>['sql', 'oracle', 'excel', 'sap', 'power bi', 'tableau']</t>
  </si>
  <si>
    <t>Farmers and Merchants Bank of Long Beach</t>
  </si>
  <si>
    <t>['sql', 'python', 'outlook', 'excel', 'word', 'powerpoint']</t>
  </si>
  <si>
    <t>Augusta-Richmond County</t>
  </si>
  <si>
    <t>Senior Data Engineer, Bank Tech</t>
  </si>
  <si>
    <t>EPSoft Technologies</t>
  </si>
  <si>
    <t>['python', 'java', 'sql', 'azure', 'snowflake', 'graphql', 'kafka', 'airflow', 'gdpr']</t>
  </si>
  <si>
    <t>Data Security Lead</t>
  </si>
  <si>
    <t>['databricks', 'gdpr', 'power bi']</t>
  </si>
  <si>
    <t>Senior Data Analyst - Remote - Risk Management - Full Time - Days</t>
  </si>
  <si>
    <t>ProMedica</t>
  </si>
  <si>
    <t>AppLovin</t>
  </si>
  <si>
    <t>['java', 'scala', 'gcp', 'aws', 'spark', 'airflow', 'kubernetes']</t>
  </si>
  <si>
    <t>National Property Solutions Group Global</t>
  </si>
  <si>
    <t>['sql', 'python', 'vba', 'power bi', 'excel']</t>
  </si>
  <si>
    <t>Senior Data Engineer Needed for Complex Projects</t>
  </si>
  <si>
    <t>['nosql', 'mongodb', 'mongodb', 'python', 'mysql', 'postgresql', 'redis', 'aws', 'pyspark', 'hadoop', 'github', 'docker']</t>
  </si>
  <si>
    <t>['sql', 'python', 'word', 'excel', 'powerpoint', 'tableau', 'jira']</t>
  </si>
  <si>
    <t>Data Engineer II (Hybrid-Puerto Rico) - Full-time</t>
  </si>
  <si>
    <t>RTX Corporation</t>
  </si>
  <si>
    <t>['python', 'vba', 'sql', 'spark', 'tableau']</t>
  </si>
  <si>
    <t>Principal Engineer Data Engineering - US Remote</t>
  </si>
  <si>
    <t>['java', 'python', 'sql', 'aws', 'snowflake', 'kafka', 'airflow']</t>
  </si>
  <si>
    <t>Software Engineer - Market Data</t>
  </si>
  <si>
    <t>CPS, Inc.</t>
  </si>
  <si>
    <t>Senior Data Scientist – Omnichannel Analytics</t>
  </si>
  <si>
    <t>['python', 'r', 'scala', 'sql', 'gcp', 'aws', 'azure', 'scikit-learn', 'tensorflow', 'pytorch', 'tableau', 'power bi', 'looker']</t>
  </si>
  <si>
    <t>Data Engineer - Director</t>
  </si>
  <si>
    <t>Kettleman City, CA</t>
  </si>
  <si>
    <t>['python', 'julia', 'r', 'sql', 'aws', 'azure', 'gcp', 'power bi', 'github', 'jira']</t>
  </si>
  <si>
    <t>California (+10 others)</t>
  </si>
  <si>
    <t>Staff Data Engineer, Observability Data Lake (ClickHouse)</t>
  </si>
  <si>
    <t>Power BI Data engineer</t>
  </si>
  <si>
    <t>['scala', 'python', 'java', 'aws', 'spark', 'power bi']</t>
  </si>
  <si>
    <t>Risk Data Analyst (6 month contract with benefits)</t>
  </si>
  <si>
    <t>Kiavi</t>
  </si>
  <si>
    <t>Data Analyst, Utility Meters</t>
  </si>
  <si>
    <t>Envocore, Llc</t>
  </si>
  <si>
    <t>Data Engineer (ETL, Talend, Spark, HDInsight)</t>
  </si>
  <si>
    <t>Fulton, MD</t>
  </si>
  <si>
    <t>POWERHOUSE INSTITUTE INC</t>
  </si>
  <si>
    <t>['azure', 'spark', 'gitlab', 'jira', 'confluence']</t>
  </si>
  <si>
    <t>STUYVSNT PLZ, NY</t>
  </si>
  <si>
    <t>['sas', 'sas', 'tableau', 'excel', 'word', 'powerpoint', 'sheets']</t>
  </si>
  <si>
    <t>Data Engineer - Technology Risk - (Data Warehouse Modelling, ETL, Restful API, Python) - Full-time</t>
  </si>
  <si>
    <t>Senior Technical Business Analyst, Data and Analytics</t>
  </si>
  <si>
    <t>AArete</t>
  </si>
  <si>
    <t>['sql', 'word', 'power bi', 'tableau', 'ssis']</t>
  </si>
  <si>
    <t>Team Lead, Data Management</t>
  </si>
  <si>
    <t>Parexel International Corporation</t>
  </si>
  <si>
    <t>['sas', 'sas', 'r', 'swift', 'sql']</t>
  </si>
  <si>
    <t>Software Engineer II, Java</t>
  </si>
  <si>
    <t>Eastover, SC</t>
  </si>
  <si>
    <t>['java', 'css', 'sql', 'python', 'oracle', 'azure', 'aws', 'react', 'angular', 'excel', 'git', 'docker']</t>
  </si>
  <si>
    <t>Machine Learning Engineer, 3+ Years of Experience</t>
  </si>
  <si>
    <t>['c', 'tensorflow', 'pytorch', 'spark', 'scikit-learn', 'express']</t>
  </si>
  <si>
    <t>Senior Data Engineer (Enterprise Platforms Technology)</t>
  </si>
  <si>
    <t>Business Data Analyst, HR Data (MANILA)</t>
  </si>
  <si>
    <t>['sql', 'power bi', 'tableau', 'powerpoint', 'excel']</t>
  </si>
  <si>
    <t>Data Analyst - Navy Medicine - Now Hiring</t>
  </si>
  <si>
    <t>Venesco LLC</t>
  </si>
  <si>
    <t>Sr. Data Analyst - Contract Management #2685</t>
  </si>
  <si>
    <t>Genius Road, LLC</t>
  </si>
  <si>
    <t>Analyst Implementation</t>
  </si>
  <si>
    <t>['go', 'excel', 'sap', 'wrike']</t>
  </si>
  <si>
    <t>['sql', 'r', 'python', 'sql server', 'tableau', 'excel']</t>
  </si>
  <si>
    <t>Data Governance Analyst -Enterprise Data Office (ICRM) - AVP - Now Hiring</t>
  </si>
  <si>
    <t>Citigroup, Inc.</t>
  </si>
  <si>
    <t>['scala', 'java', 'python', 'sql', 'nosql', 'mysql', 'databricks', 'aws', 'snowflake', 'spark', 'hadoop', 'airflow', 'looker']</t>
  </si>
  <si>
    <t>Senior Data Engineer, Data Platform - IntelliScript (Remote)</t>
  </si>
  <si>
    <t>['sql', 'python', 'scala', 'mongodb', 'mongodb', 'c', 'sql server', 'postgresql', 'databricks', 'aws', 'azure', 'snowflake', 'unity', 'terraform']</t>
  </si>
  <si>
    <t>Staples, Inc.</t>
  </si>
  <si>
    <t>['tableau', 'power bi', 'sharepoint', 'excel', 'word', 'powerpoint']</t>
  </si>
  <si>
    <t>['python', 'sql', 'go', 'airflow', 'pandas', 'numpy']</t>
  </si>
  <si>
    <t>Senior Data Analyst with Financial Expertise</t>
  </si>
  <si>
    <t>['python', 'java', 'scala', 'nosql', 'mysql', 'hadoop', 'spark', 'kafka', 'docker', 'kubernetes']</t>
  </si>
  <si>
    <t>Data Engineer 1 - Full-time</t>
  </si>
  <si>
    <t>Senior Data Engineer - NIKE, Inc. - Full-time</t>
  </si>
  <si>
    <t>['python', 'sql', 'aws', 'snowflake', 'spark', 'airflow', 'pyspark', 'hadoop', 'jenkins', 'git', 'jira']</t>
  </si>
  <si>
    <t>Data Engineer, GSF, Data Platform Team</t>
  </si>
  <si>
    <t>Master Reference Data-Senior Data Engineer/Business Lead - Full-time</t>
  </si>
  <si>
    <t>Truist</t>
  </si>
  <si>
    <t>Data Analyst Technical Senior - Full-time</t>
  </si>
  <si>
    <t>['sql', 'python', 'databricks', 'cognos', 'tableau', 'word', 'spreadsheet']</t>
  </si>
  <si>
    <t>Clinical Services - Senior Tableau Analyst - Full-time</t>
  </si>
  <si>
    <t>['c#', 'python', 'javascript', 'oracle', 'tableau']</t>
  </si>
  <si>
    <t>Senior Data Scientist, Search Verticals - Full-time</t>
  </si>
  <si>
    <t>Data Scientist I New College Grad- Bachelor's (Santa Clara, CA) - Full-time</t>
  </si>
  <si>
    <t>['python', 'r', 'sql', 'tensorflow', 'tableau']</t>
  </si>
  <si>
    <t>Senior Insider Risk Data Engineer - Full-time</t>
  </si>
  <si>
    <t>['sql', 'bash', 'python', 'azure', 'windows', 'linux', 'splunk']</t>
  </si>
  <si>
    <t>Access Data Analyst II - Full-time</t>
  </si>
  <si>
    <t>Chicopee, MA</t>
  </si>
  <si>
    <t>Sierra Consulting Inc</t>
  </si>
  <si>
    <t>['sql', 'r', 'python', 'aws', 'azure', 'hadoop', 'spark', 'pandas', 'numpy', 'matplotlib', 'tableau', 'power bi', 'excel']</t>
  </si>
  <si>
    <t>USP Recruits</t>
  </si>
  <si>
    <t>Data Science Intern at Data Science and Digital Health (DSDH) - Full-time</t>
  </si>
  <si>
    <t>Hopewell Township, NJ</t>
  </si>
  <si>
    <t>['python', 'r', 'sql', 'go', 'azure', 'aws', 'gcp', 'numpy', 'pandas']</t>
  </si>
  <si>
    <t>Senior Data Engineer - Content Data Solutions</t>
  </si>
  <si>
    <t>['sql', 'python', 'aws', 'databricks', 'snowflake', 'redshift', 'spark', 'airflow', 'pyspark']</t>
  </si>
  <si>
    <t>Standard Chartered</t>
  </si>
  <si>
    <t>FanDuel Careers</t>
  </si>
  <si>
    <t>Data Scientist - Early Career/ Junior Full Stack Developer (Java &amp; Spring Boot)</t>
  </si>
  <si>
    <t>Senior Associate, Data Engineer - AI and Automation</t>
  </si>
  <si>
    <t>8KR PBG Puerto Rico LLC</t>
  </si>
  <si>
    <t>['python', 'sql', 'java', 'scala', 'neo4j', 'elasticsearch', 'redshift', 'bigquery', 'snowflake', 'aws', 'azure', 'gcp', 'hadoop', 'spark', 'kafka', 'airflow', 'docker', 'kubernetes']</t>
  </si>
  <si>
    <t>Senior Data Engineer (GCP Composer) - Hybrid - Now Hiring</t>
  </si>
  <si>
    <t>Haltom City, TX</t>
  </si>
  <si>
    <t>['sql', 'python', 'snowflake', 'databricks', 'aws', 'spark', 'looker', 'power bi', 'tableau']</t>
  </si>
  <si>
    <t>Voya Financial</t>
  </si>
  <si>
    <t>Data Engineer, Sr / Remote</t>
  </si>
  <si>
    <t>['python', 'aws', 'azure', 'spark', 'kafka', 'tableau', 'cognos', 'terraform', 'git']</t>
  </si>
  <si>
    <t>Damco Solutions</t>
  </si>
  <si>
    <t>HackerOne</t>
  </si>
  <si>
    <t>['python', 'sql', 'snowflake', 'aws', 'airflow', 'looker', 'github']</t>
  </si>
  <si>
    <t>Expert Backstack Solution Engineer</t>
  </si>
  <si>
    <t>['typescript', 'javascript', 'java', 'oracle', 'graphql', 'spring', 'kubernetes', 'github', 'jenkins', 'jira', 'confluence']</t>
  </si>
  <si>
    <t>Staff Data Scientist - Infrastructure</t>
  </si>
  <si>
    <t>['r', 'python', 'java', 'ruby', 'ruby', 'perl', 'c']</t>
  </si>
  <si>
    <t>Data Analyst 1 - 3611</t>
  </si>
  <si>
    <t>NewGen Strategies &amp; Solutions</t>
  </si>
  <si>
    <t>['python', 'sql', 'javascript', 'bash', 'powershell', 'java', 'azure', 'linux', 'excel']</t>
  </si>
  <si>
    <t>Continental Finance Company</t>
  </si>
  <si>
    <t>['sql', 'sas', 'sas', 'tableau', 'excel', 'word']</t>
  </si>
  <si>
    <t>Ocado Group</t>
  </si>
  <si>
    <t>['sql', 'python', 'java', 'looker', 'gitlab', 'jira']</t>
  </si>
  <si>
    <t>T&amp;D Data Analyst Lead</t>
  </si>
  <si>
    <t>['c', 'sql', 'r', 'python', 'excel', 'tableau']</t>
  </si>
  <si>
    <t>AML Data Scientist III - Full-time</t>
  </si>
  <si>
    <t>Senior Big Data Java Engineer</t>
  </si>
  <si>
    <t>Societe Generale</t>
  </si>
  <si>
    <t>['java', 'azure', 'aws', 'kafka', 'spark', 'spring', 'kubernetes', 'git']</t>
  </si>
  <si>
    <t>Amplitude Expert – Data Engineer / Data Analyst (Martech Stack Leader)</t>
  </si>
  <si>
    <t>Data Analyst – Maternity Cover</t>
  </si>
  <si>
    <t>White Recruitment</t>
  </si>
  <si>
    <t>White Recruitment Ltd</t>
  </si>
  <si>
    <t>['sql', 'sas', 'sas', 'sql server', 'power bi', 'tableau', 'excel', 'spss']</t>
  </si>
  <si>
    <t>Data Architect / Data Engineer - Now Hiring</t>
  </si>
  <si>
    <t>['sas', 'sas', 'sql', 'python', 'sql server', 'oracle', 'snowflake', 'azure', 'excel', 'sharepoint', 'dax', 'power bi', 'flow', 'confluence']</t>
  </si>
  <si>
    <t>Enrollment Data Analyst III – Medicaid Advantage Plus - Full-time</t>
  </si>
  <si>
    <t>JoPilot</t>
  </si>
  <si>
    <t>['python', 'sql', 'databricks', 'azure', 'pyspark', 'pandas', 'flow']</t>
  </si>
  <si>
    <t>AI Data Engineer - Full-time</t>
  </si>
  <si>
    <t>Lanett, AL</t>
  </si>
  <si>
    <t>Teleperformance USA</t>
  </si>
  <si>
    <t>['python', 'sql', 'nosql', 'mongodb', 'mongodb', 'mysql', 'postgresql', 'aws', 'azure', 'gcp', 'pandas', 'numpy', 'airflow', 'flow', 'git']</t>
  </si>
  <si>
    <t>['sql', 'python', 't-sql', 'c#', 'databricks', 'azure', 'pyspark', 'ssis', 'power bi', 'unify']</t>
  </si>
  <si>
    <t>Data Engineer III, Partner Experience and Growth, Amazon Ads</t>
  </si>
  <si>
    <t>Incorta Data Warehouse Developer</t>
  </si>
  <si>
    <t>The ProSource Group, Inc.</t>
  </si>
  <si>
    <t>['sql', 'sap', 'ssis']</t>
  </si>
  <si>
    <t>Spanish Bilingual - Data Quality Analyst</t>
  </si>
  <si>
    <t>Business Systems &amp; Data Specialist</t>
  </si>
  <si>
    <t>['python', 'django']</t>
  </si>
  <si>
    <t>East Providence, RI</t>
  </si>
  <si>
    <t>HR Analytics Consultant</t>
  </si>
  <si>
    <t>['cognos', 'tableau', 'looker']</t>
  </si>
  <si>
    <t>Okemos, MI</t>
  </si>
  <si>
    <t>['sql', 'python', 't-sql', 'sql server', 'oracle', 'snowflake', 'linux', 'windows', 'flow']</t>
  </si>
  <si>
    <t>['sql', 'aws', 'redshift', 'airflow', 'tableau']</t>
  </si>
  <si>
    <t>Azure Synapse Data Engineer</t>
  </si>
  <si>
    <t>Valarcorp Inc</t>
  </si>
  <si>
    <t>['sql', 'python', 'azure', 'databricks', 'spark', 'qlik', 'tableau', 'ssis', 'ssrs']</t>
  </si>
  <si>
    <t>['sas', 'sas', 'r', 'python', 'sql', 'excel', 'powerpoint', 'word', 'tableau', 'qlik']</t>
  </si>
  <si>
    <t>Senior Data Analytics Engineer - PERM!</t>
  </si>
  <si>
    <t>['python', 'aws', 'gcp', 'azure', 'matplotlib', 'plotly', 'express', 'tableau', 'power bi', 'looker']</t>
  </si>
  <si>
    <t>Data Engineer, SSD FC Engineering and Launch</t>
  </si>
  <si>
    <t>Data Analyst (Local to TX)</t>
  </si>
  <si>
    <t>['sql', 'aws', 'flow', 'jira']</t>
  </si>
  <si>
    <t>['python', 'azure', 'databricks', 'snowflake']</t>
  </si>
  <si>
    <t>Actuarial Analyst</t>
  </si>
  <si>
    <t>MAOP Project Information Specialist</t>
  </si>
  <si>
    <t>['sheets', 'excel', 'word', 'sharepoint']</t>
  </si>
  <si>
    <t>Data Engineer (US - Contract)</t>
  </si>
  <si>
    <t>['php', 'python', 'java', 'nosql', 'sql', 'dynamodb', 'cassandra', 'aws', 'spark', 'kafka', 'hadoop']</t>
  </si>
  <si>
    <t>Business Intelligence Solutions Analyst</t>
  </si>
  <si>
    <t>['sql', 'r', 'python', 'aws', 'tableau', 'power bi', 'alteryx', 'powerpoint']</t>
  </si>
  <si>
    <t>3P Partners</t>
  </si>
  <si>
    <t>['sql', 'python', 'snowflake', 'redshift', 'bigquery', 'power bi', 'dax']</t>
  </si>
  <si>
    <t>['crystal', 'gcp', 'aws', 'bigquery', 'flow', 'kubernetes', 'terraform', 'jenkins', 'gitlab']</t>
  </si>
  <si>
    <t>HL Consulting</t>
  </si>
  <si>
    <t>['vba', 'visual basic', 'excel', 'spreadsheet']</t>
  </si>
  <si>
    <t>Flight Data Analyst</t>
  </si>
  <si>
    <t>Data Engineer - Tag Governance &amp; Monitoring</t>
  </si>
  <si>
    <t>['javascript', 'html', 'css', 'react', 'gdpr', 'jquery', 'jenkins']</t>
  </si>
  <si>
    <t>Managed Services - Data Engineer - Senior Associate</t>
  </si>
  <si>
    <t>Lead Data Engineer (Python, Spark, AWS)</t>
  </si>
  <si>
    <t>['python', 'java', 'scala', 'nosql', 'sql', 'mongo', 'shell', 'mysql', 'cassandra', 'aws', 'redshift', 'snowflake', 'azure', 'spark', 'hadoop', 'kafka']</t>
  </si>
  <si>
    <t>Azure Data Engineer (Mission Padlock) - 5682739</t>
  </si>
  <si>
    <t>Nagpur, Maharashtra, India</t>
  </si>
  <si>
    <t>Sapience Tutoring &amp; Enrichment</t>
  </si>
  <si>
    <t>Senior Systems and Data Analyst</t>
  </si>
  <si>
    <t>Data Analyst - URGENT!!</t>
  </si>
  <si>
    <t>Faberwork, LLC</t>
  </si>
  <si>
    <t>Threat Analyst, NAM</t>
  </si>
  <si>
    <t>BioCatch</t>
  </si>
  <si>
    <t>Systems Engineer (Data Engineer)</t>
  </si>
  <si>
    <t>Ardent Principles, Inc</t>
  </si>
  <si>
    <t>['c', 'c++', 'sql', 'javascript', 'php', 'elasticsearch', 'mysql', 'linux']</t>
  </si>
  <si>
    <t>['sql', 'r', 'python', 'excel', 'tableau', 'flow']</t>
  </si>
  <si>
    <t>Cheyenne, WY</t>
  </si>
  <si>
    <t>Software Solutions Engineer / Data Scientist</t>
  </si>
  <si>
    <t>truemetrics</t>
  </si>
  <si>
    <t>AWS Data Engineer – L2 Support</t>
  </si>
  <si>
    <t>['python', 'sql', 'aws', 'redshift', 'airflow', 'pyspark']</t>
  </si>
  <si>
    <t>Hull, GA</t>
  </si>
  <si>
    <t>Base-2 Solutions</t>
  </si>
  <si>
    <t>Senior Data Scientist (Applied ML)</t>
  </si>
  <si>
    <t>IT JobServe</t>
  </si>
  <si>
    <t>Manica, Mozambique (+1 other)</t>
  </si>
  <si>
    <t>Mozambique</t>
  </si>
  <si>
    <t>EMC Insurance</t>
  </si>
  <si>
    <t>['sql', 'python', 'r', 'express', 'excel', 'powerpoint', 'word', 'power bi', 'tableau']</t>
  </si>
  <si>
    <t>Data Engineer I - Marketing Analytics (Hybrid)</t>
  </si>
  <si>
    <t>Manica, Mozambique (+3 others)</t>
  </si>
  <si>
    <t>['python', 'sql', 'db2', 'sql server']</t>
  </si>
  <si>
    <t>Malawi</t>
  </si>
  <si>
    <t>iHerb</t>
  </si>
  <si>
    <t>['python', 'r', 'c#', 'java', 'scala', 'sql', 'go', 'scikit-learn', 'keras', 'pytorch', 'tensorflow', 'spark', 'seaborn', 'matplotlib', 'plotly', 'word', 'excel', 'powerpoint', 'sheets']</t>
  </si>
  <si>
    <t>Lilongwe, Malawi (+1 other)</t>
  </si>
  <si>
    <t>['python', 'mysql', 'scikit-learn', 'numpy', 'pandas', 'pyspark', 'airflow', 'django', 'flask', 'fastapi', 'docker', 'kubernetes', 'flow', 'gitlab', 'jenkins']</t>
  </si>
  <si>
    <t>Senior Lead Data Scientist / ML Engineer</t>
  </si>
  <si>
    <t>Elvis Eckardt Recruitment</t>
  </si>
  <si>
    <t>['python', 'aws', 'azure', 'gcp', 'tensorflow', 'pytorch', 'spark', 'hadoop', 'jenkins', 'terraform']</t>
  </si>
  <si>
    <t>['java', 'javascript', 'c++', 'sas', 'sas', 'python', 'oracle', 'tableau', 'docker', 'jenkins']</t>
  </si>
  <si>
    <t>Crew</t>
  </si>
  <si>
    <t>Software Engineer, Data Core, Duo Security</t>
  </si>
  <si>
    <t>Us, France</t>
  </si>
  <si>
    <t>['python', 'aws', 'snowflake', 'pyspark', 'terraform', 'ansible']</t>
  </si>
  <si>
    <t>Senior Data Analyst with Python and ETL Expertise</t>
  </si>
  <si>
    <t>['sql', 'python', 'r', 'sql server', 'snowflake', 'azure', 'windows', 'power bi', 'tableau']</t>
  </si>
  <si>
    <t>Data Analyst and Forecasting- Boca Raton, FL</t>
  </si>
  <si>
    <t>Takahami Billing</t>
  </si>
  <si>
    <t>Resource Innovations</t>
  </si>
  <si>
    <t>['sql', 'javascript', 'python', 'redshift', 'tableau', 'power bi']</t>
  </si>
  <si>
    <t>Data Operations Analyst - Systematic Data Platform</t>
  </si>
  <si>
    <t>['python', 'c++', 'java', 'c#', 'sql', 't-sql', 'flow']</t>
  </si>
  <si>
    <t>Data and Applied Scientist</t>
  </si>
  <si>
    <t>['python', 'pytorch', 'tensorflow', 'github']</t>
  </si>
  <si>
    <t>Donor and Data Analyst</t>
  </si>
  <si>
    <t>TidalHealth</t>
  </si>
  <si>
    <t>Kingstowne</t>
  </si>
  <si>
    <t>['nosql', 'sql', 'azure', 'aws', 'qlik']</t>
  </si>
  <si>
    <t>Electrical Engineer-Telecom/Data Center/Mission Critical</t>
  </si>
  <si>
    <t>The W22</t>
  </si>
  <si>
    <t>Senior Data Scientist, Clinical Pharmacology Data Analysis and Reporting</t>
  </si>
  <si>
    <t>Bristol-Myers Squibb</t>
  </si>
  <si>
    <t>Senior Data Framework Development Engineer- Philadelphia, PA- Onsite</t>
  </si>
  <si>
    <t>4Cdigitech</t>
  </si>
  <si>
    <t>['python', 'java', 'scala', 'aws', 'spark', 'pyspark']</t>
  </si>
  <si>
    <t>Data Science Business Analyst at Branchburg, NJ</t>
  </si>
  <si>
    <t>Monterey, CA</t>
  </si>
  <si>
    <t>['r', 'python', 'postgresql', 'tensorflow', 'pytorch', 'keras']</t>
  </si>
  <si>
    <t>ML Infrastructure Engineer</t>
  </si>
  <si>
    <t>['aws', 'gcp', 'azure', 'kubernetes', 'docker']</t>
  </si>
  <si>
    <t>Sr. Data Programmer/Analyst (Financial Services)</t>
  </si>
  <si>
    <t>['sql', 'python', 'databricks', 'spark', 'tableau', 'power bi']</t>
  </si>
  <si>
    <t>Lead Silicon Design Data Scientist (AI/ML) (ASIC/FPGA) Austin, Texas</t>
  </si>
  <si>
    <t>['python', 'sql', 'nosql', 'bash', 'perl', 'pandas', 'numpy', 'jupyter', 'excel', 'tableau', 'kubernetes', 'jenkins', 'gitlab', 'docker']</t>
  </si>
  <si>
    <t>Quantitative Researcher</t>
  </si>
  <si>
    <t>Tech Operations and Reporting Analyst.</t>
  </si>
  <si>
    <t>['sharepoint', 'excel', 'tableau', 'power bi', 'powerpoint']</t>
  </si>
  <si>
    <t>Entry Level Data Analyst (Must be located in RI, MA or CT)</t>
  </si>
  <si>
    <t>Cranston, RI</t>
  </si>
  <si>
    <t>Comprehensive Community Action</t>
  </si>
  <si>
    <t>['crystal', 'sql', 'excel', 'powerpoint']</t>
  </si>
  <si>
    <t>Junior level data developer with Azure CI/CD/Junior data scientist</t>
  </si>
  <si>
    <t>Resume-Library.com</t>
  </si>
  <si>
    <t>['java', 'javascript', 'c++', 'python', 'oracle', 'spring', 'tableau']</t>
  </si>
  <si>
    <t>T32 Postdoctoral Fellowship in Integrated Program in Cancer and Data Science</t>
  </si>
  <si>
    <t>Data Engineer - Partner Incentives</t>
  </si>
  <si>
    <t>['nosql', 'python', 'oracle', 'snowflake', 'aws', 'selenium', 'splunk', 'bitbucket', 'jenkins', 'git', 'jira', 'confluence']</t>
  </si>
  <si>
    <t>TES - Data Analyst</t>
  </si>
  <si>
    <t>Senior Data Analyst - Emerging Payments</t>
  </si>
  <si>
    <t>['t-sql', 'azure', 'databricks', 'pyspark', 'power bi', 'git', 'ansible', 'terraform']</t>
  </si>
  <si>
    <t>Analytics Analyst I - Fraud (SQL Required)</t>
  </si>
  <si>
    <t>FIS Management Services LLC</t>
  </si>
  <si>
    <t>['sas', 'sas', 'python', 'sql', 'tableau', 'excel']</t>
  </si>
  <si>
    <t>Associate Laboratory Analyst</t>
  </si>
  <si>
    <t>Citizens Energy Group</t>
  </si>
  <si>
    <t>Senior Coordinator, Football Data and Analytics, Tracking Data Analyst</t>
  </si>
  <si>
    <t>The National Football League</t>
  </si>
  <si>
    <t>['sql', 'sql server', 'windows', 'linux']</t>
  </si>
  <si>
    <t>Jr Project Data Analyst</t>
  </si>
  <si>
    <t>Inside Higher Ed Careers</t>
  </si>
  <si>
    <t>GroupM Nexus</t>
  </si>
  <si>
    <t>['javascript', 'css', 'python', 'sql', 'react', 'node.js', 'excel', 'tableau']</t>
  </si>
  <si>
    <t>Lead Data Scientist (Hybrid/Onsite)</t>
  </si>
  <si>
    <t>['python', 'sql', 'aws', 'azure', 'spark', 'hadoop', 'pyspark']</t>
  </si>
  <si>
    <t>Partner Engineer, Data Analytics, Google Cloud (Japanese, English)</t>
  </si>
  <si>
    <t>Data Scientist ( Multiple Positions)</t>
  </si>
  <si>
    <t>['python', 'r', 'git', 'bitbucket', 'jira', 'slack']</t>
  </si>
  <si>
    <t>Conversational AI Data Analyst</t>
  </si>
  <si>
    <t>Computer Scientist (AI Solutions)</t>
  </si>
  <si>
    <t>['python', 'sql', 'html', 'css']</t>
  </si>
  <si>
    <t>Modeling &amp; Simulation (M&amp;S) Engineer and Data Analyst - Now Hiring</t>
  </si>
  <si>
    <t>Northridge, OH</t>
  </si>
  <si>
    <t>Modern Technology Solutions, Inc.</t>
  </si>
  <si>
    <t>['matlab', 'python', 'excel']</t>
  </si>
  <si>
    <t>['python', 'sas', 'sas', 'hadoop', 'spark']</t>
  </si>
  <si>
    <t>Lead Machine Learning Engineer, Infrastructure</t>
  </si>
  <si>
    <t>Oregon City, OR</t>
  </si>
  <si>
    <t>Lead Machine Learning Infrastructure Engineer - Infrastructure &amp; Data</t>
  </si>
  <si>
    <t>Machine Learning Engineer 2 Intuit $132k - $184k/year ⋅ San Diego, CA Interested Not Interested</t>
  </si>
  <si>
    <t>Savvy, Inc.</t>
  </si>
  <si>
    <t>['python', 'r', 'nltk', 'numpy', 'pandas', 'tensorflow', 'keras', 'spark']</t>
  </si>
  <si>
    <t>Staff Software Engineer - Metrics Query</t>
  </si>
  <si>
    <t>Software Engineer- Notebooks</t>
  </si>
  <si>
    <t>['python', 'sql', 'java', 'javascript', 'go', 'snowflake', 'react']</t>
  </si>
  <si>
    <t>Sr. Media Data Analyst, Amazon MODE</t>
  </si>
  <si>
    <t>['sas', 'sas', 'sql', 'r', 'c', 'excel', 'spss', 'tableau']</t>
  </si>
  <si>
    <t>Modeling &amp; Simulation (M&amp;S) Engineer and Data Analyst</t>
  </si>
  <si>
    <t>Oakwood, OH</t>
  </si>
  <si>
    <t>Lead Data Scientist - Strategic Intelligence team - Full-time</t>
  </si>
  <si>
    <t>['python', 'c', 'azure', 'aws']</t>
  </si>
  <si>
    <t>Personify Health</t>
  </si>
  <si>
    <t>['sql', 'python', 'aws', 'kafka', 'excel', 'tableau', 'microstrategy', 'git']</t>
  </si>
  <si>
    <t>PEAK Technical Staffing USA</t>
  </si>
  <si>
    <t>Data Engineer 2 (Secret Clearance Required / Interim Secret) Norfolk, Va</t>
  </si>
  <si>
    <t>SpatialGIS LLC</t>
  </si>
  <si>
    <t>['sql', 'python', 'scala', 'aws', 'qlik']</t>
  </si>
  <si>
    <t>Entertainment Data Oracle (EDO)</t>
  </si>
  <si>
    <t>Cicero, NY</t>
  </si>
  <si>
    <t>United Implant Dentistry</t>
  </si>
  <si>
    <t>['sas', 'sas', 'r', 'python', 'spss']</t>
  </si>
  <si>
    <t>Signature IT World Inc</t>
  </si>
  <si>
    <t>['sas', 'sas', 'shell', 'aws', 'oracle', 'linux']</t>
  </si>
  <si>
    <t>['sql', 'go', 'excel', 'tableau', 'power bi']</t>
  </si>
  <si>
    <t>Data Engineer + Data Analyst with Exp in Integrating Power BI with Microsoft Teams || NJ/MA</t>
  </si>
  <si>
    <t>Ampstek</t>
  </si>
  <si>
    <t>['power bi', 'microsoft teams']</t>
  </si>
  <si>
    <t>Director of Data Science – RAG, NLP, LLM and GenAI</t>
  </si>
  <si>
    <t>Rye, NY</t>
  </si>
  <si>
    <t>Data Science AI/ML Summer Intern Computer Vision – Microscopy - Full-time</t>
  </si>
  <si>
    <t>['python', 'r', 'go', 'spring', 'pandas']</t>
  </si>
  <si>
    <t>Data Engineer (Security Cleared) - Full-time</t>
  </si>
  <si>
    <t>Ottawa, WI</t>
  </si>
  <si>
    <t>['go', 'scala', 'java', 'python', 'bash', 'elasticsearch', 'azure', 'spark', 'hadoop', 'git', 'jenkins', 'docker']</t>
  </si>
  <si>
    <t>Celonis Data Engineer - Communities, Energy &amp; Infrastructure</t>
  </si>
  <si>
    <t>Sr Data Analyst - Sanctions Screening Center of Excellence - Full-time</t>
  </si>
  <si>
    <t>['python', 'java', 'sql', 'excel', 'ms access', 'word', 'outlook', 'visio', 'wire']</t>
  </si>
  <si>
    <t>5581 - Associate Data Analyst / Document Coordinator</t>
  </si>
  <si>
    <t>Verista, Inc.</t>
  </si>
  <si>
    <t>Senior Data Scientist - Generative AI - Agents and LLM developer ONLY NEW YORK BASED</t>
  </si>
  <si>
    <t>Scalata</t>
  </si>
  <si>
    <t>Webster, MA</t>
  </si>
  <si>
    <t>MAPFRE</t>
  </si>
  <si>
    <t>['python', 'aws', 'airflow', 'jenkins', 'git']</t>
  </si>
  <si>
    <t>Data Scientist III - Full-time</t>
  </si>
  <si>
    <t>Meijer</t>
  </si>
  <si>
    <t>['python', 'sas', 'sas', 'r', 'sql', 'azure', 'databricks', 'pyspark', 'numpy', 'pandas', 'tensorflow', 'pytorch', 'nltk', 'github']</t>
  </si>
  <si>
    <t>['python', 'sql', 'aws', 'kubernetes']</t>
  </si>
  <si>
    <t>['sql', 'python', 'excel', 'tableau', 'flow']</t>
  </si>
  <si>
    <t>Dynata</t>
  </si>
  <si>
    <t>['python', 'sql', 'r', 'tableau', 'jira', 'trello', 'asana']</t>
  </si>
  <si>
    <t>Data Science / Business Analyst</t>
  </si>
  <si>
    <t>Head of Data Department (SoCal / Hybrid)</t>
  </si>
  <si>
    <t>Data Department Lead (Hybrid / SoCal)</t>
  </si>
  <si>
    <t>Senior Principal Consultant</t>
  </si>
  <si>
    <t>['python', 'sql', 'nosql', 'java', 'scala', 'shell', 'aws', 'azure', 'gcp', 'bigquery', 'kafka', 'pyspark', 'word']</t>
  </si>
  <si>
    <t>Data Engineer for Data Warehousing and Visualization</t>
  </si>
  <si>
    <t>Senior Cloud Data Engineer (GCP)</t>
  </si>
  <si>
    <t>Surescripts</t>
  </si>
  <si>
    <t>['python', 'sql', 'go', 'gcp', 'bigquery', 'airflow', 'tableau', 'power bi', 'looker', 'terraform']</t>
  </si>
  <si>
    <t>Salesforce Data Governance Analyst/Salesforce Data Steward</t>
  </si>
  <si>
    <t>Lead Informatica Developer</t>
  </si>
  <si>
    <t>['sql', 'sql server', 'postgresql', 'oracle', 'aws', 'azure']</t>
  </si>
  <si>
    <t>Data Scientist, People Experience</t>
  </si>
  <si>
    <t>['python', 'sql', 'aws', 'snowflake', 'pandas', 'numpy', 'matplotlib', 'seaborn', 'plotly', 'excel', 'power bi', 'tableau', 'git']</t>
  </si>
  <si>
    <t>3core systems</t>
  </si>
  <si>
    <t>Sr. Data Analyst, Payments</t>
  </si>
  <si>
    <t>Varo Bank</t>
  </si>
  <si>
    <t>Rust Engineer (1.5 month duration)</t>
  </si>
  <si>
    <t>['rust', 'python', 'react']</t>
  </si>
  <si>
    <t>Strategic Market Data Analyst, Inorganic Initiatives (Hybrid US)</t>
  </si>
  <si>
    <t>Livonia, MI</t>
  </si>
  <si>
    <t>Siemens Corp</t>
  </si>
  <si>
    <t>['python', 'sql', 'snowflake', 'aws', 'tableau', 'power bi']</t>
  </si>
  <si>
    <t>City of Sugar Land, TX</t>
  </si>
  <si>
    <t>['crystal', 'excel', 'power bi', 'ssrs', 'flow']</t>
  </si>
  <si>
    <t>The Custom Group of Companies</t>
  </si>
  <si>
    <t>Global Trade Data Analyst</t>
  </si>
  <si>
    <t>300 U.S. Bank National Association</t>
  </si>
  <si>
    <t>['sharepoint', 'qlik', 'tableau', 'outlook', 'excel']</t>
  </si>
  <si>
    <t>SR. DATA ANALYST, ASSURANCE AND ADVISORY MANAGEMENT - Full-time</t>
  </si>
  <si>
    <t>['sql', 'sql server', 'db2', 'tableau', 'sap', 'sharepoint', 'ssis', 'ssrs', 'excel']</t>
  </si>
  <si>
    <t>Manager- Data Science</t>
  </si>
  <si>
    <t>Optimum</t>
  </si>
  <si>
    <t>['python', 'r', 'sql', 'scikit-learn', 'tensorflow', 'pytorch']</t>
  </si>
  <si>
    <t>Data Engineer (Data Stream Platform) - Full-time</t>
  </si>
  <si>
    <t>Strongsville, OH</t>
  </si>
  <si>
    <t>Snowflake Data Engineer - Full-time</t>
  </si>
  <si>
    <t>Aspen Insurance Holdings</t>
  </si>
  <si>
    <t>['sql', 'ssis', 'tableau', 'power bi', 'excel']</t>
  </si>
  <si>
    <t>Jobs.appcast.io</t>
  </si>
  <si>
    <t>['scala', 'sql', 'gcp', 'azure', 'bigquery', 'spark', 'hadoop', 'kafka']</t>
  </si>
  <si>
    <t>Saviynt</t>
  </si>
  <si>
    <t>['sql', 'nosql', 'elasticsearch', 'mysql', 'redis', 'aws', 'azure', 'docker', 'kubernetes', 'terraform', 'ansible']</t>
  </si>
  <si>
    <t>FedEx Dataworks</t>
  </si>
  <si>
    <t>['java', 'scala', 'sql', 'nosql', 'mongodb', 'mongodb', 'python', 'mysql', 'cassandra', 'elasticsearch', 'azure', 'databricks', 'spring', 'kafka', 'spark', 'pyspark', 'pandas', 'scikit-learn', 'matplotlib', 'tensorflow', 'word', 'kubernetes']</t>
  </si>
  <si>
    <t>Data Engineer SAP &amp; Supply Chain</t>
  </si>
  <si>
    <t>['java', 'python', 'sql', 'postgresql', 'sql server', 'mysql', 'aws', 'spark', 'airflow', 'sap', 'tableau', 'git', 'docker', 'kubernetes', 'jira']</t>
  </si>
  <si>
    <t>Assistant Manager; Senior Data Analyst onsite Cincinnati, OH</t>
  </si>
  <si>
    <t>WEICHAI AMERICA CORP.</t>
  </si>
  <si>
    <t>Data Analysis Manager (Sourcing Post)</t>
  </si>
  <si>
    <t>['mongodb', 'mongodb', 'sql', 'sas', 'sas', 'python', 'r', 'snowflake', 'excel', 'tableau', 'power bi']</t>
  </si>
  <si>
    <t>['sql', 'r', 'python', 'oracle', 'power bi', 'tableau', 'alteryx', 'sap']</t>
  </si>
  <si>
    <t>Foundational Data Engineer – Multimodal AI (Video Focus)</t>
  </si>
  <si>
    <t>Senior Data Center Engineer</t>
  </si>
  <si>
    <t>['bash', 'powershell', 'python', 'colocation', 'linux', 'windows', 'excel', 'git', 'jira', 'confluence']</t>
  </si>
  <si>
    <t>San Pedro, CA</t>
  </si>
  <si>
    <t>Yusen Terminals LLC</t>
  </si>
  <si>
    <t>['apl', 'sql', 'python', 'express', 'power bi', 'tableau', 'terminal']</t>
  </si>
  <si>
    <t>EDI Data Analyst - Lead (Hybrid - Mason, Ohio)</t>
  </si>
  <si>
    <t>OMG Technologies</t>
  </si>
  <si>
    <t>Software Resources</t>
  </si>
  <si>
    <t>['sql', 't-sql', 'sas', 'sas', 'python', 'azure', 'oracle', 'databricks', 'snowflake', 'spark', 'ssis', 'spss', 'tableau']</t>
  </si>
  <si>
    <t>Database Engineer - PostgreSQL, Python, Django</t>
  </si>
  <si>
    <t>['sql', 'python', 'postgresql', 'django', 'word', 'github']</t>
  </si>
  <si>
    <t>Senior Data Analyst (Mortgage Analytics &amp; Insights)</t>
  </si>
  <si>
    <t>['sql', 'tableau', 'powerpoint', 'excel', 'word']</t>
  </si>
  <si>
    <t>Data Analyst ( Must have active clearance )</t>
  </si>
  <si>
    <t>CCS Global Tech</t>
  </si>
  <si>
    <t>['sql', 'jupyter', 'splunk', 'zoom']</t>
  </si>
  <si>
    <t>Clinical Data Scientist Co-Op</t>
  </si>
  <si>
    <t>['css', 'r', 'python', 'sas', 'sas', 'go']</t>
  </si>
  <si>
    <t>['python', 'sql', 'databricks', 'aws', 'spring', 'pyspark', 'git']</t>
  </si>
  <si>
    <t>Data Engineer - Power &amp; Utilities - Senior - Consulting - Location Open</t>
  </si>
  <si>
    <t>['sql', 'excel', 'github']</t>
  </si>
  <si>
    <t>Data Scientist / Analyst (CRR, KYC, KYB)</t>
  </si>
  <si>
    <t>Crypto Jobs List</t>
  </si>
  <si>
    <t>AFC Modelling - Data Scientist - Assistant Vice President</t>
  </si>
  <si>
    <t>Sherburne, NY</t>
  </si>
  <si>
    <t>['sql', 'scikit-learn', 'pandas', 'numpy', 'hadoop', 'excel', 'outlook']</t>
  </si>
  <si>
    <t>Sr. Data Scientist - 34103</t>
  </si>
  <si>
    <t>CIS International LLC</t>
  </si>
  <si>
    <t>['python', 'r', 'sql', 'matlab', 'sas', 'sas', 'windows', 'powerpoint', 'excel', 'word']</t>
  </si>
  <si>
    <t>Technical Implementation Specialist - Java, Kafka, SQL - Investment Software Implementation/Integration - Charles River Development</t>
  </si>
  <si>
    <t>Mohale's Hoek, Lesotho (+1 other)</t>
  </si>
  <si>
    <t>Charles River Development</t>
  </si>
  <si>
    <t>['java', 'c#', 'sql', 'perl', 'crystal', 'python', 'sql server', 'oracle', 'snowflake', 'kafka', 'windows', 'unix', 'linux']</t>
  </si>
  <si>
    <t>Rose Hill, VA</t>
  </si>
  <si>
    <t>['sql', 't-sql', 'sql server', 'windows', 'ssrs', 'ssis', 'flow']</t>
  </si>
  <si>
    <t>Remote Junior Data Analyst - Now Hiring</t>
  </si>
  <si>
    <t>Angenex</t>
  </si>
  <si>
    <t>['sql', 'excel', 'sheets', 'looker']</t>
  </si>
  <si>
    <t>Lead Data Analyst - IT</t>
  </si>
  <si>
    <t>United Biosource Corporation</t>
  </si>
  <si>
    <t>['sql', 'python', 'sql server', 'tableau', 'ssrs', 'qlik']</t>
  </si>
  <si>
    <t>Data Engineering Manager (IC Role)</t>
  </si>
  <si>
    <t>AVP - Data Engineering &amp; Cloud computing</t>
  </si>
  <si>
    <t>NASTECH CONSULTING</t>
  </si>
  <si>
    <t>['python', 'sql', 'databricks', 'snowflake', 'aws', 'azure']</t>
  </si>
  <si>
    <t>['sql', 'python', 'bigquery', 'github']</t>
  </si>
  <si>
    <t>Lead Data Analyst (Remote) - Quality, STARS &amp; Risk Adjustment</t>
  </si>
  <si>
    <t>['sql', 'power bi', 'excel', 'powerpoint', 'alteryx', 'flow']</t>
  </si>
  <si>
    <t>Trenton, MI</t>
  </si>
  <si>
    <t>Data Science Business Analyst  (w2 and local only)</t>
  </si>
  <si>
    <t>Intermediate (5+ years) Lead Data Modeler</t>
  </si>
  <si>
    <t>['sql', 'python', 'snowflake', 'ssis', 'power bi', 'git']</t>
  </si>
  <si>
    <t>D.A. Davidson Companies</t>
  </si>
  <si>
    <t>['python', 'powershell', 'databricks', 'tableau', 'ssis', 'power bi']</t>
  </si>
  <si>
    <t>Scientist, Machine Learning</t>
  </si>
  <si>
    <t>['python', 'c++', 'pytorch', 'express']</t>
  </si>
  <si>
    <t>Data Engineer (Onsite)</t>
  </si>
  <si>
    <t>Curant Health</t>
  </si>
  <si>
    <t>['c#', 'sql', 'azure', 'asp.net', 'ssis', 'sharepoint']</t>
  </si>
  <si>
    <t>Quality Systems Data Analyst Co-Op - Full-time</t>
  </si>
  <si>
    <t>['sql', 'python', 'r', 'html', 'css', 'java', 'pandas', 'numpy', 'jquery', 'power bi', 'sharepoint', 'excel']</t>
  </si>
  <si>
    <t>Lead Data Analyst (Medicare Stars)</t>
  </si>
  <si>
    <t>['databricks', 'power bi', 'excel']</t>
  </si>
  <si>
    <t>Data Scientist, Omics, Statistics - Full-time</t>
  </si>
  <si>
    <t>Senior Data Scientist, Clinical Analytics (Hybrid) - Full-time</t>
  </si>
  <si>
    <t>['r', 'python', 'aws', 'azure']</t>
  </si>
  <si>
    <t>Manager, Data Engineering - Full-time</t>
  </si>
  <si>
    <t>['spring', 'git']</t>
  </si>
  <si>
    <t>['python', 'java', 'spring', 'airflow', 'linux']</t>
  </si>
  <si>
    <t>Montpelier, VT</t>
  </si>
  <si>
    <t>Data Engineer ( Hybrid) - Full-time</t>
  </si>
  <si>
    <t>Trimble, OH</t>
  </si>
  <si>
    <t>tgndata</t>
  </si>
  <si>
    <t>['python', 'sql', 'windows', 'excel']</t>
  </si>
  <si>
    <t>['sql', 'python', 'gcp', 'aws', 'airflow', 'tableau', 'power bi', 'github']</t>
  </si>
  <si>
    <t>Data Engineer | Manhattan, NY, USA | Hybrid</t>
  </si>
  <si>
    <t>EFinancialCareers</t>
  </si>
  <si>
    <t>['python', 'rust', 'aws', 'kafka', 'linux', 'docker']</t>
  </si>
  <si>
    <t>Senior Group Risk Analyst (US) Internal Loss Event Data Program - Full-time</t>
  </si>
  <si>
    <t>['sql', 'sql server', 'postgresql', 'mysql', 'oracle']</t>
  </si>
  <si>
    <t>Director, Data Science - GenAI Acceleration</t>
  </si>
  <si>
    <t>Financial Analyst, Product &amp; Technology</t>
  </si>
  <si>
    <t>['aws', 'gcp', 'azure', 'tableau']</t>
  </si>
  <si>
    <t>['aws', 'azure', 'snowflake']</t>
  </si>
  <si>
    <t>Schupan &amp; Sons Inc</t>
  </si>
  <si>
    <t>['t-sql', 'python', 'sql', 'sql server', 'azure', 'graphql']</t>
  </si>
  <si>
    <t>Senior Data Engineer-TS/SCI</t>
  </si>
  <si>
    <t>Augusta, Georgia</t>
  </si>
  <si>
    <t>['sas', 'sas', 'r', 'java', 'c', 'matlab', 'scala', 'python', 'sql', 'pandas', 'tensorflow']</t>
  </si>
  <si>
    <t>Pennymac Careers</t>
  </si>
  <si>
    <t>Business Data Analyst - SIT/UAT/Testing, Waterfall/Agile/Jira, SQL</t>
  </si>
  <si>
    <t>['sql', 'r', 'c', 'excel', 'visio', 'jira']</t>
  </si>
  <si>
    <t>Somers, WI</t>
  </si>
  <si>
    <t>Data Engineer (Power BI &amp; Azure DevOps Dashboard Automation)</t>
  </si>
  <si>
    <t>Cogniz</t>
  </si>
  <si>
    <t>['sql', 'shell', 'python', 'java', 'scala', 'nosql', 'aws', 'gcp', 'azure', 'hadoop', 'spark']</t>
  </si>
  <si>
    <t>Purple Wave Auction</t>
  </si>
  <si>
    <t>['sql', 'python', 'aws', 'azure', 'gcp', 'tableau']</t>
  </si>
  <si>
    <t>Analytics Engineer, Business Intelligence</t>
  </si>
  <si>
    <t>['go', 'python', 'sql', 'airflow', 'tableau', 'unify']</t>
  </si>
  <si>
    <t>BI Analyst, Junior</t>
  </si>
  <si>
    <t>Alliant - The Audience Company</t>
  </si>
  <si>
    <t>Lead EDI Data Analyst</t>
  </si>
  <si>
    <t>IntelliPro Group Inc.</t>
  </si>
  <si>
    <t>Logistics Data Analyst (Mandarin Required)</t>
  </si>
  <si>
    <t>Gofo Inc</t>
  </si>
  <si>
    <t>Software Engineer II (Ruby on Rails and Data pipelines)</t>
  </si>
  <si>
    <t>['python', 'scala', 'ruby', 'ruby', 'databricks', 'aws', 'azure', 'spark', 'airflow', 'ruby on rails', 'terraform']</t>
  </si>
  <si>
    <t>Data Engineer (Biqquery, Tekton, GCP, Customer domain) W2</t>
  </si>
  <si>
    <t>['gcp', 'hadoop', 'jenkins', 'github']</t>
  </si>
  <si>
    <t>Elior NA Corporate</t>
  </si>
  <si>
    <t>['python', 'sql', 'go', 'azure', 'databricks', 'spark', 'pyspark', 'pandas', 'word', 'excel', 'powerpoint']</t>
  </si>
  <si>
    <t>Data Engineer/DBA</t>
  </si>
  <si>
    <t>Kuvare Holdings LLC</t>
  </si>
  <si>
    <t>Data Engineer - Walton Arts Center and Walmart AMP</t>
  </si>
  <si>
    <t>Apprenticely</t>
  </si>
  <si>
    <t>['sql', 'python', 'aws', 'azure', 'tableau', 'power bi']</t>
  </si>
  <si>
    <t>Salesforce Data Analyst / Steward</t>
  </si>
  <si>
    <t>San Benito, CA</t>
  </si>
  <si>
    <t>Maintenance Data Analyst - Air Force</t>
  </si>
  <si>
    <t>Oracle Database Administrator</t>
  </si>
  <si>
    <t>High Trail</t>
  </si>
  <si>
    <t>['mongodb', 'mongodb', 'sql', 'javascript', 'shell', 'perl', 'python', 'postgresql', 'oracle']</t>
  </si>
  <si>
    <t>Senior Big Data Engineer (Graph Database Focus)</t>
  </si>
  <si>
    <t>['databricks', 'aws', 'pyspark', 'django']</t>
  </si>
  <si>
    <t>Product Information Analyst (Master Data Management) - Now Hiring</t>
  </si>
  <si>
    <t>CoreLogic, Inc.</t>
  </si>
  <si>
    <t>Assa Abloy</t>
  </si>
  <si>
    <t>Horizon Industries</t>
  </si>
  <si>
    <t>['c', 'word', 'powerpoint', 'excel']</t>
  </si>
  <si>
    <t>Job: Business Data Analyst --- Onsite Job --- Full Time Position - Now Hiring</t>
  </si>
  <si>
    <t>Community Benefit Data Analyst Sr - Now Hiring</t>
  </si>
  <si>
    <t>BayCare Health System</t>
  </si>
  <si>
    <t>['python', 'vba', 'tableau', 'power bi']</t>
  </si>
  <si>
    <t>Assessment Data Analyst and Interventionist (Elementary and Middle School)</t>
  </si>
  <si>
    <t>Tate, GA</t>
  </si>
  <si>
    <t>['sql', 'aws', 'databricks', 'snowflake', 'azure', 'jupyter', 'power bi']</t>
  </si>
  <si>
    <t>Medical Data Analyst( Professional Billing Only)</t>
  </si>
  <si>
    <t>Career.com Career.com</t>
  </si>
  <si>
    <t>The Guitar Center Company</t>
  </si>
  <si>
    <t>['sql', 'python', 'r', 'express', 'tableau', 'looker']</t>
  </si>
  <si>
    <t>Idex Corporation</t>
  </si>
  <si>
    <t>['python', 'r', 'sql', 'sql server', 'azure', 'jupyter', 'power bi']</t>
  </si>
  <si>
    <t>Data Scientist (with Python, scikit-learn)</t>
  </si>
  <si>
    <t>['python', 'java', 'scikit-learn', 'pyspark']</t>
  </si>
  <si>
    <t>Weichai America Corp.</t>
  </si>
  <si>
    <t>The University of Chicago</t>
  </si>
  <si>
    <t>['python', 'r', 'powerpoint', 'excel', 'word', 'tableau']</t>
  </si>
  <si>
    <t>County of Los Angeles</t>
  </si>
  <si>
    <t>Principal Data Analyst- Business Banking Analytics</t>
  </si>
  <si>
    <t>['sql', 'python', 'r', 'postgresql', 'mysql', 'sql server', 'aws', 'snowflake', 'redshift', 'bigquery', 'spark', 'hadoop', 'alteryx', 'tableau', 'power bi', 'looker']</t>
  </si>
  <si>
    <t>Burlington, WI</t>
  </si>
  <si>
    <t>Alafaya, FL</t>
  </si>
  <si>
    <t>['c#', 'java', 'python', 'sql', 'r', 'azure', 'databricks', 'spring']</t>
  </si>
  <si>
    <t>Lead Data Engineer, Python, SQL, stored procedures, Modelling, Tableau/Power BI, ETL, 12 Months NYC</t>
  </si>
  <si>
    <t>ZnA Inc</t>
  </si>
  <si>
    <t>['python', 'sql', 'tableau', 'power bi', 'git']</t>
  </si>
  <si>
    <t>Data Product Manager (Big Data Team)</t>
  </si>
  <si>
    <t>Exness</t>
  </si>
  <si>
    <t>Sr. Data Scientist Low Internal Delivery India 102605</t>
  </si>
  <si>
    <t>Orion Innovation</t>
  </si>
  <si>
    <t>['python', 'r', 'scala', 'aws', 'azure', 'tensorflow', 'pytorch', 'scikit-learn', 'kubernetes']</t>
  </si>
  <si>
    <t>Data Analytics Support Engineer (Retail)</t>
  </si>
  <si>
    <t>Watsons Malaysia</t>
  </si>
  <si>
    <t>['sql', 'python', 'mysql', 'oracle', 'databricks', 'power bi', 'tableau', 'sap', 'flow', 'git']</t>
  </si>
  <si>
    <t>, Lead Data Analyst &amp; Technical Product Manager for Customer &amp; Compliance, VP - Now Hiring</t>
  </si>
  <si>
    <t>MUFG Bank, Ltd.</t>
  </si>
  <si>
    <t>['sql', 'db2', 'oracle', 'aws', 'gdpr', 'tableau', 'jira', 'confluence']</t>
  </si>
  <si>
    <t>['sql', 'c#', 'java', 'python', 'azure', 'tableau', 'excel']</t>
  </si>
  <si>
    <t>Fairfield, IN</t>
  </si>
  <si>
    <t>Associate, Mid-Level, or Senior Energy Data Analyst - Full-time</t>
  </si>
  <si>
    <t>Dominion Energy</t>
  </si>
  <si>
    <t>Data Science Manager (Hybrid - Atlanta, GA)</t>
  </si>
  <si>
    <t>VP, Business Lead Data Analyst (Hybrid) - Full-time</t>
  </si>
  <si>
    <t>['powerpoint', 'excel', 'flow']</t>
  </si>
  <si>
    <t>Data Analyst- Sr Specialist (Growth/Marketing Analytics) - Full-time</t>
  </si>
  <si>
    <t>['sql', 'python', 'pyspark', 'tableau']</t>
  </si>
  <si>
    <t>Doer Signs</t>
  </si>
  <si>
    <t>Data Scientist/AL Resource - Full-time</t>
  </si>
  <si>
    <t>Aloden Inc</t>
  </si>
  <si>
    <t>Chauncey, OH</t>
  </si>
  <si>
    <t>Coolville, OH</t>
  </si>
  <si>
    <t>Blend Technologies S.A.</t>
  </si>
  <si>
    <t>['python', 'shell', 'sql', 't-sql', 'sql server', 'azure', 'oracle', 'spark', 'airflow', 'unix', 'docker', 'jenkins', 'github']</t>
  </si>
  <si>
    <t>Guysville, OH</t>
  </si>
  <si>
    <t>Northstrat</t>
  </si>
  <si>
    <t>['sql', 'python', 'java', 'sql server', 'postgresql', 'oracle', 'aws', 'azure', 'gcp', 'hadoop', 'spark', 'kafka', 'airflow', 'ssis', 'flow']</t>
  </si>
  <si>
    <t>Jacksonville, OH</t>
  </si>
  <si>
    <t>Accepted ltd</t>
  </si>
  <si>
    <t>['python', 'sql', 'sql server', 'azure', 'databricks', 'oracle', 'pyspark', 'airflow', 'ssis', 'power bi', 'git']</t>
  </si>
  <si>
    <t>Grupo QuintoAndar | Data Engineer - Full-time</t>
  </si>
  <si>
    <t>Grupo QuintoAndar</t>
  </si>
  <si>
    <t>['assembly', 'python', 'sql', 'gcp', 'airflow', 'hadoop', 'kafka', 'spark', 'power bi', 'sap']</t>
  </si>
  <si>
    <t>['sql', 'python', 'nosql', 'sql server', 'db2', 'mysql', 'azure', 'databricks', 'oracle', 'aws', 'gcp', 'kafka', 'hadoop', 'spark']</t>
  </si>
  <si>
    <t>Technical Data Engineering Manager / Azure / Irving TX</t>
  </si>
  <si>
    <t>Machine Learning Engineer (Thailand)</t>
  </si>
  <si>
    <t>Bjak</t>
  </si>
  <si>
    <t>Principal AI Engineer (Thailand)</t>
  </si>
  <si>
    <t>Machine Learning Manager (Thailand)</t>
  </si>
  <si>
    <t>2025-7548 Data Engineer Mid</t>
  </si>
  <si>
    <t>Arch Global Services (Philippines) Inc.</t>
  </si>
  <si>
    <t>['python', 'sql', 'databricks', 'snowflake', 'azure', 'spark', 'arch']</t>
  </si>
  <si>
    <t>Big Data Analyst - Remote</t>
  </si>
  <si>
    <t>['java', 'javascript', 'c++', 'python', 'oracle', 'spring', 'docker', 'jenkins', 'github', 'kubernetes']</t>
  </si>
  <si>
    <t>ETL Data Engineer with Snowflake</t>
  </si>
  <si>
    <t>Learnbeyond Consulting LLC</t>
  </si>
  <si>
    <t>['sql', 't-sql', 'c#', 'sql server', 'snowflake', 'aws', 'azure', 'kubernetes', 'docker', 'git']</t>
  </si>
  <si>
    <t>Data Quality Engineer - New York New jersey California Florida</t>
  </si>
  <si>
    <t>Cephas</t>
  </si>
  <si>
    <t>Bookman Consulting</t>
  </si>
  <si>
    <t>['sql', 'python', 'gcp', 'aws', 'azure', 'word']</t>
  </si>
  <si>
    <t>Westville, OH</t>
  </si>
  <si>
    <t>Additive Manufacturing Data Analyst - Now Hiring</t>
  </si>
  <si>
    <t>REMOTE - SAS Data Engineer (W2/Must Be Local To Texas)</t>
  </si>
  <si>
    <t>['sas', 'sas', 'sql', 'python', 'snowflake', 'aws', 'azure', 'airflow']</t>
  </si>
  <si>
    <t>PT Telkomsel Ekosistem Digital</t>
  </si>
  <si>
    <t>Reconciliation and Exposure Data Analyst</t>
  </si>
  <si>
    <t>Massachusetts Mutual Life Insurance Co.</t>
  </si>
  <si>
    <t>Tier4Group</t>
  </si>
  <si>
    <t>['sql', 'python', 'shell', 'snowflake', 'redshift', 'bigquery', 'aws', 'tableau']</t>
  </si>
  <si>
    <t>Senior Software Development Engineer, Big Data</t>
  </si>
  <si>
    <t>ZINC Zillow</t>
  </si>
  <si>
    <t>['python', 'java', 'scala', 'sql', 'databricks', 'spark', 'airflow', 'tableau', 'power bi', 'word']</t>
  </si>
  <si>
    <t>Data Engineer/Analytics Engineer (TEMP)</t>
  </si>
  <si>
    <t>Rishabh RPO</t>
  </si>
  <si>
    <t>['aws', 'redshift', 'airflow']</t>
  </si>
  <si>
    <t>World Insurance Associates, LLC.</t>
  </si>
  <si>
    <t>['python', 't-sql', 'sql', 'pyspark', 'tableau', 'power bi', 'excel', 'dax']</t>
  </si>
  <si>
    <t>['sql', 'python', 'r', 'tableau', 'power bi', 'ssrs']</t>
  </si>
  <si>
    <t>Data Engineer (Core Data Engineer role)</t>
  </si>
  <si>
    <t>['python', 'r', 'sql', 'tensorflow', 'pytorch', 'power bi']</t>
  </si>
  <si>
    <t>Advanced Manufacturing Data Engineer (Richardson, TX) - Now Hiring</t>
  </si>
  <si>
    <t>Texas Instruments</t>
  </si>
  <si>
    <t>['sql', 'python', 'r', 'julia', 'go', 'postgresql', 'mysql', 'redshift', 'databricks', 'hadoop', 'spark', 'tensorflow', 'alteryx']</t>
  </si>
  <si>
    <t>Freelance Data Analyst (Marketing &amp; Media Analytics) – Agency Client</t>
  </si>
  <si>
    <t>['sql', 'python', 'r', 'excel', 'looker', 'tableau']</t>
  </si>
  <si>
    <t>Data Engineer Lead - Now Hiring</t>
  </si>
  <si>
    <t>Data Movement Engineer</t>
  </si>
  <si>
    <t>Data Center Operations Continuous Improvement Engineer</t>
  </si>
  <si>
    <t>Black Eagle Defense</t>
  </si>
  <si>
    <t>Consultant Data Scientist</t>
  </si>
  <si>
    <t>Referrals Only</t>
  </si>
  <si>
    <t>Principal Data Analyst, General</t>
  </si>
  <si>
    <t>Headway</t>
  </si>
  <si>
    <t>['sql', 'python', 'snowflake', 'spark', 'looker']</t>
  </si>
  <si>
    <t>Data Analyst - TP135033</t>
  </si>
  <si>
    <t>Careers At UC San Diego</t>
  </si>
  <si>
    <t>South Whittier, CA</t>
  </si>
  <si>
    <t>AI &amp; GenAI Data Scientist – Director</t>
  </si>
  <si>
    <t>Data Engineer Guide</t>
  </si>
  <si>
    <t>Le Wagon, Inc.</t>
  </si>
  <si>
    <t>['sql', 'java', 'python', 'r', 'aws', 'azure', 'gcp', 'spark', 'flow']</t>
  </si>
  <si>
    <t>Manager -Data Engineer.Egypt-MIS-HO.International Banking Group</t>
  </si>
  <si>
    <t>Foundit Gulf</t>
  </si>
  <si>
    <t>Mashreq</t>
  </si>
  <si>
    <t>['nosql', 'java', 'python', 'scala', 'sql', 'cassandra', 'azure', 'hadoop']</t>
  </si>
  <si>
    <t>Mayagüez, Puerto Rico</t>
  </si>
  <si>
    <t>Vega Baja, Puerto Rico</t>
  </si>
  <si>
    <t>CMM Validation &amp; Engineering Solutions, LLC.</t>
  </si>
  <si>
    <t>['windows', 'word', 'excel']</t>
  </si>
  <si>
    <t>Software Engineer, Destinations</t>
  </si>
  <si>
    <t>Saint Vincent and the Grenadines</t>
  </si>
  <si>
    <t>Internal Audit Lead Data Analyst</t>
  </si>
  <si>
    <t>Gabon (+7 others)</t>
  </si>
  <si>
    <t>Gabon</t>
  </si>
  <si>
    <t>Auto Club Group Insurance</t>
  </si>
  <si>
    <t>['sas', 'sas', 'sql', 'r', 'python', 'oracle', 'spss', 'word', 'excel', 'visio', 'cognos']</t>
  </si>
  <si>
    <t>Data Analyst - Finance &amp; Investment</t>
  </si>
  <si>
    <t>Clinton, MD</t>
  </si>
  <si>
    <t>DSD Laboratories Inc.</t>
  </si>
  <si>
    <t>['sql', 'python', 'databricks', 'jupyter', 'tensorflow', 'scikit-learn', 'pytorch', 'qlik', 'tableau', 'power bi', 'sap', 'datarobot']</t>
  </si>
  <si>
    <t>Remote Data Analyst (Entry Level)</t>
  </si>
  <si>
    <t>PostJobFree</t>
  </si>
  <si>
    <t>Focus Soft Tech</t>
  </si>
  <si>
    <t>Machine Learning Engineer - Deep Neural Networks</t>
  </si>
  <si>
    <t>['python', 'matlab', 'tensorflow', 'pandas', 'numpy', 'keras', 'pytorch', 'scikit-learn', 'word']</t>
  </si>
  <si>
    <t>Bellview, FL</t>
  </si>
  <si>
    <t>Oak Ridge, FL</t>
  </si>
  <si>
    <t>Systems &amp; Data Specialist, DC Design Engineering</t>
  </si>
  <si>
    <t>['sql', 'python', 'nosql', 'aws', 'redshift', 'oracle', 'tableau', 'sharepoint', 'smartsheet']</t>
  </si>
  <si>
    <t>Senior Data Analyst, Medical Economics and Medical Cost, Hybrid NY - Full-time</t>
  </si>
  <si>
    <t>Healthfirst</t>
  </si>
  <si>
    <t>['sql', 'r', 'python', 'aws', 'redshift', 'tableau', 'power bi', 'excel', 'powerpoint']</t>
  </si>
  <si>
    <t>Military Data Engineer P4 (Onsite) - Full-time</t>
  </si>
  <si>
    <t>['go', 'python', 'java', 'c++', 'sql', 'nosql', 'javascript', 'aws', 'numpy', 'pandas', 'react', 'docker', 'kubernetes', 'git', 'flow']</t>
  </si>
  <si>
    <t>Sr. Data Scientist, Kuiper Marketing</t>
  </si>
  <si>
    <t>Jobleads-US</t>
  </si>
  <si>
    <t>MyKelly</t>
  </si>
  <si>
    <t>Technical Compliance Automation Data Analyst (Remote) - Full-time</t>
  </si>
  <si>
    <t>['sql', 'python', 'r', 'powershell', 'java', 'c++', 'c#', 'linux', 'windows', 'tableau', 'power bi', 'flow', 'jira']</t>
  </si>
  <si>
    <t>Supply Chain Data Analyst  Co-op (Teradyne, North Reading) - Full-time</t>
  </si>
  <si>
    <t>['sql', 'python', 'snowflake', 'aws', 'redshift', 'spark', 'hadoop', 'kafka', 'linux', 'unity', 'git']</t>
  </si>
  <si>
    <t>['sql', 'java', 'sql server', 'azure', 'databricks', 'ssis', 'ssrs', 'power bi', 'tableau', 'microstrategy']</t>
  </si>
  <si>
    <t>Futran Tech Solutions Pvt. Ltd.</t>
  </si>
  <si>
    <t>Senior Data Analyst: Mission Services (TS/SCI Required) - Now Hiring</t>
  </si>
  <si>
    <t>Kentro</t>
  </si>
  <si>
    <t>['python', 'sql', 'aws', 'azure', 'excel', 'powerpoint', 'tableau', 'alteryx']</t>
  </si>
  <si>
    <t>Azure Data Engineer - Sales Analytics - Now Hiring</t>
  </si>
  <si>
    <t>Enrollment Data Analyst III - Medicaid Advantage Plus - Now Hiring</t>
  </si>
  <si>
    <t>['snowflake', 'power bi', 'dax', 'alteryx', 'tableau']</t>
  </si>
  <si>
    <t>['sql', 'python', 'r', 'snowflake', 'power bi', 'tableau', 'visio', 'sharepoint']</t>
  </si>
  <si>
    <t>Senior Data Analyst, Finance and Credit (Remote) - Now Hiring</t>
  </si>
  <si>
    <t>Recruit Monitor</t>
  </si>
  <si>
    <t>['sql', 'python', 'r', 'aws', 'redshift', 'looker', 'tableau', 'power bi', 'excel', 'sheets', 'flow', 'jira', 'confluence']</t>
  </si>
  <si>
    <t>Senior Data Analyst (Multiple Positions)</t>
  </si>
  <si>
    <t>['python', 'sql', 'oracle', 'tableau', 'power bi', 'excel', 'ms access']</t>
  </si>
  <si>
    <t>Senior Data Engineer I - Platform gen AI</t>
  </si>
  <si>
    <t>Senior Instrument Data Engineer</t>
  </si>
  <si>
    <t>MMT</t>
  </si>
  <si>
    <t>['sql', 'c#', 'python', 'sql server', 'flow']</t>
  </si>
  <si>
    <t>Marketing Data Analyst Co-Op Winter/Spring - Full-time</t>
  </si>
  <si>
    <t>OFSAA Finance Data Analyst Sr - Full-time</t>
  </si>
  <si>
    <t>Senior Enterprise Data Engineer - Full-time</t>
  </si>
  <si>
    <t>['sql', 'python', 'java', 'bash', 'snowflake', 'aws', 'kafka', 'airflow', 'linux', 'flow']</t>
  </si>
  <si>
    <t>Data Engineer (Mid) - Full-time</t>
  </si>
  <si>
    <t>Avalore, LLC</t>
  </si>
  <si>
    <t>McAllen, TX</t>
  </si>
  <si>
    <t>JNC Consultant Pharmacists</t>
  </si>
  <si>
    <t>IDEX Corporation</t>
  </si>
  <si>
    <t>Prospera</t>
  </si>
  <si>
    <t>Summa</t>
  </si>
  <si>
    <t>['python', 'r', 'scala', 'sql', 'gcp', 'aws', 'azure', 'tensorflow', 'pytorch', 'scikit-learn', 'tableau', 'power bi', 'looker', 'microstrategy', 'excel', 'word', 'powerpoint']</t>
  </si>
  <si>
    <t>Lead Data Scientist - RWE (Real World Evidence)</t>
  </si>
  <si>
    <t>Dörnbach, Austria</t>
  </si>
  <si>
    <t>Seesaw</t>
  </si>
  <si>
    <t>['css', 'oracle']</t>
  </si>
  <si>
    <t>Melrose, MA</t>
  </si>
  <si>
    <t>['python', 'sql', 'aws', 'snowflake', 'gcp', 'azure', 'bigquery', 'redshift', 'airflow', 'spark', 'kafka', 'kubernetes', 'docker', 'terraform', 'jenkins', 'gitlab', 'github']</t>
  </si>
  <si>
    <t>['sql', 'python', 'r', 'excel', 'power bi', 'tableau']</t>
  </si>
  <si>
    <t>Clinical Data Analyst (Intern)</t>
  </si>
  <si>
    <t>['swift', 'flow']</t>
  </si>
  <si>
    <t>West Rancho Dominguez, CA</t>
  </si>
  <si>
    <t>Burlington</t>
  </si>
  <si>
    <t>Ensign-Bickford Industries</t>
  </si>
  <si>
    <t>['sql', 'python', 'oracle', 'azure', 'ssis', 'tableau', 'flow']</t>
  </si>
  <si>
    <t>Data Analyst 2 (PRIME) - Now Hiring</t>
  </si>
  <si>
    <t>['sas', 'sas', 'r', 'tableau', 'excel']</t>
  </si>
  <si>
    <t>Operations Specialist - Data Scientist- Field Operations Rotational Program - Now Hiring</t>
  </si>
  <si>
    <t>Technical Product Manager, Data Science - Now Hiring</t>
  </si>
  <si>
    <t>Crimson Leaf Group</t>
  </si>
  <si>
    <t>Converse, TX</t>
  </si>
  <si>
    <t>['drupal', 'excel', 'powerpoint', 'tableau', 'sap', 'jira']</t>
  </si>
  <si>
    <t>Daphne, AL</t>
  </si>
  <si>
    <t>Redan, GA</t>
  </si>
  <si>
    <t>Reedley, CA</t>
  </si>
  <si>
    <t>Ramona, CA</t>
  </si>
  <si>
    <t>Pine Hills, FL</t>
  </si>
  <si>
    <t>Business Intelligence Engineer, ABDAI</t>
  </si>
  <si>
    <t>['go', 'nosql', 'r', 'sas', 'sas', 'matlab', 'sql', 'python', 'dynamodb', 'redshift', 'oracle', 'aws', 'tableau']</t>
  </si>
  <si>
    <t>Sr. Data Scientist, Intelligence &amp; Industrialization</t>
  </si>
  <si>
    <t>['sql', 'python', 'r', 'sas', 'sas', 'matlab', 'aws', 'redshift', 'tableau']</t>
  </si>
  <si>
    <t>Data Engineer, Tech Lead, Fintech - Full-time</t>
  </si>
  <si>
    <t>Hockingport, OH</t>
  </si>
  <si>
    <t>['scala', 'java', 'python', 'sql', 'nosql', 'go', 'hadoop', 'spark', 'gdpr', 'airflow', 'linux', 'ansible', 'flow']</t>
  </si>
  <si>
    <t>Senior Data Engineer-Regulatory Reporting - Full-time</t>
  </si>
  <si>
    <t>Fifth Third Bank, N.A.</t>
  </si>
  <si>
    <t>['nosql', 'sql', 'windows']</t>
  </si>
  <si>
    <t>Senior Data Analyst / Power Platform Developer</t>
  </si>
  <si>
    <t>Ascension, LLC</t>
  </si>
  <si>
    <t>['power bi', 'dax', 'sharepoint', 'visio']</t>
  </si>
  <si>
    <t>Data Analyst / Developer - Full-time</t>
  </si>
  <si>
    <t>Axiom Software Solutions Limited</t>
  </si>
  <si>
    <t>['sql', 'python', 'excel', 'tableau', 'symphony']</t>
  </si>
  <si>
    <t>Director of Data Science - Full-time</t>
  </si>
  <si>
    <t>['python', 'r', 'sql', 'go', 'unix', 'git']</t>
  </si>
  <si>
    <t>['sql', 't-sql', 'azure', 'databricks', 'power bi']</t>
  </si>
  <si>
    <t>Athens, OH</t>
  </si>
  <si>
    <t>['sql', 'python', 'shell', 't-sql', 'sql server', 'azure', 'oracle', 'spark', 'airflow', 'unix', 'docker', 'jenkins', 'github']</t>
  </si>
  <si>
    <t>Rhode Island</t>
  </si>
  <si>
    <t>['aurora', 'word']</t>
  </si>
  <si>
    <t>Senior Data Analyst #2470 - Now Hiring</t>
  </si>
  <si>
    <t>['sql', 'mongodb', 'mongodb', 'oracle', 'hadoop']</t>
  </si>
  <si>
    <t>"Data Analyst"</t>
  </si>
  <si>
    <t>United Software Group, Inc.</t>
  </si>
  <si>
    <t>Backstage</t>
  </si>
  <si>
    <t>['sql', 'python', 'aws', 'snowflake', 'spark', 'tableau']</t>
  </si>
  <si>
    <t>Analyst - DataAnalytics</t>
  </si>
  <si>
    <t>['visio', 'word', 'excel', 'powerpoint', 'outlook']</t>
  </si>
  <si>
    <t>Data Engineer - Local to Pittsburgh, PA, Dallas, TX or Cleveland, OH</t>
  </si>
  <si>
    <t>['python', 'scala', 'nosql', 'c', 'neo4j', 'graphql']</t>
  </si>
  <si>
    <t>Chambersburg, PA</t>
  </si>
  <si>
    <t>Waterbury, CT</t>
  </si>
  <si>
    <t>Enon, OH</t>
  </si>
  <si>
    <t>Sales Analytics &amp; Insights Analyst - Now Hiring</t>
  </si>
  <si>
    <t>Disney Experiences</t>
  </si>
  <si>
    <t>['sas', 'sas', 'sql', 'tableau', 'excel', 'powerpoint']</t>
  </si>
  <si>
    <t>Data Scientist, Performance Analytics - Full-time</t>
  </si>
  <si>
    <t>United Rentals</t>
  </si>
  <si>
    <t>Staff Data Scientist, Apps Team - Full-time</t>
  </si>
  <si>
    <t>Sr Analyst, Healthcare Claims Analytics (SQL, Power BI) - Full-time</t>
  </si>
  <si>
    <t>['sql', 'crystal', 'sql server', 'ssrs', 'excel', 'sharepoint']</t>
  </si>
  <si>
    <t>Yucca Valley, CA</t>
  </si>
  <si>
    <t>Hunter Careers</t>
  </si>
  <si>
    <t>['python', 'r', 'java', 'sql', 'aws', 'redshift', 'spark', 'hadoop', 'tensorflow', 'scikit-learn', 'terraform']</t>
  </si>
  <si>
    <t>Manager, Data Engineering (Python, AWS, Airflow)</t>
  </si>
  <si>
    <t>Data Analyst II (Hybrid)</t>
  </si>
  <si>
    <t>FreedomCare</t>
  </si>
  <si>
    <t>['sql', 'python', 'r', 'tableau', 'jira', 'confluence']</t>
  </si>
  <si>
    <t>Radius Global Infrastructure</t>
  </si>
  <si>
    <t>['sql', 'alteryx', 'excel', 'word', 'powerpoint', 'power bi', 'tableau']</t>
  </si>
  <si>
    <t>La Quinta, CA</t>
  </si>
  <si>
    <t>Data Analyst II/ Business Operations Analyst</t>
  </si>
  <si>
    <t>Data Scientist (Mid level)</t>
  </si>
  <si>
    <t>['python', 'java', 'scala', 'redshift', 'aws', 'spark', 'hadoop', 'kafka']</t>
  </si>
  <si>
    <t>Principal Cloud &amp; Big Data Engineer</t>
  </si>
  <si>
    <t>Wipro Careers</t>
  </si>
  <si>
    <t>['java', 'scala', 'sql', 'aws', 'redshift', 'gcp', 'spark', 'pyspark', 'kafka', 'hadoop', 'graphql', 'kubernetes', 'docker', 'terraform']</t>
  </si>
  <si>
    <t>Senior Python Data Engineer (Finance Technology)</t>
  </si>
  <si>
    <t>Cloud Support Engineer - Big Data</t>
  </si>
  <si>
    <t>['nosql', 'sql', 'elasticsearch', 'aws', 'redshift', 'bigquery', 'snowflake', 'kafka', 'hadoop', 'spark', 'linux']</t>
  </si>
  <si>
    <t>S N Corporation DBA Meritt Cab</t>
  </si>
  <si>
    <t>Clinical/ Pharmaceutical Data Engineer (NO OPT)</t>
  </si>
  <si>
    <t>Software Engineering, Computer Engineering, Data Science, and Applied</t>
  </si>
  <si>
    <t>Blacksburg, VA</t>
  </si>
  <si>
    <t>Graf Research</t>
  </si>
  <si>
    <t>Principal SAS Data Engineer</t>
  </si>
  <si>
    <t>['sas', 'sas', 'python', 'r', 'sql', 'github']</t>
  </si>
  <si>
    <t>Rosedale, MD</t>
  </si>
  <si>
    <t>Thrive Behavioral Health Llc</t>
  </si>
  <si>
    <t>['sql', 'word', 'excel', 'outlook']</t>
  </si>
  <si>
    <t>Ascot Group</t>
  </si>
  <si>
    <t>['python', 'r', 'sql', 'azure', 'databricks', 'tensorflow', 'pytorch', 'scikit-learn']</t>
  </si>
  <si>
    <t>['python', 'r', 'sql', 'databricks', 'azure']</t>
  </si>
  <si>
    <t>Data Scientist Lead Analyst</t>
  </si>
  <si>
    <t>['python', 'r', 'sql', 'pandas', 'numpy', 'pyspark']</t>
  </si>
  <si>
    <t>Process Engineer</t>
  </si>
  <si>
    <t>Coppabella, Australia</t>
  </si>
  <si>
    <t>Stanmore</t>
  </si>
  <si>
    <t>AI &amp; GenAI Data Scientist – Director - Full-time</t>
  </si>
  <si>
    <t>['python', 'azure', 'power bi', 'git', 'jenkins']</t>
  </si>
  <si>
    <t>Sr. Data Engineer - Full-time</t>
  </si>
  <si>
    <t>OctaPharma Plasma</t>
  </si>
  <si>
    <t>['sql', 'python', 'sql server', 'azure', 'oracle', 'ssis', 'excel']</t>
  </si>
  <si>
    <t>InSearch IT</t>
  </si>
  <si>
    <t>Ziegler</t>
  </si>
  <si>
    <t>AI Research Engineer</t>
  </si>
  <si>
    <t>Mid Level Data Engineer / Snowflake / Long Beach CA</t>
  </si>
  <si>
    <t>Lead Data Analyst (Remote) - Quality, STARS &amp; Risk Adjustment - Now Hiring</t>
  </si>
  <si>
    <t>CareFirst</t>
  </si>
  <si>
    <t>Data Analyst - Hybrid - Full-time / Part-time</t>
  </si>
  <si>
    <t>Cedars Sinai</t>
  </si>
  <si>
    <t>Fraud Data Analyst II (BU Data Analyst II) - Now Hiring</t>
  </si>
  <si>
    <t>SchoolsFirst Federal Credit Union</t>
  </si>
  <si>
    <t>Data Analyst - Futures, Commodities and Compliance - Now Hiring</t>
  </si>
  <si>
    <t>SAP Data Solutions Engineer</t>
  </si>
  <si>
    <t>['python', 'java', 'snowflake', 'aws', 'sap', 'git', 'github']</t>
  </si>
  <si>
    <t>Lead Azure Data Engineer (Tech Lead)</t>
  </si>
  <si>
    <t>['azure', 'databricks', 'snowflake', 'notion']</t>
  </si>
  <si>
    <t>IT Data Analyst (AWS, Tableau) (679682) // US or GC // 100% Onsite Trenton, NJ // 1099, W2</t>
  </si>
  <si>
    <t>['sql', 'java', 'python', 'db2', 'aws', 'redshift', 'tableau', 'excel', 'visio', 'sharepoint', 'flow', 'jira']</t>
  </si>
  <si>
    <t>Sr. Marketing Business Data Analyst</t>
  </si>
  <si>
    <t>['sql', 'sql server', 'snowflake', 'power bi', 'looker']</t>
  </si>
  <si>
    <t>Intelligence Data Analyst Security Clearance</t>
  </si>
  <si>
    <t>Party City</t>
  </si>
  <si>
    <t>['sql', 'vba', 'python', 'snowflake', 'alteryx', 'tableau']</t>
  </si>
  <si>
    <t>Senior Associate, Data Scientist - Small Business Bank (Fraud)</t>
  </si>
  <si>
    <t>['sql', 'c', 'redshift', 'aws', 'databricks', 'spark', 'airflow', 'kafka', 'atlassian']</t>
  </si>
  <si>
    <t>Business Data Analyst With financial planning Experience</t>
  </si>
  <si>
    <t>Lowell, MA</t>
  </si>
  <si>
    <t>Tufts Medicine</t>
  </si>
  <si>
    <t>Associate Survey Analyst</t>
  </si>
  <si>
    <t>RICK</t>
  </si>
  <si>
    <t>South El Monte, CA</t>
  </si>
  <si>
    <t>Cathedral City, CA</t>
  </si>
  <si>
    <t>Lucid Intel</t>
  </si>
  <si>
    <t>['python', 'sql', 'pandas', 'numpy', 'scikit-learn', 'matplotlib', 'tensorflow', 'pytorch', 'powerpoint']</t>
  </si>
  <si>
    <t>Talent Data Analyst- law firm</t>
  </si>
  <si>
    <t>R &amp; W Group</t>
  </si>
  <si>
    <t>['r', 'sql', 'python', 't-sql', 'azure', 'pandas', 'numpy', 'scikit-learn', 'windows', 'power bi', 'dax']</t>
  </si>
  <si>
    <t>Rancho Santa Margarita, CA</t>
  </si>
  <si>
    <t>Gen AI Data Scientist</t>
  </si>
  <si>
    <t>Principal Data Science Engineer - Financial Crimes Models &amp; Analytics</t>
  </si>
  <si>
    <t>['python', 'mongodb', 'mongodb', 'snowflake', 'databricks', 'oracle', 'pyspark', 'hadoop', 'git']</t>
  </si>
  <si>
    <t>Data Scientist--Retail Bank Operations</t>
  </si>
  <si>
    <t>PNC Financial Services Group, Inc.</t>
  </si>
  <si>
    <t>['sql', 'python', 'r', 'spark', 'pyspark', 'pandas', 'phoenix']</t>
  </si>
  <si>
    <t>Brown University</t>
  </si>
  <si>
    <t>Mary Esther, FL</t>
  </si>
  <si>
    <t>Iron EagleX</t>
  </si>
  <si>
    <t>VentureLoop</t>
  </si>
  <si>
    <t>Aiven</t>
  </si>
  <si>
    <t>Senior Data Scientist - AI</t>
  </si>
  <si>
    <t>Built In Austin</t>
  </si>
  <si>
    <t>KPC Health</t>
  </si>
  <si>
    <t>Manama, Bahrain</t>
  </si>
  <si>
    <t>RESO</t>
  </si>
  <si>
    <t>['python', 'sql', 'gdpr', 'ubuntu']</t>
  </si>
  <si>
    <t>CDD - CHEF DE PROJET INFORMATIQUE en Guadeloupe - F/H/X</t>
  </si>
  <si>
    <t>Baie-Mahault, Guadeloupe</t>
  </si>
  <si>
    <t>CANAL+ Group</t>
  </si>
  <si>
    <t>['mongo', 'shell', 'python', 'aws', 'oracle', 'unix', 'chef', 'kubernetes', 'jenkins']</t>
  </si>
  <si>
    <t>Jackson Hewitt</t>
  </si>
  <si>
    <t>Temenos Data Migration Engineer - Full-time</t>
  </si>
  <si>
    <t>['scala', 'sql', 'python', 'shell', 'no-sql', 'mongodb', 'mongodb', 'sql server', 'cassandra', 'oracle', 'spark', 'hadoop', 'kafka', 'airflow', 'visio', 'docker', 'kubernetes']</t>
  </si>
  <si>
    <t>Glassboro, NJ</t>
  </si>
  <si>
    <t>ProCook</t>
  </si>
  <si>
    <t>['sql', 'python', 'scala', 'mysql', 'databricks', 'aws', 'azure']</t>
  </si>
  <si>
    <t>Information Technology Data Analyst (Jr) (Cleared) - Full-time</t>
  </si>
  <si>
    <t>['sql', 'python', 'oracle', 'spark', 'tableau', 'power bi']</t>
  </si>
  <si>
    <t>Tax Data Analyst - Full-time</t>
  </si>
  <si>
    <t>Decatur, TX</t>
  </si>
  <si>
    <t>Associate Data Scientist Genomic Medicine - Full-time</t>
  </si>
  <si>
    <t>Data Scientist/Sr Data Scientist- Generative AI - Full-time</t>
  </si>
  <si>
    <t>['python', 'sql', 'go', 'aws', 'gcp']</t>
  </si>
  <si>
    <t>Zensar</t>
  </si>
  <si>
    <t>Harker Heights, TX</t>
  </si>
  <si>
    <t>Data Analyst (Title V)</t>
  </si>
  <si>
    <t>Manhattan University</t>
  </si>
  <si>
    <t>['r', 'sql', 'tableau', 'spss', 'excel']</t>
  </si>
  <si>
    <t>Sr. Data Analyst (Mongo &amp; JSON) - 183706-1</t>
  </si>
  <si>
    <t>Data Science Analyst r - Now Hiring</t>
  </si>
  <si>
    <t>Oviedo, FL</t>
  </si>
  <si>
    <t>Engagement Director, Utilities &amp; Data Science - HYBRID</t>
  </si>
  <si>
    <t>E SOURCE</t>
  </si>
  <si>
    <t>B. Braun Medical Inc</t>
  </si>
  <si>
    <t>Data Analyst (22227) - Now Hiring</t>
  </si>
  <si>
    <t>Madera, CA</t>
  </si>
  <si>
    <t>Data Analyst (works with data in Salesforce)</t>
  </si>
  <si>
    <t>Edgewater, FL</t>
  </si>
  <si>
    <t>Principal Applied AI Scientist</t>
  </si>
  <si>
    <t>Data Science Summer Internship 2026 - Now Hiring</t>
  </si>
  <si>
    <t>Data Analyst - Nashville, TN</t>
  </si>
  <si>
    <t>Persevere</t>
  </si>
  <si>
    <t>['power bi', 'tableau', 'looker', 'sheets']</t>
  </si>
  <si>
    <t>['sas', 'sas', 'sql', 'sql server', 'oracle', 'tableau', 'cognos', 'excel', 'alteryx', 'powerpoint', 'word']</t>
  </si>
  <si>
    <t>Horizon West, FL</t>
  </si>
  <si>
    <t>Data Engineer- Senior Consultant</t>
  </si>
  <si>
    <t>['nosql', 'sql', 'python', 'java', 'scala', 'aws', 'gcp', 'azure', 'databricks', 'snowflake', 'pyspark']</t>
  </si>
  <si>
    <t>Sugar Hill, GA</t>
  </si>
  <si>
    <t>Murrieta, CA</t>
  </si>
  <si>
    <t>Lemon Grove, CA</t>
  </si>
  <si>
    <t>Maywood, CA</t>
  </si>
  <si>
    <t>Altadena, CA</t>
  </si>
  <si>
    <t>East Lake, FL</t>
  </si>
  <si>
    <t>Palm Coast, FL</t>
  </si>
  <si>
    <t>Enterprise, AL</t>
  </si>
  <si>
    <t>Data Engineer, JP Science and Data</t>
  </si>
  <si>
    <t>Cantonment, FL</t>
  </si>
  <si>
    <t>['powerpoint', 'excel', 'sap']</t>
  </si>
  <si>
    <t>EMI Advisors LLC</t>
  </si>
  <si>
    <t>['sql', 'python', 'qlik', 'tableau', 'visio']</t>
  </si>
  <si>
    <t>Analyst, Data Mgmt &amp; Analytics - Liberty Mutual Investments</t>
  </si>
  <si>
    <t>['sql', 'vba', 'python', 'r', 'scikit-learn', 'tensorflow', 'jquery', 'excel', 'tableau', 'power bi']</t>
  </si>
  <si>
    <t>Behavioral Health Data Scientist (BH-DS)</t>
  </si>
  <si>
    <t>Long Island City, New York</t>
  </si>
  <si>
    <t>Welfare Research Inc. d/b/a WRI Solutions</t>
  </si>
  <si>
    <t>['python', 'r', 'tensorflow', 'scikit-learn', 'pytorch', 'matplotlib']</t>
  </si>
  <si>
    <t>Englewood, NJ</t>
  </si>
  <si>
    <t>Business Intelligence Engineer, Advertising Trust Data</t>
  </si>
  <si>
    <t>Data Science Manager, Marketing Measurement Science Team - Full-time</t>
  </si>
  <si>
    <t>['python', 'r', 'databricks', 'aws']</t>
  </si>
  <si>
    <t>Business Intelligence Engineer, DCC Communities</t>
  </si>
  <si>
    <t>['sql', 'nosql', 'python', 'aws', 'redshift', 'snowflake', 'oracle', 'airflow', 'tableau']</t>
  </si>
  <si>
    <t>Systems Analyst – Batch Migration</t>
  </si>
  <si>
    <t>Associate Staffing</t>
  </si>
  <si>
    <t>Founding Machine Learning Engineer</t>
  </si>
  <si>
    <t>['python', 'sql', 'aws', 'terraform']</t>
  </si>
  <si>
    <t>['sql', 'python', 'snowflake', 'aws', 'pyspark']</t>
  </si>
  <si>
    <t>['python', 'aws', 'azure', 'pytorch', 'tensorflow', 'spark', 'gdpr', 'word', 'git']</t>
  </si>
  <si>
    <t>Compliance Analyst -Data Governance Analyst</t>
  </si>
  <si>
    <t>TEK Systems</t>
  </si>
  <si>
    <t>Woodside Temporaries, Inc.</t>
  </si>
  <si>
    <t>Sr. Analyst, Enterprise Data Quality</t>
  </si>
  <si>
    <t>Mokena, IL</t>
  </si>
  <si>
    <t>Atkore International Group</t>
  </si>
  <si>
    <t>['sas', 'sas', 'sql', 'python', 'tableau', 'power bi']</t>
  </si>
  <si>
    <t>Data Analyst - Digital Technology</t>
  </si>
  <si>
    <t>['sql', 'c', 'power bi', 'word', 'excel', 'powerpoint', 'sharepoint']</t>
  </si>
  <si>
    <t>Sr Data Analyst - Consumer Analytics</t>
  </si>
  <si>
    <t>Mexico City, Mexico</t>
  </si>
  <si>
    <t>['sql', 'python', 'r', 'bigquery', 'aws', 'tableau', 'looker', 'power bi']</t>
  </si>
  <si>
    <t>Saline, MI</t>
  </si>
  <si>
    <t>Prendio</t>
  </si>
  <si>
    <t>Artificial Intelligence Engineer, Trilogy (Remote) - $100,000/year USD</t>
  </si>
  <si>
    <t>talisman</t>
  </si>
  <si>
    <t>Reference Data Analyst Opening #478288</t>
  </si>
  <si>
    <t>Alooba Jobs Board</t>
  </si>
  <si>
    <t>Landis+Gyr</t>
  </si>
  <si>
    <t>['sql', 'windows', 'unix']</t>
  </si>
  <si>
    <t>Saskatchewan, Canada</t>
  </si>
  <si>
    <t>Manager, Data Engineer - AI and Automation</t>
  </si>
  <si>
    <t>Built In Boston</t>
  </si>
  <si>
    <t>['python', 'sql', 'java', 'scala', 'neo4j', 'elasticsearch', 'redshift', 'bigquery', 'snowflake', 'aws', 'azure', 'gcp', 'airflow', 'hadoop', 'spark', 'kafka', 'docker', 'kubernetes']</t>
  </si>
  <si>
    <t>['python', 'sql', 'scala', 'postgresql', 'mysql', 'redshift', 'bigquery', 'gcp', 'aws', 'databricks', 'snowflake', 'hadoop', 'spark', 'kafka', 'pyspark', 'docker', 'jenkins', 'terraform', 'jira']</t>
  </si>
  <si>
    <t>Hybrid Remote - Data Scientist</t>
  </si>
  <si>
    <t>['sql', 'python', 'snowflake', 'aws', 'tableau', 'excel', 'word']</t>
  </si>
  <si>
    <t>Solutions Engineer, EMEA (Post sales)</t>
  </si>
  <si>
    <t>RudderStack</t>
  </si>
  <si>
    <t>Sr Analyst, Product Performance Analytics - Full-time</t>
  </si>
  <si>
    <t>['sql', 'sas', 'sas', 'python', 'r', 'aws', 'hadoop', 'excel', 'power bi', 'powerpoint']</t>
  </si>
  <si>
    <t>Eswatini</t>
  </si>
  <si>
    <t>ICAP at Columbia University</t>
  </si>
  <si>
    <t>Logistics Data Analyst (EM6934) - Full-time</t>
  </si>
  <si>
    <t>Samsung SDS America</t>
  </si>
  <si>
    <t>['python', 'sql', 'excel', 'power bi', 'qlik', 'tableau']</t>
  </si>
  <si>
    <t>Bloomingdale, FL</t>
  </si>
  <si>
    <t>Data Science Business Analyst  (w2 and local only) - Now Hiring</t>
  </si>
  <si>
    <t>Lead Engineer, Data Engineering - Full-time</t>
  </si>
  <si>
    <t>Chipotle Mexican Grill</t>
  </si>
  <si>
    <t>BlueCargo</t>
  </si>
  <si>
    <t>['python', 'javascript', 'sql', 'postgresql', 'aws', 'gcp', 'azure', 'django', 'tableau', 'looker', 'power bi']</t>
  </si>
  <si>
    <t>Newry, ME</t>
  </si>
  <si>
    <t>Buena Ventura Lakes, FL</t>
  </si>
  <si>
    <t>['go', 'snowflake', 'aws', 'azure']</t>
  </si>
  <si>
    <t>Winter Springs, FL</t>
  </si>
  <si>
    <t>Meadow Woods, FL</t>
  </si>
  <si>
    <t>Data Scientist, Performance Analytics</t>
  </si>
  <si>
    <t>Eustis, FL</t>
  </si>
  <si>
    <t>Atascadero, CA</t>
  </si>
  <si>
    <t>Citrus Park, FL</t>
  </si>
  <si>
    <t>Business System Analyst (Life Insurance &amp; Annuities)</t>
  </si>
  <si>
    <t>Technical Lead Data Engineer</t>
  </si>
  <si>
    <t>JSR Tech Consulting</t>
  </si>
  <si>
    <t>['azure', 'aws', 'kafka', 'spark', 'hadoop', 'power bi', 'flow']</t>
  </si>
  <si>
    <t>Data Analyst - (Data Coordination/Management</t>
  </si>
  <si>
    <t>ADAPT Technology LLC.</t>
  </si>
  <si>
    <t>['windows', 'word', 'excel', 'powerpoint', 'sharepoint']</t>
  </si>
  <si>
    <t>Data Analyst- CAD</t>
  </si>
  <si>
    <t>MSR Technology Group DBA Infomatics</t>
  </si>
  <si>
    <t>Data Analytics &amp; Engineering - Data Analyst II</t>
  </si>
  <si>
    <t>['sql', 'python', 'aws', 'gcp', 'azure', 'spark', 'tableau', 'power bi']</t>
  </si>
  <si>
    <t>Data Analyst - 1403775</t>
  </si>
  <si>
    <t>Tata Technologies</t>
  </si>
  <si>
    <t>Senior Data Engineer (Google Cloud Platform)</t>
  </si>
  <si>
    <t>Roha Tech LLC</t>
  </si>
  <si>
    <t>['python', 'java', 'scala', 'sql', 'nosql', 'mongodb', 'mongodb', 'firestore', 'bigquery', 'spark', 'airflow', 'kafka', 'spring', 'phoenix', 'express', 'terraform', 'kubernetes']</t>
  </si>
  <si>
    <t>Sr. Manager for Data Engineering (Ent. Operations - Dig. Solutions) - Bengaluru</t>
  </si>
  <si>
    <t>Especialista Administrativo y Data Quality</t>
  </si>
  <si>
    <t>Avianca</t>
  </si>
  <si>
    <t>['power bi', 'tableau', 'looker']</t>
  </si>
  <si>
    <t>Summer Student (Junior Data Analyst)</t>
  </si>
  <si>
    <t>Government of Nova Scotia</t>
  </si>
  <si>
    <t>Senior Analyst, Data Science</t>
  </si>
  <si>
    <t>['python', 'word', 'outlook', 'powerpoint', 'excel', 'atlassian', 'git', 'bitbucket']</t>
  </si>
  <si>
    <t>Data/Business Analsyt</t>
  </si>
  <si>
    <t>['sql', 'excel', 'tableau', 'powerpoint', 'jira']</t>
  </si>
  <si>
    <t>Pearl Health</t>
  </si>
  <si>
    <t>['sql', 'python', 'snowflake', 'aws', 'pyspark', 'terraform']</t>
  </si>
  <si>
    <t>The Law Offices of Daniel Kim</t>
  </si>
  <si>
    <t>['python', 'r', 'snowflake', 'redshift', 'aws', 'pandas', 'numpy', 'scikit-learn', 'kafka', 'spark', 'hadoop', 'tensorflow', 'pytorch', 'power bi', 'looker', 'tableau']</t>
  </si>
  <si>
    <t>Campaign Analyst</t>
  </si>
  <si>
    <t>Senior Research Data Analyst - posting will close April 4th</t>
  </si>
  <si>
    <t>The Polis Center</t>
  </si>
  <si>
    <t>Artificial Intelligence Engineer, LearnwithAI (Remote) - $100,000/year USD</t>
  </si>
  <si>
    <t>Throtle, Inc.</t>
  </si>
  <si>
    <t>['sql', 'scala', 'java', 'python', 'shell', 'aws', 'spark', 'hadoop']</t>
  </si>
  <si>
    <t>SCT-Tech Enablement-Proactive-Data Quality-Senior-GDS02</t>
  </si>
  <si>
    <t>['sql', 'python', 'snowflake', 'azure', 'databricks']</t>
  </si>
  <si>
    <t>Medtrition</t>
  </si>
  <si>
    <t>Data Analyst Supporting the FBI Laboratory's Federal DNA Database Unit</t>
  </si>
  <si>
    <t>['sql', 'azure', 'databricks', 'terraform', 'kubernetes', 'github']</t>
  </si>
  <si>
    <t>['sas', 'sas', 'sql', 'c', 'power bi', 'excel', 'spss', 'tableau']</t>
  </si>
  <si>
    <t>['sql', 'nosql', 'c#', 'java', 'powershell', 'python', 'sql server', 'azure', 'react', 'blazor', 'power bi']</t>
  </si>
  <si>
    <t>EA Team Inc.</t>
  </si>
  <si>
    <t>['sql', 'python', 'r', 'azure', 'spark', 'airflow', 'git']</t>
  </si>
  <si>
    <t>['python', 'sql', 'redshift', 'aws', 'spark', 'airflow', 'unix', 'tableau', 'git', 'docker']</t>
  </si>
  <si>
    <t>Data Management Technician</t>
  </si>
  <si>
    <t>City of Birmingham</t>
  </si>
  <si>
    <t>['sql', 't-sql', 'crystal', 'oracle', 'flow']</t>
  </si>
  <si>
    <t>Senior Data Engineer - Cyber IAM</t>
  </si>
  <si>
    <t>['python', 'java', 'scala', 'nosql', 'sql', 'mongo', 'shell', 'cassandra', 'aws', 'databricks', 'redshift', 'azure', 'snowflake', 'spark', 'hadoop', 'kafka']</t>
  </si>
  <si>
    <t>Business Intelligence Engineer II</t>
  </si>
  <si>
    <t>['sql', 'python', 'aws', 'pandas', 'seaborn', 'matplotlib', 'tableau', 'docker', 'kubernetes', 'gitlab', 'jira', 'confluence']</t>
  </si>
  <si>
    <t>['sas', 'sas', 'snowflake', 'power bi', 'sap', 'alteryx', 'flow']</t>
  </si>
  <si>
    <t>Enterprise Data Analyst</t>
  </si>
  <si>
    <t>Edify Technologies, Inc.</t>
  </si>
  <si>
    <t>['sql', 'java', 'python', 'perl', 'powershell', 'bash', 'sql server', 'oracle', 'snowflake', 'azure', 'aws', 'windows', 'git', 'github', 'jira']</t>
  </si>
  <si>
    <t>Data Scientist - Clinical Analytics</t>
  </si>
  <si>
    <t>['sql', 'python', 'gcp', 'aws', 'azure', 'bigquery']</t>
  </si>
  <si>
    <t>Principal Data Analyst, Regulatory Engagements</t>
  </si>
  <si>
    <t>Canada (+6 others)</t>
  </si>
  <si>
    <t>['sql', 'python', 'r', 'c', 'tableau', 'looker']</t>
  </si>
  <si>
    <t>Senior Data Scientist - Specialty Operation Optimization</t>
  </si>
  <si>
    <t>['python', 'sql', 'go', 'gcp']</t>
  </si>
  <si>
    <t>Guatemala City, Guatemala</t>
  </si>
  <si>
    <t>['r', 'hadoop', 'unix']</t>
  </si>
  <si>
    <t>Assessment Data Analyst and Interventionist</t>
  </si>
  <si>
    <t>Fort Worth ISD</t>
  </si>
  <si>
    <t>Marketing Data Science Manager</t>
  </si>
  <si>
    <t>Empower Retirement</t>
  </si>
  <si>
    <t>Access Dubuque</t>
  </si>
  <si>
    <t>Principal BI &amp; Data Automation Engineer</t>
  </si>
  <si>
    <t>['sql', 'python', 'crystal', 'go', 'oracle', 'tableau', 'power bi', 'qlik', 'looker', 'git']</t>
  </si>
  <si>
    <t>Logistics Data Analyst (EM6934)</t>
  </si>
  <si>
    <t>Generis Tek, Inc.</t>
  </si>
  <si>
    <t>['vba', 'sql', 'excel', 'power bi']</t>
  </si>
  <si>
    <t>Sr Analyst, Digital Analytics - Full-time</t>
  </si>
  <si>
    <t>['sql', 'tableau', 'looker', 'qlik', 'cognos', 'power bi', 'flow']</t>
  </si>
  <si>
    <t>Acosta</t>
  </si>
  <si>
    <t>Senior Data Scientist – Home Health Analytics</t>
  </si>
  <si>
    <t>['sql', 'python', 'gcp', 'azure', 'aws', 'snowflake', 'databricks']</t>
  </si>
  <si>
    <t>Principal Engineer Data Engineering - US Remote - Full-time</t>
  </si>
  <si>
    <t>Inez, TX</t>
  </si>
  <si>
    <t>Waterworth</t>
  </si>
  <si>
    <t>['sql', 'python', 'azure', 'airflow']</t>
  </si>
  <si>
    <t>Peralta, NM</t>
  </si>
  <si>
    <t>Visium SA</t>
  </si>
  <si>
    <t>['python', 'databricks', 'snowflake', 'azure', 'aws', 'spark', 'tableau']</t>
  </si>
  <si>
    <t>Senior Data Engineer-Maps - Full-time</t>
  </si>
  <si>
    <t>['no-sql', 'python', 'scala', 'sql', 'shell', 'aws', 'snowflake', 'spark', 'hadoop', 'kubernetes']</t>
  </si>
  <si>
    <t>Sr Analyst, Product Performance Analytics</t>
  </si>
  <si>
    <t>Senior Data Scientist, PSS Supply Chain - Full-time</t>
  </si>
  <si>
    <t>SaluteMyJob</t>
  </si>
  <si>
    <t>Systems Engineer/Lab Automation Engineer</t>
  </si>
  <si>
    <t>Attovia Therapeutics</t>
  </si>
  <si>
    <t>Engineering Manager, Data and AI</t>
  </si>
  <si>
    <t>Mortenson</t>
  </si>
  <si>
    <t>Staff Software Engineer, Core Teams</t>
  </si>
  <si>
    <t>AI Engineers</t>
  </si>
  <si>
    <t>['python', 'aws', 'windows', 'git', 'github', 'docker', 'kubernetes', 'gitlab']</t>
  </si>
  <si>
    <t>Technical Customer Success Manager</t>
  </si>
  <si>
    <t>Dataloop AI</t>
  </si>
  <si>
    <t>Shoppa's Material Handling</t>
  </si>
  <si>
    <t>Ludlow Falls, OH</t>
  </si>
  <si>
    <t>Lealman, FL</t>
  </si>
  <si>
    <t>Mlops Engineering Lead - S&amp;P Global</t>
  </si>
  <si>
    <t>Velocity Global</t>
  </si>
  <si>
    <t>['sql', 'python', 'aws', 'snowflake', 'kafka', 'airflow', 'looker']</t>
  </si>
  <si>
    <t>UKG Business Data Analyst - Remote - Now Hiring</t>
  </si>
  <si>
    <t>Viva USA Inc.</t>
  </si>
  <si>
    <t>ETL Data Engineer / Irving TX / Onsite</t>
  </si>
  <si>
    <t>['sql', 'sas', 'sas', 'gcp', 'ssis']</t>
  </si>
  <si>
    <t>Staff Backend Engineer - Remote</t>
  </si>
  <si>
    <t>['typescript', 'mongodb', 'mongodb', 'elasticsearch', 'aws', 'node', 'node.js', 'docker', 'kubernetes', 'terraform']</t>
  </si>
  <si>
    <t>-Data Governance &amp; Data Quality Engineer-Minneapolis Onsite</t>
  </si>
  <si>
    <t>W3Global Inc.</t>
  </si>
  <si>
    <t>['sql', 'python', 'spark', 'github']</t>
  </si>
  <si>
    <t>Data Scientist, Robotic Controls</t>
  </si>
  <si>
    <t>SENSETICS INC</t>
  </si>
  <si>
    <t>['sql', 'mongodb', 'mongodb', 'snowflake', 'oracle', 'gdpr', 'excel']</t>
  </si>
  <si>
    <t>Software Asset Data Analyst</t>
  </si>
  <si>
    <t>Sr Azure Data Engineer (Only W2 &amp; in-person interview)</t>
  </si>
  <si>
    <t>Vanator</t>
  </si>
  <si>
    <t>['sql', 'python', 'azure', 'databricks', 'spark']</t>
  </si>
  <si>
    <t>Senior Data Engineer Hybrid at East Hartford, Connecticut</t>
  </si>
  <si>
    <t>Marvel Infotech</t>
  </si>
  <si>
    <t>['python', 'sql', 'azure', 'kubernetes']</t>
  </si>
  <si>
    <t>Data Analyst - Full Time for 9 Months in Nashville, TN</t>
  </si>
  <si>
    <t>Fwd: Data Architect/Principal Data Engineer IV</t>
  </si>
  <si>
    <t>['c', 'php', 'sql', 'java', 'oracle']</t>
  </si>
  <si>
    <t>Data Visualization Analyst (Tableau)</t>
  </si>
  <si>
    <t>Azure Data Engineer (Local Applicants ONLY)</t>
  </si>
  <si>
    <t>A.C.Coy Company</t>
  </si>
  <si>
    <t>Talent Analytics Assistant</t>
  </si>
  <si>
    <t>Comcast Corp</t>
  </si>
  <si>
    <t>['sql', 'python', 'splunk']</t>
  </si>
  <si>
    <t>Senior Machine Learning Engineer (Generative AI)</t>
  </si>
  <si>
    <t>Altea Healthcare</t>
  </si>
  <si>
    <t>['python', 'azure', 'tensorflow', 'pytorch', 'airflow', 'spark', 'kafka', 'gitlab']</t>
  </si>
  <si>
    <t>Senior Cloud Data Platform Engineer</t>
  </si>
  <si>
    <t>['python', 'sql', 'go', 'snowflake', 'azure', 'aws', 'gcp', 'spark', 'kafka', 'airflow', 'tableau', 'kubernetes']</t>
  </si>
  <si>
    <t>Noel, MO</t>
  </si>
  <si>
    <t>['sql', 'snowflake', 'tableau', 'excel', 'word']</t>
  </si>
  <si>
    <t>Coder</t>
  </si>
  <si>
    <t>Cape Coral, FL</t>
  </si>
  <si>
    <t>['java', 'python', 'javascript', 'typescript', 'c++', 'swift']</t>
  </si>
  <si>
    <t>Compliance Data Analyst (Entry Level)</t>
  </si>
  <si>
    <t>RentReporters.com</t>
  </si>
  <si>
    <t>Data Analysis Analyst</t>
  </si>
  <si>
    <t>['python', 'sql', 'r', 'tableau', 'excel', 'powerpoint']</t>
  </si>
  <si>
    <t>Caterpillar Careers - Caterpillar Inc</t>
  </si>
  <si>
    <t>Data Scientist, FIS University Program</t>
  </si>
  <si>
    <t>FIS, Inc.</t>
  </si>
  <si>
    <t>['sas', 'sas', 'python', 'r', 'scala', 'sql', 'java']</t>
  </si>
  <si>
    <t>PricewaterhouseCoopers</t>
  </si>
  <si>
    <t>Tustin, MI</t>
  </si>
  <si>
    <t>Built In LA</t>
  </si>
  <si>
    <t>CNA</t>
  </si>
  <si>
    <t>Senior Data Engineer - Spatial Data</t>
  </si>
  <si>
    <t>StreetLight</t>
  </si>
  <si>
    <t>['python', 'scala', 'java', 'rust', 'sql', 'postgresql']</t>
  </si>
  <si>
    <t>Data Scientist (Remote) at The Board Line Job, WFH Data Science Jobs in Ghana</t>
  </si>
  <si>
    <t>Amazon Jobs</t>
  </si>
  <si>
    <t>Global Supplier Management Innovation and Data Analyst</t>
  </si>
  <si>
    <t>Land van Cuijk, Netherlands</t>
  </si>
  <si>
    <t>['golang', 'java', 'python', 'postgresql', 'mysql', 'aws', 'oracle', 'snowflake', 'databricks', 'redshift', 'hadoop', 'spark', 'airflow', 'docker', 'kubernetes']</t>
  </si>
  <si>
    <t>Software Engineer for Training AI Data - Python, Hebrew</t>
  </si>
  <si>
    <t>['python', 'aws', 'scikit-learn', 'pandas', 'numpy', 'matplotlib']</t>
  </si>
  <si>
    <t>Senior Data Scientist, Pharmacometric Programming</t>
  </si>
  <si>
    <t>Monroe Township, NJ</t>
  </si>
  <si>
    <t>Principal Scientist, Data Science - Full-time</t>
  </si>
  <si>
    <t>Senior Data Engineer (Java) - Full-time</t>
  </si>
  <si>
    <t>Bismarck, ND</t>
  </si>
  <si>
    <t>Part-Time DevOps &amp; Incident Response Engineer - Remote - USA</t>
  </si>
  <si>
    <t>Parikh Financial</t>
  </si>
  <si>
    <t>['ruby', 'ruby', 'redis', 'postgresql', 'digitalocean', 'react', 'ruby on rails', 'linux', 'github', 'terraform', 'docker']</t>
  </si>
  <si>
    <t>Staff Data Scientist (Hybrid) – 4434</t>
  </si>
  <si>
    <t>HIRECLOUT</t>
  </si>
  <si>
    <t>Economic Marketing Analyst</t>
  </si>
  <si>
    <t>['python', 'r', 'sql', 'azure', 'databricks', 'power bi', 'tableau']</t>
  </si>
  <si>
    <t>AI Compiler Engineer</t>
  </si>
  <si>
    <t>EnCharge AI</t>
  </si>
  <si>
    <t>['c++', 'python', 'tensorflow', 'pytorch']</t>
  </si>
  <si>
    <t>Data Engineer - Data Team</t>
  </si>
  <si>
    <t>Rabbit Care</t>
  </si>
  <si>
    <t>['c', 'r', 'sql', 'python', 'postgresql', 'gcp', 'bigquery', 'airflow']</t>
  </si>
  <si>
    <t>Site Reliability Engineer - Data Infrastructure (Seattle)</t>
  </si>
  <si>
    <t>['c', 'c++', 'java', 'python', 'go', 'rust', 'redis', 'mysql', 'openstack', 'hadoop', 'spark', 'kubernetes', 'docker']</t>
  </si>
  <si>
    <t>Data Engineer with Snowflake, Python and Tableau</t>
  </si>
  <si>
    <t>['python', 'snowflake', 'pyspark', 'hadoop', 'tableau']</t>
  </si>
  <si>
    <t>MySQL DBA/ Architecture</t>
  </si>
  <si>
    <t>Convoso</t>
  </si>
  <si>
    <t>['shell', 'perl', 'ruby', 'ruby', 'python', 'mysql', 'redis', 'linux', 'ansible', 'chef', 'terraform']</t>
  </si>
  <si>
    <t>Manager Senior GCP Data Engineer Pune</t>
  </si>
  <si>
    <t>['python', 'sql', 'nosql', 'gcp', 'bigquery']</t>
  </si>
  <si>
    <t>Data Integrations Manager</t>
  </si>
  <si>
    <t>['sql', 'db2', 'sql server', 'oracle']</t>
  </si>
  <si>
    <t>Finance information analyst</t>
  </si>
  <si>
    <t>Board Certified Behavior Analyst | Relocation to North Carolina</t>
  </si>
  <si>
    <t>Dearborn Heights, MI</t>
  </si>
  <si>
    <t>Manager, Data Engineering - Hybrid</t>
  </si>
  <si>
    <t>['dart', 'sql', 'python', 'gcp', 'bigquery', 'airflow', 'splunk']</t>
  </si>
  <si>
    <t>Sr. ADC Engineer , ADC Analytics</t>
  </si>
  <si>
    <t>Senior Data Analyst (Hybrid-Puerto Rico) - Full-time</t>
  </si>
  <si>
    <t>['sap', 'jira']</t>
  </si>
  <si>
    <t>Data Analyst - Hybrid Opportunity in Fishers, IN</t>
  </si>
  <si>
    <t>Data Engineer – Credit Technology</t>
  </si>
  <si>
    <t>Alexander Chapman</t>
  </si>
  <si>
    <t>['python', 'sql', 'redis', 'snowflake', 'pandas', 'pyspark', 'kafka']</t>
  </si>
  <si>
    <t>Sr. Manager, Data Migration Business Analyst( endur)</t>
  </si>
  <si>
    <t>MNR Consulting Services</t>
  </si>
  <si>
    <t>Data Analyst 1 - 3477, 3498</t>
  </si>
  <si>
    <t>['sas', 'sas', 'sql', 'python', 'r', 'tableau', 'power bi']</t>
  </si>
  <si>
    <t>Technical Consultant - Data Engineer</t>
  </si>
  <si>
    <t>['sql', 'python', 'sql server', 'postgresql', 'oracle', 'gdpr', 'sap', 'word']</t>
  </si>
  <si>
    <t>Vaco by Highspring</t>
  </si>
  <si>
    <t>['python', 'sql', 'sql server', 'azure', 'databricks', 'oracle', 'tableau', 'power bi']</t>
  </si>
  <si>
    <t>System Engineer - Enterprise Data Engineer</t>
  </si>
  <si>
    <t>Data Co-Op</t>
  </si>
  <si>
    <t>Skyworks Solutions, Inc.</t>
  </si>
  <si>
    <t>['python', 'sql', 'nosql', 'postgresql', 'numpy', 'pandas', 'flow', 'docker', 'kubernetes']</t>
  </si>
  <si>
    <t>Michigan Center, MI</t>
  </si>
  <si>
    <t>PRO IT USA INC</t>
  </si>
  <si>
    <t>['sql', 'python', 'sql server', 'redshift', 'power bi']</t>
  </si>
  <si>
    <t>Lead Database Engineer</t>
  </si>
  <si>
    <t>['sql', 'nosql', 'postgresql', 'sql server', 'mysql', 'oracle', 'redhat']</t>
  </si>
  <si>
    <t>Data Engineer - 240882</t>
  </si>
  <si>
    <t>['sql', 'python', 't-sql', 'snowflake', 'pandas', 'numpy', 'alteryx', 'ssis']</t>
  </si>
  <si>
    <t>Engineers Apprentice</t>
  </si>
  <si>
    <t>['sql', 'python', 'aws', 'tensorflow', 'scikit-learn']</t>
  </si>
  <si>
    <t>Engineer-CW  Engineer-CW</t>
  </si>
  <si>
    <t>['java', 'scala', 'kotlin', 'aws', 'azure', 'gcp', 'kafka', 'spark', 'docker', 'kubernetes']</t>
  </si>
  <si>
    <t>AI Software Engineer</t>
  </si>
  <si>
    <t>PLACE</t>
  </si>
  <si>
    <t>['python', 'aws', 'gcp', 'docker', 'kubernetes']</t>
  </si>
  <si>
    <t>Sr Data QA Engineer (must be local to Ontario, CA)</t>
  </si>
  <si>
    <t>GavinHeath, LLC</t>
  </si>
  <si>
    <t>['python', 'sql', 'azure', 'databricks', 'pyspark', 'tableau', 'power bi']</t>
  </si>
  <si>
    <t>['java', 'python', 'sql', 'nosql', 'cassandra', 'dynamodb', 'azure', 'kafka', 'spark', 'docker', 'kubernetes']</t>
  </si>
  <si>
    <t>Senior Power BI Engineer (NO H1B)</t>
  </si>
  <si>
    <t>['sql', 'sql server', 'snowflake', 'power bi', 'dax']</t>
  </si>
  <si>
    <t>Data &amp; Privacy Analyst/Modeler</t>
  </si>
  <si>
    <t>['sql', 'nosql', 'java', 'python', 'r', 'sql server', 'oracle', 'tableau']</t>
  </si>
  <si>
    <t>Graduate Data Analyst - Now Hiring</t>
  </si>
  <si>
    <t>Online Remote Jobs</t>
  </si>
  <si>
    <t>Senior Data Engineer I</t>
  </si>
  <si>
    <t>C2FO</t>
  </si>
  <si>
    <t>['sql', 'python', 'java', 'scala', 'aws', 'redshift', 'spark', 'kafka', 'airflow', 'power bi', 'docker', 'kubernetes']</t>
  </si>
  <si>
    <t>Product Data Mgmt Specialist (Data Management - Engineering)</t>
  </si>
  <si>
    <t>Director- Oracle Database Engineer</t>
  </si>
  <si>
    <t>['oracle', 'terraform', 'ansible', 'gitlab']</t>
  </si>
  <si>
    <t>Learning Strategy Systems Analytics Analyst II</t>
  </si>
  <si>
    <t>['sharepoint', 'excel', 'power bi', 'powerpoint']</t>
  </si>
  <si>
    <t>e-Data Analyst</t>
  </si>
  <si>
    <t>Holland &amp; Knight LLP</t>
  </si>
  <si>
    <t>Farmers &amp; Merchants Bank of Long Beach</t>
  </si>
  <si>
    <t>Mid Data Analyst</t>
  </si>
  <si>
    <t>['sql', 'python', 'r', 'pandas', 'plotly', 'power bi', 'powerpoint']</t>
  </si>
  <si>
    <t>Data Scientist, Strategy Analytics</t>
  </si>
  <si>
    <t>['sql', 'redshift', 'bigquery', 'hadoop']</t>
  </si>
  <si>
    <t>['sql', 'nosql', 'python', 'azure', 'bigquery']</t>
  </si>
  <si>
    <t>AI/ML Applied Data Scientist - Generative AI</t>
  </si>
  <si>
    <t>['pytorch', 'tensorflow', 'sap']</t>
  </si>
  <si>
    <t>Sr. Data Scientist, Service</t>
  </si>
  <si>
    <t>Rivian Careers</t>
  </si>
  <si>
    <t>['python', 'r', 'matlab', 'sql', 'aws']</t>
  </si>
  <si>
    <t>Principal Data Scientist - Healthcare Systems</t>
  </si>
  <si>
    <t>Bellaire, TX</t>
  </si>
  <si>
    <t>Harris Health System</t>
  </si>
  <si>
    <t>Angeles, Pampanga, Philippines</t>
  </si>
  <si>
    <t>BMG Outsourcing</t>
  </si>
  <si>
    <t>Data Scientist – Research &amp; Quantitative Analysis</t>
  </si>
  <si>
    <t>The World Bank</t>
  </si>
  <si>
    <t>['go', 'python', 'r', 'java', 'databricks', 'snowflake', 'aws', 'azure', 'gcp', 'tensorflow', 'splunk', 'docker', 'kubernetes']</t>
  </si>
  <si>
    <t>swatX Solutions</t>
  </si>
  <si>
    <t>Material Data Analyst* - Full-time</t>
  </si>
  <si>
    <t>Fluor</t>
  </si>
  <si>
    <t>Master Data Analyst CO-OP (Summer 2025) - Full-time</t>
  </si>
  <si>
    <t>Hamilton, OH</t>
  </si>
  <si>
    <t>Poinciana, Florida</t>
  </si>
  <si>
    <t>Data Engineer (Snowflake, Python, Airflow DBT and Dataiku)</t>
  </si>
  <si>
    <t>Associate, Data Science- Credit and Lending Modeling</t>
  </si>
  <si>
    <t>['python', 'r', 'aws', 'gcp', 'github']</t>
  </si>
  <si>
    <t>Big Data Lead</t>
  </si>
  <si>
    <t>['sql', 'databricks', 'azure', 'aws', 'kafka', 'spark', 'airflow', 'kubernetes']</t>
  </si>
  <si>
    <t>Silver Search, Inc</t>
  </si>
  <si>
    <t>Tekfortune</t>
  </si>
  <si>
    <t>['shell', 'sql', 'python', 'javascript', 'vue.js']</t>
  </si>
  <si>
    <t>Analsyt</t>
  </si>
  <si>
    <t>Data Analyst, Global Tax Services</t>
  </si>
  <si>
    <t>['vba', 'sql', 'excel', 'tableau', 'alteryx']</t>
  </si>
  <si>
    <t>ServiceNow Data Analyst</t>
  </si>
  <si>
    <t>Davidson, NC</t>
  </si>
  <si>
    <t>Northport, AL</t>
  </si>
  <si>
    <t>Athens, AL</t>
  </si>
  <si>
    <t>Data Analyst and Machine Learning Specialist</t>
  </si>
  <si>
    <t>University of Maryland Baltimore County</t>
  </si>
  <si>
    <t>Data Engineer, Amazon Shipping</t>
  </si>
  <si>
    <t>['nosql', 'sql', 'scala', 'python', 'redshift', 'oracle', 'hadoop', 'spark', 'ssis']</t>
  </si>
  <si>
    <t>Smart Sheet Data Analyst- Part Time</t>
  </si>
  <si>
    <t>Marketing Data Analyst Co-Op- Winter/ Spring - Full-time</t>
  </si>
  <si>
    <t>['python', 'c', 'c++', 'spring', 'excel']</t>
  </si>
  <si>
    <t>ETL Developer (SSIS, Databricks &amp; PySpark)</t>
  </si>
  <si>
    <t>MDA Edge</t>
  </si>
  <si>
    <t>['databricks', 'ssis']</t>
  </si>
  <si>
    <t>Matter Information Analyst</t>
  </si>
  <si>
    <t>['c', 'phoenix', 'excel']</t>
  </si>
  <si>
    <t>Principal Cloud Database Engineer - Remote</t>
  </si>
  <si>
    <t>['sql', 'python', 'bash', 'powershell', 'nosql', 'sql server', 'postgresql', 'dynamodb', 'neo4j', 'aws', 'azure', 'gcp', 'oracle', 'redshift', 'windows', 'ansible', 'terraform']</t>
  </si>
  <si>
    <t>Woodstock, GA</t>
  </si>
  <si>
    <t>TELESOLV CONSULTING INC</t>
  </si>
  <si>
    <t>Data Scientist, 1+ Years of Experience</t>
  </si>
  <si>
    <t>['python', 'c++', 'java', 'r', 'julia', 'matlab', 'tensorflow', 'unity', 'unreal']</t>
  </si>
  <si>
    <t>Senior Data Engineer, Infrastructure Services - Full-time</t>
  </si>
  <si>
    <t>['sql', 'python', 'javascript', 'snowflake', 'redshift', 'aws', 'react', 'angular', 'vue', 'tableau']</t>
  </si>
  <si>
    <t>Azure Data Engineer (Ab Initio)</t>
  </si>
  <si>
    <t>Intellinexus</t>
  </si>
  <si>
    <t>VP, Engineering, Data &amp; AI</t>
  </si>
  <si>
    <t>Built In Colorado</t>
  </si>
  <si>
    <t>CAC Operations Analyst- Analytics</t>
  </si>
  <si>
    <t>LG electronics</t>
  </si>
  <si>
    <t>Machine Learning Engineer / Data Scientist AI/ML</t>
  </si>
  <si>
    <t>['go', 'python', 'r', 'java', 'databricks', 'snowflake', 'aws', 'azure', 'tensorflow', 'splunk', 'docker', 'kubernetes']</t>
  </si>
  <si>
    <t>Principal Software Engineer - Cloud, Analytics</t>
  </si>
  <si>
    <t>['java', 'scala', 'python', 'go', 'oracle', 'spark', 'hadoop']</t>
  </si>
  <si>
    <t>['python', 'sql', 'scala', 'java', 'nosql', 'mongodb', 'mongodb', 'shell', 'cassandra', 'mysql', 'aws', 'azure', 'databricks', 'redshift', 'snowflake', 'spark', 'hadoop', 'kafka', 'unix', 'linux']</t>
  </si>
  <si>
    <t>Senior Data Scientist II, Search</t>
  </si>
  <si>
    <t>['python', 'scala', 'java', 'pytorch']</t>
  </si>
  <si>
    <t>['sql', 'sql server', 'postgresql', 'azure', 'hadoop', 'power bi', 'qlik']</t>
  </si>
  <si>
    <t>Four Corners, FL</t>
  </si>
  <si>
    <t>Provider Relations Data Analyst</t>
  </si>
  <si>
    <t>Data Scientist II, eCommerce Analytics</t>
  </si>
  <si>
    <t>['sql', 'python', 'r', 'aws', 'azure', 'snowflake']</t>
  </si>
  <si>
    <t>Controls System Development Engineer, Data Center Controls SysDev Engineering - Electrical</t>
  </si>
  <si>
    <t>['c++', 'c#', 'java', 'python', 'golang', 'powershell', 'ruby', 'ruby', 'aws']</t>
  </si>
  <si>
    <t>Machine Learning Engineer – (Revenue Management &amp; Price Optimization) (m/f/d)</t>
  </si>
  <si>
    <t>['python', 'aws', 'tensorflow', 'pytorch', 'scikit-learn', 'airflow', 'spark']</t>
  </si>
  <si>
    <t>Global Supplier Management Innovation and Data Analyst - Full-time</t>
  </si>
  <si>
    <t>['sql', 'python', 'tableau', 'excel', 'sap', 'powerpoint', 'flow']</t>
  </si>
  <si>
    <t>Lead Data Analyst (Medicare Stars) - Full-time</t>
  </si>
  <si>
    <t>Data Scientist**</t>
  </si>
  <si>
    <t>['python', 'java', 'r', 'scikit-learn']</t>
  </si>
  <si>
    <t>Manager, Analytics Engineering</t>
  </si>
  <si>
    <t>['go', 'postgresql', 'mysql', 'snowflake', 'redshift', 'airflow']</t>
  </si>
  <si>
    <t>Data Analyst / Modeler - Westlake, TX</t>
  </si>
  <si>
    <t>['sql', 'mongodb', 'mongodb', 'oracle', 'snowflake', 'kafka']</t>
  </si>
  <si>
    <t>BGR</t>
  </si>
  <si>
    <t>['sql', 'python', 'r', 'azure', 'power bi', 'excel', 'visio']</t>
  </si>
  <si>
    <t>Montebello, CA</t>
  </si>
  <si>
    <t>NewGen Administrative Services</t>
  </si>
  <si>
    <t>Snowflake Data engineer with airflow</t>
  </si>
  <si>
    <t>['python', 'sql', 'snowflake', 'airflow', 'pyspark']</t>
  </si>
  <si>
    <t>Research Assistant I (holding functional title of Data Analyst)</t>
  </si>
  <si>
    <t>Data Scientist - Digital Transformation Team (Corporate Banking)</t>
  </si>
  <si>
    <t>Bank of China (Hong Kong)</t>
  </si>
  <si>
    <t>['python', 'sql', 'pandas', 'numpy', 'tensorflow', 'scikit-learn']</t>
  </si>
  <si>
    <t>Data Platform Engineering Manager</t>
  </si>
  <si>
    <t>Tangier-Tétouan-Al Hoceima, Morocco (+164 others)</t>
  </si>
  <si>
    <t>Senior Data Scientist - Consumer</t>
  </si>
  <si>
    <t>Silver.dev</t>
  </si>
  <si>
    <t>['go', 'sql', 'r', 'python']</t>
  </si>
  <si>
    <t>Applied Sr Data Scientist - Fintech Foundation</t>
  </si>
  <si>
    <t>LikeRemote</t>
  </si>
  <si>
    <t>Hopper</t>
  </si>
  <si>
    <t>Gormat</t>
  </si>
  <si>
    <t>Senior Data Engineer (Snowflake/Python) (NO H1B)</t>
  </si>
  <si>
    <t>['python', 'sql', 'snowflake', 'azure', 'pyspark']</t>
  </si>
  <si>
    <t>Sr Data Analyst (Pharmacy Claims)</t>
  </si>
  <si>
    <t>['sql', 'python', 'vba', 'r', 'sas', 'sas', 'pyspark', 'excel', 'power bi', 'tableau', 'ms access']</t>
  </si>
  <si>
    <t>Expert Healthcare Data Analyst - Risk Adjustment- REMOTE</t>
  </si>
  <si>
    <t>Veradigm</t>
  </si>
  <si>
    <t>Data Analyst Internship Summer Program | Remote Opportunities</t>
  </si>
  <si>
    <t>New York, NY (+20 others)</t>
  </si>
  <si>
    <t>['sql', 'go', 'python', 'excel', 'spreadsheet', 'tableau', 'power bi', 'github', 'zoom', 'slack']</t>
  </si>
  <si>
    <t>Lakeside, FL</t>
  </si>
  <si>
    <t>Senior Data Scientist, Pharmacometric Programming - Now Hiring</t>
  </si>
  <si>
    <t>IT Data Analyst - Supply Chain - Now Hiring</t>
  </si>
  <si>
    <t>Efficus, Inc.</t>
  </si>
  <si>
    <t>Ferry Pass, FL</t>
  </si>
  <si>
    <t>East Point, GA</t>
  </si>
  <si>
    <t>La Verne, CA</t>
  </si>
  <si>
    <t>['sql', 'python', 'r', 'javascript', 'mysql', 'postgresql', 'oracle', 'snowflake', 'jupyter', 'tableau', 'excel', 'sap', 'github', 'git', 'jenkins', 'bitbucket', 'atlassian', 'confluence', 'jira']</t>
  </si>
  <si>
    <t>Smart Sheet Data Analyst</t>
  </si>
  <si>
    <t>Business and Data Analyst (looking for soon-to-be college grads)</t>
  </si>
  <si>
    <t>['sas', 'sas', 'power bi', 'unity']</t>
  </si>
  <si>
    <t>Data / SAS Analyst</t>
  </si>
  <si>
    <t>Legal Privacy Analyst</t>
  </si>
  <si>
    <t>Data and Analytics Platform Engineer</t>
  </si>
  <si>
    <t>Optomi Professional Services</t>
  </si>
  <si>
    <t>Principal Machine Learning Engineer, Advanced Analytics</t>
  </si>
  <si>
    <t>['python', 'sql', 'dynamodb', 'databricks', 'aws', 'spark', 'pyspark', 'airflow', 'unity', 'terraform', 'jira', 'confluence']</t>
  </si>
  <si>
    <t>Dedicated Tech Services, Inc. (DTS)</t>
  </si>
  <si>
    <t>['sql', 'python', 'databricks', 'jupyter', 'flow']</t>
  </si>
  <si>
    <t>Data Engineer (L5) - Ads (Audience Insights / Measurement Metrics)</t>
  </si>
  <si>
    <t>Media Bistro</t>
  </si>
  <si>
    <t>['python', 'scala', 'java', 'sql', 'spark', 'gdpr', 'hadoop']</t>
  </si>
  <si>
    <t>Mendota Heights, MN</t>
  </si>
  <si>
    <t>2025-7549 Data Engineer Mid</t>
  </si>
  <si>
    <t>Research Machine Learning Engineer</t>
  </si>
  <si>
    <t>Data Analyst I-II</t>
  </si>
  <si>
    <t>APO Management LLC</t>
  </si>
  <si>
    <t>['sql', 'r', 'python', 'sas', 'sas', 'excel', 'power bi', 'datarobot', 'word', 'powerpoint']</t>
  </si>
  <si>
    <t>Overture Partners</t>
  </si>
  <si>
    <t>['sql', 'db2', 'snowflake', 'aws', 'oracle']</t>
  </si>
  <si>
    <t>Watchlist Analyst</t>
  </si>
  <si>
    <t>Quality and Compliance Data Analyst</t>
  </si>
  <si>
    <t>Integra Healthcare Equipment</t>
  </si>
  <si>
    <t>Old Lyme, CT</t>
  </si>
  <si>
    <t>Smithbucklin</t>
  </si>
  <si>
    <t>IT Senior Data Engineer (Hybrid)</t>
  </si>
  <si>
    <t>Eversource Energy Service Company</t>
  </si>
  <si>
    <t>KDB Data Engineer (NO OPT)</t>
  </si>
  <si>
    <t>['java', 'c#', 'python', 'snowflake', 'kafka']</t>
  </si>
  <si>
    <t>Margaretville, NY</t>
  </si>
  <si>
    <t>CONSULTREE CONSULTING SERVICES LLC</t>
  </si>
  <si>
    <t>['python', 'sql', 'aws', 'azure', 'gcp', 'pandas', 'numpy', 'scikit-learn', 'tensorflow', 'pytorch', 'spark', 'hadoop']</t>
  </si>
  <si>
    <t>Senior Business Analyst - Senior Data Engineer Lead</t>
  </si>
  <si>
    <t>['python', 'sql', 'azure', 'redshift', 'snowflake', 'databricks', 'pyspark']</t>
  </si>
  <si>
    <t>Sr. Data Engineer Databricks, Python, AWS, SQL</t>
  </si>
  <si>
    <t>['python', 'sql', 'nosql', 'mongodb', 'mongodb', 'dynamodb', 'redis', 'databricks', 'aws', 'snowflake', 'azure', 'spark', 'airflow', 'alteryx', 'unity', 'git', 'jenkins', 'gitlab', 'jira', 'confluence']</t>
  </si>
  <si>
    <t>(Locals to OREGON) - Sr. Data Engineer Databricks, Python, AWS, SQL</t>
  </si>
  <si>
    <t>ICM Controls</t>
  </si>
  <si>
    <t>Hadoop Administrator</t>
  </si>
  <si>
    <t>['hadoop', 'spark', 'kafka', 'yarn']</t>
  </si>
  <si>
    <t>Customer Master Data Senior Analyst</t>
  </si>
  <si>
    <t>BI Data Engineer (Databricks)</t>
  </si>
  <si>
    <t>Ping Identity</t>
  </si>
  <si>
    <t>['go', 'sql', 'python', 'aws', 'databricks', 'spark', 'pyspark']</t>
  </si>
  <si>
    <t>Azure Data Engineer with .Net</t>
  </si>
  <si>
    <t>PRO IT Inc.</t>
  </si>
  <si>
    <t>['sql', 'python', 'c#', 'azure', 'unity']</t>
  </si>
  <si>
    <t>Senior Data Analyst with Front Office experience - Boston or Remote - Now Hiring</t>
  </si>
  <si>
    <t>Yoh Services LLC</t>
  </si>
  <si>
    <t>Nevada Behavioral Health</t>
  </si>
  <si>
    <t>Via Care</t>
  </si>
  <si>
    <t>['sql', 'python', 'shell', 'r', 'tableau']</t>
  </si>
  <si>
    <t>Data Scientist (Big Data) Specialist(Need Locals to Austin, TX)</t>
  </si>
  <si>
    <t>['python', 'sql', 'databricks', 'azure', 'webex']</t>
  </si>
  <si>
    <t>Data Scientist (Big Data Engineer</t>
  </si>
  <si>
    <t>Softworld, Inc.</t>
  </si>
  <si>
    <t>Data Engineer - Jumia (Full Time)</t>
  </si>
  <si>
    <t>Jumia</t>
  </si>
  <si>
    <t>['python', 'sql', 'aws', 'snowflake', 'pyspark', 'airflow', 'gitlab', 'github', 'terraform']</t>
  </si>
  <si>
    <t>Data Engineering Intern</t>
  </si>
  <si>
    <t>Cosm</t>
  </si>
  <si>
    <t>MidWestern IT</t>
  </si>
  <si>
    <t>Associate Director, Machine Learning</t>
  </si>
  <si>
    <t>['python', 'r', 'aws', 'databricks', 'pandas', 'numpy', 'matplotlib', 'tensorflow', 'pytorch', 'linux', 'git']</t>
  </si>
  <si>
    <t>['t-sql', 'sql', 'nosql', 'c#', 'java', 'python', 'scala', 'sql server', 'azure', 'oracle', 'kafka', 'spark', 'ssis', 'power bi', 'github']</t>
  </si>
  <si>
    <t>Satori Analytics</t>
  </si>
  <si>
    <t>['sql', 'oracle', 'aws', 'databricks', 'sap']</t>
  </si>
  <si>
    <t>Advanced Analytics Analyst</t>
  </si>
  <si>
    <t>Hunters Creek, FL</t>
  </si>
  <si>
    <t>Senior Software Engineer – Recruiting World Wide</t>
  </si>
  <si>
    <t>Jobspaddy</t>
  </si>
  <si>
    <t>['python', 'typescript', 'aws', 'pandas', 'matplotlib', 'react', 'github']</t>
  </si>
  <si>
    <t>Bessemer, AL</t>
  </si>
  <si>
    <t>Guess</t>
  </si>
  <si>
    <t>Senior Data Engineer - ETL and Cloud Migration Specialist</t>
  </si>
  <si>
    <t>AB Consultants, Inc.</t>
  </si>
  <si>
    <t>Senior Engineer/Senior Azure Data Engineer Azure Synapse, Databricks &amp; Power BI</t>
  </si>
  <si>
    <t>Macpower Digital Assets Edge Private Limited</t>
  </si>
  <si>
    <t>['sql', 'nosql', 'sql server', 'azure', 'databricks', 'spark', 'power bi']</t>
  </si>
  <si>
    <t>Lawrence, KS</t>
  </si>
  <si>
    <t>eShocan LLC</t>
  </si>
  <si>
    <t>['windows', 'sharepoint', 'word', 'excel', 'powerpoint']</t>
  </si>
  <si>
    <t>Data Scientist / AI - Data Governance</t>
  </si>
  <si>
    <t>['python', 'r', 'sql', 'nosql', 'aws', 'azure', 'scikit-learn', 'tensorflow', 'pytorch', 'matplotlib', 'seaborn', 'hadoop', 'spark', 'tableau', 'power bi']</t>
  </si>
  <si>
    <t>Senior Data Specialist</t>
  </si>
  <si>
    <t>Cyber - SDC - Data Engineering/SIEM Lead Engineer - Manager - Location OPEN</t>
  </si>
  <si>
    <t>['tableau', 'cognos', 'word', 'excel', 'powerpoint', 'visio']</t>
  </si>
  <si>
    <t>Data QE Engineer / Data Analyst - (Full time)</t>
  </si>
  <si>
    <t>ExemplarITS</t>
  </si>
  <si>
    <t>ONE Solutions</t>
  </si>
  <si>
    <t>['sql', 'c#', 'azure', 'snowflake', 'excel']</t>
  </si>
  <si>
    <t>Acquisition Data Engineer</t>
  </si>
  <si>
    <t>['python', 'java', 'tableau', 'jira', 'confluence']</t>
  </si>
  <si>
    <t>AI Systems Engineer</t>
  </si>
  <si>
    <t>Lab Engineer/ Data Center - Server</t>
  </si>
  <si>
    <t>Billerica, MA</t>
  </si>
  <si>
    <t>Palantir Data Engineer/Architect</t>
  </si>
  <si>
    <t>Lead Data Engineer - AWS/Full Stack</t>
  </si>
  <si>
    <t>['sql', 'python', 'shell', 'aws', 'oracle', 'snowflake', 'react', 'pyspark', 'angular', 'splunk', 'github', 'jenkins', 'docker']</t>
  </si>
  <si>
    <t>EY-GDS Consulting-AI And DATA-GCP Data Engineer-Senior</t>
  </si>
  <si>
    <t>['python', 'sql', 'gcp', 'bigquery', 'pyspark']</t>
  </si>
  <si>
    <t>DE-AWS-loud Native AI Engineer-VG-F02</t>
  </si>
  <si>
    <t>['python', 'typescript', 'javascript', 'dynamodb', 'elasticsearch', 'aws', 'redshift', 'angular', 'flask', 'fastapi', 'kubernetes', 'flow', 'docker', 'git']</t>
  </si>
  <si>
    <t>Senior Data Quality and Automation Engineer</t>
  </si>
  <si>
    <t>['sql', 'python', 'nosql', 'snowflake', 'databricks', 'kafka', 'spark', 'gdpr', 'power bi', 'microstrategy']</t>
  </si>
  <si>
    <t>['sas', 'sas', 'sql', 'excel', 'tableau', 'alteryx', 'word']</t>
  </si>
  <si>
    <t>Verikai Inc.</t>
  </si>
  <si>
    <t>Kingston, NJ</t>
  </si>
  <si>
    <t>Strategic Employment</t>
  </si>
  <si>
    <t>Lead Data Scientist - RWE (Real World Evidence) - Full-time</t>
  </si>
  <si>
    <t>['sql', 'python', 'java', 'scala', 'go', 'azure', 'aws', 'dax']</t>
  </si>
  <si>
    <t>Athomtech, Inc</t>
  </si>
  <si>
    <t>Winter Park, FL</t>
  </si>
  <si>
    <t>['java', 'sql', 'mongo', 'python', 'postgresql', 'dynamodb', 'aws', 'aurora', 'redshift', 'spring', 'kafka', 'airflow', 'github', 'kubernetes']</t>
  </si>
  <si>
    <t>Data Analyst - Production Support - P&amp;C (Property and casualty insurance) Domain experience Mandatory</t>
  </si>
  <si>
    <t>Senior IT Data Analyst - Data Modeler</t>
  </si>
  <si>
    <t>['sql', 'python', 'snowflake', 'power bi', 'jira']</t>
  </si>
  <si>
    <t>swipejobs</t>
  </si>
  <si>
    <t>Manager Customer Insights &amp; Data Analytics- REMOTE</t>
  </si>
  <si>
    <t>AAA Texas LLC</t>
  </si>
  <si>
    <t>Backend + Data Engineer to Power Dual-Use AI Platform for DoD and Industry</t>
  </si>
  <si>
    <t>['python', 'pytorch', 'fastapi', 'django', 'node.js', 'docker']</t>
  </si>
  <si>
    <t>['sql', 'spreadsheet', 'tableau']</t>
  </si>
  <si>
    <t>Rancho Santa Fe, CA</t>
  </si>
  <si>
    <t>North County Dispatch JPA</t>
  </si>
  <si>
    <t>Sr CDP Data Engineer</t>
  </si>
  <si>
    <t>['java', 'python', 'sql', 'nosql', 'go', 'snowflake', 'oracle', 'aws', 'gcp', 'gdpr', 'tableau', 'ansible', 'kubernetes', 'jenkins']</t>
  </si>
  <si>
    <t>Senior Data Engineer (Hybrid - AdTech | $150K-$210K + Bonus)</t>
  </si>
  <si>
    <t>['python', 'sql', 'snowflake', 'bigquery', 'redshift', 'aws', 'gcp', 'word', 'kubernetes']</t>
  </si>
  <si>
    <t>Data Scientist, 3+ Years of Experience</t>
  </si>
  <si>
    <t>Fairfield, NJ</t>
  </si>
  <si>
    <t>Data Scientist - Data Visualization Specialist</t>
  </si>
  <si>
    <t>['sql', 'tableau', 'power bi', 'alteryx', 'word', 'excel', 'sharepoint']</t>
  </si>
  <si>
    <t>Buchtel, OH</t>
  </si>
  <si>
    <t>Data Science Analyst, Complexity Analytics - Full-time</t>
  </si>
  <si>
    <t>Lead Data Scientist , Clinical AI ( NLP , LLM , GenAI , GCP ) - Remote - Full-time</t>
  </si>
  <si>
    <t>['sql', 'nosql', 'python', 'scala', 'aws', 'databricks', 'snowflake', 'pyspark', 'kafka', 'airflow', 'hadoop', 'spark', 'github']</t>
  </si>
  <si>
    <t>Manager-Data Modeler (Pune, India)</t>
  </si>
  <si>
    <t>Abacus Insights</t>
  </si>
  <si>
    <t>Lomita, CA</t>
  </si>
  <si>
    <t>Senior Configuration Data Analyst - Healthcare Claims and Benefits</t>
  </si>
  <si>
    <t>Manager Data Science</t>
  </si>
  <si>
    <t>['python', 'tensorflow', 'pytorch', 'react', 'next.js']</t>
  </si>
  <si>
    <t>Senior Data Engineer (Only local to FL)</t>
  </si>
  <si>
    <t>Infoorigin Inc</t>
  </si>
  <si>
    <t>['azure', 'aws', 'kafka', 'spark', 'hadoop']</t>
  </si>
  <si>
    <t>Freelance Bilingual Data Analyst (English &amp; Japanese)</t>
  </si>
  <si>
    <t>Data Analyst, Business Development</t>
  </si>
  <si>
    <t>['sql', 'sql server', 'mysql', 'oracle']</t>
  </si>
  <si>
    <t>Index Engines</t>
  </si>
  <si>
    <t>['python', 'pandas', 'scikit-learn', 'linux']</t>
  </si>
  <si>
    <t>Principal Data Engineer, MS&amp;T Digital Strategy and Process Optimization</t>
  </si>
  <si>
    <t>['python', 'sql', 'aws', 'redshift', 'aurora', 'spark', 'airflow', 'pandas', 'tableau', 'excel', 'docker', 'kubernetes', 'jira', 'confluence']</t>
  </si>
  <si>
    <t>AI Data Engineering Lead</t>
  </si>
  <si>
    <t>Moonvalley</t>
  </si>
  <si>
    <t>['python', 'spark', 'airflow', 'kubernetes', 'terraform']</t>
  </si>
  <si>
    <t>Data Scientist, Research, YouTube ROI and Nitrate</t>
  </si>
  <si>
    <t>YouTube</t>
  </si>
  <si>
    <t>Precision Castparts</t>
  </si>
  <si>
    <t>['shell', 'sql', 'go', 'mysql', 'redshift', 'snowflake', 'oracle', 'aws', 'hadoop', 'spark', 'kafka', 'bitbucket']</t>
  </si>
  <si>
    <t>Lead ETL Data Pipeline Engineer</t>
  </si>
  <si>
    <t>Cash Application Analyst</t>
  </si>
  <si>
    <t>Sr. Data Engineer (Databricks Expert)</t>
  </si>
  <si>
    <t>['python', 'databricks', 'aws', 'redshift', 'sap']</t>
  </si>
  <si>
    <t>['python', 'sql', 'nosql', 'postgresql', 'mysql', 'sql server', 'aws', 'redshift', 'pyspark', 'airflow']</t>
  </si>
  <si>
    <t>Curaleaf</t>
  </si>
  <si>
    <t>['sql', 'python', 'r', 'snowflake', 'git']</t>
  </si>
  <si>
    <t>Data &amp; Analytics Analyst</t>
  </si>
  <si>
    <t>Lincoln International</t>
  </si>
  <si>
    <t>JMS Technical Solutions</t>
  </si>
  <si>
    <t>['python', 'aws', 'gcp', 'airflow', 'terraform']</t>
  </si>
  <si>
    <t>['oracle', 'kafka', 'github']</t>
  </si>
  <si>
    <t>Lead Data Engineer – R01548769</t>
  </si>
  <si>
    <t>['t-sql', 'python', 'sql', 'snowflake', 'azure', 'aws', 'kafka']</t>
  </si>
  <si>
    <t>['sql', 'python', 'nosql', 'aws', 'hadoop', 'spark', 'excel']</t>
  </si>
  <si>
    <t>Marketing Data Analyst Co-Op- Summer/ Fall</t>
  </si>
  <si>
    <t>Senior Consultant, Data Analyst</t>
  </si>
  <si>
    <t>['sql', 'python', 'nosql', 'microstrategy']</t>
  </si>
  <si>
    <t>Business Intelligence Engineer, FBA Product Analytics</t>
  </si>
  <si>
    <t>Amazon.com LLC</t>
  </si>
  <si>
    <t>['sql', 'python', 'aws', 'spark', 'docker', 'kubernetes']</t>
  </si>
  <si>
    <t>Data Engineer OBIEE, OAS, Power BI</t>
  </si>
  <si>
    <t>['oracle', 'snowflake', 'aws', 'power bi', 'jenkins', 'github']</t>
  </si>
  <si>
    <t>Data Engineer - Ride and Fleet Software</t>
  </si>
  <si>
    <t>['databricks', 'aws', 'looker']</t>
  </si>
  <si>
    <t>Senior Data Engineer (Data Management)</t>
  </si>
  <si>
    <t>ITR Group</t>
  </si>
  <si>
    <t>['java', 'python', 'sql', 'r', 'sas', 'sas', 'snowflake', 'aws', 'azure', 'kafka', 'airflow', 'spark']</t>
  </si>
  <si>
    <t>Sr Data Ops Engineer (FinOps)</t>
  </si>
  <si>
    <t>Datasage Technologies</t>
  </si>
  <si>
    <t>['python', 'powershell', 'aws', 'azure']</t>
  </si>
  <si>
    <t>['python', 'sql', 'aws', 'pyspark', 'airflow', 'alteryx', 'tableau', 'flow']</t>
  </si>
  <si>
    <t>Great American Insurance Group</t>
  </si>
  <si>
    <t>Data Scientist – Logistics Specialist (Navy)</t>
  </si>
  <si>
    <t>Swain Online Inc</t>
  </si>
  <si>
    <t>Imperial Beach, CA</t>
  </si>
  <si>
    <t>['power bi', 'sharepoint', 'smartsheet']</t>
  </si>
  <si>
    <t>State Child Fatality Data Analyst (Government Analyst II)</t>
  </si>
  <si>
    <t>BYP Network</t>
  </si>
  <si>
    <t>Senior Data Scientist - Pricing Analytics</t>
  </si>
  <si>
    <t>['sql', 'python', 'bigquery', 'tensorflow', 'pytorch', 'scikit-learn', 'github']</t>
  </si>
  <si>
    <t>Data Scientist - Spectum News 1</t>
  </si>
  <si>
    <t>Spectrum Careers</t>
  </si>
  <si>
    <t>Data Scientist (Experienced)– AI &amp; LLMs (On-Site, Hong Kong)</t>
  </si>
  <si>
    <t>Kuration AI</t>
  </si>
  <si>
    <t>Technical Lead, Machine Learning Engineer</t>
  </si>
  <si>
    <t>['swift', 'python', 'flow']</t>
  </si>
  <si>
    <t>Fort Oglethorpe, GA</t>
  </si>
  <si>
    <t>['go', 'python', 'sql', 'pandas']</t>
  </si>
  <si>
    <t>Decision Scientist - Full-time</t>
  </si>
  <si>
    <t>Application Analyst, Operations Data Solutions - Full-time</t>
  </si>
  <si>
    <t>['powershell', 'sql', 'windows', 'power bi']</t>
  </si>
  <si>
    <t>Sr Data Scientist - ML/AI/Databricks - Remote - Full-time</t>
  </si>
  <si>
    <t>AWS Cloud Data Engineer II - Full-time</t>
  </si>
  <si>
    <t>['python', 'sql', 'aws', 'databricks', 'pyspark', 'terraform', 'git']</t>
  </si>
  <si>
    <t>Data Engineer - Informatica/Oracle/Python - Full-time</t>
  </si>
  <si>
    <t>['sql', 'python', 'scala', 'azure', 'aws', 'hadoop', 'spark', 'flow', 'github']</t>
  </si>
  <si>
    <t>Data Engineer - St Luke’s Health Partners - Full-time</t>
  </si>
  <si>
    <t>St. Luke's Health System</t>
  </si>
  <si>
    <t>Krueger Vocational Consulting</t>
  </si>
  <si>
    <t>Principal Data Scientist, Performance Analytics</t>
  </si>
  <si>
    <t>['python', 'r', 'sql', 'databricks', 'tableau']</t>
  </si>
  <si>
    <t>Senior Principal Machine Learning Engineer, ML Platform</t>
  </si>
  <si>
    <t>['c', 'tensorflow', 'pytorch', 'express']</t>
  </si>
  <si>
    <t>Epicor Data Analyst</t>
  </si>
  <si>
    <t>Data Engineer (Human Capital) | TELECOMMUTE - Now Hiring</t>
  </si>
  <si>
    <t>['python', 'java', 'scala', 'aws', 'snowflake', 'azure', 'spark', 'docker', 'kubernetes', 'jenkins', 'github']</t>
  </si>
  <si>
    <t>Lead Data Scientist &amp; Data Engineer for Soil Carbon Projects</t>
  </si>
  <si>
    <t>['python', 'r', 'java', 'sql', 'nosql', 'aws', 'azure']</t>
  </si>
  <si>
    <t>National Audubon Society</t>
  </si>
  <si>
    <t>['python', 'java', 'sql', 'snowflake', 'bigquery', 'airflow', 'git', 'airtable', 'asana', 'jira']</t>
  </si>
  <si>
    <t>Vagaro</t>
  </si>
  <si>
    <t>['sql', 'python', 'java', 'scala', 'azure', 'aws', 'gcp', 'docker', 'kubernetes']</t>
  </si>
  <si>
    <t>['sql', 'python', 'r', 'sas', 'sas', 'aws', 'tableau', 'qlik']</t>
  </si>
  <si>
    <t>Data Analyst - Level 2 - Now Hiring</t>
  </si>
  <si>
    <t>['sql', 'python', 'r', 'aws', 'watson', 'tableau', 'power bi', 'alteryx']</t>
  </si>
  <si>
    <t>Concentric, LLC</t>
  </si>
  <si>
    <t>['sql', 'ssrs', 'excel', 'word', 'powerpoint', 'flow']</t>
  </si>
  <si>
    <t>La Presa, CA</t>
  </si>
  <si>
    <t>Moorpark, CA</t>
  </si>
  <si>
    <t>Senior AI Data Program Manager</t>
  </si>
  <si>
    <t>['python', 'r', 'sql', 'databricks', 'hadoop', 'spark', 'flow']</t>
  </si>
  <si>
    <t>['python', 'sql', 'mysql', 'azure', 'ssis', 'power bi', 'ssrs', 'docker', 'kubernetes', 'jenkins', 'github']</t>
  </si>
  <si>
    <t>AI Stack Engineer - Features</t>
  </si>
  <si>
    <t>FlexAI</t>
  </si>
  <si>
    <t>['go', 'python', 'pytorch']</t>
  </si>
  <si>
    <t>Sr. Director, Data Architecture and Engineering</t>
  </si>
  <si>
    <t>Macy's</t>
  </si>
  <si>
    <t>Senior Data Engineer – Onsite (New York, NY</t>
  </si>
  <si>
    <t>New-TR-Senior</t>
  </si>
  <si>
    <t>['python', 'sql', 'r', 'sas', 'sas', 'scala', 'db2', 'sql server', 'oracle', 'azure', 'windows', 'unix', 'power bi', 'dax', 'sap', 'sharepoint', 'alteryx', 'flow']</t>
  </si>
  <si>
    <t>VP, Enterprise Data Science</t>
  </si>
  <si>
    <t>Bayonet Point, FL</t>
  </si>
  <si>
    <t>Capgemini Invent, AI / Analytics &amp; Data Science - Sr. Consultant - Full-time</t>
  </si>
  <si>
    <t>Lead Data Analyst - Club Operations - Full-time</t>
  </si>
  <si>
    <t>BJs Wholesale Club</t>
  </si>
  <si>
    <t>Sr. Analyst Business Data</t>
  </si>
  <si>
    <t>CES Limited</t>
  </si>
  <si>
    <t>['sql', 'sql server', 'azure', 'git']</t>
  </si>
  <si>
    <t>Turn2Partners</t>
  </si>
  <si>
    <t>['sql', 'python', 'r', 'typescript', 'java', 'c', 'golang', 'react', 'excel']</t>
  </si>
  <si>
    <t>DatamanUSA, LLC</t>
  </si>
  <si>
    <t>Data Analyst &amp; Admin</t>
  </si>
  <si>
    <t>Departmental Analyst 12 - SDOH Data Analyst- Policy and Planning Bureau</t>
  </si>
  <si>
    <t>State of Michigan</t>
  </si>
  <si>
    <t>['sql', 'no-sql', 't-sql', 'snowflake', 'cordova', 'flow']</t>
  </si>
  <si>
    <t>Business Intel Engineer, Amazon Pharmacy Operations Data Team</t>
  </si>
  <si>
    <t>PillPack, LLC</t>
  </si>
  <si>
    <t>['nosql', 'python', 'java', 'r', 'redshift', 'oracle', 'aws', 'tableau', 'excel', 'microstrategy']</t>
  </si>
  <si>
    <t>['sql', 'azure', 'databricks', 'gdpr']</t>
  </si>
  <si>
    <t>['aws', 'databricks', 'spark', 'unity']</t>
  </si>
  <si>
    <t>Senior Engineer  MLOPs  5 to 10yrs</t>
  </si>
  <si>
    <t>['python', 'java', 'c#', 'c++', 'azure', 'aws', 'pyspark', 'datarobot', 'git']</t>
  </si>
  <si>
    <t>AI Engineer  LLMOps  3 to 5 yrs</t>
  </si>
  <si>
    <t>Junior AI/ML Engineer</t>
  </si>
  <si>
    <t>Ernakulam, Kerala, India</t>
  </si>
  <si>
    <t>Feathersoft</t>
  </si>
  <si>
    <t>['python', 'r', 'tensorflow', 'pytorch', 'pandas']</t>
  </si>
  <si>
    <t>AAA Northeast</t>
  </si>
  <si>
    <t>Fabric Engineer</t>
  </si>
  <si>
    <t>Cloudforce</t>
  </si>
  <si>
    <t>['sql', 'python', 'r', 't-sql', 'sql server', 'azure', 'databricks', 'snowflake', 'spark', 'hadoop', 'kafka', 'ssis', 'ssrs', 'power bi', 'github']</t>
  </si>
  <si>
    <t>Senior Data Engineer - Databricks</t>
  </si>
  <si>
    <t>Go2Group Inc.</t>
  </si>
  <si>
    <t>['sql', 'databricks', 'azure', 'aws', 'spark']</t>
  </si>
  <si>
    <t>['python', 'sql', 'nosql', 'r', 'postgresql', 'dynamodb', 'oracle', 'redshift', 'aws', 'aurora', 'hugging face', 'react', 'rshiny', 'git']</t>
  </si>
  <si>
    <t>Bluberi</t>
  </si>
  <si>
    <t>['sql', 'python', 'r', 'tableau', 'excel', 'word', 'powerpoint', 'outlook']</t>
  </si>
  <si>
    <t>['python', 'dynamodb', 'aws', 'redshift', 'pyspark', 'spark', 'unix', 'git', 'codecommit']</t>
  </si>
  <si>
    <t>Virtual Data Analyst / Entry level (Remote)</t>
  </si>
  <si>
    <t>MultiTech Trades Corp.</t>
  </si>
  <si>
    <t>Data Analyst - Temporary</t>
  </si>
  <si>
    <t>Scrum Master and Data Analyst</t>
  </si>
  <si>
    <t>['sql', 'python', 'r', 'spark', 'pyspark', 'powerpoint', 'power bi', 'tableau', 'excel', 'jira']</t>
  </si>
  <si>
    <t>Entry-level Healthcare Analyst</t>
  </si>
  <si>
    <t>['java', 'c#', 'azure', 'aws', 'gcp']</t>
  </si>
  <si>
    <t>['sql', 'python', 'scala', 'r', 'java', 'nosql', 'azure', 'databricks', 'hadoop', 'spark', 'kafka', 'gdpr', 'docker', 'kubernetes']</t>
  </si>
  <si>
    <t>W2 Contract - Senior Data Engineer</t>
  </si>
  <si>
    <t>Sureminds Solutions Pvt. Ltd.</t>
  </si>
  <si>
    <t>['sql', 'python', 'snowflake', 'azure', 'pyspark', 'unix']</t>
  </si>
  <si>
    <t>Senior Advisor, Machine Learning Engineering, MLOps and LLMOps</t>
  </si>
  <si>
    <t>Desjardins</t>
  </si>
  <si>
    <t>Senior Developer Analyst - Big Data &amp; Risk Adjustment</t>
  </si>
  <si>
    <t>['sql', 'python', 'aws', 'databricks', 'pyspark', 'tableau', 'power bi', 'jira']</t>
  </si>
  <si>
    <t>Data Analyst - Onsite</t>
  </si>
  <si>
    <t>Omega Community Development Corporation</t>
  </si>
  <si>
    <t>['sas', 'sas', 'tableau', 'qlik', 'excel', 'spss']</t>
  </si>
  <si>
    <t>Data Analyst II - Vendor Success</t>
  </si>
  <si>
    <t>Corpay</t>
  </si>
  <si>
    <t>Data Engineer - Parametric</t>
  </si>
  <si>
    <t>['sql', 'python', 'bash', 'sql server', 'snowflake', 'aws', 'linux', 'ssis', 'ssrs', 'flow']</t>
  </si>
  <si>
    <t>VP - Lead Snowflakes Data Engineer - Parametric</t>
  </si>
  <si>
    <t>['sql', 'sql server', 'snowflake', 'aws', 'hadoop', 'airflow', 'linux', 'windows']</t>
  </si>
  <si>
    <t>Data Engineer (Snowflake, ETL, SQL) in Rancho Cordova, CA or Oakland, CA (Hybrid)</t>
  </si>
  <si>
    <t>['sql', 'no-sql', 't-sql', 'snowflake', 'flow']</t>
  </si>
  <si>
    <t>Technology and Data - Engineer 5 - Contingent</t>
  </si>
  <si>
    <t>['oracle', 'kafka', 'unix', 'github']</t>
  </si>
  <si>
    <t>DATA ANALYST TRAINEE</t>
  </si>
  <si>
    <t>Laura Curran</t>
  </si>
  <si>
    <t>['spss', 'spreadsheet']</t>
  </si>
  <si>
    <t>Sr. Data Engineer (AWS)</t>
  </si>
  <si>
    <t>['python', 'sql', 'mongodb', 'mongodb', 'mysql', 'aws', 'redshift', 'oracle', 'aurora', 'pyspark', 'hadoop', 'spark']</t>
  </si>
  <si>
    <t>Intertech, Inc</t>
  </si>
  <si>
    <t>Data Engineer - C11 Tampa</t>
  </si>
  <si>
    <t>['python', 'java', 'scala', 'sql', 'snowflake', 'databricks', 'aws', 'hadoop', 'spark', 'kafka', 'airflow', 'docker', 'kubernetes', 'terraform']</t>
  </si>
  <si>
    <t>West Pensacola, FL</t>
  </si>
  <si>
    <t>['python', 'scala', 'java', 'sql', 'neo4j', 'aws', 'azure', 'gcp', 'databricks', 'kafka', 'spark', 'graphql', 'looker', 'power bi']</t>
  </si>
  <si>
    <t>Argo Group</t>
  </si>
  <si>
    <t>Sr Customer Data Engineer</t>
  </si>
  <si>
    <t>Calance</t>
  </si>
  <si>
    <t>Chicago, IL (+1 other)</t>
  </si>
  <si>
    <t>Tailored Brands, Inc.</t>
  </si>
  <si>
    <t>Data Scientist Specialist (Big Data Engineer) - Fraud Analytics</t>
  </si>
  <si>
    <t>Advanced Proactive Solutions LLC</t>
  </si>
  <si>
    <t>['sql', 'python', 'snowflake', 'looker', 'excel']</t>
  </si>
  <si>
    <t>Data Analyst Operations</t>
  </si>
  <si>
    <t>['sql', 'sas', 'sas', 'oracle']</t>
  </si>
  <si>
    <t>Plexus</t>
  </si>
  <si>
    <t>['shell', 'sql', 'python', 'bigquery', 'gcp', 'airflow', 'kafka', 'spark', 'github', 'jenkins']</t>
  </si>
  <si>
    <t>AI &amp; GenAI Data Scientist – Senior Manager - Full-time</t>
  </si>
  <si>
    <t>['python', 'sql', 'nosql', 'azure', 'aws', 'pandas', 'nltk', 'git']</t>
  </si>
  <si>
    <t>Nome, TX</t>
  </si>
  <si>
    <t>SR ETL Data Engineer</t>
  </si>
  <si>
    <t>Division Director, Biomedical Informatics and Data Science</t>
  </si>
  <si>
    <t>Financial Data Analyst I - Financial Reporting Team - Now Hiring</t>
  </si>
  <si>
    <t>ORIX USA</t>
  </si>
  <si>
    <t>Machine Learning Performance Engineer (JAX, CUDA, C++) Quantitative Market Making</t>
  </si>
  <si>
    <t>Business Intelligence Engineer II, AWS Product BI</t>
  </si>
  <si>
    <t>['sql', 'dynamodb', 'aws', 'redshift', 'flow']</t>
  </si>
  <si>
    <t>Risk Data Engineer Senior-AWS-Data Scientist</t>
  </si>
  <si>
    <t>['python', 'sql', 'nosql', 'sql server', 'neo4j', 'aws', 'redshift', 'spark', 'tableau', 'terraform']</t>
  </si>
  <si>
    <t>Fin Tech-EPM-Proactive-Data Visuals - Reporting-Senior-GDS02</t>
  </si>
  <si>
    <t>TTT-Generative AI application developer-.NET-Senior</t>
  </si>
  <si>
    <t>['c#', 'typescript', 'sql', 'no-sql', 'mongo', 'neo4j', 'azure', 'react', 'docker', 'kubernetes', 'git', 'github']</t>
  </si>
  <si>
    <t>Database Engineer (SME)</t>
  </si>
  <si>
    <t>Vandenberg Village, CA</t>
  </si>
  <si>
    <t>ITS, LLC</t>
  </si>
  <si>
    <t>['c', 'sql', 'mongodb', 'mongodb', 'python', 'java', 'c#', 'mysql', 'sql server', 'postgresql', 'oracle', 'aws', 'azure', 'linux', 'windows']</t>
  </si>
  <si>
    <t>Bahwan CyberTek Inc.</t>
  </si>
  <si>
    <t>['sql', 'python', 'aws', 'redshift', 'databricks', 'qlik']</t>
  </si>
  <si>
    <t>Principal Scientist, Data Science &amp; Automation - Full-time</t>
  </si>
  <si>
    <t>['sap', 'excel', 'powerpoint', 'flow']</t>
  </si>
  <si>
    <t>Qlik Sense Data Engineer - Insights &amp; Analytics (Plymouth, MN) - Full-time</t>
  </si>
  <si>
    <t>['sql', 'python', 'r', 'azure', 'databricks', 'pyspark', 'qlik', 'power bi']</t>
  </si>
  <si>
    <t>Data Engineer/Developer</t>
  </si>
  <si>
    <t>['python', 'c#', 'java', 'sql', 'azure', 'spark']</t>
  </si>
  <si>
    <t>['sql', 'python', 'sql server', 'azure', 'hadoop', 'kafka', 'power bi', 'ssrs', 'dax', 'tableau']</t>
  </si>
  <si>
    <t>Data Engineer - CCBHCD</t>
  </si>
  <si>
    <t>Getzville, NY</t>
  </si>
  <si>
    <t>Horizon Health Services</t>
  </si>
  <si>
    <t>['sql', 'python', 'c', 'git']</t>
  </si>
  <si>
    <t>Senior Data Engineer with Statistics Experience</t>
  </si>
  <si>
    <t>Ocean State Job Lot</t>
  </si>
  <si>
    <t>['sql', 'express', 'sheets', 'excel', 'spreadsheet']</t>
  </si>
  <si>
    <t>['python', 'postgresql', 'aurora', 'redshift', 'aws', 'kafka', 'github', 'terraform']</t>
  </si>
  <si>
    <t>Urgent Hiring - Data Engineer and Application Engineer - Onsite (Plano/Atlanta/NJ Preferred) - Contract</t>
  </si>
  <si>
    <t>Promantus, Inc</t>
  </si>
  <si>
    <t>['sql', 'python', 'databricks', 'azure', 'pyspark']</t>
  </si>
  <si>
    <t>Data Scientist - Local to GA only (**NO C2C / NO SPONSORSHIP**)</t>
  </si>
  <si>
    <t>['python', 'sql', 'aws', 'pandas', 'numpy', 'scikit-learn', 'tensorflow', 'pytorch', 'matplotlib', 'seaborn']</t>
  </si>
  <si>
    <t>['sql', 'redshift', 'tableau', 'microstrategy']</t>
  </si>
  <si>
    <t>Data Analyst with logistics and Mfg Experience Houston, Tx</t>
  </si>
  <si>
    <t>MatchPRO Placement</t>
  </si>
  <si>
    <t>Ardent Principles</t>
  </si>
  <si>
    <t>SidRam Technologies</t>
  </si>
  <si>
    <t>['python', 'sql', 'aws', 'snowflake', 'pandas', 'numpy', 'scikit-learn', 'airflow']</t>
  </si>
  <si>
    <t>Data Engineer &amp; BI</t>
  </si>
  <si>
    <t>['sql', 'azure', 'aws', 'redshift', 'snowflake', 'spark', 'pyspark', 'sap']</t>
  </si>
  <si>
    <t>Analyst, Market Data Services (NE)</t>
  </si>
  <si>
    <t>Air Quality Data Analyst (EHM III)</t>
  </si>
  <si>
    <t>Data Analyst (summer internship) (Bilingual in Mandarin required)</t>
  </si>
  <si>
    <t>Dayton, NJ</t>
  </si>
  <si>
    <t>Foxridge LLC</t>
  </si>
  <si>
    <t>['python', 'excel', 'flow']</t>
  </si>
  <si>
    <t>Prospance inc</t>
  </si>
  <si>
    <t>['aws', 'spark', 'pyspark', 'airflow', 'tableau']</t>
  </si>
  <si>
    <t>Junior Data Engineer - Avendra International</t>
  </si>
  <si>
    <t>Aramark Corporation</t>
  </si>
  <si>
    <t>['sql', 'sql server', 'snowflake', 'oracle', 'azure', 'power bi', 'cognos']</t>
  </si>
  <si>
    <t>"Security Data Engineer"</t>
  </si>
  <si>
    <t>Senior MarkIT EDM Data Engineer</t>
  </si>
  <si>
    <t>Varite, Inc</t>
  </si>
  <si>
    <t>['sql', 'python', 'scala', 'aws', 'azure']</t>
  </si>
  <si>
    <t>Analyst | Quality Assurance Data Analyst I</t>
  </si>
  <si>
    <t>DATA ENGINEER - MARYLAND -URGENT</t>
  </si>
  <si>
    <t>['html', 'databricks']</t>
  </si>
  <si>
    <t>JUNIOR Data Engineer</t>
  </si>
  <si>
    <t>Business Needs Inc</t>
  </si>
  <si>
    <t>['sql', 'no-sql', 't-sql', 'snowflake', 'cordova', 'flow', 'zoom']</t>
  </si>
  <si>
    <t>Business Data Analyst (Query, Report Writing and Maintenance) (Finance) (Hybrid)</t>
  </si>
  <si>
    <t>Edmeston, NY</t>
  </si>
  <si>
    <t>NYCM Insurance</t>
  </si>
  <si>
    <t>Encounter Data Analyst - Remote</t>
  </si>
  <si>
    <t>['sql', 'unix', 'excel', 'powerpoint', 'flow']</t>
  </si>
  <si>
    <t>Information Security Office (Data Analyst), Principal Associate</t>
  </si>
  <si>
    <t>['python', 'shell', 'sql', 'databricks', 'snowflake', 'aws', 'gcp', 'azure', 'tableau', 'git']</t>
  </si>
  <si>
    <t>Master and Reference Data Strategy Sr Analyst - C12 (Hybrid)</t>
  </si>
  <si>
    <t>['python', 'scala', 'sql', 'go', 'databricks', 'aws', 'azure', 'gcp', 'snowflake', 'airflow', 'gdpr']</t>
  </si>
  <si>
    <t>Chicago, IL (+2 others)</t>
  </si>
  <si>
    <t>Calance US</t>
  </si>
  <si>
    <t>Schweitzer Engineering Laboratories</t>
  </si>
  <si>
    <t>['sql', 'excel', 'ms access', 'dax']</t>
  </si>
  <si>
    <t>CDD - CHEF DE PROJET SI à la Réunion- F/H/X 1</t>
  </si>
  <si>
    <t>Employee Benefits Data Analytics Associate</t>
  </si>
  <si>
    <t>CLEARED Machine Learning Engineer * TS/SCI required *</t>
  </si>
  <si>
    <t>Ocean Township, New Jersey</t>
  </si>
  <si>
    <t>['sql', 'azure', 'power bi', 'chef', 'jira']</t>
  </si>
  <si>
    <t>Wisconsin</t>
  </si>
  <si>
    <t>Senior Digital Research &amp; Analytics Analyst</t>
  </si>
  <si>
    <t>['azure', 'databricks', 'pyspark', 'unity']</t>
  </si>
  <si>
    <t>GenAI Python Systems Engineer-Manager - Full-time</t>
  </si>
  <si>
    <t>['python', 'sql', 'aws', 'gcp', 'azure', 'snowflake', 'databricks', 'docker', 'terraform']</t>
  </si>
  <si>
    <t>American Rheinmetall Vehicles, LLC</t>
  </si>
  <si>
    <t>Data Engineer with ETL and Reporting Expertise</t>
  </si>
  <si>
    <t>['sql', 'oracle', 'azure', 'redshift', 'power bi', 'tableau']</t>
  </si>
  <si>
    <t>['python', 'sql', 'snowflake', 'aws', 'azure', 'gcp', 'spark']</t>
  </si>
  <si>
    <t>Pelham, AL</t>
  </si>
  <si>
    <t>Data Engineer-15533</t>
  </si>
  <si>
    <t>Brent, FL</t>
  </si>
  <si>
    <t>Android and Kotlin Engineer</t>
  </si>
  <si>
    <t>['kotlin', 'swift']</t>
  </si>
  <si>
    <t>Software Development Engineer, AWS Kinesis Data Streams</t>
  </si>
  <si>
    <t>Senior Data Analyst (Secret Clearance Required )</t>
  </si>
  <si>
    <t>PCI Government Services</t>
  </si>
  <si>
    <t>['r', 'python', 'sql', 'power bi', 'sap', 'sharepoint']</t>
  </si>
  <si>
    <t>['sql', 'python', 'nosql', 'php', 'aws', 'hadoop', 'spark', 'excel', 'word']</t>
  </si>
  <si>
    <t>Leap Orbit LLC</t>
  </si>
  <si>
    <t>['bash', 'python', 'powershell', 'azure', 'aws', 'linux', 'windows', 'ansible', 'chef', 'puppet', 'terraform', 'docker', 'kubernetes']</t>
  </si>
  <si>
    <t>Experienced Data Engineer - Streaming Platform</t>
  </si>
  <si>
    <t>['java', 'scala', 'python', 'gcp', 'aws', 'spark', 'kafka', 'flow', 'kubernetes', 'terraform', 'docker']</t>
  </si>
  <si>
    <t>Associate Software Engineer- Data Engineer</t>
  </si>
  <si>
    <t>Devsinc</t>
  </si>
  <si>
    <t>['sql', 'python', 'java', 'scala', 'mysql', 'postgresql', 'aws', 'azure', 'gcp', 'spark', 'hadoop', 'kafka', 'airflow', 'tableau', 'power bi', 'looker', 'git']</t>
  </si>
  <si>
    <t>Sr. Scientist, Global Commercial Data Science (GCDS)</t>
  </si>
  <si>
    <t>Senior Data Analyst- Business 🏆</t>
  </si>
  <si>
    <t>DevITjobs</t>
  </si>
  <si>
    <t>['python', 'sql', 'r', 'power bi', 'sap', 'sharepoint']</t>
  </si>
  <si>
    <t>Distinguished Data Engineer - Card Technology. Job in Chicago LilyLifestyle Jobs</t>
  </si>
  <si>
    <t>Engineer Lead Senior - Data and Analytics</t>
  </si>
  <si>
    <t>Elevancehealth</t>
  </si>
  <si>
    <t>['sql', 'python', 'r', 'sql server', 'snowflake', 'tableau']</t>
  </si>
  <si>
    <t>Thesis</t>
  </si>
  <si>
    <t>['python', 'r', 'scikit-learn', 'tensorflow', 'pytorch', 'matplotlib', 'tableau', 'power bi']</t>
  </si>
  <si>
    <t>AAA</t>
  </si>
  <si>
    <t>['sql', 'python', 'r', 'oracle', 'aws', 'github', 'jenkins']</t>
  </si>
  <si>
    <t>Sr. Data and Insights Business Systems Analyst</t>
  </si>
  <si>
    <t>['python', 'bash', 'ruby', 'ruby', 'snowflake', 'splunk', 'jira']</t>
  </si>
  <si>
    <t>Lead Pyspark / SQL Engineer - Threat Detection &amp; DataBricks</t>
  </si>
  <si>
    <t>['sql', 'databricks', 'aws', 'azure', 'pyspark', 'terraform']</t>
  </si>
  <si>
    <t>Sr Data Scientist - Full-time</t>
  </si>
  <si>
    <t>Tax Data Analyst - Now Hiring</t>
  </si>
  <si>
    <t>Bala Cynwyd, PA</t>
  </si>
  <si>
    <t>Radius</t>
  </si>
  <si>
    <t>Journeyman-Senior HC Data Analyst - Now Hiring</t>
  </si>
  <si>
    <t>Bluemont Technology &amp; Research, Inc.</t>
  </si>
  <si>
    <t>['python', 'sql', 'vba', 'r', 'sas', 'sas', 'tableau', 'excel', 'cognos', 'spss']</t>
  </si>
  <si>
    <t>North Bay Shore, NY</t>
  </si>
  <si>
    <t>Wethersfield, CT</t>
  </si>
  <si>
    <t>['python', 'aws', 'gcp', 'azure', 'tensorflow', 'pytorch', 'scikit-learn', 'hadoop', 'spark', 'git', 'docker', 'kubernetes']</t>
  </si>
  <si>
    <t>['sql', 'python', 'java', 'databricks', 'azure', 'gcp', 'power bi', 'tableau', 'unity']</t>
  </si>
  <si>
    <t>Data Engineer Co-Op - Full-time</t>
  </si>
  <si>
    <t>Koch Business Solutions, LP</t>
  </si>
  <si>
    <t>['sql', 'nosql', 'python', 'java', 'scala', 'snowflake', 'redshift']</t>
  </si>
  <si>
    <t>V2Soft</t>
  </si>
  <si>
    <t>['sql', 'python', 'azure', 'databricks', 'pyspark', 'jira', 'confluence']</t>
  </si>
  <si>
    <t>Data Engineer, Data and Intelligence Products</t>
  </si>
  <si>
    <t>AcuityMD</t>
  </si>
  <si>
    <t>['c#', 'python', 'r', 'sql', 'bigquery', 'github', 'atlassian']</t>
  </si>
  <si>
    <t>JT4 LLC</t>
  </si>
  <si>
    <t>Washington, IL</t>
  </si>
  <si>
    <t>Data Engineer with Microsoft Fabric &amp; Power BI Experience</t>
  </si>
  <si>
    <t>['c#', 'power bi']</t>
  </si>
  <si>
    <t>['sql', 'nosql', 'mongodb', 'mongodb', 'python', 'java', 'c++', 'scala', 'cassandra', 'redshift', 'azure', 'hadoop', 'spark', 'kafka', 'airflow', 'flow']</t>
  </si>
  <si>
    <t>Data Analyst I - Hospitality Data Team</t>
  </si>
  <si>
    <t>['python', 'sql', 'dynamodb', 'bigquery', 'scikit-learn', 'looker', 'git']</t>
  </si>
  <si>
    <t>['python', 'sql', 'go', 'bash', 'flask', 'fastapi', 'linux', 'docker', 'git', 'jenkins', 'jira']</t>
  </si>
  <si>
    <t>Sony Group Corporation</t>
  </si>
  <si>
    <t>Busan, South Korea</t>
  </si>
  <si>
    <t>Data Science Undergraduate Internship - Summer 2025</t>
  </si>
  <si>
    <t>Expert Big Data Engineer | Java/Scala, Hadoop, Spark | Full-Time contract</t>
  </si>
  <si>
    <t>Eastvale, CA</t>
  </si>
  <si>
    <t>Lyft Internship for Software Engineer &amp; Others | USA Guide 2025</t>
  </si>
  <si>
    <t>Toronto, ON, Canada (+17 others)</t>
  </si>
  <si>
    <t>['go', 'python', 'java', 'javascript', 'c++', 'swift', 'r', 'sql', 'kotlin', 'html', 'css', 'aws', 'bigquery', 'spark', 'tensorflow', 'pytorch', 'react', 'scikit-learn', 'hadoop', 'spring', 'node.js', 'django', 'flask', 'excel', 'tableau', 'flow', 'github']</t>
  </si>
  <si>
    <t>Bonduelle</t>
  </si>
  <si>
    <t>Mulino, OR</t>
  </si>
  <si>
    <t>Hispanic-Jobs.com</t>
  </si>
  <si>
    <t>Arvin, CA</t>
  </si>
  <si>
    <t>Sand Lake, MI</t>
  </si>
  <si>
    <t>Senior Software Engineer Data Lake</t>
  </si>
  <si>
    <t>['python', 'java', 'scala', 'sql', 'nosql', 'aws', 'azure', 'redshift', 'hadoop', 'spark', 'kafka', 'splunk']</t>
  </si>
  <si>
    <t>EY - GDS Consulting -Data Scientist   - Senior</t>
  </si>
  <si>
    <t>System Integration Engineer (Mountain View)</t>
  </si>
  <si>
    <t>Programmer</t>
  </si>
  <si>
    <t>Haywards Heath, United Kingdom</t>
  </si>
  <si>
    <t>Job Today</t>
  </si>
  <si>
    <t>Barnard Gate - Anchor</t>
  </si>
  <si>
    <t>['npm']</t>
  </si>
  <si>
    <t>Manager, Senior Clinical Data Scientist, Clinical Data Sciences - Full-time</t>
  </si>
  <si>
    <t>Data Engineer II - Full-time</t>
  </si>
  <si>
    <t>Core Database Engineer</t>
  </si>
  <si>
    <t>QuestDB</t>
  </si>
  <si>
    <t>['sql', 'c++', 'java']</t>
  </si>
  <si>
    <t>SAS Developer</t>
  </si>
  <si>
    <t>['sas', 'sas', 'windows']</t>
  </si>
  <si>
    <t>['python', 'sql', 'shell', 'elasticsearch', 'oracle', 'snowflake', 'azure', 'aws', 'hadoop', 'alteryx']</t>
  </si>
  <si>
    <t>Data Lead | Data Engineering | REMOTE</t>
  </si>
  <si>
    <t>Uplers</t>
  </si>
  <si>
    <t>['python', 'sql', 'aws', 'gcp', 'airflow', 'pyspark', 'spark']</t>
  </si>
  <si>
    <t>Data Analyst Quality &amp; Safety</t>
  </si>
  <si>
    <t>Gentex Corp.</t>
  </si>
  <si>
    <t>['oracle', 'excel', 'sap', 'qlik']</t>
  </si>
  <si>
    <t>IT Systems &amp; Data Analyst</t>
  </si>
  <si>
    <t>Data Engineer with Tomcat-</t>
  </si>
  <si>
    <t>['sql', 'javascript', 'snowflake', 'visio', 'tableau', 'jira']</t>
  </si>
  <si>
    <t>['aws', 'gcp', 'azure', 'pytorch', 'phoenix', 'linux', 'docker']</t>
  </si>
  <si>
    <t>['python', 'aws', 'azure', 'gcp', 'pytorch', 'tensorflow', 'phoenix', 'linux', 'docker']</t>
  </si>
  <si>
    <t>Senior Data Engineer/ Architect</t>
  </si>
  <si>
    <t>Enable Data Incorporated</t>
  </si>
  <si>
    <t>['sql', 'nosql', 'databricks', 'azure', 'aws', 'spark', 'airflow']</t>
  </si>
  <si>
    <t>Pure Financial Advisors, Inc.</t>
  </si>
  <si>
    <t>Sr. Data Engineer (HYBRID) (Richmond, VA)</t>
  </si>
  <si>
    <t>Atlantic Union Bank</t>
  </si>
  <si>
    <t>Machine Learning Engineer/AI Engineer</t>
  </si>
  <si>
    <t>['rust', 'sql', 'mongodb', 'mongodb', 'scala', 'python', 'databricks', 'azure', 'aws', 'gcp', 'bigquery', 'spark', 'kafka', 'pyspark', 'graphql', 'docker', 'kubernetes']</t>
  </si>
  <si>
    <t>Principal Reverse Engineer - Remote</t>
  </si>
  <si>
    <t>Zyte</t>
  </si>
  <si>
    <t>Judge Group, Inc.</t>
  </si>
  <si>
    <t>['javascript', 'aws', 'redshift', 'bigquery', 'jquery', 'flow']</t>
  </si>
  <si>
    <t>Business Intelligence Analyst - Full Time</t>
  </si>
  <si>
    <t>Martin Luther King, Jr. Community Hospital</t>
  </si>
  <si>
    <t>['sql', 'c', 'oracle', 'tableau', 'power bi', 'excel']</t>
  </si>
  <si>
    <t>Iambic Therapeutics</t>
  </si>
  <si>
    <t>['python', 'databricks', 'aws', 'airflow', 'spark', 'kubernetes']</t>
  </si>
  <si>
    <t>Senior Analyst, Informatics</t>
  </si>
  <si>
    <t>Lead GTM Data Analyst</t>
  </si>
  <si>
    <t>['sql', 'tableau', 'looker', 'excel']</t>
  </si>
  <si>
    <t>Aspire General Insurance Company</t>
  </si>
  <si>
    <t>['sql', 'python', 'sql server', 'azure', 'aws', 'gcp', 'pandas', 'power bi', 'tableau']</t>
  </si>
  <si>
    <t>Analyst, Human Resources</t>
  </si>
  <si>
    <t>Champions Group Holdings</t>
  </si>
  <si>
    <t>['power bi', 'tableau', 'excel', 'dax']</t>
  </si>
  <si>
    <t>FDH Aero</t>
  </si>
  <si>
    <t>Yelzkizi</t>
  </si>
  <si>
    <t>['java', 'python', 'r', 'sas', 'sas', 'sql', 'postgresql', 'aurora', 'tableau']</t>
  </si>
  <si>
    <t>MLOps Engineer I</t>
  </si>
  <si>
    <t>Mercury Insurance Services, LLC</t>
  </si>
  <si>
    <t>['sql', 'python', 'aws', 'flask', 'fastapi', 'docker', 'github', 'gitlab']</t>
  </si>
  <si>
    <t>Environmental Data Analyst - Pentagon</t>
  </si>
  <si>
    <t>Conservation Job Board</t>
  </si>
  <si>
    <t>Colorado State University - Center for Environmental Management of Military Lands</t>
  </si>
  <si>
    <t>Weatherford, TX</t>
  </si>
  <si>
    <t>Senior Data Scientist for U.S. Marine Corps Logistics</t>
  </si>
  <si>
    <t>Data Engineering Manager, Analytics (Core Growth) - Now Hiring</t>
  </si>
  <si>
    <t>Managing Director, AI &amp; Product</t>
  </si>
  <si>
    <t>Senior Data Engineer (Multiple Locations)</t>
  </si>
  <si>
    <t>Chalfont, PA</t>
  </si>
  <si>
    <t>['sql', 'python', 't-sql', 'postgresql', 'databricks', 'azure', 'spark']</t>
  </si>
  <si>
    <t>Staff/Senior Software Consultant - Python + AWS/AZURE + Databricks -  Morning Shift</t>
  </si>
  <si>
    <t>10Pearls</t>
  </si>
  <si>
    <t>['python', 'nosql', 'databricks', 'azure', 'aws', 'react', 'kubernetes', 'git', 'jenkins']</t>
  </si>
  <si>
    <t>Peregrine</t>
  </si>
  <si>
    <t>['python', 'postgresql', 'elasticsearch', 'aws', 'airflow', 'kafka', 'react', 'django', 'pulumi', 'terraform', 'kubernetes']</t>
  </si>
  <si>
    <t>['sql', 'sql server', 'azure', 'sap', 'excel', 'power bi', 'dax']</t>
  </si>
  <si>
    <t>Staff Level Python Engineer</t>
  </si>
  <si>
    <t>['python', 'typescript', 'aws', 'flask', 'django', 'fastapi', 'docker', 'kubernetes']</t>
  </si>
  <si>
    <t>Business Systems Reporting Analyst</t>
  </si>
  <si>
    <t>The Rundown Jobs - The Rundown AI</t>
  </si>
  <si>
    <t>TDECU</t>
  </si>
  <si>
    <t>['sql', 'python', 'java', 'scala', 'azure', 'snowflake', 'gcp', 'hadoop', 'spark', 'airflow', 'git']</t>
  </si>
  <si>
    <t>['python', 'r', 'sql', 'sas', 'sas', 'postgresql', 'git']</t>
  </si>
  <si>
    <t>OpenShift Cloud DevSecOps Engineer</t>
  </si>
  <si>
    <t>['java', 'python', 'go', 'azure', 'oracle', 'kafka', 'linux', 'ansible', 'jenkins', 'kubernetes', 'terraform']</t>
  </si>
  <si>
    <t>['go', 'sql', 'python', 'shell', 'mongodb', 'mongodb', 'postgresql', 'mysql', 'aws', 'redshift', 'azure', 'spark', 'pyspark', 'hadoop', 'selenium', 'excel', 'jenkins', 'github', 'docker', 'kubernetes']</t>
  </si>
  <si>
    <t>Data Analyst/Scientist: IV-</t>
  </si>
  <si>
    <t>Lead Data Science Engineer / Generative AI</t>
  </si>
  <si>
    <t>Network Data Engineer (Flex Shift) Opening #481184</t>
  </si>
  <si>
    <t>['python', 'ansible', 'terminal']</t>
  </si>
  <si>
    <t>Databricks Engineer</t>
  </si>
  <si>
    <t>Seven Hills Group Technologies inc.</t>
  </si>
  <si>
    <t>['scala', 'sql', 'databricks', 'azure', 'aws', 'gcp', 'pyspark', 'gdpr', 'tableau', 'power bi', 'looker', 'unity']</t>
  </si>
  <si>
    <t>Elmhurst, NY</t>
  </si>
  <si>
    <t>KAISERTECH INC</t>
  </si>
  <si>
    <t>['python', 'scala', 'shell', 'sql', 'hadoop', 'spark', 'unix', 'excel']</t>
  </si>
  <si>
    <t>Platform &amp; HPC Data Engineer -Candidate MUST hold an active DoD TS/SCI clearance NO EXCEPTIONS</t>
  </si>
  <si>
    <t>Platinum Technologies</t>
  </si>
  <si>
    <t>['python', 'bash', 'perl', 'flow']</t>
  </si>
  <si>
    <t>Lead Philanthropy Data Analyst</t>
  </si>
  <si>
    <t>['sql', 'crystal', 'visual basic', 'vba', 'oracle', 'power bi', 'tableau', 'sharepoint', 'excel']</t>
  </si>
  <si>
    <t>Auto Club Of Southern Calif</t>
  </si>
  <si>
    <t>['javascript', 'html', 'css', 'react']</t>
  </si>
  <si>
    <t>AppCard, Inc.</t>
  </si>
  <si>
    <t>['sql', 'aws', 'linux']</t>
  </si>
  <si>
    <t>Platform Engineer</t>
  </si>
  <si>
    <t>['python', 'shell', 'aws', 'azure', 'gcp', 'terraform']</t>
  </si>
  <si>
    <t>United Power, Inc</t>
  </si>
  <si>
    <t>['sql', 'python', 'sql server', 'azure', 'aws', 'gcp', 'ssis', 'git', 'docker']</t>
  </si>
  <si>
    <t>Senior Network Engineer/Cisco/Data Center</t>
  </si>
  <si>
    <t>Eddington, Pennsylvania</t>
  </si>
  <si>
    <t>w2 only Data Analyst/data Scientist  -  Local Candidates only</t>
  </si>
  <si>
    <t>['python', 'r', 'sql', 'power bi', 'dax']</t>
  </si>
  <si>
    <t>Senior Data Engineer, Spark</t>
  </si>
  <si>
    <t>eSimplicity</t>
  </si>
  <si>
    <t>['sql', 'python', 'r', 'databricks', 'aws', 'spark', 'github']</t>
  </si>
  <si>
    <t>UMS - United Medical Systems</t>
  </si>
  <si>
    <t>Data Analyst with Guidewire exp</t>
  </si>
  <si>
    <t>Senior Data Business Analyst</t>
  </si>
  <si>
    <t>Hiscox</t>
  </si>
  <si>
    <t>['sql', 'oracle', 'databricks']</t>
  </si>
  <si>
    <t>['sql', 'scala', 'java', 'db2', 'oracle', 'spark', 'kafka', 'flow']</t>
  </si>
  <si>
    <t>Data Governance Engineer - Ataccama</t>
  </si>
  <si>
    <t>Data Engineer I (Full Time) United States</t>
  </si>
  <si>
    <t>Data Analyst Customer Experience</t>
  </si>
  <si>
    <t>Celanese International Corporation</t>
  </si>
  <si>
    <t>US Medical Digital Engagement &amp; Insights, Data Analyst</t>
  </si>
  <si>
    <t>FactoryFix</t>
  </si>
  <si>
    <t>Bio-Life Plasma, LLC</t>
  </si>
  <si>
    <t>['aws', 'azure', 'databricks', 'snowflake', 'react', 'tableau', 'flow']</t>
  </si>
  <si>
    <t>Senior Associate, Marketing Data Science</t>
  </si>
  <si>
    <t>Avant, LLC</t>
  </si>
  <si>
    <t>['python', 'r', 'java', 'scala', 'sql', 'databricks', 'azure', 'aws', 'tableau', 'looker']</t>
  </si>
  <si>
    <t>Data Engineer/ SRE</t>
  </si>
  <si>
    <t>The Charles Schwab Corporation</t>
  </si>
  <si>
    <t>['sql', 'python', 'shell', 'java', 'sql server', 'oracle', 'outlook', 'word', 'excel', 'flow', 'jira']</t>
  </si>
  <si>
    <t>Product Engineer (Software Engineer)</t>
  </si>
  <si>
    <t>Grid</t>
  </si>
  <si>
    <t>['go', 'sql', 'golang', 'mysql', 'gcp', 'bigquery']</t>
  </si>
  <si>
    <t>Senior Data Engineer (9+ month contract)</t>
  </si>
  <si>
    <t>Morgan USA Express LLC</t>
  </si>
  <si>
    <t>Data Analyst - Public Works - R19518</t>
  </si>
  <si>
    <t>Sarasota County Government</t>
  </si>
  <si>
    <t>SENIOR DATA SCIENTIST/EMERGENCY APPOINTMENTS HOMELESSNESS</t>
  </si>
  <si>
    <t>Career.com</t>
  </si>
  <si>
    <t>['python', 'java', 'scala', 'perl', 'shell', 'gcp', 'bigquery', 'airflow', 'spark', 'kafka', 'hadoop', 'atlassian', 'bitbucket', 'jenkins', 'jira', 'confluence']</t>
  </si>
  <si>
    <t>FASTENER DISTRIBUTION HOLDINGS LLC.</t>
  </si>
  <si>
    <t>AVP - Data Engineering &amp; Cloud Transformation</t>
  </si>
  <si>
    <t>['python', 'sql', 'databricks', 'snowflake', 'aws', 'azure', 'gcp']</t>
  </si>
  <si>
    <t>Chittagong, Bangladesh</t>
  </si>
  <si>
    <t>Data Analyst (Statistician III) / 60015140</t>
  </si>
  <si>
    <t>Senior Data Collection Engineer (Hybrid/ U.S. Citizens Only)</t>
  </si>
  <si>
    <t>['c', 'python', 'javascript', 'html', 'css', 'git']</t>
  </si>
  <si>
    <t>Data Analysis 1 - SQL, Industrial company!</t>
  </si>
  <si>
    <t>Frazeysburg, OH</t>
  </si>
  <si>
    <t>['sql', 'python', 'r', 'excel', 'word']</t>
  </si>
  <si>
    <t>Wakefield, MA</t>
  </si>
  <si>
    <t>Beth Israel Lahey Health</t>
  </si>
  <si>
    <t>['sql', 'sas', 'sas', 'mysql', 'tableau', 'outlook', 'word', 'excel', 'powerpoint', 'qlik', 'flow']</t>
  </si>
  <si>
    <t>Associate Director, Business Insights and Analytics - Full-time</t>
  </si>
  <si>
    <t>Data Science Strategies in support of Artificial Intelligence</t>
  </si>
  <si>
    <t>Auria</t>
  </si>
  <si>
    <t>['r', 'python', 'c', 'c++', 'java', 'javascript']</t>
  </si>
  <si>
    <t>Manager, Software Engineering</t>
  </si>
  <si>
    <t>Lead Advanced Data Analyst</t>
  </si>
  <si>
    <t>Tech Titans Job Board</t>
  </si>
  <si>
    <t>Business Systems Analyst Intern - Now Hiring</t>
  </si>
  <si>
    <t>['sql', 'sql server', 'power bi', 'excel', 'ssrs', 'sharepoint', 'dax', 'ssis']</t>
  </si>
  <si>
    <t>Machine Learning Engineer, Generative AI Innovation Center - Model Customization</t>
  </si>
  <si>
    <t>Senior Azure Cloud Engineer</t>
  </si>
  <si>
    <t>JobMatchingPartner</t>
  </si>
  <si>
    <t>['javascript', 'python', 'powershell', 'azure', 'git']</t>
  </si>
  <si>
    <t>Teck Resources Limited</t>
  </si>
  <si>
    <t>Technical Data Analyst - UK (Farnborough)</t>
  </si>
  <si>
    <t>Farnborough, United Kingdom</t>
  </si>
  <si>
    <t>The Retail Performance Company (rpc)</t>
  </si>
  <si>
    <t>['sql', 'vba', 'sql server', 'ssis', 'excel', 'power bi']</t>
  </si>
  <si>
    <t>['sql', 'excel', 'tableau', 'power bi', 'sap', 'powerpoint', 'word']</t>
  </si>
  <si>
    <t>Data Science Manager – Derivatives Products</t>
  </si>
  <si>
    <t>Junior Software Engineer</t>
  </si>
  <si>
    <t>Hire Better Talent Solutions</t>
  </si>
  <si>
    <t>['golang', 'scala', 'java', 'python', 'c#', 'mysql', 'kubernetes', 'docker']</t>
  </si>
  <si>
    <t>North Brunswick Township, NJ</t>
  </si>
  <si>
    <t>Jay Analytix</t>
  </si>
  <si>
    <t>Senior Data Analyst with Snowflake experience</t>
  </si>
  <si>
    <t>Vizplum</t>
  </si>
  <si>
    <t>['sql', 'snowflake', 'tableau', 'power bi']</t>
  </si>
  <si>
    <t>Systems Analyst (Data Engineer)</t>
  </si>
  <si>
    <t>JMD Technologies Inc.</t>
  </si>
  <si>
    <t>['sql', 'javascript', 'java', 'snowflake', 'visio', 'tableau', 'jira']</t>
  </si>
  <si>
    <t>['sas', 'sas', 'sql', 'oracle']</t>
  </si>
  <si>
    <t>Data Analyst (only W2 candidates)</t>
  </si>
  <si>
    <t>['sql', 'alteryx', 'power bi', 'excel']</t>
  </si>
  <si>
    <t>['express', 'word', 'excel', 'sharepoint']</t>
  </si>
  <si>
    <t>Senior AWS Data Engineer (hybrid)</t>
  </si>
  <si>
    <t>Lead Data Engineer ( Python, AWS )</t>
  </si>
  <si>
    <t>New York State Police</t>
  </si>
  <si>
    <t>Data Scientist, Digital and Data Science - Analytical Sciences</t>
  </si>
  <si>
    <t>4314 AstraZeneca Pharmaceuticals LP Company</t>
  </si>
  <si>
    <t>['python', 'sql', 'c++', 'aws', 'azure', 'snowflake', 'scikit-learn', 'tensorflow', 'pytorch', 'matplotlib', 'seaborn', 'plotly', 'tableau', 'power bi', 'git']</t>
  </si>
  <si>
    <t>Lead/Senior Data Scientist with Finance Background</t>
  </si>
  <si>
    <t>R CUBE CREATIVE CONSULTING INC</t>
  </si>
  <si>
    <t>['python', 'sql', 'aws', 'azure', 'databricks', 'scikit-learn', 'tensorflow', 'pytorch', 'kafka', 'spark', 'power bi']</t>
  </si>
  <si>
    <t>Senior Consultant - Data Analytics - Business Consulting</t>
  </si>
  <si>
    <t>['snowflake', 'azure', 'tableau', 'qlik']</t>
  </si>
  <si>
    <t>Jr. Data Scientist (REMOTE)</t>
  </si>
  <si>
    <t>['sheets', 'word', 'powerpoint', 'excel', 'power bi']</t>
  </si>
  <si>
    <t>Clinical Analyst III</t>
  </si>
  <si>
    <t>St. Joseph's/Candler</t>
  </si>
  <si>
    <t>['go', 'windows', 'flow']</t>
  </si>
  <si>
    <t>['sql', 'python', 'r', 'azure', 'spark', 'hadoop', 'power bi', 'dax']</t>
  </si>
  <si>
    <t>Platform Engineer II</t>
  </si>
  <si>
    <t>Hermeus</t>
  </si>
  <si>
    <t>['linux', 'docker', 'kubernetes', 'ansible', 'terraform']</t>
  </si>
  <si>
    <t>['sql', 'python', 'aws', 'kafka', 'graphql']</t>
  </si>
  <si>
    <t>Founding CTO</t>
  </si>
  <si>
    <t>['python', 'java', 'aws', 'gcp', 'azure', 'pytorch', 'tensorflow', 'kubernetes']</t>
  </si>
  <si>
    <t>Data Engineer (Azure Databricks, Spark, PySpark)</t>
  </si>
  <si>
    <t>Builders FirstSource</t>
  </si>
  <si>
    <t>['python', 'sql', 'shell', 'sql server', 'azure', 'databricks', 'pyspark', 'linux', 'sap', 'ssis']</t>
  </si>
  <si>
    <t>National Harbor, MD</t>
  </si>
  <si>
    <t>WhirlWind Technologies, LLC</t>
  </si>
  <si>
    <t>['sql', 'nosql', 'mongodb', 'mongodb', 'sas', 'sas', 'postgresql', 'snowflake', 'aws', 'redshift', 'hadoop', 'spark', 'kafka', 'airflow', 'linux', 'tableau']</t>
  </si>
  <si>
    <t>Senior AWS Data Engineer with Production Support (USC &amp; GC)</t>
  </si>
  <si>
    <t>American Unit, Inc</t>
  </si>
  <si>
    <t>Data Scientist (NOT Engineers ) with Banking and Finance domain</t>
  </si>
  <si>
    <t>Ekcel Systems</t>
  </si>
  <si>
    <t>['mongodb', 'mongodb', 'python', 'java', 'scala', 'aws', 'gcp', 'azure', 'kafka', 'hadoop', 'spark', 'kubernetes']</t>
  </si>
  <si>
    <t>['javascript', 'sas', 'sas', 'sharepoint', 'spss', 'tableau']</t>
  </si>
  <si>
    <t>Lead Software Engineer - Data Engineering</t>
  </si>
  <si>
    <t>['java', 'javascript', 'typescript', 'python', 'sql', 'dynamodb', 'aws', 'aurora', 'hadoop', 'spark', 'linux', 'terraform', 'gitlab']</t>
  </si>
  <si>
    <t>Manager, Advertising Data Science &amp; Insights</t>
  </si>
  <si>
    <t>['sql', 'python', 'c', 'express']</t>
  </si>
  <si>
    <t>Junior Data Engineer - Full-time</t>
  </si>
  <si>
    <t>Citylitics</t>
  </si>
  <si>
    <t>['python', 'sql', 'gcp', 'plotly', 'airflow', 'django', 'docker']</t>
  </si>
  <si>
    <t>ML Engineer / Data Scientist</t>
  </si>
  <si>
    <t>['python', 'aws', 'tensorflow', 'pytorch', 'scikit-learn', 'pyspark', 'pandas', 'numpy', 'flask', 'django', 'fastapi', 'docker']</t>
  </si>
  <si>
    <t>Senior Risk Data Analyst</t>
  </si>
  <si>
    <t>Built In Los Angeles</t>
  </si>
  <si>
    <t>Senior Analyst, Data Sourcing – Metadata</t>
  </si>
  <si>
    <t>['sql', 'go', 'aws', 'azure', 'oracle', 'gdpr', 'express', 'unix', 'linux']</t>
  </si>
  <si>
    <t>Austin, TX (+2 others)</t>
  </si>
  <si>
    <t>PayPal - Eightfold AI</t>
  </si>
  <si>
    <t>Khulna, Bangladesh</t>
  </si>
  <si>
    <t>Data Analyst- Excel expert</t>
  </si>
  <si>
    <t>Database Developer + Data engineering</t>
  </si>
  <si>
    <t>Jalasoft</t>
  </si>
  <si>
    <t>['sql', 't-sql', 'sql server', 'bigquery', 'gcp', 'git']</t>
  </si>
  <si>
    <t>Mobile Software Engineer - Lace</t>
  </si>
  <si>
    <t>Afghanistan</t>
  </si>
  <si>
    <t>Io Global</t>
  </si>
  <si>
    <t>['react', 'spark']</t>
  </si>
  <si>
    <t>Sr. Manager, Clinical Data Analyst</t>
  </si>
  <si>
    <t>Endologix LLC</t>
  </si>
  <si>
    <t>['sas', 'sas', 'gcp']</t>
  </si>
  <si>
    <t>['python', 'rust', 'pytorch']</t>
  </si>
  <si>
    <t>Lead, Machine Learning Engineer</t>
  </si>
  <si>
    <t>['python', 'r', 'sql', 'java', 'scala', 'nosql', 'aws', 'tensorflow', 'pytorch', 'scikit-learn', 'jenkins']</t>
  </si>
  <si>
    <t>Associate Partner, Business Consulting - Data, Analytics and AI</t>
  </si>
  <si>
    <t>Infosys Limited Digital</t>
  </si>
  <si>
    <t>Software Engineer III - Data</t>
  </si>
  <si>
    <t>['sql', 'python', 'scala', 'nosql', 'cassandra', 'azure', 'gcp', 'spark', 'hadoop', 'airflow', 'kafka', 'docker', 'kubernetes']</t>
  </si>
  <si>
    <t>wwtech</t>
  </si>
  <si>
    <t>Digital Marketing Analyst (Contract - Paid Media Focus)</t>
  </si>
  <si>
    <t>Climate Draft Job Board</t>
  </si>
  <si>
    <t>Guidewheel</t>
  </si>
  <si>
    <t>Senior Data Scientist and Internship Program Lead</t>
  </si>
  <si>
    <t>Bogart, GA</t>
  </si>
  <si>
    <t>['sql', 'ssis', 'alteryx']</t>
  </si>
  <si>
    <t>🚀 Urgent Trainer Requirement – DevOps / Data Engineer | Q2 Training 📢</t>
  </si>
  <si>
    <t>Data Analysis Engineer</t>
  </si>
  <si>
    <t>Omni One</t>
  </si>
  <si>
    <t>Data Scientist with banking and finance experience</t>
  </si>
  <si>
    <t>NexTurn, Inc.</t>
  </si>
  <si>
    <t>Business Information Developer (Entry-Level Data Engineer - Operations Analytics)</t>
  </si>
  <si>
    <t>['sql', 'python', 'sql server', 'redshift', 'snowflake', 'databricks', 'oracle', 'ssis', 'spreadsheet']</t>
  </si>
  <si>
    <t>Info Governance and Privacy - Data Governance &amp; Data Engineering Sr. Associate</t>
  </si>
  <si>
    <t>Data Analyst III (Contractor)</t>
  </si>
  <si>
    <t>['sql', 'word', 'flow']</t>
  </si>
  <si>
    <t>Data Scientist Associate– Physical Sciences and Engineering--Flexible Locations U.S.</t>
  </si>
  <si>
    <t>['r', 'javascript', 'css', 'azure', 'power bi', 'tableau', 'docker', 'github']</t>
  </si>
  <si>
    <t>Programmer/Data Analyst</t>
  </si>
  <si>
    <t>Streamlight, Inc.</t>
  </si>
  <si>
    <t>['sql', 'c#', 'java', 'vba', 'html', 'css', 'javascript', 'jquery', 'windows']</t>
  </si>
  <si>
    <t>Aptino</t>
  </si>
  <si>
    <t>['aws', 'snowflake', 'flow']</t>
  </si>
  <si>
    <t>Sr Big Data Engineering Leads</t>
  </si>
  <si>
    <t>Circana</t>
  </si>
  <si>
    <t>['python', 'scala', 'sql', 'java', 'postgresql', 'oracle', 'azure', 'hadoop', 'spark', 'pyspark', 'linux']</t>
  </si>
  <si>
    <t>['sql', 'shell', 'python', 'oracle', 'aws', 'snowflake', 'hadoop', 'unix']</t>
  </si>
  <si>
    <t>['go', 'sql', 'tableau', 'looker']</t>
  </si>
  <si>
    <t>Legal Systems Analyst</t>
  </si>
  <si>
    <t>Marketing Data Analyst – Contract</t>
  </si>
  <si>
    <t>UNLEADED</t>
  </si>
  <si>
    <t>Technical Specialist – UAS Foreign Military Sales and Technical Data Analyst</t>
  </si>
  <si>
    <t>Integral</t>
  </si>
  <si>
    <t>['sharepoint', 'sap']</t>
  </si>
  <si>
    <t>Data Science (Full-Time / Onsite, LA)</t>
  </si>
  <si>
    <t>['python', 'sql', 'jupyter', 'numpy', 'pandas', 'scikit-learn', 'git']</t>
  </si>
  <si>
    <t>Principal Data/App Engineer (Talent Excellence)</t>
  </si>
  <si>
    <t>['python', 'sql', 'azure', 'sap', 'flow']</t>
  </si>
  <si>
    <t>Trystar</t>
  </si>
  <si>
    <t>Data Quality/Metadata /Data Lineage Specialist (C11)</t>
  </si>
  <si>
    <t>['sas', 'sas', 'python', 'excel', 'powerpoint', 'word']</t>
  </si>
  <si>
    <t>Engineering Manager, Data Platforms</t>
  </si>
  <si>
    <t>['databricks', 'snowflake', 'redshift', 'bigquery', 'spark', 'kafka']</t>
  </si>
  <si>
    <t>Sriven Systems Inc.</t>
  </si>
  <si>
    <t>['nosql', 'spark', 'kafka']</t>
  </si>
  <si>
    <t>Azure Lead</t>
  </si>
  <si>
    <t>Senior Data Engineer - Developer Program</t>
  </si>
  <si>
    <t>Sustainable Talent</t>
  </si>
  <si>
    <t>['sql', 'python', 'ruby', 'ruby', 'aws', 'databricks', 'spark', 'ruby on rails', 'github', 'docker']</t>
  </si>
  <si>
    <t>AI Data Engineer – Langchain | AWS | SQL | Onsite (Quad Cities)</t>
  </si>
  <si>
    <t>['sql', 'nosql', 'python', 'postgresql', 'mysql', 'sql server', 'aws', 'redshift', 'airflow', 'spark', 'kafka', 'docker', 'kubernetes']</t>
  </si>
  <si>
    <t>Manufacturing Data Analyst – Biopharma</t>
  </si>
  <si>
    <t>['sql', 'sas', 'sas', 'python', 'c', 'word', 'excel']</t>
  </si>
  <si>
    <t>Database Analyst - Full-time</t>
  </si>
  <si>
    <t>KONE, Inc</t>
  </si>
  <si>
    <t>['python', 'scala', 'aws', 'databricks', 'sap', 'flow', 'gitlab', 'terraform', 'unity', 'jira', 'confluence']</t>
  </si>
  <si>
    <t>data analyst with Qlik experience - local to MA</t>
  </si>
  <si>
    <t>Technology Consultants, Inc.</t>
  </si>
  <si>
    <t>['qlik', 'power bi', 'excel', 'tableau']</t>
  </si>
  <si>
    <t>Supply Chain Analyst (Urgent Hire)</t>
  </si>
  <si>
    <t>Gurnee, IL</t>
  </si>
  <si>
    <t>NTT DATA currently seeks a Data Engineer to join our team for a remote position</t>
  </si>
  <si>
    <t>Lead/Sr. Level Big Data Engineer (13-15 Years Exp) (1+ Year Contract/Hybrid) Malvern, PA</t>
  </si>
  <si>
    <t>iTvorks Inc</t>
  </si>
  <si>
    <t>Entry Level Cost / Data Analyst</t>
  </si>
  <si>
    <t>enGenius Consulting Group</t>
  </si>
  <si>
    <t>Data Analyst-Life Science</t>
  </si>
  <si>
    <t>['python', 'sql', 'postgresql', 'mysql', 'oracle', 'power bi', 'qlik']</t>
  </si>
  <si>
    <t>Senior Data Financial Analyst</t>
  </si>
  <si>
    <t>Saputo Inc.</t>
  </si>
  <si>
    <t>['sql', 'vba', 'power bi', 'dax', 'excel']</t>
  </si>
  <si>
    <t>['java', 'python', 'sql', 'scala', 'gcp', 'aws', 'bigquery', 'airflow', 'flow']</t>
  </si>
  <si>
    <t>W2 role - AWS Data engineer -10+ yrs required NO C2C only W2 - REMOTE</t>
  </si>
  <si>
    <t>Neon IT Solutions</t>
  </si>
  <si>
    <t>['python', 'sql', 'c#', 'aws', 'aurora', 'redshift', 'snowflake', 'pyspark', 'spark']</t>
  </si>
  <si>
    <t>Sr. Data Engineer - Major Entertainment Company - NO H1B OR C2C</t>
  </si>
  <si>
    <t>TechLink Resources, Inc</t>
  </si>
  <si>
    <t>['python', 'java', 'scala', 'sql', 'databricks', 'aws', 'snowflake', 'airflow', 'spark', 'kubernetes']</t>
  </si>
  <si>
    <t>Grid Dynamics</t>
  </si>
  <si>
    <t>['scala', 'sql', 'python', 'aws', 'spark', 'hadoop', 'kafka', 'airflow']</t>
  </si>
  <si>
    <t>Indygo</t>
  </si>
  <si>
    <t>['sql', 'r', 'sas', 'sas', 'python', 'sql server', 'airflow', 'excel', 'power bi', 'dax', 'ssrs', 'ssis']</t>
  </si>
  <si>
    <t>Junior java Developer with spring boot/Jr. Data Analyst-remote</t>
  </si>
  <si>
    <t>['java', 'javascript', 'c++', 'python', 'oracle', 'spring', 'power bi', 'tableau', 'docker', 'jenkins', 'github']</t>
  </si>
  <si>
    <t>Data Scientist -Lead, Vice President</t>
  </si>
  <si>
    <t>Data Engineer - USDS (Multiple Positions)</t>
  </si>
  <si>
    <t>['sql', 'python', 'java', 'sql server', 'spark', 'hadoop', 'express']</t>
  </si>
  <si>
    <t>VCI Construction</t>
  </si>
  <si>
    <t>Data Analyst - AI Trainer</t>
  </si>
  <si>
    <t>Accounting Today Jobs</t>
  </si>
  <si>
    <t>DataAnnotation</t>
  </si>
  <si>
    <t>Monster Energy</t>
  </si>
  <si>
    <t>['sql', 'azure', 'power bi', 'dax', 'excel', 'word', 'powerpoint', 'outlook']</t>
  </si>
  <si>
    <t>AMCORP</t>
  </si>
  <si>
    <t>Sr. Data Scientist US A2A Payments &amp; Open Banking</t>
  </si>
  <si>
    <t>['sql', 'python', 'hadoop', 'jira']</t>
  </si>
  <si>
    <t>Financial Crime Senior Data Analyst</t>
  </si>
  <si>
    <t>['sql', 'r', 'python', 'sas', 'sas', 'power bi', 'tableau', 'wire']</t>
  </si>
  <si>
    <t>['vba', 'sql', 'excel', 'tableau']</t>
  </si>
  <si>
    <t>Sr. Data &amp; Analytics Engineer</t>
  </si>
  <si>
    <t>['sql', 'python', 'databricks', 'snowflake', 'bigquery']</t>
  </si>
  <si>
    <t>Test Developer</t>
  </si>
  <si>
    <t>['python', 'sql', 'java', 'c++', 'selenium', 'sap', 'docker']</t>
  </si>
  <si>
    <t>Menifee, CA</t>
  </si>
  <si>
    <t>Data Interpretation Analyst II - MFL/GEO Pipeline In-Line Inspection - Now Hiring</t>
  </si>
  <si>
    <t>Entegra LLP</t>
  </si>
  <si>
    <t>Senior Financial Analyst - Now Hiring</t>
  </si>
  <si>
    <t>Pantheon Data</t>
  </si>
  <si>
    <t>['outlook', 'word', 'excel', 'sharepoint', 'powerpoint']</t>
  </si>
  <si>
    <t>Metric &amp; Data Analyst Senior - Now Hiring</t>
  </si>
  <si>
    <t>Data Engineer- Site Reliability Engineer</t>
  </si>
  <si>
    <t>aKube, Inc.</t>
  </si>
  <si>
    <t>['python', 'go', 'java', 'c#', 'azure', 'splunk', 'terraform', 'ansible', 'puppet', 'chef', 'docker', 'kubernetes']</t>
  </si>
  <si>
    <t>EY-GDS Consulting-AI and DATA-Power BI-Senior</t>
  </si>
  <si>
    <t>​​Technical Program Manager​</t>
  </si>
  <si>
    <t>['sql', 'postgresql', 'azure', 'power bi', 'git']</t>
  </si>
  <si>
    <t>Airline Business Development Data Analyst I</t>
  </si>
  <si>
    <t>Metropolitan Washington Airports Authority</t>
  </si>
  <si>
    <t>['spreadsheet', 'excel', 'powerpoint']</t>
  </si>
  <si>
    <t>Data Analyst - Must Live in Georgia Currently</t>
  </si>
  <si>
    <t>Data Engineer, Staff</t>
  </si>
  <si>
    <t>['python', 'terraform']</t>
  </si>
  <si>
    <t>['python', 'java', 'sql', 'databricks', 'snowflake', 'aws', 'pyspark', 'airflow']</t>
  </si>
  <si>
    <t>Data Engineer- Manager - Full-time</t>
  </si>
  <si>
    <t>Open road solutions llc</t>
  </si>
  <si>
    <t>['excel', 'outlook', 'word']</t>
  </si>
  <si>
    <t>Music Data Analyst (Great Britain)</t>
  </si>
  <si>
    <t>Third Bridge Creative</t>
  </si>
  <si>
    <t>Sr. Data Center Engineer</t>
  </si>
  <si>
    <t>['python', 'sql', 'snowflake', 'aws', 'airflow', 'bitbucket', 'jenkins', 'jira']</t>
  </si>
  <si>
    <t>TriosysIT Inc.</t>
  </si>
  <si>
    <t>['sql', 'shell', 'hadoop', 'airflow', 'spark', 'tableau', 'looker']</t>
  </si>
  <si>
    <t>VP – Liquidity Integration &amp; Transformation (Data Engineering)</t>
  </si>
  <si>
    <t>Appy Pie LLP</t>
  </si>
  <si>
    <t>['sql', 'python', 'oracle', 'kafka', 'jira', 'confluence']</t>
  </si>
  <si>
    <t>Zinpro Corporation</t>
  </si>
  <si>
    <t>['snowflake', 'express', 'tableau', 'sap', 'word']</t>
  </si>
  <si>
    <t>['hadoop', 'jupyter', 'spark', 'kafka', 'datarobot', 'ansible', 'kubernetes']</t>
  </si>
  <si>
    <t>Secret cleared Data Analyst</t>
  </si>
  <si>
    <t>Trinity IT</t>
  </si>
  <si>
    <t>['python', 'r', 'sql', 'nosql', 'aws', 'azure', 'gcp', 'tableau', 'power bi', 'git']</t>
  </si>
  <si>
    <t>Health Care Service Corp.</t>
  </si>
  <si>
    <t>['sql', 'r', 'word', 'excel', 'tableau', 'power bi']</t>
  </si>
  <si>
    <t>Healthcare Clinical Data Analyst - Full-time</t>
  </si>
  <si>
    <t>Senior Data Analyst, Assurance and Advisory Management, AMP - Full-time</t>
  </si>
  <si>
    <t>['sql', 'python', 'sas', 'sas', 'tableau', 'sap']</t>
  </si>
  <si>
    <t>Data Engineer, Analytics - Full-time</t>
  </si>
  <si>
    <t>Senior Data Analyst - Growth</t>
  </si>
  <si>
    <t>Midlevel Data Analyst - Now Hiring</t>
  </si>
  <si>
    <t>['sql', 'spring', 'power bi']</t>
  </si>
  <si>
    <t>Data Analyst, Reporting &amp; Accounting Systems - Yardi experience required - Now Hiring</t>
  </si>
  <si>
    <t>Welltower, Inc.</t>
  </si>
  <si>
    <t>['sql', 'c', 'alteryx']</t>
  </si>
  <si>
    <t>['sql', 'python', 'r', 'c++', 'java', 'html', 'sql server', 'snowflake', 'azure', 'oracle', 'alteryx', 'tableau', 'sap', 'power bi']</t>
  </si>
  <si>
    <t>Data Engineer (Power BI Fabric Certified) - Now Hiring</t>
  </si>
  <si>
    <t>['python', 'r', 'sql', 'c', 'tensorflow', 'pytorch', 'power bi']</t>
  </si>
  <si>
    <t>Sr. Reporting &amp; Data Analyst</t>
  </si>
  <si>
    <t>Banyan Medical Solutions</t>
  </si>
  <si>
    <t>['sql', 'python', 'r', 'excel', 'power bi', 'tableau', 'looker']</t>
  </si>
  <si>
    <t>Data Engineer - Wayne, PA, Salt Lake City, UT, Pittsburgh, PA</t>
  </si>
  <si>
    <t>Senior Data Engineer - Long Term Project - Elk Grove/Sacramento (Hybrid), CA. - Now Hiring</t>
  </si>
  <si>
    <t>['sql', 'python', 'go', 'bigquery']</t>
  </si>
  <si>
    <t>Analyst (Contracts, Analytics and Data Management) - Full-time</t>
  </si>
  <si>
    <t>['sql', 'azure', 'excel', 'powerpoint', 'power bi', 'sharepoint']</t>
  </si>
  <si>
    <t>Data Analyst-Life Science - Full-time</t>
  </si>
  <si>
    <t>Sr. Staff Data Engineer - Hybrid - Full-time</t>
  </si>
  <si>
    <t>['python', 'shell', 'go', 'aws', 'snowflake', 'oracle', 'spark', 'hadoop', 'github', 'jenkins']</t>
  </si>
  <si>
    <t>Data Analyst (contract)</t>
  </si>
  <si>
    <t>['sql', 'qlik', 'alteryx', 'excel', 'word']</t>
  </si>
  <si>
    <t>Senior Analyst, Data Analytics, Corporate Strategy</t>
  </si>
  <si>
    <t>['power bi', 'sharepoint', 'excel', 'dax']</t>
  </si>
  <si>
    <t>Senior Reliability Data Analyst</t>
  </si>
  <si>
    <t>Job Board - Advanced Energy Group</t>
  </si>
  <si>
    <t>Looking for Data Engineer - Sunnyvale, CA Hybrid/REMOTE</t>
  </si>
  <si>
    <t>['python', 'sql', 'snowflake', 'airflow', 'github', 'kubernetes', 'docker']</t>
  </si>
  <si>
    <t>Senior Data Scientist – Price Optimization Modeling</t>
  </si>
  <si>
    <t>['go', 'python', 'r', 'sql', 'aws', 'databricks', 'gcp', 'gitlab', 'github']</t>
  </si>
  <si>
    <t>Sr Data Platform Engineer</t>
  </si>
  <si>
    <t>['sql', 'db2', 'postgresql', 'sql server', 'gcp', 'azure', 'aws', 'oracle', 'aurora', 'linux', 'unix', 'windows', 'ansible', 'terraform', 'jenkins', 'github']</t>
  </si>
  <si>
    <t>['python', 'sql', 'java', 'gcp', 'aws', 'bigquery', 'redshift', 'azure', 'linux', 'terraform', 'docker']</t>
  </si>
  <si>
    <t>Global Trade Data Analyst - Full-time</t>
  </si>
  <si>
    <t>Manager, Big Data - REMOTE</t>
  </si>
  <si>
    <t>['azure', 'databricks', 'aws', 'spark', 'phoenix']</t>
  </si>
  <si>
    <t>Lead Data Product Analyst</t>
  </si>
  <si>
    <t>['sql', 'python', 'firebase', 'firebase', 'azure', 'aws', 'databricks', 'kafka', 'power bi', 'tableau', 'qlik', 'sap', 'jira', 'confluence']</t>
  </si>
  <si>
    <t>All-Source Intelligence Analyst, Mid</t>
  </si>
  <si>
    <t>Wet Weather Program Data Analyst</t>
  </si>
  <si>
    <t>McKim &amp; Creed, Inc.</t>
  </si>
  <si>
    <t>['sql', 'python', 'r', 'scala', 'java', 'sql server', 'aws', 'snowflake', 'oracle', 'spark', 'hadoop', 'kafka', 'unix', 'linux', 'tableau', 'flow']</t>
  </si>
  <si>
    <t>['python', 'sql', 'postgresql', 'cassandra', 'mysql', 'dynamodb', 'oracle', 'snowflake', 'aws', 'express', 'excel']</t>
  </si>
  <si>
    <t>Data Analyst - Supply Chain - Now Hiring</t>
  </si>
  <si>
    <t>['sql', 'python', 'r', 'power bi', 'tableau', 'looker']</t>
  </si>
  <si>
    <t>['sql', 'python', 'power bi', 'tableau', 'excel']</t>
  </si>
  <si>
    <t>AWS Data Analyst</t>
  </si>
  <si>
    <t>['aws', 'redshift', 'tableau', 'power bi', 'sap']</t>
  </si>
  <si>
    <t>Intern - Manufacturing Data Analyst - Plant 10 - Now Hiring</t>
  </si>
  <si>
    <t>Whitehall, MI</t>
  </si>
  <si>
    <t>Howmet Aerospace</t>
  </si>
  <si>
    <t>Bettendorf, IA</t>
  </si>
  <si>
    <t>Hirevo Consulting</t>
  </si>
  <si>
    <t>['sql', 'nosql', 'python', 'postgresql', 'mysql', 'sql server', 'aws', 'redshift', 'spark', 'kafka', 'airflow', 'docker', 'kubernetes']</t>
  </si>
  <si>
    <t>Data Analyst 1 - Now Hiring</t>
  </si>
  <si>
    <t>Level 2 Data Analyst</t>
  </si>
  <si>
    <t>Grand Ridge, FL</t>
  </si>
  <si>
    <t>['sap', 'atlassian', 'jira', 'confluence']</t>
  </si>
  <si>
    <t>Software Development Engineer, Veteran Opportunity</t>
  </si>
  <si>
    <t>['java', 'c++', 'c#', 'c', 'perl', 'aws']</t>
  </si>
  <si>
    <t>Customer Success Data Analyst - Full-time</t>
  </si>
  <si>
    <t>West Chester Township, OH</t>
  </si>
  <si>
    <t>GE Aerospace</t>
  </si>
  <si>
    <t>['java', 'python', 'scala', 'sql', 'nosql', 'mysql', 'postgresql', 'cassandra', 'oracle', 'hadoop', 'spark']</t>
  </si>
  <si>
    <t>Senior Mechanical Design Engineer - Data Centers</t>
  </si>
  <si>
    <t>Data Analyst-Logistics</t>
  </si>
  <si>
    <t>Long Island Community Hospital</t>
  </si>
  <si>
    <t>Sr Director, Data Lake Engineering</t>
  </si>
  <si>
    <t>['dart', 'aws', 'azure', 'kubernetes']</t>
  </si>
  <si>
    <t>Personnel Security - Sr. Data Analyst - Full-time</t>
  </si>
  <si>
    <t>['python', 'sql', 'plotly', 'linux']</t>
  </si>
  <si>
    <t>HRIS Data Analyst - Full-time</t>
  </si>
  <si>
    <t>Advanced Analytics Analyst - Strategic Insights - Full-time</t>
  </si>
  <si>
    <t>Lead Data Analytics - SQL/ Databricks - Full-time</t>
  </si>
  <si>
    <t>Lead Data Scientist, GPS (Government &amp; Public Services) - Full-time</t>
  </si>
  <si>
    <t>['python', 'aws', 'databricks', 'tensorflow', 'pytorch', 'flask', 'fastapi', 'docker', 'github', 'jira']</t>
  </si>
  <si>
    <t>['sql', 'python', 'go', 'snowflake', 'redshift', 'aws', 'airflow', 'unix', 'github', 'git']</t>
  </si>
  <si>
    <t>Takeda pharmaceutical</t>
  </si>
  <si>
    <t>Entry Level Data Science and Analyst (Remote) - Now Hiring</t>
  </si>
  <si>
    <t>Operations Analyst Data Aggregation</t>
  </si>
  <si>
    <t>GDIT</t>
  </si>
  <si>
    <t>Fox Point Recruitment LLc</t>
  </si>
  <si>
    <t>Data Engineer - Business Automation &amp; Data Transformation - Now Hiring</t>
  </si>
  <si>
    <t>North Hollywood, California</t>
  </si>
  <si>
    <t>Ekman Associates, Inc</t>
  </si>
  <si>
    <t>['python', 'java', 'sql', 'nosql', 'aws', 'azure', 'graphql', 'tableau', 'power bi', 'flow', 'ansible', 'jenkins']</t>
  </si>
  <si>
    <t>SGR Job Board</t>
  </si>
  <si>
    <t>Data Scientist - Generative AI</t>
  </si>
  <si>
    <t>Viasat, Inc.</t>
  </si>
  <si>
    <t>['sql', 'python', 'r', 'datarobot']</t>
  </si>
  <si>
    <t>['python', 'sql', 'r', 'scala', 'oracle', 'hadoop', 'spark']</t>
  </si>
  <si>
    <t>Altamont, CA</t>
  </si>
  <si>
    <t>Virta Health</t>
  </si>
  <si>
    <t>['sql', 'python', 'gcp', 'bigquery', 'airflow', 'looker']</t>
  </si>
  <si>
    <t>Sr Data Engineer II</t>
  </si>
  <si>
    <t>['powershell', 'sql', 'sas', 'sas', 'sql server', 'azure', 'databricks', 'oracle', 'spark', 'kafka', 'linux', 'sap', 'ansible']</t>
  </si>
  <si>
    <t>Enugu, Nigeria</t>
  </si>
  <si>
    <t>Data Scientist- REMOTE</t>
  </si>
  <si>
    <t>['sas', 'sas', 'sql', 'unix', 'spss']</t>
  </si>
  <si>
    <t>Data Analytics Consultant (Supplychain) - Full-time</t>
  </si>
  <si>
    <t>['python', 'sql', 'aws', 'azure', 'tableau']</t>
  </si>
  <si>
    <t>IT Data Engineer Engineer (Hybrid) - Full-time</t>
  </si>
  <si>
    <t>East Berlin, CT</t>
  </si>
  <si>
    <t>Eversource Energy</t>
  </si>
  <si>
    <t>['azure', 'databricks', 'pyspark', 'power bi']</t>
  </si>
  <si>
    <t>AI Engineering Manager/Solutions Architect - SFL Scientific - Full-time</t>
  </si>
  <si>
    <t>Software Development Engineer - Full-time</t>
  </si>
  <si>
    <t>Farmers Branch, TX</t>
  </si>
  <si>
    <t>['sql', 'golang', 'python', 'java', 'snowflake', 'azure', 'aws', 'gcp', 'kafka', 'flow', 'git', 'kubernetes', 'terraform']</t>
  </si>
  <si>
    <t>Commercial Solutions Engineer</t>
  </si>
  <si>
    <t>Labrador City, NL, Canada</t>
  </si>
  <si>
    <t>['sql', 'python', 'snowflake', 'spark', 'git']</t>
  </si>
  <si>
    <t>Senior AI Data Engineer - Cloud and Machine Learning Solutions</t>
  </si>
  <si>
    <t>['sql', 'python', 'aws', 'oracle', 'spark']</t>
  </si>
  <si>
    <t>Data Analyst Standard III</t>
  </si>
  <si>
    <t>['azure', 'power bi', 'sap', 'tableau']</t>
  </si>
  <si>
    <t>Senior Data QA Engineer</t>
  </si>
  <si>
    <t>['sas', 'sas', 'ms access', 'excel', 'word', 'flow']</t>
  </si>
  <si>
    <t>Sr. Marketing Segmentation &amp; Data Analyst - Now Hiring</t>
  </si>
  <si>
    <t>Summer Internship Part Time 2024 Data Analyst Internship (Atlanta &amp; Detroit)</t>
  </si>
  <si>
    <t>Urban Science</t>
  </si>
  <si>
    <t>Cloud Data Engineer with Databricks</t>
  </si>
  <si>
    <t>['python', 'sql', 'databricks', 'aws', 'azure', 'gcp', 'spark', 'pyspark', 'airflow', 'github']</t>
  </si>
  <si>
    <t>Artificial Intelligence Instructor</t>
  </si>
  <si>
    <t>Zaka AI Inc.</t>
  </si>
  <si>
    <t>SonicJobs</t>
  </si>
  <si>
    <t>Monster Energy Company</t>
  </si>
  <si>
    <t>Ready Pac Produce, Inc.</t>
  </si>
  <si>
    <t>ATT Jobs</t>
  </si>
  <si>
    <t>Jones Lang LaSalle IP, Inc.</t>
  </si>
  <si>
    <t>SAP Careers</t>
  </si>
  <si>
    <t>Looking for Data Engineer - Sunnyvale, CA Hybrid</t>
  </si>
  <si>
    <t>Data Engineer - Localization Systems</t>
  </si>
  <si>
    <t>Clarksburg, CA</t>
  </si>
  <si>
    <t>Forterra</t>
  </si>
  <si>
    <t>['python', 'c++', 'matlab', 'matplotlib', 'pandas', 'excel', 'tableau', 'git', 'gitlab']</t>
  </si>
  <si>
    <t>DATA ENGINEER (F/M/D)</t>
  </si>
  <si>
    <t>Ignitis Group</t>
  </si>
  <si>
    <t>['sql', 'python', 'sql server', 'airflow']</t>
  </si>
  <si>
    <t>Workflow Data Analyst - Now Hiring</t>
  </si>
  <si>
    <t>Grafton, WI</t>
  </si>
  <si>
    <t>Dentaquest</t>
  </si>
  <si>
    <t>['sql', 'sql server', 'sharepoint']</t>
  </si>
  <si>
    <t>Systems Analyst – Application Migration</t>
  </si>
  <si>
    <t>Senior Data Engineer - Network Analytics</t>
  </si>
  <si>
    <t>['sas', 'sas', 'sql', 'python', 'r', 'javascript', 'snowflake', 'spss', 'ssis', 'alteryx']</t>
  </si>
  <si>
    <t>['python', 'aws', 'azure', 'node', 'tableau', 'power bi']</t>
  </si>
  <si>
    <t>Data Engineer - Oracle &amp; Salesforce ETL Specialist</t>
  </si>
  <si>
    <t>Senior Associate Data Engineer (Python, SQL)</t>
  </si>
  <si>
    <t>Gilboa, NY</t>
  </si>
  <si>
    <t>Dataquad INC</t>
  </si>
  <si>
    <t>['shell', 'azure', 'flow']</t>
  </si>
  <si>
    <t>Business Data Scientist, gTech Ads, Professional Services</t>
  </si>
  <si>
    <t>['python', 'r', 'sql', 'matlab']</t>
  </si>
  <si>
    <t>Data Engineer-Analytics - Omaha, NE (Onsite) - Direct Hire (FTE)</t>
  </si>
  <si>
    <t>['python', 'sql', 'shell', 'snowflake', 'databricks', 'redshift', 'aws', 'azure', 'excel']</t>
  </si>
  <si>
    <t>Collins Consulting</t>
  </si>
  <si>
    <t>['tensorflow', 'pytorch', 'scikit-learn']</t>
  </si>
  <si>
    <t>IMO Health</t>
  </si>
  <si>
    <t>['sql', 'python', 'nosql', 'mongodb', 'mongodb', 'postgresql', 'dynamodb', 'elasticsearch', 'aws', 'spark', 'kafka', 'airflow', 'tableau', 'looker', 'git', 'terraform']</t>
  </si>
  <si>
    <t>AAAE Career Center</t>
  </si>
  <si>
    <t>Data Scientist (West LA / Full-Time)</t>
  </si>
  <si>
    <t>['python', 'sql', 'scikit-learn', 'pandas', 'numpy']</t>
  </si>
  <si>
    <t>['shell', 'python', 'sas', 'sas', 'javascript', 'java', 'c#', 'go', 'sql', 'nosql', 'r', 'db2', 'aws', 'numpy', 'pandas', 'power bi', 'tableau', 'splunk']</t>
  </si>
  <si>
    <t>Sr. Data Engineer - On Site - Dallas/Fort Worth Candidates Only</t>
  </si>
  <si>
    <t>['python', 'c#', 'sql', 'nosql', 'dynamodb', 'aws', 'redshift', 'terraform', 'git']</t>
  </si>
  <si>
    <t>Prop Store</t>
  </si>
  <si>
    <t>['mysql', 'sheets']</t>
  </si>
  <si>
    <t>Senior Compliance Data Analyst</t>
  </si>
  <si>
    <t>['python', 'sql', 'postgresql', 'snowflake', 'aws', 'redshift', 'gcp', 'airflow', 'tableau', 'gitlab']</t>
  </si>
  <si>
    <t>Data Scientist (AI &amp; LLM Specialist) - to 240k + bonus + equity</t>
  </si>
  <si>
    <t>['python', 'aws', 'tensorflow', 'pytorch', 'scikit-learn', 'pandas', 'numpy', 'hugging face', 'matplotlib', 'seaborn', 'plotly', 'hadoop', 'spark', 'git']</t>
  </si>
  <si>
    <t>Data Engineer II - Snowflake</t>
  </si>
  <si>
    <t>['c#', 'java', 'python', 'sql']</t>
  </si>
  <si>
    <t>Little Elm, TX</t>
  </si>
  <si>
    <t>CareGard Warranty Services</t>
  </si>
  <si>
    <t>Data Scientist-AI/ML</t>
  </si>
  <si>
    <t>['mariadb', 'aws', 'redshift', 'linux', 'docker']</t>
  </si>
  <si>
    <t>Sr. Scala Data Egnineer - hybrid - No C2C or H-1B</t>
  </si>
  <si>
    <t>['go', 'shell', 'couchbase', 'aws', 'kafka', 'spark', 'terraform', 'kubernetes']</t>
  </si>
  <si>
    <t>Data Analyst- Pricing</t>
  </si>
  <si>
    <t>['sql', 'excel', 'power bi', 'sheets']</t>
  </si>
  <si>
    <t>Business Data Analyst/Business System/Business --Agile/SQL/Jira/AWS/Data/Python</t>
  </si>
  <si>
    <t>['python', 'sql', 'aws', 'git', 'flow']</t>
  </si>
  <si>
    <t>Sr. Salesforce Data Integration Engineer(PERM Direct Hire)</t>
  </si>
  <si>
    <t>['sql', 'go', 'sql server', 'snowflake', 'kafka']</t>
  </si>
  <si>
    <t>Data Analyst - Must be local to Westborough, MA</t>
  </si>
  <si>
    <t>Data Engineer, Rocket Loans</t>
  </si>
  <si>
    <t>['python', 'shell', 'linux']</t>
  </si>
  <si>
    <t>Azure Data Engineer - no C2C (Mount Laurel - NJ Hybrid Model)</t>
  </si>
  <si>
    <t>['sql', 'python', 'oracle', 'azure', 'spark', 'pyspark']</t>
  </si>
  <si>
    <t>Lead Data Engineer with Data Security</t>
  </si>
  <si>
    <t>FUSTIS LLC</t>
  </si>
  <si>
    <t>['snowflake', 'databricks', 'gdpr', 'airflow', 'kafka', 'spark', 'tableau', 'flow']</t>
  </si>
  <si>
    <t>Hamden, CT</t>
  </si>
  <si>
    <t>Wingstop</t>
  </si>
  <si>
    <t>['python', 'vba', 'tableau', 'visio']</t>
  </si>
  <si>
    <t>Data Analyst - Digital Analytics</t>
  </si>
  <si>
    <t>['sql', 'python', 'redshift', 'aws', 'spark', 'excel', 'terraform']</t>
  </si>
  <si>
    <t>Junior/Entry Level Data Engineer</t>
  </si>
  <si>
    <t>['java', 'python', 'javascript', 'c++', 'oracle', 'databricks', 'tensorflow', 'spring', 'tableau', 'docker', 'jenkins', 'github']</t>
  </si>
  <si>
    <t>Senior, Data Analyst | One Demand Science Team | Sunnyvale</t>
  </si>
  <si>
    <t>['sql', 'python', 'nosql', 'scala', 'r', 'gcp', 'spark', 'power bi', 'tableau']</t>
  </si>
  <si>
    <t>Data Engineer, Selling Partner Experience | AI initiatives</t>
  </si>
  <si>
    <t>myGwork - LGBTQ+ Business Community</t>
  </si>
  <si>
    <t>['sql', 'python', 'scala', 'dynamodb', 'aws', 'redshift', 'hadoop', 'spark', 'ssis']</t>
  </si>
  <si>
    <t>Data Engineer Scope Scripting | Redmond, WA</t>
  </si>
  <si>
    <t>Global IT Family</t>
  </si>
  <si>
    <t>['c#', 'sql', 'scala', 'python', 'azure', 'power bi']</t>
  </si>
  <si>
    <t>Data Review Scientist - Sequencing</t>
  </si>
  <si>
    <t>Data Engineer / Cloud Systems Administrator</t>
  </si>
  <si>
    <t>White House Station, NJ</t>
  </si>
  <si>
    <t>Sintan</t>
  </si>
  <si>
    <t>['python', 'bash', 'aws', 'redshift', 'qlik', 'tableau']</t>
  </si>
  <si>
    <t>Summit Tech Partners</t>
  </si>
  <si>
    <t>['aws', 'microstrategy', 'ssis']</t>
  </si>
  <si>
    <t>Master and Reference Data Lead</t>
  </si>
  <si>
    <t>SMBC Group</t>
  </si>
  <si>
    <t>Sr. Business Intelligence Engineer, Core Shopping Analytics</t>
  </si>
  <si>
    <t>['python', 'javascript', 'postgresql', 'aws', 'azure', 'pytorch', 'tensorflow', 'github']</t>
  </si>
  <si>
    <t>Applied Scientist , GenAI Evaluation Media Science</t>
  </si>
  <si>
    <t>Senior Analyst - Finance Data Strategy</t>
  </si>
  <si>
    <t>Ally</t>
  </si>
  <si>
    <t>Innovative Emergency Management</t>
  </si>
  <si>
    <t>Senior Engineer - Data Platform Infrastructure</t>
  </si>
  <si>
    <t>Louisville, KY (+24 others)</t>
  </si>
  <si>
    <t>['python', 'go', 'aws', 'azure', 'gcp', 'kubernetes', 'docker', 'terraform', 'github', 'jenkins', 'atlassian', 'jira', 'confluence']</t>
  </si>
  <si>
    <t>Slalom Flex (Project Based) - Data Engineers</t>
  </si>
  <si>
    <t>['sql', 'python', 'scala', 'java', 'azure', 'gcp', 'aws', 'databricks', 'bigquery', 'redshift', 'snowflake', 'spark', 'terraform']</t>
  </si>
  <si>
    <t>IT Data Analyst II - Data Governance</t>
  </si>
  <si>
    <t>100 Horizon Healthcare Services, Inc</t>
  </si>
  <si>
    <t>['nosql', 'mongodb', 'mongodb', 'sql', 'sas', 'sas', 'neo4j', 'cassandra', 'redis', 'sql server', 'oracle', 'snowflake', 'hadoop', 'ms access', 'tableau', 'cognos']</t>
  </si>
  <si>
    <t>Data Science Lead - USDS</t>
  </si>
  <si>
    <t>GIS Data Analyst- Market Expansion</t>
  </si>
  <si>
    <t>Responsive Education Solutions</t>
  </si>
  <si>
    <t>['sas', 'sas', 'sql', 'spss', 'sheets', 'excel', 'looker', 'power bi', 'tableau']</t>
  </si>
  <si>
    <t>Data Analytics Engineering Graduate Internship - Summer 2025</t>
  </si>
  <si>
    <t>['sql', 'python', 'gcp', 'aws', 'azure']</t>
  </si>
  <si>
    <t>Data Scientist (Big Data Engineer)</t>
  </si>
  <si>
    <t>Bluff Springs, TX</t>
  </si>
  <si>
    <t>Data Engineer - Health Sensing</t>
  </si>
  <si>
    <t>['python', 'sql', 'aws', 'gcp', 'azure', 'spark', 'airflow', 'docker', 'kubernetes']</t>
  </si>
  <si>
    <t>Ludlow, KY</t>
  </si>
  <si>
    <t>VSG Business Solutions LLC</t>
  </si>
  <si>
    <t>['sql', 'nosql', 'mongodb', 'mongodb', 'java', 'mysql', 'snowflake', 'hadoop']</t>
  </si>
  <si>
    <t>HR Data Analyst (Junior Level)</t>
  </si>
  <si>
    <t>['excel', 'power bi', 'sharepoint', 'outlook']</t>
  </si>
  <si>
    <t>Data Engineer with Expertise in Azure Data Factory, API Integration and Azure SQL</t>
  </si>
  <si>
    <t>['sql', 't-sql', 'bash', 'shell', 'go', 'postgresql', 'oracle', 'snowflake', 'linux', 'flow']</t>
  </si>
  <si>
    <t>Forward Deployed Data Engineer (TS/SCI)</t>
  </si>
  <si>
    <t>TRM</t>
  </si>
  <si>
    <t>['python', 'sql', 'aws', 'redshift', 'airflow', 'spark', 'kubernetes', 'terraform', 'jenkins', 'gitlab', 'notion', 'jira', 'slack']</t>
  </si>
  <si>
    <t>Hybrid Reporting &amp; Data Analyst</t>
  </si>
  <si>
    <t>Key Resource Group, LLC</t>
  </si>
  <si>
    <t>['sql', 'python', 'r', 'ssrs', 'power bi', 'excel']</t>
  </si>
  <si>
    <t>Rise Technical Recruitment Inc</t>
  </si>
  <si>
    <t>LotusLynx</t>
  </si>
  <si>
    <t>Azure Data Factory Data Engineer Associate</t>
  </si>
  <si>
    <t>Clanton, AL</t>
  </si>
  <si>
    <t>M&amp;T Bank</t>
  </si>
  <si>
    <t>['python', 'sql', 'sql server', 'snowflake', 'power bi', 'tableau', 'looker']</t>
  </si>
  <si>
    <t>AWS Data Engineer / Data Analyst</t>
  </si>
  <si>
    <t>Senior Business Analyst, Data Platform and Analytics</t>
  </si>
  <si>
    <t>FFF Enterprises</t>
  </si>
  <si>
    <t>Data Integrity Analyst / Hybrid / Iselin, NJ</t>
  </si>
  <si>
    <t>ScOp Venture Capital</t>
  </si>
  <si>
    <t>['python', 'aws', 'azure', 'gcp', 'tensorflow', 'pytorch', 'scikit-learn', 'pandas', 'numpy', 'spark', 'airflow', 'git', 'docker', 'kubernetes']</t>
  </si>
  <si>
    <t>Delaware Health Information Network</t>
  </si>
  <si>
    <t>['sql', 'python', 'r', 'javascript']</t>
  </si>
  <si>
    <t>CFO - Senior Data Analyst</t>
  </si>
  <si>
    <t>94-1687665 Bank of America, National Association</t>
  </si>
  <si>
    <t>['sql', 'vba', 'sas', 'sas', 'excel']</t>
  </si>
  <si>
    <t>Senior Analyst in Media, Data Scientist</t>
  </si>
  <si>
    <t>['python', 'sql', 'r', 'redshift', 'aws', 'spark']</t>
  </si>
  <si>
    <t>Colossus Technologies Group</t>
  </si>
  <si>
    <t>Data Engineering and Coordination Specialist</t>
  </si>
  <si>
    <t>Zinpro</t>
  </si>
  <si>
    <t>['python', 'sql', 'r', 'snowflake', 'power bi', 'flow']</t>
  </si>
  <si>
    <t>FRG Technology Consulting</t>
  </si>
  <si>
    <t>['sql', 'python', 'azure', 'aws', 'snowflake', 'redshift', 'bigquery', 'airflow', 'docker', 'git']</t>
  </si>
  <si>
    <t>Application Architect &amp; Data Engineer - AADE25-22898</t>
  </si>
  <si>
    <t>['sql', 'oracle', 'snowflake', 'power bi']</t>
  </si>
  <si>
    <t>['python', 'sql', 'dynamodb', 'aws', 'redshift', 'pyspark', 'tableau', 'power bi', 'terraform', 'git']</t>
  </si>
  <si>
    <t>AI engineer for Agentic AI implementation</t>
  </si>
  <si>
    <t>['aws', 'azure', 'tensorflow', 'pytorch', 'docker', 'kubernetes']</t>
  </si>
  <si>
    <t>['sql', 'go', 'sql server', 'oracle', 'ms access', 'sap', 'power bi', 'tableau', 'excel']</t>
  </si>
  <si>
    <t>Digital Analytics Data Analyst III</t>
  </si>
  <si>
    <t>Ahold Delhaize USA</t>
  </si>
  <si>
    <t>['sql', 'bigquery', 'power bi']</t>
  </si>
  <si>
    <t>['sql', 'bash', 'shell', 'gcp', 'aws', 'azure', 'bigquery', 'pyspark', 'airflow', 'kafka', 'unix', 'jenkins', 'github', 'jira']</t>
  </si>
  <si>
    <t>['matlab', 'python', 'vba', 'tableau']</t>
  </si>
  <si>
    <t>Data Science Manager, GenAI, Strategic Analytics - Data Science - Full-time</t>
  </si>
  <si>
    <t>['python', 'r', 'sql', 'html', 'css', 'javascript', 'databricks', 'azure', 'react', 'tableau', 'power bi', 'excel', 'powerpoint', 'outlook']</t>
  </si>
  <si>
    <t>Data Analyst - Intermediate</t>
  </si>
  <si>
    <t>['sql', 'python', 'r', 'redshift', 'tableau', 'looker', 'spreadsheet']</t>
  </si>
  <si>
    <t>['sql', 'sql server', 'db2', 'oracle', 'aws']</t>
  </si>
  <si>
    <t>Pinehouse, SK, Canada</t>
  </si>
  <si>
    <t>['sql', 'r', 'python', 'hadoop', 'tableau', 'flow']</t>
  </si>
  <si>
    <t>Provider Network Data Analyst - Healthcare (Contracting / Network Pricing) - Full-time</t>
  </si>
  <si>
    <t>['sql', 'sas', 'sas', 'python', 'r', 'databricks', 'excel', 'power bi', 'tableau']</t>
  </si>
  <si>
    <t>SR Business Intelligence Analyst - Full-time</t>
  </si>
  <si>
    <t>['tableau', 'excel', 'alteryx', 'qlik', 'cognos']</t>
  </si>
  <si>
    <t>['python', 'scala', 'sql', 'databricks', 'aws', 'azure', 'gcp', 'kafka', 'tableau', 'power bi', 'terraform']</t>
  </si>
  <si>
    <t>TMS</t>
  </si>
  <si>
    <t>['python', 'java', 'scala', 'nosql', 'aws', 'redshift', 'airflow', 'spark', 'kafka']</t>
  </si>
  <si>
    <t>C# engineer</t>
  </si>
  <si>
    <t>Senior, Data Engineer (Scala/Spark)</t>
  </si>
  <si>
    <t>['scala', 'python', 'databricks', 'snowflake', 'gcp', 'azure', 'spark', 'hadoop', 'airflow']</t>
  </si>
  <si>
    <t>Senior Software Engineer - Full Stack - Data Ventures</t>
  </si>
  <si>
    <t>['javascript', 'typescript', 'html', 'css', 'mysql', 'azure', 'gcp', 'spring', 'selenium', 'kafka', 'graphql', 'angular', 'node', 'react.js', 'excel', 'flow', 'docker', 'kubernetes', 'jenkins', 'git', 'jira']</t>
  </si>
  <si>
    <t>Revenue Analyst (Analytics)</t>
  </si>
  <si>
    <t>Principal Web Platform Engineer</t>
  </si>
  <si>
    <t>['react', 'graphql']</t>
  </si>
  <si>
    <t>['python', 'sql', 'postgresql', 'snowflake', 'aws', 'redshift', 'gcp', 'airflow', 'gitlab']</t>
  </si>
  <si>
    <t>Unitedhealth Group</t>
  </si>
  <si>
    <t>['c#', 'sql', 'javascript', 'css', 'sql server', 'asp.net', 'jquery']</t>
  </si>
  <si>
    <t>SAP/Navy ERP Data Analyst - Levels III &amp; IV - (Ongoing Needs) - Now Hiring</t>
  </si>
  <si>
    <t>Navaide</t>
  </si>
  <si>
    <t>Sr. Internal Audit Data Analyst</t>
  </si>
  <si>
    <t>['r', 'python', 'sql', 'sas', 'sas', 'tableau', 'alteryx']</t>
  </si>
  <si>
    <t>Mutual of Omaha Mortgage</t>
  </si>
  <si>
    <t>['t-sql', 'python', 'vba', 'azure', 'power bi', 'excel', 'dax', 'splunk', 'git']</t>
  </si>
  <si>
    <t>CCHIP Data Analyst - Core Center</t>
  </si>
  <si>
    <t>Cook County Health &amp; Hospitals System</t>
  </si>
  <si>
    <t>Senior Data Scientist, Business Intelligence</t>
  </si>
  <si>
    <t>['sql', 'postgresql', 'databricks', 'redshift', 'aws', 'azure', 'gcp', 'hadoop', 'kafka', 'docker']</t>
  </si>
  <si>
    <t>Ad Dakhiliyah ‍Governorate, Oman</t>
  </si>
  <si>
    <t>C5i</t>
  </si>
  <si>
    <t>['sql', 'snowflake', 'ssis', 'flow', 'git']</t>
  </si>
  <si>
    <t>Sr Data Analyst (Pharmacy Claims) - Full-time</t>
  </si>
  <si>
    <t>Lead Data Engineer - GenAI</t>
  </si>
  <si>
    <t>['python', 'sql', 'nosql', 'aws', 'redshift', 'databricks', 'spark', 'docker', 'kubernetes']</t>
  </si>
  <si>
    <t>Data Engineer (USA) - Full-time</t>
  </si>
  <si>
    <t>Trexquant Investment</t>
  </si>
  <si>
    <t>Manager/Senior Manager - Data Science (Pharma &amp; Life sciences) - Now Hiring</t>
  </si>
  <si>
    <t>Entry Level Business Analyst - Now Hiring</t>
  </si>
  <si>
    <t>Data Cloud Merge</t>
  </si>
  <si>
    <t>Senior Staff Software Engineer - Data Products</t>
  </si>
  <si>
    <t>['swift', 'python', 'golang', 'mongodb', 'mongodb', 'kafka', 'spark', 'slack']</t>
  </si>
  <si>
    <t>Cherryland Electric Cooperative</t>
  </si>
  <si>
    <t>Principal Scientist, Imaging &amp; Data Sciences, West Point, PA - Full-time</t>
  </si>
  <si>
    <t>Data Engineer (GCP, Prefect, Python, PostgreSQL) | Hackathon-Style Delivery 🚀</t>
  </si>
  <si>
    <t>['python', 'postgresql', 'elasticsearch', 'gcp', 'bigquery', 'pandas', 'kubernetes', 'git', 'notion', 'slack', 'zoom']</t>
  </si>
  <si>
    <t>Commercial &amp; Data Insight Analyst</t>
  </si>
  <si>
    <t>Washington, DC (+1 other)</t>
  </si>
  <si>
    <t>Simplify</t>
  </si>
  <si>
    <t>Orangeburg, NY</t>
  </si>
  <si>
    <t>Analyst, Risk Analytics</t>
  </si>
  <si>
    <t>['python', 'sql', 'javascript', 'databricks', 'express', 'power bi', 'tableau', 'excel']</t>
  </si>
  <si>
    <t>The CSI Companies</t>
  </si>
  <si>
    <t>['python', 'javascript', 'typescript', 'c', 'go', 'java', 'kotlin', 'sql', 'swift', 'react']</t>
  </si>
  <si>
    <t>(Senior) Data Scientist, Genomics Algos</t>
  </si>
  <si>
    <t>Tempus AI</t>
  </si>
  <si>
    <t>['python', 'sql', 'bigquery', 'pandas', 'scikit-learn', 'jupyter', 'linux', 'docker', 'git']</t>
  </si>
  <si>
    <t>Lead Data Engineer, Data Reliability</t>
  </si>
  <si>
    <t>Disney Entertainment</t>
  </si>
  <si>
    <t>Fairygodboss</t>
  </si>
  <si>
    <t>Analyst, Data Analytics (All Levels)</t>
  </si>
  <si>
    <t>['sql', 'python', 'r', 'sql server', 'azure', 'excel', 'power bi']</t>
  </si>
  <si>
    <t>Principal Data Platform SW Engineer</t>
  </si>
  <si>
    <t>['sql', 'python', 'gcp', 'aws', 'snowflake', 'spark', 'kafka', 'airflow']</t>
  </si>
  <si>
    <t>Lead Data Scientist - Credit Risk Domain - PayU Payments</t>
  </si>
  <si>
    <t>PayU</t>
  </si>
  <si>
    <t>BI &amp; Data Engineer</t>
  </si>
  <si>
    <t>Bota, Perak, Malaysia</t>
  </si>
  <si>
    <t>XP Power</t>
  </si>
  <si>
    <t>['sql', 'azure', 'oracle', 'power bi', 'dax', 'sap', 'sharepoint']</t>
  </si>
  <si>
    <t>(USA) Senior, Data Scientist</t>
  </si>
  <si>
    <t>Vizio</t>
  </si>
  <si>
    <t>['sql', 'nosql', 'python', 'scala', 'r', 'pyspark', 'pytorch', 'tensorflow', 'spark']</t>
  </si>
  <si>
    <t>Data Engineer/Research Assisitant Needed for Country-Year Panel Assembly</t>
  </si>
  <si>
    <t>Data Science, Senior Advisor - Now Hiring</t>
  </si>
  <si>
    <t>Southern California Edison (SCE)</t>
  </si>
  <si>
    <t>['gcp', 'azure', 'snowflake']</t>
  </si>
  <si>
    <t>Junio Data Engineer</t>
  </si>
  <si>
    <t>['python', 'sql', 'java', 'c#', 'c++', 'scala', 'nosql', 'mongodb', 'mongodb', 'aws', 'azure', 'snowflake', 'hadoop', 'spark', 'airflow', 'kafka', 'gdpr', 'tableau', 'power bi']</t>
  </si>
  <si>
    <t>Bremen, IN</t>
  </si>
  <si>
    <t>Data Reporting Analyst - Full-time</t>
  </si>
  <si>
    <t>Marketing Data Analyst Winter/Spring Co-Op - Full-time</t>
  </si>
  <si>
    <t>Senior Director, R&amp;D Data Science &amp; Digital Health, Discovery Product Development and Supply (DPDS) - Full-time</t>
  </si>
  <si>
    <t>['sql', 'python', 'r', 'aws', 'tableau', 'alteryx']</t>
  </si>
  <si>
    <t>VASA Fitness</t>
  </si>
  <si>
    <t>['python', 'sql', 'scala', 'java', 'c#', 'javascript', 'databricks', 'snowflake', 'bigquery', 'redshift', 'azure', 'spark', 'pyspark', 'pandas', 'unity', 'github', 'jenkins']</t>
  </si>
  <si>
    <t>Sr. Cloud Data Engineer - HYBRID ONSITE - 240106</t>
  </si>
  <si>
    <t>['python', 'sql', 'r', 'aws', 'databricks', 'airflow', 'kafka', 'pandas', 'power bi', 'flow']</t>
  </si>
  <si>
    <t>Rapid City, SD</t>
  </si>
  <si>
    <t>['sql', 'visual basic', 'snowflake', 'oracle', 'excel', 'word', 'powerpoint']</t>
  </si>
  <si>
    <t>['sql', 't-sql', 'python', 'javascript', 'sql server', 'snowflake', 'aws', 'aurora']</t>
  </si>
  <si>
    <t>Lyneer Staffing Solutions</t>
  </si>
  <si>
    <t>Project Manager Supply Chain Data Analyst &amp; Continuous Improvement</t>
  </si>
  <si>
    <t>DSJ Global - APAC</t>
  </si>
  <si>
    <t>kasmo cloud solutions</t>
  </si>
  <si>
    <t>['python', 'r', 'sql', 'scikit-learn', 'tensorflow', 'keras', 'excel', 'tableau', 'power bi']</t>
  </si>
  <si>
    <t>Digital Analyst (Adobe Analytics)</t>
  </si>
  <si>
    <t>Data Analyst-GIS</t>
  </si>
  <si>
    <t>Project Manager  AI Governance (Pharma / Commercial Data Science)</t>
  </si>
  <si>
    <t>Data Analytics Engineer - Great Falls</t>
  </si>
  <si>
    <t>Great Falls, MT</t>
  </si>
  <si>
    <t>Montana High Tech Business Alliance Job Board</t>
  </si>
  <si>
    <t>D.A. Davidson</t>
  </si>
  <si>
    <t>Azure Platform Engineer</t>
  </si>
  <si>
    <t>['typescript', 'powershell', 'python', 'azure', 'databricks', 'jenkins', 'pulumi', 'terraform']</t>
  </si>
  <si>
    <t>Azure Databricks Developer</t>
  </si>
  <si>
    <t>['python', 'sql', 'scala', 'azure', 'databricks', 'spark', 'pyspark', 'power bi', 'tableau', 'git', 'unity']</t>
  </si>
  <si>
    <t>Big Data Engineer (F2F Interview)</t>
  </si>
  <si>
    <t>['sql', 'python', 'scala', 'aws', 'gcp', 'azure', 'spark', 'kafka', 'phoenix', 'tableau']</t>
  </si>
  <si>
    <t>['scala', 'sql', 'redis', 'aws', 'azure', 'bigquery', 'hadoop', 'spark', 'airflow', 'kafka', 'graphql']</t>
  </si>
  <si>
    <t>Associate Data Scientist, Decision Analytics - Full-time</t>
  </si>
  <si>
    <t>Business Data Analyst ( SQL + Power BI required) - Hybrid role - Locals to Pensacola, FL area Only</t>
  </si>
  <si>
    <t>['sql', 'power bi', 'word', 'spreadsheet']</t>
  </si>
  <si>
    <t>AI Director (Principal Engineer)</t>
  </si>
  <si>
    <t>Hillview Consulting Solutions</t>
  </si>
  <si>
    <t>['python', 'azure', 'aws', 'gcp']</t>
  </si>
  <si>
    <t>Signal Processing Engineer - C/C++, Python, Linux | (TS/SCI Cleared)</t>
  </si>
  <si>
    <t>['sql', 'python', 'linux']</t>
  </si>
  <si>
    <t>Healthcare Data Analyst I - Remote</t>
  </si>
  <si>
    <t>Healthcare in Action</t>
  </si>
  <si>
    <t>['sas', 'sas', 'r', 'python', 'sql', 'tableau', 'sap', 'excel']</t>
  </si>
  <si>
    <t>Product Analytics Engineer</t>
  </si>
  <si>
    <t>['sql', 'snowflake', 'excel', 'tableau', 'microstrategy']</t>
  </si>
  <si>
    <t>Analyst, Strategic Analytics</t>
  </si>
  <si>
    <t>['sql', 'sap', 'sharepoint', 'power bi']</t>
  </si>
  <si>
    <t>Support Engineering Data</t>
  </si>
  <si>
    <t>PDS Tech Commercial</t>
  </si>
  <si>
    <t>Raleigh, NC (+1 other)</t>
  </si>
  <si>
    <t>Bitsight Technologies</t>
  </si>
  <si>
    <t>['python', 'scala', 'aws', 'spark', 'docker', 'kubernetes']</t>
  </si>
  <si>
    <t>Data Analyst / Data Quality - Tableau / Alteryx</t>
  </si>
  <si>
    <t>['sql', 'python', 'selenium', 'tableau', 'alteryx', 'excel', 'power bi', 'jira', 'confluence']</t>
  </si>
  <si>
    <t>Quality Assurance Data Analyst I</t>
  </si>
  <si>
    <t>Dental Data Analyst</t>
  </si>
  <si>
    <t>Creative Dental Partners</t>
  </si>
  <si>
    <t>Systems &amp; Data Analyst</t>
  </si>
  <si>
    <t>Mayer Solar LLC</t>
  </si>
  <si>
    <t>['c#', 'sql', 'python', 'html', 'postgresql', 'react']</t>
  </si>
  <si>
    <t>Pharmaceutical (Novartis, NNI, Merck): Principal, Data Engineering</t>
  </si>
  <si>
    <t>Juno Search Partners</t>
  </si>
  <si>
    <t>Senior Data Engineer, VP</t>
  </si>
  <si>
    <t>Apple Bank</t>
  </si>
  <si>
    <t>['sql', 'c#', 'python', 'sql server', 'ssis']</t>
  </si>
  <si>
    <t>Bombora</t>
  </si>
  <si>
    <t>['python', 'sql', 'java', 'gcp', 'bigquery', 'airflow', 'kubernetes']</t>
  </si>
  <si>
    <t>Staff Data Engineer - Data Analytics &amp; Workflows</t>
  </si>
  <si>
    <t>['c', 'shell', 'python', 'java', 'scala', 'snowflake', 'redshift', 'bigquery', 'spark', 'hadoop', 'airflow']</t>
  </si>
  <si>
    <t>Softgic</t>
  </si>
  <si>
    <t>['sql', 'python', 't-sql', 'sql server', 'azure', 'databricks', 'snowflake', 'kafka', 'ssis', 'ssrs']</t>
  </si>
  <si>
    <t>Retention Data Analyst / Data Scientist</t>
  </si>
  <si>
    <t>RealDefense</t>
  </si>
  <si>
    <t>Data Engineering &amp; Big Data Architect</t>
  </si>
  <si>
    <t>['sql', 'scala', 'python', 'hadoop', 'spark', 'pyspark', 'airflow']</t>
  </si>
  <si>
    <t>Data Engineer- Maps</t>
  </si>
  <si>
    <t>['sql', 'java', 'scala', 'gcp', 'azure', 'databricks', 'spark', 'kafka', 'kubernetes']</t>
  </si>
  <si>
    <t>Howard Hughes Medical Institute (HHMI)</t>
  </si>
  <si>
    <t>['python', 'r', 'aws', 'hadoop', 'spark', 'pytorch', 'matplotlib', 'jupyter', 'word']</t>
  </si>
  <si>
    <t>Network Security Data Scientist</t>
  </si>
  <si>
    <t>Canada (+2 others)</t>
  </si>
  <si>
    <t>Insight Partners Job Board</t>
  </si>
  <si>
    <t>Corelight</t>
  </si>
  <si>
    <t>['python', 'databricks', 'aws', 'scikit-learn', 'keras', 'pytorch', 'tensorflow', 'pandas', 'spark', 'docker', 'kubernetes']</t>
  </si>
  <si>
    <t>Senior Data Scientist - Special Investigations Unit</t>
  </si>
  <si>
    <t>Analytics Data Engineer I</t>
  </si>
  <si>
    <t>AlexandriaVAGov</t>
  </si>
  <si>
    <t>['c', 'r', 'python', 'sql', 'aws', 'tableau']</t>
  </si>
  <si>
    <t>Advanced Manufacturing Data Engineer (Richardson, TX) - Full-time</t>
  </si>
  <si>
    <t>['go', 'sql', 'python', 'r', 'julia', 'postgresql', 'mysql', 'redshift', 'databricks', 'hadoop', 'spark', 'tensorflow', 'alteryx']</t>
  </si>
  <si>
    <t>EHM Data Analyst (Expert) for Statistical analysis</t>
  </si>
  <si>
    <t>['matlab', 'python', 'aws', 'azure', 'gcp', 'pandas', 'numpy', 'scikit-learn', 'matplotlib', 'power bi']</t>
  </si>
  <si>
    <t>Connectivity Engineer</t>
  </si>
  <si>
    <t>Eagle Mountain, UT</t>
  </si>
  <si>
    <t>Data and Analytics -Pricing and Commercial - Senior</t>
  </si>
  <si>
    <t>['sql', 'python', 't-sql', 'azure', 'pandas', 'matplotlib', 'seaborn', 'spark', 'pyspark', 'scikit-learn', 'pytorch', 'power bi']</t>
  </si>
  <si>
    <t>EY - GDS Consulting - AI And DATA - Data Modeler - Senior</t>
  </si>
  <si>
    <t>RC-PROCESS And CONTROLS-Analytics-Senior</t>
  </si>
  <si>
    <t>['sql', 'python', 'aws', 'power bi', 'alteryx']</t>
  </si>
  <si>
    <t>Power BI Expert</t>
  </si>
  <si>
    <t>Kochi, Japan</t>
  </si>
  <si>
    <t>['sql', 'python', 'r', 'sql server', 'postgresql', 'mysql', 'snowflake', 'azure', 'aws', 'power bi', 'dax', 'excel']</t>
  </si>
  <si>
    <t>AVP Employee Benefits Data Science, AI and Analytics</t>
  </si>
  <si>
    <t>['aws', 'gcp']</t>
  </si>
  <si>
    <t>Sr Azure Data Engineer and Data Modeler</t>
  </si>
  <si>
    <t>SkillDemand</t>
  </si>
  <si>
    <t>['sql', 'python', 'nosql', 'azure', 'databricks', 'spark']</t>
  </si>
  <si>
    <t>Business Intelligence Analyst - Pricing</t>
  </si>
  <si>
    <t>Hadoop Developer</t>
  </si>
  <si>
    <t>['sql', 'nosql', 'azure', 'databricks', 'pyspark', 'tensorflow', 'docker', 'kubernetes']</t>
  </si>
  <si>
    <t>Senior Snowflake Developer Data Engineer with Data Vault</t>
  </si>
  <si>
    <t>['sql', 'python', 'snowflake', 'azure', 'aws', 'kafka']</t>
  </si>
  <si>
    <t>Sr Ab Initio Developer/ Ab Initio Consultant</t>
  </si>
  <si>
    <t>['python', 'gcp', 'airflow', 'terraform']</t>
  </si>
  <si>
    <t>Tableau Visualization Analyst</t>
  </si>
  <si>
    <t>Principal Data Engineer (Hybrid Environment)</t>
  </si>
  <si>
    <t>['sql', 'python', 'databricks', 'azure', 'spark', 'tableau', 'power bi']</t>
  </si>
  <si>
    <t>Data Analyst/Sr NLP Data Engineer – Machine/Deep Learning Focus</t>
  </si>
  <si>
    <t>['python', 'sql', 'aws', 'azure', 'pytorch']</t>
  </si>
  <si>
    <t>Pitisci &amp; Associates</t>
  </si>
  <si>
    <t>['sql', 'selenium', 'excel', 'tableau', 'power bi']</t>
  </si>
  <si>
    <t>Agentic Data Engineer</t>
  </si>
  <si>
    <t>Astyra</t>
  </si>
  <si>
    <t>astyra</t>
  </si>
  <si>
    <t>AWS Data Engineer- St Louis MO (Fully Onsite)- C2C-CH</t>
  </si>
  <si>
    <t>Empower Professionals</t>
  </si>
  <si>
    <t>['scala', 'sql', 'aws', 'aurora', 'spark', 'kafka', 'hadoop', 'atlassian', 'jira']</t>
  </si>
  <si>
    <t>Data Infrastructure Engineer (Only US Citizens)</t>
  </si>
  <si>
    <t>Quality Theorem</t>
  </si>
  <si>
    <t>['python', 'aws', 'redshift', 'linux', 'centos', 'git']</t>
  </si>
  <si>
    <t>Senior Databricks Engineer</t>
  </si>
  <si>
    <t>['python', 'databricks', 'aws', 'pyspark']</t>
  </si>
  <si>
    <t>Research And Development Engineer</t>
  </si>
  <si>
    <t>Software Engineer II - Data Application Platform</t>
  </si>
  <si>
    <t>Account Operations Data Analyst (Hybrid - Wallingford, CT)</t>
  </si>
  <si>
    <t>NFP Corp</t>
  </si>
  <si>
    <t>Energy and Sustainability Data Analyst</t>
  </si>
  <si>
    <t>Healthcare analyst</t>
  </si>
  <si>
    <t>FedTec</t>
  </si>
  <si>
    <t>Data Scientist / Agentic AI</t>
  </si>
  <si>
    <t>Entry Level Data Scientist-Medical Device</t>
  </si>
  <si>
    <t>Head of Data &amp; Analytics</t>
  </si>
  <si>
    <t>Index Analytics</t>
  </si>
  <si>
    <t>Agentic AI Data Engineer - Hybrid in Richmond, VA</t>
  </si>
  <si>
    <t>RICEFW Technologies Inc</t>
  </si>
  <si>
    <t>Data Analyst/Product Owner</t>
  </si>
  <si>
    <t>ALTEN Technology USA</t>
  </si>
  <si>
    <t>['python', 'word', 'sap']</t>
  </si>
  <si>
    <t>memorial care</t>
  </si>
  <si>
    <t>['word', 'excel', 'powerpoint', 'visio', 'tableau', 'sharepoint', 'outlook']</t>
  </si>
  <si>
    <t>Ventures Unlimited</t>
  </si>
  <si>
    <t>['python', 'dynamodb', 'aws', 'redshift', 'aurora', 'pyspark', 'docker', 'terraform']</t>
  </si>
  <si>
    <t>['java', 'python', 'sql', 'kafka', 'jira']</t>
  </si>
  <si>
    <t>Business/Data Analyst- Commercial Pharma Experience</t>
  </si>
  <si>
    <t>Senior SQL Data Analyst</t>
  </si>
  <si>
    <t>Agentic Data Engineer - Hybrid</t>
  </si>
  <si>
    <t>cyberThink, Inc</t>
  </si>
  <si>
    <t>Lead Customer Success Engineer</t>
  </si>
  <si>
    <t>['python', 'sql', 'javascript']</t>
  </si>
  <si>
    <t>Wesley Chapel, FL</t>
  </si>
  <si>
    <t>HR ANEW</t>
  </si>
  <si>
    <t>Sr. Data Engineer, Clinical Solutions</t>
  </si>
  <si>
    <t>Neurocrine Bioscience</t>
  </si>
  <si>
    <t>['python', 'sql', 'aws', 'gcp', 'gdpr', 'github']</t>
  </si>
  <si>
    <t>IN Senior Associate  Data Governance D&amp;A Advisory Bangalore</t>
  </si>
  <si>
    <t>['databricks', 'unity']</t>
  </si>
  <si>
    <t>Career Success Data Analyst</t>
  </si>
  <si>
    <t>['r', 'sql', 'c', 'spss', 'tableau', 'excel']</t>
  </si>
  <si>
    <t>Data Analyst (hybrid-remote)</t>
  </si>
  <si>
    <t>Nanosoft Consulting</t>
  </si>
  <si>
    <t>['sas', 'sas', 'oracle', 'snowflake', 'tableau', 'power bi']</t>
  </si>
  <si>
    <t>Data Scientist for Graduates (2024 | 2025)</t>
  </si>
  <si>
    <t>Moradabad, Uttar Pradesh, India</t>
  </si>
  <si>
    <t>Lemongrass</t>
  </si>
  <si>
    <t>['scala', 'python', 'java', 'sql', 'aws', 'azure', 'gcp', 'redshift', 'snowflake', 'databricks', 'bigquery', 'kafka', 'spark', 'hadoop', 'sap']</t>
  </si>
  <si>
    <t>IT jobs/Software Developer/Data Analyst Remote Work From Home</t>
  </si>
  <si>
    <t>Big Buck Disposal</t>
  </si>
  <si>
    <t>['sql', 'python', 'javascript', 'java', 'postgresql', 'mysql', 'aws', 'azure', 'gcp', 'react', 'angular', 'node.js', 'django', 'power bi', 'tableau', 'excel']</t>
  </si>
  <si>
    <t>Application Security Engineering Specialist (DevSecOps)</t>
  </si>
  <si>
    <t>Canada Life</t>
  </si>
  <si>
    <t>['java', 'python', 'c#', 'aws', 'azure', 'gcp', 'excel']</t>
  </si>
  <si>
    <t>(Senior) Software Engineer – New York (Hybrid) – Competitive Salary + Equity + Opportunity to work with an Ambitious, Rapidly-Growing Start-Up</t>
  </si>
  <si>
    <t>['python', 'go', 'java', 'typescript', 'sql', 'nosql', 'aws', 'gcp', 'azure', 'node', 'docker', 'kubernetes']</t>
  </si>
  <si>
    <t>Marketing Insight Analytics</t>
  </si>
  <si>
    <t>['tableau', 'power bi', 'excel', 'powerpoint']</t>
  </si>
  <si>
    <t>['sas', 'sas', 'sql', 'shell', 'sql server', 'oracle', 'linux', 'power bi', 'tableau', 'excel']</t>
  </si>
  <si>
    <t>Staff Data Scientist, Applied Research, Search Platforms</t>
  </si>
  <si>
    <t>EasyJob AI</t>
  </si>
  <si>
    <t>Job Openings In San Diego</t>
  </si>
  <si>
    <t>General Atomics</t>
  </si>
  <si>
    <t>Data Architect (Azure SQL)</t>
  </si>
  <si>
    <t>StevenDouglas</t>
  </si>
  <si>
    <t>Energy Analyst (data analyst)</t>
  </si>
  <si>
    <t>Expedite Technology Solutions, LLC</t>
  </si>
  <si>
    <t>['excel', 'tableau', 'flow', 'airtable']</t>
  </si>
  <si>
    <t>CDO - AI Data Quality Data Scientist-Sr Manager</t>
  </si>
  <si>
    <t>Data Analytics Engineer - Talend / SSIS</t>
  </si>
  <si>
    <t>Data Center Project Architect, DC Design Engineering</t>
  </si>
  <si>
    <t>['aws', 'excel', 'sap']</t>
  </si>
  <si>
    <t>Specialist, Data Science - Full-time</t>
  </si>
  <si>
    <t>Senior Data Operations Developer</t>
  </si>
  <si>
    <t>['sql', 'python', 'mysql', 'azure', 'databricks', 'spark', 'tableau', 'power bi']</t>
  </si>
  <si>
    <t>Orange County Clerk of Courts</t>
  </si>
  <si>
    <t>['sql', 'sql server', 'windows', 'power bi', 'ssis', 'dax', 'word', 'excel', 'outlook']</t>
  </si>
  <si>
    <t>Research Data Analyst, Senior- USAF Logistics and Maintenance Focus</t>
  </si>
  <si>
    <t>['python', 'sql', 'mysql', 'snowflake', 'databricks', 'pandas', 'airflow', 'hadoop', 'phoenix', 'tableau', 'looker']</t>
  </si>
  <si>
    <t>Fueling Data-Driven Decisions &amp; Your Growth: Analytics Engineer (Mostly Remote!)</t>
  </si>
  <si>
    <t>Innovoco</t>
  </si>
  <si>
    <t>['sql', 'bigquery', 'databricks', 'power bi', 'qlik', 'looker', 'excel']</t>
  </si>
  <si>
    <t>Economist (Data Science)</t>
  </si>
  <si>
    <t>Asian Development Bank (ADB)</t>
  </si>
  <si>
    <t>Other Service Line - Business Analyst - BIZANT</t>
  </si>
  <si>
    <t>['java', 'javascript', 'sql', 'excel']</t>
  </si>
  <si>
    <t>Data Engineer - Only USC, GC, GC EAD, H4 EAD</t>
  </si>
  <si>
    <t>Zion Zest LLC</t>
  </si>
  <si>
    <t>['sql', 'python', 'java', 'aws', 'azure', 'gcp', 'spark', 'hadoop']</t>
  </si>
  <si>
    <t>['sql', 'r', 'python', 'tableau', 'alteryx', 'word', 'excel', 'power bi']</t>
  </si>
  <si>
    <t>Business/Data Analyst – Payments Risk Program</t>
  </si>
  <si>
    <t>['sql', 'python', 'swift', 'tableau']</t>
  </si>
  <si>
    <t>Dr. Squatch</t>
  </si>
  <si>
    <t>['sql', 'snowflake', 'redshift', 'azure', 'looker', 'tableau']</t>
  </si>
  <si>
    <t>['sql', 'python', 'bash', 'linux']</t>
  </si>
  <si>
    <t>Data Modeler / Data Engineer (Hybrid onsite - W2 Contract)</t>
  </si>
  <si>
    <t>['python', 'sql', 'scala', 'databricks', 'spark']</t>
  </si>
  <si>
    <t>MLOPS Engineer</t>
  </si>
  <si>
    <t>['python', 'dart', 'azure', 'pandas', 'git', 'jira']</t>
  </si>
  <si>
    <t>Crofton, MD</t>
  </si>
  <si>
    <t>Veritas Partners - Client</t>
  </si>
  <si>
    <t>Job Title: Data Engineer (Azure)- ON-SITE!</t>
  </si>
  <si>
    <t>Savas Management Center LLC</t>
  </si>
  <si>
    <t>['sql', 'python', 'sql server', 'azure', 'phoenix']</t>
  </si>
  <si>
    <t>['python', 'sql', 'aws', 'redshift', 'aurora', 'snowflake', 'gcp', 'bigquery', 'airflow', 'looker', 'kubernetes', 'docker']</t>
  </si>
  <si>
    <t>Senior Data Analyst - San Juan, Puerto Rico - 2287455 - Now Hiring</t>
  </si>
  <si>
    <t>['python', 'r', 'sql', 'go', 'matplotlib', 'seaborn', 'power bi', 'tableau', 'excel']</t>
  </si>
  <si>
    <t>AI Analyst - US</t>
  </si>
  <si>
    <t>['python', 'typescript', 'r', 'sql', 'azure', 'aws', 'power bi']</t>
  </si>
  <si>
    <t>Data Science Business Analyst</t>
  </si>
  <si>
    <t>Dawar Consulting, Inc.</t>
  </si>
  <si>
    <t>Senior / Staff Data Engineer / Healthcare / Irvine / Hybrid / Contract to Hire</t>
  </si>
  <si>
    <t>['sql', 'python', 'r', 'snowflake', 'azure', 'aws', 'power bi', 'dax']</t>
  </si>
  <si>
    <t>Python Engineer (Infrastructure for Data Science)</t>
  </si>
  <si>
    <t>Splunk Engineer (Retail Domain Needed)</t>
  </si>
  <si>
    <t>['aws', 'splunk']</t>
  </si>
  <si>
    <t>Centraprise Corp</t>
  </si>
  <si>
    <t>['nosql', 'python', 'java', 'scala', 'sql', 'mysql', 'postgresql']</t>
  </si>
  <si>
    <t>Pontiac, MI</t>
  </si>
  <si>
    <t>Premier Group</t>
  </si>
  <si>
    <t>CircleCI</t>
  </si>
  <si>
    <t>['python', 'sql', 'postgresql', 'snowflake', 'airflow', 'flow']</t>
  </si>
  <si>
    <t>Senior AI Research Engineer</t>
  </si>
  <si>
    <t>['pytorch', 'tensorflow', 'slack']</t>
  </si>
  <si>
    <t>Sr. Manager, Data Analyst - Marketing, Analytics and Product Data Strategy</t>
  </si>
  <si>
    <t>Summer Intern, Data Engineer</t>
  </si>
  <si>
    <t>Cypress Creek Renewables</t>
  </si>
  <si>
    <t>Analyst, Data Analytics (Remote)</t>
  </si>
  <si>
    <t>['sas', 'sas', 'sql', 'python', 'c++', 'databricks', 'snowflake', 'excel', 'powerpoint', 'word', 'sharepoint']</t>
  </si>
  <si>
    <t>ML Engineer (Remote, NYC, Austin)</t>
  </si>
  <si>
    <t>Trunk Tools</t>
  </si>
  <si>
    <t>['python', 'go', 'elasticsearch', 'aws', 'gcp', 'scikit-learn', 'tensorflow', 'pytorch']</t>
  </si>
  <si>
    <t>Principal Data Science Engineer</t>
  </si>
  <si>
    <t>['python', 'scala', 'r', 'sql']</t>
  </si>
  <si>
    <t>Data Scientist (AI &amp; LLM Specialist) - to 240k + bonus + equity (SK)</t>
  </si>
  <si>
    <t>Phaxis, LLC</t>
  </si>
  <si>
    <t>['sql', 'python', 'aws', 'azure', 'pyspark', 'pytorch', 'tensorflow', 'spark', 'gdpr', 'word', 'git']</t>
  </si>
  <si>
    <t>['python', 'r', 'sql', 'hadoop', 'spark', 'power bi']</t>
  </si>
  <si>
    <t>Google Cloud Platform Developer</t>
  </si>
  <si>
    <t>Lever</t>
  </si>
  <si>
    <t>Data Analyst Temporary</t>
  </si>
  <si>
    <t>['python', 'sql', 'aws', 'jupyter', 'pandas', 'scikit-learn', 'spark', 'docker']</t>
  </si>
  <si>
    <t>Data Scientist (L5) - Netflix Preview Club</t>
  </si>
  <si>
    <t>Senior Analyst - Business Analytics</t>
  </si>
  <si>
    <t>George Town, Cayman Islands</t>
  </si>
  <si>
    <t>LinkedIn Cayman Islands</t>
  </si>
  <si>
    <t>Quallent Pharmaceuticals Health, LLC</t>
  </si>
  <si>
    <t>Frederiksted, St Croix, U.S. Virgin Islands</t>
  </si>
  <si>
    <t>Outliant</t>
  </si>
  <si>
    <t>['snowflake', 'excel', 'looker']</t>
  </si>
  <si>
    <t>Field Service Engineer or Electrical Service Specialist - Hyper-Scale Data Centers / Electrical Services - Senior Level - Virginia</t>
  </si>
  <si>
    <t>Johnson and Johnson</t>
  </si>
  <si>
    <t>Smyrna, TN</t>
  </si>
  <si>
    <t>Sr Director, Performance Suite Analytics - Full-time</t>
  </si>
  <si>
    <t>SENIOR SYSTEMS INTEGRATOR TECHNOLOGY SERVICES (Senior Data Engineer)</t>
  </si>
  <si>
    <t>City of Toronto</t>
  </si>
  <si>
    <t>Senior Analyst - Advanced Business Analytics</t>
  </si>
  <si>
    <t>['sql', 'python', 'r', 'snowflake', 'jupyter', 'excel', 'power bi', 'tableau', 'gitlab']</t>
  </si>
  <si>
    <t>Specialist: NQ E2E Engineering</t>
  </si>
  <si>
    <t>['c#', 'python', 'javascript', 'sql']</t>
  </si>
  <si>
    <t>Analyst, Visa Consulting and Analytics (VCA), Risk Practice</t>
  </si>
  <si>
    <t>DisABLEDperson.com</t>
  </si>
  <si>
    <t>['sql', 'python', 'bash', 'powershell', 'postgresql', 'mysql', 'redshift', 'aws', 'azure', 'gcp', 'git', 'terraform', 'github']</t>
  </si>
  <si>
    <t>Securitas</t>
  </si>
  <si>
    <t>['azure', 'power bi', 'sharepoint', 'flow']</t>
  </si>
  <si>
    <t>Sr. Data Scientist - Healthcare Journey Analytics</t>
  </si>
  <si>
    <t>Senior Data Engineering and Visualization Engineer, iCloud</t>
  </si>
  <si>
    <t>Financial &amp; Accounting Data Analyst (Earned Value Management) - Now Hiring</t>
  </si>
  <si>
    <t>Windsor, CT</t>
  </si>
  <si>
    <t>Senior Research Assistant (holding the functional title of Senior Data Analyst)/Research Assistant I/II in Cardiovascular and Genetic Epidemiology</t>
  </si>
  <si>
    <t>Senior Data Analyst – Python+DBT+SQL+BiqQuery / Afternoon Shift</t>
  </si>
  <si>
    <t>['python', 'sql', 'bigquery', 'looker', 'tableau', 'power bi']</t>
  </si>
  <si>
    <t>Project Specialist (Data Analyst) - Work Management Team - Reporting Group</t>
  </si>
  <si>
    <t>Con Edison Company of New York</t>
  </si>
  <si>
    <t>['sql', 'oracle', 'word', 'excel', 'powerpoint', 'tableau', 'power bi', 'sharepoint']</t>
  </si>
  <si>
    <t>Senior Data Management Analyst / Senior Data Analyst / Lead Data Management Analyst / Lead Data Analyst / Lead Data Analytics</t>
  </si>
  <si>
    <t>['sql', 'sas', 'sas', 'oracle', 'alteryx', 'excel']</t>
  </si>
  <si>
    <t>Customer Asset Data Operations!</t>
  </si>
  <si>
    <t>['python', 'powershell', 'alteryx', 'tableau']</t>
  </si>
  <si>
    <t>Top Secret Data Management Lead</t>
  </si>
  <si>
    <t>['sas', 'sas', 'sql', 'r', 'python', 'express', 'tableau', 'excel']</t>
  </si>
  <si>
    <t>Data Analyst – Model Governance &amp; MIS Reporting</t>
  </si>
  <si>
    <t>Optalon HR Consultant PVT LTD</t>
  </si>
  <si>
    <t>['sql', 'python', 'vba', 'snowflake', 'tableau', 'excel', 'jira']</t>
  </si>
  <si>
    <t>primeFORCE, LLC</t>
  </si>
  <si>
    <t>['python', 'sql', 'java', 'scala', 'nosql', 'mysql', 'aws', 'azure', 'snowflake']</t>
  </si>
  <si>
    <t>Administrative - Data Analyst I</t>
  </si>
  <si>
    <t>Gregory, TX</t>
  </si>
  <si>
    <t>First Tek, Inc.</t>
  </si>
  <si>
    <t>['outlook', 'powerpoint', 'excel', 'tableau', 'power bi', 'sap']</t>
  </si>
  <si>
    <t>Environmental and Sustainability Data Analyst</t>
  </si>
  <si>
    <t>Absa Group</t>
  </si>
  <si>
    <t>Data Engineer with Strong SQL Server</t>
  </si>
  <si>
    <t>Montek System</t>
  </si>
  <si>
    <t>Senior, Data Science Product Manager | AI Products</t>
  </si>
  <si>
    <t>Purpose Jobs</t>
  </si>
  <si>
    <t>Lead Engineer - Machine Learning</t>
  </si>
  <si>
    <t>['go', 'python', 'sql', 'java', 'gcp', 'aws', 'azure', 'tensorflow', 'pytorch', 'scikit-learn', 'pandas', 'numpy', 'jira', 'confluence']</t>
  </si>
  <si>
    <t>Big Data/ Hadoop  developer</t>
  </si>
  <si>
    <t>['shell', 'mongodb', 'mongodb', 'scala', 'hadoop', 'spark', 'kafka']</t>
  </si>
  <si>
    <t>Fort Gregg-Adams, VA</t>
  </si>
  <si>
    <t>Apptad</t>
  </si>
  <si>
    <t>Williamsburg, VA</t>
  </si>
  <si>
    <t>Business Data Analyst with Banking and Risk management</t>
  </si>
  <si>
    <t>['sql', 'word', 'excel', 'visio', 'powerpoint', 'flow']</t>
  </si>
  <si>
    <t>Dataone Software Offers Automotive Data Entry Analyst With</t>
  </si>
  <si>
    <t>Indeed Jobs USA</t>
  </si>
  <si>
    <t>DataOne Software</t>
  </si>
  <si>
    <t>Xponential Fitness Llc</t>
  </si>
  <si>
    <t>Application Engineer (Data Engineer)</t>
  </si>
  <si>
    <t>Enterprise Solutions Engineer- WEST</t>
  </si>
  <si>
    <t>['c', 'monday.com']</t>
  </si>
  <si>
    <t>['sql', 'python', 'pandas', 'numpy', 'matplotlib', 'outlook', 'word', 'excel', 'powerpoint', 'visio', 'atlassian', 'bitbucket', 'jira', 'confluence']</t>
  </si>
  <si>
    <t>Second Mile Education</t>
  </si>
  <si>
    <t>Data Solutions Business Analyst</t>
  </si>
  <si>
    <t>Johns Hopkins Applied Physics Laboratory</t>
  </si>
  <si>
    <t>['apl', 'sql', 'go', 'spark', 'power bi']</t>
  </si>
  <si>
    <t>Claremont, NH</t>
  </si>
  <si>
    <t>Claremont Savings Bank</t>
  </si>
  <si>
    <t>Data Scientist- Pennington, NJ</t>
  </si>
  <si>
    <t>AI Math Analyst</t>
  </si>
  <si>
    <t>Zurich Insurance Company Ltd.</t>
  </si>
  <si>
    <t>['sql', 'shell', 'perl', 'go', 'azure', 'databricks', 'power bi', 'splunk']</t>
  </si>
  <si>
    <t>Software Engineer for Training AI Data (SWEAP)</t>
  </si>
  <si>
    <t>G2i</t>
  </si>
  <si>
    <t>['go', 'java', 'javascript', 'python', 'typescript', 'react', 'next.js', 'vue', 'angular', 'github', 'git']</t>
  </si>
  <si>
    <t>Senior Software Engineer, Storage and Analysis</t>
  </si>
  <si>
    <t>Redpoint Ventures Job Board</t>
  </si>
  <si>
    <t>['cassandra', 'aws', 'redshift', 'linux', 'bitbucket', 'jenkins']</t>
  </si>
  <si>
    <t>Data Analyst-18629</t>
  </si>
  <si>
    <t>Berwyn, IL</t>
  </si>
  <si>
    <t>Visual Data Analyst Onsite/Tele-Work</t>
  </si>
  <si>
    <t>Fidelity Partners Services</t>
  </si>
  <si>
    <t>['sas', 'sas', 'python', 'r', 'tableau', 'power bi']</t>
  </si>
  <si>
    <t>['python', 'sql', 'sql server', 'azure', 'snowflake', 'aws', 'airflow', 'pandas', 'numpy', 'pyspark', 'hadoop', 'spark', 'fastapi', 'ssis', 'docker', 'kubernetes']</t>
  </si>
  <si>
    <t>['sql', 't-sql', 'html', 'javascript', 'sql server', 'azure', 'asp.net', 'ssis', 'ssrs', 'unity']</t>
  </si>
  <si>
    <t>Oregon, PA</t>
  </si>
  <si>
    <t>Machine Learning Engineer (100% Remote)</t>
  </si>
  <si>
    <t>SherlockTalent</t>
  </si>
  <si>
    <t>['python', 'sql', 'aws', 'pandas', 'numpy', 'matplotlib', 'github']</t>
  </si>
  <si>
    <t>Director, Data Science/Advanced Analytics - VP</t>
  </si>
  <si>
    <t>IPG Health</t>
  </si>
  <si>
    <t>Senior AI / Data Science Engineer</t>
  </si>
  <si>
    <t>Mounds View, MN</t>
  </si>
  <si>
    <t>['python', 'javascript', 'sql', 'postgresql', 'azure', 'aws', 'pytorch', 'tensorflow', 'scikit-learn', 'spark', 'hadoop', 'django', 'flask', 'github']</t>
  </si>
  <si>
    <t>Data Analyst, Business Intelligence</t>
  </si>
  <si>
    <t>Munster, IN</t>
  </si>
  <si>
    <t>Land O' Frost</t>
  </si>
  <si>
    <t>['sql', 'tableau', 'power bi', 'jira', 'trello']</t>
  </si>
  <si>
    <t>Big Data Engineer (Hybrid Onsite - W2 Contract only)</t>
  </si>
  <si>
    <t>['java', 'scala', 'sql', 'nosql', 'oracle', 'spark', 'kafka']</t>
  </si>
  <si>
    <t>Senior Data Engineer/Developer</t>
  </si>
  <si>
    <t>I.T. Solutions</t>
  </si>
  <si>
    <t>['python', 'sql', 'databricks', 'aws', 'oracle', 'redshift', 'spark', 'docker', 'kubernetes']</t>
  </si>
  <si>
    <t>Data Scientist III - CPI</t>
  </si>
  <si>
    <t>ALPHA OMEGA GROUP LLC</t>
  </si>
  <si>
    <t>PeopleNTech LLC</t>
  </si>
  <si>
    <t>['snowflake', 'oracle', 'power bi']</t>
  </si>
  <si>
    <t>Senior Data Engineer/Developer (ONLY on W2)</t>
  </si>
  <si>
    <t>['sql', 'power bi', 'excel', 'tableau', 'visio']</t>
  </si>
  <si>
    <t>Asylon</t>
  </si>
  <si>
    <t>['python', 'azure', 'gcp', 'aws', 'linux', 'kubernetes']</t>
  </si>
  <si>
    <t>Specialist Data Science</t>
  </si>
  <si>
    <t>['python', 'sql', 'databricks', 'snowflake', 'azure', 'pyspark', 'spark', 'git']</t>
  </si>
  <si>
    <t>Senior Data Analyst (Renewables &amp; Low Carbon) - Full-time</t>
  </si>
  <si>
    <t>Findlay, OH</t>
  </si>
  <si>
    <t>Marathon Petroleum Corporation</t>
  </si>
  <si>
    <t>['sql', 'tableau', 'power bi', 'excel', 'sharepoint']</t>
  </si>
  <si>
    <t>['sql', 'python', 'oracle', 'gdpr', 'power bi', 'sap']</t>
  </si>
  <si>
    <t>['sql', 'python', 'r', 'gdpr', 'power bi']</t>
  </si>
  <si>
    <t>['python', 'ruby', 'ruby', 'sql', 'aws', 'redshift', 'snowflake', 'airflow', 'looker', 'docker', 'kubernetes']</t>
  </si>
  <si>
    <t>['sql', 'java', 'python', 'spark']</t>
  </si>
  <si>
    <t>Data Engineer (Hudson)</t>
  </si>
  <si>
    <t>Aroha Technologies</t>
  </si>
  <si>
    <t>['sql', 'databricks', 'azure', 'spark', 'git']</t>
  </si>
  <si>
    <t>Perrygo Consulting Group, LLC</t>
  </si>
  <si>
    <t>['sql', 'nosql', 'python', 'scala', 'aws', 'kafka', 'airflow', 'pyspark', 'hadoop', 'spark', 'github']</t>
  </si>
  <si>
    <t>Data Analyst - Vendor Management</t>
  </si>
  <si>
    <t>['java', 'python', 'c++', 'r', 'oracle', 'power bi', 'tableau', 'excel']</t>
  </si>
  <si>
    <t>HR Data Analyst - Operations Analyst Program: August 2025 Start</t>
  </si>
  <si>
    <t>Susquehanna International Group, LLP</t>
  </si>
  <si>
    <t>Food Allergy Institute</t>
  </si>
  <si>
    <t>['sql', 'python', 'r', 'looker', 'excel', 'tableau', 'power bi', 'ringcentral']</t>
  </si>
  <si>
    <t>Manager, Data Analyst - Finance</t>
  </si>
  <si>
    <t>New York, NY (+2 others)</t>
  </si>
  <si>
    <t>Suno (suno.com)</t>
  </si>
  <si>
    <t>Data Engineer (college hire) - ONSITE!</t>
  </si>
  <si>
    <t>['sql', 'python', 'mysql', 'postgresql', 'azure', 'aws', 'airflow', 'phoenix', 'power bi', 'tableau']</t>
  </si>
  <si>
    <t>Associate Data Quality Engineer</t>
  </si>
  <si>
    <t>DTN</t>
  </si>
  <si>
    <t>['sql', 'python', 'aws', 'azure', 'gcp', 'hadoop', 'spark', 'airflow', 'pyspark', 'jupyter', 'docker', 'kubernetes', 'git']</t>
  </si>
  <si>
    <t>Senior Statistical Data Analyst - Full-time</t>
  </si>
  <si>
    <t>Business Analyst - Technical - Senior - Full-time</t>
  </si>
  <si>
    <t>Big Data Engineer - Medicare/Medicaid - Full-time</t>
  </si>
  <si>
    <t>['python', 'java', 'scala', 'nosql', 'sql', 'postgresql', 'sql server', 'oracle', 'aws', 'azure', 'kafka', 'spark', 'hadoop', 'phoenix', 'yarn', 'docker', 'kubernetes', 'git']</t>
  </si>
  <si>
    <t>Data Analyst, E-Commerce – USDS</t>
  </si>
  <si>
    <t>Data Scientist - Product - SF</t>
  </si>
  <si>
    <t>Perplexity</t>
  </si>
  <si>
    <t>['sql', 'python', 'snowflake', 'databricks', 'looker', 'zoom']</t>
  </si>
  <si>
    <t>Freelance Online Data Analyst - English &amp; Chinese Traditional</t>
  </si>
  <si>
    <t>['bash', 'sql', 'aws', 'yarn']</t>
  </si>
  <si>
    <t>Data Engineer Analyst - Full-time</t>
  </si>
  <si>
    <t>['sql', 'python', 'aws', 'express', 'tableau', 'gitlab']</t>
  </si>
  <si>
    <t>Director, AI Engineering – Transform Review</t>
  </si>
  <si>
    <t>['aws', 'azure', 'unify']</t>
  </si>
  <si>
    <t>Greenland, AR</t>
  </si>
  <si>
    <t>Data analyst iii senior - Now Hiring</t>
  </si>
  <si>
    <t>['sql', 'html', 'javascript', 'r', 'python', 'bigquery', 'snowflake', 'aws', 'power bi']</t>
  </si>
  <si>
    <t>Analyst - Data Analyst III - Full-time / Part-time</t>
  </si>
  <si>
    <t>Supply Chain Data Analyst (Part-Time)</t>
  </si>
  <si>
    <t>recruiterboom</t>
  </si>
  <si>
    <t>Data Analyst Sr. - Level 3 - Now Hiring</t>
  </si>
  <si>
    <t>Sub-Zero Group, Inc.</t>
  </si>
  <si>
    <t>R&amp;D Data Scientist Intern - Full-time / Part-time</t>
  </si>
  <si>
    <t>Arxada</t>
  </si>
  <si>
    <t>Stephens, GA</t>
  </si>
  <si>
    <t>Central Transport</t>
  </si>
  <si>
    <t>Data Engineer - Cloud</t>
  </si>
  <si>
    <t>Virtusa Corporation</t>
  </si>
  <si>
    <t>['sql', 'mongodb', 'mongodb', 'sql server', 'mysql', 'postgresql', 'cassandra', 'redis', 'gcp', 'oracle']</t>
  </si>
  <si>
    <t>['sql', 'python', 'aws', 'excel', 'flow']</t>
  </si>
  <si>
    <t>DATA ENGINEER - Vendor Software Customization &amp; Integration</t>
  </si>
  <si>
    <t>Plymouth, CT</t>
  </si>
  <si>
    <t>Messerli Kramer PA</t>
  </si>
  <si>
    <t>['java', 'python', 'sql', 'crystal', 'powershell', 'sql server', 'azure', 'spark', 'excel', 'power bi', 'ssis', 'ssrs']</t>
  </si>
  <si>
    <t>Analyst Sr, Digital Product Analytics</t>
  </si>
  <si>
    <t>Enrollment and Retention Data Analyst</t>
  </si>
  <si>
    <t>Western Illinois University</t>
  </si>
  <si>
    <t>['sas', 'sas', 'python', 'r', 'sql', 'spss', 'tableau']</t>
  </si>
  <si>
    <t>Big Data Engineer - Medicare/Medicaid</t>
  </si>
  <si>
    <t>Software Engineer - Scraping</t>
  </si>
  <si>
    <t>Just Join IT</t>
  </si>
  <si>
    <t>REPS &amp; Co.</t>
  </si>
  <si>
    <t>['go', 'python', 'javascript', 'nosql', 'mongodb', 'mongodb', 'rust', 'mysql', 'couchdb', 'redshift', 'aws', 'kafka', 'airflow', 'github']</t>
  </si>
  <si>
    <t>Business Analyst (Junior)</t>
  </si>
  <si>
    <t>Octal Philippines Inc.</t>
  </si>
  <si>
    <t>['sql', 'java', 'sql server', 'oracle', 'unix', 'windows', 'visio', 'powerpoint', 'flow']</t>
  </si>
  <si>
    <t>Dallas Ft. Worth Area Data Analyst I</t>
  </si>
  <si>
    <t>Data Analyst, Internal Audit - Hybrid - Princeton, NJ</t>
  </si>
  <si>
    <t>NRG Energy, Inc.</t>
  </si>
  <si>
    <t>Dallas Ft. Worth Area Data Analyst I - Full-time</t>
  </si>
  <si>
    <t>Data Analyst (Hybrid Position) - Radiation Oncology - Full-time / Part-time</t>
  </si>
  <si>
    <t>University of Maryland Faculty Physicians, Inc.</t>
  </si>
  <si>
    <t>VP, Data Science - Model Development - Now Hiring</t>
  </si>
  <si>
    <t>['python', 'sas', 'sas', 'sql', 'go', 'excel', 'word', 'powerpoint']</t>
  </si>
  <si>
    <t>Staff Data Engineer, Vehicle Telematics - Now Hiring</t>
  </si>
  <si>
    <t>['python', 'scala', 'sql', 'azure', 'aws', 'gcp', 'databricks', 'snowflake', 'spark', 'kafka', 'kubernetes']</t>
  </si>
  <si>
    <t>Logistics Information Systems and Data Analyst - Full-time</t>
  </si>
  <si>
    <t>Sr Data Scientist, Machine Learning (ML) Engineer</t>
  </si>
  <si>
    <t>AWS Data Engineer - Full-time</t>
  </si>
  <si>
    <t>['sql', 'python', 'java', 'scala', 'aws', 'databricks', 'snowflake', 'pyspark', 'hadoop', 'spark', 'express']</t>
  </si>
  <si>
    <t>['bash', 'python', 'sql', 'postgresql', 'aws', 'snowflake', 'aurora', 'linux', 'docker', 'kubernetes']</t>
  </si>
  <si>
    <t>Data Analyst, TikTok Ads - USDS</t>
  </si>
  <si>
    <t>Principal Data Analyst - Network Policy</t>
  </si>
  <si>
    <t>Data Scientist Senior - Economic Forecasting</t>
  </si>
  <si>
    <t>Senior Data Scientist, US</t>
  </si>
  <si>
    <t>['python', 'sql', 'aws', 'spark', 'airflow', 'kafka', 'jupyter', 'scikit-learn', 'pandas', 'docker']</t>
  </si>
  <si>
    <t>['python', 'r', 'sql', 'aws', 'tensorflow', 'scikit-learn', 'express', 'tableau', 'power bi']</t>
  </si>
  <si>
    <t>Mongolia</t>
  </si>
  <si>
    <t>Herself Health</t>
  </si>
  <si>
    <t>Data Analyst Intern (Global Finance) - Full-time</t>
  </si>
  <si>
    <t>['python', 'matplotlib', 'plotly', 'numpy', 'pandas', 'tableau']</t>
  </si>
  <si>
    <t>Data Scientist III, Product, YouTube Growth</t>
  </si>
  <si>
    <t>['sql', 'nosql', 'java', 'c', 'python', 'snowflake', 'azure', 'bigquery']</t>
  </si>
  <si>
    <t>Planning, Treasury &amp; Data Analyst - Now Hiring</t>
  </si>
  <si>
    <t>DexKo Global</t>
  </si>
  <si>
    <t>['word', 'powerpoint', 'excel', 'outlook']</t>
  </si>
  <si>
    <t>Salem, NC</t>
  </si>
  <si>
    <t>Truliant Federal Credit Union</t>
  </si>
  <si>
    <t>['sql', 'python', 'r', 'oracle', 'power bi', 'tableau', 'excel']</t>
  </si>
  <si>
    <t>AAS Services</t>
  </si>
  <si>
    <t>Data Analyst, PSS Supply Chain - Full-time</t>
  </si>
  <si>
    <t>['sql', 'gcp', 'tableau', 'looker']</t>
  </si>
  <si>
    <t>Deep Learning Data Science Manager - SFL Scientific - Full-time</t>
  </si>
  <si>
    <t>AEC Application Engineer</t>
  </si>
  <si>
    <t>Molex</t>
  </si>
  <si>
    <t>['assembly', 'c', 'python', 'sheets']</t>
  </si>
  <si>
    <t>Data Analyst/Power BI Developer</t>
  </si>
  <si>
    <t>Infopact, Inc.</t>
  </si>
  <si>
    <t>['sql', 'sql server', 'postgresql', 'oracle', 'azure', 'power bi', 'dax', 'sharepoint']</t>
  </si>
  <si>
    <t>['sql', 'python', 'gdpr', 'excel']</t>
  </si>
  <si>
    <t>['python', 'sql', 'spark', 'airflow', 'hadoop', 'looker', 'tableau']</t>
  </si>
  <si>
    <t>Numeric Technologies Inc</t>
  </si>
  <si>
    <t>['python', 'snowflake', 'kafka', 'airflow']</t>
  </si>
  <si>
    <t>Data Scient Manager</t>
  </si>
  <si>
    <t>SoTalent</t>
  </si>
  <si>
    <t>Data Analyst Intern - Full-time</t>
  </si>
  <si>
    <t>IGT</t>
  </si>
  <si>
    <t>Business Data Scientist, gTech Ads, Professional Services - Full-time</t>
  </si>
  <si>
    <t>Security Analytics Data Engineer - Full-time</t>
  </si>
  <si>
    <t>['sql', 'python', 'java', 'c++', 'scala', 'nosql', 'postgresql', 'git', 'jira']</t>
  </si>
  <si>
    <t>Data Engineer 5 - Commerce Product Data Engineering</t>
  </si>
  <si>
    <t>['java', 'scala', 'python', 'sql', 'spark', 'gdpr']</t>
  </si>
  <si>
    <t>Director of Data Engineering – Finance, Risk &amp; Compliance - Now Hiring</t>
  </si>
  <si>
    <t>Chateck Inc</t>
  </si>
  <si>
    <t>['python', 'sql', 'scala', 'snowflake', 'databricks', 'aws', 'azure', 'gcp', 'gdpr', 'spark', 'kafka', 'airflow']</t>
  </si>
  <si>
    <t>Atlanta, GA (+1 other)</t>
  </si>
  <si>
    <t>['python', 'sql', 'sql server', 'mysql', 'airflow', 'kafka', 'spark', 'ssis', 'tableau', 'looker']</t>
  </si>
  <si>
    <t>Oak, NE</t>
  </si>
  <si>
    <t>VuMedi</t>
  </si>
  <si>
    <t>['sql', 'python', 'aws', 'airflow', 'tableau', 'flow']</t>
  </si>
  <si>
    <t>Reporting Engineer</t>
  </si>
  <si>
    <t>['python', 'sql', 'sql server', 'mysql', 'bigquery', 'airflow', 'ssrs', 'alteryx', 'tableau', 'looker']</t>
  </si>
  <si>
    <t>Citadel</t>
  </si>
  <si>
    <t>Wi-tronix Llc</t>
  </si>
  <si>
    <t>['python', 'c#', 'c++', 'sql', 'aws', 'tensorflow', 'pytorch']</t>
  </si>
  <si>
    <t>Lead Data Engineer with AWS and Snowflex</t>
  </si>
  <si>
    <t>Marici Solutions</t>
  </si>
  <si>
    <t>['sql', 'python', 'aws', 'snowflake', 'aurora', 'spark', 'pyspark', 'jenkins', 'git']</t>
  </si>
  <si>
    <t>Product Data Analyst (LATAM)</t>
  </si>
  <si>
    <t>['sql', 'python', 'r', 'aws', 'redshift', 'pandas', 'numpy', 'scikit-learn', 'power bi', 'tableau', 'git']</t>
  </si>
  <si>
    <t>Lead Data Analyst (Remote) - Medicare Risk Adjustment</t>
  </si>
  <si>
    <t>Lead Analyst, Reporting &amp; Analytics</t>
  </si>
  <si>
    <t>['sql', 'azure', 'power bi', 'excel', 'ssis', 'ssrs']</t>
  </si>
  <si>
    <t>Nokia</t>
  </si>
  <si>
    <t>['sql', 'go', 'power bi', 'dax']</t>
  </si>
  <si>
    <t>Atlanta, GA (+13 others)</t>
  </si>
  <si>
    <t>Senior Data Scientist - Performance Algorithms</t>
  </si>
  <si>
    <t>['python', 'sql', 'databricks', 'pytorch', 'spark', 'pyspark']</t>
  </si>
  <si>
    <t>Data Analyst Supply Chain - Now Hiring</t>
  </si>
  <si>
    <t>Cooper University Hospital</t>
  </si>
  <si>
    <t>Data Scientist II - Supply Chain - Now Hiring</t>
  </si>
  <si>
    <t>['sql', 'databricks', 'snowflake', 'power bi', 'microstrategy', 'tableau', 'looker']</t>
  </si>
  <si>
    <t>Ментор по Data Analytics</t>
  </si>
  <si>
    <t>DevKG</t>
  </si>
  <si>
    <t>AI Academy</t>
  </si>
  <si>
    <t>['sql', 'python', 'pandas', 'numpy', 'power bi', 'tableau', 'excel']</t>
  </si>
  <si>
    <t>Gloversville, NY</t>
  </si>
  <si>
    <t>The Family Counseling Center</t>
  </si>
  <si>
    <t>['r', 'python', 'spss', 'tableau', 'power bi']</t>
  </si>
  <si>
    <t>King's Hawaiian</t>
  </si>
  <si>
    <t>['sql', 'excel', 'tableau', 'power bi', 'powerpoint']</t>
  </si>
  <si>
    <t>Software Engineer (Data and Annotation Tools)</t>
  </si>
  <si>
    <t>Inflection AI</t>
  </si>
  <si>
    <t>3PL Vision LLC</t>
  </si>
  <si>
    <t>Document Crunch</t>
  </si>
  <si>
    <t>['sql', 'postgresql', 'oracle', 'power bi']</t>
  </si>
  <si>
    <t>RAPS Consulting Inc</t>
  </si>
  <si>
    <t>Master Data Analyst II- Procurement Data</t>
  </si>
  <si>
    <t>Python / Oracle Data Engineer</t>
  </si>
  <si>
    <t>Manager-Data Engineering</t>
  </si>
  <si>
    <t>Tredence</t>
  </si>
  <si>
    <t>['databricks', 'aws', 'oracle', 'pyspark']</t>
  </si>
  <si>
    <t>Claims Configuration Data Analyst (Senior Level)</t>
  </si>
  <si>
    <t>Senior Data Analyst- Claims Specialist</t>
  </si>
  <si>
    <t>['python', 'snowflake', 'redshift', 'aws', 'pytorch', 'tensorflow', 'spark', 'hadoop', 'kafka']</t>
  </si>
  <si>
    <t>['excel', 'powerpoint', 'power bi', 'tableau', 'qlik', 'sharepoint']</t>
  </si>
  <si>
    <t>Sripen</t>
  </si>
  <si>
    <t>Data Engineer (Informatica)</t>
  </si>
  <si>
    <t>Smithfield, NC</t>
  </si>
  <si>
    <t>['python', 'sql', 'cobol', 'java', 'shell', 'db2', 'azure', 'aws', 'kafka', 'angular', 'tableau', 'jira']</t>
  </si>
  <si>
    <t>Goochland, VA</t>
  </si>
  <si>
    <t>['sql', 'visual basic', 'snowflake', 'oracle', 'excel']</t>
  </si>
  <si>
    <t>Manager, Advanced Analytics &amp; Data Strat</t>
  </si>
  <si>
    <t>['sql', 'python', 'r', 'looker', 'power bi']</t>
  </si>
  <si>
    <t>Lead Data Engineer- Oracle/SQL/Snowflake(Only W2 , in person interview for Hartford, CT)</t>
  </si>
  <si>
    <t>Aneka Talent Solutions</t>
  </si>
  <si>
    <t>['sql', 'oracle', 'aws', 'snowflake']</t>
  </si>
  <si>
    <t>Data Entry Analyst - REMOTE Possible</t>
  </si>
  <si>
    <t>Cluso Investigation (d/b/a Cluso)</t>
  </si>
  <si>
    <t>Senior AI Engineer (P1984)</t>
  </si>
  <si>
    <t>['python', 'sql', 'databricks', 'spark', 'unity', 'github']</t>
  </si>
  <si>
    <t>Senior Data Engineer- Python/AWS</t>
  </si>
  <si>
    <t>Google Cloud (GCP) Data Engineer</t>
  </si>
  <si>
    <t>['python', 'sql', 'gcp', 'airflow', 'github', 'git', 'terraform']</t>
  </si>
  <si>
    <t>Big Data Engineer - F2F Interview (Columbus, OH)</t>
  </si>
  <si>
    <t>['mongodb', 'mongodb', 'java', 'dynamodb', 'cassandra', 'hadoop']</t>
  </si>
  <si>
    <t>Sr. Manager, Data Science - Orange Apron Media - Full-time</t>
  </si>
  <si>
    <t>Transportation Data Analyst, Parcel and Freight</t>
  </si>
  <si>
    <t>Rochelle Park, NJ</t>
  </si>
  <si>
    <t>['sql', 'powerpoint', 'ms access', 'excel', 'tableau', 'power bi']</t>
  </si>
  <si>
    <t>Safety Data Analyst - Full-time</t>
  </si>
  <si>
    <t>New Carrollton, MD</t>
  </si>
  <si>
    <t>Washington Metropolitan Area Transit Authority</t>
  </si>
  <si>
    <t>['python', 'power bi', 'cognos']</t>
  </si>
  <si>
    <t>Marketing Science Business Intelligence Lead</t>
  </si>
  <si>
    <t>['sql', 'python', 'r', 'c', 'bigquery', 'snowflake', 'express', 'looker', 'tableau', 'power bi']</t>
  </si>
  <si>
    <t>Alined Consulting Group</t>
  </si>
  <si>
    <t>Data Governance Process Analyst</t>
  </si>
  <si>
    <t>['python', 'sql', 'sas', 'sas', 'aws', 'azure', 'snowflake', 'pandas', 'numpy', 'scikit-learn', 'pytorch', 'tensorflow', 'github', 'flow']</t>
  </si>
  <si>
    <t>Data Engineer: IV (Lead)</t>
  </si>
  <si>
    <t>['terraform']</t>
  </si>
  <si>
    <t>Data Engineer II - Windows Servicing and Delivery, The Update Platform Insights Team</t>
  </si>
  <si>
    <t>['sql', 'python', 'c#', 'azure', 'windows', 'flow', 'git']</t>
  </si>
  <si>
    <t>Investment Azure Data Engineer</t>
  </si>
  <si>
    <t>['sql', 'python', 'java', 'sql server', 'azure', 'spark', 'hadoop', 'linux', 'docker', 'jira', 'confluence']</t>
  </si>
  <si>
    <t>Healthcare Data Analyst or Senior Healthcare Data Analyst, Analytics Hub</t>
  </si>
  <si>
    <t>['sql', 'python', 'r', 'sql server', 'azure', 'power bi', 'tableau', 'word', 'excel', 'powerpoint']</t>
  </si>
  <si>
    <t>Business Data Analyst, Service (Remote)</t>
  </si>
  <si>
    <t>Sr. Snowflake Data Engineer, Onsite, AVP</t>
  </si>
  <si>
    <t>['sql', 'scala', 'sql server', 'snowflake', 'azure', 'oracle', 'databricks', 'airflow', 'kubernetes', 'docker']</t>
  </si>
  <si>
    <t>Business Data Analyst, Revenue Management (Remote)</t>
  </si>
  <si>
    <t>Principal Data Scientist, Supply Chain &amp; Operations Research</t>
  </si>
  <si>
    <t>['python', 'azure', 'databricks', 'pandas', 'numpy', 'scikit-learn']</t>
  </si>
  <si>
    <t>Lead Data Scientist – Machine Learning and Gen AI</t>
  </si>
  <si>
    <t>United Airlines Jobs</t>
  </si>
  <si>
    <t>['python', 'azure', 'aws', 'redshift', 'hugging face', 'django', 'docker', 'git']</t>
  </si>
  <si>
    <t>Senior Associate Data Engineer - Bond &amp; Specialty Data Engineering</t>
  </si>
  <si>
    <t>IN Senior Associate  AWS Data Engineer Advisory Corporate Advisory  Bangalore</t>
  </si>
  <si>
    <t>['sql', 'python', 'c++', 'redshift', 'aws', 'databricks', 'azure', 'pyspark']</t>
  </si>
  <si>
    <t>Data Analyst (Los Angeles County and Orange County, CA Residents ONLY)</t>
  </si>
  <si>
    <t>Data Analyst, Marketing and Digital Analytics</t>
  </si>
  <si>
    <t>Scan</t>
  </si>
  <si>
    <t>['sql', 'python', 'snowflake', 'databricks', 'alteryx', 'tableau', 'power bi']</t>
  </si>
  <si>
    <t>Data Analyst Sr ( Financial and Regulatory Reporting)</t>
  </si>
  <si>
    <t>['sql', 'oracle', 'excel', 'tableau', 'power bi', 'jira']</t>
  </si>
  <si>
    <t>['python', 'snowflake', 'aws', 'azure', 'gcp', 'tableau', 'excel']</t>
  </si>
  <si>
    <t>Data Engineer w 2</t>
  </si>
  <si>
    <t>['sql', 'python', 'java', 'scala', 'aws', 'gcp', 'azure', 'airflow', 'spark', 'kafka', 'terraform', 'kubernetes']</t>
  </si>
  <si>
    <t>Home - Based Remote Data Entry Analyst | $52k - $93.6k/year</t>
  </si>
  <si>
    <t>Skillerszone</t>
  </si>
  <si>
    <t>Jobs At Atos</t>
  </si>
  <si>
    <t>['sql', 'sql server', 'azure', 'pyspark', 'hadoop']</t>
  </si>
  <si>
    <t>Intermediate Data Engineer</t>
  </si>
  <si>
    <t>Data Scientist , Media Group Decision Sciences [Remote]</t>
  </si>
  <si>
    <t>['sql', 'tensorflow', 'airflow', 'pyspark']</t>
  </si>
  <si>
    <t>Reliance, Inc.</t>
  </si>
  <si>
    <t>['sql', 'java', 'python', 'r', 'sas', 'sas', 'sqlite', 'aws', 'express', 'windows']</t>
  </si>
  <si>
    <t>Data Engineer (L4) - Security</t>
  </si>
  <si>
    <t>['java', 'python', 'scala', 'sql', 'spark', 'kafka']</t>
  </si>
  <si>
    <t>Software/Data Engineer - Quant Multi Strat</t>
  </si>
  <si>
    <t>Principal Database Engineer, Service Continuity Engineering</t>
  </si>
  <si>
    <t>['shell', 'oracle', 'azure']</t>
  </si>
  <si>
    <t>Whistle Express</t>
  </si>
  <si>
    <t>['sql', 'python', 'bigquery', 'snowflake', 'express', 'tableau', 'power bi', 'git', 'jira', 'confluence']</t>
  </si>
  <si>
    <t>Head Start Grants Specialist/Data Analyst- REMOTE - Now Hiring</t>
  </si>
  <si>
    <t>ICF International, Inc.</t>
  </si>
  <si>
    <t>Research Specialist/Aviation Operational Data Analyst</t>
  </si>
  <si>
    <t>BGI, LLC</t>
  </si>
  <si>
    <t>['r', 'python', 'sql', 'sap']</t>
  </si>
  <si>
    <t>Data Analyst Intern (USDS)- 2025 Summer (BS/MS) (General Hire) - Now Hiring</t>
  </si>
  <si>
    <t>BA/Data Analyst</t>
  </si>
  <si>
    <t>SIBLING</t>
  </si>
  <si>
    <t>['python', 'aws', 'azure', 'pandas', 'numpy']</t>
  </si>
  <si>
    <t>Zapier</t>
  </si>
  <si>
    <t>['python', 'go', 'databricks', 'airflow', 'kafka']</t>
  </si>
  <si>
    <t>Senior Operations &amp; Analytics Engineer</t>
  </si>
  <si>
    <t>NTG Staffing</t>
  </si>
  <si>
    <t>Sr. Applied Science Manager, People eXperience Technology Central Science (PXTCS)</t>
  </si>
  <si>
    <t>Information Technology Data Analyst (Jr) (Cleared) SIOF-ITD - Full-time</t>
  </si>
  <si>
    <t>Cheetah Net Supply Chain Service Inc., d/b/a: Elite Motor Group</t>
  </si>
  <si>
    <t>['r', 'sql', 'ssis', 'ssrs']</t>
  </si>
  <si>
    <t>Lead Data Scientist - Only W2 and 1099</t>
  </si>
  <si>
    <t>DRC Systems</t>
  </si>
  <si>
    <t>['python', 'sql', 'numpy', 'pandas', 'scikit-learn', 'docker', 'kubernetes']</t>
  </si>
  <si>
    <t>Senior Data Analyst with Python and AWS Expertise</t>
  </si>
  <si>
    <t>Entry- Level Data Analyst - Onsite</t>
  </si>
  <si>
    <t>Sr Staff Data Scientist - Machine Learning</t>
  </si>
  <si>
    <t>Senior Staff Marketing Data Scientist, Home Loans</t>
  </si>
  <si>
    <t>['python', 'snowflake', 'redshift', 'aws', 'pytorch', 'tensorflow', 'spark', 'hadoop', 'kafka', 'word']</t>
  </si>
  <si>
    <t>Data Engineer / Teradata / Ab Initio / Addison, TX</t>
  </si>
  <si>
    <t>Lead Data Engineer - AWS/Full Stack - Full-time</t>
  </si>
  <si>
    <t>['sql', 'python', 'shell', 'go', 'aws', 'oracle', 'snowflake', 'react', 'pyspark', 'angular', 'splunk', 'github', 'jenkins', 'docker']</t>
  </si>
  <si>
    <t>['sql', 'python', 'java', 'scala', 'c', 'bigquery', 'oracle', 'airflow', 'spark', 'jupyter', 'express', 'phoenix', 'looker', 'tableau', 'git']</t>
  </si>
  <si>
    <t>Business Analyst (Commercial Analytics &amp; Insights)</t>
  </si>
  <si>
    <t>Chipton Ross Inc.</t>
  </si>
  <si>
    <t>['python', 'r', 'snowflake', 'tableau', 'alteryx', 'excel', 'powerpoint', 'word']</t>
  </si>
  <si>
    <t>Supply Chain/Data Engineer - Manufacturing</t>
  </si>
  <si>
    <t>['sql', 'python', 'r', 'sap', 'tableau', 'power bi', 'excel', 'flow']</t>
  </si>
  <si>
    <t>['sql', 'python', 'sql server', 'postgresql', 'snowflake', 'oracle', 'azure', 'aws', 'ssis', 'qlik', 'power bi', 'tableau', 'ssrs', 'git']</t>
  </si>
  <si>
    <t>DATA ANALYST 3</t>
  </si>
  <si>
    <t>University of Maryland Medical System</t>
  </si>
  <si>
    <t>Data Architect/Engineer</t>
  </si>
  <si>
    <t>Prairie Consulting Services</t>
  </si>
  <si>
    <t>['python', 'azure', 'pyspark', 'power bi']</t>
  </si>
  <si>
    <t>['python', 'java', 'scala', 'ruby', 'ruby', 'neo4j', 'aws', 'azure', 'gcp', 'hadoop', 'spark']</t>
  </si>
  <si>
    <t>Remote Azure Data Engineer Job:</t>
  </si>
  <si>
    <t>Data Engineer V</t>
  </si>
  <si>
    <t>['python', 'sql', 'aws', 'redshift', 'pyspark', 'tableau']</t>
  </si>
  <si>
    <t>Staff Engineer, Data (Snowflake)- Hybrid to NYC</t>
  </si>
  <si>
    <t>Trifect LLC</t>
  </si>
  <si>
    <t>['sql', 'snowflake', 'databricks', 'redshift', 'aws', 'spark']</t>
  </si>
  <si>
    <t>Data Analyst / Business Systems</t>
  </si>
  <si>
    <t>['power bi', 'ssrs', 'excel', 'tableau']</t>
  </si>
  <si>
    <t>Advancement Data Analyst - Full-time / Part-time</t>
  </si>
  <si>
    <t>Data Analyst (Automotive, GCP, Python)- W2 candidates</t>
  </si>
  <si>
    <t>['sql', 'python', 'gcp', 'alteryx', 'excel', 'powerpoint', 'power bi']</t>
  </si>
  <si>
    <t>Senior Data Scientist - Marketing</t>
  </si>
  <si>
    <t>['python', 'sql', 'aws', 'azure', 'pyspark']</t>
  </si>
  <si>
    <t>Archive Data Analyst-17733</t>
  </si>
  <si>
    <t>Data Engineer - health and ecommerce data</t>
  </si>
  <si>
    <t>Sidley Austin LLP</t>
  </si>
  <si>
    <t>['groovy', 'python', 'java', 'sql', 'snowflake', 'aws', 'azure', 'gdpr', 'tableau']</t>
  </si>
  <si>
    <t>['sql', 'pyspark']</t>
  </si>
  <si>
    <t>RCI-TEVA-9489 Pharma Core Data Engineer ( Certified Power BI Fabric/  PL300  Python) - Davie, FL (Local only)</t>
  </si>
  <si>
    <t>['python', 'java', 'scala', 'perl', 'bigquery', 'airflow', 'spark', 'kafka', 'hadoop', 'kubernetes', 'docker', 'atlassian', 'bitbucket', 'jenkins', 'jira', 'confluence']</t>
  </si>
  <si>
    <t>Data Analyst-EMEA Shift</t>
  </si>
  <si>
    <t>HumCap</t>
  </si>
  <si>
    <t>Data Analytics Engineering Graduate Internship - Summer 2025 - Full-time / Part-time</t>
  </si>
  <si>
    <t>Entry Level Data Engineer - Now Hiring</t>
  </si>
  <si>
    <t>Dev10</t>
  </si>
  <si>
    <t>['python', 'pandas', 'kafka', 'airflow', 'spark', 'excel']</t>
  </si>
  <si>
    <t>Customer Master Data Analyst - Now Hiring</t>
  </si>
  <si>
    <t>Quality Control (QC) Data Analyst</t>
  </si>
  <si>
    <t>['crystal', 'sql', 'python', 'java', 'sql server', 'power bi']</t>
  </si>
  <si>
    <t>GDH Consulting</t>
  </si>
  <si>
    <t>['sql', 'go', 'power bi', 'tableau', 'excel']</t>
  </si>
  <si>
    <t>Data Center Energy Marshal - Constructiv</t>
  </si>
  <si>
    <t>Electronic Environments Co., LLC</t>
  </si>
  <si>
    <t>Senior Data Analyst - Agency Data &amp; Analytics</t>
  </si>
  <si>
    <t>AFMIC American Family Mutual Insurance Company, S.I.</t>
  </si>
  <si>
    <t>['sql', 'python', 'gcp', 'phoenix', 'tableau', 'git']</t>
  </si>
  <si>
    <t>['sql', 'c', 'r', 'azure', 'power bi', 'excel', 'ssis', 'ssrs']</t>
  </si>
  <si>
    <t>IDR Healthcare</t>
  </si>
  <si>
    <t>['sql', 'python', 'bigquery', 'power bi', 'dax', 'excel', 'sheets']</t>
  </si>
  <si>
    <t>Data Scientist with AI in Healthcare</t>
  </si>
  <si>
    <t>Acefinancials Technology LLC</t>
  </si>
  <si>
    <t>['python', 'r', 'sas', 'sas', 'sql', 'bash', 'mongodb', 'mongodb', 'postgresql', 'mysql', 'aws', 'azure', 'gcp', 'databricks', 'snowflake', 'tensorflow', 'pytorch', 'scikit-learn', 'hugging face', 'nltk', 'opencv', 'jupyter', 'airflow', 'spark', 'fastapi', 'flask', 'tableau', 'power bi', 'docker', 'kubernetes']</t>
  </si>
  <si>
    <t>Business Data Analysts II</t>
  </si>
  <si>
    <t>Data Analyst, Business Analytics - Hybrid</t>
  </si>
  <si>
    <t>Teachering</t>
  </si>
  <si>
    <t>LifePoint Health</t>
  </si>
  <si>
    <t>['sql', 'python', 'r', 'power bi', 'dax', 'excel', 'looker']</t>
  </si>
  <si>
    <t>SYNERGY ASSURE INC</t>
  </si>
  <si>
    <t>Senior Applied Machine Learning Scientist- AI Agents</t>
  </si>
  <si>
    <t>['python', 'pytorch', 'keras']</t>
  </si>
  <si>
    <t>Cloud Data &amp; Analytics Engineer - Senior Manager</t>
  </si>
  <si>
    <t>Austin, TX (+47 others)</t>
  </si>
  <si>
    <t>Lead AI Engineer, IgniteTech (Remote) - $60,000/year USD</t>
  </si>
  <si>
    <t>Engineer Data</t>
  </si>
  <si>
    <t>['python', 'sql', 'postgresql', 'mysql', 'aws', 'gcp', 'azure', 'numpy', 'pandas', 'tableau', 'sharepoint', 'git', 'docker']</t>
  </si>
  <si>
    <t>Software Big Data Operations Engineer</t>
  </si>
  <si>
    <t>['mongodb', 'mongodb', 'python', 'scala', 'aws', 'gcp', 'hadoop', 'spark', 'kafka', 'airflow', 'github', 'ansible', 'kubernetes']</t>
  </si>
  <si>
    <t>Data and Integration Engineer</t>
  </si>
  <si>
    <t>ADMINISTRATIVE DATA ANALYST</t>
  </si>
  <si>
    <t>Excel Data Analyst ( Not remote )</t>
  </si>
  <si>
    <t>REVOLVE</t>
  </si>
  <si>
    <t>['python', 'sql', 'numpy']</t>
  </si>
  <si>
    <t>Data Engineer - Senior</t>
  </si>
  <si>
    <t>Microsoft Purview Data Protection Engineer, VP (C13)</t>
  </si>
  <si>
    <t>Data Engineer.Egypt-MIS-HO.International Banking Group</t>
  </si>
  <si>
    <t>['sql', 'nosql', 'python', 'couchbase', 'azure', 'databricks', 'hadoop', 'spark', 'kafka', 'airflow', 'power bi', 'tableau', 'qlik']</t>
  </si>
  <si>
    <t>Data Scientist, Recommendations and Personalization</t>
  </si>
  <si>
    <t>Cantina</t>
  </si>
  <si>
    <t>['go', 'sql', 'python', 'aws', 'gcp', 'pandas', 'scikit-learn', 'pytorch']</t>
  </si>
  <si>
    <t>Enterprise Data Engineering Manager</t>
  </si>
  <si>
    <t>Western Alliance Bancorporation</t>
  </si>
  <si>
    <t>['t-sql', 'sql', 'azure', 'databricks', 'spark', 'phoenix']</t>
  </si>
  <si>
    <t>Bend, OR</t>
  </si>
  <si>
    <t>ETHOS - Talent &amp; Advisory</t>
  </si>
  <si>
    <t>['sql', 'python', 'r', 'scala', 'postgresql', 'azure', 'spark', 'kafka']</t>
  </si>
  <si>
    <t>Zenith National Insurance</t>
  </si>
  <si>
    <t>Retail Media Data Sr Engineer</t>
  </si>
  <si>
    <t>['python', 'sql', 'c', 'aws', 'node.js', 'flow']</t>
  </si>
  <si>
    <t>Senior Customs Analyst with Data Analytics Expertise</t>
  </si>
  <si>
    <t>Senior Data Engineer with Healthcare and Tableau Expertise</t>
  </si>
  <si>
    <t>Decatur, AR</t>
  </si>
  <si>
    <t>Library Assistant I/Library Assistant (Learning and Research Services)</t>
  </si>
  <si>
    <t>Data Engineer Needed for DNS Analytics Platform Startup - Contract to Hire</t>
  </si>
  <si>
    <t>Sr Data Modeler- Security Services, custody</t>
  </si>
  <si>
    <t>Data Engineer - Senior Manager</t>
  </si>
  <si>
    <t>['aws', 'gcp', 'azure', 'snowflake', 'databricks', 'flow']</t>
  </si>
  <si>
    <t>Data Engineer - Senior Associate</t>
  </si>
  <si>
    <t>Data Analyst-Medical</t>
  </si>
  <si>
    <t>RWD Consulting, LLC</t>
  </si>
  <si>
    <t>['oracle', 'word', 'visio', 'powerpoint', 'excel', 'sharepoint']</t>
  </si>
  <si>
    <t>02 CACI, INC.-FEDERAL</t>
  </si>
  <si>
    <t>Sr. ML Data Associate, Information Data Operations</t>
  </si>
  <si>
    <t>Senior Azure Data Engineer w/SAP Hana</t>
  </si>
  <si>
    <t>['sql', 'python', 'java', 'scala', 'databricks', 'azure', 'pyspark', 'spark', 'sap', 'flow']</t>
  </si>
  <si>
    <t>Covetus</t>
  </si>
  <si>
    <t>Eagle Pace SME/ Business Analyst/ Data Analyst</t>
  </si>
  <si>
    <t>Alltech Consulting Services, Inc.</t>
  </si>
  <si>
    <t>Summer Data Science Associate - US Based Remote</t>
  </si>
  <si>
    <t>Nexxt</t>
  </si>
  <si>
    <t>['python', 'sql', 'pandas', 'numpy', 'scikit-learn', 'tensorflow']</t>
  </si>
  <si>
    <t>Senior Azure Data Engineer - (Azure, SSRS, T-SQL, Power BI)</t>
  </si>
  <si>
    <t>['sql', 't-sql', 'sql server', 'azure', 'databricks', 'ssis', 'ssrs', 'power bi']</t>
  </si>
  <si>
    <t>Azure Data Engineering Lead</t>
  </si>
  <si>
    <t>Databricks Data Engineer (Full-Time / Part-Time – EST Hours Preferred)</t>
  </si>
  <si>
    <t>['sql', 'scala', 'databricks', 'azure', 'aws', 'snowflake', 'pyspark', 'spark', 'git', 'unity']</t>
  </si>
  <si>
    <t>Sr. Python Data Engineer (Oil and Gas Industry )</t>
  </si>
  <si>
    <t>GCP and DevOps Engineer</t>
  </si>
  <si>
    <t>ESHYFT</t>
  </si>
  <si>
    <t>['sql', 'python', 'bash', 'gcp', 'bigquery', 'terraform', 'jenkins', 'kubernetes']</t>
  </si>
  <si>
    <t>Sr Data Quality Engineer</t>
  </si>
  <si>
    <t>['python', 'sql', 'azure', 'databricks', 'gdpr', 'unity', 'github', 'git', 'docker', 'terraform']</t>
  </si>
  <si>
    <t>Senior Power Platform Developer</t>
  </si>
  <si>
    <t>['sql', 'sql server', 'azure', 'aws', 'power bi']</t>
  </si>
  <si>
    <t>['sql', 'python', 'ssis', 'ssrs', 'excel']</t>
  </si>
  <si>
    <t>Principal Data Engineer Kafka Iceberg Mesh Finance New York</t>
  </si>
  <si>
    <t>ComputerJobs</t>
  </si>
  <si>
    <t>Joseph Harry Ltd</t>
  </si>
  <si>
    <t>['java', 'python', 'sql', 'aws', 'oracle', 'gcp', 'kafka']</t>
  </si>
  <si>
    <t>Data Scientist-AppSheet development</t>
  </si>
  <si>
    <t>Clinical Search Group, LLC</t>
  </si>
  <si>
    <t>BAO, Inc</t>
  </si>
  <si>
    <t>['sql', 'excel', 'qlik']</t>
  </si>
  <si>
    <t>Akima</t>
  </si>
  <si>
    <t>Judit Inc</t>
  </si>
  <si>
    <t>['sas', 'sas', 'sql', 'python', 'azure']</t>
  </si>
  <si>
    <t>Muskegon, MI</t>
  </si>
  <si>
    <t>['sql', 'power bi', 'sharepoint']</t>
  </si>
  <si>
    <t>Data Engineer Palantir Foundry</t>
  </si>
  <si>
    <t>V3techsol</t>
  </si>
  <si>
    <t>['java', 'vba', 'azure', 'snowflake', 'flow']</t>
  </si>
  <si>
    <t>Technical Lead - Azure Data Engineer with SAP HANA (Onsite)</t>
  </si>
  <si>
    <t>Advantra Consulting Group</t>
  </si>
  <si>
    <t>['sql', 'python', 'java', 'scala', 'azure', 'databricks', 'pyspark', 'spark', 'sap', 'flow']</t>
  </si>
  <si>
    <t>Lead Data Engineer - Remote NY</t>
  </si>
  <si>
    <t>Disability Solutions Career Center</t>
  </si>
  <si>
    <t>Senior Data Scientist - Retail Analytics/IT (Preferred-Austin, MN)</t>
  </si>
  <si>
    <t>Hormel Foods</t>
  </si>
  <si>
    <t>['python', 'bigquery', 'oracle', 'jupyter', 'tableau', 'power bi']</t>
  </si>
  <si>
    <t>Data Engineer for Event Logging and Meta Integration</t>
  </si>
  <si>
    <t>Data Scientist-Google AppScript</t>
  </si>
  <si>
    <t>GE Vernova</t>
  </si>
  <si>
    <t>Sr. Data Analyst/Lead Developer</t>
  </si>
  <si>
    <t>Bourntec Solutions</t>
  </si>
  <si>
    <t>['sql', 'azure', 'sharepoint', 'visio']</t>
  </si>
  <si>
    <t>Retail Analytics Specialist</t>
  </si>
  <si>
    <t>Tilebar | Soho Studio LLC</t>
  </si>
  <si>
    <t>Data Engineering Lead - S&amp;P Global</t>
  </si>
  <si>
    <t>['java', 'scala', 'python', 'nosql', 'databricks', 'aws', 'snowflake', 'azure', 'gcp', 'tensorflow']</t>
  </si>
  <si>
    <t>Azure Data Engineer (Native US Citizen only W2 Contract)</t>
  </si>
  <si>
    <t>Data Engineer (AWS, Databricks)</t>
  </si>
  <si>
    <t>Sr. BI Data Engineer</t>
  </si>
  <si>
    <t>Digital Data Analyst - Hybrid</t>
  </si>
  <si>
    <t>ACSC Auto Club Of Southern Calif</t>
  </si>
  <si>
    <t>Senior Business Analyst, Data Platform &amp; Analytics</t>
  </si>
  <si>
    <t>Quantix</t>
  </si>
  <si>
    <t>['sql', 'databricks', 'azure', 'sap', 'unity', 'jira', 'confluence']</t>
  </si>
  <si>
    <t>Data Science Manager, GenAI</t>
  </si>
  <si>
    <t>Lead Data Engineer/Architect - PySpark</t>
  </si>
  <si>
    <t>['pyspark', 'power bi']</t>
  </si>
  <si>
    <t>Senior Business Intelligence and Analytics Analyst</t>
  </si>
  <si>
    <t>['sql', 'python', 'html', 'css', 'sql server', 'power bi', 'tableau', 'sap']</t>
  </si>
  <si>
    <t>['python', 'snowflake', 'scikit-learn', 'pandas', 'numpy', 'tensorflow', 'pytorch']</t>
  </si>
  <si>
    <t>Business Insights &amp; Analytics Analyst Senior</t>
  </si>
  <si>
    <t>111 CRMC Capital Research &amp; Mgmt</t>
  </si>
  <si>
    <t>['sql', 'python', 'databricks', 'pyspark', 'tableau', 'ssrs', 'alteryx']</t>
  </si>
  <si>
    <t>County of Orange</t>
  </si>
  <si>
    <t>['sql', 'r', 'python', 'azure', 'databricks', 'pyspark', 'github']</t>
  </si>
  <si>
    <t>Sr. Business Systems Analyst - GTM</t>
  </si>
  <si>
    <t>Manager, Machine Learning Engineering - Full-time</t>
  </si>
  <si>
    <t>['pytorch', 'tensorflow', 'hugging face']</t>
  </si>
  <si>
    <t>Senior Field Data Scientist - Full-time / Part-time</t>
  </si>
  <si>
    <t>Director, Data Scientist &amp; Data Operations</t>
  </si>
  <si>
    <t>Eisai</t>
  </si>
  <si>
    <t>['python', 'r', 'aws', 'azure', 'airflow', 'pandas', 'numpy', 'scikit-learn', 'matplotlib', 'hadoop', 'spark', 'power bi', 'tableau', 'flow']</t>
  </si>
  <si>
    <t>Pioneering Evolution</t>
  </si>
  <si>
    <t>['go', 'postgresql', 'aws', 'redshift']</t>
  </si>
  <si>
    <t>Sr Analyst, Network Strategy, Pricing &amp; Analytics</t>
  </si>
  <si>
    <t>['sql', 'sql server', 'excel', 'powerpoint']</t>
  </si>
  <si>
    <t>Data Engineer (Senior)</t>
  </si>
  <si>
    <t>Dark Wolf Solutions</t>
  </si>
  <si>
    <t>['python', 'javascript', 'java', 'aws', 'react', 'spring', 'fastapi', 'django', 'flask', 'node.js', 'express', 'vue', 'svelte']</t>
  </si>
  <si>
    <t>QA Data Engineer - Now Hiring</t>
  </si>
  <si>
    <t>Freeport, ME</t>
  </si>
  <si>
    <t>DMV IT Service</t>
  </si>
  <si>
    <t>['sql', 'python', 'java', 'gcp', 'bigquery']</t>
  </si>
  <si>
    <t>['scala', 'python', 'sql', 'gcp', 'azure', 'hadoop', 'spark', 'kafka']</t>
  </si>
  <si>
    <t>Data Engineer - Financial Advisory Business Technology</t>
  </si>
  <si>
    <t>Lazard</t>
  </si>
  <si>
    <t>['sql', 'python', 'snowflake', 'alteryx']</t>
  </si>
  <si>
    <t>Senior Military Data Analyst - Now Hiring</t>
  </si>
  <si>
    <t>VISTA Technology Services</t>
  </si>
  <si>
    <t>['crystal', 'word', 'excel', 'powerpoint', 'sharepoint', 'ms access', 'power bi', 'tableau']</t>
  </si>
  <si>
    <t>Data Analyst, Field Planning &amp; Analytics - Now Hiring</t>
  </si>
  <si>
    <t>Katalyst HealthCares and Life Sciences</t>
  </si>
  <si>
    <t>['sql', 'snowflake', 'power bi', 'excel', 'word', 'powerpoint', 'flow']</t>
  </si>
  <si>
    <t>Head of Data Science, Financial Advisor Services - Now Hiring</t>
  </si>
  <si>
    <t>Vanguard Group, Inc.</t>
  </si>
  <si>
    <t>AVP, Data Engineer-Philadelphia or Whitehouse Station, NJ</t>
  </si>
  <si>
    <t>['sql', 'r', 'python', 'sql server', 'cognos', 'git', 'jenkins']</t>
  </si>
  <si>
    <t>Senior Investment Data Analyst</t>
  </si>
  <si>
    <t>Lead Big Data Engineering</t>
  </si>
  <si>
    <t>['python', 'java', 'scala', 'shell', 'snowflake', 'azure', 'databricks', 'oracle', 'spark', 'kafka', 'unix', 'linux']</t>
  </si>
  <si>
    <t>Data Engineer/Developer (Snowflake)</t>
  </si>
  <si>
    <t>Cayuse Holdings</t>
  </si>
  <si>
    <t>['sql', 'python', 'snowflake', 'aws', 'azure', 'spark', 'phoenix']</t>
  </si>
  <si>
    <t>Need Locals: Junior Data Analyst -- Charlotte, NC | Dallas, TX | Malvern, PA | Phoenix, AZ / Hybrid Onsite /W2/</t>
  </si>
  <si>
    <t>Clay County Sheriff's Office</t>
  </si>
  <si>
    <t>Senior Data Engineer/Adtech Experience</t>
  </si>
  <si>
    <t>['python', 'java', 'scala', 'sql', 'nosql', 'spark', 'kafka', 'hadoop', 'docker', 'kubernetes']</t>
  </si>
  <si>
    <t>Business Data Engineer - Full-time</t>
  </si>
  <si>
    <t>['sql', 'python', 'db2', 'sql server', 'oracle', 'azure', 'databricks', 'snowflake', 'spark', 'pyspark', 'excel', 'power bi', 'visio', 'unity']</t>
  </si>
  <si>
    <t>Network/Data Engineer (W2 Contract)</t>
  </si>
  <si>
    <t>Primus Software Corporation</t>
  </si>
  <si>
    <t>Senior Data Engineer (6+ month contract)</t>
  </si>
  <si>
    <t>['sql', 'python', 'bigquery', 'gcp', 'airflow', 'looker']</t>
  </si>
  <si>
    <t>Senior Hybrid Cloud Data Engineer</t>
  </si>
  <si>
    <t>GCStaffing LLC</t>
  </si>
  <si>
    <t>['sql', 'python', 'java', 'scala', 'sql server', 'azure', 'aws', 'oracle', 'hadoop', 'spark', 'kafka', 'docker', 'kubernetes']</t>
  </si>
  <si>
    <t>Sr Business Information Mgmt Analyst ("Credit Card") - Excel/SQL/Tableau/Python/Jira</t>
  </si>
  <si>
    <t>['python', 'sql', 'snowflake', 'azure', 'gdpr', 'word']</t>
  </si>
  <si>
    <t>['sql', 'python', 'pandas', 'numpy', 'matplotlib', 'seaborn', 'excel', 'tableau', 'confluence', 'jira']</t>
  </si>
  <si>
    <t>Data &amp; Reporting Specialist</t>
  </si>
  <si>
    <t>['snowflake', 'excel', 'sharepoint', 'tableau', 'powerpoint', 'jira']</t>
  </si>
  <si>
    <t>Snowflake Data Engineer with AWS (USC &amp; GC Only) - w2</t>
  </si>
  <si>
    <t>Cognisol</t>
  </si>
  <si>
    <t>Beatport</t>
  </si>
  <si>
    <t>['sql', 'python', 'c#', 'nosql', 'sql server', 'mysql', 'firebase', 'firebase', 'oracle', 'snowflake', 'bigquery', 'gcp', 'django', 'express', 'looker', 'kubernetes']</t>
  </si>
  <si>
    <t>Hardware Financial Data Analyst (Contingent)</t>
  </si>
  <si>
    <t>Idealist</t>
  </si>
  <si>
    <t>New York Common Pantry</t>
  </si>
  <si>
    <t>['visual basic', 'sql', 'excel', 'word', 'powerpoint', 'spss']</t>
  </si>
  <si>
    <t>Senior Navy Data Collection Analyst (DCA)</t>
  </si>
  <si>
    <t>Data Modeler with Google GCP Big Query - USC/GC Only</t>
  </si>
  <si>
    <t>['python', 'bash', 'shell', 'powershell', 'aws', 'linux', 'git', 'ansible', 'terraform']</t>
  </si>
  <si>
    <t>['sql', 'nosql', 'python', 'java', 'scala', 'go', 'sql server', 'databricks', 'azure', 'snowflake', 'power bi', 'tableau', 'dax']</t>
  </si>
  <si>
    <t>Data Analyst - DoD - Navy SABRE - SAP / Oracle Financial Systems</t>
  </si>
  <si>
    <t>Montcure LLC</t>
  </si>
  <si>
    <t>['sql', 'redshift', 'tableau', 'power bi', 'excel']</t>
  </si>
  <si>
    <t>Biology Scientist</t>
  </si>
  <si>
    <t>Closter, NJ</t>
  </si>
  <si>
    <t>Spectrum Staffing Services/HRStaffers Inc.</t>
  </si>
  <si>
    <t>Applied Science Manager - AI/GAI</t>
  </si>
  <si>
    <t>CDK Global</t>
  </si>
  <si>
    <t>['python', 'java', 'hugging face', 'fastapi', 'docker']</t>
  </si>
  <si>
    <t>Security Data Scientist Intern (Boulder, CO - June 16 start date)</t>
  </si>
  <si>
    <t>['sql', 'splunk', 'excel', 'tableau']</t>
  </si>
  <si>
    <t>GCP Data Engineer Only on W2</t>
  </si>
  <si>
    <t>['sql', 'python', 'gcp', 'bigquery', 'spark', 'hadoop', 'pyspark', 'numpy', 'pandas', 'terraform']</t>
  </si>
  <si>
    <t>['scala', 'java', 'python', 'nosql', 'sql', 'spark', 'hadoop', 'airflow', 'kafka', 'docker', 'kubernetes', 'github', 'jenkins']</t>
  </si>
  <si>
    <t>Principal Data Engineer (.5 FTE)</t>
  </si>
  <si>
    <t>Billings, MT</t>
  </si>
  <si>
    <t>Billings Clinic</t>
  </si>
  <si>
    <t>['t-sql', 'python', 'scala', 'sql', 'snowflake', 'aws', 'azure', 'oracle', 'github']</t>
  </si>
  <si>
    <t>Data Engineer - S&amp;P Global</t>
  </si>
  <si>
    <t>['python', 'sql', 'mongo', 'c', 'c#', 'postgresql', 'bigquery', 'azure', 'airflow', 'spark', 'git', 'docker', 'kubernetes', 'terraform']</t>
  </si>
  <si>
    <t>Business/ Data Analyst with Tableau and SQL</t>
  </si>
  <si>
    <t>['sql', 'sas', 'sas', 'snowflake', 'tableau', 'sharepoint', 'flow']</t>
  </si>
  <si>
    <t>Sr Analyst, Data Science</t>
  </si>
  <si>
    <t>['python', 'sql', 'databricks', 'aws', 'looker']</t>
  </si>
  <si>
    <t>Sabio Info Tech</t>
  </si>
  <si>
    <t>Data Engineer I (Reno, NV/ Hybrid, US)</t>
  </si>
  <si>
    <t>['python', 'sql', 'bigquery', 'gcp', 'kubernetes']</t>
  </si>
  <si>
    <t>Business Insights Analyst II (US) - Decision Science</t>
  </si>
  <si>
    <t>['python', 'databricks', 'excel', 'alteryx', 'power bi', 'powerpoint']</t>
  </si>
  <si>
    <t>w2 only Data Analyst/data Scientist - Local Candidates only</t>
  </si>
  <si>
    <t>MS ACSC Management Services Inc</t>
  </si>
  <si>
    <t>['power bi', 'tableau', 'excel', 'smartsheet']</t>
  </si>
  <si>
    <t>Data Analyst/Statistician (Medicare/Medicaid)</t>
  </si>
  <si>
    <t>Content &amp; Data Analyst</t>
  </si>
  <si>
    <t>Capital Group</t>
  </si>
  <si>
    <t>Data Scientist II - Graph Data Platform - Client Protection</t>
  </si>
  <si>
    <t>['sql', 'sas', 'sas', 'python', 'java', 'neo4j', 'hadoop', 'kafka', 'phoenix']</t>
  </si>
  <si>
    <t>Albion, IN</t>
  </si>
  <si>
    <t>Ordergroove</t>
  </si>
  <si>
    <t>['sql', 'python', 'bigquery', 'airflow', 'django']</t>
  </si>
  <si>
    <t>['python', 'aws', 'hugging face', 'pytorch', 'tensorflow', 'scikit-learn', 'linux']</t>
  </si>
  <si>
    <t>Software Engineer - Data Infrastructure</t>
  </si>
  <si>
    <t>['nosql', 'sql', 'python', 'mongodb', 'mongodb', 'postgresql', 'mysql', 'redis', 'openstack', 'kafka', 'linux', 'ubuntu', 'kubernetes']</t>
  </si>
  <si>
    <t>Software Engineer - Data Infrastructure - OpenSearch/ElasticSearch</t>
  </si>
  <si>
    <t>['nosql', 'sql', 'python', 'elasticsearch', 'openstack', 'linux', 'ubuntu', 'kubernetes']</t>
  </si>
  <si>
    <t>Data Quantitative Analyst Lead (Hybrid)</t>
  </si>
  <si>
    <t>001 Manufacturers and Traders Trust Co</t>
  </si>
  <si>
    <t>['sql', 'sas', 'sas', 'python', 'julia', 'java']</t>
  </si>
  <si>
    <t>S&amp;IO Test Data Analyst - Now Hiring</t>
  </si>
  <si>
    <t>Business Intelligence / Data Analytics</t>
  </si>
  <si>
    <t>Hoxton Circle</t>
  </si>
  <si>
    <t>['power bi', 'alteryx', 'tableau']</t>
  </si>
  <si>
    <t>eData Analyst</t>
  </si>
  <si>
    <t>Holland &amp; Knight</t>
  </si>
  <si>
    <t>junior data scientist/Data Analyst</t>
  </si>
  <si>
    <t>['java', 'javascript', 'c++', 'python', 'spring', 'excel', 'docker', 'jenkins', 'github', 'kubernetes']</t>
  </si>
  <si>
    <t>AG Growth International Inc.</t>
  </si>
  <si>
    <t>['sql', 'python', 'r', 'spark', 'tableau', 'qlik', 'ssrs']</t>
  </si>
  <si>
    <t>Florida Office of Insurance Regulation</t>
  </si>
  <si>
    <t>Data Scientist; Corporate HR Administration; Part Time; Days</t>
  </si>
  <si>
    <t>['c', 'aws', 'azure', 'gcp', 'unity']</t>
  </si>
  <si>
    <t>Data Engineer, Google Trust and Safety</t>
  </si>
  <si>
    <t>['sql', 'python', 'spark', 'jupyter', 'tableau', 'power bi']</t>
  </si>
  <si>
    <t>['python', 'sql', 'aws', 'azure', 'spark', 'pyspark']</t>
  </si>
  <si>
    <t>HBA Careers</t>
  </si>
  <si>
    <t>['python', 'sql', 'azure', 'aws', 'spark', 'power bi', 'sap', 'tableau', 'flow']</t>
  </si>
  <si>
    <t>Senior Customer Success Analyst, USA, Remote</t>
  </si>
  <si>
    <t>Fundraise Up</t>
  </si>
  <si>
    <t>Senior Data Product Analyst</t>
  </si>
  <si>
    <t>['sql', 'azure', 'databricks', 'sap', 'unity', 'jira', 'confluence']</t>
  </si>
  <si>
    <t>Oakmont, PA</t>
  </si>
  <si>
    <t>PeopleOne Health Medical Group PA</t>
  </si>
  <si>
    <t>['sql', 'python', 'scala', 'sql server', 'aws', 'gcp', 'azure', 'redshift', 'bigquery', 'snowflake', 'airflow']</t>
  </si>
  <si>
    <t>HaborHaven</t>
  </si>
  <si>
    <t>['sql', 'python', 'c', 'excel']</t>
  </si>
  <si>
    <t>Data Scientist I (Mid-Level) - P&amp;C Innovation Data Science</t>
  </si>
  <si>
    <t>['python', 'r', 'sql', 'nosql', 'snowflake', 'tensorflow', 'pytorch', 'phoenix', 'git']</t>
  </si>
  <si>
    <t>IT Data Engineer - Level 1</t>
  </si>
  <si>
    <t>Alpha, IA</t>
  </si>
  <si>
    <t>['sql', 'python', 'powershell', 'azure', 'databricks', 'snowflake', 'spark', 'windows', 'power bi', 'word', 'spreadsheet', 'kubernetes', 'terraform']</t>
  </si>
  <si>
    <t>Data-Analytics Sales Specialist - Hospitality, Service and Retail</t>
  </si>
  <si>
    <t>['sql', 'scala', 'python', 'go', 'gcp', 'bigquery', 'kafka', 'spark', 'airflow', 'hadoop']</t>
  </si>
  <si>
    <t>Remote Accountant - Data Analyst 1043 - Now Hiring</t>
  </si>
  <si>
    <t>MedTeam Staffing Inc.</t>
  </si>
  <si>
    <t>['oracle', 'word', 'excel', 'powerpoint']</t>
  </si>
  <si>
    <t>Ferretti Search</t>
  </si>
  <si>
    <t>Risk Automation, Data Analytics, &amp; Reporting Analyst, Sr. (Hybrid) - Full-time / Part-time</t>
  </si>
  <si>
    <t>Synovus</t>
  </si>
  <si>
    <t>Lead Credit Risk BA and Data Analyst - Full-time / Part-time</t>
  </si>
  <si>
    <t>['sql', 'snowflake', 'word', 'excel', 'powerpoint', 'tableau']</t>
  </si>
  <si>
    <t>Tax Data Analyst - Full-time / Part-time</t>
  </si>
  <si>
    <t>Jackson Hewitt Tax Service, Inc.</t>
  </si>
  <si>
    <t>Accel Job Board</t>
  </si>
  <si>
    <t>Dealer.com</t>
  </si>
  <si>
    <t>Descriptive Data Analyst - Now Hiring</t>
  </si>
  <si>
    <t>Fayetteville, GA</t>
  </si>
  <si>
    <t>['sql', 'python', 'r', 'julia', 'crystal', 'excel', 'tableau', 'power bi']</t>
  </si>
  <si>
    <t>Head of Data Science, Financial Advisor Services - Full-time / Part-time</t>
  </si>
  <si>
    <t>Data Analysis and Visualization Facilitator (Consultant)</t>
  </si>
  <si>
    <t>The KPI Institute</t>
  </si>
  <si>
    <t>['python', 'r', 'ggplot2', 'excel', 'power bi', 'tableau', 'looker']</t>
  </si>
  <si>
    <t>['sas', 'sas', 'r', 'python', 'shell', 'sql', 'oracle', 'hadoop']</t>
  </si>
  <si>
    <t>New York ISO</t>
  </si>
  <si>
    <t>['python', 'r', 'matlab', 'sql', 'flow']</t>
  </si>
  <si>
    <t>Mid-Level Environmental Data Scientist/Engineer--Flexible Location U.S.</t>
  </si>
  <si>
    <t>['matlab', 'python', 'r', 'sql', 'azure']</t>
  </si>
  <si>
    <t>Data Engineering &amp; Business Intelligence Lead</t>
  </si>
  <si>
    <t>['python', 'sql', 'go', 'azure', 'databricks', 'pyspark', 'power bi', 'dax']</t>
  </si>
  <si>
    <t>Senior Financial Analyst, Field Finance - Full-time</t>
  </si>
  <si>
    <t>WM</t>
  </si>
  <si>
    <t>Lead Data Analyst - Digital Analytics - Full-time</t>
  </si>
  <si>
    <t>Data Logistics Analyst</t>
  </si>
  <si>
    <t>MSC Industrial Supply Co.</t>
  </si>
  <si>
    <t>['excel', 'tableau', 'alteryx', 'word', 'spreadsheet', 'unity']</t>
  </si>
  <si>
    <t>AMODA</t>
  </si>
  <si>
    <t>['sql', 'javascript', 'bigquery', 'sheets']</t>
  </si>
  <si>
    <t>GCP Data Engineer - Senior Manager - Full-time</t>
  </si>
  <si>
    <t>Healthcare Analyst/Analytics</t>
  </si>
  <si>
    <t>Motion Recruitment Partners</t>
  </si>
  <si>
    <t>['crystal', 'excel', 'tableau']</t>
  </si>
  <si>
    <t>Data Engineering Intern (Summer 2025)</t>
  </si>
  <si>
    <t>['sql', 'python', 'bash', 'gcp', 'git']</t>
  </si>
  <si>
    <t>Data Analyst (Analyst II, Business Systems)</t>
  </si>
  <si>
    <t>['sql', 'power bi', 'ssrs', 'tableau', 'excel']</t>
  </si>
  <si>
    <t>Data Modeler/Data Analyst(W2 Contract)</t>
  </si>
  <si>
    <t>Abhyanth Solution</t>
  </si>
  <si>
    <t>['sql', 'python', 'sql server', 'spark']</t>
  </si>
  <si>
    <t>SolveIT Services Inc</t>
  </si>
  <si>
    <t>Sr Analyst, Operations - Data Analytics &amp; Workforce Optimization</t>
  </si>
  <si>
    <t>['sql', 'react', 'excel', 'tableau', 'power bi', 'powerpoint', 'flow', 'jira']</t>
  </si>
  <si>
    <t>Deposit Operations Data Analyst</t>
  </si>
  <si>
    <t>Old Second National Bank</t>
  </si>
  <si>
    <t>Microsoft 365 &amp; Power Platform Engineer</t>
  </si>
  <si>
    <t>['powershell', 'power bi']</t>
  </si>
  <si>
    <t>KDB Data Engineer</t>
  </si>
  <si>
    <t>Emergent365</t>
  </si>
  <si>
    <t>['java', 'python', 'c++', 'aws', 'linux', 'git']</t>
  </si>
  <si>
    <t>Data Scientist / Onsite in West Los Angeles / 1-2 years of experience</t>
  </si>
  <si>
    <t>['python', 'sql', 'r', 'databricks']</t>
  </si>
  <si>
    <t>['nosql', 'go', 'mysql', 'aws', 'oracle', 'redshift', 'hadoop', 'spark', 'kafka']</t>
  </si>
  <si>
    <t>Senior Business Analyst, Data Platform and Analytics - Now Hiring</t>
  </si>
  <si>
    <t>FFF Enterprises, Inc</t>
  </si>
  <si>
    <t>Retail Media Data Analyst - Now Hiring</t>
  </si>
  <si>
    <t>7-Eleven</t>
  </si>
  <si>
    <t>Business Analyst | SQL | Data Mining | Sales</t>
  </si>
  <si>
    <t>Project Scheduler/Data Analyst, Junior – FAA</t>
  </si>
  <si>
    <t>Cobec, Inc.</t>
  </si>
  <si>
    <t>Sr. Data Scientist - Healthcare Journey Analytics - Full-time</t>
  </si>
  <si>
    <t>Senior Decision Scientist - Care Delivery Analytics - Full-time</t>
  </si>
  <si>
    <t>['sql', 'python', 'gcp', 'bigquery', 'aws', 'azure', 'tableau']</t>
  </si>
  <si>
    <t>Celonis Data Engineer- State &amp; Local Government - Full-time</t>
  </si>
  <si>
    <t>Analytics Data Engineering Product Manager</t>
  </si>
  <si>
    <t>UNITE HERE HEALTH</t>
  </si>
  <si>
    <t>['nosql', 'azure', 'aws', 'gcp', 'snowflake', 'databricks', 'spark', 'airflow', 'tableau', 'microstrategy', 'cognos', 'git']</t>
  </si>
  <si>
    <t>Epic Data Engineer</t>
  </si>
  <si>
    <t>Senior Tableau Analyst/Developer</t>
  </si>
  <si>
    <t>['python', 'c++', 'java', 'sql', 'flow']</t>
  </si>
  <si>
    <t>Data Engineer, Emergency Services Unit</t>
  </si>
  <si>
    <t>['python', 'sql', 'aws', 'redshift', 'pandas', 'spark', 'power bi', 'tableau', 'git', 'airtable', 'slack']</t>
  </si>
  <si>
    <t>GCP Data Engineer- W2 Only (No H1b or OPTs)</t>
  </si>
  <si>
    <t>['sql', 'python', 'java', 'gcp', 'bigquery', 'phoenix', 'git', 'terraform']</t>
  </si>
  <si>
    <t>D&amp;AA Data Engineer</t>
  </si>
  <si>
    <t>['sql', 'python', 'r', 'snowflake', 'tableau', 'sap']</t>
  </si>
  <si>
    <t>Data Engineer - Business Intelligence Specialist</t>
  </si>
  <si>
    <t>Camp Pendleton North, CA</t>
  </si>
  <si>
    <t>Director, Engineering - Cloudera Data Engineering</t>
  </si>
  <si>
    <t>Cloudera</t>
  </si>
  <si>
    <t>['spark', 'airflow']</t>
  </si>
  <si>
    <t>Systems Data Anaylst</t>
  </si>
  <si>
    <t>Stussy, Inc.</t>
  </si>
  <si>
    <t>['sql', 'python', 'sap', 'sheets', 'flow']</t>
  </si>
  <si>
    <t>Data Analyst Project Manager</t>
  </si>
  <si>
    <t>['sql', 'python', 'looker', 'tableau', 'sap', 'sheets', 'flow']</t>
  </si>
  <si>
    <t>Intern - Data Analyst Support</t>
  </si>
  <si>
    <t>Insight Senior Living</t>
  </si>
  <si>
    <t>My Choice Customer Homes</t>
  </si>
  <si>
    <t>Data Scientist/ AI/ML</t>
  </si>
  <si>
    <t>eGrove Systems Corporation</t>
  </si>
  <si>
    <t>['python', 'sql', 'aws', 'redshift', 'snowflake', 'pytorch', 'tensorflow', 'hugging face', 'power bi', 'git']</t>
  </si>
  <si>
    <t>LexisNexis</t>
  </si>
  <si>
    <t>['sql', 'python', 'aws', 'redshift', 'databricks', 'pandas', 'tableau']</t>
  </si>
  <si>
    <t>Senior Data Engineer Consultant - Luxury Client</t>
  </si>
  <si>
    <t>Global Fishing Watch</t>
  </si>
  <si>
    <t>['sql', 'python', 'r', 'bigquery', 'ggplot2', 'matplotlib', 'plotly', 'power bi', 'looker', 'jira']</t>
  </si>
  <si>
    <t>['sql', 'python', 'snowflake', 'bigquery', 'looker', 'gitlab', 'github']</t>
  </si>
  <si>
    <t>Data Engineer (Decision Science) - Full-time</t>
  </si>
  <si>
    <t>['sql', 'python', 'bigquery', 'gcp', 'looker']</t>
  </si>
  <si>
    <t>Sr Lead Data Engineer - Full-time</t>
  </si>
  <si>
    <t>['python', 'aws', 'pyspark', 'git']</t>
  </si>
  <si>
    <t>Lead Software Engineer (Data Privacy &amp; AI)</t>
  </si>
  <si>
    <t>Lavendo</t>
  </si>
  <si>
    <t>['php', 'javascript', 'python', 'java', 'sql', 'nosql', 'mongodb', 'mongodb', 'cassandra', 'redis', 'aws', 'gdpr', 'hadoop', 'jquery', 'linux', 'docker', 'git', 'bitbucket']</t>
  </si>
  <si>
    <t>Staff Software Engineer - Data Engineering (FinTech) (Remote)</t>
  </si>
  <si>
    <t>['sql', 'nosql', 'python', 'snowflake', 'pyspark']</t>
  </si>
  <si>
    <t>Data Engineer (Onsite) – 4466</t>
  </si>
  <si>
    <t>['python', 'java', 'sql', 'sql server', 'mysql', 'snowflake', 'airflow', 'power bi', 'tableau', 'qlik', 'ssis']</t>
  </si>
  <si>
    <t>Sr Analyst, Business Analytics</t>
  </si>
  <si>
    <t>['sql', 'sas', 'sas', 'sql server', 'bigquery', 'oracle', 'jupyter', 'ssis', 'word', 'excel']</t>
  </si>
  <si>
    <t>Manager - Data and Analytics</t>
  </si>
  <si>
    <t>Tustin Temporary Emergency Shelter / Orange County Rescue Mission / Hurtt Family Health Clinic</t>
  </si>
  <si>
    <t>['sql', 'crystal', 'excel', 'powerpoint']</t>
  </si>
  <si>
    <t>Senior AI Engineer, IgniteTech (Remote) - $100,000/year USD</t>
  </si>
  <si>
    <t>['python', 'go', 'bash', 'mongodb', 'mongodb', 'aws', 'azure', 'splunk', 'git', 'jenkins', 'docker', 'kubernetes', 'terraform']</t>
  </si>
  <si>
    <t>Artificial Intelligence Engineer, IgniteTech (Remote) - $100,000/year USD</t>
  </si>
  <si>
    <t>Senior Analyst, Report Engineering - Learning &amp; Talent Solultions (Project Hire)</t>
  </si>
  <si>
    <t>['sql', 'html', 'python', 'snowflake', 'tableau', 'power bi', 'cognos', 'sap', 'smartsheet', 'airtable']</t>
  </si>
  <si>
    <t>Senior Data Engineer, Analytics</t>
  </si>
  <si>
    <t>['python', 'scala', 'sql', 'snowflake', 'bigquery', 'redshift', 'airflow', 'spark', 'spring', 'excel']</t>
  </si>
  <si>
    <t>Careers @ Graham Packaging</t>
  </si>
  <si>
    <t>Skillman, NJ</t>
  </si>
  <si>
    <t>['sql', 'hadoop', 'pyspark', 'airflow', 'kafka', 'tableau']</t>
  </si>
  <si>
    <t>Snowflake Data Engineer with AWS- w2 only</t>
  </si>
  <si>
    <t>Whitemarsh Township, PA</t>
  </si>
  <si>
    <t>Merakey</t>
  </si>
  <si>
    <t>['sql', 'sql server', 'mysql', 'oracle', 'spark', 'tableau', 'power bi']</t>
  </si>
  <si>
    <t>Palm Desert, CA</t>
  </si>
  <si>
    <t>Master Data Management Engineer</t>
  </si>
  <si>
    <t>IDR Inc.</t>
  </si>
  <si>
    <t>Virginia, IL</t>
  </si>
  <si>
    <t>['python', 'sql', 'java', 'go', 'azure', 'databricks', 'oracle', 'pandas', 'pyspark', 'numpy', 'scikit-learn', 'pytorch', 'react', 'spring', 'angular', 'excel', 'word', 'powerpoint', 'docker', 'github', 'terraform']</t>
  </si>
  <si>
    <t>All, MO</t>
  </si>
  <si>
    <t>['sql', 'ssis', 'ssrs', 'power bi']</t>
  </si>
  <si>
    <t>KForce</t>
  </si>
  <si>
    <t>['java', 'scala', 'spark', 'kafka']</t>
  </si>
  <si>
    <t>Director - Data Engineering</t>
  </si>
  <si>
    <t>['sql', 'python', 'azure', 'databricks', 'aws', 'gcp', 'snowflake', 'spark', 'tableau', 'power bi']</t>
  </si>
  <si>
    <t>Lead Data &amp; BI Engineer - Python/PowerBI</t>
  </si>
  <si>
    <t>['python', 'sql', 'sql server', 'oracle', 'pyspark', 'power bi', 'ssis', 'tableau']</t>
  </si>
  <si>
    <t>TreeHouse Foods</t>
  </si>
  <si>
    <t>['sql', 'go', 'pytorch', 'tensorflow', 'numpy', 'tableau']</t>
  </si>
  <si>
    <t>Senior Software Engineer |  Advanced Data Engineering</t>
  </si>
  <si>
    <t>Data Analyst, Research Strategy</t>
  </si>
  <si>
    <t>['sql', 'python', 'r', 'vba', 'snowflake', 'bigquery', 'excel']</t>
  </si>
  <si>
    <t>['python', 'ruby', 'ruby', 'sql', 'snowflake', 'aws', 'kafka', 'excel', 'docker', 'kubernetes']</t>
  </si>
  <si>
    <t>Senior Data Analytics &amp; Reporting Analyst - Risk Management (Hybrid)</t>
  </si>
  <si>
    <t>['snowflake', 'airflow', 'looker']</t>
  </si>
  <si>
    <t>Standard, AB, Canada</t>
  </si>
  <si>
    <t>['redis', 'spark']</t>
  </si>
  <si>
    <t>Project/Program Specialist (Data Engineer I)</t>
  </si>
  <si>
    <t>Data Analyst - Base Units (Administrative Special Services Staff III - Exempt) ARPA</t>
  </si>
  <si>
    <t>['r', 'python', 'sql', 'pandas']</t>
  </si>
  <si>
    <t>Capital Planning, Data Engineering Senior Advisor</t>
  </si>
  <si>
    <t>['python', 'sql', 'azure', 'snowflake', 'oracle', 'airflow', 'sap']</t>
  </si>
  <si>
    <t>Sr. Data Engineer, Data Science Team - Full-time</t>
  </si>
  <si>
    <t>['python', 'sql', 'go', 'aws', 'snowflake', 'redshift', 'airflow', 'unix', 'github', 'git']</t>
  </si>
  <si>
    <t>SIGINT Data Analyst - Mid - Now Hiring</t>
  </si>
  <si>
    <t>Avondale, AZ</t>
  </si>
  <si>
    <t>['python', 'sql', 'c', 'databricks', 'aws', 'spark', 'kafka', 'power bi', 'tableau', 'git']</t>
  </si>
  <si>
    <t>Senior SRE (Data team)</t>
  </si>
  <si>
    <t>P2P.org</t>
  </si>
  <si>
    <t>['gcp', 'airflow', 'kafka', 'kubernetes']</t>
  </si>
  <si>
    <t>Admin - Data Analyst II</t>
  </si>
  <si>
    <t>RWDY Inc</t>
  </si>
  <si>
    <t>['spring', 'word', 'excel', 'outlook']</t>
  </si>
  <si>
    <t>Lead Data Scientist, Research, Multimodal Search</t>
  </si>
  <si>
    <t>Senior Database Platform Engineer | Multi-Strategy Investment Management Firm</t>
  </si>
  <si>
    <t>Techfellow Limited</t>
  </si>
  <si>
    <t>['c', 'sql', 'python', 'sql server', 'postgresql', 'snowflake', 'airflow', 'kafka', 'tableau', 'power bi', 'docker', 'kubernetes', 'terraform']</t>
  </si>
  <si>
    <t>Sr. Data Engineer II</t>
  </si>
  <si>
    <t>['python', 'sql', 'aws', 'snowflake', 'airflow', 'spark', 'terraform', 'kubernetes']</t>
  </si>
  <si>
    <t>['python', 'java', 'scala', 'sql', 'nosql', 'shell', 'dynamodb', 'aws', 'snowflake', 'redshift', 'azure', 'spark', 'kafka']</t>
  </si>
  <si>
    <t>Data Engineer, Data &amp; Analytics - 12 months contract</t>
  </si>
  <si>
    <t>Metro Supply Chain</t>
  </si>
  <si>
    <t>['python', 'sql', 'r', 'snowflake', 'azure', 'spark', 'ssis', 'power bi', 'sharepoint']</t>
  </si>
  <si>
    <t>Healthcare Provider Network Data Analyst - Full-time</t>
  </si>
  <si>
    <t>Data Analyst  Pharmacy Hybrid on-site Westwood MA - Full-time</t>
  </si>
  <si>
    <t>Audit Data Analyst II - Full-time</t>
  </si>
  <si>
    <t>['sas', 'sas', 'sql', 'sql server', 'snowflake', 'oracle', 'aws', 'hadoop', 'tableau', 'excel']</t>
  </si>
  <si>
    <t>['sql', 't-sql', 'python', 'r', 'sql server', 'gdpr', 'ssis', 'sharepoint', 'git']</t>
  </si>
  <si>
    <t>Artificial Intelligence Researcher</t>
  </si>
  <si>
    <t>Oracle Internships | Apply for Paid Opportunities in Tech &amp; Data</t>
  </si>
  <si>
    <t>New York, NY (+10 others)</t>
  </si>
  <si>
    <t>['java', 'python', 'r', 'sql', 'go', 'oracle', 'aws', 'azure', 'numpy', 'matplotlib', 'tensorflow', 'pytorch', 'spark', 'express', 'excel']</t>
  </si>
  <si>
    <t>1.4 Applied Scientist - Spatial AI</t>
  </si>
  <si>
    <t>Field AI</t>
  </si>
  <si>
    <t>['go', 'c++', 'python', 'pytorch', 'tensorflow', 'opencv']</t>
  </si>
  <si>
    <t>Lead Data Engineer Python, SQL, AWS</t>
  </si>
  <si>
    <t>['python', 'sql', 'java', 'scala', 'nosql', 'mongo', 'shell', 'mysql', 'cassandra', 'aws', 'redshift', 'snowflake', 'azure', 'hadoop', 'kafka', 'spark']</t>
  </si>
  <si>
    <t>Principal Software Engineer (Language Data &amp; Text Analytics)</t>
  </si>
  <si>
    <t>['python', 'r', 'javascript', 'sql', 'jupyter', 'github']</t>
  </si>
  <si>
    <t>Data Engineer (SQL &amp; Autosys) - Banking/Financial Services</t>
  </si>
  <si>
    <t>Senior Data Engineer / Python / SQL / AWS</t>
  </si>
  <si>
    <t>JobServe - Tech Jobs</t>
  </si>
  <si>
    <t>Panasonic Avionics Corporation</t>
  </si>
  <si>
    <t>['go', 'r', 'python', 'sql', 'no-sql', 'aws', 'azure', 'tableau', 'power bi', 'excel', 'word', 'visio', 'flow']</t>
  </si>
  <si>
    <t>Radiate E Services Pvt Ltd</t>
  </si>
  <si>
    <t>Trans Planning Data Analyst Supply Chain Transportation Planning</t>
  </si>
  <si>
    <t>BeBee AE</t>
  </si>
  <si>
    <t>Data Analyst Programmer (Multiple Levels) - Clearance and Polygraph Required</t>
  </si>
  <si>
    <t>Constellation Technologies, Inc.</t>
  </si>
  <si>
    <t>['r', 'python', 'sas', 'sas', 'matlab', 'aws', 'linux']</t>
  </si>
  <si>
    <t>Prodigy Resources</t>
  </si>
  <si>
    <t>['python', 'sql', 'dynamodb', 'redshift', 'aws', 'spark', 'kafka', 'airflow', 'gdpr', 'pulumi']</t>
  </si>
  <si>
    <t>Associate - Cybersecurity</t>
  </si>
  <si>
    <t>Inspira</t>
  </si>
  <si>
    <t>['powershell', 'bash', 'python', 'azure', 'aws']</t>
  </si>
  <si>
    <t>Sr. Analyst, Retail Global Analytics and Insights (UP&amp;E)</t>
  </si>
  <si>
    <t>['python', 'sql', 'snowflake', 'excel', 'tableau', 'power bi', 'microstrategy']</t>
  </si>
  <si>
    <t>Epic Clarity Data Engineer</t>
  </si>
  <si>
    <t>AWS Big Data Engineer (Charlotte, NC) Nearby Inperson Interview</t>
  </si>
  <si>
    <t>['python', 'sql', 'nosql', 'postgresql', 'dynamodb', 'aws', 'redshift', 'spark', 'pandas', 'numpy', 'linux', 'tableau']</t>
  </si>
  <si>
    <t>Linux Careers</t>
  </si>
  <si>
    <t>['python', 'scala', 'sql', 'snowflake', 'databricks']</t>
  </si>
  <si>
    <t>Alpine Solutions Group</t>
  </si>
  <si>
    <t>['python', 'sql', 'azure', 'databricks', 'gcp', 'power bi']</t>
  </si>
  <si>
    <t>Data Warehouse &amp; Analytics Engineer</t>
  </si>
  <si>
    <t>['sql', 'power bi', 'dax', 'tableau', 'qlik']</t>
  </si>
  <si>
    <t>ICM In - Business Quality Assurance - Data Analytics - Hybrid - VP</t>
  </si>
  <si>
    <t>['c++', 'python', 'c#', 'java', 'r', 'sql', 'sas', 'sas', 'pytorch', 'hadoop', 'spark', 'kafka', 'alteryx', 'tableau']</t>
  </si>
  <si>
    <t>Java, Big Data (Spark) - VP - Pune</t>
  </si>
  <si>
    <t>['java', 'spark', 'kafka', 'docker']</t>
  </si>
  <si>
    <t>Public Health Solutions</t>
  </si>
  <si>
    <t>['python', 'azure', 'gcp', 'aws', 'databricks', 'pytorch', 'tensorflow']</t>
  </si>
  <si>
    <t>Learning Care Group</t>
  </si>
  <si>
    <t>['python', 'sql', 'sql server', 'azure', 'databricks']</t>
  </si>
  <si>
    <t>['python', 'sql', 'java', 'scala', 'aws', 'gcp', 'bigquery', 'pyspark', 'airflow', 'spark']</t>
  </si>
  <si>
    <t>['scala', 'python', 'aws', 'hadoop', 'spark', 'kafka', 'jira']</t>
  </si>
  <si>
    <t>Product Data Analyst | Specials P3</t>
  </si>
  <si>
    <t>Product Data Analyst | Commercial</t>
  </si>
  <si>
    <t>Doylestown, PA</t>
  </si>
  <si>
    <t>Tyndale Company, Inc.</t>
  </si>
  <si>
    <t>Hartland, WI</t>
  </si>
  <si>
    <t>JX Enterprises Inc</t>
  </si>
  <si>
    <t>['sql', 'crystal', 'power bi']</t>
  </si>
  <si>
    <t>Fortune Brands Innovations</t>
  </si>
  <si>
    <t>['qlik', 'tableau']</t>
  </si>
  <si>
    <t>SAS Viya Data Analyst (432245)</t>
  </si>
  <si>
    <t>Engineer II – Big Data, GCP with Java SpringBoot</t>
  </si>
  <si>
    <t>['java', 'sql', 'mongodb', 'mongodb', 'mysql', 'postgresql', 'gcp', 'bigquery', 'spark', 'hadoop', 'spring', 'kubernetes', 'github']</t>
  </si>
  <si>
    <t>Applied Analytics, Aladdin Wealth Tech, Analyst</t>
  </si>
  <si>
    <t>['sql', 'python', 'r', 'javascript', 'c++', 'java']</t>
  </si>
  <si>
    <t>Engineer II Big Data, GCP with Java SpringBoot</t>
  </si>
  <si>
    <t>#Hiring AWS Data Engineer (19069-1) with Spark, Python, Glue-Atlanta, GA (Hybrid)-Locals only-C2C- CH</t>
  </si>
  <si>
    <t>['python', 'sql', 'aws', 'redshift', 'spark', 'pyspark', 'terraform', 'jira']</t>
  </si>
  <si>
    <t>World Insurance Associates LLC</t>
  </si>
  <si>
    <t>Data Engineer - NAVSUP OIS - Remote</t>
  </si>
  <si>
    <t>['sql', 'python', 'java', 'scala', 'go', 'mysql', 'oracle', 'aws', 'azure', 'aurora', 'gcp', 'hadoop', 'spark', 'kafka']</t>
  </si>
  <si>
    <t>IN-Manager Azure Data Engineer Data and Analytics Advisory Noida</t>
  </si>
  <si>
    <t>['scala', 'sql', 'python', 'sql server', 'postgresql', 'mysql', 'azure', 'databricks', 'pyspark', 'spark', 'hadoop']</t>
  </si>
  <si>
    <t>Glenview, IL (+4 others)</t>
  </si>
  <si>
    <t>Senior ETL Lead Data Engineer – R01549619</t>
  </si>
  <si>
    <t>['t-sql', 'python', 'sql', 'snowflake']</t>
  </si>
  <si>
    <t>Raytheon Technologies Corporate Headquarters</t>
  </si>
  <si>
    <t>['sql', 'python', 'tableau', 'power bi', 'qlik', 'sap', 'alteryx', 'flow']</t>
  </si>
  <si>
    <t>ETL Data Engineer (multiple positions) in Brookfield, WI</t>
  </si>
  <si>
    <t>US Bank</t>
  </si>
  <si>
    <t>['sql', 'python', 'cassandra', 'spark', 'hadoop', 'kafka', 'excel', 'jenkins']</t>
  </si>
  <si>
    <t>Financial Data Analyst(Senior )</t>
  </si>
  <si>
    <t>Richmond University Medical Center</t>
  </si>
  <si>
    <t>['php', 'sas', 'sas', 'excel', 'powerpoint', 'tableau']</t>
  </si>
  <si>
    <t>Employnet Inc</t>
  </si>
  <si>
    <t>Business Operations Analyst III</t>
  </si>
  <si>
    <t>Branch Operations Branch Data Analyst</t>
  </si>
  <si>
    <t>Industrial Data Engineer</t>
  </si>
  <si>
    <t>Meridian, MS</t>
  </si>
  <si>
    <t>Atlas Roofing Corporation</t>
  </si>
  <si>
    <t>['python', 'r', 'sql', 'oracle', 'tensorflow', 'pytorch', 'scikit-learn']</t>
  </si>
  <si>
    <t>Groov</t>
  </si>
  <si>
    <t>['python', 'pandas', 'numpy', 'scikit-learn', 'power bi', 'tableau', 'flow']</t>
  </si>
  <si>
    <t>Lead Data Engineer (McLean - Richmond)</t>
  </si>
  <si>
    <t>Petersburg, VA</t>
  </si>
  <si>
    <t>IT Data Engineer Manager (HCA/ITD #10117623)</t>
  </si>
  <si>
    <t>Senior Data Scientist - Visual AI</t>
  </si>
  <si>
    <t>Lead Data Engineer - ETL &amp; SQL</t>
  </si>
  <si>
    <t>['sql', 'nosql', 'python', 'java', 'airflow', 'kubernetes', 'docker', 'git']</t>
  </si>
  <si>
    <t>Cloud Data Engineer, Specialist</t>
  </si>
  <si>
    <t>['python', 'sql', 'aws', 'snowflake', 'azure', 'excel', 'word', 'powerpoint', 'sharepoint']</t>
  </si>
  <si>
    <t>Salesforce Business Systems Analyst</t>
  </si>
  <si>
    <t>['tableau', 'sap']</t>
  </si>
  <si>
    <t>Tech:NYC Job Board</t>
  </si>
  <si>
    <t>Paces (YC S22)</t>
  </si>
  <si>
    <t>['python', 'rust', 'scala', 'sql', 'aws', 'gcp', 'azure', 'spark', 'airflow']</t>
  </si>
  <si>
    <t>Data Engineer Gen AI</t>
  </si>
  <si>
    <t>['c#', 'sql', 'sql server', 'aws', 'azure', 'oracle', 'snowflake']</t>
  </si>
  <si>
    <t>Data Engineer - Azure + Databricks</t>
  </si>
  <si>
    <t>The Planet Group</t>
  </si>
  <si>
    <t>['sql', 'python', 'sql server', 'azure', 'databricks', 'git']</t>
  </si>
  <si>
    <t>GM Dealer Chat Data Analyst</t>
  </si>
  <si>
    <t>RCO Engineering</t>
  </si>
  <si>
    <t>Jr Data Analyst (Dealership/Automotive)</t>
  </si>
  <si>
    <t>itheroes inc</t>
  </si>
  <si>
    <t>['sql', 'snowflake', 'github', 'gitlab', 'jenkins']</t>
  </si>
  <si>
    <t>Microsoft Fabric &amp; Spark Data Engineer</t>
  </si>
  <si>
    <t>Manchaca, TX</t>
  </si>
  <si>
    <t>['azure', 'spark', 'power bi', 'word', 'github']</t>
  </si>
  <si>
    <t>Data Engineer, PHP</t>
  </si>
  <si>
    <t>['postgresql', 'react']</t>
  </si>
  <si>
    <t>Principal AI Engineer</t>
  </si>
  <si>
    <t>IC Resources</t>
  </si>
  <si>
    <t>['python', 'typescript', 'go', 'aws', 'fastapi', 'flask', 'kubernetes', 'terraform', 'docker']</t>
  </si>
  <si>
    <t>DCEO Engineer, Data Center Engineering Operations</t>
  </si>
  <si>
    <t>Advanced Data Insight Analyst III</t>
  </si>
  <si>
    <t>Expedia</t>
  </si>
  <si>
    <t>['sql', 'r', 'python', 'postgresql', 'plotly', 'spark', 'tableau', 'power bi']</t>
  </si>
  <si>
    <t>Entry Level Azure Data Engineer</t>
  </si>
  <si>
    <t>['sql', 'azure', 'pyspark']</t>
  </si>
  <si>
    <t>FLEX Senior Data Engineer AI Studio at Marriott</t>
  </si>
  <si>
    <t>['spark', 'kafka', 'airflow']</t>
  </si>
  <si>
    <t>Supply Chain Data Analyst - Automation &amp; Logistics</t>
  </si>
  <si>
    <t>Lebanon, OH</t>
  </si>
  <si>
    <t>Encore Talent Solutions</t>
  </si>
  <si>
    <t>['sql', 'crystal', 'power bi', 'ssrs']</t>
  </si>
  <si>
    <t>Senior Data Scientist, Telecommunications only on W2/1099</t>
  </si>
  <si>
    <t>['sql', 'python', 'databricks', 'pandas', 'numpy', 'scikit-learn', 'tensorflow', 'spark', 'tableau', 'power bi']</t>
  </si>
  <si>
    <t>Lead Data Engineer (McLean | Richmond)</t>
  </si>
  <si>
    <t>Smartsheet Data Analyst</t>
  </si>
  <si>
    <t>['go', 'excel', 'smartsheet']</t>
  </si>
  <si>
    <t>Analyst, Business Analysis - Retail IQ</t>
  </si>
  <si>
    <t>['express', 'jira']</t>
  </si>
  <si>
    <t>['java', 'scala', 'python', 'sql', 'nosql', 'dynamodb', 'aws', 'snowflake', 'redshift', 'azure', 'spark', 'kafka', 'tableau']</t>
  </si>
  <si>
    <t>Senior Data Engineer (Python, AWS)</t>
  </si>
  <si>
    <t>['python', 'java', 'scala', 'nosql', 'sql', 'shell', 'dynamodb', 'aws', 'redshift', 'snowflake', 'azure', 'kafka', 'spark']</t>
  </si>
  <si>
    <t>Senior Data Analyst, Telecommunications only on W2/1099</t>
  </si>
  <si>
    <t>Product Data Analyst | Manufacturing</t>
  </si>
  <si>
    <t>Data Engineer Python SQL</t>
  </si>
  <si>
    <t>['python', 'sql', 'databricks', 'aws', 'snowflake', 'pyspark', 'spark', 'terraform', 'gitlab']</t>
  </si>
  <si>
    <t>Lead Data Engineer - Onsite</t>
  </si>
  <si>
    <t>['scala', 'python', 'sql', 'aws', 'spark', 'hadoop']</t>
  </si>
  <si>
    <t>Pitzer College</t>
  </si>
  <si>
    <t>Accounting and Reporting Analyst</t>
  </si>
  <si>
    <t>['sql', 'python', 'snowflake', 'redshift', 'databricks', 'oracle', 'aws', 'airflow', 'linux', 'looker', 'tableau']</t>
  </si>
  <si>
    <t>['python', 'typescript', 'mongodb', 'mongodb', 'aws', 'azure', 'gcp', 'snowflake', 'jupyter', 'react', 'angular', 'node.js', 'splunk', 'git', 'terraform', 'jira']</t>
  </si>
  <si>
    <t>Education Data Analyst</t>
  </si>
  <si>
    <t>EmpowerK12</t>
  </si>
  <si>
    <t>Remote Generative AI Engineer</t>
  </si>
  <si>
    <t>['python', 'aws', 'gcp', 'hugging face', 'flow', 'wire']</t>
  </si>
  <si>
    <t>Data Warehouse Architect (no C2C or subcontractors)</t>
  </si>
  <si>
    <t>Dexian IT Solutions</t>
  </si>
  <si>
    <t>['sql', 'sql server', 'snowflake', 'azure', 'aws', 'power bi', 'ssrs', 'alteryx', 'ssis', 'tableau', 'qlik']</t>
  </si>
  <si>
    <t>['sql', 'python', 't-sql', 'azure', 'databricks', 'git']</t>
  </si>
  <si>
    <t>['sql', 'aws', 'redshift', 'gdpr', 'flow']</t>
  </si>
  <si>
    <t>R -6SGDI4-Support Engineering Data Specialist 4 - G07-Support Engineering Data</t>
  </si>
  <si>
    <t>SearchPros</t>
  </si>
  <si>
    <t>Business Analyst - Media/Entertainment</t>
  </si>
  <si>
    <t>Staff Data Engineer, Analytics</t>
  </si>
  <si>
    <t>Character.AI</t>
  </si>
  <si>
    <t>['python', 'sql', 'bigquery', 'spark', 'airflow', 'flow']</t>
  </si>
  <si>
    <t>Data Engineer  [remote work</t>
  </si>
  <si>
    <t>BAE Systems, Inc.</t>
  </si>
  <si>
    <t>['python', 'java', 'scala', 'c++', 'sql', 'nosql', 'sql server', 'oracle', 'redshift', 'aws', 'azure', 'kafka', 'airflow', 'pyspark', 'tensorflow', 'pytorch', 'scikit-learn', 'keras', 'docker', 'kubernetes']</t>
  </si>
  <si>
    <t>Brooklyn, OH</t>
  </si>
  <si>
    <t>['python', 'r', 'aws', 'numpy', 'pandas', 'jupyter', 'plotly', 'pytorch', 'linux', 'looker', 'tableau', 'word']</t>
  </si>
  <si>
    <t>Staff Software Engineer - Data Platform</t>
  </si>
  <si>
    <t>Ambient.ai</t>
  </si>
  <si>
    <t>['python', 'c++', 'mysql', 'postgresql', 'redis', 'unify']</t>
  </si>
  <si>
    <t>Senior AI Engineer, IgniteTech (Remote) - $200,000/year USD</t>
  </si>
  <si>
    <t>['aws', 'gcp', 'azure', 'jira']</t>
  </si>
  <si>
    <t>Data Analyst II (California)</t>
  </si>
  <si>
    <t>Jennie Johnson</t>
  </si>
  <si>
    <t>Fisher Phillips</t>
  </si>
  <si>
    <t>['sql', 'looker', 'sheets', 'excel']</t>
  </si>
  <si>
    <t>Cherry Valley, IL</t>
  </si>
  <si>
    <t>DB SCHENKER</t>
  </si>
  <si>
    <t>Lafayette 148, Inc</t>
  </si>
  <si>
    <t>['sql', 'r', 'python', 'redshift', 'snowflake', 'bigquery', 'gdpr', 'tableau', 'power bi', 'looker', 'excel']</t>
  </si>
  <si>
    <t>Technology - Data Scientist II</t>
  </si>
  <si>
    <t>Data Scientist – MacDill AFB, Tampa – TS/SCI CLEARANCE</t>
  </si>
  <si>
    <t>Peraton Corporation</t>
  </si>
  <si>
    <t>['python', 'r', 'aws', 'azure', 'pandas', 'numpy', 'scikit-learn', 'tensorflow', 'pytorch', 'tableau', 'power bi', 'powerpoint', 'excel', 'git', 'docker', 'kubernetes']</t>
  </si>
  <si>
    <t>Engineering (Data Products)</t>
  </si>
  <si>
    <t>Mutiny</t>
  </si>
  <si>
    <t>['python', 'typescript', 'kotlin', 'ruby', 'ruby', 'snowflake']</t>
  </si>
  <si>
    <t>AVP - Quantitative Data Engineer – Economic Forecasting (Hybrid)</t>
  </si>
  <si>
    <t>Business Intelligence Engineer, ROW Supply Chain Analytics, Research and Product</t>
  </si>
  <si>
    <t>['nosql', 'sql', 'python', 'dynamodb', 'aws', 'redshift', 'oracle', 'excel', 'tableau']</t>
  </si>
  <si>
    <t>Machine learning  Manager</t>
  </si>
  <si>
    <t>['python', 'gcp', 'azure', 'github', 'docker']</t>
  </si>
  <si>
    <t>Sr. Manager, Finance Data Analytics</t>
  </si>
  <si>
    <t>['sql', 'python', 'databricks', 'tableau', 'flow']</t>
  </si>
  <si>
    <t>Data Scientist , Games [Remote]</t>
  </si>
  <si>
    <t>Manager of Enterprise Analytic Infrastructure</t>
  </si>
  <si>
    <t>FROEDTERT HEALTH</t>
  </si>
  <si>
    <t>Electrical Engineer / Designer - Critical Facilities / Data Centre Design</t>
  </si>
  <si>
    <t>Alliance Search Partners</t>
  </si>
  <si>
    <t>['sql', 'terminal']</t>
  </si>
  <si>
    <t>HR SYSTEMS &amp; REPORTING ANALYST (Available to sit in Indianapolis, Chicago or Atlanta)</t>
  </si>
  <si>
    <t>Barnes &amp; Thornburg LLP</t>
  </si>
  <si>
    <t>Associate Director of Data Science – RAG, NLP, LLM and GenAI (Hybrid or Remote)</t>
  </si>
  <si>
    <t>['python', 'hugging face', 'tensorflow', 'keras', 'pytorch', 'github']</t>
  </si>
  <si>
    <t>Montgomery Village, MD</t>
  </si>
  <si>
    <t>Solventum</t>
  </si>
  <si>
    <t>['python', 'scala', 'sql', 'postgresql', 'dynamodb', 'aws', 'aurora', 'redshift', 'pyspark', 'graphql', 'docker', 'kubernetes', 'terraform', 'jira', 'confluence']</t>
  </si>
  <si>
    <t>['sas', 'sas', 'r', 'python', 'typescript', 'javascript', 'rshiny', 'tableau']</t>
  </si>
  <si>
    <t>SAP Data Lead - Senior Consultant</t>
  </si>
  <si>
    <t>Jora</t>
  </si>
  <si>
    <t>Linkitall LLC</t>
  </si>
  <si>
    <t>Haggard &amp; Stocking Associates</t>
  </si>
  <si>
    <t>Sr. Business Intelligence Engineer, Deal Tooling and Insights, Strategic Customer Engagements</t>
  </si>
  <si>
    <t>Pasadena, TX</t>
  </si>
  <si>
    <t>Riverway Business Services</t>
  </si>
  <si>
    <t>['python', 'r', 'sql', 'azure', 'power bi', 'excel']</t>
  </si>
  <si>
    <t>['python', 'postgresql', 'snowflake', 'angular']</t>
  </si>
  <si>
    <t>Tatum, a Randstad company</t>
  </si>
  <si>
    <t>['sql', 'java', 'c#']</t>
  </si>
  <si>
    <t>Data Analyst - long-Term Contract (Government) Position(11+years-Hybrid)</t>
  </si>
  <si>
    <t>CapitalTechSolutions Inc</t>
  </si>
  <si>
    <t>Consulting Departmental Applications Analyst - Tech Services</t>
  </si>
  <si>
    <t>Data Analyst (SQL, Power BI)</t>
  </si>
  <si>
    <t>['sql', 'javascript', 'sql server', 'azure', 'power bi', 'ssis', 'excel']</t>
  </si>
  <si>
    <t>People Data &amp; Insights Manager</t>
  </si>
  <si>
    <t>['r', 'sql', 'vba', 'power bi', 'dax', 'excel']</t>
  </si>
  <si>
    <t>['python', 'snowflake', 'oracle', 'aws', 'airflow', 'power bi']</t>
  </si>
  <si>
    <t>Senior Software Quality Assurance Engineer</t>
  </si>
  <si>
    <t>Greater Noida, Uttar Pradesh, India</t>
  </si>
  <si>
    <t>Altela</t>
  </si>
  <si>
    <t>11+ Yrs Data Analyst- Washington, DC (Hybrid)</t>
  </si>
  <si>
    <t>Senior Machine Learning Engineer - AI Solutions</t>
  </si>
  <si>
    <t>TWG Global</t>
  </si>
  <si>
    <t>['swift', 'python', 'sql', 'scikit-learn', 'tensorflow', 'pytorch', 'pandas', 'numpy', 'matplotlib', 'seaborn', 'plotly']</t>
  </si>
  <si>
    <t>Staff Machine Learning Engineer - AI Solutions</t>
  </si>
  <si>
    <t>['swift', 'python', 'aws', 'gcp', 'tensorflow', 'pytorch', 'scikit-learn']</t>
  </si>
  <si>
    <t>Optimiza</t>
  </si>
  <si>
    <t>['python', 'java', 'scala', 'aws', 'azure', 'gcp', 'tensorflow', 'keras', 'pytorch', 'spark', 'hadoop']</t>
  </si>
  <si>
    <t>Part-time Data Administrator</t>
  </si>
  <si>
    <t>Arrowmac</t>
  </si>
  <si>
    <t>Documentation Analyst (Pharmaceutical)</t>
  </si>
  <si>
    <t>VIVOS Professional Services, LLC</t>
  </si>
  <si>
    <t>['python', 'databricks', 'azure', 'aws', 'spark', 'hadoop']</t>
  </si>
  <si>
    <t>Data Engineer(Telecom Wireless Domain)</t>
  </si>
  <si>
    <t>Aespatech,LLC</t>
  </si>
  <si>
    <t>['sql', 'python', 'java', 'javascript', 'aws', 'azure', 'snowflake', 'hadoop', 'git']</t>
  </si>
  <si>
    <t>Data Engineer - Microsoft Fabric</t>
  </si>
  <si>
    <t>Finance and accounting</t>
  </si>
  <si>
    <t>K-Tek Resourcing</t>
  </si>
  <si>
    <t>['sql', 't-sql']</t>
  </si>
  <si>
    <t>Data Analyst Atrium Health</t>
  </si>
  <si>
    <t>Vegetation Management and Wildfire Data Analyst</t>
  </si>
  <si>
    <t>Texas New Mexico Power</t>
  </si>
  <si>
    <t>['r', 'python', 'sql', 'power bi', 'tableau', 'excel']</t>
  </si>
  <si>
    <t>['python', 'scala', 'java', 'nosql', 'cassandra', 'mysql', 'pyspark', 'spark', 'airflow', 'hadoop', 'docker']</t>
  </si>
  <si>
    <t>Spring Hill, TN</t>
  </si>
  <si>
    <t>Preventia Security, LLC</t>
  </si>
  <si>
    <t>Senior Business Analytics</t>
  </si>
  <si>
    <t>Rello Search Partners</t>
  </si>
  <si>
    <t>Data Scientist- Bayesian Modeling/ Large Language Models (LLMs)</t>
  </si>
  <si>
    <t>Business Analyst/Data Analyst - Now Hiring</t>
  </si>
  <si>
    <t>AGM Tech Solutions</t>
  </si>
  <si>
    <t>['sql', 'go', 'oracle', 'sap', 'flow']</t>
  </si>
  <si>
    <t>Data Analyst - Data Analyst I</t>
  </si>
  <si>
    <t>Field Data Engineer</t>
  </si>
  <si>
    <t>Ascend.io</t>
  </si>
  <si>
    <t>['python', 'java', 'scala', 'snowflake', 'databricks', 'aws', 'gcp', 'azure']</t>
  </si>
  <si>
    <t>['python', 'sql', 'aws', 'azure', 'gcp', 'spark', 'pyspark', 'tableau']</t>
  </si>
  <si>
    <t>Data Analyst (medical insdustry). Job in Pasadena LilyLifestyle Jobs</t>
  </si>
  <si>
    <t>Imperial Health Plan of California, Inc.</t>
  </si>
  <si>
    <t>['sql', 'python', 'mysql', 'sql server', 'aws', 'tableau', 'looker', 'ssis', 'ssrs']</t>
  </si>
  <si>
    <t>Behavioral Health Analyst</t>
  </si>
  <si>
    <t>JWCH Institute</t>
  </si>
  <si>
    <t>Payer Analytics Specialist</t>
  </si>
  <si>
    <t>Neolytix</t>
  </si>
  <si>
    <t>AI Data Specialist</t>
  </si>
  <si>
    <t>Jericho, NY</t>
  </si>
  <si>
    <t>TCS - Tata Consultancy Services</t>
  </si>
  <si>
    <t>['python', 'java', 'javascript', 'snowflake', 'aws', 'gcp', 'kafka', 'unix']</t>
  </si>
  <si>
    <t>Data Engineer, Infrastructure</t>
  </si>
  <si>
    <t>['sql', 'python', 'java', 'scala', 'aws', 'gcp', 'azure', 'snowflake', 'redshift', 'spark', 'airflow', 'terraform', 'notion']</t>
  </si>
  <si>
    <t>Johnson &amp; Johnson, Associate Director, R&amp;D Data Science and Digital Health - Immunology - Application via WayUp</t>
  </si>
  <si>
    <t>WayUp</t>
  </si>
  <si>
    <t>['sql', 'python', 'r', 'spring']</t>
  </si>
  <si>
    <t>PBM Data Engineer</t>
  </si>
  <si>
    <t>['sql', 'sas', 'sas', 'python', 'r', 'bigquery', 'azure', 'linux', 'alteryx']</t>
  </si>
  <si>
    <t>Senior Data Engineer, Platform</t>
  </si>
  <si>
    <t>Betterment</t>
  </si>
  <si>
    <t>['sql', 'r', 'python', 'redshift', 'looker', 'tableau', 'chef']</t>
  </si>
  <si>
    <t>AI Data Analyst</t>
  </si>
  <si>
    <t>Prosites Corporate</t>
  </si>
  <si>
    <t>['python', 'r', 'sql', 'nosql', 'matplotlib', 'seaborn', 'tensorflow', 'scikit-learn', 'pytorch', 'pandas', 'numpy', 'tableau', 'power bi']</t>
  </si>
  <si>
    <t>Staff Data Scientist, Apps Team</t>
  </si>
  <si>
    <t>Data Scientist, Legal</t>
  </si>
  <si>
    <t>['python', 'php', 'perl', 'mysql', 'oracle']</t>
  </si>
  <si>
    <t>['sql', 'python', 'nosql', 'go', 'aws', 'snowflake', 'gcp', 'azure', 'unix']</t>
  </si>
  <si>
    <t>['python', 'sql', 'powershell', 'azure', 'databricks', 'aws', 'gcp', 'spark', 'jupyter', 'windows', 'power bi']</t>
  </si>
  <si>
    <t>Principal, Data Architecture &amp; Engineering</t>
  </si>
  <si>
    <t>['sql', 'python', 'scala', 'azure', 'aws', 'gcp', 'snowflake', 'databricks', 'bigquery', 'airflow', 'terraform']</t>
  </si>
  <si>
    <t>Live Data Production Editor, Sports (Must have knowledge in sports) 3</t>
  </si>
  <si>
    <t>Senior Data Scientist, IgniteTech (Remote) - $60,000/year USD</t>
  </si>
  <si>
    <t>Site Reliability Engineer (Data)</t>
  </si>
  <si>
    <t>['python', 'typescript', 'bash', 'go', 'databricks', 'aws', 'airflow', 'terraform', 'kubernetes', 'unity']</t>
  </si>
  <si>
    <t>Tata Consultancy Service Limited</t>
  </si>
  <si>
    <t>(USA) Manager, Creative- Data Engineer, Creative Data &amp; Strategy</t>
  </si>
  <si>
    <t>['sas', 'sas', 'python', 'java', 'excel', 'tableau', 'power bi', 'word', 'powerpoint']</t>
  </si>
  <si>
    <t>Senior Data Analytics Engineer, USRM Modeling Data Solutions</t>
  </si>
  <si>
    <t>['sql', 'python', 'pandas', 'numpy', 'excel', 'power bi', 'tableau']</t>
  </si>
  <si>
    <t>Staff Applied Scientist I</t>
  </si>
  <si>
    <t>['python', 'scala', 'java', 'gcp', 'spark', 'airflow', 'tensorflow', 'pytorch']</t>
  </si>
  <si>
    <t>Unison Systems Inc.</t>
  </si>
  <si>
    <t>Lead Data Engineer - Individual Contributor</t>
  </si>
  <si>
    <t>McLean, VA (+1 other)</t>
  </si>
  <si>
    <t>AnitaB.org Job Board</t>
  </si>
  <si>
    <t>Sr Engineer, Data</t>
  </si>
  <si>
    <t>Data &amp; ML Engineer</t>
  </si>
  <si>
    <t>['c', 'python', 'r', 'snowflake', 'redshift', 'aws', 'pandas', 'numpy', 'scikit-learn', 'kafka', 'spark', 'hadoop', 'tensorflow', 'pytorch', 'phoenix', 'power bi', 'looker', 'tableau']</t>
  </si>
  <si>
    <t>Document Control Data Analyst</t>
  </si>
  <si>
    <t>['sap', 'sheets', 'excel', 'word']</t>
  </si>
  <si>
    <t>Digital Analyst - US</t>
  </si>
  <si>
    <t>Merlin Entertainments</t>
  </si>
  <si>
    <t>['go', 'power bi', 'tableau']</t>
  </si>
  <si>
    <t>Analytics Engineer (Not Remote)</t>
  </si>
  <si>
    <t>NorthEast Provider Solutions Inc.</t>
  </si>
  <si>
    <t>['sql', 'python', 'r', 'sql server', 'azure', 'aws', 'snowflake', 'ssis']</t>
  </si>
  <si>
    <t>Software Data Engineer - Python</t>
  </si>
  <si>
    <t>['python', 'sql', 'databricks', 'pandas', 'pyspark']</t>
  </si>
  <si>
    <t>['scala', 'python', 'aws', 'hadoop', 'pyspark', 'kafka', 'jira']</t>
  </si>
  <si>
    <t>['python', 'scala', 'java', 'dynamodb', 'elasticsearch', 'aws', 'spark']</t>
  </si>
  <si>
    <t>Business Data Analyst Part Time ONISTE IN NEW JERSEY</t>
  </si>
  <si>
    <t>Eatontown, NJ</t>
  </si>
  <si>
    <t>First Atlantic Federal Credit Union</t>
  </si>
  <si>
    <t>Data Engineer – Data Modelling &amp; Engineering</t>
  </si>
  <si>
    <t>infinitize solutions</t>
  </si>
  <si>
    <t>['python', 'shell', 'sql', 'azure', 'databricks', 'pyspark', 'power bi', 'ssis', 'gitlab']</t>
  </si>
  <si>
    <t>['python', 'aws', 'gcp', 'azure', 'scikit-learn', 'tensorflow', 'pytorch', 'numpy', 'pandas', 'matplotlib', 'seaborn', 'airflow', 'git', 'docker']</t>
  </si>
  <si>
    <t>Palantir Data Engineer</t>
  </si>
  <si>
    <t>['sql', 'python', 'kafka', 'pyspark']</t>
  </si>
  <si>
    <t>Data Engineer/SQL Developer - Onsite - St. Louis/Festus, MO</t>
  </si>
  <si>
    <t>Festus, MO</t>
  </si>
  <si>
    <t>['sql', 'sql server', 'azure', 'tableau', 'ssrs', 'power bi']</t>
  </si>
  <si>
    <t>Sr. Data Engineer (Only W2 - No H1 and OPT)</t>
  </si>
  <si>
    <t>Brillfy Technology</t>
  </si>
  <si>
    <t>['sql', 'mongodb', 'mongodb', 'sql server', 'postgresql', 'cassandra', 'aws', 'snowflake', 'redshift', 'bigquery', 'kafka']</t>
  </si>
  <si>
    <t>Data Analyst - Looking for only W2</t>
  </si>
  <si>
    <t>Centstone</t>
  </si>
  <si>
    <t>Idexcel Inc.</t>
  </si>
  <si>
    <t>['python', 'sql', 'db2', 'mysql', 'azure', 'oracle', 'flow']</t>
  </si>
  <si>
    <t>['sql', 'python', 'aws', 'azure', 'snowflake', 'databricks', 'redshift', 'spark', 'airflow', 'git', 'docker', 'kubernetes']</t>
  </si>
  <si>
    <t>['javascript', 'python', 'react', 'express', 'git']</t>
  </si>
  <si>
    <t>Big Data Engineer – Scala &amp; Apache Spark</t>
  </si>
  <si>
    <t>['scala', 'java', 'nosql', 'oracle', 'aws', 'gcp', 'azure', 'spark', 'hadoop', 'kafka', 'linux', 'git', 'jenkins', 'docker', 'kubernetes']</t>
  </si>
  <si>
    <t>Lead Data Scientist/Data Analyst</t>
  </si>
  <si>
    <t>HunaTek Government Solutions</t>
  </si>
  <si>
    <t>['python', 'sql', 'r', 'scala', 'java', 'databricks', 'scikit-learn', 'pandas', 'plotly', 'spark', 'power bi', 'excel', 'dax']</t>
  </si>
  <si>
    <t>Sun Technologies</t>
  </si>
  <si>
    <t>Senior Data and Observability Engineer</t>
  </si>
  <si>
    <t>SATCON Inc</t>
  </si>
  <si>
    <t>['sql', 'r', 'python', 'bash', 'mysql', 'sql server', 'snowflake', 'aws', 'azure', 'tensorflow', 'scikit-learn', 'ggplot2', 'gdpr', 'hadoop', 'spark', 'splunk', 'tableau', 'kubernetes', 'docker']</t>
  </si>
  <si>
    <t>AWS Data Engineer - Onsite</t>
  </si>
  <si>
    <t>Tech Lead, Data Architecture</t>
  </si>
  <si>
    <t>['python', 'r', 'scala', 'aws', 'azure', 'pandas', 'tensorflow', 'pytorch', 'scikit-learn', 'hadoop', 'tableau']</t>
  </si>
  <si>
    <t>D &amp; A Services, LLC</t>
  </si>
  <si>
    <t>['sql', 'excel', 'outlook']</t>
  </si>
  <si>
    <t>Accord Technologies Inc</t>
  </si>
  <si>
    <t>Snowflake Developer</t>
  </si>
  <si>
    <t>CloudHive</t>
  </si>
  <si>
    <t>['snowflake', 'tableau', 'ssrs']</t>
  </si>
  <si>
    <t>Distinguished Data Engineer</t>
  </si>
  <si>
    <t>['sql', 'python', 'oracle', 'aws', 'hadoop', 'spark']</t>
  </si>
  <si>
    <t>Azure Data Engineer- W2 only</t>
  </si>
  <si>
    <t>Data Analyst With healthCare Domain</t>
  </si>
  <si>
    <t>['sql', 'python', 'sql server', 'snowflake', 'tableau', 'power bi']</t>
  </si>
  <si>
    <t>Sr. Staff AI/Machine Learning Engineer - Full-time</t>
  </si>
  <si>
    <t>['python', 'sql', 'nosql', 'java', 'azure', 'aws', 'keras', 'pytorch', 'tensorflow', 'scikit-learn']</t>
  </si>
  <si>
    <t>HRUCKUS</t>
  </si>
  <si>
    <t>Hybrid role of Data Conversion Engineers in San Diego, CA</t>
  </si>
  <si>
    <t>['postgresql', 'aws']</t>
  </si>
  <si>
    <t>Research Data Engineer</t>
  </si>
  <si>
    <t>InsightGlobal</t>
  </si>
  <si>
    <t>Environmental Scientist, Water Quality</t>
  </si>
  <si>
    <t>Four Peaks Environmental Science and Data Solutions</t>
  </si>
  <si>
    <t>['python', 'bash', 'elasticsearch', 'flow']</t>
  </si>
  <si>
    <t>Data Engineer-Scope Scripting-Onsite@ Redmond, WA</t>
  </si>
  <si>
    <t>BURGEON IT SERVICES LLC</t>
  </si>
  <si>
    <t>['sql', 'c#', 'python', 'scala', 'azure']</t>
  </si>
  <si>
    <t>['scala', 'python', 'sql', 'aws', 'pyspark']</t>
  </si>
  <si>
    <t>Data Engineer – Privacy Infrastructure &amp; Analytics</t>
  </si>
  <si>
    <t>Relativity Space</t>
  </si>
  <si>
    <t>['r', 'sql', 'python', 'redshift', 'aws', 'gcp', 'azure', 'airflow', 'git', 'kubernetes', 'terraform']</t>
  </si>
  <si>
    <t>['python', 'sql', 'c', 'elasticsearch', 'spark']</t>
  </si>
  <si>
    <t>Data Science Manager, Life Sciences &amp; Healthcare – SFL Scientific</t>
  </si>
  <si>
    <t>Saskatchewan, Canada (+1 other)</t>
  </si>
  <si>
    <t>Essex Property Trust</t>
  </si>
  <si>
    <t>Staff Software Engineer - Distributed Data Systems</t>
  </si>
  <si>
    <t>Built In Seattle</t>
  </si>
  <si>
    <t>['go', 'sql', 'java', 'scala', 'c++', 'databricks', 'aws', 'azure', 'spark', 'hadoop', 'excel', 'unify']</t>
  </si>
  <si>
    <t>Research Data Engineer II</t>
  </si>
  <si>
    <t>['sql', 'java', 'python', 'c', 'r', 'matlab', 'julia', 'linux', 'git', 'docker', 'kubernetes']</t>
  </si>
  <si>
    <t>CRYPTOLOGIC COMPUTER SCIENTIST</t>
  </si>
  <si>
    <t>BTS Software Solutions</t>
  </si>
  <si>
    <t>Customer Support Engineer</t>
  </si>
  <si>
    <t>['go', 'sql', 'snowflake', 'bigquery', 'looker', 'unify', 'slack']</t>
  </si>
  <si>
    <t>AARATECH</t>
  </si>
  <si>
    <t>On Site Business Data Analyst</t>
  </si>
  <si>
    <t>PayPal, Inc.</t>
  </si>
  <si>
    <t>['python', 'sql', 'pandas', 'numpy', 'hadoop', 'tableau', 'flow']</t>
  </si>
  <si>
    <t>Data Scientist with Python</t>
  </si>
  <si>
    <t>['python', 'aws', 'pyspark', 'pandas', 'numpy', 'flask', 'django', 'fastapi']</t>
  </si>
  <si>
    <t>Data Scientist - Delivery</t>
  </si>
  <si>
    <t>Caterpillar Careers</t>
  </si>
  <si>
    <t>['python', 'aws', 'numpy', 'pandas']</t>
  </si>
  <si>
    <t>Weiman Products LLC</t>
  </si>
  <si>
    <t>Canada (+12 others)</t>
  </si>
  <si>
    <t>['python', 'sql', 'word', 'tableau', 'github', 'git']</t>
  </si>
  <si>
    <t>Data Scientist, Square Support</t>
  </si>
  <si>
    <t>['sql', 'python', 'r', 'c', 'snowflake', 'databricks', 'pandas', 'numpy', 'airflow', 'tableau', 'looker', 'flow']</t>
  </si>
  <si>
    <t>Medical Analytics Data Engineer</t>
  </si>
  <si>
    <t>['sql', 'python', 'gcp', 'databricks', 'snowflake', 'pyspark', 'tableau']</t>
  </si>
  <si>
    <t>Alpine Partners</t>
  </si>
  <si>
    <t>['sql', 'sql server', 'excel', 'power bi', 'tableau']</t>
  </si>
  <si>
    <t>Software Engineer Principal – Retail Media Data Systems</t>
  </si>
  <si>
    <t>Product Management Analyst</t>
  </si>
  <si>
    <t>Libya</t>
  </si>
  <si>
    <t>['sql', 'aws', 'snowflake', 'tableau', 'power bi', 'looker']</t>
  </si>
  <si>
    <t>Data Quality Analyst (EXEMPT)</t>
  </si>
  <si>
    <t>Senior Software Engineer - Full-stack Development/Data Governance</t>
  </si>
  <si>
    <t>['java', 'scala', 'ruby', 'ruby', 'go', 'typescript', 'javascript']</t>
  </si>
  <si>
    <t>['sql', 'python', 'java', 'aws', 'redshift', 'aurora', 'oracle', 'angular', 'tableau', 'alteryx', 'excel', 'jira']</t>
  </si>
  <si>
    <t>['python', 'scala', 'sql', 'no-sql', 'snowflake', 'aws', 'bigquery', 'kafka', 'terraform']</t>
  </si>
  <si>
    <t>['sql', 'sql server', 'snowflake', 'kafka']</t>
  </si>
  <si>
    <t>AVP AI and Data Engineering - Employee Benefits</t>
  </si>
  <si>
    <t>['aws', 'gcp', 'snowflake']</t>
  </si>
  <si>
    <t>Assistant Vice President, ICM CCR Data Analyst - Full-time</t>
  </si>
  <si>
    <t>['sql', 'python', 'r', 'vba', 'matlab', 'sql server', 'mysql', 'sqlite', 'oracle', 'excel', 'word']</t>
  </si>
  <si>
    <t>SAS Data Analyst - SAS Application</t>
  </si>
  <si>
    <t>Corelleaf Design Studio</t>
  </si>
  <si>
    <t>Analytics Engineer (OSDS/SDO) [78486] On-Site</t>
  </si>
  <si>
    <t>Systems Analyst/ Data analytics</t>
  </si>
  <si>
    <t>['sql', 'mongodb', 'mongodb', 'db2', 'sql server', 'postgresql', 'oracle', 'aws', 'snowflake', 'excel', 'jira', 'confluence']</t>
  </si>
  <si>
    <t>(USA) Ecolab USA Inc.</t>
  </si>
  <si>
    <t>AI/ML Engineer (Cybersecurity)</t>
  </si>
  <si>
    <t>Senior Data Implementation Analyst</t>
  </si>
  <si>
    <t>Baker Hill</t>
  </si>
  <si>
    <t>['sql', 'c#', 'windows', 'excel']</t>
  </si>
  <si>
    <t>['sql', 'python', 'sql server', 'postgresql', 'oracle']</t>
  </si>
  <si>
    <t>Financial Data Reporting Analyst</t>
  </si>
  <si>
    <t>Action Technology</t>
  </si>
  <si>
    <t>Infotek Consulting Services Inc.</t>
  </si>
  <si>
    <t>['sql', 'python', 'databricks', 'alteryx', 'power bi', 'tableau']</t>
  </si>
  <si>
    <t>Data, Analytics &amp; Ai Product Manager - Consumer &amp; Commercial</t>
  </si>
  <si>
    <t>['go', 'python', 'azure']</t>
  </si>
  <si>
    <t>['sql', 'python', 'java', 'scala', 'sql server', 'postgresql', 'snowflake', 'aws', 'azure']</t>
  </si>
  <si>
    <t>['python', 'r', 'azure', 'aws', 'power bi']</t>
  </si>
  <si>
    <t>Senior Data Analyst, Argentina, Remote</t>
  </si>
  <si>
    <t>Haiti</t>
  </si>
  <si>
    <t>['sql', 'snowflake', 'redshift', 'looker', 'tableau', 'power bi']</t>
  </si>
  <si>
    <t>Phillipsburg, NJ</t>
  </si>
  <si>
    <t>Sr. Technical Business Data Analyst (Mortgage/ Retail domain exp.)</t>
  </si>
  <si>
    <t>Program and Policy Analyst - Advanced</t>
  </si>
  <si>
    <t>['sas', 'sas', 'excel', 'ms access']</t>
  </si>
  <si>
    <t>Sr. Data Analyst (Modeling)- AGENCY EXP PREFERRED</t>
  </si>
  <si>
    <t>Empower Media</t>
  </si>
  <si>
    <t>['sql', 'python', 'java', 'julia', 'sas', 'sas', 'r', 'azure', 'alteryx', 'tableau', 'power bi']</t>
  </si>
  <si>
    <t>Senior Data Analyst, Mexico, Remote</t>
  </si>
  <si>
    <t>CXtec</t>
  </si>
  <si>
    <t>Sr. Data Engineer - Enterprise Snowflake Experience Preferred</t>
  </si>
  <si>
    <t>DataOps</t>
  </si>
  <si>
    <t>['sql', 'python', 'nosql', 'azure', 'snowflake', 'gdpr', 'airflow', 'power bi', 'sap']</t>
  </si>
  <si>
    <t>2025-2026 Data Analyst - Now Hiring</t>
  </si>
  <si>
    <t>Cabarrus County School District</t>
  </si>
  <si>
    <t>Senior Audit Data Analyst - Now Hiring</t>
  </si>
  <si>
    <t>Harris County, TX</t>
  </si>
  <si>
    <t>['sql', 'python', 'power bi', 'tableau', 'excel', 'word', 'outlook']</t>
  </si>
  <si>
    <t>Senior Data Engineer / Data Modeler</t>
  </si>
  <si>
    <t>['aws', 'snowflake', 'redshift', 'aurora']</t>
  </si>
  <si>
    <t>Terra-Gen Operating Company LLC</t>
  </si>
  <si>
    <t>['assembly', 'word', 'spreadsheet', 'excel']</t>
  </si>
  <si>
    <t>Data Engineer - SAP BTP</t>
  </si>
  <si>
    <t>TEKsystems c/o Allegis Group</t>
  </si>
  <si>
    <t>Data Science Analyst (Remote, NY) - Now Hiring</t>
  </si>
  <si>
    <t>['sql', 'python', 'scala', 'julia', 'snowflake', 'aws', 'azure', 'databricks', 'gcp', 'scikit-learn', 'pytorch', 'tensorflow', 'keras', 'hadoop', 'spark']</t>
  </si>
  <si>
    <t>Simpro Software</t>
  </si>
  <si>
    <t>['sql', 'excel', 'sheets', 'looker', 'power bi', 'tableau']</t>
  </si>
  <si>
    <t>Peraton Careers</t>
  </si>
  <si>
    <t>['sql', 'sas', 'sas', 'python', 'r', 'excel', 'tableau', 'power bi']</t>
  </si>
  <si>
    <t>IN Manager - Data and Cloud Architect -Data and Analytics- Advisory- Mumbai</t>
  </si>
  <si>
    <t>['databricks', 'azure', 'aws', 'pyspark', 'airflow', 'hadoop', 'flow', 'git']</t>
  </si>
  <si>
    <t>Marketing Data Analyst &amp; Tracking</t>
  </si>
  <si>
    <t>Demant</t>
  </si>
  <si>
    <t>['looker', 'power bi', 'excel']</t>
  </si>
  <si>
    <t>Qureos</t>
  </si>
  <si>
    <t>Translation Empire</t>
  </si>
  <si>
    <t>['sql', 'python', 'power bi', 'excel', 'ssis']</t>
  </si>
  <si>
    <t>Fasteners Inc.</t>
  </si>
  <si>
    <t>Minsk Region, Belarus</t>
  </si>
  <si>
    <t>Tactis</t>
  </si>
  <si>
    <t>['sql', 'python', 'r', 'looker', 'tableau', 'power bi', 'excel', 'jira', 'confluence']</t>
  </si>
  <si>
    <t>VDart Inc</t>
  </si>
  <si>
    <t>['python', 'git', 'docker', 'kubernetes']</t>
  </si>
  <si>
    <t>Verona, WI</t>
  </si>
  <si>
    <t>Senior Data Analyst - Advanced Analytics</t>
  </si>
  <si>
    <t>Ashland, AL</t>
  </si>
  <si>
    <t>Yxxx</t>
  </si>
  <si>
    <t>['python', 'r', 'sql', 'sas', 'sas', 'azure', 'aws', 'spark', 'jupyter', 'pytorch', 'tensorflow', 'excel', 'tableau', 'git']</t>
  </si>
  <si>
    <t>IT Senior Data Engineer (SAP, Data Warehousing and Modeling Focus)</t>
  </si>
  <si>
    <t>Greeley, CO</t>
  </si>
  <si>
    <t>HPCC</t>
  </si>
  <si>
    <t>['python', 'sql', 'c', 'azure', 'bigquery', 'databricks', 'sap', 'power bi', 'dax', 'docker']</t>
  </si>
  <si>
    <t>SR ANALYST MERCH SOL ONLINE - Full-time</t>
  </si>
  <si>
    <t>Sr Analyst, Healthcare Analytics-SQL</t>
  </si>
  <si>
    <t>Omni Inclusive</t>
  </si>
  <si>
    <t>['sharepoint', 'tableau', 'power bi', 'smartsheet']</t>
  </si>
  <si>
    <t>MASTER DATA ANALYST - Now Hiring</t>
  </si>
  <si>
    <t>Vineland, NJ</t>
  </si>
  <si>
    <t>F &amp; S Produce Company</t>
  </si>
  <si>
    <t>['sql', 'oracle', 'sap', 'excel', 'power bi']</t>
  </si>
  <si>
    <t>Operations Data Analyst, HAP Tech - Now Hiring</t>
  </si>
  <si>
    <t>MANUFACTURING DATA ANALYST - Plant 10 - Now Hiring</t>
  </si>
  <si>
    <t>Data Engineer (TS/SCI Full Scope Poly)</t>
  </si>
  <si>
    <t>Seamless Migration</t>
  </si>
  <si>
    <t>['sql', 'python', 'bash', 'aws', 'databricks', 'spark', 'terraform']</t>
  </si>
  <si>
    <t>Space Domain Awareness Engineer</t>
  </si>
  <si>
    <t>Citra Space Corporation</t>
  </si>
  <si>
    <t>['python', 'rust', 'c++']</t>
  </si>
  <si>
    <t>Business Data Analyst, Revenue Management (Remote) - Full-time</t>
  </si>
  <si>
    <t>['snowflake', 'azure']</t>
  </si>
  <si>
    <t>Manager of Data Engineering</t>
  </si>
  <si>
    <t>['sql', 'python', 'azure', 'databricks', 'spark', 'ssrs', 'unity']</t>
  </si>
  <si>
    <t>Full Stack Software Engineers (AI/ML, Data Engineering) (U.S. Citizens Only)</t>
  </si>
  <si>
    <t>['c', 'rust', 'c#', 'aws']</t>
  </si>
  <si>
    <t>Full Stack Software Engineer (also AI/ML, Data Collection) (U.S. Citizens Only)</t>
  </si>
  <si>
    <t>Senior Data Scientist - Machine Learning - Full-time</t>
  </si>
  <si>
    <t>['python', 'azure', 'databricks', 'aws', 'hugging face', 'tensorflow', 'keras', 'pytorch', 'github']</t>
  </si>
  <si>
    <t>Boston, MA (+9 others)</t>
  </si>
  <si>
    <t>Data Engineering Manager, Analytics (Facebook)</t>
  </si>
  <si>
    <t>['c', 'go', 'snowflake', 'tableau']</t>
  </si>
  <si>
    <t>Data Scientist, Amazon Autos</t>
  </si>
  <si>
    <t>Amazon Advertising LLC</t>
  </si>
  <si>
    <t>['sql', 'python', 'r', 'sas', 'sas', 'matlab', 'perl', 'aws']</t>
  </si>
  <si>
    <t>Reliance Careers - Reliance, Inc.</t>
  </si>
  <si>
    <t>Telematics Data Engineer</t>
  </si>
  <si>
    <t>['python', 'sql', 'scala', 'postgresql', 'aws', 'azure', 'gcp', 'kafka', 'spark', 'airflow', 'tableau', 'power bi']</t>
  </si>
  <si>
    <t>Sr. Data Engineer, Data Engineering</t>
  </si>
  <si>
    <t>Toronto, ON, Canada (+4 others)</t>
  </si>
  <si>
    <t>Built In Toronto</t>
  </si>
  <si>
    <t>Tenstorrent Inc.</t>
  </si>
  <si>
    <t>['python', 'sql', 'no-sql', 'nosql', 'elasticsearch', 'aws', 'airflow', 'excel', 'terraform', 'docker', 'kubernetes', 'git', 'jira', 'unify']</t>
  </si>
  <si>
    <t>Data Analyst - People Analytics</t>
  </si>
  <si>
    <t>Omek</t>
  </si>
  <si>
    <t>['r', 'python', 'sql', 'sql server', 'oracle', 'snowflake', 'ggplot2', 'matplotlib', 'tableau', 'alteryx', 'excel', 'git', 'github', 'jira', 'trello']</t>
  </si>
  <si>
    <t>Data Scientist II (Remote/ Hybrid MA or MN)</t>
  </si>
  <si>
    <t>Risk Solution Group</t>
  </si>
  <si>
    <t>['python', 'r', 'sql', 'scikit-learn', 'tensorflow', 'tableau']</t>
  </si>
  <si>
    <t>Specialist, Data Engineer (Python, SQL, Genesys)</t>
  </si>
  <si>
    <t>Nationwide Mutual Insurance Company</t>
  </si>
  <si>
    <t>['python', 'sql', 'r', 'shell', 'perl', 'ruby', 'ruby', 'sql server', 'databricks', 'snowflake', 'spark', 'unix', 'tableau', 'jenkins', 'git', 'unity', 'jira', 'confluence']</t>
  </si>
  <si>
    <t>['sql', 'python', 'alteryx', 'tableau', 'power bi']</t>
  </si>
  <si>
    <t>LUTHVLE TIMON, MD</t>
  </si>
  <si>
    <t>Brick Bodies Fitness Services</t>
  </si>
  <si>
    <t>['sql', 'power bi', 'excel', 'ssrs']</t>
  </si>
  <si>
    <t>Data Engineer (Hybrid in Madison, WI and Boston, MA only)</t>
  </si>
  <si>
    <t>['sql', 'python', 'java', 'aws', 'gcp', 'azure', 'linux', 'docker', 'terraform']</t>
  </si>
  <si>
    <t>Senior Data Engineer (Hybrid in Madison, WI and Boston, MA only)</t>
  </si>
  <si>
    <t>['sql', 'python', 'java', 'aws', 'gcp', 'azure', 'hadoop', 'spark', 'docker', 'terraform', 'jenkins', 'git']</t>
  </si>
  <si>
    <t>['sql', 'oracle', 'spring']</t>
  </si>
  <si>
    <t>Staff Data Scientist / Machine Learning Engineer - Ads</t>
  </si>
  <si>
    <t>['sql', 'r', 'excel', 'tableau', 'flow']</t>
  </si>
  <si>
    <t>['scala', 'sql', 'databricks', 'spark']</t>
  </si>
  <si>
    <t>Data Analyst - Technical - Senior</t>
  </si>
  <si>
    <t>Inspira Financial</t>
  </si>
  <si>
    <t>['sql', 'python', 'typescript', 'gcp', 'node.js', 'terraform']</t>
  </si>
  <si>
    <t>Chesterfield, VA</t>
  </si>
  <si>
    <t>AI Software Engineer, IgniteTech (Remote) - $100,000/year USD</t>
  </si>
  <si>
    <t>Salineno, TX</t>
  </si>
  <si>
    <t>Helpware Tech</t>
  </si>
  <si>
    <t>['gcp', 'bigquery', 'azure', 'databricks', 'spark', 'power bi']</t>
  </si>
  <si>
    <t>Data Engineer - Commerce Product Data Engineering [Remote]</t>
  </si>
  <si>
    <t>Data Scientist, Forecasting</t>
  </si>
  <si>
    <t>['go', 'python', 'sql', 'aws', 'azure', 'snowflake', 'hadoop', 'spark', 'airflow', 'tableau', 'power bi']</t>
  </si>
  <si>
    <t>Adams, MA</t>
  </si>
  <si>
    <t>Million Mile Motors</t>
  </si>
  <si>
    <t>Clewiston, FL</t>
  </si>
  <si>
    <t>DPR Construction</t>
  </si>
  <si>
    <t>['sql', 'python', 'snowflake', 'azure', 'aws', 'pyspark']</t>
  </si>
  <si>
    <t>e-Careers Limited</t>
  </si>
  <si>
    <t>NEWMARK</t>
  </si>
  <si>
    <t>People Tech - System Architect-Data Science Senior Manager</t>
  </si>
  <si>
    <t>CareerBoard</t>
  </si>
  <si>
    <t>Sallie Mae</t>
  </si>
  <si>
    <t>['mongodb', 'mongodb', 'python', 'r', 'matlab', 'sas', 'sas', 'redis', 'cassandra', 'neo4j', 'snowflake', 'aws', 'redshift', 'gcp', 'bigquery', 'azure', 'gdpr', 'airflow', 'tableau', 'power bi', 'looker']</t>
  </si>
  <si>
    <t>['python', 'scala', 'sql', 'java', 'gcp', 'bigquery', 'aws', 'databricks', 'spark', 'kafka', 'airflow', 'kubernetes']</t>
  </si>
  <si>
    <t>Senior Data Engineer (Enterprise Platform Technology). Job in Dover LilyLifestyle Jobs</t>
  </si>
  <si>
    <t>Plastics Data Scientist (Assistant/Associate Specialist)</t>
  </si>
  <si>
    <t>Benioff Ocean Science Laboratory, UC Santa Barbara</t>
  </si>
  <si>
    <t>Energy Systems Data Scientist</t>
  </si>
  <si>
    <t>Pattern Energy</t>
  </si>
  <si>
    <t>['python', 'databricks', 'snowflake', 'aws', 'gcp', 'azure', 'numpy', 'pandas', 'airflow', 'git', 'flow']</t>
  </si>
  <si>
    <t>Data Analyst - All Nations Church - Now Hiring</t>
  </si>
  <si>
    <t>Elizabeth, NJ</t>
  </si>
  <si>
    <t>Christian Career</t>
  </si>
  <si>
    <t>Sr. Technical Business Data Analyst (Mortgage/ Retail exp. is must)</t>
  </si>
  <si>
    <t>AI /ML Data Engineering Specialist</t>
  </si>
  <si>
    <t>NimbusAITech LLC</t>
  </si>
  <si>
    <t>['python', 'java', 'scala', 'r', 'shell', 'mongodb', 'mongodb', 'cassandra', 'mysql', 'redis', 'aws', 'azure', 'tensorflow', 'keras', 'scikit-learn', 'spark', 'kafka', 'hadoop', 'pandas', 'nltk', 'linux', 'docker', 'kubernetes', 'ansible', 'terraform', 'git']</t>
  </si>
  <si>
    <t>Mid-Level Data Engineer - Full-time</t>
  </si>
  <si>
    <t>Albany, OH</t>
  </si>
  <si>
    <t>['sql', 'python', 'sql server', 'oracle', 'azure', 'databricks', 'airflow', 'ssis']</t>
  </si>
  <si>
    <t>Data Science Software Tech Lead</t>
  </si>
  <si>
    <t>Ceragon Networks</t>
  </si>
  <si>
    <t>['python', 'aws', 'gcp', 'linux', 'windows', 'tableau', 'jenkins', 'gitlab', 'github', 'jira', 'confluence']</t>
  </si>
  <si>
    <t>Senior Manager, Data Quality &amp; Content Customer Success</t>
  </si>
  <si>
    <t>Product Manager – Data Science / Data Solutions</t>
  </si>
  <si>
    <t>['python', 'databricks', 'azure']</t>
  </si>
  <si>
    <t>Data Analyst, Pathology &amp; Laboratory Medicine - Now Hiring</t>
  </si>
  <si>
    <t>Course: Effective Business Decisions Using Data Analysis</t>
  </si>
  <si>
    <t>Europeanqualitytc</t>
  </si>
  <si>
    <t>Data Analyst, Bureau of Epidemiology Services</t>
  </si>
  <si>
    <t>Kew Gardens, NY</t>
  </si>
  <si>
    <t>NYC Department of Health and Mental Hygiene</t>
  </si>
  <si>
    <t>Bluebono</t>
  </si>
  <si>
    <t>['sql', 'excel', 'tableau', 'power bi', 'looker', 'flow']</t>
  </si>
  <si>
    <t>Data Scientist, Credit</t>
  </si>
  <si>
    <t>Brex</t>
  </si>
  <si>
    <t>Manager, Data Scientist</t>
  </si>
  <si>
    <t>New York, NY (+3 others)</t>
  </si>
  <si>
    <t>INNOVASYST</t>
  </si>
  <si>
    <t>['sql', 't-sql', 'vba', 'python', 'azure', 'spark', 'hadoop']</t>
  </si>
  <si>
    <t>HEALTH DATA ANALYST</t>
  </si>
  <si>
    <t>Senior BI Data Analytics Engineer</t>
  </si>
  <si>
    <t>Hitmarker</t>
  </si>
  <si>
    <t>['sql', 't-sql', 'c#', 'sql server', 'snowflake', 'windows', 'excel', 'tableau', 'ssis', 'power bi']</t>
  </si>
  <si>
    <t>SAS Programmer Pricing Analytics Sr. Manager</t>
  </si>
  <si>
    <t>Cloud &amp; AI Solution Data Engineer</t>
  </si>
  <si>
    <t>['sql', 'postgresql', 'azure', 'databricks', 'hadoop']</t>
  </si>
  <si>
    <t>Product Procurement - Data Analyst - Now Hiring</t>
  </si>
  <si>
    <t>Staff Data Engineer - IT (Sales &amp; Marketing) Hormel Foods (Austin, MN)</t>
  </si>
  <si>
    <t>Austin, MN</t>
  </si>
  <si>
    <t>['sql', 'python', 'oracle', 'bigquery', 'tableau', 'flow']</t>
  </si>
  <si>
    <t>Data Engineer (Analytics Focus)</t>
  </si>
  <si>
    <t>Consumer Cellular, Inc.</t>
  </si>
  <si>
    <t>['python', 'sql', 'azure', 'spark', 'power bi']</t>
  </si>
  <si>
    <t>Senior Data Engineer/Python</t>
  </si>
  <si>
    <t>['sql', 'scala', 'azure', 'databricks', 'power bi']</t>
  </si>
  <si>
    <t>Our Community Health System Inc</t>
  </si>
  <si>
    <t>Data Engineer (Need Local to Alpharetta Only- F2F interview)</t>
  </si>
  <si>
    <t>['sql', 'python', 'vba', 'html', 'sql server', 'postgresql', 'oracle', 'snowflake', 'aws', 'hadoop', 'spark', 'ssis', 'alteryx', 'flow']</t>
  </si>
  <si>
    <t>Google Cloud Platform Data Engineer (W2 Only)</t>
  </si>
  <si>
    <t>['python', 'sql', 'bigquery', 'pyspark', 'spark', 'kubernetes', 'jenkins', 'github']</t>
  </si>
  <si>
    <t>Advance Data Engineer (W2 Only)</t>
  </si>
  <si>
    <t>['python', 'databricks', 'pyspark', 'unity', 'github']</t>
  </si>
  <si>
    <t>Senior Data Engineer (Microsoft Azure)</t>
  </si>
  <si>
    <t>['sql', 'python', 'azure', 'databricks', 'spark', 'hadoop', 'gdpr']</t>
  </si>
  <si>
    <t>Azure Data / Fabric Engineer</t>
  </si>
  <si>
    <t>Hekima Business Solution</t>
  </si>
  <si>
    <t>['oracle', 'ssis', 'power bi', 'git']</t>
  </si>
  <si>
    <t>Lead Data Analytics Engineer - W2 role</t>
  </si>
  <si>
    <t>Datasoft tech</t>
  </si>
  <si>
    <t>['sql', 'aws', 'qlik']</t>
  </si>
  <si>
    <t>Senior Azure Data Engineer - New York, NY (Hybrid) - Full Time</t>
  </si>
  <si>
    <t>['python', 'sql', 'sql server', 'azure', 'databricks', 'snowflake', 'pyspark']</t>
  </si>
  <si>
    <t>Sub-Contractor Software Verification and Automation Engineer</t>
  </si>
  <si>
    <t>Samsung Research and Development Center Israel</t>
  </si>
  <si>
    <t>['python', 'pytorch', 'jenkins', 'gitlab']</t>
  </si>
  <si>
    <t>Data Engineer (Remote - EST) -  Christian Faith</t>
  </si>
  <si>
    <t>['sql', 't-sql', 'sql server', 'azure', 'aws', 'power bi', 'ssrs']</t>
  </si>
  <si>
    <t>SQL Server DBA</t>
  </si>
  <si>
    <t>['sql', 'sql server', 'oracle', 'phoenix']</t>
  </si>
  <si>
    <t>Pinnacle Group Workplace Solutions Provider</t>
  </si>
  <si>
    <t>['java', 'sql', 'spring', 'angular', 'linux', 'unix', 'github']</t>
  </si>
  <si>
    <t>Big Cloud Data Engineer</t>
  </si>
  <si>
    <t>Talascend</t>
  </si>
  <si>
    <t>['c++', 'python', 'java', 'spark', 'hadoop']</t>
  </si>
  <si>
    <t>Richfield, OH</t>
  </si>
  <si>
    <t>['bash', 'python', 'perl', 'postgresql', 'oracle', 'aws']</t>
  </si>
  <si>
    <t>Associate data analyst</t>
  </si>
  <si>
    <t>Fusion Academy</t>
  </si>
  <si>
    <t>BridgeNexus Technologies Inc</t>
  </si>
  <si>
    <t>District Court New Haven</t>
  </si>
  <si>
    <t>Business Intelligence, Analyst</t>
  </si>
  <si>
    <t>AAR Corporation</t>
  </si>
  <si>
    <t>['sql', 'python', 'php', 'java', 'go', 'sql server', 'oracle', 'power bi', 'excel']</t>
  </si>
  <si>
    <t>Data Engineer/Developer - Only Full Time(USC/GC)</t>
  </si>
  <si>
    <t>Programmers.io</t>
  </si>
  <si>
    <t>['sql', 'python', 'c#', 'sql server', 'azure', 'power bi', 'excel', 'docker']</t>
  </si>
  <si>
    <t>['excel', 'github']</t>
  </si>
  <si>
    <t>Data Mapping &amp; Integrity Analyst</t>
  </si>
  <si>
    <t>OFFSHORE HCL GLOBAL SYSTEMS INDIA PRIVATE LIMITED</t>
  </si>
  <si>
    <t>MDM Data Analyst</t>
  </si>
  <si>
    <t>Mindbridge Solutions Inc</t>
  </si>
  <si>
    <t>['sql', 'r', 'python', 'aws', 'azure', 'excel', 'sheets', 'tableau', 'looker']</t>
  </si>
  <si>
    <t>Mojo AI</t>
  </si>
  <si>
    <t>['sql', 'nosql', 'python', 'shell', 'aws', 'snowflake']</t>
  </si>
  <si>
    <t>Software Engineer - Integrations South America</t>
  </si>
  <si>
    <t>Suriname</t>
  </si>
  <si>
    <t>Intermediate Analytics Data Engineer</t>
  </si>
  <si>
    <t>Cencora</t>
  </si>
  <si>
    <t>['nosql', 'sql', 'python', 'sql server', 'azure', 'hadoop', 'spark', 'express']</t>
  </si>
  <si>
    <t>AI/ML &amp; Data Engineering Specialist</t>
  </si>
  <si>
    <t>Ravh IT Solutions</t>
  </si>
  <si>
    <t>Senior Data Engineer Azure, Databricks, PySpark</t>
  </si>
  <si>
    <t>Adaequare Inc</t>
  </si>
  <si>
    <t>['sql', 'python', 'nosql', 'sql server', 'azure', 'databricks', 'snowflake', 'pyspark', 'hadoop', 'ssis', 'power bi']</t>
  </si>
  <si>
    <t>Lead Data Scientist with AI/ML</t>
  </si>
  <si>
    <t>The Global Excellence Consulting Group</t>
  </si>
  <si>
    <t>['sql', 'c#', 'python', 'powershell', 'sql server', 'postgresql']</t>
  </si>
  <si>
    <t>Bilingual Data Engineer</t>
  </si>
  <si>
    <t>['sql', 'sas', 'sas', 'r', 'python', 'power bi', 'tableau', 'excel', 'powerpoint', 'jira', 'confluence']</t>
  </si>
  <si>
    <t>['sql', 'go', 'azure', 'powerpoint', 'excel', 'sharepoint', 'qlik', 'tableau']</t>
  </si>
  <si>
    <t>Data Scientist, Proprietary Research</t>
  </si>
  <si>
    <t>Software &amp; Data Engineer</t>
  </si>
  <si>
    <t>['aws', 'azure', 'excel', 'flow']</t>
  </si>
  <si>
    <t>Emblue</t>
  </si>
  <si>
    <t>Software Engineer, Financial Data Engineering</t>
  </si>
  <si>
    <t>['java', 'gcp', 'oracle', 'airflow', 'spark', 'react', 'express', 'node', 'git', 'flow']</t>
  </si>
  <si>
    <t>Various Positions in the Korean Peninsula</t>
  </si>
  <si>
    <t>Sierra Leone</t>
  </si>
  <si>
    <t>Director of Quality</t>
  </si>
  <si>
    <t>Perrigo Company plc</t>
  </si>
  <si>
    <t>Expert Python Machine Learning and Data Engineer</t>
  </si>
  <si>
    <t>Advanced Analytics Data Engineer, AppleCare</t>
  </si>
  <si>
    <t>['sql', 'python', 'snowflake', 'tableau', 'splunk', 'github']</t>
  </si>
  <si>
    <t>Data Engineer (ETL &amp; Graph QL)</t>
  </si>
  <si>
    <t>Silicon Design Engineer, PhD, University Graduate</t>
  </si>
  <si>
    <t>Forward Deployed Engineer</t>
  </si>
  <si>
    <t>['java', 'python', 'go', 'rust', 'scala', 'nosql', 'c++', 'spark']</t>
  </si>
  <si>
    <t>Data Engineer - Scala, Airflow, SQL, Spark, Python, GCP</t>
  </si>
  <si>
    <t>Apex System Solutions LLC</t>
  </si>
  <si>
    <t>['scala', 'sql', 'python', 'airflow', 'spark']</t>
  </si>
  <si>
    <t>Shields Group Search</t>
  </si>
  <si>
    <t>['python', 'c', 'gcp', 'aws', 'pytorch', 'opencv']</t>
  </si>
  <si>
    <t>Data Management &amp; Reporting Analyst</t>
  </si>
  <si>
    <t>['sql', 'sas', 'sas', 'python', 'sql server', 'aws', 'databricks', 'hadoop', 'excel', 'looker', 'tableau', 'cognos', 'splunk']</t>
  </si>
  <si>
    <t>Moonlighting Opportunity</t>
  </si>
  <si>
    <t>Alivio Medical Center</t>
  </si>
  <si>
    <t>Program Coordinator, Steering Committee &amp; Data Governance</t>
  </si>
  <si>
    <t>Community Health Systems</t>
  </si>
  <si>
    <t>Data Engineer (local to Minneapolis only)</t>
  </si>
  <si>
    <t>TriCom Technical Services</t>
  </si>
  <si>
    <t>PropelMindz LLC</t>
  </si>
  <si>
    <t>['sql', 'shell', 'snowflake', 'aws', 'azure', 'gcp', 'hadoop', 'kafka', 'spark']</t>
  </si>
  <si>
    <t>Data Analyst Global Packaging R&amp;D</t>
  </si>
  <si>
    <t>['sql', 'python', 'sas', 'sas', 'databricks', 'react', 'excel', 'power bi', 'tableau']</t>
  </si>
  <si>
    <t>Trinity Technology Solutions LLC</t>
  </si>
  <si>
    <t>['python', 'go', 'azure', 'databricks', 'pyspark']</t>
  </si>
  <si>
    <t>Principal Software Engineer, Data</t>
  </si>
  <si>
    <t>['scala', 'java', 'sql', 'airflow', 'spark', 'hadoop', 'flow', 'jenkins']</t>
  </si>
  <si>
    <t>Data AI Engineer</t>
  </si>
  <si>
    <t>MatrixCloud</t>
  </si>
  <si>
    <t>['python', 'sql', 'aws', 'azure', 'gcp', 'kafka', 'spark', 'airflow', 'tensorflow', 'pytorch', 'kubernetes']</t>
  </si>
  <si>
    <t>['python', 'sql', 'mongodb', 'mongodb', 'mysql', 'aws', 'redshift', 'oracle', 'aurora', 'hadoop', 'spark', 'pyspark', 'yarn']</t>
  </si>
  <si>
    <t>Urgent Hiring -Data Engineer - 12+Month - Contract - Hybrid</t>
  </si>
  <si>
    <t>['python', 'sql', 'java', 'mongodb', 'mongodb', 'azure', 'databricks', 'pyspark']</t>
  </si>
  <si>
    <t>CO:CREATE</t>
  </si>
  <si>
    <t>['sql', 'python', 'spark', 'hadoop', 'microsoft teams']</t>
  </si>
  <si>
    <t>Quality Assurance Engineer - Enterprise Data - Skillman, NJ</t>
  </si>
  <si>
    <t>['python', 'javascript', 'postgresql', 'azure', 'jupyter', 'node.js', 'linux', 'windows', 'git', 'jenkins']</t>
  </si>
  <si>
    <t>Data Engineer with Machine learning and Python / contract W2</t>
  </si>
  <si>
    <t>['python', 'pandas', 'numpy', 'matplotlib', 'scikit-learn', 'tensorflow', 'pyspark', 'spark']</t>
  </si>
  <si>
    <t>Data Analytics Lead Analyst - C13 - IRVING - Full-time</t>
  </si>
  <si>
    <t>Data Analytics and Vertical Engineering - Claims Domain Engineer</t>
  </si>
  <si>
    <t>['python', 'c#', 'sql', 'nosql', 'java', 'c++', 'powershell', 'scala', 'azure', 'aws', 'gcp', 'hadoop', 'kafka', 'spark', 'spring', 'graphql', 'windows', 'qlik', 'microstrategy', 'excel', 'docker', 'kubernetes', 'git', 'yarn', 'jenkins']</t>
  </si>
  <si>
    <t>GenZJobs</t>
  </si>
  <si>
    <t>['spark', 'docker', 'kubernetes']</t>
  </si>
  <si>
    <t>Ad Platform Data Engineer</t>
  </si>
  <si>
    <t>Principal Data Solutions Analyst, Operational Data &amp; Reporting</t>
  </si>
  <si>
    <t>Data Analyst - Business Intel and Business Liaison - Now Hiring</t>
  </si>
  <si>
    <t>Akima, LLC</t>
  </si>
  <si>
    <t>Senior Data and AI Engineer</t>
  </si>
  <si>
    <t>Rockland Trust</t>
  </si>
  <si>
    <t>['sql', 'python', 'azure', 'bigquery', 'snowflake', 'redshift', 'aws', 'airflow', 'pytorch', 'tensorflow', 'kafka', 'github']</t>
  </si>
  <si>
    <t>Lead Data Analyst, Marketing</t>
  </si>
  <si>
    <t>Data Analyst (SQL &amp; Tableau Specialist)</t>
  </si>
  <si>
    <t>SELECTRANSPORTATION RESOURCES</t>
  </si>
  <si>
    <t>['sql', 'python', 'r', 'postgresql', 'mysql', 'sql server', 'redshift', 'snowflake', 'bigquery', 'airflow', 'tableau', 'sheets']</t>
  </si>
  <si>
    <t>Data Analyst Senior Advisor</t>
  </si>
  <si>
    <t>Senior Artificial Intelligence (AI) Data Scientist (Director), Data &amp; Technology, Data Analytics &amp; AI (Remote)</t>
  </si>
  <si>
    <t>['python', 'gcp', 'aws', 'azure', 'tensorflow', 'pytorch']</t>
  </si>
  <si>
    <t>Sr Data Scientist (ML)</t>
  </si>
  <si>
    <t>Disney Interactive</t>
  </si>
  <si>
    <t>['python', 'aws', 'gcp', 'databricks', 'airflow', 'tensorflow', 'pytorch', 'plotly', 'splunk', 'tableau', 'docker', 'kubernetes', 'github', 'gitlab', 'atlassian', 'jira', 'confluence']</t>
  </si>
  <si>
    <t>['python', 'sql', 'aws', 'azure', 'hugging face', 'scikit-learn', 'gdpr', 'pytorch', 'tensorflow', 'github']</t>
  </si>
  <si>
    <t>Sr Data Engineer - New Jersey</t>
  </si>
  <si>
    <t>['java', 'sql', 'spark', 'word', 'excel', 'visio', 'powerpoint', 'flow']</t>
  </si>
  <si>
    <t>Sr Data Engineer - Tampa</t>
  </si>
  <si>
    <t>Staff Software Engineer - Data Platforms</t>
  </si>
  <si>
    <t>Generac Power Systems Inc</t>
  </si>
  <si>
    <t>['c', 'rust', 'java', 'go', 'python', 'typescript', 'redis', 'aws', 'react', 'terraform']</t>
  </si>
  <si>
    <t>Software Engineer, Data Application</t>
  </si>
  <si>
    <t>['python', 'scala', 'java', 'c++', 'go', 'sql', 'nosql', 'aws', 'gdpr', 'hadoop', 'spark']</t>
  </si>
  <si>
    <t>Big Data &amp; Snowflake Data Engineer</t>
  </si>
  <si>
    <t>Senior Data Analyst, BI</t>
  </si>
  <si>
    <t>Charlotte Amalie, St Thomas, U.S. Virgin Islands</t>
  </si>
  <si>
    <t>Columbia, IA</t>
  </si>
  <si>
    <t>['python', 'sql', 'scala', 'azure', 'databricks', 'aws', 'gcp', 'pyspark', 'spark', 'hadoop']</t>
  </si>
  <si>
    <t>Azalea Park, FL</t>
  </si>
  <si>
    <t>Data engineer in Monitoring and Screening Tribe</t>
  </si>
  <si>
    <t>Danske Bank</t>
  </si>
  <si>
    <t>['scala', 'java', 'aws', 'gcp', 'azure', 'spark', 'airflow', 'git']</t>
  </si>
  <si>
    <t>Quality Data Analyst II - Now Hiring</t>
  </si>
  <si>
    <t>Franciscan Health</t>
  </si>
  <si>
    <t>['sql', 'python', 'r', 'databricks', 'aws', 'spark', 'kafka', 'pyspark', 'github']</t>
  </si>
  <si>
    <t>['python', 'sql', 'mysql', 'snowflake', 'databricks', 'pandas', 'airflow', 'hadoop', 'tableau', 'looker']</t>
  </si>
  <si>
    <t>MGR, Data Analyst, Innovation and Decision Science, Internal Audit</t>
  </si>
  <si>
    <t>['sas', 'sas', 'python', 'sql', 'qlik', 'power bi', 'tableau']</t>
  </si>
  <si>
    <t>Liberty Bay Credit Union</t>
  </si>
  <si>
    <t>['sql', 'python', 'snowflake', 'redshift', 'bigquery', 'azure', 'airflow', 'power bi', 'looker', 'tableau']</t>
  </si>
  <si>
    <t>Data Engineer, Revenue Platforms</t>
  </si>
  <si>
    <t>['python', 'java', 'sql', 'javascript', 'html', 'css', 'react', 'angular']</t>
  </si>
  <si>
    <t>Data Engineer with Consulting Experience - Must be local to Chicago</t>
  </si>
  <si>
    <t>['python', 'sql', 'databricks', 'snowflake', 'power bi', 'dax']</t>
  </si>
  <si>
    <t>Edwards, IL</t>
  </si>
  <si>
    <t>Senior Manager, Data Science, Analytics - Drive</t>
  </si>
  <si>
    <t>Lagrangeville, NY</t>
  </si>
  <si>
    <t>DoorDash USA</t>
  </si>
  <si>
    <t>OUTFRONT Media</t>
  </si>
  <si>
    <t>['sql', 'python', 'nosql', 'azure', 'aws', 'databricks', 'spark', 'kafka', 'power bi', 'tableau']</t>
  </si>
  <si>
    <t>HSE Analyst</t>
  </si>
  <si>
    <t>['dart', 'sql', 'r', 'python', 'oracle', 'sharepoint', 'powerpoint']</t>
  </si>
  <si>
    <t>Infrastructure Operations Data Engineer, Infra AGE</t>
  </si>
  <si>
    <t>Pressed Juicery</t>
  </si>
  <si>
    <t>['sql', 'python', 'snowflake', 'pandas', 'numpy', 'matplotlib', 'tableau', 'excel']</t>
  </si>
  <si>
    <t>Analyst, Professional Practices</t>
  </si>
  <si>
    <t>Wintrust Financial Corporation</t>
  </si>
  <si>
    <t>One IT Corp</t>
  </si>
  <si>
    <t>Data Analysis Engineer 1 - Industrial, Continuous Improvement</t>
  </si>
  <si>
    <t>Newcomerstown, OH</t>
  </si>
  <si>
    <t>['python', 'golang']</t>
  </si>
  <si>
    <t>Senior Data Analyst with banking domain only</t>
  </si>
  <si>
    <t>MARVEL INFOTECH Inc</t>
  </si>
  <si>
    <t>Fiserv Solutions LLC</t>
  </si>
  <si>
    <t>Anderson, SC</t>
  </si>
  <si>
    <t>['sql', 'bigquery', 'airflow']</t>
  </si>
  <si>
    <t>Data Engineer - Geospatial</t>
  </si>
  <si>
    <t>Medical Affairs Data Analyst</t>
  </si>
  <si>
    <t>['sql', 'python', 'r', 'sas', 'sas', 'snowflake', 'tableau', 'microstrategy']</t>
  </si>
  <si>
    <t>OrganOx</t>
  </si>
  <si>
    <t>SoC Design Integration Engineer (Redmond, WA OR Bay Area, CA. (Onsite))</t>
  </si>
  <si>
    <t>Redolent, Inc</t>
  </si>
  <si>
    <t>['python', 'perl', 'git', 'svn']</t>
  </si>
  <si>
    <t>Marketing Business Analyst</t>
  </si>
  <si>
    <t>['go', 'excel', 'outlook', 'powerpoint', 'power bi']</t>
  </si>
  <si>
    <t>Principal Engineer - Data Private Cloud</t>
  </si>
  <si>
    <t>Twin Falls, ID</t>
  </si>
  <si>
    <t>['mongodb', 'mongodb', 'postgresql', 'mysql', 'hadoop', 'spark', 'kafka', 'linux']</t>
  </si>
  <si>
    <t>Jobright.ai</t>
  </si>
  <si>
    <t>['aws', 'gcp', 'kafka', 'hadoop', 'spark', 'kubernetes']</t>
  </si>
  <si>
    <t>IS Data Engineering Senior Manager HQ</t>
  </si>
  <si>
    <t>Turner Construction Company</t>
  </si>
  <si>
    <t>Uremet Corporation</t>
  </si>
  <si>
    <t>['sheets', 'word', 'excel']</t>
  </si>
  <si>
    <t>Lead Data Engineering Expert (SAP/ BODS - Development &amp; Integration expertise)</t>
  </si>
  <si>
    <t>MindHat LLC</t>
  </si>
  <si>
    <t>Nationwide</t>
  </si>
  <si>
    <t>Zefr</t>
  </si>
  <si>
    <t>['python', 'sql', 'dynamodb', 'snowflake', 'aws', 'gcp', 'pandas', 'fastapi', 'github', 'docker', 'terraform', 'kubernetes']</t>
  </si>
  <si>
    <t>Gift Card Analyst</t>
  </si>
  <si>
    <t>Data Scientist, Marketing &amp; Commercial Analytics</t>
  </si>
  <si>
    <t>['python', 'sql', 'r', 'power bi', 'tableau']</t>
  </si>
  <si>
    <t>Waste Connections</t>
  </si>
  <si>
    <t>Sr. Data Analyst (Human Capital) w active TS/SCI Poly</t>
  </si>
  <si>
    <t>['r', 'tableau', 'power bi', 'spss']</t>
  </si>
  <si>
    <t>Senior Data Scientist (Demand Side Platform, Adtech)</t>
  </si>
  <si>
    <t>Nexxen</t>
  </si>
  <si>
    <t>targetjobs UK</t>
  </si>
  <si>
    <t>Sales Data Steward Senior Lead</t>
  </si>
  <si>
    <t>Mars</t>
  </si>
  <si>
    <t>Data and Business Analyst</t>
  </si>
  <si>
    <t>BizFirst</t>
  </si>
  <si>
    <t>['sql', 'html', 'css', 'aws', 'tableau', 'sharepoint', 'jira']</t>
  </si>
  <si>
    <t>Staff Machine Learning Engineer- Video AI</t>
  </si>
  <si>
    <t>['java', 'go', 'pytorch']</t>
  </si>
  <si>
    <t>Lead Data Engineer - Remote, (Eastern Time)</t>
  </si>
  <si>
    <t>Arch Capital Group Ltd.</t>
  </si>
  <si>
    <t>['python', 'sql', 'snowflake', 'azure', 'arch', 'power bi']</t>
  </si>
  <si>
    <t>Senior Marketing Analyst</t>
  </si>
  <si>
    <t>Data Scientist, Analytics - Trust &amp; Safety - New York</t>
  </si>
  <si>
    <t>Westminster, CA</t>
  </si>
  <si>
    <t>LBS Financial Credit Union</t>
  </si>
  <si>
    <t>Entry-Level Data Analyst (New Grads Welcome!)</t>
  </si>
  <si>
    <t>ExperINS</t>
  </si>
  <si>
    <t>Convey Health Solutions</t>
  </si>
  <si>
    <t>['python', 'sql', 'sas', 'sas', 'sql server', 'jupyter', 'windows', 'word', 'excel', 'powerpoint', 'outlook', 'tableau', 'github', 'jira', 'confluence']</t>
  </si>
  <si>
    <t>Data Engineering Lead (AWS Python)</t>
  </si>
  <si>
    <t>HarveyNashUSA</t>
  </si>
  <si>
    <t>Senior Data Analyst (Data Scientist / Data Engineer)</t>
  </si>
  <si>
    <t>National Community Renaissance</t>
  </si>
  <si>
    <t>Data Science Manager (GTM)</t>
  </si>
  <si>
    <t>['sql', 'python', 'r', 'c', 'tableau', 'looker', 'atlassian']</t>
  </si>
  <si>
    <t>Bratislava Region, Slovakia</t>
  </si>
  <si>
    <t>Powerplay studio</t>
  </si>
  <si>
    <t>['sql', 'mysql', 'power bi']</t>
  </si>
  <si>
    <t>Analyst,Sales Ops</t>
  </si>
  <si>
    <t>MLB_HOD Head of Department (MLB A Group)-Houston,TX</t>
  </si>
  <si>
    <t>Foxconn Assembly LLC</t>
  </si>
  <si>
    <t>Senior ML Research Engineer</t>
  </si>
  <si>
    <t>Cubiq Recruitment</t>
  </si>
  <si>
    <t>Tristar Insurance</t>
  </si>
  <si>
    <t>['sql', 'python', 'r', 'sas', 'sas', 'power bi', 'tableau']</t>
  </si>
  <si>
    <t>AI Software Engineer, IgniteTech (Remote) - $200,000/year USD</t>
  </si>
  <si>
    <t>LinkedIn Singapore</t>
  </si>
  <si>
    <t>Lead AI Engineer, IgniteTech (Remote) - $100,000/year USD</t>
  </si>
  <si>
    <t>Health Informatics Analyst</t>
  </si>
  <si>
    <t>['sql', 'sas', 'sas', 'oracle', 'excel', 'spss']</t>
  </si>
  <si>
    <t>East Montpelier, VT</t>
  </si>
  <si>
    <t>['t-sql', 'sql', 'sql server', 'snowflake', 'azure', 'ssis', 'excel']</t>
  </si>
  <si>
    <t>Research Data Specialist (68266BR)</t>
  </si>
  <si>
    <t>['python', 'r', 'bash', 'unify']</t>
  </si>
  <si>
    <t>Data Scientist , AB RAM</t>
  </si>
  <si>
    <t>['r', 'python', 'sql', 'sas', 'sas', 'matlab', 'perl', 'aws']</t>
  </si>
  <si>
    <t>Master Data Engineer</t>
  </si>
  <si>
    <t>['java', 'python', 't-sql', 'azure', 'spring', 'sap']</t>
  </si>
  <si>
    <t>Intern - Data &amp; Analytics</t>
  </si>
  <si>
    <t>['sql', 'nosql', 'mongodb', 'mongodb', 'python', 'r', 'aws', 'redshift', 'oracle', 'tableau', 'power bi', 'looker', 'jira']</t>
  </si>
  <si>
    <t>Lead Data Scientist LLM</t>
  </si>
  <si>
    <t>Clarvos LLC</t>
  </si>
  <si>
    <t>Jaris</t>
  </si>
  <si>
    <t>Especialista Data Engineering</t>
  </si>
  <si>
    <t>Volaris</t>
  </si>
  <si>
    <t>['javascript', 'python']</t>
  </si>
  <si>
    <t>Data Analyst, TOM Data Infra Team</t>
  </si>
  <si>
    <t>Geographic Information Systems (GIS) Analyst</t>
  </si>
  <si>
    <t>['assembly', 'sql', 'javascript']</t>
  </si>
  <si>
    <t>Analytics Analyst</t>
  </si>
  <si>
    <t>Data Lineage Analyst</t>
  </si>
  <si>
    <t>Sr. Cloud Data Engineer/Snowflake</t>
  </si>
  <si>
    <t>Regions</t>
  </si>
  <si>
    <t>['scala', 'sql', 'no-sql', 'snowflake', 'spark', 'hadoop', 'kafka']</t>
  </si>
  <si>
    <t>Gen AI Senior Engineer</t>
  </si>
  <si>
    <t>['python', 'r', 'scala', 'aws', 'azure', 'snowflake', 'tensorflow', 'pytorch', 'keras']</t>
  </si>
  <si>
    <t>Data &amp; Analytics</t>
  </si>
  <si>
    <t>['java', 'python', 'scala', 'sql', 'elasticsearch', 'ibm cloud', 'aws', 'azure', 'gcp', 'spark', 'hadoop', 'linux', 'splunk']</t>
  </si>
  <si>
    <t>Anniston, AL</t>
  </si>
  <si>
    <t>['sql', 't-sql', 'sql server', 'azure', 'ssrs', 'ssis', 'flow']</t>
  </si>
  <si>
    <t>Powerwell</t>
  </si>
  <si>
    <t>['microsoft teams']</t>
  </si>
  <si>
    <t>Senior Infrastructure Analyst(Azure &amp; Windows VDI)</t>
  </si>
  <si>
    <t>Nuveen, a TIAA company</t>
  </si>
  <si>
    <t>Watertown, TN</t>
  </si>
  <si>
    <t>['sql', 'python', 'c#', 'azure', 'hadoop', 'spark']</t>
  </si>
  <si>
    <t>Customer Operations &amp; Data Analyst</t>
  </si>
  <si>
    <t>Optima Courier</t>
  </si>
  <si>
    <t>['sql', 'python', 'excel', 'power bi', 'tableau', 'looker']</t>
  </si>
  <si>
    <t>AI/Data Engineer – LLMs, RAG Systems &amp; CRM Integration</t>
  </si>
  <si>
    <t>RaYnmaker</t>
  </si>
  <si>
    <t>['sql', 'python', 'aws', 'gcp', 'fastapi', 'flask', 'docker']</t>
  </si>
  <si>
    <t>Westbrook, ME</t>
  </si>
  <si>
    <t>['python', 'databricks', 'aws', 'pytorch', 'tensorflow']</t>
  </si>
  <si>
    <t>['scala', 'java', 'python', 'azure', 'databricks', 'spark', 'terraform', 'gitlab', 'docker', 'kubernetes']</t>
  </si>
  <si>
    <t>Analyst,  Analytics</t>
  </si>
  <si>
    <t>Zenith</t>
  </si>
  <si>
    <t>['python', 'r', 'sql', 'word', 'excel', 'powerpoint', 'tableau', 'power bi', 'ms access']</t>
  </si>
  <si>
    <t>Data Analyst / Engineer with (Payments &amp; Sanctions/Compliance)</t>
  </si>
  <si>
    <t>Accounting Reporting Analyst</t>
  </si>
  <si>
    <t>Accountants One</t>
  </si>
  <si>
    <t>Data Scientist, Data and Metrics Quality Team</t>
  </si>
  <si>
    <t>['python', 'r', 'sql', 'postgresql', 'bigquery']</t>
  </si>
  <si>
    <t>Data Engineer III/ Talend ETL Developer (Remote), Day Shift, Information Technology</t>
  </si>
  <si>
    <t>002 Support Center - Shared Services</t>
  </si>
  <si>
    <t>['java', 'sql', 'snowflake', 'aws', 'azure', 'oracle', 'power bi', 'tableau']</t>
  </si>
  <si>
    <t>Denver Broncos Football Club</t>
  </si>
  <si>
    <t>['python', 'r', 'c#', 'sql', 'nosql', 'sql server', 'postgresql', 'aws', 'azure', 'airflow', 'flow', 'docker', 'kubernetes']</t>
  </si>
  <si>
    <t>MattoBoard</t>
  </si>
  <si>
    <t>QA Analyst - Data &amp; Automation</t>
  </si>
  <si>
    <t>Easley, SC</t>
  </si>
  <si>
    <t>Harris Computer</t>
  </si>
  <si>
    <t>['sql', 't-sql', 'powershell', 'sql server', 'windows', 'jira']</t>
  </si>
  <si>
    <t>Klein, TX</t>
  </si>
  <si>
    <t>Clinical Data Engineer - Full-time</t>
  </si>
  <si>
    <t>['sql', 'r', 'python', 'aws', 'redshift', 'snowflake', 'gcp', 'tableau', 'flow']</t>
  </si>
  <si>
    <t>Data Engineer, Physical Security</t>
  </si>
  <si>
    <t>['python', 'java', 'sql', 'javascript', 'html', 'css', 'sql server', 'react', 'angular']</t>
  </si>
  <si>
    <t>Gen Re</t>
  </si>
  <si>
    <t>['power bi', 'excel', 'outlook']</t>
  </si>
  <si>
    <t>Senior LLM Engineer</t>
  </si>
  <si>
    <t>['python', 'pytorch', 'hugging face']</t>
  </si>
  <si>
    <t>Utility Systems Data Engineer</t>
  </si>
  <si>
    <t>TAA Solutions LLC</t>
  </si>
  <si>
    <t>['matlab', 'c', 'python', 'sql', 'oracle', 'azure', 'power bi']</t>
  </si>
  <si>
    <t>Tecovas</t>
  </si>
  <si>
    <t>['sql', 'gcp', 'bigquery', 'airflow', 'tableau', 'terraform']</t>
  </si>
  <si>
    <t>Data Analyst (SQL, PowerBI, Excel)</t>
  </si>
  <si>
    <t>Data Engineer, Finance Allocation Engine</t>
  </si>
  <si>
    <t>['sql', 'scala', 'python', 'redshift', 'hadoop', 'spark', 'ssis']</t>
  </si>
  <si>
    <t>Lead Data Analyst &amp; Technical Product Manager for Risk &amp; Finance , VP</t>
  </si>
  <si>
    <t>A. O. Smith Corporation</t>
  </si>
  <si>
    <t>['sql', 'python', 'powershell', 'sql server', 'snowflake', 'aws', 'tableau', 'sap', 'excel', 'ssrs', 'flow', 'github']</t>
  </si>
  <si>
    <t>Analyst, Healthcare Analytics-SQL</t>
  </si>
  <si>
    <t>['sql', 'crystal', 'sql server', 'ssrs', 'excel', 'visio']</t>
  </si>
  <si>
    <t>Business Systems Analyst – Corporate Technology Data Engineering &amp; Analytics</t>
  </si>
  <si>
    <t>Massachusetts Mutual Life Insurance Company</t>
  </si>
  <si>
    <t>['sql', 'snowflake', 'databricks', 'power bi', 'tableau', 'microstrategy']</t>
  </si>
  <si>
    <t>Principal Backend Software Engineer (Data Team) - ROON</t>
  </si>
  <si>
    <t>Harman</t>
  </si>
  <si>
    <t>['c#', 'python', 'unix', 'docker', 'kubernetes']</t>
  </si>
  <si>
    <t>Ferrara Candy Company, Inc.</t>
  </si>
  <si>
    <t>['sql', 'python', 'r', 'vba', 'tableau', 'power bi', 'sap']</t>
  </si>
  <si>
    <t>Lebanon, TN</t>
  </si>
  <si>
    <t>Principal Data Analyst- External Affairs</t>
  </si>
  <si>
    <t>Data Analyst Technical Staff</t>
  </si>
  <si>
    <t>['sql', 'azure', 'databricks', 'tableau', 'cognos', 'word', 'spreadsheet']</t>
  </si>
  <si>
    <t>Bingham Farms, MI</t>
  </si>
  <si>
    <t>Infinity</t>
  </si>
  <si>
    <t>Staff Production Data Engineer</t>
  </si>
  <si>
    <t>['sql', 'powershell', 'python', 'bash', 'sql server', 'postgresql', 'mysql', 'aws', 'azure', 'redshift', 'aurora', 'snowflake', 'airflow', 'kafka', 'ssis', 'qlik', 'looker', 'git', 'terraform', 'docker', 'kubernetes']</t>
  </si>
  <si>
    <t>Senior Engineer - Data Analytics</t>
  </si>
  <si>
    <t>['python', 'sql', 'nosql', 'azure', 'snowflake', 'aws', 'gcp', 'databricks', 'spark', 'kafka', 'airflow', 'graphql', 'power bi', 'excel', 'docker', 'kubernetes', 'git']</t>
  </si>
  <si>
    <t>Ferrara</t>
  </si>
  <si>
    <t>zolon tech</t>
  </si>
  <si>
    <t>['oracle', 'excel', 'power bi', 'tableau', 'sap', 'airtable']</t>
  </si>
  <si>
    <t>Data Analyst (only w2)</t>
  </si>
  <si>
    <t>ResolveTech Solutions Inc.</t>
  </si>
  <si>
    <t>Data Scientist (Privacy Engineer) N374</t>
  </si>
  <si>
    <t>['c', 'sql', 'azure', 'unity', 'terraform', 'github', 'jira', 'confluence']</t>
  </si>
  <si>
    <t>Distinguished Data and Analytics Engineer</t>
  </si>
  <si>
    <t>['aws', 'azure', 'gcp', 'excel', 'tableau', 'power bi']</t>
  </si>
  <si>
    <t>Data Engineer, San Francisco, CA</t>
  </si>
  <si>
    <t>HomeLight</t>
  </si>
  <si>
    <t>['python', 'sql', 'elasticsearch', 'aws', 'airflow', 'django']</t>
  </si>
  <si>
    <t>['python', 'sql', 'postgresql', 'snowflake', 'aws', 'redshift', 'bigquery', 'airflow', 'tableau', 'power bi', 'gitlab', 'terraform']</t>
  </si>
  <si>
    <t>Data Analyst Supporting the USMS</t>
  </si>
  <si>
    <t>Senior Data Analyst, Brazil, Remote</t>
  </si>
  <si>
    <t>AI Engineer (Data Engineer)</t>
  </si>
  <si>
    <t>['sql', 'nosql', 'python', 'mysql', 'aws', 'azure', 'graphql', 'docker', 'kubernetes', 'jenkins', 'terraform', 'flow', 'git']</t>
  </si>
  <si>
    <t>Software Engineer - Data Cloud</t>
  </si>
  <si>
    <t>['swift', 'typescript', 'python', 'sql', 'aws', 'snowflake', 'kubernetes']</t>
  </si>
  <si>
    <t>InTTrust</t>
  </si>
  <si>
    <t>['sql', 'c#', 'sql server', 'ssis', 'ssrs', 'flow']</t>
  </si>
  <si>
    <t>Senior Data Engineer, Infrastructure Services</t>
  </si>
  <si>
    <t>Big Data Engineer | Weehawken, NJ, USA</t>
  </si>
  <si>
    <t>Synechron Inc.</t>
  </si>
  <si>
    <t>Analyst, Client Analytics</t>
  </si>
  <si>
    <t>['sas', 'sas', 'sql', 'python', 'power bi', 'tableau', 'flow']</t>
  </si>
  <si>
    <t>Financial Risk Data Analyst - Now Hiring</t>
  </si>
  <si>
    <t>JYG Innovations</t>
  </si>
  <si>
    <t>Associate Professor of Finance and Business Analytics</t>
  </si>
  <si>
    <t>Marketing Analyst - Full-time</t>
  </si>
  <si>
    <t>Enterprise Bank and Trust</t>
  </si>
  <si>
    <t>Senior Engineer - Data Warehouse Site Reliability Engineering (SRE) (ship required)</t>
  </si>
  <si>
    <t>['python', 'java', 'javascript', 'sql', 'oracle', 'jenkins', 'docker']</t>
  </si>
  <si>
    <t>Database/Optimizer Engineering Intern</t>
  </si>
  <si>
    <t>['c++', 'sql', 'aws', 'azure', 'hadoop']</t>
  </si>
  <si>
    <t>Associate Analytics</t>
  </si>
  <si>
    <t>Payer Sciences</t>
  </si>
  <si>
    <t>['sql', 'python', 'scala', 'azure', 'databricks', 'oracle', 'aws', 'gcp', 'spark', 'git', 'jira']</t>
  </si>
  <si>
    <t>Analytics Engineer (Hybrid in Syracuse, NY)</t>
  </si>
  <si>
    <t>Empower Federal Credit Union</t>
  </si>
  <si>
    <t>['sql', 'python', 'snowflake', 'spark', 'airflow', 'tableau', 'ssrs', 'ssis']</t>
  </si>
  <si>
    <t>Data Engineer AWS/Snowflake to GCP Migration</t>
  </si>
  <si>
    <t>Compunnel</t>
  </si>
  <si>
    <t>['sql', 'gcp', 'bigquery', 'snowflake', 'terraform']</t>
  </si>
  <si>
    <t>Senior AI Engineer - Legal AI Startup</t>
  </si>
  <si>
    <t>Business Intelligence Data Analyst II - McLaren Careers</t>
  </si>
  <si>
    <t>Grand Blanc, MI</t>
  </si>
  <si>
    <t>McLaren Health Care</t>
  </si>
  <si>
    <t>Data Engineering Director | Fulltime | KOP(Hybrid) - Full-time</t>
  </si>
  <si>
    <t>['aws', 'azure', 'snowflake', 'hadoop', 'spark', 'kafka']</t>
  </si>
  <si>
    <t>Data Architect / Data Analyst</t>
  </si>
  <si>
    <t>['hadoop', 'tableau', 'flow', 'terminal']</t>
  </si>
  <si>
    <t>Quantitative Management Associates</t>
  </si>
  <si>
    <t>['python', 'r', 'sql', 'java', 'scala', 'shell', 'nosql', 'azure', 'spark', 'power bi', 'excel', 'terraform']</t>
  </si>
  <si>
    <t>Principal Group Software Engineer</t>
  </si>
  <si>
    <t>['sql', 'c', 'c++', 'c#', 'java', 'javascript', 'python', 'postgresql', 'azure', 'linux', 'power bi']</t>
  </si>
  <si>
    <t>Risk Data Scientist - Full-time</t>
  </si>
  <si>
    <t>Senior Data Analyst - SQL, Oracle, Python, Databricks, API - Full-time</t>
  </si>
  <si>
    <t>['sas', 'sas', 'sql', 'r', 'python', 'oracle', 'databricks', 'spss']</t>
  </si>
  <si>
    <t>DuPont</t>
  </si>
  <si>
    <t>['python', 'sql', 'javascript', 'azure', 'asp.net']</t>
  </si>
  <si>
    <t>Environmental Data Analytics Discipline Leader</t>
  </si>
  <si>
    <t>GCP Data Engineer - Manager - Full-time</t>
  </si>
  <si>
    <t>Senior Data Analyst, Digital Marketing</t>
  </si>
  <si>
    <t>['mongodb', 'mongodb', 'sql', 'python', 'r', 'aws', 'azure', 'tableau']</t>
  </si>
  <si>
    <t>Data Engineer III (Hybrid - US)</t>
  </si>
  <si>
    <t>Boston, MA (+4 others)</t>
  </si>
  <si>
    <t>['sql', 'python', 'mysql', 'sql server', 'aws', 'redshift', 'oracle']</t>
  </si>
  <si>
    <t>Cameo</t>
  </si>
  <si>
    <t>['sql', 'snowflake', 'bigquery', 'redshift', 'looker', 'tableau', 'git']</t>
  </si>
  <si>
    <t>['sql', 'snowflake', 'databricks', 'aws', 'azure', 'spark', 'alteryx']</t>
  </si>
  <si>
    <t>Trade Finance Data Analyst</t>
  </si>
  <si>
    <t>Senior Data Analyst, Pro CRM - Full-time</t>
  </si>
  <si>
    <t>Junior Data Analyst Intern</t>
  </si>
  <si>
    <t>Bubbleology Research International</t>
  </si>
  <si>
    <t>Data Analyst, HR</t>
  </si>
  <si>
    <t>Data Engineer- Sr. Consultant level- Data Serving</t>
  </si>
  <si>
    <t>['java', 'python', 'golang', 'nosql', 'mysql', 'db2', 'redis', 'cassandra', 'kafka', 'spark', 'yarn', 'kubernetes']</t>
  </si>
  <si>
    <t>Data Analyst Senior/Data Scientist (Department of Radiology) - Now Hiring</t>
  </si>
  <si>
    <t>['python', 'matlab', 'shell', 'unix']</t>
  </si>
  <si>
    <t>Dartmouth, MA</t>
  </si>
  <si>
    <t>Slip Robotics</t>
  </si>
  <si>
    <t>['python', 'postgresql', 'dynamodb', 'aws', 'aurora', 'power bi', 'tableau', 'docker', 'unify']</t>
  </si>
  <si>
    <t>Marsh &amp; McLennan Companies, Inc.</t>
  </si>
  <si>
    <t>['sql', 'python', 'r', 'nosql', 'aws', 'azure', 'tableau', 'power bi']</t>
  </si>
  <si>
    <t>Sr. Business Data Analyst (Data Governance Policy) - Full-time / Part-time</t>
  </si>
  <si>
    <t>Supply Chain Data Analyst for 1st Shift - Now Hiring</t>
  </si>
  <si>
    <t>Chestertown, MD</t>
  </si>
  <si>
    <t>The LaMotte Company</t>
  </si>
  <si>
    <t>Flight Software Engineer</t>
  </si>
  <si>
    <t>['python', 'bash', 'rust', 'c++', 'linux', 'github', 'gitlab', 'jenkins', 'git', 'docker']</t>
  </si>
  <si>
    <t>Data Analyst II Healthcare Analytics</t>
  </si>
  <si>
    <t>AI Research Engineer Intern</t>
  </si>
  <si>
    <t>Ankura Consulting Group, LLC</t>
  </si>
  <si>
    <t>['sql', 'python', 'scala', 'dynamodb', 'redis', 'databricks', 'snowflake', 'redshift', 'gdpr', 'jupyter', 'airflow', 'kubernetes']</t>
  </si>
  <si>
    <t>Data Analytics and Reporting Manager - 1LOD</t>
  </si>
  <si>
    <t>['sas', 'sas', 'sql', 'crystal', 'python', 'r', 'vba', 'sql server', 'sharepoint', 'sap', 'tableau', 'ssrs', 'ms access']</t>
  </si>
  <si>
    <t>['python', 'powershell', 'ssis', 'tableau']</t>
  </si>
  <si>
    <t>Sr. Manager, Data Engineering Geospatial Services - Full-time</t>
  </si>
  <si>
    <t>Sr. Data Eng.</t>
  </si>
  <si>
    <t>JOEL FERNANDEZ</t>
  </si>
  <si>
    <t>['azure', 'databricks', 'pyspark', 'power bi', 'git', 'jira']</t>
  </si>
  <si>
    <t>Senior Data Scientist, Data Science</t>
  </si>
  <si>
    <t>['python', 'gcp', 'scikit-learn', 'tensorflow', 'pytorch']</t>
  </si>
  <si>
    <t>Data Engineer III - Full-time</t>
  </si>
  <si>
    <t>['sql', 'shell', 'bash', 'python', 'db2', 'sql server', 'oracle', 'hadoop', 'spark', 'pyspark', 'kafka', 'phoenix', 'bitbucket', 'jira']</t>
  </si>
  <si>
    <t>Sr Data Protection Engineer - Full-time</t>
  </si>
  <si>
    <t>['swift', 'aws', 'gcp', 'azure', 'oracle', 'powerpoint', 'excel', 'visio']</t>
  </si>
  <si>
    <t>Business Data Analyst (Swap Dealer Regulation) - Now Hiring</t>
  </si>
  <si>
    <t>Pierce Technology Corp</t>
  </si>
  <si>
    <t>Data Analyst - Bethesda TS/SCI Poly</t>
  </si>
  <si>
    <t>North Bethesda, MD</t>
  </si>
  <si>
    <t>APEX Continuous Improvement Data Analyst - Now Hiring</t>
  </si>
  <si>
    <t>Stratford, CT</t>
  </si>
  <si>
    <t>Junior Business Data Analyst (Remote) - Full-time / Part-time</t>
  </si>
  <si>
    <t>['c', 'snowflake', 'flow', 'atlassian', 'confluence', 'jira']</t>
  </si>
  <si>
    <t>['go', 'redis', 'spark']</t>
  </si>
  <si>
    <t>Senior ETL Data Engineer - Ab Initio, VP (C13)</t>
  </si>
  <si>
    <t>['oracle', 'kafka', 'airflow', 'flow']</t>
  </si>
  <si>
    <t>Software Development Engineer II (Ruby on Rails), ART19</t>
  </si>
  <si>
    <t>['ruby', 'ruby', 'aws', 'ruby on rails', 'git', 'gitlab', 'terraform']</t>
  </si>
  <si>
    <t>Information Security Engineer I</t>
  </si>
  <si>
    <t>['splunk', 'wire']</t>
  </si>
  <si>
    <t>Data Engineer | Automate, Optimize &amp; Scale Data Workflows</t>
  </si>
  <si>
    <t>['python', 'sql', 'aws', 'gcp', 'azure', 'snowflake', 'bigquery', 'airflow', 'kafka', 'excel', 'terraform', 'pulumi', 'docker', 'kubernetes']</t>
  </si>
  <si>
    <t>Lead Data Engineer - ETL &amp; SQL - Full-time</t>
  </si>
  <si>
    <t>Principal Software Engineer, Data Platform</t>
  </si>
  <si>
    <t>['snowflake', 'aws', 'gcp', 'azure', 'kafka']</t>
  </si>
  <si>
    <t>Austin, TX (+1 other)</t>
  </si>
  <si>
    <t>['sas', 'sas', 'python', 'word', 'excel', 'spss']</t>
  </si>
  <si>
    <t>Lead Data Engineer/ Senior Data Engineer</t>
  </si>
  <si>
    <t>Trident Consulting</t>
  </si>
  <si>
    <t>['python', 'mongo', 'azure', 'databricks', 'pyspark', 'docker', 'git']</t>
  </si>
  <si>
    <t>['python', 'r', 'scala', 'sql', 'nosql', 'aws', 'gcp', 'databricks', 'snowflake', 'azure', 'spark', 'plotly', 'datarobot', 'alteryx', 'tableau', 'power bi']</t>
  </si>
  <si>
    <t>GCP Data Engineer (Vertex AI)</t>
  </si>
  <si>
    <t>['sql', 'nosql', 'python', 'gcp', 'databricks', 'bigquery', 'pyspark', 'spark', 'kafka', 'git', 'github']</t>
  </si>
  <si>
    <t>Data Anlyst Intern (Hybrid)</t>
  </si>
  <si>
    <t>IHireTechnology</t>
  </si>
  <si>
    <t>JCSA Holdings, Inc.</t>
  </si>
  <si>
    <t>Associate Cloud Data Engineer ( SQL , Python , ETL, Cloud )</t>
  </si>
  <si>
    <t>['python', 'sql', 'bash', 'shell', 'azure', 'aws', 'bigquery', 'hadoop', 'airflow', 'unix', 'tableau', 'alteryx']</t>
  </si>
  <si>
    <t>Ops Analyst</t>
  </si>
  <si>
    <t>PadSplit</t>
  </si>
  <si>
    <t>Data Analyst, Production Finance Operations &amp; Innovation - Now Hiring</t>
  </si>
  <si>
    <t>['sql', 'spreadsheet', 'flow']</t>
  </si>
  <si>
    <t>Entry Level Data/Business Analyst</t>
  </si>
  <si>
    <t>Business &amp; Systems Analyst Intern - Now Hiring</t>
  </si>
  <si>
    <t>Purple</t>
  </si>
  <si>
    <t>Data Engineer - Research Platform - Quant Hedge Fund - $325k</t>
  </si>
  <si>
    <t>Associate Insight Analyst Director</t>
  </si>
  <si>
    <t>Benbrook, TX</t>
  </si>
  <si>
    <t>Data Scientist – TS/SCI</t>
  </si>
  <si>
    <t>Certus Recruitment Group</t>
  </si>
  <si>
    <t>['c', 'python', 'databricks', 'spark', 'kafka', 'airflow', 'flask', 'django', 'docker', 'kubernetes']</t>
  </si>
  <si>
    <t>IN Senior Associate Full Stack Developer-- Data and Analytics Advisory Pan India</t>
  </si>
  <si>
    <t>['java', 'dynamodb', 'aws', 'azure', 'databricks', 'spring', 'kafka', 'airflow', 'hadoop', 'jenkins', 'gitlab', 'docker', 'kubernetes', 'git', 'terraform']</t>
  </si>
  <si>
    <t>Senior Software Engineer, Core Services</t>
  </si>
  <si>
    <t>EdTech Jobs</t>
  </si>
  <si>
    <t>Kiddom</t>
  </si>
  <si>
    <t>['go', 'typescript', 'javascript', 'python', 'aws', 'linux', 'docker']</t>
  </si>
  <si>
    <t>['sql', 'snowflake', 'bigquery', 'redshift', 'excel', 'looker', 'tableau']</t>
  </si>
  <si>
    <t>Senior ML Scientist, Amazon Games AI Research</t>
  </si>
  <si>
    <t>Amazon Games</t>
  </si>
  <si>
    <t>Callaway Golf</t>
  </si>
  <si>
    <t>['python', 'sql', 'javascript', 'snowflake', 'azure', 'aws', 'spark', 'tensorflow', 'pytorch', 'scikit-learn', 'react', 'node.js', 'git', 'kubernetes', 'terraform']</t>
  </si>
  <si>
    <t>AI Software Engineer, Trilogy (Remote) - $100,000/year USD</t>
  </si>
  <si>
    <t>['sql', 'typescript', 'python', 'go', 'javascript']</t>
  </si>
  <si>
    <t>Achilles Information Limited</t>
  </si>
  <si>
    <t>Associate-Data Engineer - Hybrid</t>
  </si>
  <si>
    <t>['sql', 'python', 'sql server', 'gcp', 'ssis', 'ssrs', 'github']</t>
  </si>
  <si>
    <t>['python', 'bash', 'powershell', 'aws', 'azure', 'oracle', 'vmware', 'gdpr', 'linux', 'windows', 'ansible', 'terraform', 'puppet', 'docker', 'kubernetes', 'jenkins', 'gitlab']</t>
  </si>
  <si>
    <t>AHNRHS</t>
  </si>
  <si>
    <t>['sas', 'sas', 'sql', 'python', 'oracle', 'tableau', 'qlik']</t>
  </si>
  <si>
    <t>['t-sql', 'python', 'sql']</t>
  </si>
  <si>
    <t>['sql', 'python', 'postgresql', 'sql server', 'aws', 'aurora', 'redshift', 'oracle', 'kafka', 'airflow', 'excel', 'power bi', 'ssrs']</t>
  </si>
  <si>
    <t>Data Analyst/Cost Controller</t>
  </si>
  <si>
    <t>Data Analyst-III</t>
  </si>
  <si>
    <t>Warranty Compliance Data Analyst L3</t>
  </si>
  <si>
    <t>MSX International</t>
  </si>
  <si>
    <t>['sql', 'excel', 'tableau', 'ssis', 'alteryx']</t>
  </si>
  <si>
    <t>Analyst Data</t>
  </si>
  <si>
    <t>Fond du Lac, WI</t>
  </si>
  <si>
    <t>Mercury Marine</t>
  </si>
  <si>
    <t>Ryan Consulting Group, LLC</t>
  </si>
  <si>
    <t>['python', 'sql', 'c#', 'no-sql', 'typescript', 'snowflake', 'redshift', 'aws', 'spark', 'pyspark', 'kafka']</t>
  </si>
  <si>
    <t>DBA Manager with Oracle &amp; Cassandra strong skills, San Jose, CA</t>
  </si>
  <si>
    <t>Data Vector Solutions www.datavectorsolutions.com</t>
  </si>
  <si>
    <t>['python', 'shell', 'mongodb', 'mongodb', 'cassandra', 'postgresql', 'oracle', 'aws', 'azure', 'ansible', 'terraform', 'jenkins']</t>
  </si>
  <si>
    <t>Jr. Insights &amp; Analytics Consultant</t>
  </si>
  <si>
    <t>First &amp; First Consulting</t>
  </si>
  <si>
    <t>Senior Infrastructure Operations Data Engineer</t>
  </si>
  <si>
    <t>['python', 'shell', 'bash', 'dynamodb', 'databricks', 'snowflake', 'aws', 'airflow', 'spark', 'unix', 'windows', 'power bi', 'jenkins', 'github', 'gitlab', 'terraform', 'docker', 'kubernetes']</t>
  </si>
  <si>
    <t>Data Scientist 3 - 23503</t>
  </si>
  <si>
    <t>Mission Technologies, a division of HII</t>
  </si>
  <si>
    <t>['python', 'matlab', 'linux']</t>
  </si>
  <si>
    <t>Google Cloud Platform Data Engineer - Onsite/Remote</t>
  </si>
  <si>
    <t>RightTalents</t>
  </si>
  <si>
    <t>['sql', 'python', 'bigquery', 'github', 'terraform']</t>
  </si>
  <si>
    <t>Machine Learning Engineer, Insights, Data Engineering, Econometrics, Analytics &amp; Science (IDEAS)</t>
  </si>
  <si>
    <t>Data Warehousing Specialist, SME - IMC0789</t>
  </si>
  <si>
    <t>Innovative Management Concepts, Inc.</t>
  </si>
  <si>
    <t>['sql', 'sql server', 'oracle', 'aws', 'power bi', 'tableau', 'word', 'sharepoint', 'excel', 'powerpoint', 'visio', 'ssis']</t>
  </si>
  <si>
    <t>Data Architect / Data Engineer</t>
  </si>
  <si>
    <t>AI and Data Science Intern</t>
  </si>
  <si>
    <t>Finfare</t>
  </si>
  <si>
    <t>Data Engineer, American Airlines New</t>
  </si>
  <si>
    <t>['sql', 'python', 'sql server', 'azure', 'databricks', 'pyspark', 'spark', 'unix', 'power bi', 'cognos', 'github', 'terraform']</t>
  </si>
  <si>
    <t>Senior Data Engineer – Time Series Systems</t>
  </si>
  <si>
    <t>Umanist</t>
  </si>
  <si>
    <t>['python', 'aws', 'gcp', 'azure', 'kafka', 'spark', 'pandas', 'numpy', 'scikit-learn', 'pytorch']</t>
  </si>
  <si>
    <t>Data Engineer- Spring Boot</t>
  </si>
  <si>
    <t>Consumer Reports</t>
  </si>
  <si>
    <t>['java', 'python', 'sql', 'spring', 'angular']</t>
  </si>
  <si>
    <t>Senior Insights Data Analyst</t>
  </si>
  <si>
    <t>monday.com</t>
  </si>
  <si>
    <t>['sql', 'postgresql', 'mysql', 'snowflake', 'looker', 'tableau', 'monday.com']</t>
  </si>
  <si>
    <t>['sql', 'python', 'r', 'sas', 'sas', 'spark', 'spss']</t>
  </si>
  <si>
    <t>Senior Data Scientist, Real World Evidence</t>
  </si>
  <si>
    <t>['r', 'sql', 'aws', 'bigquery', 'gcp', 'git', 'github']</t>
  </si>
  <si>
    <t>Dallas, PA</t>
  </si>
  <si>
    <t>['hadoop', 'jira', 'confluence']</t>
  </si>
  <si>
    <t>Software Engineer - Data Science team</t>
  </si>
  <si>
    <t>HawkEye360</t>
  </si>
  <si>
    <t>['python', 'c++', 'aws', 'airflow', 'numpy', 'pandas', 'scikit-learn', 'kafka', 'spark', 'kubernetes', 'docker', 'terraform']</t>
  </si>
  <si>
    <t>Integration Data Engineer</t>
  </si>
  <si>
    <t>Mizuho</t>
  </si>
  <si>
    <t>['sql', 'python', 'sql server', 'databricks', 'azure', 'snowflake', 'pyspark', 'pandas']</t>
  </si>
  <si>
    <t>Sr. Analyst, Data &amp; Analytics</t>
  </si>
  <si>
    <t>Authentic Brands Group</t>
  </si>
  <si>
    <t>['sql', 'bigquery', 'aws', 'excel', 'sheets', 'looker']</t>
  </si>
  <si>
    <t>['python', 'r', 'sql', 'nosql', 'sas', 'sas']</t>
  </si>
  <si>
    <t>34191A Engineer - Data analysis</t>
  </si>
  <si>
    <t>Data Analyst (Contract) - Hybrid</t>
  </si>
  <si>
    <t>['python', 'sql', 'aws', 'databricks', 'azure', 'pyspark', 'pandas', 'tableau', 'power bi', 'looker', 'excel', 'git']</t>
  </si>
  <si>
    <t>Data Migration - Data Engineer</t>
  </si>
  <si>
    <t>Diamondpick</t>
  </si>
  <si>
    <t>['sql', 'python', 'shell', 'db2', 'sql server', 'pandas']</t>
  </si>
  <si>
    <t>Staff Engineer - Data Engineering &amp; Analytics</t>
  </si>
  <si>
    <t>['python', 'sql', 'nosql', 'no-sql', 'sql server', 'azure', 'aws', 'gcp', 'databricks', 'spark', 'kafka', 'airflow', 'power bi', 'ssis', 'excel', 'docker', 'kubernetes', 'git']</t>
  </si>
  <si>
    <t>AI/ML Engineer SME</t>
  </si>
  <si>
    <t>Lackland Air Force Base</t>
  </si>
  <si>
    <t>GovCIO LLC</t>
  </si>
  <si>
    <t>['azure', 'splunk']</t>
  </si>
  <si>
    <t>Account Manager - Media Activation (P3452)</t>
  </si>
  <si>
    <t>Beusa Energy Group</t>
  </si>
  <si>
    <t>['python', 'visual basic', 'vba', 'sql', 'oracle', 'pandas', 'numpy', 'scikit-learn', 'word', 'power bi', 'tableau', 'excel']</t>
  </si>
  <si>
    <t>Healthcare Data Analyst (Claims, Pharmacy, SQL Data Visualization - Now Hiring</t>
  </si>
  <si>
    <t>Staff Data Engineer, Clearing Platform</t>
  </si>
  <si>
    <t>['python', 'java', 'nosql', 'redis', 'elasticsearch', 'snowflake', 'aws', 'airflow', 'hadoop', 'spark', 'jenkins', 'gitlab']</t>
  </si>
  <si>
    <t>['python', 'sql', 'cassandra', 'aws']</t>
  </si>
  <si>
    <t>CBS - BMC - Brand and Marketing - Social Media - SM Data Specialist - Supervising Associate</t>
  </si>
  <si>
    <t>IMC Trading</t>
  </si>
  <si>
    <t>IMC</t>
  </si>
  <si>
    <t>['bash', 'python', 'colocation', 'linux']</t>
  </si>
  <si>
    <t>Sr. Analyst, Digital Analytics</t>
  </si>
  <si>
    <t>Total Wine &amp; More</t>
  </si>
  <si>
    <t>Data Analyst - Python &amp; SQL</t>
  </si>
  <si>
    <t>['python', 'sql', 'aws', 'databricks', 'azure', 'pyspark', 'tableau', 'power bi', 'looker', 'git']</t>
  </si>
  <si>
    <t>Data Scientist, Forecasting and Labs - CIV Team</t>
  </si>
  <si>
    <t>6 months Internship in Strategy &amp; Data Science</t>
  </si>
  <si>
    <t>Ekimetrics</t>
  </si>
  <si>
    <t>Monitoring Controls Analyst with Data Analysis and SQL Expertise</t>
  </si>
  <si>
    <t>Sr. Associate: SAP Master Data Analyst</t>
  </si>
  <si>
    <t>Lebanon, IN</t>
  </si>
  <si>
    <t>Lilly</t>
  </si>
  <si>
    <t>Staff Business Data Scientist, Consumer Research and Insights</t>
  </si>
  <si>
    <t>['python', 'r', 'sql', 'zoom']</t>
  </si>
  <si>
    <t>Clinical Data Specialist</t>
  </si>
  <si>
    <t>['python', 'aws', 'gcp', 'databricks', 'spark']</t>
  </si>
  <si>
    <t>Righttalents LLC</t>
  </si>
  <si>
    <t>['sql', 'python', 'gcp', 'bigquery', 'github', 'terraform']</t>
  </si>
  <si>
    <t>['sql', 'python', 'java', 'azure', 'aws', 'gcp', 'snowflake', 'bigquery', 'redshift', 'hadoop', 'spark']</t>
  </si>
  <si>
    <t>['r', 'matlab', 'c#', 'c++', 'scala', 'java', 'python', 'ruby', 'ruby', 'spark', 'hadoop']</t>
  </si>
  <si>
    <t>['python', 'aws', 'pandas', 'numpy', 'matplotlib', 'seaborn', 'tensorflow', 'pytorch', 'scikit-learn', 'fastapi', 'tableau', 'flow']</t>
  </si>
  <si>
    <t>"Copilot Data Engineer" AND "Fannie Mae"</t>
  </si>
  <si>
    <t>Data Engineer / Palantir Foundry Specialist</t>
  </si>
  <si>
    <t>['sql', 'python', 'scala', 'kafka', 'pyspark', 'spark']</t>
  </si>
  <si>
    <t>120VC</t>
  </si>
  <si>
    <t>['unity', 'smartsheet']</t>
  </si>
  <si>
    <t>DATA AND REPORTING ANALYST (ENTRY-LEVEL)</t>
  </si>
  <si>
    <t>Franklin Park, IL</t>
  </si>
  <si>
    <t>National Lift Truck</t>
  </si>
  <si>
    <t>Community Foundation for Greater Atlanta</t>
  </si>
  <si>
    <t>Sales Data Scientist</t>
  </si>
  <si>
    <t>IHireChemists</t>
  </si>
  <si>
    <t>['sql', 'python', 'c', 'databricks', 'tableau', 'looker', 'atlassian']</t>
  </si>
  <si>
    <t>Sr Director, Machine Learning Eng</t>
  </si>
  <si>
    <t>Senior Staff IT Data Engineer</t>
  </si>
  <si>
    <t>['sql', 'gcp', 'spark', 'airflow', 'kafka', 'tableau', 'sap']</t>
  </si>
  <si>
    <t>Data Engineer Risk Analytics &amp; Big Data Integration (Hadoop/SQL)</t>
  </si>
  <si>
    <t>['sql', 'hadoop', 'jenkins', 'github', 'confluence']</t>
  </si>
  <si>
    <t>Senior Data Engineer - GCP Cloud Technology</t>
  </si>
  <si>
    <t>DataAxxis</t>
  </si>
  <si>
    <t>['python', 'sql', 'gcp', 'bigquery', 'airflow', 'docker', 'git']</t>
  </si>
  <si>
    <t>U.S. Legal Support</t>
  </si>
  <si>
    <t>Data Analyst, Sr</t>
  </si>
  <si>
    <t>Old National Bank</t>
  </si>
  <si>
    <t>['sql', 'python', 'sas', 'sas', 'r', 'sql server', 'azure', 'databricks', 'power bi', 'dax']</t>
  </si>
  <si>
    <t>Data Engineer - 2 years experience; Hybrid 40% Office/60% Home</t>
  </si>
  <si>
    <t>Bluffdale, UT</t>
  </si>
  <si>
    <t>GTMS</t>
  </si>
  <si>
    <t>['sql', 'python', 'sql server', 'snowflake', 'github']</t>
  </si>
  <si>
    <t>Data Engineer - 2 years experience; Hybrid position</t>
  </si>
  <si>
    <t>Careerboard - IT Jobs</t>
  </si>
  <si>
    <t>Data Analyst, Office of Student Life</t>
  </si>
  <si>
    <t>['sql', 'r', 'python', 'oracle', 'graphql', 'spss', 'tableau', 'power bi', 'flow']</t>
  </si>
  <si>
    <t>Senior Data Engineer(Lakehouse)</t>
  </si>
  <si>
    <t>Maya Recruitment Process Outsourcing Pvt. Ltd.</t>
  </si>
  <si>
    <t>['sql', 'python', 'dynamodb', 'aws', 'redshift', 'aurora', 'oracle', 'pyspark', 'hadoop', 'kafka', 'node', 'looker', 'tableau']</t>
  </si>
  <si>
    <t>Sr. Data Reporting Analyst</t>
  </si>
  <si>
    <t>['vba', 'sql', 'excel', 'powerpoint', 'flow']</t>
  </si>
  <si>
    <t>Senior Business Intelligence and Visualization Analyst</t>
  </si>
  <si>
    <t>Frontline Source Group - Nationwide Staffing Agency and Executive Search Firm</t>
  </si>
  <si>
    <t>['sql', 'python', 'java', 'c++', 'c#', 'sql server', 'power bi']</t>
  </si>
  <si>
    <t>Senior Data Scientist, Data Science - Full-time</t>
  </si>
  <si>
    <t>Sr. MDM Data Engineer - Full-time</t>
  </si>
  <si>
    <t>['sql', 'nosql', 'mongodb', 'mongodb', 'c', 'oracle']</t>
  </si>
  <si>
    <t>Lead Data Analytics Engineer : 197084</t>
  </si>
  <si>
    <t>HKA Enterprises</t>
  </si>
  <si>
    <t>ICS Value Stream Data Analyst</t>
  </si>
  <si>
    <t>ServiceTitan, Inc.</t>
  </si>
  <si>
    <t>Lead Credit Risk BA and Data Analyst - Now Hiring</t>
  </si>
  <si>
    <t>Southington, CT</t>
  </si>
  <si>
    <t>Ninja Analytics</t>
  </si>
  <si>
    <t>['sql', 'python', 'r', 'aws', 'redshift', 'bigquery', 'databricks', 'pandas', 'numpy', 'scikit-learn', 'tableau', 'qlik', 'flow']</t>
  </si>
  <si>
    <t>Content Insight Analyst, US CAM</t>
  </si>
  <si>
    <t>['sql', 'word', 'powerpoint', 'excel', 'sheets', 'tableau']</t>
  </si>
  <si>
    <t>Data Analyst-18749</t>
  </si>
  <si>
    <t>['python', 'sql', 't-sql', 'sql server', 'snowflake', 'azure', 'oracle', 'github', 'svn']</t>
  </si>
  <si>
    <t>Senior Data Engineer - Vice President</t>
  </si>
  <si>
    <t>['sql', 't-sql', 'python', 'java', 'sql server', 'azure', 'databricks', 'oracle', 'gdpr', 'sharepoint', 'git', 'jenkins', 'unity', 'jira']</t>
  </si>
  <si>
    <t>ADC Engineer I, Non-Relational Database Services</t>
  </si>
  <si>
    <t>['dynamodb', 'aws', 'linux']</t>
  </si>
  <si>
    <t>Data Analyst and Visualization Engineer</t>
  </si>
  <si>
    <t>['c#', 'sql', 'java', 'python', 'r', 'splunk', 'tableau']</t>
  </si>
  <si>
    <t>WellView Analyst</t>
  </si>
  <si>
    <t>['azure', 'spring']</t>
  </si>
  <si>
    <t>AI/ML Engineer - Remote</t>
  </si>
  <si>
    <t>Sr. Python Data Engineer</t>
  </si>
  <si>
    <t>Data Engineer Sr - Informatica ETL Expert</t>
  </si>
  <si>
    <t>Enterprise Data Specialist, Power BI</t>
  </si>
  <si>
    <t>['python', 'r', 'scala', 'java', 'sql', 'sas', 'sas', 'go', 'azure', 'power bi', 'tableau']</t>
  </si>
  <si>
    <t>Radiological Society of North America (RSNA)</t>
  </si>
  <si>
    <t>['sql', 'azure', 'power bi', 'dax', 'git']</t>
  </si>
  <si>
    <t>['sql', 'python', 'nosql', 'java', 'c++', 'scala', 'cassandra', 'azure', 'aws', 'databricks', 'redshift', 'hadoop', 'spark', 'kafka', 'airflow']</t>
  </si>
  <si>
    <t>['sql', 'python', 'sql server', 'azure', 'aws', 'oracle', 'databricks', 'spark']</t>
  </si>
  <si>
    <t>Faith Electric, LLC</t>
  </si>
  <si>
    <t>['sql', 'python', 'r', 'sql server', 'ssrs', 'excel']</t>
  </si>
  <si>
    <t>Entry Level Business Analyst &amp; Data Analyst</t>
  </si>
  <si>
    <t>Lead Data Analyst (Hybrid)</t>
  </si>
  <si>
    <t>['sql', 'python', 'azure', 'databricks', 'power bi', 'tableau', 'sap', 'jira']</t>
  </si>
  <si>
    <t>Recognition Program Data Analyst</t>
  </si>
  <si>
    <t>The Huntington National Bank</t>
  </si>
  <si>
    <t>Fremont, OH</t>
  </si>
  <si>
    <t>Field Nation</t>
  </si>
  <si>
    <t>Data and Analytics Team Leader</t>
  </si>
  <si>
    <t>['sql', 'python', 'r', 'pandas', 'numpy', 'sap', 'power bi']</t>
  </si>
  <si>
    <t>DEjobs.org</t>
  </si>
  <si>
    <t>Data Visualization Designer</t>
  </si>
  <si>
    <t>['sql', 'r', 'python', 'dax', 'power bi', 'cognos', 'tableau']</t>
  </si>
  <si>
    <t>Auto Casualty Claims Supervisor</t>
  </si>
  <si>
    <t>New Bedford, IL</t>
  </si>
  <si>
    <t>First Chicago Insurance Company (FCIC)</t>
  </si>
  <si>
    <t>Toyota Internship Summer 2025 Program | Apply Online</t>
  </si>
  <si>
    <t>Qatar (+19 others)</t>
  </si>
  <si>
    <t>Qatar</t>
  </si>
  <si>
    <t>Head of Emerging Technology &amp; Data Science - Full-time</t>
  </si>
  <si>
    <t>Data Engineer II - Kafka - Python - SQL</t>
  </si>
  <si>
    <t>['python', 'sql', 'c#', 'java', 'kafka']</t>
  </si>
  <si>
    <t>Data Engineer II – AWS Cloud/ETL - Full-time</t>
  </si>
  <si>
    <t>['python', 'sql', 'dynamodb', 'aws', 'databricks', 'snowflake', 'kafka', 'terraform', 'jenkins', 'github', 'docker']</t>
  </si>
  <si>
    <t>Facebook Internship 2025 | High School Summer Program</t>
  </si>
  <si>
    <t>Ethiopia (+35 others)</t>
  </si>
  <si>
    <t>Ethiopia</t>
  </si>
  <si>
    <t>Data Analyst and Accountant (Principal Fiscal Analyst)</t>
  </si>
  <si>
    <t>Prince William County Government</t>
  </si>
  <si>
    <t>['oracle', 'excel', 'word', 'outlook', 'sharepoint', 'microsoft teams']</t>
  </si>
  <si>
    <t>Associate Director, Data Science &amp; Digital Health</t>
  </si>
  <si>
    <t>Johnson &amp; Johnson Innovative Medicine</t>
  </si>
  <si>
    <t>['sql', 'python', 'r', 'spring', 'github', 'jira']</t>
  </si>
  <si>
    <t>Senior Principal Thermal Engineer - Data Center</t>
  </si>
  <si>
    <t>['matlab', 'python', 'sql', 'oracle', 'airflow', 'express', 'tableau', 'flow']</t>
  </si>
  <si>
    <t>Staff Software Engineer, Trust &amp; Safety</t>
  </si>
  <si>
    <t>['scala', 'python', 'c++']</t>
  </si>
  <si>
    <t>Advance Venture Partners Job Board</t>
  </si>
  <si>
    <t>Rent the Runway</t>
  </si>
  <si>
    <t>['sql', 'looker', 'tableau', 'github']</t>
  </si>
  <si>
    <t>Consultant Data Analyst Finance Analytics</t>
  </si>
  <si>
    <t>['sql', 'databricks', 'excel', 'tableau', 'power bi']</t>
  </si>
  <si>
    <t>['sql', 'snowflake', 'azure', 'sap']</t>
  </si>
  <si>
    <t>Lead Data Engineer (Big Data, Scala, AWS, Python)</t>
  </si>
  <si>
    <t>['scala', 'python', 'java', 'nosql', 'sql', 'mongo', 'shell', 'mysql', 'cassandra', 'aws', 'redshift', 'snowflake', 'azure', 'hadoop', 'kafka', 'spark']</t>
  </si>
  <si>
    <t>Senior Full Stack &amp; Cloud Engineer(Azure) |REMOTE</t>
  </si>
  <si>
    <t>['powershell', 'sql', 'ruby', 'ruby', 'c#', 'typescript', 'postgresql', 'azure', 'aws', 'react', 'selenium', 'ruby on rails', 'next.js', 'ansible', 'github']</t>
  </si>
  <si>
    <t>Sr. Data Science Analyst - Neurological Surgery</t>
  </si>
  <si>
    <t>University of Chicago</t>
  </si>
  <si>
    <t>DATABASE ANALYST II</t>
  </si>
  <si>
    <t>['javascript', 'python', 'sql', 'html', 'css', 'oracle', 'angular', 'django', 'asp.net', 'git', 'jira', 'trello']</t>
  </si>
  <si>
    <t>Business Analyst, Amazon Merch on Demand</t>
  </si>
  <si>
    <t>Senior Enterprise Data Analyst - Must hold an active BI/NACLC Public Trust security clearance</t>
  </si>
  <si>
    <t>['sql', 'sas', 'sas', 'tableau', 'jira']</t>
  </si>
  <si>
    <t>Hybrid Board Certified Behavior Analyst (BCBA)</t>
  </si>
  <si>
    <t>A Path Forward</t>
  </si>
  <si>
    <t>New Lenox, IL</t>
  </si>
  <si>
    <t>Senior Data Scientist, Specialist Senior - SFL Scientific</t>
  </si>
  <si>
    <t>['python', 'aws', 'azure', 'gcp', 'keras', 'tensorflow', 'pytorch', 'pandas', 'scikit-learn', 'jupyter', 'kubernetes', 'docker']</t>
  </si>
  <si>
    <t>Senior Insider Risk Data Engineer</t>
  </si>
  <si>
    <t>AI/ML (Artificial Intelligence/Machine Learning) Engineer</t>
  </si>
  <si>
    <t>Health Information Systems Program</t>
  </si>
  <si>
    <t>['python', 'nosql', 'tensorflow', 'pytorch', 'scikit-learn', 'git']</t>
  </si>
  <si>
    <t>Principal Machine Learning Engineer, Content Relevance</t>
  </si>
  <si>
    <t>Sr Data Engineer - $160-$195k + 10% (AWS, Snowflake, Redshift)</t>
  </si>
  <si>
    <t>['python', 'sql', 'aws', 'snowflake', 'redshift', 'bigquery', 'word', 'kubernetes']</t>
  </si>
  <si>
    <t>Senior Machine-Learning Product Engineer (Cloud SaMD)</t>
  </si>
  <si>
    <t>READE.ai</t>
  </si>
  <si>
    <t>['python', 'pytorch', 'kafka', 'github']</t>
  </si>
  <si>
    <t>Senior Cloud Security Engineer</t>
  </si>
  <si>
    <t>MDS (Micro-Data Systems)</t>
  </si>
  <si>
    <t>['azure', 'aws', 'gdpr', 'terraform', 'ansible']</t>
  </si>
  <si>
    <t>Product Manager – Experimentation Data Engineering</t>
  </si>
  <si>
    <t>Numentica</t>
  </si>
  <si>
    <t>['databricks', 'snowflake', 'jira', 'airtable', 'confluence']</t>
  </si>
  <si>
    <t>Analista Sr de Planificación de Itinerarios</t>
  </si>
  <si>
    <t>Copa Airlines</t>
  </si>
  <si>
    <t>['python', 'javascript', 'r', 'sql', 'nosql', 'mongodb', 'mongodb', 'sql server', 'tableau', 'power bi', 'looker', 'alteryx']</t>
  </si>
  <si>
    <t>Data Analyst - Corporate Accounting (On-Site, Charlotte, NC)</t>
  </si>
  <si>
    <t>ScentAir Technologies LLC</t>
  </si>
  <si>
    <t>Sr. AI/ML Engineer I (5911)</t>
  </si>
  <si>
    <t>MetroStar</t>
  </si>
  <si>
    <t>['python', 'sql', 'java', 'postgresql', 'aws', 'aurora', 'redshift', 'kafka', 'hadoop', 'spark', 'kubernetes', 'terraform', 'git']</t>
  </si>
  <si>
    <t>Lead AWS Data Engineer</t>
  </si>
  <si>
    <t>['python', 'sql', 'nosql', 'aws', 'azure', 'gcp', 'spark', 'kafka', 'airflow']</t>
  </si>
  <si>
    <t>Arpu Telecommunication Services</t>
  </si>
  <si>
    <t>['sql', 'java', 'mysql', 'spring']</t>
  </si>
  <si>
    <t>Financial Data Analyst (GC/USC)</t>
  </si>
  <si>
    <t>['tableau', 'power bi', 'excel', 'powerpoint', 'sharepoint']</t>
  </si>
  <si>
    <t>Data Analyst, Nursing Resources</t>
  </si>
  <si>
    <t>Albany Medical Center</t>
  </si>
  <si>
    <t>USM</t>
  </si>
  <si>
    <t>Insight Data Analyst - W2 Only - Local to Chicago</t>
  </si>
  <si>
    <t>['sql', 'spark', 'tableau', 'powerpoint', 'excel']</t>
  </si>
  <si>
    <t>DATA ANALYST LEAD</t>
  </si>
  <si>
    <t>['ms access', 'excel', 'sap']</t>
  </si>
  <si>
    <t>Azure Data Engineer Needed to Fix Data Pipeline Issues</t>
  </si>
  <si>
    <t>['sql', 'python', 'sql server', 'postgresql', 'azure', 'spark', 'pyspark', 'git']</t>
  </si>
  <si>
    <t>EdPlus at Arizona State University</t>
  </si>
  <si>
    <t>['sql', 'shell', 'oracle', 'windows', 'word', 'excel', 'powerpoint', 'visio', 'microstrategy', 'cognos', 'flow']</t>
  </si>
  <si>
    <t>Sr. Data Scientist I (5906)</t>
  </si>
  <si>
    <t>['python', 'r', 'scala', 'sql', 'java', 'c++', 'aws', 'aurora', 'tensorflow', 'pytorch', 'mxnet']</t>
  </si>
  <si>
    <t>Human Capital Data Analyst</t>
  </si>
  <si>
    <t>['sql', 'python', 'r', 'spss', 'powerpoint']</t>
  </si>
  <si>
    <t>Data Engineering Analyst (Hybrid)</t>
  </si>
  <si>
    <t>Securian Financial</t>
  </si>
  <si>
    <t>['sql', 'java', 'python', 'aws', 'redshift']</t>
  </si>
  <si>
    <t>Senior Data Scientist, Crypto</t>
  </si>
  <si>
    <t>Aphid</t>
  </si>
  <si>
    <t>['python', 'mongodb', 'mongodb', 'javascript', 'r', 'scala', 'java', 'sql', 'nosql', 'postgresql', 'mysql', 'redis', 'elasticsearch', 'aws', 'react', 'scikit-learn', 'tensorflow', 'pytorch', 'graphql', 'pandas', 'numpy', 'jupyter', 'spark', 'kafka', 'gdpr', 'docker', 'kubernetes', 'git', 'github']</t>
  </si>
  <si>
    <t>Data Engineer (Secret Clearance)</t>
  </si>
  <si>
    <t>Consultant (Head) Strategy, Operations, Process Improvement &amp; Data Analytics</t>
  </si>
  <si>
    <t>Rwanda</t>
  </si>
  <si>
    <t>Mastercard Foundation</t>
  </si>
  <si>
    <t>Machine Learning Engineer 4</t>
  </si>
  <si>
    <t>AI Insights Data Analyst</t>
  </si>
  <si>
    <t>Business Data Analyst - Auxiliary Administration</t>
  </si>
  <si>
    <t>Special Assistant (Lead Data Scientist)</t>
  </si>
  <si>
    <t>NYS Office of Information Technology Services</t>
  </si>
  <si>
    <t>Data Scientist, Electrical Hardware</t>
  </si>
  <si>
    <t>Azure Data Engineering Manager</t>
  </si>
  <si>
    <t>['sql', 'python', 'scala', 'azure', 'databricks', 'pyspark', 'sap']</t>
  </si>
  <si>
    <t>Data Scientist / Project Manager</t>
  </si>
  <si>
    <t>['python', 'pandas', 'scikit-learn', 'pytorch', 'matplotlib', 'plotly']</t>
  </si>
  <si>
    <t>Azure Data Architect/Lead (Medallion Architecture)</t>
  </si>
  <si>
    <t>Soles with Aura</t>
  </si>
  <si>
    <t>Harold Levinson Associates</t>
  </si>
  <si>
    <t>Staff Data Scientist, Product, Play Ads</t>
  </si>
  <si>
    <t>Mundelein, IL</t>
  </si>
  <si>
    <t>Data Engineer Location: Columbus OH (Onsite – 5 Days a Week)</t>
  </si>
  <si>
    <t>['python', 'sql', 'databricks', 'aws', 'azure', 'gcp', 'spark', 'pandas', 'numpy']</t>
  </si>
  <si>
    <t>Data Analyst – Investment Management</t>
  </si>
  <si>
    <t>Manual QA Data Engineer (GCP/Bigdata)-100% remote .</t>
  </si>
  <si>
    <t>['sql', 'crystal', 'go', 'postgresql', 'bigquery', 'gcp', 'oracle', 'tableau']</t>
  </si>
  <si>
    <t>Director of Data Engineering (Keying &amp; Linking)</t>
  </si>
  <si>
    <t>['java', 'python', 'sql', 'redis', 'azure']</t>
  </si>
  <si>
    <t>Data &amp; Analytics Platform Engineer</t>
  </si>
  <si>
    <t>['javascript', 'jira']</t>
  </si>
  <si>
    <t>Azure ETL Developer</t>
  </si>
  <si>
    <t>['t-sql', 'sql', 'sql server', 'azure', 'ssis', 'ssrs', 'git']</t>
  </si>
  <si>
    <t>Senior Financial/Data Analyst - Now Hiring</t>
  </si>
  <si>
    <t>RELX Group</t>
  </si>
  <si>
    <t>Senior Machine Learning Engineer, Platform</t>
  </si>
  <si>
    <t>Penn Interactive</t>
  </si>
  <si>
    <t>['python', 'sql', 'gcp', 'aws', 'azure', 'airflow', 'docker', 'kubernetes']</t>
  </si>
  <si>
    <t>Lead - Risk Execution</t>
  </si>
  <si>
    <t>OneMain Financial</t>
  </si>
  <si>
    <t>['python', 'aws', 'azure', 'django', 'flask', 'windows', 'git', 'gitlab']</t>
  </si>
  <si>
    <t>Xenia, OH</t>
  </si>
  <si>
    <t>Xebia</t>
  </si>
  <si>
    <t>['python', 'shell', 'gcp', 'databricks', 'airflow', 'spark', 'docker', 'kubernetes', 'terraform', 'github', 'jenkins']</t>
  </si>
  <si>
    <t>Mid AI and ML Engineer</t>
  </si>
  <si>
    <t>['python', 'html', 'css', 'databricks', 'aws', 'azure', 'pytorch', 'mxnet', 'tensorflow', 'keras', 'pyspark', 'flask', 'docker', 'gitlab']</t>
  </si>
  <si>
    <t>Senior Cyber Data Solutions Engineer</t>
  </si>
  <si>
    <t>British Columbia, Canada (+3 others)</t>
  </si>
  <si>
    <t>AVP AI and Data Engineering- Global Specialty</t>
  </si>
  <si>
    <t>['gcp', 'aws', 'snowflake']</t>
  </si>
  <si>
    <t>Lead, Data Scientist</t>
  </si>
  <si>
    <t>001 Prudential Ins Co of America</t>
  </si>
  <si>
    <t>['sql', 'python', 'r', 'nosql', 'pandas', 'scikit-learn']</t>
  </si>
  <si>
    <t>NonStop DBA</t>
  </si>
  <si>
    <t>INFOPRO LEARNING PRIVATE LIMITED</t>
  </si>
  <si>
    <t>['sql', 'vba', 'python', 'r', 'sas', 'sas', 'alteryx', 'excel', 'tableau', 'sap', 'visio']</t>
  </si>
  <si>
    <t>Work Now Staffing</t>
  </si>
  <si>
    <t>['sql', 'python', 'java', 'snowflake', 'tableau']</t>
  </si>
  <si>
    <t>Assistant Director of Financial Aid Data and Reporting (Data Analyst)</t>
  </si>
  <si>
    <t>Indiana University Indianapolis</t>
  </si>
  <si>
    <t>['sql', 'azure', 'aws', 'databricks', 'spark']</t>
  </si>
  <si>
    <t>Data Engineer with ETL, Python/PySpark &amp; PL/SQL</t>
  </si>
  <si>
    <t>Capgemini America, Inc.</t>
  </si>
  <si>
    <t>Hydrologic Data Analyst and Modeler</t>
  </si>
  <si>
    <t>Software Engineer (Interactives)</t>
  </si>
  <si>
    <t>Brilliant.org</t>
  </si>
  <si>
    <t>Research Administrator 2 CX - 135270</t>
  </si>
  <si>
    <t>Senior Engineering Analyst, YouTube Scaled Abuse</t>
  </si>
  <si>
    <t>['sql', 'r', 'python', 'c', 'express']</t>
  </si>
  <si>
    <t>PPM Tech Lead.</t>
  </si>
  <si>
    <t>['java', 'html']</t>
  </si>
  <si>
    <t>['python', 'r', 'sql', 't-sql', 'oracle', 'excel', 'flow']</t>
  </si>
  <si>
    <t>Senior Business Intelligence Engineer - Data Management</t>
  </si>
  <si>
    <t>['sql', 'sas', 'sas', 'snowflake', 'azure', 'word', 'excel', 'powerpoint']</t>
  </si>
  <si>
    <t>['sql', 'sql server', 'power bi', 'sap']</t>
  </si>
  <si>
    <t>Sr Manager, Client Experience</t>
  </si>
  <si>
    <t>['java', 'azure', 'excel', 'word', 'powerpoint', 'outlook', 'visio', 'tableau', 'qlik', 'sharepoint', 'flow', 'jira']</t>
  </si>
  <si>
    <t>Business Analytics and Insights Advisor</t>
  </si>
  <si>
    <t>['sql', 'crystal', 'phoenix', 'excel', 'tableau']</t>
  </si>
  <si>
    <t>Senior Technical Lead</t>
  </si>
  <si>
    <t>HCL Technologies Limited</t>
  </si>
  <si>
    <t>['javascript', 'typescript', 'spark', 'ionic', 'angular']</t>
  </si>
  <si>
    <t>Sr Staff Specialist Data Scientist</t>
  </si>
  <si>
    <t>['python', 'r', 'pyspark', 'nltk', 'excel', 'tableau']</t>
  </si>
  <si>
    <t>Advertise Purple</t>
  </si>
  <si>
    <t>Machine Learning Engineer - Data Pipeline - Dublin, CA</t>
  </si>
  <si>
    <t>Articul8</t>
  </si>
  <si>
    <t>['python', 'pytorch', 'selenium', 'hadoop', 'docker', 'kubernetes', 'github', 'flow']</t>
  </si>
  <si>
    <t>Wealth BA with Data Analyst</t>
  </si>
  <si>
    <t>['sql', 'hadoop', 'jira', 'confluence']</t>
  </si>
  <si>
    <t>Regulatory &amp; Medical Affairs - Data Analyst - Now Hiring</t>
  </si>
  <si>
    <t>Research Associate Data Scientist - Heart Institute</t>
  </si>
  <si>
    <t>['r', 'python', 'sql', 'neo4j', 'windows', 'excel', 'outlook', 'powerpoint', 'word', 'github']</t>
  </si>
  <si>
    <t>['c#', 'python', 'java', 'sql', 'spark']</t>
  </si>
  <si>
    <t>Health Data Integration Engineer</t>
  </si>
  <si>
    <t>['java', 'javascript', 'sql', 'c#', 'c', 'c++']</t>
  </si>
  <si>
    <t>Data Science Manager, Demand Planning and Forecasting</t>
  </si>
  <si>
    <t>['java', 'html', 'javascript', 'css', 'nosql', 'sql', 'python', 'sas', 'sas', 'matlab', 'spring', 'selenium', 'react', 'hadoop', 'spark', 'kafka', 'tensorflow', 'angular', 'jquery']</t>
  </si>
  <si>
    <t>Google Cloud Platform (GCP) SME</t>
  </si>
  <si>
    <t>['nosql', 'gcp', 'bigquery', 'kubernetes', 'terraform', 'jenkins', 'gitlab']</t>
  </si>
  <si>
    <t>Senior Market Data Engineer</t>
  </si>
  <si>
    <t>['swift', 'python', 'sql']</t>
  </si>
  <si>
    <t>Senior Institutional Data Analyst</t>
  </si>
  <si>
    <t>River Forest, IL</t>
  </si>
  <si>
    <t>Concordia University, Chicago</t>
  </si>
  <si>
    <t>['r', 'sql', 'tableau', 'excel']</t>
  </si>
  <si>
    <t>Senior Staff Software Engineer - Semantic Data Modeling</t>
  </si>
  <si>
    <t>WEX Inc</t>
  </si>
  <si>
    <t>['python', 'sql', 'shell', 'hadoop', 'pyspark', 'unix']</t>
  </si>
  <si>
    <t>Director Data Engineering - Data Acquisition</t>
  </si>
  <si>
    <t>Data Engineer  - VP (Hybrid)</t>
  </si>
  <si>
    <t>['sql', 'python', 'java', 'nosql']</t>
  </si>
  <si>
    <t>Insurance Data Analyst</t>
  </si>
  <si>
    <t>William Raveis Real Estate</t>
  </si>
  <si>
    <t>['sap', 'excel', 'clickup']</t>
  </si>
  <si>
    <t>Senior Data Scientist (ONLY W2 ) (NO C2C)</t>
  </si>
  <si>
    <t>Data science AI and Python</t>
  </si>
  <si>
    <t>Computer Data Concepts</t>
  </si>
  <si>
    <t>Senior Manager of Clinical AI &amp; Analytics</t>
  </si>
  <si>
    <t>Always Compassionate Health</t>
  </si>
  <si>
    <t>Postdoctoral Scientist - Urbanowicz Lab - Computational Biomedicine</t>
  </si>
  <si>
    <t>Data Engineer- AWS Glue</t>
  </si>
  <si>
    <t>TMP Worldwide India Private Limited for ERS US</t>
  </si>
  <si>
    <t>['python', 'sql', 'nosql', 'mongodb', 'mongodb', 'cassandra', 'dynamodb', 'aws', 'kafka', 'pyspark', 'pandas', 'numpy', 'spark']</t>
  </si>
  <si>
    <t>Data Analytics Engineer - 240106</t>
  </si>
  <si>
    <t>['python', 'sql', 'aws', 'airflow', 'kafka', 'power bi', 'tableau']</t>
  </si>
  <si>
    <t>['go', 'python', 'c#', 'azure', 'docker', 'kubernetes']</t>
  </si>
  <si>
    <t>Principal/Staff Machine Learning Engineer - Generative AI + LLM</t>
  </si>
  <si>
    <t>['python', 'aws', 'gcp', 'azure', 'tensorflow', 'pytorch']</t>
  </si>
  <si>
    <t>Telnet-Inc</t>
  </si>
  <si>
    <t>Training Data Analyst - Non IT</t>
  </si>
  <si>
    <t>Devcare</t>
  </si>
  <si>
    <t>Administrative Services Assistant / Training Data Analyst /31609</t>
  </si>
  <si>
    <t>Clinton, TN</t>
  </si>
  <si>
    <t>Business Intelligence Technician, Data analyst with MS Azure, SQL Server, BI.</t>
  </si>
  <si>
    <t>['sql', 'python', 'sql server', 'azure', 'power bi', 'excel']</t>
  </si>
  <si>
    <t>Mira Tech</t>
  </si>
  <si>
    <t>Part-Time Data Entry and Consumer Insights Analyst (Hiring Immediately)</t>
  </si>
  <si>
    <t>Maxion Research</t>
  </si>
  <si>
    <t>Financial Analyst/Account Specialist</t>
  </si>
  <si>
    <t>['sql', 'python', 'shell', 'sql server', 'snowflake', 'aws', 'redshift', 'airflow', 'git', 'jira', 'confluence']</t>
  </si>
  <si>
    <t>Associate Compliance Data Engineer</t>
  </si>
  <si>
    <t>Python Data Engineer- W2 Only (No H1b or CPT)</t>
  </si>
  <si>
    <t>['python', 'java', 'javascript', 'sql', 'nosql', 'spring', 'spark', 'airflow', 'graphql']</t>
  </si>
  <si>
    <t>Sr. Software Development Engineer, EcoSystems</t>
  </si>
  <si>
    <t>['ruby', 'ruby', 'mongodb', 'mongodb', 'postgresql', 'aws', 'azure', 'spark', 'react', 'kafka', 'next.js', 'docker', 'kubernetes']</t>
  </si>
  <si>
    <t>['sql', 'python', 'scala']</t>
  </si>
  <si>
    <t>['python', 'r', 'scala', 'sql', 'gcp', 'bigquery', 'azure', 'aws', 'tensorflow', 'pytorch', 'scikit-learn', 'tableau', 'power bi', 'looker', 'microstrategy', 'excel', 'word', 'powerpoint']</t>
  </si>
  <si>
    <t>['python', 'shell', 'aws', 'spark', 'pyspark', 'unix', 'terraform', 'gitlab', 'ansible']</t>
  </si>
  <si>
    <t>Google Cloud Platform (GCP) Data Engineer (Contract-to-Hire)</t>
  </si>
  <si>
    <t>Nichefire</t>
  </si>
  <si>
    <t>['go', 'python', 'sql', 'nosql', 'gcp', 'airflow', 'git']</t>
  </si>
  <si>
    <t>Data, Record &amp; Technology Risk Professional</t>
  </si>
  <si>
    <t>['sql', 'python', 'sql server', 'databricks', 'azure', 'snowflake', 'oracle', 'pyspark', 'numpy', 'pandas', 'ssis']</t>
  </si>
  <si>
    <t>Senior Media Data Scientist Contractor (Remote)</t>
  </si>
  <si>
    <t>Eggs Unlimited</t>
  </si>
  <si>
    <t>['vba', 'power bi', 'excel']</t>
  </si>
  <si>
    <t>CRB Workforce</t>
  </si>
  <si>
    <t>['databricks', 'snowflake', 'spark', 'hadoop']</t>
  </si>
  <si>
    <t>Denso</t>
  </si>
  <si>
    <t>['c', 'c++', 'java', 'r', 'sql', 'python', 'matlab', 'hadoop', 'word', 'excel', 'powerpoint']</t>
  </si>
  <si>
    <t>Front End Data Developer (4374)</t>
  </si>
  <si>
    <t>SMX</t>
  </si>
  <si>
    <t>['javascript', 'html', 'css', 'sql', 'react', 'angular', 'vue.js', 'microstrategy', 'tableau', 'power bi']</t>
  </si>
  <si>
    <t>Data Platform Engineer/Architect</t>
  </si>
  <si>
    <t>['bigquery', 'spark', 'kafka', 'flow', 'terraform', 'docker', 'kubernetes', 'gitlab']</t>
  </si>
  <si>
    <t>Senior Staff Software Engineer - Data Acquisition</t>
  </si>
  <si>
    <t>['python', 'java', 'scala', 'go']</t>
  </si>
  <si>
    <t>Decision Scientist, Operations Research - Full-time</t>
  </si>
  <si>
    <t>Delta Air Lines, Inc.</t>
  </si>
  <si>
    <t>Sr Associate, Data Engineer - Full-time</t>
  </si>
  <si>
    <t>Master Data Analyst - Full-time</t>
  </si>
  <si>
    <t>Canon USA &amp; Affiliates</t>
  </si>
  <si>
    <t>Business Data Analyst- W2 only</t>
  </si>
  <si>
    <t>Sr. Cloud Data Engineer/Snowflake - Full-time</t>
  </si>
  <si>
    <t>Sr. Security Analytics Engineer (REMOTE)</t>
  </si>
  <si>
    <t>['sql', 'python', 'go', 'git']</t>
  </si>
  <si>
    <t>['python', 'sql', 'go', 'oracle', 'selenium', 'pandas', 'numpy']</t>
  </si>
  <si>
    <t>Gov Services Hub</t>
  </si>
  <si>
    <t>859 - Content Marketer</t>
  </si>
  <si>
    <t>iMPact Business Group</t>
  </si>
  <si>
    <t>.) Security Operations Analyst (SOC) Expert (Medicaid Senior IT Privacy and Security Analyst)</t>
  </si>
  <si>
    <t>IPS Technology Services</t>
  </si>
  <si>
    <t>Director of Manufacturing Engineering, Master Data</t>
  </si>
  <si>
    <t>Turck Inc</t>
  </si>
  <si>
    <t>['c', 'sql', 'monday.com', 'slack']</t>
  </si>
  <si>
    <t>Design Engineer, Web</t>
  </si>
  <si>
    <t>['c', 'css', 'react', 'next.js', 'monday.com']</t>
  </si>
  <si>
    <t>Enterprise Solutions Engineer - EAST</t>
  </si>
  <si>
    <t>Evendale, OH</t>
  </si>
  <si>
    <t>['python', 'sql', 'nosql', 'aws', 'azure', 'gcp', 'hadoop', 'spark', 'kafka', 'tableau', 'power bi']</t>
  </si>
  <si>
    <t>Junior data scientist/Data Analyst</t>
  </si>
  <si>
    <t>['java', 'sas', 'sas', 'python']</t>
  </si>
  <si>
    <t>AVP, Finance and Treasury Risk</t>
  </si>
  <si>
    <t>['go', 'excel', 'powerpoint', 'word']</t>
  </si>
  <si>
    <t>Senior Data Scientist (Bioinformatics) - Now Hiring</t>
  </si>
  <si>
    <t>Exagen Inc.</t>
  </si>
  <si>
    <t>['python', 'r', 'sql', 'sql server', 'mysql', 'windows', 'linux']</t>
  </si>
  <si>
    <t>['java', 'outlook']</t>
  </si>
  <si>
    <t>Data Engineer III, Buyer Fraud</t>
  </si>
  <si>
    <t>['nosql', 'sql', 'python', 'scala', 'java', 'aws', 'redshift', 'hadoop', 'spark', 'tableau']</t>
  </si>
  <si>
    <t>Data Engineer II, Amazon Shipping</t>
  </si>
  <si>
    <t>['nosql', 'c++', 'c#', 'java', 'python', 'golang', 'powershell', 'ruby', 'ruby', 'redshift', 'aws', 'oracle', 'airflow', 'unify']</t>
  </si>
  <si>
    <t>Senior Data Engineer, Tools u0026 Infrastructure</t>
  </si>
  <si>
    <t>Data Analyst - Construction</t>
  </si>
  <si>
    <t>Swinerton</t>
  </si>
  <si>
    <t>['r', 'python', 'sql', 'databricks', 'snowflake', 'redshift', 'excel', 'power bi', 'tableau', 'looker']</t>
  </si>
  <si>
    <t>Analyst - Agncy/Mktg Analytics</t>
  </si>
  <si>
    <t>['python', 'sas', 'sas', 'sql', 'aws', 'redshift', 'power bi']</t>
  </si>
  <si>
    <t>Manager Data Analytics &amp; Insights</t>
  </si>
  <si>
    <t>['sql', 'python', 'r', 'bigquery', 'looker', 'tableau', 'power bi']</t>
  </si>
  <si>
    <t>Data ETL Engineer</t>
  </si>
  <si>
    <t>['python', 'sql', 'c', 'postgresql', 'aws', 'aurora', 'snowflake', 'oracle', 'jira']</t>
  </si>
  <si>
    <t>Fullstack Data Engineer (Hybrid)</t>
  </si>
  <si>
    <t>Tampa, FL (+2 others)</t>
  </si>
  <si>
    <t>['java', 'python', 'scala', 'databricks', 'aws', 'gcp', 'azure', 'spark', 'hadoop', 'kafka', 'docker', 'kubernetes', 'jenkins', 'git', 'bitbucket']</t>
  </si>
  <si>
    <t>['snowflake', 'word', 'excel', 'powerpoint', 'tableau', 'power bi', 'sap']</t>
  </si>
  <si>
    <t>Shared Services Data Analyst</t>
  </si>
  <si>
    <t>SPG - Specialty Program Group</t>
  </si>
  <si>
    <t>Senior Statistical Analyst</t>
  </si>
  <si>
    <t>Everest</t>
  </si>
  <si>
    <t>Statistical Reporting Specialist</t>
  </si>
  <si>
    <t>Data Engineering, Manager</t>
  </si>
  <si>
    <t>Zinnia</t>
  </si>
  <si>
    <t>['python', 'sql', 'bigquery', 'snowflake', 'gcp', 'aws', 'airflow', 'git', 'github', 'terraform', 'jira']</t>
  </si>
  <si>
    <t>ACC Fighter MFOQA Flight Data Analyst</t>
  </si>
  <si>
    <t>Universal Technical Resource Services, Inc.</t>
  </si>
  <si>
    <t>Tennis Centre Manager</t>
  </si>
  <si>
    <t>City of Orlando</t>
  </si>
  <si>
    <t>Hill International</t>
  </si>
  <si>
    <t>Sentinel Principal / Sr Principal Software Engineer : Metrics Data Engineer – 14908</t>
  </si>
  <si>
    <t>['python', 'sql', 'postgresql', 'sap']</t>
  </si>
  <si>
    <t>Woodstock, IL</t>
  </si>
  <si>
    <t>The McHenry County ROE Application Consortium</t>
  </si>
  <si>
    <t>1st Shift -Data Analyst</t>
  </si>
  <si>
    <t>Epic Data Analyst</t>
  </si>
  <si>
    <t>Data Scientist Onsite day 1 role. Need people with federal expereince</t>
  </si>
  <si>
    <t>Satwic Inc</t>
  </si>
  <si>
    <t>['r', 'python', 'databricks', 'express', 'linux', 'git']</t>
  </si>
  <si>
    <t>Data Scientist 2 - Remote Nationwide</t>
  </si>
  <si>
    <t>['python', 'sql', 'databricks', 'azure', 'aws', 'gcp', 'scikit-learn', 'tensorflow', 'pytorch', 'pandas', 'matplotlib', 'seaborn', 'airflow', 'github', 'docker', 'kubernetes']</t>
  </si>
  <si>
    <t>Power BI UX/UI Analyst</t>
  </si>
  <si>
    <t>Jobs - MIT</t>
  </si>
  <si>
    <t>Senior Principal Consultant- Senior Data Engineer – Databricks, Azure &amp; Mosaic AI</t>
  </si>
  <si>
    <t>['sql', 'python', 'scala', 'neo4j', 'databricks', 'azure', 'spark', 'kafka', 'kubernetes', 'terraform']</t>
  </si>
  <si>
    <t>Data Scientist, France - BCG X</t>
  </si>
  <si>
    <t>Jobs - Alooba</t>
  </si>
  <si>
    <t>Boston Consulting Group (BCG)</t>
  </si>
  <si>
    <t>Investment Financial Data Analyst</t>
  </si>
  <si>
    <t>San Juan 901</t>
  </si>
  <si>
    <t>['spreadsheet', 'excel', 'flow']</t>
  </si>
  <si>
    <t>Senior Manager Data Engineer</t>
  </si>
  <si>
    <t>['python', 'aws', 'pyspark', 'kafka']</t>
  </si>
  <si>
    <t>Electronics Engineer OR Principal Electronics Engineer - Data Analyst / Data Scientist - R10196636</t>
  </si>
  <si>
    <t>['python', 'java', 'c++', 'matlab', 'sql', 'bash', 'powershell', 'elasticsearch', 'vmware', 'sap', 'ansible', 'puppet', 'atlassian', 'bitbucket', 'gitlab', 'confluence', 'jira']</t>
  </si>
  <si>
    <t>Senior Analyst, Origination</t>
  </si>
  <si>
    <t>Principal Scientist, Safety Data Science</t>
  </si>
  <si>
    <t>People Tech - Solution Architect Director</t>
  </si>
  <si>
    <t>Senior Data Analyst - Commercial Marketing Data &amp; Analytics</t>
  </si>
  <si>
    <t>['sql', 'r', 'python', 'azure', 'spark', 'power bi', 'dax']</t>
  </si>
  <si>
    <t>The Chronicle Of Higher Education Jobs</t>
  </si>
  <si>
    <t>Careers At Peraton</t>
  </si>
  <si>
    <t>Senior Associate, Medical Advisory (Data Science)</t>
  </si>
  <si>
    <t>Linden, Guyana (+163 others)</t>
  </si>
  <si>
    <t>['nosql', 'sql', 'mongodb', 'mongodb', 'postgresql', 'azure', 'databricks', 'power bi', 'qlik', 'kubernetes']</t>
  </si>
  <si>
    <t>Jourdanton, TX</t>
  </si>
  <si>
    <t>SJRC Texas Inc</t>
  </si>
  <si>
    <t>Product Owner/Business Analyst</t>
  </si>
  <si>
    <t>['mongodb', 'mongodb', 'tableau', 'jira', 'confluence']</t>
  </si>
  <si>
    <t>Moore DM Group LLC</t>
  </si>
  <si>
    <t>['sql', 'python', 'snowflake', 'aws', 'azure', 'github']</t>
  </si>
  <si>
    <t>GPU Sr Performance Attainment Engineer</t>
  </si>
  <si>
    <t>['python', 'perl', 'shell']</t>
  </si>
  <si>
    <t>Mid-Sr. Energy Trading Settlements Analyst, Renewables - REMOTE</t>
  </si>
  <si>
    <t>ThinkBAC Consulting</t>
  </si>
  <si>
    <t>Analytics Engineer - Semantic Modeling</t>
  </si>
  <si>
    <t>Senior Clinical &amp; Population Health Analyst</t>
  </si>
  <si>
    <t>['python', 'java', 'sql', 'snowflake', 'bigquery', 'databricks', 'airflow', 'kafka', 'spark']</t>
  </si>
  <si>
    <t>Senior Associate Data Engineer (multiple openings) - IHM</t>
  </si>
  <si>
    <t>['sql', 'sas', 'sas', 'python', 'go', 'oracle', 'snowflake', 'word', 'excel', 'powerpoint', 'visio', 'jira']</t>
  </si>
  <si>
    <t>Phone Support Technician/ Bilingual</t>
  </si>
  <si>
    <t>Data Analyst– Racial Profiling and Biased Policing Investigations Unit</t>
  </si>
  <si>
    <t>CIVILIAN COMPLAINT REVIEW BD</t>
  </si>
  <si>
    <t>Technical Project Manager</t>
  </si>
  <si>
    <t>['go', 'jira', 'confluence']</t>
  </si>
  <si>
    <t>Oriskany, NY</t>
  </si>
  <si>
    <t>Senior AI Engineer - Equities Technology</t>
  </si>
  <si>
    <t>PEOPLECERT</t>
  </si>
  <si>
    <t>['python', 'sql', 'azure', 'databricks', 'excel']</t>
  </si>
  <si>
    <t>Snowflake DBA</t>
  </si>
  <si>
    <t>['python', 'powershell', 'sql', 'snowflake', 'azure']</t>
  </si>
  <si>
    <t>SMBC</t>
  </si>
  <si>
    <t>['python', 'java', 'sql', 'sql server', 'azure', 'databricks', 'git', 'jenkins', 'unity']</t>
  </si>
  <si>
    <t>Material Master / Supply Chain (Remote)</t>
  </si>
  <si>
    <t>Data Engineer with PAM/IAM - W2 only</t>
  </si>
  <si>
    <t>Meritore</t>
  </si>
  <si>
    <t>Sr Data Modeler</t>
  </si>
  <si>
    <t>Alpha Omega</t>
  </si>
  <si>
    <t>['sql', 'nosql', 'mongodb', 'mongodb', 'sql server', 'postgresql', 'mysql', 'cassandra', 'oracle', 'snowflake', 'aws', 'azure', 'gcp']</t>
  </si>
  <si>
    <t>Master Data Analyst -26324</t>
  </si>
  <si>
    <t>Senior ML &amp; GenAI Engineer</t>
  </si>
  <si>
    <t>['python', 'sql', 'bigquery', 'redshift', 'spark', 'docker', 'kubernetes', 'github']</t>
  </si>
  <si>
    <t>Senior Lead Data Enginer</t>
  </si>
  <si>
    <t>Senior ETL Developer</t>
  </si>
  <si>
    <t>['sql', 'python', 'sql server', 'databricks', 'azure', 'pyspark', 'ssis', 'unity', 'pulumi']</t>
  </si>
  <si>
    <t>Data Engineer, Customer Engagement Technology</t>
  </si>
  <si>
    <t>['sql', 'python', 'java', 'scala', 'hadoop', 'spark', 'flow']</t>
  </si>
  <si>
    <t>['aws', 'databricks', 'snowflake', 'terraform']</t>
  </si>
  <si>
    <t>AWS Platform Engineer / Remote / Online Gaming</t>
  </si>
  <si>
    <t>Product Data Analyst (Internal)</t>
  </si>
  <si>
    <t>Workana</t>
  </si>
  <si>
    <t>['sql', 'python', 'looker', 'tableau', 'power bi']</t>
  </si>
  <si>
    <t>Data Analyst, Sr. (Quality Analytics)</t>
  </si>
  <si>
    <t>['sql', 'sql server', 'word', 'outlook', 'excel', 'powerpoint']</t>
  </si>
  <si>
    <t>['java', 'javascript', 'sql', 'spring', 'word']</t>
  </si>
  <si>
    <t>['python', 'sql', 'no-sql', 'sql server', 'azure', 'snowflake', 'databricks', 'power bi', 'ssis', 'dax', 'flow']</t>
  </si>
  <si>
    <t>Python Backend Data Collections Developer for global consumer device company in Austin, TX</t>
  </si>
  <si>
    <t>['python', 'sql', 'nosql', 'snowflake', 'pandas', 'numpy', 'jupyter', 'kubernetes']</t>
  </si>
  <si>
    <t>Engineering Manager, Events</t>
  </si>
  <si>
    <t>['c', 'go', 'monday.com']</t>
  </si>
  <si>
    <t>Data Quality Engineer (Big Data, SQL, Automation &amp; Cloud Expertise)</t>
  </si>
  <si>
    <t>['sql', 'java', 'shell', 'python', 'aws', 'redshift', 'oracle', 'hadoop', 'spark', 'selenium', 'flow', 'jira']</t>
  </si>
  <si>
    <t>Technical Architect (Customer Success)</t>
  </si>
  <si>
    <t>Data Engineer (Internal Team)</t>
  </si>
  <si>
    <t>['sql', 'python', 'bigquery', 'redshift', 'snowflake', 'airflow']</t>
  </si>
  <si>
    <t>NURSING QUALITY DATA ANALYST</t>
  </si>
  <si>
    <t>Hudson, NY</t>
  </si>
  <si>
    <t>Columbia Memorial Health</t>
  </si>
  <si>
    <t>['word', 'powerpoint', 'excel', 'sharepoint']</t>
  </si>
  <si>
    <t>Data Cloud Business Analyst</t>
  </si>
  <si>
    <t>['sql', 'snowflake', 'gdpr', 'tableau']</t>
  </si>
  <si>
    <t>Junior Software Developer / Business Analyst</t>
  </si>
  <si>
    <t>Kernel Solutions Inc</t>
  </si>
  <si>
    <t>['java', 'sql', 'react', 'spring', 'linux']</t>
  </si>
  <si>
    <t>Imagine</t>
  </si>
  <si>
    <t>['go', 'python', 'java', 'sql', 'javascript', 'aws', 'azure', 'tensorflow', 'pytorch', 'react', 'git']</t>
  </si>
  <si>
    <t>Engineer Data Services</t>
  </si>
  <si>
    <t>['r', 'sql', 'python', 'gcp', 'dplyr', 'ggplot2', 'tidyverse', 'numpy', 'pandas', 'spark', 'airflow', 'tableau', 'github', 'jenkins']</t>
  </si>
  <si>
    <t>Applications and Data Analyst</t>
  </si>
  <si>
    <t>Smithtown, NY</t>
  </si>
  <si>
    <t>Developmental Disabilities Institute Inc</t>
  </si>
  <si>
    <t>Data Engineer/ Business Intelligence Engineer</t>
  </si>
  <si>
    <t>['sql', 'spark', 'hadoop', 'airflow', 'tableau', 'jira']</t>
  </si>
  <si>
    <t>Senior Data Engineer, gTech Users and Products</t>
  </si>
  <si>
    <t>['python', 'java', 'javascript', 'sql']</t>
  </si>
  <si>
    <t>['sql', 'sql server', 'dynamodb', 'oracle', 'aws', 'linux', 'windows']</t>
  </si>
  <si>
    <t>Revenue Systems Analyst</t>
  </si>
  <si>
    <t>Senior Data &amp; AI Product Manager</t>
  </si>
  <si>
    <t>GRO | Sales Planning &amp; Performance | Data Engineer (30F) Flexible Location</t>
  </si>
  <si>
    <t>['sql', 'sql server', 'azure', 'databricks', 'power bi', 'ssis']</t>
  </si>
  <si>
    <t>Data Engineer (Digital Transformation)</t>
  </si>
  <si>
    <t>WORLDPAC</t>
  </si>
  <si>
    <t>['sql', 'python', 'scala', 'snowflake', 'databricks', 'aws', 'bigquery', 'redshift', 'kafka', 'airflow']</t>
  </si>
  <si>
    <t>Data Analytics - Associate</t>
  </si>
  <si>
    <t>['sql', 'python', 'power bi', 'excel', 'powerpoint', 'word']</t>
  </si>
  <si>
    <t>IT Systems Support Analyst</t>
  </si>
  <si>
    <t>Clean Air Engineering, Inc.</t>
  </si>
  <si>
    <t>['sql', 'powershell', 'python', 'javascript', 'azure', 'windows', 'macos', 'power bi']</t>
  </si>
  <si>
    <t>Lead Data Scientist, Data Science Lab (AI)</t>
  </si>
  <si>
    <t>Data Engineer I, Payment Acceptance &amp; Experience</t>
  </si>
  <si>
    <t>['sql', 'scala', 'python', 'aws', 'hadoop', 'spark', 'ssis']</t>
  </si>
  <si>
    <t>AI Analyst (Data Science + AI)</t>
  </si>
  <si>
    <t>American Academy of Orthopaedic Surgeons (AAOS)</t>
  </si>
  <si>
    <t>['sql', 'python', 'sql server', 'azure', 'snowflake', 'power bi', 'excel', 'word', 'powerpoint', 'visio']</t>
  </si>
  <si>
    <t>Quantitative Research Analyst  - 2025 University Graduate (US)</t>
  </si>
  <si>
    <t>['python', 'r', 'c++']</t>
  </si>
  <si>
    <t>Deepmind</t>
  </si>
  <si>
    <t>['sql', 'python', 'pandas', 'scikit-learn', 'numpy', 'jupyter', 'flow']</t>
  </si>
  <si>
    <t>['python', 'aws', 'azure', 'tensorflow', 'pytorch', 'scikit-learn', 'pandas', 'numpy', 'keras', 'airflow', 'spark', 'flask', 'fastapi', 'docker']</t>
  </si>
  <si>
    <t>Data Developer - Model Implementation</t>
  </si>
  <si>
    <t>['python', 'sql', 'shell', 'aws', 'snowflake', 'spark', 'hadoop', 'linux', 'excel', 'git', 'jenkins', 'jira', 'confluence']</t>
  </si>
  <si>
    <t>Senior Software Engineer (Relevancy - Data Platform)</t>
  </si>
  <si>
    <t>Cloud Engineer (GCP)</t>
  </si>
  <si>
    <t>['python', 'sql', 'java', 'bigquery', 'pyspark', 'airflow', 'kafka', 'looker', 'alteryx', 'git']</t>
  </si>
  <si>
    <t>System Performance Engineer- II</t>
  </si>
  <si>
    <t>['c++', 'python', 'perl', 'unix', 'flow', 'planner', 'symphony']</t>
  </si>
  <si>
    <t>WhatJobs</t>
  </si>
  <si>
    <t>Health Data Terminologist</t>
  </si>
  <si>
    <t>Worldpac</t>
  </si>
  <si>
    <t>AI Engineer, Orchestration</t>
  </si>
  <si>
    <t>['python', 'databricks', 'ssis', 'flow']</t>
  </si>
  <si>
    <t>Social Care Network Data Analyst</t>
  </si>
  <si>
    <t>Center For Family Life in Sunset Park</t>
  </si>
  <si>
    <t>['sql', 'python', 'pandas', 'tableau', 'powerpoint']</t>
  </si>
  <si>
    <t>SJRC Texas | Belong</t>
  </si>
  <si>
    <t>Lake Barrington, IL</t>
  </si>
  <si>
    <t>Union One</t>
  </si>
  <si>
    <t>Concordia University Chicago</t>
  </si>
  <si>
    <t>Senior Marketing Data Scientist</t>
  </si>
  <si>
    <t>['sql', 'r', 'python', 'azure', 'spark']</t>
  </si>
  <si>
    <t>Product Specialist</t>
  </si>
  <si>
    <t>Data Scientist &amp; Analyst</t>
  </si>
  <si>
    <t>City Of Manila, Metro Manila, Philippines</t>
  </si>
  <si>
    <t>DigiPlus Interactive</t>
  </si>
  <si>
    <t>Data Science &amp; Engineering Internship</t>
  </si>
  <si>
    <t>CEGSoft</t>
  </si>
  <si>
    <t>UNICEF: Operations Manager (Risk and Compliance) – Khartoum</t>
  </si>
  <si>
    <t>Khartoum, Sudan</t>
  </si>
  <si>
    <t>UNjoblink</t>
  </si>
  <si>
    <t>UNICEF - United Nations Children's Fund</t>
  </si>
  <si>
    <t>Villa Park, CA</t>
  </si>
  <si>
    <t>Fieldpiece Instruments</t>
  </si>
  <si>
    <t>['python', 'sql', 'aws', 'azure', 'gcp', 'snowflake', 'pandas', 'numpy', 'scikit-learn', 'tensorflow', 'pytorch', 'airflow']</t>
  </si>
  <si>
    <t>Senior Software Engineer, AI Flow Core Inference</t>
  </si>
  <si>
    <t>Sr. Presales Engineer (Enterprise &amp; Strategic), USA, Remote</t>
  </si>
  <si>
    <t>Customer Success Manager, LATAM, Remote</t>
  </si>
  <si>
    <t>Senior Backend Engineer (North or South America)</t>
  </si>
  <si>
    <t>Elevate</t>
  </si>
  <si>
    <t>['ruby', 'ruby', 'python', 'shell', 'postgresql', 'redis', 'heroku', 'aws', 'snowflake', 'react', 'ruby on rails', 'next.js', 'excel', 'github', 'terraform', 'microsoft teams']</t>
  </si>
  <si>
    <t>Clover Health</t>
  </si>
  <si>
    <t>['sql', 'python', 'postgresql', 'snowflake', 'gcp', 'aws', 'bigquery', 'tableau', 'looker']</t>
  </si>
  <si>
    <t>Technical Advisor to the CTO</t>
  </si>
  <si>
    <t>Mobile and Web Product Developer</t>
  </si>
  <si>
    <t>['typescript', 'javascript', 'css', 'html', 'nosql', 'python', 'c#', 'firebase', 'firebase', 'azure', 'bigquery', 'react', 'flutter', 'unity']</t>
  </si>
  <si>
    <t>Global Head, Clinical Imaging and Analytics</t>
  </si>
  <si>
    <t>Cambridge, IL</t>
  </si>
  <si>
    <t>FCRS = US175</t>
  </si>
  <si>
    <t>Anord Mardix</t>
  </si>
  <si>
    <t>Data Analyst – Corporate Accounting (On-Site, Charlotte, NC)</t>
  </si>
  <si>
    <t>ScentAir Technologies</t>
  </si>
  <si>
    <t>.Net C#</t>
  </si>
  <si>
    <t>['c#', 'vb.net', 'sql', 'sql server', 'asp.net', 'git']</t>
  </si>
  <si>
    <t>Double Oak, TX</t>
  </si>
  <si>
    <t>Fff Enterprises</t>
  </si>
  <si>
    <t>Branch Manager-General Tool</t>
  </si>
  <si>
    <t>(USA) Area Manager Asset Protection - All DC/FC</t>
  </si>
  <si>
    <t>Senior Platform Engineerï¿½</t>
  </si>
  <si>
    <t>PandoLogic</t>
  </si>
  <si>
    <t>['typescript', 'sql', 'bash', 'shell', 'aws', 'react', 'node', 'node.js', 'kubernetes', 'git']</t>
  </si>
  <si>
    <t>​​Principal Site Reliability Engineer​</t>
  </si>
  <si>
    <t>['sql', 'c', 'c++', 'c#', 'java', 'javascript', 'python', 'postgresql', 'azure', 'power bi']</t>
  </si>
  <si>
    <t>Senior Data &amp; Analytics Liaison</t>
  </si>
  <si>
    <t>Analytics Engineer (East Coast Preferred)</t>
  </si>
  <si>
    <t>Data Scientist, Bruins in Genomics Summer Intern</t>
  </si>
  <si>
    <t>Intern, Data Analyst</t>
  </si>
  <si>
    <t>['python', 'jupyter', 'excel']</t>
  </si>
  <si>
    <t>AWS Cloud Engineer</t>
  </si>
  <si>
    <t>['bash', 'python', 'aws', 'linux', 'terraform']</t>
  </si>
  <si>
    <t>Cittabase Solutions</t>
  </si>
  <si>
    <t>Business Intelligence Engineer, AMXL (Amazon Extra Large) Trans Analytics</t>
  </si>
  <si>
    <t>['nosql', 'sql', 'python', 'dynamodb', 'redshift', 'oracle', 'aws', 'tableau']</t>
  </si>
  <si>
    <t>Business Intelligence Engineer , North America Network Sales and Operations planning</t>
  </si>
  <si>
    <t>['python', 'sql', 'r', 'ruby', 'ruby', 'aws', 'redshift', 'hadoop']</t>
  </si>
  <si>
    <t>Sr. Physical Security Engineer (GovCloud), Data Center Design Engineering</t>
  </si>
  <si>
    <t>Rahe Solutions</t>
  </si>
  <si>
    <t>Group Manager, Product - Plan</t>
  </si>
  <si>
    <t>['go', 'gitlab', 'jira', 'trello']</t>
  </si>
  <si>
    <t>Data Manager - Environmental (CSST or CAC - NO FIELD work)</t>
  </si>
  <si>
    <t>1000000545.Data Architect Lead.Info Tech Services</t>
  </si>
  <si>
    <t>Dallas County</t>
  </si>
  <si>
    <t>['sql', 'python', 'scala', 'azure', 'aws', 'gcp', 'databricks', 'hadoop', 'spark', 'kafka']</t>
  </si>
  <si>
    <t>Wave</t>
  </si>
  <si>
    <t>Senior Information Analyst - Now Hiring</t>
  </si>
  <si>
    <t>Civilian Office of Police Accountability</t>
  </si>
  <si>
    <t>['sql', 'python', 'sql server', 'azure', 'excel']</t>
  </si>
  <si>
    <t>Sr Analyst, Performance Suite Analytics - Full-time</t>
  </si>
  <si>
    <t>['sql', 'sas', 'sas', 'excel', 'power bi', 'tableau']</t>
  </si>
  <si>
    <t>Clinical Data Manager - Full-time</t>
  </si>
  <si>
    <t>['sql', 'sas', 'sas', 'r', 'python', 'aws', 'jupyter', 'powerpoint', 'excel', 'word']</t>
  </si>
  <si>
    <t>['python', 'r', 'scala', 'sql', 'databricks', 'spark', 'gdpr', 'power bi']</t>
  </si>
  <si>
    <t>Lead Data Engineer (Java, Python, Spark, AWS)</t>
  </si>
  <si>
    <t>['java', 'python', 'scala', 'nosql', 'sql', 'mongo', 'shell', 'mysql', 'cassandra', 'aws', 'redshift', 'snowflake', 'azure', 'spark', 'hadoop', 'kafka']</t>
  </si>
  <si>
    <t>Data Conversion Analyst (Mainframe)</t>
  </si>
  <si>
    <t>['cobol', 'java', 'python', 'db2', 'angular']</t>
  </si>
  <si>
    <t>Healthcare Machine Learning Engineer- Cerner</t>
  </si>
  <si>
    <t>Data Engineer [REF SN139]</t>
  </si>
  <si>
    <t>JOBS.NOW</t>
  </si>
  <si>
    <t>IT Enterprise Data Management Expert</t>
  </si>
  <si>
    <t>Oxy</t>
  </si>
  <si>
    <t>Data Management and Collaboration Analyst - Now Hiring</t>
  </si>
  <si>
    <t>Church's Chicken</t>
  </si>
  <si>
    <t>['go', 'monday.com', 'asana', 'smartsheet']</t>
  </si>
  <si>
    <t>Full Stack Analytics Engineer | 🐍 Python | 🏢 Market Leader in Insurance | 🔓 High-Autonomy Role | 📈 Growing Data Science Team | 📍 New Jersey – Hybrid | 💰 Up to $138k Total Package</t>
  </si>
  <si>
    <t>Staff Data Scientist - Damages</t>
  </si>
  <si>
    <t>Sr. Business Analyst, People Analytics, Entertainment PXT</t>
  </si>
  <si>
    <t>['sql', 'aws', 'redshift', 'tableau', 'power bi', 'qlik']</t>
  </si>
  <si>
    <t>Principal Analyst, IT Quality &amp; Data Analytics</t>
  </si>
  <si>
    <t>Frisco, TX (+1 other)</t>
  </si>
  <si>
    <t>['sql', 'oracle', 'azure', 'snowflake', 'databricks', 'tableau', 'power bi']</t>
  </si>
  <si>
    <t>Python Developer in Data Engineering</t>
  </si>
  <si>
    <t>['python', 'nosql', 'mongodb', 'mongodb', 'postgresql', 'mysql', 'aws', 'azure', 'gcp', 'numpy', 'pandas', 'airflow', 'kafka', 'django', 'flask', 'linux', 'ansible', 'git', 'jenkins', 'github']</t>
  </si>
  <si>
    <t>Senior BI Engineer</t>
  </si>
  <si>
    <t>Maddox Industrial Transformer</t>
  </si>
  <si>
    <t>['sql', 'typescript', 'mysql', 'bigquery', 'windows', 'sheets', 'asana', 'slack', 'ringcentral']</t>
  </si>
  <si>
    <t>Research Engineer- Computer Vision</t>
  </si>
  <si>
    <t>Luma</t>
  </si>
  <si>
    <t>Senior Backend (Data) Engineer</t>
  </si>
  <si>
    <t>Azra Games</t>
  </si>
  <si>
    <t>['golang', 'python', 'aws', 'redshift', 'bigquery', 'kafka', 'looker', 'docker', 'kubernetes', 'terraform']</t>
  </si>
  <si>
    <t>Business Intelligence Engineer , Inbound, GCF ACES</t>
  </si>
  <si>
    <t>['python', 'nosql', 'r', 'sas', 'sas', 'matlab', 'sql', 'dynamodb', 'redshift', 'oracle', 'aws', 'tableau', 'excel']</t>
  </si>
  <si>
    <t>Business Development Intern Data Products</t>
  </si>
  <si>
    <t>Yubi Group</t>
  </si>
  <si>
    <t>Information Technology - United States - Full-time</t>
  </si>
  <si>
    <t>['python', 'sap']</t>
  </si>
  <si>
    <t>['python', 'mysql', 'snowflake']</t>
  </si>
  <si>
    <t>Staff Software Engineer ( Python)</t>
  </si>
  <si>
    <t>Blue Yonder, Inc.</t>
  </si>
  <si>
    <t>['python', 'typescript', 'aws', 'gcp', 'azure', 'react']</t>
  </si>
  <si>
    <t>McKesson Corporation</t>
  </si>
  <si>
    <t>['python', 'sql', 'snowflake', 'bigquery', 'redshift', 'aws', 'gcp', 'kubernetes']</t>
  </si>
  <si>
    <t>Artificial Intelligence Machine Learning Engineer</t>
  </si>
  <si>
    <t>Point Reyes Station, CA</t>
  </si>
  <si>
    <t>['python', 'azure', 'scikit-learn', 'pandas', 'excel']</t>
  </si>
  <si>
    <t>['sql', 'python', 'r', 'databricks', 'aws', 'spark', 'airflow', 'git', 'terraform']</t>
  </si>
  <si>
    <t>Guatemala (+3 others)</t>
  </si>
  <si>
    <t>['python', 'r', 'sql', 'azure', 'databricks', 'spark', 'hadoop']</t>
  </si>
  <si>
    <t>Charlotte, TX</t>
  </si>
  <si>
    <t>Front End Developer - Diabetes Care Division - US Remote</t>
  </si>
  <si>
    <t>['css', 'typescript', 'javascript', 'react.js', 'git', 'docker', 'kubernetes']</t>
  </si>
  <si>
    <t>Tech Lead &amp; PM (TPM)</t>
  </si>
  <si>
    <t>['javascript', 'typescript', 'react', 'angular', 'node', 'next.js', 'git']</t>
  </si>
  <si>
    <t>Applications Specialist: MIS &amp; Qlik Sense</t>
  </si>
  <si>
    <t>['sql', 'mongodb', 'mongodb', 'python', 'sql server', 'mysql', 'oracle', 'aws', 'gdpr', 'qlik', 'power bi']</t>
  </si>
  <si>
    <t>Mobile Money Specialist</t>
  </si>
  <si>
    <t>['java', 'python', 'shell', 'nosql', 'mongodb', 'mongodb', 'mysql', 'oracle', 'azure', 'react', 'spring', 'jquery', 'angular', 'tableau', 'kubernetes', 'jenkins', 'ansible']</t>
  </si>
  <si>
    <t>Client Relationship Manager - Experian Health - Remote</t>
  </si>
  <si>
    <t>Hope Hull, AL</t>
  </si>
  <si>
    <t>Sr Account Manager- Remote</t>
  </si>
  <si>
    <t>Wolf Trap, VA</t>
  </si>
  <si>
    <t>Alpha Omega Integration</t>
  </si>
  <si>
    <t>['sql', 'sql server', 'azure', 'github', 'terraform']</t>
  </si>
  <si>
    <t>Report Writer Data Analyst 2 - Now Hiring</t>
  </si>
  <si>
    <t>Security Finance</t>
  </si>
  <si>
    <t>['sql', 'crystal', 'tableau']</t>
  </si>
  <si>
    <t>Organizational Development Project and Data Analyst- Hybrid</t>
  </si>
  <si>
    <t>['phoenix', 'excel']</t>
  </si>
  <si>
    <t>['sql', 'java', 'c++', 'python', 'snowflake', 'azure']</t>
  </si>
  <si>
    <t>Data Analyst-Statistical-Staff</t>
  </si>
  <si>
    <t>['sql', 'python', 'azure', 'databricks', 'pyspark', 'excel']</t>
  </si>
  <si>
    <t>Senior Data Analyst Finance Analytics</t>
  </si>
  <si>
    <t>Power BI/Data Engineer @ Quincy, MA /Salisbury, NC / Greenville, SC / Carlisle, PA / Scarborough, ME; Chicago, IL--Hybrid - Full-time / Part-time</t>
  </si>
  <si>
    <t>['sql', 'python', 'shell', 'bash', 'snowflake', 'redshift', 'aws', 'hadoop', 'kafka', 'unix']</t>
  </si>
  <si>
    <t>Business Intelligence Engineer, WHS Data</t>
  </si>
  <si>
    <t>['sql', 'nosql', 'dynamodb', 'redshift', 'oracle', 'aws', 'tableau']</t>
  </si>
  <si>
    <t>CMO Cashflow Data Analyst - Now Hiring</t>
  </si>
  <si>
    <t>Buffalo, SC</t>
  </si>
  <si>
    <t>London Stock Exchange Group</t>
  </si>
  <si>
    <t>['python', 'go', 'unix', 'excel', 'flow']</t>
  </si>
  <si>
    <t>Data Analyst Senior - Now Hiring</t>
  </si>
  <si>
    <t>Sr. Financial Data Analyst x 100K - 110K + bonus + equity x East LA</t>
  </si>
  <si>
    <t>['sql', 'c', 'gdpr', 'alteryx', 'power bi', 'tableau']</t>
  </si>
  <si>
    <t>Human Resource Senior Data Science Analyst - Now Hiring</t>
  </si>
  <si>
    <t>Welbehealth</t>
  </si>
  <si>
    <t>Care Coordination Quality Data Analyst - Full-time</t>
  </si>
  <si>
    <t>Charter Care Health Partners</t>
  </si>
  <si>
    <t>Sr Fraud Data Analyst (REMOTE) - Now Hiring</t>
  </si>
  <si>
    <t>Director, Actuarial Services - Transform Healthcare &amp; Your Career</t>
  </si>
  <si>
    <t>Senior Application Engineer-Niagara Expert</t>
  </si>
  <si>
    <t>Senior Data Engineer (Hybrid) - Full-time</t>
  </si>
  <si>
    <t>Mettawa, IL</t>
  </si>
  <si>
    <t>Senior Systems Analyst - Data Analytics</t>
  </si>
  <si>
    <t>Massage Therapist (LMT) in Windermere w/1000 Sign On</t>
  </si>
  <si>
    <t>Hand and Stone Massage and Facial Spa in Windermere</t>
  </si>
  <si>
    <t>Personal Assistant and Social Media Manager</t>
  </si>
  <si>
    <t>Chesterton, IN</t>
  </si>
  <si>
    <t>HCTD LLC</t>
  </si>
  <si>
    <t>Principal Product Security Engineer - Full-time</t>
  </si>
  <si>
    <t>Senior Manager - ITSM Processes</t>
  </si>
  <si>
    <t>Manager, Patient &amp; Site Engagement (1 of 2)</t>
  </si>
  <si>
    <t>['gcp', 'spring']</t>
  </si>
  <si>
    <t>Manager, Business Management</t>
  </si>
  <si>
    <t>['go', 'spring', 'word', 'excel', 'powerpoint', 'outlook']</t>
  </si>
  <si>
    <t>Specialist, GAAP &amp; SEC Financial Reporting &amp; Accounting</t>
  </si>
  <si>
    <t>Data/Cloud Engineer - Full-time</t>
  </si>
  <si>
    <t>Analyst Data Analytics - US Based Rempote - Full-time</t>
  </si>
  <si>
    <t>Data Engineer [REF REQ-2503-148039]</t>
  </si>
  <si>
    <t>Senior Analyst, Clinical Data Systems (Onsite Hybrid) - Full-time</t>
  </si>
  <si>
    <t>Total Vision Llc</t>
  </si>
  <si>
    <t>['crystal', 'excel', 'power bi', 'word', 'outlook']</t>
  </si>
  <si>
    <t>['python', 'mongodb', 'mongodb', 'aws', 'selenium', 'hugging face', 'react', 'node.js']</t>
  </si>
  <si>
    <t>['sql', 'snowflake', 'gitlab']</t>
  </si>
  <si>
    <t>Business Intelligence Engineer, Fleet Maintenance Analytics, Fleet In-Life Services</t>
  </si>
  <si>
    <t>['python', 'sql', 'r', 'ruby', 'ruby', 'aws', 'redshift', 'hadoop', 'tableau']</t>
  </si>
  <si>
    <t>Associate Analyst, Business (ROPS)</t>
  </si>
  <si>
    <t>Data Reporting Analyst - HNAS</t>
  </si>
  <si>
    <t>HR Analytics Senior Analyst</t>
  </si>
  <si>
    <t>['vba', 'sql', 'excel', 'cognos']</t>
  </si>
  <si>
    <t>AI &amp; Data Science Developer - Research, Integration</t>
  </si>
  <si>
    <t>Fox Chapel, PA</t>
  </si>
  <si>
    <t>['nosql', 'aws', 'azure', 'snowflake', 'sap']</t>
  </si>
  <si>
    <t>West Valley City, UT</t>
  </si>
  <si>
    <t>Business Intelligence Engineer, MODE</t>
  </si>
  <si>
    <t>['sql', 'python', 'nosql', 'dynamodb', 'aws', 'redshift', 'oracle', 'spark', 'tableau', 'git']</t>
  </si>
  <si>
    <t>Analyst testing</t>
  </si>
  <si>
    <t>['sql', 'flow', 'jira']</t>
  </si>
  <si>
    <t>OFSAA Finance Data Analyst Sr</t>
  </si>
  <si>
    <t>Combat Systems SME - 23576</t>
  </si>
  <si>
    <t>Azure Data Engineer /Power BI</t>
  </si>
  <si>
    <t>Cloud BC Labs</t>
  </si>
  <si>
    <t>['sql', 't-sql', 'python', 'java', 'sql server', 'mysql', 'azure', 'snowflake', 'ssis', 'tableau', 'power bi', 'ssrs']</t>
  </si>
  <si>
    <t>['python', 'r', 'scala', 'sql', 'nosql', 'aws', 'azure', 'tensorflow', 'pytorch', 'scikit-learn', 'hadoop', 'spark', 'tableau', 'power bi']</t>
  </si>
  <si>
    <t>AI/Data Architect, Principal</t>
  </si>
  <si>
    <t>['nosql', 'sql', 'databricks', 'azure', 'aws', 'snowflake', 'tableau']</t>
  </si>
  <si>
    <t>Senior Brand Designer</t>
  </si>
  <si>
    <t>Senior Site Reliability Engineer</t>
  </si>
  <si>
    <t>['python', 'java', 'scala', 'r', 'kafka', 'jenkins', 'github']</t>
  </si>
  <si>
    <t>Head of Service Quality</t>
  </si>
  <si>
    <t>Coco Robotics</t>
  </si>
  <si>
    <t>Data Analysis Engineer (I or II) - Industrial Manufacturing</t>
  </si>
  <si>
    <t>['go', 'sql', 'python', 'r', 'excel']</t>
  </si>
  <si>
    <t>Data Application Engineer</t>
  </si>
  <si>
    <t>['python', 'linux', 'tableau']</t>
  </si>
  <si>
    <t>Lead Systems Design Engineer - Data Center GPU</t>
  </si>
  <si>
    <t>['python', 'perl', 'ruby', 'ruby', 'linux']</t>
  </si>
  <si>
    <t>Document Controls Analyst - Mission Critical, Data Centers</t>
  </si>
  <si>
    <t>STVorporated</t>
  </si>
  <si>
    <t>Data Analyst, Bureau of Epidemiology Services - Now Hiring</t>
  </si>
  <si>
    <t>City of New York</t>
  </si>
  <si>
    <t>['sql', 'sas', 'sas', 'ms access']</t>
  </si>
  <si>
    <t>Entry Level Data Science and Analyst (Remote) - Full-time / Part-time</t>
  </si>
  <si>
    <t>Sr. Data Integration Engineer</t>
  </si>
  <si>
    <t>['shell', 'unix', 'linux', 'excel', 'jira']</t>
  </si>
  <si>
    <t>Senior Data Engineer – Azure - Chicago (Hybrid)</t>
  </si>
  <si>
    <t>Evolution USA</t>
  </si>
  <si>
    <t>['scala', 'sql', 'azure', 'databricks', 'spark', 'pyspark']</t>
  </si>
  <si>
    <t>Senior Performance DevOps / Performance DevOps Senior</t>
  </si>
  <si>
    <t>['c', 'mysql', 'linux', 'fedora', 'docker', 'jenkins']</t>
  </si>
  <si>
    <t>Anti-Money Laundering Investigator</t>
  </si>
  <si>
    <t>Business Analyst (W2 Only)</t>
  </si>
  <si>
    <t>AGM Tech Solutions - A Woman and Latina-owned IT Staffing Firm-an Inc. 5000 company</t>
  </si>
  <si>
    <t>['visio', 'excel', 'powerpoint', 'jira', 'confluence']</t>
  </si>
  <si>
    <t>Northstar Travel Group</t>
  </si>
  <si>
    <t>Colorado 811</t>
  </si>
  <si>
    <t>['python', 'sql', 'aws', 'azure', 'redshift', 'databricks', 'gdpr', 'airflow', 'spark', 'flow']</t>
  </si>
  <si>
    <t>Epic Rehab System Analyst</t>
  </si>
  <si>
    <t>Medisys Health Network, Inc.</t>
  </si>
  <si>
    <t>Manager, Analytics - Data Engineering</t>
  </si>
  <si>
    <t>Sensory Software Optimization Specialist</t>
  </si>
  <si>
    <t>['sql', 'azure', 'terraform']</t>
  </si>
  <si>
    <t>Reporting Specialist</t>
  </si>
  <si>
    <t>New Tradition</t>
  </si>
  <si>
    <t>Senior Product &amp; Data Analyst – SaaS | BI | A/B Testing | SQL/Python</t>
  </si>
  <si>
    <t>Scalable Systems</t>
  </si>
  <si>
    <t>['sql', 'python', 'gdpr', 'power bi', 'tableau']</t>
  </si>
  <si>
    <t>Laboratory Medical Technologist (MLT)</t>
  </si>
  <si>
    <t>Marianna, FL</t>
  </si>
  <si>
    <t>Jackson Hospital</t>
  </si>
  <si>
    <t>Sr Data Engineer – P&amp;C Insurance / Reinsurance</t>
  </si>
  <si>
    <t>['airflow', 'spark', 'docker', 'kubernetes']</t>
  </si>
  <si>
    <t>Assistant Manager, Data Strategy &amp; Reporting</t>
  </si>
  <si>
    <t>Irvington, NY</t>
  </si>
  <si>
    <t>Peco Pallet</t>
  </si>
  <si>
    <t>['sql', 'vba', 'sql server', 'alteryx', 'excel', 'power bi', 'powerpoint']</t>
  </si>
  <si>
    <t>Pet-Sitter</t>
  </si>
  <si>
    <t>VCA Animal Hospitals</t>
  </si>
  <si>
    <t>Lead Data Engineer - SAP HANA &amp; Azure</t>
  </si>
  <si>
    <t>Appiness Interactive</t>
  </si>
  <si>
    <t>['sql', 'python', 'java', 'scala', 'databricks', 'azure', 'pyspark', 'spark', 'sap']</t>
  </si>
  <si>
    <t>iTechStack</t>
  </si>
  <si>
    <t>['python', 'java', 'scala', 'sql', 'postgresql', 'mysql', 'oracle', 'aws', 'azure', 'gcp', 'spark', 'kafka']</t>
  </si>
  <si>
    <t>FANATICS INC</t>
  </si>
  <si>
    <t>['scala', 'sql', 'nosql', 'aws', 'redshift', 'snowflake', 'spark', 'pyspark', 'microstrategy', 'tableau', 'power bi', 'docker', 'kubernetes', 'terraform']</t>
  </si>
  <si>
    <t>Burlington, IA</t>
  </si>
  <si>
    <t>Employee Benefit Systems, Inc</t>
  </si>
  <si>
    <t>['sql', 'python', 'visio']</t>
  </si>
  <si>
    <t>Data Governance Analyst III</t>
  </si>
  <si>
    <t>['sql', 'sas', 'sas', 'r', 'python', 'sql server', 'oracle', 'tableau', 'power bi', 'cognos', 'spss', 'ms access']</t>
  </si>
  <si>
    <t>Data Reporting &amp; Insights Analyst</t>
  </si>
  <si>
    <t>WisdomTree</t>
  </si>
  <si>
    <t>Warehouse Analyst</t>
  </si>
  <si>
    <t>Valero</t>
  </si>
  <si>
    <t>Commercial Analyst, Insights &amp; Analytics</t>
  </si>
  <si>
    <t>['sql', 'sas', 'sas', 'r', 'python', 'windows', 'tableau', 'excel', 'power bi']</t>
  </si>
  <si>
    <t>['python', 'r', 'sql', 't-sql', 'sql server', 'snowflake', 'ssis', 'power bi']</t>
  </si>
  <si>
    <t>['python', 'sql', 'azure', 'databricks', 'spark', 'pandas', 'git']</t>
  </si>
  <si>
    <t>AI Big data Engineer</t>
  </si>
  <si>
    <t>['aws', 'azure', 'flow']</t>
  </si>
  <si>
    <t>Patient Education Consultant</t>
  </si>
  <si>
    <t>Tactile Medical</t>
  </si>
  <si>
    <t>Venbrook</t>
  </si>
  <si>
    <t>['sql', 'python', 'snowflake', 'azure', 'spark', 'power bi', 'tableau', 'git']</t>
  </si>
  <si>
    <t>['python', 'sql', 'azure', 'github']</t>
  </si>
  <si>
    <t>Sr. Business Intelligence Analyst (Healthcare)</t>
  </si>
  <si>
    <t>Compile</t>
  </si>
  <si>
    <t>['power bi', 'excel', 'powerpoint', 'smartsheet']</t>
  </si>
  <si>
    <t>Analyst - Selby Jennings</t>
  </si>
  <si>
    <t>Content Manager - Scientific</t>
  </si>
  <si>
    <t>Solana Beach, CA</t>
  </si>
  <si>
    <t>Scientist.com</t>
  </si>
  <si>
    <t>['excel', 'sheets', 'confluence']</t>
  </si>
  <si>
    <t>Data Engineer - Data &amp; Analytics (Backstage)</t>
  </si>
  <si>
    <t>Cast &amp; Crew</t>
  </si>
  <si>
    <t>['go', 'sql', 'postgresql', 'redshift', 'looker', 'tableau', 'gitlab']</t>
  </si>
  <si>
    <t>Advanced Database Administrator</t>
  </si>
  <si>
    <t>Sr Data Access &amp; Compliance Analyst</t>
  </si>
  <si>
    <t>South Dakota</t>
  </si>
  <si>
    <t>South Dakota State Government</t>
  </si>
  <si>
    <t>['sql', 't-sql', 'java', 'python', 'r', 'c', 'azure', 'databricks', 'spark', 'power bi', 'dax']</t>
  </si>
  <si>
    <t>Data Analyst (Beta-Tester, please read desc)</t>
  </si>
  <si>
    <t>Application Buddy LLC</t>
  </si>
  <si>
    <t>['sql', 'r', 'python', 'aws', 'snowflake', 'bigquery', 'tableau', 'power bi', 'looker', 'excel', 'git', 'jira', 'zoom']</t>
  </si>
  <si>
    <t>Data Architect (DE local only)</t>
  </si>
  <si>
    <t>Morph Enterprise</t>
  </si>
  <si>
    <t>['sql', 'python', 'java', 'scala', 'azure', 'airflow', 'docker', 'kubernetes']</t>
  </si>
  <si>
    <t>Data Engineer - Gurabo, PR</t>
  </si>
  <si>
    <t>The Cervantes Group</t>
  </si>
  <si>
    <t>Data Scientist, Amazon Advertising</t>
  </si>
  <si>
    <t>Data Protection Lead [Hybrid or Remote]</t>
  </si>
  <si>
    <t>EDF Renewables North America</t>
  </si>
  <si>
    <t>['r', 'gdpr']</t>
  </si>
  <si>
    <t>Senior R&amp;D Engineer (Lens Formulation and Development)</t>
  </si>
  <si>
    <t>Cambium Biomaterials, Inc.</t>
  </si>
  <si>
    <t>SENIOR ORACLE DATA BASE ANALYST</t>
  </si>
  <si>
    <t>['sql', 'shell', 'oracle', 'express', 'unix']</t>
  </si>
  <si>
    <t>Artera</t>
  </si>
  <si>
    <t>['python', 'aws', 'kubernetes']</t>
  </si>
  <si>
    <t>Labelbox</t>
  </si>
  <si>
    <t>Senior Analyst, Reconciliation Service Fixed Income</t>
  </si>
  <si>
    <t>Remote - Data Scientist - Advance Analytics</t>
  </si>
  <si>
    <t>Product Owner - Advanced Analytics, Credit Risk Solutions</t>
  </si>
  <si>
    <t>Trans Union LLC</t>
  </si>
  <si>
    <t>['python', 'r', 'sas', 'sas', 'sql', 'aws', 'spark', 'jupyter', 'powerpoint', 'word', 'excel', 'jira', 'confluence']</t>
  </si>
  <si>
    <t>['python', 'sql', 'excel', 'spreadsheet', 'github']</t>
  </si>
  <si>
    <t>Lead Data Engineer - Snowflake, Power BI - Hybrid</t>
  </si>
  <si>
    <t>['sql', 'python', 'snowflake', 'aws', 'azure', 'gcp', 'airflow', 'kafka', 'power bi', 'cognos', 'ssis', 'word', 'flow']</t>
  </si>
  <si>
    <t>Senior Analyst, Administration &amp; Data Analysis (Onsite)</t>
  </si>
  <si>
    <t>['sharepoint', 'excel', 'flow', 'zoom', 'microsoft teams']</t>
  </si>
  <si>
    <t>Veterinarian - Great Opportunity + Hight Salary - Nashville, GA</t>
  </si>
  <si>
    <t>Nashville, GA</t>
  </si>
  <si>
    <t>Desort</t>
  </si>
  <si>
    <t>['r', 'python', 'aws', 'linux', 'git', 'terraform', 'ansible']</t>
  </si>
  <si>
    <t>Senior Analyst, Growth Analytics, Retention</t>
  </si>
  <si>
    <t>['sql', 'python', 'r', 'bigquery', 'aws', 'tableau']</t>
  </si>
  <si>
    <t>DJI Service LLC</t>
  </si>
  <si>
    <t>Data Market Analyst</t>
  </si>
  <si>
    <t>['sql', 'tableau', 'qlik', 'flow']</t>
  </si>
  <si>
    <t>Data Engineer - Tech Operations</t>
  </si>
  <si>
    <t>Sigma</t>
  </si>
  <si>
    <t>['sql', 'python', 'r', 'scala', 'c', 'snowflake', 'databricks', 'aws', 'gcp', 'azure', 'airflow', 'spark']</t>
  </si>
  <si>
    <t>Data Analytics Engineer (Paris, France) - 131945</t>
  </si>
  <si>
    <t>Paris, KY</t>
  </si>
  <si>
    <t>['python', 'aws', 'snowflake', 'airflow', 'pandas', 'pyspark', 'git']</t>
  </si>
  <si>
    <t>['aws', 'azure', 'snowflake', 'databricks', 'flow']</t>
  </si>
  <si>
    <t>Senior Data Engineer - Automation</t>
  </si>
  <si>
    <t>The Community Foundation For Greater Atlanta</t>
  </si>
  <si>
    <t>Flexential Corp</t>
  </si>
  <si>
    <t>['python', 'r', 'sql', 'postgresql', 'pandas', 'scikit-learn', 'matplotlib', 'tableau', 'qlik']</t>
  </si>
  <si>
    <t>Director of Scientific Computing</t>
  </si>
  <si>
    <t>['sql', 'python', 'snowflake', 'redshift', 'databricks', 'airflow', 'spark', 'hadoop', 'pyspark']</t>
  </si>
  <si>
    <t>Business Analyst, Enterprise Technology Services</t>
  </si>
  <si>
    <t>Invesco</t>
  </si>
  <si>
    <t>Hillcrest Heights, MD</t>
  </si>
  <si>
    <t>Sr. Metrics &amp; Reporting/Power BI/Data Analyst</t>
  </si>
  <si>
    <t>Cybersecurity, Privacy and Forensics - Cyber Defense - Sr Associate</t>
  </si>
  <si>
    <t>AppSec Engineer</t>
  </si>
  <si>
    <t>Founding Engineer - AI infra &amp; Data Pipeline</t>
  </si>
  <si>
    <t>Revamp AI (YC S23)</t>
  </si>
  <si>
    <t>['python', 'typescript', 'react']</t>
  </si>
  <si>
    <t>URGENT - Looking for Data Engineer</t>
  </si>
  <si>
    <t>['sql', 'python', 'java', 'aws', 'redshift', 'airflow', 'hadoop', 'spark']</t>
  </si>
  <si>
    <t>Glasgow, United Kingdom</t>
  </si>
  <si>
    <t>erg group</t>
  </si>
  <si>
    <t>['python', 'github', 'jira']</t>
  </si>
  <si>
    <t>Manager - Data Engineer</t>
  </si>
  <si>
    <t>['python', 'nosql', 'mongodb', 'mongodb', 'mysql', 'postgresql', 'cassandra', 'aws', 'redshift', 'excel', 'flow']</t>
  </si>
  <si>
    <t>Berkley Environmental (a Berkley Company)</t>
  </si>
  <si>
    <t>Data and Systems Analyst</t>
  </si>
  <si>
    <t>University of Notre Dame</t>
  </si>
  <si>
    <t>School of Data Science</t>
  </si>
  <si>
    <t>IN Associate   Data Quality and Governance Captive Financial Services Advisory Mumbai</t>
  </si>
  <si>
    <t>Risk Consulting-Protect Tech-Senior-Responsible AI</t>
  </si>
  <si>
    <t>IN-Manager Azure Data Engineer Data &amp; Analytics Advisory Noida</t>
  </si>
  <si>
    <t>['scala', 'sql', 'python', 'sql server', 'postgresql', 'mysql', 'azure', 'databricks', 'aws', 'pyspark', 'spark', 'hadoop', 'airflow']</t>
  </si>
  <si>
    <t>Data analytics</t>
  </si>
  <si>
    <t>Abroad Work</t>
  </si>
  <si>
    <t>Support Engineer, EU FBA</t>
  </si>
  <si>
    <t>Jeddah Saudi Arabia</t>
  </si>
  <si>
    <t>BeBee SA</t>
  </si>
  <si>
    <t>Saudi Arabia</t>
  </si>
  <si>
    <t>Snr Consultant AI/ML, Tech</t>
  </si>
  <si>
    <t>Riyadh Saudi Arabia</t>
  </si>
  <si>
    <t>Associate Researcher (Dr Scott's Lab)(Part Time ) - Metabolism Institute</t>
  </si>
  <si>
    <t>Data Ingestion Developer</t>
  </si>
  <si>
    <t>['sql', 'python', 'shell', 'aws', 'redshift']</t>
  </si>
  <si>
    <t>Montgomery Town Clerk</t>
  </si>
  <si>
    <t>Data visualization Analyst</t>
  </si>
  <si>
    <t>VivSoft</t>
  </si>
  <si>
    <t>['html', 'javascript', 'qlik', 'sap', 'sharepoint']</t>
  </si>
  <si>
    <t>Imbibe</t>
  </si>
  <si>
    <t>App / Data Engineer</t>
  </si>
  <si>
    <t>Hitachi Digital Services</t>
  </si>
  <si>
    <t>['python', 'shell', 'powershell', 'sql', 'dynamodb', 'aws', 'redshift', 'snowflake', 'aurora', 'spark', 'hadoop', 'kafka', 'jenkins', 'terraform', 'docker', 'github', 'kubernetes', 'jira']</t>
  </si>
  <si>
    <t>['sql', 'python', 'java', 'c#', 'c++', 'mysql', 'postgresql', 'aws', 'hadoop', 'spark', 'kafka', 'flow']</t>
  </si>
  <si>
    <t>Apache Spark | Airflow | Azure Synapse | PySpark - Data Engineer</t>
  </si>
  <si>
    <t>['azure', 'spark', 'airflow', 'pyspark', 'power bi', 'word', 'github']</t>
  </si>
  <si>
    <t>Customer Engineer, Data Analytics, Google Cloud</t>
  </si>
  <si>
    <t>Associate Data Scientist, Marketing</t>
  </si>
  <si>
    <t>['python', 'spark', 'pyspark', 'git']</t>
  </si>
  <si>
    <t>Lead Data Solutions Architect</t>
  </si>
  <si>
    <t>['sql', 'oracle', 'snowflake', 'power bi', 'microstrategy', 'tableau']</t>
  </si>
  <si>
    <t>Principal Consultant- Databricks Developer with experience in Unity Catalog + Python , Spark , Kafka for ETL!</t>
  </si>
  <si>
    <t>['python', 'sql', 'databricks', 'azure', 'aws', 'gcp', 'spark', 'kafka', 'unity', 'docker', 'kubernetes']</t>
  </si>
  <si>
    <t>Analytics Engineer - Playback Data (L5)</t>
  </si>
  <si>
    <t>['go', 'sql', 'python', 'typescript', 'scala']</t>
  </si>
  <si>
    <t>Data Engineer- W2</t>
  </si>
  <si>
    <t>Data Engineer (Looker Specialist) Needed for AI-Driven Creator Platform</t>
  </si>
  <si>
    <t>['sql', 'bigquery', 'snowflake', 'gcp', 'aws', 'azure', 'looker']</t>
  </si>
  <si>
    <t>Machine Learning</t>
  </si>
  <si>
    <t>AHOY</t>
  </si>
  <si>
    <t>['python', 'opencv', 'tensorflow', 'pytorch', 'keras', 'git']</t>
  </si>
  <si>
    <t>Senior Data Scientist, Recommendations</t>
  </si>
  <si>
    <t>Advancement Specialist- Data (Remote in OR, WA or ID)</t>
  </si>
  <si>
    <t>Lutheran Community Services Northwest</t>
  </si>
  <si>
    <t>Azure Database Specialist</t>
  </si>
  <si>
    <t>Operation Support Analyst</t>
  </si>
  <si>
    <t>['sql', 'sql server', 'tableau', 'ssrs']</t>
  </si>
  <si>
    <t>Senior Data Engineer/Python/Java</t>
  </si>
  <si>
    <t>ML Data Engineer</t>
  </si>
  <si>
    <t>Ecco, Inc.</t>
  </si>
  <si>
    <t>['python', 'sql', 'aws', 'redshift', 'pyspark', 'airflow', 'terraform']</t>
  </si>
  <si>
    <t>Senior AI Engineer, Legends (Remote) - $150,000/year USD</t>
  </si>
  <si>
    <t>['go', 'javascript', 'react', 'node.js', 'jira']</t>
  </si>
  <si>
    <t>Research Affiliates</t>
  </si>
  <si>
    <t>Senior Data Scientist, Plan Optimization</t>
  </si>
  <si>
    <t>Senior Expert Science &amp; Technology, Analytical Development, Potency and Flow</t>
  </si>
  <si>
    <t>U014 (FCRS = US014) Novartis Pharmaceuticals Corporation</t>
  </si>
  <si>
    <t>Jewett Orthopedic Institute Surgery Center, LLC</t>
  </si>
  <si>
    <t>Associate Director of Data Science – RAG, NLP, LLM and GenAI</t>
  </si>
  <si>
    <t>['sql', 'azure', 'snowflake', 'databricks', 'ssis', 'flow']</t>
  </si>
  <si>
    <t>Digital Analytics Analyst</t>
  </si>
  <si>
    <t>Truity Partners</t>
  </si>
  <si>
    <t>Grenada, MS</t>
  </si>
  <si>
    <t>['vba', 'azure', 'spark', 'flow']</t>
  </si>
  <si>
    <t>Data Scientist, Partner Experience and Growth, Amazon Ads</t>
  </si>
  <si>
    <t>Data Architect - OT Engineer</t>
  </si>
  <si>
    <t>Darigold</t>
  </si>
  <si>
    <t>['sql', 'python', 'nosql', 'aws', 'azure', 'gcp', 'hadoop', 'spark', 'kafka', 'gdpr', 'flow']</t>
  </si>
  <si>
    <t>['drupal', 'tableau', 'qlik']</t>
  </si>
  <si>
    <t>Manager, Data Analyst (Data Management)</t>
  </si>
  <si>
    <t>Z SUPPLY</t>
  </si>
  <si>
    <t>['r', 'python', 'sql', 'aws', 'tableau', 'looker']</t>
  </si>
  <si>
    <t>['sql', 'gdpr', 'power bi', 'excel']</t>
  </si>
  <si>
    <t>Data Engineer Senior - Data and Automation (Oracle, Python, Hadoop, SQL, Unix/Linux)</t>
  </si>
  <si>
    <t>['python', 'sql', 'shell', 'neo4j', 'oracle', 'aws', 'azure', 'hadoop', 'spark', 'kafka', 'pyspark', 'kubernetes', 'docker']</t>
  </si>
  <si>
    <t>Infrastructure Software Engineer, Public Sector</t>
  </si>
  <si>
    <t>['aws', 'azure', 'gcp', 'docker', 'kubernetes']</t>
  </si>
  <si>
    <t>Data Owner Lead Analyst - C13 - IRVING</t>
  </si>
  <si>
    <t>['python', 'java', 'scala', 'pyspark', 'ansible']</t>
  </si>
  <si>
    <t>Senior Data Management Analyst - Enterprise Tools</t>
  </si>
  <si>
    <t>['sas', 'sas', 'sql', 'oracle', 'express', 'tableau', 'sharepoint', 'power bi', 'github']</t>
  </si>
  <si>
    <t>['sql', 'react', 'power bi', 'word', 'excel', 'powerpoint']</t>
  </si>
  <si>
    <t>0100 KeyBank National Association</t>
  </si>
  <si>
    <t>['sql', 'python', 'r', 'bigquery', 'snowflake', 'redshift', 'aws', 'azure', 'pandas', 'numpy', 'scikit-learn', 'jupyter', 'airflow']</t>
  </si>
  <si>
    <t>Senior Director of Solution Engineering, Data &amp; AI</t>
  </si>
  <si>
    <t>Lumenalta</t>
  </si>
  <si>
    <t>['snowflake', 'databricks', 'bigquery', 'aws', 'azure', 'gcp']</t>
  </si>
  <si>
    <t>['python', 'aws', 'azure', 'gcp', 'pytorch', 'kubernetes', 'docker']</t>
  </si>
  <si>
    <t>San Diego, TX</t>
  </si>
  <si>
    <t>['python', 'aws', 'airflow', 'kafka', 'spark', 'tableau', 'power bi', 'github', 'bitbucket', 'terraform', 'docker', 'kubernetes', 'jira']</t>
  </si>
  <si>
    <t>Data Engineer - Regulatory Reporting</t>
  </si>
  <si>
    <t>IN Manager Sr Cloud Data Engineer Advisory Corporate Advisory Bangalore</t>
  </si>
  <si>
    <t>['python', 'gcp', 'aws', 'bigquery', 'redshift', 'azure']</t>
  </si>
  <si>
    <t>IN-Associate  Azure/ETL D&amp;A Advisory Mumbai</t>
  </si>
  <si>
    <t>['java', 'azure', 'databricks', 'pyspark', 'flow']</t>
  </si>
  <si>
    <t>Senior Digital Marketing Analyst/ABM Lead</t>
  </si>
  <si>
    <t>Data Analyst/Scientist (Customer Analytics)</t>
  </si>
  <si>
    <t>Senior AI Engineer - AI Product</t>
  </si>
  <si>
    <t>Upper Canada Village, ON, Canada</t>
  </si>
  <si>
    <t>ClickUp</t>
  </si>
  <si>
    <t>['python', 'mysql', 'elasticsearch', 'clickup']</t>
  </si>
  <si>
    <t>['python', 'julia']</t>
  </si>
  <si>
    <t>Data Analyst - Mail Tracking</t>
  </si>
  <si>
    <t>Postal Center International</t>
  </si>
  <si>
    <t>['windows', 'excel', 'powerpoint']</t>
  </si>
  <si>
    <t>Clawson, MI</t>
  </si>
  <si>
    <t>Jars Cannabis</t>
  </si>
  <si>
    <t>['sql', 'spark', 'sheets', 'excel', 'sap', 'tableau', 'power bi', 'flow']</t>
  </si>
  <si>
    <t>Production Data Analyst Assistant</t>
  </si>
  <si>
    <t>Haliburton International Foods, Inc.</t>
  </si>
  <si>
    <t>ISG - Client Data Platform and Data Integrity Team Lead  Vice President  ISG Management</t>
  </si>
  <si>
    <t>Resource Analyst</t>
  </si>
  <si>
    <t>Afni, Inc.</t>
  </si>
  <si>
    <t>['python', 'r', 'sql', 'aws', 'azure', 'spark', 'hadoop', 'power bi', 'tableau']</t>
  </si>
  <si>
    <t>['python', 'java', 'c++', 'c#', 'scala', 'go', 'azure', 'aws', 'tensorflow', 'pytorch', 'kubernetes']</t>
  </si>
  <si>
    <t>Enterprise DNS Data Engineer - Network Traffic Analytics Specialist</t>
  </si>
  <si>
    <t>['python', 'azure', 'aws', 'pandas', 'numpy', 'windows', 'github']</t>
  </si>
  <si>
    <t>Software Engineer, Data</t>
  </si>
  <si>
    <t>['go', 'python', 'typescript', 'rust', 'postgresql', 'aws', 'kafka', 'jupyter', 'react', 'linux', 'docker', 'github', 'kubernetes']</t>
  </si>
  <si>
    <t>Lead Data Engineer (Snowflake Lead)- R01551460</t>
  </si>
  <si>
    <t>['sql', 'python', 't-sql', 'nosql', 'snowflake']</t>
  </si>
  <si>
    <t>Scion Staffing</t>
  </si>
  <si>
    <t>['sql', 'python', 'powershell', 'c#', 'vb.net', 'sql server', 'azure', 'windows', 'power bi', 'dax', 'sap']</t>
  </si>
  <si>
    <t>['sql', 'r', 'python', 'matlab', 'oracle', 'redshift', 'spark']</t>
  </si>
  <si>
    <t>Business Intelligence Analytst</t>
  </si>
  <si>
    <t>['sql', 'r', 'python', 'aws', 'airflow', 'power bi', 'tableau']</t>
  </si>
  <si>
    <t>['python', 'go', 'pytorch', 'tensorflow']</t>
  </si>
  <si>
    <t>Software Engineer (Cloud &amp; Data)</t>
  </si>
  <si>
    <t>['python', 'sql', 'azure', 'snowflake', 'fastapi']</t>
  </si>
  <si>
    <t>Data Engineer, AWS Vulnerability Management</t>
  </si>
  <si>
    <t>['python', 'java', 'scala', 'aws', 'redshift']</t>
  </si>
  <si>
    <t>Data Analyst - Celonis</t>
  </si>
  <si>
    <t>Govplace</t>
  </si>
  <si>
    <t>Revenue and Pricing Analyst</t>
  </si>
  <si>
    <t>MetroLagoons</t>
  </si>
  <si>
    <t>SN Cloud Solutions</t>
  </si>
  <si>
    <t>Junior Data Migration Engineer-3-6 Months Contract-Remote opportunity-Direct Customer</t>
  </si>
  <si>
    <t>['powershell', 'python', 'excel']</t>
  </si>
  <si>
    <t>Boeing, Product Data Management Engineer (Entry Level or Associate) - Application via WayUp</t>
  </si>
  <si>
    <t>Sr. Data Scientist Agent/Reinforcement Learning The Home Depot</t>
  </si>
  <si>
    <t>Technology , Inc.</t>
  </si>
  <si>
    <t>['python', 'sql', 'bigquery', 'redshift', 'snowflake', 'numpy', 'pandas', 'scikit-learn']</t>
  </si>
  <si>
    <t>['sql', 'python', 'databricks', 'spreadsheet', 'excel', 'sheets', 'tableau']</t>
  </si>
  <si>
    <t>Pomeroy</t>
  </si>
  <si>
    <t>Analyst II - Data Collection (Hybrid)</t>
  </si>
  <si>
    <t>Entech Medical Staffing</t>
  </si>
  <si>
    <t>Research Engineer, Data (Foundational Research, Machine Learning)</t>
  </si>
  <si>
    <t>['nosql', 'mongodb', 'mongodb', 'postgresql', 'mysql', 'cassandra', 'aws', 'gcp', 'azure', 'bigquery', 'spark', 'hadoop']</t>
  </si>
  <si>
    <t>AI Big Data Engineer</t>
  </si>
  <si>
    <t>['java', 'aws', 'azure', 'flow']</t>
  </si>
  <si>
    <t>Sr. Data Engineer (AWS, Databricks)</t>
  </si>
  <si>
    <t>Senior Sales Operations Analyst, Analytics</t>
  </si>
  <si>
    <t>['sql', 'excel', 'sheets', 'tableau', 'looker', 'power bi']</t>
  </si>
  <si>
    <t>Paul May &amp; Associates</t>
  </si>
  <si>
    <t>['python', 'sql', 'c#', 'sql server', 'aws', 'databricks', 'airflow', 'pyspark', 'kafka', 'spark', 'ssis']</t>
  </si>
  <si>
    <t>Regulatory Data Analyst</t>
  </si>
  <si>
    <t>['sql', 'db2', 'sql server', 'aws', 'snowflake']</t>
  </si>
  <si>
    <t>Alois Solutions</t>
  </si>
  <si>
    <t>Business Analyst - Payments Data</t>
  </si>
  <si>
    <t>['sql', 'sql server', 'mysql', 'aws', 'azure', 'gcp', 'oracle', 'snowflake', 'redshift', 'databricks', 'gdpr', 'tableau', 'power bi']</t>
  </si>
  <si>
    <t>Software Engineer 2 (Data Engineer)</t>
  </si>
  <si>
    <t>Technology Analyst Program - Data Science</t>
  </si>
  <si>
    <t>['sql', 'sas', 'sas', 'python', 'excel']</t>
  </si>
  <si>
    <t>Business Data Analyst ( Local applicants only)</t>
  </si>
  <si>
    <t>W L Staton Plumbing Heating &amp; Cooling</t>
  </si>
  <si>
    <t>Business Analyst / Data Analyst (Data Governance)</t>
  </si>
  <si>
    <t>Data IT Systems Engineer</t>
  </si>
  <si>
    <t>Monett, MO</t>
  </si>
  <si>
    <t>LinkOne Ingredient Solutions</t>
  </si>
  <si>
    <t>['crystal', 'sql', 'go', 'ssis']</t>
  </si>
  <si>
    <t>Junior Data Analyst / Data Scientist</t>
  </si>
  <si>
    <t>Incatern Data Services LLC</t>
  </si>
  <si>
    <t>Lead Data Analyst with P&amp;C Exp</t>
  </si>
  <si>
    <t>Value Connect Corp</t>
  </si>
  <si>
    <t>['sql', 'python', 'db2', 'snowflake', 'aws', 'jira']</t>
  </si>
  <si>
    <t>Professional Services Data Operations Analyst</t>
  </si>
  <si>
    <t>Brightree</t>
  </si>
  <si>
    <t>Financial Reporting Analyst</t>
  </si>
  <si>
    <t>Sarasota Clerk of the Circuit Court and County Comptroller</t>
  </si>
  <si>
    <t>Censys Technologies Corporation</t>
  </si>
  <si>
    <t>['sql', 'nosql', 'mongodb', 'mongodb', 'python', 'scala', 'java', 'postgresql', 'mysql', 'cassandra', 'dynamodb', 'aws', 'azure', 'gcp', 'redshift', 'bigquery', 'airflow', 'kafka', 'spark', 'tableau', 'power bi', 'terraform', 'docker', 'kubernetes']</t>
  </si>
  <si>
    <t>Ringside Talent</t>
  </si>
  <si>
    <t>['sql', 'python', 'scala', 'azure', 'databricks', 'git']</t>
  </si>
  <si>
    <t>AI-ML Engineer &amp; Senior AI-ML Engineer</t>
  </si>
  <si>
    <t>YO IT Group</t>
  </si>
  <si>
    <t>['python', 'aws', 'pytorch', 'tensorflow', 'hugging face']</t>
  </si>
  <si>
    <t>Sr Managers, Data Engineering</t>
  </si>
  <si>
    <t>['sql', 'python', 'aws', 'hadoop', 'spark', 'airflow', 'tableau', 'power bi', 'github']</t>
  </si>
  <si>
    <t>Lead GCP DevOps DATA Engineer</t>
  </si>
  <si>
    <t>['gcp', 'kubernetes', 'gitlab', 'github', 'terraform', 'ansible']</t>
  </si>
  <si>
    <t>Data Scientist I - People Analytics</t>
  </si>
  <si>
    <t>['python', 'r', 'sql', 'db2', 'sql server', 'jupyter', 'alteryx']</t>
  </si>
  <si>
    <t>['sql', 'c', 'python', 'postgresql', 'aws', 'redshift']</t>
  </si>
  <si>
    <t>Senior Manager-Data Analytics</t>
  </si>
  <si>
    <t>Data Engineer (Data Science and AI) [REMOTE]</t>
  </si>
  <si>
    <t>['python', 'r', 'sql', 'aws', 'azure', 'scikit-learn', 'tensorflow', 'pytorch', 'power bi', 'tableau']</t>
  </si>
  <si>
    <t>Data Engineer, Kuiper Commercial Revenue Operations</t>
  </si>
  <si>
    <t>Amazon Kuiper Commercial Services LLC</t>
  </si>
  <si>
    <t>['sql', 'python', 'java', 'scala', 'aws', 'azure', 'gcp', 'redshift', 'hadoop', 'spark']</t>
  </si>
  <si>
    <t>Senior Data Engineer IS</t>
  </si>
  <si>
    <t>Principal Data Engineer I - Spectrum Reach</t>
  </si>
  <si>
    <t>Charter Communications</t>
  </si>
  <si>
    <t>['sql', 'python', 'shell', 'databricks', 'snowflake', 'aws', 'airflow', 'tensorflow', 'spark', 'windows', 'tableau', 'looker', 'git']</t>
  </si>
  <si>
    <t>AML Quantitative Analyst, Data Scientist II</t>
  </si>
  <si>
    <t>Senior Data Scientist, Emerging Technology and Innovation</t>
  </si>
  <si>
    <t>Analytics Engineer III</t>
  </si>
  <si>
    <t>['python', 'r', 'sql', 'tableau', 'power bi', 'looker']</t>
  </si>
  <si>
    <t>Security Risk Management Data Analyst</t>
  </si>
  <si>
    <t>Cumberland, RI</t>
  </si>
  <si>
    <t>Advanced AI Research Data Scientist</t>
  </si>
  <si>
    <t>['sql', 'python', 'gcp', 'azure', 'aws', 'pyspark', 'kafka']</t>
  </si>
  <si>
    <t>Business Intelligence &amp; Data Engineer(Retail and E Commerce)</t>
  </si>
  <si>
    <t>UNTUCKit</t>
  </si>
  <si>
    <t>Tech Lead Engineer (AI &amp; Data Privacy)</t>
  </si>
  <si>
    <t>Menlo Park, CA (+1 other)</t>
  </si>
  <si>
    <t>GTM Data Analyst - Target Modelling</t>
  </si>
  <si>
    <t>Senior Analyst, Digital Analytics</t>
  </si>
  <si>
    <t>Data Engineer Master Data Management</t>
  </si>
  <si>
    <t>Computer Task Group, Inc</t>
  </si>
  <si>
    <t>['python', 'phoenix']</t>
  </si>
  <si>
    <t>Senior Data Scientist, Energy</t>
  </si>
  <si>
    <t>Avathon</t>
  </si>
  <si>
    <t>['python', 'r', 'matlab', 'pytorch', 'tensorflow', 'theano', 'keras']</t>
  </si>
  <si>
    <t>Decision Scientist, Product</t>
  </si>
  <si>
    <t>['sql', 'python', 'snowflake', 'aws', 'azure', 'redshift', 'spark', 'scikit-learn', 'numpy', 'pandas', 'tensorflow', 'pytorch', 'mxnet', 'power bi', 'tableau', 'jira']</t>
  </si>
  <si>
    <t>['sql', 'python', 'c', 'gcp', 'azure', 'aws', 'pyspark', 'kafka']</t>
  </si>
  <si>
    <t>Crime Analytics Engineer, Software Implementations</t>
  </si>
  <si>
    <t>Sr. Business Intelligence Engineer, NCRC, NCRC Science and Analytics</t>
  </si>
  <si>
    <t>ETL Engineer (AWS and SQL)</t>
  </si>
  <si>
    <t>['python', 'sql', 'postgresql', 'aws', 'redshift', 'pyspark', 'express', 'splunk', 'word', 'excel', 'powerpoint', 'outlook', 'gitlab']</t>
  </si>
  <si>
    <t>['python', 'c', 'shell', 'oracle', 'tableau']</t>
  </si>
  <si>
    <t>Senior Data Engineer Manager</t>
  </si>
  <si>
    <t>['sql', 'python', 'java', 'typescript', 'aws', 'snowflake', 'flow']</t>
  </si>
  <si>
    <t>Data Engineering Lead: eCommerce &amp; Consumer</t>
  </si>
  <si>
    <t>['gcp', 'aws', 'azure', 'bigquery', 'snowflake', 'spark']</t>
  </si>
  <si>
    <t>Business Intelligence Engineer-II, UTR BI Team</t>
  </si>
  <si>
    <t>['sql', 'python', 'nosql', 'r', 'sas', 'sas', 'matlab', 'dynamodb', 'aws', 'redshift', 'oracle', 'tableau']</t>
  </si>
  <si>
    <t>Data Analyst - TC - Data and Analy - Data Arch and Eng - FSO - Sr Mgr - Mul Positions - 1615992</t>
  </si>
  <si>
    <t>EY Careers</t>
  </si>
  <si>
    <t>['sql', 'nosql', 'mongodb', 'mongodb', 'sql server', 'mysql', 'postgresql', 'dynamodb', 'cassandra', 'neo4j', 'elasticsearch', 'aws', 'gcp', 'azure', 'snowflake', 'databricks', 'oracle', 'redshift', 'spark', 'kafka', 'github', 'kubernetes', 'jenkins', 'terraform']</t>
  </si>
  <si>
    <t>Part-Time Bioinformatics NGS Data Analyst Consultant (LC 34576-1)</t>
  </si>
  <si>
    <t>['bash', 'python', 'github', 'git']</t>
  </si>
  <si>
    <t>Paycomonline.net</t>
  </si>
  <si>
    <t>['snowflake', 'gdpr', 'power bi']</t>
  </si>
  <si>
    <t>Senior Solution Engineer, Data Engineering</t>
  </si>
  <si>
    <t>Data Operations Analyst - Reference Data</t>
  </si>
  <si>
    <t>Atlanta, GA (+4 others)</t>
  </si>
  <si>
    <t>Ops Data Analyst - South America</t>
  </si>
  <si>
    <t>Change Consultant (Workday Peakon Implementation)</t>
  </si>
  <si>
    <t>Powder Springs, GA</t>
  </si>
  <si>
    <t>Resolution Technologies</t>
  </si>
  <si>
    <t>Marketing Data Analyst II</t>
  </si>
  <si>
    <t>Hollywood Park, TX</t>
  </si>
  <si>
    <t>Stirista</t>
  </si>
  <si>
    <t>Lead Pharmacy Analytics Analyst</t>
  </si>
  <si>
    <t>['sql', 'sas', 'sas', 'excel', 'tableau']</t>
  </si>
  <si>
    <t>Senior Project Manager Research</t>
  </si>
  <si>
    <t>Ann &amp; Robert H. Lurie Children's Hospital of Chicago</t>
  </si>
  <si>
    <t>BOOZ ALLEN HAMILTON INTERNATIONAL (U.K.) LTD</t>
  </si>
  <si>
    <t>['python', 'rust', 'java', 'postgresql', 'aws', 'azure', 'github']</t>
  </si>
  <si>
    <t>Team Lead - Applications (AWS and Data Analytics Pratitioner)</t>
  </si>
  <si>
    <t>BCX</t>
  </si>
  <si>
    <t>Pyspark - Data Engineer</t>
  </si>
  <si>
    <t>['shell', 'sql', 'python', 'sql server', 'databricks', 'oracle', 'pyspark', 'spark', 'hadoop', 'angular', 'power bi', 'confluence', 'jira']</t>
  </si>
  <si>
    <t>Software Engineer, Experiment and Data Capture</t>
  </si>
  <si>
    <t>['aws', 'azure', 'bigquery']</t>
  </si>
  <si>
    <t>Sr. Abinitio Developer</t>
  </si>
  <si>
    <t>['sql', 'python', 'oracle', 'spark', 'unix', 'tableau', 'microstrategy']</t>
  </si>
  <si>
    <t>Vice President, Data Science and Analytics</t>
  </si>
  <si>
    <t>['gdpr', 'tableau', 'power bi']</t>
  </si>
  <si>
    <t>Implementation Engineer - Data Engineer</t>
  </si>
  <si>
    <t>Ipsos in US</t>
  </si>
  <si>
    <t>['python', 'sql', 'javascript', 'html', 'css', 'postgresql', 'mysql', 'aws', 'azure', 'pandas']</t>
  </si>
  <si>
    <t>Quantitative Developer - AI Implementation</t>
  </si>
  <si>
    <t>['python', 'c++', 'numpy', 'pandas', 'tensorflow', 'pytorch']</t>
  </si>
  <si>
    <t>Data Scientist-Direct Hire-ONSITE</t>
  </si>
  <si>
    <t>['python', 'r', 'scala', 'sql', 'bigquery', 'azure', 'aws', 'tensorflow', 'pytorch', 'scikit-learn', 'tableau', 'power bi', 'looker', 'microstrategy', 'excel', 'word', 'powerpoint']</t>
  </si>
  <si>
    <t>Data Insights Developer</t>
  </si>
  <si>
    <t>['python', 'sql', 'java', 'looker', 'tableau', 'power bi']</t>
  </si>
  <si>
    <t>['python', 'sql', 'r', 'aws', 'azure', 'databricks', 'gcp', 'pyspark', 'airflow', 'gitlab']</t>
  </si>
  <si>
    <t>Senior Data Analyst  Investment Management, SQL &amp; Data Governance.</t>
  </si>
  <si>
    <t>['sql', 'r', 'c', 'snowflake', 'jira']</t>
  </si>
  <si>
    <t>GenAI Data Scientist with Palantir Foundry and AIP !!! Remote</t>
  </si>
  <si>
    <t>Business Data Scientist, Global Affairs</t>
  </si>
  <si>
    <t>Support and Data Services Engineer</t>
  </si>
  <si>
    <t>['go', 'sql', 'snowflake', 'bigquery', 'unify', 'slack']</t>
  </si>
  <si>
    <t>Analyst IDM 1</t>
  </si>
  <si>
    <t>['azure', 'aws', 'splunk', 'word']</t>
  </si>
  <si>
    <t>Data Engineer – Streaming &amp; Cloud (Azure/Flink)</t>
  </si>
  <si>
    <t>['go', 'sql', 'python', 'java', 'azure', 'aws', 'airflow', 'unix', 'power bi']</t>
  </si>
  <si>
    <t>012 NiSource Corporate Services Co</t>
  </si>
  <si>
    <t>['python', 'sql', 'nosql', 'azure', 'aws', 'gcp', 'docker', 'kubernetes']</t>
  </si>
  <si>
    <t>Data Quality Engineer (DSS)</t>
  </si>
  <si>
    <t>['sql', 'python', 'snowflake', 'spark', 'airflow', 'looker']</t>
  </si>
  <si>
    <t>Informatica Cloud Data Engineer IDMC</t>
  </si>
  <si>
    <t>['sql', 'sql server', 'aws', 'flow']</t>
  </si>
  <si>
    <t>Mechanical Engineering Manager</t>
  </si>
  <si>
    <t>Johor Bahru, Johor, Malaysia</t>
  </si>
  <si>
    <t>DayOne Data Centers</t>
  </si>
  <si>
    <t>AI/ML Development Engineer, RD&amp;E</t>
  </si>
  <si>
    <t>Kimberly-Clark</t>
  </si>
  <si>
    <t>['python', 'databricks', 'azure', 'tensorflow', 'pytorch', 'pandas', 'numpy', 'git']</t>
  </si>
  <si>
    <t>Data Analyst III (SQL, Healthcare)</t>
  </si>
  <si>
    <t>Senior Demo Engineer Machine Learning</t>
  </si>
  <si>
    <t>Summit Group Solutions, LLC</t>
  </si>
  <si>
    <t>['c++', 'python', 'c#', 'react', 'windows', 'linux']</t>
  </si>
  <si>
    <t>W2 Only :: Data Engineer/ Analyst( MS team Integration, Power BI and AWS)</t>
  </si>
  <si>
    <t>['sql', 'nosql', 'python', 'aws', 'redshift', 'tableau', 'power bi', 'dax', 'git']</t>
  </si>
  <si>
    <t>['python', 'sql', 'java', 'aws']</t>
  </si>
  <si>
    <t>Sr. Cloud Data Engineer - Snowflake</t>
  </si>
  <si>
    <t>['sql', 'python', 'snowflake', 'oracle', 'aws', 'github']</t>
  </si>
  <si>
    <t>Sr Lead Power BI Specialist</t>
  </si>
  <si>
    <t>Insurance Financial Services</t>
  </si>
  <si>
    <t>['c#', 'power bi', 'sharepoint']</t>
  </si>
  <si>
    <t>Data Engineer (Python, GCP, BigQuery) (W2 Only)</t>
  </si>
  <si>
    <t>['python', 'sql', 'gcp', 'bigquery', 'airflow', 'looker', 'tableau', 'git', 'terraform']</t>
  </si>
  <si>
    <t>Data engineer (Mountain View CA) onsite</t>
  </si>
  <si>
    <t>Rivago infotech inc</t>
  </si>
  <si>
    <t>['scala', 'java', 'sql', 'nosql', 'aws', 'redshift', 'spark', 'git', 'jenkins', 'docker', 'kubernetes']</t>
  </si>
  <si>
    <t>AWS Data Lake House Engineer</t>
  </si>
  <si>
    <t>Tech Army</t>
  </si>
  <si>
    <t>['r', 'sql', 'mysql', 'sql server', 'aws', 'redshift', 'sharepoint']</t>
  </si>
  <si>
    <t>Enterprise Data and AI Architecture Leader</t>
  </si>
  <si>
    <t>['python', 'sql', 'oracle', 'snowflake', 'aws', 'azure', 'gcp']</t>
  </si>
  <si>
    <t>Senior HR Data Insights Analyst</t>
  </si>
  <si>
    <t>Senior Cybersecurity Analyst/</t>
  </si>
  <si>
    <t>['aws', 'azure', 'windows', 'splunk']</t>
  </si>
  <si>
    <t>Data Analyst - Provider Submission</t>
  </si>
  <si>
    <t>Amada Health</t>
  </si>
  <si>
    <t>Senior Machine Learning Engineer I - Voice</t>
  </si>
  <si>
    <t>Capital Rx</t>
  </si>
  <si>
    <t>['python', 'aws', 'azure', 'fastapi', 'twilio']</t>
  </si>
  <si>
    <t>Staff Data Scientist, Science</t>
  </si>
  <si>
    <t>Chan Zuckerberg Initiative</t>
  </si>
  <si>
    <t>Looking for Data Engineer</t>
  </si>
  <si>
    <t>['nosql', 'java', 'python', 'sql']</t>
  </si>
  <si>
    <t>Senior People Business Partner, Security</t>
  </si>
  <si>
    <t>Senior Analyst, Analytics</t>
  </si>
  <si>
    <t>['sql', 'excel', 'powerpoint', 'flow', 'jira']</t>
  </si>
  <si>
    <t>Evaluator, IT- Data Analytics</t>
  </si>
  <si>
    <t>Python - Data Engineering, AI/ML Developer ( Local to NJ Only)</t>
  </si>
  <si>
    <t>['python', 'sql', 'aws', 'databricks', 'snowflake', 'tensorflow', 'pytorch', 'scikit-learn', 'spark', 'pyspark', 'kafka', 'power bi', 'tableau', 'docker', 'jenkins', 'git', 'bitbucket']</t>
  </si>
  <si>
    <t>Data Engineer(Only locals with 8+ Years of exp on W2)</t>
  </si>
  <si>
    <t>HPTech Inc.</t>
  </si>
  <si>
    <t>['python', 'snowflake', 'aws', 'azure', 'excel']</t>
  </si>
  <si>
    <t>['sql', 'scala', 'python', 'redshift', 'snowflake', 'hadoop', 'spark', 'ssis']</t>
  </si>
  <si>
    <t>Cloud Data Engineer - Snowflake</t>
  </si>
  <si>
    <t>GEHA Health</t>
  </si>
  <si>
    <t>['sql', 'nosql', 'python', 'r', 'snowflake', 'azure', 'spark', 'flow']</t>
  </si>
  <si>
    <t>Hloop.ai</t>
  </si>
  <si>
    <t>['databricks', 'azure', 'pyspark', 'airflow', 'unity', 'git', 'github']</t>
  </si>
  <si>
    <t>Senior Data Management Analyst - Independent Testing &amp; Validation</t>
  </si>
  <si>
    <t>['sas', 'sas', 'sql', 'db2', 'oracle', 'express', 'tableau', 'sharepoint', 'github']</t>
  </si>
  <si>
    <t>Data Analyst Senior (SAP HANA DBA)</t>
  </si>
  <si>
    <t>ASRC Federal</t>
  </si>
  <si>
    <t>['sql', 'sap', 'tableau', 'alteryx']</t>
  </si>
  <si>
    <t>AML KYC Data Analyst, AVP</t>
  </si>
  <si>
    <t>['spreadsheet', 'cognos', 'excel']</t>
  </si>
  <si>
    <t>Senior Data Engineer – Azure &amp; Snowflake (28110)</t>
  </si>
  <si>
    <t>['sql', 'python', 'sql server', 'azure', 'snowflake', 'phoenix', 'power bi', 'terraform']</t>
  </si>
  <si>
    <t>Data Engineer I (Hybrid)</t>
  </si>
  <si>
    <t>['python', 'typescript', 'aws', 'snowflake', 'github']</t>
  </si>
  <si>
    <t>Senior Data Analyst – Financial Crimes Data</t>
  </si>
  <si>
    <t>['sql', 'excel', 'word', 'jira']</t>
  </si>
  <si>
    <t>Surgical Technologist - ST25-24654</t>
  </si>
  <si>
    <t>ETL TEST ENGINEER</t>
  </si>
  <si>
    <t>Lorvin Technologies</t>
  </si>
  <si>
    <t>['python', 'sql', 'snowflake', 'aws', 'kafka', 'tableau', 'power bi']</t>
  </si>
  <si>
    <t>Five Star Bank</t>
  </si>
  <si>
    <t>['sql', 'python', 'java', 'scala', 'aws', 'gcp', 'azure', 'snowflake', 'databricks', 'redshift', 'bigquery', 'spark', 'airflow', 'kafka', 'gdpr']</t>
  </si>
  <si>
    <t>Data Engineer II, GME Fintech</t>
  </si>
  <si>
    <t>Analyst, Business Intelligence</t>
  </si>
  <si>
    <t>Sol de Janeiro</t>
  </si>
  <si>
    <t>['sql', 'databricks', 'tableau', 'power bi', 'looker']</t>
  </si>
  <si>
    <t>Menlo Ventures Job Board</t>
  </si>
  <si>
    <t>Data Scientist Associate</t>
  </si>
  <si>
    <t>['shell', 'sql', 'python', 'java', 'sql server', 'bigquery', 'aws', 'redshift', 'pyspark', 'kafka', 'hadoop', 'spark', 'ssrs', 'dax']</t>
  </si>
  <si>
    <t>Staff Systems Engineer, Compilers</t>
  </si>
  <si>
    <t>['c++', 'swift', 'macos', 'windows', 'linux']</t>
  </si>
  <si>
    <t>SLED Law Enforcement Account Executive - North America</t>
  </si>
  <si>
    <t>Harris</t>
  </si>
  <si>
    <t>Sr Technical Recruiter (contract to hire)</t>
  </si>
  <si>
    <t>AI &amp; DATA ENGINEER</t>
  </si>
  <si>
    <t>Fayetteville's Hometown Utility</t>
  </si>
  <si>
    <t>['sql', 'python', 'oracle', 'pyspark']</t>
  </si>
  <si>
    <t>Sr Principal AI Agent Engineer</t>
  </si>
  <si>
    <t>['python', 'aws', 'azure', 'gcp', 'excel']</t>
  </si>
  <si>
    <t>Python Automation &amp; AI Solutions Developer</t>
  </si>
  <si>
    <t>System Administrator</t>
  </si>
  <si>
    <t>Tyto Athene</t>
  </si>
  <si>
    <t>Senior Data Engineer , GTS Corp</t>
  </si>
  <si>
    <t>Student Data Quality &amp; Compliance Specialist I</t>
  </si>
  <si>
    <t>Think Together</t>
  </si>
  <si>
    <t>['swift', 'excel', 'zoom', 'microsoft teams']</t>
  </si>
  <si>
    <t>NBC Internship Summer 2025 Program | High Acceptance Rate</t>
  </si>
  <si>
    <t>Tanzania (+4 others)</t>
  </si>
  <si>
    <t>NBC</t>
  </si>
  <si>
    <t>St Clair Shores, MI</t>
  </si>
  <si>
    <t>Bright Mind Solutions LLC</t>
  </si>
  <si>
    <t>Data Engineering Trainee</t>
  </si>
  <si>
    <t>LANXESS</t>
  </si>
  <si>
    <t>['c', 'sql', 'python', 'javascript', 'sap', 'flow']</t>
  </si>
  <si>
    <t>Cisco Internship Summer Program for High School Students</t>
  </si>
  <si>
    <t>Indonesia (+18 others)</t>
  </si>
  <si>
    <t>Business Data Analyst (Contract)</t>
  </si>
  <si>
    <t>Port of Spain, Trinidad &amp; Tobago</t>
  </si>
  <si>
    <t>Digicel</t>
  </si>
  <si>
    <t>['sql', 'excel', 'powerpoint', 'word', 'power bi', 'outlook']</t>
  </si>
  <si>
    <t>Coca Cola Internship 2025 | Beverage Industry Jobs</t>
  </si>
  <si>
    <t>Tanzania (+37 others)</t>
  </si>
  <si>
    <t>Coca-Cola</t>
  </si>
  <si>
    <t>System Business Data Analyst</t>
  </si>
  <si>
    <t>Glastonbury, CT</t>
  </si>
  <si>
    <t>Fresher Data Analyst</t>
  </si>
  <si>
    <t>CryptoChakra</t>
  </si>
  <si>
    <t>Apple Internship 2025 for High School Students</t>
  </si>
  <si>
    <t>Indonesia (+54 others)</t>
  </si>
  <si>
    <t>Data Scientist – Physical Sciences and Engineering--Flexible Location U.S.</t>
  </si>
  <si>
    <t>Jacobs Solutions</t>
  </si>
  <si>
    <t>Data Engineer (NO OPT/ CPT/H1B)</t>
  </si>
  <si>
    <t>Donato Technologies Inc</t>
  </si>
  <si>
    <t>['aws', 'databricks', 'pyspark', 'splunk']</t>
  </si>
  <si>
    <t>Data Engineer, Delivery Experience</t>
  </si>
  <si>
    <t>['aws', 'redshift', 'excel']</t>
  </si>
  <si>
    <t>['sql', 'r', 'spss']</t>
  </si>
  <si>
    <t>Master Data Management Sr. Developer</t>
  </si>
  <si>
    <t>['sql', 'shell', 'python', 'java', 'hadoop', 'spark', 'express', 'unix']</t>
  </si>
  <si>
    <t>Data Engineer II - AMZ9160383</t>
  </si>
  <si>
    <t>LinkedIn لبنان</t>
  </si>
  <si>
    <t>Pratt Industries</t>
  </si>
  <si>
    <t>['python', 'word', 'powerpoint', 'excel']</t>
  </si>
  <si>
    <t>Data Engineer  to Help with Resume Project</t>
  </si>
  <si>
    <t>['sql', 'airflow', 'kafka', 'flask', 'linux', 'kubernetes', 'docker']</t>
  </si>
  <si>
    <t>Artificial Intelligence Engineer, LearnWith.AI (Remote) - $200,000/year USD</t>
  </si>
  <si>
    <t>['sql', 'snowflake', 'oracle']</t>
  </si>
  <si>
    <t>['sql', 'python', 'excel', 'looker', 'tableau']</t>
  </si>
  <si>
    <t>VP, Data Technology</t>
  </si>
  <si>
    <t>Microsoft Fabric Data Engineer</t>
  </si>
  <si>
    <t>Collective Intelligence Inc.</t>
  </si>
  <si>
    <t>Senior AWS Data Engineer - (Employment sponsorship is not being considered)</t>
  </si>
  <si>
    <t>['aws', 'redshift', 'flow']</t>
  </si>
  <si>
    <t>Data Engineer - Need 9+ yrs Candidate - NY/NJ/FL</t>
  </si>
  <si>
    <t>Data Analyst, Business Transformation</t>
  </si>
  <si>
    <t>ADB Companies, LLC</t>
  </si>
  <si>
    <t>['word', 'powerpoint', 'outlook', 'excel', 'monday.com']</t>
  </si>
  <si>
    <t>Data Clerk</t>
  </si>
  <si>
    <t>Senior Data Engineer Azure &amp; Snowflake</t>
  </si>
  <si>
    <t>['sql', 'python', 'sql server', 'azure', 'snowflake', 'phoenix', 'sharepoint', 'power bi', 'terraform']</t>
  </si>
  <si>
    <t>business Data Analyst -  Pricing &amp; Reporting</t>
  </si>
  <si>
    <t>Starcom Consultant</t>
  </si>
  <si>
    <t>['sql', 'excel', 'visio', 'tableau', 'flow', 'jira']</t>
  </si>
  <si>
    <t>Analyst, Commercial Analytics</t>
  </si>
  <si>
    <t>['sas', 'sas', 'r', 'excel', 'power bi', 'powerpoint', 'spss']</t>
  </si>
  <si>
    <t>Technical Analyst - Telecommunications (2025-9292)</t>
  </si>
  <si>
    <t>Cox powered by Atrium</t>
  </si>
  <si>
    <t>Building Service 32BJ Benefit Funds</t>
  </si>
  <si>
    <t>['sql', 'python', 'r', 'azure', 'databricks', 'git']</t>
  </si>
  <si>
    <t>Data Engineer – Healthcare</t>
  </si>
  <si>
    <t>['fortran', 'python', 'java', 'scala', 'sql', 'sql server', 'azure', 'snowflake', 'databricks', 'oracle', 'spark', 'airflow', 'ssis']</t>
  </si>
  <si>
    <t>['python', 'java', 'sql', 'nosql', 'bigquery', 'spark', 'hadoop', 'terraform']</t>
  </si>
  <si>
    <t>IT Enterprise Business Analyst 2 / 3</t>
  </si>
  <si>
    <t>Splunk Data Analyst</t>
  </si>
  <si>
    <t>['splunk', 'flow']</t>
  </si>
  <si>
    <t>Melvindale, MI</t>
  </si>
  <si>
    <t>Entech Staffing Solutions</t>
  </si>
  <si>
    <t>['sql', 'sql server', 'azure', 'power bi', 'excel']</t>
  </si>
  <si>
    <t>Data Engineer, Amazon Smart Vehicles, Amazon Smart Vehicles</t>
  </si>
  <si>
    <t>['sql', 'python', 'scala', 'aws', 'redshift', 'hadoop', 'spark', 'ssis']</t>
  </si>
  <si>
    <t>PLA Buyer LLC</t>
  </si>
  <si>
    <t>['sql', 'javascript', 'sas', 'sas', 'r', 'excel']</t>
  </si>
  <si>
    <t>Finance and Data Analyst – Hybrid</t>
  </si>
  <si>
    <t>Data Engineer for High Speed I/O Validation</t>
  </si>
  <si>
    <t>['python', 'sql', 'java', 'scala', 'snowflake', 'spark', 'linux']</t>
  </si>
  <si>
    <t>Full-Stack AI/ML Engineer(active TS clearance or above)</t>
  </si>
  <si>
    <t>['python', 'java', 'c++', 'r', 'scala', 'neo4j']</t>
  </si>
  <si>
    <t>Senior Data Designer / BI Engineer</t>
  </si>
  <si>
    <t>['sql', 'python', 'power bi', 'excel', 'tableau']</t>
  </si>
  <si>
    <t>Kudelski Group</t>
  </si>
  <si>
    <t>['sql', 'python', 'sql server', 'azure', 'aws', 'aurora', 'redshift', 'kafka', 'spark', 'phoenix', 'express', 'ssis', 'power bi']</t>
  </si>
  <si>
    <t>Community Health Centers, Inc</t>
  </si>
  <si>
    <t>['python', 'sql', 'sql server', 'ssis', 'power bi', 'excel']</t>
  </si>
  <si>
    <t>Data Engineer - Business Intelligence Tools</t>
  </si>
  <si>
    <t>['sql', 'python', 'databricks', 'snowflake', 'power bi', 'sap', 'excel']</t>
  </si>
  <si>
    <t>Coalinga, CA</t>
  </si>
  <si>
    <t>West Hills Community College District</t>
  </si>
  <si>
    <t>['sql', 'spss', 'excel', 'powerpoint', 'word']</t>
  </si>
  <si>
    <t>Sr. Data Analyst &amp; Business Partner - Merchandising</t>
  </si>
  <si>
    <t>Roanoke, IN</t>
  </si>
  <si>
    <t>Vera Bradley</t>
  </si>
  <si>
    <t>['python', 'r', 'sql', 'sql server', 'excel', 'tableau', 'power bi']</t>
  </si>
  <si>
    <t>['sql', 'tableau', 'looker', 'github']</t>
  </si>
  <si>
    <t>['sql', 'snowflake', 'databricks', 'airflow', 'looker', 'tableau', 'power bi']</t>
  </si>
  <si>
    <t>Waters</t>
  </si>
  <si>
    <t>People Insights Analyst</t>
  </si>
  <si>
    <t>Data Quality Analyst - Junior - Now Hiring</t>
  </si>
  <si>
    <t>Data Engineer (Starlink)</t>
  </si>
  <si>
    <t>1441804 - Threat Intelligence Analyst</t>
  </si>
  <si>
    <t>Nodejs Senior Software Engineer (100% Remote)</t>
  </si>
  <si>
    <t>Tether</t>
  </si>
  <si>
    <t>['mongodb', 'mongodb', 'ruby', 'ruby', 'rust', 'c++', 'mysql', 'redis']</t>
  </si>
  <si>
    <t>Senior Analyst - Data Protection (Remote)</t>
  </si>
  <si>
    <t>Data Analyst, Finance &amp; Market Research New</t>
  </si>
  <si>
    <t>BioMed Realty</t>
  </si>
  <si>
    <t>['sql', 'oracle', 'excel', 'powerpoint', 'tableau', 'power bi']</t>
  </si>
  <si>
    <t>PrideStaff Jobs</t>
  </si>
  <si>
    <t>Salesforce Architect- R01551599</t>
  </si>
  <si>
    <t>['java', 'css', 'azure']</t>
  </si>
  <si>
    <t>Sr. Data Scientist – AI/ML &amp; LLM Specialist</t>
  </si>
  <si>
    <t>UIC Alaska</t>
  </si>
  <si>
    <t>['python', 'aws', 'azure', 'pytorch', 'tensorflow', 'scikit-learn']</t>
  </si>
  <si>
    <t>AI &amp; GEN AI Data Scientist-Experienced Associate</t>
  </si>
  <si>
    <t>Executive Director, Content Distribution</t>
  </si>
  <si>
    <t>Himalayas</t>
  </si>
  <si>
    <t>['drupal', 'looker']</t>
  </si>
  <si>
    <t>Security Administration Manager</t>
  </si>
  <si>
    <t>Senior D365 and Power Platform Consultant</t>
  </si>
  <si>
    <t>['azure', 'oracle', 'ssis', 'visio', 'powerpoint', 'word', 'sharepoint', 'sap', 'flow', 'smartsheet']</t>
  </si>
  <si>
    <t>AWS and Snowflake Data Engineer</t>
  </si>
  <si>
    <t>['sql', 'shell', 'python', 'aws', 'snowflake', 'databricks', 'spark', 'unix']</t>
  </si>
  <si>
    <t>McDavid, FL</t>
  </si>
  <si>
    <t>Virtual Account Manager</t>
  </si>
  <si>
    <t>InsuraTec Services Group</t>
  </si>
  <si>
    <t>Flutter Tech Lead</t>
  </si>
  <si>
    <t>['dart', 'firebase', 'firebase', 'flutter', 'graphql']</t>
  </si>
  <si>
    <t>Product Manager - Connectivity Governance</t>
  </si>
  <si>
    <t>JPMorgan Chase &amp; Co.</t>
  </si>
  <si>
    <t>Business Account Executive</t>
  </si>
  <si>
    <t>Hurst, TX</t>
  </si>
  <si>
    <t>Information Systems Programmer and Analyst I</t>
  </si>
  <si>
    <t>County of Contra Costa, California</t>
  </si>
  <si>
    <t>['sql', 'crystal', 'html', 'css', 'javascript', 'java', 'c#', 'vmware', 'windows', 'power bi', 'visio']</t>
  </si>
  <si>
    <t>Administrative Analyst</t>
  </si>
  <si>
    <t>University of California, Irvine</t>
  </si>
  <si>
    <t>Site Reliability Engineer II - Real-Time and Big Data</t>
  </si>
  <si>
    <t>['bash', 'python', 'shell', 'java', 'aws', 'kafka', 'gdpr', 'linux', 'word', 'git', 'kubernetes', 'docker', 'terraform', 'github']</t>
  </si>
  <si>
    <t>Deli Specialist</t>
  </si>
  <si>
    <t>Bobs Country Meats &amp; Deli</t>
  </si>
  <si>
    <t>Data Analyst Lead, TikTok Live</t>
  </si>
  <si>
    <t>Tik Tok</t>
  </si>
  <si>
    <t>CNC/Manual Machinist</t>
  </si>
  <si>
    <t>Seternity Solutions</t>
  </si>
  <si>
    <t>Sr. Machine Learning Engineer, Generative AI Innovation Center</t>
  </si>
  <si>
    <t>Programmer Analyst II</t>
  </si>
  <si>
    <t>['sql', 'shell', 'java', 'sas', 'sas', 'python', 'sql server', 'mysql', 'oracle', 'aws', 'redshift', 'microstrategy', 'tableau', 'power bi', 'qlik']</t>
  </si>
  <si>
    <t>Senior Business Intelligence Engineer, WW Sustainability</t>
  </si>
  <si>
    <t>Task Associate</t>
  </si>
  <si>
    <t>Associate Director of Business Intelligence - 155197</t>
  </si>
  <si>
    <t>Atrium</t>
  </si>
  <si>
    <t>['sql', 'python', 'redshift', 'bigquery', 'snowflake', 'spark', 'tableau', 'looker', 'git']</t>
  </si>
  <si>
    <t>M&amp;A IT Diligence Senior Consultant</t>
  </si>
  <si>
    <t>Program Manager, Meter Data and Engineering</t>
  </si>
  <si>
    <t>Massachusetts Water Resources Authority</t>
  </si>
  <si>
    <t>['sql', 'sas', 'sas', 'python', 'r', 'azure', 'linux', 'alteryx']</t>
  </si>
  <si>
    <t>Uber Internship for High School Students | 2025 Applications</t>
  </si>
  <si>
    <t>Philippines (+29 others)</t>
  </si>
  <si>
    <t>Uber Technologies Inc</t>
  </si>
  <si>
    <t>Principal Engineer - Network Data Engineer - Full-time</t>
  </si>
  <si>
    <t>['swift', 'sql', 'python', 'tableau']</t>
  </si>
  <si>
    <t>Senior Accessibility Engineer</t>
  </si>
  <si>
    <t>['html', 'css', 'javascript', 'gitlab']</t>
  </si>
  <si>
    <t>Senior Marketing Operations Manager</t>
  </si>
  <si>
    <t>Sales Manager, SMB - Americas</t>
  </si>
  <si>
    <t>Ashby</t>
  </si>
  <si>
    <t>['c', 'go', 'flow', 'notion']</t>
  </si>
  <si>
    <t>Intel Internship | High School Summer 2025 Program</t>
  </si>
  <si>
    <t>Ireland (+14 others)</t>
  </si>
  <si>
    <t>Amazon Internship Summer 2025 for High School Students</t>
  </si>
  <si>
    <t>Ireland (+28 others)</t>
  </si>
  <si>
    <t>['go', 'python', 'java', 'aws']</t>
  </si>
  <si>
    <t>Data Analytics Specialist in Market Trends (Part-time)</t>
  </si>
  <si>
    <t>Jonesboro, GA</t>
  </si>
  <si>
    <t>Together Friends Organization</t>
  </si>
  <si>
    <t>Retail Store Manager - AT&amp;T Authorized Retailer</t>
  </si>
  <si>
    <t>Prime Communications</t>
  </si>
  <si>
    <t>shift supervisor - Store# 22655, FM1464 &amp; BELLAIRE</t>
  </si>
  <si>
    <t>Richmond, TX</t>
  </si>
  <si>
    <t>Starbucks</t>
  </si>
  <si>
    <t>Data Engineer, Chemistry Simulation Platform</t>
  </si>
  <si>
    <t>SandboxAQ</t>
  </si>
  <si>
    <t>['python', 'go', 'bigquery', 'gcp', 'airflow', 'graphql', 'fastapi', 'terraform']</t>
  </si>
  <si>
    <t>Quant Research Analyst - PIMCO</t>
  </si>
  <si>
    <t>NANA Regional Corporation</t>
  </si>
  <si>
    <t>['sql', 'sas', 'sas', 'python', 'sql server', 'oracle', 'gcp', 'azure', 'aws', 'spark', 'ssis', 'flow']</t>
  </si>
  <si>
    <t>['python', 'r', 'aws', 'numpy', 'pandas', 'matplotlib', 'jupyter', 'linux', 'word']</t>
  </si>
  <si>
    <t>Data Engineer, Technology</t>
  </si>
  <si>
    <t>['scala', 'python', 'sql', 'databricks', 'azure', 'aws', 'spark', 'pyspark', 'airflow', 'git']</t>
  </si>
  <si>
    <t>Associate GTM Engineer - Marketing</t>
  </si>
  <si>
    <t>['javascript', 'python', 'sql', 'snowflake', 'excel']</t>
  </si>
  <si>
    <t>Sales Engineer</t>
  </si>
  <si>
    <t>['go', 'snowflake', 'bigquery']</t>
  </si>
  <si>
    <t>Mitchell Martin, Inc.</t>
  </si>
  <si>
    <t>Lead Data Scientist - Academic / Biology Research</t>
  </si>
  <si>
    <t>Durin</t>
  </si>
  <si>
    <t>Cloud Data &amp; Analytics Engineer - Senior Associate</t>
  </si>
  <si>
    <t>Qode</t>
  </si>
  <si>
    <t>['dynamodb', 'aws', 'redshift', 'spark']</t>
  </si>
  <si>
    <t>Commissioning Engineer (Data Centers)</t>
  </si>
  <si>
    <t>Customer Insights - Data Analyst</t>
  </si>
  <si>
    <t>Remote-Jobs USA</t>
  </si>
  <si>
    <t>['excel', 'looker', 'power bi']</t>
  </si>
  <si>
    <t>Analytics Engineer, Strategic Accounts</t>
  </si>
  <si>
    <t>['go', 'sql', 'python', 'bigquery', 'snowflake', 'redshift', 'airflow']</t>
  </si>
  <si>
    <t>Cracker Barrel Old Country Store</t>
  </si>
  <si>
    <t>['sql', 'python', 'vba', 'c', 'power bi', 'dax', 'ssrs', 'excel']</t>
  </si>
  <si>
    <t>Specialist, Strategic Sourcing</t>
  </si>
  <si>
    <t>Senior Data Engineer - Financial Data Integrity (REMOTE)</t>
  </si>
  <si>
    <t>Chevy Chase</t>
  </si>
  <si>
    <t>['java', 'python', 'javascript', 'sql', 'nosql', 'aws', 'azure', 'snowflake', 'git', 'docker', 'kubernetes']</t>
  </si>
  <si>
    <t>Sr. Adobe Experience Platform Engineer</t>
  </si>
  <si>
    <t>Advent, WV</t>
  </si>
  <si>
    <t>RemoteWorker US</t>
  </si>
  <si>
    <t>EHS Business Partner</t>
  </si>
  <si>
    <t>Senior Ambulatory Practice Manager</t>
  </si>
  <si>
    <t>Roanoke, AL</t>
  </si>
  <si>
    <t>Greater Baltimore Medical Center Healthcare</t>
  </si>
  <si>
    <t>Project Manager - PMO</t>
  </si>
  <si>
    <t>Sysintelli, Inc.</t>
  </si>
  <si>
    <t>['sql', 'snowflake', 'azure', 'arch', 'visio', 'jira', 'confluence']</t>
  </si>
  <si>
    <t>Workforce Data Analytics Engineer</t>
  </si>
  <si>
    <t>TASQ Staffing Solutions</t>
  </si>
  <si>
    <t>Lead Snowflake Architect, Data Engineering</t>
  </si>
  <si>
    <t>['sql', 'python', 'snowflake', 'aws', 'azure', 'gcp', 'spark']</t>
  </si>
  <si>
    <t>['sql', 'python', 'r', 'sas', 'sas', 'java', 'postgresql', 'aws', 'react', 'node.js', 'tableau']</t>
  </si>
  <si>
    <t>Program Data Analyst Specialist</t>
  </si>
  <si>
    <t>['sql', 'aurora', 'tableau', 'power bi']</t>
  </si>
  <si>
    <t>Data Operations Analyst II</t>
  </si>
  <si>
    <t>Charleston, WV via LinkedIn</t>
  </si>
  <si>
    <t>['python', 'kafka', 'phoenix']</t>
  </si>
  <si>
    <t>['bigquery', 'tableau', 'power bi', 'looker']</t>
  </si>
  <si>
    <t>Business Intelligence Engineer, Amazon Business</t>
  </si>
  <si>
    <t>['sql', 'python', 'r', 'phoenix']</t>
  </si>
  <si>
    <t>['sas', 'sas', 'sql', 'power bi', 'flow']</t>
  </si>
  <si>
    <t>Software Engineer - WarpStream</t>
  </si>
  <si>
    <t>['java', 'go', 'c', 'c++', 'python', 'aws', 'gcp', 'azure', 'kafka']</t>
  </si>
  <si>
    <t>Sr. GTM Engineer - Marketing</t>
  </si>
  <si>
    <t>Software Engineer II (Hadoop, Java, Data)-R-247295</t>
  </si>
  <si>
    <t>['java', 'hadoop', 'flow']</t>
  </si>
  <si>
    <t>Data Center Chief Engineer</t>
  </si>
  <si>
    <t>Director, SRE</t>
  </si>
  <si>
    <t>Palestine</t>
  </si>
  <si>
    <t>['go', 'kubernetes', 'terraform', 'docker']</t>
  </si>
  <si>
    <t>Manager Data Engineering / Data Warehouse</t>
  </si>
  <si>
    <t>Green Tree, PA</t>
  </si>
  <si>
    <t>['sql', 'python', 'scala', 'azure', 'databricks', 'pyspark', 'git']</t>
  </si>
  <si>
    <t>Shopify + Ads Data Engineer for Marketing Tracking Infrastructure</t>
  </si>
  <si>
    <t>Data Engineer, Emerging Talent Intern</t>
  </si>
  <si>
    <t>MTA</t>
  </si>
  <si>
    <t>Partner Engineer</t>
  </si>
  <si>
    <t>['c', 'sql', 'snowflake', 'databricks', 'gcp', 'bigquery', 'monday.com']</t>
  </si>
  <si>
    <t>CareBridge</t>
  </si>
  <si>
    <t>Sr Data Engineer - EDW</t>
  </si>
  <si>
    <t>['python', 'sql', 'bash', 'shell', 'javascript', 'html', 'css', 'gcp', 'aws', 'azure', 'bigquery', 'flask', 'django', 'unix', 'microstrategy', 'tableau']</t>
  </si>
  <si>
    <t>Data Integration Engineer, Technology</t>
  </si>
  <si>
    <t>['sql', 'python', 'postgresql', 'sql server', 'aws', 'databricks', 'airflow', 'spark', 'linux', 'terraform']</t>
  </si>
  <si>
    <t>Business Intelligence Engineer II, Amazon Search</t>
  </si>
  <si>
    <t>Stamford, NY</t>
  </si>
  <si>
    <t>Data Scientist/Python/ML/All Levels/Chicago</t>
  </si>
  <si>
    <t>['sql', 'python', 'postgresql', 'aws', 'scikit-learn', 'jupyter', 'pandas', 'numpy', 'docker']</t>
  </si>
  <si>
    <t>Head Data Engineering</t>
  </si>
  <si>
    <t>HBL</t>
  </si>
  <si>
    <t>['python', 'java', 'sql', 'spark', 'hadoop']</t>
  </si>
  <si>
    <t>Retail Product Data Analyst</t>
  </si>
  <si>
    <t>Blue Harlan LLC</t>
  </si>
  <si>
    <t>['excel', 'sheets', 'sap', 'flow']</t>
  </si>
  <si>
    <t>Sr. Principal Data Engineer</t>
  </si>
  <si>
    <t>['go', 'databricks', 'aws', 'gdpr', 'sap', 'tableau', 'sheets']</t>
  </si>
  <si>
    <t>Senior FP&amp;A Analyst, Sales</t>
  </si>
  <si>
    <t>['sql', 'sheets', 'excel', 'tableau', 'gitlab']</t>
  </si>
  <si>
    <t>ComputerWork</t>
  </si>
  <si>
    <t>['databricks', 'tableau']</t>
  </si>
  <si>
    <t>Remote Data Scientist - 17843</t>
  </si>
  <si>
    <t>Amravati, Maharashtra, India</t>
  </si>
  <si>
    <t>Turing</t>
  </si>
  <si>
    <t>Senior Manager, Data Science &amp; Analytics</t>
  </si>
  <si>
    <t>Research Scientist, Ads QUEST</t>
  </si>
  <si>
    <t>['python', 'javascript', 'r', 'java', 'c++', 'pytorch', 'tensorflow', 'keras']</t>
  </si>
  <si>
    <t>Senior Data Scientist, Specialist Senior – SFL Scientific</t>
  </si>
  <si>
    <t>Business Intelligence</t>
  </si>
  <si>
    <t>Hire Our Heroes Veteran Job Board</t>
  </si>
  <si>
    <t>['python', 'shell', 'aws', 'django']</t>
  </si>
  <si>
    <t>SAS Programmer/Data Analyst</t>
  </si>
  <si>
    <t>Texas Education Agency</t>
  </si>
  <si>
    <t>['sas', 'sas', 'sql', 'javascript', 'css', 'react.js', 'jquery', 'bitbucket', 'jenkins', 'jira']</t>
  </si>
  <si>
    <t>Staff Data Scientist- Student Loans</t>
  </si>
  <si>
    <t>Lead Machine Learning Engineer, Shopping - Feed (Remote)</t>
  </si>
  <si>
    <t>['sql', 'python', 'scala', 'java', 'pytorch', 'scikit-learn', 'spark', 'tensorflow', 'docker']</t>
  </si>
  <si>
    <t>Cloud Governance Software/Data Engineer</t>
  </si>
  <si>
    <t>['python', 'golang', 'java', 'sql', 'aws', 'terraform']</t>
  </si>
  <si>
    <t>New York, NY (+12 others)</t>
  </si>
  <si>
    <t>Data Analyst (Snowflake &amp; PowerBI) - (USC/GC Only)</t>
  </si>
  <si>
    <t>AI &amp; Data Architecture Expert</t>
  </si>
  <si>
    <t>Dammam Saudi Arabia</t>
  </si>
  <si>
    <t>aramco digital</t>
  </si>
  <si>
    <t>['nosql', 'python', 'scala', 'java', 'snowflake', 'bigquery', 'redshift', 'spark', 'hadoop', 'kafka']</t>
  </si>
  <si>
    <t>Data Analyst/Admin</t>
  </si>
  <si>
    <t>LeadingEdge Personnel</t>
  </si>
  <si>
    <t>Product Manager (Experimentation Data Engineering Team)</t>
  </si>
  <si>
    <t>San Francisco, CA (+2 others)</t>
  </si>
  <si>
    <t>Data Lifecycle Analyst I</t>
  </si>
  <si>
    <t>Maintenance Analyst</t>
  </si>
  <si>
    <t>La Porte, TX</t>
  </si>
  <si>
    <t>Austin Industrial, Inc.</t>
  </si>
  <si>
    <t>Honolulu, HI via LinkedIn</t>
  </si>
  <si>
    <t>IT Business Analyst (PowerBI)</t>
  </si>
  <si>
    <t>Pro Assets</t>
  </si>
  <si>
    <t>Inceed</t>
  </si>
  <si>
    <t>Bigdata Data Engineer with Google Cloud Platform</t>
  </si>
  <si>
    <t>['java', 'bigquery', 'spark', 'hadoop', 'kubernetes', 'github']</t>
  </si>
  <si>
    <t>Sr. Staff Data Engineer - Snowflake Expert</t>
  </si>
  <si>
    <t>JDA</t>
  </si>
  <si>
    <t>['python', 'no-sql', 'java', 'groovy', 'nosql', 'elasticsearch', 'snowflake', 'azure', 'aws', 'gcp', 'kafka', 'spark', 'spring', 'node.js', 'react.js', 'kubernetes', 'github', 'jenkins', 'ansible', 'docker', 'git', 'jira']</t>
  </si>
  <si>
    <t>Baillie Lumber</t>
  </si>
  <si>
    <t>['sql', 'python', 'r', 'sap']</t>
  </si>
  <si>
    <t>Business Services &amp; Operations Data Analyst</t>
  </si>
  <si>
    <t>Chicago, IL via LinkedIn</t>
  </si>
  <si>
    <t>Hightower Advisors</t>
  </si>
  <si>
    <t>['python', 'c', 'excel']</t>
  </si>
  <si>
    <t>Data Engineer - Principal</t>
  </si>
  <si>
    <t>['sql', 'python', 'redshift', 'airflow']</t>
  </si>
  <si>
    <t>Data Engineer - Databricks-ONSITE</t>
  </si>
  <si>
    <t>Aspire System Digital Transformation Inc</t>
  </si>
  <si>
    <t>['sql', 'python', 'scala', 'databricks', 'aws', 'azure', 'spark', 'pyspark', 'unity']</t>
  </si>
  <si>
    <t>FSI Inc</t>
  </si>
  <si>
    <t>Senior Data Analytics Engineer / Hybrid in West LA 2 Days / Series A Startup / ETL Pipelines</t>
  </si>
  <si>
    <t>['python', 'sql', 'postgresql', 'aws', 'gcp', 'azure', 'tableau', 'looker', 'power bi']</t>
  </si>
  <si>
    <t>AbodeMine</t>
  </si>
  <si>
    <t>Tableau Developer / Data Analyst</t>
  </si>
  <si>
    <t>Slalom Flex (Project Based) - Data Reporting Analyst</t>
  </si>
  <si>
    <t>['sql', 'bigquery', 'tableau', 'powerpoint']</t>
  </si>
  <si>
    <t>Reference Data Analyst - S&amp;P Global</t>
  </si>
  <si>
    <t>['python', 'sql', 'snowflake', 'gcp', 'aws']</t>
  </si>
  <si>
    <t>Marketing Data Engineer (Salesforce &amp; Alteryx)</t>
  </si>
  <si>
    <t>['sql', 'snowflake', 'redshift', 'oracle', 'alteryx']</t>
  </si>
  <si>
    <t>PayScale</t>
  </si>
  <si>
    <t>['sql', 'powershell', 'python', 'nosql', 'sql server', 'mysql', 'mariadb', 'postgresql', 'cassandra', 'snowflake', 'spark', 'ssis', 'ssrs', 'tableau', 'git']</t>
  </si>
  <si>
    <t>Senior Data Scientist, L'Oréal Research &amp; Innovation</t>
  </si>
  <si>
    <t>L'Oréal</t>
  </si>
  <si>
    <t>Hash Technologies</t>
  </si>
  <si>
    <t>['python', 'sql', 'azure', 'databricks', 'spark', 'pyspark', 'pandas', 'numpy', 'scikit-learn', 'git', 'docker', 'kubernetes']</t>
  </si>
  <si>
    <t>['python', 'scala', 'sql', 'azure', 'databricks']</t>
  </si>
  <si>
    <t>['python', 'sql', 'scala', 'java', 'mongodb', 'mongodb', 'postgresql', 'redis', 'aws', 'gcp', 'azure', 'bigquery', 'pandas', 'numpy', 'scikit-learn', 'tensorflow', 'pytorch', 'spark', 'hadoop', 'airflow', 'fastapi', 'flask', 'docker', 'kubernetes', 'git', 'github', 'gitlab', 'jira', 'confluence', 'slack', 'zoom']</t>
  </si>
  <si>
    <t>Data Analyst/Program Coordinator | Enhanced Case Management (ECM)</t>
  </si>
  <si>
    <t>The April Parker Foundation</t>
  </si>
  <si>
    <t>PMTS, Inc</t>
  </si>
  <si>
    <t>['python', 'scala', 'postgresql', 'dynamodb', 'aws', 'databricks', 'redshift', 'oracle']</t>
  </si>
  <si>
    <t>Marketing Data Engineer (Salesforce &amp; Alteryx) - Buckhead</t>
  </si>
  <si>
    <t>Philadelphia, PA via LinkedIn</t>
  </si>
  <si>
    <t>CrossTech Consulting Group, Inc.</t>
  </si>
  <si>
    <t>Excelsior, MN</t>
  </si>
  <si>
    <t>Sagiliti</t>
  </si>
  <si>
    <t>['python', 'postgresql', 'databricks', 'azure', 'airflow']</t>
  </si>
  <si>
    <t>Data Analyst III - Tableau Contractor</t>
  </si>
  <si>
    <t>REQ Solutions</t>
  </si>
  <si>
    <t>Data Engineer &amp; Splunk Integration SME</t>
  </si>
  <si>
    <t>['python', 'bash', 'powershell', 'r', 'java', 'scala', 'aws', 'azure', 'databricks', 'snowflake', 'pytorch', 'scikit-learn', 'splunk', 'gitlab', 'github']</t>
  </si>
  <si>
    <t>Harri</t>
  </si>
  <si>
    <t>CAVA - Support Center</t>
  </si>
  <si>
    <t>['python', 'sql', 'aws', 'azure', 'gcp', 'spark']</t>
  </si>
  <si>
    <t>Sr. Director, Data Analytics &amp; Analytics Engineering</t>
  </si>
  <si>
    <t>BMG</t>
  </si>
  <si>
    <t>['sql', 'python', 'gcp', 'pandas', 'numpy', 'matplotlib', 'airflow', 'looker', 'git', 'docker', 'jira', 'confluence']</t>
  </si>
  <si>
    <t>Infinium Spirits, Inc.</t>
  </si>
  <si>
    <t>['sql', 'python', 'azure', 'snowflake', 'databricks', 'power bi', 'dax', 'git']</t>
  </si>
  <si>
    <t>Teachers' Retirement System of the State of Illinois</t>
  </si>
  <si>
    <t>['sql', 'sql server', 'power bi', 'tableau', 'excel']</t>
  </si>
  <si>
    <t>Data Scientist, Amazon B2B Payments and Lending, Credit Science</t>
  </si>
  <si>
    <t>Senior Software Engineer | Advanced Data Engineering</t>
  </si>
  <si>
    <t>Data Engineer III, Amazon Key</t>
  </si>
  <si>
    <t>['sql', 'python', 'java', 'scala', 'aws', 'redshift', 'gdpr']</t>
  </si>
  <si>
    <t>Koam Engineering Systems</t>
  </si>
  <si>
    <t>Data Analyst (Social Analytics - LucasFilm)</t>
  </si>
  <si>
    <t>['excel', 'powerpoint', 'sheets']</t>
  </si>
  <si>
    <t>['sql', 'mongo', 'c#', 'java', 'javascript', 'sql server', 'azure', 'aws', 'gcp', 'kafka', 'git', 'github']</t>
  </si>
  <si>
    <t>Staff Data Engineer (Menlo Park, CA or Durham, NC) #4275</t>
  </si>
  <si>
    <t>['sql', 'python', 'aws', 'airflow', 'spark', 'kubernetes', 'terraform']</t>
  </si>
  <si>
    <t>JDM Funding Corporation</t>
  </si>
  <si>
    <t>['excel', 'word', 'sheets']</t>
  </si>
  <si>
    <t>Senior Engineer - Finance Data Specialist</t>
  </si>
  <si>
    <t>['sql', 'python', 'azure', 'snowflake', 'redshift', 'airflow', 'power bi', 'tableau']</t>
  </si>
  <si>
    <t>AI &amp; Machine Learning Engineer - Senior - Consulting</t>
  </si>
  <si>
    <t>['go', 'python', 'sql', 'r', 'javascript', 'java', 'c++', 'c', 'azure', 'scikit-learn', 'pytorch', 'pandas', 'spark', 'excel', 'git', 'jira', 'unify']</t>
  </si>
  <si>
    <t>Crossmedia</t>
  </si>
  <si>
    <t>Data Analyst / Financial Engineer – Treasury Dept. (Associate)</t>
  </si>
  <si>
    <t>['python', 'sql', 'linux', 'tableau']</t>
  </si>
  <si>
    <t>Logistics - Data Analyst I</t>
  </si>
  <si>
    <t>Full Swing Golf Inc</t>
  </si>
  <si>
    <t>WAHVE LLC</t>
  </si>
  <si>
    <t>['sql', 'python', 'snowflake', 'looker', 'tableau']</t>
  </si>
  <si>
    <t>Data Analyst - Marketing &amp; Analytics</t>
  </si>
  <si>
    <t>Vera Bradley Sales, LLC</t>
  </si>
  <si>
    <t>Tallo</t>
  </si>
  <si>
    <t>University of Florida-Online</t>
  </si>
  <si>
    <t>Data Engineer III - AMZ9084955</t>
  </si>
  <si>
    <t>ETIC, Data Architecture - Senior Manager</t>
  </si>
  <si>
    <t>['sql', 'sql server', 'postgresql', 'aws', 'azure', 'gcp', 'redshift', 'bigquery', 'databricks', 'gdpr', 'airflow', 'hadoop', 'flow']</t>
  </si>
  <si>
    <t>['sql', 'go', 'tableau', 'looker', 'excel']</t>
  </si>
  <si>
    <t>Lead Engineer, Big Data</t>
  </si>
  <si>
    <t>['azure', 'databricks', 'hadoop', 'kafka', 'spark', 'phoenix', 'power bi', 'tableau', 'yarn']</t>
  </si>
  <si>
    <t>Assistant Manager, Strategy and Analytics</t>
  </si>
  <si>
    <t>['sas', 'sas', 'visual basic', 'sql', 'python', 'r', 'excel', 'powerpoint', 'cognos']</t>
  </si>
  <si>
    <t>Analyst, Strategy and Analytics</t>
  </si>
  <si>
    <t>['python', 'r', 'sql', 'sas', 'sas', 'excel']</t>
  </si>
  <si>
    <t>Director, Global Supply Chain Data Science and Analytics</t>
  </si>
  <si>
    <t>Wayne, PA via Ladders</t>
  </si>
  <si>
    <t>Cytokinetics</t>
  </si>
  <si>
    <t>['oracle', 'gdpr', 'sap', 'flow']</t>
  </si>
  <si>
    <t>Billing Clerk (Data Analyst II)</t>
  </si>
  <si>
    <t>Vision Information Technology Consultants LLC</t>
  </si>
  <si>
    <t>Call Manager/Voicemail Admin (Data Analyst II)</t>
  </si>
  <si>
    <t>Data Analyst Level 3</t>
  </si>
  <si>
    <t>['html', 'css', 'javascript', 'nosql', 'mongodb', 'mongodb', 'dynamodb', 'oracle', 'tableau']</t>
  </si>
  <si>
    <t>Janus Research Group</t>
  </si>
  <si>
    <t>Marketing Analytics Consultant</t>
  </si>
  <si>
    <t>Dover, DE via LinkedIn</t>
  </si>
  <si>
    <t>Cybersecurity &amp; Data Engineer</t>
  </si>
  <si>
    <t>Port Washington, WI</t>
  </si>
  <si>
    <t>Autel Automotive Intelligence USA</t>
  </si>
  <si>
    <t>5484 Technical Data Analyst</t>
  </si>
  <si>
    <t>Infoorigin inc</t>
  </si>
  <si>
    <t>['sql', 'css', 'mongo', 'nosql', 'jira', 'confluence']</t>
  </si>
  <si>
    <t>Scientist - Operations</t>
  </si>
  <si>
    <t>Data Engineer - Start up</t>
  </si>
  <si>
    <t>['sql', 'nosql', 'elasticsearch', 'redshift', 'aws', 'spark', 'pyspark']</t>
  </si>
  <si>
    <t>Data Engineer Onsite</t>
  </si>
  <si>
    <t>['shell', 'sql', 'python', 'aws', 'snowflake', 'airflow']</t>
  </si>
  <si>
    <t>Research and Policy (Data Analyst) Intern</t>
  </si>
  <si>
    <t>Early Care and Learning, Georgia Department of</t>
  </si>
  <si>
    <t>['word', 'excel', 'powerpoint', 'outlook', 'terminal']</t>
  </si>
  <si>
    <t>RSCH DATA ANL 3</t>
  </si>
  <si>
    <t>UCSF</t>
  </si>
  <si>
    <t>Data Engineer, Prime Video Global App Experience</t>
  </si>
  <si>
    <t>Sr. Data Engineer, Prime Video Global App Experience</t>
  </si>
  <si>
    <t>Lead Data Engineer - Azure &amp; Databricks</t>
  </si>
  <si>
    <t>Canvendor Inc</t>
  </si>
  <si>
    <t>['sql', 'python', 'azure', 'databricks', 'pyspark', 'github']</t>
  </si>
  <si>
    <t>Vitco Foods</t>
  </si>
  <si>
    <t>Marketing and Sales Analyst</t>
  </si>
  <si>
    <t>Gas South</t>
  </si>
  <si>
    <t>['go', 'sql', 'python', 'r', 'excel', 'tableau', 'power bi']</t>
  </si>
  <si>
    <t>Washington, NC</t>
  </si>
  <si>
    <t>Techim INC</t>
  </si>
  <si>
    <t>['python', 'sql', 'aws', 'snowflake', 'redshift', 'airflow', 'pandas', 'numpy', 'fastapi']</t>
  </si>
  <si>
    <t>Industrial Base Supply Chain Data Analyst</t>
  </si>
  <si>
    <t>['sql', 'nosql', 'python', 'r', 'pandas', 'scikit-learn', 'tableau', 'power bi']</t>
  </si>
  <si>
    <t>AI Research Engineer x2</t>
  </si>
  <si>
    <t>Data Engineer | W2 Role</t>
  </si>
  <si>
    <t>['mongo', 'sql', 'sql server', 'db2', 'oracle', 'kafka', 'phoenix']</t>
  </si>
  <si>
    <t>Data Engineer with Snowflake</t>
  </si>
  <si>
    <t>Strategic Resources International</t>
  </si>
  <si>
    <t>['python', 'c#', 'unify']</t>
  </si>
  <si>
    <t>Business Systems Analyst - 86172</t>
  </si>
  <si>
    <t>Entry Level Data Engineer- Power BI Expert</t>
  </si>
  <si>
    <t>Data Center Water Engineer, Execution Engineering</t>
  </si>
  <si>
    <t>Customer Support Data Analyst</t>
  </si>
  <si>
    <t>Sr. Data Engineer, Data Solutions</t>
  </si>
  <si>
    <t>Shivark Inc.</t>
  </si>
  <si>
    <t>['python', 'sql', 'java', 'scala', 'aws', 'snowflake', 'bigquery', 'redshift', 'numpy', 'pandas', 'flow', 'github']</t>
  </si>
  <si>
    <t>Lead Data Engineer | New York City, NY | Long Term - Only Local Profiles</t>
  </si>
  <si>
    <t>['python', 'scala', 'java', 'nosql', 'mongodb', 'mongodb', 'cassandra', 'aws', 'databricks', 'oracle', 'spark', 'hadoop', 'airflow', 'jenkins', 'git', 'terraform']</t>
  </si>
  <si>
    <t>['scala', 'python', 'sql', 'aws', 'snowflake', 'redshift', 'spark', 'airflow', 'graphql']</t>
  </si>
  <si>
    <t>Senior Data Analyst in Market Reference Data</t>
  </si>
  <si>
    <t>Sr Data Engineer in either Seattle, WA, Burbank, CA or New York, NY</t>
  </si>
  <si>
    <t>Data Analyst, Risk Adjustment</t>
  </si>
  <si>
    <t>AltaMed</t>
  </si>
  <si>
    <t>snaphunt-ats</t>
  </si>
  <si>
    <t>AI &amp; Machine Learning Engineer - TMT - Manager - Consulting - Open Location</t>
  </si>
  <si>
    <t>['go', 'python', 'sql', 'r', 'javascript', 'java', 'c++', 'c', 'aws', 'azure', 'kafka', 'scikit-learn', 'pytorch', 'pandas', 'spark', 'excel', 'git', 'jira', 'unify']</t>
  </si>
  <si>
    <t>Entry Level Data Specialist (Inventory Planner)</t>
  </si>
  <si>
    <t>Azure Data Analyst (2) - 5770313</t>
  </si>
  <si>
    <t>['sql', 'c', 'r', 'azure', 'watson', 'angular']</t>
  </si>
  <si>
    <t>Senior Audience Segmentation and Data Analyst</t>
  </si>
  <si>
    <t>Choice Hotels International</t>
  </si>
  <si>
    <t>['sql', 'gdpr', 'excel', 'zoom']</t>
  </si>
  <si>
    <t>Business Technical Analyst - SAS</t>
  </si>
  <si>
    <t>Manager &amp; Sr Data Scientist</t>
  </si>
  <si>
    <t>Director, Data Science - Model Risk</t>
  </si>
  <si>
    <t>['python', 'scala', 'r', 'aws']</t>
  </si>
  <si>
    <t>Hiring: Google Cloud Platform Data Engineer | Full-Time | Onsite in Richardson/Dallas, TX</t>
  </si>
  <si>
    <t>['python', 'sql', 'bigquery', 'pyspark', 'spark', 'jenkins', 'github']</t>
  </si>
  <si>
    <t>Data Analyst - Public Health</t>
  </si>
  <si>
    <t>Hopewell, NC</t>
  </si>
  <si>
    <t>Mecklenburg County</t>
  </si>
  <si>
    <t>['sql', 'ssrs', 'power bi', 'dax']</t>
  </si>
  <si>
    <t>Data Quality Manager | Vertis North</t>
  </si>
  <si>
    <t>Imus City, Cavite, Philippines</t>
  </si>
  <si>
    <t>['sql', 'python', 'excel', 'sheets']</t>
  </si>
  <si>
    <t>Analyst, Finance Master Data Accounting &amp; Controlling</t>
  </si>
  <si>
    <t>WorkGenius Group</t>
  </si>
  <si>
    <t>Johnson &amp; Johnson, Associate Director - Hematology, Oncology Data Sciences &amp; Digital Health - Application via WayUp</t>
  </si>
  <si>
    <t>['python', 'sql', 'snowflake', 'aws', 'gcp', 'azure', 'airflow', 'phoenix', 'git']</t>
  </si>
  <si>
    <t>Data Scientist/R/Python - Life science</t>
  </si>
  <si>
    <t>Maxisclinical</t>
  </si>
  <si>
    <t>Data Engineer II - Enterprise Data &amp; Analytics - Digital and Technology Partners - Remote</t>
  </si>
  <si>
    <t>['sql', 'nosql', 'mongodb', 'mongodb', 'python', 'scala', 'java', 'go', 'azure', 'databricks', 'airflow', 'hadoop', 'spark', 'kafka', 'node.js', 'django', 'linux', 'power bi', 'tableau', 'docker', 'kubernetes', 'git', 'github', 'unity', 'jira']</t>
  </si>
  <si>
    <t>Baker Electric</t>
  </si>
  <si>
    <t>['sql', 'python', 'scala', 'snowflake', 'redshift', 'bigquery', 'aws', 'azure', 'gcp', 'airflow', 'power bi', 'tableau', 'looker']</t>
  </si>
  <si>
    <t>Data Engineer with Python/SQL skills</t>
  </si>
  <si>
    <t>['python', 'sql', 'db2', 'postgresql', 'snowflake', 'pandas', 'numpy', 'kafka', 'unix', 'git', 'jira']</t>
  </si>
  <si>
    <t>AI/ML Tech Lead</t>
  </si>
  <si>
    <t>['java', 'python', 'nosql', 'aws', 'gcp', 'spark', 'hadoop', 'airflow', 'tensorflow', 'flow', 'yarn']</t>
  </si>
  <si>
    <t>Staff Software Engineer | Jobbinghood Jobs</t>
  </si>
  <si>
    <t>['python', 'sql', 'aws', 'scikit-learn', 'pandas']</t>
  </si>
  <si>
    <t>['java', 'python', 'javascript', 'c++', 'oracle', 'spring', 'docker', 'jenkins', 'github', 'kubernetes']</t>
  </si>
  <si>
    <t>Senior Data Analyst - Supply Chain</t>
  </si>
  <si>
    <t>Spreetail</t>
  </si>
  <si>
    <t>['sql', 'python', 'java', 'html', 'excel']</t>
  </si>
  <si>
    <t>['gcp', 'azure']</t>
  </si>
  <si>
    <t>HUMINT Analyst, Senior</t>
  </si>
  <si>
    <t>Data Engineer (Database Development/Reporting)</t>
  </si>
  <si>
    <t>West Windsor Township, NJ</t>
  </si>
  <si>
    <t>(USA) Principal, Systems and Infrastructure Engineer, Data Security</t>
  </si>
  <si>
    <t>Data Scientist II (Clinical) - Full-time / Part-time</t>
  </si>
  <si>
    <t>Data Engineer (Product Owner Exp)</t>
  </si>
  <si>
    <t>NAVA TECH LLC</t>
  </si>
  <si>
    <t>Program Analyst, Healthcare</t>
  </si>
  <si>
    <t>The Duke Endowment</t>
  </si>
  <si>
    <t>Kodiak Data Science Engineer</t>
  </si>
  <si>
    <t>['python', 'azure', 'tensorflow', 'pytorch', 'docker', 'git']</t>
  </si>
  <si>
    <t>['python', 'r', 'sql', 'tensorflow', 'pytorch']</t>
  </si>
  <si>
    <t>['sql', 'neo4j', 'databricks', 'azure', 'aws', 'hadoop', 'spark', 'kafka', 'pandas', 'numpy', 'keras', 'pytorch', 'github', 'jenkins', 'flow', 'confluence']</t>
  </si>
  <si>
    <t>Glen Ellyn, IL</t>
  </si>
  <si>
    <t>Hilco Corporate Finance LLC</t>
  </si>
  <si>
    <t>['python', 'r', 'sql', 'snowflake', 'aws', 'azure', 'tensorflow', 'scikit-learn', 'pytorch', 'spark']</t>
  </si>
  <si>
    <t>Innovative Statistical Scientist Lead</t>
  </si>
  <si>
    <t>Coach USA</t>
  </si>
  <si>
    <t>['java', 'scala', 'python', 'databricks', 'aws', 'snowflake', 'airflow']</t>
  </si>
  <si>
    <t>Software Engineer (Data Engineering)</t>
  </si>
  <si>
    <t>['nosql', 'sql', 'cassandra', 'spark', 'hadoop', 'kafka']</t>
  </si>
  <si>
    <t>Lead Data Engineer (IAM) - Onsite</t>
  </si>
  <si>
    <t>Vision Information Technology Consultants  LLC</t>
  </si>
  <si>
    <t>Big Bear Lake, CA</t>
  </si>
  <si>
    <t>Kros-Wise</t>
  </si>
  <si>
    <t>['python', 'r', 'sql', 'aws', 'azure', 'spark', 'scikit-learn', 'tensorflow', 'pytorch', 'plotly', 'power bi', 'tableau']</t>
  </si>
  <si>
    <t>['excel', 'word', 'outlook', 'powerpoint', 'unity']</t>
  </si>
  <si>
    <t>Analyst, Finance Master Data Accounting and Controlling</t>
  </si>
  <si>
    <t>Sr. Business Intelligence Engineer, Amazon Freight</t>
  </si>
  <si>
    <t>Variation Scientist/ Genetics Data Analyst (REMOTE/NO C2C)</t>
  </si>
  <si>
    <t>['windows', 'zoom']</t>
  </si>
  <si>
    <t>CyberArk</t>
  </si>
  <si>
    <t>['aws', 'azure', 'gcp', 'airflow', 'tensorflow', 'pytorch']</t>
  </si>
  <si>
    <t>Cloud &amp; AI Solution Engineer – Innovative Data Platform</t>
  </si>
  <si>
    <t>['sql', 'postgresql', 'azure', 'databricks', 'bigquery', 'redshift', 'snowflake', 'oracle', 'hadoop']</t>
  </si>
  <si>
    <t>Data Engineer (Full Time/Permanent Only)</t>
  </si>
  <si>
    <t>['sql', 'sql server', 'mysql', 'redis', 'pandas', 'numpy', 'kafka', 'tableau']</t>
  </si>
  <si>
    <t>Senior PHP Developer + Data Engineering</t>
  </si>
  <si>
    <t>CME</t>
  </si>
  <si>
    <t>['sql', 'php', 'javascript', 'nosql', 'dynamodb', 'aws', 'react', 'pyspark', 'node.js']</t>
  </si>
  <si>
    <t>Mid- Level Data Analyst (4395)</t>
  </si>
  <si>
    <t>DSG Cleared Jobs</t>
  </si>
  <si>
    <t>['html', 'css', 'javascript', 'sql', 'react', 'microstrategy', 'jira', 'confluence']</t>
  </si>
  <si>
    <t>InterDent Service</t>
  </si>
  <si>
    <t>['sql', 'vba', 'power bi', 'looker', 'excel']</t>
  </si>
  <si>
    <t>South Pasadena, CA</t>
  </si>
  <si>
    <t>Data Platform &amp; Analytics Engineer</t>
  </si>
  <si>
    <t>['sql', 'phoenix', 'ssis']</t>
  </si>
  <si>
    <t>Senior Data Engineer – Real-Time Systems (Onsite – Burlingame, CA)</t>
  </si>
  <si>
    <t>['python', 'sql', 'postgresql', 'aws', 'redshift', 'snowflake', 'kafka', 'airflow', 'docker', 'kubernetes']</t>
  </si>
  <si>
    <t>Staff Data Analyst, Product Analytics</t>
  </si>
  <si>
    <t>Report Analyst</t>
  </si>
  <si>
    <t>['sql', 'crystal', 'oracle', 'ssis', 'tableau', 'ssrs']</t>
  </si>
  <si>
    <t>Lead Analyst, People Analytics</t>
  </si>
  <si>
    <t>['sql', 'r', 'sas', 'sas', 'python', 'power bi', 'spss']</t>
  </si>
  <si>
    <t>Data Scientist / ML Engineer - Long-term Contract Opportunity - Fintech, NYC</t>
  </si>
  <si>
    <t>M-Logic, Inc.</t>
  </si>
  <si>
    <t>Data Engineer - Finance - ** Internal Candidates Only**</t>
  </si>
  <si>
    <t>Detroit Public Schools Community District</t>
  </si>
  <si>
    <t>Senior Python Web-Scraping &amp; Data Engineer Needed</t>
  </si>
  <si>
    <t>['python', 'aws', 'selenium', 'pandas', 'gdpr', 'react', 'git', 'github']</t>
  </si>
  <si>
    <t>Digital Analytics Consultant (439740)</t>
  </si>
  <si>
    <t>['html', 'javascript']</t>
  </si>
  <si>
    <t>Next Gen IT Inc</t>
  </si>
  <si>
    <t>['python', 'sql', 'nosql', 'java', 'azure']</t>
  </si>
  <si>
    <t>Data Center Production Operations Engineer</t>
  </si>
  <si>
    <t>['python', 'sql', 'shell', 'linux']</t>
  </si>
  <si>
    <t>Data Engineer (Microsoft, Azure)</t>
  </si>
  <si>
    <t>Mainz Brady Group</t>
  </si>
  <si>
    <t>DLP Policy Engineer (Data Loss Prevention).</t>
  </si>
  <si>
    <t>JPS Tech Solutions LLC</t>
  </si>
  <si>
    <t>['sql', 'python', 'r', 'aws', 'azure', 'excel', 'tableau', 'power bi']</t>
  </si>
  <si>
    <t>Sr Data Scientist- Personal Loans</t>
  </si>
  <si>
    <t>State Farm, VA</t>
  </si>
  <si>
    <t>Data Analytics Analyst - S&amp;P Global</t>
  </si>
  <si>
    <t>['vba', 'r', 'python', 'sas', 'sas', 'matlab', 'c++', 'excel']</t>
  </si>
  <si>
    <t>Star Micronics America, Inc</t>
  </si>
  <si>
    <t>['sql', 'python', 'sql server', 'azure', 'windows', 'excel', 'power bi', 'sap']</t>
  </si>
  <si>
    <t>Marketing Analyst - Partnerships</t>
  </si>
  <si>
    <t>NinjaHoldings</t>
  </si>
  <si>
    <t>['python', 'sql', 'nosql', 'aws', 'azure', 'gcp', 'snowflake', 'kafka', 'terraform']</t>
  </si>
  <si>
    <t>['sql', 'python', 'snowflake', 'excel', 'power bi', 'sharepoint']</t>
  </si>
  <si>
    <t>['python', 'r', 'sql', 'scikit-learn', 'tensorflow', 'keras', 'pandas', 'numpy']</t>
  </si>
  <si>
    <t>Senior Data Engineer - Identity and Device Data</t>
  </si>
  <si>
    <t>Disney Entertainment and ESPN Product &amp; Technology</t>
  </si>
  <si>
    <t>['python', 'scala', 'sql', 'databricks', 'snowflake', 'redshift', 'aws', 'hadoop', 'spark', 'airflow', 'terraform']</t>
  </si>
  <si>
    <t>Data Analyst/Power BI/Power Query || (W2 ONLY, MUST BE FROM CA STATE) || Remote</t>
  </si>
  <si>
    <t>Finezi</t>
  </si>
  <si>
    <t>['c', 'sas', 'sas', 'python', 'sql', 'power bi']</t>
  </si>
  <si>
    <t>Data Engineering Manager, QuBIT</t>
  </si>
  <si>
    <t>['sql', 'python', 'java', 'scala', 'mysql', 'redshift', 'oracle', 'aws', 'spark', 'hadoop']</t>
  </si>
  <si>
    <t>Operations Test Analyst - Data Links</t>
  </si>
  <si>
    <t>['go', 'python', 'terminal']</t>
  </si>
  <si>
    <t>['python', 'databricks', 'aws', 'spark', 'pyspark', 'windows', 'flow']</t>
  </si>
  <si>
    <t>Full Stack Engineer - AI &amp; Data</t>
  </si>
  <si>
    <t>Sahaj Software</t>
  </si>
  <si>
    <t>['typescript', 'java', 'scala', 'kotlin', 'golang', 'elixir', 'python', 'rust', 'snowflake', 'node.js']</t>
  </si>
  <si>
    <t>A globally leading technology company is looking for a Cloud Data Engineer</t>
  </si>
  <si>
    <t>OSI Engineering, Inc.</t>
  </si>
  <si>
    <t>Java/Kotlin/Python Software Engineer - Data Platform</t>
  </si>
  <si>
    <t>['python', 'java', 'kotlin', 'aws', 'snowflake', 'airflow', 'kafka', 'spark', 'tableau']</t>
  </si>
  <si>
    <t>DLP Policy Engineer (Data Loss Prevention)</t>
  </si>
  <si>
    <t>['python', 'aws', 'scikit-learn', 'pandas']</t>
  </si>
  <si>
    <t>Full-Stack Data Engineer</t>
  </si>
  <si>
    <t>WP Engine</t>
  </si>
  <si>
    <t>['sql', 'gcp', 'bigquery', 'jupyter']</t>
  </si>
  <si>
    <t>Big Data Principal Engineer - VP</t>
  </si>
  <si>
    <t>['java', 'aws', 'gcp', 'flow']</t>
  </si>
  <si>
    <t>Redwood Valley, CA</t>
  </si>
  <si>
    <t>['java', 'scala', 'sql', 'nosql', 'mongodb', 'mongodb', 'redis', 'mysql', 'oracle', 'aws', 'linux', 'docker', 'git', 'kubernetes']</t>
  </si>
  <si>
    <t>EDI Data Analyst</t>
  </si>
  <si>
    <t>AssuredPartners</t>
  </si>
  <si>
    <t>Business Data Analyst / Fully remote / SQL</t>
  </si>
  <si>
    <t>Motion Recruitment Partners, LLC</t>
  </si>
  <si>
    <t>['sql', 'python', 'r', 'sql server', 'oracle', 'aws', 'azure', 'excel', 'powerpoint', 'word']</t>
  </si>
  <si>
    <t>Senior Client Data Analyst</t>
  </si>
  <si>
    <t>['sql', 'r', 'python', 'snowflake', 'power bi', 'excel', 'sap']</t>
  </si>
  <si>
    <t>Companies | NGP Capital Job Board - NGP Capital</t>
  </si>
  <si>
    <t>SecurityScorecard</t>
  </si>
  <si>
    <t>['python', 'sql', 'aws', 'azure', 'gcp', 'pytorch', 'tensorflow', 'scikit-learn', 'pandas', 'numpy', 'hadoop', 'spark', 'kafka', 'docker', 'kubernetes', 'git']</t>
  </si>
  <si>
    <t>Business Data Analyst, Construction (Entry Level)</t>
  </si>
  <si>
    <t>Arbutus, MD</t>
  </si>
  <si>
    <t>EMCOR</t>
  </si>
  <si>
    <t>Senior Data Engineer, AvaCloud</t>
  </si>
  <si>
    <t>Ava Labs</t>
  </si>
  <si>
    <t>['golang', 'nosql', 'dynamodb', 'aws', 'aurora', 'snowflake', 'redshift', 'kafka']</t>
  </si>
  <si>
    <t>Data Engineer (ETL/ELT, Python, SQL)</t>
  </si>
  <si>
    <t>['python', 'shell', 'sql', 'azure', 'aws', 'gcp', 'git']</t>
  </si>
  <si>
    <t>Kennedy Wilson</t>
  </si>
  <si>
    <t>['sql', 'python', 'excel', 'sheets', 'looker', 'power bi']</t>
  </si>
  <si>
    <t>Data Analyst"</t>
  </si>
  <si>
    <t>United Software Group</t>
  </si>
  <si>
    <t>Senior Scientist II</t>
  </si>
  <si>
    <t>Smart Recruiters</t>
  </si>
  <si>
    <t>Data Engineer I - Bond &amp; Specialty Insurance</t>
  </si>
  <si>
    <t>Wayne, NY</t>
  </si>
  <si>
    <t>Senior Data</t>
  </si>
  <si>
    <t>Data Management Customer Engineer III, Google Cloud</t>
  </si>
  <si>
    <t>Data and Machine Learning Engineer</t>
  </si>
  <si>
    <t>['python', 'sql', 'shell', 'aws', 'pyspark', 'airflow', 'angular', 'node', 'github', 'ansible']</t>
  </si>
  <si>
    <t>['sql', 'snowflake', 'oracle', 'aws', 'gdpr', 'power bi']</t>
  </si>
  <si>
    <t>['python', 'scala', 'sql', 'shell', 'databricks', 'aws', 'spark', 'airflow', 'linux', 'looker', 'tableau']</t>
  </si>
  <si>
    <t>Global Payments Business Data Analyst</t>
  </si>
  <si>
    <t>FULL TIME - Data Engineer (ETL / Informatica / Mainframe)</t>
  </si>
  <si>
    <t>['sql', 'java', 'python', 'unix', 'jenkins', 'git']</t>
  </si>
  <si>
    <t>Security Operations Engineer</t>
  </si>
  <si>
    <t>['windows', 'linux', 'macos']</t>
  </si>
  <si>
    <t>Entry-Level Data Analytics Support Role</t>
  </si>
  <si>
    <t>Rockford Mutual Insurance Company</t>
  </si>
  <si>
    <t>Procurement Data Analyst III</t>
  </si>
  <si>
    <t>['sql', 'excel', 'tableau', 'power bi', 'alteryx']</t>
  </si>
  <si>
    <t>Data Course Author</t>
  </si>
  <si>
    <t>['python', 'sql', 'jupyter', 'pandas', 'scikit-learn', 'excel', 'notion', 'slack', 'zoom']</t>
  </si>
  <si>
    <t>Arkansas City, KS</t>
  </si>
  <si>
    <t>Bridge Flair LLC</t>
  </si>
  <si>
    <t>['python', 'sql', 'scala', 'aws', 'databricks', 'snowflake', 'pyspark', 'kafka', 'spark', 'airflow']</t>
  </si>
  <si>
    <t>Data Architect /Lead Data Engineer</t>
  </si>
  <si>
    <t>Skysoft Inc</t>
  </si>
  <si>
    <t>['python', 'sql', 'scala', 'bash', 'postgresql', 'databricks', 'aws', 'oracle', 'redshift', 'spark', 'pyspark', 'airflow', 'tableau', 'power bi', 'microstrategy', 'sap']</t>
  </si>
  <si>
    <t>Cloud / AI Engineer</t>
  </si>
  <si>
    <t>Atribs Metscon Group</t>
  </si>
  <si>
    <t>['azure', 'aws', 'tensorflow', 'pytorch', 'terraform', 'docker']</t>
  </si>
  <si>
    <t>Financial Data Analyst-Tampa</t>
  </si>
  <si>
    <t>Data Analyst Expert - 35 - 75/hr</t>
  </si>
  <si>
    <t>AfterQuery</t>
  </si>
  <si>
    <t>Senior Lead Machine Learning Engineer - LLM Focus</t>
  </si>
  <si>
    <t>['python', 'aws', 'airflow', 'tensorflow', 'pytorch', 'hugging face', 'spark', 'kafka', 'fastapi', 'express', 'docker', 'kubernetes']</t>
  </si>
  <si>
    <t>Data Analyst - Digital Media &amp; Entertainment - onsite</t>
  </si>
  <si>
    <t>Operations Analyst - Tableau</t>
  </si>
  <si>
    <t>Digital Analytics - W2</t>
  </si>
  <si>
    <t>['javascript', 'html', 'css', 'tableau']</t>
  </si>
  <si>
    <t>['sql', 'python', 'c#', 'databricks', 'azure', 'aws', 'pyspark']</t>
  </si>
  <si>
    <t>Data Engineer 6</t>
  </si>
  <si>
    <t>['sql', 'python', 'scala', 'nosql', 'mongodb', 'mongodb', 'cassandra', 'oracle', 'databricks', 'aws', 'azure', 'gcp', 'pyspark', 'spark', 'hadoop', 'kafka', 'airflow', 'tableau', 'git']</t>
  </si>
  <si>
    <t>Data Cloud Platform Engineer</t>
  </si>
  <si>
    <t>New Age Software Services, Inc</t>
  </si>
  <si>
    <t>['python', 'bash', 'powershell', 'nosql', 'aws', 'snowflake', 'gdpr', 'airflow', 'splunk', 'terraform', 'jenkins', 'github', 'ansible', 'chef', 'puppet', 'docker', 'kubernetes', 'jira']</t>
  </si>
  <si>
    <t>99 Ranch Market</t>
  </si>
  <si>
    <t>['sql', 'python', 'vba', 'excel', 'power bi', 'tableau', 'word', 'powerpoint', 'flow']</t>
  </si>
  <si>
    <t>['sql', 'snowflake', 'linux', 'github', 'gitlab']</t>
  </si>
  <si>
    <t>IT Process Consultant III - Business Intelligence / Data Analyst</t>
  </si>
  <si>
    <t>NIS Solutions Corp.</t>
  </si>
  <si>
    <t>['sharepoint', 'outlook', 'word', 'excel', 'powerpoint', 'visio', 'power bi']</t>
  </si>
  <si>
    <t>Azure Databricks Data Engineer</t>
  </si>
  <si>
    <t>['python', 'azure', 'databricks', 'unity']</t>
  </si>
  <si>
    <t>['snowflake', 'aws', 'gcp', 'kafka']</t>
  </si>
  <si>
    <t>Data Engineer II (Hybrid - US)</t>
  </si>
  <si>
    <t>Energy Solutions - USA</t>
  </si>
  <si>
    <t>Data Analyst - 13 Week Local Contract</t>
  </si>
  <si>
    <t>Elite Healthcare Staffing</t>
  </si>
  <si>
    <t>Senior Data Engineer (AWS, Airflow, EMR, Python, Spark, Gitlab/ Github)</t>
  </si>
  <si>
    <t>Blocker, OK</t>
  </si>
  <si>
    <t>['python', 'java', 'scala', 'sql', 'aws', 'spark', 'airflow', 'terraform', 'gitlab', 'github']</t>
  </si>
  <si>
    <t>Supply Chain Management Data Analyst</t>
  </si>
  <si>
    <t>Hanwha Techwin America Inc</t>
  </si>
  <si>
    <t>['python', 'sql', 'oracle', 'sap', 'excel', 'power bi', 'tableau']</t>
  </si>
  <si>
    <t>Bloomfield, NJ</t>
  </si>
  <si>
    <t>['python', 'sql', 'c', 'aws', 'snowflake', 'databricks', 'airflow', 'spark', 'git', 'jenkins']</t>
  </si>
  <si>
    <t>['python', 'typescript', 'go', 'azure', 'aws', 'gcp', 'docker', 'kubernetes']</t>
  </si>
  <si>
    <t>Harrisburg, PA via LinkedIn</t>
  </si>
  <si>
    <t>['r', 'python', 'sql', 'excel', 'word', 'powerpoint', 'flow']</t>
  </si>
  <si>
    <t>Data &amp; Excel Analyst</t>
  </si>
  <si>
    <t>['python', 'java', 'r', 'html', 'css', 'hadoop', 'jenkins', 'git', 'jira', 'confluence']</t>
  </si>
  <si>
    <t>['sql', 'snowflake', 'redshift', 'bigquery', 'airflow']</t>
  </si>
  <si>
    <t>Sr. Data Analyst, Global RGM Analytics</t>
  </si>
  <si>
    <t>['sql', 'python', 'r', 'alteryx', 'power bi', 'tableau']</t>
  </si>
  <si>
    <t>Senior Data Analysis</t>
  </si>
  <si>
    <t>Mid-level Data Scientist</t>
  </si>
  <si>
    <t>CCC Intelligent Solutions</t>
  </si>
  <si>
    <t>['python', 'sql', 'aws', 'tensorflow', 'pytorch', 'kubernetes', 'docker']</t>
  </si>
  <si>
    <t>Data Engineer - Associate</t>
  </si>
  <si>
    <t>['python', 'java', 'sql', 't-sql', 'sql server', 'azure', 'databricks', 'oracle', 'pyspark', 'gdpr', 'sharepoint', 'unity', 'git', 'jenkins', 'jira']</t>
  </si>
  <si>
    <t>Data Engineer/Software Engineer - Multi-Cloud Efficiency (MCE)</t>
  </si>
  <si>
    <t>Macpower Digital Assets Edge</t>
  </si>
  <si>
    <t>['sql', 'python', 'scala', 'databricks', 'aws', 'azure', 'gcp', 'spark', 'hadoop', 'tableau', 'looker', 'kubernetes']</t>
  </si>
  <si>
    <t>Eagle Eye Technologies</t>
  </si>
  <si>
    <t>Applied AIML Data Scientist</t>
  </si>
  <si>
    <t>['python', 'r', 'sql', 'aws', 'spark', 'scikit-learn', 'tensorflow', 'keras']</t>
  </si>
  <si>
    <t>Data Engineer (Database Development/Reporting) - Omaha, NE</t>
  </si>
  <si>
    <t>Mutual of Omaha Insurance Company</t>
  </si>
  <si>
    <t>Technical Lead Engineer - Data Integrations</t>
  </si>
  <si>
    <t>['java', 'javascript', 'sql']</t>
  </si>
  <si>
    <t>Junior data analyst</t>
  </si>
  <si>
    <t>Coldwater, MI</t>
  </si>
  <si>
    <t>['java', 'python', 'javascript', 'c++', 'databricks', 'tensorflow', 'spring', 'excel', 'tableau', 'docker', 'jenkins', 'github', 'kubernetes']</t>
  </si>
  <si>
    <t>GenAI ML/MLOps Engineering Lead (Remote or Hybrid)</t>
  </si>
  <si>
    <t>Data Engineer - Specialty</t>
  </si>
  <si>
    <t>W. L. Gore &amp; Associates</t>
  </si>
  <si>
    <t>['sql', 'nosql', 'python', 'azure', 'aws']</t>
  </si>
  <si>
    <t>Civil Engineer - Data Center</t>
  </si>
  <si>
    <t>Olsson</t>
  </si>
  <si>
    <t>Only on w2 need submissions for Data Engineer (ETL &amp; Python), New York, NY, Onsite</t>
  </si>
  <si>
    <t>Nukasani Group Inc</t>
  </si>
  <si>
    <t>['python', 'sql', 'sql server', 'db2', 'oracle', 'word']</t>
  </si>
  <si>
    <t>Machine Learning Engineer, AWS Training &amp; Certification</t>
  </si>
  <si>
    <t>Advancement Analyst</t>
  </si>
  <si>
    <t>The Fuller Foundation</t>
  </si>
  <si>
    <t>['sql', 'r', 'python', 'plotly', 'tableau', 'power bi']</t>
  </si>
  <si>
    <t>Senior Data Scientist - Customer Segmentation</t>
  </si>
  <si>
    <t>['python', 'sql', 'r', 'aws', 'gcp', 'snowflake', 'redshift', 'bigquery', 'flutter', 'pandas', 'scikit-learn']</t>
  </si>
  <si>
    <t>Data Strategy and Engineering Lead</t>
  </si>
  <si>
    <t>['sql', 'python', 'java', 'snowflake', 'aws', 'azure', 'gcp', 'airflow', 'pyspark', 'excel', 'tableau', 'looker', 'git']</t>
  </si>
  <si>
    <t>Discover International</t>
  </si>
  <si>
    <t>['python', 'sql', 'snowflake', 'airflow', 'flask', 'django']</t>
  </si>
  <si>
    <t>Enterprise Data &amp; Analytics Data Analysts x3</t>
  </si>
  <si>
    <t>Healthcare Financial Analyst</t>
  </si>
  <si>
    <t>Snowflake Data Engineer/Solution Architect for Digital Advertising Data</t>
  </si>
  <si>
    <t>Data Engineer II (AWS, PySpark, Snowflake)</t>
  </si>
  <si>
    <t>The Whiteside Agency</t>
  </si>
  <si>
    <t>['snowflake', 'databricks', 'pyspark', 'airflow']</t>
  </si>
  <si>
    <t>A4804- Visualization Data Analyst (HYBRID)(No C2C/H1B)</t>
  </si>
  <si>
    <t>NetSource, Inc.</t>
  </si>
  <si>
    <t>Senior Full Stack Front End Engineer</t>
  </si>
  <si>
    <t>['typescript', 'sql', 'react', 'node.js']</t>
  </si>
  <si>
    <t>Microsoft Legal Department</t>
  </si>
  <si>
    <t>['c', 'c++', 'c#', 'windows']</t>
  </si>
  <si>
    <t>Development Database Specialist</t>
  </si>
  <si>
    <t>Central Florida Zoo &amp; Botanical Gardens</t>
  </si>
  <si>
    <t>FAA Palantir Data Engineer</t>
  </si>
  <si>
    <t>Strategic Innovation Group LLC</t>
  </si>
  <si>
    <t>['sql', 'python', 'aws', 'azure', 'scikit-learn', 'pytorch', 'tensorflow', 'spark', 'docker', 'kubernetes']</t>
  </si>
  <si>
    <t>Data Engineer (ML and Cloud)</t>
  </si>
  <si>
    <t>['python', 'java', 'sql', 'go', 'aws', 'azure', 'gcp', 'databricks', 'spark', 'kafka', 'git', 'jenkins', 'terraform', 'jira', 'confluence']</t>
  </si>
  <si>
    <t>ETL Developer (Jersey City)</t>
  </si>
  <si>
    <t>LeMans Corporation</t>
  </si>
  <si>
    <t>['sql', 'python', 'shell', 'sql server', 'postgresql', 'mysql', 'azure', 'oracle', 'databricks', 'aws', 'gcp', 'pyspark', 'ssis', 'ssrs', 'docker', 'jenkins']</t>
  </si>
  <si>
    <t>Senior Lead Machine Learning Infrastructure Engineer</t>
  </si>
  <si>
    <t>['python', 'snowflake', 'tensorflow', 'pytorch', 'kubernetes']</t>
  </si>
  <si>
    <t>Healthcare Analytics Engineer, Innovation Center</t>
  </si>
  <si>
    <t>['sql', 'python', 'php', 'r', 'java', 'scala', 'sql server', 'azure', 'aws', 'spark', 'hadoop', 'unix', 'linux', 'power bi', 'tableau', 'docker', 'git']</t>
  </si>
  <si>
    <t>Senior Analyst, Commercial Analytics</t>
  </si>
  <si>
    <t>['sql', 'azure', 'snowflake', 'power bi', 'dax', 'sap']</t>
  </si>
  <si>
    <t>Sr. Business Intelligence Data Analyst</t>
  </si>
  <si>
    <t>HHAeXchange</t>
  </si>
  <si>
    <t>Analyst / Associate</t>
  </si>
  <si>
    <t>Takenaka Partners LLC</t>
  </si>
  <si>
    <t>Revision Skincare®</t>
  </si>
  <si>
    <t>['python', 'c', 'aurora']</t>
  </si>
  <si>
    <t>['groovy', 'python', 'aws', 'azure', 'gcp', 'tableau', 'power bi', 'atlassian', 'jira', 'confluence', 'trello']</t>
  </si>
  <si>
    <t>Supervisor - Data Engineering</t>
  </si>
  <si>
    <t>Sunrise Banks NA</t>
  </si>
  <si>
    <t>['sql', 'python', 'sql server', 'azure', 'snowflake', 'databricks']</t>
  </si>
  <si>
    <t>Solar Turbines</t>
  </si>
  <si>
    <t>Data Entry Clerk/ Office Assistant</t>
  </si>
  <si>
    <t>Shingle Springs, CA</t>
  </si>
  <si>
    <t>Snowline Engineering</t>
  </si>
  <si>
    <t>Data Engineer, R&amp;D IT</t>
  </si>
  <si>
    <t>FMC Corporation</t>
  </si>
  <si>
    <t>['azure', 'aws', 'power bi', 'tableau']</t>
  </si>
  <si>
    <t>Union Assistant Chief Engineer - Data Center</t>
  </si>
  <si>
    <t>Prayagraj, Uttar Pradesh, India</t>
  </si>
  <si>
    <t>['python', 'snowflake', 'tableau', 'looker']</t>
  </si>
  <si>
    <t>Data Risk &amp; Automation Senior Associate- Data Analytics</t>
  </si>
  <si>
    <t>['c', 'sas', 'sas', 'sql', 'python', 'oracle', 'sap', 'alteryx', 'power bi', 'tableau', 'qlik', 'flow']</t>
  </si>
  <si>
    <t>Jr. Analyst, People Data (Animation)</t>
  </si>
  <si>
    <t>Burbank, CA via LinkedIn</t>
  </si>
  <si>
    <t>['sheets', 'airtable']</t>
  </si>
  <si>
    <t>Navy Data Collection Analyst (DCA)</t>
  </si>
  <si>
    <t>Port Hueneme, CA via Indeed</t>
  </si>
  <si>
    <t>['go', 'powerpoint']</t>
  </si>
  <si>
    <t>Rover Analyst</t>
  </si>
  <si>
    <t>Astrolab</t>
  </si>
  <si>
    <t>['matlab', 'python', 'c++']</t>
  </si>
  <si>
    <t>Data Warehouse / Data Lake Engineer</t>
  </si>
  <si>
    <t>['python', 'r', 'azure', 'tensorflow', 'pytorch', 'scikit-learn', 'spark', 'hadoop']</t>
  </si>
  <si>
    <t>DRC Systems USA LLC</t>
  </si>
  <si>
    <t>Data Engineer with extensive experience in Python for CSV Data Mapping and Upload to Redshift</t>
  </si>
  <si>
    <t>Corporate Resources of Illinois</t>
  </si>
  <si>
    <t>CareDx, Inc.</t>
  </si>
  <si>
    <t>['python', 'sql', 'r', 'bash', 'databricks', 'azure', 'pyspark', 'scikit-learn', 'git']</t>
  </si>
  <si>
    <t>Data Engineering Focused Consultant (Ph.D.)</t>
  </si>
  <si>
    <t>['python', 'r', 'matlab', 'java', 'numpy', 'pandas', 'pyspark', 'power bi', 'git', 'svn']</t>
  </si>
  <si>
    <t>Data Engineer (Redshift)- $130K  (Tampa / 3 days onsite)</t>
  </si>
  <si>
    <t>['sql', 'python', 'r', 'snowflake', 'looker', 'excel']</t>
  </si>
  <si>
    <t>Artificial Intelligence Consultant</t>
  </si>
  <si>
    <t>Doctor Multimedia</t>
  </si>
  <si>
    <t>['python', 'snowflake', 'redshift', 'bigquery', 'aws', 'airflow']</t>
  </si>
  <si>
    <t>Specialist - Business Analysis</t>
  </si>
  <si>
    <t>Long Beach, CA via LinkedIn</t>
  </si>
  <si>
    <t>HireDirectNow.com</t>
  </si>
  <si>
    <t>['sql', 'snowflake', 'spark', 'looker', 'tableau', 'power bi']</t>
  </si>
  <si>
    <t>['sql', 'python', 'go', 'azure', 'power bi', 'tableau']</t>
  </si>
  <si>
    <t>Data Science Engineer, Associate</t>
  </si>
  <si>
    <t>['python', 'r', 'bash', 'shell', 'sql', 'nosql', 'aws', 'linux', 'power bi', 'git', 'ansible', 'github']</t>
  </si>
  <si>
    <t>Software Engineer for Training AI Data (JavaScript)</t>
  </si>
  <si>
    <t>['javascript', 'go', 'typescript', 'react', 'next.js', 'vue', 'angular']</t>
  </si>
  <si>
    <t>Permanent Non-Clinical - Information Technology Data Analyst</t>
  </si>
  <si>
    <t>Aya Healthcare</t>
  </si>
  <si>
    <t>Inter-Con Security</t>
  </si>
  <si>
    <t>Paige, TX</t>
  </si>
  <si>
    <t>MLR.org</t>
  </si>
  <si>
    <t>MLR</t>
  </si>
  <si>
    <t>['sql', 'excel', 'tableau', 'power bi', 'looker']</t>
  </si>
  <si>
    <t>Data Engineer with Pyspark (Onsite)</t>
  </si>
  <si>
    <t>['python', 'sql', 'redshift', 'aws', 'spark', 'pyspark']</t>
  </si>
  <si>
    <t>Data Engineer - Content Production &amp; Promotion [Remote]</t>
  </si>
  <si>
    <t>['java', 'python', 'spark']</t>
  </si>
  <si>
    <t>Tatari</t>
  </si>
  <si>
    <t>Sr. Data Scientist, WW Insurance &amp; Claim</t>
  </si>
  <si>
    <t>['python', 'sas', 'sas', 'sql', 'azure', 'spark', 'tableau']</t>
  </si>
  <si>
    <t>['java', 'python', 'scala', 'sql', 'nosql', 'mongodb', 'mongodb', 'redis', 'mysql', 'oracle', 'aws', 'linux', 'docker', 'git', 'kubernetes']</t>
  </si>
  <si>
    <t>Data Engineer - PGIM Global Services (Tampa, FL - Hybrid)</t>
  </si>
  <si>
    <t>Dev Partners Philippines</t>
  </si>
  <si>
    <t>Software Engineer, Customer Studio Backend</t>
  </si>
  <si>
    <t>['c', 'sql', 'monday.com']</t>
  </si>
  <si>
    <t>['sql', 'python', 'scala', 'aws', 'redshift', 'pyspark', 'power bi', 'microstrategy', 'ssrs']</t>
  </si>
  <si>
    <t>['scala', 'hadoop', 'spark', 'kafka']</t>
  </si>
  <si>
    <t>Senior ML Software Engineer - Large Scale Spatial/Temporal Data Processing</t>
  </si>
  <si>
    <t>['scala', 'python', 'java', 'c++', 'cassandra', 'aws', 'gcp', 'azure', 'pytorch', 'tensorflow', 'scikit-learn', 'spark']</t>
  </si>
  <si>
    <t>Pimmit Hills, VA</t>
  </si>
  <si>
    <t>Data Business Analyst II - Hybrid</t>
  </si>
  <si>
    <t>['python', 'sql', 'scala', 'nosql', 'aws', 'databricks', 'snowflake', 'pyspark', 'kafka', 'airflow']</t>
  </si>
  <si>
    <t>Neptune Township, NJ</t>
  </si>
  <si>
    <t>Business Intelligence Engineer I, Direct Fulfillment Science Optimization &amp; Data Analytics</t>
  </si>
  <si>
    <t>['sql', 'nosql', 'python', 'java', 'r', 'redshift', 'oracle', 'tableau', 'excel', 'microstrategy']</t>
  </si>
  <si>
    <t>Sr Director/ Head of Data Science, Responsible AI</t>
  </si>
  <si>
    <t>Senior Applied Scientist, Machine Learning Accelerator</t>
  </si>
  <si>
    <t>['java', 'c++', 'python', 'r', 'scikit-learn', 'spark', 'mxnet', 'tensorflow', 'numpy', 'hadoop']</t>
  </si>
  <si>
    <t>Data Entry Analyst - MUST HAVE Insurance Industry Experience</t>
  </si>
  <si>
    <t>Chief Data Engineer</t>
  </si>
  <si>
    <t>Project/Program Specialist (Data Engineer III)</t>
  </si>
  <si>
    <t>Career Opportunities: Data Analyst-Tech Cons-D and A-Data Architecture and Eng-FSO-Mgr-Multiple Positions-1617902 (1617902)</t>
  </si>
  <si>
    <t>Career Opportunities: Data Analyst-Tech Cons-D and A-Data Architecture and Eng-FSO-Mgr-Multiple Positions-1618043 (1618043)</t>
  </si>
  <si>
    <t>Data Engineer, Amazon MGM Studios Data Insights</t>
  </si>
  <si>
    <t>['sql', 'python', 'scala', 'oracle', 'hadoop', 'spark', 'ssis']</t>
  </si>
  <si>
    <t>['python', 'sql', 'databricks', 'aws', 'snowflake', 'spark', 'pyspark', 'hadoop']</t>
  </si>
  <si>
    <t>Data Ops/Engineer</t>
  </si>
  <si>
    <t>['sql', 'python', 'snowflake', 'aws', 'airflow', 'linux', 'docker', 'kubernetes', 'jenkins']</t>
  </si>
  <si>
    <t>Machine Learning Engineer/Data Scientist</t>
  </si>
  <si>
    <t>Street Simplified</t>
  </si>
  <si>
    <t>['python', 'c++', 'aws']</t>
  </si>
  <si>
    <t>Stockton, AL</t>
  </si>
  <si>
    <t>Touro University California</t>
  </si>
  <si>
    <t>Data Engineer-Remote</t>
  </si>
  <si>
    <t>['sql', 'python', 'bigquery', 'gcp', 'node', 'looker']</t>
  </si>
  <si>
    <t>Google Cloud Platform (GCP) And Data Engineer - Assistant Vice President</t>
  </si>
  <si>
    <t>Green, OH</t>
  </si>
  <si>
    <t>['sql', 'gcp', 'tableau', 'looker', 'excel', 'terraform']</t>
  </si>
  <si>
    <t>Clinical Data Analyst-18965</t>
  </si>
  <si>
    <t>Avison Young</t>
  </si>
  <si>
    <t>Freeman Company</t>
  </si>
  <si>
    <t>NorthShore</t>
  </si>
  <si>
    <t>Palantir Ontology Data Engineer</t>
  </si>
  <si>
    <t>NAVA Software Solutions</t>
  </si>
  <si>
    <t>['python', 'sql', 'spring', 'spark', 'flow']</t>
  </si>
  <si>
    <t>Azure Data Engineer (2) - 5794581</t>
  </si>
  <si>
    <t>['sql', 'python', 'c', 'azure', 'databricks', 'pyspark']</t>
  </si>
  <si>
    <t>Banbridge, United Kingdom</t>
  </si>
  <si>
    <t>Alternative Heat</t>
  </si>
  <si>
    <t>['assembly', 'excel']</t>
  </si>
  <si>
    <t>785 - Data Engineer</t>
  </si>
  <si>
    <t>['python', 'c#', 'java', 'sql', 'firebase', 'firebase', 'flow']</t>
  </si>
  <si>
    <t>Atlantic Highlands, NJ</t>
  </si>
  <si>
    <t>Zortech Solutions</t>
  </si>
  <si>
    <t>['go', 'java', 'python', 'sql', 'databricks', 'snowflake', 'bigquery', 'spark', 'spring', 'flask']</t>
  </si>
  <si>
    <t>Hazlet, NJ</t>
  </si>
  <si>
    <t>['python', 'sql', 'java', 'aws', 'redshift', 'snowflake', 'spark', 'kafka', 'tableau', 'power bi']</t>
  </si>
  <si>
    <t>Raynham, MA</t>
  </si>
  <si>
    <t>['sql', 'python', 'r', 'scala', 'mysql', 'postgresql', 'sql server', 'databricks', 'azure', 'pyspark', 'pandas', 'power bi', 'qlik', 'jenkins', 'atlassian', 'bitbucket', 'terraform', 'jira', 'confluence']</t>
  </si>
  <si>
    <t>Lead Data Engineer-Java</t>
  </si>
  <si>
    <t>Data Engineer-DE 1</t>
  </si>
  <si>
    <t>['sql', 'nosql', 'redshift', 'spark']</t>
  </si>
  <si>
    <t>Sr. Data Engineer (Blockchain)</t>
  </si>
  <si>
    <t>Data Engineer (Digital Wallet)- US/ Fulltime/ C2C</t>
  </si>
  <si>
    <t>['java', 'scala', 'sql', 'aws', 'redshift', 'databricks', 'spark', 'windows']</t>
  </si>
  <si>
    <t>Senior Data Engineer-Java, Python, Spark US</t>
  </si>
  <si>
    <t>['python', 'java', 'sql', 'databricks', 'snowflake', 'bigquery', 'spark', 'spring', 'flask']</t>
  </si>
  <si>
    <t>Fort Washington, MD via BeBee</t>
  </si>
  <si>
    <t>Interviewbuzz</t>
  </si>
  <si>
    <t>Software Data Engineer - Apple Media Products</t>
  </si>
  <si>
    <t>['scala', 'java', 'sql', 'hadoop', 'spark', 'kafka', 'airflow', 'tableau', 'docker', 'kubernetes']</t>
  </si>
  <si>
    <t>SWE - Machine Learning Technical Lead, Data Engineering</t>
  </si>
  <si>
    <t>Knowledge Management, Inc.</t>
  </si>
  <si>
    <t>['c', 'nuix']</t>
  </si>
  <si>
    <t>Data Analyst IV Medical Economics</t>
  </si>
  <si>
    <t>Berkshire Hathaway Energy</t>
  </si>
  <si>
    <t>['sql', 'python', 'oracle', 'azure', 'databricks', 'power bi']</t>
  </si>
  <si>
    <t>Principal Data Engineer 1745</t>
  </si>
  <si>
    <t>['sql', 'r', 'python', 'databricks', 'snowflake', 'redshift', 'bigquery', 'aws', 'azure', 'spark', 'airflow', 'flow']</t>
  </si>
  <si>
    <t>['c++', 'sql', 'python', 'java', 'scala', 'postgresql', 'mysql', 'aws', 'redshift']</t>
  </si>
  <si>
    <t>Data Engineer (Multiple Positions) [REF DE-S-102-CARC]</t>
  </si>
  <si>
    <t>Electronic Arts (EA)</t>
  </si>
  <si>
    <t>['sql', 'python', 'azure', 'gcp', 'ssis', 'jenkins', 'terraform']</t>
  </si>
  <si>
    <t>Senior Software Engineer, Dash Team</t>
  </si>
  <si>
    <t>['clojure', 'go', 'golang', 'typescript', 'react']</t>
  </si>
  <si>
    <t>Ajmer, Rajasthan, India</t>
  </si>
  <si>
    <t>Engineering Manager, Data Pipelines and Integrations</t>
  </si>
  <si>
    <t>['go', 'react', 'zoom']</t>
  </si>
  <si>
    <t>Senior Backend Engineer, Platform</t>
  </si>
  <si>
    <t>['go', 'mysql', 'dynamodb', 'aws', 'gcp', 'react', 'zoom']</t>
  </si>
  <si>
    <t>TIBCO Software</t>
  </si>
  <si>
    <t>['sql', 'r', 'python', 'javascript', 'mongodb', 'mongodb', 'cassandra', 'couchbase', 'snowflake', 'oracle', 'looker', 'tableau', 'power bi']</t>
  </si>
  <si>
    <t>Austin, TX (+24 others)</t>
  </si>
  <si>
    <t>Technical Data Engineer - Python/SQL</t>
  </si>
  <si>
    <t>['python', 'sql', 'sql server', 'snowflake', 'linux', 'wsl', 'ubuntu', 'redhat', 'power bi', 'git', 'gitlab']</t>
  </si>
  <si>
    <t>Senior Data Scientist – Retail Analytics/IT</t>
  </si>
  <si>
    <t>Aurora, IL via LinkedIn</t>
  </si>
  <si>
    <t>['python', 'r', 'sql', 'snowflake', 'bigquery', 'aws', 'gcp', 'azure', 'tensorflow', 'pytorch']</t>
  </si>
  <si>
    <t>ICIMS</t>
  </si>
  <si>
    <t>Data Analyst/Engineer - Junior/Entry</t>
  </si>
  <si>
    <t>['java', 'python', 'javascript', 'c++', 'oracle', 'databricks', 'tensorflow', 'spring', 'tableau', 'docker', 'jenkins', 'github', 'kubernetes']</t>
  </si>
  <si>
    <t>Data Analyst-Temporary/Contract (2TIER25)</t>
  </si>
  <si>
    <t>Junior/Entry Level Data Scientist/Analyst</t>
  </si>
  <si>
    <t>Vieux Fort, St. Lucia</t>
  </si>
  <si>
    <t>Principal Data Engineer, Architect</t>
  </si>
  <si>
    <t>['sql', 'aws', 'azure', 'snowflake', 'redshift', 'hadoop', 'spark', 'kafka', 'gdpr']</t>
  </si>
  <si>
    <t>Data Analyst Expert</t>
  </si>
  <si>
    <t>Advanced Analytics and Innovation, Associate, Technical Specialist</t>
  </si>
  <si>
    <t>Sr. Systems Analyst (Data Analytics)</t>
  </si>
  <si>
    <t>CGS</t>
  </si>
  <si>
    <t>['python', 'java', 'sql', 'aws', 'gcp', 'azure', 'snowflake', 'redshift', 'bigquery', 'spark', 'hadoop', 'kafka', 'git']</t>
  </si>
  <si>
    <t>IN Senior Manager Data Science  Data&amp;Analytics  Advisory  Mumbai</t>
  </si>
  <si>
    <t>['python', 'r', 'sql', 'nosql', 'aws', 'azure', 'tensorflow', 'pytorch', 'scikit-learn', 'matplotlib', 'tableau', 'power bi', 'git']</t>
  </si>
  <si>
    <t>Post-doctoral Fellow in Philosophy of Artificial Intelligence</t>
  </si>
  <si>
    <t>Data Analyst – Medicaid Claims &amp; Encounter Data</t>
  </si>
  <si>
    <t>Senior Data Engineer - AI startup</t>
  </si>
  <si>
    <t>['python', 'sql', 'postgresql', 'snowflake', 'aws']</t>
  </si>
  <si>
    <t>Linux Jobs &amp; Careers</t>
  </si>
  <si>
    <t>Assistant, Analytics</t>
  </si>
  <si>
    <t>TKO</t>
  </si>
  <si>
    <t>Lead Data &amp; Integration Engineer</t>
  </si>
  <si>
    <t>Endava North America</t>
  </si>
  <si>
    <t>['java', 'sql', 'azure', 'databricks', 'spring', 'spark', 'power bi', 'flow']</t>
  </si>
  <si>
    <t>Abinitio Developer | Contract W2</t>
  </si>
  <si>
    <t>Next Gen Software Solutions LLC</t>
  </si>
  <si>
    <t>IoT Data Engineer</t>
  </si>
  <si>
    <t>Muscat, Oman</t>
  </si>
  <si>
    <t>Data Science Tutor</t>
  </si>
  <si>
    <t>Data Engineer/Analyst- ETL/Migrations</t>
  </si>
  <si>
    <t>['sql', 'sql server', 'oracle', 'alteryx', 'power bi', 'tableau']</t>
  </si>
  <si>
    <t>Ignitec Inc.</t>
  </si>
  <si>
    <t>Solutions Consultant, Data Engineering</t>
  </si>
  <si>
    <t>Oxalis</t>
  </si>
  <si>
    <t>['sql', 'python', 'scala', 'java', 'azure', 'aws', 'snowflake', 'redshift', 'bigquery', 'airflow', 'kafka', 'spark', 'flow', 'git', 'atlassian', 'jira', 'confluence']</t>
  </si>
  <si>
    <t>Azure Data Engineer (Office: Nashville, TN or Cambridge, MA)</t>
  </si>
  <si>
    <t>Data Analyst/Project Coordinator/Health Care(W2 Only)</t>
  </si>
  <si>
    <t>['sql', 'python', 'excel', 'power bi', 'tableau', 'airtable']</t>
  </si>
  <si>
    <t>Senior Software Engineer, Data Science</t>
  </si>
  <si>
    <t>Jupiter Power</t>
  </si>
  <si>
    <t>['databricks', 'aws', 'gcp', 'azure', 'hadoop', 'spark', 'tensorflow', 'pytorch', 'keras']</t>
  </si>
  <si>
    <t>Senior Snowflake Lead Data Engineer Frisco, TX - TX - Texas</t>
  </si>
  <si>
    <t>Data Engineer IV (Lead)</t>
  </si>
  <si>
    <t>['sql', 'python', 'snowflake', 'airflow', 'power bi']</t>
  </si>
  <si>
    <t>Data Collection Engineer</t>
  </si>
  <si>
    <t>['python', 'r', 'sql', 'powerpoint', 'tableau', 'power bi']</t>
  </si>
  <si>
    <t>Data Analyst/Report Writer 3 - Power BI Developer</t>
  </si>
  <si>
    <t>['python', 'sas', 'sas', 'power bi', 'dax', 'sap', 'tableau', 'jira']</t>
  </si>
  <si>
    <t>Senior Research Scientist,  Connect</t>
  </si>
  <si>
    <t>Senior AWS Data Enablement Engineer with SageMaker (W2 Role)</t>
  </si>
  <si>
    <t>['python', 'aws', 'redshift', 'jupyter']</t>
  </si>
  <si>
    <t>['sql', 'java', 'python', 'nosql', 'scala', 'firestore', 'gcp', 'bigquery', 'spark', 'airflow', 'kafka', 'sap', 'github', 'terraform']</t>
  </si>
  <si>
    <t>FICC Quant Analyst – Associate / Assistant Vice President</t>
  </si>
  <si>
    <t>Huatai International Financial Holdings Co., Ltd.</t>
  </si>
  <si>
    <t>Data Analyst Sr Disease Management - Registered Nurse</t>
  </si>
  <si>
    <t>Advocate Aurora Health</t>
  </si>
  <si>
    <t>['aurora', 'word', 'excel', 'powerpoint']</t>
  </si>
  <si>
    <t>['java', 'python', 'sql', 'snowflake', 'spark']</t>
  </si>
  <si>
    <t>['sql', 'python', 'aws', 'redshift', 'power bi', 'excel', 'dax']</t>
  </si>
  <si>
    <t>CLINICAL DATA ANALYST</t>
  </si>
  <si>
    <t>IT/Data Analyst (CTRI)</t>
  </si>
  <si>
    <t>['c', 'tableau', 'excel', 'word', 'powerpoint', 'outlook', 'zoom']</t>
  </si>
  <si>
    <t>Data Analyst Intern II</t>
  </si>
  <si>
    <t>AWS Data Engineer (Need locals to Newark, NJ) Hybrid Role</t>
  </si>
  <si>
    <t>Protos IT, LLC</t>
  </si>
  <si>
    <t>['go', 'sql', 'python', 'java', 'aws', 'redshift', 'sap']</t>
  </si>
  <si>
    <t>Special Agent: Behavioral Studies, Data Science</t>
  </si>
  <si>
    <t>Danburg, GA</t>
  </si>
  <si>
    <t>['tableau', 'powerpoint', 'word', 'outlook']</t>
  </si>
  <si>
    <t>Data Analyst(Advanced Excel Expertise required)</t>
  </si>
  <si>
    <t>Corning, NY</t>
  </si>
  <si>
    <t>['sql', 'databricks', 'excel', 'sharepoint', 'power bi', 'powerpoint']</t>
  </si>
  <si>
    <t>Rockville Centre, NY</t>
  </si>
  <si>
    <t>Wyckoff, NJ</t>
  </si>
  <si>
    <t>Manheim, PA</t>
  </si>
  <si>
    <t>Schererville, IN</t>
  </si>
  <si>
    <t>South Chicago Heights, IL</t>
  </si>
  <si>
    <t>Blue Island, IL</t>
  </si>
  <si>
    <t>Matteson, IL</t>
  </si>
  <si>
    <t>Veedersburg, IN</t>
  </si>
  <si>
    <t>North Riverside, IL</t>
  </si>
  <si>
    <t>['python', 'gcp', 'tensorflow', 'pytorch', 'scikit-learn', 'github']</t>
  </si>
  <si>
    <t>Data Scientist, Category Expansion</t>
  </si>
  <si>
    <t>San Francisco, CA (+3 others)</t>
  </si>
  <si>
    <t>Whatnot</t>
  </si>
  <si>
    <t>['sql', 'redshift', 'snowflake', 'spark', 'spring', 'looker', 'tableau']</t>
  </si>
  <si>
    <t>Data Science Senior Specialist</t>
  </si>
  <si>
    <t>['python', 'scala', 'sql', 'sas', 'sas', 'mysql', 'postgresql', 'gcp', 'azure', 'snowflake', 'hadoop', 'spark']</t>
  </si>
  <si>
    <t>Business Data Analyst Intern</t>
  </si>
  <si>
    <t>Ascent</t>
  </si>
  <si>
    <t>['sql', 'sas', 'sas', 'excel', 'tableau', 'powerpoint', 'looker']</t>
  </si>
  <si>
    <t>Data Engineer, AWS Field Exp - BPO - BPX</t>
  </si>
  <si>
    <t>['sql', 'scala', 'python', 'aws', 'redshift', 'hadoop', 'spark', 'phoenix', 'ssis']</t>
  </si>
  <si>
    <t>Briarwood, NY</t>
  </si>
  <si>
    <t>Samaritan Daytop Village</t>
  </si>
  <si>
    <t>['r', 'excel', 'tableau', 'power bi']</t>
  </si>
  <si>
    <t>HaleyMarketing Group</t>
  </si>
  <si>
    <t>['c#', 'javascript', 'css', 'sql', 'sql server', 'ssrs', 'ssis', 'power bi', 'sharepoint', 'excel']</t>
  </si>
  <si>
    <t>Data Scientist (Applied) - SCGP</t>
  </si>
  <si>
    <t>Siam Cement Public Company (SCG)</t>
  </si>
  <si>
    <t>Reports Engineer/Fledgling Data Scientist – Poly Clearance Required!</t>
  </si>
  <si>
    <t>Praxis Engineering</t>
  </si>
  <si>
    <t>['python', 'javascript', 'aws', 'vmware', 'redhat', 'splunk']</t>
  </si>
  <si>
    <t>['sql', 'sas', 'sas', 'python', 'java', 'neo4j', 'hadoop', 'kafka']</t>
  </si>
  <si>
    <t>Senior Lead Software Engineer - Data Engineering and Data Science</t>
  </si>
  <si>
    <t>['python', 'aws', 'databricks', 'airflow']</t>
  </si>
  <si>
    <t>Software and Data Engineer</t>
  </si>
  <si>
    <t>['python', 'c++', 'shell', 'unix', 'linux']</t>
  </si>
  <si>
    <t>Decision Science Analyst Senior - Agency Marketing Data and Analytics</t>
  </si>
  <si>
    <t>ProActuary Jobs</t>
  </si>
  <si>
    <t>SAP Data Analyst- 100  remote</t>
  </si>
  <si>
    <t>PlanIT Group</t>
  </si>
  <si>
    <t>['sap', 'git']</t>
  </si>
  <si>
    <t>Sr. Data Scientist (100% remote - west coast)</t>
  </si>
  <si>
    <t>['sas', 'sas', 'r', 'sql', 'sql server', 'power bi', 'tableau']</t>
  </si>
  <si>
    <t>Data Engineer- Business Intelligence- On-site - Now Hiring</t>
  </si>
  <si>
    <t>None</t>
  </si>
  <si>
    <t>['sql', 'azure', 'windows', 'power bi', 'dax']</t>
  </si>
  <si>
    <t>Senior Cloud Data Engineer – Snowflake &amp; ML-Ready Systems</t>
  </si>
  <si>
    <t>['java', 'scala', 'python', 'snowflake', 'databricks', 'aws', 'airflow']</t>
  </si>
  <si>
    <t>Fashion &amp; Fitness Data Science, Engineering Analytics Research and Science (EARS)</t>
  </si>
  <si>
    <t>USA-Data Scientist II (Clinical) - Full-time / Part-time</t>
  </si>
  <si>
    <t>Lead Data Engineer in Consumer Finance</t>
  </si>
  <si>
    <t>['java', 'scala', 'python', 'c#', 'sas', 'sas', 'sql', 'r', 'postgresql', 'aws', 'snowflake', 'redshift', 'spark', 'kafka', 'tableau', 'looker', 'microstrategy', 'yarn']</t>
  </si>
  <si>
    <t>Data Engineer (Informatica/Teradata/Datawarehouse) - R184257</t>
  </si>
  <si>
    <t>PNGAS Job Board</t>
  </si>
  <si>
    <t>['sql', 'python', 'scala', 'azure', 'aws', 'hadoop', 'spark', 'flow']</t>
  </si>
  <si>
    <t>IN-Associate Azure Data Engineer Data &amp; Analytics Advisory Hyderabad</t>
  </si>
  <si>
    <t>['python', 'scala', 'sql', 'azure', 'databricks', 'spark']</t>
  </si>
  <si>
    <t>HairClub</t>
  </si>
  <si>
    <t>['sql', 't-sql', 'python', 'r', 'sql server', 'azure', 'databricks', 'power bi', 'dax', 'git']</t>
  </si>
  <si>
    <t>Associate Researcher (Data Analytics and Visualization)</t>
  </si>
  <si>
    <t>Chapin Hall</t>
  </si>
  <si>
    <t>['r', 'python', 'vba']</t>
  </si>
  <si>
    <t>GenuineXs LLC</t>
  </si>
  <si>
    <t>['vmware', 'windows', 'linux']</t>
  </si>
  <si>
    <t>Data Analyst, Technology Consulting - Data &amp; Analytics (Data Architecture &amp; Engineering) - Financial Services Office (Manager) (Multiple Positions)</t>
  </si>
  <si>
    <t>DATA ENGINEER with AWS Glue Python Developer</t>
  </si>
  <si>
    <t>Compugra Systems</t>
  </si>
  <si>
    <t>['python', 'sql', 'nosql', 'aws', 'redshift', 'pyspark', 'airflow', 'git', 'terraform']</t>
  </si>
  <si>
    <t>Data Engineer, Platforms and Devices</t>
  </si>
  <si>
    <t>['sql', 'nosql', 'bigquery', 'snowflake', 'redshift', 'spark', 'selenium', 'airflow', 'gitlab', 'jenkins']</t>
  </si>
  <si>
    <t>['sql', 'java', 'python', 'nosql', 'scala', 'firestore', 'mysql', 'postgresql', 'sql server', 'gcp', 'bigquery', 'spark', 'airflow', 'kafka', 'sap', 'github', 'terraform', 'docker', 'jira']</t>
  </si>
  <si>
    <t>['sql', 'c#', 'python', 'groovy', 'sql server', 'azure', 'jenkins']</t>
  </si>
  <si>
    <t>Product Engineering Manager</t>
  </si>
  <si>
    <t>proteanTecs</t>
  </si>
  <si>
    <t>['go', 'sql', 'r', 'python', 'tableau', 'power bi']</t>
  </si>
  <si>
    <t>Crestview, FL</t>
  </si>
  <si>
    <t>Crestview Aerospace</t>
  </si>
  <si>
    <t>['assembly', 'terminal']</t>
  </si>
  <si>
    <t>Principal/Staff Software Consultant - Machine Learning + AWS SageMaker</t>
  </si>
  <si>
    <t>Renewable Energy Consulting Data Engineer</t>
  </si>
  <si>
    <t>Natural Power</t>
  </si>
  <si>
    <t>The Wolf Works LLC</t>
  </si>
  <si>
    <t>['sql', 'java', 'python', 'nosql', 'scala', 'firestore', 'mysql', 'postgresql', 'sql server', 'gcp', 'bigquery', 'spark', 'airflow', 'kafka', 'sap', 'github', 'git', 'terraform', 'docker', 'atlassian', 'jira']</t>
  </si>
  <si>
    <t>Privacy Analyst -Policy</t>
  </si>
  <si>
    <t>TechOp Solutions International</t>
  </si>
  <si>
    <t>Plainfield, IL</t>
  </si>
  <si>
    <t>Ad Hoc LLC</t>
  </si>
  <si>
    <t>Gandhinagar, Gujarat, India</t>
  </si>
  <si>
    <t>RandomTrees</t>
  </si>
  <si>
    <t>Data Analyst, News Analytics, Insights &amp; Training</t>
  </si>
  <si>
    <t>The Washington Post</t>
  </si>
  <si>
    <t>['sql', 'python', 'r', 'sheets', 'excel']</t>
  </si>
  <si>
    <t>Oracle ERP Data Analyst MA Locals only</t>
  </si>
  <si>
    <t>American Technology Experts Inc</t>
  </si>
  <si>
    <t>EHS Data Analyst</t>
  </si>
  <si>
    <t>['sql', 'python', 'word', 'excel', 'powerpoint', 'power bi', 'tableau', 'airtable']</t>
  </si>
  <si>
    <t>Sr Data Goveranance Analyst</t>
  </si>
  <si>
    <t>['sql', 'databricks', 'snowflake', 'azure', 'power bi', 'tableau', 'looker']</t>
  </si>
  <si>
    <t>Sr. IT Business Analyst (Data Analytics)</t>
  </si>
  <si>
    <t>axogen</t>
  </si>
  <si>
    <t>AWS Data Engineer/Developer</t>
  </si>
  <si>
    <t>ABBTECH</t>
  </si>
  <si>
    <t>Director, Data Engineering &amp; Development</t>
  </si>
  <si>
    <t>['azure', 'databricks', 'snowflake']</t>
  </si>
  <si>
    <t>Data Integration Architect / Data Engineer- 10+ yrs- Minneapolis, MN. Hybrid.</t>
  </si>
  <si>
    <t>iMedhas Consulting Services</t>
  </si>
  <si>
    <t>['aws', 'databricks', 'spark']</t>
  </si>
  <si>
    <t>IBS Data Analytics and Quality Assurance</t>
  </si>
  <si>
    <t>Business Systems Analyst – Customer Data Domain</t>
  </si>
  <si>
    <t>Regal Rexnord</t>
  </si>
  <si>
    <t>['sql', 'python', 'snowflake', 'azure', 'bigquery', 'oracle', 'kafka', 'airflow', 'gdpr', 'tableau', 'looker', 'sap', 'flow', 'docker', 'kubernetes', 'github', 'gitlab', 'jira']</t>
  </si>
  <si>
    <t>Sr. Snowflake Data Engineer (NO H1B)</t>
  </si>
  <si>
    <t>Data Engineer - Fulltime</t>
  </si>
  <si>
    <t>['sql', 'python', 'java', 'oracle']</t>
  </si>
  <si>
    <t>Data Analyst / Health Data Scientist</t>
  </si>
  <si>
    <t>TriMerge Consulting Group, P.A.</t>
  </si>
  <si>
    <t>Data Engineer - Onsite Fremont CA (in-person interview)</t>
  </si>
  <si>
    <t>['sql', 'python', 'java', 'sql server', 'mysql', 'oracle', 'kafka', 'spark', 'airflow', 'ssis', 'cognos', 'ssrs', 'tableau', 'looker']</t>
  </si>
  <si>
    <t>Merican Inc.</t>
  </si>
  <si>
    <t>Senior Manager Data Engineer (multiple openings) - IHM</t>
  </si>
  <si>
    <t>['python', 'go', 'snowflake', 'aws', 'spark', 'pyspark']</t>
  </si>
  <si>
    <t>Lead Data Security Engineer</t>
  </si>
  <si>
    <t>['sql', 'python', 'databricks', 'aws', 'azure', 'gcp', 'hadoop', 'spark', 'tableau', 'splunk', 'flow']</t>
  </si>
  <si>
    <t>Lead Staff Data Engineer / AWS / Snowflake / DBT / Chicago (Hybrid)</t>
  </si>
  <si>
    <t>['python', 'sql', 'aws', 'snowflake', 'airflow', 'tableau', 'power bi']</t>
  </si>
  <si>
    <t>['r', 'python', 'sql', 'excel', 'dax', 'power bi']</t>
  </si>
  <si>
    <t>Social Listening &amp; Insights Analyst</t>
  </si>
  <si>
    <t>Think Jam</t>
  </si>
  <si>
    <t>['python', 'sql', 'sql server', 'oracle', 'node']</t>
  </si>
  <si>
    <t>Perdue Farms, Inc.</t>
  </si>
  <si>
    <t>Data Analyst, Program Operations</t>
  </si>
  <si>
    <t>['sql', 'r', 'python', 'sas', 'sas', 'spss', 'excel', 'tableau']</t>
  </si>
  <si>
    <t>Reporting Data Analyst / Hybrid / SQL</t>
  </si>
  <si>
    <t>['sql', 'python', 'vba', 'azure', 'kafka', 'power bi', 'ssis', 'ssrs', 'dax', 'excel']</t>
  </si>
  <si>
    <t>Senior Data Analyst, Ethics &amp; Compliance</t>
  </si>
  <si>
    <t>Gen AI Engineer II</t>
  </si>
  <si>
    <t>['python', 'r', 'alteryx', 'tableau', 'qlik', 'power bi', 'symphony']</t>
  </si>
  <si>
    <t>Data Scientist – Generative AI &amp; Medicare Risk Adjustment Analytics</t>
  </si>
  <si>
    <t>Alignment Health</t>
  </si>
  <si>
    <t>['python', 'java', 'r', 'scala', 'c++', 'sql', 'nosql', 'azure', 'aws', 'hadoop', 'spark', 'git']</t>
  </si>
  <si>
    <t>Senior Data Engineer, Ethics &amp; Compliance</t>
  </si>
  <si>
    <t>['sql', 'nosql', 'python', 'r', 'aws', 'azure', 'gcp', 'hadoop', 'spark', 'tableau', 'power bi']</t>
  </si>
  <si>
    <t>Software Development - Data Engineer</t>
  </si>
  <si>
    <t>['c#', 'java', 'go', 'hadoop']</t>
  </si>
  <si>
    <t>Staff Data Engineer - Data Intelligence - Data Platform</t>
  </si>
  <si>
    <t>['aws', 'redshift', 'asana']</t>
  </si>
  <si>
    <t>Business / Data Analyst for Credit Risk Data Remediation</t>
  </si>
  <si>
    <t>['vba', 'python', 'sql', 'sas', 'sas', 'excel']</t>
  </si>
  <si>
    <t>Data Integration Engineer, ServiceNow</t>
  </si>
  <si>
    <t>['javascript', 'flow']</t>
  </si>
  <si>
    <t>Customer Remediation Data Analyst - Consumer &amp; Business Banking Risk</t>
  </si>
  <si>
    <t>Senior Reporting Analyst (Hybrid)</t>
  </si>
  <si>
    <t>Big Data Principal Engineer</t>
  </si>
  <si>
    <t>['databricks', 'spark', 'powerpoint']</t>
  </si>
  <si>
    <t>Data Movement Engineer System Administrator</t>
  </si>
  <si>
    <t>['sql', 'unix', 'linux', 'windows']</t>
  </si>
  <si>
    <t>CRM System Admin and Data Engineer</t>
  </si>
  <si>
    <t>['python', 'c++', 'java', 'sql', 'azure']</t>
  </si>
  <si>
    <t>Data Entry Analyst (Temp, In-Office)</t>
  </si>
  <si>
    <t>Privacy Bee</t>
  </si>
  <si>
    <t>Senior Data Science Workbench Analyst</t>
  </si>
  <si>
    <t>['python', 'sql', 'bash', 'databricks', 'snowflake', 'aws', 'azure', 'gcp', 'airflow', 'terraform']</t>
  </si>
  <si>
    <t>Alignity Solutions</t>
  </si>
  <si>
    <t>['python', 'sql', 'snowflake', 'aws', 'redshift', 'airflow', 'pandas', 'numpy', 'git', 'github', 'flow', 'docker']</t>
  </si>
  <si>
    <t>Reporting Data Analyst / Hybrid in Irvine, CA / SQL</t>
  </si>
  <si>
    <t>TelCom Careers</t>
  </si>
  <si>
    <t>CAPGEMINI ENGINEERING</t>
  </si>
  <si>
    <t>['sql', 'snowflake', 'airflow', 'power bi']</t>
  </si>
  <si>
    <t>IN-Senior Associate  AWS Data Engineer D&amp;A Advisory PAN India</t>
  </si>
  <si>
    <t>['sql', 'aws', 'redshift', 'pyspark']</t>
  </si>
  <si>
    <t>IN-Senior Associate Data Engineer MS Engg Advisory Gurgaon</t>
  </si>
  <si>
    <t>['sql', 't-sql', 'python', 'c++', 'azure', 'databricks', 'spark', 'pyspark', 'unity']</t>
  </si>
  <si>
    <t>Emcor</t>
  </si>
  <si>
    <t>Senior Data Engineer (Java + Spark)</t>
  </si>
  <si>
    <t>Santex</t>
  </si>
  <si>
    <t>['sql', 'java', 'spark']</t>
  </si>
  <si>
    <t>Data Analyst1</t>
  </si>
  <si>
    <t>Dover Staffing</t>
  </si>
  <si>
    <t>['excel', 'word', 'powerpoint', 'outlook', 'flow']</t>
  </si>
  <si>
    <t>BI Data Analyst Intern</t>
  </si>
  <si>
    <t>MITER Brands</t>
  </si>
  <si>
    <t>['sql', 'python', 'azure', 'windows', 'power bi', 'dax', 'word', 'excel', 'powerpoint']</t>
  </si>
  <si>
    <t>Analytics Services, Data Engineer - Sr. Consultant - Remote</t>
  </si>
  <si>
    <t>['sql', 'python', 'sql server', 'snowflake', 'azure', 'databricks', 'oracle', 'ssis']</t>
  </si>
  <si>
    <t>Data Scientist II (Clinical) - Now Hiring</t>
  </si>
  <si>
    <t>Data Engineer, GTMO Product Tech</t>
  </si>
  <si>
    <t>['go', 'sql', 'python', 'java', 'scala', 'hadoop', 'spark']</t>
  </si>
  <si>
    <t>Data Engineer with Power BI, Azure, SQL,ETL Expertise, Business Central</t>
  </si>
  <si>
    <t>['sql', 'azure', 'power bi', 'flow']</t>
  </si>
  <si>
    <t>Wingate, NC</t>
  </si>
  <si>
    <t>['python', 'scala', 'neo4j', 'aws', 'gcp', 'azure', 'scikit-learn', 'tensorflow', 'pytorch', 'spark', 'pyspark']</t>
  </si>
  <si>
    <t>Data Scientist, (Technical Leadership) - Retail Analytics</t>
  </si>
  <si>
    <t>Data Engineer, TS/SCI FSP</t>
  </si>
  <si>
    <t>['python', 'java', 'sql', 'kafka']</t>
  </si>
  <si>
    <t>Senior Web Analyst</t>
  </si>
  <si>
    <t>Director, Data Engineering &amp; Governance</t>
  </si>
  <si>
    <t>PEMCO</t>
  </si>
  <si>
    <t>['swift', 'azure', 'databricks', 'snowflake', 'airflow']</t>
  </si>
  <si>
    <t>Databricks Data Engineer - ONLY W2</t>
  </si>
  <si>
    <t>['sql', 'python', 'scala', 'databricks', 'azure', 'spark', 'pyspark', 'power bi', 'tableau']</t>
  </si>
  <si>
    <t>Arecibo, Puerto Rico</t>
  </si>
  <si>
    <t>CONSTRUTORA DORTA</t>
  </si>
  <si>
    <t>Data Scientist, Agentic AI</t>
  </si>
  <si>
    <t>['python', 'hugging face', 'pytorch', 'pandas', 'scikit-learn']</t>
  </si>
  <si>
    <t>Scientist/Senior Scientist</t>
  </si>
  <si>
    <t>JDRF</t>
  </si>
  <si>
    <t>Automation Developer- Data Engineering &amp; Power BI</t>
  </si>
  <si>
    <t>['sql', 'python', 'r', 'sql server', 'azure', 'power bi', 'excel', 'dax']</t>
  </si>
  <si>
    <t>DEIB Data and Insights Analyst</t>
  </si>
  <si>
    <t>Senior Data Analyst/Report Writer</t>
  </si>
  <si>
    <t>Proventus Metrics</t>
  </si>
  <si>
    <t>['sas', 'sas', 'power bi', 'dax', 'sap', 'tableau', 'jira']</t>
  </si>
  <si>
    <t>Data Engineer only W2</t>
  </si>
  <si>
    <t>MVK TECH</t>
  </si>
  <si>
    <t>['sql', 'nosql', 'java', 'python', 'dynamodb', 'cassandra', 'redshift', 'aws', 'spark', 'kafka']</t>
  </si>
  <si>
    <t>Data Engineer TOP SECRET + SCI REQ</t>
  </si>
  <si>
    <t>Sourcingly</t>
  </si>
  <si>
    <t>Machine Learning Engineer - AI Weather / MLOps</t>
  </si>
  <si>
    <t>['python', 'aws', 'linux', 'excel', 'git']</t>
  </si>
  <si>
    <t>Senior Data Engineer (Bank Tech) - Now Hiring</t>
  </si>
  <si>
    <t>Data Analyst/Data Scientist (Kennesaw or Plano)</t>
  </si>
  <si>
    <t>e-Commerce Data Analyst</t>
  </si>
  <si>
    <t>Dynarex</t>
  </si>
  <si>
    <t>Data Engineer(W2 only)</t>
  </si>
  <si>
    <t>RG Talent Inc</t>
  </si>
  <si>
    <t>['databricks', 'azure', 'power bi', 'excel', 'unity', 'confluence']</t>
  </si>
  <si>
    <t>Senior Data Engineer, National Traffic and Capacity Management</t>
  </si>
  <si>
    <t>['sql', 'python', 'aws', 'redshift', 'databricks', 'tableau', 'power bi', 'kubernetes']</t>
  </si>
  <si>
    <t>['excel', 'cognos', 'power bi']</t>
  </si>
  <si>
    <t>Sr. Data Analyst on W2</t>
  </si>
  <si>
    <t>C-Vision Inc.</t>
  </si>
  <si>
    <t>['sql', 'bigquery', 'oracle', 'tableau', 'sap']</t>
  </si>
  <si>
    <t>Senior Website Data Analyst (Hybrid)</t>
  </si>
  <si>
    <t>Midcontinent Independent System Operator (MISO)</t>
  </si>
  <si>
    <t>['python', 'r', 'sql', 'databricks', 'azure', 'spark', 'flow', 'github']</t>
  </si>
  <si>
    <t>Senior Accountant &amp; Data Analyst</t>
  </si>
  <si>
    <t>Senior Data Engineer (ONLY LOCALS TO NEWYORK AND ONLY W2) AND ((NO C2C))</t>
  </si>
  <si>
    <t>['python', 'nosql', 'mysql', 'redis', 'snowflake', 'docker', 'jenkins']</t>
  </si>
  <si>
    <t>Oxford, MA</t>
  </si>
  <si>
    <t>['python', 'go', 'snowflake', 'aws', 'pyspark', 'spark', 'hadoop', 'kafka']</t>
  </si>
  <si>
    <t>Senior Data Engineer(only W2 candidates with min 8+ Years of experience)</t>
  </si>
  <si>
    <t>SCM Planning and Analysis Associate/ Data Analytics exp. required</t>
  </si>
  <si>
    <t>Graph Database Engineer</t>
  </si>
  <si>
    <t>['python', 'neo4j']</t>
  </si>
  <si>
    <t>Associate Software Engineer - Data Intelligence</t>
  </si>
  <si>
    <t>Data Engineer-(Required – State of NY or NJ agency experience)</t>
  </si>
  <si>
    <t>['sql', 'python', 'scala', 'aws', 'azure', 'bigquery', 'hadoop', 'spark', 'linux', 'tableau', 'power bi', 'looker']</t>
  </si>
  <si>
    <t>Prism IT Corp</t>
  </si>
  <si>
    <t>C&amp;G Consulting Services, Inc</t>
  </si>
  <si>
    <t>['python', 'sql', 'databricks', 'snowflake', 'aws', 'spark', 'scikit-learn', 'tensorflow', 'keras']</t>
  </si>
  <si>
    <t>Community Planning &amp; Data Analyst</t>
  </si>
  <si>
    <t>JM Goldson</t>
  </si>
  <si>
    <t>['r', 'python', 'excel', 'powerpoint', 'word']</t>
  </si>
  <si>
    <t>Analytics Assistant- SalesForce</t>
  </si>
  <si>
    <t>Data Scientist Quality Engineer</t>
  </si>
  <si>
    <t>Monosol Llc</t>
  </si>
  <si>
    <t>['python', 'r', 'sql', 'aws', 'azure', 'tensorflow', 'pytorch', 'power bi']</t>
  </si>
  <si>
    <t>Senior Data Engineer- W2 Only [No H1b or CPT/OPT]</t>
  </si>
  <si>
    <t>Sr. Data Scientist, ART19</t>
  </si>
  <si>
    <t>Emory Healthcare</t>
  </si>
  <si>
    <t>Senior Data Engineer - Selby Jennings</t>
  </si>
  <si>
    <t>['python', 'databricks', 'aws', 'pandas', 'spark']</t>
  </si>
  <si>
    <t>Senior Data Analyst - Assortment Analytics</t>
  </si>
  <si>
    <t>Principal, AI Data Scientist (Remote)</t>
  </si>
  <si>
    <t>Jazz Pharmaceuticals</t>
  </si>
  <si>
    <t>['python', 'r', 'aws', 'pytorch', 'tensorflow']</t>
  </si>
  <si>
    <t>NISC</t>
  </si>
  <si>
    <t>['sql', 'nosql', 'java', 'scala', 'python', 'javascript', 'bash', 'cassandra', 'dynamodb', 'databricks', 'aws', 'oracle', 'hadoop', 'spark', 'kafka', 'airflow', 'spring', 'flow']</t>
  </si>
  <si>
    <t>Operational Safety Data Engineer</t>
  </si>
  <si>
    <t>['sql', 'python', 'databricks', 'pyspark', 'pandas']</t>
  </si>
  <si>
    <t>Customer Data Engineer, Tapestry</t>
  </si>
  <si>
    <t>X, The Moonshot Factory</t>
  </si>
  <si>
    <t>['python', 'java', 'scala', 'sql', 'aws', 'azure', 'gcp']</t>
  </si>
  <si>
    <t>AI Data Engineer - On-site or Hybrid Opportunity</t>
  </si>
  <si>
    <t>The Mutual Group</t>
  </si>
  <si>
    <t>['python', 'aws', 'azure', 'gcp', 'snowflake', 'redshift', 'bigquery', 'hugging face', 'spark', 'airflow', 'tensorflow', 'pytorch', 'scikit-learn', 'kafka', 'docker', 'kubernetes']</t>
  </si>
  <si>
    <t>DATA ANALYST SUPPLY CHAIN</t>
  </si>
  <si>
    <t>Web Content Analyst</t>
  </si>
  <si>
    <t>['html', 'javascript', 'visio']</t>
  </si>
  <si>
    <t>Sr. Director Data Sciences</t>
  </si>
  <si>
    <t>Early Warning®</t>
  </si>
  <si>
    <t>['sql', 'python', 'r', 'scala', 'phoenix']</t>
  </si>
  <si>
    <t>Data Engineer Needed for Large-Scale Data Collection &amp; Structuring</t>
  </si>
  <si>
    <t>['python', 'dynamodb', 'aws', 'selenium', 'pandas', 'flow', 'slack']</t>
  </si>
  <si>
    <t>Clinical Trial Data Analyst</t>
  </si>
  <si>
    <t>['python', 'sql', 'excel', 'powerpoint']</t>
  </si>
  <si>
    <t>Junior Analyst, Data Analytics</t>
  </si>
  <si>
    <t>Data Analyst – Power Market Modeling</t>
  </si>
  <si>
    <t>174 Power Global</t>
  </si>
  <si>
    <t>['python', 'aurora', 'excel', 'flow']</t>
  </si>
  <si>
    <t>Senior Big Data Engineer - US</t>
  </si>
  <si>
    <t>Geosyntec Consultants, Inc.</t>
  </si>
  <si>
    <t>['sql', 'python', 'azure', 'aws', 'snowflake', 'power bi']</t>
  </si>
  <si>
    <t>['sql', 'snowflake', 'alteryx', 'sap']</t>
  </si>
  <si>
    <t>Junior Analytics Engineer</t>
  </si>
  <si>
    <t>The Nuclear Company</t>
  </si>
  <si>
    <t>['sql', 'python', 'r', 'java', 'c++', 'javascript', 'go', 'aws', 'azure', 'gcp', 'tableau', 'power bi', 'looker', 'git']</t>
  </si>
  <si>
    <t>['sql', 'python', 'snowflake', 'redshift', 'aws', 'airflow', 'github']</t>
  </si>
  <si>
    <t>Data Scientist - Promotions Optimization</t>
  </si>
  <si>
    <t>['sql', 'python', 'aws', 'databricks', 'gcp', 'pyspark', 'hadoop', 'spark', 'gitlab', 'github']</t>
  </si>
  <si>
    <t>Rossmoor, CA</t>
  </si>
  <si>
    <t>Tpirc And Fai</t>
  </si>
  <si>
    <t>Tier 2 Cyber Data Threat Analyst</t>
  </si>
  <si>
    <t>Data Engineer- Analytics</t>
  </si>
  <si>
    <t>['python', 'sql', 'scala', 'java', 'aws', 'azure', 'gcp', 'databricks', 'snowflake', 'redshift', 'bigquery', 'flow', 'atlassian', 'smartsheet']</t>
  </si>
  <si>
    <t>Build and Solutions Analyst (CRM)</t>
  </si>
  <si>
    <t>['javascript', 'word']</t>
  </si>
  <si>
    <t>Senior Software Engineer, ML Data Infrastructure</t>
  </si>
  <si>
    <t>['python', 'c++', 'postgresql', 'gcp', 'bigquery']</t>
  </si>
  <si>
    <t>Monitoring Controls Analyst with Data Analysis and Automation Expertise</t>
  </si>
  <si>
    <t>['sql', 'vba', 'python', 'tableau', 'excel', 'sharepoint', 'alteryx']</t>
  </si>
  <si>
    <t>Senior Manager - Data and Analytics Engineering</t>
  </si>
  <si>
    <t>Pike Construction Services, Inc.</t>
  </si>
  <si>
    <t>Post-doctoral Fellow in Epidemiology and Biostatistics, School of Public Health</t>
  </si>
  <si>
    <t>['r', 'python', 'matlab', 'c++']</t>
  </si>
  <si>
    <t>Data &amp; Analytics Specialist - D&amp;T</t>
  </si>
  <si>
    <t>Director, Analytics and Data Integrity</t>
  </si>
  <si>
    <t>Anne Arundel Community College</t>
  </si>
  <si>
    <t>['python', 'sql', 'tableau', 'spss']</t>
  </si>
  <si>
    <t>Senior Data Scientist, AWS Professional Services</t>
  </si>
  <si>
    <t>Bilingual Data Scientist-AI &amp; Robotics</t>
  </si>
  <si>
    <t>Fuling Plastic USA</t>
  </si>
  <si>
    <t>['python', 'sql', 'pytorch', 'tensorflow', 'power bi', 'tableau']</t>
  </si>
  <si>
    <t>['python', 'sql', 'r', 'java', 'c++', 'aws', 'terraform']</t>
  </si>
  <si>
    <t>"Splunk Data Analyst"</t>
  </si>
  <si>
    <t>Alindus Inc</t>
  </si>
  <si>
    <t>Fiscalnote</t>
  </si>
  <si>
    <t>Senior Data Scientist in California</t>
  </si>
  <si>
    <t>Rudra Enterprise LLC</t>
  </si>
  <si>
    <t>['python', 'sql', 'azure', 'scikit-learn', 'tensorflow', 'pytorch', 'react', 'phoenix', 'node.js', 'docker', 'kubernetes']</t>
  </si>
  <si>
    <t>Graph Data Engineer &amp; Front-End Developer</t>
  </si>
  <si>
    <t>National Association of State Workforce Agencies</t>
  </si>
  <si>
    <t>['javascript', 'html', 'css', 'dynamodb', 'neo4j', 'redshift', 'aws', 'azure', 'gcp', 'react.js']</t>
  </si>
  <si>
    <t>AWS Data Engineer (Onsite interview)</t>
  </si>
  <si>
    <t>['sql', 'aws', 'azure', 'databricks', 'terraform']</t>
  </si>
  <si>
    <t>Principal Data Analytics Engineer, Platform Engineering</t>
  </si>
  <si>
    <t>['python', 'sql', 'aws', 'kafka', 'flow', 'terraform', 'github', 'ansible']</t>
  </si>
  <si>
    <t>Senior Data Engineer – Databricks &amp; PySpark Expert</t>
  </si>
  <si>
    <t>['python', 'sql', 't-sql', 'sql server', 'databricks', 'azure', 'pyspark', 'hadoop', 'spark', 'kafka', 'terraform', 'pulumi']</t>
  </si>
  <si>
    <t>Senior Staff Software Engineer – Advanced Data Engineering</t>
  </si>
  <si>
    <t>['postgresql']</t>
  </si>
  <si>
    <t>Associate Technical Engineer (Candidates MUST have experience with Adobe Experience Platform/Customer Journey Analytics)</t>
  </si>
  <si>
    <t>enGen</t>
  </si>
  <si>
    <t>IT Business analyst/ Salesforce Business Analyst - W2 only</t>
  </si>
  <si>
    <t>Auburn, WA</t>
  </si>
  <si>
    <t>Find Your Next Career at Muckleshoot Casino</t>
  </si>
  <si>
    <t>Legal Data Analyst - Transactional &amp; Tax Legal Data Analysis Team</t>
  </si>
  <si>
    <t>Montgomery, NJ</t>
  </si>
  <si>
    <t>Data Analyst - Active TS/SCI/wPoly</t>
  </si>
  <si>
    <t>GENERAL DYNAMICS INFORMATION TECHNOLOGY</t>
  </si>
  <si>
    <t>Prologis</t>
  </si>
  <si>
    <t>Jefferson, NJ</t>
  </si>
  <si>
    <t>['python', 'r', 'java', 'sql', 'hadoop', 'spark']</t>
  </si>
  <si>
    <t>Purvis, MS</t>
  </si>
  <si>
    <t>Director AI, Applied Research</t>
  </si>
  <si>
    <t>Financial Data Analysis- Food Management</t>
  </si>
  <si>
    <t>Genuine Foods</t>
  </si>
  <si>
    <t>['python', 'sql', 'nosql', 'azure', 'gcp', 'databricks', 'aws', 'pyspark', 'scikit-learn', 'tensorflow', 'nltk', 'spark', 'git']</t>
  </si>
  <si>
    <t>Data Engineer (AI/ML, AWS)</t>
  </si>
  <si>
    <t>Boost Mobile</t>
  </si>
  <si>
    <t>['sql', 'shell', 'python', 'nosql', 'mongodb', 'mongodb', 'aws', 'redshift', 'snowflake']</t>
  </si>
  <si>
    <t>Guidewire Policy Center Principal Data Engineer</t>
  </si>
  <si>
    <t>['sql', 'python', 'javascript', 'aws', 'snowflake']</t>
  </si>
  <si>
    <t>Business Analyst, Portfolio Analytics</t>
  </si>
  <si>
    <t>Realty Income</t>
  </si>
  <si>
    <t>['python', 'sql', 'excel', 'powerpoint', 'outlook', 'power bi']</t>
  </si>
  <si>
    <t>Quality Data Analyst I</t>
  </si>
  <si>
    <t>Olympia Fields, IL</t>
  </si>
  <si>
    <t>Lead Data Engineer - Quality Assurance 🏆</t>
  </si>
  <si>
    <t>['python', 'sql', 'azure', 'databricks', 'spark', 'unity']</t>
  </si>
  <si>
    <t>Loads and Dynamics Analyst III</t>
  </si>
  <si>
    <t>['matlab', 'python', 'fortran']</t>
  </si>
  <si>
    <t>Principal Data Modeler</t>
  </si>
  <si>
    <t>Cotality</t>
  </si>
  <si>
    <t>MadaLuxe</t>
  </si>
  <si>
    <t>Real Estate Debt Valuation Analyst&gt;</t>
  </si>
  <si>
    <t>Altus Group Limited</t>
  </si>
  <si>
    <t>N2S.Global</t>
  </si>
  <si>
    <t>['python', 'bash', 'sql', 'aws', 'databricks', 'snowflake', 'tensorflow', 'spark', 'kafka', 'github', 'jenkins', 'terraform', 'docker', 'kubernetes']</t>
  </si>
  <si>
    <t>Integrated Broadcast System Lead Data Integrity Engineer</t>
  </si>
  <si>
    <t>['jupyter', 'selenium', 'windows', 'linux', 'macos', 'flow', 'git']</t>
  </si>
  <si>
    <t>Walhalla, SC</t>
  </si>
  <si>
    <t>Program Analyst-Part Time</t>
  </si>
  <si>
    <t>Databricks Data Engineer (Hybrid onsite - W2 contract)</t>
  </si>
  <si>
    <t>['sql', 'scala', 'python', 'aws', 'databricks', 'hadoop', 'airflow', 'unity', 'docker', 'kubernetes']</t>
  </si>
  <si>
    <t>Oakland University</t>
  </si>
  <si>
    <t>['sql', 'java', 'c++', 'python', 'javascript', 'tableau', 'looker']</t>
  </si>
  <si>
    <t>Rochester Hills, MI</t>
  </si>
  <si>
    <t>Material Handling Systems</t>
  </si>
  <si>
    <t>['sql', 'tableau', 'excel', 'word', 'flow']</t>
  </si>
  <si>
    <t>Financial Sales Data Analyst</t>
  </si>
  <si>
    <t>Pink Stork</t>
  </si>
  <si>
    <t>Treasury Data Analyst - (Treasury/Liquidity Experience Needed)</t>
  </si>
  <si>
    <t>Canon Recruiting Group</t>
  </si>
  <si>
    <t>Data Management - Data Engineer</t>
  </si>
  <si>
    <t>['python', 'java', 'c++', 'scala', 'hadoop', 'kafka', 'power bi', 'tableau']</t>
  </si>
  <si>
    <t>Applied Scientist, Ad Catalyst, Ad Catalyst</t>
  </si>
  <si>
    <t>['java', 'c++', 'python', 'sql', 'oracle']</t>
  </si>
  <si>
    <t>Valley National Bank</t>
  </si>
  <si>
    <t>['sql', 'r', 'python', 'sql server', 'power bi', 'datarobot']</t>
  </si>
  <si>
    <t>ML Ops Support Engineer _Reading, PA (onsite)</t>
  </si>
  <si>
    <t>['sql', 'python', 'bash', 'aws', 'databricks', 'snowflake', 'spark', 'kafka', 'tensorflow', 'bitbucket', 'docker', 'kubernetes', 'flow', 'github', 'jenkins', 'terraform']</t>
  </si>
  <si>
    <t>Amazon Robotics - Data Engineer, SWRDS , Amazon Robotics (AR)</t>
  </si>
  <si>
    <t>['nosql', 'java', 'python', 'c++', 'c#', 'redshift', 'oracle', 'aws']</t>
  </si>
  <si>
    <t>Staff Product Analyst</t>
  </si>
  <si>
    <t>San Francisco, CA (+9 others)</t>
  </si>
  <si>
    <t>Lead Data Engineer - apache spark, scala, and python</t>
  </si>
  <si>
    <t>New Home, TX</t>
  </si>
  <si>
    <t>['sql', 'java', 'azure', 'aws', 'gcp', 'kafka', 'angular', 'flow', 'git', 'terraform']</t>
  </si>
  <si>
    <t>Cloud Solutions Engineer - Azure &amp; Databricks</t>
  </si>
  <si>
    <t>Grad Engineer Trainee - Data Sc &amp; Analytics</t>
  </si>
  <si>
    <t>['go', 'python', 'r', 'aws', 'azure', 'databricks', 'snowflake', 'spark', 'tableau', 'power bi', 'qlik']</t>
  </si>
  <si>
    <t>Software Development Engineer</t>
  </si>
  <si>
    <t>Dallas, TX (+1 other)</t>
  </si>
  <si>
    <t>['python', 'sql', 'snowflake', 'redshift', 'bigquery', 'tableau', 'power bi', 'terraform']</t>
  </si>
  <si>
    <t>Senior Data Analyst - Finance Data Controls Analyst</t>
  </si>
  <si>
    <t>['sql', 'alteryx', 'tableau', 'excel', 'powerpoint', 'sharepoint']</t>
  </si>
  <si>
    <t>Careers At Vizient</t>
  </si>
  <si>
    <t>Dover</t>
  </si>
  <si>
    <t>Ladders Inc</t>
  </si>
  <si>
    <t>Data Engineer (Skillsbridge)</t>
  </si>
  <si>
    <t>Mission Essential Intelligence Solutions</t>
  </si>
  <si>
    <t>['python', 'scala', 'sql', 'aws', 'azure', 'gcp', 'spark', 'git', 'svn']</t>
  </si>
  <si>
    <t>IN-Manager Data Scientist Gen AI Data &amp; Analytics Advisory Kolkata</t>
  </si>
  <si>
    <t>['python', 'r', 'sql', 'azure', 'aws', 'gcp', 'pytorch', 'tensorflow', 'excel', 'qlik', 'power bi', 'alteryx']</t>
  </si>
  <si>
    <t>Career Opportunities: Data Analyst - TC - Data and Analy - Data Arch and Eng - FSO - Manager - Mul Positions - 1616983 (1616983)</t>
  </si>
  <si>
    <t>Principal Data Engineer - R10199297-2</t>
  </si>
  <si>
    <t>['sql', 'powershell', 'python', 'scala', 'r', 'sql server', 'mysql', 'postgresql', 'sqlite', 'oracle', 'aws', 'azure', 'spark', 'windows', 'ssis', 'alteryx', 'sap', 'tableau', 'power bi']</t>
  </si>
  <si>
    <t>Principal Data Engineer - R10199297</t>
  </si>
  <si>
    <t>Backend &amp; Data Engineer - Risk &amp; Trading</t>
  </si>
  <si>
    <t>['python', 'elixir', 'sql', 'rust', 'go', 'c++', 'redis', 'gcp', 'bigquery', 'snowflake', 'redshift', 'kafka', 'fastapi', 'django', 'kubernetes', 'terraform', 'gitlab']</t>
  </si>
  <si>
    <t>Customer Engineer, Data Analytics, SLED</t>
  </si>
  <si>
    <t>Apple Service Engineering - Big Data Analyst, Analytics &amp; Data Engineering</t>
  </si>
  <si>
    <t>['sql', 'python', 'scala', 'java', 'pandas', 'spark', 'airflow', 'tableau', 'kubernetes']</t>
  </si>
  <si>
    <t>Thiruvananthapuram, Kerala, India</t>
  </si>
  <si>
    <t>IT Technology Leader - Data Engineering</t>
  </si>
  <si>
    <t>Kendall Park, NJ</t>
  </si>
  <si>
    <t>FSTONE Technologies</t>
  </si>
  <si>
    <t>['python', 'sql', 'databricks', 'azure', 'pyspark', 'terraform', 'ansible', 'git', 'docker', 'kubernetes']</t>
  </si>
  <si>
    <t>Database Support Data Engineer - Intermediate</t>
  </si>
  <si>
    <t>Empower AI Inc.</t>
  </si>
  <si>
    <t>['sql', 'mysql', 'oracle', 'azure']</t>
  </si>
  <si>
    <t>Abramson Labor Group, On-site Power BI Data Analyst (1099 Contractor) - Application via WayUp</t>
  </si>
  <si>
    <t>Lead, Data Scientist - PGIM Global Services</t>
  </si>
  <si>
    <t>Principal, AI Data Scientist (Clinical Trial Exp Req) - Remote - BB627</t>
  </si>
  <si>
    <t>TechData Service Company LLC</t>
  </si>
  <si>
    <t>Data Scientist-Customer Analytics</t>
  </si>
  <si>
    <t>Straive</t>
  </si>
  <si>
    <t>Data Analyst II, Quality Control</t>
  </si>
  <si>
    <t>Databricks Platform Support Engineer</t>
  </si>
  <si>
    <t>Tachyon Technologies</t>
  </si>
  <si>
    <t>['python', 'sql', 'databricks', 'azure', 'snowflake', 'spark', 'airflow', 'pyspark', 'ssis', 'alteryx', 'power bi', 'tableau', 'git']</t>
  </si>
  <si>
    <t>Part Time Azure SQL DBA</t>
  </si>
  <si>
    <t>Senior Data Engineer-R-250440</t>
  </si>
  <si>
    <t>beBeeBusiness</t>
  </si>
  <si>
    <t>['sql', 'python', 'sas', 'sas', 'power bi', 'tableau', 'alteryx']</t>
  </si>
  <si>
    <t>Senior Data Science Expert</t>
  </si>
  <si>
    <t>beBeeDataScientist</t>
  </si>
  <si>
    <t>['python', 'r', 'sql', 'java', 'hadoop', 'spark']</t>
  </si>
  <si>
    <t>JNP Industries</t>
  </si>
  <si>
    <t>['python', 'sql', 'aws', 'airflow', 'git', 'github']</t>
  </si>
  <si>
    <t>Senior Conversational AI Engineer</t>
  </si>
  <si>
    <t>Associate Director (Group Head), Clinical Data Acquisition and Management (Clinical Data Science)</t>
  </si>
  <si>
    <t>Manager, IT Data Management</t>
  </si>
  <si>
    <t>['databricks', 'snowflake', 'flow']</t>
  </si>
  <si>
    <t>Data Scientist/GenAI</t>
  </si>
  <si>
    <t>Product Analyst (Digital Marketing Applications)</t>
  </si>
  <si>
    <t>['sql', 'redshift', 'tableau', 'jira', 'confluence']</t>
  </si>
  <si>
    <t>Database Marketing Manager</t>
  </si>
  <si>
    <t>['sql', 'azure', 'gdpr', 'power bi', 'excel', 'jira']</t>
  </si>
  <si>
    <t>Data Analyst with Data Compass, DAAS, Snowflake</t>
  </si>
  <si>
    <t>Kasmo global</t>
  </si>
  <si>
    <t>Head of Fraud &amp; Risk Data Science</t>
  </si>
  <si>
    <t>ETL Analyst/Data Scientist</t>
  </si>
  <si>
    <t>Data Infrastructure Insights Sales</t>
  </si>
  <si>
    <t>['sql', 'python', 'databricks', 'excel', 'power bi', 'tableau']</t>
  </si>
  <si>
    <t>Clinical Data</t>
  </si>
  <si>
    <t>Lead Graph AI/ML &amp; Data Engineer</t>
  </si>
  <si>
    <t>['python', 'neo4j', 'aws', 'azure', 'pyspark', 'kafka', 'spark', 'docker', 'kubernetes']</t>
  </si>
  <si>
    <t>UNCOMN</t>
  </si>
  <si>
    <t>['python', 'sql', 'databricks', 'pyspark', 'tableau', 'power bi', 'qlik']</t>
  </si>
  <si>
    <t>Data Analyst 1/Trainee 1/Trainee 2</t>
  </si>
  <si>
    <t>HD HR Consulting Solutions</t>
  </si>
  <si>
    <t>Survey Analyst</t>
  </si>
  <si>
    <t>OC business finder</t>
  </si>
  <si>
    <t>Novolex</t>
  </si>
  <si>
    <t>Cyber Security Data Scientist - Now Hiring</t>
  </si>
  <si>
    <t>LazyApply</t>
  </si>
  <si>
    <t>['bigquery', 'aws', 'azure', 'scikit-learn', 'tensorflow', 'pytorch', 'pandas', 'numpy', 'matplotlib', 'kafka', 'spark', 'seaborn', 'splunk']</t>
  </si>
  <si>
    <t>Java Full Stack Developer with Data Engineering Experience</t>
  </si>
  <si>
    <t>['java', 'mongodb', 'mongodb', 'redis', 'spark', 'kafka', 'spring', 'angular', 'tableau', 'docker', 'kubernetes', 'jira', 'confluence']</t>
  </si>
  <si>
    <t>Data Analyst / GIS Specialist (Hybrid)</t>
  </si>
  <si>
    <t>Total Business Tactics</t>
  </si>
  <si>
    <t>['spring', 'excel', 'tableau']</t>
  </si>
  <si>
    <t>Data Engineer 2 (Associate)</t>
  </si>
  <si>
    <t>Customer Engineer II, Data Analytics, Google Cloud</t>
  </si>
  <si>
    <t>AI, ML and Data Engineer</t>
  </si>
  <si>
    <t>ADVANCED MONITORED CAREGIVING INC</t>
  </si>
  <si>
    <t>['sql', 'python', 'aws', 'pandas', 'numpy', 'scikit-learn', 'tensorflow', 'pytorch']</t>
  </si>
  <si>
    <t>Software Engineer / Big Data</t>
  </si>
  <si>
    <t>IT Systems Administrator &amp; Data Analyst</t>
  </si>
  <si>
    <t>Patriot Broadband Technologies</t>
  </si>
  <si>
    <t>Data Engineer - Jacksonville, FL / Alpharetta, GA / Berkeley Heights, NJ Onsite | Contract W2</t>
  </si>
  <si>
    <t>['sql', 'python', 'java', 'scala', 'snowflake', 'aws', 'azure', 'git', 'kubernetes', 'jira', 'confluence']</t>
  </si>
  <si>
    <t>Data Engineer - SQL/Python - Capital Market/Banking</t>
  </si>
  <si>
    <t>['java', 'python', 'go', 'sql', 'nosql', 'dynamodb', 'cassandra', 'redshift', 'aws', 'spark', 'kafka']</t>
  </si>
  <si>
    <t>Enterprise Data Governance Leader</t>
  </si>
  <si>
    <t>Stanley Black &amp; Decker, Inc.</t>
  </si>
  <si>
    <t>['vba', 'sql', 't-sql', 'go', 'sql server', 'excel']</t>
  </si>
  <si>
    <t>Data Analyst/Decision Scientist - on-site in Santa Monica, NO H-1b or C2C</t>
  </si>
  <si>
    <t>['python', 'r', 'sql', 'databricks', 'spark', 'looker', 'tableau']</t>
  </si>
  <si>
    <t>Travis County</t>
  </si>
  <si>
    <t>Loyalty Analyst</t>
  </si>
  <si>
    <t>Data Engineering Manager, DBS BI</t>
  </si>
  <si>
    <t>Risk Adjustment Analyst</t>
  </si>
  <si>
    <t>Advantmed</t>
  </si>
  <si>
    <t>Remote Rocketship</t>
  </si>
  <si>
    <t>Principal Data Engineer – R01551017</t>
  </si>
  <si>
    <t>Manager - Data Engineering and Analytics Consulting</t>
  </si>
  <si>
    <t>Ippon Technologies USA</t>
  </si>
  <si>
    <t>['sql', 'python', 'snowflake', 'databricks', 'azure', 'aws', 'redshift', 'pyspark', 'terraform', 'kubernetes']</t>
  </si>
  <si>
    <t>Customer Data Engineer III - New Glenn</t>
  </si>
  <si>
    <t>['aws', 'confluence', 'jira']</t>
  </si>
  <si>
    <t>Data Analyst Finance (VBA, Power Query, Power BI, Python) 4+ years of experience)</t>
  </si>
  <si>
    <t>['visual basic', 'vba', 'python', 'sql', 'pandas', 'numpy', 'excel', 'sap', 'power bi', 'dax', 'tableau']</t>
  </si>
  <si>
    <t>Higher Education Recruitment Consortium</t>
  </si>
  <si>
    <t>Trade Desk</t>
  </si>
  <si>
    <t>Staff Data Engineer - AI Startup</t>
  </si>
  <si>
    <t>['java', 'python', 'aws', 'snowflake', 'databricks', 'airflow']</t>
  </si>
  <si>
    <t>Data Scientist - CXI</t>
  </si>
  <si>
    <t>['sql', 'python', 'matlab', 'sas', 'sas', 'tableau']</t>
  </si>
  <si>
    <t>Staff Data Engineer - Data AI-Listings &amp; Structured Data</t>
  </si>
  <si>
    <t>['sql', 'java', 'scala', 'spark', 'flow']</t>
  </si>
  <si>
    <t>East Lansing, MI</t>
  </si>
  <si>
    <t>The Doctors Company</t>
  </si>
  <si>
    <t>Sr. SDET – Data Engineering</t>
  </si>
  <si>
    <t>['java', 'python', 'sql', 'dynamodb', 'aws', 'snowflake', 'selenium', 'docker', 'kubernetes', 'git', 'github', 'jira']</t>
  </si>
  <si>
    <t>Staff Software Engineer - AI Governance, Apple Data Platform</t>
  </si>
  <si>
    <t>IT&amp;D Senior Analyst, Platform Engineer-ServiceNow</t>
  </si>
  <si>
    <t>Reckitt Benckiser</t>
  </si>
  <si>
    <t>CARE UMR Senior Data Analyst - Hybrid in New York or New Jersey</t>
  </si>
  <si>
    <t>['python', 'r', 'sql', 'aws', 'gcp', 'azure', 'scikit-learn', 'tensorflow', 'matplotlib', 'seaborn', 'spark', 'hadoop', 'pytorch', 'tableau', 'power bi', 'flow']</t>
  </si>
  <si>
    <t>Machine Learning Engineer - GenAI/ML, Data Integration AI and Platform Excellence (APEX)</t>
  </si>
  <si>
    <t>Sr. Software Engineer, Data Center Automation Services</t>
  </si>
  <si>
    <t>['python', 'java', 'go', 'dynamodb', 'aws']</t>
  </si>
  <si>
    <t>Business Intelligence Engineer, IB Supply Chain Analytics</t>
  </si>
  <si>
    <t>['nosql', 'python', 'java', 'r', 'redshift', 'oracle', 'tableau', 'excel', 'microstrategy']</t>
  </si>
  <si>
    <t>SIGDEV Analyst - 22608</t>
  </si>
  <si>
    <t>Customs Data Analyst</t>
  </si>
  <si>
    <t>['go', 'excel', 'powerpoint', 'word', 'sharepoint']</t>
  </si>
  <si>
    <t>['python', 'pyspark', 'spark']</t>
  </si>
  <si>
    <t>Data Engineer - Industrials &amp; Energy Sector - Staff - Consulting - Location OPEN</t>
  </si>
  <si>
    <t>['go', 'python', 'sql', 'aws', 'databricks', 'pyspark', 'kubernetes', 'github']</t>
  </si>
  <si>
    <t>AML Business/Data Analyst</t>
  </si>
  <si>
    <t>Comeet</t>
  </si>
  <si>
    <t>Heitmeyer Consulting</t>
  </si>
  <si>
    <t>Senior Medical Data Analyst</t>
  </si>
  <si>
    <t>The Doctors Management Company</t>
  </si>
  <si>
    <t>Norton, MA</t>
  </si>
  <si>
    <t>Precision Medicine Group</t>
  </si>
  <si>
    <t>['sql', 'oracle', 'word', 'excel', 'powerpoint', 'outlook']</t>
  </si>
  <si>
    <t>Clinical Data Analyst, NGS Genomics</t>
  </si>
  <si>
    <t>['swift', 'aws', 'azure', 'gcp']</t>
  </si>
  <si>
    <t>Carlton, TX</t>
  </si>
  <si>
    <t>Afton, TX</t>
  </si>
  <si>
    <t>Ladonia, TX</t>
  </si>
  <si>
    <t>mgr engineer, Data Services- ST (Hybrid, Seattle, WA)</t>
  </si>
  <si>
    <t>['java', 'nosql', 'mongo', 'go', 'cassandra', 'couchbase', 'aws', 'azure', 'oracle', 'spring', 'kafka', 'spark', 'git', 'jenkins', 'docker']</t>
  </si>
  <si>
    <t>['python', 'sql', 'aws', 'databricks', 'spark', 'atlassian', 'git', 'bitbucket', 'kubernetes', 'jira']</t>
  </si>
  <si>
    <t>Software Engineer Technical Leader, Customer Data Platform (Bay Area)</t>
  </si>
  <si>
    <t>['python', 'java', 'c++', 'scala', 'aws', 'gcp', 'gdpr', 'tensorflow', 'pytorch', 'splunk']</t>
  </si>
  <si>
    <t>Senior Data Analyst - Insurance</t>
  </si>
  <si>
    <t>PMA Insurance Group</t>
  </si>
  <si>
    <t>['sql', 'tableau', 'qlik', 'sharepoint', 'jira', 'confluence']</t>
  </si>
  <si>
    <t>Senior Engineering Manager - Data Engineering</t>
  </si>
  <si>
    <t>Principal Associate - Data Engineer</t>
  </si>
  <si>
    <t>Data Scientist, AVP</t>
  </si>
  <si>
    <t>Blackstone</t>
  </si>
  <si>
    <t>['python', 'r', 'sql', 'aws', 'azure', 'spark', 'hadoop', 'tableau', 'power bi', 'git']</t>
  </si>
  <si>
    <t>Data Analyst, Strategic Operations and Performance Management</t>
  </si>
  <si>
    <t>Data Science Analyst II-Geriatric and Palliative Medicine</t>
  </si>
  <si>
    <t>['c', 'unity']</t>
  </si>
  <si>
    <t>Data Analyst - Crypto HFT</t>
  </si>
  <si>
    <t>['sql', 'sql server', 'oracle', 'power bi', 'tableau', 'excel']</t>
  </si>
  <si>
    <t>BeBee KW</t>
  </si>
  <si>
    <t>Army Sustainment Data Analyst - Consumption &amp; Class I-V Modeling</t>
  </si>
  <si>
    <t>Axyde Analytics</t>
  </si>
  <si>
    <t>Data Analyst II Medical Economics</t>
  </si>
  <si>
    <t>Senior Data Engineer and Software Developer - Research Analytical Laboratory</t>
  </si>
  <si>
    <t>3M Company</t>
  </si>
  <si>
    <t>['python', 'sql', 'c#', 'nosql', 'sql server', 'azure', 'asp.net', 'ssis']</t>
  </si>
  <si>
    <t>Customer Success Engineer - APAC</t>
  </si>
  <si>
    <t>Beehive Industries, LLC</t>
  </si>
  <si>
    <t>['python', 'sql', 'aws', 'azure', 'gcp', 'pandas', 'numpy', 'scikit-learn', 'tensorflow', 'tableau', 'power bi']</t>
  </si>
  <si>
    <t>Statistical Financial Analyst</t>
  </si>
  <si>
    <t>The Weston Group</t>
  </si>
  <si>
    <t>Data Analyst, Technology Consulting - Data &amp; Analytics (Data Architecture &amp; Engineering) - Financial Services Office (Manager)</t>
  </si>
  <si>
    <t>['aws', 'gcp', 'azure', 'snowflake', 'databricks']</t>
  </si>
  <si>
    <t>Data Analyst - II (Hybrid)</t>
  </si>
  <si>
    <t>['sql', 'sas', 'sas', 'python', 'hadoop', 'word', 'excel', 'sharepoint', 'spss']</t>
  </si>
  <si>
    <t>Sr Marketing Data Analyst - Now Hiring</t>
  </si>
  <si>
    <t>['sas', 'sas', 'sql', 'r', 'python', 'excel', 'spss', 'tableau']</t>
  </si>
  <si>
    <t>Sr. Data Engineer - Permanent/Direct Hire</t>
  </si>
  <si>
    <t>['java', 'python', 'shell', 'perl', 'aws', 'spark', 'hadoop', 'airflow', 'linux', 'git', 'docker']</t>
  </si>
  <si>
    <t>Minato City, Tokyo, Japan</t>
  </si>
  <si>
    <t>['python', 'sql', 'java', 'pyspark', 'jupyter']</t>
  </si>
  <si>
    <t>Portfolio Manager, Data, Analytics and AI</t>
  </si>
  <si>
    <t>Pittsfield, 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</si>
</sst>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yyyy\-mm\-dd\ hh:mm:ss"/>
    <numFmt numFmtId="166" formatCode="&quot;$&quot;#,##0"/>
    <numFmt numFmtId="167" formatCode="_(* #,##0_);_(* \(#,##0\);_(* &quot;-&quot;??_);_(@_)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5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8"/>
      <color theme="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5">
    <xf numFmtId="0" fontId="0" fillId="0" borderId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" fillId="0" borderId="2" applyNumberFormat="0" applyFill="0" applyAlignment="0" applyProtection="0"/>
    <xf numFmtId="0" fontId="5" fillId="2" borderId="3" applyNumberFormat="0" applyAlignment="0" applyProtection="0"/>
  </cellStyleXfs>
  <cellXfs count="19">
    <xf numFmtId="0" fontId="0" fillId="0" borderId="0" xfId="0"/>
    <xf numFmtId="0" fontId="3" fillId="0" borderId="1" xfId="0" applyFont="1" applyBorder="1" applyAlignment="1">
      <alignment horizontal="center" vertical="top"/>
    </xf>
    <xf numFmtId="164" fontId="3" fillId="0" borderId="1" xfId="1" applyNumberFormat="1" applyFont="1" applyBorder="1" applyAlignment="1">
      <alignment horizontal="center" vertical="top"/>
    </xf>
    <xf numFmtId="44" fontId="3" fillId="0" borderId="1" xfId="1" applyFont="1" applyBorder="1" applyAlignment="1">
      <alignment horizontal="center" vertical="top"/>
    </xf>
    <xf numFmtId="165" fontId="0" fillId="0" borderId="0" xfId="0" applyNumberFormat="1"/>
    <xf numFmtId="164" fontId="0" fillId="0" borderId="0" xfId="1" applyNumberFormat="1" applyFont="1"/>
    <xf numFmtId="44" fontId="0" fillId="0" borderId="0" xfId="1" applyFont="1"/>
    <xf numFmtId="0" fontId="1" fillId="0" borderId="0" xfId="0" applyFont="1"/>
    <xf numFmtId="0" fontId="0" fillId="0" borderId="0" xfId="0" applyFont="1"/>
    <xf numFmtId="166" fontId="0" fillId="0" borderId="0" xfId="0" applyNumberFormat="1"/>
    <xf numFmtId="167" fontId="0" fillId="0" borderId="0" xfId="2" applyNumberFormat="1" applyFont="1"/>
    <xf numFmtId="11" fontId="0" fillId="0" borderId="0" xfId="0" applyNumberFormat="1" applyProtection="1"/>
    <xf numFmtId="11" fontId="1" fillId="0" borderId="0" xfId="0" applyNumberFormat="1" applyFont="1" applyProtection="1"/>
    <xf numFmtId="11" fontId="1" fillId="0" borderId="0" xfId="1" applyNumberFormat="1" applyFont="1" applyProtection="1"/>
    <xf numFmtId="11" fontId="6" fillId="0" borderId="0" xfId="0" applyNumberFormat="1" applyFont="1" applyProtection="1"/>
    <xf numFmtId="11" fontId="7" fillId="0" borderId="0" xfId="0" applyNumberFormat="1" applyFont="1" applyProtection="1"/>
    <xf numFmtId="11" fontId="7" fillId="0" borderId="0" xfId="0" applyNumberFormat="1" applyFont="1" applyAlignment="1" applyProtection="1">
      <alignment horizontal="center" vertical="center"/>
    </xf>
    <xf numFmtId="0" fontId="5" fillId="2" borderId="3" xfId="4" applyAlignment="1" applyProtection="1">
      <alignment horizontal="center" vertical="center"/>
      <protection locked="0"/>
    </xf>
    <xf numFmtId="11" fontId="8" fillId="0" borderId="2" xfId="3" applyNumberFormat="1" applyFont="1" applyAlignment="1" applyProtection="1">
      <alignment horizontal="center" vertical="center"/>
    </xf>
  </cellXfs>
  <cellStyles count="5">
    <cellStyle name="Comma" xfId="2" builtinId="3"/>
    <cellStyle name="Currency" xfId="1" builtinId="4"/>
    <cellStyle name="Heading 1" xfId="3" builtinId="16"/>
    <cellStyle name="Input" xfId="4" builtinId="20"/>
    <cellStyle name="Normal" xfId="0" builtinId="0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numFmt numFmtId="165" formatCode="yyyy\-mm\-dd\ hh:mm:ss"/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5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Title!$D$2:$D$11</c:f>
              <c:strCache>
                <c:ptCount val="10"/>
                <c:pt idx="0">
                  <c:v>Data Analyst</c:v>
                </c:pt>
                <c:pt idx="1">
                  <c:v>Business Analyst</c:v>
                </c:pt>
                <c:pt idx="2">
                  <c:v>Senior Data Analyst</c:v>
                </c:pt>
                <c:pt idx="3">
                  <c:v>Data Engineer</c:v>
                </c:pt>
                <c:pt idx="4">
                  <c:v>Cloud Engineer</c:v>
                </c:pt>
                <c:pt idx="5">
                  <c:v>Data Scientist</c:v>
                </c:pt>
                <c:pt idx="6">
                  <c:v>Senior Data Engineer</c:v>
                </c:pt>
                <c:pt idx="7">
                  <c:v>Machine Learning Engineer</c:v>
                </c:pt>
                <c:pt idx="8">
                  <c:v>Software Engineer</c:v>
                </c:pt>
                <c:pt idx="9">
                  <c:v>Senior Data Scientist</c:v>
                </c:pt>
              </c:strCache>
            </c:strRef>
          </c:cat>
          <c:val>
            <c:numRef>
              <c:f>Title!$F$2:$F$11</c:f>
              <c:numCache>
                <c:formatCode>General</c:formatCode>
                <c:ptCount val="10"/>
                <c:pt idx="0">
                  <c:v>#N/A</c:v>
                </c:pt>
                <c:pt idx="1">
                  <c:v>103900</c:v>
                </c:pt>
                <c:pt idx="2">
                  <c:v>116275</c:v>
                </c:pt>
                <c:pt idx="3">
                  <c:v>135000</c:v>
                </c:pt>
                <c:pt idx="4">
                  <c:v>137300</c:v>
                </c:pt>
                <c:pt idx="5">
                  <c:v>137500</c:v>
                </c:pt>
                <c:pt idx="6">
                  <c:v>149743</c:v>
                </c:pt>
                <c:pt idx="7">
                  <c:v>157500</c:v>
                </c:pt>
                <c:pt idx="8">
                  <c:v>160000</c:v>
                </c:pt>
                <c:pt idx="9">
                  <c:v>160992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63-4C39-8744-7FD21C7054B1}"/>
            </c:ext>
          </c:extLst>
        </c:ser>
        <c:ser>
          <c:idx val="1"/>
          <c:order val="1"/>
          <c:spPr>
            <a:solidFill>
              <a:schemeClr val="accent5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Title!$D$2:$D$11</c:f>
              <c:strCache>
                <c:ptCount val="10"/>
                <c:pt idx="0">
                  <c:v>Data Analyst</c:v>
                </c:pt>
                <c:pt idx="1">
                  <c:v>Business Analyst</c:v>
                </c:pt>
                <c:pt idx="2">
                  <c:v>Senior Data Analyst</c:v>
                </c:pt>
                <c:pt idx="3">
                  <c:v>Data Engineer</c:v>
                </c:pt>
                <c:pt idx="4">
                  <c:v>Cloud Engineer</c:v>
                </c:pt>
                <c:pt idx="5">
                  <c:v>Data Scientist</c:v>
                </c:pt>
                <c:pt idx="6">
                  <c:v>Senior Data Engineer</c:v>
                </c:pt>
                <c:pt idx="7">
                  <c:v>Machine Learning Engineer</c:v>
                </c:pt>
                <c:pt idx="8">
                  <c:v>Software Engineer</c:v>
                </c:pt>
                <c:pt idx="9">
                  <c:v>Senior Data Scientist</c:v>
                </c:pt>
              </c:strCache>
            </c:strRef>
          </c:cat>
          <c:val>
            <c:numRef>
              <c:f>Title!$G$2:$G$11</c:f>
              <c:numCache>
                <c:formatCode>General</c:formatCode>
                <c:ptCount val="10"/>
                <c:pt idx="0">
                  <c:v>93580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63-4C39-8744-7FD21C7054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46043167"/>
        <c:axId val="1046040767"/>
      </c:barChart>
      <c:catAx>
        <c:axId val="10460431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040767"/>
        <c:crosses val="autoZero"/>
        <c:auto val="1"/>
        <c:lblAlgn val="ctr"/>
        <c:lblOffset val="100"/>
        <c:noMultiLvlLbl val="0"/>
      </c:catAx>
      <c:valAx>
        <c:axId val="10460407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043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5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Type!$D$2:$D$6</c:f>
              <c:strCache>
                <c:ptCount val="4"/>
                <c:pt idx="0">
                  <c:v>Contractor</c:v>
                </c:pt>
                <c:pt idx="1">
                  <c:v>Part-time</c:v>
                </c:pt>
                <c:pt idx="2">
                  <c:v>Internship</c:v>
                </c:pt>
                <c:pt idx="3">
                  <c:v>Full-time</c:v>
                </c:pt>
              </c:strCache>
            </c:strRef>
          </c:cat>
          <c:val>
            <c:numRef>
              <c:f>Type!$F$2:$F$6</c:f>
              <c:numCache>
                <c:formatCode>General</c:formatCode>
                <c:ptCount val="5"/>
                <c:pt idx="0">
                  <c:v>76212</c:v>
                </c:pt>
                <c:pt idx="1">
                  <c:v>80774.5</c:v>
                </c:pt>
                <c:pt idx="2">
                  <c:v>87500</c:v>
                </c:pt>
                <c:pt idx="3">
                  <c:v>#N/A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43-482C-8FB0-4FBDA1302754}"/>
            </c:ext>
          </c:extLst>
        </c:ser>
        <c:ser>
          <c:idx val="1"/>
          <c:order val="1"/>
          <c:spPr>
            <a:solidFill>
              <a:schemeClr val="accent5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Type!$D$2:$D$6</c:f>
              <c:strCache>
                <c:ptCount val="4"/>
                <c:pt idx="0">
                  <c:v>Contractor</c:v>
                </c:pt>
                <c:pt idx="1">
                  <c:v>Part-time</c:v>
                </c:pt>
                <c:pt idx="2">
                  <c:v>Internship</c:v>
                </c:pt>
                <c:pt idx="3">
                  <c:v>Full-time</c:v>
                </c:pt>
              </c:strCache>
            </c:strRef>
          </c:cat>
          <c:val>
            <c:numRef>
              <c:f>Type!$G$2:$G$6</c:f>
              <c:numCache>
                <c:formatCode>General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93580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43-482C-8FB0-4FBDA13027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48208351"/>
        <c:axId val="948206431"/>
      </c:barChart>
      <c:catAx>
        <c:axId val="9482083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8206431"/>
        <c:crosses val="autoZero"/>
        <c:auto val="1"/>
        <c:lblAlgn val="ctr"/>
        <c:lblOffset val="100"/>
        <c:noMultiLvlLbl val="0"/>
      </c:catAx>
      <c:valAx>
        <c:axId val="9482064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8208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_xlchart.v5.0</cx:f>
      </cx:strDim>
      <cx:numDim type="colorVal">
        <cx:f>_xlchart.v5.1</cx:f>
      </cx:numDim>
    </cx:data>
  </cx:chartData>
  <cx:chart>
    <cx:plotArea>
      <cx:plotAreaRegion>
        <cx:plotSurface>
          <cx:spPr>
            <a:ln>
              <a:noFill/>
            </a:ln>
          </cx:spPr>
        </cx:plotSurface>
        <cx:series layoutId="regionMap" uniqueId="{C3DD2FD2-3B1D-4F09-A36E-2EBFA4A89986}">
          <cx:dataId val="0"/>
          <cx:layoutPr>
            <cx:geography cultureLanguage="en-US" cultureRegion="RO" attribution="Powered by Bing">
              <cx:geoCache provider="{E9337A44-BEBE-4D9F-B70C-5C5E7DAFC167}">
                <cx:binary>5H1pU9xI1vVfcfTnR7RSSkmpiZmJsFQbUGDAxtsXRRnK2vddv/49MhSWEhnR3UzgiJd2u9uSs27m
uTdv3jXr3zfNv26C/S5704RBlP/rpvnPH05RJP/688/8xtmHu/wodG+yOI+/F0c3cfhn/P27e7P/
8zbb1W5k/ymJhP554+yyYt/88d9/49PsfbyNb3aFG0eX5T5rr/Z5GRT5E+8mX725icuo6Ifb+KT/
/OHF36z7R9Z3Nyj22R9v9lHhFu2HNtn/54/RX//jzZ///fefv5zMJMG7eU6+4ufytsyLbBe4u7kp
jGfwCIM3AWAqyltMX5CUI01iImUy0e9+/ngTxJF9/57I9IjqItFkmYr9DznQPt+FGP+sKf1Y3O72
Ntvn+Zv7/46GjkAcvXHz2LxjiBn38317PYXxI9Cx5P8dG46j2zja5y/KBvFIZ6Im64T9QBm/0TEf
CD0ihMiiIskHNt2J4R0fnjWnaT4MhnJ8GLzh+XC8eH0+rLJddLM/yOOvtuPz9wJVj1SJMlGXtBH2
0hFVmKypTLvfIfqB5h328/OYBv4wjkP98JiHfHX1+pC/j8vCefP2e+bevKgSYke6rsqSqElj5JUj
kWmESjp2w1DcnzuPaeDHozn4xy95Jnx9+/pMgNS5315U+0jykSTLCtXJ9CGgHcmSTIio3GsncGnI
jWdMaJoRDwM5Hjw85+E//w3g38TRbZnt8gMG/1zxQLczSZIVVRqLv8DUI0XXdFGU8W//A8U0BP45
U5lG/udIDvqfL3jsN+evL/pvu332bed6u+gAxD9Hn4pHsi6rsgikf/ywkQ6i2pHGNEnByXvHA94C
etaUprkwXA7Hh+ErnhNvv74+J2AbvKQKkqQjWQHIErtHebwTNP0IHFI1UVbumMBthNnZTON/P4yD
/v4pj/rxbyD/5/v6zdf9LthFty+3AQRKjnpYmaxPgk806YjJlBKi8or/edOZBn+0Fo4Fo3c8I85/
A/Ffl7vw5ThA5CNKoXuoeK/noWOGThilR5qqEFWTJp2wuclM4383igP+7iGP+Po38LrO4m4XfnPT
8gUtfoFAr4g4eiXtDtjevR0AD+dXJ+CMJuNMGB68z5vMNO7DsRz6w1c8D85+A6k/Q2AgftH4A3wu
BrUvM53cKXbO7RXlI4adoSkK53Q9Zyq/wv+wiEfoH148wv43UP0Xu2gX7g5i+M/NHnakEF2TVO3+
RBXHJ67ARPheTFGofG/0KwfasM4RiZmfzzT8h3Ec+IfHPPQXb1/f1lnabVIcVv/PkZdg1UPpqKIk
3gcURkpH0o+YRkkfhrjbEtyhOzubadzvh3Gw3z/lUV+uXx/1s33j3sQvCLt8pMPJ1WUNkjxQ8gIR
JTBEV/t/DuTuZHx+CtNYH8ZxYB8e82iffX59tM02ycoX9Gn7o5NJsiir9zalPAJdlo8IVRDPJOqd
kOPgHR6w89OZRv4wjkP+8JhH3vzy+sgvgzfvd0G1u42zAwb/XMfAotRg1RBFHVs0AmNHTEU0X6Kc
rD9zGtOwjwZz2I/e8Qx4//H1GWDGebF7c/WiIU39qI/bSERU71U8zJehzmEI5+sKkfRDZIc7XZ83
p2lmDMdyvBi+4llhXr0+K852ZeYW7ksqIkESjyRN0ami/lQ1A1Yo2pHSxxUYsmA/fjhN9KwpTTNi
MJTjw+ANz4az69dngwlb83b3ctpIxQGL5BZTxXtjk7M1dWReREZEdoixcSbP/HymGXAYx6F/eMxD
b759fejP94Wzz/oAzwsexop0JEH+qYZMyo+fcYhTQd5L1eHm3kcfRJzVw8P4mXOa5sFoMMeI0Tue
G+fb1+fG6a7b+Q6Oh5eMN7MjIkLzK/T+bBhnG1X1SNMYgnGHTDB3MjxvStO8GI7lWDF8xXPi9DcI
PZh96OH/3iz2YXyToXzh5s3VPim/Bfif+Psb7JmDyP7Kdvrf1QO8/5EUPY2z/QuqTFk9guctSUy9
D4yM7WciaYjJSkxD5cZh5Xc+yzNnMy0go8GchIzePRKR38B42O6/7aL4BXcqnBRdkn4YcSPrTVaO
mK7IiiL9TJcO9eUzJjIN/8NADvqH5zzsW+P1daTZ7W+cl8wFUf1Io7CLkXC4s8g40VeOZBnGgvor
13F+PtPoPyyEQ//hOY+++RvoReRr7Ten+O2gBX6l/55fB4NcHJUIYRJyogeLeGAwk74UCba0rivc
0fQwlzfv30If3G2JqflM488N57jAveV5sTl9/Z1wVcNse8EzQCBHukpVVSYAesABGaFZlVLEsn56
NEP9Mz+PaQYcxnHIHx7zkF99en3IjX3kvqDG148UuOS9nXwn+SKCJAPgYUYrjFKUKd179dzZOzub
adzvh3Gw3z/lUTdOXh/1TRnZu6x9aov3lbDPVzkosiCMaAo71NiNbWKk6RQRGkc+lGhwyaBnzGca
+YeBHPYPz3n0N9evj76xi+xgd7vPnZdjACrAkHRADYxyX146jlfpiKGgPEljOntwIIca53lTmubB
cCzHhuErnhPG4vU5cbYLihfU971dyRhO3kM2mjN8UIpNEVNkOuefz05jGvj7YRzm9095uM8+vD7c
KE643Qdxmcw6e8/XPESFZEuMIeI0UPSCipIYlansIX2B90OBf95UpnEfjuXAH77iObC+eH0OnMVZ
fPOSSTmZHKG8iMHHmtQ7AipPwQJ0J9wfuDoOhiEfnjGhaSY8DOQ48PCch//sNwgO/ui2eFFXC8Fv
xBAQReAOXJj4KEZi7FBvR8awP2Mi07A/DORgf3jOw/72N9A7F44buEniounjAMOUV/PXTB4oHhy2
stjX1A00D5EIylFVlCRx+blnTmIa9tFgDvrROx7+i83rK53TfdS+4ClLcIoSHap9DLzMEHAjgJ7e
lwFzmmZ2FtPI3w/jML9/yqN9unx9tC92vvuyAW8UtPTqG07TGHEVqWiCLcBQBnCIMwx1+3NmMg36
z5Ec7j9f8NBf/Abxg/U+C3fRC7pVCjkSdaIzrY/W9D+clkflOzINosamU5/PmM80/g8DOfgfnvPo
L34Dwd/uiuolz1YFpY0UcRqm9qW9/c9I0Uuo6VXQVaYQ7mydn8c06IdxHOaHxzzk29+g8uJtZvcb
PnpB7S70hUdQ4joixHeoj2VeUPEehdQM5dR3Wodzpp41p2kODIZyTBi84fnQR0ofdw0/6l/9n3a0
wufbtS/a0ErhPvWVdsp9CJ9vZ0XJnaT2HpY4WdH+nAlN8+DnSI4FP1/wHDj78vocOM6z3T54OesS
IWJGJIqgzf0uQKRyYGVikzCUxCDPfP/DbYL56UyjfxjHYX94zCN//Buk+C9wWUAR9+VfL1hrStiR
hJ55pqK2/ccPdPwAfgFJfri1EoHB+fB+ZPo8b1LTTBitiOPE6B3PjovfQBWZ8LVeMLwjIMCgqUSW
NenQvT3mhAZ3CwE3jcicvzU7kWnw74dxsN8/5QE3fwP5N+MgRl/NCx7BFEanrhPofw5q6UhHSwGu
lLhXOzziz5jJL0B/GMnj/vDiEfTvXl/pb/d5XDgvqHYEuFoqImkSRH6EvcQQR0PTgfhQj3o4au6K
Rp4xk2nkHwZywD8853Hfvn993LlU8p3i/ecRnf+P8+a/Lq56uHxmsSt2yx8X50xdzzP59ofI4V4f
7uUThQX3r45v//OHQhDX1HREMKGL4IYpGhyBh6Rk/5GjQLLZR/h6SyB6c5wP+2t/+Vn7XV7gAh24
GSjl1lWiwJxSUHCPIEe9f3glyVSVUc2iUwRUofCiOCuc//xB4Hqj/Qo95yj2w8UXMvZr3teR/XiF
uq6+01NCEWCvLR8uOLqIg9aOowdM7//8JirDi9iNihyjNXxScvf3JqfOAENys7vCLUr9X/8/3c7d
0i2pd1yGpw71DI3swyo0aNQaghMZpD33tYVUL9rUbLvr1F6J0VLPFp6yZI6pWCdBbDixQTWzoMvY
32g3vmpQ8VhXr9L0QrXOO32dWAYNNlr3iZVbT7t1q9iMWmK4xU1KLwndWvaHyjp27IWtmcQ3ibJz
nffMPxfKcy05SaXTXL2I2ZZ6F1V+6uP3U8E67dx3ebNmLDID65SQzJTc80yIDa3tzK441+jaFhxD
9L9p0cayrmr9o+K+i4W9n0VGSc+zrjVyPTOiapUEZ6F3Qatjlawq61SJl2r0oVEMXzaldCF4Gyk7
duqdVKVGFjsGsXLTK6/C9r0jf+jEY8H/RLqvlX+sOWdWvgmLY7U9tet1hs+pV2qy8YK1om9VYhld
8FFXFpJvFo0R+++adq26K6q8c/QtqZdecJonm8Y5keuztrpoRSO3Fo5z0lVfhHgV5JEhVivZu9AE
w5I3WrXJus8Lxd4IzUn/K1519JPTXJb+h6QWDcE7DcOzSDnP6Ps0f28FZ56zERTT85cOW7qREaWG
3y0Kb92qJ5mw0RJD8s8SspKSdeqMjseR3N3ESZu5tnN/t9bDH//7IQ7x68fFSz8fjv/404vtN+CD
k8tt8PGVWH/l5fNUA8EW/bUm+JGKGN6y1W+jfsjdhicK9juiajAqNRUR/P7N3X4nBAaOBK9LRzsr
4j6UPmx3AWNQUwWXS8WuR7NZr4zu97tA0atDRZRfK+iCxR1P0l/a8IgqDbY7kjmiBtpMFik0hwz1
N97unW1RX1Mqaesz7EBxabsnamB0ZkzOs/RUoIoxAGdCwUCHPaKHJtHevJawBF0c00so9RQhbckW
N7YtvOCrFN5kxFs7sTxDqJ/4Tz12tzAFPWUKggq4ikDpJzLQY6GWuU1b2dI2ytlx6iYmg37yk7sy
gbuE8MRyJqhoMoqrNE3FPzhCxlSCCq0icRjTrd1U9YeitRIzEF1t4Qe5fJcr+SUpiAO/IJDSdLge
uF2E9cHZ4YK0JvNQ6JHRbVpLzNS0oFs01LHO/jJ/0E2KuiU4myKKyfpZDGCrYikhiMLTbVSn7kKu
lA+lXTvLLmEJlFBOZ7gkTQGIIhKN4OSTKO3v0hrRY7aQoteGblUqlpIphFp4Hdcx8YzGbWwXaMos
MFwlq1yD1ZV44vt2hragsPEXeaznytKuFas2BNplgVlpibYrvTqxV0QpoO87x/M+xE3Rma4set+d
NKvdhRtJ1Rfb1aTyomprfeMlvq8s/QYvZ5bXB2cfMU0VCfrR+4upoAbGyyvzWqR2V9Kt7IrOsiDp
OfVde+EIjG7ETjMbS3gX0vJrYhXdSZALuZFmTL7zA38pOaTfVNxe6DNYiOujgVIFd8ezUBMrVYsK
IEuyQBZSIxpUL8481rpG3norQUyXSlIYkS4eO1nn/Q0QEF/FFkEdHMIYfWR7yGMaa6JVyJ2ypX4S
m7KdtJcRucqzvFvSogi2rkcXyDukC131jn0hk98pWqPeFbb9GoTHrIAfyXBnCYXmgbBxsyiY5IXo
JVO2EvHTz2oZWRukOr5UledvXEmql20g+mdl25VrIS2SJbFcssmbQDh+eoc92sc4BKDz0UQGodc0
RRqjkch6LtcsFk5Vv1XXra417zultmYU02Oeg4wialBNfa8UOmvHZGRKcjmXSuE0sxea1Z00WnKr
+0JnyKpoOp6TGDVhHsTNPbPvnLBfQj21QkRy+3IAhvNL5pBuYuLXmd0Jp4ycZCQwavWuMvqXBHql
MJJnVNMjEaigulJWCVTieG1xoJFSz3X9tKhkYhJXeU+FbOVmkrfwPMvf2Cxwlk9z7dG5xZHkuJaz
LAtzX9NPtXdB+oVI18y/zuXrp4k8UoYcEY5nte/YVRWr+qktfq2jnUKO6+DyaRIT64AdIsG1VwjA
07jzFw3YuS9Q19kKQmd6NjN1qTQb+7KSq9XTlCakYESJY1KdexGROsfZlsRaxQpbl27z6WkSE3LQ
G1W46gkmjCT2NRBDxZKySmrC1HO2dVI666pLj5lv58vIVk99K2nPcscVZ5TZ1KpwDKPWi6Dsl/5w
n4bnY9CWRZoUIGln67Stv2SqdleJ9UvpniPBiVqV2W0apyCRtZljyFpmG4kyZ4f1e5DbQpqG6fe5
XgWmJEeEdFaZJVbpbCXp0rKrEyasWxy0BcQg0k9Z+r5g8uJpbk2JnqZosHRxQSw6lTi1UIptKgUy
SNrSmWhLvdQJ9aWb23+HRT/p8CJOEt3TKqV2tqqfrWlNKsNpw2aGCBIij/GDxYd8uYx8uModqWJg
Za5SgQh5p0bLmBplG7yrvHbNQkNI58ykSW4NqHGCHvq+1rlx62xDO1xLZXhCMvE2dFoj1uWF5REj
yxNTqbUZpffjTHwkJQO6nHVGWrUSfAt0M+dKTIt1rpcLOz1JPMORpM9V2i58WzHgbRtuWZqhf+oE
e9vZhLllusLXOjvDrc11RY3OLs7sujLqeOmp/irU/XUuK+smLhYRsw0ibOys/RuarrfJDxzqOTjY
qYWopSwMRGeb1M6K4LQHhItGkA2lvzfnweG7uMNjGDSZUkNDSpxg10qhlkoLWXDKy0xMztPOubWz
T7brSIZQ5ubT1PpbHh+LHnJxet8hjdgPx5RKL4Va62RnWymu0bENLsXW86+ky4yuLb/IFftgw4tr
0s+CtwgVwwouvSQynKxdxJ22KKMTr7pUvdaUNctg2spWgpm9MXGM9XGqhwlyyFte6YgZ06H540Bf
iTD9zstGdEzatXPH8pSuZCIMAVRGoACRPwFcsVFJUhJnG8RBtijRRItgDg2Pn4Z8SnMNqXCIt5Xq
WIXSYBu4u7zMzmrha9HSk1AKZ5CbXI6EeDzMQpjqvKXsBbniw211tr74wUniRSV1MxSmeIM+0XsK
cP/Hu8IVva7OKiylEALDR8CLZZd/x47RwAvEKSkuqZP6XNlw65Vx0XaZ2zlbi1zarbyJxdQU5GTG
IZ5citIb0XBX+9rIMZXYTSI5KSyoYIi+UH1Muq91MuM1TNJQ+3o0CaWXuINjTENSY1F1PdXZetGZ
1cmmn689JZ05GB97iajsYQMqHF6y3GGFqeNuGykSjbCg0iJXbee4s+xk6XrSmSonnxO3NnNb+aLk
Rbi05ayZmcWUFhtOghPyRrFli0pYatfkgpEGVF+0jSsbbovYJxPspRjXc+GTSZpaf2kzYgq4N56z
ES23FVO/BAuPw7YyqrgxWEdNKr1rr/7GDh4QksZ8VBq1zCqtV0lVaQjyTkHEBodU19YzKE6qigEh
zoT3eq+lapizjfX3RZUYDStNRT5hSbJ8ekWTktn34PzwIuG0jVeEs02Xa4Q4tpFwbXvaMmuvBXfO
AJhcDVpMcNUDqs90wslEKaVynQmeu/Wk75rdGb53rrNgQQtn5lAjk5qPId6p9P45wqLj5TRlJGhZ
7rrbSlaNtC0WLFyn9Vn0zXcQmIg2jSl6RqcvxGiV664hzLBtAk1UgOGKKU2GVYwoxZi8XweeqzX9
QvXrQr524H/NqZIpj3xEgxMNKROLqFFAQ6XCGlawdqK27jJZFW2wadN8LQS3ApNmxGQCV1TNQhej
soohHsCpllKTahiqtrtlVn3ppcoCyS/H+MuiCD8fkt1fC4ISIk4ULa0shDwK3a1VKiu4xoLsLzMr
nRGRyZUMqHC6olQFr2jkyN06VmCUWmroiJ89vZApEogPodSv7xbH2TWWgjitnEbUC3fbsbMyylZ2
pc5QmNhQcFQR91YRwUXYn5MBvXICu4hyd5uJH13prG7iK0c6k8VgJuQ3Jc9QDfj2B3xTB3olObBc
2cqdIFUgz+qehldCfV0Ec2behFOCvMFPGtyeiXOkDLyAulvqdOWJ7cupWcYU2SI3OQkT7ZOn5/6l
yNLL2vPn3K+59XE4Fp2YCmUF2jm70KuPnvKl0L8/LQyk/wzO+Rmtj5OGjrmkaXLV3QqnOVHXykZt
ja4yLNsz5H3YpkiNrmlZG3C9tHAO3ClBGYLbAzD0XiS5Lp1adrd+GRhttEyVT24oGrp/8/QqJ+kg
O4LL9XD4s/6ywyEdNSKCI3cajpFWr5dK7l6pmYRUaIZsp9tQZv4dcqjrQQwFvYk8Oc2nQphKUEea
Exi5nSzU4iRIo4UrzQE4YVog4o0eYLTr9aEaTik1lKZlpkHbZsQxYIdKXm2qbrmgTWaE5V15/y9D
NlPH14gat99Ia1lp6YFaly20T6GQGVlwSToDCRMnPy092Uia6zqG0tKWtm8bbUtnkJ3cjcgKiX15
gIS7YMaMjJrEt4gGzdLY8LIlJAPMsq2ZkYkVXWREt4wglbtF1vr1OraS/Oppxk5uyAH5fjMN5FVP
JVKQHm5Bb43S1QxLuJ4NXv6wAvgtibqIPl+JkgdUS46pdKHDBBF3wkGtFYYgvEsrF1J65oWfXRwK
evZJuybxMWyJBfJDM67ARMSH4Z5V1GEgL4b7mLidUooqQklO6W4/tnFuOG5sBJVjxv6p1sgrWfsb
3s2IXL9xB4DGnmeHQQZyYhMYinYZZPvO+/jXmTZcEmfe2VRoNKkBjaQ6ieOdW162ygxqk1YPRZmJ
jnAASs36eySH67AsUskM1eTb3ClNGHhGbF/ZibjwSuG2dJKtGHWWGVXHhe/fXav8603ZS8MjaUFl
DLjVn+k86aQOZBL3B1SY2PKx2oWuoddls3BJwtaaGFSGbaXZGtEqspWzvF6rYWjPrb8X/EeTQKc8
0utIPqF3Zrx+TwjcVCQi1i9dxmobr/wyXXSVfBu62ZkM7GWhO+6DYHIiLgNhXdXHbiTOZHWndmff
rn+YBBehEosss13auNuUnOlZZoj55WxSZnJ/UKri6y96O54PuzIl96ugiGEOZCjaiSxdPVZUO1qW
Qacc+0lJjaxtT0UloTdPS/GUpqcUNg5FHLu/t26MsFrTMK4CEC6SQDwhFV17hHQmi9RqodkKW7hp
085EhCaNA7gLCkxqaFvczzwmWiZt5QVlCnWrCGdleu1XG0lexkWxIsJCR3StZB8tny5dEiwRI1lW
X55e9JSpSvEVPLidtTdWUQQy2lZ1waxSrXqb27POtIIukGyZOVEmhWZAghMa5rmqmtUwuMX4Y5ek
ZieeyWpqPL2OSan5SYQP4mSOI0qaAyJCmHyGreX57xutNMLcvazcmyCYkZUpcwfCyRSmKqiW462C
zrJo1uoJ1hSedG1rBMEJYqdOOHMaTookvgEM/bqoY0GGasydinQstVSIZMNao9AdU1O+Bkq0IO78
vptckiYhsY88DqJgnCSSwMvaoAEtr2Gm60pmEX9PpHap1HOqbFIgNDh4Uv/dT6hnGK9Kr4OkSHKo
8jjIjca6ddqVVK6YctoFlnmss8RE6sgtIoOqpgXLR0UxXd3ePi0wc5Po3w/OxajQcJgQbDzP2zmZ
axbuSed+e5rGpFAi5tG7tKiM6u9TGtIIWeKIKBVwtzrMJoVtGo+YTnphOystWVndDLXpFf2kxgmL
bfmdkmbwOhUH6fhsEebESJzLp5c0qS8GS+KP+ogGvhuAd4WUmqr11U7+1k4eUOA0kiajjCbOAVpU
moV6ZYfW0nG6VVA1pv4x6+wZ7fSDCY8O1gE9Tj2VjeZljVUhYuRZptS88/3U8PJ3sXvcJzZK9yRp
Yt9QxCtPCdeKXC6cuDBsSKQ/V1oygy2vVHyV1J4bYuVO4JmedmlZvvE09yZFhCHdjG8XQe6ZD0x0
naA7WtBCS7rl97zUuuNOVT5HjRzP2EyTymRAiJP8tE6VJlABauPvSOib+DJWwwlDw6rymSXNUeKk
nlgZRS0WKEWdskml+ASJCCTtF1G8exq7Se4MlsRJPouiMpGLGgqjs2vDVfe+m83J/hx/ONlvaVjH
WQkanXYdOvIyyr8RP1w+vZA5IpzAo3hTkx0RYsbAFN/6jvz5rBE3zRUFJfAUdgW+0GOs+USP5iFt
IGghCdZ11BlC+L0Vm23hzgja9GJ+EuLYL9uRo1MbiGmpehrKe9aypZCxGSGbPIdxARJFiSbF/Zvy
eDlJUWtxK8H4bmxFO8U3+2gGSnJjwyPKMgtccsps4s0opumV/aTZy+PggIqDFGWKCmiW1U4k7RIS
lzTJDJHJEwrVdCilxd2KhFcIiWg78Lg7eBXxdz+QDbXaUHdfiWamrppIPP7rkqfg6wH6mmRV1Xmp
iAqv9PRGR+TaicR1Ggt0kVhevc79OJgh9SOlwKt1pMMoOiGRQ0Tl9Bi+vPSzkqL2DgU23SbXicFw
aPnBMnfidZys9WLVO5G1ny/9ql1o3aWile+Lkp7kYmH6gugbXdGun17/1K5QcIMiyqYklCwr3PaW
WNXpsY85uW6zgClHou9RIRhNuXyazpSqQl8IimSQcETdHLcpag9fLNOwwNsG9lVrf0dK5+nPn5Ka
4edzqtBzLESEhNDbxhHqVFRDJr7h25+StjQzHJCRv3ia3qTzjxpilAHiclbEvTmCjq/QtCv6Bel1
uspSn646X5UNr4m1jZ1IvpEHum2mqq8bid2En1sdtaBPT2JqP/bVWih0QjhQZbza1PwiVlQsmtgf
JVs0kdgR1I9P05hinIp2HnwnjCJDzfTvB3vej7qy6KTY20ZBeJ3D2zdQ7JT8DWUGlYwvvu2/6wc1
rGMiqZu2bdxG3jbNI2qWolOZImpbFlWS3ORJhcNaV5u/oWeQYFQZTA+0KfDpI8Rrs1aMW2/bimd2
fl0pgenHX4gVmmgmafV4Zok9L/jNr/UVwhK8mf7r7cZLdAMdEXen9LbM0z4msiGVXzxp00Qbt7Eu
SHIB/3NGOiYpqlSScD9q/91tvfQMOBfLohsIgeptq3wJmydmEfyWtjBjaiOUqRl22nxOFbZ6Wl7I
451IRRkV9qhs7y8z4/MzuZKEidPYqF240VY0WKThKQnM8pu1R4SmIabebNN2TWsTFe+Vf9Kpuemg
WMOeDZNPhFQxE7RJqAyT6QtqxwC0jpiiGxpVeX4Nl6BwF91GyKwLtU2PReW6bvZtlJh1lpqyYJ23
pTrD8UkgkAfDVwkjWSXzpelpoqmt0+XOFmeBYfuZUSP/W6F9q1gW9AuyWDP0HlsE6J3BOQ/9ShDG
VbjlBloSZeiPc7aplptu9TVPGrOqbwJ15YTezLExRQv3hqBEBblXHJ2cNAeJEDqxjaIDuUqWUvi+
+yBoHQpvjZD+5fgeRZIPdYgogkK5DV9wo5eO5vgxDmiBfvc9GDnBCfHdGV3weKvgIixot/6Sc6gC
Xv+EpBDcLkSopnCRVgiv08Yz9V2r7oRoL33S6xmPdUIyQA4Nkn1lb5/FHAtmFkqNkqO1bBvXAbIJ
wkK2PlFrJfnHLNZh8NzObEkJnzfWPf3yftLr3w80gYD6BzfK4YYTNVglFjGrRDkOHG3NSPVRRpWq
3Xzviq/CceAWxlzEYSKeOKbOyWXmsKZmLcIagoPeO4Z+wM5aWWh3zN0Tz7fO9FJZ5gnbWHWxksR4
kVSKCRt9ZndMHNiYRp9YQc8KvivgUZORaLFY6SMfqt4cS4VkUvFr631sA3edB7kpy1/a0jYqee5s
e3xIY1Oi6xWRYzRRMb4NyApFYutx4Gx11TeYXhlIfSCrOifCE0EDFG2jtK4vf0f8j5dhhFNdpQ1Q
W921t+LaEReJ05o+dUyHEqMNjWvlWF131SYSjDifSRJOqAOoWQTHcdMHMlg/zoSBgPUKIm1tF1El
7YY0uRF4H7Jsr3sXnnczI8uPMx/9XS4/SXE2D9NKyoQapNJ657X7WDl3w9hQ7SutW1P1xGKrOP40
Q3Ni/wxp8lEQ2mkkQbID+9XPjfzcUTZufOpZ6+ZbkV05CjXwi+qIcM1o2SmZRX0LTK8+KAknuFck
A1xtKwPcDbaOE2xptRfTnb/PRdm0/dJkxQfK7FUozDnjj10C1MKhZxKsRKccjPUxUSsmWdk28F+b
bNkHXi2mo2eyM6VoRg1OpJbHlDjbkvl5J9l9nCvsShPdbEL+KcqkJVwiWUfvpBkLgdmKp07iXEhS
uHb0K6tt/nI5CebQV8Wg7wH79AcLBhA3udV5Yr/aShCImQl1YlgayhFU2YtnTpnJLQqfQUStLpQx
mjvGyLZW3jkhaV20VMYmlYtNkLyzQ6RANymlvkHZR0LRZalZC42Gyz6LJwX+1vG6ZSZZMw7TxJGH
df+cC4e9KlWeXMbIm0UI6SWRblj6ztcyQ1U1oytDw3Ncczb6PKULh0Q5k1RHE1DvbkMHE/9aT9ii
jrQVq/dP79fJpelIMeO2AThoPMx5oipoWdCxXTuyydhaLvVFUagLRrO9xxYdldHVLm6eJtrjxZ2x
cF2QfkGfEUxNPiMbR1Wpig5BbCRAUX6VUMEMZbmcOcWm9uaQSq+IB9IqxYLN0hrBEUkI1oUjbcr0
Uq4RGJjLn08SIlDc6FBFdru/sGFIKGyUqrRKAeKBQNcSxWPJOla07xQbcEVym81YeZPo9VeOoqMP
SW2+96joFFanMUXPTovKku6yjcvF0/yZXFDfWgfzGBdh8IEev8xRtydAh4epbsrKGRHjpWCfzEb/
JnV2n606EOKQK1sh6pqeEHGUrRY6y9SRTK+pjhHFX5C8Ug23a1ai7t0gLPDlny2SE49GVuys6M9h
tdt43SoNLpLYM4jdzojhJLvgVyFkhDwtbhQZSwdL0JlmKejTgD1lojVEDrvl0yuZMJFRyY++t955
UuHUjCnIQVYHaExAnb0ULZDEtGApq+RzULirBOlgrZk5aqc0EzoHcD8WKrZBjuNaK8iVh44+d9sW
V17VLHI7MKR2rl94UggHVDjcZCUSJSFGUXj9PS58Q9MuUdnfJbunses/5ZEqGlDhrIYElijawrGW
RsoMP0iXaXPqN+eNV5qJN8OnuRVxfAr1CNlUVBhvyyQ/Y157Ejv7Jv0kednV04uaJNR/HUDfeAsb
vrfRBpqv9IWKFCJEOxXbBU0/klY+y8VFY2czp/SkJAwIcYc0apMyxe59wZwkMJxJ757pylcrSpWZ
I2OST2hVRA2R3jcN9rtssKQsTIge+eATmrfNVj7xkWL7UHjISdHY+X+knWmP20bTtX8RAe7LV5Ja
RtLYHtvjOP5C2I7Dfd/569+LE9yJxOErwvMACWDAgEvdXV2srjrn1N/3t2/1Pl3Zmld9ZUsCDTlM
EaAKQ62n933miYd0NN83aOBUtREesnT8oYtTvnGtVk8NLQ+TYEGhcnmtpFpO1aClg2+ITb4zfGgD
eeZ9ylQNfnYQDW+JSxa1AkOHoK0ugWz1JI5qqWEuMShUannMlxg214bPr3kIZV+ThySiJ/zhdi+n
yiuMokj+wa9xhxvlaTvEbhlZXKwwNtPOnCEqsXRqtAo65KOeb4k4rMXxGUOPPin1FbKW25V4RQlM
26IQURtK+UnqytLWhCjfeB2uND5UkKr/mVk4X+S3ajNmpH3IR+XHLCoVgGrJt6SK0n2SWBFQWWl0
/Wpqd4PV6jtPjkW384TAzXRd33VTnNp9oitHKQgtMtPJP6HvsclimMsuy7h5/TNnZ766I4Mv6/8g
aCrZyfWelnuzG3zUBBTtaKqn1jsrVuzwFGs2C1BroYAqF/Oo0c6CLbQwrWiIgYQTFRqShTPwOXNX
qdkO9ZqU0kjwXp3CjYu5mqbMuZ2JGtdLlfR2sf1IO8ofySS1orB2RSvkbtqLuS1kfbyL5Sq2y9bP
nMzkQVQ0efFnpeXZG0LtrKRAtoQSIpf29jckUa+3gSfz8ZC+wXKzosoO4h+/H/ioREOkA9iKLtnC
xTM/lnvZi2lwGa4on0qldgVezdk3uvF+vdH6fancvXKhK2sLT5esXBczhdAQyuLe8BxxHMkyxyca
HLuuKfZC9S1VRhKadmfK9cP9pa7eZg09DCqZsNCXKa7XjbiWQMgYvNSV5Nyewq3Eb446r9Z3ZWJx
YsIwCaPRE2DVst/HcriXpXM9tsdI/JwrX7TB3kzMVm/GlcX5768uZaP1kaBMLCpSfyaDYNpWELuo
2rj1GPyKpP39LVyNulfWFqE9FQXZ7Ce8JQI4O5XV+znmtn71hqIDn0Tm3kpUHHD920V5ktmJ0Qui
Pf5eRj+i6LTNElj1RdJzUMJz7ZEP4q2Rlt56EohUV5KoPTd57kTp50kHxdnodmKotqn0MMYD3sVh
exhTc6siubaXVI9o6Sl8KVVxsZeSXqph3vOE1OS/E+AvVO5bTN8/sJW8hn+dPeRrTDNn2WRRlDQU
sxwjVUcfR6ntoj0kkeLyUnZz1Pr6bOOSrdwADBoWb0id0Ln8+IMlGA1PolUJLsqJvOi9KvKlkJEX
G9Hd08JTK54aY6uXN9+rxb0D/gjxGJS1jE7WIopVgl6VrV5Gl8qiYKTrwuc6jB8bofTcTDSS34/L
RBFwzqAEkRnQFv2JXI2HRB3il2Z9Ql+skB57c6P4t3Kvb2ws8nktykCGe1F0aeiKjap3io3RDobH
vv1Shab7Bi+Zi+NINVGBX7bGvJ7cRPG76KJOL83dtLFLTQ32sicm+1zsvwuln/Oo1H/dt7tyBeju
8I6FucLZLdPfnMRetJI+uli9+eh7zZkaajdsgFdXwj5pKGpIYLYpPs0C89cRsta7VrR8jBgyuIpf
ubHFYF1zPuDgEO6sGfG7jFaDVGsQtIzoghyICUU83Otg5jLv4/3NWvOIazOLb0utZB6vBfrVYYJ8
RrKXzQf5GFapq0Zf71taCxrXlhbfFAoxpVKNLMgY90KHSmYiil8HraT9I9mZuUuU3yeHMVLnagsX
sTBTqSuLohpdFOu7Zjzq4a4rAxtqxP9tYXPwuvpYWsbY1ORA0cWXHtQe5RYhv8wVhvhLXFZ2UlQb
wXDVv/9b1rJ4HnWK1hiegn9P9O0M5ELrWf2tTf++v661bxn7R2sJqgkFmiV0aoo1K84EDyxDBqbG
SP9kbNSD2Ffvohxp1W7fib+qX1pAkWjKxS1hiVV3odcNahA5JtrQt7taeV3l1YoAtsgEllUXmatL
GTTgKLELQ96VExoyP+8veMvkogiB0I839Skme0l6n7SBO2TItkUoCdT1g5oUu8DP3xCQ547+/1a5
CCMo+WVFJ8fxJdYjpwh0f1+lSm7nvSTYVZAc076LN0yuug850Pw6REtj2WkqJqQkqxn2KSe7lsZr
RE2s1jdKy6tGDBoB0FlgSy61mQahLqAWUJhX2++g7IL2ebORtXpaPKZmxgqCLfrididFECGXyTsm
7GUnHqEDiT+8grcUQDT5KHsbn+f123Blb3HNYyEPsqzEXhFGT37Z21NxMqdHKdx3cr0TPdlOlYc4
+bPYejWu7uV/hpdEKEsoRYjkClVS6SFTYZXp5o528If7zr9uBTDY/Mnkvi2202xSrw4HHTQGRVgj
P1VJhfTN4b6Rta/mPNt45pbw6TQW7o58mBE2KUYiTbrEVXLuVO/7fRNr65ghUFT4kF1AjPY2buhy
0M9PfUo4oJrH7LtqPaMK9gYbCLiAAucXv2pfZlqat1oYko42JwFuVjpWdkTJ976VtQwAhOi/VqTb
lZh+h1aG7hPnq6dMmXZDg7JVetIEbeOD8kLuWia615YWsVYfEs9P84YPZeBXD0KipfYAtOjYtMGw
q8Kicn2lMZ5EAUW3Uk31D5GcPNV9/6fRG4Et+NNwyCU/tAvVzN1gDEtbnNrJHgIRwdXK/MPUfQjL
ORzlWvGthzIKYWSFSXAwhqa9NICtkQ7kldL59ZbKw6o7kHzOwGY6wEsUgVcoSGFQ9LxMUeQYSbMj
rQ6NrY/VC57k1Q5CiIR1M88/WAotKd7EY8kHmKolewCqJ0sZHVNNZ+S+vhvl6FlOPsnqjFMF91M9
BXr0RYpKp9M/KNmPNgrcqc8f6v4diqmp+QQMei/Kz74gO1q2a5J3AjpLNk69v+9hazVCZU5ikS+l
eUpOcetiaQRXXwwKksziHPXpU9iBx5zyBy2IXHGcLmMUPDYpqN6sDCy7CxBYzdtDWdd2boSubCin
MZR3XjmKG9F29diuftjiFseKHhW1BshWbwdniAo7PNWqd7y//NVoBNET8OusZbLkn5XlWHKYFYnb
8DGyIkcUN2LR6g2+MjCv8iozDOqyHoUQA33ioovI2cvyp9j/cn8Zax9CZtT+u4xFYl0xsZkT4PbK
2jtDcAdApqj4VYJFhfcvju2+tbUaJrBK+M+gN/Ca5a61k4nAd8nRkD8o8uT0BjTBIQU38rGu3aiS
zjxbO2Ery54/r69u2JXZxV7mniDlU08JoAp2JtpzKlmgXUyDIwWGXSuWow+S3UrlFoR47YF0vdz5
jK/OMOxDM4nnZ7nivRcBkLAwCd6PZu0q0tD7e7tqCyLpzFWYFdUWEX+sAdSPGifZGaekiT07liAf
J92x9kJqi1uanauX7MrcIuxHhhZ2akV9w/K/0wGAT/2cpxufytW0Cbw3emRA5JBOX6RNVpWqWj4A
wZa9QXekgnkDpiNN3z2IpSkiEn5zKFLhC0qXWRU9v2U//7W9DP7ZVKbd0GO7Tz54Y31s1NoBUGEX
5i8rfEv95mqh8uLwgk6o8sIA2i7wdCCXT/JDC/rwKYun9A3wRiTvUVmZiR30xBZxW5UCJmX3lFbO
hVY6coFMqDhslNVXnfHKxiIETy2SYGkvRZdabO2mMZ0x/a5Xkduj8kxj5v5JrbrilbH5769uGddh
zFG/jS6pUfwhCeHO04y/REt375tZD16QPJGOgEwtmovbrLel3wQVzJtCqexRS94XnnYu0lOX5wza
mN4V2amwnPTHhtn57F8FL0be6dqs+0fj+XZ5QytmRjphtvRqN48MJy2e1fJz030eisRWutxW6AYd
pnILurT6iTPJ5/kIIC/wcjuv9pVxlXo0IVqPSHlqOEY4DA+9J9aH++vbsrJYnidB56zk2Qoik45g
FKPrxYSv+1ZWv6b07GdtQxpYyz6zWgLgTgeybiUK5LkSrDlTIvIBGgNngBbxJnPzkByTjx3S1rdn
FreDFigj3zkRWX3lbw2BoeZzlKVv2Lu5Jgueh76gYS7CxshA6LDvCcJJM9GNfRgDdXd/39bu1rWF
xenIfqTEslyTmxo/85qmrve+LDfTgjUfALEGUAQYAEqjizgvhIOQCD3fyao+wVQcfNeMYteSQlcl
9x+dIXmU0qMgVvvM/5hm7zKv2jiwtYAFBYY+AaJ7CGnMv/DK18d46pg2wIGpaAej14xuUKvuWl1z
s1B3Jy1+fsO+XtlbxCw1sRqrSbEnpOYD3FZHaYtHIR83stQ1KD/UHkWFxYgmCe2P23WVfhIm6QAZ
rO0KtzIerX60i/JECceRDIYGGYFpp7wWlMxlTk/UfW63lLZXPejqFyx8NIzEostGfoGZfWkrbT+l
lmNGWwqUqx4kAVmBkq7xHF2cXyd3ghY3PEZMT/kR+LrpBIU0uW85tP+MLA4tgvGceTPpjad7WMon
U/vZeNnGka3v139GFl+ZWKszpZ/mxCosjp5vusUgHTfRoqtWXkAkSJLBNZ7fBVf+bnZllJsiCUeu
lzDqW2Sj6i4Z7EkQ0v39XVu9WhBWZ4l3oKfmwgULiaFMfoSpQNJ3xldhjO0hP2q9v1PftHfgMXC3
eSbRUvwxCXKNAsQ0t/pEJ/O/zZDROt0oT659SmbQx/+MLBxaURuNwE+6YcmhbktTz8SgfjT2ippm
6O4oW4C91f3T5tlMPLRndO/tUYWGWTHSRcS1dUGiVNREDuj3YC9IceVmlkpxO+zTjTf0GimQsYv/
WV2EZDVIi6mpaBRMdXWS68nRJfEwSsjG5Nlu6qwHY+xc+bvaWfshtP4C2f3O0PyLHn2Y4uikCE8z
WmJWa7jvTKt+C3+NyjDwNObD324GHdVSniyTXI86SWwcKtV3zE09iC0ri8VrSV2PWmnxNRB5YNDT
sp71caueuepHtGtfBnJBYVsY6f1MTEmv4ksumy6KZ56IrJE1OlO34bDrq/mfIQbP3O6ZlwPwHwUh
eqlqxp16Eo3GZlDUW6Ljv+uhu39rhpeLGNUd6ymswZV966irsZtsilHOJ7xMh+cu9z/bBlH01oxa
R8KMH4B57Ml7WmcfoKRaUei0zeNM9gGvvfGWWds+JNvgUsMEhoa2+LQUfR+Uk0hQCfpPwfRr7B7b
cKsGuGqDbi1VZ4DutM1uFyXnRWwiWkqalUXHIFePMBgjLdg4obWtA7kFr5CUdKY131oRBKP22ziK
L2E92uiJ7uZ5g1SFJSFzhHKyo2hj69ZClzbPCZtZboamzsu++soo8OiUyWtikPVtaGft6P3lT6Hh
mGVnOoWFRLTsSW+Jl4BX0JWfge5ozt4a9YbEMrs+jS+q+rXI9nzqDsIXLXDCqjjcD0ar+3llaeEZ
Wp9VQ+ZX8cXr+v3M7gq8fWV2ELeJSFbZ+0dR2QqA6zZ5WMDxgPq6lH/oyl7OlamPL20J4JEGV34o
GiV5mKyY2SLxIO54z+3CONI3EFCrz18EG/61vIhXY+4NRYaw3mWsRshzkg/ecHxsW4nhTQ4QmMCW
mchRRT+AZW58jdauB6nDXNZCEgU64e2RZgmkMznXYtSq4z+GbBwf1DH+Go66vxEqVxcJo4X58iiz
0TteLrIMzJxxq7wT+2KXe9o+DJwuzvfaj1rRz13xJe0ttzb/uu9Ia/fkyuqSnC2PntmlKollLj0G
zTkrBHCInwb/xMDFja1c++pcm1pE6bSXkYGLSC9TWu81uJ2yeqxDn+bK8/01vSBgl4H62tIiUAus
SYxnlEuV21mY7MoQoMaQ/gLFE3sULYxuH4uJrY70c7z+a5seouGU99+nvHvXb13V+Sq++jHgESAU
o+RA+/jWg1rDT40gp5qnV4XLnJIhLfb317vmoyjG/2thsbEhLQZkFLCA2p7bxsaOjd1M29f9E4YN
7RYywVcMBNEzyPjCgQw30A4JXM9chAlARuh5bj91dq4Mst207VlItsiQq056ZXpxCc1KCnNvIo+v
kr1E/PYH20or5Iwbp9c3RSnmA3l9YP8tdPGtMo1UI9Em6w2sZ0B6ju6H+6aOmUEli4daPfQDUm6W
+L6JhI0Uc9VVoDHRgVJEkKWLb7HkRYbsazNExv9uen/7/sbFWL2BV//+IsQUIdMF4gpkEXMMiqp6
b2QHLch36KJuLGTd0DySbJ6oSgJz6/PRGFtDMlKEVeV8NyQTg4ekw5TtBdDA931/1TXIj9BKmXWS
ln1zTY3I+2YUU5OKTp2E83zTXVibu1LR3GoLIL56066sLRwxUOqYnhUbKFiPnkkHHXVn/dv9Fa3u
HakLXQfmP7waEznJVlZ3qPox2PlTI7qK8i1C+2DDE+aTfuXj/xqhpHx7QCYTEoJC4DGDpwkI8KIB
KuswuH/RJDoKSmQnw1bxf43BjUoXrUl8AtbmkggYeVlQ9Qq4rHb43GsfBKVyZxFeUKx7hWmbqDEM
jGcyip2WK4YTNE6albsClbdTkf7+RA/cEokFMM/oWEtLmKInRFLc1PyWEDXkZgof85dIhnSW+ZZa
9rWpRTgpxr6N25gXXSQGh1qs7FqSNrLB1UvAmxQ1JB6mr0BnKLkGvT7w/lHqRzkwXQSc7VKfmN4e
2ZsiT6vGwGGBo4aKQU506zqW2XZCU2CsqoMvzCdt1Gov+EwLRZGkYA7A/duweuNeBDHwSWjwi0+5
wre6iYHxU6188ozYqbJTwgCi+0ZW4y5js4D7Ai4DuXq7pKov6lgzwhhynfBNi4zxgwgZ959h3/9f
He61ew3kC3Q7fAskmhd+AF+01GKliC/ilNlR+kgRqQE6Au48azdMrR0RclXAiBnHTP1r8R3ptbQQ
or6ML4bkipNyyJLANZPxVFCUYsTL/v7urR2RQU0E1RCARby3bnfPKpNOy1piySDqdpozWjWynC7b
en6sJiDXdhaukImjL9BZpuWQXJBYtQOU7oz6jxIED0pce8ms7KH4VcdbgWv14HiB0yVAVhtpodv1
dUmSMumSWJF1p7pHgar8I0j/SqbIfcM+Qg9FfwtCLpiBWzvM7AQUG/JGRvuqiKsdHIjA2prws+oa
V0bmv796F3dBHodyiavHGc0ucBbJJynWa9C/p77Z0lt/eR0tPzMI+P27pIUjemnW9+04x4pxnwlM
39OQ7PQd6c+iPui5fBkn830iftKTyfH7p6ABaVWXD3DMpkB2Q/9bWj2l7QNIDUvi4/4Rylk7V5CG
Uvt4f+/XvodA/ZkvpiC2wVyO220JM8nTa5W9zxLHEr7JurDTmr8YMMh4hQceKP5b4KzXBhc7Y/a1
GuotCFqx8tzGKtwZz5qNG/3p1dO+WtbCdWmxGEMoYqVpf2WI0AvxUbQ+a5GbFFsTv9ZiKJ1w3gUK
HHyKzbc7qICfE4aR8NYZ3k8rPnb18PP+Ga3GmSsLiw9P5A1SY5ZUAfoi3xVVGiGFVThRo4W7+4ZW
LzwcKB3RLWosSzJUkNZmWMvUjqzom0d9L+5PvYfozNaLf/V0ruwsLryYh72vCRRxqCgPXc/4h/MQ
nhG3OBRVxxxux0t+BPJz22bOOJytvng0Iv8J7fFjNg50MuqNDd76PYtLUJVIxzYMRr6g7hlEx14z
PuXzKPayPfhNuIWMWj1OEiPKZfSQSQtvHSYGKK8LXc6Vs8DGl6eqm+x+i6c7X6NXAQikK1U5yip8
o26NMBnR6qdhimki91/LQH1SwnpPR1DPXapY+whc70YusaYkqJjoBlNXZ3FoytyanGIThh005Itv
Kk4vHLv05DGE1KC5W571PHdVFUEmODGtoxt//r7nksaYtKB4ob96O+S9NaZCkmFb+CBM3YOVw0pO
WicTt0b9rN2R/yy9ekAwu60WKpHTk6byFGTCHt3q3tI+kPnb/5c1gb6/3U9KRo2h61iykgZS9fge
7NWjkLaOGMZbOp9rPnm9qoVPWnGchoGAjlI4Ma9d+FaZH4bs+xvW81JAhesFmmdpQ6IalDJE/dL0
B1UNzn79GOelk0z1Rj6xiu41rywtQrJWCYIvyh33eTQdSjcW8Ned5bkCPCmp1v/y+/ExGaqDlaYf
xkh2UiN7MpL8wywiJU3isf5et8lzHHV735co2xuHuP8z6KfjKNaWDevvIRCayQZvyRNK3Eq71i8S
KluawSBJpg8swmOf+Qlq8vz8rJ+eI01BzP5QjT8lM3BMzamF+Myg23daap4Dv7GhfG7E51UXN+hE
gsmfy7+LcNjmbdGjRc9lSr34IEWm/tDlqfJFmaTyXSW8YZQlmfo8yJ1XlQhldHbOq9SMyRZDxMgJ
nI8moKuKrb5vMtiHCJLKx/s+uJpLw5BClAcFKtkwFk7Y6SPdYgFbufehE4rDZJi5kyfFJwrhJ9Ec
n02/2ulet1fS+sN922uJwrXphVc2QTMUYynFlwQGPBNBOnBKnbxVdV29yaZBsWt+o7Kvt5spAx4j
16NuryHnyk2mR7fdEVnzEF7coFyovlp8YG6NTB5j/ercI73NmofJyB6CuDrGbVvbwI02Cl1r2waE
AXUURlNSRllkP3ms1KWRCTyE5fiTQflVzutoI9Subdq1jYUHyo2Q6UE/r8dHFXZ4bKbM3cxJVzdt
Tq1MhHPgiS6MmCXzorXEIio1wz7xvxW0HIKw3UcItv6+p1lXlhbHM1ocheaZWFL+Zv6BLXZ/3zew
ul9XBhZOVpSqFwcMLrmE4oFylh2D/dhMYbb2a5FPoGkbeTCV+V4Ij0pCkaV6HDvET7P9GxYDuAGE
PAR5UCa3zqz1TG0SCxYDbyendw6serOJsOrEVzYW6RiYonhMApyYab1dzdQaptreX8XqbjEFnXMH
6M/b83YVXd3A3Enj5FLG+a6qm0OjPJVxs/Oh0d63tKbQyFsHteYX4tkrHRZYO36ZWS0hpg57Ww5I
6AQh7l1J69Drb2U/Pne+JyICUwmu6jVfldF7bJlTdNa6OHRzETVOQ+vtyhT033fMm5+2cExDGIaI
+UC8LrvK6YdTk+j2Jit/fQNmdO5cNUNWfhGSBL9L26EFD4FqresDHYj8556Z2Ypv594XWrX6cBKM
zlb9wgl16guQdUQ7eMMwdz7QlMo1Mg2AeOoiQwwNqRONnCqDUQn7RthZsewo+fP941656zdGFl/M
MfPNl17DZR57GCoMtDBjuzG2pCFX/BdGE9Rl2BR8ltXFySXBEJIjACEQIsNlgiMyB66AK6Oa9/s3
BcEP6h0zOJN32OL0vFSrK13AEr9jV6KfFLTFXjLOGiI+97du/s2LR5hqwacFu47QDLrGt3eSmSNK
IzS8p6koQ79q1JORgR2fhPpPKke504WFv3E5107r2uQiDFiFnjaaRDUC+KddeOPHRI1cP5Lc+ytb
O62Zromw1ywEs0yj4krys0kaOa1e7u2OuZjHsjsG7XtNS7Ymm67ETshe5Iez8BPPqPm3XKeHWZe0
GizXSxLomZ1psuYMVrX1fF3ZuBsrC/8Tk4IxjfTMSWn2QzvY8TzGathS+Vq1wqbBBkESnlFOt2th
zlfJbMIouTCRNmimjzSszabcSDRnt1q4ncZw3X+NLJYiJ0GYmkwPvZS50e8ArnxCBEBzg6gx7VDN
k10jtKYbTdHGA299cZSKZ5VgJggtEtwoaFtQihSpRWkIXbGsmYfY967R/v77hPX9Z2dxgRPB8kOd
8YuXrIiOVvYlMHrbygfH6I73vXzl/mII9N7MtQS8tbhMfVWiKVZVyYX5BUcPnRJXVt/JiXzsBAnV
wzh4uG9vdQOhFryMLEW9e2FPsdoqMKoM7bRU3vNudQWmfSXGhnussUjRQFEJpzMojT/cOiFM/ElO
apbVg/qns+DbDAffGbH4GEAdHVvvXW/+6CPjq994TjOdAh3YCDoO8WdUblEKeDazrZWvxJObn7RY
uWYFmkd5I5nltDteLDEjP/jMdMge3N/i1SP9b+1L2I+Ud+Y4dnVy6bznwVOPUs1YaCN3smGftvmG
/6y95FGCYVoipN05XV5c90CuG7a2SC75KDRf2jSJHspeAt4E4MoR0jR7Mguz/Zghu7ObojhyGVn5
HU2S6KnsMuvr/aWvepeOUOys+ExbZ3FtdMYF5NGEd6EC91kQS74PhsjQH3/j27CGQuKthjASr3km
q8iLwzQnuZksgT32pqS3qVW1BB4tq2y1eEKjew9m9eCp7aFDY9oTD2r8d0qPM/4UJ09DsOHsa4u+
+i1LEJIydXEyyDhWVPPoouseDPlukzW55lXXVhaJ2Iz3ZzIP5yzGfwi5rao2U2gV7c+tpvDaNbm2
s4iwqlKntWJyc8VC2aXUy9Oodsr0mVbdRuqy6ro01qkdzxEQ+dXbINFEuuULIhvXlU9G7dL9IzZM
2kmKHuTaDYRPgrGLJSfqPt330rUKDan1f4YX+Wah9Hzawp5W5+AhPHTq292k2Pmw15uX1hn4Ibsr
kw2nXfWTK6uLnS3aKvEDs+WmRrotgCWdhzhuvhxWrSDlaFDTAk+vLDbVr9Ox7qaSVAYpIL9Gp6/f
VrtYdUZatgA9RKB3S1VoqH1CpcdcPwQjA6U6xLwJatRPGFiWbAG31ujCfBrR1JrRThL9r1s3Ab2d
Cp2apRdTbXeNLD2Axzj6077RP6GN4PXdzi93Wvktat5wYEAdefVAagdeM+/CVVYYkun6RlinF694
1/s0qZh1n2wZWdvK2cLMdJ2hCwsjWiWlem1Y6aUy9L/aXvzMnK39kMqfC5BCA/Mt7vv+/OG9SdyI
meCEUPqhc4M6xeJzMQ7UZIXIH86I1dHcE0RpH5CK1tLZV9SDXw8be7hmj6UR7+fhbEgg3u6hmTKa
beiH/iy3Vv4zM8LKIbD7LtOEon2Xad9p9JjHPIKKcn+hr92GlaIpzNMBeij66IuViqXuDZXY9+em
hb6SakH8cYj1P0J1so5ZHL8XlfKvthHli5JF3SVgUsSDpWTyRpB7dbz8CmIb3NT5urxC6/UZqpyN
EAzntFWoXH7LMs1OrPJgFWeRlvj9Nb+K3bw0gdhoPDpRJ2Qk/e1mV50WF35scLjDO3TUd7GqPQLt
OIaZvuFGK5ao3VNlpC5AVfPVN0+YhrRihtB5BOM19rljmfFOFmI7DbZQFWumOD707WkXs5GLcxyn
2mwR8BvPA1B4qzwxWmcWQsziL/c3b96cxc2AQQE6fJ7bNUO9bjfPSHNdGqN2PMvRH375FQn1+//+
mkOi6gXkbpasEF/FMYt2UKrE5njOq3AvGF8iKXPALDlRnl3MBHX9jNS3MJxJ/gry9nDf+trqAHLO
WRlVCV66t6tTxHZifr01nHkBI7Pgp0AAk3JL93vlrNA9pGhFgQ764TL/awYprOKGhnotaju9EZ+q
UHzM6yqyK8ot91e0ElnQj6CWg2tIjKxY+IUsT4g51D7bqRed23TM7euKHu5cLqc/QiMUL+g60GhL
69/WHUebjUIu2TaQLLDM8y+7+i4EkxGOY6oN54LJMIHUzO5Y/rZc2mwE/jfxg5IEzMRbI6Ii5FIi
B+NZhDVfl5qDEVneeE6vnhf6qTxB+SygT3trZETJX4nbcDy3ya84bmyJjN3qHXN3/6hWguA8S0Qx
1ZfO+bK8ksu+WrXMCzgn+k9D2Gt0cpLkpFogirst6MPsyItrzNWa3x6qgSbAstOnKULjhU04nSmG
H9LC/9xN6WlU/o5E2ZFlR6qeW314ur++VzkXZ6VoQA9ph4HjWGrRDn0mlPyU4dzoke2pT5mZuBQQ
Nhx+bRcJtxBuZzLZKwE9C5xMkIfGeC4AdcTCrqiVX8lYvGsL49wn2caZrQSMuRWGCtKLnN5SYi4X
1aqKq2k6Z2Fb/TLTpO1ssGTmx/tbt+aBCNugN0V059QW6Wo9JHoeqdp4DoOakb+6RcxQNOV9FxPt
c6mRNxDga1Fjlu7lf6ralLVvPV5p1N7yDGU6S1l6FIuzEgg/u8qujHhfl9MehdWNPGTFH/kqz6Uq
tEVY5SJM1VFrMeI0EM+T1uwCadpl0BlL5YteH1J5N6guHZUNkyt7iklE6BCJ1QlRC5NNG9UCOl4M
7CqDfWOlO2FAreuXUm7s5YpDIs8nQRFGKIuP2nwtruLgOBlUdvRWPHu1xLSuMVK/5aje7gs9MA9C
oibvxckrD/cdZuUA59I9UNh5Wiy19YVRXQvrzJCnczg8mXW795JzLGm25Wk84AIbsvZ9e2uLvLYn
L+yNiVl5uTqdO+3BSJ76pt9Z8kFPHosm2VjaShihqz73C0D8GtRybk1lmmZk+ZiOZ3A5B6EGpZp2
u6r3NuibK+7BQ4NINcOosLa4As1QNtmoFuN5HKTIDr3qCXph1Hbnptjqla2ZehlsgPaGSVq68JA0
jqswSzO+L4UTN/GzoDLRTatl14RUfv+c1jbv2tTC6XNjlJVWwlSifZRiySbqe9NGsFrxBfBftHU0
TmkWpbg9II1HjthEw3jW29yW1Pfqz7ajv4561FaBayX6EnapcM+irHzKFl6Hvh5Tq2LCImqFtgBi
UZ5+3d+v10UQHlYkTnCf+aDMeLrbxQhMLZMGVWIxfvGUhx88/wjZtRAfqv4fVeTQOMXi5/tW104J
kgpxaZ6LJC7TUHwS4e9AJtxrwmgz7PWoKHFo+377+59k6J7U1TkvxHqWdylSIsXvDVaHO/heiQgd
711ri5S8vokaJuYnHnYWV9bU+2rUBc6J+V7uKPwde9/7ffg+c9qHTng3bqEuVoIfPYJZ/5MS3SxE
f3tmjU/ZyhCS6UzH3PVFwI+pLaCXEMmnahxPgSLs7p/XygWe6fHzkB04MOBKbg16Yj4FSV1MZ5VJ
uUz0zJ/DgAa8BxtzX0zyz/vWXuvawEMGMWUybYycAJu35izZD4x2qKdzWar9STGYqDfQ5nKMuO+P
BRQWFOqj0g6ZZXuOw0E5Mls7e68biV7Z4Wg15zidtoajrFxFWrkkKMBoEQxYsmRkiVEbctOQCLWB
SP6IKmRXFlusvpU0Aeb3rMrFvCRy8Tn0XH1LG9H0VTHvyUs85C88iB4fzeRnYsSIcyUiwP4mflCG
fOM6rgQ05hHP+kgUoCD4LV6FQstd142RtemD7dWZ240IMRGr68ltpx8bp7u6Rvrv/Me9JPjcrtEb
So69Zo2V0ZwLWTxCgjqWnv55bH8myXvNe4b48chgGGNyy+JcijsZnnGZksP4Tqp9TMVAPIZKbN//
XWs+Tk3MAM5GqCVg3P6sYNInSIHtdFaUj6r8GPWRrU7vot9XfGNIN1JN8MggK6PouIjpvonuiqxx
efX+WbU+GfRly+Qxr/7WpOZLFKqOab339JPg/f6TCMMvk2RRcqYatfAtn6musz4nl7j+UTL42Cdb
MztH135V3wLNDhAAu7+jrw8auhxNKT4sSM28AvmPIvLBCN1PZ03M3hFWaLK1nGBxaWUQ7/1DVEi9
m2jjRt77+uMym0XKGefS4Wctvmi9hRio0RA99OQPQTk01qcp3IhQrwMwJgA+WuhezOXvxVZWbQLF
J8AEcjnjGLpjryCa8MViWqbY5Xvvt6GW+MzcToP/Rc1GXeZqrZHUgqZyQcVElo+5SnePhDz4JhXh
Rsf7dcv2xRT6E1QpGYXz6tUwTupA9J3Oxc+szA6p0LqtWl+qZrCbMnBRnd/X/4+081iOG1qW7Rch
At5MgbYEvSRS0gQhC+89vv4u8EXcywbxGqFzNKa6sF3t2lVZmX5Gj0vgDvV935RP6QRzQ+Lkrd9R
0u0dNZE2VnRtI7FhTc4LOCj+XR7NmNyINFMWuVL6Ddi/PR5a6l7yqfZvG/JmGyHkR0/PM40jChB4
hjYs/RNJ98qLVYkZ6F+76afy7/E9zRJ0LVB4ohPqAzsXLOd6hmCn6ILQPcDowrkI2hfBCDcyjR+9
OnYYAFA9sg5EJpezNpmo5ihlKLpyINuR1B4sK9zRMeGOfrDzrI01Wjt1AGJoTuTJKVMnubRWjVqq
NeY8a1m085JiV1AjGcZNsv3ZPV4mdhgV1Cg8acEDcVNe2hkKreKG5OEnsP310O6VFgm6MYNTvNz1
we/Mqj5JQ/HQx/5RESDB2OQznOft2hcsdiP7MPO4LHFrTXQQgvp29gCWb92M8YEgNhGbF0hGDqG3
gwc5bpxB3EKwrc41WuDMM1ARafkA8dpa7buGORCLe5OCbK7dCs1Gg+uqDagnuRJJkFArupxnTeiS
oul48Or9j2x6poViM7e5dqwJyRnH3NIGau3ShDgrNzWFx4Wky3dCMD0kXvyH9tQXRT55XvcZ0jQD
wYGNdMXawHi5sVU5HHN6+tJqJCRd3Iux6BZx7UTVnSA/IL+5cRpWh/bOyCKYgNqCAroWie7QWS+F
3+7zoTvQXesUpuyYsQxFtHFI8/h4/cZdu5cITamTquC+GN3l2EJUBIO8L0n5VJ9141GHNVZRH5jZ
CKHtsXq9bm1tJulsIJtLJYF60+IgyEkxUkrBmtUMX2vBd4WhvkUl5fwfmJnDYcoWACmXhd+xVHV4
kfBjmkxiJ/ARXnm1cDDXrXwM/+a2dGQAqNBRGlkWYK02K2uwtqJrhqcR2H+nPBikwbt4I+2yNmnw
B8CKwHvRou/mcokqT/Gjqu7w/lHlqAEUXX5gS9HPfx/NeyuLpakyJS3boBfd/qmt/0gzMeNR3gKC
r10wOGDSmbRnUDuYh/rusSKwLsU4KiJNQvcZv662tTP4jtWN++2E/sqtPItGIg3CySWvuXgTZoPM
23MQOneCrs1t4F23Ixi6Pl2ft4/t1KQykdGGqQ23RElpcXD5drGKRq9zy9Qtja99dvByKJtuTfmb
IL1U5c6LbsY/6iO8kGnmhnR1J+Ot+SkUboITGndqbHuO+lNpd3VyuP5pK6/iy09b3LBRbGWeGfBp
Dc2i013vR7aS7wxrnynnAEqyb338pCqn4Asb6rrpN2e/uPIuZmXhqWOWROk7TFf5ORTPinfUMrI1
tizdaPUpjV5VGGe/CvDtj97BS53wcy48Fge6+Sshsa3nSSdB4d/Gp0ndy9afRj5W+m013fn859yW
D8GX6Lnw7awpT7Vwk5n0z022l20c8beu4mvDWOwh0+i7Sumszq1pPQxvYJU3PcmW+y+NpNsxyUnD
sCPem21wmHonQLztrk7zgy88h9ExBiUY5Wdz+KoVwVl1Nf+rVD5m2U5TM7spVJoSdskUO1qLZtmX
SPhb974d0tgbbdwtbwn1a8NYXM16MBhWOfi9q2aP5LoHOK8Q7dP909z/P9mdk38JfqV2dTa83YSH
aTM7ftByR2cVSjeh5BucQuNecGL/dTR30H02XbCLo5dcdErdbR7Cp+Hs38h7FZIaq90zaTbLUt1I
6af8kD8KgyOPD+qTaT2l0ZdYuB8g0rT7T8NLKdlh/NDd67Gdy/ZA54V8K3oPVrqDcMAKNiZipZTO
iaBQD/0xOh302l06oGI0hXrgyeFC+gGWZEzrvV6V0zktc4hDh0x2ozxJbV/RH5Ix7T+ndQuZ1jBu
9fq9dd5frogsEUxLxDGUTyHfv/wQKenKtuvD3p3YLoB7HEnrPnekiKpWdqaqcc0/JRKfFXXBvJT2
iaXvFfFsjd8RUrOjXtkPmj3yxmpsAX6lBMlfaFJOc/olCVD+FSHjE5zm2OrVyZyTYbQqmanb1PpJ
3OJG2hzLYlLlNpfLwgoAzAg38KcbX7WTwLHIHxTXjxFgNgF37YfhBB1giKBWGsD9SDY/P8fSQ/Sg
GLYqnMJ92B3z2PHkXZf/zg/BDQkGQ3nKWxs3bm/JFK24RuYfNAXxAQlKngeX8x8qAbFykvauR7Ns
CZN4Kh8bE8xi7sw5OkG6t7pp34zpt1a5rQv/btKDrfTKW3vgh00AyBmScWJaQrDLjzCjKhLTNuqp
YY4Pgig8wmqCXlvwmMfaTQaraCFXANfwNDlZtlHeiaXjeckxl63n1pw+Bd34iyf2XVCZSCB29V1X
eidykc9IMDHvTigpO58OD+FgQRqdTf2+UQ6K6Rrtc58BhTN0xxc2jtjHqIiJBXtAc4lsUQZe3DmF
qHRpYma9izY4qJtol6cdGcK9R6Lw+h3zFpt+mL53phZnqKgktaz8qufa1Z8rP6O1iSpprj/RO/1F
0cJdkglg/pCNVsa7rk++dnGxy56b4E9SNzY9+afOFO1W+dFXN0qqOrI2HOX0tPGVH8MQJmSumxEf
kO5f6ld7fmfmdTD1LtzrxmEUukOWSfUu9XV9lwkItOSCdw9eELccQzEvoM/ZqF20E+rRssskk5yp
FlTORtseSkqYB5Vm3dvAz2jRHbJsH5amjSNLeT5OOq+GRj/Usto8Xx/GRwJo+mmg5UJ2YvagdNZe
7lVAr/QtW3Xv5lBLGTLUUi1sZEKundWpO9ba2TSPw/hDFRwruIMr+WBadibBgyqN54Jgo49/yOUW
A/vHRxPc7rT50OpGKzoIh8uPkgFkzVPbu73pPWfWscmfJF89tHV6AghVdm4wNRtB1cpyYpJ2HB1+
3pmD+9LkUNKVZcUiJuPKmaIbSKo2go7VQaEAPlPXI5W5FGQpGqMXmgTkY8YdHQTHRr435MSpu2NC
JaW9yccNTN7Krcg0kvCZe0zJZy9BeZUlDH0yMCbJOEV5dCI6udPuffG+/lW9dIl38LcEMWb3uji6
UDfNBIFAqaiSLGax9dUYqlqpd83Cs9Pxu+UJhzB9VoLu3Kbfu60E2opTujC3cLSjrI5lPDLADvW0
HP1l/7ch3MLJsbE5Pj7VZum7/x3WEgqYlYOVq8bYk+g5de19PWBwq+qwaoNuMzJaIJVo3bjcgMIQ
Zgipsj2Ay90kNRsDsapsC3O+vidmFKw4d4jQjHhppqGzMqZ3kKEQhnfydGq/Wlq+NzLXjFFUF0Fv
Ft/gS3B61ds4AG/YneXumJtXwWzPKL1lcJRMTV00nsa9WAZPanKs9Vcj6Y5qdjuJDxqapq3/s1Jt
NaITXkY1E10Q323rY199HuePs76J1sFXT/9OEIVAOQ1QZJTAYVKIWjhBL8w76KESAHzhc9H/Fabv
Y/9y3dGuLS+oH1oXwa1+lLUUhczwCwkT4/Cjlu+H/KgaT9dNrDmY9yYWS6vRds3FEw+A9z4ZVmzr
kXCcEuoR+rESz3Vz+vd2+XneyPPO9Q+IuJfwzlpJeyNqUkCkaU+vRPkgDT8Dobun1+t4fWyr00eG
HK4dmFwAeV5uWzny1EaOsaRBZHafCJotFdlG4DHPz3J7gsqiroJoHTthsQvibEpC3coGt4dTr99T
sHPS8nPcPl4fyoaZNwjBu2RJKg5Zm+uY6cyTUH3qpodJvR8334bXB/PWa/POyujnNDe3JYPRv4rD
MQgkO64GiGQ2DvXsYj9O2kyiAmSEutTiqk4N+Gk8Hl/uYEVUDu8lvdxYlvkXPlrgtxHtAeO11IJI
fUFXK60YXBNQg/6S+p/KR+hb7M0s1qp/ouuIHmxw7HC1LMYCc7xcdqQwqYvykrb8W1HZKfU5ehgU
0TERuzXHp8w6+8lroP+0gsC24oPXn8PmV+xnr372JRq6+2ZUTuMWzmP1aL/7ssWzpqShL1eLlj1T
vaqyYCvJfjJs+VcWPvmzHOe4MecfW7Hmk/1/Bpc3nuSpaIKhF+NG5Tl5rEYf0NGrXh387nMl/S6T
753UQUv/1GymmFY31DvLixCiQec+9HpxcH0zl3alMICm8gRlIzZaPYTvrChsunfHI5SlBMnVfqDp
4lTJttTNi3mjbnn91ev2/TzOo31nRxvzOPZbthThf3eWu2+p+NBKqLx6tlLoc24kFx4U5MOv+5g1
dwkAE4ZA4lmdsvul2dSrggixsMHNRzi1h2OHYl0/Pv8HRijmgwaisQxLl0YG1DazqFa40uQbq5Cc
snmSkQX+74wszmSQ0zuhefLgJsqL35q2qJ+bbGMga1tOezeQxemKChVVYRkbpvfJi34KMPleH8RH
OmaO04wPAMNERoAH1eVU9aZp9o0hQSwYfqGthIS1d9MYpdOm2s6saf2p/9DHlo2firIidS7SwV61
9uh/2/iOFV9KpXn+CmIdC3ji5XdUnq82kaGyZEmI2F+nKcUP0wyDm0geE5SaEk0f7bAXSepKiZh+
8oJCBQwdSdJwjivDOnVA65KdoJZiTL9dat5oWjbcIpXU+qRpi63a49r38oyYQ2J28wcMghmZidD0
rIxag2zL2lT4lZdlckR3ZnQyTwtcY1KE4/VZWjU672eINQEZLJ9NgzyIIaQ3g1t2X+T+h1Wfy0Ll
bvtdqJ+uW1o5pjP0kaCfXrhZGe9yOTro6ZI+wVI8KOpOLQP9FMkVCrJNa21EHSuDgmYI4hhIBYDF
LlfeVwqhVUXqQNDfiWUMnmq6hZfUE+5GPf18fVgrr0CKQGSK0KgF9bMEdY5WpXroJFBY7cRXgl5S
ndb9DIlR8nsxmnbgsjdC3xV3DooCVuQZKI1up7yYSF5vIDIl0c0qyz+kU2ztTPh9zy29fTUUbxs7
ZNXcPJHE8sDWlsFVkJlZ3mci9U56oRXen0KjHmPR/OMb1ZYDXFm4WZ+L+rsC6vJDZ3toptDK9onk
qrkHQUPlBMPkIB930NXpc9VsPRDX1o7GHBhk2JL41oVTL4vA0BtKsLTmTIdwPDV1Ze3CSNibvnFT
G9nXUpf+XN8ua7M59wswk1RC6fxeLJ7hi6KXmqIb/1VS5W/alDBu/ULL+O9/YIclI6MkAd9c1sSb
sDIgxW8lN4u/ZGrsTG7fSHb973ryJNLmzkT2B60QVCMuxyPJpZbFTUcHbR58Nazi0E/ajr72jU24
gjWe0XvA24AZK0Ssi6XK67jWyTZKriwU05Ompc0uJSo9SIM07E2rM/bj0NR/TCsSoCLo/HOnmVvt
vCu7c1YZmHurtLlDYXF1tnI8+KEgS65JeaiJu0NiFgfT9+8aS94H8e/rK7gWTl2YW9yjkopoFgxe
kmtEIvrJ2rEwyp06/MSFWkl81LmAdKTihkw/BHClb1zj868vXiJYh+qICgMF6CU/wTBKXpnRaO/m
Um4bHlfe5B17y6RceVcUx0RUfydCsQFCWzmQ3Ne0Z8y4CjgJFwV8EwKGmtmX3DQLPkPKn71mnXIW
xM+5lhwUvdgAxawtqEbRAsw1BrXl+TelLPCsjoIZfUK7LKK46xW3YRkf0tqH813zNrBpa8Mj9gJl
N/Msikt6AjmeZDHXU9n1A2cSSQiR6/fLu86HnaO6jUjqXd9Cq+ODSY54DLKbD4/8ZhxbPW862c2n
1p4ZLaxbLQlPKVXRVN7q9VrxbGBI/tfY8qmvT/1glkYtu20HWqWTSjfKeM+kYRg8Nt0WpfRKGEtP
OTAtQIU6nfWLSzDQEzk2kEAGpUD3GlEzBWsIn3bXJ3DdCuBwdiWX/NLriHHttQjbyG7dN9RVQv2v
noVbiscf6e7mYgQ8NrMF+CTe6HbfvZsAdUxto7YsE0prhV010fSYidX4yNO83vMq4OWdanu/QIig
8CD4FXJ4X6IBNt1g4FIO/FK5KcRJt7latpiLP7LNvH0dbIQzTwPt7guvZ4bDVJVyL7tBMNEqKENI
aB1j3Tr3KGemietp6Y82bN26ehLNY1Yatj+9VOkR8l4a4jaAums7mo5dNBAJJSEGXPhEQRCjVNBw
EJS62/qHldJcnR89VGb0eMPU2tpT2UYTFf4CGTaFy5st8CetzmVBcgEht6eYveYkMRDL6ztsrX6q
k+fjgL69l5ZdYklWFWnX+myxFOKrfJLVU+8F3UkbmN7QzMTniWfMLjf919xjnTXwTUfgn2coQj/r
qt6eW7MfDtVoSHupKcvDIE++U/Wd4qj8sh1VHiiZDKZIs0nkw9h7+a72pGRvmiB30DLUT51WaHaW
ldKu6ZEVVOL0HHSSx7SKX+t2UA9xmwb76+Nec4UmtF5vVNVony7Ob2nkcddPquyWXhScWlP0XLUo
4l9qUH/rU7KFulSZuyGplI3AaNUwac8Zf0ltavk6DWJLyRvfkt1J0A8V5CZZkB2KGs0quCIUf7zJ
E2nj5bO2k6izAX8jdCG3t4iRBHqIh0BNFDcg4rX98GaogRhcn8+1VzfE7LM6JLEJ+O2FkTpThwH4
NfsItW+AUhFEoP1eE1/NaI8Ktp1bvEheIlGwk+gvkJgN82ve38JBwq5COpHCx+VpGXKP2633ZFcQ
zAkIglq9eklpTI4KU945zYv+0In6tJ9MiYKcL5SH0jfym9xXzZ1mlZ8yAZo0XWrifR9m1W29iXFb
eX7CgA0+AWwvlDNLNxZagqjLQqS4UmFOzzmgmL2sNNoxV/qt/P3aFvs/Ux9aMeJxzCwl8RV3UvY6
You6erZkD8xcfubeupW3VGrXEpjvxkYUfDn5fTzqlRwztlYtbsayuxtT8dAL5T3vikPEG7uQXUlJ
DoI+OkFfonX04/ryr474DdQ8s+shRnj5AYBTOtT9QoXUhZnTMVF/LURxJxvT90KHWSGa/GMWbhUR
126m+cmNUDRVEkDxi4yCLnqD4Ee8pULlJh7Mo6f5jjrK99b0u3n1n8qGjPZw5xuFizzTbuJDSqM/
jrAuVFtERmt3ONI63BNck3SVLdPpnm+hQjbxcjVmFIP22asFtwx1J9wn3f3YirZciDdi8eDrpyp9
1jPv0Te/i56/4d1W7keuazraWAMa/Y3FlASGXyeK2kuul9+z0o9d4O3HyQOG+CemD+L6qq8uwEyy
Sd/RfCEvEfnZ0Jd94c0PIsJlTYLiLxuPZhG/9roGwBDEZLELm2SfyC3RtGsY/i5L/aehqh/DrNkL
m6ngtTeTAZGCDh0FDaKgwS83YjfqQZoLvFoqsXyZ5C+B6tlekn6yunSvjXBPD6ZvW/5wbpRXOdtC
BKzNPlQYc5aLEhE74dJ6G+t6a5EqdjtBOKTjjVTH+wxNUgqskvW8MfkrtwrZHwIyZLbnatHiBo1Y
DjMpYtlVlY6c/ujQQGoHv5+iChhqavcIyerN6IxN4NBCXXpPI+1K179h7RNmPh9y4pREYUK6HK+l
t1Gsthab3jebHRzvnmMZiX+4buWtN2HxFAV6RLBA4RVkxzJHCXYupEM0JNbvvKPk/5QM7bNC6liv
qOUrwU0+VG7n7dBzO4tlZnskM9vpUBTF32CUjhZeIelDJ/R/51nnDFN6lorg2JXiOfK3KoQfHSGJ
q5m2l1czJCXLV3OiFjAVxzyCmqrtCdb3pf8lbPa1chY9dKeMP9enZsUcIQxtQbQbok6+7KpUqHpL
1UBsXvjdXPSwSrvSThXvu7BDyqKZa1l6v6VqtwI8xMNRByeHRSaL7M/luktWkOF+JNlNfHDY+s8U
uaTU2llahHbyjQ670/QrKX+rNC2kqEXHzVYm5v/zBRovErqvqGEvbjwA4ZbQ05qMrlEfOfWU01bp
3bai93c0f6bS30CIPvk9pBVC/ccLZe7ezOmG7nh9+j/mSOZ5oN8SpKAFVczivA9Bkvkk82VX/5Jq
xj4AfjemhxbFk9bSTmX8NG6FzSsO7tLkwsFnVe6n6CrLQFpaoKixUh6MaVKe5Sbq9+ZopDs1UrPf
tdqmhypREqdJQ9MW2uLfu7EuP2QOCN89WnNUS0IcrexaQiQchiQoH0drSg5q1YlP16d5xQFgi6oS
vQkcf1b80pYukNHLdQZdBeohUlXAT2r4Elm7rNMcoX4IrSdIK3PU3wsPwHcOZsKeXhrd0b2HdDiY
wy+DAhNkmiBxZ5A2dG3Xv3DlJrz8wsVs+H4QN1Ujk9nJvd8q4GC/OSgWWltgXr3hpkg+yZJ6CMVX
zzyn0B3mji/dh9Zkt9LWp6xuSlCrJNIJAsQleiQoEqtBRl52RaXu7b5/QFN96m+rwrQjTTrL5u8y
Kk5Sfhw0FCKbQyV9HsPy2AQGgdthBIQUO6a/UYJ+wyJf+nCFOI1MFApus4TUYglLuShzoeANVLdd
8lkew3qf+d2wE8fpju4g4WHSIgRTAW4+R11t4U4yce830hOUAIkNI8k3o236neXpplPmQbILLRNC
dKv+wR+5kFWKKETJX6XGiCk2JtlTHsvpfdsk7W6gaOyoUzqeu7beUkhdm22Q+NocbM3tM4t3z3wB
610nvL1j+84myTM+5ZJVOaaaC05u6o+K5RuZnYuSZRskpXfXd97aDUBP1ZyOnpNHS6Y0FY5JWZmw
r3fqrqRgAt7SLEKbBghh1O3KSrcQ3ysoWtjSyPkDHOLSZz0Xp9EQDK8MMsVN9Zauj06sPg3gg3dt
mAS/tMwYbxW1GyHXqWGZ1nIxdopJufVjqTrJSTjuqsq3fvRFIzl+WCZ/rBx2vCwpg1uh9JSN0zCf
u8W24yLm6Q09ydxAtbgnSNgnUSl1iiv607FUZSjrylbetUPcOjLQi3/OGUGPw+5GMJrmMOLQy6nJ
hk6KWvpHqZF9ldWQWuC/3zhUY6nuAdmCh2eJQOpCv1L9pFddL6vpTih3pWnaiv6kh57jJ+0pie36
9foO+xjUQsiBNNAslgVYeInVzNO8M4omUl0EpLVTqojRXdLSG6MEpuSIbRTti1bfUp5fqfeASTLh
npp734kwFjOp48QaNQk1t5ryr7qvnksl+OyF1mlq2wdA0b4/HOspvEH+ZMNVrZwoXnIUWHlFkRJY
JlIGK7NKrTNV16pkeoTUKdhHuTbsrW7QD2EsgPnqhPBPlfnVxuLOPnCxWedLDiFYipIEdYuI3jP0
1vR407lJZ9EukbJXX6px4zL9GLOjJsGbYcb4ci6WMEazkEjVkIx240qI9v4YGrYllMpGPmhtEqlz
kDcHZU91cOHuh1TIo2jUNFdsOreHh9wIfgzeOfCDfUGzXFFPn/55lxIaUOcALgkf5pJqFwddt0We
6jPoJEsPYnwMgfSPfupk8bCRs105EVQgweWTE9doEZkH/y70kYfSb0nK6/SgyMcQRVeplOCAFY4K
2sRW8PX6yNaOwlvgo6sz5wbQwEtzrVSXlNwRUEGnSZ1uYNLLwmOeK4Etx09da95a6o6maue62Y8r
CE8NMwqWngZhaFsurVYlSBlt9Aw39fq9n0kdABoCaUuvbHHod7qCrrlVDVviRx+3J2Y1ZNWIYGhy
WxIO1VYw5TzkTFeu4vFQSCDW4sg/Xx/bSrbm0sriChsFMCO5mpluWwZfFR/idSl85jzsPDM/KLUH
FK987F8Vn6a1wAXzCVnF7y4K98WwceY/7iW+BPdK+gTiOxK4l9NsCGUkiK1vugUdmGl4R362GOkX
o20w8DeW9ONleGlrjmXe7VvPqstOx227WRA9TubA+5SOvOShQPh84/yvbNrZFrlAYhOal5fcYLR+
qKVWVSaUTkyp0IU/wrgeHDEu4l3rV5R280q+8VN9gJTDMO70Mu5fr6/y2lZSiIhIxYDXBqBzOdwh
zulo7msTzowOLF3T9MAQVXVjAVdHClMoPfpsV5heF3uJflcV4fXWdP3o01AUdpBCcq08pGUGti09
Rl5pTz5yMFtsPGurSTYEwhYe4hogj8vhyQa0TYXPDOdlWp6pvg5Pmi/eGcEg3il6L26cmTVzqoZ/
fWPX/6CWGgu1lXXxZL5dToLw0Fffw4B3hLSVXVhbtveGFregNSj5WJaj6XZp4fCWjMwtkPWaBdZq
boKA8YZa0OXMhWbVp2Oim24ae40D1KhyCgmS4evb7+NtDgaLqh6t9ZR9PnB1do3eDlVVGy6SdPkg
OiNCmMkWr/aWkcXdUMQWBGlhY7gRLBF1J85szP+1keWKKG1mekXLSBLfkYt70DG7cKuyuzISkqa8
KmYiHRndy8tFsSSeg/IIP9AY+qc+8eibiZ1SrXbXV2XlWiMy58yQonvrCro0U8l9r4VCKro6HTeW
nz8UNOiruypRX+f2Eb0eNiAtK+eGDmnw9UBhOTtLVcoxm9IJ1wM+0Djq2mfDyZXKtqKNoHVt9uhO
gVuJ8OcjD1Em+kM7ppPoEo91JzNMdjFNOIdg+HewNfp/uIH/h0AkkrycPwPNErGRmb9Iy79Xeulk
gfXYVf2GV10bD3W6mQ8QD/IhswYsSZdzDzNKnNuBcRdEn1rty79vhblRcM6RsBfU2U28uw6DIhYL
1apFNy0be6zgbej2XfGny17Nxt6qCc7e+DK2h8Z8hhoqc+KU+PrSWEagDTqGbeDfN95dU+a7Utdh
hbvZ0s9ecW5Qps/0qbgd3ujzfnw3qkj2JzEyGtEV9J+q97fP//mJy0De/f7i2qklGULnnt+fxnsz
//Gf/T4BA2XaOf58u27ffb8CLW+ilzDFtEjg4jTpPYyt6nR96de214wjm6nVeEsvQ4NSS4OqiIDQ
xvmfRCmdgZq5lP26bmR1yd8ZWfhmD60R6vwyI+lC1LG7B/axrwU/FPF7DknGdWNrbub9iBY+Wq59
P+4aULpArY6K/CMbWjvW4522BRhfc6C4aI0r+o1hdrG/lFFHrZKlcyF9yWmKfxmmZxWT+iHdeg+v
buUZwworH0dmScblwfhqKbWFr66p+Uy2/h+wX74xcLHPqNvShb9YIlXrpUlv2cxZmv6QG/VZHMsb
pGcSf6urdm19SNjM+bJZBWNZog8EbTICSluurhxS1dZK3lV2jg7S9W2wtjqzd6YICn0YpYfL028C
qglSIh9Xay27vW8Q1SDvKCGFLYqB3asbQeHaOaLeOQPRebuQNrk0V4RxkCu8hV3DEx4iapH8zT6P
v10f1Aq+4Q3px23D056q7sJTpxHgDc0I57pqeZeh3xPCDk1fiXlotBvdau0m9G2pap+b3L8dxGQH
hez1T1ibV3j6rVlUknrnkr/KowcjrOCldkfYStT2JTcfZ6FpcYTSZ5cnT/+dtcW2nPRCRy85BXqW
BnalFvvaF3ubTI3pHyDk3YNsyDei1TVnRW4BCeU5xQCA6HIlxSxOKqnRCFO8o0pPkNl3RziLZubo
Dszxv48PomNehuwHkBuLABxpvLijeR6eroJlHCy3JZlg+uMOemPAWbYWbqGZV4c3Uz9Qqiazt7So
R74iDTkbVQYxKKcoH2alraQnMpkEmVt18ZUqHXc9qBdaeWbRjyX6Pp3C3NJiChMDYTkQGM6G6jTm
516SdqMq2yryi/W+C3817cZGXRsoLpN3IWJBDHfx6OW6a+W6r6Q5WTTBDZn7v3pdcIbxSCx4uL6M
a6d/5rg1YM2Ym1UXV4EUdEo7+tjSS2/vxdpLVhZOU6cbW3PdDCJoFHAguVlGNLMeyBhLtDJY+ZPS
2jWr1yfFhpE1/8xCzezb+E6e8Zf7n2xXKRAlSm7vl04fH30Y2ivzcRo2IOArdxpkSSABZxLPjxzw
mV5AhDIH6pAET/ZAfeYk57W8v74yK6OZz/CckiAvQcPC5WgmVRqHPBug9WvTYe8rar1XJsnu/AEq
1ELYcFcrC8TDgxQWQNY3APiltbzPNSXoCXTU6FNk3E31czEdrw9o3QRMEexsiAWW16fHa6b1Wq7P
BISNLfr6XYbSnxOU9cb6bBlaXKCDWcdFyWBdvfjbhm4RPI3aRgS9aoLU+5yaQk9hmapuKHLK4TyW
ccrosr7hcrGzrQlb3Wf0y0AfQJL6Q1taKoRCGPSB5CqS19ylo6WeKZO9Xl+V1W02N8SoCm5AFBeT
1YNK12KpkNxE7Ztd4WmxI6iad2omGghDC7ThdXtrfnUOBaF4od3oI2p4qq1ey9tMcsWpbM+9IEw7
VSsjhzyMSCJHCPZGmGpHKS7Z6F0EGFqSi10n9FsAlLWRz1lNKJNhcCW/eLnlGyskIBEi4gFkwH35
rra8ly7b6UL7fH3I80ldvBuh1poxNhQWqekvQp+BnHFn9KXkgoWxteLkjVzIKHwYRXFQ1S/Xja1E
OXNVFzyXMiveL8V7C78fB7FmevOUDhxXMAEO6t+nttiZyktrbriNtTnEm+OdQOzNaKnFHDYRXjJl
aJ1kC8bPIv3ea4gFZ//BcXtnZhm6Jb1FR1/P1V+br51eOWLwI7U2hrK2SoQzEA/NlKCwsV0OZbLM
soPfjJtQKdB3qadsr6L2eCb8aZ0MIa6HCcWR/fXVmufnYmuAsCKSAXlH7Z+iyWJr1GEk0hlmWq48
Tbbs+efe77427WGwrHOnFnY4/e7j4OW60Q/OixTG7FW4IgHcALu9HKlYhWpXdbLgCmn+IJRnyN+e
La3eoIv9mFSfzYCkmyvd82NmGY4mRSpYqie4SVruJOuz/lst7RJwPv0e/qENy/OQbSTqVkaGJ6Pa
hQwiQPnlWzCLJ2DKqhjcxkAmUFBuugk5uI2NsmVkMS74nWUlhdEXyc3a1knPsOmLjStsbfKo4IKK
pj2KDMpSca4LE0vMDEbSZ/fkW23t1TK+JcPBH26a/K+fjijP/fu2mHOqwODQ7aOzdR73u6xNqatF
3qRTcDvLYYZWZdOW5QzdxlH+4DF4+1HtgPhyTj5whV5a6f2ANH2jB7eEWI4gxnaBnJiEwl339/ou
/3CeLw0to2gxM3WhlpXgtos8HiavaXjrQSwEzFHcQnR83BG80ukKmWGEjOmDg4fuI9crLb0N2Xbl
dGwS+FP/2Qfyw++NLJanq1UerxNGhMC7ES0sCPUBUfDrs7Y6FJo256gGyYYlHNIbtajrIjW9ncwf
6lA7WXKTBRsr87F0Ow/lnZHFUOBsjUnlKOmt4QOQSPt9lxq7qoi/jmZ3Z0WpZPdeZcutug9GUEdK
1cKeVN6CS3KGqgCev/W0XBu1Pj9/3kTuyK1cbkp1QpUnkILwdrC+V6LlzOerpF323+f2vRVpYSUO
LKREw/C20r9odWGn0qdW3tLh2RrKIqqZ9XqLcDZi+c+hWDjS2Oy00N/wT2/0C5cXF8lDaqUU+dn4
5FQux1LLYZhXqZje1h1ajmZwGlF9iVWbiqnZxndi+z+knVdv3Ei0rX8RAebwSnaSRFmSbTm9ELZH
Zs6Zv/589MWBu9m8TdhnHgYDDKDdVbVZtcPaaxX7HI0xRi1dKf8c6m9KUh26Oj1IYMni5I2DPYm1
eieHhT1V/e72Tl9fMqROtOv4hdQdGdO9/HWWGPQFQI7cLdQaGB8yf4dW0mF3biDaHZU2PN62dxWp
0yM8t7c4WQPVYik2gtwtwR+oU73z2v+jhcWxxkkLhWQf5+4Q+46uv4VbceN1JHK5hMWr1oneGGga
S6AP1LUzhwp2hDdJf6lyfUc5aa8PG3Hx1q4tg584JtovktxVcg0O6sfOEDd2beVjuDiXxUVj9XmV
tx46K610HCYLCct7LQ43oESrRqDO1VHUoSywHIMctTDwk6HI3ZFatEPD60tXcId4WfX29142v81k
T3xwdCMvvToOUQ8xpjJ302CaWczDUH3H3MQWGmLl4zF4mhUkZKg9wOBxaaZuYM4OiQVcJFrTQnwp
c/GXWt+B7Nxqr684AHvGqAfcm1RllwNXWc9AW6dnuWtNWf7g6YF8sML60+1dWzmeuYED5wQ10Zkz
8XI5IjjqQk3V3I1Ev74bpMr/Ac1oZDfUPLYu37WtO7e12LoefQzqadgKp1exrO407evAS6ZCnnt7
USvx4dwpovjAHUcDdEmP03QjnJmdzreDHnHCO+pMcXssqspRlGTXiamTl/5TEujwKD7ftr1yU1yY
XmwomTgCiLKFv8/ym3ilvEsI4IJ83yT/WVFlI/Dnosm8Vb9fPUikFxl4JMSi5nx5kJ4iM9Hc4f5i
b+684rWNApgsjG6rjL7mlWS0lCmZ/qJeuVgf6CoUidoRh2kC9V7J82E3biuNX4enHCAMMjPOEU3z
pe/LZqXFqucXhBw0IYT0YTDad5QRfoZMSdmWKm+kY6u7B5oZV4GUA56Cy91T8lbNFINTM0Okv+Jx
yvdCUpmHXERj6baDrG0g4phzUVmfSZGXsUHcanqlxIVrld6xlmumqDytpSF/28zaisAw8F0D3ALk
u8gkqCan/IK8cGvzeUQ8PSC0rxGcvW1lZTFkkzPOBFAG2dh8jmdZURMm5qSUTeGq4lGWRCz8Q7BC
pkwcBc8ag+XL9yNoEPYJqq5047B4NvPkIQ+mN1UO3rRM+ev3kOFpUOCEupAK0Sq6XEybpHEmWWHq
RtF3If+MhLNqvNzer+tTuTSxOPwmbfu2y6PUpXkxdKENSljKXm/buL6BsAFKmCoXHMdXnC9TEHod
igSpi3rBnac/lMFr2T+a/nsUz0S0kcS/9jSgnXynMDFRGWLvLrdNjvmHSmHqFjVk4r7+kISPKnOx
t1d1vXO87RqDuAyB/DZ0acWMcl8XsiF1h0HdD+P7Ts12m4WF663DCALAaNhSWeDhvTRSllxqpU4W
2ZeTkw9oHqDKMHW/wmBwmOLJj3W+xdB1/Shemlzcp80oN0bbkVJGmuBI/ScDqA4H1W/VIlf3z0IF
CUpqMIHL9wF0QagPooydXt2nQO8tBko3gXQrq6H9SBeZYI9+ibbw77HgcYh1I3XlInGQASPFSMlO
xQ+bR3V983B7nlla3G/jlIpFo2HJaj+Hw6PVbxE+XBsAlqFw4TB0hKrnslomm4JE5WL0UAw6Iep+
GMMtjM71Zs3g+hkBRmUVBNji0YmzQJGKOrceEGrdx8InlDyZ4cvuM7nY+ESvp/dmQAYIBsbmgdeT
y1w69jhJRaUopUe79r+s2VniJ+rFh8nwbBmd5kk+dcI9U3SCOf4oSIuLxvWrO6UJ94gt/O13/Fvr
kuoqdDBwJC4WXURWOyndBBnKaPZuYXRw3/bUcytL3BJ1uEZVkAbgiEwSUYHXUUO/XHVQRQDg4saj
aN0cC/OtCaK90uSnQZDvhzR51hE4Kcfa7pIfYTG95nL018nPDBuZi8nobjLfuXhReohYahID4aFQ
up2suKH/miGvdHtH5z9yWWxgmUweErbwFtPauFzlkFuK0jeU8krVO1hQKXM7+qN1GINvqGbctnV9
iwCPnivWc58SMqzFBWlqVakUnR+6MDr9SIxvmfQSZ9qn20ZWvjwuEJ4w3i5mhJYUSOi1NXGpxb4b
DmW7mzpDZrRd3eqHr2ybRWQJ4Aa8EmO3i6XISVtOI1VQIDePDN+/U+p3kfoipd29Ov64vaD51rs8
IRJFOmlI6kGtS7vy8oTkNICjwBOoOpndLg1gIJ2OnlIfUL1xkuLXpgDj9Slhj2nN+ZT4wpbETm1A
KDsFVuiq3nhSg8nVCuHBYl769rKWOziXQcm1GQecxR75z8tlheowGWHcUrELU4TVaqHcKWaaHcRc
IKaFVcyJ2I2//KQYJKGKAMwYfAH//i1zdBZxppGfqCRukVtn94L0OrcXml+317X0P0zMugYzPx/t
rqsOUO2FRibHYewGRutDb+p/8LV0a/7vevPQVpspJXB0dDiX/YSwNyMrHpvY9YDKmPRwPUPej13/
Mw89pKO2vH3pEvOamHWCuQVQhsGyFmfVKZmoQaHjGjX1xsimEhcaX2/v2zJ6+m0D7ZxZWAhXXzYv
jNYMo8oaYjdDY3yE0B/0rD48MyRrD+3HtLK76tvfW2ROjbeEsJOkalGWm+D4SwszTtyikn5WbTg9
R7naP5lc7LuyrqK7wNPH41D29TEu6y0ylOVnPa+XVwXiDjJ+RtEX/g/zv1hVYpS4qsVgdNSYp6LV
vjRmv2v74ahM95tBz9oOg0WCr5KvG6atxYM2VI0ayrC8uOYk1zvm1xTH65uDKpaGnQhx5GiJku/T
SkSuhSHzje/9KopgweTHABS5xih/LSF0Qiu05qAlCHy0JsFqWFZHDY005C4pURp1XxzFpij3sVy0
J6mwosH2h8i6y4ahVexMz8Y9tNrd+7zxkocwrfL3SSqGz7ddYuXjZfDTmCGbv7Eni7u28zUvShUp
cYfEiPeJoFbfEk2oNuoFV/Qcv7di1nVhMh7M1nJ6F7aYzJRKM3G917z4FT2Bq8qP+kc4sLzHWHaK
wSneFOF0e20rd8aMrQVcRTjDJ7b4iC3FM+VJ4vgL6VfVvQXvZOE+/RC93ray4tYXVhYRmtoaeUrz
InHj7MEnOIoLWzI+QntSaoktbrE56Iu38f9t5J81LT5hTWlQUomUxG1SbXB6ufIhRdDEvZcoUIfW
jb+7vbqVi5CmPnPlfLqwCSyDi86PY0AocuKOOURZvPf3qbrRxF07JpYFocc8kM9fu7xrtSRua76g
xM3bInDQDLYeSYqC+0xKjOdcTlCMq7YizbVDA03AZUhYTcF4YZPKTtjEKf7Yes/j3rInW5p+BuWv
6O329q3cQLCbU48hY1GpKy3sjGZQikZFGl53ApNlvq++R7egfiy8rNyPvaDdUaEM3o258AN03laf
Z9X6TMI358yMri+cRYiZtYRvIXXLIT5Atj7aRfnVKMGBVvsO9ZWpDr5l8YbHrHkowTV1QYsSFgH9
5XH2al+Cl9OpPHhI1NPIg+/cqz6Y+9s7u+aYvNBoFBPMw3A2//+zwCYLNSTFKswkzX0Ny4HiPxZb
veXfOPLzSHT+2pCQBksz5wugJy+NhJ2v9lZaZO5YPIchCo++6ECcGdUvimiLGXRH+SFtaSp/qzxE
K4un3IJU3tpXum/3EZIwngLIsjGcbAif6v6LFJy8Lrgvpq2MdW03zn/o/I2d7UZb8PO7qM5cBV5B
uqL2pBymON3Y8+ujJcmA6MOYxxbgt194s9iWYz/GAG3k7jV+r5ALT1JyglB067m4Xs5MLM+rAGka
M/XLz7MpW0BahZi5A7q4EiQdgvSjbCNbnHJnnjzXegAlTfAqxR9MUSD/joHCIfnaaodA+O+2o608
4zMXNBLzeC1x0zKJy3omNUbdA5BRHdps771L0OSb/gvTex7uQ9D0p3SSY0Z8H8zhv0ILX0qlckb9
Vx8ebv+S60uLH0Loy/bPofxSMKEcqqiE+ixzyziuDrEy4XKmUTlS0rZHUYuUfR3o3j7Lmq1weOXg
sTyny7MoNFwHl+6lTEmky1GUufEkIPJ7LFunSuy6ubu9wDUzMESA45znAKh9XZpJBV4IcSgzV9SS
hCAYemE1f6ySwAm3MvO1vdQJRDXgeSCvpfnqPPtgrJFWgFXwwQwVhEAaAK+2cxXvAbYWcAblV21L
8HwlBAKGz0M6s+MBj12iGyczGYGGBJmblHeaWB6E/s1gYdE3pCIU9JeTYwIvnO9q0qnfGAa9gsly
D5/bXibvDMd4DUi2DLHpn1ZwrCVqmf7XpGx2XmiX+Us7/My7g78l9rVpd3FheFMRxVGOXcvUD0Zv
7dL6OQ/upHsLP8oVZ2rhmBq/5ZBI3/aktQsE5Uy6RnOzhYrh5fFGcj5l3VjxqQhV5ARxFtHGpHwg
1flWG2TNk+iggQ+EqpttXnhSoI49AzTI+IUaxH5IEAjHlvF/KPL76ZBbTbSPdKOF8igrNz6XK8mu
+VjPTC91qvq0nBKwp5nr65qjxOqrpX9r+oOEUGmnNndSo9vAnia4vD5Y445Uox/uQ/nzUCWPnl4d
x+aZmu1JftZLEo7bB3BVTFz+tsXRG2qoGMyhc/TWvWzsaunkByCjZ5KSgz8+W2gnOyhlDpZz2/C8
3ZdPNntCwk4Jc4Y8aos7pKka3RLinqsqO7Zh7uTj05Qe8iQ7BnYZWXY11RsWr31tVqHgKMChUWdZ
tg6h1x7kFgIYN0om5J0r/8GzRCTDgvJ0e2nX1+O5IeqkC6eulFpW4wZgUGc+eLHx2YcRpFJNpxL3
ty1dZ4WzpRmEiDLP3Jq4tARrfE/qStfaaoMfpPSt0yVpsBEorrjIpZWFi9St3gaN3gFBMSxe+AYq
gTerLB3CaGfMJzvQqr3UQuYr7KERru1CUzcKIqtHR6lx5k0Ftv/7F569ApraT8Iw76hhvVIdq6RH
UX69vZXX2Q2LhI5z7ido5G3zVp+ZGGNFLaNWxESj4XyfpeiDVbdOWN2bsMDdtrXqIGe25uWe2Qq8
pjQLH1sNNAbKfpQCxy/3/5CwXS5pEWyavlml6Sjlrh7+MoOIesb7hLKBoG8OyV9/zJeWFtf42MZp
ViQyKI02P7ZG9hgZQ2UjVmbLIP667OCN0tOo+BvI760zW1zpdQ8Jf6KzwGpSHxNPPRlRt9P6E6kN
8u0b6Mf1NXJtGKhTAaKfD/Xs0Gpp8MEQahgbfnnhfxrKjujI4R9SGjrG8yD1G16yvro/BhfHl020
pceSTZW0Hyjx1Wbp1Hee+qS/v+2N6983dF//u7LF6ekdz3AAe4sbhW77SRPMj2Oz76NvY9Udp/5k
EeNZcXtHGtEhsbJhfPUKOzO+OEP44hKJFKFwgW9mdljUsS1oMQXACoCT7evjF0MaqXGCdjL2UWzB
6KSU4WdP16OdnkbZvdkI8FwJMEtu/LL58rx8oXDqecxrJuant7i4ETQlra1w5NIJzGOofkH5V/EG
R/9Q904jfpVRvTeL4z/ZRJkaSmB1Hkm5dDIrQfK11gZuhsMoanvP+tKVH2TzqCvvhf7Vn96GcuPe
W9t/WFuQ/KUKwMjB4nIvJKn2upS7aCqy58CyHhtp3N9e1dqXQymbNu1cProaN+3FZGj7zMS/jFPD
p9mnD0HbO734nHqJHTTfSnWjm7Lq0ucmF9+OMkEZGaUe+9h+EZvBkSqPSE+CUN6CdjoV4ZCsd6oF
j2r43qzfB6P3t3w1UFQgC/Nn0YuPyvLLsAlVARSqejCa+zjWAngdajs20gfKFbtpi99hfjSW7iqD
4CThhzNLW4Y3qkh5UfdYspqc2s5zgvREXXUjhlp7uRh+hR8MgDWVwEXUNkxZZg4d2NpB+w9NTQ81
F9RrfG3rO5i9brmY3wshjWYMdplhip0fTLSRCGz8ZGfKXywnkXJHQlAZtvSj/KPLPzSQ9d7205UK
AlkIqStPM30XBpkuvz5xVItKmNTc9T8Jwj29uNSOPooQZGTZTjmO0mCX/3nhoSyP5egM6q5uN27D
2SmWy1bnEi7D/HOZdfHGKO2g9MgtFm5C/N0kT2Gr2ojqOml4lJXHwt9S0F2zBzUoSTy1Co51cZxp
X2ud4CuFaw7Na169qnn4mCVfsiIAz2mdhrp5ub3Fa05K1E+k9bvQv8SGSIVW5FYelK6MYtK7Xh7b
u6Q37pNqlE63LV2BZecPEN2WOcWgZcJA1eVhStUUZyYksgDNv+ZC5Hjml8h7jDwDRXfhUJTafZQ1
vGgb9+mqE53bXTwbtWpO80BNCaJrOKjprktNR7Agt39lVyUomkvUe/wvfnKQ3kP+r+dPld847ZYr
zTfcwpXo9kJvxzS5NTMXXS6/0yOUTnt+Rmz1O4a7I3S1JbhllFlrI9+IjdbuW9iYEK8A/fl7SP7S
Wjx26VgPWFMpBhE3U6kPv04aXVJjuhMjuBGnR8Fk8jce96OWnJrS2PgJK+ud+VGBAvFa06hdfLux
mmSp2ae12/bvZ/dFK2S8C6SnCGrP25618tHQpOKbAd40s0LJl2sN1UCcUDqq3d581wjDTkkea7Fx
sum+Gk5NcHfb2rUfzzxaIP/BuNEjpS51aQ4tqyCu0yJwE/+bnHS7+GSajgU9diIbdohgc1G886QN
L756smejkkwMAtCCdHmxm6EQZ5bW9IErxmK8nzo5c4URsLfRVfFjlsq5w5Rd7LRK/VTHU7hRB7s6
Sypvc8EE+rWZI3EJLAkST5/yYR5KTNLI7ZkqdGI19fZWaVT3fu/rdjy26Ua8dxUIEQMh8McIBAEf
0KrFBxMNhWomGXijXBad0pO+DnW3NSqwsjBA2DOCH/g3veb5/5/lEEpsmpNZMAfJ+X0IldLWx2c6
x0KpPktbetFrjgN0Cs43icCLpGVxAXatOJpaJrGL0eeq1Un/3hnlMXnw413ykDbTaSjeNnx1/pMX
l868h2cmF3efL3cCU7LzHhbDe6Z1abw0TjhoO31sGMcknQ6bQ+sNL+KAvoXhTOpbGsfH279iPqir
H8FDPk8NIGq1nGbs6mgqRplNroPRTtLJCY2XCc6O21aur7x5rWdmFv4yxk2WUbjmLOujnFfQFue2
hcyzFL6Eu0ep3WX5+2qyIQK6bfgqBFvYXdwHuZz2Amz6TCLLb4GJMNegOn1op9UWn/b/Z4UMcQOF
gkNcW6zQmkS/ySamCmMTRZCwgBedGCh0rCn/IEVS6AAs/yoV48+8CVNHyS3gMUH2EV4p/fnv10xx
xoCYForJq9G+uAqGbCxZMxiMey3cm2a3t/rJFjbsrN0BEBTCjKUY8+O52NvWQvmpzs3A1eKiPra5
/Nno1XLjorl6PzjAcyOLSyBKcylSRo3FVPGb3jv5zwKdX1+CDSMsdnrRRs4/7B4lQnK8mclQWTxY
bR0r4SCzKkt8jsevllE4hu408ofbZq67CCzsNxMPQ128xEvgkKn5OuivPnTzbhcYR8raThTddyIS
Hh+m0h5lR3iWmQ64bXZtO0lgZ8wjUw4MqF7eqb4aZpkGn7Ubi6dgOFBKNn5UniPmdp//LQEtvU76
qn9sLfyjbwMvDlNsSXnh9NDcbkKh1jzw3MLCOXxvkMdhxILFmJXAXFXSbsA41q7HuTc8c0yCNVhO
niQoPJjjfErMqjmD/k3TCier/7Zg+3uj/hhZPASiXGmCKLCMwH9VW/IlsbSZh9nfPvr1zfpjZXH0
iWcl2aiOoTvFmh22L5sV1C0Di/P2VD1nQmOCRED2IUx9qZGJ/78tYXHeStU0rIEltAZfiMWEYrjR
pJ9/4/I5lAnmuDx5DQmsLr8PQZKCWDY5ilIynFIe91lk7q36W1lsnMbqhzhnzqjuAvdYzhl1GmwF
ZTrPfpvqHaIwnyzlqVbec6uT3UiPXTyebu/dqiefGVysrBdHI9JJWV3JePUBUZTVY69vDQZe8RbM
3zwxoYgGCRhTqHov9w8O/3SQaz10k/HQv0w/051ePlje/VS8aInqjson+uvxk/DTDwqqzrvba5zP
f3l659YXLl4HCdw+dOhcsf6udCbD7CJUFo9m/5aO/3K7UXQh8AYOBD/NwpYV5IGWeers7bpl53Gf
7piP0zdWtPZN8YTPfC06nqAvSpwaUBtJK5TQRQrqZFnR/YgI8O1NW3N5RlyYEASmNherLo8sa+pW
Q1gidENRtFUEpr/o4ydo1m9bWcmRgJsogBZVKJ5A3F9a6U0llBvfwwoalZlNjHJADNqhfYTOiz2N
naMEmwSF8+4s/eHc6GJpyIZphapjNB2/Ub7sPdEGrfpZl950fzzQqLvztihiVhOJuYKgg/CB+m4J
4Yo1lADyOohcYxgIc49IshljCKtrQPP0hc6BHUHj2W9VMK70iuYvjxFPZt6pYpCNLu7GvK5LVNDx
fYV7MVTpDLSp7BioX1HDKP1342dBeiq98l6eNRId+Ud615WH6i3SP9It3fCptdOeWXkgDWMi8AqI
Itd1HYolGy/3r+UsHaKYtAmdChpA6LoBlEI9u2Fy7UKdh0/5VsA/XqF5Cj+KQ9A8kYvMw72ONp3R
PsJVVgbWwX9Of9z25tXojdGleSZ1Xuby+g6lthXyNoncToHIM9UdTW9++V5njyoi5XH5PD/nihU/
+t7XsN6a9llNNqh7SnMVCQzmEl0a1EUsDH4duVUznMT+hdHOnyF6GjkieP1rUzna7nWLcnt1g9lX
KGAoutJ0ufyCmcjMii7qI1fTPlmTd0K4OrNcVf0u3HXVph772nM1I7jhWSBKpUp1aQ02eQs6xC5y
8zRxhuBQQvDklMEpNPf6XfdpUI7AI/NPtfEoUxGFQeD2Aa868Jn5eTPOag+xYXmThuiiKz+qI3Iw
jEpmj4bxkVCg0DW73PKntZvqfLmL1zkazF6K6RW4Wa28RZFxzIr0rjGfvVx3PO3OG975ii0nW1HI
xi6b8uUy5a4rpq5mmX4c2qLwreueqnIjul31G14XylQzqdVSxFJU81nWdIzcOD+m6ssEjtOq3yv9
ozY+AYTeSN/WHsx52v1/rS0ObupLPUtMVuSpabuPNaPiHmy3qpprVmbs88w+Nvvn4rjqIqD1gPqm
ixicM0/V/zVh1nyd09WAjgDV55nm9vJkNEROVDW0uM7UtzZ5Vopf6Va0tPpknNtYPhlKBRls7XH6
JiJEbeGgSX7IveTY+OOp8KZ7oa1PYd+8oCP3ZFrBu65H1CoZdsI0HhWp3PuS+Tq1T8JWnL/mlgxv
KBQXIGi8YkCr41ochdSPmfevdpV0TI3cibaGUK/EGn9v8R8rv1/ys29c7bxag14ndqXqLox+SUNw
MsyTxfc+jN3zAO1SoFuO3BVOlIEVUvpTIDmpNyI2WtjJlH7sBcPO2uaoePlhKhryNvUUl8Lej6p9
YyhPllg9emXywYo9u6vL/e0raiVuY/aE6T7iQpKIJb9JIfW0htIGmrhiAiwMh4oSODLDpVtsfmsh
DZPD9Ph4z2mVLkPdtBnUYYC8yRWb8pSbyVNdIRG3t6B7iF9bZVd3CKYkxu72+lacAP9nEp9ZIybW
rr6xMalkPa1D16eiXXXBQdFBdOTTRhVrw8wywh59Na7btCFjae6DLtrN+KIGcvW/Xwx9CfI8yG8Q
ypkvlDNf4yBbKQLm7Nb4z74V3zaz7xV3oO3xx8K8zjMLpWDljVqTGydT9gBX8X1qDoeqGj9NrXi4
vZiVGx3RQjhZqekS6i4Zsb1qYmpWJtGXk33chTtzlJR9Mky7NtoPep0cO9S3bptcyewwSWo5zxQS
bi3yoLCHcU+y2L9+2Gcgpaq430ct2CwrO1H82XhEtqwtnkW6J+jsCXLoNsY0HD3fsHZCaoHQT4e3
VkNCFnXerdR5JeKY55DB6xHAzmTGl+dXF2oh+zmZc1nJ77M+OEi+5wiNcBomaV8WQjiXB4Vhi7hj
1W2YCOWlmWf6ltxPiZxWnlZrVIWi/uegTUdLDnZ9nOROTC//9iGufWpMCDM1jvNQXVnkgCKVR9WM
yTS1SDxG+X0zxfu03GhtrsXGDHT8sbL41PqyAyo7sZGB2h6ZlDzk34PuqJuupHxL0mNmoBqkB7Zf
j079t1oePCmQLMyMK+ii8rQs3BTREEHXStpwyvQ2+S9/jz9a/P1FDG4oXt10PX/fD39p4rfNS2Te
m0XCzFcNoBOYOa/vksqnM2vDGtHSduui/J4GjK8OsrVFqL/mcudGFiFao6VJrhXA50LpjpJqHKh8
T89m++u2t619xHRDYfKB4I4x+IWZEa3MLGlZyxC5ejUeRV+wZQBVTPsJ0VbE8hvfdrVzZ9YWEWEQ
G61nxpTXoqCHL0by8mY3Br7EDGODzGkrd/tUjJuPOWNWk1F1M7Khf9e2mbbrpbTe9Vn/asYoi9/e
hNUD/fOzlhA5c6pyA6ggVb/QF5yeYchDXInVhpW1uwtkDBzN3Fxs9sItuzYbmqYtOdFC/ZAn8UEY
PDuUe1tv4WhW7UJW75stRsmV80X4gekl4kSo8ZbT7FITSHMJgpsL5Yemix/qunhuW8YhmhnSEPin
21u5cntd2Fs8CoaZDmVZYo9TtgO63Yb/OJb/cB9fWFnckQEDjXkgYaWwHtUBDeJfMCm1+kZOtroW
rijQTPPOLfnHVFheY7GkeInk3SnRojvZFs0Np7ieDZIgt0YMCGZrEZ44a7FhLSzieqxyEddRGx0y
P7yrhcB/rpt8P0ahZIdxlh9yI/8Vd3HsRnpJpVjxP4+VMt3VQ7uFMfyNF1h8ovweuCGhEmMIYFnA
0H0tVNOE58e3kodML+9F/3sRe5/DMD5YgW7rhXKMleyOmTvGe2ySIttMDiisH404nsn/v4qR/uO2
U606MTVcNNW1eRZzcW0gm1k04mjxWBX5fZfIJ3Hq7DLQ7iSo3KsoP942p1/f77xKM3cWMJW593AZ
ZEiR1niocRC5IUPP3Ey/S5QvSrdR6125dLBCnAaqDFTBUr67rFU1aidKoMh2tyjfaIbDgOVWjXEl
Cr2wsrjfAaaYmSpDqFJZ94bZO2qtHL3puRYjW4OHswk3Aov1o/qzqsVRKUYdEWOHlGi05iHSi9c4
+VYkz6IOBXRQbUSgNxfHqO4ikEilSiUxp5oZKTKT97EdgisXv7T5UywHzmaK95s14OrbAPzC04/0
FJWoS8foVHPIqxJ7VuOH+yg1SiRUgtwZy1iwxy6LPrZwh6AJFSf7MgLY7pvll0Gpe2S1QxV2r9qD
c5etV5vy1zhQ8fQDiCmmsEsdnM5ypqH/riU1IlZS9ikIxnhnpJH3QLnItOtAgRApHj0qbVM4frLa
wnM6yQ+ept6XdohAx05RJlBZlh3DM9aQO+qgD64UgHlVIYHfS34v2Jla6WBNFWXjIlv9aEB1UPQE
JgNvwOXe8DGZLWWCiAHOF8l3lfGUiB3qTf/ybZ6ZWfiz3jWVno+Y8SNvXymvVW84vvw8RJ9u3wGr
d/8fO0vRAdlXRsWTsWOgIzKEaD4/5tTkbhtZ/VioSWhcbAAMl3etWvdtw0AvZbjqvZWICGy0TCqY
tvGmb8EpV00ZzMzPeTVsR4vjSYABCiHyKC6cKwpIg6w27NRABq64L/V/udlIlchDmRkHlXbpCvLU
pZ7aU/ZvW6LWOlYNZJ6919t7t3pAZ0YWjoBMfVoZIkF+NrxrtDctvy/CYON+Wd009JlmiUuTgdLF
pvlk2gQGRMYMqAVTZU+JZDOSbOei22/pvK3VjxCdAlaMCAoBgbZ4dfwCzpiJ24UJ+0iF32h6Z/Sl
ePTRYNn5Yxs6NMIfVXNUd2M7FPZgSsU/+PxcSwTWQzGVetLluelmUGRxRb+k9JtdFuu2kf0olY1z
W2t+M+vEbiJJReNv2fxWSlC1AYR5btE/JCIzf2S7btM8D21ip3IJEy+zT7nqKGx4nL5ErXnotcYe
tGcDLbq/dyIuXHrPAFPnb+NyxW0e6d4Q8FskqCB3hMWlkyfJU1dvMWOseStD9OCJLObOSRsvDUFd
6MlMgYduN8lvk5dZeyUU2l3Id7G/vaSVLIPHaSaEsOBru4bZ5s0QFAZUY14ev3ZF6xbjUybeBZPs
1PWXPHgWpi1RtrVnmB38LWo8E4IudlEb2nio6oHEJvYP6amyMpvRwNGXHW/0bW8LRLj20pybW7hp
kDa5XEkSKUZo3ElW+hGBGKrTUmlXYnj3D7v5Z2lLAYBOzsHVdSzNzD8BerODHvYJC7E2KDBelGDa
iVsNxLWmKeBaYgwKQACVlz6ZNWUYTaFI1jEcNClG0p3W3XtTGvamldpJtAvQq34qw63ZwLV4lMFp
aARpKMxYu0sXzSRZ71AlIcguQ/8XBYPGmaWS/uGOObeySIJh+Jn6rmd1cJacCmVXBNFharYo49Zc
5NzKIqlKE0geWsTQXUMev8m1rcjTPSMaTqhu9UfWPmw6/4wo8KiSNS3euhrnCFSReNcjJj7VafoD
0JLoQIP7D0UKJhGIrwC48FovSSSG0kw7b4589Mls9ukUB7ukLreG91e94I+VZQlZHn1DUFSyEkF5
g6zMMTRh485dzTBpWQD/pVFiXjGIN5kXS0pDZUsr95Z59JtD/ioK70ofWogHq3lrh7vxP5Bx2vgl
8jMnmZw0v5Pr59tf9trbDjE7lyTNBrx9dqGzToAyCW1jlAUoqPgu7P1DkN+V4btOHw9KsIVPWnNH
EB7ckIwOAQFe3FiCUVVNUdEK6Lz02NXO1zTxnbDTN3Z2dUkwTDNxzoSptOR8qspGT1CaBshDrX8S
XUP7EldUYLSvlXe6vXtrbo+cJMwXMD/O0evl7qUofgXxjLjKhuq9Xmrvg7w5acLbP1ihDgGEA1gU
w2uXVsaAv9qACnfTBv4IEqv+gzFuqdivVmCYbqTr9Ju82Fo8X20fi/WQ0McYqn1JSUOBSlWzPsa6
6aSZZSfjyUqPenAE+mpnyr0gGofby1xzD1hQYCAFmmNCPHy5zFisIrkb2UyjilpAX9YBuZlxxwB8
ZfuCH2yMuF+bm1mtCEVmTB59+cWuTq3gpYVF5NwMpdM1zHCVPRK0j6JWbLyeq5a4h2k0mEhOGbMX
nX1jU2sZflmB1+h6KilJC/ZYDKv9ABDG+1u1EapDIpImjMKAKmMccHnlm0KR1RqxetzTk44kJTpl
eQopnx5atmnE5vFvD+3S3iKim2ZO77praWIIgMisX0r2C//fhNpef2izGYjcmB8gN1hSqjVV6eed
Ci6E9X2nw/6c1ck7wU+2IO8rDSHI6qgS845xhajLOSIvM1Mz81mPlGS27AeOkYq2TiBc+hExI9RI
VnRKakAc9fe2uGsKY397Q1cCH37BzMoE+7OuXLHpiFmtIrSGtyThvqkK5FAJt6KdX6Z8koHtqYHT
IVejlntts3m/ts3IMpDpzZt8JdKsGay2GBoqSa2w16qT+bUAHEdVB/jqLhh/DuOu1DqHIWuFnWhj
5iq8+yiVP2/swRxkXVaYqAKTaIKLnOcOl3qwopXmvZdxCn7WAIlTnRqS6iHez01A3btvO5SqWzeY
NhLd1dOn0glhA0S+oDIXmS7i7aAlhf8h7cx240aCLPpFBLgvr6xNkku25LXtF8LulrnvO79+ThqY
7ioqURx7Gv1mQFGZjIyMjLhxL6fHVCxfbf6G/OUQRdNJ96ZjH5WPSVc8ZfFR1waMZ9+sYt5S4Xh9
ebFynkgCK0j/eo0IbaohqJNI5fE5j29hiz3qXvuDG+0LbMmP7WB+3dhpEeVe7TTlCXqgELUa+iro
9gsMSh46j+dGLffgKx5iZQz9uXLfW5/cZNeqX5rp3mI80E/VH7dtS5cqOqAg9jjX67FAh5AeBI7G
UYv2LgrWMI4gDO4rcb+rt9qIr/M50Vb4z5YI0RchOLcXI5wdk8Hz3v2780w/1pT3t5cjdurVToJ0
FDSJbOa6tDQXzcAzli+3cEEanXJwp1M5MD2hvcTKo6v0fln+dvrBqtg+pLKYO8Fhr1dl2MusRovN
xWJxPuxvwNc1vd/fXpf0M10YEf9+sXVJU1aLWTmkwrlXHhLPDg+Dp/pLmyZ+5XSR39SbxEiyG5Oe
uPoLsqqDAL+22SSI3im5lZwn/XOhRr6bfnambyX9z99fG4O41HkMWPfIGK/txIyHVHqD90+sZE+D
eDjPgTWgOTfEO31M/wFaqm3YlFS4KG9RG2a+Qtw0r9KBIBrm3AN1OCK18mWan+wIjEoc7ozC203Z
g1s/587GaJJsQ00anOgV4SZ45/VCYX8bBsPVkzPUDoqyCxKKS8qTWW4Jacmc5dLOylmW1IbuGaLE
8zA1P9TyQ5tGJ+8Lw13HWQm8jURfeMH6xDGESitZFHpsd/X10BXWp2LM03O9fBvDAJLcya+UD73y
oHfRbp5ebjuL7HK8NLfaw4o7kcZ4AQRwtPxyfHYZE9mcUpNFkUsjqw1sPfRkska0OAcPMP5TMGZ7
bXq2pr3nHlL0PdVNDIzssr00uTpshdJNU1NgMixPRXOXhJ+ZCvUHyjtK86VrT5r1V7KYz7c3U+qQ
F99ude9UTJhNeZelPNIYOtDeO9zwmvZu6beaC69ZI4RkskcXVzAhkumvCjp9q6dBt5QpIyunxma4
osv8cPRqn8v93azEp9iyDxMavU16j2zjUcuXQ/nBYh5iUcs3atBvJBkyN2IyC712AYp7pbUwaVln
KVaTnmf10TE/kTBvIn9km/vrNU8VG9m19ZJNdKLjKbPSM+8nXxt+ilHtsLV9XdvaXZm7UsWmhu2g
Xsq8znVcgdTcU+rFTs9l5pvRfThob7oiRKI685viwVjSj5sU/uJPrk+9GCQW/wlph9WLY3CMWW0N
Mz03xuQnZOibDU4JPkfMb4q7nIch8XIVWJrGC8a4ph7vhu9sdE4T5VEge8c94hHLG63qdqpBVfAT
kMdDOx57e6N7LF0iF/svmgYB1Lze1TpSpioPuSHS3i2OUaV8KrxgC/wu80PeF/8aWZ1AM4rnkCEg
cv2gOBpN6jfOtNsew9ww8+s2vEgfwrb2Otcglc9a/T6cnqmj3G37odQKTXwxUQ8YbZ18VZU3ulpu
sJgFEFehuRAKFdp3xeu3hj1klw4PawDOTPkK/OX1t6m8np6DS2pSKdluhAg58mhDmVbEk8zTTn0b
qn5YRRu0W9ITDVUAI4S4I0SN11bD2KI6rIr7u7mfFQftlOel53PVf7Q8waLBKJzKYMSqfmDwuZpC
LA/Iz11iOHdM1FgJT4PYOOblDNXFVj4k/XQXFlfnWQXqjBoESWydzvdGfepneG2sjfxH+tUcXgAM
CAjq7tUlIFSIgm7AP1L7L3B17dEK7rXxc11x+TRPt6826ekVRV2DappLWLz+Vl2UNTkVV1qyztg9
hbmuvCvzuj/ctiL1CNBfCIngiq/4+wcLvtU6cilf6fWOwv4O4D3UUk/lloS5IYvxjOgicgfphxhi
uV6PisMvOgn52W1H92unpNZ+DmCtpSMbPQQCZZwsIe/VcDkndaLvGEaJfNPs7TfVoBwosdl7NcvN
u3rSPkWK5jAdpWdH1D6ye202GA0IqmWP9go6M91kHZknUX03ptRSLtn7IW9G30n7aG9GevVuSPgd
4dRr8LtU8d2UjfGutAEmqKU9H+gpp6ehzKM3IX/ZNxJa7h7Dshs3uDhs6xtIsD/x+GLWjJTiekMY
jK7d0lqEzmj6Ye7MD7yh7ecsRSm2rsLoa6Q0W9K+cpNCUIB3AxDNlf/GuZaqRoJSTrUvvfZhcr6G
zYtihPej9em2X8m8F74AD0QvFTcGOa4Xl1pA2duSxZm1G9NKTD82Qb2xgdInEF2HXyMIDKSsy3lU
ORqtV2aEf1z9buq+pF7zpNLd9qZT7d3lxeirWe338cfba5PUuInNF3ZXd17MX1UGj9whKpXKH9X0
04IozbvKgoE8n8LiOSzCBBbFcd6PrqXcB7r2VxFqxn6a8+qejtPvU87wg2BeAeBOtQ1uwevdVtpW
61DfwqcTYKjNfZaDBs8PPau/vXRZuCDdRoJaRYSaJ9O1oTgy59RrnfQMN5BKGVHrOt/5Hr3ctiLN
nARKhMkfoSO2pobLLCdNhnFIz4Pzd3OgEJKZ/Vel6O7QfYDFh/LO7D5aA4SfMCU4mT8UW+xBskjP
Q516PjEWtNXqcA7GwNyLHhCtUORMGL5q4EWp6s8zIpatTbJYbuys7P7iVuZhzWA8ifAq3FNaiE0t
R9RJi+HK8NT4H9Crb/N062ktsaNxI6O+QFsLzdmVndYcnML2huycVz+B+TAxUI0bt6TESWgxgYLH
AHjfNTdkGKepq9hCLihzjvPwKICurfqyDfIRV8YqgooGIBpwCJnRxl15I9WRwYhaOlpJ8skZH4xx
3i109T2YYNVoX9j7LN415WHMkKD9+w8S3yvjYqMvMlJ4QZak4tyfszE4NdZhVPWTuxxvnwRJwL4y
svpaUw+9pl1hxKo+ErZz5b06fYHU29t4R8vaBTQf8XMeGxbKhKutjAK1dzKF6fkKgLLhw/QepOBb
u89tdghrv8p8x87f5c4GKFzmKpdmV0mBbittZsU0yJ3EOXYTaLB00s+a3X+3h2iLQE5yplkjZJri
DS+GvK+/mM0HCw2LNaa6fZ+0J3JtrQiP2Z1nHVvn9PtfjnuW1J5DDTvAqi9oxkFgVQLB2aL+niBx
wwv30JbPsToxkrxx4qQruzC2+np5Bh1AMICbMKL5reW0j2H/1XaGfdzUKGelx9HcYvaRfjhoK4Ht
i/7CumjmhmT+VQEqMWlpRs5V3Z16G0Bf0ZianwDOuru9nXJ7PMtQxQVHvkZBeomSmd4Ani/U7r/d
JwkhctoSZ5Hd61R56HaKcio58eq0qfEU6q1T8ijTPqtVhfYDIgvxB73+KzLvx/4+1CM/ywISyZfa
vMubL7fXKAvNl+ZXOdNcxPOSBRVsB4hK+KD2kL5YPtDzfX/bjiQTZ5lC/4bHJ4nr6tBVSJCHYAHA
RhpfTdV6YyTdXZPDYv291p6yJD8M3W9LO2iQVF6YXB29EHwDfRrAkACW2j1jfi9mR98zt+uNtckC
5qWhVVQOjVxZtJxPOCfNCQWLfYXYWueih2bYta/Aa3B7L8UPX19Bl/ZWLrPESgAqU/gls06x+b53
/7ltQO4U/32slVOoY+9pgTBQfbT6aFeVH0xrIwhv+YOILhc3WZ2AkRpq/K7oIUjK4mezb/eq+sTw
p5FmUMj8NKKtip90WTxCeHHakA5YK4cIajUNFk2UjVrnxxwM6S7Qgsdp2hqCln4fgyxETEcKcPj1
2qw6s9yiE63Y6ZPd3ynWhz/4PIwvoPkIXxLspNd/P476kmSfdt3IGFpu0fih0a4O5fG2GVn5Gcjg
f3ZWGX6gzqlij1QeFA1TwTFPGQ8Gq/+TB8ZpdHS6TrW5yxr3K7DDzi/aJysFH6JP51yMbgLrvv2D
ZPGYorMoG4jJ03XXVYFMUrEWfk/ifWqrHx0pnjk+melGXiJ1kwszq+OVh/bYMVhFwaU4gIndoZm2
y7KtbvmWldUZcyZzLqKSxRiQ7+1jxX7u42LwN8dDpQcNUj98hTcNxedrZ8FDg2XhLEEwE3hvktlz
d0YO+WqdolBR9mNzarzWvS/1eq9ozdYqZUkCdxtVTWCPUDGvkoQkooNh5HQps2w+NE53H1vdbmyH
Y1591NtT+fsDf6JC9p+91TXjTczrOAr2HPiKTCXdlZTJ7OrLbUcUe7YOwJdWVoGkrFqtgEKPy8ye
2EPvcWm9d3bXPQxedZekv1+UozPPDAO0tQLcuwonYPe8OeH/c2Mu6q7Mw2lnTNqyv70mWWGDuhDz
ELAcewhPrcxUZUlTSyWq1FaJyu6dUu4bfde442mxi/2cZXvm6vcMh22EGdmpvrS7Om4VHDMKcABQ
sflbbzh1eXv0GHClsHZ7gbIDd2lnFTUVbyy6QaxPbzM/Ub6roXpwU83/AysQqgo+e4iy12+asYLk
fbIUushedRoBLtu5ud1qlTrghZW1m3uQM6gLxDGW9tmGlqdDwnDM1EM5v7TGp9srktqCRxXCNQaP
AEhfBxAFaKU5U0w70xa0YIqH5MVIY3WPem1yIu2xyMTT9nTbqOxjMSUqghY3kLaGsodFoOEIyJJr
5gtVpl02MAv3J4HeJLUXfICQ86+hWgHLRVGbrvhkam8HS30bdtbbafY20kPpWoDECXojqlfrV1k4
GlNfdRW9fjUXyBoYKuH63+i7SY3APc/gEXTwLOn6KxmDScdSHVkLtav6bZIXaH3Eu9tf5RfXzjrw
wYfO5Qt1AgQ5K19Q59ZsHSPOzmqD5Hk2LOOuWbSv2lyqrb8EdkCCkFNKttvoMAW9uwOhXe1KEwSR
2gUPdGGqneHMxSkxRwWIoO35IQ+g/WAssI5MA1NTs7F8vP2rZXcQc8DgxFSuQeBp11vTDUkSDg1p
X2i/6ftPjIO/09vB9wbBavQyGs3htj3Zp2DImSlKQVdPJL22V6thWfYaLdAc/cD9gALLGwOQgu81
yZYkitwU48FinFUFNnttasnGXgOZzvWKZl2bO7sIjiRvC1spi9Dwxf9rRUSIi1y9MeiPZCZWWr3Y
uylk23O28/rvi91/+IOt40vZbB4G1+CpVtdgDhdseF383YKgPXzeLOBJF8PIALU7WEzolV8vxs76
es46blMr+TRDyenA0ml7z5uZiCzvgkPwXzurA2l6baroC9da3hsHq4p3plLvagUylsndRbO68yBg
mqKNDZTe4syxAKFgMkNoaF4vb45Dq51HbrkZBucoezdCKxZWu2kY7+wihsPtbz10dtD+bNGrij/8
KjSQ4gE/JT1HG+vacFXqCTo1ROwsSVBK+Imgyx9crUIh5n8tiMNw4Yagns0maslkp+ATM/0Byjtj
//m2A8ouOxAutKsBdgIxWK2ipf4/xwqIwbRyj0s5+pP5LghPjgmaFUX428akWwaOhtoHMxiAWK8X
FNkMgYcz948bqihS58VTWWYbowK/mBXW34U/TUpHq5WotDLiTHYzdk1Cm8Z69tBhhEKyjR+Ok/td
0Q9d+dn8kJg7NfsSNIdk9q2W3iPuMu0r2F1SvTjeXrJsfxnSxEGhg0dVY3X6eqVb5ikD9zaoxaHI
n/Wh3M9e6rv587ipJiqLjvC5GaADEbygI3i9v2UAqQr0rLjkPTrqfu09Mlaz8Q1lx1wcNiGVBHvb
OjmfNa8KJsbZz32HOFQC0D3PDlWj+umgNSwr2xs57WBLmTYMy5wH+JLQZ2MfqfpeL66z006raaye
1bH4UPDNxim9/4OPdWFiFcLSHjY3JeAhrLo7CGk/aNZjYjTHAgHpyTF2/z9jq5OXuwx5KRboDSM7
pmN1bkLfaOJjaE5nWBs2jMlSgsvNW4USpZ+0NgkEVITZWitb9jbkDtmYH5zgbZsVh0zXD7eX98sR
Xp1DivLUkn/N1K+ykLz0GlAALf2UlmecX8x52e9aJSc/UiNd+VLYRZP4mYusmK/2GiC/RGu7fTmX
+g8z7yCCj6FBrBjoiPq/GZxvn/I5jRMmKeb4WC3M2JVBM76EXpPHvtMG6sdocuJAjDoET32muQGH
e2jiRyXNpo0XqvSgofUO6hk0t71OQ4AspWmPWvQ5RFCeJ1XY3Y3aVilBasSErIvmPujqNbN2EC6h
Os+EDiVIfX0BoF77qvn99meSnirAzaJ6Ry79q0l8ccfkSlbYVgqgVB+D+E3sLPOhnKzfJ4gDHueo
mHEZBkVY6PrsJq6Xxih38nzzPqXJWydq/C7auMmkK7mwsQp+KiqDZhHz6mjHHGLdslD8Onbb/e39
ksVzwXKHiAhAgFf8CtM8R7OdAaLM4nxGAL1vd5lTLPfKsJRvlFE96xaT8rdtyhzh0qb494tvpPVq
kbQdSIi6GI+LWj3m1JbaZvqjpTHCzbQ/jYR101qL27YZR2AHkWnsAzfZ14m519XiyetVhHU2iB9l
i6LygrQ8aFTYRFaLcqYiDLOOl1VdPoFCp0BhHZSkPNzeOtnngmmGNjyIKC7glZUqNgorHxS2zmI6
kWEZxAwL782g5ueq3BI0li4JxBqtMwFefnX9LjHvhQWASIAAr4aO+ej4vf0nK7owsroGFdsOeJLq
3L/ltEsGpFHi42IwnRi4e6N/vr198hXRvgJjKGYuxNviwvPKmVmEOsIlBrURMPopbvxh+oOXPFNs
/xoR3/DCSFJ66QjXD6TA0GkkS3CKB2tvqfGGe2+tZXUfDfkyt2ED0Hq0kl3FsI+bt6d4a3hDFoUu
FvOaddZCILlmMa7V7oa+hR1/o5EkXYfgqOHwqDpH9Xq7rDGwysARLp1Ad+L9SJIU5pOtNE9qxWY2
igFjgZhZvem1ou6Q8WIdlvqzaB5DBr3I1zdSui0jq09SxRncipkL3F9g361HIeaxOaUhfHSdh4Az
ZlIPjJP+WoceKQ+3zQEZ5dEXo/9ZGCcE/eotbfYtK6vbR5vdOIrGiHCmPRb7JtHIbJ6GYeM8yq0w
bAUMhwrIeg66GXhMoIWQnVuruNOjh7TzjkZ28srvt8+92PjXe/afnZWPhW4MUViVZmeh5qZ7O7VC
2WGENs9BgsL4kUEXsXl/ywY6BasBF48m7lZ1lSR0OSSrCKNm52J5WgTWEIY0pb3Put2vAVbVb82X
avlYQ7JTG+bh9oqldQQe2sCZAOgC2hS+ehGF7FTVWi+h6luZAXTbanYy4/mtM7SHHGTT/K63Qh8o
BjllsRGYJB+VlinKRFxRwGbWFfQl0qJ5mursnIzWHe98s6+PWXpXJKfbS5TbcWkEQ/0BX/VqhfWi
VEmtNdnZNZVPk9l+H0bnvpjDh5I8d+NkS+5d1vSfrVVM1+vUmksHW0NNHMzjbvB1I3lqsvQ5ncAC
1VuEPpK4C0JAzIOLqjMNsevPlxtG3ZYmn0+NvixO77vJ8fbuSY7ElYHVijI3a42p43JfIIfvD0hI
ncL83n0CdXG0m/Zkbqmgy1dEkYfxIyp3a8requksLdPFfRXaL4puPTGA+fH2mqQmmJ8GSIh4D/3K
602bWjWoFZVjXkz53eBax2jawExtWRD/fnGq0E70ghqKw7NL75oCZxdUG54muUMIhf+tYeXVUWwb
OYie7GzrzzXtwqz5h4r9hhHZx6d2CrCNKqqA118vQ23UwaSUD55THcQACXrfs3cnpGeFBJA5Pmuz
+sHSo7vb30d2Yi/NrnxumrtsLACAnaPgUW1fFJN6DpRu4VYpUxb8SFv/W9/qtp8o9yS2zvoSQaMa
FDrEux3TjIMVP2XWu2zW3s2x960YTZuGR5BvvAUk1Ykr86s8INSG3tQrzDfBuyX7OIyjv/j9XCGS
jMRusGFNvqsUyHi/CSqYldfHQxtllYE1E3KspfV1c69kD4W1BeOWeSYBHekmwMY8qFaryiKndUIR
15mvICClzheH4otbbAUKqR0x1Sdma1nP2jkrmthQlmTnzv3khu6+9+7HamsMQHaQhQQ94stMlTCa
fH0CtFlpAqVjMYaiFPu8plqlJNaWbI3s2oBXlnwT+RKK+avDPHeFXmowgp5bzd4H43OgPtXaQ5MP
e30LWylbEIGDIpujIsayJujNlbFw8k7Lzl5VNnvw7fBLl+m8UXeTfRsAGmgPAyvihK18TVl0a4gD
UNpJnE2+EXxd9HifeYzJ344Uso0DyW/8quSgcbjKnWYjs6NOZzW59lA1yR2AcDs8aaqz89KtN7Vs
5xi2BPzAdyJPW/u1Eaf1Yg35ua3DI+1dUY24vRqpBd7r7JmuMxewWk2mK2SgETFdENUo1ewXW91j
WQxAGPlfC6t0Pa+GyTLSnL5u+71N84ei/6lmn0In24jgsu9/aWf1/ZPe8MZG3E5iJaKH08AXsPEg
lK0FBCkoMTS1cbTVbrlpP/cpk9JnPTBOSoMseBsdl+5bUG4NHEotQfQJgJ2ap/lLeOfiNq/zsnF6
jUhjqJ/L+skjL4+N2PdyZ8OdZdsGSB6I/C8u83VHOfK6AA3PKTs73UMbG/d8m3Qzbsq87NLIyo/L
pkurpONshrZFav/QdlvsZtJlGPCn8R/i0Wv2iMTsg6EfsDDC6tQx/9laL5vjkltGVuHfCDXF1nP2
yoxRqux/ivPijeP+9pHcsrJKRUZzCNOWQfVzVYTlPhtcZze5dQs7ReJtxExZLGP6yRK6h4IHRvyU
Cy/L1MBTiiXJz16z2GhKNuM/bVi5fhSpyvNcFN8Hu9c3HE7q2eAXYGwTVKfrOiE004y+ZWlOnEY0
mWndJoWCsRj29vhyeyNlliC70/EK1J1eKXHESqTUZcHsmGYhxlHAJvkMoQv0DRtTyMJ7V094sI9i
ABFErtDzWe3iME9FZeW5eBBN45v0ezm+ARWy6w2hmbrbLLPIThNYd/r/ENNBiLSKqDAxzIXh1jlu
OPuLbfr9VqtaliXSeSTu0FTirlvFOb2FsDVsWFFaB36f1ofC/iv+Cu2Si4rY9gyXNCmmZya6V5Bk
coivdzBfyAmqvMRe0D61efRcUtIJVTjiE1vxp+xHWPwc46MGN/3vu8il4dVWNgOjjHmL4TZqTkiy
+XM8HIP8OdvCucgONfQMAlkMdQJ7ulqhWi1TCwwS6DIriXdz/zCEP28vRm5D9HwocRjYubZhWEnk
ArPNmYMIl6OQEdw1hvPTmrXwcNuSzOMFZw4eQiEFHpFrSxBvVloxYMmduhFMmDaQOVrgPrxmUqHQ
CbvHPrDru6XutG/LoG9V5qUrFYwGuAwJ5dpfulDJXCqqfDa32rlwlJTLztwCQMnCB2PM/xpZ+Ybi
jsRMJEvOcTiewnDaj8Nz7OpPm/OFsihso1rF6Ar83toaNpSlEO7VVsCMa4S4bvPYutAIq4p/2LhY
ZHaIGaKcCZWevcbvWJ3dFu5gEqf0cB8Vn4L6p5kNx66FI2jYyMYkRN66Dv+WaGU4ACTWAMghj4cY
rQwxuNufncGGeaIpd26BRkgXHWYwREAYptPovaRteoxG/aHrrb88fdrV6RZxiHThsFO4XDoMOlur
g6EGw9jrSVSce/VhjIxjj9KCU7zprA/BaN7fPhoSW6Qh1FVhSaYvte7yxtY0u7UKf61Sefa7elZh
PQvzHE1ZUI1Om5ewaJXZxnnUpFbB4IjgyXC6tXozWrnTxUbYxGcQbrvgc2kdc9ufPL/W3zHLdvCM
+ElLHjNlYIL82zTy5Ne+aGV/6JiFKbZ0lCUHx6AyiHIQbA+M060Ojj16Sm8NkOfqXncsjlYb+bZy
iuutEWO5HVHMJQIRW1e3RmFZkVrokJlPQVIfgd61Pnqf0wHc5HgHVrTeOD+SexfuCmZ8YCXmhbm+
FRWlHRePjT7PPcj/JQ2KfT9Z+oYVSWy7srLaPaYTY4cJNqSP5w8jYqJRfCzsbMNLpUZgpBb9M0C9
6yrbWDltZDYj6nxNcXL0p7xiqn+LNVT6fS6MCKe9yC6rvCDPdweqXICSk4+B8YI4gvH7TzJqPoLf
FZgbrMYrz4cPb6k0h5UMuvGQqoeXZd65TbpRyPqVU61yvCszqxASzxZqjQFU72Ea7VLtIbXfxaZy
qqx5N3bmBzhxoEV91opPs3rvMVDvtdM+qNu9qb+FndNvDt7ETPB3lOfRR22MO87yWUnb+3JMAOO8
s+4BOxz6SjkE7aO7Je8h+9pQwQlZGuDV8Etcf4i81MOhM6EQVvoTl/ouTckZO/P3HxOGmA2GuAFU
3KvCyJRr1LeFlcLYBdmDt8Cu9RR0X0zn4++HWAI5OFCqKjRMhN9d+JU2ObBz91RPLWsB0eCG/zRd
rO+XIFdOFjQpe1dI6dy2Kd3CC5srX14iZczansURzHd2/n3SHuI/4K5hgBXKT8E6boH6u16X1U2j
rmdMPVNm9Lv8kUnC0jmFx9srkUUxkIuEZl7KlDJE7n+xe8MM7WDsMKIeF4GftT8i43TbgKy7aFxa
WGWHyjS0mR6I6W07PVFNPdpT5w/qx0yvD1Nu0DB6aKxnc9g7TukXw+/3QbDu/hojADC2rpyEZjOo
ScbErFOHzBFkRbWPIHTZ8AeJ8LP447z5iJ5A07xVmLaDouaOaBgYVI5W8g1mtANzfXdV76e+2cYI
Tjk+NdVi3kMD8N4c7yjj2ulwBFmMrNN+3qx/yVKAyx+08h4vn4I2DEHSO/AANCCjJm036c7ORBJq
mTbuD/nyxWwLPgSzq706g1YU5WrUF3xjNECrIN0vzJKnwV+Ri1Djo/FY/Jh06EyGI5TNx+lRe6/O
x1ATNEwZcla3HU668ovfsjqbdTIrqL7yxW177yx/jwoD/OVdaftVutWdkjG5gOyFx4WiOZQj6+Gh
zKDEbY0MYATqc5G4YOs6P9UelfohmJ1jEMYomuwd72MVH6bqbhYD9+OwUW+QxaLL37D60hFdKTMX
3HFzmO8Fv61l7zZlWMUhXV94vO5AdlN/9oB0XIcJL27meloYl4B9h2xH1x/a4mHMf6jGeRi+28FW
k0D8vVf2yJmJseJRtyaosZaq8AqLjaUOWceUiTPkLlGYYLLhtrfIig1Q4SEcIOob5ILG9crCpAoU
Wr6Mh6cDsnPva83ZiVpuEFc7bwDZRbDiZfB+w6wICK8WCDkBb39eBeSR12ZzI00cpI0Eqa53rJds
h1Bp0PwzNr52ThPv0Vs+acXykGzkRzISCDjKIH+wRQpA1e3arqZGlZGNcOR5+t8Jss+xUR4sC+nC
8k0RhfsmMumwzn4Xwkq0LL4dt3ck1hvPQenXvfgRK2+agiJOWovREdX5Qht5NzKgArD4PtniiZfd
blTEgLgJahS4N1ernWwIE4RycRBbL2XVjLtISZwNF5KUx6ieUGnWeGkJDrhrI05SuokbJgQBR72f
TVHS9qfncNKY+Bn8oN3YPNl5h+DfEcBAHGidvjlunIj2GUdxNOJdUQePXpb9DJpgK6jLAinM8pBf
UhPm1K/utNkOQy9VmV/qjObO0oZ9nr9ZIEKpd1r0JpvPYV34sf1W9z7DV9KMx0y179oB8bOPobbV
zpN9SPRXqErzi4i0K7edylFtIL1h2NWo0nvX6ZJDHLbaRl4vi3K4CfJtMNuDhVr5ZVEuxlxNJuzk
Q3CKMuVQxCCConaPTrrfFQ9tPTwnTvUHARx0HFJqjIGSha38h9E6IFmU687R4O6YVHGqFKa/0+2A
I9vASyPi3y/yPE0rTW0ECXRemudq+WxGW5Rivzhq1hHt0sLqEwULbz+rZPMi711p9/uAIQMrLx9U
BmIKZ/HzULwDcoino/xdkj4qZCJwgSF9earybgSvafo8S+Czih+s0nmbjIcwW46mcWoh3tGau04/
OvEW1l/m5Je/evXJ07lRAK+LTw7XcHkIJ9cPsm9xtuvSP+it8TyBMglmCVA/a1gCAy5WWnqEXqYY
9iI3UKhOZNrxDz40uCJqldwtwLKuP/TC7MeQBr9IUF0wOfFOSTeq5LIABKfmvxZWH1pptWWaOras
1EBXjPbOjc4l8jO31yG3ArUwT0eRwK/W0Ydmlvctp8KZnP3A1Ll4Dk/zxrGQxW5or/+1slpLHgd1
5Fkci3x51ANr740vlKcHRBZ0fV+o4e/ziiC0B/ae5jr0e87K28pxnszcY84pLt5SGsin9LGHAIFm
fPgn20erlkoYbJj0GK7dIG6CtGgDmGEEB8HMneeNn7YZhcXvfXXmL6ys1sNSl9IRpBtRXx2yfn52
B1Hvf1jaLVi0LDSLagWlY0G7a4pzfBG/HDttOifgQ2Wwkxf0nWprZ2V/gWqrzPSgDQeKLbcdUBoZ
LiwK17mwGBdOqEQxB6kth32g68fZQ3bMHcK7sou+NMFW1VbqiojDIbwqtD1ffbEyzetUcM6kReP5
U9RYd5Pd3hdFWvl1Fsb7EX86ZVOylQJLT9qF4dVHjKBAmOKCe94W0wz9o26+ABf9E3+ElBm+RCHX
s8baxjTigyWAyCTwjBOgj5TXcWs//8EnYxKZpgnR75UyTRhELYhXYga9Db83kvvpizcs3CrlyUu3
KOplPQ14kqn8wm9rCrD+tYOYRTC0nUIcdCvk67XlDs4Fj/x9oD2U+ejhRY/qQ+7DU5qdHPvgbJGB
SQ4f6BPQTayUd9kvCoULB41CQ9GsDHWARMl4XIfVX3VUQ6GFynEQlhtJitQYkC3AqlTZEP+5XqzT
N1OWKoyrjepc7KcmG3Zllxt7l0Fs1K1RBrv9KaX2YGwEWyu+5zrhi1PXGq2xY9pmMoCdD9pDPrc7
dSkOehz9fduW5AAApkJy75eQu/urnXKxkXnt6pXK4aMTBrAuzCbKBUx67M0qSDbeClumVkGlncsk
Uhj7O2sB78q497Up8RstPdxekXC9VVxGNEVkG0yXC07I66+lZPOQ9w6g7GYcZopt7rGOxq+3bUgi
MpGfgSjT4zmCDsC1jWgMC6eygEmbNdIszGW9UcP0sJQHo9UOZZx/ZTq0U37eNirbPzqWkNhDLM9M
yerMzShFI17ukq4BVU2bbxm1REW5v21EEomF9Ix4l1PSA3Z1vbLcbpyk451x7sJ2l3r6UQ3fWw8R
nMDKp2WrQCm5ZsBViDPFgCbsuKttzOfeVtQFY2XxOYeqM/5mJIE/JvkO4MHtdUk3DxwpYDXBUPJq
kLuqGpWBL9aVlIYfBop6oquf76pmnve3TUlXdWFq9aZRloynQIWfx7Th1O7bOL6f3XdN7/h1tXV/
yZwdCKYQJINOgVr29efqh6rP8pFleeH7wQaRArXk7dXIikREeEGy4aLizQz8tYkkHSNnNAi1jAz4
oVeTGs50sOddmil+3C6nOP/HovbnqVsoe1kcRGwaChFc47UOEr2sCDUpxl7bOfuY9RP6WOVDnHiH
+A/aQnRp/7MkfslFFByQuugTm2HXsGuqnRbbKCMGk75zrUzd8A6ZI16aWoUnY3GTqSyZcaujn1X+
E/UT13y4/cnk+8btzMGibrkmo2js3MtKh9WoZrIrIRN0yoeiDI9xvxEsZN7HcLWgQoIpFjGD621r
jLRP0gL24gFWLPgulCQ/3V7KL1z8OppD7sOr0aPkQ/p0bcKrRgWubjGQkvmt0R70Q1nuwLiEd87y
YYx/LsV9Qj8FSZ4RAZbqSwfPzLKrs28oaPnJQxLeQ4gfARvf+GGyzwh5DihuwIJ0qVefcZ6Vrmld
fpfjwuChvEz/B7Zt2fZSl6UUzOwUgWvllWNtTM7geASSYqaCrwHs2SqJysL9pYnVMoJQR7MNmcxz
lyd3of44J+PORkqqyN8FSfgQGIHqa2A2pvpj17h+/SEt99bsnEot3RvReyt+01RbzT/pbyLc8NXp
KJHgXX/y2aiGFKU8ILJO+ajbH6L5Hy2p3+iF8bYxzHv4+7ZAXGKVr5yMJqDItQRmdrXRmbroA0P8
jPOUT5pWHyvnn15UwfI3dv4/pJ3XctzI0q2fCBHw5hZoRytSEmV4g9BIIrz3ePrzFf+z/90N4TRi
dGLuhhHKrkJWVlbmyrVerjv0WttEF1AxnJliNNf45epGKVPMIGH81FfxVz0+kS54SA6cItk+JlOz
a0sKP93DOOmeHUXPeTM+2a39FUzQ4fpPWQsTLBdENdMV0KosTq/uJ6U6SoTXTns2wsFVx699CefP
x+tm1gjIdep7VH94uhL6xFE6C65KraOrYlGI7ir9k2PUv5ygvdNT1Bzm6LOt75Jknwdu5NfWTqnN
03Xra+eU7JYkQ4yvE0MujTedlKkVFB33iXb0Z8ur2vAwFtnGJbnmQO+M2eSdBq909dJKoE2aAdku
0Iukd824ksA25GDUgcyVvf4zbKSNau3qsmCEgHeH70eQvzSoqEMABYpOE55Kopj4rpxX1d5wkOtG
jGV7yJESn8hjRHQT7+TsdjBPir1RT1sLcSCF/+862LrLdUjm3A2pABNI/S3iE+62vNTqpzmzsPC+
OfRDyhl4n4mYhMbENzRIv5LuFt7dDSfYWssilsayj7oMfYn72X4ooDCfwo1ovfbqONusd7TB2UHS
+xC0p89S5s6lVltEh8Zw+10+vWn2p7DbsLbx9ZfF1DGU9DFSxaeRdlVYHlCv2VfmBkRhtZAAflbA
lSgk/EFfUYd5aAYx51OWqD6PquvMKkq+1rF3KJHXE6RO3xAADNPsOeosmtrpEZ3Ho21mvdsmW838
1U949msW59ge1bCdbDzeinqk4Ufro15qW53zLSMLjyyGRHFGmSUXubKfqpcpk/bXg96WhcV91ulG
W2UOFpz8NRvuCnmrIrke0882auHrwIpCY+iwIGlf4k7f+/HNFHdwV++ptUbDrRL2uyKLPRve8etr
+394zHtvTjQ2l6egjpBFd4QA96AmrezlnWGqXtQlXeSVY5YrO1suJoMonEyDC+Pz8BwrNhzF1WzN
0DsVWnnqVCWPjn4OSf3eaSMK0U6ubU3HrV2vwAYoQPN8YeRncdGbyqyamsD+1InvAcRx/engD9Wu
l35v7IjwymX6cm5pcZHLfaTZwRTQUm5SLzZB1zgPsfR5/NiCsXvRHVcxOSzwzmnKp+umV9cI4TWC
xiBBKYZchm+jcVIp1wQNuZq5Uawpbm87CHBrt2x/sFE/WssLzTNj4u9n4U9DbbPvRsAtYTS/TkOg
3Vj5KJ6hoexVPSweE1R/B3uqt3L91bgL7y4cuZR7dGNhGLWF2ggzus6t/49D4hsNHyb1PhgOdfAh
pjhNjfP6tq6u9Mzg4smdGoqEBjAGp2Y4QgFA+ftxZLolVHjPGcYunDdejKux3gYLQu0YONbyO84V
nEVUijlTb7GW305K88VUgA1dX9ZqKQGCY7GTgLPh2b78ggN9ockqMJMDgkeIJlR/FtFxklJXqZ9A
TLpFRct0q/e45qSMQvPdAGRS2VocRL9W/SxxcFKmMur2uSxvlSJwu+HLxurEu2R5DM/tLN4t8Yws
ex1jZ8q/1FSHH3SvDN0ohQLKix7znWz9Aze8yb123fDq+gDxiMeLwbNisavOHMmxNbOrTv0MBsoZ
X2GntrqNm1oc5T9WB0ZahxsUkNsSlTQBQQj8rKUlZKCc2XkmRIzObg6QuNwo1a1GeOAkAAoBgbKm
RVQpmFDLM43+nfbJgoPAPgz0pO3oy6goh95WPV5PbkdX1Op0hgk8P3kwsh8ZMOPr+7r6VLOYlqNe
CDZBsUXcPQs4sZyZY+yzZAU2/fJXYB6qct93Xv4tkl9r5iXMeXQdVFUy437WbrdKsWvoUejx6K5A
zY3UyB9vlyxKbWMUfaNS97rkpz6Nrs4YXT6chrcsPgwQHA43yng7Or82lr76tRnDEZAeytvLcWvZ
DhEBCunvqHbv4sxj8T1CFA6UgKSfik4+tNkR4IyAU3LQvVZ/ltvKnafSFewrW5RNawEYjJpg/2R4
Grju5YfIHS01ylSgRJLcdtMaCe/C+RS1kKo5STLs4xRxvIG+DHM0yfeNrRC35x+Of2Z8cbsmbVnX
UkkvFL6rXVgrn3Xtex/c032+mWP9sekqN8yCffEWbnE5rB5sJhKQJAVOzvzh5bLJr4Ki7eiYQy3T
2g+RjT7Ih3FrVm5tc0VrGUk+yrs8Jy+t5EVUm8jpEB7r/i6I8lu17FhZ9bkKVS6e9sdcK98kLft5
fV/XPOzc7CJa+s1M53/GrHpsaRkGZbaX/Nz1reqhnbqNo7x2v9FOw5Nh7xbojcs1TqYmle3MTibl
G4xyBdyWVrQR/9cubYYbmEIVZ1ZdZgmNnoahRKqNZwReoX3nqtGLfJfE+wmK9qTY0kBYE45hKB7M
MTBcMcm2CJOyWhX/0zQvjcqLmh9BBWNF1SDU9eyculQ6lCFP3moPrbnbTNGpUnletfPeLu0fZShv
vORXt5geN3B3qDooK11ucSfJqS6FfE9Nr11JeUk0sHLWFjJm9eHBYACaP6D/iI6L1GiY4lJFg5Az
EdHlvunaxJUTC8RSv+vjPTB3vfSiHO3tjUt2dXkg3MWgMa2xJX8L6i5GFraQr2a9LUhCjNHcDf6G
m66uDoQxCs7Mr2FlsTpVadVUKzsaYlFU3Nk5KuKJBsu/48vxTTur7YGXl3Y3lfyvwv6uDRVk+7yJ
P10/m2tDdNQoaR+IAjetORGZzm6+tu5jR+JNdd9PT0Gyq6MBPb0KWYqTZe2LeW9I2gNEVNXc7II8
/K7qJ19/kKDzLQRDbhucrv+etc0//zkLT4dx16hphUODZcWnDpj9PL7k0pZvrQVCRkIBlwIRBs26
CPRzK+XDUHHLZI21t5zXaazvCgvYnsmkZhM8WmrlVsVfDJiLQdT/tboIv2lqplMCO+R9ab1lau/Z
oAvmL9aouVk2e0RI7/perl0qYJMouUEFwLWyuEunZrTbQIV73UlemM4+IAVmV6HX2RtZ3Oo3g6kF
zOo7hG3xzYKo8QN7Ih5I+lsoQRAEi1+rblU6Vq1QVga4CgUb6e+lowYU3Nq+pf9ZNOmD0f2mlHQI
5t/Xt2ztqkLs9H+NiB9xdhqmKquqTrSpdavxpupNhh9Kf5qzXT7UGxFg1QfPTC12LW+SqJPjAhXe
QfuqMASdmd1+rPUbK0VoQNZvbH/cR/FmXF31ijO7iwsScnVEnYBb3QeN/6ulEGtE46/ZlO5mmTh+
fTtXL67/0Xu0YFwCAHC5nzUDWVYgFGH6dq+Hz/LoyeZTnh3s/kMe/LBhj7fnB8sKUQN+CORvAaW+
gjx/TLce9qvew7MQnOX7D1mceKN01EEX3fMyij1FfVHNxC3n4/XlChdc5o8cAQbZeNMYPK8vV+sk
oJKCHu9RgmDH3AO1THPDa1a/3pmJxdeb5n4ypR6vCZrwsTaNnVU3h9DSfwlB4+urWd2yM1OLG8qv
Cn3oxWqi5k0uQSCGv8utyYV1G4z6w2PGZONyutgogWvLAv9Uy7lnS79ru3C50/9mIf81svj2qdNm
Zcd5u7fnZ8F1LvcP/bQ1HrEaOcz/GlkE9yGbJj1Co+SeNisiacdS+qzQv57RWSqC73+zIPixeLRR
YVkC+FW5n0Av4AS1Amisfikt3a2TDU9b/TQ2XCiCDgWEmnD2s1DYR9nQhyJBgft+cJlS6k/2WPgH
hJec/09T4qecmRqKVFH8gr3z8y95l+2G6nkCM39908Tv/eNw0l0HQ2MC5FqOBE11lHe+NgAxqa2X
YbZ/S5vzsqvlDEd0et/5VhnkuFxIZoWmnjWIV2RWwExk2D8qenaXI1oRtN0hytqnlmPKdOCDVFKm
7vcm+uDAKcJdogX3g+lvVHJWv+HZ71l8Q5DQvR+aoDYa0V4ZnuGHKpMv1/d1JSLRT9d4r6OfRrFv
EfTqvGedHX6Sd91plO34CNNjsQtTa3IHeYvKcW2y68LcIgCWqlP0wchnzMrhkNeEi+EfZZZfbHn4
KgQfwvQmsW6kBtmVLNvDbrmLlI14IkwsPImJA0ZYGEsyQcQsvrI0+rqZTwjbFzHqnDC+G1Ln1fK8
R5zxKR6fw/Hf3ysXBhefMTFDeYKsCkQbfN0ANKxpr/u5vWFlJYJdWFmcwgahFT3XWdZUvMHOXx4U
RElpMZRbsM21ateFJeFSZ+edPKOLW5pjcEp8DM3nMhp2nfYwnxLjCc68nV4gqvPQgr/t+o0g8P8w
DX5JvFwhYl58O0i4bDlpoNmNzE8Jt3NQMm3Du/KYKNHehtgA8vMHe/o4mupjVm3BfVfOIws3mTUD
Aun8MdSWjzGw4gRy/bnPdkl7m4B0k9KP1w/kSmJJAx9gOBBfiKW0xb1tlylgapuuWfQGH0r97Ot3
qYHm9Xyvku1l5u/r5t5xon8ch//a0xc5HrzIQS33DM2G2WHIb8L75BQ+d+muGz7IdeIiB29Rp1Y/
TwwMKswegbtvfinGBz/1cmMXDG457pUP0lHZmnNbifjADDiooiUnCgmXbjYCb0WTbuK9pb9RLS/s
jZWvHhjmNOg0qOio/CGfG3d861CUgUblLhy+RJBQh7vAeAOqvIFLXxs9Zy2krsB3GKtyFn5bqgEF
g4i3o6KAQfs6ZDtF/6K2szvVEMlln+Fu2aW6dW8Xgdebh3z8EBqHqu52Etm2ab5uKdSs/yCDOWnB
30THZfGDIn5oODr8IOiFUBk1y13yyOjpIVBfu/xjmt5VlkOLcAetYqS/qLuye531UwjDuZP9he4X
vQN0OPgSDpOc4kOdxRNLDpN5ipjPGcHFGsZ3Z6vgt3qkzgwsLp251pTcGfEkv/nS2dNxqMYbzb41
qp+1bn8ftS8pExHXj9VqqDgzuTjFSowflD0m8/RFj26DuKe/pO2uG1lr03E0ELuyaDvQ5Be/4mzn
CFGFEmcAzfMSbZSUwuk+cRzroMpI6MhO2x7ABc1uII/0QnXJP/ZK1G/cO6ubCy8iVFX0+OGzufwN
mTlUA/VU4lX5Q/uKF+15JuYyCCFt9mzr+fqSVy9vzhGtFhRl/+Ad62XNDzLUZ+4ZYf6QGN0OyR23
GU5Gn98mT6PcdhsfcjUKnRlcHBRfLsJaG6mO9O1DILQFlC33X91AUdBnSoYK3rJQmkSlYiQ2SoGC
BDZOf2SdpzRe/o+Z7P289BAB21jSukEDFDqlJTCUi4gflzHvEjHKaxkoyZb6fTzOez1O90EmebGx
0+V9qG9hAtYqpijNq9RkGflkEmhxyqs2Drs4CNEPEtThVaZEnjWW5q5TU/+YdRB/tbM2w7VtHWvD
iU+qNdUfJyeINvx19dAAUoc/Fqwu98sifbHktKELxX5zq5pHpZD3ivbWG8Mhq5/r7lXx78N0I8le
cyI4+sVLjNIClN+XZ2TwnVYfIRC9h+bbDas31fx+/VisdUChaPiPBdhdLi20k9zVdsMoQ9m7sZ7/
UIf9eCd3/fe86G/G9oNK42b8EuQvAaMOswwI3Nw4mau5GSOjVMVBgFM9WfwEvWqIRULX12zL30mf
l641KQdGYTypHT+kVorw5s4ImfUNTk2g3qq5etrYBRFrlrkM2FWm01Fdox6+8LEpTscyaCiZSkr4
JUd9EHDL3p8lLzPVk1rLngyZhJFDcwoDzggJwnX7awfr3PziM6N7wgbYxAq4WOCwKRn/rFz1lwJd
Bf0Bud5pVrxxBazdM+cmxU86uwGUODaqsRTRt/uRR9ZONMyCTcDk6sI4uWC4UK4CpHtpJcrbQp4U
H/TQnLqtzBxruK+Hb1rwKhf3mVEdaCVtvH1Xj6nGgKmYV4CFf4lqTBInMcJG5phaDXfJt3Z0aNF9
izIf0t/Z44nhD/Nz1g/e9Y+4dlbFOJVAQjObtrRrhb1aTRZjH0FiCrbHSN96Rqw9ueECE1xWZF/y
smrWD8qEGC7RoHQeNCl2s+hLN1buZr9YePvyNJzbWd7ModqGUkDRNNfHXdr6kaelGhmW2s37iVBM
4plsdd/W7udzm+qlp7Qz01t2SW1rTg529WX8ZRevHdrog5v2zV98Ke4R1BOYd+I5vwg4kP1q8hDT
bOqKN8mvXHNr6GLtcJEg8x+qHowpLhbjjGMtWTPlzflT3DxICHNHbbMRM9Y0xAHlgeAAuaCg3LQI
GrGM0p2T8qhso1Y9Rb497aaoaHe500sIYmrKCQQdpAJ55Hhan3Y7a2ghyTUqw1XtunxNe0RzHHtX
BL7vMQAmrtWp3o9FbXs+gpqekwZb4qRrG8PlSfLAr6ZTv9iYpNPCOJIRGWOk1oMR0LZds98Coa0d
RG4TDghz5oy1Ldw36nxATmGU3qeUSZX+LS+2xr3XnJW3GMecmR38Z3FdjE1T6qGMngQPbE8ig8ya
wGvMB2KpQC1tkuaubtuZvcWn1nNeITbvaECYz3WmH/pi8DYLemuLIn+DXpKqPBQxi1MRGr2Rq1aD
poRqulPCeVdoA8vj3pHrQ1fEJ70pTv8+ZJ6bXHwpo5eaAq1B2N+DHxT3djL0xtctrCYX5yYWHufI
TKHU/pAymtJbR7MeQBLL4XDnVFVwzMnP4VNu52MpM0EnRSVPaA13ycJUeUaqTt6akF7zzfOfs3gV
pHMqdZbBikNydoFyG/6iKytaUJAQOExO/kFWBwmpn2Y9MjRGf6eqz0oHK5v0cn1X1y4iiAhAztE0
RYVErPIseUhCo659RWxq4Xh9PrgxOA3FQet64zJfyx/A2sB2yqA3T4vF1+tqrZz6XEdPA8mReZyP
uvwaG69hbtz6YbGrJ2sfJlvvqlWfIbAyD89NC5/JYnlAhCUJnlWUL2AXkQfjucgHL0p1FM0+D/28
16avmZV4FhIFRTjsfAfc3PUNXruBHcCsDjVD6BaXfAQE7t5XZl+sGyojUfhm5jGPvXa0bycr30ub
anErp9+Ep02oNdlIA9uLEDPrQ1GoI6rAtSSGK++sctfrH6Y58UwIg7YuyJX1wZbBACCQXcjalhP8
ft4xsZ/yXUP1Xk2+5uPP+kdZPM5bTYo1O5ZAXigUq0ygCgtHzROLhpaJUkZ+p/v3iWl8mJrmxejg
flOVH9c/2tpLlasY7JDQ+vuTxitxItvqhbXGylR37pVyVzbITSV17NCocz6nTtbfDqnVegUoXPSq
9eGYAHY8Xv8hK8cTnhVgvECoRGKwWHVVKrWsdCgaSHXl9eXPudvZ5G/d1kzcyukErU+RVXA+UVpf
vCFahI3ycSyz+1qnfjS0bmPfVDea4ykz5NS/8+QvEmAgooiUEuBED2YRDso4ysZIiE/EJkmo/Ekq
o53iiMmHLb6vteNgU6gXymwWIW6xhaifDFbeG+l94e8lOT4ksZq7hhkehsJBQrHKqJKpW/4jgv8i
737ntaK4ABIFEPalt6q5FAa2j9KApQzxIzJ63xWf4U3f8UPHHdIC+v8yyQ4+mOHHLpjLo2qP+cuY
5CGU08O8LzWFV9x1X1pJPZiJEPwv4EeF1tTlb9IHVNtsHwWTPOizw5ylnReFnFOrV7f69WuHlYTq
PSbQq13CKOoEhSnoAFDnmX+b9XTbQ2C/41Vw7KWtzvMaQIXQKhSHDIAhjr5YVqlokdJHOXIpdT08
9qHl730A4mB/wmBvqEp0KvLC3ke0/LxJGWjqEjz34yCIoIa62SsDIi5hKg9345yPB7nZJHxf3Q1Q
gkx+OoKARPz97I5ttTxDpr3OaK8UxTEpSu1o5KFzSAoz3c+GHj3pvp/fXP/aa5EDoJUAzABO/OPt
3ECsP7egoYDhdY+BpT1N07falAtX9rcI7VcyIZMrDtY8AMmCfuJyfUoaITWR4+xlfWuYz2mxdYRX
1oJ0HUjLdxlKcohLA7kW2O0c8IlL42MffZSgHVEUr9JP17ds5TtZVK9MHYpDum5LqFMbMbGZKBPf
KeSasR9Te3aNUXIntb2pxp/Xja1sGgx7JDu0nWAkkBduq+SZE5ihwmnMP8TtQ5ZvCayuGUDOgBca
9x+RdrFpY5MnqRKzmqYo7X2iKZLbNq11vL6MlaBiaZAEvkvuQDW/8O2JLz/Bp5bdd03iauPsKeML
xaON0LW6Ftqh9Iggn6EdeOkAzIsx1pYzoO3otJ9q2oV7SsPqhpU1N0PBnFoTLSjGABeXYJONXUEP
qmA0z//h+E9+aB2GxD4F6V8IMtLapfJDggYl63IKCJ7SSKtmJE2ksrLuar1pXCvUs1OkB9r++gda
WRRtNUwIYCfFtMUzpartMcwlB80bKd0xwAqNiQbpHVQm1+2spdp0MEDiUnUVRMULfzOyvLQgKcju
RY3ko6R/6cx/6vk+N2R3kO5sb4Y+t32S2t2GXfGYXVy1zB4JoXOBryd5ufSNcPTFBaYhD1O0pylM
9nr/0cmHu0FhtnIMHgqj5kF/Z5nShuW1nRUCWvTpEfSBmOPScNA5PuV2nFK8LVodoqLi+wjBlPpy
fYUrR4zMDxZdAMAIlC/DUtCAuyu7KL9P1bdqeGBkTAn//UghJuioOXDJGn+oanYzuYpsZfn9KL3m
1mtI039zUmzlDAPJFxTSsMT+2XMJs9EOY7N4X4ZBL6LZYutY/R5nBhahqCjlsYbOIb+vnQfgezP6
FVX9sFlSXTPDgwdlWFTMTEAJl58dQqW+NpU4v1f6u9JG2zf5pw++RcW361991QyFIkps1KXADFya
kSZVrquuy9Hi1o7ZvglYjdp6ztbc0tr4ANNE/2vovQh/lp1MVpLUUtHz7TvH1ex2j0HUxaNnrvKm
vxPZaDRUbmp8jtNddJgD895unNsZQrP+t+x8/tfLpq37nrTQz+Z6vFy2MSvl1IYUxvP8Ve+/++ZH
yXyKtjSyVo7UhZXFmyAou6FQcvpUqTPcOnsjQWug3CKPWmtfMJQHoJTLRCiJLkIveHs1snSK03QZ
i8lyhyN7WcmyoBc2jOMcma6q5ffXN3B1adRkDaqldMeXUylxVipVDLPufSQfw7JyY+lJaTdi/Ypv
Qo0JKTs3OSyLS945ujGWlXeAJHV92vVD4E1FcUjAuftJuBFkhZsvovuFqcVpc2pQgZWNqUl+MOP+
Lkpb7v8bHuielP8Om/wUbFH6Cxe7ZlKs/uxA+FouN2ML5NIeXyBQK+4sy3QbY94pTExe/1hbq1t4
e1jPsipZmCqNvf9lqoqn2LzLu9fafKqS775TbuzmWl0D8jngrSS6jgNq5HJtHAq/nhRwiHPzHMuq
W0vMiaK0NevabgpDVxcE+55qBbSkKnuDVHjNNc+NL84DL4dMUUu+pYqYoKq4ivZsdr+u76i+8vHO
bSz8hRdEMA05NpS+2EG4twvMamMZ6ya4jcmtNcB5i4Qjhu25HHRe84JV7LEJ/GbvK5J1c30ha64h
sDQIwkAqxvz95Zei2KbldWfApSYESZzBC0IbyiWqJOq3pr1Juo/5tPWQ27Ip/n7m+ZI81XVTYbOg
TQBRPs18t44PzdSdmN7t5N/O1tj02lkDbs2rEZ4tHl6LA6BGZJSS7gAYUL8rxQPaBSdYvMg90vjp
L/bzzNJibWQePS7h4/nR6A1D6Y3G3dzcBcmLmiugVUWj5N8/W3jg0S83SHxI0pZTprkaRLZk0L5q
6FgcFGV4Hmo5+vdnWljhwQqph2iULfzRnNJq1FIUpOtqRAxDOsS9V2nGUe0Vtwl+Th3Y/zG667/4
xs31Pf3zHsAytYX3FybF5kWfyWzKiJuGBoWuPgxpKtKtRnthuvC6mRVQ/qWdxQrTMZLTWaVpllby
qQi+xRDV6DCRJeAp6varWr0opOBIlU2fITXsc4s2hoKMjVRuMHn9efT5ITwPKa2jl8O0/eUBsaVa
M+uMBZvZo9aGnjG/XF/qhoElElfLnBpx+4J2jFW5fv4abwHRV5ISliCGCQW2QVS3L5eQ2FqX1RZ7
qYb6KWmMQ9k85fJDnz/FU4cA0206whw6bZEQiXB1ealiViCfaOMSz5bhbDJQl+sV1KHVdE9yUv9S
pacsyvatbO82m/aru4hujOj8iJOx8JcxVtDIGYWx0HIt6Yk0c+Pi/vMqYzmiWASUl2RrOWEc+4Ya
ziEWkhChTMA2HcDsothKzrfMiIWeBWQefeAbhJmM9qWY4Gryh8no/moxArIhKHd5z15aiWtFNTp/
/h8RcmZMwHdDjX/dsVemPiBXwuUM8VSmg7O4/OOUMq0uQ9uYPeqZO3FcGxKqx7g76uqr0Whe4Lde
OCUMTAZgtDbO1WoIOTe/2MkExE3kZxwse/LIXh8z85OKnrEtP0ip4mb9TiqZ3+xe7djYt2p1suAh
zSQY7c3NGcM/7zxBM0X5h7cdNKlL/h67KWw/0zmB+rGqfwZRzXzL75hRl+1N/7M2cmlqkUSMQWpI
ccWqY/Qy/eoQBo9TlByQd/CyaFfYmasMXv7z+qdeO33n61tEmNI3236aslQUEyz9pei3rlXxDyxj
CX0c4H2kDFyvi1VVtVzI8kznXZb5gta+ij4GwUugn8zj+CJJG6djLXIx3U+8R8uIwdDFctJZLnN9
wloU9OFBKRkH9CcJtU6rSW7MzoK2oWNiyLLS3fV93DC8BFNatZYbdoDhTBTPTsGwS5Wfo3E0kk8h
CIvrxtau8rNVLnFOcQqIosnAwfSF7Rr6S2AE7pTnMAkcrhtaDwQq/XDxSIVNcJHyWYy7WvLYp/cT
79+hfcuC9rEMH5qfhXSraj8lDa1Pfy+jatbDTLaFU1mLqHQpeLlSfoUlexEH1MqKS60E7zBmr0yU
RM1DHr5dX+GqCUqtXDw0EvDTy3AqzzDcaJOa3mvGTdw+ysNBrj5dN7HqGvQMxKQEBfFlYmnGcqAG
lcb1A+NB+KANbzVTZflJq37RtvauG1tdz5mxxQGYx9qefYHcMMbAbX3UAEJv2NLDXTfCBAGsJAY6
8ItN033I6ewOI1b4IkhJTOlLU/dbvieet39EDmht/2Nl4XuQIytRrAIHsVCSi7pd5580/X4wvvfW
q2btqtb2mKBP0o9C6/L6LooF/GEa2UmIlkAwMCZx6RVagZac5PPJIqUbj8Gs6e5k18pOyWoomCpb
2+qwr+DBCf4UdMlT30/awtVhXm6HKLfJmvV5B/GR0rvQm3U7Q3sY0PvkXvCQD3KM5ySg4JBQLN+S
1l1107NfID76WfqiME8dSB2/QPYG42udBG6cH9NbavRWvBWm1/f3v6tdOJBjhgN3vM8raGa+Kvw9
Jp8kn/ml+Mv177h2+TCkBAcqAHNymeVpsAy6hG2c3RvfwuqmsHaN9TWPpicj+KC27V6tpMN1g++N
uqXnQAHCxwQEKQZ0L3dxVA1GKtOQPoNT67fNoGVuqwldub4fmDxOMkZJzflA8h3ddFMR7sGTSien
bboPQ1JqnlL05e3Q+tLnwvF/5FbWUeKlmGBUCJXkQJ3dnKGUvRDiOJp5Z98mYQ3DtT46D7YSOXc0
xIOb62ta+1hQPIviicWbfNnSSINCamhGp/eS3RwsDZxlG3mtnOxr+99PYcGrD+vjO4iO/FOEhDMf
7I1oSEx4W+6NZnTVGtahypXkjW+0+qpigFDwoMNGQ1fg0oqsIyoXCDjLHKi+Nw9TsCvt/ruez5Hn
FMOPOOnSg1Knnq5nED300/76hq7/ABr9jCkBIkZf4vIHRLpZNtUg4f71jrni+a7NDqn+EGrP9tck
d/vv1+2t5bACV/Afc4tAGo9pBOiA00bN8ledvig+YkJquTezeNe2G6OTYvP+OAAwcijAFGUo/hbG
xhZWN8cCuKJJ3pwfpJ9pMz7G9o1hxx+mzP86Flts66vLA3dMlY1WD3f55W5OEJv1Tdhn90nW7oLq
TqgEOuCU8p0UJn9xvUJUJcgamQqS318uZw5ad4k6KQlAjaKqD5VU7uXCuS3KretgfUn/NbNwEGvm
KZLFnTADuqsIjz2jTjRadqo/30azvaVXuFJqptss8A00FC1R3LvcQzn0YZywgJSpxZexPcXQKNR5
fdIDQBWyV+fFkTJfWH1rmy0VlLVr59zy4tpR05DCqVlk932wa4x0J2c7IxiPbSPd4nYIzD1fPwxr
uQujvSqFWu5adamrqqRSrFY6+B6lec5NpE6jh6jYIuJZ+37nRhbbaY7UpSwfN0mtUwg/XRwXu6Hz
nOTYZf8ensCnIzLr4CyBwywhVYpZF3oXGmAGzEz3emXKvVmChAGyx61lre6dCc3fOxnDH1PR1two
VtcPuKXWm3exMk+7QrZv1NzYSv7W7hywNgI9SvoHTeelPxYajMNT6YMTsEtX6sZdF36RmcxNyo1Y
vOZ+OD1rwReIWgv3ixO5Z7AfZE9kHKQ52Q39R1l3qxfbz/d213++7nyryzqztjjXIUxYkMoBJSE7
H/dzpAEO7SxvLK3woFvkuNfNrSyO/VOoMgNoRmRoYc6MByOPdWJxg5bWNKMz8A8UBWp7m1ePWbJx
sFbWRoWENjAtQN75y5lJp+iKcujEQa5OU3MPBj40oee2Nz7Yig9S9uLWpE37foovPSMBeBTkNKfu
ZRDghu1V3a2xqd+9cn5BoBINSUFY0VINWZuMeXIS3I/qZxjoe2l8NeFS7sxXsAQbH2kFEynqI4BP
kYDC4LJC0kkVw0F1kt9nKsVc7bNtF4es0wn8VnHvNPq91rxJYHplatiBbr8lsn4Mjz6ljFC50/Jp
6/esvLsYnqIFwjSdUDxcJGFtPrW5DtCSOtQ+HEPXtmmsSvWD4HYOgyc99TRn1/XfAgdS0VT5fd1n
3+enFgkE5ulU044HTm3olx9Yl9ppDBogDnkSHUv/dhhuKumuDiVKff0zgecQNBOvv8arx072jPxl
kCtozB5Gk5mIO0P67VuHLjkO3WNOl3tQbnvtd86TSVLvIvWYtTf21mDbykwY0xiiyQCCExLUpQ5l
nclSF85Nfl9ZuzSiJmMGp9TRPVBioWf9ygy3DKa9pMzomPYuv6qXEZl4TIYHodTXzNaRZPjD0Gzl
02Kv/thLBCCA/OuIsy3h1PJo9mTUwBYktQj2I3nSsdSrdqtcvBJnqM+IfJ0gQ29LHKezrKhT/EY3
aoYYnE/hcNuHP638O9rKbqHFHjJf9TDfjU3wwfkR17/b7HcY9Z86tXYJr6gJnvra38jSVkKRqBcB
aabPBmZv8XsGPpEF6EEQdiVem3Zv3awe59j6OJRbV+KaKfgewdNSIhOsnpdL7/1o9itBdpZFyc4O
b1Qjdosx9px8q4vxLge3+JjM/5N0gvoiUixbh5Q7pXzoEJSMVHuX+o4npf9Idu4ZgfFojb+aY2zw
ZJn6g621n0K/2YX+qdX6Q0CFhq2moSmh0fd0/biurf8dsUp1ToCfFlsdS7ZZlzMEP3P9TfEPCFSY
5fdxCze4EvQ5WOCiyUzBrS7rMRNDclSRmfGlEGjPpUvX0PU/Xl/Jqg0CMDS0ms2Yg3b5Jc0atAVU
jdR81M/GfJ8FGdTJG7F1bbcEKPY/NhaxbZLTzK9qbFCscHXStTg54MVuNG0h7VdOvg0Akauf3iEd
vMV34Qj0pRnSq4+KRz2C0Rcm6Ov7tXbozy2Iv58det8BvJFlWJjmkzzSunMOzPJpsgs4BSWFvzBG
844qBJUVGFQujVk5SaLViUboq0Sf3DWRaDbkz7L1sdkK5isPWEI5RJmiLUK3fPGNCjUP7DkHV5Gn
zQdLbz45gfyYmhTh7Nj8rCBvCRQc5E02vl1f44pzXBgWDnq2ocjtlmlUcpTUYNw1ukqRp0FgxHB1
ud4IkGtrJNuAgBjtXYEl/T+knVmT1Eb2tz+RIrQvt1ItXdXVQAONDTcKsBvt+65P/z7JP8ZUCb2l
MI5xjC+Y4VSmcjl5zm+5DRXoMzbUPboLM1f7rJyc4e/yLSJkyosmN15qqof7Q1uRL4JK8TPgMqHi
1dMlacsN4ReV8s6w2uCAHUbyJhhbRP7rLj7Uqdq6XaJI3oS1i6fRdPCcETPMCLqlO/RRf5j8JvyY
DWlkgqw08uKgQl4/oCE7biAH1p7DNz938fzQEIXA+AVhCDvTLqHzElbRu9h39pr/GCH5TQEvzoJd
N06ubfz7NBoRYdIu8Kqs6SVqIQFSmaghM2Uk+b5V8CBTvtkyNXZT2jjwVHGiLS4UoTbJDWmjEgGg
+HYV+HleWaXK3YUQ9mGs9nbcuqNh7xBxeNCaRy17DJAWpjDsNXZ+xAhAsQ559VcePbS+s5PLo2N6
xUihB5WdqXVjp/xT67ZgTitQdZbOP7/yF9WAdmqC1C8QPGyyfd985m3rTtPbXusOEuIdQGj+CIf5
z7w+Nf0brUs27reVUw40EAY8oO3QoFn29dS5lKowARaaCn7ms+mjgI6PKf7Hga/tQB38x3iLlZeW
QyLNA9+kjS5+qroaZhiBcyrbzO2pAEu/FY5mKRI/FBF+vE2uzpxICvF1sJhcpBNcyX6RtMY1QeRI
iMRJ6scuaDYO8h8Gzr8suh88GgHF5zK8XXQlh1luTIgRGgOl/z4BSxljdK6151oydyWkZi1/mPKX
Oq4f0kE+RL7l2dX8kk3+yVfeZ/MF3zDEWuK3bXEonEOg2Z/uH1Zr57CwleL2FAJAy36dbVaBVUc6
53Df06STcMdVrfZQqtPenLVpA6C4dhQz9WL6ye7oEN7OR1hanVqg93VJimKvpxrSr2z27DXTgncV
jjBNo77Ouflwf4wryY745uBHhEIM3+E2atvmkPsAcMDD+yhZOW4jD9b85/0Yq/MI3liAIoEuLd+1
hVwB8a9I2qz4a9uaAnAmVBqiLYmxtTjknhBvRbMQkdDbsfhZUP+fuIUan0s8gGQtwLvsYAZbL/W1
s+A60OK8lNRGywOT7K0JMWSrgo+j/YwEX6+3x7H291oTHO/PoEjSlnsFTipmbNQFwEct1gYdzqJv
f4Az/Jcx0J9y/UnuvdK2zhmuYL8RCwEKKHXC62gpo1PIQx+0Cmg5O9LRnhq6fYFSQ+m8aZPoAaXX
LR2V1TuW3v4/ARdLsPbbdMpM4C64XM/SIQ31F0X+huTYrug8TH+xgNn5bHNUUu6PdA3UgKkaPX/8
sihWLR9SqLcYTawD1KotJ3joJQEoaqoZC8ROp0ZrS8fc9NPHPKmCR9Osxn1s98+hEmCMU6nGkwLf
YuNUXNuOeCPogm2DPM6y5NJYfehU6QDKqAGd5ny38ZsKtpK+1Rmn5i3KAfwLJO/tRqlay+w7TaHD
qw9vBrSli9HaGX12VgKTf7dHNXJ2jaSfje45aefD70y7aDOAXOOg0xdPknzWcmscLHL4IEXE11f7
XTVF6V7GMsXVh6r3OJVaT09yfxd3ow1adMy91uQh1neldBFewhtLYXXegYVTDTDR3l6+kuRsLNLI
EH3+LnWT2MJn6UvSbQnjrG1jvixm66x2dJsXLwrbyZuuGITqQlPtZvqNezkuHdePuvhYddmbJtvI
IdcCUo5gHQkdCy7Z2w/tmEio9D0g4yY2n7LhsyKfqY/pc302o+R0/7OKH788o65jLRbV7Jj+OAuI
ahMKjX/Vl/bBpFsb99Xq2rVkOtBIqyAkvCQsFrqdDoHDno2dqjxAT4v3YWj7B9i/iPJPw/hgyN20
10Yl35vp7Chunvv1ZbIz83h/wGu3gACTIjlGCZrveTu5WlFPZp+C9NLnEiES4ckVINdz6INk9FIt
bFE9cz4OUdtvHBJr9xwZGjxUoPcWD4TbwHlQYRvmM9O99r2m5OnoT00X7+x/74DMXYO4jBAYV4TD
820cXICaUfcZYN/O5B+2njxQaa127RRsvbVXhwT/FJsldFF5VN2GmnpUUpuSS8fQIteo26cEs9Aw
+c7LfOP0WdvplM6gQQnpU07920h6qftD07F+svo9VBA3QkFWzabfOE8QBdWQPmFlUBW8jQIbo8mr
noZLQQL9RCb/0mqh9TA7gb9xXa/NHOkbVUf1B2RiscXVInQCw6bbEovjvHKt4s2Y/mWEGy/h1Wm7
CrPY3dOc91jlQeannaNG34PBcJ0ttPHqUES9lvK5cBFbfJqx0JL2B74El8XQL3e6fbLQLA6zr/c3
7upYfsZZPuVod+S1nXP9RU0tPElC9ALLZON0WDsOeU3TPBI6UMaSLM7BVCZcJByHigb9Mtv5LLb7
41ifr58hxJ9fvdmGScqlNgckU/rH3Ld3uvoOCLb8GyA/cvafYRZr2SY1q9WakaT+KVdeOudU+6/3
R7I1WYujdKzrrgjA4l6U0HalqvIC2do4NNc/+s9RLBaXn4adpFdCG0ixCi+qw50NTBfhrN85YByS
G65cHJNonN1+FdCBTmD5BOr05KCpX7WkPCn29/sTtvbp6XpC3UdYgYqEmNCrT1+YYR4kA7gCtqNj
fWkMyQ3HcjfG7cYyFtOyvNUFk5l3qQOSbXlcRmY5+bMDT98kM0yfo/6r4tBjy7xQ+qMeg70y/uuU
BZwesALQJ/xD6nI7siqh5WsNbM5kNE/W9G62G1fGdK5Sk9NQf/630winBlmzH8oR1HUW3yoZK7h6
OR3XJkdE/ftUXMrhSwD/9n6YXycR8R4ybRCkKFL+YggmF1bmODUt5EE/RKaMfXZ2qPuSu2fyrMD0
ONzxspge7kddSZWEZhBaBwh94Jq7JBUb2jANWUgBG/2QODoa2ndt8GMX8IYnwYFM9MQdo8JL5uki
b/ns/brdiE25jg2Hfg5UlNvPGKUytZOUpgD33qnU0OoZRvDwW8vz131wG2ZxBOpF1Op2CT8QEWM3
zvBMpWylvDftw/25FGfc7Ta4jbM4A02jUvIZZsnFHrJ9UgEvG54GrfXG6eMgb6nDr88dfT1gL5h3
Ld1slGqOY2kISYbyt2n6VmlaqF3/mnAuBoTTNjBL8QxcHIeTXM+lrQTcHbH8Xqsc126rJ3XYqvKt
D+WfMOYiO6l6yc9kmTAm76q0eSqVZ9P6+/63WVsDHLcImurgTsgeb5daZ1ryECKMdZHjB/lr88Xp
Aoj7r/8tyGK+2mbQ+1QjSKb1rjm8VzKE+fTE2+zXrZ0VJhx9Kv60ZJBuvh1NxXDKXnAJB7GUk9MI
iKB/HRTjbEnQ/jLVS7Ns425cm0HwfjzIVaAev4gOKbVpjbOQrLRi2eWWL+3gEPXxDkXV+7O4thyu
Ay22kWYO6qBmDbWlJvUSHqPR3zQlNkazGoT2sIVMPlnx0lPaMWbIciKIGqKSn7226nEzVV2JgeMS
BRSb/xawu9uv1Gj4vMiNjFKcHtMKOQMScjMeSfena+W7KPTUhYqgzBW81MGsMeWGgglKLB+kZ3Ms
dnZjA+f7vMkvFenC4ngjkLCuAR8Cp3ux6Pze7nLJAkvVdqMYDu2gjTxi5QAVsCZIrLwnETFY7B+U
aup4KIHXgbZM4HGTe3lp9FQ5waHZErdc+zj/xBJTd/txxslM+ljm4+Spsx/ifavr28qo60GECY1o
EKIqcxskSEOl90sSo8a02guitelBqnuZwl0fbFw+q6E4qQGrUMIBFn8bKs5hBqh9mgtxkLbNdmTg
Ub31mFgLAmQaTr9oAsHAvQ0SQVfS2hyBnCB6bit0m9vWRQrtX7+L6acgOyaEePCvWRayWyvWp0So
/aCpotOsS8929/3+plkdCNUKxKywceEFfjuQJJZkudQIEZWzJ2FnkgmlT2PjJFvbmoYoQXE9A6pc
9jTiXMn8lJIPzwlciiMNUNkzDjhWHG3M2NrGQZsLQBH7R0hW3Q7H6ptKTxM1vzjBexh+DRIBQoJG
hr2MSO7+/tytjUoMiYyfD+QsD5zU4vVi1Q6qQlF+ivXYY6kpOGyH8xaud2VYqmDHUG9lWKCgb4cF
1xuJ8BLmw5ziAtydlPxhlqOHLDUQAdioXayM6ibWYkXIk2lLoUSs4axP0a6VvQZp8q0PtRaFA44q
Kwc2coqLEdVqIxVIkYNHbfPAraQgctvqr5m8fGfJmb/xpVaQhmiXXYVbDGqe4jCxBFxe/tKE+Cw0
75usPujUl9r6qFcfjfFv+ofa5GbxwQ5gLaOk1gwXh54YO2QnTw/S1gys7Lybn7RIxLKgiLPYYQbC
/hEJrHl4G261K1cuKkIgCEuHj8tk2bmY01pzZlvQE6bMTYL3Sv1yfwesj+FngMVNWKT4yYQigIV5
Baraef1ucA7/LYYY5NXjvYIjPDUSzIPO/tAHL4Ptu022cT6t8AjF+vg5EDHQqyBKp/cxfEVmyjA7
D0HV9gMCYEK2YQy8ETrJW60M0H8ycQSZ06RApFxWDpHeJqd2dFI3DlXD6zCZfH9/8FtfcLFNgiyw
rURMsG1/yKe/pf7bf/v7F/sikttJ93GYuFD83ztG89jhXPQbIagWkC6RZMrL+nsPUCKQEqElR79K
Dc9js7WTVifpKsJiknotyi1/Qjyw6Go4/zLOEMf7Y1hd56RhgCVF/rpMX7Q56AJTmtGyjL9G41nO
vyDKdT+E+JGLpBLHpJ8hFoOYtBG3zpoQXYkuVel16kH+MFHOuR9mba6o4cDrpNDh/KLuostNH1ed
IG50X+X2S7NJyV2bqqsAS3WXye8GRY7Iwh29PEpD95SZ8lMcJN/vj2MrzPJJYSZBPGBje9F7y22t
JyWUvK0i6MZc6ertoTANuiaNs8pQsMlV7I+q/ff9Qax9cxTsBANJFSY8i92X950h92Ku8kF9QMjs
1ZTelBbksXbegtCujoX+McBHCIa/2GUouW6FocxYmvLTiIdJYWxJb4v7armABXv3fxEWX0QqDWcU
Aq8Xf66+5yguulAQiqr5aOl/jsnTbIVbEbfGtPg+ddbPnaWKMaXYZacvabd1LYjf/OuYNCHno1PV
dxabsstipdIGS7Ds0n5XK+Gro9a7ORG+vaaHqxByLLt4Nv7EN+ok+79RR4OFAKgaTDJ2cktwST6V
8zRCaSTtKwfXD8Nz1etnK/80D/qxlmnz31+P6xP6M97iFkSjndTd5BbsjZe4fO375/t//+qmFRr/
PJpxx1tCGYwOBVmKAcjnSgcDWdFJfkw33W7Epvnlm4mHH/pPwlBnsSq0gIS/sAJ4QVP8rUpnd4Yz
ZjYPqarvtoppKwBdHc1ucKfwxSgNLovGStIFQxvx2BzSHnKRPgXgDYP5Yban3lMMyfdkqFcf7BZ+
Q6gV8SFuqucyjj/3ttR6UACgHgZBgC1A7DwkYHtgZpVo9jjduPWGWJ18XsS2+MVcNIt8c0wL3aqz
nHs48LE8ED14wx23pAPuRQFxsKT0IDitS0FIlKr7NpUvff2mq3/jMobjiwAzxTfgt4uDRs+LIrbD
Or/4tv8GzlmE/JUcovWwBVxbPZ4dMmfQs3Bilo9JkKrVLOXk5oNeH5QxcvNQAVDs70Hv3t8YK2VM
VbyDBLGd5/HyIpDjFkZCyzKyWoCywcEedrb/tzT9NdjxAx3dydrqOKxt9euIi9WQ2tMwlw1qyLYs
uYnzyd90BNga07KG1ZdDnUlEkECZ1P27CvGp1jxXtuo29UVv90n8+f4sro1J9G6gVNFM4T+L+zrL
0K2c9fxSWq9aDFss3t8PsLa4eYCjhcahbDrLZmXTKWZslRwtyI1nn620qj3TysJL3OPQcj/UitgB
ED/gdtgv/Z/K2+1gLK31W2lmIxkzrPziucnlQxBHe1m9lLLyPAuNWOM1s7eS6bUxMjj6sdSckD0U
f371EqriwiqbEBqjVU37Mg49J3qN5w3q20oQaKhwRdCcIhlZmndZYTyMagh61zJS80NdBuNBG7Xx
XLa9v3WHr+QlXODgf0RJCFPHxRu1jOpuCIS6bhH5hyqM3mohqCO13c3VcbTOfjFyUMsDeiMvKlxI
y+mfwfu5+ZONDnWbKJmrOhE9Er/bkHxYOV5ufphYzlczbQ49aiAOfU5FcT6H+MJEtFLNKH6IrY3j
ZQW6CUzjag4WH7Wdcis0OvDqSTcdcGGoQuQQXjobMWztraI9+OXFHNOdGe3HJD7P8xZQc32ooIjQ
+GYDLfWwCqOXU5+X4CXJG3cKvqsJRE7jpKZ/3t81q+uKGv//4ixONQrZExqM9HCzYfLftkOWnYxo
+ggtdkv6YTUSYhawxIVB2hLOZhuzZAwlIsMaeGkDjy+cqIvRPNwfzwrJmQ93FWZxpPUViNpSxTXR
nD0IfhEOr7I75/5hVvpvSa9zBlR7cEBPfaC/kYvhYDntUVfH0s3keW8HnScPW6q9KwkWSDfA74Jq
A5RvsaHwhCsm+iNsKNmOHtC72KXG+GLW1XMmd59Ge9wSGV8NCNKfy15UqJf+baM/VKEpwfAKIK0U
xk6e3eJzlwy7ZItLtnpWXEVa7BPMoqleV0Sapo+q8lGKE1fBudS0qQROB2n4uPF5V24sAMUoWAFK
obSwHFmcOHFYxTTKh1iePbnK4r1RDuEu1eTAa8fUd8cqaXdK6I8u6jr9Ke+D6kEvUfOdw+SbX7bj
LqxLe+PyWV3cULUEvQUC9FJAzh7UsTeE72WTn8HmutVcu2r34f7gV84EYNtsHRyNkEda6iMh2tWX
sQLPIZ5qZ6dPz514ZQflc0i1fn8/1so8/zBkoBIqDHaWgOXcJ/xYci4YufalrtuHsGs2KEErHgM8
OeiVQiimjkOY2+M8LvpetnLAFe1cnfBxcf2edN9EAzTxcpUGbvWpSD7NWeGCq/qsDrEXjOPOong4
KIWXT5Sc263ftPIhb37T4i0E7J4iu23DME+0P+dofkjphOlZhHayO4wfMtVwc6Xf9e2bum5Ya/LX
WC2+6JwziR5tXMQru/jmtyyOjdaP1UkOADcEYaqfwAJbrpxM5dnqSt9NZyk7jNk8bLwVVj88BmwC
s8HhYS8+Sh6F5dAOfJTKiBuvDBuSXUWeT/eX11qyhqHSzzCLsQ1R46R2ydiy4QWjKFclqZDr73bw
3Zdtr4aBFlrag1RtcjLWx2eD/ySZkmH43i66sgiredaRtZUiQ6WrNrb7NI1AHpetgpNFr8yYwjj1
HzEGwqeyG6U3vEeTvSRVgadIfuzZcdO5Rez7GynH6spTf/6wxYyYXTP57G9gJnKOsUC1m8bX36Aw
seWugojZucqgBj3Rmtpm2rsg2AeB5XbT9yYEa2uH//5EvIkkDrOrSG2TDFBsUDkfu3MFv930T3a6
pZK1ukNIufEoBMrEE/c2SNJVVF8E/KeNfc/oDmzSuPnmpOe8+Hp/wa4um5+RlvILatbOfBcOeMUa
znP3Po7MjS0hfuuiCkMB5p+xLFtPQdbHcRszFgXsc6KcM0xHM+tdLH8Ul4nQVoD6en9Q69MHHwhu
NviPZeHHLHBuDyeQLDMM8OPc+MFzk/nHwPHdrBsi0qIufrkfcnWVGzwrqJk53GKL7Veodc73Ij2r
9M8JKoJmDDJxC2uwQjhmmV9FWZzis2lPYzaavJaG8KKPXhHvhjx1R12GODLCQtQbV5qbDx1Jw2DX
oTskjYvXJYIPY3l2smaPWJQ7GIGn1+NOo0PdGru883m8dh8sJd/iHq9kUfxe0e8B0w8bezEr/diL
9i6/NypD10R1Zgj/0rRzKv/ZPpnW1tti9RuYJBCYwQjsz+IQiNqYoXQih7LrJznvhmPbqRjnDc5G
Y3wrkPjzqzOgt0a5zQouU3pNnmE9Wy3ZYTBtrOI1HKoOBpXrClMFhYHdhsEr13bimjBVflaq3FPy
U5J3HgIwbJ48MndBu/9g5VtJ9uqRwKP/B30X3JHYXVejK9KsbMgWoO+qz7oVPFm9s3ElrC6LqwiL
x1lqQWPT4UVcOqdwR81y1Uj+EgWP+MOlrh1eRn0r/REL7ZdD6Cri4kCdcj8qJwHbTEPpAV0PGHH9
Hj0M8rHAbULnwRxOsSLv5jD9o6n8j/cPh/szivjb7YzGuprKicV4azM/qW32UFQbZZTVFPqf8WGH
fBsBdikpgdBeqQbN7ebgHSTUt61uunq8BRNcX5bgA1Gzpk75iwNHH0nFMCfEKqrOq+P+2BfmLpzm
E0IYOINpg0f5+kPtdB/COryE3RZMbXU20WOjFoOcjbXU3rAHyZIUgfRsprRxVfCX7/OqHr/d/2Zr
QBHqXnSNEGQSCnCL3eegIaGlMWwxKibeTI9izJTdbJAxB6pXlI+0/luMI/SzPnyM2nmf9DIOt+FD
m2guje7DpFSnOlbQhYguQ2h+vf/z1ibh+tct0pCyzbM4Gvl1Ml4gQWNDxPl0P8Lava1gUiBg6Dbp
xuIY0DqUassKcGuWngKcY+OoOvQD7PAHLkHeMv1Drse7+zHXLu7rmIuDITHtvIBNz5wHX+Ne94Kk
87Lyo890Js33+7FW1zE8OMB7tBDgiC8S015P69jCSuViaZ8ygA9Z5ZyKYPyc9AbCq+aT3u+VGtGv
0PgSJcVWjrKiRgVU7Cq8+MJXx6xdxGFmBxPC6b2LcE9ypCkD/ro69pX81LbvAyncjSaAo/qxorKc
D2Hv1jycUHLchV19AHxycEgxZn/29FzaOKJXHzLodcAvF9YNABtvf16SmFpdOLwniir1Uj/0+ua9
YhReFsjvG1vxat/fowPnI8e28V3EvC/P6uvIi7NMSRuYzaoMzWyY3Qg+dzi8ydvXsXytxldNm105
py9ePUrkNoqv75utrf//GTtgcvRckaVbiu3IaoBuADSMSyeXnlU9F3YuYD5eP83erIKEc7Jz0D7W
Uf9wf+yr65+3qVBioDu/LKi1mTH0fTAI9271khn5UccqpCtq17KbYwW5/H64tTxGPIX/F26xBFMF
hlokDFfS4D2sqKMUPju/A8SkvfQzyOIcnaPaVBBY5WGqIXNTOU+18lXJzpkDvQs17/sjWp1AIL8/
BB8AUyz2tF0MFaBs1o5aO1407Gsj9mL5S0mJYY42boitWIvZg7hs57V4cUf5Pm54VDTfJsntSMFN
vdryzlu74PE1/mdgi1ksk5ETXwQLs/4gWWdbUQ+AlLyUvXB/CtfPxatQi6tFi3o5kCWVxydqp3Xx
mKiPvgEpPS68yfpGetbHIPCqS1n2G1nM6nqENs2jV9iyLuVWZwkNOSfnSFTs0GuxeYgqbyg3gqze
azwRAAWTP9CFuD3Y7NQplLZjJuFMHu3g3MTZLuk5av1D23/s1NptFdm7P6erX+8qplhKV2e9ZZZY
DgzEdOpTpn7BXsKFFHOEg/b+NwIxdXQKLW6XHyfbVSBQ4jYSEBUXaDpOx2Lqe5KUckaRKnDctis2
8urVD4aXLj63oqm0lPwL26Cu2oErNEVjAkZwHyG9syVP8yPT+uVCAHJDxqmTcS6160w57otWuJgM
Trpr7aY7+RZNFqNUvKyzURNLETvC633+K25SFFdCt1cOKIA9zEihTPZWTXz1YzpcjXjBkTb8KP9e
zXHdymnXOazSuntTNdns2kXn6vq812Ku6Pvfc22CkdimqCD0KunF3i6cwEC4y1eFUYj6XSdU37/0
mzteHFTL+b0OslidSG60TTQakM3CcocnWga44f4w1o7K6wiLvE4Z4kFtQ7i9Q5F6ave30h/NUHNb
GkQqgPz7wda+DwJwwu+GhgXwots5mxxekwHJFS3lwqtyNI3G6dSEaJuxG+6HWv08sO41BC/BZanq
baiSxjBJgA3p1oy9Wt3ljb1DgOu/BVncaZmFglFoMnmG85L3jRtF+xR6/38LsrjMdF8ZrEiz4DX2
Z1tSPDN/kuqtnSM+8y8LDfyc8JEjsVoqE89dHBvODKGgN6uPFOG8ek5euk4/j6p8bIryryB0Nsa1
uvIAmP3QzMHIZLEYerWXEo2n3CWKqoth0tHWTlFJ0wF4FqWw+5O4upFgQyM5Rc+M836xHDTdr5oW
9QpFbrksZWs42rFWblwmq4sOBVuhuQOMerno+kzLQ2nMoAskTu4JMX5PNzuFC3PIj/cHtLqV4NIK
4R3BP1qUTUYpdoxahpngwMAu9U91GBzGLnGteEPEbX1M/wRatgBbsFWWX4BuL7Hlrvtx7wwvyaaO
0MZwluxDJK951Myw/w3LR3/U/lbb78K02mdmsL8/cWsrATFjkC2U0VDkWL6epiJtdISXLkE7A3Qw
9S75qzClrQW3trp17t4fijYgbhdh0l7Tu87kehim/nGSuAPLoHwNO+W9jkUW7JkP94e1NoEcqUga
QN4CD7dY4JC4g6CSIc9Ude3l9muMs30gNYd8eL4faI2GwaB+RlqcR5kFdnKQG+RZ7ML21AnBWMtp
jOdGt9Evl+3EK6e6PelB0gMedV470w+8TpMlD5WjSyxVptegAPgb++H6Vy1OEymKI5w22Q+l9smy
/1bkr/Rkwqz7jR2OW5yQqYa6iHP67TmiDnmGv1PLOYJdg9mexXE/tMHGabV2GkNZFGa9JtYvy0TY
TG1suFR4BmqBILCNeXRXfLHa6tyo0j7uKIxGW2bja+uHPQEcFKkwVtHiaV8bQZvbEzjtops1N+zf
qZrtKV0qu2O3dUxuxVJvJxGoSGsbAoVOo/7PPNp3abwLeLH7/ry7v1jXdiFVMsh49PpVFJ9uI5Ha
FLI0YSCiqeMlNpSLH0t71AeOaWoeyjTZaJ+vPWBAiSAWD/ZQV5fpsK7Uepm1YA+nzMlcszPfNCO6
sc5jaAg3gyP/r7Mzmhsn9IqMLFhtYWsAaBtRyuXTWg9Tc5RC2DtGSNknbJ/9qHmb84rPbO2oGRQ8
59zLivhJroZHc/bdaGh+4/hx8KXEfQYKHxKEtxOtTnE0qRb0HmeqzkNl/ZHFmlcm/YNVbbUoVlcP
hV+wgnxa0CK3oViTSaEY4HBzVD5GZ3hjAfvpJ+PJ3kyOV0IJ/x4dzUh0GLD/uA2VI0XkOLhPXuz8
k13PXo1bS5VbNH1f7q/T1UA81UBaIvkA9P42kKqUBoLFfMFKecKH4V2efc+ns2Ra//5ViK4EWEWq
5miyLtHSRmMn1K3A++qSfAoALGVyc/wdJtZNlMWuq/QxbOy+AONLXSm2niM8PONiS9Vz5ZC8ibI4
RbS5DctQgG/7Xnrbg7YypQ+q1IouVd5GO99qN87+tX1GRHhA+HeIO2DxlcppGIyoFFhzy+xcvNxQ
1Hw2jU8TYjdyuS/qwi2C3q3kP4IhcIGSn+6vkpVUzGBxUBGHYMx+X6z8wsmlfihk9rk+umX2nZeA
XmzUYLZiLN6DjUljQe2IkenI0FvPmq27xr+XKxPaQbQTeKZz5yxRAFGa0hArYYDH6ncrp1ZQP8eI
1t2frbU9paKoz4GM9SSw/ds91c2V3FdFWlzmSC+O3WSWrp9pr6VcvUVhod64aVajYccOeZIGHOEW
0RBdNdBXBZIdzKcavfegqj50WrjL825jYGufSOV6ocpB6cVZArMrWS1L05fyi1kV+9xvz9RVn5Je
e39//sRqXjwJYTT9DLPYX6rdjLmhxcVl6FM8O7931ZaI1PpAUIAQuoK8msScXpVruiZER6pLCgby
iQCm8yL33+8PYuVGFrSsf0IsFoE1tvYcQau5KDCN8KLoa9dpZ/rK+yQaH61R30lV+Shl5qf7cdey
ZAqZwNmxdQD3tcQJlTkJVWsZ8F2LWjs6Jd5oZaR1buS3OaeuzXFFcnIcR9X4NGgWXKPS8pI81pCq
t/QT3TZhtD4h/HP/h62tUzhX6MLyowT553bOy3oIB4dS5EWtpiMi/STw82HSnop5q9izBrZEjxId
EZEKca2Jz3/1eUelb0iiWadKbJwmuzrMyUmr7L01OJ7dejLduyFyHiDFe8E7pzUOvjXspiJ6N9ij
p9YfTH0LhrK2pOEIYvXJ8CkPLi6meoLIGURFcckro3LtWg+8UPf/vfIub8urKIuNUw+DWvQaa24c
m5ozpzY8FbsS1/an8nD/a65eSdxJ8F00HNypbtzOsVYUaqTMeUEB5btVKd4AgKeMROdtkCH7P5bK
w6g+Tjm4Ssc6Ifi8ceytbWHeKWi3QlMmRVrM6DTkVdZ2FTPaSLsoPc61vwvHjbR6K8hiQo0xg2Fp
1cWlANRDPmFPlYtY9f2pXA3C4xn/IWSJqB7fzqQj+42WWiNBwmfeuF5VP+X9v3c357oTfASub2Ea
v0gonSGbC67w8lIGTeFa6VPZx6+qAbEl/Z3rD9gJ8rM8FpGHFQfB1e5r4qAz27YqsTrDPimXvk3q
X0oWPbKx7k+cWGKLe4LTW4c1yHmCwqF2G2iK5UhqkhY/Nx1TbqeUDlIbnG2LVDkedkb2x/1wK9/p
JpzY41fjslo/o67TFBe7m1y/+KokNDY2XS7XomCOJzobNonKEjToj1mFcajMugYJmbfNMXiIjGSD
XLRG+cE0nTcM30eHECN+xdVYfDlkRY9leWkk+zg4+rsweCm76MmEBTU35a4ovgIg9PK4dhs/O4Il
wBO83Vj4K4cio/zhogbnFETB7Y8AtZynUdeUF7soT0Vdn/MtFdyVFQIVRRY28VRgaX7dRqBM3qVd
nJaXGtOHyn8T6scA/UstC10fn5n762NlOBRfufJpzGjYAi+GY+GNYFvpVPLUV7R5x+qvvhhhyBPk
fpy1QdHGxVALqgIYpMWhNOidP8+TynnhtCmWCWp+Moc8PvQYDLp+CSPFnsMtI/OVwZFb0tJgdAgD
2otNndFoGnq0Ri5GWu4ToenfxOpvMCiZOpy+dUHkgdt++7laxTYkZ3RKENuOfWxLKTlHoSOd9WJs
NnbAyiSKr4QGFDmzZSx1wPJa7ihSUv+P+B8cRqPXznrVRa45m9ohzzEksopW23gEr00iAakKIeWJ
PvdiEsfW6aTMzyvUf+uvUiiAuY5/vL86Vs4PoMbwJqk8wdFZQqsj35DrMdQrdPGfbEjPtVPCGf4N
wQh4rijKYhGiOrgBLr5UP6mNPUQ110n8YM/1axb/DokOaQOYCzZfSjT/b2NorWLUnVbWl6g3j4El
7ZQq2Hed/3B/wsSk394iDALNbxpC5MsIqd2GyYu6QZQ34LVmBpda/2LisVhnrdtHW4JLW5GWkxaX
KddiWIDU/mDFnzMfKoj5NpE+3x/Qr6uMAbGB+DS8QNivtwMqkQ0IOu76i5TgRGHt8sTc3Y/w6xoj
h0VMkrudEw/FsdsItGentjSJUPtHC8PStv1khxsbdDUGhS9hIszHWaJX5SqnyhZYXO71sx19QjwN
Pe77w1ibKACj/4RYLDBDrZugGk2+vD25eS+8kO8H+PWDo6jAbhdLi9N6ubT0XA6nVFeKS9LgBBWa
cod5ZkmLsyxjb5SGeaNOtBVv8eWDPNdHmV7MxSx8zbP1yj+NmfQ5l0HFaXVWb1Rsfn3iiuFBLIWA
gIWEKub3KonIfCnMO21mGUjasMsxFnF17gRlqPdq/3eltbtRKSTXn4aNLfvr4S0CC5F+rlo8DsTa
uQrc+3NkaT4ZM5iBDOOKPMAg9gkjOy9Knu9/wrUxitqoUECEQrDUJoQ8EXe5ymXrWPUlQ44EO0Yf
nVI7O6joPxe25ZpbF/yv61KInQunCBJo0MyLeS2SQuPCk5uLpr22+lOz5T+wMn03f/9i+nI1tvCv
5e8fxogH4hvfjYP/x9l57ciNLN36iQjQm1uyTBt2t9qMpNENIUvvPZ/+/7IPcLaKVSiiZ2P2XIwA
RWUyMjIyYq0VT2XspvbG5l3wR2I328ZtBFBlTWAVqkaOtqgtCd6vMXvEF5jogrbrVuZ1cUHCDHqB
3Hlrnd88bw1rmYLWj0zjprKgWr/1Uukt9XCXGRs9D7E5p9cFH4fKIdqezE05w8CWyIAvqhx3XBex
W8KU1yMyy40QftEImruiPiXo46tUsimlJbR1jITsV5l8HvpD1n7+sGczieB/Nla5saQgU8EA0w6O
uuzZWXJXg6xjcuRujuV9VP3WRiTNOzXeyF4vOjeTEZHffM9TVs7XDHpgznPewZl+KYrncdyq7V10
Ol42Gn89tZD1pLnMLmGrlG3ny/WnbAp4r087ItKkqvvrG3hhJfS+LFpOoqKD8NtpFGqKWtaYkdP7
MczWvcaspdu2i52NmH7hqUarR+Dt6eqB7lhfIp3URYHT670/F4uXOdnnMrIfBkU5jGnHTLvxZe7z
F30p7oz4aKZ3iv3ZHL5dX+l5EARSAnRBCHjxBlgHeq4rujamNsD4Dop9RNf0kEgq1Tt1DNxGTbN9
FNJ2RMb31pjm/Pa69fMPinUQNAwNVKgrrE93V5HpdLU9+DBavMFZ3Ew+ctu6lbmRnl/AeNPc4z6h
wYHqGung6Rdt46CxW3MY/W5M6hQ5wqy+k7XC3hdIgHnx0jkHx8kDD0Rq41ZTqBwkuS2P15crjJwG
GH4ECHveJOS9tCpOf0Ss5GbS4Vh+vgS7KYS3m0yu1Ogb5/DCrlI6o5mE/9KnWNfvpiAoZmNEq8ge
98mnNhQUIT+qig0z564jnlfoSqFPS5ptiJ/x11XdUnrOrLSRfcWo5ftK65eHSIKdoA3Z985CX9Cc
5fZGz+ZXwKnaRp5wYS6mjefQRxUlZ81aL7JahsWeSkvxDVQQZh099uWtyh6yX2OyS++d5WVWE5fp
f0F/MNK77oW/6DgHb8OfQn9Ng1vZjL0ttZXzfbcFfc/hw3ItcrBPNyRXCwMmXaT68dRW+7mRG+vZ
KZKh9ozIKKHSVBTENyLVBcdGRgfZAQGi5lOvO1JDr2ZDly0oaluDq0EWyZ0eQpLtIsfl6rWzKzNr
Py/JvjE/HiWBQaJODFmIWgW8mtP1hkqSlW2mKL6WS0xGSE3Db+Oufrt+aC7sKvgDwCMk2WLU4urk
1lkzgIkN2dUiVm7lwWwkt4RA4/YaT7oRjuxGrDg/pVwt75kAjT5WKFKSv/y6TpbJtqpZ9eFDqYjz
mAhz/Mgao8kfkqmM7Q1Pfq9UnUYFmgfOu/gITcWz7knZUHpOylbxZXOX155uMVDArbQdQqDMGHAe
c6D504cD76nNVYYgJ4HRjHapvLO0q/FTvyuN2kNN8fq3uxAikFDDK4H/wG631dOtTGtyfYoxim/l
+tB4i9EpuZeVTcFzIkvr0gMiiEKxXXXLLowWaCm5hEjT9R9xnkKSEivvZVfIybRST38E2vm2NEkD
P0JS1CPVDHs3IaByUJLGujWW+DD2erxxLC/ZFKkxCi+81KFwn9pE8nOZNJoC/jTb/mxGDzMNFLfU
nAZRYdlnVPbGIi/tNA1ih0QCxM7Z6NOMQcR6h2qRXxTjzyiCwISulJqD6kJg6qZIUk8qW7dOmw3v
vXBYuAU4/tyudN7XEEGlidQmnoh5AJOkvT2N3fdSzR2vS9ph3siXLkQCmOVi8J0ikN5rFUknz8n/
0GX1dTl86QaIp2m9703kJUgZrvvMeQLIraaDWaaGLq7Slc+ko1Q1A/I1aJrq0ffabIaDKjXyxuZd
tkItDxwZ534NBQqNuFwUIpAPlDN287nqb9Jq3AKnXvpEPKr5i3ALejdiW/+KZ+PYlWNmJZpvZ0yD
lrX+jx6FnVcD3tqIKpctCfogaD+q16tdqzhpaZJmGpO4jR/TaLzORvcoDVtj0C6a4dYn+SBzRuHl
dEF0DOlwZUyabxcVZYkpdI6iiHFT1fKyUaoSV9gqNrMWMRWU7JiLfVUOWyLZkNrQVH1jyO7AYnha
/aVuZC8fPmmSdOSf6353YWk0TYgaCkwGhiKullZblhr1sJT9fvq3WDLXgfCibukZnLsdjUI8DtAX
FT7LXhmRdWa4op5pIpfI7DWnmv9NzCndCEgXjYAmoRYuJF/t1Q1Txg3+PIUY0dte3tV1SWdmtCs7
/i+GUM7kkBsU/NcofKdPq7IwalModdWeWuTkPeFSdL8++mX4/LS0EG0mrMMFOnU6eWn0hDkzJjN5
2lzet4411DfDTArk9kWtJC8fN4ffybRLqMHz3j0113dB05ZRZPmZ1fTuYA2vemTfmB8n1wNb+H/J
h2CQaSszS1+PyE3Glh9JtS+soKvz4aqKA7yMghe642IU38rbnEwMrZZCi/Go8T88WgIaMdavOrO3
2Dnn14MwhLTke+2QoH26ZTpTJOfATi36Pt/aVHorEWvPmSSnbL3bLxkyaDlyMzA3zl4P6WnGXg6q
CLFGs3S8cESLL4TqKqPhuPV5rls6mzYzggqTe5nPg57LXu2+aXa1G3u0u+ytu/U8YSFR+f9rOpvx
HXW1w4MUS1rwoJTNIxokldQ+KmHNI3VDT+XyqggKDPVAmHP9Fh9rjvFSs39qEkdeEarRoaniT2Ve
FveF3W4c3AuBCGyOmAcEcI+S8urg9ki09rk8kjVENE9dSQk/W4Arf14/rxetiJ4MeSYZ2JqJGaeq
ERRqraLIkVS1W2hqc1RI/n5fNyMOy+l9xFj7d6Qo20duufLxulK6sMqRgu2sLNslDkyBTJI1rzaV
aX/d1MUVgTpHLAHoOfDe0+NUxqpSjG1HZqfHg4fg4IAmgGVvNBouWxHzxwgPBHDx538lJ4gELrYd
DdDfk9x5QX4kOZhFZO+ur+XMu9EZJGij5MyYWf6/KrpKIwpRITIlfp+HbhPoLy2Ns1bjOrf0V61s
N7buzMExx4MVEV8w0WQp4iv+tSijXLppDrreT9FYzog/TuF4OVNntk7t2e6B2RVKig5wuHde4qmh
YAIMlyhqz0Cy4TNatzlFLGlrGNV7PDtxOmFF5KioQ5AUr52uV+eqDPt28RuhKuiZ2pyFMNEH/UeG
SGm3MxKp0B4nyR6y+yRJ+hdHi2znmA5mZj2UQakbwOI0e3HJd6J+1+qT+UvrKqPaB4YVf7MR33wr
A1lhRPckgJRT2+uP2jim/a6WlPolb4oURd6qdD6XU6T9Keey/ml06vKUJXb6VqRq85x1s7TPwiBP
eEBr1euAkiV1L+aNlbtq6ceXhFrq05gnSwd63JH6/UBZ96dalOmPfA7itySIssI1iqp8DtJFz7xq
McwHDWRvtAfhGXHGEE/4GqUqgT4YRpleRDTOB3VpB+cIji4zDvlQpvGbXhZR6WqZMz80eiPphyhW
JTiPhvbDDBK5cyPgB/KDUsfZ85Aj9fxYxBLv4kWeUXiK6oDGQJaP0lsox+nXxRrKb6PVWreJXM9f
8fI0c2U6V6WnMZ/5e5FkUNravByUnRSUGWzRoe9fQ0oX8mGytUTZ5YZSJ17XFTwysqhrc7fuVfOf
dtGmft8WSRm4HH/nexQzHOKmn+bEoWy2SM+DnNS528d1V+6cNlKQ7q4TVNUWpv/8Gxdhudz27J3J
6MVR627nKcyVjTff+6Nu5Xw0oikwmrxrBb3g1MVjNYladZxGn1lmBYrN88A7Vi/NMTrIizNmuyCx
5Je+QV/FzTMnfu3KzorZEK3Q3aEv+RRK7Qytp81K/j2osgn8R5qoYFUTNt1QiiZhVyiv7VSmIAz7
TLYN6GZmnFuuklrdAymFnAPzhQPhBRppn4dioPxAeTLfI+Rf/wS009Q7R1m63xIi4emuGGy0IO0R
IMxeSdXofqyc4NWK81y6gWqS9werHZrp2DlNP+80kOuFC57FepnaUZZ3kIvCbD9My1yGrtEyncHt
a82KvaKhVrSRnl2IVTylKFEIVLHINU/3N5mHKipMatKjWcEpPZpadBjq31K2Jap/3u0AUArTAZII
vRuaeavXoS0Vw4RSHWXpJFReUH+YXAfR5sOcVPK+yNHQiPupS9y6sJnkIxEp+sCSDqUFMpMnZ7gf
9TrZ0uW5EEFt0X/gcuAxBF7gdPloj6dmp+eTz+Nh5jqQUL8xzT8fvX4g9bG9zKSgKXdWKZ/6vi37
WF98nrQHSCyIgnZ3fWvmYgCrg9jOx81RR+TRQGVYqOKfrmlZzEEvl1D2S4CCT73oaVsVzpuDVSbL
WixPiyf5w3ceVxBMLaiFdFes9SWR2a01tpO0oP2XOHs0x/Obtin7O6PVS4qLxpbGgLhDT+OCsMcn
Iwvn5bJGiA7tVPJRI9mPktjywlCvHpxBGnbGPEgbOcpZEQDGAm0OZlpQquFGX+coo0bdTk1kXzaC
+dYwi+9qZ4/HKXa4bADsPRam0nmZItWH6x/ywpERCFiKp9zwgHzX1CpZKuKwVLUF1HftObW6l+3h
Zuyd516os6DHpU5vQ5cyMfo2LtvJjcXIgCpInq//jvePt9psgEckMggUwgpcexQ4mNYZukLxddIs
bygpnLvWaA5uMhX1PqKHuu+rxvQIlZM3L3HlOcnQHvK4Z+Q0k9TcfBx+17Gle73SFfd5L0sPsrws
/6AmMh7g6zc7Or4ZY+Qm56aoo+q1mOvOnYs5OKB8Vj/aYdm9Xl/U+cnXYPCQ3EJMpdJniq/+V5Im
V7FatbCSfG2aHyu1/tJV2lYn7oKTwucFjCvz7YB9rE5iNTODgIxm8heIGw+qOgU7/Dn+Yam9s1FL
PDcl5t4YvEoZ6UlzcRXImLccl5FWqX6Z1rrrGN18g1hJ7ulTN22cB/FXnXoD6+EyBsDCnYfm9enO
UbaKWLOj+Y0c1/dq1857eTDMlyLX2nuua1OwVDvPmMzQc5Z52NLkPScocIsQuhjFzD8gxFc3SePQ
jdECTfOVieYeInWBgzJq+kNigq0z71u7OupL61byeBhCIbF9e911Lv8Ah6oWx5PlrklGNhxYJ6dW
BKiQObNTuE/7ycvkGtH05bMi/1MjBlhYGsR0+0keWwCHW0+MC59bdLJxXvrJYhLR6Teoe+zPg0JM
KvPhn0aBs0f9w9a9KAhAOV5f74UPLq5uXurCl+njnBqDSoSkr97Jfi6jEkf+vKCCM+j6wUrb8fMo
xcG+VYf0UFhJ7mmLU+6v2z/PUSgcifl7zBDG6dbkNDuapABvkv2hVZx7Y46HvVkmLQmnmX0rCqnc
CA3nAR97hhD7YXgIb85VThQokrzU9AZoOSbmDUK5xV0Y2BkDQtXhU5YG+aMUjPqTXSIWd32l5+1c
lf1ln+l4wm86SxXULLBHe2CpmRp5Qek8z8n8uUT3L+lHz0ic56iM3toEyUJ9C11zYdWYFkrTtrht
1tdcHOrRZEusupYLcWN7wfBvmfi6mbqVVXlxe/xPa/2fQeHjf0VgLQ4oD/UYdOrRlep/Uzs9QCR+
sisJIdMWgHh8V9R14Y6WsmH7wvEBMwB+gHVyr6+nVS00KZgsQbnGzO18p6ah4qX5QCdyMNINU+fK
olCvAUVRGBJdGDzqdJmQe82JJ7PqTyUaopVbICVuIzi5BNkvOW4fGdKyk9L6tqrjl3GJ9uqPcRy+
JE67R5dtHzAxJWLwxZL8gV23D8ctaMyFwwUihdIISAoxYngVSWxqYVUCGsw3NFQfzdKL629JQXOt
2QojW5bEn//1velxmXJtUIlLEWCTh4fO7A6BQYt7a37jRUM0oIiPQjdgfRdCN3baKWhUCGTO49h8
S7qKyVqGa3x4ZDKflusHrRwImcxOWgVGI5kmgY9Q/SzJdoX5vazMG00b98CzN3L682wFS3SGCPqi
q6ytQpITWNZg6KHmG0lX3IRW/g+38JYe5YV7jWY167HYN5az7jooqWSimpyC6EBEHUnxfrwF4MFc
SsAjTAuIjWVvmlN70wCQuKVd2e9nMqyH0Xa6f+jXDhuF4vNFQ3cVcVDMIxEaj6cO00WSPkRNKvtt
qyKG1i7tUa2HdHc9Dp3HAobZADER5BfKkOvbLQUso2l8SB/p+tvFDFBj7W9DcyNpOo+u5GYEGg3u
Cw/uNQoBUS8plaNF8VO13SMnfqgrQwCz7md5+h7U6rO2Nbv2/BTQtKRRJbhEZJVrIliuO6MzQJzy
dfD2z0rVDru0CMw72wQOJo3m9GEX5YFA4iOwbWJ65SotlKhl2OXSkBR1anEflWaL8FeEmun1z3Xu
FDACAdBR76Efe/YWAbRR6rE86X6Z68au09P2OJbhx88b3X2SXEOcOQe/OHW9TGrSIWqxgqSMwbwh
ihVln9sbW3buelhxsCHA9uSyq+LWYuVFMHWa7ttTUCM/Kyk/OPvOc9222v76tomc+DRpx42xRvUK
3ZozYkebK0ucZInhS1WXHI0q5y6RC5lR8qp2nJNh/hxJ/dbdd2l9Gg9YwiQFZHQjT3dxCqwgL8rO
8ONGH3J0jJMEGBzFU93V2zLc0sc6dw3wb4DhiPkESZ4Gp+bKYu6rZawNf8lrw7OZEnvo2046XN/J
S4uicif0sHgKA0Y+teKgQLPUiHKiylC45fLkpOGNkqgbUenS9+JhCkqcowTra9W2QimjM9CON/3Y
jsHGDnp2a2baeGMHZXTjdNS5wc1+GCrCqWXfyHxpBkLBXi2t1M1pAJBsIHBYDTs7iqZ73leVOytO
t+GPFzJdYQugA6sTjLbVx9JmI230wDH8Gmrlscxn6T6Dz3QDSav3e6sJb4ss6m9mydQ8fVST+3ya
lS3Ziws3Hs1BtCMVWtSwE9cItXgaQnkICtADckFOPd11erjXi3/RXzSRf0E71g1NivIQS1+tzZT7
gitReKAUSgVWICXEn/+VEVWNI4fBIhto+1kxM1+iaadHc+SSuVYb+33RFC9VWlNg4cjwT02FEzL6
fW+DXzAjW743NNj8n5I5zlTXkYZJ2xAUPz+KNqkk6CmG2CFOuwbO5FkW1agCmb5UBsFbk1nt72oK
5I3c+nxRwgrZgdAYEySR00W1iykRXWUT/We7+a4OjnbINDo5bpy2/caBvLgi8jy4LojfUrA8tVVa
kpFlUmb5TheNjUtJbCwPYwkhf+NSuGiIJrIQYeSNYq0OoVLbRtEOfCku6+JzFlj5jSzJ1QZD+xxA
LbAYouQtyOIcwdV62oReRgkp3DdCp/yKmAgQ3qSVnpqxGe760ZDvw2lR7opJmvcJ5OhDmsj5sc3z
/qVWsls9STJmHAfZ3krq4GhLg/5N7tLuS1LN1ZMVjeZuaLr0l0XXbCMDuPDVUQhCL5BPIQjgInT+
dWqsseHhHLcBqFImGpchlUIzN16NbN745BdiFIcT7xKEfYNX+Srr7q2J5qKhBn7H9aW4ihxFX03u
6mxP1SH+WZdC2DTq62GnmUNUHOx0LD8PqaFsLflcFFm1SVBJh/EIur3rPkWZoR4oJ5HN7OMk2VWJ
PL01UuR0OztMD2ApgpuBsV67NCeta0ap2Xdz8BjnTvOENkv6kKX2Z71BuyMj8H/66H3IuBqqcNQd
hULyWhVaVvrB6frQRjzBnN/MkI5bmYfV80KpYuNonF+KvOYAYYFVEYMc1rzhrhc1oqJKH0Yn98z8
p4ZKYoNAaVk50OM/HFxAmfJiR3WVvJ1/n7rZrIVtb5RW/lDaj4IVoiyIXX/76N6Jajq1NQrExKl1
KZWl0DhK1fRhKWg65pPyS1eGxTPDzWFSZ68B9KdovaEQwrk5l5bWEI/VorDMHgIu06csjUXhMrKY
9WAkdxydranjZzVDXqk0g8TzW8jjrpmOkWzlZU/j+KHIZf11pgCyG/QeXf5o/L0EneGNOqBvJdKc
F5WB9hs5moiRJ9ku1kncKRMTHyi8ry6Gvg46remG8mFIQ/0hKZZlz8Ss6dhG3e9UYhZwGcmNh4CO
8nr9g555qDAsBNLJJrgr1m0prUeFdMmd8mGqBZ9J08IKOaggCBV3VmmFHPKla34n1fRh1gKGCVDU
aXnrCcXWU2+NJQDXhRJVD/2CYjiUOHmPO8WunY3dxsE4D4vCFkgq8JZEYMizp7YSo0AJVsurB6Me
g13RVA4MBdI0pVSUT2Bmoz/2kOh3QTclmWuFsfpJcabi5vpOv7/L19+Yy52CCMoccAtW53O0w4gu
fVU9LEpjvkJjQzDPmERj3tLYAOhIyTgXB1ku+9fc6BHEibN0fp7LLnMXJzXvOsmwDl3g/FDBix4W
Zz5MkEu8IO2q79d/69mNJTZMMPxoW1BsW0fvKh4Mh3nU1UMaJPo+U+3Hgiz7WBW29uO6pbPkAUuC
0MzFqImBeKtiI02TVEF4uHxYHCXe1UzbRC93yjfi8HkwEadL8N5tQxUdrlMHiO02qGOz1mjuBV26
q4dCpXbamPlz18rJiJx4Z2xRVs73EOitBsKTBFaUNVZvZd7ic8apNhm5t4TLa1GnU+Qi5yHVT9VU
JlvEqnNzkLhAcJG66rbtrCmgRq+NCxIzts8ASDBEFg1J+0F2ACG7sRyF7YeBCAJZxYnib3C4xda1
rkpv2lqabcsP1VSLXcaHJsMBqdAo3MjMLy2MtpXg7FHvPQN84DJLkxax7U+g1zyEe9FaBgWVvo5B
xLirj7oj+M6/jAl3/StVo4IXGYwutv0e6IrLi6p0zSmxPxztebqBT6MkBLAEFbZTKzZI6SUfJJC/
9aAetaVBJBovgrulR4k7jhbJgtHppdtoZrqBnzkP+KShVLxoYwiQwBre3AZMMR6NyEFpYtpVQ3Af
TzGN7/ZtGZRjLb19eD8ZdGiClwR6jA7I6m0QdnM5JmSIfl9ns+XOhpxJXmebqfPRHJtpOrxxkBoH
XyhKRqdbqtu1whukKiGlpTexxX2t9oq0d9StrtOZO64MrW5qs7a1oDCQz8vMYacWf8rx2arijbvi
LCpihBcibG4hGYibnK4mCOY2ioWqRGl2EJzL8q2Q+3yjwnvRyDuSiMI5AwFWvt5EUiYFNrIm/RCD
0TPCPn6UEe4oPnqmxGIQeuPbCJ2es8jkZJSMHBspwDAObsecoc10ZdsNK2u/5lbHp0ljwCvJNK1W
4TbqcrvpeRrdm7NXKanX94kbwCK15uMU3l736rUPYAsEGlyU99l7UMlOP89ozpZRGYFxn8mf7G7y
6p3VdbvrNs7ShXcjcL/p11MAASFxamSGu0GlwjHv5cSUgGdGyedFt4rPA0+iu3p2wq8db9W7BfjZ
MdSW2LOh1H2RezN8NqcmO/YSY8FQd2zviiqDxpfrP8vS0VD7T/Rwa97fe9j4O7nh11J/JmNA5Iyd
Wb/OK22ZGzvP7HsgZbkX6EV5q6CX5dGOaY4ITU27Ym7qfTfV9i6x4/TRbNvpKHVmEVKt64O7UrXr
fWCV0aPVtsGDJcXlWyOX3UuWCxLBPErHZYmCZIdSjrzrOoiaELZ7o93rFqhiN1LAkW4ElXXawKLg
uQo2KEhDSpqrsw6kN1+mxbTvIYXzZjsqansr9d9SSg/XP/aWoVVqWMkzgAXA6vfDck/P3tNGzc3j
p3T4/B/scMMJ3L+4tFeOu6hF18VM1Lu3jJlJvObeKeJvlV7vp8U6XDd14TzycvufqVVAns2+lPPI
tu9RGvsUoC1r1YdufugM2VXVcSOUXdo/h2sEWif5NcWd07OiZn2swW1y7rMBlfcRce/bFp7yjT33
j7o1KxvbKLZp5eww2MUAPnaRnGRlTh60KFBKzI2NM7mpWfS7Ro239AreuQQnZqjYCySxAqcbH1xj
ZlIqRYlj1ZE/qnFVeyiIB9V+iLrhSxsOFrNVrFH93sJ5IALNWTR5Uzv3vSdPajd7aen0b70tF9Gu
QYk7dKlGa0grzGWqa64WzsuPwcyzZ7OQFW1fpLrKmGUj1JSfctVoQLbnvhntHa0SHoGxGtZbvaQz
dWDuNaTyedyLgdRC+ur0oylzHweWMoW+kwCZGOxn0NA3emNETFCUmHL2bagZkKUxw7TNvyz8pwSn
1fthP0tbuLczZz39KdbqFZJTD1DKeAz9TrrL5YTcoT5m6tEabRft3uMHT8a7MQR7DAC2zhncFXrr
bETdHPpx9iXWpP0w/xmiNybG3g/T1+umzi4qYUp0RuBmokK87o9LDHsFyruEqA/XOzW4m8CIz1vy
aGeHD0EUntUESR5YImc5/Y6OUQ4qGtax3+T2Qx98DpT0ODLCWO83UtczZAoegyXBM6VSAb5e/JK/
svPBcYIgyicwPop0b1jluNdIZLtaK1/HWpuP6VRO+0xh2IMZKumnKbLbwxwhvTBG9nCEy6A+yyOQ
31Ihd6u5Gj8F5I1PfaG9lINjvQDuRLP++ic469jwowVnUWS/QiNszeWZY0CxtZYkfp38isKa8U7z
Tl30I4Spg4VUTT3fo2a5K75wGDNr2Sh2XjRPTw5sMU0YGnQr164hFDSzbCSIfzPItYY7xMiDu84Y
XMgPsAAn4orxyTD+DZsvfavvogRY0fUtuHC6oKH+7yesHKRU0tRIDZOxjPP3MIHN1rmBtBs62dO2
AC7iPbEKmWSyAu1Je0W8rk49JJosHXVvVhvMN2P9ZwoWNxy+5YwpVcN/DMb1Xl/ZuetD3mRnReGV
q2fN8B8LDc1itY98JfbpgHiNHe8Kx9gb+Y/rhs4PMhUEWrjUJWmIU0s+XRf0ftkudS3ida8KYLWb
S//k7QZ85dJqRLwQz1LqFbL4jn8dryQroGVlYezX5W9J8sLnwrnvmu8fXwloQRvEBZcbowNPjaT1
bKhJ38YcwtbLql3GqERl3qqGXLhcAJmSknLm4MNDoTo1I1mhZgWmEYOW/mJp+Sc5LI+lFb3YTXqo
Foavogbe6F+dsJpcu2uelln6IyixUr/xlLu0qXw2mycDzUV+1OkPWaa5cgSQAcGqu0p9n1Ha1L07
TlvaJZdcBO8gNJKUkKuKo/HX18viOoKkPCa+KSVeMcZub0xumGwIDFxaDngg+I9gPqFZrg+YXkrR
ouuJH8q9KxEtIau5PEMGfSPYn+VYdJgBN4Hep5VFCXQVNGRlUKMwAM/ZJt2nUslHV0TY3XVnvLSa
v42op3sGCF4xl6lJfCGNbFbdU6WVbuo8h439X5YjxpQ75DxC9fzUkqrXk+OkfeInVp64jZQ8ydK4
VZM7K3RDuYDxAaxJQVyJosvKylSXVdNk+MCsDtOxiZRxPzmLsWuAc1FMsn/OkiZT4TayfVdMzj4Y
neTDwZ7LDkCG0E0WcoGr+4Y0ckKxUE58KzaineTY9w18uH0ka3/mtjJ2k85Fff0rXvJ8pmlS36eD
QmxcHTEkT5opSIVPJs6RR8JyQyaZegnT0DYWd8FfiL80pUBfQApbNy3MSu7rsQhTJMT+lOwfAVJL
G08wej68pBNDqw8ZRn1f6YmU+Iaa7UEU3gWj4cPM3V83s2564S8icQPpi9qK4GKcemUIXXDI4zRl
lrlT76ugCEd3XpwfZpK3HqXjyE3sQHGZijaG0A3HzYb1hU938gNWn26RYmY21mXqt4r8lRnmx142
nrJZuglkc3QnW39MTO1LHdY3c88UOArSoF0SRr7nCdJhU5bLLmo62u76tlz6VbztCDs0JSARrX5V
UYKcgGaa+lFjuNaU7LPlxaqMjz5a2XyKo/QIKDOoxhpQVCda1IM4EGtvH+r6e6Q9KWp84/Dq+fhy
3se/QMTnrbWmI8RVa8ayk7EcrdkrOjwl60dbf7gAJ5bDqwZ3ereyDti9Zo1Bm6d+vzfpWEXFP0r7
u4Ts9c/11QifPE3xmD5FeAMEBdQWzsGpz47a4CRjw7BqSWW+aDNUJZnsuL9u5JIHMPKMFEWIJp9N
us/DRmtboyJct1/V7HOi3jTJn+smLsUSoX8FywqcBHW+03UodR7APK0xET7mwcuU3vbBztxSrLy0
W0CKuAxo0cDyX32Vukc4bTKIWFq5VL8B6bcesw7MciMwnjH/RCT5287qJm3aqkS1IEr96muWFq7E
VAOlgHceuDLaTU0tH4M8u8uq2mVgXWZFj4Wib5yn82cGP4HcRAhh0VtZJ0BtXMatMSapX0r+HOdP
U9Z5ZnszphEaslvQ8wsOwvud7F8I71EHXmVbfcMQHStRUj+fFrcz/4Rt4WaWseGGF3wEiDLoIHoa
4vG48pFBqqMxaGZ21f4hZ50rhQco5GzrFl7n4nKoRYB+pyNvrpW9ktDu63ZSudj6xlXL0FuWu7n4
KBQaJyHMcW513JHNWy1nrIu4TSyLQGSb+EfoyW3zH3aMT09Nnt4kU+pWfpiNzHxhjm7KCNif8fI8
DDEXWu2mzeuHT68gHkCqwtVIdVbFKzMJdHBPDkshc9TGCIp/6GnZEZWNjaN16dNwdAU2hcosgy9O
4wQluWYCrsR87RzpJv2LA8ne+qjEjfgyorvKvwVHeY3hS4d6CPKhxQhS0qG9d8InJXqos63u2YWE
A/S46FSLJgEIotViQM1ObY6dNmUCZ5zumya+Tc161wG+L8O7qLfvAHoer3+s86rAO7KH1JgPxUla
HdbUWOQ8H+bMX5RP6eQy76ui8X/4pVdfrhu6dF6J5zyewfudqwsWclVLvOLZxiEE7/WD6QfuILfe
5lP9klMI5Wpg2wL2v+5MDHIT9c6c5X7bJb9KIJ3tAkbWbD+eOXCf/8/M6sBKrTxFs8Qs76o1booi
ul2y+ZulJ1vXx6XlcBW+Q6DIhtbuRwM10IqFyeQj3Bq3B7R5SMdQ1FGMfqPIceFCRIGPqj2IE3x9
PZSEhgdtNUXMDNcS01MC6B+mtVXxuuAHALnIHEEn8IBdx+0pbBxnXHC4to29yLBcqVU96qF0Wjei
w6VCB/wSAVlG7UZM2zg9UZZd21lvT5mf9HcME3RRMFSzLzXDHis6Ez/l4W6Of+Thd+rNtWJ4c7cV
1C+uVRCreXQKbvMqw0iCptSmUcv8Ur6xSC4rBEqD2Av/wxWF+B90HYd8ieKU+LB/1TcUpTScAS1A
xBrzY4m2ACUwKdoolwqHXiWX0El1IUQhlrImSvdmBdCuCzI/1ZA/XY5LpniN9twFn6WtsT8XghL3
LCRGRjNTp1oDMbqa1o6R4ogFXF13yMMEeZEkP+azPt1WPSlnDuj9IQby/vFTLcCvqDRQWSFbX4VD
3luqmvM/39KZG/u795Ph4w0V8L0AhBB5EvJV63KHNgRlFYVR5Pfdjwrck2yAPe/vcrgCzqZ81YXo
QVGFRgpdTYHnXR0B9BBaU1rm2F+iyisYEB4icTc/fzi0c129K2uCLiDbPXU/BINyNTX0GIn953zp
d7Lxx2TezH/opghg7f/siMX+5eaxFc3LqFO4tIwXM7B2vfQ9+T/Ovq05Th7r+hdRJc5wC/TJdtvx
IXbiGyqJEwkkkBAgBL/+XeSr+ibddrlr5mLmmSnXzG4JaWsf1l5LPgBFc8FxfHDS4f5QIV29Bs7g
WQADYkqrQYFVgfG33iSIYIoqdFGUd3k2N/x1Meq/VVdHjPGPRYA0TlcW9K6vgL2qQOMp8gAZglc/
QDkxi4i4sLYPD8T/X9s7Cj0mVN26bYnib1+itTgRLDD6Ycf4wltyyY53uqJ0hGQPdra6aUANPfs1
hP4Q116axPzgxcIbjwwuwPwWcuyzkwfAcMnDpEX7RId2l7p8b3yoSHx+vD82gqY20JFoaJ9/HD71
IQETYL3Wy5eI/on5/Pa5hQ/8HZbxHwtn74ShlI/ChQVO+o0IfoANLNck3jvuEYNiBWLN/HODHy0J
oTn6DH9zjvOJtDGtMXMRwSCq8nctRtHIrJ8/N/H+APjQHHIB0VpxANi80wOAIevSug18uKOSXDKe
DcNPe6m8+X7jViNgskByhuP0LtbrY4jcodR1I1W5FWl4W/tfqyi4ZtbesWbAfGy8/3xZ7590YKnw
QKDViisLn3q6LF06QQpkTnODqZjM4CGyX2jyZC5p7F0yc+a3K1UOTLcKL2C0ESKssqpHeaDpRKbT
35+v6L23w4rWqi1K4zEGLc9uqpc6IqnJ1KBLd1dW6nnAmK+y/e2iAIxgl0TJPvpimLpCdQrR3zpS
drp/JRkdVOEQ/rEarZgKebRjn7sAHNZ6+APo5+X87d1BXO8V6tEIwVa89jmXLOhqB0sWNd4EotZF
DzBBAdICufdHe2ls+gNTeNUxxIZG0yoRe5YTxOh3ypm55oZXZXBsrPhma+ptlzgcd59/tHcXGJ0M
9LHWaccV1XlelNBl5DldZ8wN+hWFE6uCicPnFt6lo6cW/vZT/nlsm1JEvVZYC+6Rk40jGTewqLdL
y4c9Gup17hDtbYOwTwvLrfv1c/PvTuVqHvqLwEyg0YSC8+k5MV3JABL3DOiythRizLH3RAvt30I5
/XND727aagi8cUi8UeYHl/apIalqEP8kWGcfXQsw4pTQIK1jMF/9+tzOh2fjHztnC1qGjrvMxYIG
8sz9Y0CfhX9hDvCSibO7JcuKzFUd4JP5X4z9OSVH6b9+voqPzh0YKzAwsBI04wie7hYI2mofzDLm
hlQ2I5BGtL668EEumVg9yD8HDzyNbc98mBjqV2+4q83D50v4aJf+WcI5EZsY6NxXMZ1uRNsV0u1y
iYZwG11oar7zczhWGGeF2wH+Ica83+kqMK43iX7g0037hr5DXodPfbMzZqOrXXAJR/PBijAxiNgE
CBo4z3MPnozxBPwaVqT0fVs/CUhU1E+fb9oHyzkxcfYeSalUzMEKcuO536V4w3fp5F0PoPwXV174
Ph9cyBNT6/n45/t7owI8FzSfN43oEaD+8JPvFiyS7qXY4WM7qBqipveX5/DUDoYq6sn4FXbNz9Mp
ydsECRjYQYN0KT7fvA98GVb0H0tnJ3odFXHnGGdhkHXOwdkKoeYN93OnhLDShd374PaAmgiqhKCp
XSUfvdNVUTJ7c6LEdFMBfNAGSzYha/l8OR9uHPhb/4Y/GPw/82QhZJMHEPWDZpRcNR3dglsgC6J9
YJv954Y+2jcUGjAgsY4n4TE4XUvS2XAKxGiBjh+zyh6Eekna72te5I4XXruPti0FeugvhyDKoGem
vFrSiQS9vQHdHQYp/Zrlo27/6+AH0+brwCv+hdIhKF1OFzQlTSwdiwUxn19Hb45Hi2p+8ejGdXeA
QfyX00Go5Z1YO7uzM7Ku1HJjUXGti0ZC0rG8N5dG6T8IE2AEkRWq7zjj52Ai7aKc2w/a3szdNYTZ
INAKttzuuwbLQvkGnrVgvFTs+uBToWyCkgZGeUHEdV6xBhGBcZzK2pvJP0q04fUlqeEPlnRiYP37
Pw7Il4kgwTjhLHC7mXido1xYghcQHD/Ci7M6UxeFmj/w4P+aPA+27NQtfHRg0u3gjMIjQ2yMfPnz
6/QeArMSKEABEOV31DbeSRDU4KNJFKLeG14fzEyzxY8QdvcbM0YZrwuCWxZD841EzxcMf/zJ/mP4
7NwDKlVjkBa3K+lvRF+A+sObqjUKf+3Gb34lN8SGmUx/BjzMZpNkiZdN/BJrxvs5jLPln93xUrba
SyLcPuoFwGclx4B7BfScBvycGuMYmGpb4qJsHkAT7tsnzJH2KkNXVqQ5EUU37ky3laY8BFyhB7hL
lu2Q3vau/Z8+E6YDUDUGBgKkmKfnL3HpGACQa28qtImtUJlGYVqgGNmEeWwzU97Ww3aE9vnnX+kD
tw5E/X/Mnh17VDbmsGEzvC15TKnMxAsNSrRVLzj1d/QHcEv/2MEo1+nyGFgsiA5gx09/JGInvjhm
N3+F9vH6Edh3Q1/7Qhk/WwYP/6zy6cI6P7zeK4UrKm7AK53Hf54KaS0ibG9SgTC2cjaT+gOpqu3i
9LlXma1jvzrl4fO9fY8BWBf9j9GzsoEYJzCNCBjFdO19AtXbEDMJtbzCNEEYXlOTJ95zEIsDwZFj
EO9c5IV63HuA+PoLcMHBPxyvdayz0+8uSTd5i4vLHzbtzh+eRp9vhrJ/dbttQMxmjOdDN3UZ9QvG
B/CTq2tM1BvmQHtYHji91strnB5HUV419JKDWJd/0ls4+3FnIcWkayjL+fhxNAq3YdkUQ/qlHHe+
LUp9BGkRe3DngyovYdbWm/TOLFg4VkQEdud8tqFtZFMu02oWFHkL3Q1+Lhp61E76Y7HhJkmcC1nB
3/zoM4tnXwFaChyi2LCo2vCwLOOedrkfell4E9U7xo594OJPzz4B1S0CN+pkmh/MQna9/q+RXOue
owmH1a9dv+DsSEK5x5GKevgp484zx9B7Uv6F5b6/agDPoUEPXm/8B9DlnV71Ze79albuvNJrPTk6
75HLNwtGeTfQkEJ0+t1T5u3zm/bei8HSCsAFLRpIhM5pXtKy69tIRPMNCN5KRDuYnHPror8IKX5/
dE7tnH1IjpHyRQfhfFM/kShr9c4BivRFk/sRQObPl/Q+ODg1tS75n3ik46nkbpPMf8NgiPqWUQ99
8//JCFC4cFLIVv1zI9YIn04wEgVbEJt284JNuzi4ufr20+O/LuU/VtaI/5+lpIvsVOTASlC/tBgq
2bWQUoHfFf4rtPJSjEf6NrywsvdZBIY7QA+LTg66ziAKP7UJqaDZeBBUuYn5tk5/TfUuHm4VhFwa
/8LL8sGHwmgyZseB21yZIc9etsFN5pT3fLkBpw8WM96BTGOpus3nx+GdyCgk+dA9BDseLu6K2Dh7
qEc1DHZa6uUmlnfyQd+okmeNQj0TbAZ3NskGCLsI/LfPzb4/8LAKBWI0f1FKBc3Z6TZGjVwmFWJx
fYABcnndYvjM5qH/RFHIHar959Y+eDBPzZ0tEiNbKD8NMLfwbcmOgRbZpJ/MdFU+cAzwxs4m8DdO
MO9nZpF0/Pzc/Pszc2L9fGR36NAulaDavGnBfx+Qb130Mn9DjzWfpj//iyU0SQJA2ZDjnt07COoJ
eBJnBrrssXa+kvKV6T9++Rvp2ueGPt5RgGIAEQjxBc97ZUlqRsxXsQVoiLjo6goCMFUG3+wg6+jN
Fm06VYLYBwBB17lXrwawo89/wfvXAJu68gcBFYiC7rmL8RoykJTik85glY+y0du5yzYI0BgSeRdf
eQ+fm/sg3Tm1d+ZsvGYcGp3gnszk6CyP/Q/I7HzzSRFVCUYzDhbDxJ9bXL/VqXeDQSTD4FVfNVHO
x9LjGThETnBqhgUjqWAY7BedocHGLpLWv/c0p5a808vopdHghhKWArILUEWImqUIly0nT1J8a8sn
xcKNNjuP0Fwp94ACez73h2G8cE3WR+6zBfunP0P3kHizqVxu0vJ7lf7k9sIn/PAa/rOhZ49ssvj1
wFi3ADfdqIekRMn8zusKHrDd51/u/SggfCq6YCBbWBl3kIKcrkT1rZhFv0BTlYojhL+bfPD7ZO8Q
IsA2tTjHZhr7zAeZXy4jtRGx7A6NHmtkrtTffv5jPtpVIOHWARuAdeHnT3/LQIw7d5UH+ZXuV8zu
2kudnfeeHHND0JsDH0iAlCA6uxcJc8tSeVF5QxteJA7e+i+h86XmkEjKpv9WWBy1Llx1hLDgg0Bp
+jzETtnCY8lpecPaLgsGiEz912dkZV0DIAn0CiA+P2cQTCaFsdcEbst6mOvqbpuNz+8DsFxcoso6
P4wrLeVa7YxAVQj07Hnn120iYzvlOzcO6iS0emuVyQSk4AGHz2V34UB+ZAzIJ0Ri6O2hPXUWtJQo
40Zyqelx6A/tF5zAfQPq7gQdC7ZcwIafH4d1Xf+aOvMlw6y1pwSnR78sD5VNMLvWOduuRzBGaZPV
oOsmmH35/Iy/c87/zyoawYBootR+fggj6MLV4+g4wBrabKRP0bKbpj09Vger/tDFBVbu7XOT58/P
X4tgNVw51XBgwrMrPkuvjHsHW+oOOy8sOksy8g113ywuH+ZDXF1IuP8y0//rHP/aw4FHkQHnHzfu
9BpLjKOKhWNfl0o8CitXaq3M7SlipoP/lTWPXvWVlhjkuUYrpV4HnFXem51pWcbmzKjf3nIJEXn+
QOEnoc+PYrqPyjC83Pqs/BN+ywAHeJwCeqTtrhnvenZvyy/oTVz4uOcO7K8ZwC7XYjrmDc51yNDS
rVo4GRzexHwvK32g0A76/GP+baWf7S5ieYCzkLFguj46O7WiTboxckdkzPrZJK9IB0HqXQzzL/09
6b7OfREykGduHP3W33Agjbusar6GF1l/P7g8Jz/j7AVM0gpsLJ5hR1GWWYqR6tS/D5yCj1c+39WX
8O7vQn/sLJhJANYI4In84Lx2NUEWF2IXU3VM7aMH7Vj/dqI6j9GLZXt+h7DmGF6iKHpHtrPaRAsG
GHsMxAGHfLZE12KA3aZzdWz6m3jbWZnFWx1f1ZDjvQcToJ9ug66IyidRvdFtk4HXlJSFTC6cqXfh
6/nPOIsFHNEA9hwt1dGnPybMR0OKA736uwYEKt8mez2qJ08Vqt1EwZg74cvnx+0D34EpgLXjAODK
OkdzenEsJvG4wlDLkUcvCYuzMoTaYJnxVxnXWeWWmxbMBZ+bPA/x8PaDEgqZJIbbwd91PhCyKIzE
jqiZH416qqCDrTRqhvvPbby7qKuNlWIdnZuVNvhsWYIxgzliY49jrLIJYzq8vpQ2vts5mAAbxcoR
tOpqnA+DJJp4ZprpfJx3S/8UOgX5Zds+66GLGR/S9lJufMHcOYGtYVFVpxPMDfoAvjjIgM5/xt/O
r2jcyCZrWe4dlk1/HdyJ6t5RGSnabxfb8e990+maz/uWfZJULhqj81GqLwQV7m2ceTyD3mHKwMv0
xN6c8loC09U71xS1I6SXGAsb1YV3/f3FxYwcUAGr0DlClneKBKUx6Qy6SnFsPFRXDn3/tZdt0b1W
7YsLucIeTUFyQ8HKMB+nEvNGaHH02dBn6NCkIPv8/Kh98GswPQUaMkS0YN7GgPzpFUJM0fZuy4Da
biUK3LKjRxxvXpQKVOKpVw4bL6Tdzp3tsBn0MvwKWi89tKlsbvkqkCzmlm3bxKswWTw3u6mX0J2L
I7pZKkIu3Iv3dw+/NcBU4BoiQ83hzNdYL1hi6dX9Ucnvo98Xpnms7aWhUPDir67z5BFbw3tQz4AE
ARk5Ptfpnljpyc7Xjn3y45gFmUBBccnGsvLug5G6P2hg6l8Ls4LkmHMwx9Jxht/znERiNzQBqNGn
uWlv9ITp/6LSjfuqoV5/O89O9UcKHoUZmvTp1eJDG3YrlK1AtSzLu2Ua4mfdToD38SnkXma0gTCT
0Y6hex85zW5CY9ruXLDPPrHRh0BVHTHrZ10pUIUJCR9384JPnIGFz3EPIjQYqjBT0hYC81iYi56C
4a0DNeSzlh3zD6p1/DF3B1NB5DAWyzPp+r7nedw1clY3oeptR7O2ckn9h4GagqKDnJRpbDJb99Oy
hegwKNMqyKTN24on0A/IMANe/5xHB0TL3Ac7cFGHZkHvsJodDDbSAYxr2QzuTY04igd95kYMg1Si
r+rwNpCJbA592qKf66pK8az0x3EqolAsJXBfNWrF3PQ+gawwHFvudzxpdt4SjdUePwUFIQcKhm8D
ReyOAn0gRR6WvYvOCEFFEUMFbZiZOhpeZFLauuDhUEXXAbh1QJ/cu+zAoH370AmuIccrQ3XDRDSY
Apjy/t42hL4sdTP8BCbNI0Am6fDo1TwdUOJakkdIVaTdrgYNLrSo52CYCmjohkUoueE5VX3d76xK
OM3rcdK/rYuZ1wJcQFoUSUI6uEN/ruvtXPkc9OIYJz+oofF+d2FaOrsWoJSrsG4dvqlkYhcowK2f
2/pjDM1n0Qws70dnoDswNzVPZUzQBfXAu+VlAEtopxiquIe4kM+nIB/SljSbtSF2FH2aUJTuuLrD
kJR4DAcAMDMaVD6oNTVgrhh6Ffoe2DW3vl5YoLEmxYZdNanSzaVDvHkfd+lwPVkyu7lFd/Q3j2Tl
HHxZNkhY9OD1W6h041TMkoRvtYSqTDZMUqQbz/GFn2lL/HvtT2WdMwNU8n7UYwxmjq4nLjQcOfsl
m2T8lfpmApGW0w/dyg+CDqhskwHDLa6pMxst+F6UDiPJaeTpCnH7YpqNUGxciigwKZLAgOuvnAM2
nHWY9JwLp+krv9BpRE02GWQY4GB253yeTQXl6pVbOUSXH6OeegaBcA3tzdx3YgmTBKW5pMLX2ILe
Q4LeuwJ5b+Yv7jhfTRCidI4xkBfJsXdCCDe5bSX1dgiXAAQ4cWR+WJCvPUGiIbqfsI33IxnSnWg1
bLe1sW8GCLg68ypkn7kL6U6EMJCxBoViVX9twKj9lYYRKzPPQoU1Gw3F+mWJI5bFdoxeSDPF+KJu
3P32Z9ZOWa395YrWFa7+gConz/wBbWY0roZe5Esp5ZAh70hBHw3wLdq8duLP7sgx/m5nqn/a1tqD
6zQzpiubkF23MVsJFxJD0xzo8mhvZWr7DLsoJ/yCmeOAkMbLxkTF35wOWHlItozCII+ry6VYyoZt
SKfXJ06GDqBwkCnNOG+6r0qFzQiYsyewW7xy4NJSr3kTw9RVIMUc8UOrJRJJPoSNW+UOZEVpHkiS
zqipJ+UTSD06kgUl+mYAxIYIymIoCr2Fupz6op1YikVHII7LMJjsfo0BbJgLhOzRTx1DiiRbesmX
nEEJ/KmtGvtDTR0HzEjVsdo3bP2o4OYgt1BeVD1UVqFTvh4yOITUG/SVU2ogungbwWENngjbzRIv
xN/XRPOfo1UpJuloScKN73bgKUKbor8ifC7LPUPgN2UT8bmbB8GMD2GmdIoAOqrnsEDFfwLxZbAM
Kidl43+L3EEGmOwapclS8GOBysNST2MktU8gVtsioqk5HQ9tBNpN1nSxs4vHtnkBKb2jD0nay91C
7Kh2TdhJN8M3cfhWyCZNjoyB7+cemF/qFU7frDpkSz1d25GC5m6e0X3PtIjEsV8gx7BbrDM8QqLH
uUU5mYvHyXP6+sYho3RRuw78HZrdFMgIeP1vmFuEdqgP3e6f/RhD4QaF2uqHRc/icYa8pJ95Jgnv
xzEeujxpY/20DILXma8sxBFTFfhoOccNMbsEUdOyEem4+NuK2rE5BMEKCbYJVe3OqUBtm9UYE3sC
84hP9m40OtGuD+fyzrp4afII0HI3c4Im/ml7EFvfLWFnhhz0n77/SEKNakfgl5062l4lR4UZDPQN
O3B7FtC39ziE2rphLLwppPO1M0yMFYy4Jsr62W/bTUuH1AXPP3597uJ8qjxCgRTbCAWP8ssIkaYn
RBqTmwk4jOW6Yd0MezpIZkCXBqpy10P6nzNf99/RroofwOzHvtfNNNV4oF2QVYdpZfVNP5XduOeN
Y+852gb1tqsIquYiTGWUQczc2RAyDqCLWo0VmiWAZVuehAePDmrKfSgsp88LqFedbBXapEXY6tFk
iTMsrxRM3TYrsdEgeXcmTLsY5fiAX8b+kRnVeFvWssDDEDwp7SHsdGpyVN6qCiHqONNHpWjKiwYD
nVNuGEhK4BRkJK7ozGl8b6oUp0g1JB5yo4jpM7r20Ar487Bch2pYC4AFDndepr16TmhEFDCZULve
uoJCTisYVNBuCNX0jw25VZumDuM78AqtKRJ4PHghJgd8A300dbigFYrRRYmeoC6cSXqjgMCmQ4ac
+rCyG2kHRjfPQUhjtWbDFb4FuXOiei6ve3ds2D4c8dedLVMT7Ywrh6e4wjxTbkrVk20XNby7plXl
XDslVW9tHYqHOTSzLQYmULGNqBorTKQPU4IsXAb9IQUDFcZhQD8O7B1t4xQn0qJUIH3PuFtqXXMv
gsHQR+nzTkOfs2f0KRwG72szyCTNIFHv9tfR4M0Gr/kMNjQAIzpSPbeYopDZFJQoUyHygLsBYe08
FQGE/WrMzi7DkJFBjS9ycsmfxQjV5jP69NMe/aCKZoinU3dbDp1ArIcYFIV0CB2D9h3qcmY7crcC
8x5p0w2UWBMFXp1hCvfU8zr6sLSpx4pEgSOhaPnoisfSgiKhIHNZfx0IyA4LSkoR3MQmXupi6UdF
dwvTMjyAFaxND8gzkHK5AEO2PxyaxvSxxB1qMscBqK+YxmQiiLA44idEC0k8zY+Sg7nxtsWvkoWJ
rf8y4HS8emXkqm254N8mNtDmXlbIsYAaHsg333Usy320/x96hy6/woEkbOOWSXPfoPJ4JU2CFMJU
gj9S6HR0Bz025AFgetRX10cXYSXEBN6QvrLXkfF5fmhKnlBoZtMO4QMG3NiWsHZRORtdVuWhkrQG
V5vpWCYRMRxTSuyvQJgkySZMC6UFH6qy3ziRxjfUeMT8DGIyAf7q0eYNLK2As0HXQ/9phCy/drFx
+00H1yggKR8mQ+YngKqgTKhptSmb2GeZATP7jTe3ptnCkWF2v6pjeltXXo/AhXTeF7whkch4Mrff
5YwwJ4PUOJKKuZpwjyxfljlrKHY5S6aKpcg/hJl/u0Nc37u8XIBzGZpfEFdQ5abrDRxjVXcMGHDU
dF+8NowQdTgglEXf2Z+PadUz5C7EX5qNV+M1UAODmLqNm2dl3XLHW08cU2hK7fhCkhfqYITeOK25
J5qUZS6C0g02vtHua8oI6gSQ/qnxOYYkKEgdBnyf+CzGB5VjxHYxJd0A6bDRtlfeSJTZVOFUkgyD
RcC3ooQOteo+GPR0iy1C/F0lGmUokWpHXKWdcq5oiHx1E1rePZfeiKIRSxDmZ5ihTkMwwtjJZv3g
JRYs0DyNN1xLgKqnrjEegpEyqIoQnMGyQDKztAjdF9QzUYAC5gR8MYrlTh2n3e95irHnfg+KrFzX
VVPvDFhtBrgtPD9HpF9S73QdNoeQ6orvMWMReIVHtOrv475bGlxMvFkCAwoOEMOA6JltHwtf5GBY
r++kCVBLIHSNNDxfIEYjFgT+eaxRMIO6WmKrDG9n9G1s2/DFH2okHCqYwDLvJHXHs3Yw060zavB6
ThFoL1EzQ6cLHWhjdT5LmohMUrVsQnhqN/c0CvZZBMkBkvOpA8EVmIjGaxoCJNeEDVaVBpO88UZM
WiCycpOrrhptladRL3S2JI5aMk5Sixp0FX+jXgX2uh6ighazbXPj5mHQpnfWl4HKREcjyIyNIY9W
Pl3O80RUHqD5wTj/KmksSAZiJVEXbIiMBGpPtfcQWXDeCCYvUNFJTTNjOliLNh+jpE1xKEUr87Sq
2KMNdXDfQ7cl2QS9jvusc6iF0FEDqVVoPkGkYQ5QWMyAs0M9sRsqRKJTT6c/GqVOoE8DE1x3+NuS
ExOKO0B0kLY3Pm9+G2/ity5ntN0kSuNK1lGbVLlA1ERzUXE/LqgXh+jq1y1+UxiY+QshrNZb4sHR
wKN08RNOHns0oICVGf5GncJNhWQom3n6zlpJNei9WGcLCw5YpP6BnL40FAx2G9rxCimUSeorf/E4
5MMiBaHhaBrb2zFCFZG6NVRaELgtFGmsNWHGoBUJDgZ05V8GX9QPkEyLUP4B08kTkZzIHaawIi9j
inRz5uE2QDkjAAdy1niK/64b7RJMm1G4QWYSSMOn0cJ+gfpseRiqKZgLv0SJA/+Tur7GzmpQz7iR
vAVLhjNg12PncfYwWutKX5IN0XUEVJjL/ajwwKtAM9dQyL2XiW0KTmuMuJWYNo+KBJnd90SUAdlM
ddTcNdViQQ3uCPZ9RraaZNEYDmHWgf1uyAQTCdgy+xYgUkg6gFhVO1X6MEGARO6CijNRAJyBQbpp
DKsN6ABds29Q8EfjXkvhZqAGpd/dIDDtFZIJ6SIkHFG4qxIH6WoL3VwPeZjo5Aa03dTdUB96Dmqq
53gzTYL96oRpvkhUP9ne67jf7bum79SjSqnAYz2SXuaTadGEEl3T0CfptrrC8MYyBEUiIZl9GNxG
f7NcJngZ+zB9pk2jlnx9QuMsWIhCGkwUUhYKRUt3vwjb8Z0sw8HfugzxblJZV0DDzYwQS0JZO8x7
x3XvIlrDc9uW9HfacyWCa+54uPcN3tislI7HbqR29Xgd6hEJI4QsUBwOWJgi1g8Cui9naO0Cne2O
q6f0gOlTLGgRxA6Nr7IIRxCFXVuX2C4vgNQllBeDJNcV8oACxdFn/N/ZHWAnqDgxGo4vSyKlzYdO
SyRjDkr7d41DIKhroOSLt9yyRV35oQvpj6AbdFKAexao6wonwctdiAa4Wc8Be8jiuO7Br4b0uYOH
6qGTG9VeSQpJJnHrp02qMiRH8HYLaQMfzOs0qHM/pt6c8Z7KeFPKBVofQ9N2gESW8+jC9VX+ZnJr
Dk2cSSKWbEcfqe/sl04HuYAIFeuAzugvJUhPfpNFOt+XLhzcbYToesCjufKXlzjrAFdG45DegWgi
LVFa5vGdAtV5ijKhdVtEl1BJR0jIACKXmnrJXvhh85q63fLsOd4MQIlx7B8PFP/IZfzR5UUQ2CRP
yrl8SDsHJ37yON6/2Kd4xkc0vl6cOjHIL0DbEWYpSlYdbnI7b1UCF43kfVy93gI03Bb5tKrySAR9
dBwxPlLuxlnEInO8Cj525PiiGwF+R/S05njs86m2JMnrEpDtnNlo+O73rZUbVlMdQE4eUIyMTePy
I5lG/62d/Qjlmzb0Hk0391PGesRGedwGuMwguZVgeY8kxxua+s0vw8FTATIiRPgoDuoGDrynq+a3
lmObQ0ihvZ5EKuDHpgrJUwmKJgd5l1lFTj0u78ppTpZNQqyihagbHyyFFiLAOYc7+C0UT0lmAiKP
Urc+SoOV7F88NxT+riXLcEySTlbFLFGnySrWk/aYch6xfRSb3t168+R729oxaPww3rS4ZGDkMVt0
FibAx0N/AJTb04QWjnH9em/g27+kYS2cwqsiFJhQSoqrvFtCWd2Fs1NX15NfQ1Kid12A3vUklZfx
OamCfO7G4ZfPBlcVIUoroLjy5DDlym2qZGO6wPsJPsgY32bhnckrRDveZoGkns6N9qaXxMTmtpml
wSvgKTmCT7rTr87opIheobs3FqYVIQIAVgu8bq6Kvk3hWoK0ABkcZOrI6aAkYV2uwMMvN047hvsU
1Zy5aIDKcbMWdNz7eEQCsklT0VS7dm6aJFsnIuFLqZPcdoMDzYuOIaqSmbFwDUUMwA/AgzMebGdG
fWakWjx0DRcoGU8yinf1AIZ0DGaO6FWaObHgWuag69kyIKskippBUuZuQwmKy42R0zbtNCrDHfIy
VggKNUbehQ4vgJNoUNPTLLjugy7WewoZWFCXc4srhiHmpCwWFDQZKsONHnK3s3FXjK1nX2ucMpkb
ITiCXgV6bFelDHoexquvnDFqHAClHR9FGGwiv+o5XkCEWYG6loajlGNRLL0NSDDpPEXWtteQkukL
Li0BUSlv5M3ARoKfEI7oHAKgjYmKRVa/EpbAB9KZPKOow+fClbOPgKkFDBGhTCdBtQMA4JB7UKfs
UCkakj9ulUaY05emJztPQc43q2dGTAH8Omn3CEQamYPfEPcJnwtRwRyweBdj/Ix9G31d/kBENrOc
1bYC9b3qlNfvJfTsKhR2SeNc1W7bTdvF4B//R9F5LMuKY1H0i4jAmymQ7nrvJsRzhRUIYST4+lo5
7K6OrryZIJ2zbQrBAwkVe8uIbZ5rIrlaFGJgoW3ZotxjVVNHKlXD13Z02htddnRkBrR0BF22oNr8
KFfTymerW0vHTvVu1y5NqAmBaqZFGzQas20wSUtx2+ygKhn4ihekdjese67awsg8AiL+2mrDhDQM
jX4pQ1F8BdUe/BmLZu+/qNtazNPEFRK8uVza22UvMHY/8SlNle/2FHC1FYl0b+2gcIsfPaidH6wf
5Z0jtVizPunKIeP9WrE9edHY5qXxym9lOzEPg9/Hb6OOUWIV9ioYTmxT9K+bbDXHmhATGKs7bWWs
s24eRHuS8XRNFKVizB8etW+m4VK68+AQMkqhaf9KXqzDbyHXkMqUpmmsnFa5kF9aDfVL1w21z5zn
FOtfQl3nGIAcsoA1Hz6Xumrl9RRcFBURcUfaBawk497TKPeXlUakm7mxIpcDu6+s3GJa1TfrvDvv
oOPz/RixwJ1apojqUKq1Ce6J7lG/yy5WG2rh3p8fvM5GZO5VmwDBZltk9U6GOMom/p/ERbTrOp7n
0JguX6bIrDcrbBXHtOV0NZObs9yLSW3yY9rCrgZ5GMIqvyLwfh5N0j93ZrHFmdrIyrLSIDZzcUIY
1DqHsSliB5NvJKob2e78XMtq2d/MumFDpG9Ll6QfiwA+CJ/r9TP5/Fxa2tgXxKD5eIsIo1sAu2k6
MJkGdGv3C4p831GoISw6Wd2snddQvih2pO5Qx5yjuVe2xXgMGqcsTkjvvHc/Ykrha4trK69nouMq
bKPMkIssivWwo7mYT45eu+YyJ5Pf3xqHSlYaCCIqY8N2FvWn3jkSL03BeFOA8W2kC6RcE3PwzyPF
cru1dye8zKU/h+RKXU3UAEBfwprk9reey6j4A1JnomeuV48lZOuvAholGJIqZ7zZ/WGI4K7qjim2
B6lhtK+s8+T7A0CXqgZqMwqgLVgBNDWbARxTGKfPnFTKzvakH7b/1Drs4tYKKqGPlYz6x6l2RmQk
1u4xpalpX+5kpdwuq0fZ7y8tc8iH1TDgZVsYdm/IMaBystYaNusmqZM1/pSdu5+6cWeW2PEydRcC
mYEzZWwLmZcTTRunUOgheEy0U2Plk+3026k9OqIoSeraVDq+HZ7jpZsfI9Iww3SbZudA6dN+X1BS
4xLzzMh38Aax35rBVmFaFgkqHr9XzV+3au3ofh3GxQaLAghjSA1NmHHgTNWN561KvQSDa+A5BmFX
x7ppGXbLVvhA0iYWIJxzXLGKuJKxoBf7xR3j5q2CN0NQaoWolKgYmF9GMkReVqbr+gKnD7zQczeG
qZQDG1FV2O4HX2b8xIZh7ttZhz9rwo+VDn61nqJ6L+hlCcX0vQfJTFNSQPj9sRpDr+QpiEYXPXA9
A5BqFT474JgCvCCMtrQYx9ikgADbkDo6tN5aIHcrLQdDyEPTF9wFGtTfpIncIgEoXfuKT0OBRRZx
R/MWje52iDit3/Qm+18K+O6pWWfmMHJChszf9+BSd2BPB7mx6WVOO/OZar9TYy781f6vF443p74c
na+usoZflCdaSypXI158Biw/X1i6zWFylXrWmDeKFCfw/rl0tLLNMu6Dw15to8mG64AJfxG2H1W4
s5SLsILqCd2q+Gi7KUCAcAXqZxbvg0GLUDPLjo3OK7PWOl/bLkx4H3z1msBBg1HN9RZmE0BKn02V
TL62CiXSpWP4f9jR8L6W9QqHVzgjPb+FXrfHzlJA0M5Wrb/KImLcr+quN6kDcnYz9U0bHrXTN5di
0huUGpwQBgagTH5HFnmeURKGzlBAAQNNI8KnDQzgg8vB+4OqBGaISvEBjo1o9zer4XZnY1rkh8cX
STOR4E5PLSWsDci9dn+FyxQ/TN0oYTCccWwzK55XDjHPVR9zYhfPjo8jIJ735G2Li9aG2lk3K3Vq
BdDfLR2Inakd9YxiOCALreW+BsIrg8/F1VV9GiNTnSp65+pUwUPdGU1UZWq1W33jmWSGnRn8ZlVZ
yAR4MYlPTOsOO/O3jOBAUsBP8U4dTQ8QBmj4gjmh1wdML1NCR9Nm40R0qsnLgo4hmh1iLfilq827
iXDpNelo6vVPZfezT5DQAlDrBHrUZ2bI1Qekh8rOEOMLSDPpm+Yop8J+GouRblltwLmyeDD8votv
06qr5ABEMdfIbY12qSHY1s68t2vR/KdlMvZZ2c8RLFIzh2+91Q/e3SS84QO2f+/TRLMDZ/3UxcOJ
v9p9KCu/3tNJ18mp8ZgY4CCK+TiJun5R405T2tjOPFR+vbECi7Huri/5Npzl2HRQG1vRvlbjtAs6
lSnbPQQLlrbM9rb4z954aKkXUegXBALtk+BjPi5loHkipiurwVI8fw3WPNwBDJR/t7WaWB2Z2n7R
BbTfi9YFwom38EY4V+3rOifBq1dVgZ1afRf+15vdTQ5rs4T9q/Gg2ngGN3lZZh4rZfvuJ7vFFTJf
IxRNa9kPt+NSkdOxx+7EPGS7l6rbiugwecGG7ilsq19JZ+bnVoIrpDPb8nYEnzRFRi6m+WX5dCoe
qdOSX6gkmHriMqjDnLHSCpAHLNONdjdc0HQPrSMwZD2Ol1ZsWh4bRt7XqPL28buqUIKgww4GIlY8
C7FcJiJrPFpkjY63y5TANIfedn3KmnHdz6F2K/8MX+FW0OXE314WudIubELjeadqtnb33HSJ+Gx4
1XyQWhV4v8FiZ+e9i7SnvpktS9QVGq8V/LdXHV2rGZyMg9v5BoDvw9Nspto+dAOFVilrQ0iTFWlN
aCpEhLpqWRyMIUgG5+DJRhfAOFgXcrwJdibZ3IUR/g57qPG84IyyD33X+kgmoPeRXrJ91Gf2skJn
sdFFctz3GWOb3wJPnZLG6Uak29sISBHp4V+cQECBvDXzR8RSFvO0h3yRKzK5NuOFmP90cSwEYsod
OXSyaMuhP7Gy1dETCyB4Kpqxf+9LSJo/Mf84upW1bdWZkl7CxYmCYIGOKIWX76qWFoHSUB9Rrojb
wkqxFX5yK4upee8W8HPOkyJ6CrbQ/28ZN7s4zLEjnbTc6ugn7p0JLMJebNhgmPhjGDSWPjcV8mF0
jyykiJlscgu2yV9bKNN5ADKIq9aaDoE2HLLGAp48UswQTgceO1ABuGp/TtEC9URFrhYvak9g75M3
tHX9OAUD2GgIeoISwkddc8Pc6i8QpwOpLGvtoyAquHJF1pFs2Weecjcm1zEOXm0n2VdI441VMpjG
Ft5eRKNm2UsqoDTPbrsjMpjOTzcfyRGsZ9RD1S2x8966zpXn6HB9Xcymiygd4jV0OLeTYM66KmH5
WZjo49SKgEh1AsebAcfHv3mPDaIRucwwkmae6JzAebG9u63ixo+Fnq0D0inZ3Kjabngw9wpabEVG
ER7WkK0140CNliN03+blpHLUfEFbI4a8Fa5nHks9OTC8Cn5uP1ju1OyHRZJJ+mRUGZbHeYKBego8
9HgV5+kaLU8aNE3n9L3u1c0gV9E+qtCu7NPqd66+JEoD14upsa0nJFWmOtdhl0Ssm6a/p+W3nBnC
rWRt3gHwWupibamGF09tZFjB+PiyfnOKoE0u8RBBuiydFQR8w8DMn3SFO+OpdwQYfbLb+s1jPbu2
XKrtmpdQTV1utkRvp6QYIvC7xur46y1p/qIVAw6zvSZaj0k11tYJtNIbjm27U4dWbJCtg7/p36tn
LcvRsYp+yPsh3kxm7aqoMu0PCPQ2PhcEC9vdk6jWpSRz0k64n3pdmFuEd7PI0OiBF1UErwCsA0GB
XArdJ9lCSwRJQ61P5FQn3JpMlnkHkY1nJeVLKSqQei5avR+cNkBnPNbJVVhk65AGtzGev9lyyufI
lNfCj6gmOXlCxzCCfODNPMxtv94reP79KKyxLPEwMVh8NWs069SvZVwc+ZERwvUd7G8qkDTPudRy
SFBVuHsC9NEXI52DVd2mPsGnzaGmjjvmQ3oGUZkaB/PVIVUkjk250/qx81cOz1OBMu+wBMKrXtYF
9vyrjK3WR4RWEO0ROEPHzE1I4/qoUAjfj5ao50/HJUY1H5Dl8batXL4ZNeT4/UtnIn1AlmPNV1Fs
sqlfhYChoTfV0h0wMOQuoFa1F/dbP/jQRYTmVyk8Rthf0Eoa/6afAms/AFjX5iiXBC/JKhPjHJlQ
4/AAiNOvacVPXly2ulSPFiTWcKZk2m5elwQw68OOZeXe9Fw91d+lj+L51tlwBBELZwfmvOk2vHOG
aK5O1MWJPeurzcGgHyJEuS9Mh/0IVSXuyWXfQecqK97ZtyEV6nd67b3pzkWgljzMiRUv3770Gp4u
v9Tuzc6cE+awfYr0T/5Yke+zbqAjEYwsOCQ7h1urLaL4jtauKDktBn7x3HVz0oKVhkxz2Tzx/pxg
gqclJZTXd45khtGnPpLGmfCUzRGCjGDyqxtqa3gqNSIrcxoHO+z/OaNNU+5eeAjdZpkkAk5sGoz1
HvutCA7NYhXNCZWGaXMrWB35yKncPUnhcA0OTiT1U8efl5x7Zbrio18ss77YJL/w0bmuivtWF4y3
RqzlH8fC8nR3TXoDogejtm5hD0nZ6cB7dU48stP81SZ0iRSaBopZSjP4sKfg8MWF5iJusHbaDYwU
B7fpDrvRnXO0OZvnNwtKZ77SNvB9zJsxmkRA6qK6LKVb/gGJ0LRlIrrxtrxXW0GGJxxed1lgAmCT
E0GkodUnlj4GdkDwy+Y2cXkTWsPsnoLd2d8isnP3s7U1bkWcG/x3Oim/+NOGtEMfFgxdHSwJ1/aQ
gsUA7CJ5YdlgP6Z9FGBeLjnMONpva51Dro+EyxpxmnKvUpIpms/WsFjqltccIUO8C7/93XfsY5Sg
E1F+0Mnqhrm/0ub8NjquDDHymr65DYdovaUwhRVwmy1cn7O/E5W9msYBvBa+VR+trUUw4gWD72fu
FKD45ZbkWrXlxlqgCmbpkVrV+DSgPTapYOhRqb3Gs5WLvienZCloHYPytyJoDARafsoNhASy6cew
+W6H2f7p/XEdwRwUOjx0F4lKlY6ibxhiPzoF8eC8sh8FDNdj43P0NdNYP0CaCH0yPVTPpem967s8
24Z3vxEmhLYKDde08sMxG1ulgltrt+2ZxQ0H2Y1VWi4PwR4AbrtB2+wpzVDsV2pxvQ3dSu/Elx4F
/Ha29qGBkhUlA5nlB951gpjYRa8JGUneF8gmWAO7WF7cZScjm2Kg6T8xuPt/Zdg04UHArTzvQwha
kyy9PR4YZfYPTo7w0R/ZQ5+9BDL0NBaTeddWhXcuGfrpBUBfPibxWFMgu07ba40zU5/qsVf7sWO5
31ETjt6/nqcpSIF5mGxqx9t8KFO6lXFJ0xuTF0k8/xdY0+afy3Bx+OODqGhBhwh7ZJ0KrF+QKHON
6k6GL9MG05YR8Kuomu5nFGWqtNd7w1W7XXwmFOfsbElC78y8bZR/mLn6tOvE/WY7kw8rsZ8qXXRi
t9mK2tg5K2g3gsr8RiIcD4XK7C1oyxzelbocGTXj/eBspclioiGpq4Y4eI8QAg7naEMj9FsBdy9I
AynYyNGPi/oGmMIfyScQq50uZohRlZU88wc0Y5S+sUHwwLWU4oAuTKH5F63dPmJ+maR1nMsVVYWp
JmenHnu371benjanVVIzwl6zX9Mk8Bhe1VS7J2IaEqQBfSzcQ++BreULkl3uGd/bakq0BsI+a7+d
+1M/1HOV87piiYtolQfSiSv7snuxxb0Zed2KE5L6dNu+1vEqWXYFdwGXFgoDU9GoujREPK4uQwcv
2NTLw2y7yBFNCIHLinXVD4YuOcWZHtAtwSpoZyNuizo4+mo2Fh5mI9ucJ9GsDxVK8R4ojgkidbsG
k6kCWtYHRuPmbJGpK++h0JO3BP6/O0T+YqGTn0QYZIvV7d6lQY5qbmAOeBusHVn1QdDeW8I/jj06
1gZYKAvrchQM8ZF5j0P2owyU0ylPOuzg8NspUfVBhcJ3MntfbVg+sYwvqrEZNIKIBD4dBhJJ7bYW
4dldYj6zIi/Ym9v4XzA01iuSnOhpLRRaA0l2tnfDhwH/Mo3bdZkM9YrafIyxUrMGbH9msv77L6Ok
LdOo39wpbcOmDJ4gK7xqyGthkS6fE1zvuJcOjo7HDnLZQYWP1vig7CnY36sY+DYFgarp7p49r8pa
Xy7dcQr34MHh10myIVD1eHfV0vwCEhfUpO1jPWVeP5QvRaOY6AVP1g1ECc++F7BTHqnkmV4rMub8
NNggE0/zXFqgnZNdfHHe7/GREXQvclFIoDk18YZnEfm49n0fedvZ26cSre0294za9Qy8zF/eWl9R
tCs2z7bGy7Jqzy9+Zpig8zX3K0CowSO8nQJbTGj8VWteLcuns3qNgTx++tlT7CtyxN9P2ojlEJjE
SQyU0W7Poth6NF6hIjIskvhKjpSxKHMjOOLe4GHiPypA3Xjp4mn5GdFQVPkY+LxdLvpifa5VJLAU
RtO2Pg+k7Jk7t9qm6jPydaWPfLdEUTMIWh/rNEbhoSk5h7OxmwNzo4eyUBHaDt+707g5VsRYysPf
VdPznIIi7OsxaoskPK51O1xhmTb5iaQT/+4X10hUwL33Zgk1ffmjZeNRgphqDn1YLFu21Hv8PMm2
4b7lpFHHLmwcC59lKSumZI+sS1ij1iseEGTWUz6v8UouQrME4ytsStjl0cAgmkU6JE3JlhJEm8pH
+2fx1+qpmSqPql9vA2rsOta1BzfZpcplWRvUMNoaVZ70c+zmV6fHCIJh1Iere3fM0IcUb1oXsKaq
quuSK4GD7MBmLG5FNMdcan4JCs1chQEDOLn7pARn/sv83Jr7oVVgNpFel/hgKXeoLjW/wr85kG37
49vYQcCkOHnyddGgFZ5SXKGJtHaTT0FZzYewmsr2Fz8gJbE1G+qSGyyjRKNwG4s89Pz2l+R6fLS1
bX7Q4LZBFu8B+qXRWYMp2yc7/LUYbwyOMydnzWIYjta7015tYlDP3NL9UCTbbw8Pw2Mr0Zr9Vqox
1mVCFW3n6PXq8bZZOWZe9xIqM6vDBlQBlhc8+ICJRnQX0ORi+ssY5NvHOQ6Ne9Ma08tHy1GKc83s
2ksJ7IcfCZTyHJQOTtF6t/MWTEWOQBCLJxVpq/8SSONbl6bhEDjv3AvkpZW6Rosn3bU6qX3S7bHy
p7E7B1MpopuVK9q6gBFDgDrDCA9PA+3s5NyOlX0s3QB+vGQZA/OIy/mlnhK2dTvwxw9dyXBLZRjD
+Dpopl7DZK4pf2D8Jj7ExQaKtKKCDp1FPHK476F8kJuFljyEe1qPSLAdPnWxIYsnOM0gsNs9Dg3I
8LU/jcoa/Dsex6g8mJk9PisdgPCUuFvLP3EO7ksmnJKSx8R2UPHNqML4elu5ZCX13D94jcfXTs1q
eU6mzvMPg7aL3+GE4qTugq7IdV9Uf0vjF15azl5d35toswBksGRVdy55Ob9BNpLf6xCxArfGDuKX
jm2fmokeRVt7aqHLkBjDFC6vBf4npBiVmBg/g8DwLu5RYR+net6qiw6Q/3JO2ZXObeWN25GCsbi4
s+3C5ebSsSufSLSr6nxRNCpCIoTRFP/4FrsCD2m3fWoaEJ2T4ygE73EhE+duDXfYH9Pvm3df+Ahg
jk7k7gwaDsHZkTz0mCzGBYVPh8ANFKw3sjoF9RZIBA2DI8EDCGNeMibBjX+Thci4F4lv3TsOsGzJ
2+sEtPBARMs3AeXYHwWAwJ6NU+FyNiSi/VvzvKGnhDuNWH+ceaFLp28t7rlr9GNjN9r7FbUeIb5l
4mncawHYSg5aW+3gz8xiWq/qt4QH+5dsfh+2XOJI1Cyz9dT+SCvugDHkpt7ahjQchnDLtYbb2W5b
jqiulJ8K0xvk0WoP37s065uyt8V7SUxJAOUgl/7LVWLxs1XM2k6DvnfCL3LQJMrRGjVv6lZG8ADu
egRKbBim3EybYIuPXoxxHK9OtA9Hs03m1vVJkU+Rqe3VowapcliZaxCahTye4Y8vd4DjOR5mis5w
b3jiMOl4/9iqJH4SmJUU87LbRPc2cKW4KfxiLu/oJW7iAyquur33bdWXz4buKk8xPiW1QMnAeLUh
oBxM/LwhcV7fIcad78mGITrgebe6QzWjdeGYriIuWvAFnZb9soOPO0H1RtJIu55XB5U1NI8x4tEr
3KvfBs+dZgEkh+5QdBa3RtFVzR+IdRt4D9HAkjyFypbkMMTktWQ8idwvyKvj73lqxFsbwfHgpBEC
WJb91TlObRLyNBXVTDkVltQ7qF+212nwxQP656uR19DdS+vqFnyryN7FE/wn05MhcqjMI2cSP+BW
HrcYXCTanyUYcE44AO9r2NAsHOx1iGeivwqc7drR8R16BKi2bonoxQpZwrqsbOs24V6WcP9FwD/9
D/i3LC8hKNJwrEOkSkwdCO05xWZnzDF+OuK+cLrKOdRMvIhg4m5FFNnZntCPJRNjfdFRsy8n2+7V
TwN77eTh7m0re79DAVfUVOM/E5jwp7JHyTHRO03WrHH7NBQ6/nKwgvxEVqMQIpYO5kIniqcg75cB
e6hyhvZH6cVybqnLwSeBlL1eD26ZTJdWz0GcFmjlgjtv1vXy1ahgKVJe4chJkW8WKo9oYh3yxbdQ
/8rEIzet6TsPLnw08SdjNbUUIaaEKsUKgS8NxT96yKTYDL9QtBTm6tmgQ4mvnnlrbedgzPA/zzZD
eqC2XE7C0d/L5AEPdmIw5Tn2pY9nNLk67yCTGOgzCwqpwv+44S9zEXE/B2r17kEr5gWMtZv/9CaO
8NsEIKHATdho9n/MS+bDQLYtx1JKxtFjGaGf7Ylb7nTuhlVHgAr7Hcu335oli+uC9L5pHHo3LyqF
zaL3K/E6JGElkY6IUGXz2oz2YXBWa0CvUfTP+DZ52BJ3tW8Y1Is4t6m/fCWHzrdud1c4Km/MUmwP
U1gJZl8lEz9PAPlLRrCQs4qXAnGHUs78SfrpFGZLBONXEO2wwtDF5rOol0p/7mYHjFZuWC9Iu66P
qS5b/x9wDb9Dg/+yONvLMjJ781rzK5ndczPIw4Bf0l/JQPRRZuXR6FtxavQV4Cj266g0lh5O3SmB
1URQX9u3W50UInVF7b9RYDwW2IFchDhhWU7gaaVlLfm2L8sbxG+PJqfDgwD+XxdFHrlK385IkIFF
+SYf2c7bx3AusBSBRA0iC4ZFL4d4b+w1XaarSzqwbCjdGrsn3VdD6N6CjSw/a+usOjVrs90Llj4q
ANqiMKd+vUo2YaHtZ2PzpTysM4zFBVptleTvTP0fxPOSNZ2q2Ae+wMaA0qFthQapPXV0knaAZ1h9
B4MRskY8EsOuniZrkV1edgMbv5XwIQ6Br+JfnrdgNwAKRYUufHdhFC/JfiJ4esfzzesgRtQJV2mn
tmgTyey4t7HvIhLMgDWTz5D66t+93Qz8Z1Dtz7mzbbrmGJmzAdbpoywYmTNf7wPWgaVonydMbE4a
o1oE5QWcS5GTg69wKaH5lcDMfzh9iXRHSY9lkJ/EeEdTF8ZJA6/beN/LhKQxpqUluq93e34qa2t7
qlynt3MoajGeQpGY/+h8sqa0CWb4Q4LQl3d4DPmOBYlrKva6Njg7Eyr8WwVz+Ue0Ba6FvfXW4FCF
VftCYtXKyj96y0MgoemvcgCuYTON4tU3qnMPxNugnCx309wUROviyOvt9tKFMohY/h2v6HuO4Fom
95zBFuKvInBjtASOVcsfHz0SURe4fKbmV40iEsEiT4S4cXxr1LkKggTjSEkC4LNts4c/+WMfqxvO
rvU/wgCIaWfRWqrTKIL+k34XK0Df1QzTWyP9wTrWfRc/1OCT3K21zQ/LH4KobrWBRtJ98JAiyMaH
0GNNnf1bB0/kiN2pM74+iB4k82MXQfmkDcQeFXSj/dLacadum4Qit8PsSa9+0NEUqNui967C7CVx
qkNnmN4xIrX7H2zE8EfsOQw2rIEQzxDF5Xc8MTvxvyiC/7wIXJdftxqi1OFfA7U7Izo8q13HSdZ3
bvFIJky9HFaTTM/aMo53CWCLna9CFd6bPzfTr9139IhOaZGE/3eSlRXBQjJHCChES4HZ0iZER0dR
EW4XZXf2fosbZoif8Vdvr17fIogwzYjt/jqYzTeTjMhx5MDH5ofbAzbNdE1s5Y1UIwLKWnvFwbUF
lwVCquIMVbC+z27vfQK9NE2KEorEfhTFcUy7Yql+dqqQEXmv9manmD7qX2pP5u+ESY4X0PjYUQzi
078uExI04gSOkyGPNuunttoFKm/hVDzC/Hg+FeSGvRhP0UxjiN1hkUtKjiOW+DZPtsH4lMIKJNMr
QMTAnbBDES7UeeKa6GUVHn2bOf850TpJniJcQ6j8Il2+WKCG66MJdUI4g8dq04O6WwhuMXQWc2as
HlGNwKQ6Z/Y4KO/sexVKtJadIso3iL0kG/1yeuvbYMU/t2ATgvmNisPqe7Z/GadBQtlUkfqWypqm
0yo6vKzVsnS5o+ow5PQu+hF1PhHQjFv2tyRmGD66lwOAa+OJswPee7WxKXEAmQgm3h+zi2xtXPa4
xXers6ZCpbzBD1+gb69bS38x7QgPIED39UOLgGb+xxrXJ3vaFYKUIjDSLuJer7YHiYvgQ7sz4tl+
ZpZIPdfV4+tG+hF6vh1NKR83DroPZtKlvoyyXf+2FQalFMHSyPkgI+876K3tobU3HsKhHmR7XMdF
vpvGiNeo7nYgCT1uPwuX9d8VmUp4NUotT31VWzKnTmVzUffbqHqj2ASvQbGhIQxU7H12lbweBVtU
iAzTXd/xezDqoQNEW5nW40xuy+wjC8sTPmeUbpxFHwFZEyiuVF1+zEXV1q8eei74f87V7nV0TfXe
ithsaBXn5Ql0WEkexR0zzVLa8XqGEAKID8pZBEfbwa6bSgDIf9HGnJlP3t48zFuBQxfH2YTiBWvc
W0dmU4FG1yVRhXT4DZMNlZg/8y5jDJfaQq7K1fjL5vVWOSLS/icCfyd6By/immPmIMeg13aUQVHr
TxKVNh8vYtM8ir5IyJ2Obcs+zYyY92gjqk/USCjqA7k3xLMR3fGJxWtVR9L3yvFUoHoqEYpP7fhr
5x5nBrNb75U9M64y4fVo++16Us9oT0x9g26p5L8OtekvIZkvw93eieU87krxlEAp1Ty7fogQGmLg
c5vQD2XRNK8P7T74P8pFdJpGFBaQT6c0ULeVYOhBUBSimgIant58lvQ/OD3EfBKFcv4jt4NeVENC
L5GxcPQEna/l9ddY3BqFPflF+wLDZ+8BZhEpIXhH6Q5eFrVyq47sP731EKl9+AAgg/opC91/cuj2
D4aZwM7AaWOmpaleVBr5Vf2HE2BxUkxhJrnbSK2AMHab5Aa82AvOSGFF++KTCrDyZw6ggWqZY8bE
pNX3kY86iyNPaqaMkZEqrduOA2ftgil8Xx3Xr35hWymrUx+uzR3yKS8BXyTah4cWbYYEsDRnwJVx
PE/VQqxC0CCizEK3KaBefDtys11GGm9A0Cd/rwqr+xUWwT7tU6wDBvZxU7dXLPlXTWBFi0Qh8t7b
wE3Azo2u4sfB0dP4AluFx+x/0s5rx20lWtNPRIAs5ltlqVuhg+MNsZ2Yc+bTz0cPcE6L0ojYe25s
AwZUrLxqrT/E1ihtIPmhUpwiNanCdW0m+tcqcPtgAdE5ODtUnojlAT59zZQeUksjkoGiueT3CcYK
PU9kuwkbKgCpGyVkjkbsBll4FgJbAbOXSG4K4n0z75VTUg7uWYZ681wrBjzsBQdcEb7F0Pbsk2G2
iUKUVgUwv5eyJkuKfEKEhWfEJg1y3bGA9tZ6+WOIUQ8vVmRvgcsuYksz226DRH8j1S/A8ZVcuVh9
Db9qq3jCj+H0wAeM3Ve7R2Ehf7JUkMG8FHlvqe7agFGvmxBUYIf7e7THLQm3CF2JJOLUwsv/MTJj
kHkBgnpahX6TQUxPDNPZ+A5KsskqLYRIfaDHRN/hMm/k5E9WujnITKrWbXuUUvz03sCoD9ZapG1L
5CX7yCioaWU6i1pV+t8q2i3pYXAIOCgxaFny3vpOnB08TkJ9VUdW8t1GU0m+lNTzR7Y2h7z1S2ri
1r0Is7ep3FgitFF06/yo3odSbA5bbCGrBBlroyHx0rr4JA+9UcT7Pms9dVeR83SPditk4xDZHmem
KAcvXrVyYHZvFXsa74jENAy4GSgifM5rEQxPpRXqzhGGEXwrwQMVFhc1UcAQCru/EgsAedCyFgm7
SyduhUKyJvNRSK8kT6DudCEF3IOEJB3mY2jAsHsGNArQMYoA57iV3fOzlNKbBS/vdkz05WjNt3EC
JA6rykvdWyHI+rpTBqjENmUCcBfBJ70pjH8EJBrui6y1X5VsSPCgEKQ8ewqMkIWiOCCy4d5JeIjb
jr4ITae/aI6uNWcKVNxh7EjtU6layNu77PFTIzUNggdMt32Q9ML+2Xm5+yNkAIa1BzBcJtFAZmdd
F0b5M/ZawsdW80mEmjiHoUjU8pu+M7Qw5zQxfMsGV3J2IsykYkcRr/vcJGa7SQxDlNuqdLrmlHQF
0isWqIK3xibRB3gCJvCuczJYp6j/tKwVM0QtsGEFnoaUG/bJMwEAAZ7kdEAwKHDWlLuL3RAPVb5O
qzx97fu/952qdJ9ylVLcqhAetUwINImx9GjXXHqtrXRkyvUQrklea93OSUPvC6IjPq+GOrafobOi
eIKTU4q3qYLjN3gLsKq+Dhh9QQK3Tncc7xlnltag/jN43gvJLqVY8GwnXVfKvMDGxJWirkuYmG8U
8ilQq3kknXvPI3FbuDHUdaex6z9ta1Q8T9lA2ToAVcFTnXxxSpIQXtrJhSLqIPyQ4h/VkUN5soYK
6HSHMwzmBGj4iKdazSzA1m4JgkKmQJuzoeIuWHtqVtI116mGZ2GSDIWcXjjNsi3JTaMuogw8SEpN
KJeoUDt/a5WWN9K08lx+Fg3sAgoIEnm7rOiabiXHvLiWvH9lEBR9ACLLTEsIJW6D0AJ1uWDhlkJN
VyJ0298A6Hn7OcBO7YXimbW2TUvThUjCfb1N0RAc1qiD6a9ejmbCCuWO5kVuLQrdtePwcAKlxzqL
QL19qpxco2Rsl+XK1Mg4A6CTixcEYHzyWRAXimcTobHPfdp2zinF0eGLhTHsKhSibr71KoVvsum9
HRD3UrVnf1OthS6L9h8ox6KxFxR35GSJIiACL0pAKnIN8gSkq4rEALALnmYKjM1C/5KNz56Vo5u5
yxcbWby3tcH5VMgmrGfKt/qbmcn9Cmp5c86bItoMwF1d0PRG9QsSPwge+CFk4RGq47ExkPyV17zi
5TNyM/bIV6ZauiADGcJYh8KtrCVYTkh3gEYGSQhyAnJpNlBuF3ERfQnjNnKerCiSOpDekbyKAwO5
AFux+Led6aictXo7HHMe7T9TyAZQ1aU2ePWGQhdQ6SDHLMAh1yrVShDGmwAVfZV1ZpdPqaw4IiPL
VCSvmeaSR0nkpPyTKE32IyU1zBcUicUjnYxB/6PR48JcW3benWNSW+3CTxzV/m3IEoUklQr91lVC
O16COKreEJEwMpjjVsyrqMoS7KKNXD10WkElpUx0z92nRmkNK5tCVLa2aoGstQX2/kkZhYbWfeo1
Zw7WJlxTbgKLpnAcSFs1Tk31lMV13z7BB4A20aJAouxzH4aYzaMaNKBclj8M07Sx/Upk27iQv7Y1
2LEQO8zORlCqkTCtDeEaelKwM+IaKpivmd4/8AYCcMGl3VZnz+2M8qjW3YhOaxT/qMGh8M5hHcfa
UW6cjrIJhBY/3IBmsFi4bQgxUIED/NMnB/wP5mbZBfQQmG8CisZEJsiG8ci/RXo0IThIe14tjYAd
XKXROqcWlaIIAZGGpIQPUm3hEEtJSxsJ83BTRDyc2Fk+tcGlX6gS3lCRYzkHTjl0I3VVGqFEiOuh
RtMMbX0Blo++LQs/s5A0cQdwf9VS97VaPbslNQNvAZ/Yb7nUPBgaxVLhsI5fyQENMDRRNtc3bYXP
0s7WQ+iJlNxqdTOgBKk99S2ltzETLFi8XL8rnqaDt/QjpfrV1rl6iTV0YKOlXZPlOfZI7iNFlRgy
9mvIBlX5E1CbWPuqIChBKViXpPaFFJVXfAYz6UGoNsESaKsA0AuYGEGRkNwguirJZ99sjJ8RBw0Y
EJUahTk0GlWf1kCTEWCbGa3aAjA6mHDKr5s4CytnH7VGY27R6inKrd0SsHAhguTAMysowgzEs2Ej
KdkVQX1IkxhOstcU6rHrXNm1yVJ7ivpjSLTiWSRk97+awLqUSwUAUV4WQ19Zr0FW5c6zDVWS7EUm
Scj5DjSzzaHdSl8VrWxS7FD4tbfIJN+/s/OCkj4cGAEID5J4qMUr4bj5SyVVidjX5BYsJJiEeAuE
79qrQRYE13nYgu+RRkJkQjFCPhDzusG+c9mxO49Zea0KhVemXVRIDcSm5X3ngdmVW9Qs60sjzLxc
+61RN4CVK8ndwyx25WXWpD2cLqgIivRkkbxHtMuxPefFCTPxM8gkN99nVo5BtqHavEIg+BrfOVIq
9IUqSnaoOblWE5JsMFWLEloJMCb/mg5cgBksutgLD54XyNV3SybeJjcAD36d+n2unnTU6bxdGoBH
QBgN9aiFTiIPf5UocMMvCLW07ojU1eXXNC+z9IyFChLVhaqV5aW0c0BvA1Mm72ELucTsQtLV/F2r
M4NCdV2S9GhaFN9Wcelp8YW0edcdVAPwj9SoBnwAU0sdyGx1oxEpYuN4RF12+KVZje4Dzq2CHzPq
ordKtgIJQ7AkuowVuC4meulhEysW+KfqCHq49t9EFK9jkHg0CMRJXgyS++4O0aZOlb21q5ZLZmpO
enYUMJ2KeVqqQOkewW/4gxPRUIk2msh062Mb5f26KZAzL0BFUaJtsx1PclKBRPLqNuzyeiMZ5rcE
FtlebjxxdmENODOCqzda34rAohdCG1XsUcR0VJj/oPWt10jbeGlaH6lFrJt+F8S/bfcrmlkzI3+j
VP+3HfxugFchxGNNRh77rFpAF6qP1ktXvafLvtubR11aV0tTefeTY7FS3W2MNsIyxbnhHM/JrN9t
n7zeaCYu+IJp+6ZvilSu6iPc6eVQnwaEJIj/XXkLKd/m7tAzoPZ/eImRiV1nIxa32vfqH9FKmywN
Z1bBrXIsOSlZHgcdj5wbC5CigvnYIOZ1pOBxdvMNVaVjkL8+HvO7jSjof7PKTEOZTi1lS7WLQPYf
FS1+AeT2pNavgfb2Hxrh9UZmnGBFaBNt2jBx1crQnOaIvutn21B+Q+d+sTx1RqV42hcWJ7cyPDnT
JtWmT7WSDckuZUvPkBfyvxTKqzA/WflME9OdQBOKDOoCgV2dMEqZrBCCPb2yiB/OQfZSha+h80fY
P4r6/O/Ga9rKeDx82G8+MtpDVCjBuSx+CP+XZZ+HOaeGO2N11ZHJCZNJneN1vhqcTf+To58c7ZeW
zigfz43V+AkfeoGWV6fZDb1onYvunhgrOXjty3+5tqZjNX7Fh1a8RoWrI9MKUnTLSEFtwfqqGS//
fxMyOQB94OYaOMLgrMJgCKXfqNDB35uZ9em98397QmSijk6SsjLpCQXmTMpkIziPYlYLKi8HuYLP
+bgndyfFopqrc5AbgKWuh4uXALBYFOjPXna2kCQN0KxU/F9FO2e9rkwP07E7Qmc7qiYvcVWdLGKz
SRTZ68Po7FfPPI/98tmq0QMGhjZk33qdtA+FEmQWN4M4O+bXEIVoFaO9jtS+B4TPRk3qcddHBfqP
l+r0g9TrrnfVoPWSwwd5g1hHqGj5uqBW6K4KKYOZ1S7CL48bvDfWH0dgssekJnWMkqzCubG34p8E
gcLYojA2O9JTJ7xpxyYbbTBzsm65G51DZDBjoK8QtoCXoBpmb1Fls2Hwhd3GBEL/uH9/V+R0RC3V
5I5QFdDC0xVbW6EiQy+IznYineHfAcy6oNEGoBz9N+ktfDV/8NRonuOD8Ryj+kMedU6l/94YW5pF
UWcMUDRjMsaB6ul1DwTsnK28eu1J+gIqHiLfc10dD/abruqKIQCq65iRTMa4VywH7FoVnfPqlZzh
AtGtiChf+eYszBdtgy4TiLBoOTPAUwsCU2CVweVvyIQjhjAmR0IIRqggQ9FfBHoQMg+hEnEBbZUF
zavRvivpE5mlgBd/bW4t8aPLo8s4FyAoelSmsh3P5o3exDNfdbOxJx81OQwr3+87lMP6Sw1/r+/e
ffj0NgpVNc9fJd08HoKbQ3FsjHhQRZ/FFrgPXG/aDBFJPXYYAdN9JXWwKIrf/74Bg98fvTjQ8dEm
Nzo5LzAqetZfWspAqorSs/TtcQs3/kTjLH5sYtIHqel0i7ddf8lIaxnWs6f9os8nLVy3qD9TV92j
JNHk9sw8/T/a5fVgmjrhij3ZGyQNkdBLmv4SJqcm+4aq3koa2V/2WbJQ0/nR1agW5jM75WZD0lmG
0cQbCKsIAr7rCSthROQUhYeLhCZxFYOwZ08CfThqc+bt91rC2kzhhaSRPpMn57mVO07Rurl80VwU
vFEmcoI98tMgbY6PJ3Cuoek42kkXam4kX2pI6ifkYiXyXQiwsnGjfdXb1uo/tGcKErx/Q39rckf3
vE55xXXyRZThIqrebOInRNbzeP+4nZsLUeCnqxuaEOTXTCEmU6W7gFsATsjwqM1zpYfbKn938wJl
Ho38vrg0qfz2uEVxe3bQpElsg/ICIfr0QIuhSJda28sXM0WeM9KkH6VjWJ/igVpBjGzUk66p6aGk
7nPQykH5Rboo32mk0VZIjpanOKAmMijQTBeOG8RPXQVYGhEw/YAgxaKusu8VxAkYvnq1a9A3WFTk
zpdSK51iSw/2SEN632AqezM77d5AqqPxsWKx4oU+WYmgMVJ4DEK+KO1b8i0IOQeXQ7OqilM2sxTv
7GlegkgNkhvgOFSmTmDk86W0zGy2F+LTYaZsMsNY+8NBtbplhkhLB9WjHZAHGvr147m7nbrxGLER
uOaQNAnsrjd2WoYC34duuJiGtIFEj4iEtGnigwcAqlS/P27s70Pq6r4VtKapFp5/On+IcU9+COtD
9GUAWZrDxS1RwYGk8uQZ+k4L4q9KTPkMwVxEtqofyPlvId+sKnX4+l++wCZXxcwKlUfl9Rd0QgdQ
jIDDpSwlllfxmdTX3ulWbaDvYfx+h28KnNmwwkVNZPe48XtjzZ2PMaCOlSTB1XXbte8OQUnh9KIm
5bt1KM2lnSRv8fDHyrb/Xy1NXcA8CpcwAIy/s5ouNMjHlDQP8RDtpRaqiJV8ftze7Vk6phmIiklP
6VwQk3lNVJAjdujKF3p4qA1ng5ou5Prs1WpmWrq7VQzSeKxaHIt47VwPInk7b9DkmF15zo0U7PzP
oHzHyCmANSQ5+FJH8jpPzbkdereHH5qdrBtE2tQ4LGhWMstN0Wz9qoADkB2jwHl3HAEsd+255dHN
CsR2V8gl1VJ78O1wnZHgLObMEce4dLqPOG/JaJk6KlfGZCV1Im1ShC7lS9JG/tZuuj84trS7LoRp
/Xhm761Z3gC6bCt4wejTlRSLRAcQSL81ShjhgNLtDuxZ1n7SoYE+buqv++20Vx/bmgRtQ9FluRaF
8qXVa4gzmHMsqeDtNCn5RF361ApVWgZa9zzkxQt1gad40N7iCLtiZIGWSPUG6zIGT6qjU74wbWSP
EkWFFSOfXfR2vaF6cX0FITipGFYpGSdEAshtO8ovz9K3AoTYMhfO2mhacK2inDv6bkNeql3IB1i2
LMiW2ZPOmfgpg+AruJaFjjSsWp3qsP4i60OwjKMkWwJB+4Gm7D7Nte+UV46+5R2iIhVQMdUd0NZh
5na7+z2qrhsk13Sbr7reRwRfZEydWr5U3KaLVhfBEniiNtPK7baxuCF1/EOwOyYHO3lgFdCTJVV1
xcUqAIVn4jk2TwO+UcBR5d3j5XO3KR3bWiETYtnypClwl4Nfk+Vj9fBqQbrNQ6aReiaI/8cN3W4+
+kSgw2lnk8ufxgUomESD0dPQUJeIQ4h82FaY6GzdVHVnYrm7TRky9TkbdQZDjCHKh/tSUvo4qwmT
LwVltj8wU/yl67fJT8M3fj7u1O0+p1Nj0AiiSGCXOznfVNRvddulpYS6L5XhZdQcqNrGCPak0Uy6
VRkjp+uNTmO4/lrYKGMZP31NhJEWlrgjCGqzGcqjgHvMT3jY7DTzvTK/x9Qqff8zZCt0HXchdDLV
mzEHvV38VOcMYlWONIvix2StJB5EpbzFj8DqQcwSBsQU9WLjPywUYn1T47pXgIhNWkFJSaEC1ooL
oZ9MAV4DtiSSpXh9PHX3Fv7HZsb//7BItALeL1aQ4pJGHBQHyX9BPBLIyeNW7sRujNl4zdMj1v20
epWVQyY5KF9dAvV3DwRLCt8rdBuTeBdGv8FFLLT4S5UAJX153PC9PfCx3cko9hlZWtXsxcWlNKXF
2pPZ7pSs2jxuRRF31uTHZiajqBqZ2g6xIi5JCoHactRViuXRuizIEY/gM4wDqmZPrFyc0Az2D+jc
xcfQDP3nHib0zNeMjU02iMXxq2mcz5ydU+9jrUpgF7eueekBCPAi5X2EmMfCLUx1jdJpvX7c+TFc
mDRnm7zgbM5oZnbanEOy3Qg1tMaa4LuKeDEZlaXbvYiMFVtBIHDrJy8vZ/bgbaO2DK9X1yyDJBCh
+PWyBbHfwJYJzYufKzspWQxvkXppe+U5DF4t42AbM+3dmWGI8ZpNuIS/sYVp43WDqhN0QLda+yKU
ep0jNFD6L3m4Ry8a5atikTdUt+tPmqosTaiFHB4zo/w3VroeZrCQFsyv8eQjdhuX4IeNaoPUtwKt
917i+h/dPsOMW2jBVgF5E3bLGhRBh9gbQ46YuhS/AJMa+qMJOQPdmRyNotqI8b/7Zev5TGbi3siY
FpG7reJXOPoxX39YCkETxIDiXEKQ/SA25JIY6wD+tQF/62HgSPoATuNXY+PPepCOoz4ZFGZjLLrp
RPOWObnimkGtAPi57ktbi89Zsc/wZa83pKEQ2z6adbe20YEsJLRu7GGbxkfdvyjSzvXLmS1351Ki
NE2gywMGSxUeqteDAMgfLoYSui9Qs1aq/lkeeHsXb+lPQVX6CE5QTt0lkh6rNvtmujPX79jL6Sh8
bHwyClmiQ2L3ocOGibXJe9SU4Xbb2ne0pZcZ4CLFSWcm/d64U/JUVe4nGWHjyW7w8UyAtaK6LyjF
wG/yAc+gWmfv0GaYy+bf2eljcMG2A8CkmdNsPjZBQ2/2pvtiHNGw0/x90p3M1l5ERrhO82+SNbfR
boIZlfo6wAZyDDwT5WkKDBSPMFBACF6G/uTuIm3fu0ct+NMwpmHwXmuUR1HEzja94Z6iltzfUul+
BitUWaSlkLa29FQih+qgoJhn0jJvt3CEPLSMo8CfiY9vApHrL/37JPpwJLRYOOIh1gYvZftNxe+2
/v34ZL+5SCa/PzlykHgyS8Ph97UG6r+VL6Hr5f4/Tf3t37djCYNUmcH1oU4jOqspqqQf+uClar9o
RXmyMnZsbPQvvttKM2N2b3YtjeVEXMW1JU9eLkmut5UUOvTJjJOt3KURQoA5z6ghS3dlXzd72Fcz
QYhyO1FUiIhUbUpFtq7pk4GsSq77qgyVYxyDHfV4ahsverByvw7ti+4eyvhFkDdT33H+wNxRWpiS
MdPtO18gFHn8CMMkTp8e0qUfVsLucgH9oz7FefEJo4Ltv51FfhdraqIAm50jj5/wYTXWGDfUtVKI
Y2Bg+IjsiPzNjP8Y5lzd7V5XhMyxz4mgAoaanD0q7GoJArtAaBnMebgp9Zll//cXrs5T4HkfW5jc
aBCRXVMLaUEC4jfC7Eet7yfZgfGbrpPmVDbbIvtRJ9I+079Y+QqTSHMm3rjbSc70EclryuoUtyI0
yfRjXxdHHV3bQcZVOFg9nq7bXNjYS3IKeMXKhgJC5Xq+1Ah8YaoH6jEOnE3jPXNj202C/VwKt/uX
7Z8svCnULJ65Km/O87FZbkjKTwLv+WmJpsQezRrUGFJQvAz8BAT3bzi/lbXPvWcpeMrTL4/7eXM5
8lQDyGSQ6pI5YvTJhvfaIcRX0rKPeK8tgxB2WpStRYZDO6opOYIc+UwHb2MB1bAtTdOoz6rUNP6+
hT5shDAPMkuh0H/UofJLBcY5DjpxCrrQfb1KMMowkwNMk4WEYJ5SUEGSkFbQ/MXjfo/b4HoRX3/F
5MzhCK1dBPKdoyl+9xgpJefcnNnxc02o1ytIEia8qj5yjrA1N0G0t9tDi4Laf+jHKIvF/JE3mZaH
iP57UjaNcyzdEqXNS5U/1/YMyu92TZrKuBn08UmhALS57oiGf40SDYN3ssKD/lU5Z+paDn6V9jlK
sEYt/vXevm5t8nbpsewY06XeycXeaFnHUOalEgT343FTbhf+GBoTkauqQZemOTqv9eIgM314nUOy
j9M3Hwd4Z4k7dp/3EJ8/xxitwIdfw54thn2r4qhkZiMZ8Ay/bR0YzdrprZmPuo0orr9p0vVcZFIV
tm5wCjT7gH+I2tp7N3pp0DCf6f249q6XvwWpkn5rJtcEseP1lEbIS1taGwYny69WufklwzLPWzhn
11vZLwRkJyTVut+2fnncrnqnh4oJvht0Bs8MngLX7Q52UOFU1USnCL1PD5W5BfYbCwMhjKR+apQf
Spgsk1+qvg3wIkGkDkHNhRTtECESEiLli/A7LC2rfpKkdYseXvAlosjjwXaBs3PGyyDIz/Bwo+9q
QcVpaclfbPQ/Hvfh9u4BOzPmQFUU18mwTXZDQIZC5IURnfIo/WUB39Cg3D1u4vbkuG5isg4w4bO1
CleukwtIJm32nbHqi5lE4Vwb4wr5cAyrja/3oqcNHcVH+an010LMwPNu01rczGDnTVhQuFBq04ND
RvlQd0qsGqQi35TmRSneNB5EkNWhb64ifQ+1ZNGW4dabw4PexrHXLU9G0Gm7Wh3SCgdC6+27mlI4
inB43ZUQQh5P1Z044bqlyYouKcQmmVunJ/jvprJyLTxuFj4lZWtbHRHT9mbuz7s941lpWYSp4z66
nrdMjePAhjd3irVvUlUsGkSFRfYth57mo2P7uHd3tqtGfPA/jU2OCbnT4tH2gs7BrYBNrNb/mOkW
cP1ctDWO0uQ8oiGoA5pC5uoGtoWS6VCENfPltRgmKHvDO8DoNitAccERFbbOuOCBQAE/bU6Pu3h/
AsmNgJciooTIcD2gWEjUSirl6Qlt+MJDb/cTlqNFCrHzkylfCue5C2ZOwXt3D4kQINHUc4mG7HGO
P+w9ufQtMBVmdurrf7TfMdaGnoMFX7kupech3Rnt2vkpMMO2ju25D21E2pdd981s1obhrh93/841
yEcY1OsFd7spT3of4IIjm0mSndIM9oDeLMPeXYJ9DMROuNnCVfuZJXW3QUMzAX4Qr5j6pMG2r1yP
hGV2KvWvIPiXcnsMHHcVGKcybcFizjR3ZwUD3SXW5FELLmJKTcnNQUIvRmRY5HkAqjGRJ+WFUFFQ
z4HH7twLOqvXQORurMdNE72IeFMmz+P8BKkZfbRg2ZYz4cG9Foi/yCexWMm2jv//YdmIrIZQrib5
qfRj5amDBrVGUGPugLnfCulKjmxiSm2y50dHwCxBDemUWWWBKE6mXKAdz2Fj7rYCXGNcAqQ01Elf
wGjGURn2OZISKHjGT6OK+uOVfW9jk/Yk7WrrY4VPnuwyH8330rP9/IRlz0IFVndGolGutvY2cY8K
N6uFd+jjNm8uVTS/KMfqJOLY3LyrrmcIV/A6KxPWAEyZdFkgVrYzsGJZF5rZrB43JcYL+urInLQ1
2UhYiKOH7Ib5Ke7e4+DXb0zMmmW1kqqnHldQSzuXEPyzFydZYXWtV+fgO3/3P5CkbT65+xLFSFfM
dP82NTD5pvEl8WGFtkhKKbnFNxnq185FoG7vKW+S9w3LAJLdC0RNwi1cfhfJkH47tJCUNo9H5Tbk
uPoCHkXXX6DaagfQki+o2j/OznH+jAo3+XlQUXEZNrr5OR0+K7k9c4reXMpjNKuz2ojfBSfbZN7V
TK7woarrk9XG68x4aZSDMJNl1I2uO78ed/FmjVFoMTlnQAJRcyEBct1D31TrPDeM4pTH0dcsdDdJ
hhFFXX9+3MzNwTnWc+y/oCPYmmQGrptJoA3q1OKLE4aH61R98/Vs26bHFkvPxw3d68/HhibnTVgy
tHFNQ+Ak3rH3hiRtHwctnRm2O/3RyTjw6IApx9t/EhGi65JB7/bpD5KxGDla3icz26SIgP7r7rAQ
ODm5vHiWTy/UDIFtC2eM4mRSZCqDi78eeCU/buN2leusNjgp9piB5wkirienCtD80hXgnYoh9ce0
yVVqfEoBUaTH1iNAaiksHTyGmhAZRiRlRpAjPHPUPTePv+TOwgcJTnWL+jV/TMFScgzTMoOcepLN
ZoFXz1b2f4ZasnRMf6XZc8/W2zOPfsPA0UZ+H8mj6W0eJMFoE+BSJs6+De7PNIer4a1UQWpsOTyr
bbqTsgse6p+6bGN/byt3ixctwjWevNNFsyT7Ypj1Agh51JxtrGBn5uW2Cvn3+3gcjmhdKm6TRRYW
IdrHlAJOdWHvKqzxjJ8e5g2q+l05oJkYvmfmAvkWST5EIe7f6j7rjqUHFQHxD+1Y2Asv+vx4gsZ7
9OqWGL8I8QhFA1JDCWGyUmpcgytUM7nN+/wLrJcllOyZ9NCdDQz0GuKloYEQ4rK9XowwXbwuafPq
lCkD7seHDnmu0JjZvncW2kgKAEmrGmS3by7zujTzISyrUxoelOFPbturILCXwhsdRuZANHfOiqvG
JldrhNiekRhFdUKObClqmF8/m+y3b8zg1m5CYV1lTrgwVOheNnfH9cCRU+qQXEjrk1H9kLAEsuAb
KSDzyWsL+ZNO8unxWhDjZE8WgwWJjeecSg6GBXHdoNq6maoZbX3yrK1aBWueq2jelF8rxH9U+1Tu
E4RhzHX/M32Xn8J9+m43n+zwwEo9GU+ltnv8ObfrZqxME2FCpgXCo49L90OwEMXY40aaT8EluVTG
byt+DtCe+vdt8KZUWDLI8t6UljwtjSTUw+pTgReU756TNFpWzUye43aPaeBz2QHkhcB4/R32Dx3x
1FbLSGzVp1pFG7RSurPA1GKmJ3/x29eTpwleqRanPXKiVJGuh8s37bSoVTwqIi0+tu9GSwRX4fSV
Lz3/U+y9DHX2Ve5QiCqdAy5ivYMdkoYHgwb8ce2+e9m6Rb8uOqbYqeVvCPY948+5wTpLcl4fD/qd
8eBLqeXBv+Lkma5rxLsUgtO8OTlWKe2rqMFpoex/P27kb03udjz+t5XJWZsVBa4VSFmd4uFYI8ij
4eDGLaD94120GF9qTNWwtLbTSycnn7M/hrfBVc0V0cwqvtNZWAysrjGRDB188hlNajjYn5b9KRBY
/TZIHs109M42we2IUEIdr3p9mjKVPMQxpFL0pxL7eAOBYUhsUVmtHg/n7ZGHT6hBzIfwIsfr35v3
wxo2EBlPhw4RYyXpdghQLnTclpPki8hmGvp7R1/PG1c3YgHkAGBjsDyu1/FgDSaO46k4YcEXLhPT
XzjSlwAPU+23Lq9jjJqAf5tOu4heU/G5KDco9G3CpD37DtBjnokIuu0aJAv7tZhDZN+eyFSmRv0A
cgYEidPaVOHFvgFYRzsNKPAt00HRVgMa0vhZZzgmaLGBdIQMWiVAnO7x+N9vmXvUJOzmWpi8IEwr
5Y1c0nJB5r0lO45zzkJGDXGfll99HHsfN3e7akn7q6AKqIAQH9iTw8Qy5UAagkA7+QXAESnbVJI/
cyreuW0APAH5gWvK2chddz3RCk7F5Lhs7VR56+wSQPus9gNuidv4d3SKn7MTqv+hWLTPIERVbVMh
DqdclI2/UpYojD/u753T4vpjJqsucOwEqWNLO/UvMpLYxpOiLam9A/r1u32J/8smzt+HzzBn+mon
Nna9n/mA2wBmhH8BTwNyzKtgmvBIrbztAUdpJ/S5KeMuVeXFf3LM5FMWiIVRHyLvKOpDaB10BXVb
C1XoTaD/COrX9sfjL1HHsGKyAfkSDk6Bdx30q/HA+bDVJT03cwMt+JP504ooYS+0Cvvvs7T0L7p/
xmyulrZxfsyfxME7aKfgxTgXh+h1+A0PQyzEF8XcUZCyobosM/bIzPkwrrzp1/G2ITtqc6RS27/+
urAoRZoFfF1f/awR16/sl1j980drVgUay2n2ZWY0xL32RtILGibAQvXJ+e3CoRO4b+gn9dyOYsSL
6tING/fVX4f6Bo2zaItiUdu9UovEssp9yj/bykYcm28Dcq5HaTNoa1FtBvNFN3YJCmaZO6xxv936
2hyH4/YiGDmx//ulY08+zFsVFphHG7FOTaNZGIg0I3Gha3O56bG/N+NPTk4zKNhQv5mkF4SndK5Z
tghcIGlUoDmmEdG8+gILa1wnoKRqWrXAWW1jrB/PxC1ScuT8EjdYoFY0stGTlm1MBvpYavSTn//U
nyRnlSgrlCAbTNL7XeWfezRma/l18Ge6fHdcP7Q7npUfxlXvHaXWy0rnPPpc+O8JM579p7mzQADR
PRLqf/fkhzaKqkWHNR30E1ZUp8EMd41VbRF4n3mK3TtkSHL/TzOTxUwSFSfKrtNPeqRv9TYylmaf
/SxIdESjWSDyotnMRXLn3hqvD/JQzJ0A53o9eAqKexElHf0UZd/C4snHaDvUsStzkPj0Qd1KM6vk
Xg8N2BpkAHjJgNi6bi81QixTXEM/oV0MePqLLtpt4LyNpuwdSsSPl+S9W3IEB/B4JiS65d76RefL
cIpOFlkl/Nxsc50msBgft3Inq0EBnnQBOWrOPaL86z55tTR6jAvtZKC9nVjtUg9f4+izhmSKrK0N
FgpIXXnRrVv0C00scH+EySa399VoZ7Gx1W9ovS0qWV/U8doqZpbU3Wv8L1CeYqOt3oy4jp9BLUJD
OyVBdMCCeeEA00PWv8WHwTPEAun4pe5IS8dBXH34JwJPX5fbWFmq6rtr78CA2drCecPOoqmf8aaZ
WRC3OWeODdhPJpk9k5t1yjcp+qFSUc7XTgpAc13FXnPRFuXOWSEx+I+zAsZR66/+pZWsVS9/Qsft
8ezdXZAfmp8syE7jqc1yJ2TsYhzK/g9n59UbNxZs619EgDm8kh3VUrctS7blF8KROWf++vPR95y5
3RTRxMzDzABjwNXcoXaFVWv5Q7cNwqJAMi9IbFazILMelJWPXjqYoGQMMLgWPnoO7IZqzeiMgUfL
lSGXp/kVbhCWinf//tNAKvIYkxpMCKDbcwmev60rBMOByECJH74aw6kzil0rXaQgXFnG9yBQtvHa
2Mz7u4k3VuagqmeY+bd5+UCvVzZe1XQn/UBNXlW3yavyYD6G+cmFQvL+h05Oav7mXduevQDUN5UK
9VNsx28q1K1duWn+S1wDJxm7Rr8L9rDpN1y9ABHMlGhv4Ci94VvWH9rpoUETa7wE1UnUdiUEovc/
aumMUI4DTIj7mrDatwaL2iwghaevWrhIVUUPnr9SvnqfMlLvpXdMUY64lcLErQGEueFGbicD2mk4
Q5pMNP2NltSKe1zaHAtoIpOUQHTfzT+PhW+mAez45xZZtWZ4aJVDhprV/cVa/JYrIzMXLGh1afly
pZ97zp1Jl1gyYTK0jez7fTuLm3JlZxbdVgaVEQQI9DMqvykkNBXApyIaVt6t5SUzJnAXAtyktLc7
I5Ymog9tr58VDZEm9RECQklZS6mWXn4mbUTL4u3SwXPeGkEiovUQZ9DPAwSm2WegPfmr0SPkRiqX
/bi/bIvbc2Vr5hxkxqTVEgGEs2edxp8i4wRMzUjVWjCzlHswo/m3iD/NFM7uqNQ28Nb6hX7Oc2hD
lWNViYy4Fpu+/8gjh+C3bVnP979s4flgn0g78K9Mbc677Waehh6imPrZQuT0ZEp+gZSctB9z/aki
p2aOOlixuHAEGRtGdAmtAS7wHICBLp6ReALXVimlL1JIPtxWL/c/amG7bkzMqgtGkMmp2MT6WYpU
G8Y8AfZNddwlyb8etIE5B9gOwRlEhjKouNszGI8IBkYShoriF702v2Cktl/Boy5cphsbs0Mx1qLh
GSU26ugb39IYB6lfYUBYXC9KPyqza2zqHDpi6UMbo4qK94n1FFXL4UXXSb1UoYrtCDTU/d1ZOnKA
FwEpaLohEtLdLprspUlWjZ1+FhA+3bYTtb80QsrhVr6415LA30NTtXKBF20CAmS0Fbgt7eRbmwkK
ISmIejbKql/qoDedyGyQmqXCqFqD3WqMQ97/yqVt4xP/sSjfWoSzWpcAUupnExxt+RwiXxysQMcW
TXBzmZbhCLKctya6tE9g0JT0szpeOu/TCPCvM1eu0tJtpW/9j43p6FyFDZZXlUJQq7iksfvZS/VP
yGy291dqaW8QLZySKtS1gOHdmmgrJBaHzGClNE/dyV6s770k+5ojvCY3cnLRgcht7ptcOvBUMmBq
oxnPNNnMJGFSJHVGbJw143WIj0R9WRg6chb9+4eQ0QampiDEAZUxL3MmAzTqpRQYPLfgpMQUUv+4
pSPSobWyct4WV/EfU5TQb1cxTrWy0DSBw1CVn0K1/az28hcjkGp09QYNgbq+3d1fxKXjx9PLwCu1
mvfQvRR5gz5WS+NsCQ+C/lEUf1u8jPdtLH4Vja1pwJB3fk6rIxiRNrReZpwLHzIN6skfqqwhodKo
BCkfxnB/39ziJ5lTi0uBRIg6ye0i0mYZ5cCtYXpLEOkckFEyv9fj630jC5008HlUP+EJUoAt6DNn
ZAy+ivxNY5xLd7D97oTyfYtXH/709Qe0eFtzZ5kgUMUPBeo4NcrAjYNAQTpWdnoIhOe+jeyiQ08U
LoXB7Z48lCPdeFM1H8Q1EM57DBsPHGAVQh+ZBvu7Qe6ur8uqrAfj7PoJoCll59cnOFSQIUX7AalO
vRrAy8rWf9gHg01QYc2CWGReZSk7xWQuSDHOUjfpkhr1R0FIk71LiWClS7C044zKMn8BXk6Gt/B2
xykopVrM9M85GPUXHp8XvTQKlI5kceUk/42kZkneX8o2+O/AQbwjv5MK9OByzzLOMRLTarOxvg7Z
L6Hba/XeTU96cg599DF1Ml0LlOAPQQJUldlldRyyrdrJTjv2u6AybakA0iOcLOUI5mWT66ehOijh
yQxJHJivRs9PYUjGf0iQfm2iS9XsKgFSH+J8yAZs8Rzo1FCTatPprg2piZYPDora94/40qsx0dP9
37dOf371aghhX/djb3DCW8kOA6bI1hpISx6cFgJ9jCl6pURwa6GKopzz6plno/9QIwUbBy+mkjpZ
s+LkFrIMuH0kHBylYV3RZwlTW8i1oaBrfFa87+LwfVKgQwupSL8zqr9VzWR7f+HeD6hw4a7tzULX
sOgLpc6xZ5g/RO/JZaQ3PuhVdzZ8UNp5YYuFk6CYEW+sUxB2yFfs3PToI0HCQG4tI7pR9pAqb5UB
1cb8RHzvuAwGJJ+qYhNLbwM0d67nJMixFM9x+9lsP0UuKjnRIYKm4f63LDqPad0m0BtduDktUt90
mVdoiXmOj2b/Bv2f7VNIPKqHNjqN6rlfqaMvlXCMa3uzkMs3It3yC+y1de2MWfJFs76Ije/oFxhm
PetjbhZ2xpzCGGz16CNiNK62Npzz90Ga3/Lr3zB/QXxmBiaMGIPnF9FHt+eTIaMWhC6cBOXqHkye
rH7knXMUaJSRcun6rSF+F4PyufQPue/a0ipseyGrpKcBSo+mCqh/Y7pKV5exhtSoDCKOVMf+n5WC
LDL7meeOjnaXd2C4emXbp6v3bgkwR7eRqICKya09BCXQI/Ny85xowJ632gdtPDOr37+hKJ5UNlSH
VbaSUrwf6uTaTDPq/2tznlMMOhLslZeZZ63f1ZV+auHI0ZPWAXarV3t/qJy6ggocOPkJfuUqWwNe
L8Up1/ZnR6/pvbDWOuwXVv6gCF8RADLEo4guseavcVQt7ifxCYoH1F6pfN2ub6j6KLq7JddqkGym
CB2r2sTEDaFxEvQPslI40VrxcPkqX9mcOfRYyZVSAWhyVpStuu+MxDFYXIrsdJWQVPiSv0run/vn
aOllpq9B6MyUG2ix2WfC/lkogtkhp6uJmzr9KtLpzKKX+0YW9416C5xtcMfQQLpdS2biJTUrTeMc
hokTyAe3izeoqNZq5QjeysTb4r4Rx5LqYO5dhO4LyLWlHe5J81OECTkXQ3SKmg0R2C4a+m9RiSxl
+vX+By69XxS2ZVp+E4BHmxbg6vKLUtZQwceoWSmIXCc23N77xmKwNUP7UHq9b21xz66szV7Loi6j
sNA4JjoXPZd/qPKvgUj1vpHF+JlXEpAzGiecjtnJGKwkSmXBx6EJn5MGfSH9R1sdm+7F877G9QH5
nAaAgBjgY5/C9JxIhx7duUSEHcD4EVpPwzTy0YxMI+TbUsm/1F69L4N9bu7z7nD/ty5enKmxz6Cm
RIY7Z67zpLGGZ6Q1z5K39bVtlu2TZ4iPNfILH7SR9Fyt+d+lHb+2OHP3RqJ6YQgJ2jkICNm9UXjz
UrhYEOQJjJ9l1H3teHPuf+Waydkha9ysCeMBk0MUbeHsh07rpY8vGbB9L+62qqCtXKU1g9OfX51q
FBPNsWr7yeCD+5BUwWPk/iq8ZyPQN2nQHu5/3tLFpSxLpEnfZOIOuLWmNbJSwc4F8EEnBypPknno
BFsHgpDZErzcayQo0w7NHlCT7NDCFFBu5qBu7UleO1iyREGEw7M1vB9yXh1qw0TTt1q5Sgvu78bS
bB1jIUcLrsBS7H6rxdKeAkwU0jZxRGIqrCzj4mcB/LFAG+PR/4ZvV5vmtYi1ha1voNRKQ8gPd6qM
qJUOR5+4VgxZAvmZk28gY51oA6zJUV3ZipCz9oqCwgvdriA8gmcbjaOe/Rw3rfAW9dvIzzfRayPY
9Q9YyYIK/VDZkeuH5qj0L4O+l6O1UvGSJ+An0Ssm2SQW/vuTr35SESECKCRwZCZI+6rjayk9qyaa
999yITka2QfFyz4rypf7R3dxg6+MzuKSiGKa3qcYRWMXvenftPo3dfa7Ae5IYXnlNE334N25xR9T
CefBoWhzu+giouZp0GBMDBLZiWNa7kJcrA2eLR6jKyuz29GMAZLAY07GLj1AoQnxeWC2DHx0kR2g
A3t//RaN8TGTQBGtrLmYwSgVYZyGFTWu8M2scWXqj6r6Igtr/b+lpdN5oukxTkD8d3EIpFVKm1Bn
6c2XYDyb9a/737F0DiaQCKEO3K/qfAyjNFq3BnZnnKE+sbXirVdj20o/oyEPPez3+7YmpzE/BgA4
p+UC4/luHqNQujAMRZlCh7od5dLO5E/xKNjtx4paTrzy9PztW9+xNqdDoDgYy0CADMShzaOSPYmZ
5KjhWykcpfS7r+wi1yk1fI0fn8LY3+SltI3F8aGPyy18UKjJfOmrzhGro+l/NvrEdq2L2330s23r
OuggBD0avMEpKh4k8Tih6sfqgaGnI9Q4Jnzx2TOIe4bG7FQAkpg+whnTDLaQPBvICsrD5v7KLjxE
ID3+Wdl54RCmFTdg8so4I0L+3NV7UxccUF1AdE9gSbtjLa3VX5fOpckA/jS4RhdqXlXuLPRsIwr3
58QInTAVn0whP97/qKUrxpEEiT3pUEB8fes14CluBgbjjXOUqQgLxrLloL4o22JC4px7nrHyDL2f
fqekyAwKpVfKfVRfZ27Kh3pF6WSXIm+/VRobcvpEP0X+QW+O4nhs+8jpznUFm82DSDN+hA8MeAR9
xMGu1wa2lq7lxLwNvmsagJ9rO0WqMvrdQHTuVYOt92+q+8wQG4rWH0rkqO+v8xIEmR4EkxsTypHZ
4PmbaBlDxn6SN1I3pBhTHHx/PxqHgY9Ddx0oPG9CtIka1HXtfuR/wkoavmjdy8oPmQzNr+z1D5lt
gGUinC6ZhXkWioNeBweh2Op8+PCcwVxh7Ulg0/CPqzglof1vZuaGtbbMUrngZilmb0gh9X2MxKl5
9uNvmbGrqubYIlgtaDtDs9vu4wSUHH/nqN8m2bFf69stJTAT1g6IP/UYjv5sJ8wmboWsrU1Ybhh8
KuVdk4yfVJqhdfwpVC6y+ySjdhz+rJM/moI0+HH4OUKvpFHkD9/EYHD63JaUyi5ljU5AZUvyr/ot
+dQbK8516chQGAe/Qy1XBB41u5uNiqqlV1Tm2bW+kkJ5ibtpQcubcJhrA3LCaoQG8wnlW/+DYqVO
7h6GcQPYdCOtrdmCI4JcnaCXfwEv1Wc5X+tJSZB3EjkfGo4wdMVrRGQLM61/6dsn3aLpjfy7aVfx
me8pWa5XmnmuzX1jbKyDUH+UtKdpbLL4mOuqXVSnYA3duHAVJs74f4zODmLXBFXhpqp5ttIXzfox
1eRrZbdy36a1md23iRmXDAW0HnMv09pefRmnpM3NTMDLiGGx0RMopeBaLnZ6mb2mtWs4rd+Hux6s
Fa2WPjzAu1A+iWFjftShOrSl3PoP5TI8MJgqNhStuTn3eSUXaSLV7GYtPEnF3v0gaKeYmmjyfP/T
F0IRCjvgTKC2pkE+n9qs6iJUi4jljahHiMT8cnSCd5wasDd6tN5WPNvSbl6bm37O1UIPiHi7ValQ
bAmeavl7HsBoG6248bVPml1JS4jyZhz4pLChnJrZZr5DeduWi63xGP6HWJsZKbYJXSMy3zlppIkW
cdSomXVOmIiJpBel0e1c+NrIawdiCXx/Y2nmElWmuLMoTRkClfMvMYDZIbbTUt1X7s7oEFK3bKP4
XjWkcZt6DUm26OagKIY8GtkNWkqzZpKUKZXVBIV1lvfquI+iD7HxnKK7pciXSLJolRy15rm2HnLl
RYAqJnxVmBVqVuKShTjob1ZPIRJ2SxDtt4dHHVQlqLTKOreMpdVMFI5o4pml51TmSvVkIeqgMwcC
Zxqd18F931pKMzmow1GwQO+mG817HJLGrsOjFHw0u8/3L+DSjfj/pt7RYaTQrfVW67nnRERKnRk7
pp7oYd43shDR4ddkIhqGGxhvmiNIMjcIByHk8ATxp0LbpLGjNV+litQjePK6Y0zTNDh2yTdDoFNe
wDp9cJs9YI9aOKwxg77fRcobEqEl/+EhmRc5YlAldatzY+JcfMuk4qsQKtBMGt0uVqq1hHuhpsCQ
EsMyFBfhUAKQfbuTYiGBzekkdlLSHIao83IK6DSSATPInSHeibaab++v9vstxSawXnJVhH9lXb61
2UWUmfs6dM814bBX7xrZd7qVrvzyh10ZmT33VS0PIiop7rmK/4Ths7VLUxvGFv1Yjj8FRdyk41oG
/t6vwhMHXSXDj9TLIcy//SxmwQbRpXp/9hXAWu5bFujn0lP3rf8rTh9pof/7VZx2jblt6OnQw7s1
16q5z9xiaJ1FhhqG8aGY5AdWRicWV/HayMypVgqDfKXiW2dVa7aS8oiIRGVYtlzL+zT82FtfdPfX
IOQrd34hkmIpeS9AZ6MdR+54+20p73EVjdyBLj1ncvjgWsUGvj+7PDYTosHYdT4UvV4AafXKA7ww
jHFrerasVpLVlimU1rmkL9VHrx975JsOPUqjthvu0435y4Lv0Wx3RrYVtDXr7zufk3Xm1ui08t1z
P2So8KrF/rTeUtrYafc7BHzxpMiHdOQ1Gyl0OornvVarUjxLh5eqKqXpicD6HSdPWCRK66W8Hfqr
1qlbHg9Z37bUGSX5bVUlemEiB4VKuLPg/6OhTFh5u7/w8zeZbtacXROmuID8I9D2hfi1c61dWfqO
We5cFd8gmU7pkloOdq88Gf1INqVVzhBsxOaXWO6MmKIQJCrV3lgbqZu2+TbinX4hFFiMosFvJ05e
+ioQMyUl8nR/tM6prn/wBd+zy9JbiS3fv6LYgGIfegemmN8RNGdSXFdIWlhnC76+itnQsH+ustYu
SCVXia0WN5giwdSCYIbXmEUoDKNlJmSWnOtKcSLpSALmARszzcyu5NQOmTVShIsY7QPEWgS5d0x9
j14jsPFoW5nIfJgv3rBGpbfw1oG8VywG6ZnzAKx1u8pqXPqqEbi8PspO104uFTNJPgZVveIr1+zM
XHMjl9VYiMQrQqM+VUF6YFTiQSVTClcAtYvH5uqDZoFRIGVJblW8OnobfTf9CA5aWBjvO/6lYwNh
w4RDRv743VBTrPbqBIpxz4bm2ylxAWMeSvpFrGTbb1dw3UtP9bWtmSNmeEoS2iTlqe72hvqtSD4W
2oqJpYM50UMYxALUseYlyaByY9eq+Ry/B+mysUK0TPqTqxwl5UE3dvfXblr/+bUGtYslgOpom832
Ry9SINVj5Z6RF33k4XKA8G4EX/itU44tTflR7n6W3Uq0vGJ0ziZSB3WQ6ygVnZshBXxHndA6lSJZ
AdRd9Rgn9mBYji/7awHJ4ubBdg0TO1xrkPbf3q5GTfMkFPlYL/2TRy+m+qsQ/kuAMDFq/5+N2Q1O
3MoT1LB0zxqiAMmDfCy3Koqkw7cweoKtJPO0tVB9ig7fbeGVxdldVpQaHhkZi7rbX9oa6Q7DFk1E
wfonL3vOqQHC/KNLj32X7ErZP9w/QAuFP7IECPJk6MmmdvzsBGWJno9DgnmTHoUt6dsh+ZFL35FK
sfJPUnKwasUWFTuOHqJB2aT/4cm4sv43Xrt6lsZx6pLntQtwQbIL8AhabxyMbpM8kdesOM3FY8uk
F+B9S4dkY4YHH7g9WqNx9wPea8eoq00faIaTte6+bbf913oSXZf2K+u75Kq16a8GUMtvnj8JVVdY
Zp5IbG9QO1myp2wWCYd+3MTQu6rF19rcocUYeN8CcOm7MHOK4ksjrZKrLzny658xO2WimIEF7PgZ
UaPAtoq80qcx33rbYaft+w3sFy6de+g/ClZFWNnkJY+IlBrQVzCP01t9e28rM/D6LMAjDuGhjt5g
oQUFZ+dIalaSk2lrY5aLR/ovU6oxRTsUUW7tIUYOK53IRtMHd3o9eW3VI8rkqqs7WfpY1wGyv8Te
InKlFLdF9ZiuqW0vfjGjXDLDG9BPzckF0nwIRWHEQzJy4Ujhzsr3wJLdYiPLj+aaqNSSW5zmxv7P
2CwSMhGU6jRpMja+Tkj08glC3//ipa6NTF7s6qKa8Th4iYDv5Y12y3ITyd9iBRIv6UvgJo7UeYeE
2R676cYdEu1pH6/do2nT5m6Sw8N6igahwvylcxuliv3EcM8hxaBYdUAzbEDpAgGhgpGc6nbXxD/M
/CkNrIMc7Azh8/2LvOQ9ruzPHz34hZj4iHUX5vRtXJFO9PFz4QziLtfaTyLZVLCKFl66s3SmuToA
X0A1zjZ2EMNQaGWLe9Pp+yQ6a/LPsfxSuicxi/eu2uG6jE0UO1L9o/DCLXQ9T7q1WgpcSuEoAvDe
MoBJaXr2Isq1WOewmAm4TbDKwye/OZoFlAdQnng1dDN9axtMxRVKeM4y6dP9VV9K2E0eY0pyjEyT
WszWwG+6qoxkVZjOnR5HGz/YJepzu40uVmSj+CCvQaanV2B2zjAI4xPDD6jWzTPW3jWSOIpl4VwZ
olMXwhZ4QDMg/lIhk7g38j+i1TnK6vFeWOUbs5NHubpfUiKpOcsnnLP4Uw+/MzpBkYHsO/yDMRxX
vUO0VW1Kf43EbnmBgeHQbUW75115TvIDXxnzxkX/AWXSwAZKn4zb2gSKadenRoUKaY3EY+FJhJV3
kkSHng/O0JkvCTjrvVlichCgg1Oc0IeQ09NODDke7x+fBT9sEtUwCAg/n85k6u2q1lnT6aHAq9dm
5tEkETSDU5KYB1MPHEn5YkAkdN/gAtodjlEmsBmBhUgRuadbi3nYV8WgyvhJgcIupXLYJ8Cw9/ox
MBMmDT4iDePAsriVMmgwDHjVQOmoJMnEnZtQ/pp6n2TvVVl7ghe6CfwuZANgKmYx3k2H+J4WyEoa
Cuc2hvxZ2Gop/zyGCp6DTEVKbaTE9l61l5MOQfF/39W/tT7bB03yvKZqfOFsuGNiVxXQDO2sI1/e
anA7rAHLFnedCU3qHeB7oDy83YMgLmUYX3OswZrvhxzrpDkMCkp8DXDfOIdqWFqtLC44a6Yc4HSl
VjrVJGbJSVo3QsN+CnSwB4AuMspJF6veZe4lRacdzDFMVpQmfAiUspNcXNLklPUrb9Tih+sTNw76
WFT9Z8uMKHrcCEEqnHt9bxb1ziiCjUETjNtcKr/gv1457QuRB/Q4UN/DxAO7rjrLHSodUr4eoVyU
NnRxY+WUpANBSjetka0NDy/6KYnFReOFe0yR5XZT6150vcirsEWG7XCWD4Iv9sfWj+i+x9mTZzH8
F8WZ9tBl/uD4kr72Ei6uLtVbcgd6p5T8b3+BMPjx0PiicHY5uVZMrutThD81TEuH9Zsff1lxJUsv
EdZQqIOUH9T/zJWMVjf0bsJuVsnJDaNN9UfVHa3WLpBoGlpkk6CKa/2TKRSfv37XNmc7GsFS0CgS
NpPS1sfczrcNyJf4h+vc/7iltUTYY2KVowWmzr+tK9u2FjRLOJe6+5YW2S6PYcxhwj7+Bvxbrb0V
yoAle7T3aHqT/PHYzXK/LJLkJonYu8ZwwjrYC5dqLzWyIxYvfXK4/21LnuDa1uycREEgutl0Trp+
tIMG/PCaO116QK8tzO55gUxxWueDcP7s1/JWR9pX2E7ibPe/YyHiNSdx2IkPmOBrTmuvl3otJRah
l17oT7158PoX0z3mBaSQUsEDsvU/3je4+FngahhZonhMWff2gmloBlZTG/acjnBJCxbivHDrKuJe
XFPUWHJctAgBksN9oEBdfmupaKRcThOCvFz73OmPqfHVXxvWWXxxr23MrlIRcxpLyo1nF/o6d1t9
Hs2DgQKWe0xtYxMov63fprm7v4Ir32XMjnlv1rE7tti05D9x88e0Lnn7dt/EoiO++q65G9QVgUqG
zvFW8EFifJLgP1POonugyln+9r6M5RoZ1NKFYqoL0CUIGcaeZvUDq+jqoDFF72LEnbgZFW2wxzRd
0+1bOn1U/aDxJ2GX301YF5Wbu5JCyxzhJsjStq31oy0lqBatlWO+1JIzGeMGbEnlFszB7HvM3K9N
M9DpTVnNJmJqIhi/Fw+M9KcdcOAcrcUn39qNuPxBoorrPurhWzI+r+zjkqu//hWzO6BlvjUKvgHE
I/ndMFf7UH8trVeSAdC7vQ03oQi1Luqv5z5wXPmRXyI0j2O0hqhbWvaJ+QYiZV0GADW7JrEIyV8n
9+4ZcgA7j4CZhU/FaNltVK/4s6W6EGWSf0zNHwHdG80kNkda6AhomKqNLLL5kOrhgQmtS2e1VGee
oxRaP1N60tTnck0Cbekcw6E6jfBPxNTz1LIK80pLU7KRSnwaBJ/Z35W7ubClXJMJxTJhWHjubt1a
qxuZYY6pd6ksuDsCj+vJCxR98wsSrGotJJt25iZWQEtjooSd5OxhophXjr0hDpWiNXyUSWlnbqZ2
p4rGO9I2wWNu7Ipu5Q1fsffXMV2lyMUwpl2dYU8KUpQZvvkyCl3Dxao+Q+i/KdOHck0W7N168oUG
NSe+z0KJWJ1dkUaqvaxzVe/SVvG2SNVD2e3j6GNhqa+usLl/H9/dg8kW+IBJqegv9Pl275Ii/19b
oC1oie8LWD1qQ9ivNqvXDM0SFbNPGi+MTO/SuB+KToFkCEmcRLaLtUnSRUMkITJnYyJznRuiblMS
R3uXvlU2IVMHpvohHK1jJv+4v3TvL/a0dhYbhNsWQY9PF+/qZMShCO9Z5/sXOCPKDhWFcNiQ+m/U
JHvoleAUx2BYkLdkOIAzImbfVr916Wxe/4LZt06DplnTR/6Fxm/vRkehfaj04GiqySaqIqeNk43k
/b7/2UvrC2mGIZF4UVSf9zMMJa9ixUr8i0jKxTiwilCf7h5Xe2LLdgwoJwHmcBemP79a3bZimFHr
c/+ixgfR+z1NrDN17P9r3jU2kaT1HzMz5xUWjMPpNWZab9jmAbT9kWZ3UeVUhbg+5vw+jJnMTbBC
2s5UWOfzRXmB+BC5CebqwZHwYW9h0NkuIrdmu9VeB+FrFEord3zyF3OPaU6y6ow6Q7FkzM5pkddt
70udD/0aAPFHj8P55Aavgrz31w7H9Fe9MzVtF/PiExpuOrBXmxYpY6C0We9fPC/kpdMbnWfdW3sC
3svrTKsIhhroG4E74fStGXhu9DKCyekiaaGtZ99bZKH9CHDJ8BNJnVENHDnp98jzUhMpukM9lg7k
S44YvZT6cwr3cSdkjBcoGyAN+/vXY3EFoEgimUDbGnjn7U/ThT4OQmn0LxFcMlHMJOdKBLVkgIEo
VYRtBW70ecWn6SK17TKL3Yw1rnjBkfUHFG/vf8bSEoPUnuqzUBITNMzTSTegHFGb/mUaOBr9BDJM
aWvUF+qdtnH4nRsvprTRg89CEkOIZ/fqJh/sKD+K0h8/jnHv/wFMRBf1+ifNlratG60wB768bRP1
YuaadFTc7tv9D1+6oZRQKaTyfQxsWjMrfpu2ATV6fGrkg+aGdPyAnEiofESYJ7IJU9dGG99PoUzf
dWVx2vGrS8MIdR35iutflOhRNHtCKKZkKYBMdeoi1kHJPalDuIlRrDIa8yQp/r6vAR+dBPNXjbyg
NvzI5Tffe+l6Rlb2bbhpNFgo/MDhhHN7PtxfoQV3cvNzZ49OmHRd6+kCJ6OA1kbchABnGmaWrfhL
FhfM7WXb+wYX4qEbg7OXIEq8SkxU1ofWwAffcjeVeLJcfyNkK3u/8JxiCAEiKtXMB88JU5SukgO/
iWCYF9+KtrbVdKNIA2d5kygwqGtv2vj1/qe9p8qZ9p6DNrEBTyDwWeqs6mUallkcXJTyq2TilaQa
gV1f3stC5giudYR5Y2sJ/VEPXlVBcJr6wyjT0e/WCBIW3AqAd9QgIM6e0NuzQ1gFpVhlHt/eG5IP
Q9EAG1GS/+s59+lzr6zMzk6dikNaw4h9acNv6j7U9o3/uU63MOXdX9elnWR8F2sgehnen4XQQUPU
ViOte6lH8O7nzHtw2xROpvZHmvi2xeSNQ2R43+bSvbi2OXv7XN0NhETApnXoPjL+s1W3XvOU+ZoD
Z+i/NwWejDEsdAQYCpsFLXoxBMTQWXiRaqed5J+2NV0N9YNbPwmrCezf2erZow6kjJFQZhXp5swf
9bZtJYZDa6wl4lZA+aENp55C9yLke9eTnoIWIRVkcfSPgr8ror1ZghG3gpc+ZMm77ly0vztB+Zn8
UB/Rby/778j1FMGXhgZFz8MdVkdfPxhM/9fHUP4WqmskBEv+A4FM1osYiOBq5j8CfWxGISzCSzDW
ewroIFD05DGRoEFa6/wt3SKIBRCng06VCYjZxrh1EMWCFYcXOfhFYSpcK+8tnWudVg+Ymr8J/ezv
r4pg0KyIrbAIqoR2PIbjUxE/Qo1tAybq6g5M+b+WrOAWkXAzdkhfi0hg9iCGRgWvCPzel1QHPK20
dhg+UMJZuT2LK3dlZRbSqcSn1JI7Vk4PLTupzV9U+NY0AhaX78rIzMmxaKkuWU14EbM/ffKkWRsp
/SyaB19HdC97C9fm0BZyGJi3xL9t4EnadPZRUqcMxFEsneRt/OgxFpEyV+F/SNfozpaO+LWh2YfV
vVahT4Eh2fgkatVWMnj/L4FR7VJ1c9/3LJqifE3AMhV75iAj5qX6QBgrblNdbuT22WpoEAmOVX4O
hZVU8/0AAzUJCvIs3CQQRqHuNjISI8tA6IM4X/a0D8mQHsxStCeqajcatpE7bhQNzjzHFF6DYA0h
ubB32J7IE4kJJvarW9tqrHaxIGO7VZ7z/JDCdIpLX5P7WljNGysz36R7vWBRc/QvjSlldg5kTA8f
FdSn+lF/jtTj/b17XwOexnb5nIkslrkBa2ZukAMVsUU/uDShLJ7cKC42YmwMDkrfzdYT43irdd24
76Uit8vccE9GFYRPvm64O1DvKe2RLPs8dGRNtdEEKydr4XbC4U2ZEh89JR4zR1PpnuQSChN+Wd6+
YuQXno5ftZrYfcJQnOJupKr+hjba9/uLMm3k7HmT/9Jj8HjTl5lDJXUBcTK15zHt+vwlipJPKbQ4
irIWxS4lFgp524TQppWszAuJmlx5dWhE8QX5vWE/JFZhN2OIVIl3RrVWlWuPgC+zIeVuiDzzNcGc
hc9EbII79P/oTeavYIuSfFIkbXwpISiNekd/G9G5ur+UC6cZG8zeMJQCicI8Lw/FNHBdsNiXsjSj
LVsnPlWmZAF8Sf2vhlQVHzw1WeNTmBulnAKGaOJUpIXMUzVzEr4uuknAOO6lk1vgcHvDO2tASQrd
2IfKGlB78tjXh2UyBkwbtmqG/CaA2K1XUARfH2sFY574ljf9TpQEW84Ri2Pq3rxYxqaV3ppy0yWi
7RqSE+krA3nzXZzsaxABI7E7ifnOVdF63bX6tHTji+LGNtW3nmZvpP0XI9NUONsIa+i8BZtQrLUi
gJeXUqtsXfvSl7UtrCq9LH7KlZXZm+WNCS91FCSXgXpzx/pl00wxDJH3z+S7FGtaMv4BwTmlAmzf
7Zb1aleFXS3FlyiSdpWJMoWP2F70oroH6cGQ9qKWHqXE3KlCbftWBecPelL/8mJMv2EiryVsm4ZS
5z0gGiNeYsZsW1b7z7DeULzipLg7Kd5m4loH/V1h+q+16eEEHUqfb97cMiLZF5WS/UtGaIfzTUvY
QZloanPFJOtV1B8Dq7cLYvURVtvc/5NAwnd/2ZduJWWq6a4oMKrMc2m4nN2ihKz6IuJbHbPjufEI
G7aDwbiUm1euHWd9cLhv9N0AOV+OZicJEcVHhqHm5VVmRUe3M7GqMa8tuN+y8SD32VssO1bH9C9E
q90Gvi/F+iFqyQaJx5DRFZy9tlJJePf1UyMMMMGk5GGSe0x/flXSEZvMjX2wXx9N5X84O6/euK1u
Df8iAuzlltPUhrIkl9g3RGwnm733X38e6gAfNBxiCCcwgsQCtLn72mu9RZIPsi/vTIxedtM4CRI3
BjJZeVqfbnd+3i8XRxNt4m9MJht0I+XGRbApGYE0xJoTvuTNGOzrQFXAqarT4XYr14trbgYdIO4R
XL6vyuJ6NUt2YOn+ArW76f9pinKnjcoxa8KjWTj7vv9WNo9B2KHUhYGf1yTNxul0lZpEM+fiCxYH
/gBCxOgbO3wxE7jsyV4aH7v4ydCL7+TR205xKUwkQ4oc+q/hIPHezx7aAjkU023Us+TfgRfXtr7p
6l54f45z5xG34Ny6xIkXk9RZacuE96mS34d51J/iRFEeNB/iWikqzZ2iWgEkhg9A3BvmOS7yZt/U
oXqUMbT5pAf2zNhqmv5hahTcFmM/2UkFXiYy1+i+SJuvgaH/lFrM1nBvjw5BQJLo9tQuI96Zws73
U5ng0ECyb7Fo8fApk9FMmjO2ze0h02UTz0V7OEVDJPYp1j9b0ehqgwAssCEHW8+6udwlxhQEktSU
zTkQnp6lr3bzqpaYgFSvXTW4Vvej6pV7KetP/rf6vg8eW+Mnx9cUWBtXxHu+5OPWmXsOU9ihYkvt
grPj8kOE0+G2l9fNGWXje6E8NP03NMwx/yqDnRDhQS8R/fEfnc5ySwlJ6+6TCA7+p6T9KYzuWIhz
ppt3efUdMk3AXwiA6V39PH41JeXUb4mPvW/kq6/FsoWPIYJHbeDya4eQXFaTDM2ZVMfDkLtOqyOs
aLljgg9g81nELZZI/5iAuEmbPmjZdKgbY4/ccmre98VDWs2yp15QG7sMhTvDeTPGYdZX2yicv78E
l98J9vcdYkHAu5Qdl6uqQX0uac+JlRaTW/VG8ZIps5eSOgUtKAghh/o+qczEcVthBY/qmIS+Ww74
uskhNTIbkhbCRjpWyJ/LAliia7a6/RCV/pAd2rRSvChuIS2VfpSBa5Ds9NcUCeCghWijX2Vp9AIV
zao4DwTaP4K4kklqqlU07PWssadjpsUatcUp3ZJrmU+gq56TB+K2B+MOKehyhnQ9RJjCIBtXo6RW
+OHe6P7NlB+YAsJ/frL/FHnMXcNdD1QAfVveF0t1GFMZ0JAMcuksQv+cJj4Lo3qwjOkxls563BDu
+8q3PzwraJLqkEKIZmmIiC4um2ASWkUBTTqb0QOltfu+OQ+8akL9y5+2Q5oBigIuHZxJPAwvR7Id
HFRRR0J6acKC167uqvIBJftDV4wbscMyHJ3vlI8tLQpeadFnVZ2YwsOYfKdKk+xKffNbauyN8sl8
il6sjUU7i92b1GUnKEDQjt4+Eafti0w8GiKFGhb9Sqo/zUrTrTkGm9V0CI6QuLgcwE7LtTZoGcAg
8R/6V608+O05Tn8QtXAjbqyKq3W/aGzxOpKU3NIpUdG3LHywUXdG/dUtUgPmG8iIenKR7rq9PlZG
82P3ltkoU7QTEiS0qKdvYUw23Pb3EyRSGFKB+Pd2W1fX1WXvlsSozmwlPS4c4ckUkMN+p3dPGdHz
aG7kQVZW4kWfFitkCGur0xPamfLvlGBRllSPSnG83ZkroOhiYSx3MPHhoGcxrfTSt9C0v3V++jXz
1Uf1c/JS6ntJhK9qBk/CmFosSja43MtYddn44u035YWjVYrPqrS+OP0/Y/qH8ff775/haJBPiMbe
hYo+xN9m7vt9OknCSxz4tYNihG+tqfY7oVTFsSuL3CvbYStjuDZvMD8pHQM+Qq1rcVZ1qTSNfdgE
Xp/IvRuBt3xIrTHjmpG3mlqmyub+8TifAxbe51Q2Lnc1rnAhgW4deI1eRtIBAjERWl6noOB4IHxK
6lRUqCqV+XAqp7I9+LLotpRzVrbD/ALAowtyhA4/8vIb0oSjRYxh7Im+D//SQgcUaev3B2VopN1Y
VPVG0esqgUan8YLCAhR3CZhyy8p8biXONDhN7A0d7h2qj+IRaSxsVkTVH+Ipxv/Z37Vm6Klon2zs
lnnuFqc2ylboEZFLwORtKQJQ1qNuTIYSe6j6JV8jJ5dPo1ZiYuFo8W5ICgVCryIdSkf6q1H6fl+W
udi4oFYOV0JTcl1kSNHuXtZhGquIVGnQYi93ujI9DtNkvNVdBdjCdoK8PAamLic7LSuzcO+HcbCF
8l5rn7sL1Ww+A/bNYr4by88kM5siTx41rCeiMjkZbd19kVVR7GLenI9yIDUnnOnVLSj2ylIDIU39
bo4idRbA5VIrJ3lU4rZNkYNVxHOOkMrJaSqM4XP72FWlfro922vN8ZJjc0FARXZzsbvGqFVrqyoz
T0wZyiM80fK03WGkuwODvmWgdJWfYlnDs8HSiPmZKTfzuH84q7JOtqs+mHJPbey9JVq3T8x7Pwzv
YvWMGfIOcQY8q91WMXepIj3r1BXrVHtsMXO/3e2VCUaa2uAfagTE/YtRjuugCXSzLLySrElhQTwN
8pMT2w9FNbS7KGpfVSk83G7zqsRD79+pxlD0Z2HTZWYsml+7tdqWXpXbd534WypfyvSb5T87+G5R
HTai5i4c34S6pT27clqDDrXIpqrM9FVgZI851EQlKz1Fz/5tLHGIjB72UbRlnr3WDlXzOR+O3gXg
isvp7WM/7nzbKbw45oTUk9R0za9+Ypgbszf/nsUJxQt6Jm6zRTToW5ftRBQXsazKS2+sw0NawTYk
12T04VFPPmvGp9vTtnJ/27za4cNh+kVxeN5BH9asCFtfgnNHegeHyBdFyrKTQIhqIxBa6xIpLUxx
56oF4f9lKzmYT99ywsortB2n8509KqcyEueu/tLLWzCslX3ICpyd57hO52t80RoLVXJ67Ek9TP8w
M5GgTj6MLY+n5tk4pQez+OFPTxkOUqn1I3K2luN1X3lGQZSlgDFvhSWYWJb7fDS1qPCSDp6d+CFr
grzaPZfB3gk190+n77Kxec1+mL42zqUxLuLCyxqU1SsAr1vqEPNgXa5GDUUykt06BAvepYsjNLbN
Hj1lO/YUOTkMCG7EcAKi2n9KrWKD2HK9wS6bWjxFW+x8ZpHt2CtQZQ5x8XmNky0IyVYbi3hVqiKp
QmIrgSuTQYDsijBBUja192beNF9vT87KSrgYusXkUCfo00J2Yi8VpTvl92XCSrAfZS3fTfaGatRW
W4s1Ty7XyEKLaZJfcvNoDF+bn5h37ZJ0i2+z8ty4nKX5Sz4sOYN6dhGltATxJZ92A+R7JyF5NWrB
WxBU+0J6S6OnPsFAF1xQr2xFL6s95XoD1wfCTdMWM+g0fhuQV2ZB9tkuE9W3qO6P8hi4ifCxD/hy
ew6v43MSMlwrrDse33CILnvbWONkDnKceEmJ89G5LU56vG+MOyk++/WLLv++3dzKLXrRnr64utWp
TpwqhnDQiIOcP6YBFqa4S407hA9FhSZd3bgOCcFi2HKYXBtXck8ghOZRhQlx2dO4Gm1t0gABV4O0
D12he7ZNliv7FW+xJ6/ACzB+5jTX/5paLNYgLi29ymlqmL5hQjspvquq3dHPMWC8y+PxpFl7MfXI
7uEyjrNc6B/NenBrLNluD/fq7H74kMXsorZeCry8Ek8XfymP+vQX+jBoZbSf019ytvFS3mpr/vmH
feMnhA29XSSeJU4ZBrOkEHXpWJZu+htZN6PbomJfldDeR3nG1VPghi6wlD6ZeeG+YrWJN0nH6Vjj
uiH9TAEspdOdMr1K7W/toZvOoYnjV7qfqsPYHs2tpNXKU48dyvZBmJ9dxMK67HUlSXFqNUmKem+l
KS6vwkG4WYTK7k5EnTJnJKyyoUTQ5v+mpHwxKJBloH0lprH/4TgGB058Mb+9rngodTQMjVzmiWfo
9VFO71SW95g8pvnzkAwbC2vtmvnY1uKQLOXIFBb3rEemXNRfEumT5Gxk5a+DfEYWBXlKstyKvCMv
RzbWzKJta04mJ+73eO3xTt0HNroryLwM3+1oK1Ox1h7SZ4wfquWIUi0CAbOR9SnrysTzp7OYHYn+
Mc170T2O5o/eubu9L1cvGdSQLaQwNfCqyxdMGIR2PsoSjdVfx8hNcdlDCyXqBpQdFVeW3EyYO6k0
Dur0a9zKaa31FMkkjYIHBuPkTy9HNteqLAy6OPUk/EbTNDhL4pha+Pq08U6yD3jc3e7tWnvzq4J6
L9easUxHVkLTwkEZ4J6F8oMhPSqVtPP9V6HvrQwSe4sEwO0G144ipAzmfcDQIs982UE96eSyTfXU
i93CjNzGf/lnDPjvr6L+LLQtAMFa9+xZt5i1w0NjyVoarHaCfO2knEO+K2D/mwKWcrYzQp7E2Vse
+Btvmqu6MnNHogxXSBSn4BYtaexWIhSlqqXMmyZqy2Sy2lzzxvKL1j422ufO6V8S2z/DXSwM7QCQ
fac+CSqBgJyKqYMvZuyn8JcUPrTfbo/7lbrP+4eREmYHQamCeXc58I4o8Ar2k9yzs+g+7IzHqil/
ak7x2wARiUJVz4IzoADqtXwqJXVX8WIJXBEQXuGqefQrcydX0ycpOpEM3fi2lftfx1gYaRK+bjaI
v/w2zax6zRyk3LPMfwZ/fJ7UyLXRE86nvZBeM9jk1Ys5xfu2C9zBv9PtdieRppS6+8kf3IlE6e0P
mttbPDygspJQ4Qk1404W3xOlle5LvUg93/Z3hg7XS7eyc9hH6r4Qb7fbWu37h7YWx3XVZbLpT/p8
N++l9kQZa1cy8HWyT60tGcmtfi02XyrCxCbvxdWgBQcNZpv6JsnNMes3XlNrVy/LHxaMTbDFBbwI
OCKSC3bucIxVPerksV5QRc6xA0IWIJZ3bSzvg0Q7TvBvrHSLu7ty/9E2rlDgtMgrL1PKkE7HKO3C
1BNYc+ahdR+P1RdnU2LkCsMyb6jZtJREPYLJnC+Xi1aJO8mq/Tr1NNCtVT0c5LB/asVba/1MhLNv
THcy9X3vh3ei7v/W9S/JpvPKvGeX6xQZGnkGhMLiW5pAlW2lTZOfcbyZerJT7RxDGMf85/YCXbsQ
CaNmiUaADSa1+MuOghKIA6Oio2H2r52I+zRID8Zg/h6z4cEAcmeF1s4Q2ZPRG2db3tftsL/9BWvL
lguRSxEslH6la6cWnaGXSZlCwaG1BqAC+vMCIkEtxo3ze23xsGYR8p+pe9QkLvuqZhqT1TczskFW
XLt1JBQTHfWg+Jit3+7ValPvtwRGfqQ3FrXiGsi6CVNsbio7DEIjIqzrp5BH7X9qaJ5BvN2QrFv0
iUdd2YRWz/xpOrqHX8IeiGS8UVhZ6w1IftBq8FXR1Vo8HjUoPWnuEEhICJgdOkv93Ve57JqNuQVd
WVv0c+WKfChQTEC0l1Pkp3khFz4RRCX1JDNe8nDYGLCVGMWYdzW0VRmrCH2x4I2us52hzDOvmroc
R9qhIWHvk+U/FdLY+PeBpPFslPzRifYSpaYTF5WcHv54eZCyJK+NEcBcLVp8BJqUYxU0XQY8BWtR
5wig28G+7nYja/lKVKWob+LsbrO5FtPmFHaqR2mZe3Fd7RGaRRF7QFp+zOtDFd03zm7oUDU5+Ppd
EX+twgcJIcLbn7ASohkqYuO6CsxRlZf97PIEpoEWZx7IGvNohYF/qIDSI+YIU8LWimNlYjIxacVW
snTtAEceCpLVDNgH7rnYF2k45GrAvzwukeLvUm56TGUHfYfgcH8fNvY8uUp0KsYQ4/e0NHe9Q/U3
VKL0BQaQtEu0rD7++WBQG8N1Ao9GADGLwGPAXyYp0NT2Sim2H6vcUQ41IcqDWpTygygdcaj6Ytwb
eiC/3m55Zf8Csp19iknEMx/zzz+kCORg7FCXzApPMqajX3R3WbQbS/l0u5WVYIdM/wxeYcB5yC2W
m+wE09BMee61/qEs/1a7u2+98e9m5mytGRDLmFlw5pF/WMwslbahzuWKYSxiZjGJiOIG+b6ftOe8
m4w9+YAtUurKmUHen4BjfmmwaxcRz5QGQ5rFeYE6v/agZNAckSZJrHOuKXsjuetOMgrztwdzbfN+
bHOJEMsKrUGWgVpb07/Z4hzKPzr7tU3k+zQbWJ3POnZ3tfppAiCXZp8rkZ+KrZTsymE8lztmJgG6
qJzGl8vGUXypgtdX8MSZdtLwo863Qsn5nFvEOKhvQ/ilqMjVvzzuZWAQcVb2FBTjOyU6yKCDC95v
h6772idflbF1RfI5iQ9brkUrQQcQVq5lEkgcw0uWUzeag+9rPOTaRK0Pqd78raE/voutUHbTwi72
tydzbf2gxzCTUMh/EoBcDqQsxXmbjmNOjNNOpWuGcuEKtPhelI5SQefclzi33lddVGLdJskbYc/K
IUz8SIgFHhcF0CUjJSfdakWhROHIAaRaBzscA+LkWGl3vZTNR/EG1Hll2cA0JCQB2Y4z0rIWr/lj
3GlFRe2o/aa0jRtt+TysdIjEozKzaAGZA965HM4oAUDQgRDyIk2v7sSIcGpuDOOnWktiz8lVkC6S
KlAaFdZGNWTlIJ2TRnjI2BStrvDIvTb0tV1NhYfYD6kjp3nq2vEumv5D+Y2zZtYdIxKC2rh4N4Lq
bZV+jCnVTsMuEKYrtMPtJbkW+FPaBvdH9WGuKC5uI8juaa46lNVFJj1gmP3WTc2utPa2X7miy18D
q0bOAv/ZvrRdv0mOTbplqbm2UFQeWngWwt6Ernw5j6OpC8z8KLD7cUjF5XPd/nO7k1sNLIaxq+0J
LkhSenX2OMjfhtzfOKVX7iLci4iMAcWT/l3Sd7OgTKNwFKWXzoqQgXy2kETVD7mGPt3xz/sCl2Jm
bjBrROOXg5VOhWwXeV16uYUxdl5P8k4k4UYtYa0/BAoK0kM6z97ljJhyrOZ1oZeeXlS7dlL3MmrQ
Zh25yKi88FLciMVXjmGetoBqdby4OBYXEQOSWIM9dnmFdxw2G2J4sFr9pHFcusFGx9Y2LmPHg2JO
v3LlLEYvDWSi/bjy4sguD7pTPvdxm99l4caKWxvA2VNjhj3MfIH5wvsQaU0o8Q51q1dEWsmxlwJP
KU4QmijPFq+baqEryxttf0J7ICqz9edieZtFFcSRmdQ4tORfJ2fAjLncKAasNUHIA+YBARJyyIvI
J077saeWBfim7uD2W3506NpkqwSwsg5sYgx6QcKFMGBxEDg+h1GigExRK/uxsyJXmtAzMdN9F55u
76KVlogcMemBg/NeBLicH8nMk0SDWOOhH7DXw99N/lVGh2pTm+x63ADzzHLbYG1I3yyxNqqUFpne
gSI1J9l+Hgy7/4E7c7K/3ZvruIJWKMOBoyBZxblw2Rs5VKNeEcQVWdA96X2WQbf3lb0mGufej6AL
D4Nd4HZWSwe7GZ3D7davx5KQhgARhCcHBqjWy9bhfBY511fu1X2BTnsSGS+6byV7Px/IHQ1WsNHb
lRr2jH8j7UiFnkzfMmobVDRPA70oPK0X4CknqVGeajmy3USRrKehzqLnqeZetqsUnKdZ++ZfZlfg
k5BBLDne7vz1RmdyOfH5IhYS03DZ+dBM+8D0eVKFyvgVGa4nTf6OIUJblzvL2jqWV16ztIasB3qF
s7Dl+2X+4Vhp6jjoEY+fIWJqnu7ruii/c8IYvat3ifoy5Dk5Xykr0avIpFD/C00YXX3qIVXi+BlX
SJlpnVTiiTFZxR9fgYSUs/wXErVzwnQxEFEljKhLfUKiujbvRpH7J8MPlUMSR8Ze8sM3hFXUjTBs
beXNGTw2F6hie/k26kY5i/SI8KipgqMsSens1vNglVGxK83679szfR1tzulCasyEKcSzS+qXkjZG
nqk0VuejO2fwHQS+pnE3+jgLx86BHO3Gtbi2rYlqEQHggcKRuLgWc6JMbmeOwzp+U+UfhXIIrAdN
uM1Drf+OzK3T9/pupIMfmlvMYN/WjoyAS+n1UfMJp4C7wfwOJGTL0WNtx6CdMiv/2QDCl9lXPRJF
aWU8C/jxqU/EsR7G89ARRqsJiOHoP6xLk5uYVwgn8FXqqR2ksC1GufDsWDmFATDZyWn/mTT7pzz+
CiDk314la4NIXXDO1FMXBMx5eR7EcSvVXa0XwNkgJtYgcaGIO+OWsOHaykfYB6kWDnzGchFfBMIv
HasdCZmxGspqudiPhvg+TPqbpJtfb3dpBegBOQ/CJ3BqIPzQCC77pNSWH0ixSmPkD3FpuAv6/Dio
O5hPoYbpNU+T4qiOXy3nTY51rDOIc/pn2TqP4X84bdnmUBpnx6GrfGnWDLmWlHbpleNBNb06fKyr
z5a4M+SNhlaKW/SZVCnJMmhrCAlf9jlsprjgyiu9CY8uhawhkl33SdXfy77hJo5CXWv4EhXJl6nY
etauwJdIBWMLwktoBpgusyFVivhQEk2l14FbIiAGpl+V56b6nlq6m0fnRHk11L9lmJKN/xjnqPil
0iesH/44VmbHzADvWctpLnRfDgFazVMS+FLptarlNXLohuojFlefb6+ueSAvUz+XrSw2zJiXkxpC
QvGiJHkwzR1abS6v6kOTbUzpys58f2ByVVM35Pa87E4v8tAwwrLy7K49yHYC1Vu9b7Th9+3+rDZj
mUj1zXRlMK2XzUitKAd/oj+JpDkQ51QQrWXSnAJS4xtnzcr9MAeV/2tqEfdLMtZeCPFVXtD1rh2f
jUjsgkh6CxvkAUsncuMSrQx/q3KyOmNArshcI5JG7feyh4afE2GVwfy2iVzQyIecQEePnEOcb6zA
tZYoZeHBwWONTT+P9Ydwpy3rehyjqvIExeUwMfda/ABh8Fg2/9yetLXtjjE6oSQgclABy8qWU+Mt
OIi+8pRcaV/ifKyOSjFOPzNDbU5VkUduoeiPXWhNx0lWH5ow39LeXbkWZ9oKpguznzmRxmVfI7Tn
KvhAlYfwz95MMY4bPgvpGEr6sWyPt7u7Nq6UAXAaoSWoMovbQ8oRbPLjqfKy+ItIkPD+AXrMV77c
bmUlYIKGBeZDhbGPYOUinjCdWjKbmDsKLZz0OeA7vqdS/iBH/F9ph/YhafBhxszpz2mRVFbI6lKh
hLIB0+FyKEVXS4PZwzlI2kPhfDeCF7veyKWubb2PTSxWZtUlbRYYcunFCcnaDGkQmSJSNr7qTnOQ
5U+JfFDL0+3xXFshc9KC2Noi97h85rc1iUJ+VnoswM7o9h3+wI47de1Or8QGW3Z1QyDvSQxD+ElB
ebEc5U6ESmeblVcV6t9SKCvHzrLFrtKNcg9mXzli2D37hYpsXwsgM23SOxsB91p/sWCjBMxTj3rZ
4hOctBPoSZBDaeqHInSeCCjfRBieFKE8N+ZGgmOesOU1BMmHzBAC7SydxZaIyPFWXRg2eI0lB45S
xEASX9k4sNf23cdGFienqDOgd2rQeA1mjH10mpxPUu8W0384NjGipGJDUpwa96IZCRJR4LcF8Zoz
yGdVSXfpaD3UkaPvg1yL9reX5VqnHLB35iyOjvHlPI0fDmm/yYBQ4yrnsQxKqOnI4TZK1e8To7zz
zabZaG5loijWzOWE94r5Mv8pRxYluMSvvappWHumXe7IYMdgcIIty4O15za1RQe6HYsCI8Bl4Kv5
sRNUbeNZQVEApf43wzbVDYWu7ccBr/oG7P7RniT9Lmll7Virafbc4+56DNLABklXdBszu9J5UrII
HIAYYKiXUoNlaI+1NUQ1lwTAFWG7WtfuTW3joFnb/KSyIRrOL13i38XD01GHsg2qoPXMk1M++PYh
LB8bq6YecJ/n+VG1Qnb+/e1ltNI10iMyTwwsZ4i8F7s989OBM6Du3oOZ1ngtFM2NWnl3u5WVxXrR
ymKx1okotWqqOq+f3GL82jb7XPnUU3273cxaZ4iNZuQYLyaG8HJPqEPkJ00W9p6Z/+6Dh0DZac2v
202s9ITsF9WGeSkQoy8OLDjxuUyKtPfS6RyFXwpQk36sHhzkGW839L7KF0cjWT0q+mQY56fAInCu
R3lAcrXuvTYCXTsGxVNVfiO/h3aU1qeQc8DUk23TnLs8VV4rC6rz907sWhUB/Z+9+WMyn/Mscksm
tNJ5Q35Ksmez+2KG5i7sQZ408Z0ZlS+3v3pteED1kA3HGgXB7MVHhynM6MlXes8Ko33m7NGDd2vj
S2iGG+fRekMsWtQa57TXIsoZx6RITKvtvbpIT6gidKX2KsL80yhwg73dp3nVXE0EDzEktUh3oc55
uaqGSR6GONZ6bzyJ6L43jRMpp8js3WqT93cdu+FUwj40YKlTl1nGGmGXDIMcwUU1O2rvHObNY7QP
g1+l8m8h/Xu7W/pVtyASI7g8TxUFtCXvVcONcSKFzQvQGNyBA3bYIqFeb0dMs8Bs2OSByDktF0M1
laao0zl1h/XmngSH2+uYKyn6n1oAsdYgxGC2gEoVJdvlXRjVk0lkFlEHTMzGlQM8eVv7JIdoPsW4
qyay1z93cbIRrK0MIIkC/I9B4XLeLNOg/mAl9TTyIFP08oxK0g/FyTYOgZWcOyXi2bxJm0fxitM/
yLVtxiHxYIucwD6ZFIzprfTZbIJk75So4+Gsget2RcJdDWxM2qd050Od3tgCa119x8vB/+Z+chbb
ui2Sws5lHvE4Jh5iKTvo/s/bq3H+DZebjPITlBcyhqx9kEWXm4wss98FtVV6RVG4aahhRR936U6t
/HOhK81e2Pq/vgpOTC437qbr7U2cTX5/7higgqWwvtQZBqkfq8LIOrkzeNKbwVnMgJhYPGn62+1u
Xh9b4Hng7qOnRtUGfs9lN1UdwCPMtA7v7km7LzTUn1U7iPZB04z3lpbLGxO30jmGE9gUuCniCmMR
SiGPnCtpl9Ne3tyBQ/lW+Ig/SLgJuPrYPeixfrzdwesTjA5+aHCxUqp4TEWhlp2XOdadCiUjKPcW
iI2JFRr76gmyyOl2i4sh5bIHV8Nrk9cuJjpXTwhFF1o/YKJ7LiMFjTVzyO6NPrF3uhJNj0ljbNXd
Fqfae3skB4G/K1z/wLYvpxCjHtvw5bw4WxB4dGpAIcnX0vpxu1dLgMh7MyiTQc1CsJdM89ztD/G9
pdd2QpWFZiKg51j6GA+o/qEpGxXFbrJ67VczJvFr1yPupYyj9egr+rBXs75/GEM/3XinLdbR/DVg
HkBqYTBA1LNMSjoFxZ1QVeuzpI/1UZnCL5kVfTYNSPiOSPV7yUfi5fYIrIwz1y3FTcoHjPMynZCl
tcCsSKvPGisYbqEUIPsX9IQ5U7CxhJYEnvfucQOSn0SmmHtkMdh6nmooUKq4MwRKbB3R8PfB87Xw
05w4lIjAQzMuAW9V1bcgjzv7ICkIcru5JolfPoZUf7V1J73E7VjZbtpOFUJ4GO5pqLomeXWo0IAZ
XHTv5MCFQFhsJEWWhYL3r8cvQ5s9srhvr2LSnnvDKu36XClJ0buxiMo7YU3pPs8trH/qrpdIWYvs
WLdmfoqlQf4bGFWjukFbSkepjJBAkqX2IQoxzdN9pDi7wq82pnP5unn/yjm1PqvjkE5ZzmccT8EY
ZFZ9tqCVw7uOqpdaEmBchmTaCTspj1LdJjvDDBwy/9g0CxyNNib6fdd8uGb4iPkFS7LhnSQH/fty
V+WjX1iCTNV58mP8kVLVN8ReHaaZ/+dbA+KVeVh/ZX/77TEAwNQeK/BmjZuNg/jZd74GTqZvSiIz
pSuf7XQ0dpVhRA9oAmSCTL09FjwQByQO7SAws5/hOHTNLkNsl3dCJ7TPBkJNkitr/jQdkqH1a3Rj
Bvnzn26d2WYeLSYNA7gZ8njZyyqcRjPux+acq0p+yKpagXXI06EznM0U7hxoL0eUe4X4mBOYvPti
RNvSsiLKjbSFwureF4mq7Zo6wv3H8e19Lnz/y2Dl/l6XgvGu0lo2gjp9x6Eu2lhgc0PLD+G0QD9g
FkdFjuSy0yKvwkIyWF+5NTjI5IeffTOJ7zBPJQ8T4XUW1X92ub4vJrK5UNlmwzjc4i5btGrdqGJ9
as7mVKDyaRF2NZOOYnFrigPrrD+B6Gnub8/tIlD6/0aBa/E4MGeB8UWgFHYCi61Iac7YYFUvwEJC
VDWyfG+V7XggGqxPrRLop2Acg50/mdl/aZ5wm30808+WZWQZBY+0bZluszCrnW6k/XeEpBWEufXf
cVqn96Yu1bu4q9QdidOt0vyyRjf3nlIBsRo34oxwXTz7DJlSpO1L3dmU6/AtMWtsEHQZ3UIbb/sQ
Za2DNoTjYWjzdieI3o91U0o7wpxXDZTErinVcp9nvfhmdc1WXWgR+rx/Gy91wHQgj9QrY2y5HaB7
KH1xFoLMg92ADO90fMXrSXFLsmovdmf5n4rE0TYi2OubkjuSbC2sOWgtVwpG1EmKjqJUde4w9Bnc
StRwuRzJbOUTLqW6tbEErgMuOAYIjJGlIuPMVFwu+8lqgz4Cm37OKU6/JDo8Et2sx51tFCDG48II
v91e8vMvXOxsoNucjO/S4QjLXTYYiiiIptCpzpIaTUdpXngkprcqQavdmpNH5FpIqi65jVRU+trp
RH1uB99MMXjutCrekbYqpE+hn0xEepKv9dPGK3KlWYq9SNHOuieINyxG0wwnoExz59Txh2KA2QHD
mkod+o7NxhNrZX0SRhnz6gQ1RT7zchitQnEqXpP1ucQYpkmMnWU2BxPjuhZwS2HlpzrbIvuuRLEE
JWQYqJBAfCF5ctlm0VdZ3LVtd+Zkcr4JI/k2mEl+KJLU2AcGJjHOoCW7jrDVjfEu2ZEPo+gX6gbW
U52/JcG1spDQeoeDyFOa83rJyBqivPBr5EjPsPX012AQ0zHp6q1U+coJTWoQjTbsCQF6LTmdBdn/
MgzV7hzr6XPr+MfYkvejhBjIdJ9XKNpY2udeDzYi9JV1RNYIIiJANUZ7eTAPCt7nVl9150q0nRvk
PU516Q+5Du5K/e72flwJl4Gtz7I5uE9w1y61sNKcV3jtG91ZVprwTfOl1rxLpahzdlHjR89m1Gav
sW8XjhtonNN7uaiBvzVVmf7WhB4fezm33Jhr7FkU4fCJit/3Mq6VO2Lc+r6KJeVTp2HLdvur1wYI
Xy5SqhgPzCjry6UowO60QyH6cwPSvjecDrxD97c2lMWuqJLT7cZW9hqZzln7m5h8TuddNlaYvZZW
2XxPDVW3G6vJcpMk+d0I9UfQNfu6AMGmN1tx31qrs/UvRF5mhRf/ZatRa7ZWW4T9uTKNtzp9mspf
XXKKfeKQ5jCb2t7u5MpC58yaU27vLKLlo9Duo0Iamrw/1515NwgLibmvGfp8RXxwtOyU/fb7cSPD
v6wNzZcshYr3+44KKWm/yy7aIyyCWE76szXZSFuko33fJSaS7ogmnhpd7k6IEuZ3IhzjfWrYfxFn
NgeFXKebOsHJGO0tmufKspovQY65+c8VCFgRli+i9P84O7Mdt5GsWz8RAZLB8ZakhhykTNvp8YZw
lV2c55lP/3/0uTgpShDhbjSqEmigtyK4I2IPa6/VDCdkLeInePLaw0Rl+qByMTxI6bw1iHDLHsR+
ABY4f7yJiw+8qwvM3ahIHc/8SdFmrwDs63Dyfgai+EYs2v79mQF5RjRDSY4qhLxyqKy1WwMJpPGE
Nvj3ihKOPf9X6tPnwKg2MKV/eGZWjzy1N4bBaEKR8a/5v2IeoVi2o+40Ger0Bp3b566Jv8tVX3py
PM9PgZraXlgL8w24feGmQ1O/IFiS7Ew5ipCMjPQ4c6Yy/42m8VQBvbbLTw0L2/tUcJ0w9lUnLpLx
ADmCuh+oOmyc+HW/Bs/kjQPXsQCkyULW8UNTSKZVN8lwijUzZqBY6tIHUgfrUxCIfdL38THI2vpD
GlnBMTQh6lRUILqDkZPpRpm5L0MxwrZmCK+la3Koq9jed7beHos+n9CGUVoUcAzfkVPrY5jFkhfa
HXkOBMtuxi3kJWX6GPU9yMC+3Rpzv/F10B2l12IRfQGGWOMrR8ZS7Dprh1OVoFcDaCb6FPdN8BbR
c9sNQ19nTtiIz4wrTm47i2Gfm9O4U6c69vpumHfd5HfO2PTtI1Sq/qPFBeXWNLgOth4Yh3zSfSeX
I8R2BKrecVdoG458/fLz+xcC12WGnjtrCaHfnZpaVpPO1/Xh5M+lz0icVELCgozY/Qvx+mxihQCS
R59rETbkSysWc6pyknMXaK3UenmizM+BWgz71JR7zxw7dWNV1/c95XjQJ0uNkHBmPeagGI1o5jkc
T0bWq25imcMz/DSzo4Wi35lJEXptaxXQXetbrGe3LEMmQxUF0lSwU6u4LunhyvRLbqFmLP1DpAaf
4xnGwKHXYQKV1em5bcWhbMatevb1k0PDRSxDh9RuEK5YfUcj6wwEd+v51LcHIjAPApDxg240j4p0
mEq32SI5WooGl7fSYg/6gT+FSN1a/vd3fmPSVJryOJpPQzkc1ChyhIIcUfChUjR3zo0N/7m5Ojog
CnNSLO6qqdktG65384mJ8c6r7QqQhS0JTrpuO8pkniXAgd5ULVUnw5g3vOmG91JIJwFishNqlzU8
rS1FWuQT3HG10v5olMyL0h+D8TtEVOX+MbmxqRiyIf+BwxjIweoNZzTGVAa5mU+MLYT1ixyf9e6z
nEwu3Dz3Ld3IPxZ4IYthYxbQpnr5/cLRlww5tadTUJNWCECouyj04sRtqA9obvu1bVOnVg+9oXsb
ppcjsHKdRYVzGUQiwWNY4tK07xd9qwbzfKIJ2rtU0NrB5Xmw9nxI/ckew8qR9Ii6mR5m3mRCTRJW
fbSRFdzaamatQFiyBUS9qzg0aLrQqjR+RBfNnpY6MzUQ5VFPQ5cbeWOzb9wJJJUUVagEks+u+c5m
ZVTHsdDkE1WKZ8rl1kAUpPNvAQNW+00t643487ruQRWCm2CB4hKCrnFCVKrHIqkmBI719EEixn5D
mjFyylzawh1ebyOWIOZHrg1wA9t5+S2NMiybZvCVUwPPovrBqn71xiOkFg7Tpxu7eGtRXG1U2IiB
aHys4ju1FrVpp5F6QvGofcprK0QyQBL7rmyl7/dd9PpRhKP//z0cFOWvtBLbSqnNQJ/EKe7zckdv
pHPH2dpa0PW1AmSKSjTh0XIO17D60czzTB5k9dT12icVxnK5tp0IVdg63eKFXz7D5ZHDFKdccK+o
pMGr95c43DCmyFRPUAq9CtlT5Geo6ffBJB8YdT7U1DgYcd0o4Fx/sAV9RyJECQ6AqLXKK2FeGRK7
7QV8wz78fpT+JUi9e0jhNjzjRu6DpYUakruZwHENRMnrOUjjjOWVRquc9L790bfMCXW5Ue6zInhV
NPTdKgn6lN5EbyJRqtmhihs681y9VFH7l2xBRLyU/AGr0BEkDqBudnkqKIz1g/BlcSqT3Kmz38L/
ct9Bb5R7/zQVloiTLb4in7f0oLbmRhHoNMlx7CidaOAV8GGT1SbuL7lR6y9RFQ25R1ROFiD0OgUU
C96sdZtI6sbd0LWj5IaqXoRuKocwr9hdm20cpBu9LXgeif4XtQ+GN9aIebsawzIeDXEyy0Zz0iQ1
D11S909FYFfeBKTf1We8Xggf6a/K+qeTumnDDW8cM2h+cEGaMUsDZHVFDXpidkPdaafY+im6hdDm
mNvZPvPVjVv3xiGDkQR1Mw41E8Pr4s/kIyoSd40GafIEEKRHSy01JQM54rQ46HIZ78pqTPdS2oaH
fhSb1LPXtxaxNUVMmCCQcGcA9tLrAqmMa6UftRODJU9agT69HL9ObXMc5egpSJhaFg9a9DNSIqru
0NHqCup8rz0qOfed88a5B6RFpESEYbIb69DQ18eOPF07cV0zK6BkDlT4T0yPvt23c+vDLuotS6it
g25chTC2nLR1rJb6yYYN1m7mwwRj+9AHSLBtWLq5oneWVtenGtVWEViFfkrqGujZ1yiLHhv55/3l
XD+lZF9MBNGvoGNBsHn5+eqypOWKHvpJ16gM6sM4uAiTfYbqgkHijkmkSUGf977NWwuDtwEEL9rH
17hQLfcb3hFLP40DxdBhMgFKWKm2L9tqS03ixteiU0FfjjSQKbZ1gyoNhdHwD+0UlOWrYYM+C+Vn
vf5VQTR7f1HX4RZq0czJARGhD0cSdrmRUxmFdoGG3gmpikfJfCxF5IUyFMvKP6L+nav7++ZulACw
R4kGQjS6ipi+tAdArS+7dtJPmT7LqOMSOai4vDIdlG4ea3esQvspgJnym5XlsPq2tPAOppQzFTxp
VdEcB2XSz5ViR7LTG30yu6kuFhkMxrbgwdHb8JemZiGQcjMdCkcKZvl5Ms3ScERsRv/cX82NxIDV
EBWzJOJiSrWr1fiKgRqoqp/QqVCryDH9yUml5FAyzmnJbqzAeC+/dOC9p2F0WPnG11sj+5bHk7ua
6hrW+WNdWtME0ddSBjmZAeLihf9xSJl2ar6KMD63X035MesGp233aahuId5uPVfUD/mOxMzc4OtW
+VglwNPgZjmp489o1l1Qdj+S5hWWShprzM+K2DXUsWSQ9nB/22+8HSQ6lEuBZxNPr7FTWbLA6PXK
OPk9wBR/DPpdmLXSMe9t2MtVudhZtaUkjlSOkAnTG9rdt3/jIkCbG5gYBGnMy6/LQBWUnsRXPbEo
9J5eMBappwO3datIbMla/1nLKhjlbYCQjel15qLWwAg/nHUxhURr8Rzv4HD0Yvt7FfkvCQBHX7hT
2DC5h5hQ0O+N+i3QFs7d45QfS/1cBr/T6WCHkaPAwdtQckhDhg6Uvdky/i4e7m/KLXcgb6NvvYCO
oWlZvWS+Sa1FGKk4acp3v4q8qrF/0bfzLPV5KQN0Zb+vR3Fski1KvhvIpaUf92cwFH5sturyFPpz
IVkxgRMRbXBURXDwUf/V9G9WObropxvWs4z+tZboB1O0nt8dw6g9+vm4r/XwmIbGx/s7cf028XPw
cooFNG2uq4RmMushVIkn5B8LF83g6DGJa21HWkkWAXqVsoH114/uQuwJmHCR0OF2XaUPk4it0vcj
2OyaGSHdxi+9WFUzJ+un+Hh/edenb6GRIYqWYTEiuVy977VcGkbdamgb17ZbpuJDHTXukBXneRR7
K+jIyAze/fb1vtnrJxGzAmD7Epdy9pZD+a6GVoZ6CCLLME5S/jbVr+H4bxpQN9x6D2+u7p2Z1Y2u
Snk6yYFlnERc7KlX/1bAXYi8e4kHxh+IESHy8gZpYzTohsuwOAiRifSA0q8LLH3Y1ZVpQEZY1Uu5
IzSCp3Asq4c0zTPPksp2Z5Vwvt3f0etrbNnR/290taNtOBtmmECv1jOO5tGKoOTbF9+Cym939y3d
uBswxXgA2SbFrKuSZN76kz4k+Exu/4xgrzftI+fZVVP5mKtPSf3Yh8ew3PqWNxdIhAgzGpj+K6oZ
o9QAlPSocJNTOCmSycoXw9+iqNgysrr21LRucqlbHGZUvNo0HD/Wn0vtr2NPNhC4FC001H+tdeko
sGMD2iObO8UOgl1DucrtsvwX5aZ+I0JbLsvLBwdLPG9ENHwxcqTLcxb05VipUmieYh3cm6HElVvS
S/8frMDgtTSDyHZhZLm0YlVynSwkHKchR0jdGhT6cxYBw32/uw5uYS+kn0qouaDMxMrDE2MGB+q3
1imXM+hys0p2Uzu10Dqxm0dYKmZnKKp/0tDc0lC4ZRhEH00uOBSpWS23zLvLCl74aZLk0Tr5w4yS
i5EZe0a+MnT/onk3xmZ6VFq1OehJXmwctT/CLavvx/APtDo8ibzFa74PIQYAwtJgnfTybZa/IPa3
z6LhOGcwf0U/RgCTiXLUdGnX64/9Ukigf8WosBNrk2M3xZH5j0cLcpdIjh7NZsGcbbYBl8do/RNx
sSVGoJgH/9Ll7gRZGpdmJBkno03j33A7lG+dJPtECn71okla4VqVSDzydu1QGjPVN2jaoXwLXYix
JM8KRbevlEF/oU0lu3WsWZ9jezCA6hmV1ynSP2M2Jx8jWRo2vPbG4wBkH5Y2om3i7rU2Z9mVmpVO
XGPmrLjxpHty7hX911B+mIt/2+pV0b/fd+Abh5GHlpcdpCLY+TVMc4omu5z8HDIWXep2Smr+8Fsw
T/eN3Og5k/xx1BdJSM7JmkXSrPoCTkLfOKVTdSrsXWY+UTluYZF3ktkJ7HA/T/8Y/u88Dp0sfAmY
A/Hbp8A4C1ovSj7sI2t4aoi/aycZdrX11lnHSn0uGmb3dklIv6s36o1w4I8MycqJ2BSa/CDDGNpa
89pKGrV0n1vxJM9KgW+jqf1JMWr7LWqNNnPHRMgHtTP7DPkbjQOuqaEdAN3Mp/86LWIwrqLXM+9h
+onoOodV8d2v7ShwTNWXYXc10xwQ6gCBS2gmauupGVwqoZ61/46zPiMxMySR8JRk1v6N6a+Hniqi
XHabMEVip4/8nnmqou3SnaTDv+eVYdxlwADjRVghn+wfetWYlqNLWXVaZCMT8JY+E9hqqsN70Jbq
nNKvm5pHQiH/I8JQyjctTHxy3kYlYS70ROm4y3zJdLpUSWIX8j37kFqD9jWYRT049qjXn9swk2On
7pv8aworf+sETREQJet2B91aUCYe0Dr67b4qBa5kRzyOTTY1nTcNcDs9Gr1JQlPXVAV3elcY0QGq
F6N8aNqm+yH3kqLuJMg0tIOhT9WPguLrdyPosxzRWt0PXLPL5+GI0JwpnHRW9XIHa1/+Se7oTWzk
wev4CaA6nPaMe/NELjNRq6gNKW27nRuJ0kwkl4dCgTpPKcfYs4vef4oGtd35obyFlbttFCAg6b+u
6OYqEJZrJZKLPjJOU3LsvliF5s3FTmn2bfS3CeeyPJgoeS2Jf5l7WC2vlkMmiERJ7GsLxw+NL3bV
PZDZb0Shy//N+yNFi5G7hviaWcFlfnT1KGdRqZVyJpPQS5wA3VN9GH2GgxBbkPerssViiTPL/UzO
wuSjevkCpHnpz33f6qcp/jU2zYuIq8PQP0d55rS9/jJa4iDnH9rE/pkMWxRm60sc20BsANUtvsJK
V7b1yp6l2SeU8qeF2Cfe0ytz8lx/NOPaURhpU9CH7TYikXWUuBjFM1kypG/8sfKV1DaaBGCSceqq
2Anb2KvBtweQ6G9c5eunFTto3AJtgwyHPHDdqe660FfUWrFOSpFbh7SxGFoFyeoyIqPs1a5VvSA1
AheOgOYhDq35W2M05d7q7W+JqXZPUzYop8knLEhr2BYnvRUnyUAFSmqT+EHrYQ/29dzY+0q4RQy5
1mViIgxCG/pt0DEy841fXPpENKPDpDWxf4rSwBEJmsyhlH3uA3kv+8++dai0J7s2XXmhMvCl52Gq
d3k5Afjp3DLzdOmTOQS7OlCcmiZ4bG39vqtaH8U1ijDQhvHTwE9cCWPXSSBTrfRPivI75CPG1V5p
PiQ7rQq8XJ7h/afUILjIlea5qLe+7DoSWKwDPELoYEm+9TUcWG0RNBBN6p8yxm+cIpJkJ/SNjXDj
5hohZ6Myu5wP2tSX30BSQrOEC5JHdaj+Eybt3Fg9+r8l3xXSKfKbNz0Y9nqg7GGLRKJvC3l6fUoE
9OoCFRSqC/C7ruL1sFAprRO3nSwtdwI528sMtTbg5++fki0zq+tUGH4YWP0kndRoclr9IJW/FBRy
7hu5ynn5Yn9w1BBLk7oRYV3uZZPCjJ34tnSqreSgDr0DS6Ix0NzVv9c9XKtp47tW2brplG7ANa6Q
1YvpRSmCrAeIMvOfl6azuJUAw8fB2VfgvzI9STOPWNeNV19p4bysnVno/6Si/yR17Stib/8OEFO2
GvHI+KjmBuXB1yh1renj/T25ijT//DBwLJRH2Rw6cJc/LKQAmRhVFpz7ZgcVAuzkrjCic1XsU/3B
ZO6WkYUg/5gh7Qn1cgsLmlp8XEQSEHzxlOyogBDs4s9xsbPtj129V+N8V47HOO6p8tVuVD5ajbah
m3P9XhAbk1HxYrGXV2wK4G9i4aslv1naT2BLsURjoYugTotN15LZutJiqIOhzfu7df0cL4YX6g6e
fJqD680KY01nmjQ425F6HszBmRhsR/9pl2Thw9+a+tNFg60JMXTut+X2eZevpooZKCmqhufKtyyv
NeN9oynzLsh/ADrf37f1h37iMsxYjAHbIggA67AGfAOxEZJEEoiWbDy3jpEEder4DYM/rqrGyugk
HW1WAQ/e6EgScYgW2umrKaEz7YSzPT0VFdQZ8mype9GDHneUXhl+2XUafMmyotk4TNdfAVIINJmI
FqCXopqw2hqqCkqmzSlKJfSoafYcg9x/pPGzjK1tnI9rV7u0tarimmpaVsyDIMo6pcvwrz94xTR5
NlPc+zy0vsWSNu9DOYkeAjlujve/y82F2sR9QDGp1a9j6MrH+6kqpGcpfpaDvVE8p3Xk2d1WS+NG
8AcYcilkKeDdl5Glyx2lgFpndhZnZ/Imtwtgxaw/l9p/FAV2M22/tHeG8FDlkqcX5kaEe/2K6rCG
/5k0WPLdtZSRsMbUtxGzP/PL2k9ppSlPmZ6ID/d3cl39gdzFJnrmHYU3D2rj1cGtYCmwzBFtPb33
o8eRdo0L/LEEXTKqEYuTxeeMGh+au3Xtb5yuW7YX9lGuC+QYaE9dbm4KsVA+SkjB+ZCgDaixaFXi
hhIUH7D9JKr4UIry298vF7AnJSd8Z9HzuDRZKZ0q2Z1Azg/dyWjGZ8XBjL+xz/ukaZni/HLf3nXe
BYCB9huzD1xXkDlf2rPUqcjFqGfnvGdmmJLEEAaSVxbjkL/WYxGrBzux5voI9CSxft23fcuBFqYg
RPbwXqp7l7bbqUirppnR88sYwZqnllaa0HLv760siESmM7gQQJtfWlGRmgGgIiPB2uYZV7GsvNil
Mu3uW7kR7QFkAGXJmBf85zxtl2aCbJCzpPWzM80sx9RDtx2YOumPMvDrMBz3kh7sEEkMM+uT5Hen
1NoKxG7E/IxNgPQkpl7oSNfeKptBxlGaEL4D4e7IRtzuKzM7y2b2U9U7fw9fTegkhcl1NLa+m2vz
T7Nqj3EtT3sfqvJD3qZv8CplbkJe5yyANTdo1W5nikzbR8r/8lAClaA8Ts4PGnc9/lXNqP8msJOc
W1vaw6nzMhKQNPVr7W/poN+6jgFkLOOO0GXQaL78OIyGqJ0s99lZ7fzkCzqHvocQ2/g6pLaGN+jq
hjfcOlUkw5wrmFBUlFUv7ZmdsHMjw7Pl9LdtJw7gjIx4YHjMgy1dxT8iaasIwLbBV5LxkQ5fjX8b
sOwBJ5b47CgafUh6+DjUQJGPOkLAzyHjx17fMp0jZ1K9szOJmxPGTg9AUHyIjbrYC5HZzyQLsQsi
VLjmEPVeGtTShywImB1WGus42a3pNU2oPwV6lRzo4r0EVSnttDgvD0MsgkdZDIajtlX/W7OQW5fa
InWRJKugdBT1w6Q25MqFae2pgvlMgiXtxnt766YmDGJYlzNONLz6wH0K4JASHPJV0vyb/OEtlH1H
UZI9fu1qTeBOMqDL+0f+plPRZVzGAmAHXNeTM8ny1Xqs8zODz0+1MiG/8KyF+clsv983dO1N3Crc
kaSrzNrhv5felLRtJCHYgCAogQwCtpmSei0HOpnNl6yf3+5bu46beGihlWTkgYoOJCaX1vyZtNQ2
yvwsjH9787gMPGS1Uw//aUH6BJj4I9qu9y3+AQFfujAmoUOiBw6IEQmDS5PB2EaDrECEr4do0oAp
ndrCSaTI/tXC7TI7BdOC5HrCrguXsgUg7wF9nBeBWvNXOSn0zypcK5Nj9uXcOWZhiM4p5UQ8zG2u
fi86v/xkh3r1MwBM0HtylgVMdeml/qNB9GyvgbDbWNCtDwZ2G1jEH9jC+snpg7wCuDTkZ6llJKWU
HerHAImmt8QaXL2Lt0gWb30yEkF6Y2wh/1ldN2MYNAnZW0FP3XiYGDU9Bfm0T5HgC335aIuEqbUt
Ob7rE8elCXAPZimLsZH1aMrUGyifTkF+NmBAKu19bvyorOKRDngThjubfPy+k9yIdDG4DNEyXLCg
65bj+C6tsjI1MoHQIiArSy21e8adv2UgqB+DofQ/M5Bg9W4mEutTCBzYIG5KqXaOfQHbVaiPgFLv
/56b64ebgAPCuAz478ufM8+pTa5V5TwpSeJqMV21MO+RueqTnJabXXwINMiKUAy0Nywvd9n6tFBy
JYNAaGuJTS8td3QVZDnhgFqj5vWG5CbJQYTyX2fqbDPBN40bto535dKKr4zoNvlTfh6UI8PhThp/
7GmNDMXsmvIAcD/ZURnZQExfR4SLUYgAYG8BEbOuWal20qfyNHP3DNAuaC8k2BvR4K3Ng3ltGedi
UJfy6OWyqjyw/cBexG6ZeS+Ix5JTutkqv3X+xQKnpSFPX3ad5oamrwjiqPwcIBOZAIKvpI+j/8kH
ghnMG2nu9Su0DHxDwbKg3EmrV3FnG4yVmEbBlol0N/caQWfninzeqX2zRYC2fPO15wELglSIlG45
h6vNi6a6DatFPlcqnvzgk1x+ljVHCxBEILT5OVk/GnuLpOqWSwBSwgmZ5oUBf2WTKcoGuBoaqnT+
/H1j6rMXw3Wwv3+abxQYmWGH240jxRQ3cfTl0qZ+bBjxaIqzEpbIFNBlfQ3zyvWnt/yIXq5XWrqT
bEUQt5yRWTiOMNMBPLerK60XbWLO6JifNfOpzN5S/bGWtyoEt+6p9zZWbwO1lbwPezR2m3iCh/Nh
Lpnthb8YNizBxNmGN97y/PfWll/z7pKG9bM2RR0gaaOnuy5R3dwsHVF+iZv2qIstVYRbvgEcBXAN
5L+8DavDLA9dHEs9OZeuA66IW+I8qKC3Gmw3ThgDTHCh2gQpILdWa0pHpWrnPCnPgZHnu2Y2RQU2
uVMP05hFxxy2nY1NvLEs1kTGygQYwwXrmanZjtMyTzvEiYsy3Af0iR3IS/5SUZMWES0t8J1L3mDR
9V8drNGyoniy+vqsjar/0ncwz1ilZHobB+uGRyyjwcwkQ/SBpZUZCdRxAiv6orBAYXd4K8fwOZHf
tHog6SxfUxrLrZgeln9DKbQTkDWEKE3Adu8UWb+nG+D5obZRuvoDvLq4yaj8UWGhBsePYrJ39U0r
mDb1hjWfe7Mbv6dTEsVuGTMd6g2TVhzbSkSy29FZiD0RJZLXx7px0AQzTp7SZZXuoJZr/kzAEvxs
Jx8VgqBqVQcvrBt3iiftA+xINSDy2g53Psog5k5rw2F0q7oBGTjpVQuCHQ7UX1KnasFeYgDXcJm7
H37HnTWO+9Twh+5jkRvtcKzLOhFOBR1L45iDrUa7wOyXamLuJ/wZTAb4gxIO0Y0vt1x5V3tE2YuK
OU5/pXqjJnY52GVoEMVW4sHIygdfziicN4P8kIMCdM25NScnCsNGdZoaSoXelhdRqSF6tooq3aCj
uA4AebWXcREgKgDRKGVc3i0IrZCLglI585lap0jFQ5G1nrAPSipg4wwe4eLdz0zjBEn8YR78jYDo
6rL+Y54CFOkl4Ms1b2uUp4rVmalxHppgn1eGQp4SuaFfRBuR7tWNvRiiarBoudG8W89iV1Xcxf1c
GufCygGPQKGR1mQQmVO3DCq3z4O/cUY3DK5ZqOzKFsCiCuMMFN/poCe0oThtSk/RNcdMfkv2lw3P
WmKSlWfxoINtB3nMY7vuXEWWGbaDzOkDH9zvuKmKJxFp/80dwPssTNEJi4pZe2sqIOV9Lop9OQzG
QVpURu7/klvfFIAwH5W7EDsrl8qyUOuRuAF8VSteZx80ZUcBbeN73jYCsoWPSlC7Di0I0DIDjjzj
3AIEbGiS0lbn3t84rltWVllBZlOyCfwcK81jS6HRzA+avhEAXjsKrk9xml4j9Q7+vDyB8FUyD19o
AnnizGNYS1WOfvIAVZMr0CaPrA2//NMlufQTThr4fzoby2lYFz5CGXWQWo+1MyFU5oKbnSHanXR5
l0Uf1OR10r7L6heZsrGs5W5L3arupz36oqdAY74j3Xoxby3/3c9Zp0StEYwiaPg5QjxrPqyFxnNr
f2nV/Rg/DflG3+M6IgWFRNABEmFh72e3Lzcb309iU5dMhFll43lMctMJSuCDPtHcHnRmfVazgLeA
J+VDr5eTW6FFu79/Pq4iEX4Dei/wQtCZg59rVZhRRZiApDTNc8r7SPfJS7Jvf2+BqjxvMFAzGI2W
PX8XMFoLM489N9a5lCXNTTjsnpyWW2IXN74cJQrgmNRjoJxZX6lN0XQFQodcqd2wl8RvALPPUnTS
HtQo9UjT//paoSJCVwPsB0g2saYo6SM0AnspYdss+VFXKWvnSANqhbElfnh96Om8kbjwT5CmYE4v
dw8RzlJR4WhHLbJ/yps2osUffVB8e+MkXoXAYOXf21kffLWheSBjJxlmx4KqIom+AN7dlcPfP/KL
JVArNAT460+b5Z0/RLi41S+8KjmXwt7qGuHIQZA6Hdhdz0996aFvZ/8IxypETf4o7bsu17l+cmt3
3zGvBt1JpzUku8gvdLEE4avAVYY3TzIDH23FSXIGJJ6y7Euo7vJMe/OZB6wO5uxV5fgS6/mnchzf
6NktANE0qTZ+yVV1bxkQ4rFcQg8uwfUQgRFUIEgb1T6To9DjVfLmoUrN4TiJPNkRePdMB/rKvmoD
88GfVOXh/kbcMs+kLkSmfBFBmeHSx0KjKmM7x7w02DBEBo1XmoSBeWyi8Gs/zHAnGznqjPrGsq8S
B1IT+su0JVG5pNiwuv9iXhrw/np31qYXP/qmU2WL5t9W/uDrG9nA9Qo1Ck6QaQAHg5JlDUbzJymB
4acez7MN3aXUoXMwupL/lZphNWgU8yQXbtuN9/r6SGF0QTMhFoWi7XqqYRpEOOiBOp4V/SMYKp5T
WLhfc2PaiD5ubCPJ3WKLMbqFuf3y8zWdjGxNaI7niqky+EWczsoZDAabrXxSomojQlgunMsXW2Og
jLnFBRCK1ywPyrvjWwZy1/hDPJ2ZBXkeaNCXEhIt+Rbp8K1FUfZidAKh3utUYLTiWqKrNZ2bhsnU
4TUMgUnnTgsL7d+PBS+p4ntjq8uvs8C6I2Ewnc05xBFcuag9Ww5OIs3+y7WfdfPcS+VzUR4jaePb
3dpN3qtlPn4Bn60HEWVJ1no/aadzaDxEpvSQJ44BoOT++b65l++MrM7ZnBdMIcrVdKbwdzC1yEmH
6al7DsLdLG19txtOj2AB/6WUAnvImh1tZITMNpN6PosYyGX0XTSqK8v/mGLjvboRPDETzwMC+z7g
G7r+l35Ym3h4bnTzWapBN5kH65vcMjrkFYSHEO3u8nTjyb/u/0Mt+97i6ppMBjVh/h+LZjfvLa34
2L3OEC25lDJQyByLZ4Tnj/noqP3/ZJl2ADVz8hhO3+Va46QeDSMY5rP+4ufZri4PGfn5noKlkfys
P4D/aeaP2d9W6pf+FgNhQIyZkb16lGAGHqZKQcYnjin0RdIuKZO/v5YZ1aHky3g4Mea64aNMcRKZ
SiHTRBc7XSoJ3pBZjeq24XKOds0UnUXDeLomb5yIG17KAARPHcEb+O81LkGhd6dMopbPZt+99sUx
zx4a659E677fP3nX784fZSkmoBZPhZz48sMBaKqnOg6UM1SETftsl72TlWiEepPau7kidmbz677F
G+eCCT4h4KnHXZmBWGeJs5a2SmIoZ0hwtDlz4kZx1fi/IYUqJX8yusekHx7gvnzdsLss5fJdWCYH
AetTS1qYyFY+KvTOIvrVlXP+LFnHWVMoq8EJP/0L5S9zX23+qTLynWL+dQyxmOUpAvZBiX1dYI/T
jmPTWco5bpjwT54S6UeLKmP0Ekkbecx1hnFpafXM9qXaKvFo8i3b2Ol+ysGbKn/Jq8QLH30I0Da2
c7m+rreTBjMMTGSH8iprknuzhVyVdTXTbn6xubQZzfd19M9iBbI1H8aRXwE33n2zt9bIftFmogGk
ERxf+mtkQ3Gja7l6tkwmmex92L6a6Pn5bhf9lOSNDb3lqrgoHbSFphwqguVxfBdK1HKUzLFVqOcM
LOsweFHjoH0MVdMuq5yoOkl94qRoe9xf4/XZX6ZcF3IIyhuC2/TSatmGxjTHqXqu5BMIri5pdvn0
FnTDxtN+Yy+xsyxvQecTLV3aqfxURJVRq+exbFyr+BkilBRHJRga1OVs/REu+PsLu9JZIY+5sLj6
emk+9rNuNny9InGSFD7ywsn7b7THJeFWY3XoJU9rbETLTId83ZFCG9C4V/BnO/7b6NWTbx/azBkq
xCRwsyYyD3lgHFLVdHUB2n0LtHXTA8BqcV0s/F143eUeFXGmdkZXqedS2sd+4qhx7eV7oJ5KBYFc
5fgmw61blIk3yszQBhA1kOlwVQJwuLQaTkpJb7rH70L9F+Ip7mhHO1l4JYmB/IuIHWLj2ulMeHMz
+3j/Iy3/36tzzZOAt1PkBjq8HhpT9HqYu7pTiY8sHT6IptjPfprs71u58e6gQ0OsANUMBAn26t0Z
6mq2stDHE+L8kz/O52oWbhF1nmTkDATLfE5BTavZuIxv7ezCvUliDZCJz7n6nkZYD7VEvetc9P/C
ADdgYZJQx3XE6E2WgxKw+N1Iqnd/tTfNLuQhf44Zff9VgBv2lVo2tUQVEbQ7cuaNNHmjkTnW+GAo
38qk/GxIezV6htXrr4MkOCPfWV69tgXg5MRMAv1cjFXN1OtA5NIijXJ/gbc+J88A8/FIzyDYt9pW
kUYij/1QP8c+fbSEcdX2v6l6kGBsDvp+N3yoYvNw3+T/kXZeu5EzSRZ+IgL05pYsK6nF6lb7G6It
vfd8+v2oBXZVZKGInvlvBpgGFJXJzMgwJ865dTVpWs8kTWAPmatYxNfipNHr4co++7Ut7pvxRYbe
r4yOff5JTIxDP8W2tBFDrO8GcTzB3FxUm2n9Fps5MvsrQDA/PSdypOzbNtTPtWBU5/sru2WFjjKh
0cyptbqBY6BOSh4U07M8EdCOIXo10OX+q+oF8QjPKNkrJUKQ08vIr/LgpI7LcnrWhSk9mCHMK+ag
hBveZP2WXVtZHPw8tXRa1iQGHSKmTwaiLXt06BroUk3hbHlqv7F3N+zxbpL90+tlaGoJexusSU68
OJaevUjRv+eaNR6kziQ80LygssEGbAlur/Nj4thXArn/jWgXjmzWJavIQwi6aHYDX/aagMkr6LKE
vGy6jWs2X6Nr3wxXMSLQ4KFkrtmyqBtkA3gvBLWeq1S0jdG3g2HkSfqg+X8m81GJNq7YejOvzS1u
9VAKfWqB8ASoFDlaMjpcOAfd3urfK67Xhmb38ibOkqkfq40vGoBQ8l9I+D4FYTTZrWzLRmALxqMg
aDNDZ+uq3rceZZj7922OOla7Olc1mTcn1VrSVxhmoVsxce5zyiDt79E/69+K5E8MN9d9O+t7Df5/
HquY6YLhRl2sMqnDoBQQmHueKv9nCvKch85LN1649XnECDNfdDTJVym7XW+lhMzZYOap+WwlaegA
z2NNdIwA3Tf9f7KeN6YW0ZyeZqZeQL9CE8jMbEMtsn04QPn5H+zaGyuLQ9j7U9TlIwsyvfTQNBNa
fFu8QrcOwNs9W3wY2JTrrPP5MKmxy4Qic1L6ea3x0dQT2EiiT/cXdOtWvbG2LOrPJBi57rFtkpbU
B6v12p0/NS+j5T/F1ThtnIfXP7c83ZQwSJpgnZsL6NcHQp3qKuyU0nwex2wnQ3blNfW72pL2YmTu
pu7BatojwmxnVW4d8SEeEztspaOUt9+tyPtafIg7448Ve7YyHRWJ5IeCfxBLbqro9ujtDIh+OAXH
EUh9rtpd3BGSfri/YevPM59jmQIMgQUv4uINmaoQWl8wMRCSDRMION52edcMO9U7Z6q55WNvVNFM
dIW5plSQKf4v59bVISlQro4Vgu8vkXViFDXN0QwR7KCCgzBsR8cbmr+KcAlS2W5T4Z8nw5nXmzkY
CWoINcA4Xn+wWpiBo0KhPHeQ+u3odCm2GolbCI8b4RO4aRNbxA4zSfEilvFLQWD6JdSfS6Wwsxol
xj05n/EZcbzqY+9mQbXhZtfnnuI/HEomdAaw1r4Okbxx8lbO3IbvVQAdOhi4BbP8UqQUncT4m1Ba
3UbYux5KBVxLasH4Of0zdnHhNtQ2hkYm1EEOxfK+zCb6c3J2BL5BfmvJP4FAReiwmoyrdsk59bgX
TRMfteLP4IVnRS4UGBOS6kGVuvFhrLSf94/0DVgB2F9kAIi8wMART15/ZLOVGI3xAuPZN6XHXtCf
qsZ7YZTazq3PMmkQQrE7vW5PXp0coINM1SdNeaglcy91rryFAX2NW699xPxr5hE8cKxzr//61/TC
0FueR7NY/jwQWJjMRH+z4Kh1GOLS2p/hL6l3rIvRnu7vwupiQxgGuIL95nWFK2Lhd1s9lmsYdKzn
qcv2Y/AVvV1HyC/G9BGW0fum5s99tcLZFOViOODp6NJNvV4h4GQ1zaLGAjeh7+v8BfpvW0CbNYEP
Kf+qfrhvbXXUF9YWj7AidX6BP7WeM/1vM9Y2k1NM/36bxQLvG1q99hhCB43xtXlGlZN0vSyp0kch
sQLvOdFHu+RhlIPvVrvFxnPLCvUomvygFGmELr6TGLUoTguRR1BdwRKxk7KfSrpxI1bBEQWoGYUM
RxyhEbnP9UpkMMi6WPjCs6an9a7XcsFWejk939+vtdeTmeGlsiG9ItsYAL82A1C+EjJFFJ7F6imi
ZTdqml3H31F27JrMVr2dXADGkDY+0/qgk4mYXHfSNEC1SypVJFuEUCsU32UK0e6m31ZT213705C+
IvWxYWt90qniUznkkAOr5Ztdr7CMuigWsilw++zPEEofzfadGLc7kBlQYam7fkv2b8UAzVNFWY9m
GoATsLXL97KtgrqaUNhwVe5UWv9onVh00SwBkM/g+/TUaL96CL3a9gPIefTWQBILzSPUNcdwbjZ8
RSPBKGA2tRLHr6jFb/E93Nh8IDCUCeY3naxpcRmncdI9K+xD1/Se4sKnzKKhKf2n8L6ixbUREq/Y
+tgM6oScK6Y8OcbLUQgQvX3vwbntZt1LlH3z+k/T+DRqne3p9b6XjpP2uxTskCiW4cTsV1a5MlRm
6peuUGAumURbgTG+mbG2/hY6b33DiCk49zONIV5OXRwMEfnlcUyVyJVCoHN1Rv01GTxr45VfERyz
AxxxLjP1cuCGy4rpNHqUCxlSdzXZt5mn3iVifJ5zkQIeJl+4NHl5bgtxZ3zxhtwmH5cDWspgrlKf
BlDyhdk4RyBKHYv9GB2aV2DfAD2HtkvDrXs5O67rVwFs2Uy4/SpeLy9xJSB4PCMYxdhtA6fOXtS8
OpQz+bL+s5X7k5eizbDhgG4cRrBYpDO0L+jqLXGuQSZLyWSYsVtZD0H1UWovof/Q1E8ANDf8wDqO
pXsw/8cEIPpsPH7XjiDw0xKCTC9zg7w7AKGzw3i0K1bay5pd+JVLKsox9Hbx+Fnysnfl0P3zYtlb
BmFpZIDgA1F8/QvaMDaK3iu1Z0GwnHAc9xC/JFQtJDk5mhst6PXGQnk4d03A1M/R5SKg8vUxrmQz
5P3ItOYQpkJgj4MmP3m5BKpfrVVXbTfZvG8bhWAN6nIa0CvVxSSY0tCMheewkODuVoPedDLLl/ZT
AgpUHOvaaYC2f77/iK09PKgWKna0pLnOqxsm5XonFfIgUEcwq8nJilDTUe2FMAcPn9eeXY+eRQ8u
FGtxD4Aj3RKYu3G0Xnmb6fPPNHaw/19/WKocqSr1E7/A84PcHhIm9AGBBU8ZBWany7ioXZJmOwEq
RDtLY3hc9OpE+CUftQZynfv7sQ5PTLBLSB0grUAzaxnqo5OMxq0pJm4gDtI+E+TBwSaN5aLd6mDd
MEXpjVGpVxFfc4n/z3rqpFVgxW49KMounmFZQ8XYQzmMW3xTay4F1gTrCKA7uI5xqvPhe5Mv5QL4
rLCNUrdA7KlhvsAsa8gCK6d71IlV8Bvy8Il7/IQT6cZdVhmnJkmPRX0wtNyuquEwpuXPmgkyeeOu
rfOFmcCe2AISJZBBqx2XlC4JgiZNXdGz0HnkqZeO3ZjuvAJM9Hepah1DOyjIDDXHxnhMUuGfvzgk
SuY8moRcA/5lcdnxrmoj50bqeuKDmqncuWSXbjUYVpcbsDHce/AZmLOA52so+Wb/fbWFPgilCuIa
9SFQZaet31tQFLSaSx/zcP8MrwPThbXFkjRVaFt/9HN3MruzWfa26J2LYfcpgj4PMgPtWVa2IsVX
Iper52+2CWEH6dB8bYyFTcKxurOGKndrmAvsQOryfSRn75k5+lGpY33gsQofoy6EnbdNx50y1tED
w8CQb4pWviu8SPgRZMJW9/PWvlOLhSUFfiIgPot3y++UsRm7MXfpv3CKQoOBwaYzwL9G34M+KfeT
us2wJnOZlltB1wBOPsouBOkLo5UZ6XVf67mb9agpaLUqn32VucGyT30KIrV/Mn2f10sQhJ0ep94j
Aq3fcskoz33ZmH83DsO88atfw69Ayxh5OSAr11e/EGG7NUo1d4cpP5WSbvvvq7HY1V2NOnVox/pD
ayEBskPm5b7lm3s/JyoM8YvoVCwcuxWOTJtPfuGKbfOpbsdo75WMJsvapB6jTDQgvJuyn/dtrnzq
DOrHc8+vN8WhpfvWBCBQwjTlbkihD2R8hDBX0QpOBSx/f9/UKgSeTdEvBFVFEEY2cL2v+jTWBD1S
4Rred0X+pFuf7v/9+ZQsvhtzBDNUmhyMlsa81Dcuo5cQoEgspXA1yzXMc97tmtgZ6g/ji6DtUOq9
b+3Gx7qypl9bC+VJ75PEKFw1edEQDtbeBz/89CPKLfftrOINEsk5Y4Ct/n//99pOiVJJrJljAT33
boR2sP9b8sqL/gv0Zk48lLv75m58pCtzi8NvWsJI4IK5Ccmy6GO71cS99ZHAKwEgYOySwGFR+LQE
08xCip5uIle2UH/Ux4fY++uVZ6l0dAQIO2bJ/31FqBbApsX4B1xXC4syRRoGF/hQZvYYCP5eRbXk
v7Mw7+mbg1cHIsQzJhaYTBD2aezDXTJSRrxvZT5Qy+NNh0yH0JUHkRrDtRU9SkYrDvPS9fVDACVt
8l5OM3swNrCPtw7AWzOL7eqgtMnrejaDjGGTPQTy6f46bhkAhg72F4IEVATnA/9mt4ZGHwsi2NI1
zdqR0nfZdvB24z2ZaeURuCQtAISwuJsJUlcahYfKNdoHeMFb1dbP/S4mZlOMgxheJPmEJvawH05W
/SkM1D065LHdO1W706QD1dZ0a5b2xse7+kXLa5VFZVoPRuUOQnMSY3E+IHYW/O3EraLkDb9EWDYH
TwyOzkMb19sbpW0Di6MBC3Q/OmL3VzcfQ8IHKfJhWX9//1POf2txJJkLIQuirwAt0VIdYRD1pCzS
onFb+CUdSjtI2NZRckoiGp//boojg2Qkc/70MBaPR693lPKDunGnXnJU1EQj8rzxeN/Ija/EFOgc
+NCq44otjiZ2R3MymsZN4YqMUwbR4/iHkY8PZV9svPXrLG4uUFkz4z7FAcpWi/Av6mu8EhzSLpoS
j1J9HA2OpvqiGC9GrDupGh1iWDE9QT3Vgn4Mki1qw/VaGe2jGMoQBUgs6KWuz4kKUyM03WXt8kMA
0f1J5I+esBsQ87y/p+szQpoCnO6VDY0DuTiPcGiHEWp4tSsJEElnOfyU8lHItwou62cSOA0Lotgy
q1Auue8aeJblrJsaN1Mju5c+5tEZMe5Rgd15zJxSPd9f1Q1zFBxQWgEEy3/L5snQKErTx0pD2KR/
FtoDyJqudsT2Y+VMpbjVP7mRn8CJ8//mlvUVCaZEuLjHxtWzX2PUIU39WJXfJMSGvF0YmufIU+0m
+n1/jTe+HMpbrxQ2FBoYpLg+IV6cVGmFBpobIryldo9zMusVG8dj7a5mAgquGhUViqPL+FNK0qIY
c69xk4JZTCaXeyooXgbI9L1nFBv+6saZn0m/EfyhFUr+uLjfTUehyAz71h2j7PfE8H4ENqOaJCQv
t2L5G5sHgmwGd9HHZm3zT3nzykm9GBWNIrZuo36y/PLnZMXfB//fe4fkaPTkqUSRRlIRWZhpNR19
+Khs3T5650WupvgvlbYXhAe9+qv3DEv7FPYt6RRN6JQq+YfMP90/JOspyfkXMFsGFRjDmvAWXC90
Ej1YB9u8dS0zgXrN7kXFDvxHOT942mWadlOSOShUjAG0g5eGTLewnrYwRDdu49VvmA/Zm82W5dwb
p6FrufwURJqnVkmeTNRna/gHEeL6NolbpOC3Pi89OVJWOqjc/4X3zlu57kHWta48noLxT1YEdpEf
NrZ2dsHXzytb+8bIIuLrMlhEzXho3aR/7AzQMJIzaIzfih+U4Zj450r/Er7ctzl/rZVJAFKcKZr3
q8gpl5HrTmH+4tiGjoJ+EPIj2RdP2ypi3rQDnRvMPeT8wLKuv9ikW0Ga6ErrhpH1o0fkxQyEn2n0
ZVS3ZvZvPLTsoo4GOVQ3nNFluWrqImkSC0xZUf4Uxu+aNtuXTHZSuNz1ibHvJ5o/bW9LnQfNxPBJ
zOoNdeZ1xHv9CxbfUaiHSg+RWXKTrrpEcvNJC7b28+Z5fLPIxX62kWn1GU1vF+bXfS0FttU9qfp/
uY75R7y5ZooXhLnfqrhPOdt10t7ot5axLrvO3gReHtD3YI2Yu7w20fahiKCXNXsT9WNSvgt9xlWd
MHCK5oGSzVlL9IcsdFTgzUCen2NTe/J139aG+iwWNFbUzlaF0dYQWTH7jcxonbpe/7bF65GUvIe9
yfLLPSLFpBPv9fdS/IkxCHvQL2Mlb8QYN08uoB1SJMS9ID6bz9Wb/Q7quK0Vwe/ctvkgjnQmrfCd
F84tcvndNHzIKNhMU/EuFetjpYkn9M63xihvXVOeFtApwDN5zxZBog4Rw6jLU+8KfWUjBVrLva1U
v9Qt6uJbx3fmroc/GdwwYs3XK81qxpdjS+p5wEiLinPxcypH+75ru/VIIM7CLC1T3jOpxrUNBaLh
SjaiwS2nch+JT4a8H5rLMHi7YthvqYDdOitM9zA9QtRGTXNx5VOrFTxZTwdXiDunD6KjxpgNTqZs
sscuMuwSykZx3N1f4a1Y6q3RhROoBPogSRoPRIl/gvhgGDS1v+r5mYDxvqF1m/kVxQOL/wznALW0
+F59B71lrmPJyH1nVizNzOrUis1HpuB2XvxTzb5ljV2GtRsywYKk3FGXvhXhj1zovuuheZxgVNCr
bD9IiVMo3qFEcaB9aUqYp8X0eP/HrtFe/Fgg6VQ4ZxYZoP3XH17SggDSa75FKp7afKd/RfLFH/bW
mDhp8rPZp79CRtn+QCAxeL+C0u42Ur357y/e1Cv7C7cJId1Q0/XnLETyuTSEF3PIt6Kw+fCubDAo
K+KiqIEuKx5GFUqJVpaDOw3BDsWh76byrGvNuzR3g8m0a2DbefsX1NvemLStDZ4P89I4DI1zxwCM
F/n59QYnrdaqitePbtJavSOb40lEEYmBMMX7KITdT1GBDsBvhGNYyuU+EBFza41oN0xSv7EPN+64
xpg8H5wqGT2V2Z+98ZidQEDcpBG/RBW/lfkf0WovqIA5vQCA/btobeEcb/gt4Ca0SSgwkggusxfY
yDS1b7rRlY3CkfzhpBb7zuidIUjsKYClyH8AWzEWP1L1S1VabvWj9b2HJNpiXbh5xplVhGuUwjdL
X7ybZlabiV9Po9tkbgSPRRvYsvJodEfT2I/NoTOsY8FUP3SA53k0RwwPIkRR0p9M8zdO+61XixkQ
Gnf0TqB2Fxeur0NH02/FcXTr/LEtnOhPsbM6ewL58ix3e+PdZH41/I1J8ZtGmUei2gfCDFTn4o55
wjTC0JJOboHM0oASWNBCXA3t+kRpD3SLSclBtmN/sguUDD3D2kzR108lOEp68uBv4I0hhL4+enqY
D5WhKZNbRl8gGXqqf7BFj2VklU7Zl/AwF44gOkhsgXqthJPf1rbk/+6y7HcQ/7zv8dYOB8YUKkpQ
EPEdmHy5/immMiL5IouT2w7gmfRyOjMg/M/0JTQJgfExmckwN8/p4rEJul5TqqYSXS3yndyQbSbI
/ybdx39fCrNE7CjwKV7S+cK/udBmhFKPJpSiiwTsYy8boa2k5kZV4EZ1hbky8mfyEYDR1vLEChXo
EoYORDdoH7wBld6HUHjXRM+JV9sTMZWC1GWgbs3d3PpKr7rmuA/ab0uST7mI4LP2sIqCy2jDdBPv
0bLeAjLcOpZwKTFNChx7ZoG53sAgNrQEnyG6OX+/ir0jyIYXpPN+FEG4//dv9dbU4kRMVpaITaKJ
rqRO+258B+un899ZWNwxE6UxpSxVLIgjqIsyty0l2Yi61y6dxPcVQ0iVmTO3CHmDKJSNSkvFuUsZ
o0MhIuIqTf+8EBJ7lYQUFgaaostWqBHUnYQV2fXhE22qY4Ig1/2tWi+DP82TTF2ILhuQmevvbtWC
UEd1orgiMppRUu17MO0pLez7ZtbHi6CD3GTu5eDsl/naUFHoyptJdUdEV2Px3EyhPWkPYbzVBr1h
iMsJRnmemCSCXzxwhpDKXR9Lqps15SHSw0vhmX+VGtxrk365v6b1xYTdkJYrkLYZVLtsNZDqZCl0
v4bLo2IH4vcCz3bfwnoiecZtgd+i9k7jBBLM66/TjKqWTU1uuobiDOlTU47va0/CjfaWXUdtBmBV
+KGFfQ1I9J0F7/XGD1jvJt1QXALQ3PnGLsvXIcD/YVJDyw3qd20rwkr7Tq/QeAg3sEobdpbTVsPY
+XXQBZYrBJHjhZHdgUuSrXOX/Ly/o+vAb14QOjLsJr2oZSA2jKJcjV1suYX1bpQfyKltD16tNvsh
+dKZEawP9+2tJ1zm4zHnqgBKwbMbiy+Y61oWM1IuuFrQqEhBnWrpQcz7S2WKjCV1DqPfMGQwJfXO
mt5PSWDXwu+iV3jzmZcG7hNuREA3NoCu+iz3yEAsze7FQ6nAUzd3eoKLkQu7SfgRt8qpEsp96EHQ
2wOF2ISBrb4thphKmGXn6IPQc7k+w6bWo7HslzNp7Is1QsQr+FWz6wzhb4+I3/3tvm1r9jFE9Xxg
+dpWU7VVGpi9/tya2vgQ1vUns0Z1oior4xBpSnK4b252JlcJzTxUDJsTODtCOgLZa3NVgd5RU2mw
Kna7ooWaUj92Vfei6t5nvYu3rK1qBfNszIwnpSsBAkdcuDa/KNSmZk76uTW+6saXrvQfUQtpUNnO
0NDFkzhqu7Wh6xViU4XIn5wFZdDlOBjy3jmVBIYuq26CFKtsLgRfx6rzSjtNRs3RLADq9zd1fWXm
dXJrZnA6FfOlX+3jTCrauDGfywo+OGyeckOvj7kvSicalY9K60VPQSw0xzjPvuVkyw5EKGhXBpP+
klsl8iL1hca353o6gt5lt0lQsXo0ZxlF3pb5u8Oss+z/Gj2q3cx/m8+RgLp3CimG36YMyqUvG1sx
h0LXBwxDkP8R+uE+GGi8PmCpIHWI6fgwOr5jvZ+n5gh5XYcyU/MJOK0dvih/xzPlMBU91fumV48b
S5yZP8jNmPZhJvDacl1ZatC1BWSOUdIfpIqhByYGzI0gag1uxAxZIPETgTXbuQg/NMsvvCpRrWdD
rPTvo9/i+6VAtb4a8lT/LJsUpzn2vvV1YkaytFsvjH1bwNcUh2HsmY1tw8BITsGUd8e0MvstPthb
2wARM1JtcM7Swpn//W1e4ddi2s4U4dXkT09wqOd2II/9xmbf2gZksWdMI+At6tmLbdBzJiFr2fOe
QRUUjxPRsWVLVUyTGE0iW5/0/Bgbo7lX4157lhQga5le+E7Tp+1eMCNjX7RygmhXvMU+tPI5YIhm
Vry5MDUzhiw8XF0ORSxGceqmspy8V8NAOvpe0rz3fKl2gpA5CVDFsEiZ5Qimm9nM+6dwddFezaOa
M+uVAANbbn/QhmJbBECYjdTaZZ0Y7uPJC6nHlf+MvNHxNiaRnEZLS4Zi+PpLj2WYQEZhBhdIhvvf
SUrA3YVSdRrrRAR6G7Q/7i9tnU1icN7cGek453WLlzjWM61NQj+86PUvdfjYo9UFxdMh/FTIEP8H
5cETHEHdYsJYvZBIZ+GyOGQASPGwi5PmBwgClLEZXjJFRayxlP1DNTXqPtbrwg7HbEt1bhVvLOwt
XuQeZYKCvJZVGo9l/wF9mxjcqkZ50Ukh57+/p7NTunKXPPtzoEFcxygNKn7X31CQUA9pmWq6pBqF
nAx9pahjQlbVfkKj9TNGf3ojALixm8RSMA7OnJvzsbk2KLeqKpRtklyU8Ema0FybLp/GemvW/NZR
uTKzuIVSWatQRacJ9KX+ESi3kfmPkh8e83if+56T0MRrFfNUSOZG/rm6/mzo2/XN63/j/qB2TwYj
FuKLiDqgNjxGiVsOkKhc6FvYUGPqqMf++yd8a3Hx7vRC3KjciuRSjc+CVe1Qg/HfCcWhQizwvqUb
344qKFKAlIENsrjFphoCMh5yKKcXFSHkqQuPafhZSfvnSd7Shbnx/fDusErNM+QEN8vJUrOKrGaS
4/wy5ga0FZrDPoaDA0d7lEZQVDtZ3thaBJL9/hLX5U7gwLNA3+vULgHL4vv1VR7KvTExrV0338vB
GSe7ptRrHeRg36RnKSntSjxKYXLSN4lU1vt7bXvxJa2kgQhClLA9vAQwxCTZKW3RV/yyscYV+uF1
jUiAUY6hy7SkOMyivDGjuMwvgnSp0VDNa/84eE+R9Yj+BdU6xhsvmvDrvtW1W5sX939GX7/4m4uR
zhlr09b5RWqEnRBbXA7VSauzJEIuPFUOoizf7ltcX8VriwvHXQVD5IsTy+zq976Y7KTpXVYfynAX
9s/IOQBePd43uHp7CUborHNk58Itk7LXd79Ji6zjYc4vlag7nSTsfFM+pdkGD/S6xDHHPHw7FC+o
cYAOujbj+UNGzhiUF8FDlYlScbfrUYexFaVW9k3J/1cPsbjLB3RkEmVIv4BvTp3aN4rz/fXeOK90
hJjCZFjpNbK//iHZ6IU8nVpxCdWepGGWbnkAOwtT5tbE5Y2dJUWl/wZ/IH3GJeYrL2h0UaspLnk7
2pk4XNBmtyOguPcXNO/c9WvIq0TFnZobwTENt+sFWWoaa1OXlhczS7pDGYjw9bXTliDajXPJoAZN
Leg7KBQtrdTBVMZVOJYX2n4HzesfmLV8Hz0K4fhNEswfYzIdS3/jLtzya1dG5x/15voFvT+2uVmX
l1HIz3H0uawolVQPqdDZWTXYhtYCRDwPhZMJwie/Ci/3d/bWB2Q4ZRZpoX2FWMS1+U42hiDtpPLi
NRpqyY3Tde2+EfLdf2BmTvSpl9JaWHpvb6KwYhVqeQkEGmKlWiKXax7GQv99384NZwYo8P/tLDy1
GYRaT7+4vGjGWS4rprk+ShnMlU954jJYtgGPmf/a8liaM7/HPKkCvn/x7fy2TeNAq6rLUGfNezWP
9M9tHlsOvR0I0nO52EdS9O+ioIRodL25bUxGrPkPjIT6W6mm1UWLghPSuBldP036RcEtVj5AL0GQ
307ZUUi2KHxubC60hzS/AHjQn1p2XCVavGbBWP9l0nJEIcyPHeqnuyGL32tMt4SNaTiWQL/q/idd
3/25YixjlKFnEvlFcBPTxE0Toa4vo1HRcZaS4HOt69H7+1ZuBDaz5gvBjUaKTD1x8UZkZSoKYaqy
uHSMT3Uw6g9aaYU7BRFzZsnF+kNe9sPnSGjNXam3wiEmCTtt/Ij55bs+UPwIihSIFkCFSrvk+jbq
sdnEiWTVF6UqZRshNwo/lfVDglXtPI0gw4xuHoD1tNTJkzbfo1ltURKM/nlgZa5jUCIjpaNgD+Tl
+nfkNYydZO71pSUd3tN8b05TlJYbz/KtL/vWyiIO6MyKTkZIhQsmrn5P/A5ryFg3+/ubur6k81p4
eGcWfgYcF1Y8RrvqMGVPpbZ8VBovgotA/xXJwdH3fc0J9HYDIrF2qRjkimISECb35Xrz5DJMFcHC
oCaOCLUF0i9Z8hAj96stocH1O09yqNMhmodp557xtSXKbAZDIVVzqavf3fBZaX+U6afK2/CpNzbw
ysoiFc0oPw5KmTcX6kcQNcNdbQfoLkGXAx9ZpsYgrjNja+J6eTYIR+gUzg13xDVgV1gsbayYobBa
rbqAO+idoigrqrSBupEUrkK2pZnF2uSmyKahNMGomggNykzzI/LV//E6ZlDr90bwZxzrMyDy/B/P
yNLu4tmd+mJIqFdWF0v/3EfHZvw0RJ/vn/vZV7z1Ja8m5j0kEqXevXRovkq7MKn9+mLE3+UaJT3g
eAjL7UGKQ2kIcF3VbESoNrz18rDI4JvxG/QtqVzMxf3rIzkiQOF5HsX1MLG1X1kfnCNT35UoWuqq
tRG7rKCzS2MLd1kkgRykvtRcrISKxkHMVLG062wUH6oO0n/E6ePxYRhwDyc1Gwx9L8hZHThNW8H2
pBmaFx7RJ+7mcblCTk5eWRumk8Qh4xF6iPzXruhqcTrJegIcQin0OnHKqZv+3v9Qy1vMKkCwzQoF
VLHAvc5b+iYCJO3y9SaZuosydtFRoAlwjMfgEYB9dPLGKtt6ZG58ovlm8dZRWaKvvDjzYZH3Spok
/YXREPldmDbCp3pMjbMe9gh3Cl3N/S6mGOxO3TlKXAi7olBgL9OjzqEtJjv5JJ+iopAcTRDkc4Qx
Yp+03vqdy2yYfZkpfZCEnTEJ+NLrffGFUR0QF+kvUetZti7nj5pV1d9QvKye0K9W7IGa1b7U8/AM
EF56qCBK3kB2re/QDJKZm56gZHjmFl4o6zOlyHO5v4S92j9Qg3gWmN38qlZFsw+FIXfb0Ptk+Mqz
VHRbvJCvDanrCzw3EnC91FRJK5fo3UQekwT5k+ES+XLpVok3HDRZGWkiBJNDkCAeYoVxl1YSuidr
QulITzu0I0ur2Kd+0f+Ikih7jhtFdqJegOAp0Xrye5QnFHSf7bhHNwVtQxxdURkPiHWUj1HRxc8Q
6PROY6meTUYCTVnuaY4ujh/0cLIOndj5J6HTX6q87JxmFPcCAZrdpw1s+FmWb+R9N/wzPTmI2CCs
m4PsJU4p8+MqCcRwuATWzzaXd/6IPk/wGTr/kxnLl8EDtCIfiMRe+IX3r+WNa3JleuGiaRXCiz0i
tJTJ2rMWey+VLn0drPi57h5ioY82HOcqAJ2POw3YeZSPvigcmdfHvS5gTxnEZLhIUYQ6grqLoIUD
4ucksmLnQuMoTX4WCsAEvnq4v9RV02Zpe3HO1axrjcrIhktnjKgclEwWTPKuS46t8CP1DEe2vN2Y
MTCs1vGxDw+GaDpgPpVkCyF2a9Nf0wv4zIDGL2MnKxKnDuFkvnfU2kxYiTzEHdIDY/2XvvvG67+O
MWBSwuMyWs4lh1LueseN0aqVupu4YJFAB8rTpJNWWdW/nyOIguYiiUICA9j/2oqpBKllRuZw0VPt
fRcgxqQydPNbtZg1/7TxHW9sH60YFewb/grfOf/7m6ckN/wGskN9vIRNeQoDza7Mz+V4VpksGHvB
lqzpQastN0PLJKD7yFpHK7Bz41QbvzKQq1mVHO//pGUwjO8mUyTrB5NJZWy5x+NQeVpRhtPF91TS
w3ao4V1Lmodw5CG+b2r9OTGFkXnxPN7L9NRCVkjJpnS6xLMqTEj0vfdyJdvdt3Ij6OApwh0xbA/S
lyx8scedlgl+WEmX2O+afZKEzbkQ1dwuTLU/9qMgvx9p30Ir6PsHv1SMnd6rxg5+NnOndVOHcrNn
PMVWnh38IC3fNXkiHQ2xN5ygalGxCaRWeW9BBbcRcb7qll4/J1QqcC0alVBg4stx4a5IUD43I+Uy
+umOkoG6D5D//au2tl4cNMOuRiey0TphsjfcQdGTfZ3me1fZxVY178aZmGeIaTYhBgNN/fzvb07p
1Oair0uZcmkIRbPiMxJIlbUF91hHVa90wzMkkA8FmOLaCHRUXVBHqXKp4k9QtByisd4nPRIwwVac
Ml/g5cYyFU3+NeNLQEZdWwoVyK4bPVcuyTddOBn78jhGx6w6UP4RHqbc6U+aZKdbxH43TjslO+gE
gTqCNlgSCEV9yOcMJ+1SafrDWI6qo2mxtb9/2G98KTzWrNczoxrQ5b1emiL3oTrElXlppK7aGXGT
2GNVPU1NuKXId9MSzoK+EnwHxHzXllS5S+TBl81LpAnhTjPCZqe2arqzcmba7y/qxs4xXCaCAIYa
hcmRhdsXlbpJg8gwL0KpohlN9Ql9nWFLy+DmgmavB8sQiKOlFUOolaYYBPOS1kp17ojXwv/h7Dx3
5EaWbf1EBOjNX7JsO4mtbrk/hEaG3ns+/fnY954zXSyiCA0gYAt7AEVlMjMyzIq18Ldt9KWBhNi9
vaIrW0SIM5sybWIyfirxl5tnCH6RFGFifaxlMXdjz8+VgyCbA5eaOZwtQcOr+ef50IH4B0UxT4GA
Zrg0FzLpYhaGIRAVJ7YFwbXlfTeUHjGuY9+mthJPH8fyoLYdA0+l7Vfekf9r3wnI3fgbaMurb8lP
mSVM3+gkQEEuvqWEPGtYd4nvjjnDz1Nd/Yknf4vQ9S3TuLjhNB5ErgFTX0C5IPi+XLDRtHnKMFDg
juEX7uRZUz8IX9FLzWqIU5LpoKhnLX4pgqfMHx25evRl8X7Qncq0NgK1K6fGDwF0zMYTDYN7XHxo
UUrrOsKtuY0anYIwAd9eNQXzZEZmx6GycVFWrFF84Q/JB/3I5byD4ElCwoRt5JbdZHPEgTN1OxGN
zGR/+/yuGoLomcgPVww65nJ/8V5F3FZe5JqmcD9N/clKp38iM3YMf2vc9gqSx+EFIz6DcRSIQMiu
Lm1paaKaTKZFbhgFH4fiWzodxe5Tmxy74R+N4ETU7UiC8hxQ90ShBJwadWG7QhEx+q0LycfbK79i
Nnz7ORAFU8Sj0krwcvlzsrSVxlrsYnck4DiGdZQptmX1hV30wZ2FCPHzMKCwJ1uUKiMpZ2BPi4Nz
32n9PVsZOL5Wb04PXj1oOGAJpOQ80zMTpc3u5t37zKQQgmCDGrten7wgafMhNtv9KHa2/JJXiqPk
x4xeIhFLZ4oBDJGTnWyF5tfZ0ExGQ1FEpNFAv2+pmgqVahI0MOK7uX5P2vQUxW4ZHwP1nBvnWuYY
CjT6xXgjCbt2pNSH56oIQ32AFd+ade9WDv2Hb5LJxy4xmx3O/KbFnzbYAoasOK1ZZJPaOrApnodF
BNkFvlhpgLTcUDIHp8xEUp3OFHYbR2t2BguvhTg2npGGwizIvnAWRWSonmb2ievJKQp3h0qjZhs0
50w7KkIGecPoJB1j5vlgS024q8z7LvkFzmtXgYhRhcfUizfu+VWzk9NOfYtXHmoC/qYuVq4HWqF5
DfC7JEg+WZ557vLqp9YftMz6WRadM3qeLYyofP9GrKaJx8PtLVnbeALCmfVv7kMuZ1AEoc/0Lg9S
NxtAIErDOB40Hxa221ZWvBlD3TM+BkUPCleLKx1FatZLaZO6aZc4Shmex+llSqNPQvqf1gPggMlP
oHdUiy4vakfDqgtUne3MciTezo0/bByitQtB3YsZdToorGURloXS1CtyGKZuBWbZqXv9pze0kDQK
2db0ztqNB33GtAubx0uwjADjBERIWxaZOx5F2A96/RCPp0F3vfC5lT8K40sp/v1th4MH5ALLAyCy
pMkzFHNKU4C5btzJGkIrnWBbgnIW5dfbB+KqisgtRy6OJxvyZEleHojCyv0xV6PMVZWX5gwptEgR
y3pt2oeoeq7kcmNZK/f+wtwiPPOqyJiSMctcUcsZiR+VbtcWze9wHBAP7azqTjH9LdXulTOPTRJv
6v7oQC1Vu/WuljxpwmYk/Z7a5KCphaNNbvjXIEw8CMzeKveKYAHi+6VT87xUUJM6c/3QaSLrIKGo
+8rgSUbmKpJO3v5ybxz1Cx+KOf7At03D21x0GLzMjCDZTnM3Sib/QQnVcO81cfdRrrNhJ05mfex9
cdg1Pq2jqpDVQ1nJsmMIOvzIfjwcVAqmTq4h8lAJSn2AcF9hOlW1nCEq9HM5DOLMbRvs5F7X7CiI
8nsxraWT5fVQCPmoFGR60x4q/NUhtIZxXxRjfK6iInqoy1CzO3DLr4k0GY7HpgCA63HifpA9x+hU
H6sUjb2upcMklM3OF+TgjnJqcSdTUv1QTxU00kbbHm9v2ezClzum0GmdZepJvJdSopXMa8N/zN1R
TdOj4knZQUDvxdEMyppDmkiHrjKqVytpt879dbGYs4G8M5E4nfPZkVy6w2CylDpVyYBaZp1Vyekk
+WhO5z50B+0YV9GuFOfnrjh0aXu+veq1888QBWEyduk2L0wXgjmZZRPlbm+aDG587sLCNWafvPG2
rLmS93YWD6istXKOsmDueuVBiV+zD6Iq2Ib31Zx5Mbt/mi1qzPl3L7/me3uL898weuqDuMjdKvxu
ds89VKXWXZxQ7eL03N7ClaeGIgoIupnMlr/Nj/e72CtHNBQIiZW5pRyq584MqfabqIj1SfP7tqXV
TYTejWoNfJFXmhlel+ZJlrIotXvIB80x6Y7qUQBN0k9Kq1+ACtVb1bc3Jt7lRlICZvaCmA8u0MWH
E6yOwLMTcJDBTiqQGw9ss/oRqi+93NpaEu399GRq8cHMndwLdj0Bd2RrJ7JSOxbu/NYhypbDXWM9
jGJyp3coVGhgCsyXv98a6hVE/3yKufl0+RGMdjJDT4tzN2tMp5j0Q13Eu4miv2D2h8Ir92IZfGYK
ZuNYrx0zJlIgjSNwolq3OGZmmUqBEhW5awLOrrvUCbI/ofVTT14i6/n2Ctf80ztTyxiwLfKsqmQ8
ulYpFf4ZZiUp6R9NHYidMsnVnulxROqS9G9ZSueX673hxbM80GzIhDrHMQ7Zp0lv7VF6KMpiN4Rf
k/jX7UWunXCmoM2Zm0Rifnixn7GStZPeVbkbeKFdlB9yBjLjD6IZ7WUrfOqTR7H66/Iyy0MVl1b2
DC1F9uby5JDuyIXexoU7SUYN6U95yrQ0tSWlVJ0E2dB7q9NQfI0n4RgM03BqgiA/lFYGD4AyQbmm
h7+m3mp3dak2J1PqklPmFd1J5p31pCDd3d6gNX8NeQj1e7rTPFbLyNkSPepjPBXeYHXM4KTp2UwY
C/RzwbeHoNqClq5lPlz7ucoPKyhFlcXFmpIErVsvLVzFrA9S/ylOvyXa2fPgkvhAw7/Nf3SmvytM
IO0bxcG3yY2l60GrArEKYMnIrS3ykbbIrJFzXrjNVOy9+J78/lOjWI4amvtSbj+18S8YH/Thbqie
y6S1rY9Tcj9qiUNKSVTc3wfiUYjReujvuiSBD/POj+xU2KJtWN+iudxKHZ1i+nKeN1CH2rLEgd/Z
+d0xqAZS1YSJAiQCJieq5OQuwFvbgzyUp0bTxic5GtNjqLTWjsaJvDFdvBpNGNweRh3m6uoSfqC2
pdTGQlG4auHvS+lUI77unzPjLhOc6VkxRtRGnuKft8/ldXeJa4SmiCjTq2Egf+mAqeuMzWRmhSuG
0gEMcM6Qtf8rCQrb9LXfVTGkTjmY3+PsEGdo/pr+Y9/3Tl9MvFnCVx8GHrX0T4Xwp1Zi29wkP1hz
LAxv0p0mR5OAl1/e8gLyfF0c2sLti/478ZXlCDXj1qqZNme5YJRfiU2ANJ2g7oU2rw+3d+ftlVwe
Zb4EtXs4XmYG0EvzjdlmgpmVBSR0E+xw5ZBSKYtMv/1mEaU/9KXuzcD7CSUYTvep60p4caxOqc9N
FMmFPRp+cS+qtf+lyFoaohyo7mGQ1aKfuyewiKZK/G3jN89+/eo3z3hZvA3I8uXcsR6JflmoIudI
Hu9yDQH20rOjjGCt9/fpJ0W/DzxnqlQHPpSNZ3X1DPOkIsgO2zH+efEONPEQG5ElF66e/jG8x8Cc
6ZWfk+LbVJkOHdi9pduSWT9ZW3HjdTDH6Z0JSmfKhVlz8vJDlUldZkbKMQ4BVMHlYAS/0k0g9JaR
xYtqDolFNRSfKrv+lNvdS+09+r1pd1Wxi6JTmrwq3wztIaZMCBRmlxfkQBvP3vyqXX5ccg2ACnT4
gdDj3Rfr1EpPbca+cAc1OShp99KJW+wsK4UR8gqoe6kooUzBpbu0AaOo2A1VWrrSGDgx0PkE4VvQ
6OcwfQh8OJaM0SnFz7m3sba17aX0M6PTwF8yvH1pN80VE8XKrHRrzSJADlrPETSlZOrL38Rhzudh
uY8abxTeg7weLYtLW9UgtJAHVqWboS8UNupjgWKhwUiu4OPdy+JURMK97EHsZ2UfNy7o/NZf2cbR
8zyTeFAKurRdetNYDox9uBY4PAZXeSUNMdABNUW2xSzUUI75rtahMIzqOtlnQ1g55tjX57yu4G1E
X86+/YuuQ1Q++BxNUQOnXb/MYz2cgzb2YukqmfwJ2N2z3mXsv/Ez10YUiLOTMWw5ivlbLvdgLttg
FIZDzvTlHmhyxyh0n5duV0d7I4A5WS/OY+9SK5XLEXlM36ba7sRwHWYjKjXetLHmtcPGcMhci5un
UdTFD1BakOC0GDhsektYlOh2kOg8tOh/bK31OvZjSvmdqfmnvEs0oybNp1iCbbvLp+/DEPGy/vH7
5I9fSHeTUTmV0j+EuuWI6mgPcXpfd6rjBwbPvXgctdNQbEFK1tZONwARTcJ18YoWq41Lq4yNpHSZ
zLfFRESxE2aEbGOH15YNW95cogP2RMx7uexYTeBVJqF3da871oVs16L1u1CLEzO5+9sHeM1lUYgB
GzN/UFVdku2opaiEQ2tVrukJ+1IsHLEz3aSp7CGlBDN1wkueC1BolvGjHhxuG19xyYBaZ21aIFDE
bounh9JybkDMVQGiecn1n6Ox8aCv7COJPCMaKAkzKrZ0F4UsZoM4tZXL5KIg0wCfHuXk0d/Cd6wc
CpA64HTeCiI0LS8/V1WPSju1U+Um4N/FZD/Cqopawe29WjVCKEVNlT4f0ItLI7VohEkB3s6d1Mop
A9jhaYT2W9Mkqzv2r5Vl/VsMu0ZXW3YsSruDkQiOqPwp5R9m8F++zDs7y3jAF8My6bEzNWfTg1zD
r2wrOhbxlrNa6dril2mPyjA34zCXRU4ha6M+ymXOd0KfGIIDpaPSmiI0C+zBtiCChBwwOxJZBa9d
Zx5vf7X1/fzX+uJoJGEW9yViQi4M8I6iVDaIP2J9xlrhubxtag4QF+/CzLLPyDczBDPc4/KAZIMa
enmd1BwQXTwopZAcBbmD9JPGfNJLBfxZsjjrEqaPOiCa/W3ra8dTgS+DXj1vEpoJl9bBmORSDmTf
HatnkPCHpIvsacw3rKwknvMUEjCSN0J/kPGXZgQpq1tZL2q3DCWmg8rukCvyAVmFe01uD5YvPBTp
CRqLs6W3u2hSDpomnG6vdAViMv8GupJv9PB0Gi5/g2xAOSKZVe1CT/qtMB81ULdIae5HK7HRs2lJ
uYtMQLVBtmWjzuxSKh+ESTkFlX/otBcp2ErHZ4NXX57gnbgPMpcr/ik/R7oXzp7aFYTpOCIUb45P
SvXD9J8lkWn7jW+w+qXfWZtjtHdvshlEspAA4XGFpmCwqI3tUXdTOd86z2tXZ05J/ndVyzAjEYWI
WLN2G89WsxfLnOxG/ppteojrgiafkyYm9WwF0rtlPNuJhRq0DA26BOdQ7ct7PzhD3GHXkroftY3N
W1/Uv8YWZydMcy3VfIyh/m5Z33zzldabQvHt9hld8wVzx43JcqBzqFtffqOhzHkUh7FxS+J/MfvZ
aV878E79cBTjF9m/j/Ovtw1eX8wZbjXnzRb5PlJEi6c8VLpJ1nwhJyotnbDPdrVW2iWIZZCplniK
H6K2PGpxaGvABf52jA8ixLmrPo/JAIGRl8N15uj7YZxT6kisVwKWqGrsupP/dk+BuENZy3wK4RI8
YYtP5zejJk66Tp7cPg9n/9zqB8M7SsK9knSoCG+g5a5u2cLa/IXf3bIkFtp4FLUCsJErea3Tq6Fd
ylv4ymt84GyGCHsGG/P1rMVBMTLLizzLLFxU6Oc5Ab10EqO8G3xRsMkx1I+9EoE+JpE6pWaWH2VB
FvZm0iqHamzuechKm8pCvwvmluHtI3V1L+efBiRmzmoBFS0L42MSIcwRIRtbh2QzRXZQ8GaJZve1
+Kj4G8auyy+X1paBT1tqftXWWEsKJqvgClWjxkG3wolz81HMO7uiFNREgc3dLQ3pdHutV4Hwwvri
MwhNPyXNZBSuJnhwfemT54RGsdWRnE/oxTuBFdAhVLZxDBo8IpdnyiQ6MDuPNZrpcSpOkXbqBAaC
zimNDWPjtqzaopA2EyJKUOssXglxivQ8iATKWcaIgFjpDN6j2T3Uongq8+gFxO9W0rT6CZnvRwpC
J0KgpnW5PKUYo9Ya4tLVGAhnhPKXUX0qe2lfxCgp7SpD2tdj38w9jD1j2O7tL3idR82bi+AArwhE
gvSWL61nI8wtacUnDFTYzfM/QKJ3udq8BFruDpHw2BkoBff+sz5tsaVdvSlvlueBAYbvqG8tQq8p
z1NJi/3SbUrx2EDPIvyoausIzdD59hrXfBJIAQmtDQRQYNC7XGIUVPBqVCT+YoIWoV+aihOYFb1f
ujMb9/H6QnCbwcrDXzTTli+L1107dqqZS6WbTMnkDEapE2U0WzppK0eGctkb8RN5FU2fxY0QkkTn
PTJKN3ip28jOB9PukyPMs2OgOLp3GMqDmT4lwufbG/nGsnZ5E7HLQQGtz5vCVMDlTg4N+rVSHZIW
VDIN+oAIUhsIcEKxEI7QCsh03/SI+da43/UMyjNUhm6BZTJVLXbJK2hBiLD8qnhW1GDYV5n4MsHG
eRqRunJ6sU8PqVAeSk8kilHF51z1g8d4NBToPJIeTgK1O4SVKdmCIVQbH+4q8oBig9GeuWFHnH7V
sJ+msjOVJCClV6p9VAV7sOmHHObVj9SjWlTpbLnt9re3c+2w0Bq0dJjl6EgtA3INzHNspgX592SB
dBUZiG0msdzoMr1Rni8/GnSyQPfpfBP8L/yLkFU55BZ55cravR8kX4axdgBnzpy5lBmOTRHtdMGC
UqffiWjS+f70FEzM6SDvYIY/FT3lKzJdkjsFdcE4+VD0DMPSryvKr7f349ohKCBxmbCCipqodvmW
xUpa0MFMKzeNP03Dvf/qMfAibcx7Xj/PGOFtp86NpsYV7wR902GyTGo3svexbKaHKOycNlDvqE3u
rGBjuPfa82CMgQkAqUzHw+h9eV8yz2L2P64o5BiiI8flSYw8gpQt4ulVM/RfmACcq/fLMnrQcHXk
WqzcBqqL3ZSbIRV7RTwx3rvFMbm6fSRrs0QB9P7LRLZSIAsZVKlya/kutESoWU4ImNuJ/8VvNjZv
7UrSG2BwnflJSvYLJxeGZelHMLK4bSj8SmeC58AOEJGv6GBL1FTF4otYbmHLVo3SJmAmASAlkxiX
Xyyfch/EM4UPoz16Hhx+XWhD8JM7CvFGahzj9tftQ7+2oTxJ/98gEM5Lg16vN0U6CWyo4AmfNKv8
EUjNrqjK1DbSPmPOWjE32hGrJuG0phyBOyC0ujRZGaWfRXMhoIzP6j7BwTUSMOmjn27O8cz/1NL3
wMQGzSQMCPOBuTQFGbpEk4cUfxy+hwSnTqQe5FjfSdo5MLVDKT5b1Rap/ZpbBVtEWkXMCHf5Ynlm
IDeKlJe1S3eXpn6zk/6WXY7OOfOZ82DvXNKk73q5KvQ780yVhpqY6TnKvg/1KQE5bAV7Jg73gZ85
arBVvbiOSzEJFcvbODFP8PxN3+VVphBH6lgptRv62p3xNcrbo/ScQPkINcBncpGN53DL3Pzf35mr
/aQ1PE+tXbEebQ+G9a6E/CLOflTKoyTfFyTIt6/BqkF6UvRNgDBfITMSPzeEtpBqyvnadPDN2CS8
MOMjcrrpyeqHZp83NBQ8xGY23Mya8ySUmSsANKXI2i6XalZKBNmTzs7W7Rw5BfXBN6J0l/tNsru9
yLWTOY8kzIPg9MCWyUUXlMNYeWHjJmNe7ptezmzDx4netrL2jL63Mv+Kd99OkSYpFq2ocfXEs8NI
26vBs++/qvDb/AdDvDkzhgRmvmWbQm86zWq8tnErsXRkIdgp3WsofWmsLUMr+4YqmjWPU4AUBbxy
uaKwsKq4MYIObfZo2otxmz0Znh//bTOaUa15KEdDe2qGCS58VZd4feB30DXjcl/BNLhTgKCTFhxv
79rKeaPaM4+IQInA3OYiw0yTzKqUwmjcLsxs+pE2u6ZIW9QeKz4ecB5zaIiVcBiWA1adqHqjFaat
G+jIYgptFjlFX//pAFUdUkZ0HoperzecxurKqMgQzFD3gFHr8jPFUSpLpRBgM/ynCT4o6ZMQbmQg
K2ebBIumGExbzJebCxOw+dWDCbDGrUWaH0mvyTuhADXWosizq4G+bBzxlZOn0B0nb6RLBuvf4kwA
h7BGOdBaN6ut8jA2+gRvBcx0t4/E2sfiDsEICY8SDb/FkdC8yfD0uG8pcEC74lUP+aQ5yrNUFgcz
yZ5vG1tLHhmhwKW9ocCYpbj8THXRiYEfar1roUn7FDSptrOESnaZVdJOAomXE5QWZGmlIB8SMZTv
OlnvDlUMN8rtX7K2bIDszP8Rh8xsHJc/pFQj+o9G1LtSo2dHVQCwWknDTm+yF1mPP4wc740TulLu
BTJEGYlBSCYu4Bm8NGnVRV1bqtC5+hTydoKE21VSGB6sIm7obxX5U9tk4o7YQnjivSnuU98itxaB
VIuGsCXQuRJsXvyaxdMjUJUYul7v3KERi52CYPe+0y3Bgc4j2w2xEt61hcKUS1u3d1Lnb0EyVt5c
4BgEE6AsZw60hXmrbMI8TdPezXhojcr8btSPTao7U/NnKqdT4IlbyqerC35nceHIGVOy0G3EYhIg
UdF9K19jrzrNcwZQLRkPY/Dl9glbcRdUDJlNpLxEd2/54OZAgTNPzwd3guEwc3trsL2RIsWWRuiK
51Mp9jD0x0jr9USKYnSaBm314EYwxrYllBPxdJdJX2+vZsUK7TtUpIGuUmRapnkmgKUqkfvRRUTl
AQnbYeeryV5o6i1OhhWvx2uLLhyYMMbllpU5sW/8Cb6eyY06XbiDhrvelYVcbgRe11bm5jYquHgA
hf9d3MVS78cS/r3OFcIcwFllq1s4nOsNwwJNMnI5MOOk9pe3vQx8wfc9jls9lnurBA9tGJGD8N2W
W5mTtMs0ZzZEDEQrmdhuqdwaE5Z20tD0rjg+CkrwUOZQZU3R89xBku1i+pYFv73+J0LMG+/T2gpn
BL5OeZO91BYXSvG7QGIebHCrsUSPsWH6Lnca88/tg7fypcDiUnqHGgC2yaXaQ90JqE8ihOmK/oei
iOx2+ue2gWtPxFcCOs6/Drk8GcDlh5K6Lqr0zBfdysj7fRGJKtm+PnwEsbTL0lkvCO2M/dBr6cZj
uGbYpP5GYgWSiDfh0rBRa1IST6EI2teEnuagD+iHCM4gOmFHPzrZYgpd+V70/PhSDHJRk1s2h0LT
i3u1Cya3HFpb7E963NnDeLy9m/PFWZxGBgCobnGH5/mMxcWKKaZwXdPJzcdTWv8TKCoCwB/msrCW
b5i6drBMxpPYU01D8+yKvW4ssqFXrGoCrG0ehqR7nnp916OvYwjT+faqVg6hinYUhVI2EObORbRA
5bIyQ7ET3S5NLMdoxWBXVWWxcZVXPhA9GOb7oDYg317S0XhGAsm7NYiun/ZOlriTXzrGFnHLfJwX
HwiwLfSInHl4aJZqiHFYCY0nKKJbpvtxQs0aMXY/QQ3zqChQ3qXeXhZ/3N69lQ8F1gu2XXhpINpY
0gyCb/XiWBNEtx00hBTqFPLFqJ/sWC/PTWyJGx9r5QjSqIPSB3oa2NuXk9aeVKpqqZeSmz5VWuaU
hnHwpHsTeMmQbY2or9mCRULWcIGk8UsgRN7KVlF7uuRSMw7DYVcPoRPGwYdCvu8/3d7Fa2oPJtWZ
0oU6WUVolt7Vpb9QRqmNqqSW3UJQj97wGAg+lE+VrcNqVoj/jLUN4y/MBtJBzfLHpPP2YpDtp744
t4H0VPjdQfSsL7d/1IoPe/+blvxnrcbAWT4UshsX4X4Kd4N3EPS7Rj2m5murNhsXZKVhOFe+KHyB
IuXrLueahsCcaN3Foivop8RPbU95CatkBx2PkT7FwiuNPKabDrfXuHL5eR6QA5nFzq6lHcO8UvvG
yCS3ScfA7o1uYMzMUza82cpJurAyX6J3lRMjVTtjqiPJndeVawxvSA0U+ZPjy6OtRBtQiTVrs1Yk
joCkhKGcS2sp1aggLjvJrdEThndc9h4ZpRuaXVpvnJCVyz+nPLOGMgVmbVnZkLW4ED1fldywMvZa
1MWwK0cdlLQgCrNkq+i7ch6pash4GxR4FR67y3WVWp/12uhJrtXXO0/3nxg0j7QXqfsuCajT9O7t
o7GS0xHaMb4AMxV9O+pDl/b6yoiTLKEzLlPrKruXKf+jZI2TSeNZ0/ZDLhxMD2bP+MGKrYfOGzYO
zTXrHf5t7lOgoTQHs8snIzKaRDf9kvuX/hoj/8sI2xdU72eh0e8KQ7FHoCdxpRyJnA6RJP6oh9Hx
9e5c5i4MV6/hIXgonpnSvL0t12Ne88/S8PfcmzkGXriqNkHMojTI6/Om2ikJNtWPlelK/SExv0VR
sA8ottJSiX+3lo2Ed1eBmk1eO+g/a/E3bLQPEeMsnrX1w9YcCD8MzCVwMgtmkcX3SjLo7oEJsV/k
FSNaFJE/7qKwsA2j3futaY8qzATJeKw3VVpW3IhBqEIJdpZ1h8zr8qhIZZ+ojdnLbtuiGdcJXQlQ
WNhSLFm7bgyZwGYCS8E8R3Zppe81KQMUI7tq+Xnoo51WT1QZlIOXbdH8rLiQ+d8Hpwvi6NoX11Go
BKhsy242Kbs49XcgGuCo8O0Q1ojC3N8+UuvWiJJNmZCZPPRyXak/KAzq8+HSyDQOpRZae59puMMA
B509UE34I/RB9veRBAJsMNDQRnoDQl8aDXU9DgxjlGnMf9YyYwdadd8Kj33THvVsqyCzgivjdSFb
JHye853lDL1aBW2D6KvsSsK0zxGAaiE/0H1lP4njjuFjx9OLkx4++eEPq4ju2v5XIZ16hdn5sd+4
wGuniJoF07ykxsy5LXZ70HupnORJds3xbNVf+u4lMj6NW1Tdq1ZUqgkGkCdenIWXkLrRMoYGRlEx
Sj5K3fCoVGl+1MzmH8/StwAP1xBkfNI8rQFXFC2DqzGUUY/SPMZjuWlNUbo6WvEBFPBBq+O7Qaw/
+eFz1v0srH3TqvZkiXs5aXZJavB3Y2eUW3zIK2vnhqpzNiGStS/FeKasH7IoS1Q3T4/W0MNukdra
8AIBy+17c43lBwv03tBik31PU7JkiDGk3gs9WAo/3o0taqjW8KBk8afRfIYLoJLOmYz0xpR8Tmth
Q0dmJa9hSpNAg3eZ7GaZeEZGNxWA11R3yjx/HzZ5d/KiSnRyFXT37eWuONn3ppYwDpQ4Q7GMBtVN
c/FBGJKXGPqv2ybWvtw8KgCmC1AgeefCKcA2XKShqrpi1mjPtUz3Ne1z4Twgc3pQtwv0a/b4hBR5
yAqZmVvYy1CH0Xpuj9uN2b7Smp1uvBaauvObjR7U2t69NzT/kHcRqNSKcYQ/YO9KWBWy0O5N9/bW
rR0Erjp4ODwcwPH5F7yzYLZV0g1yrbn0aUr0Ow2gshsQm7VrTm3+XxuL7ULQojDEtNIwMOzHwgnq
syXE95JXH0bxXMggVKfiyUp27fDR0rq7tvpQtK+9eKiYQbi93LUv9/6nLDZUnBlsUzAGvJDJPpdr
Z97UEP56a+vVX91YHikCeaioQXRdbuyo1SM5IxubJJDYZChsvcrRRsl0LdalxkxURxN5Hk9fGLH0
smTW2NBcL22SxI6lmjiz0Kg6GlW3yz3Ff5Cl7rlTUyMB4RyeFY8xhLw1igdTDbag5auby8PMtB/U
miDML5cMG5I3llBoubms2sZ07wUfEy9y/tvWvrOzqNKFLUAtsbM0t4oLO42+q7BwdcJGoLF29egq
/t9iFhcjb/3MDyqMsJBa/dmbW0Dftd1ip9CXghyUycXFK+BZoEZEq9LdwPpZSROAv2+T0pLt/fnr
I09v4M0twpRGSfXyq3gQs3ShmmEngCalRjJhj8pTtc/jsHxkzGZrXWtFkbnKSHuFiTWwWovPYxR1
U0ViqLu9+E2uYfA3noz+PquzpyTwHR32w3jUP4b6MdLtVDNOZnPuXtUY4o99tsXqubLJSOf9v8cW
jb1laa1V8ynK4BdyPbKeNH8WKm9nVE/WuIW8XzkuF4YWZ7+tWrMAs8Bx0X2bZiL8rX//ZHNQKHbM
s/lEgouCZ0xPWpy8+TvKg11ElKNrV/Oebx+WFa/FISFHpJ4DBGbZuYCssjG9otWhbzjSE7bD4Bka
2Q0nvNJy1ug4E1eL9BD0K+6yrmgCbSR7d8skGh96zXsVILHZdSXIIiPJROiMrQAqVFUrzlJnmsd4
iuF9BQAUH/5+vZRBwEbgPGeQ3+XlUEBKjnmXGK5kvRoawpn6ofwvXRnAHYz1wNkws3Is37+wH/rS
aAyKyGdITBT53qs3MHxr5/y9ieU6Wr+IpRwTlkLNKJB+tMXXNgGxL23Ah7cMzUnhu3ghkIKBEYDS
cJXqWxyYu6l79Vu3a7d6jlt2li+b4Omi2bbYqc9Tr31K/fGpCMPfnbgRYq2d+Pc7t3DDWmYmXeXl
BieeAb3BrgMTxv4//+GY/XsCljFw2PeJJ+WF4UYifU2EqrrwLvV2t43MW3LZRqCaR7eRkJ6mBMf5
8tMYbePpyWhRaEPfbI9Hkh09HpV9lU+WE4JlD0I/OAVms1Xhu97CecYfFCSsLwSjy4rXpDRJi7qE
4qKu5wTRB4MmJ8KFf786BvJgxiTshrJt4f6UaFAMT60U1+x/GICxemrr4UPsnZt+3+VboLnr2gbJ
D28XE8jQ9RNZXe6lWFdlZ8iD4tINZIQsCvdym9R7NTR2BUTYU9NtVH+vzzsG8bf8mbPDpWagNQwV
DRhJcfthH7VuBcw+S+58a0tR8/qdmu3QHqEFTjVqyYes+JAr5nS63Aq0jUMKaNqKL23BptdX86+V
xaUqwl4DSC8rsHl0tlYf58L54MMjM264o7WjR1+TLjTkVZQ1F89uUqdlFEEM5KqC6KR5a4e5Znv6
hpX15fxrZRHR+ENZamnDcmgHHfr4qVIQGpAqu9Q3Avqt5SwOuRCQs+cMjbucPrvNnoPys2l8v32R
1k6APhOOk/zz4i3jwWmcQq1RuEhIQ6v3URp2H2amjo2+0JozIhNnwJw0mRBh8WFyq+0TeWpUt7U+
mf4HjdnDZws6k0LuPvmCUtqhPAwbIfvapYXJbM498EXiEqeilEUbdagKuPAt7s3qN8RTUwp9aDfu
ELQ83N7GtTPx3tjCQ5jeUCdRIXAm5Mci/KYW5wDlcm3jQKwtCa7+OYOEKIeq3KUfErqmmZCbU125
jz5rw36yUE97kPTg1NBGuL2iNVtvBXgEZZgNWn4yJSnDFh+kMkUWdt/1PLV95VfadPuo2Ni7lSPI
0QMnQJwpQhY/X4N3QYSs+qNqDpHu+v/D2XXtSI4DyS8SIG9epfJtSzPdY16EHidSpLyhpK+/YB/u
tootlDCDxe4OMA9ZpMhkmsiIZG6OgkM2JOOs+fv1SC+HgRGgluDqlFvbYDSs6VOGsKvoAfIanPNg
NFHpggBSS7IfDk2/3t7AhSMB4DMIWmQ3GNV+5WM5s81coF69c4XbB6aW3Im82rnjaLVHzqQf/sEa
QGzv9K6o4ykHsGMC1J4trE2dA/qkIUWncgMRg7GPRnP2f7iARKzpc8gVKCGGpJKEkBIIk3DRFL/e
99Sa7BmvlFZjeNmK5jzUimNW+I9lkj016Vqfd8EfmvAigPhiRAs8jcoaa4iwB3nrWOfEEBu3fMvJ
GM3jGlB58btdWFG+W2F1c12X8BvmfLAGIyz6FFPjA4g/Vt6RteUo25fpI3MyTOCcDXvud7lRvrmC
o9GV1GvKZAtJOLAd+FSgEoCPN3R15yxByj5LbdDqjnt7PmsTfa7T4a5ArYR3j4EVmVMZ1qw4NP4A
7s0nC1KNaQStqjnnkVPX1krSJ9f24ehgXAUTfZL9VB07LMy80ZMqsYC9fOiC5M/EzYg+Enc/J+eq
Rb2bifQfbgjgAbJZBEIX8JtduxnQR2C2KK9QgrPM0NOL3cA+5dNvAjKT21dx4buigAPSKcmgiWKL
9HcX/gz6r57eaSjlTNqjr53RMRjclex/4YxemZA/4cJENk9V1lodsv95pnu/cI8o/A2bJAOVALxN
ubKiBQ8tkasSqwOCcbzi1+bSQYAfxU/w7pQ0vQtQXg+tIlnjwVnaN9NA2d4D3Qv8iXIffGi+0G5g
zjntMkTzGZrOoIdY5dRfeNjQ6kBULdEHUmHmejGtiyB+GgrUuO1thvl5XoDPQyvRzHvRx2Z/+yws
nHMJ28c4NGBBaGopO5cDKMttjgpzEgx7DA1FYth0zY9iemk52enQWGev/2DxnQJeyliAVPB6eVUg
0sEuYXFKzReLEHbqc+ulbTovwnQE3iBOyXGYNA2joOCQvW186VyCtQT1fWww9GUU4zWCl0TXOtwx
CL7m5vexJyFP2ogF59uGFj8iZn6guIW0DFPZ16t0MfTl2jMqeVrHt53+u7PevCbuerETYmVDFyAJ
Lu4xKvc4MkBmuspl63wv4wZDqc0fpl0m6pfUbSGl9rss8gi1q6jVxn2bJs/ot6/cu6XtRCcdbV7o
kGOkVhlW7IGfTMtgBhORW0AsG1qOpkgipwuefIP+ub2jHzVYobh0aUz5dh00JTFvD9ojFzyXFBoo
rq5vc4dX995gBD8NgDcP1KLuc8CG05DP1YPW9uz7BF21HTH8uQ8ThK5p1DJzDcS2uA9oxZroDwNS
qp7pjAhDjD6HFktd/py672bagykg/54nq91YuUrlYULNAkgoUC9DTFEdW8uSuv5fz1pOEDaYN5qx
SQrv0HXggjRCUtQhaIV/d2O+M423219gyf/B++lAu7sA8KtyMJ0/txMwN97ZLx9TAhpw8/Qv6Z4F
QiFA9NCqRAlcCQS4wztUVFHfSvK7EmDEfm0ue/G2wOtgQg6iQEAOyG958TRNRpH74wDdHF1L98Aa
H3kAzRJfixjI3+s0akb9SBsRZWC7vL1/S6cEs1+IuUGNhk+nOHYU1ZBhyttSJlvMW2yM1gs7+wRq
hhUvJ522ekYuDL1vwcUSAz5obABj29klYEkYIsO51wxUTjQw4UEzObBWqkFLBwN4CAC1QAMuoaXX
W9pbzeQbVeCeq8oJ9aDEBGwSsuYfCnegDPt/M+rkt9HNlshmmCGN5z/lrSEOoxh/gqlo5VFcCifA
nY0ZQITzwD4onkYDY0yNKqF37rw0zLssEg3f/f1ZwMwpsOdIlcFgY15v2TRbGKadU9wlDdhJ0UaA
yuQmeCsK7e99NI4buhcYUcPHUQFrUzUSDeGee/b0V4HAaG7uEiOcizUpoIUX78qOcgiSbpz7PMOK
eHP0/NgHa1Pv5RvPPE9ev1KuWThw/9nCOJHy7gSih/6PPHB6Z4XmeNB8KILbh7/+RGDykLg0JHSY
sFAWNE9kCMB48e4owCpkFWBSJ3MTGQ2A0o3prbEaL5w6QJkMHDf0PzH/oIRiQWf4iW8iQ667n6Xh
AgL66faCFnftwoCyoCydZz1Bbx2yet8Yf2wtgkfqeNvGgo/DItDfR10BDLNqVZ+B+7qtpsI7O93R
cP5U8z10FVoWrHg4+VMVD3dlRnHi9mAZWtNjKdylydZpSrYPchRvi9KgUdtOb33ZO8faLYNPhFcr
7m6hIQgYDWYPUTDEKj8o0VtBT5K5GP2zk7WROUyHYgjt+QWpQehbzYGQT2b+1jsAMqxpAC1AKK5N
K67JrLV6ph5MW7BpWN2paea9QdgGo2HiZ2HzKE3GbWrZhyKATE/CVyp8y2uH3Bc6g+CgAZXKteMS
LNPNemA+sOzlrh/T08TJCdnqtkNr1E7uTJfcZXLMKvPLuGRfbx+vpTuCRwaxD2qmcqr52nrNbQZF
xMk/mwPkgjk3WUR1fS3IWng/0bMJpDwM6L6Bub22ggkBXuY14MaSg2BsvmUl3wmQZWTgeaI70f+5
vailyBYVYJApIrbCjICa8TmZy7Qx0QFvBgZ2/MT8TVlCQvAA3PsB7Kqbzm02s/9ZG8aXqg4byKEN
wVoFfMl9A9cB6A+SsgBP+fWamQM52HRCkVMT7lYEwyFFdN2n28p1j+na7PSSlwCWEgkYLKLRrHgi
r69d1gp01PlYiZ1foKPDW8s55mbl7kw/X3ubljwf8j1APFAFlDOV14ubJi3VIP+LPCUA1kF3KitE
VRTCc5m50q5YXBnUYZENSdSDo7xM/sChBztgZdPQHbrWAxZclEZYp/eEuisP1AJIHsfzwphyF50O
wKYWoeZ5NKiThWLi7qFySp+FAI6Um1mfB1Cf2O3GSmm5NcZ865hZGVoddGqTUg+LGfBVYYFiQSSe
8ey3Vb0deW2dEOYXB23KMij6tStR8NIVlluD3pAO9jCVZI6g5aU3uQs0RTm96JZ5xG6tOOhlE4h4
AvB6yLmb68/NSF1M6Ja6Z8rd35VRf5/0aY3VY+m+yD4yYNaSKlMdJDJT1o5d52DvHRGhXb5H+/9u
9JMoNZp9Z5KVvv/SuUJVUGYPaEFA6vh6SaDCymkJEpjznAvjwbE42h1TIPa2SaYffByH822ftGgP
9G5SChpvXKC4g6CfWncIEDUSyw2dad7Rtgzb8qENit1tS0sfC/cFU31YGGIt5RDnGqiegH5FfDp4
dAeczRC5br3GSL64HkTblgSLYzRc8QBV60ylW8nYpxB7ZpbHbjCjuUJ6xIOVEGhxQRemlDjOdyg1
RheNHBCMDhsKxpzQz901ipQll4YoEQmRA7Sco+Z4pmxYp4QCQpOAWUhzIQdCvHnY+UGylqusmVK+
ENAgA/pSMtou3b3IXT/sKeRk+DivBKhLuTnm9jEMiS4AqAJUNvWk6kbm2hmyouI5G/5oHrDKfM/H
HfVYCLHWbUCf0zUgyuLRQAUUHUvErdCCVq6WEdRZkMGoU5WnvJdzRuWzTew7x23jfzjreOYlv66U
w1GOBqkTMQ0ccCTd5o8WQVNFL1cehaXVIG1FVAqsGoY9lae146nbBPnonYe6O4qg2WVJ+loR/R6a
dD9ur2bJBV6YcpWN48Jn9ezDFLPbk+P+ptYXs693AQZPsnzF1tKywKwFumkkfphflX9/UdLAsK5R
GTm8hNnn95SezBSjaWMdaUCE3F7VgiWUwuVICcI/xH+KpRRCpSC8R4RdVXMRIYP4amAy1e9AF+4H
9Vomu7CHiLpQiUJJCl9NLZ0AVmtNVkOC89jSfTEHeLXBARtNWhmNrP+dWwlfOSAL7gmKzpKMykIV
0VYfrgIYorofy+DsuPx3TXMa5aMWRLc3ccFlYKQRbyPaWHgf3yPei8+VG3gcfdoHZwNY+VDPzDRs
Xfq5sp39bUNL+4dCDfhfgH0G56FyBpOA1DOxmkDqKrfFKWi0nQtjvITIsPXltq3FRQUoQkuSd/xX
ORmILKspaKbgnPYx0C6F8cD6lchl6fAhD/h/E3K5F/vGMkIx2j9g3wI7Qvl3B61ikEkUGyrWOOuW
dg4xvQzDUbdDpHhtyhxpXosaqxm8H0NmncqXhjfhXL0h1vmHK4WGNRpNIKlH8VP5SALq3iBh1YOz
R++b9s6s78cvrv7r9tdZKAmA+wxM8fAFwFGoFTUMbGqtjyGGsxDfW/pq2C95sBEt1EbSJ9NmYCRa
+VaLG3hhUAmRBkc4fmrOAfAT0O10+VY3vrL5GWNDQ92uXNqlowfKMASAANx9JJsqB92YnMQJzq59
bsXnoXwW9dps/NLZQxgmT7YOCLoqZT+7oNbNwSN3HkwRgW/IKaEsav8xzbfbH2ppLRitlpDPACmg
Su5WUN52RmsE54R0bAPoVQUaTT1/KMxif9vS4oowoo6wEgQtmIu8PuJphxr0bCc4d9arbhthSeM8
QES7chAWZqiBCkdHBDUvE83nD94u7yCRq+sJOIqdbIelt0ff6NqosUFc19WkuDd49gWEes0W1YY5
Ep7QTkXpFfs+N7SnbDKGjT2TeZ8TS99aAwPMwAIZjwmNz7BzDHd7e19kmKFUz967nxjNxDSsoyJ/
atubxg5TFWcMpjwkTfpcaPdF8okPw95B8X4Kvt22txTXXRpUSR50DQsxnCQ5E8f8FSSGF0qOyga5
JRq1IWUGgrsEvB4sbOy1zGnpuAHkIPsSKBx9OG7+zNnELD84U/EGRqdQ63741Vo2uHTSwFUowcwI
I9EFvD5pnuC+RbssOeeTxyXBP9sbzPrWQas3RO29WnGoC64HLKOSuRLswmDukj/n4pkwBOgjOoKr
6jixSf/UPXRQaewS8A1lK2dlwa0iXpVNTZwTsD4qvjuoZiDPKq6dMfS+sctsT/IpMob7acDQSBbZ
DNqc5dqDsfDNELpiiWjSYdBddRF1o4G8f7K1cybM/QBwcVKYu4CtLO2jFQkVQckLL9K7COf1LqZG
7YxjhY9mBi30Z+zQCobQtFcqQh/jrWsrSvZU2YkRoC2dnN1CRIldbsjaYPLHwyctoJsEJnaU1NSI
NdElLEUUCQTkMM39FUSgG617yIfn27d4ebv+MyMP5cWh64WeJxYtccYLrbmjgT2fjKQ4lAXGm29b
+ni8UVpG3wV5ILjHccKvLeW0xWM3mIEEz+eJH+n6zkPjPmuzkFkrL+tCQdsDbSVsYaQGgwgqe1dj
jV1uVBW+T7fL+yd9GiLHvp9EHml857Jnbn5OhbbjQblSCFt4NqRlyWT5TnWhwgURSlZt5eC7le0P
I3tprLDw5rDKd5W7N614Jru2BpCD+k/Jc9HsdG2reRi6ftIJ+2on/ucmX5sj+HjZ8YuwGTqojLH9
6ngtSQbHoqgdAm7/vRjGkLrRUJ7gsscXsydRuvKdF64GujjvwnpA8uIOXn9nFC2aDtFcck45XEkz
gIQXrB1r2qkL51aGhOARwUgLSLzl31+cW6Hp6SxEi22GInLCtgg/IIz8evvILuwcAMLwyIgjHCAk
5FIvjJQeZULT4CbnetwFbcSHVwL8FN6batpM08/c+3Xb4MKbCtEl1M08tKLAUqXWSgxL2F3RNdrZ
K9ux2daaIdVgAWKGrPXcjT8gb5+ZIZC4+WcNBe8+qgGsgkRT2wV/37mUBxh8bbKkD1UjZfFOO9RQ
nXa0s5E76MbV9dsIPfWVlHKBhwBWpKtGroJGyYcsYhrGYCotLNjnoWnmR9srNhhYDa3Jj4Jux4tt
2z34FnsCmHTXa0DSi+3tTV86SmCVBOYVCHwwJioLrZqJOUngaWet+tr6z9ZUgB7xr4NWpJeYEHFR
CoUGi5qXzaI3xGzkaZyl4A93N6x6COYs6tlKULa0lks7ipP1oCPbdi5PY5IBGjLVp1qOIVQr7nXB
lV+tRnk06Fy3qeMyrCabUaU8SeYGxw0LyPENazu3eEI8yYINN47ymjoOWo8YqYBadxrP5Tdubbm9
yQz/AJW+Z8c+kopvsubZ4XU4nkG6cOzHeg2hsvASO2AeRbCJmgf0ORSHJjTHLJPZTmOZvmsWmNWs
R4+T/erkzZK7gTwXcFhAS8sQ5trdBHnhe4Q2JO6eJ3pq6e+xuesqaMClb6AjSHS61vaVYd51ygCG
3f8MqmFgMTuN3egdiQvXhfzu71rLtoVcYAK5Wv2+NCC/ROOKZ+1KqPsxV4FhFHcga4PMF/H19Upl
4d7rZxhmTbVjvoP38ItAH2KyURR+8KEfdPuKL33CS3tKzlh2ORyk15I46I2wnc4zS0LIyk6rqM2l
m4G3D6kp3Df+oCysdkxrbAtBYpMdnOlL1d4R96fwy7Dx7gEmQMxTpg9mK+eqjPn7WHxqNRBzDXta
rzicJUdw+UOUFXuU6ECrmiRuhjuefm/NVzKuHJ9lE1DMkhJdnmnKv794HXmQjTMxLRJXOCddYkY6
K8NuWCvdLp0VFIhBYYE8BZMmykrG3rSywAUPT0c2Rvl9rOpXIz9kced1b8z//PcH5dKYctehCtUw
0fkEcZqPeMK+Y8YzpsDNdo11delEXhpSHp06N9C6bj0SU8o21fTbAOed3RrIK9eY3NX9Awgc747E
XSIfDvC5rj+T1+E2WwkozetiG2T6rjU2Vb0DIGVD5m2QrDwNHyJv1ZzyNvSGnQHpzsTZhqdG0dss
Ngb5MXs/Uzc2XWPjT78munPoSitVvXhoOmOAHvHg+7gAVHuvV2lWDnWcxNLPc1PvuGZnoe2LuBm1
PCpbduyo/uf2SVkyiLAaKbRsXQCqfW0wN5pmcFluABMVhHUB4kn91etYmDg0Gmi64sCWrCGqRg1C
ksDihb+2ZorSAzFBZZxHRovIab0fSaHvksb/2g8TBFjstehPfYs8XGs5SwICcSTrgLFcG4QGWNlW
ALeeZ51F4BK/L6z5VdfKE8Z1I0ixPFt1su3qNR0g+ZkuXyTFrNp9mqiXuhODWVQz/wSERYHevt7+
cGsmFBedYewU+QRJzoKZp5x3O7QatrdNqJ5R9s8AMURhENcI43jK12qqlFS9R9M4SPPd7AXg0DUO
tPly28rHT3RtRZ6ZC/8Lenk6JBwxpT6C3R26gYUVRLnxiXN2JEg+u+ABLYBPt42uLU16mwujnOaJ
OXQwavUYK0kBJSpBY26s3Ga5QdfHAEuTbJ3AEQEb4Sn1qYnZczU6sGIXbWg14DtuRST6E8/W+vqL
6wF7Pfj8UOIDdPd6PcIp+rGtijR2QFdYBBh6rjerL+WHtA4HAlUc2bjFhULJUrFSa5Xu26OVxmL0
AGVMtbD1MJnDn9tdwcj7QBAzXL7BQOX59vf6eNphGccLASUKEuC/ul4fqFTttugD7CQxc4QdUI0Y
M9vb3baysItIFBHPIQrAaKZa2nMLOwXdcYL4yiyOGDAMOyM9MneFxGvhVFxZUa5VqhGTETQHY8P3
IaT7Urkn0lU7rV6Zc/uQcsjPhcooUg5k/8j85XIvDvloVZll5wg5rOSN9fnOB8mIU5yr8U/dPObt
9143wsk5ihFQ2GHf5n87NfxuH+U/gHSwqRgtuLYPACMwTmlB8X4ZG+LQTTG+TJ+AilyLi5e+m0Rd
SjwkCB9UCm4zzf02IIjxs2TeF4P3oA/awbOfb5+Ope+GyQwflV+0qFGBul7OCFiIz8lIY8OhGHv2
QCv81OqAtlUrxbdFQ76OtAKjdphgUpwTJFsar/cnGjv+vuXucdS3RK8ib0xWyhZLtwoipyhkggtE
kvYoK0rrlBWDTuPEIt+TNGehoYNA8fa2fQilJA27897dwO7hFCovFSb4Cq0oKhbn/Us+ncGYtpmN
7sjtnc/Knd+k0QwCSiQXa0Ds95LHtf+VEDv8AxXe9xt9vT6zn3Q/tawslkLuDpjjZn+vuxg/exq1
+VB7dO9VUU/vbK/d6V29afjXJrPX1v/xcwKoL/NuNODeT871ryhsUWmZl/I4zYEkPQblkSXx2Pf3
dGAHUHEyIDnoo8eqvU/2QTE+BeRQguMWTmHle3+8J1KaBySL0NLAKVY5WBubYjh8mPJ44j+t6lcw
bGux4nTUCA8fG+PlEjACjA+EnRSfQwh3SrMp8zhxnFCr76rQgMyd85Ch2nj7XC0tBtxX6NpDZh49
VCXHmbKky3tR57Hox6NIDm4JVjR7jbtu4ePJlSBURaMWyC/l4WnmrgFZspHHBBLSNoq0Jv+hJ/Vz
Pv26vZyFxxXkv9gwmXUjQVSLCR6t9HRKzDwGC35EoXTTf+0KzPGyU9m3kTFlkWsjQErWsBYfOCXl
J7s0rGSmc+r6k5bBsFvFRNThUL5Q+1SN9p7nVcQGbVPhfywC17IF191PfxCWue2+C+LbW6CmeO8/
BMViyb0E7IelfFFwHgDhNrt5XA99mGZpmIrPpTi6uLy2B369fOUELdp7j20B8AR2S1m4R7jvIeHH
dTCmF7vq7CbkVdFEeT26R2EZGaYWC77LSns43F7p0i1BwhVIigs80irWjpeDNmJQG6w0dn9yOaJc
b+PrG+rbX0ZtXDG25AZBNRHgKZHlHJAZXDugmjtN3UB3CDclx3OPjvOTnVV001fJJtNEFeUd7XZO
bkOyKyDavvQ9fp/UojkaZU4OaTexjT8WfAWasLT96DBJwmI8qlD5uf5ZAuMaxVRXRdwExb2dOC+5
y48WT45TlTzWxVOTaWtd1cWz7mEyBNPVSG3QVru26RgtGXvqFrFnPI5fidgPFrzvWO/RvarT/VCT
sByeXe9kGm0o++PslZ+qNcIb+a4q7xJ6EUBmSxUP4ByUg16CLN1Pk6KMmxRo/9mq/a0xZNM/eHso
x7hScArSi+/jOhfhn+VASnzWYYXgiaXmL2jj2Cuf8P3oKCtByUJKp0q8HpBa1/vZis4UKCwU8awH
IerZtvYVEivip733Jwg8VBs7OZhEDyG327gnzt9AkCHuEnCb5X+m8mvxiJHPedyKbi+QUTjmrtfD
v23Yw61gAyAsAhAepoJs5Zp3Wp8Vo4GJHzeb9lPX/qpsEE6RZq3C92H+6d3QO3kb/gS6EOVAz7nT
G4U9FEgqbWgMV/6GZnoEFOC2d076j4q+VmjAVU7Eko222h9deKnQbsOEDohBpHX59xefG3rYsygI
KrI6yAr8x1k8asaJ0bfbnmvh1QX6GdF8gGqcFEK6tkLdgE2ABOHSJhoCeRZ2NdtkZC2ify/nKQcL
RVKZZGIIFcNOStCoF0GiaQQXNZ0PbUVCLX0aUHVuAzCWs63IHppqn80CGVoZBX5c0F2bvoEDA1rg
eUj9U/ZC6VM67roxMqo+5MG4L/x7KECeNLESri/cZkT+qEti9BzhlUosRTvhMTjdIuYlCA0cH+Mc
fcXGlTBy6fMCCILReqjpYtZC/oqLz1sF4zwOrl3EtXhLIS5PQddXziDy/HP7A38sxwDSIjmeANAG
44s6w69DtctnHS/j2vsUACJG2z+Q1oomoFCCH4KfReKuPMMLj+GVRcUnZ2PHM4Kie+yDTKQuNnVW
bCr2x6zzzaCtybotXlIQFACsCBwhEErKATaIlVuzLcp4mqKsFPhUr6X3HLQtNK+6KKXuK+uPzWAj
J7fPNV3J/ZeSIbz3kqAA3h9YUNVHcMBtUGZApFVWIWjyQ52Sh8QfdrWnPYtq+l6UUDnqh8/52IbJ
3M4rj8LSYcWtQv0VHUAEIIrDJhNNBjLxKi70RNu1XV18mVpNX0mVF6xIOjJQ3yLZwFOn3N7AJTzj
NavisW69rfDn8ZhnjbES2CwcVWT9CG2QufoI4ZS9bDW3DrzBruLe/srTR1po+0Q3DgY1oDrqRZ5A
73j4S8QUfCuQOIA0AS+MJ89VrmFTl27TG2Ud56zzwcBcWtEw2GucUwtXAgZwOjB9j2LUu5jGxWXn
MylSTWvrGEPXn3W+pelw8FIRUfd3Xq+4rwWPfmVLeTcqO/PrEtlv7ExofM32HWmnkxOIlZP/8WPh
0OsoCQF6DwSPiptyIDZI27poYt3e9f1oHWyztnfNmJ2yrHo0afO963Rz5/lkberkY5wJy2A8k4EQ
kLAqaIHjIkyQbmjiKT+VGRKY4BGVDi1jGyuI9WRtDPrjfkpz6H3LWSFUfdUTMpgAt3huE+fuph3u
tPIRMIMVl7mwmfjFwMcgm0cfRZ0Ya2DbCHjRxYao74CxefLb74ze0Qz1FNf/XtKttRrefLzTwbvI
FcJm5IsYzrh+gEQjzNprsw5bVjm7SWRS/BoYsNvPz8LuYYBQqvtgtk8WEq6tDG5TcIO7fdx4PzVo
CzglaOm/3raxtHtAkoPqX5Lv4c2+thEIVlOvcvo4s4yNTqEWgur1aWh5dIKI2R9WQXnObve3jS5U
Y8FcDakwAH2R3uPfa6ulKNyWsa6Lndx6KrsAgCjrGAxpiLZDTZz7mdKQsexrz8jGTehmyB4z3q44
5oUqg/wVUpVYNhmRe1z/inzmNEv6sotBi7txxy0eyrDn23b6ZluPhqaHZTlENcC6K6tf+K5XduU3
ufBoEGKshYCSUdz/Ef7Gt0OmxRWIAOaN80heve1EtiP6IlYYFJG3lqYsvLpXq1a56/N0dvDowrpO
9bdm+CXEPk3tcDTaLbz41B5A0IG5+o2NR/f2wj96ctkngcYQELBIN1X2pRFYHC8bGlgufjnO0RRH
VqGX1odz225vm3ov313HzNe2zOs9Bq0VY8gAcMIkz8O+Sp46+7UQmMAEAzJoAadaC6sf3yzxVLQp
6g33efAT7a9GbMeVY7a2aiXBtSd0lNt06GKTDEfogUGjZ8+dt9z07yebrhhbyBXkulHqhVvCfqpJ
KBh4PRAn5V1cudz85VtCP6GaE0zhXOrNn37uRRPRKenmLcNcah/6SaYbR9Y0RbmzB9Fv5yTLq+e6
QwsmzR37R1tkFQ/pyL1PZV6YFWZKmXC2s2vSs501ZrsBPynT9obOq3xPSqfXj2PrZtadrxXkiVqi
WKMLXXQfKJSgUgcabZRMFKdFgQWG3ufcxd1XqN3ZYXo2tzm7G8efs37I6j70jk29YcZKvPgx7cDe
wpqEraFlr8r4+pXIWE8m3Fva86hykyTszSI/jF4yfPHyJI1XDrGOQ/rhEF8YVI8OK8omAEFBnI11
mNP6YAKA4ZlH5pWbDiW5fHzN7TnS1sYWFp43lOcBK8Z/UX5UaR9wTbhfGWYX09y0IpYyETrDvKbg
tOQGgYmF/wWPJtIr5RHQnK7pdI/3cZ3fdfRbYv42/1ojCChDVAH+s6G4eC9JPT0Fj3zsOl/1Ia75
aWi2YlvW9wKDm+0dEBDtixv2d2b70NRvKeX7lW8oz6L6DS9/geLsC1PMaS9YjyD5RNL+oWmhodf8
JgwTdtvuzre6u0b0nzu2NrG69BFRAMFxlWOKYFi49oAVac1Aa+o+1mZf/1RmiB6A/U1ebq9v0Qoy
epSppWByoCwP0+0pVKCbPnacUj9ys6mPDubSVnBppjzp6i5iaBSD32DygTizshhiDV1fUbOPBcXQ
lkNHBma2sf9uC5ds5irr76tGm58w8+JFxDKKO8tNUBcxfGjmUQ+CtXPabZDj64+YzsvQscz9Ix8L
COWSWexaDZNctpnUrzUL+GOpz/1BpHQNtf8x4ABUWCJeUetGJ/gDMemEVMBuqT/EuVaRX1bNSVSI
xnguRWrczy3Ek0FfxTHdCeJazNJXc3cywNj28/Yn+3Dv8CuQdqBMCYJAMPcpSU5veUM7ZVzENrOO
FOPSDUmPXbdGfPDhZEgzOBeoWVkQbVJbnRqZAJkxe4Gr5/Cvqd+5Y1SVAmjp28v54JXf7aDcCi5C
WaxRnKSlFSwVUyPiGiy6G27lf4oBrDs2n0DZT8vNbWuLmwd+mv+zJld9EbuZme8UKQKI2A2KJApc
rm1nDv7OBoWD3b+YQlNEjsOhZK28cgWrmzGpWxGjQB7WZnLi+bDx6LzSpVz+Tv+ZUSKlGiCPzAIF
Rkx85zOGI5OTOQRkJeNd3DbMd4Ksz5Q+WXETVO9FRcmAbcuafWGMW7duTsI3tre3bPEs/GdGBeX0
gc38ATNWcWf+7oaTCKZoyD7V5rhiZ2U5lvJpPDZXjubg0/gYqfNQ3c8wv+x2a8pn0qtdeT3UVXCH
UJ4DmgPzPsoLWQXMpCwZRaxnNflWeglYw0iTDKHQoZppA627Sag5baCzsJZVL6wQzBfoRWHSGHAV
1eHyCvy0Xs7HuNfayOdIjNxmC2XllZRgaYUgKYOn0OXYuYoyIgbFrhnliOLOtrJjs51CykcjagiW
1vsA7OZ/i/0HEB9S2PATgASi1at2AM2qBR2QOY+AIFh5WDd9GXp69puSEij5sZsOf30kr8wpL5ff
WNaQuWKMhRC7wJvbsMOga1gl+bhxEn/loVy4zOAswYFBtQBjch/gMp3ZFBbRx7jg+cHWhz2aPX8L
5JP7d2FCucp2bwpQv5hj7PIvdis2rfbA7LckWeMKXzyB/9l5f0wvPG3R9MDHmtYYM/4FXNBbg0Hh
LZj+3jHBvyKygDgFgAYqI3nQZ77Xdh4OIDi1re6X0b4k80ocv7SSSxvKjlU9GUVRamM8tlNEahb1
DSqlyevtgyadgeoswEn5DqtBUV11FoVWAWTbkClGcqd/Ih2IuRGSZYe6MvKt1lDz0U0msVICXrq/
GPxFWRYtMCDO5NIvPlIddH2PSbARfVXbFRs0qnLcWVJP026mdvPT8aj9pSzHaieIlrTH20teCqiA
VQA4DBBlHQGofA8uzWvzrOUadlagburPB826dzjqNsNxGOZQmFncO4dARLfNLu002iUo5r/X2tW6
keuArSAT2RTbfWxrEIrGHG//XbgnQT7ftrTwnmFMAiVUyQfrYpTten2UoWtCAjLGXoBY0U+aXVIy
N/TKXI+sxF7rDi99TU+OQwUIU2Vh7tqcl7NJFJo1xVNqtXHQipGGTta4wy4g0wx5sca3xnBKJ7BX
J26ZrjVkljYWLw44QQC/x1dVnlWbz8woBnOO56q5FzXd+HlwwNjvb66N3+BH11zMB3tI5G0HzME2
IBBohivbO+g2BnUAsIkJtA8n6BKCQStqhh8a+VkUb3/5KaUtlBqhe4BOBoLi6701rBlYJs1HJkrF
rgCMgowQHRnSo2muHM+PtwKm0JiB/AHkPwEqUZZVMjF4rdUMsev2W1c84Lju7WTc9ckv7lVh2qOI
Q+jn3l2jMJZruHJBNsrwsmYAHAvqyR9gWzleOyYwpMGrNBrpD5+cMLQU/Q9pX9YbNw8s+4sEaF9e
pdFsHtuxZSdxXoQ4TiRSpETty6+/JeOemxmOzghfLgIEAQJMi1uz2V1dxXCHv3WxtWv/c7yHXjNc
Eeh3A7gD/BpS7M9ACDYVOVGfK+0kQKAdp+JJH+i2YGtN9Vcn8dMSKM9BhQmJK3loLpr4qqygKmgc
voHHrRx3NNF9sRoQLUwheGqBWtfxYkdxVDoCiUaGAYq3KtronAehN6HNKRJxfulUfgOeRzHQ94Kv
RA1Lgzs3Kj0BtASAZDRkqs9JDSh7elCTD5z/0Xj/z0cAPZcosM1cGHjGS6EQzZu0BZGR+px+qGrr
6/SrrZfBaKzcCldeDA4MIB8ohEFsFAG0dCkIMBv3WlZrzyJN3/TR9Jtiw03twUy7U6YHbbpG03Kd
UgdAAF1DENnDWxRxhDSwpNMS1RhM8xmncTs1Y2AU1s5lXpDrzKeKDr7JIVBbEZUqspTk1+1pvQZy
gTJ81prErM40kPLjCjqTSmHZk/vc1O2uSR9ysCznFdAhPCzUyCN/xPBGp6d8Vxp7SrLQtn8oX9z/
qrqC6wJ1RRf+DR0/+BbpLHpjDikXZsfPTKlAWG3nyl2PPATmQltL61377bn1GvON5mtEPJ9J8LNr
n7jjXBfT04irIAM5ecojam9jIoI4e12Z2/mrL10aZhU7CRsWF/DVI7xHhwJ3xpZERs2sY5KU3/ue
aA/ZCKITK1f4N4/p2mZUDRbUTJ0OpWY/1tDQOmZ5gySUssZbO/vui+8BKBbZAOA18CYEXFLy7ZYw
UK7T8D2d+1h3L33eh5ljbFdGfZV4nqG3wGMCGAggDzg+Li8roWsxIu+ORAM4atvpxeERhNzBFBdm
+p9CVKGudz40QG+bvXq8zFahAPbZdYLbS9pBqp44hc4wtqxMQms0g8bKN/9/JiTfYFpKVihtQyIQ
1/ix8UHSNRXiq735iVrGJY8IEfVoWZCKQC3XznRYoPDcM95qkzoggS0b9xkCCD+4nqzkb66ct2RQ
2hGMpYCnJZg1KIv73EuOVH+v7O+26FYMLW093OuAoCHPhutdWp6aVCzTrYFEBA2hm86OFZ8hwgh6
V/3PcM3PMf01Ne+UswMONLKu8AKmRhaNigutithHdLqSfLj227MZhJpIW88uS77UbZ5kw6THOEzq
76TQdnbaPNXcuCcovzJxMH72oB8AWchD5qzVQq9rWJJt6c5lsVHp4PYikekEEwuIuxFbrQ2q+L1U
7ksIi2WHpPMHy0cYfPsMLGwYcPihoWrGCaF8Jq1jUlnE1jocbtVB+0U5Pnvm4Pks157QALgGXlzY
NABmABYLJwJkoGwMMEAl6wlWsjJYEuB18axYLN91rrEyqoVzh+T6jGRAKnNudbncMnnvMnwI1lJ7
tNqoNEOIKJEq5NOKncUBATCALgjUrTB/l3aY5aRGThQSIYLbK94rBBqoq61kJa6iQASzoO5HTAbU
DFA60v5vk7ZK24rRCPr1Ez0RqMwr2jPVAEfP/EE0G2Ott2PZ4swMg6cJXinSpqipVYLUkNOoa4/e
N8GeAFRGW7JZhrq1Uz5u78A1Y9Lw8mpUGoqOvIimXihixNGJGzjDxlEi7qEHz0WQlgS3bS4ddszp
3xFKfrKzKtoyihEmMZCO5kup+gP69A2wghtDmMW/k35b4dVrrbUBXcMsP1fzr2Xp0mE2M9RhxGpq
vyCeeOiADVdey2SMaHPqhgSu1AncLg08+tDW3Uo0PM+lFDBcDHs+N2eu1GRdqfIKcw2atjxkoptC
UoA3YGV2FyIGhL5wK2gIRFFJjhgqLiB4T3MagUPRtH3d2bHiQHTonocVlK6nu37FeS/uoTOD0nKK
tLF4psBgFd/PoEMr6hHqa3hUg6qjeKGUbG8PccltAmcGDDb4XNGWJBlUtK4ACQH2Ty8ehn6r5X/Y
j6pYMTL/yNVqnRmRtkppJHRMippGcanzbTvZ76leaUBsAABwezhLFxBWbJafQrpghspfbowcHSd1
iUMRNSiIas5x3MYH49TWr5Z9TOivstqPL1UGfZBBXTmKn5Wr61H+NS2N0ql1KzdEQyN3eIzZ79q+
M5qgLtFslPijelfrm6r8Zb+0P2kbmPXXxEz9+BcTo1+XT5b3zXS3VKyJbS4v799vks4J5yBqhegE
3ANV4o1VZiD9RlVuo3hmpExrBFWrUyBdI8jRQCfAKeAC63RbmT38POsAzX9PrO5L0xC4QzRDBUIc
hz8p1Q69ux+0Lc32UHgVBaD9E9zzk2EcWpZubu+MRY/xd2PI/eUWsuGWXcyfZlVoih4rsqlNlDhv
W7lGaM1eEexLc75o5pGfD/iZY1LSVmmSBuU5m4eq9xCPbFd0L4VR+aO+Lb1XdqDVKwS37sSHW9+N
LShADmBT0d5uf8fySvz9DtlzoYljaFUTRw6EH8UUWNs2h7LtPbNHnIpHbj/YdNOI2tetDYQk/KGA
BliXhKZzyuonJd63yk9045nPK591lcW4nB45nqHdJAxmY3q6Ln2DMmJe78d0z8pHBIk1K57Mtgwm
Wxwrsc+8Xzp9g6oS0Z6RmBoNUD61pp/GezFu83LDLAJkxn3CQVpeOXdG7zN3DDlZS/8tOq+zmZRi
CGaMQHG7OgqucTJtx9odfLOMq6Bx+jX5qitORpQaZqc1lyfhviAxdLl7GK9QN3TgQnIj8WnBA8KT
AxA+hrcR6r5JJ+RbXoxpazfB5HZ+zF/GZG6/NXlQI7JxGp8nKzvpOu8qfZPkQoBPsRTRlIjaXGVX
T28mmGoIJZtCmbZG8ytjri+6H0h9bW/vlUVXfj4ZkjPpDX0yywZbOE3uijwyCuob5NEpIRzzWJAt
ktrxsRcb4ZzIWtv8Uth9blo6xaIvDYdOMC1U5RuWQqHJiQsIXH539bXu+SXHdGZLrgjaovJogz9R
BaUeUyX+sLaDly6BcwvSI8I0KZoiW6wg18c9G/UDB0P4BI561UlXWg2Wdwt4PEDtPDcmyi2J0+Q0
Vdn1NKpBJc1AhbLpHHEnwliv/KzdK9P30V4TzLpuf5236JlR6YgqNsoQNQrSkd5xfxSQgN1XelC9
QAh2PBYJ8fHGAGaqLJ4c5WvNVzbqkoM4tz4v8JnLz4eaOXo9zNGNW+wSvNY23mDCs0PbaO16md/P
coxxbksKb1I0L+dFOt/nxZ09BVy911R0OnJQ0fnKcOp6EiTVI3oE1JXAat7xtwxLnkkbnGHKRhhO
nf1g/CnxhPKCwc+aeEecD+fl9tlfuibOhyn5nEzxrEog8o5I/lBB3Y22fZAYP+JOBGkyIa7a3La3
PDrg5fGWh+eVVaG6QdEVNEHD7x6s8gDsXGcGot/xZuNGRrWWJVk88XhpI/WK7mDknC43DFDJLa9i
l0ZoxfZ8oyeTP1l4Utwe02cL0dWSnZmR/KdOcsBwCC4uyh5Tw9emrVM+tu0Rx8U3B7+3fpvx1lBC
O/eLMfUNaFasCbFfJ/Hnk3n2DZIjHYTHJoviG3qIJe+MO03zVShDB6L+Vn0YX8TGzh6Y9uKKY63k
KGmsEQB8Urb875MAnprLuU7Sjiis1XB7qUheH5PXLvct97VFvzvflWJrZvsme876k/tUfANBh6cc
CQNXCcgYOp3uuEP8Wv9CyrfefaZ83P1/rRHgQpefl7O2LWMPn8fVHaPbrn1Im13bvE/ZFswQlbud
4iclOzVqd1CVaUOnznfLNQT4YhIBvEvoB8WmnIkZLr+C6RDOUROdRN5dRpG108fQJB/cOeXND1q1
6KDUNpUbWt3b7eEvXUwGAFlgewYoG5fGpV3RjCkv8xoJUYuib/tR5a/gaw1AarTivZZO3Lkh6SgQ
NjUAF5VIXw+9L0gfWO7X20NZ8ljnFqSNHnel5TQ1hpJZUNQF7HnqTxl77Ol7mW+tbg2GumgORBqQ
38OjHR2SlzPHNWIqVj+SqNHKAAwLmzhjPq/HTexYNCjAZ7IxaLVy0S0tF/rPVdgFsQKwDJdGNcLz
3u6RjKQsDuzuDoLrTfJkeyvOfzGGMOfmOsAYIIEsd9CiMmV2o4GchJ21KkI9ZdgQnRSvFalOOqiT
nkCEPPq8LL2TobHmi5lZ9HB7Oef5k93G+SfMU3F2p3u1ayi8pTRytI1ZNX7aHrp89HP3TjH/YW8C
YYBqnIl0PbjPL021ajPkaomHaeKW7pGLyvLxNFZWbrjFh6mDsAwL50CoRm6hcequwIWAINAZoy45
9uVXbEpj+lP+zgGpMJ+0NvPJx2Rt6XusbnpvH4uwf3Tfb8/r0kE8/wrpmBSjBuRljcA6SVR7ZxfQ
38xVtoa/XMxNAieCUiqADWBDluZ0au0urilCMpaGhqMEQ6eHloJOzS8xnm+WG5TuPYRymo9BXQuU
PuvS8tY5ty1tnWYaeqfy5gzA8JhDKyxulGNb8AMHi7167FQ7EBlFl8abLn6RjgWjts0gaKEgr3/o
6vfRQl/g3tIOdQH+/3aTxD8VQQ+ZRvcm4UHClQNFnwDpdrdX5n+ZM0TRQNcAkyXPmW2zvGpGxEA9
D5PmvVDvp8naKyDmif3pa5odSAdeLbF1vt42PK/F9XwB2Wmii3zWn77c/83kebWKuzaqU7P2BfPQ
Y2Wk5W5UDHt729Ti7psFD/6vKf3SlM16pKP6iUYDEH4h2LemvdC0Ffc1b+Fb45EeIx1ktB2vUfEY
Edoe3THVGNhJ5qdJHMXJz7h3Qydx12K9eZJuGZ1HfuavOuDddZVj8VzwGSaxFVggdnAMPEJaskkM
yH4AvWBPJ3Q/qnTc3J7WpRV0TbTMI9BD/U+OnpkNeFvfI541h6EN9cLKt0qWKpuM2vk/+GVEKCAT
ApEtbj5pnArw1oXXeHNOgIPCuT2SbgPGylDt7DDJn/5hXGj/gWNGRy/S/5eTisxSaY80zSIjTmsf
ZdQxIH0NVqV8WnsSLE7hmSnJL5r5iAIi51lUNszeZXjkhFmWkK3K3XHlvll0UCi+/c+wZOpatc2U
WKc2i1RRgae+cauG+YlXO+22It1U3seT1vPxqFhIGgRqb5jC70kPKkQoA1hhhlICCQU6JY29QeNM
O/DJSdq7xtMHfaMTin8nRm6UQds7Cn9ykoJUfzQ1LZGwsfVhN6JXqfCtvLLHO7fXQfiS2ENd7itV
1BW4FlQoZExjWsyyCuCNcVbGv3QTIohBrA20FvBNcsNuOWUMJ7BhUeV+aHZ1BEV+GJtgXRsyNVKK
3zXkw1MFSTc2ndoxv+9JaGYveR9DrPj3oESx9eGR+uP2XlsI6Ay8eNEyAGCKdcWnkXs9awaR8Mic
WbzRpZ2r+dZmY+iJLYQ/fNG/3Ta4sONQ0UIwB9wmhKdksZUihX693hEeNaDKDVLX+Z2K9Kel8bUj
uzjf55bmLznzTVYfxxBphKXx2Gf7ttghVRmPr0ZRbKAyXij3eajgwWGFMXh9vrrqN6vf025Dxevt
Ef8vHwL0IZolICos3zTczYUjeMmjobof9DAbAqYOoQdR9Vf9e/VclmH+BLFDiq5UdfQZec51Px0g
SvZ8+0MWgsu5mPj/vkO6hiqnnGipFDxCR7PvjRutvEPhYxqCZI0YY6kMMMO85t68WWlRxuc2zEST
od1g7uMv1cF2H0QbDBsVuj6tX71VXaD1v5qvyXDM0Z5nhEX7pex8bedU2+lHvgZTWspI4Gs+aX5n
2VFZ44/nU8f0El/THgcmgil+65Q77iKNO4p9o9yhEJRab6b9OLRQQ+pqnynkaKUrlGZLiWW0uoEv
HGhwtLzJRYhmygZFMzoeQabx55Sjg9StfKcLmQUmio0OjRAtMpU39H/0xpr3mS8o6aKe+flwU4Kk
DrBCKR+hpl2VC3PikXAzlKLqOw5atdvbaymSw0WMPiDcWSCfk3nCLDbWEARSsejT0RYBaFhrZAZP
qR1YX6tXDxoITlhZK6nJawcGXAeu5hmngtyvnMnQ69KhpjlWEQPbhqFmvpdukTlvsc848UEAH66M
8ro2D3IjpJmNmR8FTGVS3Gj1psuB+2wilxxS1D9acDqf+t70nUFslOyAhvnRWkGwzLH75erBJoiV
5hfwzPctxXY1yDzKoiiayKTWnUaBQ/fSj6oztp0u/twe3/VGAYsUSKTwCEa0qn86szOvGQ/cJK4l
miip1RO4LRF/kJWQ/9oPXZqQgg6X9rmwx7KJHPTlslog37kvS3BUaqiorRy6leHI9OX5mNmtRWBr
aMznhGVbI15DpKyZkDaEKmxaaO08HPCzWYnl0+Tb7TW53uNYfAS46OnD32gAvrzJ0jouys5iWBMx
xr6utZsahNsT2nEtVoS07P94arWCYl+zKV0WKAea6F7lTcRjGhh2eRjRN5vzLw2A+m2HUqC5vz3I
pWlECxDac2YJNsgBXw6SGtTJzRzTaE2jHY4OtfzKVr/fNrK09f4aQZvTpRGtx08mDQ6SVZuhMkWW
1+E6iHgXtGsCbEtn9tyUtGh9JlDcnXCQ3PqXALV8zbavyirx8rIVByV/CFHgzEqeQTPLtCYEVqZB
2XCxI5qxrQz63rRrJJRrlub1O3MMnpfSodCbJipyL/djPXkmYAZAje+rUhYrXZHXQeLcoAtcIHoI
oc0nY5etphkyao1NNJbJJk9R+dbeJ1wgtzfDwoU1m8EygG9hhk5IW67vrUloE8yk1X0CmUVNr0LF
yw/CJb6ThrqTPKSxERSJ8d0SUzgkw38OhvEBczsa8PDoMpS1EEnC0UeVq03EsrfCwzDZKUnXECiL
k3lmZD7pZwtntyCW46mGUXrKNu3TO6b0X7iyKpY1u+3LSwrMfLj70SqCfYh036WdOPGU1jFjbBD+
O8ZbBmDhAKVYFTjqioLvlvts+g2hFqT/OKBlIe142BZISRX00cqKQCdjUJIXMaUrnuXTyd/6MmkG
UPgqSVs58J8IOTdKtYmfK2Ch/sRTyB+cfa8BELNxXp0Hq9vaH27kxrVvmVG7squvnQ8mCDUHRMSg
60Iu+3KC2sbM3XjogKfNvCDVvwy6dsf4EdTflr2ad539szxmsJ2BRgRtIchpS2NWFMUaa1O0MxBn
Iv7ID1X2s/BC60dS/kRE7ANVofDfaPhcGeW1H0c5E22Pn9LnYPaRb3cxoI/LAWo4dX5Y9l2Vva+c
2usADAbmFhITGV10Bkg3UwUm74KZtIuauu/AuS8yVbvvMlRCTrx1PbLDv713TXFbY2Nyd3J8Oyud
va6gALu5/S3XRwsdFjOLLAJPALJlhgQ1m5LMjdMhQp5CIxs0SoExabRVsQGR7lpL0LUDhjHoh4DP
Gr3VAHpJ20fhWqKX+RApjB1MPtaB0OAzBjqM/pCvxYGLQ4NQKxpIUHuBm7y0Fg9T0bq1GCJU5dTj
aMf2w2CqxgHkNfTLP8wiGkchpAQUEgJdyRSx1QzsxhjYiO5iwMHZXrcK486IgWK+bWpxDtHsNCt+
zZG0dAQrl4CIO9aHiBak9hN9n2bCAipvAJHyOIW3jS3gQ+bWXzz4USqbsZDSHKL40iM0FGOkDor3
xUvsGorVVoLmY/R8elOQOKPIviDpyEALlVRbhzdOdSSlw95F2wHv6xQxG6CPq3UvTc8Z/3r7A6+P
Kr4Pz0G0e4KtEI+2y4mv2raYcmCNoxhAnTvumPkM/l3TV7uec7TMzCqGeKHNHYtSiOJMiaOUhjJG
JTC/d2h8GY82GJhBMlyTF9XsV9Vprv0sDNroW0SREq0Ln/RHZxeexanRZoY5AudwYs0dq3faN2r/
GKrdAGyhaz4P4D9ofPUgaBogGen3w1OVfpTmWm/Iwov/8kukIzsJ20rEYACbnoRGe2f/tMW9jvdx
+ZNuIcOp5pbPdl77+PP2ui5UMi/tStscLF7KhATcGLXedwH1kWxfT1seb5GT/5b8WmPlWlpgILhn
WAkUPsGDdLmNjA4C6rzOp4hkOqoMBRmBDIofPVLGfqcX1cqLfwE2gIgQNwtCDOgoQ87h0h6pGzbi
Dpii1tA3NvmdEb98iQ9vk7ZvOzcAqa27vT2hCwcFJVL02iK0QYekJ12mo6fVxOjVCbGvXW+pSsV2
dJo1tMD8K5dXNjpaz6xI81gyLwU9TTdFblUElRbvCrFr7zMDeO0716MrD7ylUwK1FpCu4rGFS0y6
RlnDcqoJb4o8N+EPKoJhnzVOedCU2tjVZhF1lBaHf5jHM5vSynVa1ffwRLCpdhTFUDHseFm4+3+x
glIDUhhAl1xhkBFQQvuSIKmum809c6fvPWqyK0aWNv1McuDhtYogR/ZqQwYFhlZF5l5vhuQ+0Zyt
HhvPzHHzzUggvHt7SNe3MbYGWtlB9jRX7OWbBAknpYgFV6MJftzv3bb5hWnOH6DOVq7dWtfx1WwL
LN5I24LJQSZmTDpzMuvYnaIJHGCHAfIcqFDURQAJ7DHIMzX52jXIUzu9AAFxxcaj03v2SkiwOLso
SUA/ChqBiJgvj/gMq9ScHg/0CZmuI83cxidGO4Lrz0LoPLkft6d38Xy7gOLMVyGsSftyynQO2km0
dzvdUG8nrqm+WwllxXEtWQHuzpklMfFeNyQvYnFFL60+BX2g0z/lWVaCMLp9/u8jObchTVzptYpD
GPZ+xhXNJ12TBJ23inNY8lSIwEHaYoCaAqHb5fI4mZO7Bh9gpQPzGPob6jvHHb1DPMx8nioE2TK3
9sIqcdAKaVbA0SSj7WtxMobl1GehRRRv29d95WvlOG1axSYviTBZkDIIO9+ekaWjg95CZIeBb4cm
mXQXovRS5h7XVeBc4ngDsk80qDZoJG4py6J/MQXqZxRuQbgi8/dA6ihP6sxTIVrcjoHO0u61qMFI
bI0osN02tbiXIDcDqqW569aWQrfBsghhtYG9pLbJwwSd8dDUG/VfdtOZFemOaCpuOAQeO9Ld1tym
rSgONmvN3e2xLK7QrF+O0uic85H2rKuzocvsRIs0Dh0VCnLKUEw6fUDexV45ggulIKBM/tqyZud3
FhsKE7VNqrhqxPFsRs7erfLupA1j0e8TY1LbUzcSY/SVeuoqsLiXfNwbxEPhSgPZGKpYzGqRBwLz
O+QVrDrxm8pCa0thUrXx/2VWHFDAqKAtB8P85Ze2atEqjRargHdn4qg1jvV9VPv6CRzb3kqSfJ5g
OfAADSgACwjSgQSTjghK/45ovEwDikN/HSbrvSr159SKEg2gTETPcy2yWQmplhYdTczzHeOBwkRW
ra5ScyqHGjb7ahZhsco2EEqablFPXKPGXYp0QEo2i/TaoNOQr+oR4UCnFUKLUpr75K6xN0McdvW2
6ldigqVDeW5o/v+zzRXHcQZKy2LeyPkXnpKAJXwlu7JwMeJ6Qi0TSR3Q2sgkS705vyfnXZHUyTFv
6h1Fl6Nv9TxwitfbG3ApzgY5Blwm+lANB7vjcjhjV6Xe0GE4KjjXAj3pNnaTQoB+qIYH16yUoCFF
f2oq0wxiy723oSz5jSuGWJnVBTA3cgJAByNWxV6BTuvldwiGZpxkoBrqlrafFOx+MNF7pX+tXOYD
zBmUR7NBe2yib3qBZ+xoP9SsDVvWPfKiOCh5MqwczYXzcvFB0vUnqsJTen0+Lymk88hWZ8VdjFlo
x97P+hF8RidzDey0sLfmGiBGD3eAN5bkit1BmGpKathM+MakX1QQpt5e7+VR/bVgXE7zgCeXB01C
1KCrNN4y1GC8IWp78lp1FV7sBPKu8an01tiIl7IkFyOTttmE3KVgVaNFY/5hZ9+Uh8RDmmQaX6hq
7gpK/KKBADwJPKMM0Q/yAC0R4q0w7y2UAjC5oHkH3TvCbE8ma8unHDG1Ah8BoIIRg1FS6YPMscAo
rAEDk3Nk2OIjtZttrA22n1PjZAxr/FvztpHc8MU3SNvKqXGjeCPuwQoM1z9VRcXLL++69tvQIVKa
QDp26rNO30w8r1e88aJbORu+dAXbvZtrZB6+A9Sl4v5C9BqYzvvE/nvGdJ5nqLSj6GEgepG2cRUT
ENdCsCeym5NpREq9NccVZpUFd39hQtrHXaczNvYl3IX9i8U+6CR0/jPpXdwvh9snZnnW/g5G2rkN
763etrFz+RR0E99bLvcLu3iEJsFtQwsQostpk25oBIGjSFSczRZZwTI7VHxr12ZgmL91VMeUtN9o
WqBQ48uU8e3g7kTXPyKdVZnjduzsbyY3fltE/bj9VYsO42wt5+k5u+40PJY0bmGiXe0tJRuot/jm
dOzJj1p5zLVHI41u21tKa6FehryeDcImtAJIBvOWEoqkAS7yzq9iH+0ao/hpf3Ddd3W/Es/1Go5p
2S2cWZSuHl5M6jjM816ncSjK0ncmbyeyJzImO1P5WWSnvtV3olALv+6+Ws1KjmbR6Z+ZlzxCy8sx
teN2hgV51S51NerXSUnD2/O6eGBQh0R2ATQpuGkv17FRwMGluNjGJmg+RxCmt64eKtobF+mmmb7f
Njb/2JWTOzMmrWHSNoJMHmZUFOJH3bI8cKmm+Zyx7F/uszNL0tr1zuj04wBLk9WE3HrK3LAy9rV9
Ao+1EFOAXM2KxUV/cGZRWi6P95z2Diw6Xb5z4/3Yfa85sPPd9vYczr9zaw4lb21WusaszwWruJ9G
Pd2pDXQ7zMTPSLnR+H8WngKVPsL0/9kgckItHkyaNRbGBfXaGtSJZgzBa3Ulsl3ZGDKuimsFiUeC
Xaj3Xgg0RuZNfqy+3p65hRVCDdbQ50wP3ppy+Mx7z2hj8BxGRVVZJw8I0ee4sNT3dKjoJuk967/n
seaiODDPiNY9Q0bumNRwm7SEvc7ZjdbdgFZrRc+3o+Lsbw9syTdeWJIu1t5TiwoJMw0duiHUbktP
8/P8nm7M8q1mjwDTIPP638Ng5MwcC2S68wtObqODfoU2FFBAi0Q+9Qe1EuwZKMN86+EdFjatOj2D
7pahY8o0h30ymGvUlAs7ZpbmQfcSKLFAXCq5EqVjjV0gQRLVRADPWIWsgZzk2IQrU7tmR3Ik3HMK
YRSwg3LzxkqTx7Z0N4k7HUvjKBotyEAPYXFL8dHK8ih67+Bm2VFNs12GJ4k2rnXMLFy7F8OWvAyH
IkeS9haGnUwviXnUiumegM571Iw7wsygztVQoWsaUIsn52yyJZ9DM4LSRwGrPWu3jZ1sY/SbZ+Bt
bLpxZcJX5vtzq5/FFYNSUM/pNQ1NhsTvzem7Uz9MJggYVtZ1DgQlN3o+kZ/v3zM7XUd76CtgSCr/
w53vXcWO4G31J60AqRPCLKbsU/hV1Cu2BdrvkNgN7EysDHZlNT8jkLOPsOqiK5By1yKFC5/01tEd
qgeT2ndW04E4pz1AwSRsjLU5XnrcY/AoTc9Su6iSSoenpJ1douKASU5dMJvgxUOAwwYQboAmOw5V
ME0QyLOcYDDUoPbW+J+WEnFgzIOOoTljn64w2Z6XWU3ZuVqUtz1EH+h9j9Zn1egeptpGyrrfoR6P
B7V9V08ns86ikZr+RPa2MvntGgPq4hqcfcu8Uc7WoBq0ZtAoNoLBtr1KgxrUVxtnDCmotsCLkf3L
pTCjeVF+A0+i/JRXE6Vkta3gwTu8lUbQT1vN9PN2JXbUZ49/tb3PzEijqjW3zntwgEY5q4Gr5wSq
t6JqUpB90E5BczVEuQLaow8GjZFxwK1B+HUj+tBwC29Tu1N2BL1EvAO10BB2+vhGnAGakF4dH3nL
zXDSpwbEisW0IbXZPSQc7YK3T+hC+Dun02b2T1BKapbkc3okAmzTTPQoi8vHpiqipHXXSEqWnA0o
3WY8yIwnkpsziEvbztEoZskexz0xEufg1pB+RjloDUG5BAdABhUAXpA9IA8pN3YV4FSrNSL0yMmM
H+hSQ6PNrtcfdIP6lhdlRN8w9WdaIm+Y1aE1FEmQA7F1e06vgn0QVSILinwebswZSXS51wFSn2Li
1PWLaglfRR+oSeJNbPwRdrJJ9Ofbxq4CVReQJWSv0e6AciKELi6NKUQZTU3p6pcuE5FS6k9kKLaJ
aFpfgN1XmQT2vdqru9tWr33LbBYt6jP34kzvKyX5k1LpJ24M9Us9jVu36XaCnarsCQcNef1tM36v
2EmoL0kTdlq362swb+xMa43c45ON8+IA4jOA1Qd4atYbQofi5eizmqb96Hr1y0Rep0cI90EAgHU7
p/VjyzfDcZcooZOf2j8QZh7FHbG3XAvbJyHC1DpCOkXt/fKUajtwb7bZCZIgGt+0w53G/FZ5rKM1
AteFnYFOHZSSEEsh4SsXHHg7lYkHMOoLkGyDXQSt/s2BzJlWwFfAa6ys0dXlO9fjIMgKNhJLw3JJ
k1PWYx8D5lu/0E7snbx6ybM3tPmiB7HZNUlyKjJ0A2gWukf7P43yu3W/9UzbrHzElYucP8IEagWd
aC7+SPuTxo3eKcKuXzLgwAGTPRglfUqerGJDTT0YG5BNQSzK68K47B0fOMPvKx+wcEBm5Az6cVD9
Aom7FFrGBHT7bk6aF5N+i/vG74vfYMI/GDz3W0f1HfEosvQwfK2rQy/uBUv2VQpyP2NjJd+JlgVC
N1daTa7TsZgT1JwMdLvi3QLG1Mtdi8S21ZbcaF4M8MNVxgn4HSXZDYiLQPJceOBta/+QYWfTL6U6
+C4XYWboK2/Bed6lk2NAz1YFoH0+Q7LKt92DbghENe1LUpSaT73R8NGxOQQrsz8P5coM+hCNmYHS
gNrZ5VBR3xhVVevaFzBe1knAszBzvxLjwSlBovQSFxu12LTtx4rV603nffLKY9mx9SAZJ1n1aJup
FOU1SKxMfDs+jENgDp1vWXdQFsVd6Nv+MOyn1bj66oDPOtku3kogIseJk1svwcLQ6APpvCgtXlz9
vlRAp1+9EXHPkGS/PcirBYRkDhK8c4sn1PnQCHg5xklLJ6O1SiVy9NQv6TtfEz2+HgsOLXq+QJKP
lQPs7NKAVaJcUVUdeTGa/0Pal+04rmPLfhEBzZReNdlOOzMtl3OoehEqa9A8U+PX32BenD5pSbBQ
fdDAbmBXYS+TIhfXECuiNGW1MfXS1Q3DgoezxGBL/XHNGlqwYE3CvDkqIbNgWSGYDkCuAGs6wFho
uBXfpTcFPIpbvEGrhvhpBJQOJ3/ug1Nl7IqcydFV0iuuOJBdS6Sa1b6KNq75IuSFjDc8DhqJqPgh
dZ/d8haJu0pJFF/pN9COm6GSOoXPzIpYKdorguQM1cZtW1uahl4OZ3oA/uXz0f4SZGsx4MuakMKi
OaI4TC0F487lMam/3T96C5eKlVHuvwAPhO+Yn4xGGTUtT1h8VZFQ6XloNhba3iYVvf6Qbr2Zq8Zw
0DFSCZpnnfK7/mVRQ89wziMlvnatYcb6nrWTzSpxD24rziaUbQEyFlk4FocuPdDmiFdBhz+zJ+mJ
kZGuSq5Fox1yMJ0X/kEj9ES2sodlfjizxN/vLyur2wrv5QBLgHrJblC5Vev69JhWO8UmCFjehS1w
4NbaZlc6rI1SJnmJtbWTGYfndnjqosHcqqkv28l47VGOE/DREAtjIuN2ZVGW5GKRkPgqUbtuj1l6
DXob4WgoJ6bcRWCzlsxxOnZk3++Sbyi5l38aw75/SJdrxW/gs0e4gXDJGs9KvuyuMPWhKpIouWrj
vqbPfnT0q0dJ/LhvZXnl4H5xMAF7QiCKnsmtlTQNeogMDMk1JK7/qDw1yX70uSz8v+JHOOE/+vOI
9EHhjpTz1k5ZdlEN/t38SjCDO+menD6q47PSWkb9whnB443dW+RsM3uz3StJRwdVgT3Bf5K61Jar
Y7Qp38V/9E1wgPcFUBhAVFDtQJA6u2qRFowyrYXw2tQfgvhWbkUfK4vAiDT8E/QS8BbP+Ze63Cg6
gKnDq0p/D+xM8l3kbxXul8EcHC6QGzogh0DqoYF/+2UQzOXEL4v4KgaXYkhNPT6L6aMw7gr1ty65
xVUJjspJ/Wl0mYWaz/3jN99BXC4E+Mh/MHeOMZ0FC/7URw10zYprAJahRAVmZIuXcr6H/98CaIOw
PFiZP5dJMVTlMMbFtZhSe2CnNMTz3L3eX8aaEfhcUGSgyM0HJm73sDISnAVNKK5UjdD6+F1phzjZ
/bMNcB9BXhrCacjO5wFvkJOkKgiprxhlilPDFNA1CrZI+1cWwkMLtHFQAcCc7ewwJHKaiR2UrK+R
eIgxAJGEO2CYzfsrWX50vEw87kNYjQH5+W6pqVFXQFyivkBBXBunGgEtXJo6/zcrs6UILcn7QoAV
JQTKuzALzEDdt7AoImCbsBCOFkTQDIj8zHmqhR7FjQ8TrfgwKYBjGK4mWZo2mcEZ5Omjy6yusKAQ
Q2Szyg95vgFjWN1IPkcJyg741Xm0LiZaospB1lyHjhlmRqsMSpejuLXMdTNo7qGBA7Wrea0EXDv+
OAYo0dSiLaggoLRA2w3xN6kxUfaW3oXkRzf9aBs77Gxxi7xh/gzyPUalhoOhMbCDYvTt1YLcJMrD
Piok5VjvVeHN12JnlF6beOtULo/+rSG+C1/eWxFl0JG3Zq8sR56niGZXntWtS7y2lXw+j8OzMGA2
n0sJp0LNMrFkV9BghBeMDRr2NIXN/v7BXJSVPjcNPUqwUID1AsH77VqmPht6ARrTV8h8FOyDvg3N
g0/fWejSt1ixxBBuvnGTymzEXU4msCsYjmwL+e9RrlBgOIFwT6PFKUqIDW0EC7MmmD7NDPzb6dIG
u2L4o44QRYa2W7E3tmS41/YIngf5DWftwre//fFlC97gigjtVWh/dtBjEfutoau1M4WCisoxImB1
0/iff/nUoAhX6BAn7TVs4vRhYEV+qHO9BoO5YWBoQazsje/BA4GvgQL/HogkuQwlOsqont0aFOpm
Uo02axHLmYl+jCkqRRchdA1EzsQkKJR72cu008orWA7b9zwxCyQHZk/tCiT0ttI47EWOj+JfBvI9
6cOwJTAfnPzRDrfips+0+95Pne2NNHQCkfyivfbZbkx2aG4UwgcqH0Ftcfkdr1EfjMzL+ueqnEy5
P0K2KRI+SkgnQLMa4THADDJ5n3QreaS1bWj2aFw69EwSRwFyRHnoJTfrLdL/LQ91b4q5KZJdnTwX
iQMVGiNxRPDMQu/DP8eN2ZeN5WMqAH8xbczuT5Lt2pNeOpPmyofoVxxERx3IVrB0Df6W05sXfvDJ
OIgSUQl8O0i55tlvXWcY+BjhW+khFYRfkdY+Km/xT0r2muHmNbvq7Wv8z0Smn2YVCXULvCfw6dxL
fTmachGlPkcjX3sVSJtmqn4osfEuxMGjEU3CxrlcIAK4NUiHgswUzF48059Zi+sobzU4V0lOgYq9
Nmpjl4JiU0Tk2nssP0PjoNkm9eXuZ3bGwNzAQ1oebCwk23oalQrpULsD62RkGrorxYHNXjD+CaYz
ILZEB/HNs1JuRFArjgWJzqe+LySeMCN9u1pwEGZKLQTtlaiPhRSAPXmrNrNo3/AN/WpidntIWOnS
NPjsWom7EpsY5hhvDHdd4CbkobQKCMGa/Ue3C/rX+y7mswm82FMefKIiiy7KfN4GRGxgTFPC9lrK
Dk0tf9ekT9k+EY4ZdPck038WKkfof29Y5UHU0ioEiPgwLdRFZg+NTgQ/lxs4NvHXcNAAfQhM5Yfg
KLIbBYfE8oWzOJ5AAN9+U9Jr25jEliyWbOSWKy83b+L850fMvGvfQII61HCc9LTtnRBTYVYfyYXV
aeXb/fWuniA+/4UaoY7J4ZklIxgMqShV9D9AU1E8CjWz7htYsKLhAPFYh49NAb+/ENiOc7S8c5A0
X1n1iPc41OqdGr/UyktdTXs2OEVxLSvTSFGGw0i/sAekHAL0ZoheTPFQZz6m7/J9kbsQTbn/y9aO
9s0v45WEL56p7WtZhGYMKuHxXqqOKgr+3TmUvueJrUxPPnGr7+xxekjjj/uGF0dMRJMOZVWOPIQ/
nhcFaz3sWVvJlYfml5G4pWZJSnBpxzOUThyx9wHn2SpNLwN7FAb5FCW+AMCr+CK3a42CRhkUrWy8
kDwHo+cbxB6U55xRE7Ns4xvoymTtVLSu3EMp0cZEktD+ub/qRWtex09Ayq9gthF0dCgC3f6EotTD
MDJY47UUGAeTMGsUfqTQJw4LwRVVYmkUj/JTNB7S6kBDu8rOEvk7jcDEd9WzAT3a3wExZSi7kY0P
Mi9ofv4yNH3AN4XWpbwILlXW1mhSN57chHannCrylzXXfnxnmrGX/a1JisXt5huhKVApR/UU1fzZ
QwzifQKwHqaaQFVrKeHRGCJLa873t3t5umdWeAT35XQXwGWnI7g+vT77S1lnMkZto6tsaIVoBOLQ
iRtL+9zPrKrd59PLEEUb92v9g39Z58yVYoBGVQNgLTwwm8ZhvqOEgbcrtygZD81U2GJkKUkJdUIz
S75/H6qTkvxg7AWgS8cPbb94UKCZacRntPvEIN/IKFY/Apf+QQ9SBeHs7EIUYCCKtHhqvAkFmjbY
D35jpVvKeWtGEJWjz4apbFC5z4y0uh7VjPqN1+nkA4T19T6hU4ppP2ML17VMkPC5odOOwhe/XOgD
3H7uRm5DBukA5nUC+6FFvhMMj1PU2EzZSQH0phTEskdR3ueZ3ciXrr3Iw4Pa7qNzdYz9cVdm7DSl
30KIyqMx8iOyYqdH8x2MBl11KLpdQc0eoD/w31db9azVc8IfW14YhpLqnCKoGBJNnwzKvISIx6RX
HdJDGjgcL1GgmUqhWJl+Js1fHx8qxPRhRj8Qa5pNdO4jdByy1ExSV3pvA9tgpZ0qgk1wqu/fphWX
zQcooTqOkjLIEGa+i4lxoGp1z7zQ6rLHFoVDMlzk0es0S8x/9pvtUn4wbqIQfE1esUc/AvWxBcdO
BGeFNCFovfYvY0DFgPHnkvmX8dwPtYkoYB+p/zgxDB+IGraIeUgQ4vKC2e35GWSUzXMVpCDIHiaQ
qvWhYwRSYjXbukU8ZJwtjntailQE8CaEr7emhMKoQ3GcBg8ACbuUIJJmBFZR7dtgY8Bp5frdGOJ/
/sUFip0U1CUTBq9jO5qWJosf2nELELyIoPjGfVnNLEDWmwbvXYPV9MlbEH+U/kYcvNwtoIn41RYw
EKvB0u0iFKlNEwq6Ja8oomIXqmVyZL0w2vo0FmjlSIF9/6gvH0MUKIA+QLYGHAIon2/tTSCM7hKp
Hrwgonv2nAJg7/uNk4EtDFyutRnEW4iU5Q6iBAzpGsyPQwYCl+zWYqcATt0J0uCluhE4YH0ApB/0
Pxvr+qRiuz12kigim0GpmesyzD3kiCnmUI9UbGRX0UOdZrqLSrBk9UKZ2C3kR/cDIck+rbXGbMb8
b6e3oxMNtDODbAgcYJsDs6uTzkVlP3D0ZEh3coCJnPvbzxe7+JV80pUnk+DxmB2nqFMjo5LD0TPK
3jSMyBIyEMf1uq33brzJBri29XAx/7E22/oGcgCqNCIg7KrCDhp1rzT5RtN9bUGgfgMFMAV9LNig
b7/uiMy47ZVk9GQ0E/yXSMUxetTkV0G83N+5T4qj+daBAAnULmCaAMBo5sKS1AcHSdaOXlgWbpj+
EGpXJ6UZM2t4rs80GFxDfwv13q4G0QrHH1F8yYJdDB0e0YZ8QNr9Ur/nETV1jowbNmLMpS8CGu6z
RoqJbBRiZtvQU5oZY9WPXpUEp0hFMd2oMDQb5unGU7X2SdGQ1JFxgTYVV/h2v7WipVJP2OhNOnsK
lHovZeHL/Z1eNQGoBLYZxSQYujVBidI2So+1hGKIWD4XVSxGmDYWsiwAcAAhWmh4ITjmZT6eOhaa
WNWaOnqFD+o+H35hF1CR2TUG862QD16rUdPtcxLWVjaOjaMNavbA6rqxMhZLG/5j7QMicaESZF0A
wJkzxKRpX5R1LI6e2tBnFQcnbbNngIx39/d2xd0jJQQ0HRh14KTnTbE0pTgbmjB6EUSIcyD0kil3
6vrnuIXBX7uXnFEKjwtUobR5AAwRNE2q5GTymi7+UyeGneMfJoqEtjQZV2hBbtXmljEUkt0vBmc3
gDEpkPU+gMGW7XoxtsTyl5JfU+EQlaak/5I75/5Wrh4g0BXhFGloNcPp357TCYNIWYZWj5fFDyKI
ESXxwYcuidkxM0C+GSi/RzB8jFPwDH6/Q5MH+/s/YO2egBEFoz+oRoKBnu/Il/ijj8VKxszV5FGa
TlYtB+WOSPKW9tyC6RPwapGiY8c5rShSjdl1HOuQZFVEkdXTZC+WdjfadWRKzPYzzYy/yXSHaSZg
4XclwRxnW9nyJB2Br21Q3I6SH722j7PqoWbyt/vLXxZj+Q8DNAIjZyJwf4vBM6lhda7ihw3kWSsv
qE9YIXEkCNC+yKUbqT/6rXLW2iXFRqBNBNAaZxG53XFJAQlCosgTbk/gEF920RU55OkWL8HaJeV4
Kwx7gZoBtKYzM1JuDKkwTd4wdClwZLGIukRVgzYcMOY+/H1/H1ciMkTCQFSjdIODPCcGZmGZGAML
BE8smLArouRFT4kKjlmZnbI8znZZLVKngyDMhgde2U0YxqSbAgQgSLFm0UEmZLJYxjBsQKiiUjUX
6n5uONLzv68P1VY+JMBhQZ/X+Ms1GUGrpPhFMXp14hraHzQtrVrwEiDZBP3abM2RrrghEDjxAyKD
xWwxCxCEpdDHRj16VEgdGgZoBEK/TbdHzLELwiUvUc/2r/++QgTwvPHLyb7nsBqpnjBmCUFYr4a6
ruKNBOMWjppjxMnt4g0Y8Zo7wPABMBXQ+uMwm9nhBC0IzfRKGb3RoA5ti+eiz211iF0/1g5JeoqJ
U6MT1Z/VqN/lE3slSGL934b2JKhWhOqrN+q/2+nX/S1YuTI3v2oW10IEoickwmM+BAC66d1Binu7
B+IenNcbIfTaffm6AbNj6+s4tEKL7DyQlNRs8taUpOA3iuimgTMV99j8esPkymPK2X8x0iVjOGfx
ao95AC3HKYLfYYLnB7vSFxwjPHTph6o59zdy7VLyoR0JrgceaC4A5YtT0tVyMXlo8rb73tdHlyhI
aGJ5qg73Ta1UjdHax5qgeYh1gar21s8Vo9aEwlROXgIBH+k1S/6k9Bd71mM7mp5Y/ZqSt7w8ssxG
t70/snh33/7aUvF8omMOoB0aXDNvLuik6UGOhl1VhmQHApBfejQFztRAf/G+pTWngNoZfBxPulCX
v12oFNLKGEW8G/1gZRf5WzE+y8dJioBrdYNw64CuruuLtdkBrYepDEihTZ5a9SbDlPSkR07VBhuZ
l7R255DBY0YTTXoUrWbxBxsRZgZgRfWUzgZbBwi9jNIzjO95XUK/MjKn0onVfUdqq49/143tI8dP
zr5sxslD1RwqKTbjUwDxGGl6UodrVOpg+qGP2pZWzdqFRXUNuhtAHSI9n31nf6iUQVf9yQOaRDDl
Wj63mL23uqQWLSOE6liDQWer0Nl/UesA1gh1B5TaQKn6uYFfXp5qbMqGYhrFo+8JJvylxtYDwFeg
2T3Y2dv9I7by0RErgDYTERFwMnM4fULaYEQKI3hgtDAcMczAscOKyKnbdIs86jOnnmXC6GKoCrzE
p/wN3/Av64pjo+812oueToOrlgqZXfiI/9JBlKxprAXoMwJBOtQkdqdJy5xJnUS3rYVsH8CRXepo
yE+JFoF/p9WSo44YzqVd17tyFAVmnRrtYywpua2nYn0qk0J38rotU3PSfPFd7qBLhwKm7KB5mZ3T
UQgvQxjoppB2hZ22QbjhpVZOOSDNPC1DJQ59ldkpL1tWxWGby17RnjJWP2bjWYfuBFLkjQxwzR1+
tTT3RyA3KyqoKsleRt2pzgEkmRCj1E6YF3sxeqIpZku6yEpCcOMFbvxj9I8thEzpQL7fP0sriQWf
aERmI4CKFeX+2+/borVTGwZ+iCDmdqOgZruFLFgAxnEnbkzw4/zlCDGSTYORJ7KXqEeteKJ1YRLE
Epz5hQ6QNnyigi2iNJiOJ6aB97E205iL0Pvx5b9ZK4J6hDR49ObYSjFpkoZpleypAjnJpLNoEm0k
Kuvb+R8T8+8qdUA9phlMRF1rqVBQAijp/iJWUiEZwGCDN34hEbY4pPJQl5OeE8VrhsOg/W2UN2Yq
45/Wd7NfFYhn3Pv2ls4G5oDkRIGdO4E5S0TDpKkO1Vz1cFDcKH8esr2QbvFnLbcNMtIClQHNQA0R
OMrbIwJ9j0ZLMKbm9aHGzDFnGLhG38C+vxR+fW99GTDc8GW8W4B/zEk/SZNB1JBoqsdcrWJmN52I
BV62Wn1/EeOt0ZaVfcPsFpcGBvQDPAizlzlNOnCZRoHqaVV2qgC9IHYudxtD6iutWQwaoiKBWjeA
WIvSSz1QoZdpgyX5Ze02IqtBGsIw5iiMySkfwsjRlEl3q6QX931JMyttafhEZVbsKgm6db2axBsH
hi9svssAw6JKgTcYL9TsxainGPMhXal6jaPTd0giVsqvXt2rZHf/ay6dNWCvOBkaIIMYxVrM8rBJ
w7R5I3pTaKuCbBa/tMFVxy3Q3/I7Qo0DOSWCZOCIUaK8PZohH0IZM01EqlWlO0xgFaZUy4aDIk29
v7+ilXyL2+L3WkanB8CGW1sGXjRBbVTRE6e3qDHe5CF2IHKSJFB2bpyORlZLGxNIYqZPALnsIk3a
J4oJlsaIAA5zrRU7Adqh+33/dy3o09BNAboeB5nvNKJa/im+ePBKw0R/hIaI12OUiflm0/bnsnpv
qumjA4FLhUJY2mEaMxAsOX6GNgS6Sc919VYI/RXsq6aWS7/lSd/IA5fXGegTBRsFb4jy8dxpiF3f
12DxljyRPNCsMPuxMPPG0uvQLabXgZjl+L6xEWuHAYEXOA6xFfxVu92IoQ9yMcafeNll7KBJVfl2
XKSxGQiJRRiecSHWze6pMqCZIj+HvSNA1t3v6CGo241r9llyvL1nUJ3AACzHAmNEdH7+9apIun4M
Fa+vfQNiS2Cuq8CuuO/GqvEKpRTMsiA+sDlKZ/p6oe2JEuSAh/fd341d4d558Utw3UUVkROAX7Pc
LqmbTAtIpHhUhEp36FDynWEwotEhCZU4LH1ilnCsYrekzn3LyxOALfhimD8rX86lwBIqNwq2IDEg
S2mPGLVnGRJLKzMeSHJuwo00aKUMrGKolN8GlLBwIfj5+GLQ14kIyEmteeGpCK/gK8WE+454MQpq
pDdzloNK1mwM2RXKjab6im+Aabg7cHnwQYM5mjCRM58EXat5oJQ2o0w2DeVH79dgMxRsMJtaUUpM
ya1LR4Ywyy+4iaJ2ynRv+OV+VB6j+BAEqWPow8bvWnp7/rPg7DFDpHNxndsdgUAsy2Ol1zyiSnu5
OZQBZr4n0c4L1YUM1P3vvfLcQYAUTCOYkFFw1OZz0V0oKr2sjtRrU9OvTjXmbHnZLR7dOP42hmb2
XPePhXII4/FIxY3YbiWQBac1bj8KGfj+gHTerrXtc9TdjY56THZ6TMZqPkQeTnH7Le1+p9WFvg4O
M/Mh3k0cnv0GnMw4bEy18NdmdtVufsIsUBJCsCwMUU89CISKxJWSVyD9UGV81NkxxhD8/f1eurvb
Bc8utqyLU07IRD1ko5rVl2DHouWIyRa92MqfVz8tug6IAxFlosI529w+Z1PIMoV6Q1haY/kaop+j
HcXJ7I5KwQ4oFsTo5lM79R+T9nx/nctQAuv8Ynu2q6BtipnAZOoZdBeV58KH1OWp33Aenzd09u0A
F5BxTTC6igGUmfNAX1zNm1SOLwoRcEKq1AfFaED9DuNJeRNXthGL6E6ySgZQIGJJUjxWjTi8RWVQ
VmDrJMzfD0IT/azARfRGDAOEQajc509xNmDIqitG0FAZ+MvQ/BNS4Jq7KMz9PUtiAeStUzrp4EEB
ctLugp7+abs2Ki1MmxeZFQ1i/aKDBftdCUfQck48OcctmOguljO87mo/Ue0haQPSuopSomonRkBg
WSRX+H+UkdTqE5b+ZFMD2ikM4uUPg+yDASutVRG9jGR464XW7+080jpMT8hiZoEEGEJ2BatobiVa
VrzHdGh9O1ULAnm9XpLMBl031RrBa6ifhxqx+x+xKcAeAN1TFBSAtx0/6qxvcnPIfDV/muDr3lpw
Yk6mAtjzKRHTtLLK2s9srYj7xFZbHXJQfcXIaRLkIDF7FLwaW8PeJDbEDPsPTQsbaNJmHbperSQV
xo5MqhL8zAxQ15tCqxaVGxUKppzHrOjkF0jEpafRBwZpo/S+cvO4KgGomzjDOzA7t64GL1ATSpAt
uWDo/xyjphckPwkdNgI77pxnJxJFffz3QTKkAb04u3OZmmE6MzDiC1HVN+KzJ72PtA0fsnK30Ivh
8kYYKcLV5n/+9cmUxS5QBoJSUBZbHfjF+wfdGOy6u/7zHcZEGCjZuIc2MLlxa4fIPsPwe5pcWIx6
VBC6enRUfMB/o41Ps7ppXwzxoOTLgoYBMSD0GTGjxD78/GWqX+4vZOO/r8xizC4qMSQ5FsnFoMmH
IRDT0Np/RrNBsuh/lzAP2AKNdBpObnIZMOkmQOHHZFHrDgYIae6vZeUYwxAHAaKaxkWfb/cqiBTE
m6RKLq1Snsap2peZVJlJ6x/u21l5FlFpR3iEVBvrmjPR+FWJfqlPdQ9u7zxJiemXKnjutIeReSz7
DqqfjYWtfSQ0NHn6gTAEyvS3C8OUXO6jAGl4cv9N1B/Al/3fGMBCcJqBCZTnmYYkdABVBB1myoyT
oj9PQbxhYG3LOJkNshiNU+nMjnGrsiGtqe97BZMsX3wm02hGTea2Mij7XpRK2CpVrESKvPGC+jgm
6iE5PjMoguVUlqqQ8NgtG0H2qdht9Fr3r2U3HsC5O1R2234zClcfXwUURJXM9A1XrUor3pJmWB5L
VGV4mZ4PJqNRMLtiRdElBSbfiQfIhSXXAyCJGLWKN0Zv+IJuvSuIVT/7EDraJsJnxPPFUVBlzJVQ
TaOLxpCXg2q4mnb5Of0bRqIb5G4kbHzRlcoghe9D7/CzKCLP3TklAtSmEjwaIKexmjDbKcab8UtF
eUS0WjF9mGj4OCFNuH/31syCQQBpCaIaCSCgmYePqVwUGvQWLw34BmwAsDM3Q5Ts+HLdX4AHyQ/U
6AdEJn14AMGy+GIk+ZbC3PKLcmUSFCgBkAG0dc7HQ7oM9Ztmii5lNOoYsqQ4zKwgh1L1twZWl5+V
0+JxFQmwg0Dga/ZogpfJT/Muzi9UhAgsiHpN1N/MXPemKT2CYQwjhc79HV6zyJMdTBcg74CPu3U2
XRBleiSk+aWW0FUyJ8PM5VNg2EVrdQoU5unGF92yx//8y8GV1VyUExX2FN3OhAk0Q46kOuCzhBvV
06t0ub+8lWYIOCr/d32fqe8Xe35aTlESwR4RLZ391CAD3x5DgNVYuc8wquZbXXRgVYGrqlihxyIL
rGn3f8NKeg1wkYqZMsilobIzn/bMmlToAI7OL7wyrJ7q8akjP/3gUWyvWXFsy19N+WFA/fLvIKJd
jjZVIVpNlJryEB2TAoFukD1M9da498qXwK/CA0pVXhifFx9jlooV1eLiIoIfiUHpC55qN5R435JT
lT7SjexyGathE7g8DhqYQH/NE9y8bWOtBonQJQSaLrlIOt7s7CUotyb9VwDUCDoNZLKYMwcvyJw4
sGlqNsaQfbn07KeiAE3hH3sbJztzvv+tHONv5EN38NqoJxoVwNofq40Yblk8k+AnMPoAwhA+wTzH
k6n6MFQo6ioXsDKbXfMtqiITAj2lSPF/ZwqVCC1+Nsbc1Dp/46gt/SW3jdkUUHoiFUT96vZ69cC3
hiSAbU18VMqfivQgk8KUhQNK5HJxYaqL/GbjSi8eXwwO4bHjzCJQdUWL5dZmAjBqEqSJcZFADt8d
UnKsFAuTc/IWIGHVEBDDQGfyR2++scmYApvlp8ZlDP/6HkbZh6A2MTMR1u79G7v0GnxJXyzNnp2s
rYMGCljGpYQgefEGMlB1X2lme6mF06BYxvgqhT9CVcHO7tsMcwBb3B+L28JHUPE/QwdmEns6c5Na
keTRRJIEWlKJOfwuum8j+JvGTa7PRaypoPGAbgCqa5yqXZZuv104AFrbB0n/TSdh/NxiDM6WKvRM
7+/n4sNBiBBARPQTuS0UuWZWBEaqPswVKB/aneqocHhHVpwnxbtvZ/FScztoCXMsNmKw+Ziwoo5p
GpNWAYnvSWRIs4kV6d/v21hOCn8awRg9kCDYtc+z8+VFydHjB43jpHxj7pD8UH7knQlHbsi/Mv+c
JAe1HMw0OfaZBeCyKXoAdZk1Jwk1VFND4fq0Sbizursokv3PD5odVhQXxHhMReVb9ZqNTgH+ilg5
9ankQhL8/toXpwWlMw33TkQdHsN78zxYSdiAtpGiQT8e9CDlGypZ9w0sEgcViDj09VCExYQrwOW3
BwVMZehrg0P/2qBLcq0LOMm6H8C1HNLY1UEqaWFqQbl0Rrgl8Lu4cNwy7gKkM/FEoVt8azmUo6Cb
MEBzpcVBb/dC9Wic/4uBuU8reJTwKiCSnl833weuM46xPrUKAVNxIHpuMrSV4p3STAeNJna6E1mw
+/dd5VIMwHIhNwKS6HZtMooXDCiN4IqijDVpILOTrTIHY2y4E+NfMmpa9+0triHIU1HzxIAneuHg
FpslsESK2NgwMC/m6qmJz6P62x//OUmGDbw2uONAGaI1MDv0o8ECGSqb6VUDdGWQOzPZ0qhZnsVb
C/zafbnnaRvHVSzV6bXTE3BAP2V6boH3lXAmwgua3BubtmyEYkWUa+pi7gaoCGP2lWKJxm2jKsm1
kb2htRhBTucE/YXIJyUXHRXBhJ8JhwLQllp142Y0c6W1i9obypMWgremcP/9M+JGAFmN3wUu0tln
rKWs7SVEUlfNhyYr/CkGLiEF5ADY+fO+pQUXHmoECIsxOIhxKNz7OVdnmcSsZFGVXVFJHsHuXATl
H6VvI2K1ISn+UAa0sB1SNp1kSpv3URpGDQqOfv+oiQx6EDoxYtymhqS/MOfYVhsXaNlAmP2+2VZg
BHsMgopl16Q4DvkIdRpihpNyCITIltLfhegCw52bY4CphZdwQMTVbzxtS9eLHdIACEe5BgPI85qN
KkSkz6aUk86CCGjoIM+mbBF/r9gAeB+VJwDPIScyD+RKTKEEUPbKrrpQljsE0YEFIkRj41itfWzE
AZRrV4rIO+fpkOEPNB/rMr/66PU/G6SW3gGtqD1Stq0V8t9nikKn6aY00BI7WzZiaEpI7sHSrsF9
7pieQf20gfgkqkuh0YQbv3D5xIPXDSAedItQdEDVjzu4L1ef+XQMSp12V6G0dMSYYR31VjV5VfCH
xW5fuJJx6btDLEXfSGiYVRvaY3MN2tCCokzg2zJxIGZklugibsnNfX6Em8oP/214fhEfSti8ealL
mIQKxH11fyWgHg5Et/Q/oEcL1qoLlGcsf9qPeeMkaoUBdDci0cHv0h3Y/vKsMklhZe+D8Y4eBULX
InU11QmzfRr+bSHmoj9DSNjB327rRwh6RGhEGAAOQl5UG5lZlA6hDhEQH5bvRHEb9bEqGwjL/cqF
wgmfoj9ZBz6pDy1+N9CmRoHtvotYemMgrDl+BRgRDkydeUe4AhZ3otpfs6rPzVzrNEdoU8FV4uhv
o1RcBUP/3bUk2cioPh+S2X4jTQYfCX85EfDNngEx8jWg5fX+qg5vvgpYnOAWwaHIL2NxEaKzTM3I
fzWG14jIFsLz0hCd8ln+0A4SechOwreY2rEOMY+nAdJmgaWKz2GDdPugHBXdVTVbfBwjaouDB1GT
0onOkuHSmJllbQ6PhbYDULOSX4w/kmHf39BlVQIvDepauIY6ps7AaX17yHO16alfk/4qJKALAL9p
rTwbCkTYLKrswumxrQCuiWzqqRYUb4JvGn2s6sGk8U5/ykIzTLaKfTJ/s+db/fUXzZKeoQZ+fgz9
/tqBMUF0+wpMeefEAP87s0oDtGjaaQxsBfXbk3bQwp/dqx+aNTmrAiYp30ln08Ly9T0O4+P/I+27
elxXzi1/EQHm8FrFICp1ojrsF6Ijc2Yx/fpZ7MHFbVGCiDNjn2PDhr1LrPiFFcbQmjRTzA65jMfB
hGmI5G+StMLOgXfADqpX4Uqf9yLoQYUQRDLI5aCxB27kIvNORC2Sy7xPvNjnFHcACpjW06CbPdA+
K2fh4p6ehwI6BcEkYFPgPJyvXKPDHx0VvQTWCCjT4VVkVNTbmN7eIL/B6NlyYBgctJlWMadvyzAO
Iu9lpolNAZXdgdvkgVyItOQjP3GESi0UWowaaulpK9fOlDJW01ROIx3N2hEo9a4CeJBwU6SXNAc3
d6S5P8KlwA+1vjOHMmpiJ2asg5IOB29pMqBkDnqa5ItPVSkZWEiIS3U0U8cmJSWbxpyC2t7jTgIi
KbKB5ezfU4OLfZtNeShRgAm6f1ERQyWdr0eNW7kGLiOA+dJFGxNQFNwC+PfzOWdjnZRSEM7B0LG1
+8ZGWaXvCbObzmrzZ3nXfAEoAxzNylr/ShQuVgGQYpTeUZBA/XApRx0gYuIHFTWzLKTpV21GZlNa
nVmHTmYF8obVu6KiHbApW3hAQxJgMDuJ8ha0QgMyvBUZ0WZj7QlK6z/ZVrOqrWQDZqjXJDvoB3EL
iF/wXSWkhrzNRy0B7Uvi136fw3HGh9QFRAUPaWYQYcO/+7oDWwL5RU9oOLzjyYhqr52cLrfi1G1V
0gUr+J9rk47+8YzBw+xD2WQ+CH/eYYUDeSysWjDyAfdS+s6WpO9RfjCA6c95s4aSYW2q3aZvHYO9
V2W3ko3O981i6ue7cWZ1QzP3gneBbTgUPOzJPUl3mua5ZPd66ygnPj3xzM7WWixXR4OcNa4PaDwB
gXT+sSPqPbmRyzhusOXbBJBiJD6765tN0B/XKEu/0KnzT8Plgf4/AI4A+UGv/nywPMnayAgUKHFS
9bEBxK84PaSPrZ1CKW7/tWcbnY67vfTcKlQ7hPBgBMUmXt3bVxb47GcsM9NeNCath+KFVxHXNIg7
mNxHQr4Sq6DNhiNubXemDSBHRWS0uY4HMySKy1luaO/ckQYmaivSx51yfG1zysSdN5iks4tNZh0U
wkNN3QpKazNtmPPaOHc6b0mf6oOAdMGRg63vGHsJWRMJdRJR3Ry2lXNAE+IgPIY0IwFkfO5TFw3F
9l79gSqt6eIw4X8AT63dQGC8Rion3b/8wCFqMPVjbQpPTW7G953vVsfHfF+2VvGs2QVt8XO5T/1d
iQns0wiM7ntHssfHoaHF3t9qJHMEJ7QP94XuhPT7wLut7ZT2t0EUsyAudjnlt5V1gOYZjZLNYMYM
gETqU+WDt6bdcFeR7ulOt0Jq5rZlUJWGZmkDLPrqVgSuoARatNCWgJWbjRqiaysOBGgNiIoTwGsJ
/Fve984GJ/sRACXL0lDqTA7GQ7ArcxKQB32bWQn519sl6SiIgkjJoCdqQpvC+NZ2oiujpZGR0jne
h2YxEFeN0LNCxADl5wdgMx973/xSaE90UvV0/85/ZM72pdodK1N5vhM7qyNPgYUTnXk5lVzOfPC3
5Unz4IBl9eSrt/F+W9yDbzk9gTYwDFiOXW/CgMly2fZUwL2EKk5oUp25kRvZ2jEl1GoBJaMhAF3w
yyDYIzGkWiazo75rlZunnkguT/Kfr94U7zZfp/5FkQgJtyZa+q7+OFjBVibhhtTfak+crUpEMgH8
eaAEvu4BvDGo9IloydMkYte278TfGjXc+ChD7JFYT6CYWJWZmPvC7qhEXzroIVJtm5g/TIBt3aYm
7lY60OnhGNk8ER7rU0hS4mVYX4F2x6OL/7PdE4ja94Sg5IDfYgYUs79Rv44KKQnV8YdiJjj6Gpr5
x+TYKjnm+I+CtcuIjbDnhUutzZdvFR+9jWokyYhMejMqLSO1jpsXmn7Lzl2xOzKKL61SqtHUdKLG
0rzSMe4FYQcbKzM5fbsQuMLO3/t72m7Lw5ezAR2kJF/8BgCqzaTZWyfdFuTR+ApyEv5E5vjq2yft
/r2wyxMrzHxbtCQ2cdB4MlgDHTdEcrYul5uwOtBpaDGaH44icajy9Z7QR1C3HgHYIltmNg0lm5Rg
aj9t4J/dY4ry912zS606IWTjWtD4Mg3T0mhgiffgWpjJXUk2I/UxNz/fIUkchNm709drdvcM3+2H
8BC/m/lgTxseh4Glh62K778dMv3eV8trde43zqqJsxjS4sEaIbQhNJLeeQL61KNZaJbo07fA5RvL
eB59U5v33u0xLxIjvBTgCaAmIKJ4pC1FwlMwT0RfBvJtpM2JsWdEAUFpqqHV+T+3R/pNdRZfB4wh
mFxgn4JQs8zB8rATyzQMek8fzCh6iSTsUrgNa71ddJtQdRiIEpIZIRxUSCzcRSOZFBpCUoKnaWb5
MVYZsD1IhMShGU/bunxoKocvn1Z+5hyKLX/mbG2AUhCUbBAgn79tXYJmeZ0UyNjABJUaS4KYH9hn
WSmRjn8fdFvlDDgqQCAe9inF0U/fMm4zau9xCFhjuS3AF5PyriMq6HJhYOr82i6Zf8CtH7jIc9Q4
7ySUFXpPeuLuqm3a4Aw1kN9FvOy/qqp7nA5GTqFg12H6WpNfy6UvwcY6GA1gXuIv9GQg33Y+Q2qU
JlnRiPDRctov0OTCo6i5TWHjn5UVbtLDcFKcyRpJv4aGvXZC0DQBowZCJ/h72diSEhXqVRqyTrhE
4STrjOsmkBOT6U7NFBl5AyuM1kTiMUpISquoIm1aC2C9jjpTLZ+J7Q8QGMLn7T0jXQZfmBFEXhDN
UWBoKS6WhJ8SrhD6ZPBSEbLgVGCoMW5TiQwMDeQQuCEYP0KqKTFnGkKsP8bTJ7TaK+kBDrBl+gqX
jhSPklJ9pOj45EQcX4ypsJr6UEg/gKVRsJMj8QN0lQTUiQENQwqB2bFxYyTU6krYeuVGwLeggIcu
A6Lm5bcUSsxrvRQPXpnSWP3unvIiJNJ78iSdbs/a9cX835GWd0+lCUEtihgpdg2ZoiQeBh/jsE1E
ymP1/kWhE0+07FduPOna+QECae6xQ/XjQrBGR0s7Qdg4oFdDEuinEHW0RquG5PNTtJ32g0E6F27P
MlVexdBNQ8cvEc8pJEVHcNgglWioCNV9oH2H/sAzaDtgkScAw109cLgtksxOPaa6ycqNsQaNuywT
YNPPxCIBfEF4vS0C75ZLymzs5N6TOz9FSRtX0RC1KeUmZDS3l+fanv471OIe7EcfJn4MlSvekV4B
I6o0U0MMxGWQxrYneWW0y0IZLhX0fGarVtBfwSY5v1Tqqm8kTsKXpZCdnFoqyKGZQrMjdNgEeLdZ
5qmVfg3ZAQqBlDGztfrpNQY+tE/u43wryQcDUht+SvJt1LhKEBAgrEFt8uFV9I8ZXlrsfBX1yc82
fG3KgxF+TclGyjdjYofJvRzAIbknta/se/mOb47xsPHTFZzhpXbb/I3oNgHWMTdFLoyBUqWueB0V
qvEkhaTlXHXLRXAWoKBHqPxrcQ9rtuitfW5/qhHcEaTItuFNkK8/Qqc/p/WaRvNlEe/3B0F9HLZL
qAgv37paVTMDYvI46yanWL7GIwvvyCC6goYI92kIN3lFyi3MAaCJWCEGh0FOROttENvaWr/oWjaH
2YEeOES0Ua5YVhTVifGaXOHHDLWpvw9sV98DVFXVtLVUr3hQbPhgyGK3svGuDzu3bVF+g3/O73Xx
p0oAXVapaxLs8yTZNMGD1j7FX1kgOVJm5SDS8XslRJOTykrprnVlrl21s53I/wy9qKHqZR7V8oj9
0BtHjqGPS4bRNJTdWJrCGln0EtszrzVQGojz4HmEa/f8gCUMUMhpLtji4ZZiOiS0vZNHp82247jX
ihPge7cvkGv3LID1cANBYAmNPul8wDHkE7+b67Gt8gWdhlP5L59odzLaaiVku3YpQlkJOwaIKXhv
L6axF9pGksdk9Fq+k6yE92uziyAj2pW9sfJNwhyCL4MvVcYzD1VrRIlLoUdFHcF+LbPBY8VOnv6l
Pp4Fc4SXu6X7ZsLfqxBYTtwZBmPysnN7Qq+Njd4ueqpoLqHLuYwyakFiWEOc1vBRmuUc8VLeHmF+
PpZfhy4/nhaACzCbi+clKJJSjgc4SuQ9OJGspwqy7kDdQPliZSKvlJDQIINHrwqhABEYwsWiCX1T
Sz5oip7qKDzxtyCAAjz6NJk4awYxPmBCC4V6Wu5zAykJad+DzxxQmIbI1aF7jtfIgleCkfPfs5hc
rp1aPp0QjBSJoXTIvSrDFZgCwxO+RNLaCBr6srVQVZ4xdvpx5raDU9szMSK+DIc80ssZFP1vr8eV
QwtyAvp0oNsYs7Pm4gwpIw+kdlePHtqewzYvJUCGkkpGbxB8lToG7drXs9Du+Kx25LKUN36frElU
Xnklzn/EvC//3JBQVo26oNIHJByx4aY5hdB6J9POZgo4Ubb/po0UXKuUls+ZCY+DxFZ0tPaosqY0
LlzGJOe/ZL4J/vwSBgAOWgUaQrfK5PbyQAvJ0YqNnFDV5IftIUYLdTxqgRu1u5SKDk/HD01aezEu
r+3zX7HYuvB66KtEMDAfIkGQLwol6TsrchuNjqiWZAmRp3vBeGHGV9zZavQIF2jAz6v2IVPYCnXv
99CfH1n8GKBwkVkjHkNCdj4lXD8mDIR9TAkKhBrKnsZGe9Lyf60BeVco/tpKanedw9lZAjY8ZG5s
SSe1eJKELRcTKXtBmBE2Nrqu/LTTSpQl20ObuGVNg5Vr+sq0AfqFjAJgZmgu/yJv/yxeIkijUo/D
6DHxIecakhpHuRYIa9EcgjtyucIkurJXzoZbrFLVBEgFYwwnYWI4XSNy/sDmVqpQoHz54huMltHz
7fN6eUNDv+N/P3EZxAJkmRlp0o9eGNQAe4RmPYab/78hFsm3DG3vUUwxRMYimtcfaJ78PwyA/AIB
IbCIWK7zDWVoRROweZn0BLVY5EhNsXKALt9rzNKfERZbNpV0JgEJOHqR+I8TExO5LolQDr39HZfh
x/koi7ui4VgZaPNEKXAp1Rmyah8hT25QI/1UmpVjuPZJi2TJ58ShiCNh9PgJ1kvSZ98pYMv6K8/z
1e31Z+IWW7pJlVytUn70EAwhHw1QnlXFj9vTdnWMGSI9Y/BwqyyWX44yho4WvsRHRqxLXyFb6wxf
nas/IyyWH23YSok1fIVRvyrVS55bqx7iV68a/PyZCAOzk2VECONQBXbo0eSJ4vgpxpHJjIEGQ/PF
Kr61hAQ5vN+PK6tz9bsAqYF6DzQAoDh8fnDkCgJvYItMXl0d/ORYt/cCtybBuDbGYgewohWiokkn
L9Y/CtYRQ9xyq/y7tUEWoZBspH7KG/HkpUDMSpLblYJVgRB9e6NdXaNZJQpYAyRByzXSJ44bGF9P
Xlc+yMFTn1d7vjz5Chg9HV4Ff42qdHVjox+Lgs/s0LSUg2jlPgizMcd44nfBPdayd/t71v78eVb/
PG9B1Mtc2RVYmuxfop9UboUYcu3Ph0kCMipoB/LGsupaxyIY9606eZpavEph/WoU/1kKF3xL0GvA
AQFgACD4RbTZJ900VdDC9FA5JcboMuW5GM3b03Qt0IakAVJCWK4BQbQMA3gtzsSC4YLpY3CvaW9A
1ByWuAbqf3IvVz6oNk3k00yamLBTR8OAQoigoY86dLJPoAyQ2lVaTGuUicvnAoRWtOrR1AZ8FgXm
8+WDhFibMjGHDxOjqf/Wknq8Q6ErlFaol1fqDfNA+HL0d8CiXWZxY2lEUskXCIMykwc7D8LUyiYd
9qnxJFWmfKhkJ28BDyPoYa1M/eXBxtBg2kggRMKVawnJ7eO05xJchV6cguYJJ70OWn6KI3aujFai
sI1MSd357euJm+6h2tvrK6HFJbkKdNO/P2AxyVMGLwnIGw6eHLk6D5RWQpkjftbPDKATgAYrMjhb
8WvYTZYSvkJvbWUC5g18Hiyfjb8sMSGjTWFhjEymNplmjlAxfARarfatDmWuZ+PQhIRtirWb5/Km
w6gawKCovEB5bLm10gGpYS+mowc3sFSxqsJSkDjEblzusjUnumvbWAPMELiMGXkqz7fIn1sIC88V
fi+PXiU5UetwvjW6/IvRrpQyr9RBQHWY0WrwUYba5xJAr8VJUIOoxnv+w4j8J5s7sv5PZqIyGBbv
vU+CyUR+ASSesR3lldD+ykeqkLdWUcWa2TrLMgXHOAb0IQZPR9sgaX9U/Xd+p/1nDSc4IYGAB+Vz
hEEghy/mEo2CrK5SjfdqZLeCNT5Gw0MrvgczRswx1hiOlwj+eTjwcDCh6KlhCc+Xrip5se6hNuox
2sPFalPelxktKyBnDTPMdsNkdahQw0zPxBEVSyyrFFvFWovtymaFOC30CmbOKZZ2cUS1VuDHAdvV
q9m2dyLRbiFW6+jJXtdWMOlXXgINooposwK6/0sgO//ggsuaIvMn0VNai6+fk9jRBhJytAZoFfBH
+GGaolkO3u1L4LLGBTUwPP+AJM4drmUcEMj5CCJ6LXmGAGF5qwAspOefqjWA7JXSDSC/KGRDDBfc
ILSazr8OLh1G4HcT741+M1kprr63IGnLkMQlb5B+isR9oRvjJjLgbgQXEPHYNGO98tpc3vj4EYhI
Qc+GkgLCrPMfUaewLeE4kfdgihinc2fa0ouX2xM6H4PzS1XHQ4YLDucRYhpLwQkNIjh80VSiNyQe
xOlIxOSVh+vqCEDFAjeAvsAF1zgpxEjJWSnCEx4sSrySSrMGir0yUejcgnOEKuDcmVnEvIEuBjKr
RcmTZMAQuk0HeNVq5nNlxyO+mHGxc/dx7mGfL0es8O008pnsSbUbGxvWq5TfJw2NH4GcUfdspEwj
4lqkfXldQgQNGSH8oOZQm19cLAKTBz6F3IQ3dmYemlG6G3ayGykrxY95ihb74GyYxV6LWzkLGHz7
0M5lk2UwwCWgyPzeDjPWbOUQXyl7gQcKHXp41QCGIC+rFFwDsk7R+4YnmRLJnXyfDebkTDQ4cXet
270oTnOKoVusEE05wIFSzW1QvAJGmTs9lv9SUrdw1PMCxfG/bx+HywsUKt8Q/URsN6vTyos15tsh
yIow9L2pAqJ232qZW8iAwEIrgKWpranm7fEuDwfGQ/0cHR2QYXAIz/dUBkRoMtWG78nASscqUuqV
O+RyXSElgRsMsB2Z50EeOh9A9iF23TW87CUE8MQcnQ+qaAT62ol6p67R5i73KgablTp4aIXoaMid
D1aPEvR+ADrxkvBBzPYdM0eOKhxZ2auXLHscib/jzLP6J07K2qIQO1+RvRZ2QOWd/tNlJ0jKkSG3
Gm/cMX27KoJy+fCcD7l4WQ197PIG0a8X/bw26XPBbZm+8qRe2QsIHPCygcYKgO7v/fPnqwK+KuFt
JCmerEILVoFcTr+5vduu7G6Q9MEtn9MXkPsW9yQPffoWLnKKB9aAXh0zfzu9h6ljmGvizlciTAMv
F25LPFwAxC1FRJHsKaIPXpw3ApX3npW26HUbPqRB9i4Dg6eSIiZPY+VIkXP7E6/gm85HXuwNPe4D
NQ0VxSs/oeJYe7Loqng7GTwDcoA+3/Q3w6C8v4MEugEA41O/kqb84gDOb1K4F6MNZ4Bzi0z0F270
ZxmbQtMHo284T4cB+QD4pebpHzXn1NG9UhBfKLe99FZMGkF7KivshD3AZiQyBhLxJSlFYNkPSlyT
GNOUbht5k8R7oFKy/K7TaTe4MLgB48OruWM4WfBuT7+hf7Yyh/M5vfEJ8uJWGstibEu15jzAmn+k
1hXh6pe5zDigrlM+cC5qox3zVgad/9Bbgy4ujzTMtDA1MGjOcOE/JSlvBveq9Ih+elHVpOQexXyN
ZHDlQPxdq2XNpIIlEnwdSs5TRFo1tq9TIMQN9t3tQGazpO+qdtmnTz41hUwyScwKNkornz2/KGef
jX2CGBM9aZB6ULRfXNAKXwyq6ou+Vz0bEdEh+dB98LT9qDKzNp44npF15fyLqZ73JogsiJVgb4rw
8vz+HKH1zvkMW7RJN0r7MvDQa9z1T4FAgEnr95x7+xsvngUkRWi2IzNR0ZGAuPb5cBkPFWVD5Xyk
CuixPZf5jtPxmh+NtS10ZS4NFAcRWuBfIDkxVxD+HL1Cr2AmlCecV8GV9xgbW9W3RDro8PP+bCm0
wMr+P6fS87fNqR+o7nghlqggQSgS1lUK56WBxcrnQt3xwV3ZktCwmeHoKVWHY/SGAnbfOc0anfbi
xZgHx99AlEG+CdCr8+/NY6iEwEyR8wrhrhMgJFnkK1fBZfsYfzyUHEGAAVkQ9cvFVhFKPxhGxsKT
qB/x/NEsdqXkoeReVRmWCrnN0cyChTf1g+dcetN30kTxsWO5VcSdElvQzly54C+Dx/mDFWxdhOII
+X/bzH8WGZb1dRH5WniauIewdYfqQe5Pw/DS4FEBZbegYvUsgrUqNa+dCKwxfMcmMj3H/bum0Q44
QAh+wl+OlOk319MI/qVTYffqAa3mrkf6ulq3uggd5h88O5gimYPRwVLYK9BKH+S4LjjB6803BTt9
lTWqEYg6Twzm0VSXYE7iVAEdceXAjiT4uX38fovxiysGJltgkM3QFzQ4F0Gt1vaQoaqU8AQ5WFLe
w0WsNUMQad3+HQpy/fvUgtjSPE/lQaje2rIkgO4h9P4oClDrCJQQTMXOZJLbekuB8wYBRrYK7n16
rE6ZQQGZ5tVHBMmRBYkEXrFAPgYEVHD8vaFTA0IprvpSTnQ6Ri7zITwBM2Wz2Iaq7ad29OXjbfPa
A9gVSK4zInGoEpvhex+Ysf91eyIuEQgQcMP8i4AgQ+oatLrz85KJoawFo4zNPB1Q94oAUL1nwM0p
dbCpgEw5RIAvpqR40sFf4DaK/wTSa/fYqpStwYEuITTzbwFMB/A9A0HSEgw6ohecT2McnVqkFaU7
Cmb6jqmsvpXYHpOBlIlXB1QUgO3bzrcyiNXx7DlOyiCyxNTmICpD88QSupd+rVtx5dSD6Yh/YNPi
ykasuJioMq4Aos+iU+hyr5C99++beMP/wNo8OPqotiIjAvyW+5y+s+RfzB8AleUewAxZSV4ugzlM
0gwoRV9+FjZeasIUw6DWbV9Hp3S8N56wT5V9dkIYycYHbuatTzaIOgjuJpPXnepJ61au90vaA34A
PE5nLgE/C9kuJiKCx0wthFx8ghPu0NFmooVGi+/Gfyksbtz1VQ5Vn47U7IjHk6sfh8KuAqvXSfER
3CXKwefw4tkNzAse25oq97c39EVyt/h1i/u/HsJmkuZfh/YLKAMxME0F7jpQCIpHH3DQ1rw93mUL
AMwW+BFKYLmoKEksjfuqemIj9LSzUyzuy9BU33nfYrFZ8bvi4Ps2znLk8fVGkEh4KmI6VXAwWAmY
5m86v8xmm3vktPAORkX+YmuqZTv4cZKfcv7HwDWP9HLlI+dA83IE1I3n5xyqJItZFfwoTtSgzk+d
7rKHYSfZ7c7YIiQP6k1hyjuOreyy+Q1dDgjVDfTsAOQF7XpxP0NipeUkKSxOfv0DmOzQPnfFf+UF
QBYPvpy/os9orRuLb/KNLBDbri1OeHLgGS5OJI89ubGEZ24NunFZJ1uMtQgZyq6KU2VqipP22UPJ
AHS1XRjuk/iZa+/U14ZRGGamhXV71X5zkuUkokWDqjd0OwToRZxfWTGrpNyItPIUgnQ34Z2BYVru
dpxddjSU9l1jZonF30s/FTSPEMa3CUQ7NtxDYOw55V8kxICCkQoymwVRIUweQ0CApvlG0yCZ8cwa
d4LtTON2EQiU2xEPGNzCRoQTMS3Yk7/mbXW5I1AsxdU7b0JEXUtbvBKOPmHU99UpjExF+VfkB3nN
5+Py7sAQ4Iyh7gsI54XZW5o3PucbU3UKmpYMw1MNpmP0yMNRZ3TzB/Xx9vJc9keg3oFzq84KNrOK
32JTgA4hjTzfVCfJB8+HQOO9c8PaCdkRLFWzfhQeFaskRpIgLPlSK4dbOQDXPteYAzCcAXTXlgeg
bDpfEvq2OimTWfqkH3QnGSQzNeAq/R61VGnWqF7KZZaFT0ajFrkPJDZQwz/fkakhtX7FxurUmdJg
F8juc2gFCqKl/1TPDIVVMHGtnKM+b6a5JUQ2g6yATKfHVITr8Q4qR7P003sVk9YSAS2PweZMaK3D
vY3WKZ0C2twP33lJB2jNMbcsP8BUYtMBwP8626gfYkM7boMWVIlw7r5YqSVdMnEQewPXikQSTTzU
xOfP/xOHC4MY6VOngMIqER4slrR+iTMaVHadjFTqIcjg8FBHCe3kbVQeB9mU+yfpW0PdQzH7mOYG
aSbAGS0j28RwEGl0ItcuWrmTaPKI3kUaaxsIuofajglmYdj4L5V27TX5RSqfXxvnX7G4e4UqLSGp
qdYnCAxEhqlNT5J2gFS1Me2bn+kDVWgk4b6TfxcpCd4m3Y1jW9Acf6SavmlieJ9vRd4ZzVE143bT
544x3af8XuYgxmfXPg0fFemuuNf+RY8SJF6kl6APESiQeLSCO/mz9S2t2KdwHXgZuF3tQFpcNR40
xMHfVezA6ZyLnhPDaZK7RLAnbuMntqjQ+lggTSmPY1xCkauiUIOaHFQ9Q/wp4ZYDA1OlsK+u902F
3pwtdHTs78MPSBVVhohMFH/d96gxhmsqnZeVWWwKcAbmB3o2EVpWM8a6kJKG0+oTDyJ43vzAtYio
T/mj4uA3gqyzkgxeCRDPxluy0KScVzPsw/okPiTPwa5THqc3+dDrtGmguPg2jS7u9cKEW2ihIL8Q
n25fa789n+X2UWcYFDq/MxZqUdpQUjHvswzfa+yqd/WhocMuN+vJFlXEhDvoLoHACWUFF1xZ9sO/
lCAJmRUS9WP7xcfU+NQ2WZYRBfIDRWfBK84nwNYaFQVRy4AlBuYsuYPck+D0096nrQkNzWMgEvYR
P3TYEGCW+2sqzZe9z3kNIfkCqzVgaiDZuzjY/ZgamRY1J9gQhQMexR+1MKiepxsm7nm+ohBaOdba
f45lMSreBkT68GNHxH8+qs53mRIpfn0SZAtEMPY8DGDx/wt3QfekrmExL+vT8zfqs+qjjlD2wj2i
kkUUObm4OYXIuZrvsBVttT3UxQtKrXK5meJPpYM8I2AYwRYswTxdI2tcVB4XP2Cumf25PWEHGvZ8
kTQnOXFTYdahgPRDAt/n3apqGP6kiy3651MXWxTNEmnMZHwqn7gChK9jKHsPK8/7lYQRLxzSaoQS
6P1cnAM1V3lfbYPfPRM3b5XipcpGucsSdES1kzruKuZwpa2NBAAMZN8VVMVCqx3eBjTzRoePViC9
VzKV+QdpiAbxc1CeW7xOlR6kY6difjVceCw8DjasFAS8MaA/pPBpKSkH6SgdAJQazOv7FPz0dJsr
9Pb9cG2VEZSilQjpVMQdi6CU+a1aVkqLVZbRka5sP3yeik+/2aLg8Z8tnLCj0HPTgFVCSVdeJkZV
mSSw1A3bUwxJ709c+xxKKEiSUeBCaeX2d12J8TEYqoLoUsEtGHXB8+0bak03FFPVnqR+pwuv+g/X
icCb2wKq5IEjKdA1DayqSbZispIsXYskz4ZenBxBLbMygqrpqf4UPhJJotJoylCkanUCG27aECab
xZOqOMOxkYGyjxJYlu30tRD96hXydwoW56qT4YjEC0178qHQ0puJeKg4lG1ilNgeWji4MwpZe16g
WrfRPKNb2VlXX1oDMry/YuO4MhcrYEiTX3Ata08MbrBZuStlS66oPxzKVrFqI6aNQEaIvfiqt7L2
l/VMFF3/jLxYgDEHZaVBJ/EUNxDBmv3KtIxm0CvlUfr9Thpzat/z6jMbnxq2Ew03GF+AlBveVn7G
PMzyXkOmKcioA0gAfSyeqTCJmFQVuNe65N946CBeYA/6nFiM/Ta3pneu2CWyq4U0ehXudDjqlWsR
8PwkXfwCNO6RUwD9hYN3fghENYkkscmak/AKVOB9j3y6FaGSxVt8tIutXHb8xkGjrxnsceeT2vFT
KNPE3y0CtG1dE96MXjlnOMBqThmoFjno+XT/maaKa2FGF/zPj5yvqD8PTelXohErmCbYI49gKIMa
lO2qEsXwgK6qS1zdGtARnSXhsUWWKiFMy5NQAbzjBHMwWiDuDP1jHpuxthJ3XbtXAbUD3Bka5rN7
4flHpXnaaSXrmpO+Fe76IIXcnpXTmN2la8C++Ya+WOM/Iy3CEmHqSyMNMVKbA+/T55xiB031srKX
5716a5TFXg6kWOhk4DROyEpP3If6E1ebvLdFaa/mhC/c8ND45u0xr5QYgCGGriX4ZQpMqxf3B+uj
QNY6BUCbNrRiHNCkfFOk/75OWKJZRRhi0LPB6fk6GbWS9VnMNae0f4k06A11DxAZhYafhPi874b/
l2/6M9xisfooTKuJ85tTlX8zWAkW+keZRCs379WJA54Ubx9SHXDhzr8JMVA8tSq+iRk0AWoWYgBp
8p/B/Diy8JzCtcYDY4n3/HyQUhgYN8YxOwU+lP4UMrTASK3pUVx7SlFvNFACmmGyF71nLZkMlss5
O2nCY6TSIt1x/RaWKSbI7IEM4SyQVLjGziDHK/Xb6VV0VBrZz+q4Upy5csiACAYrApazgDsuy8q+
VOldwhfsNKBcPAmHFmzd27v9ymMx6xLMnThQo4BaPZ/PcZKbMpsYO0kQDcMj2ZY7n23S5l727dsj
La8mVEQg8YHKGgCCyC+WGr1dynw494rMg3qc2GfbsucPYWxAxr59iGFIlaxhbZaT938HBMRrbpTA
dmuxVdSIF+O21pnHici0O83r5GblXF0dYgYLzNQDNLqXW56f0jwxog7yHqiOiuH/Ie26dhxHluwP
LQF680oviaVyquqqfiGqHb33/Po9qbmLkVJcJXoXc+8YNKBgusjIiBPnAKbwl4fqPAgQSxFaIpKo
poIp1Yi5skhakGetqssZT42UmWDdZozjnGW89LPEDMgMIDaNpBV4Sigzwqp3K+6V8YQ0SOKrsq03
Jjj4OCcTDjHv84FY7YYf1aFzmBEz7TZgGuoXJFWA9hmi8Ha9Awc+T/XWAMuQisxI4iwPFW9V6XF4
yeRXpTvJw24UH1TxSQGl5rEF49n9bUkfgLN5FD/BewCXBfQqZd6o4yatmvmUJLHVoJdh0N+QK+pk
ND4zIjNJwm9RswyAHpq1dAINBxvBtS0dvVRTFA2whdpqG0IB7VkeIUljGtCNJgUq5Ka0sbDBL4/Y
0StksF31v8LOUaXWXNpvcbfP6vcJhG/AjEmHTPCqEhRiZt1bqrAHruBV6PdqhVZAETA2meGMbiLr
f6bq38+nVkppw4lrNUxVr+3EBRGliXxc9JIZf/LMNCS0Pls5oydia2NiyoASANcokNK010hiOczi
eJxPmW73nQ/isuFQH8a9KDv1t0p4XXJrMHZjdlQ+B1Rh7++NbeuA4iKOxU0ArMD1gqXt3Gv82oMX
o32RoT/Qdod4CcHErpkhysuSYIq1XxLe2HrHpQ7o06rpXdBZqo63bgaqoXivIyMDMmWgFa4/A22G
BuLGmQf1esZZtQgi8TxbSoYToGNUVHJRNQQCAFlrXAh0yrCpRG6ZFR39J9B2kPKHZXEn/klInfuT
enMPnM0Q/XRIUpEn8vVgRm3kATQx+JMSRPNDMjl18jkKkqmcgQcrw9pNIvQ8KrRnAaIN9Q1Uqq/N
LYM6I/aBOaE+NYKvNX6H1lypsNA/n4DboF9rP5ZXqyvqh3QYvpKm+wKq3EoXj9k9sTnDqA+DkojU
M+mkqLRmUDEj3zKDISCac29NH0DVnUnMUZNJvPI0mGTUgdHuDhoFuFdqklelkZECToST0jny8lye
5NLSuZfiRSTZ7xgRU7vY0fBI+KVR7rKzrGCkI7aWmWjTI77FM0Q+AwgunleqHtYaBKyFUz79WQ2v
z5/FASb53JFzKL2whNu2phbTCt5HtDThqFADLqRONCLoJJzy+Th07+2hAZAHRMz39+5NmyPZTTge
pEcMdFf41+vdVE6o889ZJ5y0zuneCqBYc7W1JKQUUnBKiVCJF3FVP4/rZ6GVe+OJYX5rWTWUC+EH
gVLGrXVtHiRpEfphWuEkxaAtBXKi9ds4RwHp2Ri/z1Nh4jk7QzqwVyCQldkSGAUL0iFw/zNIMEBv
LgJlF3GgIClHF7g0QOuyWJ6Fk6i6FXhdJ6Smv+p3MXPH6S3B/XXf3DmvTtsDygXnBp1NSBhSwUk7
KHpXZ4JwUqtjJvhE7x10duF4XGO7nwCuWRVfggZx6Bqh3dVv6TsCUVPNvFk9ocFbjQJVseYyMdPV
AX06+iaK9geKbfmumh9WyFkvhVNXjEm68dnI1+O9b+D4IZUOB3S9VM2ktVLdrDL8zlhbBEpooVus
Zt1QZMWpuYEILzq/0QCONiUah9N24GdYdW091V1jKsu3tH9dUq+RFe/bnCcWT1giS9YGuKmEYOsh
xwkPBmU9/FOnViSX+3oUm5E/pcqf6AskX6Puaaubz7+WX33YWVrMms6bxCria2w3Am3B/YdWUCrU
zoox16QVO7peURTMJddY37sYfgyp66i06rF9xbO5k8GR/xaLjLfLxoCvrVMDrvtmmJtRAG3gaK9I
3DRoJA6rxKzlXd3Llqr5bSYeAOu5v/VvsvXnUYN/E0hodN3wdLPmlC+DvugVQq7Fzcc9p3XmWq2+
gPqmnB3j5U9ruGkECNp8UJQOVUztBe9Wr4dUwPirHxgncXsRgNgk9S8CNqUCWDmKRC0zWtDy/AR5
7No+N6tfcd/HP+qIgu8rSDwHf2Y5vdubBHN/YZSctIubJJEBIRBkhJ0cWC50oXNA2zXOQaOhxyX1
l+WD6wHW2enV9KOyl/RxEoAhBQPhWn4t8kNfvjHWhM5untfk4nuok80345Rg98+kFWopD1ommEbl
qCUKJ8+R8LSYYlrZzBjwBhf5j1nShYWXA0Dq1Nyv+VQ1wjjNJ34PDSJNftG62YtEtITV31P9U9Lc
Ri2OKYQhuFcDuf25eqi7XbbupPEB7GNF8zQLk9nHJ2nxVPlRTxqGx7u9nMg6/fuB1DqNMZAuHY/X
TTpJH7XBxV4yxAeuFFfGabwpqtFTQa2ABkEUDtjr+RShvzZ81aDdIIg9qsZZ7XLqSUPif7ElhJSY
gmLfNpYYPnDdSyo8t/mrAA3A6JOxJ8QbN6wQviqSNsRFhZTy9R5VkrXWpUiYTwbUPmanLGq05cmZ
/GUs+uqWSvO7RxbmsVWa0OGF+cCBKsZEv+fXlOsF4512e/OQbyFpd2wTPF4oT5ka3FymHQj18qzE
aiulDApXNWf4gq1TeWmF8ojIZ+eJlGPEykc6eSP0ZAWTl/Bo/+KmD8bsbu2sC1t0zVJNW6ngwBNy
yriAKz714vcafle/i2WQSFaEwmWc+emxml/F5QhWeoUx1I0ABDOKFhQB8Sx6CuhoesQfqp0izied
/8z1x55vzKocnSr10ZUypQdNBSu0kDwOWW+31afafy2Qf1rLHY/AQ0e5Jf4NDmm1cOX50Neo8K4v
a+llnXLUudDv9MmquaeubyAYIuwneYLMxP0ZvEly4PJExIacA4CxYCmnHkH1YiiZInIgIQVYQ7br
qkkdHYBvIIXrPgVUYoG00bq0jIkTN4/FhV3y5xeue26iXpUzdT51UD4IRztB7l6pJUsOn7TcymRw
+nPfhNqLxge84qcIes+Ay0MLeFLsWP0osgoUxehFwPEtDyzCrtt8BpkVtKIhr4D00420W67jAK4j
ePdaGSoUya+8Piq5nSOpm+4gU6pNnNnuQxDu3l8McesCIdShSOuhORufcD0rOSdPShphNZR4dFMV
gBxVP6jhYtY6RABAwB5FOQgjQeJ8aNHsKzzU9SntbAG0Eyvq1sUqHbTILdWnpUIWlRlSbnweMrUy
2HNJwhb5/OvPG9WpBPIWedN2PqJKYdbJixhbM0rG2Qg5iuUUgRlwCZTd/WnZ2KNQPES5EgAUOC06
XZtrTZnrHTeeVv69EypvVb2uaty5LBxpYiwBcU7XUTM6C0BKgZQjmkrRU3o9RMMo9CmSIUkgz6DE
js1xekf6WRWDUT8ATii/3B/aVviI1wvBq6J8gXiZurtHmSshSCuNJ9AaVq/zHIlODbsudglYN5A5
kjD85wSL+SpGk7bPy5IVQG/4ax2Mm6CtxUdAq5Yaci3nudgmxnh60UHpPwyyyVdexf3KV2hUsaR0
zsqw9ASroIeACgNpJ6FRpTnqJ8hbq6AfVpfyuMoK95JrPahTmixCtRBKoft5wI6XapKH6CFZVqKD
o1yMwUmWVQy4VW9+c6q0WEs4FMh6AjQ4aKluDYjED0Oiv2ViLNmaCDDoqmWqP4Y11AFAjWijatQ7
Uqt/QXWi9rghFlxuyhOkQXrZHJACdmV+URqzGyT4G0Vq1r93tiCZRScACKfQWCRTx3uO+SZKimw6
jXn5TRH7Z5n7oU3PY3PspDfGxtpwsDpexYSAG8mem42V6z1AaXE1neTQMeRdWoU7A1nIMkbH7PRn
zCu7K4pvSzdZhcaZy5qbjA+4zbsgMYkWfYRkOEZoCLk+SfU4RKsGIetTI7shsMMDNHxF3I81Wsmm
9dCuuzLZFxywEPJPfnitBjRLNSoYoT/KNGK8FLa2OPS6kWtSQCcIWNH1tyjlqoyyUgMWGH5vhp+L
8QhtgVY1tepYlYyBb3kQlNnxLpPR74Fi5LWtRUMBNy6H6ST26Y8VRF6ZpprCmjyqP0euhgyrNYgs
6NbmYl/YpOYa1ERijf5+EF2H3E/Ib6WhV9W4QqN9lXcetwJsO8xuAjGGsFxtEVrfjMXeiMMwYEwx
9jXYDM651ovrfK37fsiFHnqTEGpMd80QKPlDNjzyD0LvJOCthXBUWx+EFC50tcuHldVCsbnCFx9A
Ha12KBp5IbsNzT2OkhfmrJRu+AR+NW9IsqNWyozQkzVi8kEXI8YVrqapimVOF+E4C92uKYxAGVRW
P9fWnXs5s1Q0zQE/URkpZnbhOl/IQLPd4OJVdwmQU6WGpsFlNfUxdlPFLBTv/rJuTyroFXD7IlVF
s+lwYatzY4cxasVnw/t99lpqJre8SACpMwLCrZALbHxIZEjEGl4o1/OZxBHQ8Xw7naby95Q8qLFm
hUR3Gz0oQd6ZVej+qfo/98e3lbUgFICQ/cD4SD/5tdGx6ku+H3FuwESz6JMjuYrs5RCPGiwOshiK
rw/9DoS98e/7hs857ptb8MIwde3XjaHnlTLhvKw7IX5Jwvlt5TOTdJK2cE2xWkMfJDX5BLQZ0SFH
3+kElJruG4i3JmhXrkm9S+VT3Dw1/KsINdJZ9ICdm0PkWUSoe8u+Pr7f/+ZNf37xyVSY0DVTPw8V
5kodkR/V0RUVTX7PscraW1ODqgTpNkVTOlGYv16TeJ6qYZU6JAuMB8WNHXAbSB0Y195DxUPjYg6Z
jAgHoHjOf3RvRnviQKgKZJ9ZGeGTyD3gradWD+id2bdHdXiaV2+S/BkvwfuzsXE00JePIgYcPDjZ
aEo2tKbFQs2R2fCKdT+Hz4q0axKo2siPjcIij982BuAiYEG4wHjK14TJOmdcoeAcogW59CMJ2meQ
dst+8tDwKEcWmQXD3DlmvXBt6awo9drwSKjmndXwqrOUX9E+8hS0NueQlbw/k1uZTEJx8D+jowMF
uZb6rBxlXJjpawjpL1HrPMik7kqAGVq5t7v+EUJ8Wr/TsdnCmQe8HmVOrX1sw3YvJv0DFFQZq7sV
luOboK6L+jJAD3QhQylHEdre+CaVr54MLayRUc0hjjv2ombp4CBHYVKBEGik7QEUBHOwAlQnI2jZ
ePbgBYIddgZB8HS7M9CygxFLWPW6eY7FF96aQshPRpDUExkPrC0/eGWKuj3TZq6MVlKxwRrtsSn9
/qMhTERJF/DcPvnZKnYK9DV6LViVZeI0KD9IXllIG5MLE97/+rBLWRi2rQCRDrBQ6CZnTLJpzCmL
JJLa0OClQlFZh/gCilI6QmHKCviptN6IJzHQHkucoNhERDJ9VLWNZvD7m5lykjeWKOc1CyvqmNIo
ggbrEQIyuzG3QyYI7caIgmZA0vRBmuRQRqKuymWNWj4T0cIuis/Fsh9bAnTgFUaZdsMKMYBHEeTT
kTCknA52n57xsRIHwoc6f4HwX27A6v/yl/OF9zwwFOgwlBA/gv3nev2rWVZT0MnEgaRB1cBLLEE7
5CyQBHWQwA0K4gt0JgukDoa6FDUSHYLJDfZzEtS2LD6UotNwvr787gRG7oDazLAjQ04HbzvIspBS
LGVnipcir6MmDowlGHhbYDGLUCEn+X3wphDlAx1/A8TxerKkHCoMkhYnQdo7i4p+O0RkDMe3ZQJt
CuhlgribAaTAtQmhCdHemXRJAGQRqBMXl1Uj2ZgjcA6j243UyAnq+dqAISR1jDpUEpSjh77M+e/X
GqhZPPQg1EckXeizkedGNrRLnwSoAM/Z16nU7aY7zX9Jn0iWAt5ExN0PoApeldQwelnPV52r0wCw
MDl64PUvJnvxxlIQxAJWApeAimc8NVNzaki5VKVBh2ot996gb1Vn1ANuDwbiepl0/aDzEIEM5a2q
dKzKDmQlwazvynE/zfscDF/HtHfvn/LNoSBpKAGsCp9Cz5YqjkM+t0UaaGaGPI4xDGh+YORWWDao
sfS8nKpqBxtSuNenLwHAlfrvz7ckQYiOCJYKBL5yvSJVlmSzhrAcoAE30UydZ7z1toZw+fvUo0BC
/RqHA78/tMcFXb6qPXGs7MSWDZmkUYG9wZ1oUDaKMEt5LpvSIOaP84tQ2Hgq//1iI9vDiwTLhJ4q
KpbojDWs07TNAnkvhFb5/S/pV89HDyziSB6iqIiLg7r92pGreiUy0qAsHtvksYudv/5+cOWiWgl0
N8JSuk8rXCa9idIQ37+89X6unNK3+wboNigyAny2Bv9EPDrAEtQ+mot4ipQmDzJzgNpb6/2uO2sR
gawzl1etBvGe/Sf8Yhi9uc5hFuVwgIOQ/iLe/dpoXkZxtmgaykwf8n564KBinLxFb9mD/JQeuX0L
cejux/Jy3+qGUVB0INEL+CCQ1jRNR110OE2ltB5AzVg4a+j0XsoiH7nZ0SiV4CIBEhSQGiwbtR+K
tCsBex7Ww7Tnn5dfIWM704kJRD5AtCAxAX5C0ql55iy4eA1N7QBUZTmuB3mvfTTvc0JYnSDdjG61
asdSI7kdDBLwmC2Si0CmkoaVrlGjq6kKZaKwOk7cH9AtMjkzyUJfhNwYD8qU+G3S3QQDtBfrB2Bp
sygBwwhnERViZL2hfnQEYkB9vr/6LEvUJSlnQyIsIyyl3P43qvCRZCmLU3PefTM3IQUZEGh+ZfSX
4IahSygTX/aoJRrrAWxkfss4rLc7+PrHqTEUsthFq44f77l9Vr3U8cMKkonRuT+Em4uYDAGhKeks
Ekhl4PpwihEXz3USroey9UPQzXIHcA2kiOsn976hreEgXkFZUwAdEbqYrg2VRtw3TVzzh6R0lBHU
dIe0dMrs/b4VKgV+3mK47PFyQMICJR7qSEZGJgHo3vKHyM+FIwqm6uKOTsjZpcfsq90akYFmZWR0
sKEBA7weEcRgcxQzeP4ABeIF8o68FQ6AlzCuZjohQIYEwkk0ixDyMVmmY29+6TpjVsPxUH2Nu9x+
Wb3F/YRW5uf9mbsdDXizyDsYPZqE+Zu6POMaCTZJLabDd3n3JD3d//HbXYaMFeJuNPTgXQdHcz1V
ZZ2WSlXN02GaHfB1oGNpVrxFcUZWEH578IkhtG6QRz0aTakSSJjrYYGH8HRIgIOwqp+4aHYoT98f
ze0mgxFwSIC+8nwDUJFMKRdrXcUwku8gS6xa+mMHpD3kcDtGZLmx9teWiNO+uAGGLlcLTV+ng/RR
eMPv8LOwpD+yn+hmx2JXpbL92GbXpsj+uDCVi2uPBwFMpU/tk8SbnDO4ha26kKAtTc2+P4Mbm+1q
BqnNtsKv1doMY4tVvMipPT1OLLIYGhZ9MyAq7EghexZqLZm7x/hp7M3+x/htsOM97w47EEgN3+4P
aeO2vp5AsmsuJhC9tG1XlbDXu23igm3Rkzw+AH/MDqj+cGXsQbodkB4ezROZjENvJLwwHdC61iRW
4SO5hArbehAhX7yHswPMzdNd3rS10Ym/s3Ym2ePXdzlGS16IwCyckV3XozXSokg4DmcgOqySXf3u
K3uuYModJ9dAj/TS4JTHzgJ5Cf/+RN8GKteWqXXVOBG1vAyW5czRUy9WPH1dWLO7uUFxTwHXC4w3
uHGuh1cXQ5T2owhvWO5kD0+7AyiFVCt9BJm9OpgVVGh5tFs+y611f3TnPAc9sYAU/0NEgUQIdYOl
YhL3LUThD2mgqL4eW25+iI+oTvvcg/SsvprTTvLu29xymshSITgHGpLA864HqyFr2AxGPh/CNzBa
+b1pHOd9zHLNNKHneccC20LaloBzAXLt2oxYT0W5ijCTB6pT+ZHTQUbz2Dwoe8Nq/XE/77Wn5Mfq
ql70KO3uD3FrPS9tU+upFaWurGs5H1RvBD025Nz26tt9E7ePK3hQJGYAeIdgAjL4lI0iB0xP7mCj
tQVz9fVd4vV+5mlW7ckvUAV1dUZoQG7Nm61yYZC6hwo+k+e+hsHJApcF4wiIm1N28evUrpjbcAnn
Eb/OvbrNS33qnOirMtfdaOq71U/2jZ3t1V2zm73cFz/So/YZHpdD98S6mLY8DVJehB0GpRok1K+3
ja6uXS2RURpu8ta/ynvdyfzRT4L22O2Gv60J/bNLL8xR7kVK1ayqyno+dH8633jtsVclN3GEQ+1P
T9NHfMy/XotXFkEbjUqkzZ5vl4vbY1kJe6ZWzYexAcuUrXv1Tm1Ms7R1W7WFffcqm+gxyJ4gamVJ
z+Ne2Ov/B796brUDIgzpE5qjJF4R61RdPx+a1dNHCzHzwjuMI0KOwM2OJe18/7FBTW6V1GO66LBR
PIPhp/xUoM5VPpTjC4SMf6u8CW3chCXkSCOz/zO1/xqlLmZVi1Qh7zsYVU3o8vxYg+VL91qfMwF2
e+B/4vZQf6b+XvrErcnVZsW6K++PGg/66x0s98OcGV2LD1geAazcd5b6Cw223YQo2AQu/GuoGYeG
nM3/fZ5vkUBdO/IJuFeR/XB0zksSp+sZzmcz3sGWBFxR07A3b/Qpwmbqwq6ZD9k7OFx2gFjtaj/0
a6v1Mpexb8gZvxkPrijgx5EDvemkg6xTzKsA1x9AEv4ojeg3MaWP6bh+MyJTDbT99EsdrPAn4Y4z
y4h1JW96oAvrxFNenM0oRN0AXS64kgtLA73hH8L9v4t+Z6Ip5pb+2vxCvxYLeko3if6zbS+sUtu2
SpAxXYUR8xs6EGIS4Ioaazce2sOUmgAhl35QF3ZyMhhX5fY99q9hOrIcOCOJgfuZD/xz+EBo8jTH
sGpnsnWzsed9a7KYozfjjwuD1E0Drwf0Yz5Bi9DtM8s4hq7ugyy4YUToZMLoTaQQMRVwZUO3heai
n9oJ6S1BhCJTZurQfyodrnbUZtegXlNZ0Ia6v2m3bmcUHIBdR4oQT0Vq16R1JwxCBXNow7ZKhifd
OuCXP05dinOspOh4xI9nPthDPzjGe30zCr38fcpRk7gYmoP4ffGhMJ/nx9kGNql5Tr+E5+jUW3/w
H6wzvvEAhRiqBqEA0BkC2UKFT40i10DvSuJhKL2lcxsvfu8+jdVMQAD7S/3BXJ+tB+KVQXLsL451
3/PCIIYwiKeiGRWO8IPLzPxLfYUat/QVPUWSTSjwWePc8CbgkQcsVQHZHUp4VBgs15kmtKMmHqbw
aQSk6DF7UINRdiEeIhwVz3gfnloWF/jG1geUDnVbtOyBbk6kTpjUVrHet5xwELr98g4xA4J2+KYG
ar9POu/+vt9IWpDiPTBUBkqIwM5Te3NtVcVY8eeHAcoJr+PiCrw1Srtp9NG2UNR2m/79BYs9g9Qy
0VwDJTeNIx85QR36WlcOc2RHL6A+QKdTDXKayOwXsyms9vsfMMncH+bt8T4Tk4CfA6RuhET1evco
SbIMU7HoB14Gb9r7wmJLvXWKMtAD2CfIM+GxRI9pHqZW5npeP8zcaoa/xufhUVq9vgZOkJGMud0c
sHROyeM9D5IFakOWRaYUYDBCl0H1GZbgEbKGyM4XxyqhZKD8dWSCegzyi3CMQDihaf162lBjWNte
7BBOJy+1ukcTnJKyIhMST107eqQkcLjOjNkE2nltQ5x4APyRecB90gYr+BslP85NLzvxscmSZ91Y
JjRTo9p4LgzKtLa2UA9qE7ew1Qo2WrZnFwU1+VeDJ6DKeJBtLNOlJbqiFc3TlHUjLCmmDoy1N2jO
sV+t4deUM/A3N5cLaARI+RT97YAaoGB7PX/LUApjg16GIOF3ceJEaNrXP/7y9FAmyOm68L1cY/Bl
Ni1xoO5Lt325/+O33486MwlJ8WwEeI2WMIrjvsLDNUkCIw5qRTPVzmtWxqEht/fVHtNllFEBjz7n
TW4QNwKEsyduyKugACYZwLyPqWshEsY4LVtWwMoBjVpELQi0yZ64mCYhCzsha6sq6EwII+W8Gce+
Nu7uTxfxx9dDOYPgJAm9MUjN0A9sNQxJf29aBMbsRvzDYkGvAYLUPAtoTdtBoQnEYeTlRx4NkJu7
HswkKcO0gAI6ILI+PiL3GXybrTkx39L0+QdADa3QQOJgeYj8BeVjVrWpOZELi0DVbBkqNxb3ODjI
TILaOX7S9+NOeqmAVB7NLnfr6rhmZsMCbNxcgvQ3UGeolro2aSOuCHr7Y3JiK3PM4aM/ssZ63suX
i0fboa6hpO05ruiNImicwRHcMeh3siOcDLfaF/gre07262E89L7mPKHI73Ke6oPJf4/+xsc/fvEK
cnNT90cPGjpO4SYuK9NPK+yh2HOmKQI+DfAbBeJX1KqrfWM0pQ7Z0Bfwau8eIzAlvKuV9bs1Bas0
dRNK3Y6I9NW3z8hqrcwWTcWqwVwHQT78e2YbduiEzv0tT3ttIkgJBjbUIQHKRL8jPWuN3pUhP1XB
9Kz1+8aqIRkXW+FHFjOc9u2evzZE7XldbMpUW2AI4pfyYHO1N6qucuJZaWP6cjgP6Dy/oJshSgbX
s5wOLSeH+lwFi2ZFSBaPLkiqoW2DPjZn/lvmCawpRqWC7gUhLB5TNB1lERkjF04GnN8xOYD/HK0Z
b9nT8Ao93ZX1EtmaQUKShGYuHvGrTh0kfpXrUOLAuz/tH6HBYJL/g2jD/KhMV4Tawr7+Sj5YT8Wb
5CcZIfYGOhOhhCwjqLyeTyEzVLXVkiYgxiK/30V+5Le7CUcs6kxIDOzqnb6PDv0u80HvAcabhygP
eHt2piBmQf7O3fHXhxzdkWgTQUcbzhFS6NdfY0RaL3Nq3QQHjczAex+MtgKB8spX8N/ffyDdbMZ2
BFLdf/7KrN+jtVqLLTiQh7cUC5BQa3YWnCdIjDNWiL6jMFXoslMFrBHwAwAVXX9cqk1iPY5rB7Sg
KXqoQBVgHmMco5vzCnUrFAxAWg6oBSBw1PYO5W6YQX4fBzG6MhQH/Sqa4YaunH+PWETBN/uNMkU+
5eLKrcShGJBDiAETNSO0vn5Ev8Jxr/8lxR9R7IKyCVwiYNRIoNEYy7HrW03hhDioNLvqXDzjHzTu
iWPED8S9XG0cWAGGE3G9jnorZu56MDrWRsy7NQkSM7RZSpG3dxz169TKI8qPS3Ukv96a6zcoyvk/
dTd3VNO/763pJoHzZKGfFFgocqXjSF4PYxXlRqkjQHfjJw5HTgafyGt+WGzEdgLkR82R1Zh8fobQ
E4eDBko0wuwK1OK1xawtu7bp+CQQn1X0UB54MEW/RQ5AS052KL4rz7Kbm+jA+9L2aWTumtRltd/d
eHRMLjTcicgwYde7AUuFmaCGqZEEkDbg4IIiZw30J1Bn5db92b3Jj5OtCC121Dxwd5B07vVYOd3I
uxlJv2Bx5lf5vXzWUYQbXqLn6UXdya7mr15uZ8H43IKc/geTlOqm9EHbp1Y3AVOUwUmwD8oUPAdt
5ef8NNuggXhGoiL5LnjrwXA4Bw1HY3hEZflQ7nKfVb3bOvbYW+BLIS0h8GfXk2AkE6rWWZoGyz7x
09dBxKQzq8pkJPSugiQbWFPJix5/uzZS1VEbdi00ghei1Zg9V6ldvqYfa29O3vTURm7yCFr2z+qV
++Q+J1b8fZOxP0+0yiMNBILxW/ovTRzQJKIAqKw+z7sEaiTvUHBqPsKn0GzKj1/3t9Xm/iXZeswm
YgWa9VvrRBTtjBGQ4i/NH94yq3oEmrw7sALMTS9ExLf+xxB1VaviwFXg8EgRaf+ZZesU2kOwHsfj
xHLZNxcdOSeAlgFzD7YviJper17JrVNYEwCzO/+QPIAKf9yfMfrZel6ef39fp3bHKMxANheYMcnN
gr3KCHm3j9nFz1N3QVUmKco1+PzRXZzwq3dlROC77p37MFBujPZIkeCBufwMP7XvsmDiIejmiik2
3v1R3pQXzsNENZMA2RE50MPk0hi7kKzXakf7T81fLOXQf0ssEIs8J6+Nw+J92N72FwapDaJw7WhI
+pIG9iqakOUsnmVvre0m0DJLqZ9apswwufdujvmFQepeRPNcyssRRgiGA2d5Ntxo3wW/VgsvXqfb
hQz/vXnQLqxRT4xKUkecvrO1OhAtGViA8Y9i/bm/bJub/8IKdSFKA7RY9XZOg8LXn6DhcWC9ZG/q
XfS+oDwwiMbLMpZgYfhCWcMcHlAvdWontSXUE3tvsGdveclYXQnnZMC9xaJO9VqUUE2LsTtkDxII
2XdI59qd3ZkZQudsbzhoAG5Oix3b3ziP96VPEDJ7lc8fEAj4IAQyQ2txWUnFzY8CDS0aJdDQRUBW
164GgUktZwk6DTR35HA5ADcP1anxV+7lwfwaHcrAQPzRATbTBbXX/6k+Oq84SU7vDLvBro/Rz9pj
BSSbUdjlR5GNeBEZS6GYRPmMj+IeWxdkMXZn9dARjr/Ie1127++3m+oM2Q4X1mjm30VMaqAfQ+Ku
ZCuxEjz8fpZmgZRB7i0mZ983R9Ngn0PMS3OUd1zFBWtRYHCDU9qTP3/8EtwYGyF+nL6kR97pf6zf
WqfYK57gh481nGP6AIZp0Zz8yOvfdILP8gq8yBjftRXBX34X5bySHMIpIY/vsvkH7pHbyZa0k9DE
BCUmgHFOiZ+hoCP55RfnCHsVHEym9hw7wBz9Bq9nhyDqFP2ULP6JDwBCPLKKFJvO/PLzKFfXrYXC
VRlWScJD9L0h/9OszxVh+f53xlgj1gakm2n1qM4bOYUxfg9GLlPy3A/BlM3U+WJGalvu7nJclDMa
OD6VM53sPriC+JEzR+TJYndxI3tGjkoyU+/9z/2l3nSAlzapQw/l9tToFtg0XjM87xdH8gen8CBx
bXHW6ACP81Hua9akkqiC9n+XVqlTPUC4NJ5WbDDeS15Wf7CSZ9ku3Mbuv98f39Y9dWGIhuaDwj1U
+QHDmxwlQE+LaXipM5nx830zG1EUocwnZUCAxRB7XnspATgNTaimJJAnu1e/svBHyDqUG28F9HoQ
shk8FsAeQM7shSMU4rbjuFxOAqG3+PgBJFCoL7jgWr4/ko3XAoqLgMxreIPKwEdcm1GrTpyaXsXz
WtgB9MVbDVhJVhTemQq2LEvUnHGyukgdBHkDyC4K0VsbmRCzSZ2lP5SM6G9z6i7GRLkzHWIG1SDo
Z0tZ6XTJXi+tMHub/lIxh/hztBgSTl6w6CGFR13rINaaElXIgBI0HrLsdyv+bfPX2QBafUF0JSFB
QL/l2q5Z+lFtkiCTZgszxraw4fpR+EGxHl1saCOncDj399LGvEPkAagKpFGRqTujyS+2rBQZfZFL
2EscZyeroxya8VRIdszy0Rt+89IO/erj0a+gTIOWBOCanSCQFdphuG9YtXeWFWq/dppWF0uMXVSY
fPj0kWnvocS4eLdNnNs8scA3RbEm1uJszHEk0G47QwMkMDKnYfUobPgqsh4ALBD2Kpxy6oSjrXDJ
2wQusba6+qn7nFgdn9sWgGFHSQDpbLr3MtabbK1BxgwB+Mmu49HmIkaKcev9jUGgrQvMcqKEbm5q
EEOupRWPpIa6LwwnhyiqYoXycRhA38HtJBZ+ZvNUXJgjC3exk6s11Y1YQ6ImfjIHRlf65qJf/Dbl
NNAz24shuguCCtkv+bHdr5/3jyHLAHXZlrkkgbYbcxXme3Tf6rOXdA+8+Pb/skK3cg7VwAuFhGGE
b8NRf0pOMwMgsHFfXC455Zn+S+PGKm+QLUOwLCQmxLj1yI9/TL1jpO/3h7Lpt/5dEYO+L7RYEtcC
loTcBehz0B24WlDE8qy0/+ZBQV838DwoCqLb9npbdVxUViU4igOZ93IdwSVkFBpWDmZz3vCqQ3AC
/vQbGJbRhGFRVUjAdYWTJg6qdBWEvApriZ2alYXYPCcXtqgBJdN/k3Zdu5EjS/aLCNCb16QpI5a8
1K1+IaSWmt57fv2e1N29U8ziVmJmxmGABhiVLjIy4pwTw5gIPWwBDgVAW8Q59lvzJYP1CEgeHqig
263nK9FaWtYowYVfPpPweeIVF7amCtloCZRBtKfGgqy/H0lmXhkiDeNe+hTau8T8FN+C5C7lZfU2
wlJIW/1liLlLpkHRoNAy4x7/07zBVDqRx0Vw9cDhJdq3pgzxHK3SQrL5AuBoxi2dSin275qn/jBy
QHCXX6cS7FgSDTwJ4KSZ9V6ANm2rBNnD/FXPUM0miry7fhbpF9YvBcqmByToW/r+IoYQcnnUl6VN
/MR6kbRTCj6SywVvbA2DikQg6EGO+qK7URkqZtDS3FmBbGC2K9DHg7d1L6hzCINARtXN79IugIjM
o1XPqrFu2i7x09cvYPGPjaP5H8Fb5FWv1rH2hKN+nz8Zz6Fzff42EpFru/TInl1ddT1LswbZEz98
DcF9Vm1VJZDdEw+VfEQbAeS2Cp6qzsajEjZpPQOoOyrYROf7zKbedMOSSxhrSYSS3A36LnLU+/pl
Esmgk+6xNtGLBFrlZPwxf1wf79Z+gVXomIFSBkY2M1x05VqipJfxnr3DKIs7pXB5SLVLJweCEkJj
FMehJ4MVXY+uBg83Fbo49Y0fErLZf7/sjKopBJxo52BatmF8g6aXkK2I8fn+j4J6zUTmkaCTD/KQ
12dqa9Of22FuObE10ng2o9SX3TeRcPLDGzkaaOyg2zTuHapHxbbra0K90mNlorIiBLhEpExs64f0
bPxIv8Tf+adkOOD7t3+3Mz1eYDCL9YdtLBF0qdZrYw6JWguqkvozyrW+8RFKnvx7eBdJj04ULbk+
g5dxAoyhnyJEf9HF7oL33c6tVlRNj41APpD/to8Zx/ltz+KZBWaN5r7pQYaDhfwVDPb8odsvdrVX
3M8IfR0Ex0Rm6PqQLm/A9ZCYvZ2FvTZPdEgjcuCmUxwgUgbZTc7EfXdRZL36+cwxDgLKtXmQtDAz
UdqiBmwLRBN2MQl/wT0Qr/WPoxM7P0IXvQWQdq0P4d3gvnwtXEzW1iFAyyFQXxEfoc7GjHdu8sLC
TZz5UvswVUfVPFgtJwW1YQJibJC0AigY7T4viK7tkmV1OQKo42o/QKvlNYLd2IXQNgCPFoKCkND/
ZlWcOVt4976KyykDcHaH/t7Dvh5OOFsyTxlmcxzgLiBeoFRaFuAchZYgZr2e+aO009rTmLgGTw6C
Z4JxfaGZmVOTwMTUuG1xhAmBl6nbyOfKCO1Al6UAaiC7GBtLqndC1iMgCnbaTeAlHjT8AQec958v
vHtQ2biMVraYOz8O+0KoqS3Iflu/TUAhb8LbwRdfFk9DgjW7+ZD2nQONIjf2eqd/SuxsXzvlS78r
HOVm9tR94w60DIES3tPsVdxzeJmHXU8Gs/0LvanQ7hY/8FVyRHcC0RZdT5FM10ljB86P8l5EMu7V
IjzRqe9ulYwDWM0M3dRnm3aKzVJFIwBkM52e1Lf9UfLMg24ruCZKO7KTg7RPbytvcYwb3alt6fZX
e2wOEXLSO8VBRd8RHdUrPSDRn8SSyF72IAF7Fu3BqsSPVYDgjMF95uVg6XSwvxqJLHQhNhCS4jyv
f3VlBXMtqxHiGqBG9zMP3r11kmUJMmK4TKDdySY15rZJBFnB66m6n7AOoZ2O+1QhXfV+3clvbUuI
+FFJHDDEEKSth6EIUz2n6LzhV6kfaQdAwIBGNnnIj63JokINwKwjIY6AZm0lnfM0CGsD1Qzf+kCz
3utj2Po65JJplhXQGbjV9de1LJXkshaRxUKA9DTur399ayVAogPqgoqIQXJi/fUhz4dZTmvc7LOX
Nu+G6hehg5SdwyWEbbm8c0vMCRwHAIUFGQsht+QQRQSgrutD2VpsFQ8bvPJQPcD7fz0UPRPEXuzL
1K9aN0jdMjwaxW4ZOMmZLStg/FqgQ0GXDD1a11bSpQxQV9ZSv4lcdTpZgW2pD6nsXh/L1mSdWblI
f0tVBaAerIyDL9U7dAuV9PvrJrb2FZLVSCsiOypD0Gk9kAYdcCZ0VUe2xDVcXoVvI7pCfRnBBvhw
QL+xaoRRrOujnuBImMVOBPhEIIrkWq2XzDZ6OV4fyNaKoEAAdhp4CXjTMgNJoFjemBLWvW5IPzoB
9Oi0YycdrlvZmi40ZIdsLt5CIk7ierqiqS2QGMdBWWJi2f3z9a9vxb/wh/AewI4B/sR6xKUTgkVb
6OZdPET0P83TTIbQlpd9E6Pz76O2F/PEFvud9sKxTL0T6+oNHZ4Y1xReeRe4K3GEIHU4YGAWkYZb
tFipj03h6sKx13fdz73FGerW1kZuwELNDXBIDHU9kdA+LTu8XFK/g7h9tEOegyenu7Uh8A7Dlvhu
W8GWQtMqpkVXI/VN6Vi/Z8GNlLm858OmDapKCGUyJP81xm+WPdpLdWmOWPcX8jX9LZABqcprRr01
VeimowNSiMOOK2A9VSraTia5hacl+GhIZtfNyYhfry//xkGFoic0CWnGDNUF5nYZS1HJ+lDA6pdv
yGBANkJD7ly0s8z5c93SxmAgTAELyFkgfNfpjJ4FQqFY1nladJkPSgh0E6BJGw2cB8jGotCMAgwY
eI9fAEAn8GKFacabuOvt4rPqbkJrH/JK+lvjkICUNgExRe6ChUloCerfYVZmfm7cVB8Q6OaxZzY8
Dc7iXwboDzibKH2sZhVdozNfAWBXISOvlevWLEnQegHzDbjkC01CXQ+kSLWK77fH0h+18lhkR9Tf
/v5yA11NmyYrqLCze1cw1KQJF2ihwkQwPggwMT5cN7E9kP+aYDFMqWEJoWg2kFst6IWfj/ZSexav
Ac2WFcSqmCrImVPO9Xo5qqEzSy1TMl91UVNKkSpX7NjgDGVrU1H5bLDpMF1Qv1sbyaSy6UKQCfwF
m3d4bUXkcDgZ7I1KInKxFjTAQQ5FhMJSfaLQiGW1yDIa4QXhcQb070F70WUyAwM2O83ICVzpb2Yu
Fuh20mQzXqDglzA3Zj2rRdSbGNPwU/+TPRUIvffQ8WubH//gSqFagci+QccRxA/G0jQ21WCFRY6C
WVDbH43pXN9oW6tz/n3mRFbFIJhNnuW+aNz0pY+wMhw40diWCR0kDPh5cCo1NtXaxZqGVmgYgtDv
jPIIqcth+ts1JSz7mQm60c/9Sq0k4STmOc0AIeGQxSdj4oRivFEwt4meRYHVmDCBUSD+xijU8p+M
Au8hAE9wZYlscqbKYj3RjBrsU/EXRgFwyz8bhWmgLRIqPmAgMw+JLEAWbc61nPqVTk4JfJfBy5Vt
3buGCuQwbik4F7ZIEheLZbSC8m1DkIlak+jJfB6i08gTK9qqi+ANjBwQLRRAHolxYKOsZSo2HEz9
gcre4rcyBHXvoXI8ByT7pfNkwukaM8ceDzCZAiIQtgBlu95mUPWry0hSvvkmjXBTH9BS5atKOM7l
u7zBmgErDoJ6IKGjwMhsNSnJKjnMAe6oXXU3+MIe/Di00jxU96U97ooEWlSgL9HcE8nB20vdt5cf
ja0cXwZX24f3SMkDXHowdoWdIgWUHlLnFQUiO9llh+HruvvYqhKBV/Xf38rCdoIxDQu1RzZFfjB+
GjHpF9L+goRj+mLeDe/Bz+59uq0hKfkA98gxvbUaWHk0oTSg4QFllPVq6FUcSoKEumW52CP0nQgu
yfYUkhhtVp+7P9bkSL8SModkfm6fTfu69Y0bAJcZHkwQ8IDqNQuPQZFfM3s5TH1LdszOW967jISD
Hf82YY9zvW0cKMonQ5qTtk+R2Gxnm45LHnZAZUyaK08PUe0q72Xk9ybpebWXrTk9N8X4h0SX0yqB
FD4ICOWr5GdPFQJN3sJtPMtW42FOrVpGSwo2DDDqsvOrH0mVo+6SLGhUC0AfF9a5tUVBGUFxAE9Q
vJ3YnkRjGFezpiH6qPTHmMR26aTP6UEkwV3pV/bgaUcBqug8GMLGTK6sMod4maZEyEVYnZEKNciX
seMh5jZuJKjuibSnAIiGl32IBD0dwwRPgkoh7dtQ213iXt/kmxbQ6JViYlGOY3GkfV2hn2qF1ybE
l4eSivBUf/9ZgzjqLwvMGTaVKmxBUMZ7drY/rM4LbnLeluYNgtnSwdLXfRhhEIH8hkaizfC+/KOV
OBsFs6GHZS6ivIGJpQLtUbNca399IbY2E7CiMmX8UjFSpiKqV3NkzTFeyyEQo31FgvqUBofRfPi8
bodGk8zNo9I8LArjEB9Du9u1SzUDzSqNSUYGUHIMSKkpr9e/v0FPgT4Mxabi6QRqn8ncoFWwlGUl
m1jvE/RbfHFvnhSn87SbYS872kMK2pP+FJ+6u+UDaW0HKAdw0YVd6KFlDbDlxg4t5Krd9R+1laA6
/1HsRYJiQRe0KjahcJfvBdQs8mPgST+CvejLfrLrD/HTdYsbDl0FhxvwYrzpQYJntmRO4cdChFmY
hie5tuPSxflK9+Gh6h6vW9raOHg3gFBNuUAqm6xEbrTrJh3o3ehgHjSUU+zmgdtAbGvXnBuhJ/As
+l6iAbGZrsW+x+Nvf8uLsRvy/NNMYN9XADhU9NOzmzk5SW+UXQJ2yi/V6Xzxq30o7pcb6afiJaC3
5DZKLuB2SNNLB3S4xHGGG0QfGa24/ppL5nBYYgNna+G3WFBMuIk+I1v7qaH2OOGyzNzgqPiSl+fo
tAEhh+5m2qETd3qv3uRvk1veBb/zu+429dDv8sVCqMB5xn0H1dcmim65szUYokUMohALjd3rIs+J
XeWGSNy5MxS+Q2IeqzerI4AnWvZ8iA+TcDt+omIJGsLeOPy7PceccQOEqHihey7HxZq9xk5yiP5+
peJsKS50UQWx6iIA2WIfQnsnKM2fONN5fUdfqKDGGrozaAKWWnRdnijo9SOJ5MF6pQo1GEuNrpS+
2NAdXSCxwXsXfQvl/f+74aLTpwTZ1XAwYcNBTxbZ/gPNz7fESW9l9zm8GV/imnxBE1j20nv5ZoY0
6S79Obxke15zua332WqdmF25SGLY1D34LireL7SgK712u/TU3wkjQV9DjiPfuun/OqAQfVnP7Ihm
ikqTgUJQgGj9o+c1rOZ8no2GFD1qm5AOpvucbwV7ekp3GSKvmch29TRmJN431e1Ynmbes3Mzgj0b
2Pc0nx1uOWrKWaoxsJJUjoX/+CAjh3v5rYWK9rizbgudjD63YRydryu76JtoeWa2Nibo9Bcw2zjI
FPwc9ukhtCWbhyPYNIMWHxS8g2odC9jNjN6qlAWcjAZ+FfpSOVFcAGzQ6P0m4LyktoAjVJPnv7aY
SM1Q5zEQAxyM4JQ5CxQqRE/xTR9+MYbKFy9ntHnUz6xRN3M2geasTDqYYHBTwH3h8X0wQKUwvOvu
ljd9zBkrMz0RWzqk/A960+8qCI4LL6oIhv51O1tBC2AG0HnDe9cEV2c9mGjA6wphFJYJ8jkTbpSm
Im4o308jx9DmrKH8DOkZCeQWtgpRxqiwmhPArp6B4uq0k2U3UUnIy0t/p+nZ7Y30PRJESBHhccOs
TtxH5TDT7nvyw+TPe/0Y7cZT+Gt8NEbSP+QP6FdO4g/QvxYouBcPs1ciFu2f6p6g8ZiDLjTk+gRf
SOcC9wgxyL9+EBNHdWNipiH9QbNteJabgoxb7pqbxEtfVC+9U96Sh4WbRaHLdm0WmAgrymZlBLmA
UmOjXXL/ETiNK+wWW/J/5/c8D721tOcjpH9+diCMpsuNRvie8sL7goIb4ckbb4hVrCeROQ5Lq0Jg
dYSJyilvLWAxbq3W9lUnvZHvm8caKuM9hCNSTzoGb+GhOfYH8QdnHTcAWat1pCf2bJRZDuiBTgkU
2UFz1F167Aik63C78jzn1o10Np3svdDm8SKPQYYMmAtUtmLzGp9+9z28sjm+3enZSIZwaUy9wEiU
uxqU4glPtcCu3tQj2m+Ut+oB0kLHaac8afbozU68ywqiusVH4i23szPdRj6w4RD+hhjfR7QvbK7S
+UYm6Xymv192Z79vakP9P7QY2R5tkSS2AXaw6eQHmZju9VXdcn/nc80czqUY6jyvMBW9qx2ae9z/
0DafOa6P5wK+I4GzAYVqpwwi7Tp6mj7v08NEWjK4A5b2CwXyg3WXc4Ia3qiYAzlI3VzHEex1ju5a
wC/ScfHIitSFXNtFzJFUxcqMrQFGFokIt8sxhY3ri7OhRLU69axCuzbEEoYBEhYq8HjuVHd49pRH
2dUd7bW6E9Htwx5Oxe30WsK99Z/vBs+Pbr0YQFQwUBtA3RzyhuszDynNemqnAlB5GQVOtFIuHc4Q
Nyxo362a0fsWoDYWioce0VKXagA1UZIOGm++BbsATS/2aN38VD2HSL3vzAcpcgWLiLUN0XUtckXx
vghye1+Q8I2n9r/hfGhLRolKUoHcw16fSmGBPtFHgLUTyHMCz8Nxo5dKitCuPTfAnLhQEUZpKsGh
0AEXzd+hSbmTfuZ7w4t+dyLZPZfIGbuzr+2iR81WFFK76W1ySJEeuMs4lbmtuHH1W5hzMi2DUABb
kPonykn4eVoaZ17cInbG+65NSRvRf64v+FZaCjYheU6LW1QUfb2lykZQ9DSiHBI78iaos6DFgYRQ
0oshNGZB46ENSDzHHLNby4pSKuhzUCkWITK4tioANj7EKQU3xEjMe8X0S+04BWH6CcYfoOQMWWID
EsjyBZheM0e1NkrAZbryoSZT4EgJhOxLn9J/OYredF0YU+gLjvrUN3ESMpDr0YxlW9SRVOV+UztI
s6VQa/0hdkegpjiLteFIqZQYvBA6RAB/wiSy40wNhiZAebhN9kVM5D/VfYAkVWSbaFTzGGLxfiy7
6Y8eQ6N2nyXOxJnTDR8LrUaUAtDwUQPOgjksqY4+iUMw5/6vsrStnIQJyXhy7xuTubLB+Di9QMWt
nmADJFRUIXPgUgobvYxFHjmLZ4i5MMR2mPOghCHU2kHooMRddI4qkSjlnGueIWazB7JeC6MKQ+O8
W0R0SKx+jbOjL5wztbE4tIEpAAoAwaDVFzOeSmj0qZas3A/rhADrXLbHvjlx87BbZoAPloDbg7qI
xYaDVShVRQLtPL+WTuX4oBgO9jlX8mPLFwIcKFMVE6ory8JFjS7SItNEZQseQk4c/V2AGjfaI4nE
BEMCQnACKbJdDYnN62ds44it7DLbb+6WIBQDMfXbCGVw5K90UAjaAw/bs3HPrszQPXMWgkGSMEui
UELR6+jxcCrb34aCIpjJaDzBlj9Ka2qBsZ5TH4xA2edhhb6BAYy3w0//7+dZ+n7Z6oMUZCjfZIf5
Rd3lX/nRsrMnqC3fNe6xFOzZtQ6dzQOlbsGvVnbl9ZTlVps1WQ67LQHTwZkIVR5SSebyiNAbNwd2
HBC9QK4gDcFqswiF2ElhCux4cGoLR6DtoNPWAR3VvOWZ2lyqv0yxJbdQjgScAWB5wZRKu50w2td3
81ZSD9AFCBni1oAWNusU0Da3DYoA5VtDsS3/sbpJj4JrfJS7lvxWahBsxb3qxc51qxu3+8oo4/DM
Aq0HBgNGG4g+P3acMW04INrbFphbJIJ0FBLX+yAwIkmKEiBuDRCg4ol81Dilau5dH8OlFTRnkBUK
LULciRlcW1HlWO/NAhHKIFlQ8kbXUiVxeBWGy+VHspjinzUoTaLvAHOfm41coZ9fA6Jc/Gnmp2Dm
LMSlM8P30SwD+jwA3F+AEhZ1LHO0JQMSdiBxeICzlB5bp7Pr8ev6bF1ecWtDjDsbEgF9gzQwF5vp
a1Bt3Ufz7LYnGR4M/84Qs/hJPk/90mFECfjw0Qxua+wsPFeztfZAkoKkYkDSFBDl9dqbJXqOWzmA
l60rQNJPsnnvuM3pOjNA98WZ9x+QTkgnilatDpKDJDsEBEVOEvobvLt201iSMxtMrCaIRjaVCmyU
R528qBCLBFHseG+51R69DTI7ID1p3cb+LOAJbNu0UeCsXXRvFji/5PuoXPslzOZIq7JJ2hK/pPHl
mbQ39U36Hv1W/rQT2IqNW3mDraEn0qPwZILTyKuobFRU1xPBbJk+NaNcQmNX5FQMaCZD25jkR4g/
5ZVNZd4EkBhLL/cRXCSvlduQGFsKXOO72JN2xfvyKn/kH5IrIdvD85Obx9PANrNoj6YL7kCfp0rS
C0BGQ8PR0RC0+9JePxjx/vqZ2bg5aZ8cCETiKgEmikUU0sdW0EYGAOu/+19435W7qgaFU3pcXrm4
zK2zc2aLpdWXXaLGqWx+c3+LmoLjNekgapzS7EbND0PCeECTBvMGzZTWJ6gEqnwZpDRHAlacSeZH
zzJUA4aPEF2PR2fg0V8vbzRqDpQbXKKYRPbhI5u1WoYU+ptnezx9Zgq/ub5IWxYQcqBrBUo5aK/M
+JyqyID1VqTcn9NjqZJGPMT/4EY7t8A4na4vOtSK5NyP2lOZukNj58Gh4Oltbbg2PICxxxQIXoMZ
Q/fHmWsLM23SFAGvEGB/+8aeh5OJunDtF7yuExsbDWQvoL1hg75GGP8my3MuJIGAV5W0A3khKY+D
6fwDtqKyssIMx6i0VGoXWMmlo1YQpIRktBnkba+NSUOvPUA8sfyUTMh4yHBSm8iqkIQps6M4EUF5
p/Au477n3J4bcwYMHzB2oC/AmMicmlBdYlOtmtT/2Vm7sb6t9J8zL12+EdMAQwoXAHwXpXgy7rYQ
K62TdQR/867ac0K/rXkC2xKnQ4dsy0UrAE0a2qUL8ATo2iNe7ZC7tW4a8+bP9aO4NUsakhvATCEL
ilzLegsrU5MH9ZBCJuERPKtZJXJz5BVVtkaiqWBZAVSMrBErrSekVSPPAWxIPw3zo340+pc69EFQ
vz6UDTMWpAsoWQWKaED9r4dSZNbQTn2AhHHhoEWEAikvJ7f+dpSJVoOUqYSlgViCzjzMhExeFrnB
rpJ3Mdo/h1DFluzs6/pILh9lMEJlCNFjhWafmG2VB9kkJmEEFhGwJgtNPgnvieBSdbJnlZcE4Bhj
2cN5Y5YmAMSZH0B8YSEL0g0jCTIb+a4G6PiQs0qXvh+iHOC+402DJigALa5XSQ1zHf0v68J3hHb/
IaWH61O3+Xnk7FA5QAIduhzrzw/WCDQnmoZTxjWEscC++QekEoyAkjHgWhBnsK8lPQOAtw2lwp9L
11KpiaF4vz6KS7+Crnl4kVng8VNlfsbf95JQLWGvF75E3njZmMsTv/42/fOzSyvW80WNKqPwcd4F
9YRsY5ufoCxyfQQb6yADjAm5VDT9o3CAtZVFaFO9F5PCn7rd8CRIx4fr398YBdAtSPhAvA/uiy3r
tXK/lDqlxHjyH/XnG+frW78eJAzIFoMEhV55zB2V69AvqrsUczRopP1KxB4NTDk7dXMEyLsgzgLp
7YKJbnW9koNiV/hV6HTjLlZvl+bF/H19mrYH8h8jlPXOHIcETN4ZfMGCVvE6y4vHpy7hmLg2DmqC
uUFEPQFjJcc4EAQhtVyopwocAN6J4A2EcRtaIijGOFIr8gO8lCUdl8W9PleX9weyLHQtIJD23V5k
vWWzMEEfTAtzNYm+BCUpsIEg9fRLDZ6v29maMNo7C5UoSAziGlnbUcZyMaq6KfzF3FfJXXbTL16a
coxszBfA5givsbGg2/CtNHN2yhtdX2pjRF40HjoiHwLQQBIO02DTBMIGdBhGxg3Cjcw45r5H+xDc
ty0xAkdFbGpfn6gNAwh48QBBygjoKJaDKoZTZfahheRXtLOSO709FMHrdRMbawETyHihIgjaEVvN
Snu5Kfoxxk0r7vQcJPP37kXkSSRvePOVESZmyNoyKsYyoSmW4V748+9GwKyCWHRWVAi4vhd0DJVP
y36ACoTCqepsrgTyg6j7IcJCIWS91HqIGv0sYyWcQryVhvuS1/Jpc4oo3xTlHJCaWcnXSC6FIdOR
50zFfWrr/e76JG1/nj42EE6BBsqsQB/1k5VKIaJcuI5T//Tvvs74ph6toZdswiaqAd3h5DO2Zh7M
eCreJyFmYrWVpKgbo1xrETsDLRff5s8pj+q9NTeoTqPECXF7sO+ZDVSksxpUDZIY4mgjJ8WD2m54
VTy/UJxGeQH6kAYz9aKGWDZWw9KPrJcmIEt+SNAaY9wrvDzjxkzR/nq06yGY3Rets6cE701ZSdGf
d7Fxnxo5sUYOtmfDW2jADdAGAAj+kSxdH4MqzBM9L5oSYJTjLB/zXy3ENDnneWMY6JkAoCaCf9B6
LjySFiRFaSSNryCCNZaXYXhpBPf6huXZYI4zmN1yqyRpgy5vir2rwZ6QUo7HuNxVqCihjd13WQnS
EUwE1SaG3s3KUELkSppJx1ts3ufpo+bselNrPQ6jHp8f3dbuOZHZRsINcZmFjDI0btCTli2KVdOY
Tzruab8ZbBNPe7TXeRlqyF1DjzYuTtLf7foMtut37h1UfqrczqqzSoNZBGFgDH4KqEPmjZU3avYS
ngSdc6PSaVllp9EhAWKIuO3QJpQ+xplpi1og7qEe4WeZp9X7X3O6C/atYo+qG/PKfRebDKUY6Nrg
7kYYAuVo5rCIhV4mU7sovqW5+mi3wW7k+ZaLXYCqGOR0cdyxXthuzC6Y4zjqlbqQfW8Bre36Gbnw
W/TbtN0DVQnTsRfWU9UvYR4UYycj+HArwUnQV/c+ym5erluhk3C+IFgIXaNCqSYQ2FQVeG2lSsQA
klSFfhO+GpXroaORO5yGt+tG2KHACLK5Erwf7m4A6ahbOzssgpH2vVwa5k2KZk2hcxKax33HUz65
GAk463gvIbGP5D4VQ1gbyRV1WrREE9CMq61fBnR634uSLSS7gKcve5HiB4Ffw0UCV/zdIpLNh1ct
oDkmIkMqp9559W1Nio+5cY75HU++56KkDFNUIh4vcATReO4zO0wFniWPRwgHRAGR1IMUgjF+EFWS
31tHCZ2B3tvPIHC84KH4ktL768vGHtb/2EYKAE6UdsZmbOtFELWSClJ3nztCYLelvzyUErGS3TSS
mle4oi/B1U6ErAScENVeMb6F3tfrZwZxKCcGSPCgb4N/U58yUtuRDnoML+C4cK/YHgo8HsaHjCBk
OZj9mCDJ3IxNGMN5T35w1O1HXYXmloBKFE/u7buUwA4LzzoTiwh1AYQ362HpydzGZdGieeyuflR+
im4SEdIY3kP9kSH5fM8DeF8uGo1B/rJHXdbZWUu1uU2EFvbQ2SV2vVxD3+fmwfpSOe0xLjBDdBJx
rUIGCNp+2KOMoRqdMSsjBwTYuJPu9FfzU3fAfRP3jR3i7+s78QJETY0hOUyvQvx1SVsfNTEs2oWC
ms2H5F4/hqgrPuaPw7Pk15BELaGXPu973p6kcQi7eMjAQIIIcpOoFjDZCyOhjQ0oEQesUH0Ga2S8
z0AMbQ+Ky+NRbM7nuS0mJqqWZJIyAbZG26KNvFvyA69/0Aw6m5eBY68tOpvnppg92Tai3HWUS9i6
GrpuXV8r9trFx1Vch0hPouEEUgzMOGatqxBti6gSZrbiygVXwnzDUeBSp0JztAM8lmW9w8s269EN
AsBdMyXFZ206+pf5VqE04USl+7d1iTEcKnJIeQJIt4PfvraW5X0zL6OE4VA9FN/qibgr7sziXXb6
zyElMw9af3mPrQ0yXrcSk0YdUmrwWQZDWngBKNlVDtcXaeMKQ3cI2j+ePiZoL6j1sJLELGt9QDXc
1EnumsVj6qGDofG6fIWpDYEVjjm6JsxBWpljnMVShlKkCSrVV7tZjGw//QoBWhvdDi1PUntIb+LE
ayunr4+pd930ReyB9TsfKBNGVVBKyycLgAT9VEU+BJs/AZUxP/6dEeZCAalmiUMDszm1u1/Je/oG
ZGvweN3GRiiAMBC3Fq5JJKOQIlwvWQQa2YJ/c1BGFbTBXJyP/DiRLzBJQrtwNXQi5DXCvMCrY/Ov
TDK7ZEnDOVXHOMflNXjicXRFF91jOnIPqcrDBDUizbk+SDpR632C944O2LUBbReoVjAG1d7KOqEv
oZc121LnGv3tUt3qPQdCfulr8QBBch2vdDxwaXqPmUqzlAo0khj84bcqP6j2QTJIeCgey4FA1xtq
S5zjdnGmv+1hG+JNiroKW4ww81JPa1MasD/s8gtywqR0qt5ZBHJ9+i7vScYQsxGVXk3kwIKhMnPq
19xWD/GX5YKs5sb2yx/RST3O++HieDEGmag7DOOoHkQYPC2/7yNHOvKu/osdQQ2gYwWqaYgoLhDQ
oq6G7VjLg7/8LmNoiZey43Im7eI6ZEwwF4pY4nVSa8rgR/Fj0jpxc6+qpNv7wUCqjAyv4Y8JbYe1
T8H7l4YZr1hpdbhkIQxrd7KF3i+g3EW1/WP0FHGvHd+ad9BxOSYvLk9mrMx6lQh985xOZxqhI1/u
WJGt/qzQ4djpHq1iF8icHUlP0upAw56CfCpKiaht4NCtT1obAfiXhPHoy+gBeNBveKiuSxfFGGCu
y0iRhLZWo9EPpkNVHcrJraNb5X18BhbmVrx5ie+g3v9wfRY3B4XMDNAqeJyrbOGhigs5zwoMKphs
mSDEaXjx7taWBPcD8DFaGriozUVFFsgDkvb+LP0SaQbDk+yGRORPBuyg+gtD4lik03SxTv9nkFbR
1usUDenUNQY1aFdoERzbxkdnkAXk9gVFeY6X33KH/x0djDE3maj36Wgm5YibbP5jETL9eed4+A0L
AJAhSDSAjMKzgTnSWZmMcayUEx4nw3ML9oLkVrXdom9PznHtl5GUBRyZhTgUsSHoQmxfICHCza/F
w+R36MgKdZGg3InCftLJAsbEoeT1KOfaY5xGM02jNSvd5MvNrYS2dLZh2cOtmJ+ilgjoDMx7A214
+NX46GE4e1COgaSPo9ZPYCQPXmsnd+WLcVs7AZjeEm3ZSz5zQLX/rjwWLYJSRWxoWopIr7HZnKVu
0qwvRsyqU58q8n7kbfjLh/nawneS4GxccwjlzErFugF+6inA43Yfvnacf3bo9R7Y5Y/rLuNC9ug/
A/omcgCVAM2F9TR2jdrl6ohpHO3oftwNBxxp9KvWdi2SbqoDaZ+bdte4pX+7TNhHwo12yJ3S+7z+
MzbOBab1/34FACTrXzFnYpOGA35FdqieRzd46/0KrITrRjbc48oIc/gCZBprDUh4//ne5oHqNnYj
vg30Pi0qQ1uECXBQRR3mzsK+6MVdOzmQbW0t0kFRmacNxTNE//xsezR6YjbVOGN7eKNADsd+z8Pu
bV1dq7HQxTozIUzyMKbRRPe4bCfYDpIHzoATvQ8ZJBPR9TvhOPnLxBfd80A/AzUE54j/W1tU5khu
ll6afO1J2D8HCOPB5L+vHesQc/b79uDOTDGRvJzHWVRPMAVmoeQ9Bw5427tbF25xl936PBXyLa+4
Ghmz54o6LhLE3pMvSKDx2tLi6L7wR8id6qGweZ3uL08RSm8AaSCJgic0/NN6Gsu2mpSwlGb/Z+Z1
rg1tEU7UtGkAoCIEvqCr4MWwNhDMIhDXoTL7yk9wC6fERt78vr9LeN1aLjTGwPSG6O1fhpgNIYud
Ks4zDOHyku3uI4Ta2n5+VdD9Kz4a0LCLD6331biGTmqEOY51P3486X/7sqY/wtSALgYcD2qo69Fa
kJeftAbTKet4yja2eiM4AWfrX8gUfo8UEGZaSsEHVeYaE6QsrjrRmP0Jgm2m23kd1fEg49G051uy
2JoLEDD0Hxq3AEchheiOTo4FOTbgoxj4Of9giWmJD6lFYDjBtmf20CzlqlK1NfLPUPR9DsDtvQnQ
ZNi6v+6LLwiEqH4BgAwYDmBwoD2wDTOMUV6MtEgXyDMK5K44dJ7olu4CbyO4X72nRPbsS1xW38bt
ujLLlkjCVBfGossXv/ttvoy6nZR7wfD2nd1Q5ceJxAK6hXBOzWWGhI4Vz3la6kfMYjGXw5ItcjV3
2QJpxNLtIqeM9hXiZjd4ih6tY2A/9U/FQ/SV8nzd5Rv1mzcLwCxooEhaMI68MpS8NKpyQeli8HT3
1NylIBnh74NKAvKJTihcdcBLD7E2yWwfs1eglDJWiy/a0o3qGEf0iyK8VO6F8s735sFE/u/A2J4F
jRGmkCGEld4t7mT7eSGRvezvHj8G8hY6kl3sFDvbleDwKDYnUrnQ/6C2USGmVWL09RJZoHPRaAE4
qLA9eXijvi77iVT7bp85hndXEOUooRua7hVHDSL9P/6HtO9qct1Wuv1FrGIOr2BQpjR5Zr+wJjLn
JPLX3wX5u8cSpBqU7doun7P9oCaARqPjWjwLf8MwXkpn3pMx7NtBSCBdXyP1b9eAooy8eNcsDWRS
jjY+wA7sxlF3yU5YqRsgVROe402P8DIkwyegOIVnCywIwAe5NIs50CnKsK1xhTyMxu2PnumGnua0
brXCZJfkoKaNEA3uj4yKPSmQcXQ5tuOWkqHHFcUkCQ12COQvvyDVlKkdomHels/gKEnvm8fiIL8b
g1P444u86WzFHmAui824586d0t++Xv3fspkwx9Ays1DFfgZiek2mhbxoANFzXAU/w7a9w/OuOhWA
QUP7/a2ynzWY6N7+mkjiPi38pycTmNCWfZ+R99B+WzyCwgvM5Bg+a233fRsCq2brN77saXa3eHga
N/o9z7rfsgjnO8e8Nv2cGXKZY+dyzJl1m3yb8SZy6Olf7g+aDjCKAyosGuCyti4D02qgRpq57VT7
AECRbbHmYTbceDtQ/KVsutAA+DknHsUzBzWWWzUzxiTYmk/1s+hGgEtr7cw72qInrwCqQNwIE+Ej
x5zeuPkQi6YEdJuhqQLJ7ku10yJxKFq5CbZeFbnzS16T1fChPsKUZ629qMi0Ul+mjoiBA+w04cDD
3bhh9SAfswGYfwA5KPDgL+ULeaiMfd4F242VgRFafhb89E/xhfn+lfXH2o1O+VgfukWybJdAqTmI
Pm8k9gT8wxwumhyBnUgLnth35kGRukqySs0IECyCZ3UfvwM0z7P28mJ0NS++b0nmpQsdU/kzicnj
ve6E5OC/6OTFl+z8MK4A+OTI3gBo5YTMrozbwbEM1yEesiuUjgdDgYA7ZgOJWKyyoDsK1lZdCJ72
2i7Kp8pFj9ILeuz88qFYSIeI56ze8PEvhTJ+IqBYAoygh8G2ve828wK64VI+hMLmdV3c0kALA0k4
fQOLw/DWpQYEZTd2mHwXtvlEgl10GFbKBqALu0ok6kpcBcvIB0rRk7oJ94EvbHm9EKzlR0oMoQXw
A6h4xACM3T1OYdUAoi3cNY97M3Hinb5KoelY7AfnHG9LQvmeFrkptcflQitMMBRVJGAJSHRvgXrq
ZU7iNBu4v0A/xQuLmWGCgd29dWiXHNmsBTutEjOlSHFCk2DILmVn0rEBBQRWCUg/OKf7YN3v0ifM
/qgrzOZtEz/z+1W1i0XCzWmxDxsVjfY6i7Jx0PE85mlFT2sBmKsq3GlEanbJZ/USvFV7cNnY6K9Z
z4oH6CdhqzxNnrDidYSccIPOLzcrnL3cY91PZgXhtdu7uQua2X3+jjqone7irRaBAuR92gyu+OAL
h0Eg3KY19m2CfEwZoKFHQeISYRFz5koxAnm2V8Nd+zOsZ5vTd3k1Ck9/XkFWnM6mgcWDrf9HmDuA
2wZumGRlLirPXM9Ovm532nInuPoXpmHBELi2nHlX3SUgbAjgOi6XiIEQkGU7C6mI39XsypPD91Dm
PsxGorcRbQnMcps8MuqwPMa7CIRxNvC2Xjr0iqCZIyKxinZg5DErV90fXXhyP9NGdECrXW6C1ubo
+0mpLs4d4Tzy0ag3AqwW284onaTJdZVm9XGXkxLeSGsD7AaANzJ68nV7fsV//vNxeJucFB85k5cG
NZkIzR9HF4D5CFB18i3YA3mZUQRDinLZE8sZYd9tR4QR3IROBa8UWESEa3dP3Ffsl8MDFTFzBuJ7
9Pxc3tS+E8bMiqJpN9l/dpvBWdqvjTN/9m64hG8u22BZf4nJH4C5k1fVJXuvcBb6SsP0//5xD55G
QlZ/HlefA4mclwG1yIe7O4U46+1gv/3kZD16KtHJIbc7PGCZvaQZFV9a4P82zs9gv//0bko0oCiM
9o++x4Sop+CvX7RPbD3ajfdgkqNtknSVER+uoLZHOLLYKouX0XkryNM2I25v/65Vp+bRX7aEjW+F
oRx71Qin3Wb3ZyfaQFN+Lslq9/VntbjfObv9qnHxz9Zdr98X2+9m8brkPMEnMJnfvoDxkvL4mOSj
hC/Q/3ROs9Xt1Z+99+15B9dBwbciD+5AFjpZEHfp+lv7ebl1CTmQNVm8OyY3nXFlzKHcZyrCjsro
k6qGxoyvSQHa92oAxun3DT+1PP+2XMajLoYgAC0RBHjPBVRr97ovUTDdpGRnQc8eUUSybaz71fPu
O1zp7cI9rBfbhxegbWye7qAHXzwf/zQpynwS+gfQ7URpnSjw3eW1MAQjGTVhznavAhkcp1uFGyAY
+dn+6BQm0ZaAZ7drR1o0S3OFT+oWZkgCXBKnQTqg9n6SXfdUHDlJkKunDR09p8Z9EdyvAMpjfIfa
sFCQt5J2p6doqn+0MFALlDWT6Dz0yqteA7SjYlBAA+M8Rp7hLDPLr/XCqI5W1e0Qkk6wAqGb2qYT
OPkuX+FRtUOPZ8tviUQZGVYUUiUDRH2XO65VcyQbQtnv8ndkzKoO2RXNhVM2fWm70QuIuLQSEkle
ZHF2lVVv5OnRfwD/CHN5GL44uaZnkZAExr5OGORkP+BN69ymJ72+bLJl13P0nCeIOT4tSrMjmr4x
lafabb9XMNo2uY3s6Q0nvXDl46I2isQvIh3M9aC7kWWKzKdIaophmA/NpwWshbf5S3oQ1xbYLzBL
t5JXQ0jEkVjvgLh77B8B2ef9fqOvkGpOH4C2WLqfGu0avDxMVZijSTWP82Fch/cq0lh4jgVfQzQz
L6pnPz7k8L6sVbtMdrnGOc/TgZ3fXSTpUFnEuAMGm9AwznbkVL11zMVUkA4lHq16PS7K0U32YPxK
ai/jtuVQV/ZKGgr5OmZ30AvBpnKUSYqUag6kg9Q4o+4ljvEHEUTmidvh6ciTxvr0lGIU3ZEYeAAG
DahrGUsJouwmmgsrvKsA2hDizcWse+/kaFysHJXrHLCRIKYWkaBDZxMKIqeJm8tT1Kw4EM20T+7K
5+itrIl5qL/rp6Pbr7K1ueyeAor0ztGcq+1EWgzlPzSmg8UeTh3jSYkTDrRW9HnX2707AkQWyeSV
BDChfc65JVd7CUm0c5uSp6Pt2GD2MtfK3IiHUNwp5OgcV4If26YnLnldLKxLjgGVCzGMjzpZBgCb
BQELWh+ddJkChZHjfV7V4/4SYdGuOpCLIblxeU5WbOSioMbirlvhjiNhYJLW+QwP9hog1Nuv30/o
9nr+J4z1jiJLiZNyxraly8ixbHnLYy64MpOnDftbAPP2ZEFyVCbxdC6jC0TWrezwgDauKvbMjrGP
TS1aczuOkbgzHrqS5LVNCUHuj1ts30uwB008VjY68SHaRP74ad0FaHACkaNnAN339+1k33T2S5hH
odNCuc7HRNy1APSmYq117HBzOnTPLowUs6eMPR4zzWxzquudMyLnqnmmo34SGYNNvPXcvlV/nx5z
q8owyPshwXomO9wkACg37uSlgAzu79t2beSZFTHXSshatWgKnCDmnp3ZiZDGl1fF+7DgqeNp8PK3
vWMsEvq1x0obICm4s06o+ulSIuFd+lRtLF9eKXbtyS+BiJCNN/bEuwlMbBZWbRTHMiTLICWsNgrm
WLj7yNM/xnbMwOep8yPOa/YsLz8ulY/gkNoF8NxoV1pj6751UFvb6p2Qu76rnoWT8tPwHelu6rEw
aaK6AMaZFmVULUGYvM4ceVU7xsIEkCb3GKn/eHWMZ7IYsyLLwdQWZiqinal3JzddGsvAKZbRUnFL
hwcwff1ywuifCaMfc+ZTFkA1mNsEC1vdL+84ms9bCGMxGjVtayXEbw94TmI3h96PztFFt2LocFs9
bj3H8DcMpEuRMQcew+VCLGXIBaGoxR1IhVCfAyTRJj1Uu8Dm9q/wJDEmShUGOI0KJNFXsiWBgz7F
dYHKLu9W3TYdZ2tiTJSU5IpY0zWN7rBqCdqzdj0gJppF+W88jDNBjI2qAlHOwqmiNuroqDZ9Lo11
99+3jrVQRT+VpoYFDc6wOq4SB+17PzYoqe85qsc7I8YgWcfBkgBZDW3wSlIj0WX5SLrZ6pLXwXfz
FTnbOcYq9ZmeFUGKFfV4FTMEnvAB7e5O5CzopvH7Www7AxZUQg/eS6zn6NDHV14hFLJ5lueGFZcQ
B5k6xq8NHenTyytUmQO41q2TYkd2AiHTNn/55wdzIYM5mDlRtbA3TyrdksRBRoJQjlzea3Fjvy7E
MMdSWakG5o6GHkuLCU4Rj9+45FoCetMZS30uhe2QCsVsiue4FXc1bZu3O9QuJFQuimVsTzLyALRP
mrN/1Iz9JpJ5HPq0AaZOj4Upe/2O2lXBLpZZRnpHdNY/PLtw690DGraF6AYlXiTrmX2Ugi5MysGg
7x462zHgdsQtMt5jJ+P6Y9e5AAw4nsliSzGjlaRG1Z1k5f4w2OE9JmOdFrEjWqG28kOwl+zyC7QH
a3ET3HON7c3D/HupbCYpz9vGUsKTeGrWM6fd/XWba2/YNXaEOI9zljd8XVpe0+hgNZ3hZu4CKn5S
lgwmNjcmKtwmVACQQFTQfJbZvBjyqi0JHgyNVtEgjtAcIJrM+yhFdZzGeiLhLZHtzAG334dckfGN
8kdVtokCIvqNP0SRs8irQhMrl3kt56MmFMoIubR9xLLQvhcj8ztvRx+P2lZ+pjSii7EHBVqw795p
m1vLKQZd53jo0mn/Nu3Fh2vAKPEgyeBSmUBe0K+1fRU50WN8H99TE2e4LXCAp5LEKAvcFz4td/Cs
xE29PhPP2m6hzcKoS1NpF2HEpnN2zVZdd9t46XmSvzja0btkSz8zzp07zXtLpVFbQwEfJScF/3tp
0CVtLGVxanHmd2CXWra7CA9usKR3WCYyqjU8lb6qu51O+0wis9WiPkyhEnfgiYhsHcZ3tI2HcUH9
iWLZgiYAUR2yJRJRNkcQTNIoMlgC2lEnwWfwicRX7fGDk6tWCuajWMj9RIijTpixDdZS25t3yH7d
9evZk9FHEjmZCNyE9nNyhkWF8taAaLrmwuNf5YzZT2DM9hjESV+q+ISjkzkR3IRyFxzk1WwD6mQn
4EIIj7zX/Gq+kJXJuPaIlVpdmHqovQuAnnSpnKLc1pkcDWNQD7xhiVveKiVt+v/axloYo1G0UTEb
afdH2URwiulYUmWjmLrk2M0bccWFIMakdDPYFTMRC1NwnUq/tQUU7UBgnhFMCnG9oltJqwtxjBfe
9LkVzHRdI0rlR5xdglrygOXlhwD2Ai2Iq/+4QMYdR5BjgKuNnhwuC40B0cBuG/fFcnJA/sxzYbmK
wvh9lnEMVCGAcgL2wsl9y/vr9EaM1whrHqLMVR2XVUvGKB07ZRJ6Ayaix0M0rBKTWN7sdI5AQhcQ
fcsARkC40+DfVrYB5QmdDIkm7h5TS8Q6UufaylgqM5TjsNFxqv26OyVlAhTKhj01Vqoj7CS7PVA7
YDkCN5N2VbNjtoD1G3VMJVg5vZnmXbCufZhCVyG6H750mAKqsOt75Nj2qLosLRtzusM6e9ZR67Y7
tx6Ise6dDG0poV39ywTcubaznRN5PZqWNkAZSve5BaxU4BwW2h3lQOQo+S3vhw4VSkBHAmcX2+BW
gT4iwQietNMxtWucLMawHtBUkCy5WVSeLEbDG6Ef9TYeqBMyONLD0aOzT4ND7X+xDA8dMTAPQp/F
BBfa4KaPqEpf69rfS2VU3pjLPo5DiO/XFloukLXFo5f8U4D8v7TqbymMRie6EsRFgQ0dbbjNdrGP
76hZBMrB/l+FIWeHxz6psPXSsQAiBbItNKk5PAbOQF9PHJ9M1H8XaYEbCli6wJwDnjHzfmZKhuzO
JP11WxOMEcwYDgldHN5qwH0wPR5a902vDS4j4PKArQWZzJnlowE411GQ0EE0/Rwd+VnpVo+0kF5v
hcmNK7KsdqUX7UpEecJC4/mstzQWbyl6dFAhRMaRSTj2U2BZeRXJOws3w4SGUoCFGI8NvHRO8ufm
w30ui9ncujfFrNMBmzktEC7vLPuI7gV08vKDEHrP2ItwLolxSeQ4P7ZqglUBrsdr34dHA/0JAXgt
u5/mvfBrD1wkWOHEyZ7cdL/O5TLBD+xMUvcDVtg4wV3pD/BJtQ0YiX8MQAUo3yLp0CrwL+wbAMfo
NK4OrFDWyAdBIKWN1st459CZsS/XITpDlMV8JOKGF7zeMjDnspgTlPSyi+u5g7YsaSUy/m5Xw4JX
H7z1Yp4LYQ5v0DAeldZYEL3z1HTCrV9ocPB+3zieGOastKYdg7A87VuKxPewHh2ZBK7u/i7mZmrj
fDmMF9lMlWzkxSCjqjrs2ztlE7ol0kTDQn2JOYiZvCUxHmQnj7IxZyMVBf8f3IaglztC23knxF0T
4zjGeONMDZ0beFOpvx+61CwfQfwj7ep/k8k73z/mTU1zoS6lEItqnKMz+rEbIbcfLeG8/UeFYCxx
WcwtxpqwKACjbWlCiNp9LIpnBukpXBmnswvLvJ8lYCmA84EF9Wv6pqVL9X3yaZDaoUjdI2yay4X1
xdHCG4lqtL/8z0qwQKfKEEhdG0EorXeKSMzk9ryenAaDPb9LuuV3o+8U5GDAJAAQnMmcl5HPfZSp
k4wa3einS3QSbBXns0MJHh2KAXl/wkVz64eH0Lm7423tDft0IZs5wlYAF6aozfJu81odZDfdAM8B
DaZovUTvFHCDEjf3sgVvb6mlYA70QipzoJ1RK5V8xIoxv2PLKeKMAOfYbvPD0dfhZCqPv2/xrRzb
uUA209N25iBrmP/bGWQnOeGm8varg1v57eFp+cXZ0xs25UIWY/KT2QSnaoLF9a6KTFaMFGlCMB/O
uXy3/KALOYzVt47HuFMbrOm1JtWbaAuoyc+r1Tfty397k73SOUGPBGj/5ezmDRcIrANABsMYDNr8
WDzYGB0xEma/6H08IkJDI+Ou2nQ+rV9z2w7UG6pyLoux0FqbKoVUUVn2KT+KYYAEXUQd2OaGBaqV
jiXwIyBqjVn9BLAExm8xFgv4deal6/M+zaVElXfqYkD4i7obMlKr+xRxnuwhQeeIePc4m3rrJp7L
pBtxVu/VUrVQYQbknbQP7vL7Hn2soqs4jwM5TR0/ZwDX7nzFHZccwbf09VwwY34CUIhiFFeS0acc
rNPNR+qGrrij9m4goIBzRidaHv1oROsAV5N4i2bMzyD3IgjRFPk07JD6GKQBpYjgA2cLjKJHSimo
ewqI8XB9eCaBJ5qxQapUyUVnUMv3sftQHDootVgckGg+Lh4wss8z8rfuzNkun27z2fEC4qtUqwK7
PNn6AuBsNdn/yZwVRp1hbHVY+obGZ5uRfP3XTT4VAs5ER51iDBLYxjDOMqHoJpB5tX9cHGhU/V46
GpKBd7wwlKNTp8TvmUi1kY0jamHUQgABmyQYCOyRveV5pFcjiIisZaBI0kZVCp9qMrbWaIS4LguN
6k9WkgQT1ntvH5NvYBI0ri7RAc8fznWhZvXKNpyJZMyu0klKEofYTRTeUCsv1zXSBt26udeXlc2t
kNwyf+cLZCzRUZq6PqqxwChChtPbPYanqyG/ip/aWnB4o203H8pzeYy5tQYgP5bB/+mKagN32y1t
7CbVzwzgrT89EHd/39GbFxGNtpYEljI0UTP2R0BAXXeCLu+K1xA05oNTvaDDsVZcnYczeVMrzyQx
1ibty9FSakhSJJJjZEZDhBvDmH/2XzEPiOnmE3ImizEvot40jVyY8i7G2PH2fqwwzPSf9o11UNs2
nFU9xmqq3j7KZEqJ+mValAe+4pkQzsax85xaHGaaERk0eolz0u5AwlVNRAntaSnzDun0uF5dMMBe
YHAZ0+1A7L58CPV2LKzcTJRdW6MaqdckD+06JqJn4g8ShfvxhaeCtxLt4GWwRNHAVBrAb5hrpolj
VklppOzGyc2XI+yxime3/ayBkSgjRrPeeCJvbqlqgbGEwhZi0O5ylW1SN2qfpMrOqh0zI6LqFBqJ
v6bH5OnIYyO4FX0CWR9zEZgiA6Yriy5Vxq0JuKxK2fU/4X2+HJaCr/jH5/Qx9VSD4x3eXNj/ZKH9
+3Jh49DP2mgV2EpMT5ZEetQVEj6GX6XzT2FVT8b/TBJj/IUQ0PvGCEmmaWsAH/s8/lQ1yWTv93t2
K0d1tnto0L9cUao2upxSOQIRd/Ef+J867liOimR6mJbNU/thrEYAyj/9Lpe3kYxDGAFcqAoyiC0b
EjRoz/cMVMEPyX2zFg7/TRRz5cTYwuBhAv0QHtL7FPmwoCDlI7CLS/e/CaJW88wvCASAgYZdeVqT
+Sy9BAKJYyLcSaEt8VJvN0relDKSNvlSjEkAJV0KU9AA1AG9E3PC7rSY7NwlqNQ5iRcuQldyBLd1
TAfFSdIscrj0mPdc6B6ALr0n6cvkYBjdMGpAaoSBAQk0JlyBuHP5LaoxhHrWGpkvLrTPfjEDnyBx
j8VS2c2updk9SLAqd+LdxRv+EWwZnUuifJOwqMx+G21ajWakV378PnvF4UOwx4OK8UjXxIrlDfzq
7MlweKd8I6NxKZZ5aLtj2KmAVq58YSnaCmaG0id5FS+OG8tNM7tL4DHNyH1FmB6nI6kAlEZ7i+mW
L2rLsUY3WkwuP4Wxs/NUhZNYYQeS1QwuBnCz4e1Hz8Ngi6/Wrt4my59lYQsHE6zSv+v6jew9ZimA
pobZF1TSrrpbZkXM0ekW1z7A2lHDBIwfxk3DvcwpL93S83M5bHIj1BXwnCWQM3jZY/c4Ix8gkWQv
uLUzAPxHcKHwuwj9+gGwOd4nEj5ErrnMvWLRf4QP1oo3unXy7i9fcKB1Qd0xzGxivJoF07LACC01
dQdO2xWYGgBHnS5FV3W1zZEAXkVfzm52X9lPI/q0nzIuPMMNe30pnnEoVW3Mm76BeHldPAqvMXrt
BZRJnQXaTLdoDE9I+cbJ+dxoRYBMmU60G7SPSWEsqBZqtdmlx9q3lvI6+ZxqErzpTuO2QM8KNvpH
6OQfHPWiy7ja5TORzN1G24wal+1U+9FK+1ResdxnYDN8FJt4NcXEWif3tPiGLg9e5HydGaVgbBRc
HyCBAEhg11q0kZnCgfGBkYb5dO+QIWpe8+Znb9ouXByqQCBiBmHApcnMwJUrKBOYkVGBX6Bz3BNc
tARFYBrZKigH9xvli+KL/iS8Cblbxhqlof9JPl3ss1eqyYsJLPWQrGFWt0GMrt1nG3U/2++W028M
zn5enaOmADwJFwVkIyhGiYy6SrGaJuo4Nf70rIIX2G4Oter2FseLuZaCkiW6hNFCoKHmZTDeRFWI
epv0FRDTPYwrKQUJEduhJhxx5FxFczBF53IY5QBcidaqHeSYEyy/6JrJIskXw0xM3ojqDUl42jF3
SzGOrnGA2joMZ7QXDn7heDRjnRCV82pfeWDAAzyXwDzavV5bSaRBAjxZrwYER7wyvTuen3LdiAkL
KYI/kioA+HRZ73xAF6ZY5cOEi1zIRHlN75PH/hm4n4fWzoHjk5HwEB9MlPVmcIvI5ItbcbuxlQgM
wKwDLm/EQWxCd+wKXezaZvYn8AYcgWZTPdCWnyNa7gp32kwkPiCRkizmh99tGFWGCxOGlZ/LZZQl
zuO+EIV69l+dAyfhdh3zML/NmEdVTjAn3eC3LaIuPoZNh4yiZt+lwHf8fRFXECIAnr9YBXOBp8YQ
QJ0FSZP9kS8SdBCaK3VVLOdF+9o67+1yAgqS7uO5BcII6txuufz9C65fH8zWnMjZMB5AUfEYUymo
RT3qeaL5x2FhrMetDzhD8vTuP3w5v0sy6K5dnhhQAzQ6Ga0hOEfu7dIoG5WiG+moqH73mB6Ji77o
e8ve3ofE+2MR73MRE6SRV/ir4QuO7brb9Yv7Td63708P/QZAJV8RWS8f3MX2bbm8Wy5fH3/uHgCN
4Wyc0H/dYFRnczfxzudauy+/mdGyMBCrqjsaqr95LQGUhUgAQwGzUxJ5kQEWsSaoe7lHYqKb/RAS
uVu3W6iJ4WjcfPeJ9YjdPtA8YgBZkoCayOY2JissABiR6b63Wgn2CoiJ37qjkk/DNezvwPk+xICE
AHAaYArIw9JYZa/PgIgj0/0XL7o8OWG/fQqjta0eRlNh4FNyMq1z8vpqkY/9B+ZxSLN9/fAeV6bz
nduApEAr8OFzfC2AplAR2Fl0j3rvFHom9e42pdtvnnsu0cdppID5OlwrSvOhKjBJbBahr4Kol3JR
949eTlC1M8hzsnhGg7BLp4aQHrT3Ifk23MX94fB2MJ17MnkF2aJ92rFHZNKXP3ykm1OQdvVRQMOl
vMiAMTKYLesUseljwAj57XpaowevxxRJh+/TgPDbAyiged0AOmX9qgCuCKr2+F2iKIePB3MOQQxQ
2vffK6AOpisdEVhsq8j9G3YQoRVMBexNukqewWdGXga79YhIUDG849qqazcAeAaAqZAobSClbL28
v2Fmak0d54b/StPXDdT/OUZaPsNEGYJg1LkydDeiKwZwSyZ6xF9ltIQDXWKZa+7vlkSlKTV2M0Er
CaB/BEhwKJnNbMa+aoVEMfzeHrwj/miwjhMA7XAvETSg8/++WB0d0KTiwPc47SNJgb81uBThKCOH
cPEdumQb261MInRjru/uetvi0Jgp1J5dfSVg7CjNOnKRbO4nmrMqm3LLgAtgkGyVAslF8mgVBfgy
4VJyaLFhIJ8Z2ZarChV72mc3wufX7Ijgezh7dv1eAqFXAXIksO8RXbF7BlQtEKoU+JoG+1KSV+Sg
HAPqlxOF4MCQ5LAQbek2vuo+2Ibu96dJPj8pfFKNjQMWtfhJNWwCwvFd6hSA+cFQBa9kex3+gf0Q
/GEiKB1Bo4f36FLH0HZVBXpYmri7ABMGMGpkH5cCqIGO5GCSlwJfQMc5gJ3nIxh1eAM1V1hAmDQF
to2oApMF86YYob2UrwsD+IrbxPQryti3SlYi4GdagCGGwI4TYNIeLWxeJGPzSjKjvvsRgs9F3x5A
10obLp7eA5Kvtk+oxWU24MFxF5GBA67U09fv5ynfuo0UnxOhhmiawMm4/NKxGQu8Trrm0+KriWI6
eIaW1UHxkJ4if1SM2euonyGJSh4pZPBAHlt7NhyxcwveuPENf4nC9YDiE1zgyFGxgC+jklhdLpaG
n712ovMxh0QJELqipfM+fM7+/L7y60Zr3HmT4mgiJQ1cb9YOUYK2vO8Cw9+9asSZYUTlBcC5DPL6
Z/eROB8ltPoV/w4JzKVNb5aKPws9s4cnzqdQk3d5xbFmjCFhPA/jV1eoQbpWdU1ctJaPYa/7x8iW
YKg/DVtHdlCwKYYm0uVuSP7MBH/FKSyae2faUHS1AvUPOzU5EdS1i4XvQWMiJu5kSpzIqG/cRJqU
NILlT0dXA3tBvogifsPnVRAPAOUzKWwbqzpPajpXkDIHdgBOQXURKnb69GkA/KM/TAZnUTecZMgz
DbSVQyyNdC5VXTMSMZOmPPBTIjyIsFPRI3p3cS0fEV93OFsDaGQwo8baH+C3/n7G14GchdoHAH0w
aIdDtph7FmClZdo0ASwCJrwq7CmZJzuQMNGm9RxnnP4Wq04gtMU/wMIDwg4jC/R8Bajck8DPIrDy
Ojzo6euEJgwaTCu6rZHVxgVifl82x7rVRUnwky1N6h4xRi0QadmiSGZjlnphrmJXyF159Aq7XvKM
63VyDeKxjUhZUOJZJC4uzzGPAzlsqsryB6cG3HcL2xQTw63ct6cKHqG45D161yVptLOjkIMXDyhb
aDhiHAUU5tqwV7Jon/+oQIsU9tnKXOduujveAywyeAjhqaIewy37XD39yMXQpB4SGjTUYVP2xTTV
XTZBbukCxnY53oFldxW1vrLQeYRO1pUzRGUZMkijoKiID5g1hoJmgrhkiPab1z8A7Xb3e4kAGvHL
Q5+aB+OIrgZy794jsCL394njfaMPoISXFDmP3+7h8Q/gfb87dAZs8aKuffvNdw+z7Ufu18/ds7W6
20z20oCLuoaD/LZ8uPtCaHFnP9zZ7tr5/aZdvWjMQhjjlZUVksJ0IaGvHkAstwSGJi8/d+UFnWRY
oIoGMC1AP9gbUBf6kApNtBfXklO8c1K5V+YXlwdZGCg3pvqRKGO8F70EpaEUmFC3e3KgzTG/b9CJ
w/zCPtDfRxAhqiDGRZWbqsJZcnFEBjmTAivaz594Wsij6Tx+7IGXkqLFDEiB1M8dSLd+2b65R9v9
Mu01eV8qx8Xvn3Fd8UbDqQpriAY3ZFgBX3X5GelsGEJn9dl+nEg9wYNUQYPlA0w7QU9Q+yJz5zau
QHAAEi7DdGDV6IMCkwfzAkhSIwy9GeZ7dBCYThegKVmxO7ztdJjt4evrJ9+PXChqVh+RDwFbpEJr
7AAw1k6p3rPdluap10Mj6HZAMA6AWgQybJLrq983kyrc+ZEi/agA6AxocSBLgStBVepcSB8OQzon
IZAsyD/tpMLUEN4t9EGcUNYRD1/+9lSpqRFWRuhXW3l2d0c0PecL7cnEbZc4b/SVbbdQsgHlNVjl
kNxHvZSx7UITd7kxmCkSWZZXrsEcsaq/MZ1MwYfhNoP+UorWNbdIyTpgVCy6LHGVkViCWjLZKyOT
yynX0oy6BkR0C2d//1kBmBwVKk4AdZVqPYkCh4wO8HbIZAOoKFDnXtPLzC9WNR1zdwQJgRPGR++L
fbSX38LdeOjcGf0YMUmR7SiOdp1zLIDEul70I+DcYRwXeolqMHMRWrGJp0TP0dCJ5mcFVdH8NZdJ
jvHKL8yghFwkTtb7gTxU405svgCqQ6PVpQrlZRaZel2Xfpw7L5Y70IgVqS7/6cWdkJt47lGE1XmL
ZF9PCIWTh1jCoD7XdUdNJURKDvwVv8i8YgA9gwXcSKdsl+BVyB0JSIC8fWUNN2hIEPPR9QEaCU8p
Y7hbawAYXy2CEBa0y+Fdl9w1sd2MnGrrVZxExSCqRaCE0FIBGsvlbkqYCgPSh1T5zTZNf3oA6YNa
Ov1sQRsMuIAnTnRyMlCXtgXhEWACdLjOJriOGHGplgVlEBm1nzZENzB1XJLsU4tJEZFVOZKgJ3Hr
zDyunCuzicFPPFGo38rAxkYkfblIOc5AmplDaj7pSHgAIGrE8hSH4y2wLzn2UgJQq4pHnELMs/gP
8WAEmE1PGt+anrVsGX8GvHLULQkwLeDoxllRuoTLhehCHoCrYWh8czGACHxvDB//1PbTNAdI88AB
boLrkxGAxrhqbBWp8eduUVYLRXn7/fdvaDWqUCBLh7pBD1j0rNYwEqWss96PyQyY3tjPynfOKTAi
wA6CZA3KPmi3A9c3vJ7LPToq/TE25mbejbI3Afsp2g3NH947xt6bkxRkFSSLog7L4NW+lJKpfXNs
jXneFbKjvASPqpMj0y07JrETHiswo76QhfALqTId+SfcHvYhi0FrlkfZpO+S2B0Rxvu+PL2UlfuP
joZKwdlrADgGtimeTGbfDFUt8h7p1p1kAcThaOyMtRlxEpCM/v4lA84oBQqBqJMbd+Za1NWg5cdO
1XcROiAt0T5qAwlnjsvL+C//JwQ1HbSpIBXC8l1Xki5EYa7pOx2WeV5yXzxWwSRolwjKLbwEkkHr
HpdHr2ihnmaAgdkp0XuUPQmRrcWR/fthMI8cmPAQmIItAm/OqS2BeeQAx5laNYaZ/LjxdGndoscr
HtdJsSjcUuQ8bqx6Sahw442BLGSuaJB/uZ62KUUtwevg9+91isYtEmyOKuGF2lcrYqQwuxareY4+
c0gR70R7OPRPQwKyMuu7ljhbx+oYuxyqHmc6Jh3lTs1nCFJKojrRc/b9+9GwDUqodam09RSxNPYL
J8W8zNYxCtJKTCfkDCa3ejNrckT/GeJXlfQqSXXAhACM/g0lwpdmIayzP4DC7BaxF4HT6/v4Xd1V
a5qr/v2rTgCtZy8r/SqALqHqDaOq6hoL4KoJeR+L8vj/SLuuHcmVHflFAuTNq2zZLtv2RWgr772+
fiN7gbutVN0SBovBORhggKLSMZlkMALF55d9oNt7FLP0N2TO8e5OfmtMoIQZyBsbiRXPWkfgL8df
dN/++CC8dRxJKFvH8/Pumr1AX6C1SOrYR3KdB6Iws3Mo0CAjogdokj1BwYJBb9TF0s/Obrf5OW0B
XPn6uT+iX5DRvRFRO6bU1F4BJ+2IYkWGlMF229o8OEpC9ARrNlDb23oVHjTL3cmm9lbtakeSjOBQ
n4xVB/wOyvwrQV9wLfSrj8wy+rt5eBVc74gnqM3l1iobuVLGQow4Q3kc1RwNUKwAFZznR1QRWf1B
PC9Mw8zdUCbJfv+zn5NAbMdOg0lReJUNwjlJaGgS44p6SaG/BVg6kEu9CE6yfjB+1Adh7QOEKFsN
aeyyuRhk+DoPjmX7tasXNh0d+wMthecvhJGAZ0L9EGzf028rRhAONWOEs4bWqif3pzz0eG6bPu8U
KnSF78/EbCJgTMDOxvOe1EFY8u9/JkLuvBAA9MB9UHgz0kykCBN/qy4h2W+OCWgAXOvITKKURy1x
ibCiixWYGVGXPY2rGgIGCfiTUCyLDe9yf0w01oHMIDw9Aebgya0A1TodVB3GYoR+WebBfSyP3FXk
bBX42W/UK4bB3shnqbU4IFWkhbmk05CIbonQHhjhIKAAwUF6Mlm165Qq57ODdFEIY1Nu1iTj1v8I
Ro9Tvs4g4WBzSy9Wki+bHGlYRfoTLzgFbaMC3XnBMb4kg+I2P/BQGX0Ka4NT9LIwUsgqLu3N2X1D
XCFo2EBDh6B8RrgfIwIM3VjJD9FPvs6PEXRQzQI8R1d/kaGdOCJqVAjJEZ7h8gTBHv2GijKvrb0I
o6ogXQMNp8LIUR3cBbr85V7TQc/UdYhqwBIY+MZkosKFsgrWEBT49GSiwZKNkX7LDxIA4NdYXAtg
E4xWIdg1Gvv+Np3dqcB5I5eB1yDiHrwTqTPhMRlEEzmlgi5jqD7G3S5fyhnPghD02MKnguIejgRV
YdqT9G4/+iFXH4of71SJD4pvP7bgm7w/jpkLIVYQWGHOyF1Jv5+6rOo1JhHrg+gIpnJuduHjfQPz
XTc1QCWMEctp4ACBAR7VaxnFNxnqPJAMXVgP+h2N44tkBJ4CgOhCVxfCiJTbGFi5Ez2+Ofhr5NLW
7Se7Ka+eU28iUJy4L61zf1hzp0jZoy4hNnEZUGJzzQFSwmtvw1/FdW4JlrSuu4Ulujk0AEehHYG8
FrAd1NCaUYk7vxKbQ24LqBeatarnYNfN7Ab42NgM0OEAsMdrtbo/xF/d2ukpBpxUhk/ScM1A1Iuy
mzTFEEQMplRYBW8VmtC/PnxUgyzoNIvo2oL737arGE4SvTEvvKdXq/w7+0BKTcZtDFlWVYeWffgd
LDmy2xOi4EEAeexfqMt0rblx1JRMwISEaKkFu4De+4C6fPK93bTIb0drfiHkuHFKIJLyfwbJv/+5
aAOh4dJAhsFhE6+BejA6YeH6mVtAFhi5NAhUqxoBvU4tcFEq+Yo0joe43iDNkOR7DtKarnl/SWeP
dCjKkl40PNEUBYlnmR5I1iZNrpTsIQXtpqGhQ6aBli5vppt6n74tMc79vl6nOwjFLhZ5WJBeIFH/
izb8M2+aWvMKpEqZA39Cfp55kWp97daGd003YHbdM/b94dFFaKLwJoIiHp4fgjYIvqhZrOraj6uK
C44dsMntSrNiEOZwpoBSfwzaKgYhPmPYHfbmK/+ZHBvOkFKjW7ob5u8hILCQlCA9EhIe7Sz1Vh2G
oFfSLMuOLcxGj+VF+ohOEA9CswaRps0c2Uh2mc1uE1CvDjv0rlixMx7ZM38enNqW1kvJmdltRWC/
uEkgZvqbbCL39d91qArgV7MRyBMQ0mAh3pbPJO3ncQ+SpzKowpB4h6Ij5SyKMUHVGPz5x0G0w0Pw
yL/K12Dfbtxd+gNdxQ2gckDBQRlsHXubcLHcRW7DvzsNhUJ0EYAgj7z6IHpDmUeGQmGkJBSO8kY2
UvAoHktQ2gZ2seAUZ1uaGCKkMRAZR38icD3TqRS0Dsx5QiocBbw1EqtAiTK0P4WNu4U+5+X+fiYf
PRkU2cPI3iGvCaUAlLqmttQiZDpGU/3TwVoYxtIv89NfZhkN8psogp4ALTCWnoT0bkM2C3VA+DIw
kgLnQhcCa1/V/FBLslNuehWguLysZ6XBRnhOs2tApnM9a3QfHY96szBhtyzjukKuDiLwpFQ3HVar
jnk8Mkl+6m2A25eY4WZ7DOOCGvJv5whCDZqYjou9Kot6Pj9xL9E2BmRJBTdciGHcX3U68EMk9pt0
RCYFWwz/TQcB5FSXc0JSnGR5O5abnnNEzQkVQ1hqG57PFo4LwbniwUpePJQhX2yaXOKa8lS+CKZ4
bK73xzHfY/h5wiODwjCRaqK8YNF4Kjc0PX7eFPWFObr16aQTS0LaESSBNC+E78pq1ntNdQpifUS1
pI193R8XFnxmBJcxHvK8SBL/qP1SoatWqFXkt25+ggB99FWOV8Q1/zhFyMejuQWhBcowcM6UX85S
RmrrQC5OPW+iVbYozPu/T75w4kDw++SWR/cRHmIzpSzB7bQhHr3yxDwnj9GbhlJgYkqLAerM98MM
GqqA9CPYY6A3qB07shnPpHJ54iGtEzMmVBdFe0CvbQt0eQZQXalDNM8RLuqySP1sl5GSBmh8iE4y
yLV+4/Q/V1vuVdiFgV+dJM7M3orH7HF4DA8ucKAK8BXDC4+8XLu+P610sIbFwgOTJEPwaJLR8jsd
rxjEvOjGVX/qPwPUW5F/akxuqW3ohhFk1GR4M9JfijfN1IiEFvsMspfSqW+ctNm2FRSnO/V0fyTz
LY6i0x8j1AZEQjcJohJG5MTh+1Xgn9toocnqxjiQngLpAvFq5IlJjaMO1Mr3CvlU8rtB2SnJtgPx
mbCwJPOdDiInrARHoPto7SMD/bMN0iHywPSdYSCiLbnvAlKCbLPqmk1YLwSZM/eMYwoPDXeAdI0G
bvepJa3iBCWSE/nE6dEeWSk8d5Zob+Z7GhogeHshzgD9zUxDWQzSQc4DVz51keXEnXV/zecLMv11
6u6XXInh5Bi/7pGUmhMZ8ejEj/9uA7UgBIV4PyI9TLnOYOg9hSsK5VT6ltQaA1DP3D5oFrbWfPfi
1xW89RH1E+ApteiD7GZRNfTYWrLjI9a7LJ6PG4uNsBI3jQzwHiAHZC7/bKu8alqxqRPttPdq22VX
bWmojBnH5j9PF9Ai5LGAuhMCJ+qsx33eumOtKqcuszx22ySG1lox4/z/rFDR0cixXQjcjHLiQA8/
nnOQR7pGni2cj/llgFY1IDkBDSGIBvpqrpJSSrqu1k5lY/CxXq5hyq2sEfmDt8US7S1jgJgTQjqE
/XgATNcnLjNZa1tOO7WBHiiGX1gP4QbYqe7iLdWTZm9nNG4R3dn/2CLf8mcvDJFaekPJaicO/Lyb
8YOrde0crCFgYTGRpS4p+d7Y3MiN4bmOdDQSjRq1WrlYg82ILd1TCW4BZMBRtVKu9zfEjd2NshhO
DqATwFDQwCE39L2szRj31PWWVlkuvE3lvXtLBYQbI0FUgEf5byyFlZpOnJuqgNnminuqR5AKRbrP
eIskU/OhANcG/ISM9meMaAaqB7sx6i6pe1JSXUK9xZQczen7fz6nCl71iKXgdvD++01M/dkCUqrI
Hh4IzKkDCUD57DaOWhnS0mN2fpfBCjKZABsSzAYNwW6YuuRKL/LOXnMOYsdRuscwM4dLJi8EuLOa
B/Rh0SYGdCMATYRrknKgcuJ7CKBq7/wUoG8ITA663JnJqdkGiu5HSNrjRBmla+yMpFiwfWPByANa
JKxuiEF+T9ufqSz4WPXdtvXOSOC5qGFWTg1+wsbphwWvN999GCOa0JBaw5ziL9PdNzI8pzKy4J3j
8pDnlto4fvd6/xzRNypQmyzykISsHM9eCEVPTbjakDLRkHrnmtngEPWs1WdOJC0MhByTv8E88EdI
d5LrCLU+vHGpu6gMXIiRBW50zk7peYnTg54l/DgpnSh4LXAqwcRPhxDwI9dq4Ho/ly9Fc+D24tLX
z+cIngYOFB3MiM6QxZ4aqDkx4TFP2Vl1QqN5itHltBAN0OBPlHx+WxbwaCNYLSRnpiaqRsPrXBrq
swSUaeb0KIYLRMJxw1r5GkREvN41jry9ZB9gnpPWprKA5ZnlhsgHyARcTtI2czCaW7ahm0dCcx4M
zhbfVeT5Mkgv5k/AQT+ki1U22k/ASwCTTBSsIFhF/jcdb8QlIucPTXAR0GT3oxxa8wNj/gmM7jUD
+RC0pfTYgpBHqPdHdwlBOLsOf62jyg2YOw4XgrypdV7o03bwYb196VFMB0usZgWZ3v7kev64OLVk
7Sabn4z1jzXKUzFBnPItWwcXKBtBqptB+xbkRg2uMdHQpFr3zzMNlIbjJdYQ46OIJwP/Q+0kwdWS
xuva4FLp+Traeie88jZNCAwIa5b7bsVca1PKF5IBs8o3rBKCEHRP4WrBs48aYyT4vDekfnjJfrrc
8NH/mZrq6zf/xaFbTec1XV5VS6Da+Z79NQoMPZ7JOJoS5R65dEQLAeSnL6NgJD/ZQ4K2xM4Z17KR
R+ukNdSF7CAdsf0OUoEjA2QfD0I6PEwQA1caC3uyMa5CH6ARWY9SfXj+ur+Gc29ABvbHEDWwwgUs
ledgKHgafvKLslW/k/fG0zsrPnAJaekVNq87Hh2ivZGeCbT3/gfcntk/H0C9rStW7MOhjrGc6II9
D70OyjybtaFyda0dZW0umCO7gzohk/FS5zHtUD1qe5gDZbNovPHfR/GAiiR6c52ddjTD7yWC6tsr
CZALgJC4WOnosRJLtURvZXhhky2PrHufrMFl/Ogd2aWM6H+Zyv+YovO6maj5at7BlKY98ooV7Vo0
GAvIZanP4cb/XphJsjCzmUSsgN5MsGBALX3q2bpYjKOU78OL+Ji9xZfoVOwTp7e6q/jsn6ILs5Tp
ueVKgQVEOgFJZdyQ9N3oBTIkEVgMr0qtEQVW5l0xcoii9ft2v8SW8V+MyeAGQPYK3pvalp4QVUmn
tpjLeId4yNtzZ8WQBl0Gdks0g8uwVJq/cU0hqkB0jr4TFOZYajpHtxfbjpfDy+Bovpmgw/d0iZdQ
++RH6DUTgN+RkS4By6xEPQTHLgKcsxuCixs9Nf5Pcn1gZH3D1ro3fDEgk/o4LWySWTwD90K4B0W8
2uFoeOo1GHKMkjOcFlxQj/9kLllvovfomCAVvSrM6EuA2HJrrMbjgtkb9+Bfs3TqMerzkR0LmG2M
GDQUB+9NOLP2+MY+M0tteLfuIzQ9/Wa+sVHwTJyeA21I4qDghQi2CutjBFn4NySU9E/PAK2fES05
MBKuUEuIFB6eO4iiiTuh4ttO7vJqYILkAkQFp6dmyxj6t/A+PjaXxNcX5vGWMYJX/YX3ItNGnYKw
SRQ8r2GsXLeXxGkKvX2KN0ZyCDfFwo1HHC89Llx0yPIjO41sP2VKzlO5A1wxuaR2cMqWeIjpfmES
q5B79D8/T/l9xQuGIXWL5BIMhpKZYemE0TWM9WGbfhcfGUTMvscQ68U+D6v0UX3owG3vLUznrcsW
YRKaZX57y2YUV33hFqWq9skFxPZn0QI90vhROAEQmMqptR41pzbYDw0hf7aqts3CBM/q7WQKCAwS
D1jkZ4Dwmm5UqRJAxsyOySVHub9Dg1kQ6bENTJPhDmi3bMzoyGwE63VdH6Rdf3XSc/sAxvuV9INn
tS6eg4/7u4vm3vldk78fRHkjHzWrSs3wQZLOb6r33P4gAgPhF+SKAU2CkL0EEcjOcL+L1SnbAr+i
l1vm/FlBFtVztEcVhZNgXa+8fay/ClbtoJ0qH9FB31zDRRHC32CW3p9/P5Y65nVW1B7f4mNjhPGx
npwC2YgvtcGY/LPFnSWrWbkP7HOzro3V/XmaRxBE9RfdFUg6IobQqHXLhShtizKvL+ojDLfrTzzR
yqdkUQXuRvyA7irwUMikcQy5YspQ55ViXHAwBGD344iu6miH5I0+btCoYPYLPnp+302NUYsf1GkG
sH1aXwZjALPau/ZWD2Ame7o/d/Nwb2qFWrVEKzFMF1Z627/6T0tw2LnTAiUOtimKD6TxlXoB/eun
Tn+LfqeyCQ++GHG4yCfhA+RIz/d//kZEM/19Ehv8SSXJvO+5TIDf530jeou2/mWtVXoEzoDHBGxM
S2XzW/ZQ/EOaAcUsmWTtp/aKsgg9xcu4C3eJIZoYQtBiVPTwqbh2B/FjMRydrzS6w5DwQT4dr0O8
0abmlKzHmyltuIusGvzjWoQlAobe8dBOixEfGux5YULJhE09wsQiHQDzjD+EXVlzF/ZUvadm4Zzd
r3L1GT4UkeEuGZvfxKSQSipFyA8hHUiG/2f1eM8Pa8KHcUmewq+i0vur9NC9JEd2h5zJUlL9hicg
1tAsjsZHDRubsuYVkcgoAcNd8te+1pHCb/XR2LROegKpfqe3r/en8jcMnEwlySEA0YHnLuGPpbOP
aOwUqqhwq2u+Vj6S78Bq0WSSWCP01eoteywtAcarVWnXdrdqdqWVXLptbY4H9mFYhdb9r5nHCtTX
UKEIk4kRowZadeWhN1hYFdpNPbDehABoEL7mz+8BTBs/nrng52eATQWIXKQX0SWMPqE59xAT9sA+
Frx6MZmVvf4IwMeHyTcMebtgieYdQlV+aok6LDEv1RJXwtLg5LtynZq9/p0C6D6CeFU0ajT82Bxa
fGrwQ/ur1goc1ZRBEs5ZgelvEkDyPHs8Lr2UaVrA2VdRuy6ThIakQlRE0gMkQsMvdZOuU6iZECZn
YcuB/DYGUOJbB6MGaMs7/GGhjMM4vK04kH7QYydCw1G8kIOf3b/UZFER9xgLLHIxmKzOAHgCgAlC
3UX6mBa23exGpOxQ1y9XZVqWhb92sifCDUTCezCcfD6/E+KtaucCRPV13+g8rCFGAXnBk+K3sZra
CRrLdImUSupltIksq7CSVuMqMLhN+DCgNbUEI94BRHjmBvPq3Ld9Y17hsaH3hkQ04lFa+6ETWtkv
w5xBSK5nhdGzuof8Xa4j7YTeeHapvsbP/DUEJiBqgVoroihCBTB1oWoUZXkYeeG1BnVds/8QN4Px
A9msQ4I2LA8VfvSusWbtIKeAprUltMIMCg8kMTpYCAcAYL6o/JLP++PBVbFm616Iw6v8CEUPsJDn
q8o2moVrnieHZOJKKTOU8+q4IixDZCqvie46EvjDBvCn+QYepvy6RNws6v5DA0a4AGyHgk7oijxQ
fN5fWX727Kc+gprqGKgNpQrwEfmLt2LAZwElbTwwMgN5GzRX9uDlQSca1ND13FF1bO/YkA4Qujfu
f8dvjEFPBpgIkKGCqg7BdE/nvGiaIOvcKrxW75GFlIqtgenOBcc+Dy48xU4sfJWdg9yxh6Dix7kG
WS1Ego3AyXaSUUIHE9KKr7LerMF957AO7gPjB696iMDiZQ+dt57ogi/ikH+bt2afraJTjZQ1cTCp
z/bDsC0jXgyvrS2AvH6NFktCXHQa0cjIg/pgMFiIgufrwoGMw+nc2J0N8OiatQXQu+jvCYDqfa9f
ApM5LhJvzZcWuC4WYDk0ngFFTqc7er7P5JKNomtvawfhtbCSn/wYmjw6QxWnXpUWWENATrrwWpjV
YFHj/2MWUMnpSnbAznvZALP1rnHEU3aC5KWtWeOmQbI43ygm1vbAf9zfP7PeDlhFLMkivicVOZmu
3rABEiO5x8bXcVedXghJLvxxYIX2iMfo2Tnuds/O9/H7233pDtGByfV2KYwmTn+6FUjIh34ElMxA
fkCnj5NEC1G2LdKr+5bazDtnRYundR7vYJRAayHPg8gD00w9koacK9y27NPrsBGfmjewVr35RIF4
xZyHr9rqLu4zttQ+ghBKbi7KghOHNBshqAMIvpZHKzL17ik7oU4KX0ivORQ/RWvces4zh6JcCneA
wH0p9CEb5Z45yg1zQ9TGEboJEWomq+TUc0ZisGvtodzKa7QhrASzeJQeKru2kI5xgkv6qF1dC4Ru
zwoUFx+Y1/hxyV3eCPywAH+mgPLZrBaETK6RbzJRhAVzaeH4tgS1Md7MbBeU2fe39Y09hRuINM1h
Q5GW5OlZ6qVE60U5C68HAJqtM69XC5pcs3ZnnJs/FmanVeqzhOcHWBDfvMLonqJviHJu44/O9Pa6
sBpCS1wHaK98BJRiSdj6hoPCuADXQJqLPAYpTyGmqdAIeHxek0TvcPWtytMiInl2ZKBTANwerCCb
R5ocqAsubVyl9hIvu6a77of5hLGn4ol/Tzb+BYVlU9pErj7+gNvo2F3ZhS08e539r3Fg7QiWi0dy
aLp+bdmVmTqEMH4FR/2zb/gXeRdbzDF1Al9fOqB0WEqsgZoVWn9I2AFZQV1GYauNRSOyGTanKtvF
Y5QY/Yi8abeQn5wFSLQhalhFVydJXozZVQDUxfC22WO85Tb5g7pacgKLpsgJ+ROLySObqzzw2Fdm
6+7zdXyANszOPyNt+K8Vl99BoTwGXhm4bwBHppbAKSJELsdl124jWj7SzB/5s/YYEsGhoxQusmXM
si6whwQBEswIrFGSFqlJLPHIyolDvQoHJAu7c3VSD9HV3wo/wWHppN3YGRNb1CzWI9N4PhMX12gb
bGrdhbZ287zE6k87K3pAlLPyZbUHoQKM+Ov4KKzYA/DRCwfq5jiQUkEfBuJWkJJN1yhw24iP8qK4
jp/du/Dgfwilzj+77/e97iz7j5GgBIE0B+g/SD6Xckw8uN3QBJwV1/gF5ebt2bHtfqvjnntw9Wfj
tCLyyPdN3pi7X/AA2rrAo4vmg+nAEnRhNR5bFdfk7IHf/1ADwbyEOZm92pFxA/SDNF+BzwgEg5QR
RuIy2c/k6kp4iz9AsNF/eN9pZcjQfhAxOhbcH7mzUjqIDpTmidc3vt7okkneJkS5+EJY4++Pe/bU
+/0mFXBQ0hM+zz0q4zD6qsrUeASpIPBLzia6UVOb20JhwEEmK17JW2QLwJKvrRfcGE9c/98Ag7ZN
xTNN0aKNRYNtMNI+gzwlhLRTuZY37aGyEZ7b2fo9sxPziTVVO7aWOH5n7z/aPOVw4jYXuMbzmuto
gxPCQZc/olbWyddurOPBY0tAfClGB4BFfuZ3/UO6WcqX3PCuCGeQqyQdpihS0opzUhfKftC0zdXL
jSDfVZ4lM1tmVT2ne223tMdveDzCmaaitIVWOkC8qAFXQ6TETJw0uJ8kfR9epP0KGvGrn/tb6peK
m17Wv2aoGA3d5UrKhDAzOOGO30gX6ZPb2jZ01OVjuXJ3jvSmO+ClbfXzWrPCd4tZn04Qano7NchM
XXKofvz86zObrPXfb6KOXplUdVpXcXPlo23V7oXcWMGKB8JIjeg/dOCy+RmgoRFCwL50DP5snuIl
uszf1wE1MaDKwOsaXYyIKOmXWaVVrT/KTXV9eTt8IFfE6PW60NMjCOUDvcJ7n7z58VpiIC7igYWH
/EG30y/FK4Nc2sPDxtqw+uY9Xj0KFhTK4DEgzeYj1zjgCfC/fzqiTrc+3V/TW0eVNEAjpgG6lp0F
UoVQsCVPEr3a4UnT86MI3cwLhB8fZbNDSlGwIKShM2vW5BDTMetqmzrFyl8IEW7cC5D3wLsLsGzA
2ZAMm3ppOQ95DRDj5oombLuE3Dmy+79yClApQMcU9KlL7CDPhIaZuaSEMXtXYwtNjFPXKy966dj4
fnMV9+KmveRQxLK8DTi70Rps8S9I9/dOYQ/Kkoemn2G0XerN2YHy0FMZt75WVokkik9IL5B5jHYS
cu1CgnvD1TM7hT6DdlV0fgEEOwNtUObpu1hLXK/NBJhntvmOeVAetHP/rDwo+95pPrSjv1+iMfsv
q0xExxC4A2BNrXKJ4rHs9WFzdXs9eYrO+cW3x5VmZJ/gtZd9HZgY5lW4XiqL9QDZch+W4JrzKAcr
Tfrw4JAJjQ/lLDQhb5RQYetrvwPFwEqKdDTOPspLM3tzYf+YoQJQbixTQIw4CCP9CJ/MS/SNQv1O
vBSHNFvI7t14B01HRE3pOKT5GAgwNYKz6m3EHO5j0JQhXb1ld/1e6/T69b7HoNX4iPQJajP4n0wa
6IAnmZ5VhR25pEiwb8DUU766a/k12UjSpjMhIwy+BKjiJc9eqstLnD2zFAFlmO5zFCuWIYqL9VXE
VV7uZEd70bbFnht05iexg+MizohcmxO3jpQpWh7AEkDoQxDaTUcqDkNYJFJXn4rO9DkkRrIUKjOx
awFUWFyUL2TbhoX7bH6Vg88fAFtEDeDJ0+Yszy4nB6E39uhS1Tll1TaGP9hI1EK1RDahLNY+tQvb
lazXdJREVQltAoRACE3Y1CgRsqviUPnsibvwYMLpHL4zRtB8/HDNwta5ZQnxMfJ4KKgimUeFhWIS
jxowD8NJ3cdGCYqwp3MmGQCeLvIyzg46wWSitwxhOQFz0CresaeqbqxxA/gSgSTCi1P1dX6bLcS5
NxaLx3HASUfzDQIAkToKYdmwXF3nwmkwUsGMZScxsthQnHITlVbhmvHLwtmbBdbYE0jGgrQANWnC
0Dndkbk0ZCgmJZBm1tV9icok/nBb35Y7JPB6iEkZhYgwYcHqzJ9RVqnw0i2kmBGYLDrLbxBN+3aP
4jraNTv3efznDUKGB+0DwCVEYFyp4ZGOiRppWMgexihOQF6b7/QShPS71AEybWFUxNlP9/3UGDWq
1pfScAxhLFcPyXv3gF6zqjBjDdq80qYGpDZ1Bt1cjNVJkDw1C0EipKzQjYpAHaW46RLGTKEUbhp6
5+3HcA5fJHkzOlJvZevgU4SiaQ6j9wc6ewETtD74UNEgDOz+jHNTaYeu5dgwPSsXr9LtHnKw1VI/
yw0bOAXo5wfuhGCAqIu1KeMoUEUtPYM3lvF2srpLXrl3wfAVnYWyMJoRSkfad+vK5neLKhDzuAIU
9TiDoKmGdQHDnE7p0AhsIANFfy6sfJc9xGvxJJ/Qdwe2LXU9nrQ3/9xdJce1RRRztfWSaOas1Eco
8v/apzxomXtpjxUQz7yRrnM72iROvU1X4NhEdgO98o63lu1w5R2kNX8SjpGd2fwKkoPOUn13Hg4Q
TRsN5Ofg0YDbo9uDCznP+yIopDPghD95huJ5svd2yc47IpQ8LFWv5/4PbfR4yUMQDa4ICHFqL7OD
KlcNz8jnF6QP30RQs4I//pDv1VEfw8W2rXnkAUFL4FLwWiGuD4an61y1RVU2Wayd2xUIxZ7TS7Hn
X12726mr6BA6leXv0u9F4fDZXQJvhDc8XkggtCStgVOrbs6GyiD07rmR9AB8jxBA8JwH+fH+KZ15
I8oK5Y242M2TDpyg50S3n//ZgVM/TnzSn1yv2mQMyw748eZhQIrqcO2OADXmOoBhzv1hzIM0Ygp0
pmh6xQ0MLrqpqSIO+Z7pBPcMruJSZz41O724r+xakPQwMNxn7biIdCfHa+JR0W2P7iu00hHuZyhI
TE26A+uJjcR5F2blbYPWhLi8ZvXA6FyaFftR7tWH7Bm5tqVIbXYrwiz2A9gk0PhByJemZqWukEZf
9P1LItoxo1cG2MIEFMwBtrcKu1qINW7sQtBmgVIKhxtyUnSKEaBprejSwL+kKP4qKOsIKFm50C99
+9cFJD0RYJGE3CY8KQ73dFhl5sqFV/nxxQNxkSN/l0jgPPvPDDzKDkTM39JXv1Aqmw2NskhNZM+7
HkQWvPjCfaYoHz9DkKvapSANXKKfmd1SlCFqo4hdX3ish6EFRFtHOiOo5oXV/fmbnWPKBuWjBr6F
qE+EwbRHzULq4P6vz48X9fPURQsCeHB9Cfh5/5o9AChuKg+RvGpegFOSkHUKAVRcch7kiyfHizJJ
3W6tK7heNcJkZ310jzGPhkrpZKk1JHq/Tq6w4EBmbwTKGlnDP65KY9tRKckAQQOoIld8DBsbYO9x
rx3FJSm6W7ZA/4WrGy3NpI9yaovjG63gKh5rBa1RwBtBCv05QMp1xUB+aLH9ghyc6TzibkZwBMeI
yxK9QFNrSTKKRdH14uUlesfggrNvx8/pk/zZvkfP97fJPPmPZiPACAgLBcCy4NaY2hLysanYSBIv
286AnK+3Qq/miA5KH3zbvfFaXd/fkRVF2WGpQ21+lqeGqRcR2HvSqPYFEUD9SAaaMnz31v7CEZtH
OZPRoco9HR0rptCsGnkY2eeXfP3hriNH2zBrkJ9ZSz1pv451tmz/mUpABafG0I7gB5yPqWzLFZsZ
7UE5Cx7S3PUm2MnQY28fZNf8904/RMt/VhDYyqnZOBu1kQ0xkdGTcOWBSA0s7qTsmT3gntb93TK7
PylTlFvU8iLmQmzai1mc1u0Ts/Q4WPp9yiUqXN9EtcuJF/4EnaOQN/3jkJjNaHiQC6wgJYU+jo38
OQ6WGCz5yxuHDscb3K+oxhD9LGo/5gLT9V7qS5dyx+jK1t3VlnvAPnGq7RJ9xDwaJqnF/7NFoy5C
dG4VsuSKF9bpd6Gpf0I0rrSy3VLbyAxagr0xMURtycoPRpEJFPGiXMqrLYBufMu+isd0C0AYeEMF
o3wEeBMA3WO11L914wKa2qb2ZVv0wiAmmngBX5O3dY9HfXSYN8kZwX7u+fqiwRsOZTJWanMWvuZF
4B0T0SA1QkQYVK0OkQy+fwLmuXBqRqktmuTQHSt6RgS+OVynx2KPWrFrlphQwWgf/U3zvMSZPI9F
pvNI3QYA2pXoxcPGVJ1M3/XWwpme+0gJb3FgLUBxw0kgyqfWKdDihITKyiV/YX8UG70nisVU0EaP
EfsAQecvhSazASH3+ktNSAhpAI6kFqoWBL8UBt4Hgo5F+cRbc9a/w2OIDbwp8N7UQBFE06ckTB9o
QSuijWktbvpdD7xatQOLrLUEh5jXhChL1PS5QjEokSj519JmVswK2sebYl+uwHRjuSvuFKyBDt+U
izkp8rOTy4YyS01ixIZB040w2238Y7ASjfTInV7RTrNWbWa9sOlnDxjKGLXpU78ZGQbAhWv0cPUi
XbyMIGMM98VqCb9yYzNO143a7AXPei60P/wrs1IdxfY27pdkSRsOmEJ/kdv55kb8s0moeLVLVMGP
UwwreDhwzymQBkvjmcWNvxNHyOMVgDXBjz29m1NBi6WIFfwr6L0teeOt+pXguAc8WRZWaOb8YIgA
Qgn0FWEjvd+R48nkSC6Da2YB9wzEfGxK23Yrm9F6NAijLKHH74CZeVowPN8aRJMQWH20yINMiI6M
mwzaXW7Oh7/b3ztLyGHFP4ojbpfwU3OghDS1RK2W2IPAKm5hqTZbgLzREmA9C1a1zZYcItnN06M1
NUS2zZ+Hhd9lgTuSIYEZ33t4a4+ftmpK+8H2z94r0oJLUc/SFJK1/WMvH8KRyWvYG+CpCMdoYzcm
khLcvx9jDAy1DtDzkjZMmtAgiBOxgEZVCBxmQzpWuQf1wFk+KlRLejpzYA1ZrD+mqI2fBYCAIKsd
Xgur3MV2YcTmWwtR4mQVWP2qy/XhyB/UQ7GWDBbCwsO5//wqUMY27m/Ppe+QqQdAmADaW9T4jg4s
+xxORr1TT0h3ssZgpTaq906w7uzmJVrHT+GD5hB12chW1oubahbaTidEpiIxXy1UhA74EGjAmCjR
VQZzrp8/X0O93JfQrXIt11oCo87ToDAKqDr8D2SPQThJHZko4bNW6rCzWlsudWHnG+MW2u2qyR6K
Xf2+McJTvi+euSXaobljndqlTlACYiWA32DXexeBKOM5ZNOXOkrnrnVqgzo1fe4HBGZHTg0D1MyH
bLqXxP5n+n9kciH1BWIh0I8Dukxz0Ocul5fNgO4S1hE3rsNuIBCHakFlByhRNI7rVE654jb/Q9p3
LUeOA1v+0GUEvXkFTfmSqVK1pBeGutWi955ffw+1uyMWxCnsdL/0TIQi6jCBdAAyT44olVOdDBXo
3ZrFQ/v9uIBvQEvwlKGhPA/fc+0gulHXM7XLk3PzUR1RoGfuvU3xS3gKD8L9bXv5nt5OFEqfZFEg
p57aaa6h8JKIptMxSc8laA9GS0DA0jcqprCmxNjiVnjNLIGYPp7ytqBzl8GEiptZkH5RET8F4xjo
9NL0XJECR1fPNsx7+22qgbxnhZAFxw4oMMbglDcNsKbSGEVri7x2s/Qcmfeso/H3TQKNO6jJURU7
VY/iAfJ65aIuyvtR7CNUdlogHxwwOMSyT+jSR33M7U36pvkTEq7OwXCAxAKdCddIhau3cTGO0Tki
ljY4rYkb13LinLgN810XgAN6ETz0T5xwYNa6xuHlMu0SQ4jRvIQitaNkVWi0wHhcOzy+yesYJBis
LOabLlCIlPapbdOOrSfGaDrM94dA2iadCTZUsxidiTvCfWQ+g32LvdMoJIRCPP6j7Q1MtdcyCrnu
DkKQJKis0oi8PaC6aFPbw9m6vZbfHCIFQwkWa/6Q1E0MCzaTp5fTB+u++ntyRAFQHrcycj/2cgC4
K21Xk/1RskNi/veXDAqGcrq81o55Xk1yoE8yhOrp5OjjdpARtr/fHVA4VPqgBKNbGQm2pXZ6ByI5
jkfkjU48U9uGqO+7vTtLtouBWChunPpr8UJLWVRb8noZSBMcqF7qjfi7ssDdg+HJLAa5b2n6JNcM
iFI3vx/DocuD5PxcEPRuodY0cRiq9v0INWGA4BcPXDgMQKuvVRolLjiQDhkwnDss22Yf7U8PzFxy
wVSvUMRrlFAvClQQAAWcggJxhDXKVnHP+YQW2Y+H29uztGi4yMILE1w3KlooZegFHb0AgZeeOZ88
Zz2qZkKPrNe3QRac6sTdh6kGU/MJqByu5clKQypkqUFsIO6rdJeCd46vV2bFaI9fNNQ5zrSus2Qf
hd4cx6XAeR5dYhyId65jsj0xqZ6XFm2OQ6l0Fku9ZATAcR9E8ASpdzgE2gxVm7zWVeiGps0xKG2W
Cx/TPtQ6Pe/caXpo/N6zmu8WLXMOQfk1rtKy1mgqLFe8EVe8ydncq2SeGE+mS6HuSpJpNWe7wo+1
pAQCJAnRe+CUe4Wk+kYrH+UU1dVPrNP6UjSYC0UptCCAXXyoIFRCorcoICar1n1a+BsbQ9c/xnIq
qCVIws71RrbCLWPbF73z7PvpJtQ8lac6e/y8unVzotgqOZbm+n1Ai3zx47ZZshSAfjvXStVrSx8t
vYPZmBpJtpxZWMleQIcAM/ldSgbmclG2afR822ZtOe0LEgFHDEnkBA5nMbSNYZp0Ghp2as+VI5QN
E/ZO7VQEaAaWx9oklg5QxpnF/dANERau+AgdefPb2G0McEXY0WlYiztx51mX21vFEovKcbqQU7x8
AKAVPP5O9ts1SySG2dCMW5kb867EA+BZRvm7/AuUDJvbIrAQKDfQ5QXXjDwMUz/sRqcnKH1h2T4j
ztDBzJe9ER3V2PwOdYvFqrTR4OUTRsRczAG+NBlFXtf+bGhiTtSqdtLkwWz3BRneO2e71tEW8n57
yRjOAK2v11ClN8pJKcFo0JYQGg97+wlcrR2Rf1Q+GlJYxS2M+ImBENdwjVR5As9Nrs2xFB0P1TkY
HOJtbrKWcCnBmS8h5Qw80RNcL/90BgooXXSzdEZLWZc7GfMyTTM2Ges4rdO/+2wU71wL5lW6nJXS
ZD4RecWsYHAI7Z+iO5YR3Y7Z34ba1G4RdvWA9cN0C3lTgatjzRDkthdFTfW1IHzH92JQQvdwXqxP
+r2/M21TZ/XEMBVhsuVZyE7zqu44AYLwHwSzuUfTnOaos7zobY+AiWPXKG0qCRicgzSqM3H9o5t4
jr7zzQBjB9u3FHQo2kez51apzTrQLeNOL3O4UsAULGoRI6/sPY7z4b3R8XOopoaXy+19WnZEXwjU
+iVK0PF8Fqdn4ZQ9Ytj5VsIFVri6DcISg1o+oVC6kncBAp02HjtnLd3/HQCVSvFqH+DyAgDJSGL0
Qem/wqfbCP+iaP8sFH2FjFHDYzcMgDh0IPYyx6MtpfYW84cYp9BpLb47gC8cypG6fou8Ko1S3BHw
FxDQ3z3FNsM2GXtOd39C13S5qKFVHQiz0Pnzo7e3+YEB8i8p25cglOcM81YZSi2Ei0FLbYLHeI5E
q8oKj/GaZZ6Tt7+1ZpTTjLsykZIaR8NwvwMDqqNLICR6GQ+puWZdTi07zi+pqHxKKOq2C5UA95Tb
ZwwdPzFE+f5S8XmY+vp9yuJTowqEssHeCNVWI4JoCQoRjtyxsniSOCUBVZBvPT5GvwNT64mI7Irh
EJYVHYTX6KbAcwFPU96KSqvkfjNdj4KBqt8IRFvjgQR9FSYr1k0a8G3bZkiUW0AxaRPnCm6Zxd8F
mJ9xpeODH2rXH9CTy0i2l492MyzKQ2hJGidBC6kG1GB5Zrd/M+14vf24SMhSRIbuLybdX2B0VT3u
xrox5QDmb/yTWTi3XdGiN539OuUh9MLIXDiI9HyZ+vcek1+n27+/6B5wFTp1BWD6FT1hrUAlgwKW
YUTu3rKSNYYeJgSZ1W2QaW+/7f0MhNqPPAc7r9Ajz9FXCKSrJxQg/R2CRCW/JYd6ON9Diu0/g6IR
qlWv+DUjPVzc6C8p6Hm0aA/9v1nv4+qBobGLuzz7aSrDFYcAb88VFki8gFZqi3Hka8Y+sxAkbNEs
dcrr3IhQOwtXhvfA2j65j38pAuWWXbzM6ZwBgPi+RTO4zTxCL/uq2SJR3hiNU93ga1DVxk4ef2bm
Pdgt96XJkIOhq5/Uc7OFio1SAhJQhofnn8YbMsz3vzIG2uX6YL4QGhEA/hnt3CsM8C5XtxEWw9Zs
oShXOwx1kil4yTnHG+8J7CLM6+bFc8sMgLJnPcu5Ip7OSfLqUlrSDv2T8BkBmDz+ShDatWpyN4ZR
AbMojh6JzpiM/d/zL9RAg/ZdltDJqtHPXUnh4kBRSxnSFpzMM3NwSOqxNGopObpCocJ8jop1A/9k
eHCSnJ8C2USbHk81Ayu9X7DxK5zp7zPVFbIi7flJGpz/N9OCDSzdXdAsdB9jxDA4enBEoSt/IllK
fRC1ZTiJO2BPAslfwdjy7xXVqBOcQ1CLNWKEiS5wgHBfMaPpcpc71VOOeUnCxYzefcKw9oXwd4VG
LZmRZ8JY52p2fnYPDl+YMhpnWmQ/5e/bmszCoUwSTMJdHVcTDupiMMLnaLpH1sGLhUFZJWIIp6gt
Vm4w1RWmJCKio94Hzejn27IsxMH5mtE3zVGtdVo04VhlS7KWeZmw4F1AwIADMKofUCDAU2tl1J0g
cCPWKrh0oPrQN8EGM5ZC3CyxzH/pIusKiloyl+vUMBMBpaAkW8OhxfHBdggN8O2B8D9YFz6LO/Ql
2WeEmxloFUpNFE6SKcRwOLM1j5HzwQgvy95mBkJljCAs6ZumB0hEws1usMcj7kmeGLkQE4XKWAal
NjSfB0phy6tDtCtM70n4eBp+MIBYS0blLZhTE6Fa4XPJmjdhrZ7s9PXjtj6LC7dX6IedWExR/wJq
OCp1yTqhKztNno7I7iE65pthmxzd1dm1gkNwQEXC/qW/DPvMQjmCfRt7IdvA2GxwnqHrG/U+tC21
aYqu/VLACVCw8t2okKfAsv4OgtKHVsPxTjK66V5YNB11/3ZiFUwtZWZXUlDKIHGiOog1n56zkjwX
4A6WPJIquA9+YHUQLVnsFRSlD00tZ7paQprKDjd5bD6jh7s0i9ic3h60DYuVZsHXXcFRqmH4otB6
CeB2/O8uIMLL7b1ZMqOr35/wZx4BpBtxPaJ18zze4aVbK03ws6RkfcnW4uNtqIXk4AqJiqsFXu8l
TwDSsBLNQ7XSf63/DoAKpXKklKGkjtNDCm/+BOcXQ4AFT3AlABUWetC/p2kIU8H16Ea2y5i8rT8Y
6QDLHKdvmG1H0QVi10RQ5AC1ss7Q2IO0Zt253N4IsCJcY5SRW6qZBozm45CtZCu/uP+Vs2VqAfrH
qWDo8zVCJGEGuMtjJ9wnsJucO4OYmWUy4gxLDMrm3UJtBb2AGLsWl9VP3X9t+6VkoOw8Fqoe5GN4
UcjIISCh9WjYEWt6F0sEyrgbOU+9vhpw98HjYS62CqtllO0t5MtXO0GZt8thZpcQT+4j2Bom+C2Y
czenvaSuVq4QKLPuo6ASXRcI3I7fHqaXA3Sr9s4T2NAYNeu3bQPTRa+1isc99Vhp2JGiIDoxPbzG
F2umf1+IxVfyUFaeZxhmHdXYk2ecL0STtzWz2GuXLSOtuO3XQWF+LQzGEGRSKkOY86YmrEScsVJ0
mgfLlI0wxo/zrQUidIxrOdQF80KVsVKfoWXmq7IkkavOhz/sTMl5neqhVRLch6wj3223C7bK65Vy
Zc1X3AwKphDH4U/me2YznO4iAmYPgMAerG/yt3xf1dHX1EowEg0VRdlIlAfSvTOyIGn6zm+GMkOh
drxKpTHwDBGGstaIVcXrAidwpwYJCuhoMpDp1Wa74lHfmiGxiI7qal2jhab58WG/8Xdb1l3iouv5
+hpaRcAHE0gcD5kjkr0W1gsadRiruqiEMwQqCGRilnmFC4S6JobJ3e86mOvtiL/o3WYQlGpEbZmn
YgqIC7ZNBUrmktsILCGoKBDigYSTa+h4XFpOQPS9j/nyJkM1GPr3+ZowM6S48Qux6wCiEL8lld1a
xp0TalZ2vi0MC4cKBnKjV0FRY7kG87UcHcMsR9NWnm6DsFaMigdlrweVil0578q9g/o8q7yU5m0I
lu5SgSBouz7KOkBod067C9csz8ZSq0nE2X5UqpYZRYX9qDOMHanBq3O6LQALgHIFRjribRf+/zye
nhUMB2HWFi+65i/D+DxwziSQw96PEh8HSjBbbQzyHB17gqe9eOs5tyVhbMUn99UMqOmlvIaFpOf0
V0buYOnBO8PGvxP5T4nYTBbKyCuuadRGwG4Xdg36Vd5U8LYCrlk8tgboFGlLU3uwS3J6ZxWEMzRZ
pGxfkf0GzEvYpYQIVhWSH9uOKO+3149hkjRn1DAW+ZAXwAg3na1ffgkrsF///jv/8vkKPNukXm+M
HJSfU6BWMjRag7H2pTz+JQhl95JbDDHaJWH3xQUO7JhswIprskpUll5Wr7SBsn0oSj20k8JZvbFq
Glxhbepz8Rw58s+dvGbBfe7xjaBNv06Gldt2bQXle273gmoH+8N5sPP7qEfPUL+VLqbZ9xbkFCL7
g8vMP7zZmGk/5SrCxosVMcQHoDzUW3tb+aSTk2bpf3Ji+4Khny/ltu9SfwrWz/xqN3wWagyelf28
re3L9zQzGConGH0tzQsXu9cjNKAW7P3NNdMVw6aWbvDnOvKZic30HYO90kHzsWaop+xsxbdc3cJV
Gh5XfPGAaZrwHqyeT6ZklLMI3EDLhsnGrDolWUjecI8WOGtQC/7lEsrXwcnvwmKQAywhTqXJU7D6
8Zaa2j3rRo3h++h3qZjnXC0RlM+yVxCBb1qb1UrJXDHKYaDNrE+UHhCHZO044XuKWWssRtJFMcBT
O1WXYDbKJ1XJTBMwIrLoMYkFmQJ4k14ykD6o6+BPHN8Mg7LQPApUToiBUYpWBPoiYSs/DzvWJepi
oPhC+RbRC8ytaER1yt3CF+kBtehTwavGkGX5OnAGQxmoqnfJqCF/O1uD6d8bGDaJ+Zbb+sgI6t/G
dqGBEAQj/2zMJ0PUbGNAWqh7dQacKF9h4sMrxs+CLYCYNkhNNttjdd6FG87RtxXBVDVYLHqW2AXL
k01+c+6zj6BsNgN5i5oHk7BitvMeGgMVVoghP3zCrRKLFUuWFX4GR1nu6Lt5zw1QlN1BLFHdK7RT
oYi4YtwsMHGoND9Isi7JKm062iVYvufW8rbjx8dtP8SwLJp8ukzaOPB4gKAVq7jsxI7gZISGjNso
kw+4tUNUtA96w3fBpoWylGn+eQfG0D/K9WebMsk5U8QhTfyhaCdFVDH2kA9YtxcsCSjvEIg1Wnw6
/H6Pfohjynzan7LfGytEB25Rr4chUrBCn0+Vzk/PDjbmW8gejskCojyD34m4FeMgyPS2L5p34zQX
J30smTXwDM2io3fbq27mepAoIWDiMhviP1waNMpyd/49iNX5VYuXUbSuaOfbusbwsDRPJ6d36fQU
O53CjRN31551jJhQfdYM4UXxQBIw1buh0Jou4kIPVgn/asDpNJd6F22eIvac2sXj3wxj2su5UndB
xHUdMHbqKt3zWwHTgwfJfPuzc6aOHlbwzIAjgO4KF7UwCrwgyLBXF4xgdPgLhi8qYPdgOc/Fc+YM
iPJpaps0VcFjoBo8GqhM0SHHKrVdal8Bn8yXLFQ+4qXCKMRjNJXiCMhOB0yV/t2biOWWT1i3zIu6
NsOi/Fpf9wOokLFubWQewcaBE0SA2SGsaL6sB18iUc7NGPUx10LAPI/WuL9X75r9A5NlftExGDz4
rQ1os6xSHq5qxyEOuXR67m+d7K17Q16KuaxDRmRHxICY21a6nKF8wWmTzDPdrkKwOnN8jnFt5ugM
F7CLkHvM/H4WbEaEW46jMyTK4xVGarShAiQeNPZ3viWDkjiBQCxlWNTtGQ5lrX2fNpxUFyhnARcm
hzjH/UH/r6GhSgEkolObNv3I33RyG3VJCXUDC4xqTnnHdN3MruZeinZzIGrJUtftVczemMw0OgYg
i24xOmb/syeFJf6CRlT74lybf7JRc1RqAXmuduVxwAJKZHxOcK6swfrX4k6IBbSk6nMgKmHshZbr
h6TJzhruBeMX2azIY0pGuzzm2xNDz1lYVLYYh7yX1gX2rHaQwQ22MFmVU2EgM3yFcxtsyR3N5aK8
qzI0UEIV29ZOLFcYKf+SWeBPZLkjlnZMf5+ZrlZJRq76gMEQ1U+2MPAR3YE6FCrfmrUNAm4PbpBJ
9sKCpZwt6kQFrTaqyUGNmN4ENhtLfpNt1O/WdnzsX4WLyh5KsWTU8yWlXG8Uo4Q3qj8tYcxIcxls
zdEc47l7800PD2WabvKKndwz220W49gcmfLHQSv1ulJC3BKrjCYuM9+BzQScT/mKScgwKSGdfX5h
faO6lZJYFWN5UhxHnBgP946wV81EsclwYmnPUjCbY1G+BcfskKvRKgIljd9F2yO/OqvZuLuH27aw
GGDmOJQ36bq8q9UYOFVMfia27/yu7fQogtXzPw+cn07BcyjKnxhjlHtdBqjRkfH836ObDFOVUfnH
TG6WF0+WFdBfYqow/dwca0FQ+tUwFf5peJPBVGFi5zhxs4axLKv9PzifMXVm4sh4Fc5rPnGq184R
7HT1BzWMBmbZiYhj4B7EsIVrL8LpMlfHWj/pAfrvpjXjDsobm0B/0idat3XQf+CtHANbMT/zGsfr
DK7yJOh2DTtyUuzOvbJ6ipx3hr4tOfo5DiWPIlSD32rAAf/kr4q0JNgMjrES8PjrWcyC0yVFmKHR
G9QHspy4ItAwioT87He/xsuWxdjz+WpxY+noyoDR7crCn9xCBxb2hGDK2F1rqZiQhyP23eNoOTg9
3nsbWbb7j3C9NTYs+trFZ4K5mJQRxwEvJi2PLxjbrZLtnnYP3rHB2MJjt0Hao5u393ApwszRKDt2
xybSuBFoCjrfcZHQPNdvtxGW7GqOMDnimV318tBDSeHUvTfUtrW+qW1uA3yfEgNfNEegcgBNHPha
qSBDaYkTscpopahF1oiyScjzwXvAZDHSOfeyZ/VPtvW2Tc0PlpdaOhrPP4HKDxpOM0ZPmVIe9LxH
uEgVyQeLE5GFQSUDWpBgWsaU6jSXTW7X9ptnscRYLBGdy0F5jqJK60FXPtVBw+CNc0AC27VaVHs8
8Tvj/vbGsQSi3Icf80KWTO5DunMmmN4c8PBwG2P6jRv2TF8+117mVkONOIWLGPFNJgm47MFJyojw
DB2n35LFYRSDPgBKB7XroYG+efz4O0Eot5DKfaVzHBbLCpBsksgczQgVS6y6vkV/gCEougoWO1mh
j8RGmAtZ1mJ4+avkjJvoXl7fFuM7x+ZkrF8A9CE456JUCKZB7Fbq2466Vc0eRAQYSJaRElH9mJYm
kz9+cjHflGCGSeVfoRR7oVYg7kZwchlR0TA8ZZeq1Zq8YxZ3fysjtVdikeVllGARkT/LJocpEeJT
7ESmem7NNx/De/mpybJdMbTwMwJ+l3Pq/YANY0T7FEFnrrbtMJ65UDEPHjeNVvhSmT5PsvM27Akr
01yMxZgD+P+QqBXlZDijQQKSggmKpHYwHLnPrHHViMyWFhYUtZidpma94ItThHJCKzrst9PkXuYr
6PQzt9aOCoQYGBnoiYQ9q6I1rmsxdkgm8i/BNrvRYekHC4sKiUho0zyMIdLotODxDH3QmklmdfcQ
oE2CdUez+Kasz/aKCo9Vp6QJ2BzRbgIWIMlO9kaJg3i9mk4FKNnbZWs8V5n+imHokwp8X9CJuV7D
cBb1M9OaKWOUazzHRxJuHO42DgrQusO+Rz3Vn7xh4jryHxhKOl6WchDeydO9jUEamQi7/FX9ybIs
ljBUfI9qUKQKHoRBlVtB/OepRXDvEu0Czrvb67YYsGbyUFG+4WturAwcQ3g7sX/HZD8dqlhZ3+JJ
cb5qU2iebU5p5I1XTJtjxftDaoFJFrFXslmKvhxNvjaHjvCuJnOqD5j03nJ6q7Grp2LDn/q3joRm
aTV/ULc5k4p+UeLiOtMyF3b1PKYkP+aod0yZzEOfXvSbYssYnAVqymm2EeVlBQ6UlH4BjZsI1gTn
ObDMSxOY0Vpa+454Rq36pn2MbZelhIuaMcOlfC4KAmQ1j4Fb4o7/tXi6L+4fbuvetOu3JKNcbY66
vlCpgLBzD2hJM+FpGTvEkoHyfEpaekPBA0FyYkt45Em6emD1hU0Wfy2Fghlr6ObFzDpQM9NXxrLs
1XFmyM3Z2rCC0fR5t376egtuL/b3nPH6M6nFVsZm8L1RasB9UTnJoXNM1rMgayGokNaBrLfzZCzE
z8d7VvUk67epjVT7OlEbDb+dmEwW+oVTyPXS0D7dM7hGUPDjkvVYWSBWsfceQtTp/XS5vQcLle3X
SJRfz+GduHZaoohswC/bkR2M+KRaxDFPj+lq92rBBmzLRoOczahb+3wuvaVMlKd30fcXlS0U4OC8
dk/Bk24n5m/QBB+s9u7RtzhQOZvr4GSbjXVaHzG13fQcY/N+ewVY+0gFAkyzCfm2xEc4j7jBY8Sy
7+7/enUp99+0+oBJpvjxnvxmWfnCZfH8x7/1gumNolSepzTnS2Rzx2SV/4wJSK/DJ4tj8fPfNnu6
KexvFvzbGE9RcMdSEacFv2dsJesrKXMvuMp1gwK6/Ne/PCHPsoV2bCTDnVwVWH5ZifdtBVTp4X0D
xydBN+CrFUIIo+3q+7Q+/VpHKBPrBHfQ9Em7MX3KlEiEaRrOfrp3rUi6Lpznp4Gs1vbHX24EZVOD
pqUtx0OknpiMn5ZYm0yZVJ+jMDBS8ds4NEQFiR6y1da+2w/k0bQeGrJfv5nvp2ZnrqyJ/2orhVbB
yuoYn0Ddw962hs+bkX93gt8m1we+gHL/EfLsXhuCF9DQcg7upiQisX+DKf02GuvLry3k735rwprZ
RC9lYtjm+HDrkZE1f8+RrpT28zw3+2Xfq4RSC/DLqOYhka0cFXCedoQ1a0lk4VCxD+wNGVfFwHl2
wEVByOGOM18PZ8+W8ZSzBk/9ZWfz5HRZs6hpGCb/eUU0E9CLqkJIJneCOxiWO2EZCF03q+l93nGT
P7nsWsfxrXOI54+U/DhvMKL9kaztjbLaXnxigmXzfTC3nsV65fksHbql05SNurIYF3UP+Z4t6/D4
fne3LsjLuSDOLiOJjbd3xwH5a2Zi4JRrgaUf1BkesUbc6Zkfq4fetE/2Vt6d4sOW3AfW40dI1pvt
7/XvI09W5g+JHA4+BvKsdfu2Rou3M1KVvj7ijLZCnx8iquDcudZhc7A6fOqro6wreBPUOCeORPaY
0pHdsS6eGZZJX6CGo1Bh4gR2LTFtlrp9Uh3d2A+6Ylft/LQvJh9jnT1y2EwrvTLtn2e85PgEhbsp
hjta7wFCxIAkC81rRLHMXw2euuFRGQegTwbUWx9z7YP+R8rVmItEfAwoa63N8+MP70HePK8O1qYw
9fua2OuVSU74LwoucRuu2jY+0FytT+FKR3flmqWtDGOkr2k4X9PVdtp0kNEwsuvFPN7AGRljtUWU
csmUrKI/eEmdaC3uZg6lgGGa3bO+RncBZ1XMeWdL3myORfljxcdzKN+rLbxmgGGWv1xymvbytoks
3Jso0hxlWs2Z6xrcIIl6VQExgHmIHn8mZvyGIjgmeeZC59g1DuWbjVivMkMBjoZq685+lX6WYFMG
UVgKzkcOlVw+bsvtp4/SuS0gaxWphKmpQlxMxp+riFmTrxpiz0nr/oDV+1o8KkPyQ2MYgxziWbFL
pIS4vxIoRQwLvC3OYgKI+k4J8zqNz7k11/ul+FqUub3enp8PAmp+EQ/KNQc2Yh9vWuW6RlGchwlU
2ib+PTXmFQxjX3Koc3RK/4VcyoegmNCbx8dqk9rvt8VbPANNnQj8NMJQ0ehgx49uxA0GDOxgoMNc
3YY4Ndb2aJvp018iUTGN0ySpkUKIYrmXcLQqaxtZkdWsp2l0zLnG07rQPnImFh2IwISYlm0AsXJL
IR1G5wjE3fAoNgUTqYbGcsIQ7vsTw6SO/ywjHX0iuR+9RIBw8cu4Vo4rU8TNob/1TrdxFooLrnGo
Kx/B9StXDoz27O3ybC1bUutwdr7Dbby4SzBnID64iPFmTrYYvErUY6ERloEvvBFdfwOlkz5IrCt/
2sgBdWyRXa/1vWCfip9/vaiUQ3ZDjkODETZxABU4SgDBCO486cc/aMa6FohyyaEoFkY7fAo0EZEk
6JXrHAwJWDElmrzSLbWknHKAkZ5D3EOiaeyRAfaDFh1GKIA+TgXQGEcI9xWRADXxTGSWglJuOeW5
EtOIJzt3wD50r1rcygOicH9bQZe9/5cdUG45lP2U8z2vQ7xuLtEqBnXcW8B8kFroTL3eMcqXNJJu
gDkeOyY/dL6JLhyoxuqA27ccSaZhuk4AtqhV65ov2/jAbby7as16El6QFMRhqiyKSE3AHkYtaNIN
eZlx+ITWea7AvlCipOzEij7CpBCUwlyhUOupNsY4ehg/d74YxDejnvSgwvJIZYl4a4ntwPFOw08m
6oL3vEKllldOYklOZChL63xmXTjNCTYxdWfLpPVdsIgZ1LciysoVA6+YLCIhPJoOFFu0TqzaCokF
cn3p/j8YQF94HthzUDVn7NKX1Am29Vq2iwfjcXyI9ak3BA+ZZo5Qnq0/ygdxvYdPTcn2KV+hMQG1
/Rbagi1+bTCrp5bytKsFoD16lgxpOu0w1prXzcI08CT0093f/853P3I87RJ1PRBuM7i4frptrEue
XBHwym/IqIrUMIntOrdJFd6LwhDWOpgosnb3+7ecmUB9tg59U+EZCBUuki7s8NAPkMJOjsZRvmue
vK26KVaKHTxEaJaYItUxtde73unIR4N3vY/0gbPwfwMq6FjH+6UE/EpoKqoYkdIXlYbvKZ2DaPMy
WfV2e6zxzsfq22GuLxVYEk7LG7UClOWupqs2kMs9nYwX1pli0RXNVpiKKjwKKWLFB8zhp7e916Ey
HWFN21w0oRkG5e7EpuALeQBGfu/uS1t2HnDKZSS7LDkoZxepQujxtYsYFd4H9i9uVeKQ8ieR8Gr/
KeeG+kwxLHlIUtiVndmNjeoaBN2EPa1tKbmeQ9GVSrEn9ArCYQcaNfTy7qSdZ2v2MXPqp/zAkmvp
WuAKjHJyxogiF5nD6gl3wjMPR3LYaERfCZaDKu5XeTscvG1sqfAn1kuzMdM3ZZ2ZnLm3JZnAtbnE
LDZb/yChNEZEW4frHLfr9uW2x1k6TV19JOUMQnyiWtdci7Yid6v88HZ9TZSErGx+B0qzNSZoAvnn
e4EWzsC5MMCXdVjVJJSlYfqtTq1Qr6qDkvlYocHs3p79Lbqca2vKwoJtd4h1NAaNZj4SOzjLdwgJ
Df4akW5nWKwhqEt31qAhQ0E48gdd/Dbkhhc5yeMwDwZ5YNjijlYgxSq1kt/F5r5fByj+fMHd/Ckk
8g51wxarDHTZBaI4T5MlGcRfPOUCU6l0Db/FKUJqzOg3xgUlG2g/q2lh0ZxnKJT386JcFVIPy82b
5TtnRi+4EGYxeS272BkI5ftiNLGLeggQhOiLirLGAIef7syTh9vKs3AQV8CJ/M+SUf6v4Qu+lHPg
gCXtUTxJOPCsbyMse4sZBOX+xjLRk3pST0SL9u73S7zOrA8GxsIx4EoMyvlJCpohyhQYgxm/C+t8
126rdzNcsZhbF03tS5bPbZvdcnl+C8qGTw2Ddvcb7lF1WlyP3JZm6TQ8l+ZTz2coqh9qHBdAmt6R
HCcDtfdrcJyajWKrToh+pzrTmD9jYwr2NoC1My5PmPhU/iSMlVTGMuzo8iokprALzmeklpzZOHCg
99kmx3u7dG+ghzY9MJwZy4Y/b07nsid+yKc6sIuBvJ4NMHQGpktQAchSy8mCvuVvs62knAXPexqo
DuGyn63APhzErXQsnpErKRgx//9xUJ2c8C042mvodTyqJfY0z8mPF+ESkp3grNlFodPvfMeRMDIX
N8vq95vlvPXF1kVsNgg6aVLeKSwFNJHZPXgcQvCdF/fMCQH/4qy+MKmljIqwSTwdmHi8SX24Kszu
DZyPjrFlS88wsAtNkjFbGcHl84VrphuBzAdpk0cdbrLRJexejMiUdplZ4xynO/HafJmO5SLhLBmX
RcqlXL1bty1z+VQz+wJqF2XMxq5Hye/Oz31KQArkbdudYRefBfoh4XfpQT+CUQpzBNMV8/g6md33
rf0Sn4oJgyHJXB8BvG/Q7rVJibu3SWvbp9tCLpX+oEZMUxUZY7wwhJ4SMgj9RvKVskPskbfg+g3g
69AWa/YpJoscgrW8LYgyWvWPJiTVGTNxdnmBcM6HoH1Sf0Qn/LvOWe/7i1F39lGU8Hh900Y1bpGo
YwJBHJny+QnUvdWP27Ivq7IuSCjMFWRJoFnbPUVPgxhU4OdhO+Jx78V8Yr79LFqojvSI51VUSdKD
O13QG/e+20+SpM/q605+iO/UTf/YJyTF5LnXB1ax0dK1koLmOgnbibtcWaM2NEMnnMK5cXcOPqLL
NEVtuuwPzL3z49cRD2se0Q7Cw2hiHLK/ykPWaXzKfWm1BT0YHrt0ETPD6dE0Q8ZnfcgnHVKMAXWh
5TmywT615zGKrF+dWD1PC11iCoT9gqPSjSAT8kCPig6N42B5Lo5ODzJelwyWya0UFrHJYsYriiqv
KpoGc6FLKr207IpUh76UVu+E5zoxPc1UgRavbXP/8jLi9JG98OitYgTpheJ1yDlDprL+2h3dLGir
7v8Q3LqrcD9dpWGg27voiKTARS8jVVyywDkglRV4g+RmXANRfZccpH1MlJjwTs1Ifpblwt2NpGnT
NqrU/lViFkj5pKzQVM2Jth7xDr9d9La+eCa/jos/4cfCSsLieUNVDUXVqOTRDzhJG0IIpoBXaf9o
oKywN48c87J62Q6/gPQpi53FL70rh7GeVvACBlKUKj9HRLYNJz0J4Njcyhhyax3fxF1uNikJt8Z9
fWBdGS4eVGey0mdFqRXbiC/wCbuJd7PddL+LQ/4j3Y2rZPOGbguMIl3bob0OV+6RdS837dw3RyCr
KnoeBE38Rtw2xq4Yx/mAG4piuoT07YZZQLPQRIW9nGFQeynrMUbxZsA41PdpZE5XU1uE5dUTrnkJ
anY4i3WDtKywX5D0m5wrFHk3dGOHl29ll+Ds/b+kXddy40iy/SJGgPB4hacXTUsUXxDdLQkehAeB
r7+nuLvTYAnDujs7iomYeWGisrLS50k33mjWC4BFg83MnC+KX6zt0ncn+Akn6bKc58V570UwISZZ
v1HtsV0R2BgYyYHUsIemJxW4JGChlSSLmqhSPOWGpAWatgiDtbBDzshMjOnLu25dX6Jlz8iVTfr/
KD38hxitUL0mxZxxBWKvClJXKEbPsWaAxwB9wvJzprk4IkUpNK1JerlLeWQrbEXfRbwFqFt0RyT7
Gp0YUsRs+p10LsZnI4wevf80K9IY4NYkbxbNkTaFlgEmhz5DLMBwY6Z8DF6SyfYXQVV4mfKWYoTD
fapJxMfA3C2aqIibejN+86YbWOxugumTYdQYXgam6zHA/3gyosx9RY1u6BafoysKdSPBWNbMzPNU
toLsCENBX8MyIoWyDdFNGLgZKo2nEFt7hm31wkwhTfnYEAmBE8Q52kgkWiaEjovTHI+5NNOvTTsz
5EUObGLLyD/bDccE/pxSiWNylEQMmdiVM7EjIkh8o80pw/i+Yr2RVLdqfR2RrmOGEVNMHNOkorXe
k24VIt8Oe/aQwdphcv8KLGR5kWLQbh2bVxP2x5VY47OTxm9MlnJCs7xJw2EA2Stw3zAptsNwlQCo
B7GDgRdNop05t0MXV7G6rkoz2lwtFK4YAdyUD0PCGjS+yArWzVGq7Co1XqpWHKnj/kpMxRqMn4nD
wpiejBJHVO6vZfTOswhukl8IHV5Dof/azXRkxQ2staj1+hivo5VSsFI2k0ZoTJJ6gNeaTzDOjYP1
lvg5nEz7YrZr0fRfWkd049+BxVAwUzZhTI96J7dZxqF9DfQ2ObDIw9z4HLYxFsMhx05ctA9W4m0y
iygBtUNUgEemoqT/qGH8Wg69QIRdMGGFqsN16ZnIah/kVcTsHZpSnmNSlJZp2n42x4ZmUj4k64v7
QvdM1FWR+8osszrOFiiXsvhJ7oe26GOalGByxXAL0fxIfFDOaLa+9bsxBxSNM2bhctLsESdJFXhV
VcDOR05KVaNetciDC4hqiq832wBdzrztG4FV7m/O13NJmWo7Jnr0L3KUpNTcwGVyAXIdGTC/6Rs5
0VP0hliCMX/l1hb/vi2xSaLUjbViWD9I3ghrqmMTNdLnX3Lv+frG49GXUMr2er1mUtfPILOqYl7U
z3iv2TdPPyj5yvjxVf/s18b/oy43qeJHVCl1qyVN3aY5qJr+wU71yiV4IrwVZHr7pQuRwbcY9Qs2
CmPCY1LTjchSHgBSyEFcVSALqJZMdzhbRU4mZ0GViuTrn/GUepYV9t9VbQkyrRkPRrbglkqj+1uk
N3+2FgF0lHYdaj0H8pAGXTGUS+ikG/685WznXfuJeWsHFTqj/eLszty+c7Zg7FnQNZPeCWQQOQFe
hlckUxfvJWkcZ5xPvJMWKUqAdVkt4nKfCbjCpERddugBpTfvQWmwzRsa7BM9fqmN2Gb5d5PqYnQi
ypgqIjZyeFF4OzWlfmkX+UrUq1BH56H7D8CFwLoRKUqQhL5qcinBkWRsMWy2zWbYag4aOGA39ecP
dDKZAkpw/knqWqV1vJZhCoZXIEz5eqMOgIeoDnMUDDcvSq9f7S/VRRW1WkSrctO5DMdg8pXKMo9u
UVXkkAuglKIPv/bWgnRtN8vBTGq9WKTmx/MDsohQmlfUPGCEllCF/NJztFWiow6QMg5CruPbgxwd
hJL1QSsxVd6ARmHlH8JybggsUzVVa8Mj+otVlIzXg8aXSQ0Kkm4WB3TyQMpv1s2J7efcmvZpRoQo
IfdyoRITAYRUR+LRu95nSIwY7zyaQBuzeSMeMitVOpk9RNwEHYFCA2JdylqlgIOIgXhJrBXg5b0v
KdSD99h6SX5m+So1/1kQOiZIcTPQRCHO2uB2Ov/ybzrwC0UTFdLOrdzby3N+Tvr9o6NR7NQyJPbV
SIMhkt5C7KY6eEb134OSQlWMaNDKAgPsYk00LfcV/wiwBwuozs3KN2eMlzSZJhgTouxOGpV8PfRg
W/h1Tq3MXhRA90WeYMV4TtMaXQEU8pwj8qBQJ+rRFexl3vWGSDre+u5OMd7SEwYbnt/NtOobkaHO
0wq+WEcqyDSSrgaGlCBLf3Xk01v8UVvpuZrp8nqNXaGtM1t+aYFerP77/Y64utEXEOU1ClraoeT9
UsIXRHDTkEeu7Lmj6oDSen7S6Zsb0aE8XfTl5bVa5IShgRHZ3otqiov3ZN+5/6Bpd3wiWqcD/CQS
vAqUrpa/DYyD58aYn2S5lZOO1p/z0BnV4ZpEUVOCinAMTjJSVoXJ2Uxo/mnFNCJDKSYu8CJsLQYZ
71PYAXzUST81CytQ7Nk+sfINso2MeyKG4pshGRGkDMk1zStfTkGwJdmx66Z2fUdYbtFSulixMEdZ
PKSUIBdz3bzxQUtzY2Cp3nTJWotnjnEkFhVKAUoh9jQr5Cnzm1mDmqavc0dlowJbi8G6KTsvixIv
AXsHVbf7fOnoKWXS0CZckN5Q8fJX7Uu+03IzQgVDceYWttl5uozqzEr1jODyj9y1EW0a6UVRJUwL
JqBtJ7tg5wUvrdW8cSRi9ZjJMnIttIiMaVEyWXtKlmgV0nHXL2+zMmWjc1BLBKbgzarRfartGXyd
8m3G9CiR7Dnsv0QT940U23zrHFozg1tI+2yVeIgnUR/6unoGaxp40g2RSf0UxUuOg3f6qBgL1Qub
KCGq+bCxscJXNA7Yidka6Og+fs1YsjPlXY2pUfYmFNJ4DsTG2ykx+22OPmLHR4S0HHqWqZ5632NC
lMUpr34Uy3J2O5nCYJYWr6MXxf3yLBmYmox7I3LwTU5GHKRMCxbDlPOwwpnO2VoBiLj4U0iR8Gst
loCwzkTZllgOg25OmLcCzGX7pqzCRX1xMbraMJP5U8pkxL77aO34jfv+vM97kPJf/QIY6DOTWS+c
zCOOaVDxQl8FSZh0oPHaGedVvL0IaHo1wx/AmM5144jo+vX5Td1zP09uSqRe9OCrQEluoT1Wu8qI
rV+/Cn0BEBYhsE6iGfVWsza41dE3XeO2MQCwvZcWH8wENXlQzz6CeuZekMaCNye3uMnt2Df8xa3X
Ddf17Q+3ZTXbTfojYyZTtqcsSqFsBhy5N86AUd7JpoyaU4QyM6v4yhIZSpFIXlJzRQFKsW6GWyRn
MeH+wSqyTmxhggeukOII+qQQy1IKRO3yJCnKOd61+LPeJbzVvLe/ZJ1fI146CGigd81jtTsa3Qqh
td2j0AC+svITk1c4+ghKudS3cn5VAnzEq7kp18HL3Labn4XeLg5vKVokWFB3kznN8aEpDRNf27JS
ItDLzVcg6xdG8XtrGHvWuSYNuyoAPQuzJZJE8zbt+0rIseAMiwpPitUtAJbAGnqYNjcjGhTr8jgK
+2tCaKQ/UwUD25olm+v5jyUm7jfXyGCFhZMpPOxI+etQFO+0WitvXAiC3OWi6Pwy9lEvPBwOg14Y
/jJ1dotTYBa+mS+L45e7v/7ao4Zo/DCA89xaPhqkjOMeuo8lyOSc37TA6LMoXZ7EaiEnhQijITu3
Vb94rukm6wmjU9M1miS4Skqa4+f5Uvcd8bjENub9nmHNJ1/8nzPcdc/ISKStMi9KFUTMtDBEswQO
E6SScZIpRmHKWZkrmiQKgJR89E/QraeqCZZYnM6rCycb104XLGOvmV+5kXyazAHBSRsxpkddjMcJ
16oVPBzq3GMCWYND+4o5A3NxWBwU48V6e0e6zpCMxF3WTq+nme76O2ByfDw/992TpQVEwYQX5pN5
QVJE6juusVfImdr1p/MZrTQD8O8Byzy4GEi6AT5FX+vWzwgzQ61zROLb+fJRTASKGYP7rK+gMQ9b
vmgqGWUFDCkJshPqCkbnPw+pEdiaJb44gNM4cm9f5SX+bZTYePfVYWX20FqsztTJ3tgRNyTKV2jq
oG2K9gZumBtsb9N38RIQ1aKOT5lxBuBRsE0XcML4+0o2nX5rLRYr5t/dcxndfTyABRWRjJBSdruL
5KAVvbo7zQI9WfPLdp1aIlZUrMJ1bWkICGqHx8wfK2f3/ZE9kqUMuCeX7dBJICvpHi5AXaxVPWHv
Svv+zEBGlSUOqWlZBq7A4zNLlYj3OAUVT9JXOAP+0LLkdGHL79C09ZUZP9rNETXrt+dC/t3gPBKl
WMoJQit7yhwZY6f4Udne7gi3xH1OY4p/Ii/yGvqHVfUbaicWMnQzuVAI/3ortgJTcjCzhMnR52Qm
HC20o4/oUBKapHVYFTnoNEZth+juK9/m2CicY2kRK3lxb1F+1A2PtKjLmse9EmlX0OqW2fqkpfqu
QPVRMYPYEhZnPIwlMA2xO9toVqpRm/KSxxIo63pYOH5gRj8HDAJijXq41qzIM5V9BxgxCePr0CYb
kxmyEwF99rHUJTe3WEz6BvVmQU8WhbXBkjrF4heyvswdz2Bcw5REjW+Bei0lN0gJmiPIbROducGm
WeaBvsd7j9ynHF0vagZtJoL75J47jD/7QFNQjNlmBpyW/z7/9kiM8ncLpS+Crrtzj2wrX3k2lhxV
DId2SrWNuUaUw8iQw9Jc0fwEIsVm7qBsyCpRTr9BFOMxdM8r+KXH30/8ru769F6t3fmf1s+vavX6
/PmxKFBsaiqsKY1voIAubCsyc1clEC8my2ub8MTJdfw5CcWpvpGVcgZ41ZNk786JAdNsq+/ta2oz
HWWiL74/mz+UKL/H9zCjcEvuJ9qFTgR8C3gamHZmN5VOP9A/lAhvR7dfcVwkaAUoVVYEtDI4xp0u
HmXgkWDEzDeLFWuQcqLq8MBFOovXF2kuRRq4+FrtC/TWGNt055vGc5GY8IEfqVAaOQrEuNVkVGsk
LNH6FZjcu4cdxGjBUMyYYciYJ6I0MjbyBpxHbgsIGhaWWvQfpMPa/WecQ+RLgH84kecoZSpzM7+S
sHMCkeDF38M+55gOmpkxp7M6LCYiNbBvRIpSpV12U4p4fieFzAHm9II3z4zs2dbHGLKTVmj5YlzY
pMiPKFJqopJ93s8zVL2ixc38FW9uywEtK74NNLbnlCa1xYgQpS0Ur8oqMUamtbDON0XHnqzEYHUx
E03w7f2OaNCaYtaWYaTFN5RazwleU7JksIt1CEpBSFe+VLwcGc5VQhbg6fEC1QtW59YECMejFFDK
YS4MUjNrwKrsXKKJ8xIcN5WBbhh4G8D+WHLGHMt2SkDn5WiA4T/EdzIfItqqbb3LDf4DWzVf4sVS
WnQ+4xLJ+Z4wmA5xm7kcXIsC0rIRlwOCXOyQYUI6TmBlPhyfDnG1W93UqQgir22mby6ekcBnwQyl
uVFfPBGDFJweWNvlQccgp8Nht8ln4jAfPeOm74pupKABCuolsXZXZJrObYD5BeiD3H1PF9sfxnUB
sMADyzOfIIkMEMDTUBJWsLOMEi4tuVXY5thgEnAAmKZRY1jsemR4HVMahpSQ8I8kzFWOPpdy85PQ
Ix0QKdqq52ZutyvYAgwyJVagf3msGbuJhDPKKxgGI0gCAmboKYNQxJk46zPI8qrCxj8EUxv0Brcm
HFI/xKajuZGamaMe0lpngVWJE6rtgTRlH2Z8FkqZCGVafLXmDKmn21qNTPIF52ADXY5FDPpsWwDe
3whMxehs/kU83oyf8fG2FVcYcF1j5RiRPN9OHOWF4T1N9A4+coYyK7zUllJKSk8EgWKO0CHG10hW
B8w1+6hura23lRassuhEVwChKqEdBS4VpmYoC5NJVVlkITSYAIpkX3a8xQy4b6FtUAFWn7I8dnq2
nJkSUNl6Zk/xhNvzQJ2yNlI6V26lh3w15/AOMGXmLrx467bMdeWSOdc3Fk7KlD8Cw01aLeAFi5pM
NWHFXt42nojjSnq5mJuNg7hBl5YzoPz6Nitu4IkNo9SjKM/JdmNegw6TKMVdJs2tjRWUGRByKSsb
o/Y81h9Fu3IFwNPtzMkty92jNVO3jHfASv5gusqEf08+gD4unMprUJM6R43Ycw7PAVDtq3iDBN52
mRW6ALSbLbM3nbwjmqjCoReS7H/g5nSe6DbIaZALKrJ3/LK3AC+AlNX2BRVG//dzF2KiECGLY0rU
i64khYtCkieM3Rv6FRKYwMEukJoTCJqFf8rQGzkYQMSxZpcIC/x4XwfKteEqpzl7rmPC2Xj4GMqh
KWs+bjCNC1uIQ5vYb2Xpa7K+rTXkFYzVnpVVnzIP48NTzk2WlmKkZgq52yuM79t7i1SoyeAw61CU
BMccqv1JRu4S67Q2qT40BoAiosUmW0SL8oOg8uSKGS4UpzEz/V1yeNNSU4M5IcZ/L1rjqpF7BugW
x88lGnBr5tWcJ4V+j8HG80XdXFCl1DBYsTV1+DrE3yEoFc8PPzHp90iT0si5F2H+IAJNbi9BbOZH
MpluATL1JUC3foc5BPSVe8z2+UmeS5ykorcaA080Pl7FyUizFmGPPS1YYGZoyy0rsGVRoDyLIa+Q
zO+C/pS6kakZydbQPp7zbkrzKaMzUHIz55pe40pyBl34Zdwc1t1MCv9fv4+mCeigkTvmRdyVr3uc
wCQ7cPNdrb8b3q/nZ7jbPkqRYYkNhuh5Banm+d13GhFJCgIWoPL9qVryjmhJoHSI15rxKaPBpt0z
tfXEtTzQozTIINaYh5mBnnYkCUwkFCs0e8kL3+mw2VVBhz2Hau6JccoJdS2RzkM0n2BaQ717bKNT
+thaF6Cc2yOcvb42TrNJ4Wr+rtYCRhRZocyEPZKwrAt4eahvKpjie7w2dRZio7DX9ycfrYeB2TFu
bGISRH74fYqDyRxTiUM670+r1eZeo0Aq5ZT8Pl0NfaH/XrfWOl7r7xgDMDJreSw3GTCdP5CKYGgO
YZKno3NS4h9pIZYZY/8K+gs2dncIAabh69r2pkfHw0GoYJzWmBrWj2Gmp7vjl3r4WmmnjxULaXMq
JTLih0o/E2VWx+0tRcmG2wcvt0V6aHdzN/3wkbG4Ms48ZYwBUDZHrQyeDtHTj3crRWoopz14X9pk
EexmNyxOmX26rRAmOY617swcDUA1vJ2jtvj6eGWI8YQrCUgRDRgJnIQdz/crGYnxoORDMx+uwz3T
tFKdGaDBZsAzzfSZcwVoNyt/MeXcSXMFfjPW38AeyZTv2sVDTxYeDFBxmxaujqa36/LEv/7aXfe2
XphrpdTfy0P6Uur94pgZLACvaYaPPoASdlG61UWaVMNpdb6Fuo95iZfe2vzKbTs1DqFRmFZj5gXg
6qwlD8QhoObskLhktejdE8e0lhzzgWi1EeMrcfBloSqG0+vrJl9fKv1XfzV83ZkZDpqz/RfsQG+x
75Cs0YhgBxj3zrwG6qndOM3DCmKQX6Hc0FuXnWb/qjY3ffEZGo4VIW4qjevxCFjMPfOZT6qzPzdA
oxRKTdykvEZor86qc4k+LuKPAZptAVi+1urM9+XP47Jzv5YAln4HjM6PSGcG8FNGA9tGgSqBQSiF
v/dejNg/iFoVRdIA9ku2bHAJOqvL4+kt5TGZWVsdIFCOTaorDKsxgfKACqUIiIU5CrEYWaBuPZS7
MkNed47nNuONAHUlu9ikG+x1iHazH8gDRfpSW2L4aum6jfvqMl77hIIFIoqAWR1MW3EyDRggqGGa
+thcgQ6BjWiEy8KEQv/aM4RrqqA4JkNDBRRqXKrSgFMCgVVHoSG9lJb/zk7/T7gzD3SorIgnJUGf
dqAzc6E5N7tfN8wMGoNjQXr1495lPdop1wb5a+SWiQrTACD/+GgF3y/6tpDmJyWDrg52CwevBYA5
1tJ4flPfM4QKpAN9ypiG1rhvgIlqIvNF2MRw1OxK79/XxsBE//keGjySoBSxp/bZrSsTGLnlsNKt
9XJ77BnGbUIQHmlQutYvwmFWKDgGAVUpjIW+7k2LwaqJ5MQjEepN8SH0eVDjIKuZLr5vkde875Vi
qa0Jr+CRDuX+zzhUTq8V6LxuBDSyZQfWSAvr0imd7PX1NW9KcunVvj8f5YP5PwnV/YAjnadh1cgw
XPH7FVyqTMc+3eNzAhM1xgcW0TnnUGiRpmxBQQLiUWSHRuC67gfrJhh8opOvfj6kRSvhIuKf2k+M
JbOawyayu4/HoJ55EM3SekCrAvxQYNY6YNUSUtXre9Zw4wSg4yMl4p6NrkSKroj4RFAadptzY5zP
l8Bwd1fj125j5+j2u6EdewczvGdc1HdD8EiXevxc7peVRB7//Hx5abHFzrIi/QfjZX5Xz4QImo40
xEjQltSDySK5Dr3yig4sZIihmOHR6cP785NMoFc8EqEezaAV/KyaZ3dN+eOwI7uz3MPB3zS1eVjv
48HUckDg+QQ2hkGZcTyRCqYD4DV5JQ/Kwbo5IBG/rgCeYYcO9lOApfPDWn+zrgv07/9A8Vt5//IH
NGOqhsB8DxNZngce3FP4IynKZ7yilRwY/ar+eMW+Bd1e6C+KAdjsN2trsIT2bxThX/dK96JXaqX5
QQZyBZaEYTt2t9qb/0hV/SFBvcCbKKP1lUTXJlDMr8YbwNIjkXGBE0WVR7ZRj0+rAYvX1bjAjWnb
9if/4rysLdIHGhmvLJgM5h1RL+6mBIrS52AaYtvB3tlzXJJTupm7RlYES5KwKovVf/fdz348H2V9
Wy4pu1wCE4dVYxva6bn8/42W/HNHlN2V2kzI+rTCic7xdoOxhBMyinrg5lusNmDQIp/6GC09HoVS
JTEKfhF/BffMzQ0TW5GNTixDt44hyl6ayTIAEz2bj+QopXKNxMrjREjGapXq5gbXtVi8tIbzWbsH
eJdLTCBo6DpjGba/8Zf+Yinds9pzlZhmMxwz9Q3psoQoqqheVS6jfDltQP+QofzmK3YzSJjjQM7h
qnMLeWe6HTMF/r1s+MBCGq+pT/uw1AIi7+bZrgyU2BHcYksxlsMdcwct3aygg3UoSmVIfdDFfVH0
J/mHhGjOXmA1sWg66DkFVqjBYiHzqijlIcjzWrlKEJEMmGGmv6nOS4zf7PeMq5qobz7ykdIb80DI
sTIYdCCG0BnIh6Fc72DDnqsB7oY5aMSypxKlNCKlGDQOYICnV2zAu9xtyelT/41MFGIqA0ulWdgL
LHMiUXpEA3hQKPugGOtY37ipbNiUHcOesHS9RCmQyEPuq8khHWcThbWTvkB2DT3/GC5YqRbrHU9k
Vx4vjdIfVVzx3VzFkVYgdwG9wD5gn7TtWBmKlnjXX/uPD46xnXtS3fO8inweAGzFe/A68gLQ2VnB
v4ekKI1+PQO85bkO5idf9Oj3KUkElmLmSS1etKC/oq3qctktkLHBOpMGI4MGxsBYL5q82G9Kf0SQ
EsUbxpjm8xAECbAhxvtJYG/YqsVaEkGe6jM6lAAmEs9JbQPGSVhw1r09Z9tEOQyyMDoFJXm5XKbK
LLmzzVR/YvJgPV8Cg8/VXoAPz5K8SSU4IkYJXqP0ldzOUlQKEqQNkCxnJSam9dEfCnc/ZyRlfuPP
rkqE4+TIIe2g1j+JOkLyADOHLN03maIY0aLsVCv0QAL0cDGaHe1yF1l/YOd+sJwLxru55+xGJ6qT
/1y/cAwdyXl+/RPp5ofrv+vb0a/7Fdc2CXGWX7FKl5TZL7Frnwpn4SDTuh6MzrS229RMbRdRHuto
E/nGR+qUlVLUvq55DRxcoZNiWCRzDH2UmDUBOrBR/QLOiPvhHn9wK2afIkMQ7xpydGwtm2WxD8Sl
k7JTFxKymQzZmPanR7JBPdpyPszi+kpOZiKJDO9zh5inRga5M41l7/6DhPEjJ6lnXLbAqQJYFUll
AQ7Stv+l/ExLMpbm/rnMTGe0RmejXrGkZaKSqXjFUHyWYsydd2O539fvDDKM50X3MpeSqOQxYWF4
07n3GpUGD5uwDF5hBVoMRU4D23VaUScNiZRXJmdJrrfcFecf7QU9jyz9xzJSdD3rFs6v87QgpFL9
tdDrtS2tYe0VpGkxmW3F5yUzHJ7Mpfy5LTop3ANyCcA7uC1ki3Szwsa88qhtuFavWH2j017MiBT1
nKuCb1IpwqtCVEKCkk/AEMCpsAz3a7VnjR9NJ6dG1CiDz6nRwEseDmYih7+xUwsF4cWhMp33pbXs
9aOLsGH18Vwop/1PZIswOSiqgP2mdD7f3uQ6nyOqFAAEssuPpwXiBn6hY9uh4WKG4Ouru2fiGGSn
jcAfsuSSR/oqD4RZrvJ3sufzDsOagP+z4Gwb2K0KZ9v40jo9R6cQ56JcMmMos4m6AlEuf6hTsUvY
NErCl3WPjut6HZ0um4V+M0D/tN2yxur/5oX8oUXJUCTEtS8NoLV6BdQ4qfeH2DLvYH33GrrTgkP8
nLV/I7R/CFJiVPgiVhmRoJZEglCbwBWSTQd5qb28ZdBiSg/lMgqpVsmyQqwt55zRALwhTqpnvznW
9qcFL9UyXcbpyC9+dx7/nI6yQ63aRtGNeMWwsHoKkUEN2/lZOky8v7+x5X8oURaoSLkqz2dQba/1
b0UX8DoWTuYO8MDfANA5YFct5r0Zx/sbM/uHKGWKlKD6d5KzsmpzFaBUr651B43xjWF8SIu9b368
MnEmiAj+PU/RSfT4GOs6EFuN+JilaWKz3EZxd+ggqsyb0zDO9zfe+X/Op3C0ugmUNE1JjHHRdp65
0EXkwo17pMtqtRAIq56dilIxddhhLiogQaFpmzviOh9Sxw5XFyQfkRnB+dZry50bxtE1AZDghuY+
+cFKbU1n7f5SNQo9hgOVrqSlcrfFaLI5hTryJPqwRFzP5C3h3bMDU5qmnSnY31ASgcUYE7qyMxeB
r7plWAyZRYbSL6rgC13ZgYwa61qAVtVzbwi/UyzTS0L8H+mTh9td6YtMxWcsfjvO+n25RLxytCx9
Edie+fv3G/ohz+hy0vbXtfHhIZhdLi2Etc2VFUZPJ45GF0CpqJnsVZFHss4m8DDyBUYiZnAb9gy1
NO3b/ZFrSi2FaNm+eSQZcEV/vjG7cLaxd1mz7UTjPLtgSiMp8+yq+iS0HRaF6ekEpOj5MaYTKSNm
Ueqn9fmar244Rqwjqbc/o1eDgF4c0Ces13iqW8sIX4AJc9yvmPBS017rXyyky6VRLnkaRyK3DahW
hmZxv42lXzOcY4ZaV+7yMvI8YrWKoxvJFQGRhfhY8FadloAkWKVxxAQZq7TCUOkKXT699jdEpBFS
YatLQeY24GAdXoCmr/P61xIYnseIEQOzRP5eNh4dsclvATfca3Ty0uv0+R56QOoQb5jPxYVJiNI4
dcDlfU3C3avjvcPcA67TPTIF47mvqNANrhF3i1XhBsF4XeUYmNS23Ht4TIz93Td8fqKJNrGxZ4hR
k0dT2M54P5RmRDpeN5s5TH4KED4H21Nc1GyPhitguS+Diww7RfcoxZLazbUMTFwFWBWK1Tf+ac9S
T8+9JkD7Ph7LBzRjjXUOpPQWYilkuUvPX8UbQFwRUjBxq+6LrJ7oqbuHOpK/oBa6bJ5B4m+2eVmh
DX+zOy0O4ebzlOwO6BnqBf3zU9eNCk2WgB3Q1qtjfOxdl8VZhius0MmzqEJ0mpGnV5qr82Vnn17a
FPeI1I+ySAyGM8x6DfdIYHTsXgiHpCDHnrl2HuieC/gZAirFuEyGFaDzZ1IY+RLAWEnEJmMx3UbN
9SExOYZU/k3i8S91TCfSosb7dyHExh4TFLg146AbP5eorePtsVxQxhu4h8Yj1g3+fxTJaoMKtPcC
dInnD5vleN4f/ohCWyPLU8l4Zb1jIqG0W0R2vfoNrU9afVlNrwyNRWfjbkkuDeoNkhAuPws25i9L
AihnQ8pTwS9IbdtEHysxJ+ijdSxyM6iIvf6PjKNUR3BLOlhLnAVjS5cT8plYI38vP6zSX6x0EuNg
dIYsa+M5185Ba9V98e/l9ovxdCaGdB/UO50Za5owiTLiu6Y/N+i9jQ1nYW9Ex4Y8HHwHtVl9a6Hb
HWvq0X3EEEEmcSogyWfojS0rnO5qnZHLP11scyVu5oXZGUNuec1e3Rn9m7l3v47JJrpCd6z+RxVF
587qJpIHFW0E0B0mIM3gqqIXIsEf46zTRcY/juR9BGL03MpMmGO5DrnJ8Cd6rBSDP6Oli0GFJS5U
JILQKrreSDBZXI3clfXrqe8ZJBiKSaD8gT5Q1JCL0dOB0DhcKo7LUhWMXJRCb4WcZ1ok+RUonDfp
ljMueo7EEOD0nNmC8ZIZWonuD2sEsW7kFpQ6A7ixa1+PnYPzsi0PKGszSM2fRyr32Hx0/X7cxF0H
nX4yzU7WBzRY6z+RTgwYni5DAEQqcZHMiqYOB5wIEd0VQFSIGERGlZeR4gKg16PrJMy4XE16ZCo7
A6Oo5g77Snz9E0GtjgGdLRbao0ZfAYOfBbE4HTcIgN/XsN6SV++CM+Ih7889xSd2XnNf7dg6yeYn
siUWStokZdFg8Pr5pU36iCN61GvybrOgijLcmaSvbq72I/71/PenI68RAeot1VhzmWCGC5KOGQj7
8guRF0pyia6/b1Gw2q/+mRSOCFJ2MhOUWG08wkF9sXA8Gy1Fumf1h+fnmnxWIyqUgVTzNLtdQ+Jb
DyaQHVgqezKzMPp5oqFGYhD4SRJoBXlK8j50Ev2el2doOZas0Y4y8Fj/7bGfV5irJ53jn4iJ10Zp
uEekZ1hnmgz1/5yJ9pS7QVCDjqSog/UvXI2CLUgrGfO5mjl/r1jlsEkVPiLGPzJQ4rSM5/9FzNwk
NvfbNVnnmVR3IxJUPSGRY00L76lG0Zgf3pBqR5TI8pEnYAXhvIyoiI8HaZK2SkMBXEvMC8CwP28Y
WNetcIH+Fj+3ngs1kxilDQq/63tBBTHzfC7Xqb7qDBFtk7b4zqm7YuFWjc2gSD7/W9Q4Oh6tHoqM
B/AFKJJlcVdHR4pWR9XClRYsaWddF6UXAFgPf5Z0u6KSjSkW9As5Euq+a1QsEBtqiw5jeK/PT8cS
QkpJzNBZkV1r8orFUp/FGMxg1n1Y/KMUhRBqeasRIcwW4ea20owbmmu/iHMX4V+GyE8nSv7cFu2q
N8NNLjQN1F43SK6DhUB9Mg/AEcAfyj9keBUQl42OVZEMVk7XSUekKYsc8/Es6jUIClZTIuGMTVtI
VnaGdsx3vt6//O7sdjkshY0fw4V23ecXOd0sMKJOq5O4uLYpaeZcXdLPypYgoXvVemWOWTOElHbV
xaH3+esABgu6BxDKLRbq8uulewxZGdHpLMnoRJReCfla6yKRyOaG9M4B+zHGW1iiuAWwWgb3Jj22
ES1KrYipkEpcAB+gNM+NhVoTDHOtAxYVM2SowzCoMV7dN+/96mOtEFH9JvoCf/lw3BYHVCNQv8cC
OKZ+Zlhq2pOXZMmb1T2oNcam0H1r7gAemvHuputJIwZSikTBgZqCpK+bZbIGUOmXsJJS3ce23i0Q
qL+YPhTrUJRWuTUex4UK6N1nRxNTu8xent8Syy+kvfghFsihQMLepRYyTa3+G/2vqr5FvnXvCqfn
5BgyQfvzqgqsZMEjBwJU83yb6fKB5UmzLome2GjCrudrwjS0oOmHT9KnbyFMsPYlw2iS5/LEZtJI
w1dZqxQlB6EN9iItwt1zVrF+nVIMeSTwgkqyxisZCETV4vmvszTpHbt25NkmvJZnFY+fb4xuad7I
rrnfw7JYGCuWiz6tdWREUqJGtplROjuU0KZURIjh1M/GxBptoK+y9pUQn+H7TfwhQbmA3kzmr2oG
EvZ8xb8kOs9UL6xDULdRDRiGTT14LegH3myaS2QKucW/9diaiT0GaElCvohxQ9M26M+hKG2tqnFX
Cj1I8pcEy6nWL9b70nCfE5mOPUSOIwBUgLqihzDmgxrM27whfl+KjaAb+GNoWql1DAdhSA5miOE/
TCqAET3KfZh3QlqTOcDT8Bubjw1hCb35/EjTFnVEgpI3oWzDotVaclUYakcv1w6DBAtkG5Fvg2GN
WSWBaW8MiNyCJmiAR9MoglLVi9eBoCw1RqqHlT64BNyAeGWXwFTDlfd7ecQAQ2hnGyFa7VldZJOi
OSJPCX8ve1nbBCC/8/dwUQAx/5yh00mYEQFK9meBrLZzD6hVgh6sN4GxsyOz+bHQD9wH2vFuzhGT
SckPVgrm/0i7suXElWX7RYrQPLyWBgQYsAHb2C+KdrutEU1oQl9/V3HP3VZX61A3ep+XfSI6wkmW
slbluHI+izkRy9g/DtsIr6M+HAdnJOfneIFm10sDr5aj36xJTuTov0d2uTUI4tnE5omXFwNfzXSu
u+r1/hFydWGCHtrn1xgVdFk7wUoI0YOC2rP29skRQ7/EHzg4UYWaygTUsd2ojlS6taPax6BX3t8a
CVE3Olx5ClGbvieJHupEEmpGfWacoVDSgbimudjES3+Fi1Bb8kKrW73mv4uS2QYpWTOjSh9hfmt0
Zuq/UhkMdWq8qENkz4uIgGuZ8vJFnrj9dJ6MBIPLa41jIvM+xT8HK7OdU3ncXC5Xia5DcbKSEHTZ
5STfHw5cgmyOpcgiAyZl2o2pFWBZx7rs1ihfnYEdvrF8+leW8ifngtJEY57QQ92Idvl2ibcZuDGu
BlJ0gWuUvLBx9oGenB9zx6zeCPReBUfc+StOSfy4Cnkv2TzsT0QwVyzE5i/jkuATYeYUHC/pGi8Z
AeuysfqhuAeHO7DDU4m5a6mWh6KR0RN0+h9YUEWzw70zuDXxbc69lnmymNvWhWB5NmPIenEoMWnh
gqzYKbab93a0zQMplg8Ppdt6+k6rMdiO/cucN5Uj/2a0k9se1/pZay8wytxpPrYuUPi+OfIUZPuC
2nNV9lZKMfh0ClbL2AV8efISdSsa4TuFv/ZXuufbDjfSp5Z3B13YBqEB/H1xYdHlOJvyczmQY/sr
JF7pB6oNtkBfO97XdN7v/jZTtj0I20DR5TLc5BWkdyMQuaYPupcjS8SRdP9dk9kSRhlrWPrTwmio
W3K1sb/oofR/ZoR2fW5/FNie5nCcu/kmjIlyzJNdFHpRqjGueeG+qF/NqszIijvnc9/fkW/J04kx
ZlZ8adUR/g6mo4Wfqj2szh2Wit0/vdnoa6IJgyZDZ45lQm+3t/+6/5e5FsBcZrMSirxr8PujCM4G
WQA30AiEBBNvgoJj2mxdoVXqYUjpQaU/ksP4499hAltGUHI9VsQrTmgTLDzDO3Mwj/OV2UYb00ir
WKWnhCawFAXmNzBU3f8QnE/M9thoV0EKywIKBEuMAlw4my05UQGYhH/3kKSu7a5GT830tOlXtDW3
echj75LZoFlD3+HTwbbdt+1+UWq8mz8bOX4bL9tuAwJr2dIaevNXJ/MJHnvZO5+8gcX50HEihZrf
5B6qZYdZoDMUBJGi5L3TKfQFeBORxgdTss1tJ6PndQeob0/IRBz4HeI+Tul5Zk7dEFsmOEdkLVEg
47p7vAOkxjmRJQkhhnIE4FhbE+z1Oh9KP3kZg0PEiz14iMku6U0FvalbijO1d9kECLrrBZ8tYDaN
+P2l2HKBLBVBqLQ4uisoul+rTdURG2vmeOjPubJsf08+XGSzlRET9KuNbpuPqd2hjoThnquDk1sr
j9xmR55fzk7AiakiZmcVIg0fmUuXoLXdt7FJktc+NE/2NDlCJsi2NDHBQlx8p15zCixg2h4+tU8U
dmi9iuebc4CJbd/RekUcqwbWl6KwEr902OfQOR1I6K8g4qqJ2axc0buPhTdn4M7tUpiXO43TIgwy
yFRaMDzsM/KzAZ8O+GE4rwZPNwY0ilaRVSEBHbfVkDggFx6oz7caauhmALuoaansyEcVd10uW5QE
GmODuSfs082bjY0Bq0PsOVySvPn0+UQcg/KtUZgttt7RhDYdL3tK10dzqf6MseTCcvxVQvyD/8R5
Gv/Lx/rWkflYbSlK1plyM4+7tbf0BHvcY8HfFxfhqVH/aRTfcpiPdbmeO6UT6FmuwaC4WwYO+ocp
bVANnn+QnXEF0uD2nkDG62rAN1hGAQTWaMujw1CY1qMsh9RlxbuCZwWz1Q7H9OeDm28tGbAXMaDS
KiZM8mUNkd6m77Gl5TE4yI5IstB+qta8nTP/BfW/RTIuYCVWTdSL+IBgAbkQ8/GB8pGBiYmj2fyT
+Y8YNmyLQHs21jQCeMkeNld79JC3KDbXmC6o4s4GcozlpvPkzbQugqLJCRaAKgfPe8+P6o80JYH3
o2hdjl68S8fGbGEqNrlKafQxRBKuNc/DHLK/JCvUvA/P23apwDPgtZlQW79jmmzcJpRSoJoFrORs
OAEWl0UxRysecrHxmhFgaZnRUSjBlh6ZnNQFKowvvbnQPaR1Hc4rw7MNBkMKKw17FIEAxGvMfcWv
903v9tbfOy4GOrpACfNUu0GUc5JX2L+G9TQflBdpwPhBbDeYNX44L9FjkoEjyckW3C3J3PNkwKRs
1DJOB2hYPpy3H7kDDLk8PLw+4Dnwee2ds7G2gRWwmO7AihzW2a+woEcuywR9iheQTOXuGSutKYXi
/VOdbWLWdGw3BccgtiqwfNIYFa8i/UrHmR3gRvdR2OB9AiZb21+684jW1dBr16Gnbz9DMEWaLqck
NXcHpuKZj5prlYkaCMRjI06Brp3oF0e/OQyZCmA+mRTE17GKUB1ab7wP75e+bHza7ImyVw4D+XwR
vPsCZ7OtU4EM9kvGOdf7M2pFIHhZq27px48+b+ch/RvsVZjKYMB+GBrVEmPIOJ08ZwCxT1JxItnZ
lMJEBEsynTZ1nyj0w2BX/SF5rX6idh9e7E/uiqu5t3IqiAZOE5DvWqkzYzpPjxb2YBU4j2geycgD
9RN93X25/3U45sbuujWHdlDiAcIuLuZpXR6izwYP2HWpyUgNo/bJZjCksJXA1yvSEriBkVmpISYY
q2ro8iSU2MrKS4/NGcJUHvV+pocno8W3jyFPiUnympHoKQeh5P0zmy3WTYXQKzYREkp1P3QyhNTe
aQ0PqnXf87fYld8uFomXjYaMeA/dvvxAxNrIiju5f0u/seY+/QH04Zn8gD5sYl0TRoBEipzH5qNa
EIRm0oKMru9LnPYV7jdknrFLL2jI+kNdCHM3Dkix9SNNqF2hJQf9Zt1uQ5VRd5R0Q5FNGmZPNFNk
SRirnn4/KHaS/gOCyZZcX3mYcQvJ/zjFiSzmol3RfH4OLpD1ssZSx/fy0fCT3RCSi1OD58o5BC4a
xA627oFgDQ8NN8k6f7CTH8AYa5pixKmX8AOc03sAAjl4/T48VIPnh8xd8umhMvaqh+dCOZeQswY5
R/kaHu7fh9k7N1GDscYiFYZgqPHnM8Qu4rJ1XL/mkuPO5VemOjBG2EZFAbYDCWeFTqD3JYkXna06
D685xh3tlkjLnuO8zaYjphLpqU5McQyLogoKSKQpgpPnCe7FI4cDdz6GpxnzIA+x2svYnUA5eDCQ
a0GKvVL39z/R7Os1VYZ5hFXjOkgZcsnUq8FMHdYLqkR+5QDjrDs4lcI8w30pjSGKy5BSonN1hDlg
Ve964T6v/NDjQQW9HX9cX/hoaKgxTYyQMML0IscMjqZAWEO3D7gSqoI+AJFzctSw7ohhE3tWYCWq
KKkQQ3tdToNjbFWCzmMUrv7q+L41YpN7lyHTAnM0qEbeJneG9VjbjzaJ4OZ+Dv+Pnu15tJ0IZAAo
jORU1kKZjv5gvOj0oTiqk6Er8Yun2mxLszGRxEDQOROxADbFKeIqIQMQPV4wdj6ivWD9KKKsC3yN
D+Iacj91l3eROYbC5voKs7yY2OsNbnIneBwXD4eV/6UtTZv3+eh7cc9SGIgCdbeVjh3krPuVdVsS
PD5J9pOGdrb7NjnvgExOk4GmOJbTS2XhNF9S5M7RfOUNmHWz7MViscVd+3ryedTPXFNhUKrUm2Ko
UpiKUzvarelr8BRHXuYvsrPineQsJE70Y9BKieTQjBpcBKejg+bKtjgJGlCe2/zLu9wMhqijXuWJ
CYwXkQjolsI2W19+br965BMr7noR3mdTGeemE6QyOQ84w+pdecVMkKqQxiXPLhZQZvh/aEIx1cUT
kt+AmoqbtZ19pr8Ple0LLodEjaUa0l8uLlYIhltv0y6UM6liMj69ia9PL7yu1PlXZyKSwZcAnI25
KFGIPhUAzf0bUPML/Pkv3A/JueNsn3B2xhxhddFwtC7lxSwbIrjqq/95/+LNOlJossUyOgX7WkXm
3sFjNc1RNtEuuhi3Pn+eb16L77/PXLK0EWW90/H3K9cBIy6l/2+9q4Phwft6zHueE0WYCxZjfL8L
LAhCZ7LtpPtwFW5G0dZbUm+eUCbfaseB02v9XxDkWznmrhldnSWSApka6ISJ6GK/HSq2P02yiiry
+ckdBZ+Low1dgX2JEs7NZA5TTftrF1CTwIZq4SPfnZ81NMM3yFs2zyW2kPav/Dk5qsMfT4BumSba
sJGoulFLTXxGGb3kjRXEI52AB6OxQDQ/kmx5OdRY+XElqec/ZbYs2pzPqXLEMvcsqsfOiuVkhAsJ
45cS+/XZ9tu1r3ARU6MP9T0NmYdcabBdRE4gytHfC6J4uYN1Ct4ene2vv1CNfHRf3+j66IA8r1Yr
tAmeaMwB3wKlos9PsGDZ2zcEOU9AAM6jOG9fk7OnhzQ5+xDZ8dQs8Ms2iq8BarbY+QWOA96qZq4c
5plvRRBUifQbQ7VNsZEVEi7t0v5SHou17nK+7OwDNVGKQZxe7fRKzqAUXMIT9rggyt9KOMDM5vUC
z9LJYQnVP7bL3JdgjDpTv1JR4A8xFycFLPth6gYPPuVE8X0btKAN0XtMZ2M+mzpsWJWDnvx2jUCZ
mziahdrJr2ERyohCLRNTnLLzPq6V1rPs27scPash4Y6Z3HzAe2bNgFMjGI0kKxBHS5qjE3nL/TLa
mbmNdFWcOD5AMbBN2S9BJQAzPqzoDp2nF56rOvtGf2vNJhnFXomkNIZt4RP07jv2jnrBg7LASDSK
gXQz0effxTcTkdSrnVyb8ZKY1+wKzYOUeNVKTIgA52Dhxtg/4GtvLbf0zvmybMoxDCLMSAgQuFYX
8AqkMwoUK3EdY6cOSAY+eWme+Th+oiCDWGpSJ/LYUXnobU4O153vgwaRgz4c4DcY8EnLeCg0A0JQ
bTyDfBE1TW5imAO9BgM8yKHLSduEdNPl2rM8TbRdPGRgzOQRGfAgzmBQpxXwdgoXaPMCRxFbIgYS
glmcTipzju2W/71z7wwGdM690aEnNaBl9t5OHgwMkwB1kEqVtiJIjy/LryfUWAJbd7kuI+fRNBiE
0YL2Igo1jjPF+gEnflL2dFgOMwN2LpB/B+MGAy+Jqoe42FRWTdanjZzb4meJejSWMhLN+btg7dvk
2SxqmeeNkaf0kX6/LNLncAPqugM4d3oiPPDSMPNu1j/PhsngR5xH57IvAFkbYJb3kSMUzddgh4wP
/vovPeSJZoyng0HKayqAEoV2/EW7EbEuTpA37cOzf5OBjGGwZLMIKQw76dNgoGCBbkIHgTyPT58r
icGNtpdNua1h/5iLueX/QFrzgCz+movzs7HF5OQY9DDSMFUSNRpR6UGjCfiEKH0x/BZegwkPb00G
POS8zIREga2vT5dNR3K/JCCRkblDqLMtChOHhXXwA7XI83OHs7suooLAGYtdwTUsO3jIG1JenbIm
Ork8wFv6XEfx1urs+7f61vl2B7xMBkEEwyqC5AozQRYGc326rawFUBE4sQvuq2VQ2QFoYr0eXZRy
7Ia26eNFDeFL0HiHT2/DtSUGZFpJPqd6hVt/XXleZVtXbBsGK62wROkCe+LuKz+f6/22J3Ynazpi
y7Miwp6QOdxgBc4S3Lib/atJsI3JWn5ypFGjYY/aVLFAQFdMGUvgGeutWlnrRiODO6g4xUbBdNfC
j3e5/ZlsPhHmcKTN3ZWpNMaER2TXis6CNMyCkNyJ7dcrvBNuhDqXMJyKYR6/MSs6tHCcb06DQFIw
6fnXD17xZ9YsplIYK82jPM577eb/oBs+BvEWaL1RZuJWrme7laeSGAO8VomUdgH0qVG3a0YsscIw
sk27AhE/fCFmsbBAkfet5iKkidDbj5r4r5mWB9dIo9/q5HQiXekeUXI7BEifPCPkiWKeOs0cc/Bi
QBTNup4cC+mLnlxO6hnSXj6z07+zQrY935CQvajphwsW0UEZiX5GwZWWARIe6cJsK9H0EJkHrwZ/
dGheoNl1UWHwae1hHNTEzgA0BoZEs5wKLee2uKbijaWBftzglo3lkoLM+oPTH8K8h2kkd1FDb56z
cZqGQDoWL+N/X8gZIDP6+cJxQGe7U0zVtBDdadjbzRLHRmdBi4US29sVjL3CWv+PHofzLenv/hO/
vsUwVyO0mlYwuxz4hYkkTEmD4+yZ1ll43hhHDnsbVGmUGpNeQcQh4VOIRS8xGOoIDu6+QrOP7+Tc
bh9ycu2MCJX6UIFCeHc9So8z+AMYtJHNo28O0gJrXvJ1dvpwKpKi9kRkqWEDkJlBJLqAwT/yvlG8
80rbtEsRJbIY76pzX8fZFtKpQOZWKF0nmH1Pdcx2FQho/afrgiOC973ov0906q/qmLVtCZ1O40Na
EespgbdEmyydT97+FWn+Ef3HCNmZlUzVU1HsYOsvJ0CWo6NUD04aH+PyHK2oNd+x9tu48UQrzRRD
XY4rGj86or2L7KIita8ejdXXwXijmy7/H7suedoxr6mgyTrIdyB03L2ACZ+mmBOnXKcP6RFkGLw+
wVn64KlxMM9q2BRxnknUGk9ed0gCB24elh2hWPv6+fXFpTyfd0m+vx0DIOIlRGlYhThKInFy4Gv6
ht0fuQAy65OYigwuaQv+lsgY5PVyHvRaNZFKBuVU/6S52spOZC9bcOPvWY0mkhiXrpVTNTShFA5Q
e00wbYRJI2GJ4XIOVM1VoTS0i0qqgf4zE8v3fr9jcnTOm6BRcY3VxbH8sPb9W12hn2cdfty3+7kC
32+SGAdhqHVByE0NktannfdxbF73lvvrJ0GkD/rvzO6JxvWMZ+4aZmYkUTItnRZXmA8WiFFRFaE1
HnXkal4EUthVb5tgQHUr5/lQbsrFfwYfP3ngNefvoQYmgW7GUFQRHX6/H2x8vZ6lVC1E2iMerI50
YS95uzrbH9ifwCVku/GBMaDymzQG/sMyx37xoRVvKdoCy5xww39Y3oV8hCTx9iAfyW7b2t5+1FvT
w3xcaYM0w18j1Lr/medCH12G4jKoAyRDv5nBBN7iTivbvI9EVM/WG9mtVFSo4VWLkOh/WUu6woYj
kYIJo/tvEpmP3IjXeBiw9OCYPaJiaxggyUQ6GM1I19cn+NUv/ETLjK/7m0Tmdl47IQnHIBFpKXKj
OMGR0lUh3cJd1zrnSfwmieL65DTz7DyCmTWFFXXIz+7G0ZE/X3279a3jJ95BmbLC2Wjj5L1S6syD
ocuSbIHlBLw8MOHfBdeFrCDMy2BQGhm8DkY8PoADxcXyboPghUxsWh1FVgZt9dXCfDNRrv/IXq2F
nQx2v/axJgQ8xnb0Uu7t8+7gdLy04Vwv+m+/kPkIXXTuaywTwi9sVyhMgOR/A3sb60XjguANR2MT
23w4q0SjWwrND9DodbyG9Dn4/O1HMN+nStX0HIk4JnAQawSTrqhJeCZJuO4WPe8/jHzyPZgHPElC
q6itHNoi6u4O8tv56D5/VR+88H6u0vWbRszT3Y8jXLsIGrUrx/GtBmzRqNYGT5u1RhQSYQqw9NKN
hXZ/eLQLLKXdYMMDDEJ4MVLf5laN54Ke334P87bLKV5ivaOf2XE+1LfxQ3dyIoGisCEd5gNpzmgd
WJwEzlzMN5XKdqMIl0C+ZBKVut5ct/GTXIHLLXIe1eUifBiQJsBOo8i9ElDuo6/usv4Mneu6/eBB
2yzQfH91ti0lMcJosEz8jCuKiMiCYId94A3YT4k17J8cGKUO+x0LY2nS+rDILD2rRLzPuO5B4nR7
H4kJ7lTYPKZNlGIiB7mN1Fpob4I8pMUzhUgh0uKDLWDOApMWNpQLc+6Wptth3VOQgbQUDDpi0ZVQ
sCBXN10V9uiH5GPnRSXR0BOzzTJSOHBSy8VhNSzsLYh27DYGhxFFWBrUo2Rv2unr3xSvfrM2BsrK
SzFakY47Bzw9oXqFgShsJeO/WzNe5W9yGBApSkvtxAAngHSQaAuxp36qMRoox8LjWS7n/VAZGMF8
XJZLBj1shy49dEMMlz/QgKr1owUPtOZhWFF00TIlWTNERjFjkAKoBZN68ZwgIUggiOh3pZ/sby7J
RBCjVq8MvRVdaqoWffvSVeu9RQDK+2LmOkLhOX3rw4AekmmNFgQQ09qN4123yjoAWd0D+bkE6ObE
bza3oD7bcPMIsybyLZkd2UxUM+y6FpIH7Fp6xRb18DMh42BnuJvc3U6zj9pEGOMjtzo4FSSLIoHs
XuwYkB7gBmIjy4Fb6J4J3aYnerOgiSOVlV2EdRHQSyGbtYTma819qxe82J53egy0aUagaWoJKcIO
jscbpmrRCoLOBM7zNJft+U0bFsqsGoyW1N51w3bkX4EDfmC1xLRruxQc/5N2gcS7p6f7VjnXGPeb
VAamTDmvsj6mZ9jZ2c58aD351Gyd8vlLcD6jBXcn7lx2/jeBjHd1Ns9SXRoQiOF2ybls2pYcvtoP
gAh3l7E0C1gTW2Qg5HLJRfOsUVnYdPNeEW8ZkgzkXQdu6myOUO43tRgQEccEjfNniCqdxqOrE+PK
xoCqRXQ7dYX9OV6Pdv30NT77h3zxZdCuGg48Uwl/PIUTZRl8wdaUyLKo/dAQrbD1ny+85qy5+Heq
5O3fJxfOBJvDuWogorVva0URiAojRqS/fPAB2p88ypR5rwIpGRNBpyhJJnMlzqkmXHrMVxz1VV2S
flP8Sjfn55+Rv2pS59DuEA6uaa2Pc5Lzl2Iil7kUg9EmUtlAbvSwPtVH5GqUFWJ8+4D+Os4FnMlm
6PJEFHMdxHCo44sAUSnJjtIWlfDDJ+eKzyLyRARzC9IgrEvThIjS2ey6V8PFeNfBzxa8VNp89DYR
xNwBsxIzrVWvCNprHzm7M0m/UDDBrBltr5Pd2iTSvnZbJz26bolZZk946hEBk2deu+/cVVAkXTQU
2Ax2rTAJsNiIxEDTR5qnKVNbqYjD9U7oobG3TZFlBCoS/qOy1OCXNA0vYmPS2+btg84N0O9aL+yv
px79GRhb5XxDnjjmaBWtSK7XAuJS4ry/j2S3AJtuRrbPPreZZjY6m6rGAIlwFfCIX6hqCA83p93R
A33vIvBVMGUgr8z1v2a/1vdRsnFZhpyoqWX/e5S6PZzhDCEIPYaLwV3F4JiKeGmGW9hz5+OxIVim
BGOShgbud0yUj3RcCZIbYwH0ylyv3AVG0n6Rh4BsV4Sy1ej66slBlutT34Ne60cIlguH83XnQGBy
4myYJpu1UEn0xMWzW1/Wi8U+Ah/pzzf7ii7BL7uRvb8aPNWnMhm3RrgqiZZdcAbr0ylC/pS8bley
H3AXis85aVM5DJYaih6GaAfDXTyGhK5acq3EXi4WBP3KAtx6O/kFVK24DCxzb78io3tCkmjmUmf0
61A4w2aCAOGDAO5WcgKdGGbmioEMlY06Au8TznmJU3EUhCdP47nDe3G5QBzcmu5hSOzEt58CDEMt
79vK/GX5Vos5zsAoiu5CTcXYH9BNh7nD+39/9u2bKsI8SHKQxaBSEqCIM8h2dJAW+mmlfmC9tR/u
uCNCs17vVBzzOIWNrCcmvfzYfZk5Tqn6Vy+03av3Vi1XzbvPHUKe49CD4X+fIAOl56Q30c8PBVFV
zR0sGMGWE0oGuHik7OQ2LeX2xHRboru8s52/C9+iGWS9ymkom1kkHV+uCzyQWA+X9kTnmT7HRNie
6rowL0pR4kibQ++A4gDVcE5MNBvLTs7QoIpOrL269OV1xCIJuBSUhBAUyjYdydubD6AgwPavHwds
ZP3kfru5AvX027Gt1EoXXwdszMYBOq0r4MshxbTgOdJzlc7fpDDQkY+yVnc5LOTFec8SgnWs4aNI
nkWCQn/o0P07PIeT/sU/H6R/DIOtaQ3mUCq1hfNsayKRYDmeaWMB0t0oEH5xPt5sYkUBMz+KACra
QFjCl2Ss9WrQztKxvdqO+CzR4sq2eLRNj0fMNtcaqU9FMWDSNY3c6VYm0UfGEcNljNE7t92trpLL
7YuaReCJWgySmHLWgKE/h22cnNStfcV2wEjFcddn/bCJEAY89H7o5UsLIY5ZEfGn7h/OrxwApi/F
H7YwEcGARKeWY5bW+Dw9bMEP3eOFVLa5NN4le9XoXAKRm6d6Rx57l/McdPgKEnvH9cXFpHLZ4TrT
gdc2JC/BAp3wJP/Y71FydBJPAzuQfoxPmDRartxqqRekXcLh5XZuzCLl9yGwF10/52WrXRPpWJok
7f1xtJF1uZIv/cx5T3kmajCX3ao02KgAE81lJ7IwfOhHT/7qeVWVhEtnRj/dvaNmnAQta41zfMVR
0xTBZrNMwB/VkcXDw9tqxSW+m+v0ml4+dnwiFsYzspqQthligjV2ia2eglceK9dskK5ohoIwHdQE
usxeiTZslDYpYK92uFWcahEslX3uD3uV7tOsEd+hqoIsu/KZEv35/mWZf4gmwpnLEiedHqh5JcF9
AGPsZqfbO7iZ+wZpntodbFrD9R11/1d4/S2W5UgoM6lqsOhGOmqln/tbewhtdY3iO90b8FdlwskB
3+pak8d2CKRGCbD3HJWEl03nFQSbdazOQSp8zeWumrVQXUW+BZRjaO1gzlNTwB0QXGsK2J7s6jZi
vz12al+Wq8MXuCfvf735l+hbGnuMsRyU7fl6kZBnoaWbcDV80EHGtHRQbebImkXuiSzGZbHOVjlq
CjTbbJLQ0XtXldFqWXnPzfshxcaHBe+pmO2awNT0/50lyyOb1EGujTW0U0jn5bL9sAJjqDu4soU6
hvM5Hu5ryPl0t3aSiZkkdRkUo9JLR69f5L7qHUTO4lzu52LgKz6no5D1kFALzvWxAWVniuUYyzVv
tmwekycnxwQ5eZSoSpvj5BxkrGIXpUQMy6Gnms83TcHpD0SeSGIclOaCCXftMkjIq5wcGiIeJXKs
ngt7aT4sfth2uvMPmXuA28frxpjHzYlo1l9ptT6V+wZKrt83797xWhEsSSN25kdEvK0r93mwxbsD
DFSP6bkM1Aba4lw1yRYrEj/nazojfrg25JCs2o/i475Vzubgp7eAQZRIMiKltCBTXCA0RhNT78Yb
q7aFhX0pV5nNzyfNOoLfB8vmk1qlz41Ig5m+gHslstFVPS6q5eXD5MVztyt1x3rYPFJS/995agW4
C5Ds9yg6v3Rv6F3Z5J611/a/9kcsjGufB1+I0EZSLPUehRxeYEnN9N4PoUcyufty0aj1IFFbwux/
vcu8HIxsp9tHpayRqPhzvirn3rD0E0ZY10WW4IY26O/23pulRS7IYK97eBreSv9AwYojcTZEmnxV
Bnyyuo0tZWjpTZV22F17vTUqqUesIueFtwrvOBn8kS+RJZojZFVu7VGe/VP+cLVN0N0WBKNW0gIc
XG+D674uVDDCYAIDuy5RBbEcZ807aJ4xMwClyaquRyGuT/5AbezjYuu7GheWG6pRne6ZEANHEhql
z4EFncENri7AegfSrOS1xBuZu/a/tVcGiJpAkrDLG8KSzN6svY9Ks8tyYW4d9C4mdvw3pMX6BIRU
BoQKSr2nizDXNbxDBFQxsWy8kH6ANM99O725u3fOkV1+V16uqlbE9EV5cYpVtLskmA1aLnc5lnAL
GmkWNpzEdWZHGxAmZptPbu/kbWnBvV/AeDrhOUh0vb3imfY2ayzS2Owu9kdM0tWS8my7mb8qiey9
PR+4s0kcF0RjYCg8D2behYChjYOuzcsr7wGbI+OYfsfbv09wLugkbGWUOnzHztugo0nxSq947i3X
ctFfg6jt0H/ktt0tVmgUXPzs7Mf943nRom/xOQLTC3gcFuNC3G07F8uMM9t/GfrF8HjfAmZTmtiw
qNNoCO3eInNl40tjCNVVpEgl+BhzzZaDc0kdLfaEjPRL62VVY5Py+omX2Jktz04FM1d46CKrkcKb
YPFJI3lMMBZw2ohXjOiv2jex2mAAmweWs17hVCpzl6sws6QKlDRHpOROu815n4a2dEbPlcq5WrNu
4VQSc4vPcaODT4dKstANrdp5Y3c4y5XiShvj7f5XnO0WnAhjm2ZAi9yqRQphawyqhJWXvkc7/XiO
nHZpFwbenMr1se7o7GzdrWKvctfHxdYNwnv3aK2Svc3T38HcZjFC4F3UVOk6coR9diV2uaJcN/f1
nY2kp3KYuyuFeTWcrRH6Ythot6vsPRYJLQzbJSu8bXSKN7F5VdQ5vJjKZHIvbVN0UTVCt6G1P7wE
WXi09a7OjX1fN56J3npSJrBRqel/THTdHJTFGxjjnkyb91JTB+Teh2KchnMyhjo+Fg7Q2m02KSZ2
0dcZWbT58ZNfvqOf4540BmSSrqj0KIC0ANvnE3u16hY/ytUTx/rm3LzpB2IQxYq7Jm9CSTrK6VLY
ozQ7RnYg8OaC58ZI9KkYBkK01pK73KS294IunR26dJZ78viKFeIYpj2s+XzCvG/FIMk4SMklyei3
WjeOo4Ee4BlduLvKizR0aXKzKnO+60Q/th9h6LMMc8IQB64dy8vXaKTHCg/0CXDsfM6H03XMxuia
Kksa63tIoxZJCgjojsXoGzSNm9jjRx85zytUsxP4HtwMzpynPJXIoFMjFUJUSAq8xnUdkFBA7R7B
JDJhT0/Cw33tZm1xohwLUGU0tm1PjQSnqOa2hkN8uS9iFo8mIhg8qvVOAFm8LB2FllQb7RW8LK0d
e2hcvi9n/iWbCKL2OQGkfBSzJO6gS2872WNh1zWh05ZrLncXzyIYUGrCyOiCGN9n3QUEXvZqi8Wt
6e7pQDlmuCWYWTufqMWAkqAITTIIKt4q42f5JoHP/yw5qeggecJl1+NZHgNNUdQ1qnEzh7X3vhtJ
BXNA6RZD8NzogacWA0+VWFgYg8chlg64bEanWBjPwgowwavM0dvyB6hPzo+BJRH8voXZaDRjuOmO
0n4lO8/05b1vfbOZp8ml1Zn2qKKMazPOIQYJZXVx2ry/75Zo1scaxwcXpcBnex0t7ouc7SqYimRw
okuFvBNTWAZ4Ajc1QlnZjWov2a7LhCAY+pcHqTNY0Zt1q1gixL2cBKIuUdZHq8R9lThwxPaXREY1
NFICEVFC+l8i2hXsTuZZxPzLiFKtQSdvDc1iECm8nns5BWErIqpggbdx6S1/Pcb2Ag8jKHps7Hjk
589mPc6JTAacsBRPbaJQxy3GkNB793DdCmBo5/l+N6frT2P/Vo2BpqEZ5Ki6UDF0o3rvjqT0WgUd
dGib4XW1UDC4J4sBpnPdd+YZ0cMRXOrSPiArbtA3bw7f2jBwFMu1JkWVQaEPsclpU7mbIQInq7JR
T+ddufjy+V7MPLh/y2RwCWtjatCPQyukG0+1TJqIGG72IyzJAflqzts4j7ffwhhsGuVGj5oMClJh
m3h5/zbNpon1f4xOZxdyD22fJKkCXQzvA13F+/0y92k2HC1wBVZm2Rxxs+7zRByDR6Wp9sGoQZwA
b+LUu+UhW9cvYPxwOILmIN1AcZRS6KroY2TsQuyjPLuiDQLDnk7w9nh2QNWC6TaOlLkXaiqFsYQB
DfXpuYUUlBIsJPVV4iouVoxxtJltDZ3KYYwgyapeuVaQc1sDAkqK4xKtoZgK/fEDS6J5fZGzfZoT
cexDlcojWNTPEAeGFscL4U8cvZ1BWjSPbK5PaFYwyI529ZP95e36WGrk0b0+1NhDicFRP988Va9g
xbl/1LNJlulvYiznjC27VXShH3RwNkfMYRNs2ES3DhAZlJWf1gPn3qlz2DUVyLxl2mCkCmrsMrwP
eZFeifoO7+D8hQpD7252JN7sCzvzjsv9Hmzog528IMen2SDYPlvo6XQl183J1kbtjMflNocI0x/G
vE2lNghyXeCHvdRoA7H4rHRz+DYVwDxE17wt2qGkR+1tLnYmEmXxv/x30hvvNZpNf0xlMa9RZw35
RaT3FN2iGG5DBiR3lkfQoopvP5NXHevQSwxlv1QBr/eLd4r03yehgNr0g9ZRG1ewT9vaZu59e53N
Rk4VYwBIPmfR5Xr7SuvTe4R9unvDfYC1JtiizU9LzH8yy5ItbBPDkDmjTSe2/8Pal+22jgPbfpEA
zcMrNXi248RJnLwIyc6OZI3WbOnr76KB05EZtXnQ5+5GN7rRgEtFFovFGtaq+wwzG4cV8OHe3zMH
iCSuNUsdTJ1ynN7UjWsYP6IYxQAbG160DKLE2cvmUz3EHsfbTTbQjCUwXnXQaowMJ5BwfmpdtL5T
MADO7kw77h8lGIdqUXB1I4AIh55mMFMu0DbDbwmdDPlHqrA9oZfhrCqR1VIr87x+cwh3f8kf2neE
ocrvfj6PZrzt+RdH+Y9qbF/ZAPyWizg0uCuOGw94efBQswcErnSyjJeHmKy6jPVjnKQvm61+kaAf
QA0O+T4gwTIJ0WtOUKGbgcPOfjoX5Bug1cIDbe794tjiZIZxLJ/xhXQMJRpkyO9n6COAq0LvJmJz
3o1IzYGNY8diGI9oaLXhDzXMBYMZFQk2Na1icGzyX1zhz8YxrjAxgRQQFdAFyQnQA5O4ASBgRFLP
Oc9qe/mNOa/99wnI7pyzMBWTjZVjfMcZEXTZ5JALc4HnNd/aufhZffLE8NaQ8Rv95X8c4sox90eL
bJqPeq7W6BWLsGtAjZ3RnhaOblNvqrFujCtJpUuYyCfoBsD6DRjUchJ+8BTjrR/jS3Tdj89neoXl
JHlQUZe4TlbxrGM6HPnHOlioXa0s48ZUYIKwc81bfMZLNNEPawRhlo3jHT5ul3azUlfyCiMDnFXk
aMhC7+qZJsDjw6WsPGkVLC278E7eCjB5HDnTd/KPjow3QQFXbqQBK7lCffFSk06grQ0OMkyAP/xM
a9So+SR3k4MJIxthQXgH6yKKVgPtKOIVOoKuIHMglMJ0wp+H2frNDd3rbELFfT5wjgQ7ZymetR4F
Y7qul8HxFmj4A2LCk/BA292BNsytkfP2kfEwcTf0Rq5gfdEwAVJOZQ7C6cpG0/sbxdkPPPRbgWz3
/qby7iMWpjeRjTNyDlASw6uA8MNde/g7A9zJ2sXMOG9JJ6WZkmhqiirhnamrTFhnRangx1TFzeAh
cYMeAFI4r9psCQ3RDEs42k0t6VjeryWtTTWhzxKgmC2R0qvIAQ3bTq8Qzd6K3tLGJJ2F9hReZmUq
CsN4riFrCo34NOY5JCfnsO1BXguj9Zp3A23jZ96xn7LOsQjmNGpRcZKUSoJ1Os7us/OeOM55Mjga
C2Av78EKZC2BAGSiaOiPZgm8ajEO5GIEA1w0HHlTHnQsjjENIW+LWjhhycyStAE6wP9yBEx2no4l
MMbQaOEF0xCQgFou6mmfJKUREADg7hsdVw5zYwNKqvWbFnLw3j4C9TC0DzNjj9AHA/YcUfST2chn
rBJza4enPkHy6aqSA8eYeNIMiGc4Srw81+SDaSyJuaqbsghB1jlQ54QePqkCvLZaU88fkiVQWR0+
UvlUcDCWyFzcptHmJVId2K6CqAcEdPwbjXNM2UxKXp/DWOsgoqFtc4gdEY0jj/yKzoX998v9veLY
N8sJlJ0LJTJOFyxg74Ynz5S4LLscj8Dm3vOyt7KOagNchwjYPsu5zYPEn0x1jTaFdeBJlpYFDJwm
BI5H3VbtA4FPWLunwxacs1yzm8z0j+UxZ1Zt4thsqVdwjtJR/M5JudihkTOdqZ09YPpmvswl8lyE
ZP/0xbX56dvjHy/OPtu1alCHrqfCnQ4EOBT2jneAp2KqsX7sAb4UfSKLOFaYLKgeK1C1ZyR92M5B
lIkmYI4J8jyTzhzitvd7OQmphRw3F+DbeQfTeZyRy+z5ixNXTGYJxooxp7c6Z+DkVGDugMhW5tUf
7e3r/nmaDAxHEtjH+9ACdx7MuVBmgwtQmZ8IhlafHulgBqr6aGybPXWgklzxCp8cn8u+4DPtMgxS
hEU8zfbcXkGen2VHvCSljQuxwa+/ONqfVbhAOhfFuvaganaSADMM+RZu0elfwrJ/DJ2d9goT39SE
4OrckaACLwTQND8D9w3oHh+uXS14VyTHF7KDnQrwmy9GREOL8uH08MQD5eV5KXbGK5aMMkEfC7Xz
HBd97KbzimzIKSBKQNQWoNtNjNuYd5q568jc/Oc4vigAD6AmCQ7fYR46lJb4A1Sq8z0aW/6Px5ll
zRHbS6oPZ5wABBobT3IOBdhUNfAgL+CqvniuinNZskQ5vtZpRSRfz5vmbd7Dr2AfP8SHfAFf9f/h
IDAO5KzLQVpcqDgH0dpx8yLOjpYXSXaQE/8R9aITqPvuuxTe4WNf8UbpD8DZvHpjpEC83eNMPczc
5fI6v8bFBONcL+y7vTBPSp8Z0LBDz8lxs/FRhc3duRW5ex6JACc0MJnHQpHW9aAq173zH/I13um8
ssdk4Xrkjtl3emvmqMjT9wggt/FqBSz1G0o/T8im8+6WybTmWBTzVIjT4tyrGY4ZWp4AYYVHMvKo
AZgkH8w1Ies3kE2A8gSEJ5RdhQc6w3MuJhOSoNk2DGQJigKowEuccj6b2S4aiPCUoI0HnNfEFX72
TojPPtBbLWq1uIe4xkbGGDlq8N9eCCYQH2bkdZ19IO566l+fkv2ZwptzB7ImwQXGi81EKElq6BfD
gPyYZGhQUR3/RL4RjXP05AUMLIsO0FBOgqBQ34nSc+qGaEXn5Ym5Nsr4lF4XDFDVUBtFrD/Mldkz
Gisc7iXOC01YUhwJOceTVEBO6R3RW4EH4CFBodZ3Hhc1UR2C2qPt2vNYsHlZAZ65WEzmoQVq5BAr
EH2kbSre5wJMUrgVLnNKzzm77H1vppMLiCfW9hZzAaRaCeuvpCPc1MtUDWdkNxbjcoBeFpdJe7Ub
JJbaBaZ0Fgea7QGuwttWw6gONVeOA+e8GdnGIEGRzpacQ2i4qB3ntCy/l0D+vi+EE7JbjPe5mLoa
KfRAOO+v8/s/PVkwGS8a41uk2jjFPs25eJvLYhegRQvdTL7LEcNzYRYTp7SC7FeWBjEvGw25nd0F
j7g/D2uAD6EB1+GsFy+RZDEepPaHsjTopqzwiPPeN93jbvGIoU5htq3tywyIQBwz4J4/5p3Tm7Ee
F9fUFYZXy8XgoMSLlgxynrtoxW1dxX7G/D1Fr+LsHz1dd5y1xTiYQRX7WCypbbRO+zrAyMEhztPu
vhCDbQry9f/RbpWscQN6B5xugCY8Pvx57T3bFt64F+5kpIKRbfh5E3lbtnHQrC4N4FEEOJUalcSK
7B6BDjTDQ+tMKMcvkMBeeN3h0zY6ksmkH5u+y3w/8uVDthCH2bZfvwG2wM2dakfDsacn4M7wGp2n
38cjmeptevqUdBfFaiDTCRebc2sPRP2SljlwYSljG8VU5NjLpL8aCWTOu981WPTBoiFgoBIZFWAf
XGb2fSmTD9aREOa0R4ECbCcZQlRbfPAf/9MrZPTzzPE2cj2LTB0/T1GPnHhw28Pls4/WFEvx2S6f
KTHBfYUmoYjMkUjmfCtdKpxqBSIxepqQZjj+se1sYywAUWKXZ2/PtUaqw69zPRLInOvYaspQPgUK
6K6/5t8v/6khfaQQm8swhr5UxRMMb4VwoQItY27P3mQHudy5wzOH6fD5Rxk2gVHGgQgWPZzmmHQ2
2ELQ1bND4lNHD+0D4pKPD4hdUrIoXic870yzyY1QCCtFkCB5dUSbGG27WTyQtUneAswg8gCrpl/j
Iz0ZD4JRteqiidg04JUCHhKEsmAye9APsxrTYmCDDD65SzvpmkciGQdSlgqA6EQdCq4w875rnxKn
moWOHBEJL1bAd8S0kuegr4R3KXAOOZvyKM1cSVBwkwGi87LZhA+beO4h5ETjjDNbG7O1Df55EEHO
eWkBzskwGOcSxLGexymO4ueBJuDqzf2jzt1Exruop7pMMnr1bNBZ6HlADZg9EFqDAhccL1KZDr9G
28f4FcNMT0HWwWJW79XesvMH0D3yRvb/5RAgSgTKmKWK16GAUWvbcIqkSJFiBRq94/04wCgXD7hL
lxGIY/YguOOF4tPPHvVHIrNHUgVwi55KXCWL93aBKSEEXu2Glol4aYDpYG8ki9mv8tRgLL+GLExR
OO/ISXmP8Cx/AGyZuJit3n993TeQSaAujAH8s5zMnvmqlAWFHsE1O5/NI0Ze0sYJgA1WXMBjsSDy
gqzJxf0Aj/n8CfXz75Ake/r0mA8PMcEdxXnHUnG/b4qfz2FuCqs7q1JcQX8nnvcdSRfpk8PL5vyL
nf4j5HpoRiZUF5mPjlvonMfz86tWemSO6c0XNCXcX1yOMldTHskBJ7FRDzmU0T7BnkZJBjSO35qc
+Rpt39WeRiLOahmkQRoqyHfv9IgOui6djsxbpI3u6zKdyPgxlGupaSQpTbJwOGdYNBT/8Rfa2/HG
kjrH4UUn09Hyz+6ot1FkC9rtKDxD0Ep4Cp/8BijI8+BpfxIJD+v/X67yH1FM/Hi+JHJ8iqjxb659
370NtZASE9339DlZBQdkhTqMCyRb9JBEPN9MFblj6zLjV7rGTH2xOtGjd/TevQUwXehLkqDzfUmR
6ShkKM9epu+5H40Z/9IaQTUYVGZjv+jLCg1dS4QrwsPqiztJ8i93z48sxrXkfVNE8Rm2uaJ9u56A
JtHFDMh0Lh6QQMvnqMY7bIzn6Iqu6CML0pzQJ9K+fpl/8wIwnuNgocU0yWzkAMPzhxVtiEFzLcja
zqsEaCYqz3dwZTGZKC0Xh8tFoid74+l2GYFTNfCEA+8NxbtPWUCxvvb1s37dJbBv67PN+yc5YEz6
7a1zAFXF2yWuWkxUafVZGuoxNXoJIZ6JtyGaiGh3wn13NYlXMnKM10TfyF01Vphk4vUiOW7Oi/dP
geCNj4AOw0wzDFagNAfwjrPdo52Wl3OejOk0EzSCoiYCvpBRUVPgjxU1V/BAqNwBvR2ca4Va8i+/
Mfp9xkHqykVJqz5BYG7hBQJIjpqIXz1vLGc6ozwSwzhHFT7Y16gaLwiGjQ0S5Xhc39+lyQlOcySD
cYGtefKr2IIqILfwaO0UHXTtyjwBzT/ahLOzwx2pm3SAI4mMA7zEgQ+y8IxujjyrHdSprBgJ3ess
J+8moxtxb6MYB3hqaiOKrVRBHrt06E5d1mUCOsk5UFp4K0lX6p4sxv2ZQ5B2qoqVbCDH8UJHR+kU
zzTenckxvqvVjM4VZZ0YVFDEHqKzUx2e0DvK4//kGd41EhmJ0M6Z0Z1TiHhBKb14bknS24Xpcb05
Z3uurmokR46LzowCyOlnq6M+e0+XwoVkaB4peIs2HTz9WN01jBuJsswyzX0NuwOcSBBcuogqOkK7
fbl5v8mU2EgSVXokKfGFIm1MSCrco7O74mdfh7BdRLj26oVXhZ2+PkbyGC8xVP4gtWcsonJl1N1g
1uTRsB9qMEm8YYwALGi8pN9kfDiSyPiMuBguNShjlMPpRRcwm4bGqb11SF9j8t/uxpEoxlnkCVgG
KgWLGdOI1wCPF1o4MUuDKgwm8yjnM8cfTgYxI4GMxyhy/9QLOgSKM/19tdl5KHgN2+oPGFH/Fz0C
v1fSBJ6HrFqgNJFllX0Htb7laxjLRjiTxvPBM4i6DwunlZd16pivHNV+O45bYUw805Wt2kpxgVMN
2O6Lg8QO+BqsPWom+MO5IScy0bfCqOajU2AJbZGC+QrCKLresC5DEjoLdDZVDS0J8cT9dr634pgb
v6jUsh06iKvKde30trwsKIOwY2zWJxvd0xfK5OJwFvR3mHErlDl5YXZKkwtAstDbhydLZ4EWreo9
YEaBO28QuPHob8dyK445dlIkWFLXlDAWgH/pJPsQ0dE3v68Tz0aY85aV7SnosgbOq3M8oGyqDyJ4
7Wz7vpSJhM6tKswp60vA/asGVMEEsGjHmZsHmIjod2pjNxIiAZ550O2/vZtv5TF3s2FGtS5UkOco
u015iAUybJCo4roPjhmyz5N+AHhPKV+3KP1bPvMM7rdzulGDhYw+4+4f9AK7g3lhjN+JOFkIaf4A
Dk510/DR4Mjj2Df7MBEwSTOc6aptXk4fodc9ZDxvy9mXKxLryEu0QVxJ5wYKYex7FR3UztEFL3k5
48XPQ0KbiHRvF4+5lwXtZKSDCVkvG0dAM52/aDH+diX/4qzbRPx0K4pxDEYIVAXTx8IJFgHLWPMQ
Qg4vTTOROLyVwviDMM3VOjch5WVzbF7ee9ciw3nZOKVOX3RPrq2TN9B2bIW31WYl7DYrxy52FFtk
7vyHkOD2Wxi/oZ/yDr3h1PBPOmlmf+OFkhAg6fHKBBPptltBjOeIxcRshh43JmW0drpoYdiWYWc6
cbitKBxfeKVfHhlnI0VBVQctkodk5ZxbYq77PzFvSoV3UarU64+kDJWkKl1HzRLDn445s0BpuDuQ
2SzS0QP8wnG8vx9fN8vHQhtnpQ+GchH7dLwErkbKNTAXAzReudq+DTf8ggQ9VHccL0uBVckYgQhz
rCFanMNiuUaZ07Ad6cHCABrn1E1k7m91Y2IAsZArMaEriUvFf0cTFiCMgYD0OANByWKNph3ubcm7
x1TGpxiNXwdFB/UcuOPdhqSbbmFzY1KOH1YZdxJUhenXA6SAx32Z9gTZqDolRHjWZvCUqADw3DIn
0lAZz1L1vZW0Cqxk2L2Y+wI1pIabo5l4kd1uF+MyyjCv/a6raKR9dAakoi7AQtrEoXvf5HmLxziM
IZODurOolwTM4Srj/DrP1bMQxOk5LMW2hRbpS64Tc3k625W5AFVz7llv1vy+LjxpLBJgBl5sSyuv
a9Y64ovlyV+NTOR5xWfw4pxcdgIQ7F2GpSgQRUmhUQfzxE3lFW+4yXjZuonJ9BtLYPGFm748aYDr
Vw46ivlHvQTSkkV2KD9VZBEsxacycy+zAscXaEucyJDnNFjo4SLTK6U/4z5RUH/YgBwDjVYnPFXS
jQGAiwat9jJ5thtAV2UbjjPm3C8a4zzkLG7ilF5lSe2qg30Q7MR0tIH7TOHtJOM+JB8haVNCDgUx
GEIH76LEQzIRIRZHI4k6hjvuXmMch1QNfaqA9AqtNC8bC1Ojj9p2eEcWLEBNjJsJ4wUDLAqT3F7w
zKQPMHQrbM6fJnmiUrjlZ55WjAsxDTVNRQ1iOvvlaOw8R3a7xkWVaHDdea3xHkf05+4tIvNYKeW8
j3X6ln3RJMT3q+FMxBlAGy5g1yrnNvAM5nODyw/K88fsLGGQqGnby3Qxw5acfRsQIrHzjdEI574T
m3bIwLxTZOBmiWz3X5xforKLewTHDQX/EfZqZXNO9b/o8iODSXW0ltT0Yd1R57W6vLrIPRD+6Nv0
+f0RwqQ4CjMtL4MPIUfanlnZi9RGN9AWrUDLDCy8PN9Pj+lvs/gRx4Q3RtwpYtUjClhtQDG4sSuH
0v3ylo4nhXFKup4p+gA4sMPLWSQ+uMLub/5E9Yn6+h8tGGfU1rIZSyV+PwbrkeJIW4y6oamHI+Za
ub23WIwjKvL24l8uVwOoPixvwHgR/qD7s/6y7GxbnEi3tntQslB6vO/omaPldAD1oyUT2/RG6qtl
A/HeDiy7M5Ajc9O+vI1inNIpA1C0qlENj7ig0SG8OwC17SEAut4b1vRpCd6Kb965mnyvgwtM1GQc
X531EUKsdnVtDHgShSRax9vkTfyr7ppF5sYYanqK5rzGQmVCTbQ8mLIEwH1VRpsnTsXoeWRqaFeX
i1JGKIoZo2SBFPB7UNq7BAWrYLtbSKtHwQYx0vpVBy/ZmSQBSBCadbXeus/t7Im3ABNXgSaqoiiJ
hgaeRY1Z9STVRCOoA4QLtX0cnCgkFkAuzyCzA+812N66+SVy9K3PuxMmFl6TsOqWKmsgKWF7P+pL
mwRFbmG3d8V7++qvheXyW4mI9sDxzlN36o0kxgFgnDwYziEklR4ovqOD5cYA+wW2YUNMu/TuH5Sp
0A9t+polYUUxc2Qwd12eFCouA1hxjEmnTZG5rUyGAI9gBa0Kj62tot29GrbC5qKTdvaMOgN3bmfi
PkLbgAgQR9A6qIrGfEIfXC6l6gsIj5by9vMyr0/kNEcwZoizdAGYaLBNDruO583pDcQ4KChtyqIC
bBhRuk7yjexa7OJUMHzJOiAb6bYreVEsQiK/7nkHaIK93bQkkL5hcUURjpdxRakQ6dmlUCDI6UEM
WnyItNpaviRkp2O2ZiACST9a/JuykUL7NToha64sRYrBYBpEeuA5rone59sPYo5QJFlZnQiydajc
YLtJvNOyst+DuUCMbZKQdhu5OabheX1a9Fd/rfdoGZhd9rvQ1wIRy5CciPUYr2HRT7w9nXAOo6XW
RSbqMBurqqRAsw6raNG4vWW3nWdtVVIdgNuYOZSxfhnlPNdwXzOdbXbIglhTi7NON1hedh+K01Uk
8lJb00F1rtiufswdbiKJJ5TxEmGXCNGQQlWnXAhgZNxSTKH7vuF3eGWJ6NIwVV1VcVJY8IIL5iPr
vIj9w1F0D4fQRkLxyOt3vsI93JrFrRDmdOhokbLOJYS8HHd/PW9l2nR6D6PIUkvSeT7beJhMRtvu
boEZsGAe7h7A6YnZvo/tdqss0wcEyXtQCZPl8uSBrQFE8rw31TXLfu8T6VaMPEVwAgGFr+ETHXSk
fn7Ssd4WU6PHDlPFh9l2iSaDYbmU7MHFhPYyAMTT/X2YCNmwRpppWiYctQa06tsPGE6BJpel7yNJ
P3htS7T5MO/ezj1J5vlOeOPVfCcekTfyWKCRoFDqvGstHzdQtjhVBDBLolssC9uyw23wdiaXl9KW
OYd3ImK0RAuImoaigbYeut5qeSrO5iXLM5UOeVFKLtUGHg1gYAEO8rbGbj+jAMzb24kGPVwCuNXR
/ItWJUTGt0KDKvGj6tSpB4Q1koP+KFSbC8ffbT86kruNa+BWfPq4v58TE5a3QpnYWM9CXwI+qQqH
AaMGHxh4GP/6zsLbHFcAk/r6yudO184LMC8tl6Bd2uspsc5k/3L/O6b2+UZ55uyZgtQKdYHvUCmA
ab5MnNM+2PsPC9IfM1d/VT+Fw32Rv73WrebMUZKB69VHRaMewKH0fgY1/aIMPF6ISA2FOa83ajHH
JYjkKsk1CHGs3bv+93FIgE+C1PP+vi6/w5YbXdjWgbDKjEspt+rBnIW7xwdlKXzdF8AzTrZ5uj+d
DV+0IGHYie81nk+KgwZZtMeqzvqy7I4JYCg6jrOZaAiGWqBpN2TTkkWDRdaI+zQXhqTH6mHyES25
lCh7cyACnX1ZPYK4aGZr9pO4AnxCBgJEZcFRenJZR/KZEymogK9PtQs9HCnF66Pj+YUNQOh0s4jt
h1c6Mrh9fgqXoYtcE2dPJ/AbbrVnjmYaNNkpiqF9ezx96EuczMv8Qh7hc92H13W+2GLuOOQV76Zc
382aMwcRDxr8b7rmdJ7K8Xba/LDQBbRCA1OYYrUvv/tPuuJAfuTmfidPy2i9mSOp9JWeNUBDoEXM
AAn0l+RpQYa966YPH+qawuDY1n+pIt6uM3NGVcVojcHALleulzkHOD8AyhL3zeDZ80R5D5IMUVIR
yCDXxU6M6dYpygJTwo7i+HxKq8UMdByYqwWK5/zk9IRXs58AnLoVSF+So3AhPwVGLQ0QCNgRwAUu
YEOPAEnSHeC5I5edzTIbTzlujnTStY70ZALCHEU+9KpCLKqym7MnqYtkK6+/jMNqn7zTHn5eGnEq
LrpZWeakGkOaGyCgVVEVA4p8PC9m7fzymtvW41/U3AEBSdyP5+dyE2OVrcVe2xkL001cdctx+NPH
Z6Q6c2jlOgRHRIoPiVEn3njt4gLKJPjJ03q9VkDKuMwd1OPF/0X1YvoKHYlmTm4R6amkxRBduC/o
AkGbcD4re8SjIvB6eH5iIjVwa1rMqZFBBJSfzyIUHew2g2sSn96WFfp19jS9zwn/ebqxWDZaCEQn
3x9gyBsE5CZpkSpGzzjtGMdMOsfzTnRR3ujGYtmYJUg3lBJ+yNwUS+AIEDJDvzrGJShqauaeHINz
00zU8m4lMgFnHsbxKa4hUUMm9N2bxYv5/buM53tYRJtqqFMz6SDh7HjaPCDSlhLa4oGAYISXyZm+
un5M0WQcwEnRSkXLsF2tYy4rItvO4XplP4BuUJgl89QTHMHh4ZROxwsjsYwXCK00kqUYYikCM0X+
QojiLUyHkD9k3Tl4HIHl0Pua89q9eaeehbVJFMNM+hyCX46UWcDzJBz6/FkANvmftYt32PJJcDI7
sSObZ6u/k4G3lsOc+qhOqk7tIBpw0w+6LVFYU/j3Nfp9XMCdPSF9sjd5LPHUi/0Ka0cLzVzUaW9G
SNRBqEib9rG3B0AYL2aAY9nKaA/gmC5PRcbVRGGcWGoDV7Na6Z0NMKQ5LalwgW6m3rbjS4QFuqm1
0oxDU1YP4Vv4JH/pKAYIb+BP4ALqXvt47qwfi2tzscBxK8YK7CVca7t4i+m9TfNSriXncwHYs5o8
PuLKWm9lDHtudYIIe+0aszeflCc6Wx5//t9WmIW3iYJOGhp6XmVXAvgUAcoOMJMVO3TVx/uiJmrs
N/bKgtrU4CTTgdBMPTnQAcQPb3EhhJxsmOszoBthrt+8I/K7AHMrkvFGLRoXEjHT8Iw4e8lOq7fi
AoW5ORCmLKdbAQweFWnrTVhXKbmv7LXl594+Mw4pigKtTGooG4PB3CCiXQvOo3dQnGZW+ASNamjA
o8lutHvhHK2c1dP8yX57e0W0MNhvYHThHSUq8N4HMeFJqBZleBZxC+hgr/oU8JhYSLMWhA3z74Z8
3deeF5Sx2WZTPFdhX2HdY0CdNi5SVB7QVhanmZQS+c8bHYgx1sgvgGL3A2lDOMr7H8BTlvFSehg3
WR+puFQ//8RcfkeJs5SMV6qUXOnA6qEeIhxbAgQgwKa59xXgxO/gZ7+N3y9DfQK/BjyfFqw8sDQM
QP0PbfRHC6iJCKRrZngX1Y/gvi6suUiyZ87RoSv0y1ws0dBFVN0APU7XYPR+EP0mOEWWhcOarbVP
9Q9wSTgSpiO7kQjmiSK0vhEqA4xEtHVbdGcPr68SwPYoz6PDDVonH/QjYYz5l2FU+VJqqhiPOVKo
EDrj+/gMxmwu3C5v5ZhrWbzUgV71UGt1ypxhpTqD6TjcOIunD2PhGXgDk1AyaMBzRNv3BSxqnxcX
I8Qn57ubWwB8eDHt+zY5HUhaBp7pugK6s2uNaWwTkQVnqoYa2uedZIejDFf63a0Qhs+/uPU4Gvf+
NsB/hLE99KXWCnkXRxriYmfjJCbSTSaxMd/LlTR5SfyoxbbTFyZQCYPgpF27ldAImx+5WFfTb6aR
DKrtaOn60lIBsO9f38XvLbhrZtaMos8LTjJ74WwTb+WYc5UPtWT2PmRZ842joELvyYuLm75tG944
nTIZDY7UYu5XVGyzQpQF+uZ1NrQc8b7bNO554VS2d3gEZ5kF0u812C2a9RaTvsvvb6AocVt+p99Q
o89gLtuL5YeBX8IwQb9MJ+38hdcs5BWvn2MCjw3hxEgO40Tik9o0kR/gAKxap4ArRmISk8zZCkkG
FCQAnZnZ+73DAyOZmFm4lcu4FKlrE1/pod/LcXM0vGYz7LfP1Hxsbnw/5b1oFV43dVGVZXZcu23a
QvG7RDtUS5TAcqL3eOALL6eFekSogHDpi0eiSG9L9qArIBTTZZRcFNFiNk/LAj83RCqRnCUCfr8P
6a/ICccmr9OxEGbn2iZMBLPNtSu99Hv1EW+BR71KvzfHE5oMkEpw+vX/AsBv6iiOxTIbp6q57p8H
KnZTO+GJji4C5NX1DzWpnBngLFxQLsFkOPHX5Ct8LJe5HdS8GYSuT6lLMwjgeSjcA1Cx1u4zkHm4
d+tUtPUj7VesUlda68sy1fKIXi7lNV4v22fAGvEETWZnxoKYoKRNYy1sqCDKoQNoQg+ZTcAGgsyD
oN1H44Mk0B/8d9tEb8qt245Us1Ybuo7gP0lol5r9/cUfb50832O9GI9dWuc2qfBOgZjSOZozA4VH
Ax0R51X4GETEcXgreR1auacY47iHKGg0RYZEZE2PGw1Jw6MwFwsyWI7+x3bmLxQEr1/i79kek0LP
z0t3sF+zBE1lNubmed8zeT+OV4BxAopSXNpewfcg/++lbj67PIKUT+kI73Kc2lEVA3IazcWj1Mvs
aAmgmeaSdhAkZGRjHWXg1HkBMrVPvDM4FaGNJTGbqraCaUUNJA1PiDmFxAZ1sNfCAaC1CV6O5i8J
jIlz+U/577FUZmMtuU+NS3HRDpFF+thJZ2KNjMkAXrw9hdmQkfT74mW+6W+yxqTqlAUPnbySzE4T
tQ3mX8pe04DVKwHHIUfvEJFI6GmWc54XpeMTUJaCisRu5qkPILJ+dl/pSe8+/gBmqaPyIgiXBB+Q
VU7xgoqV+GbZ63WDvB9uSWLMXm0RjT7hfoh46z21ywZtF4PmkiGxlAOilUHuEBpIwgEyY7d5yR+D
fZiQ5+fuNUSZhWNVE3AqFqL6H3nM/qYpmjIbA/JW0RmRXSjZutMCkTm3z6/oU0Pur/fWy45Yaw24
YLkbznr0b8+V/9CeDhpQRVZV0EJZssE+8YNOjCk0jnFI0HwsqiQ09p2nLWuaV+7n3ed+rw6EklJx
9nrCwG/kMldbWhqhjxZ1Aw85oD5i8vUIomLp8DnA4B7VhXr4kwFXbzm8L+vNXFh8g9z8/hdMdK7d
as48/0GQDPAcGV8QzLVXzBJ9YjBl/3JUl8dVtfwKvH7O2fSplzJt+TQ0NIfgSX7Nfo9fD2cMx6bo
Wjl08cPpIDtIZver1KMv5X21Cmfa230VrwO3zIm+Ecio2CfZKUhaAVaGXkEpBfXT7uKc5mLrCs/p
4mP55G+fli4JX665ddQwUcGsAQcZozn0/qdM3fmqDJO3dAxYyKgd3l7B/aBLnZkWwkEQnRIXoRd9
CZKrrQbcTZ5NzJ0tbcTDs4gS8Z7bgzQR2dwIZ07bkAgWXsMQrsh2JNt/H3c0z352L4KL5n7A9845
2tLr52bhoaauKKaE3l4Jnc5M2sdsTFEQy4t/CEzb2+Tb85PqRp5hkATJ761rty4qxna646zy77Q0
I5dZ5fJsRlooQ24lLerXcgWKVWBuVrYyx5vKOWxEZIcTj8wqb3bIHG8WzCIEBVG4eEpcS0dzUDZL
bOXh/mr8ftddvwrsc1gIjMyzCQezrf0sVBX0vBl/lJW11+zlM2/063eu8lbIr0RDDtgjU4QQvF3T
OTyKQY6rs9OGrv4Qz9AZaz4Yvqv1RMTgtAf3huzxNwbt5IF3l/yyNvol6HKUdUlTJPzHralbRd8m
cqZDXcVHJWn3uaMc6FHlZD7aYZfhhbPrvxM6jEDmmIuFVoZpq/mHSzmvazTWtV/NxtgMbrndpofB
BQEnHu3ynCP39yV2K5eFCc7ac+Zjxf3DKv5eHeNtTkCUkJH43fde4xNtjED5isZH1sMejBBPPA8+
ecp+FtpgrN1M8gScg6Z/yDUiVqQWSe0K+/QBVwa8yH0j/t15TZXVVUOVgFsrGWyFsAkaqxbVUDis
1Jm/jx6yte/2JHJRLLfVJRAO0VMEPN9gNqBH+C1taeEHjddP3/e/4/clwnwH8xaV0P2e55LgY+Bq
FhckN1x5bcfOyTl535Fbg0B5xeMY+T22wchkLNoMBRCMmIFwcJIcYFiXtZf8OXinGAR1G9K9qwr5
0L25vFr2r/v5PHGNj4/e+XhGCMELG6gps47V0FS0kikSDdYYT24FRVD5fSVgAt17CfD6Hw7tLjym
W9WOl+as23QSWSZuhWBVnVvL+j0C98qykIjDa0GXqCjmUyyg/CBQo9+CJtPbY342uxpI5jh1lFRz
C7/mXoCZi9RtiDwqL3SY0NtCYkWSQOCpQHtGWH2KmrIwIoGmUdPH5r2NkX/Qd9r3h+wkbvs8R8bK
4I4l/X7PWUBK/xHLdm20sZHXZRoLSEA4MXRUI7IuPN1D5MBDUZ86YJasAfldwT9kXJq36xlfOiuP
cshqaXFt3849Zd49x+8Heq4IqqlA93ef1Nd8h3Qr6pqfMK9u1di8nqvfj2qq9OhDGBuLz714GWJ8
yMsKtHTnL897f9+sVqv5GSAV1S6D6en2rv97qArSPLvpQaLvhOINd0rGz13Qs/XLzOB58I5HEQcz
JrfLAgYRNWyaDmfPIP4mQxvzyQ4ip/NkoFh95RQFlwfqN7kClmKpJmpGlmaxj4KwanxN9PX/R9p1
NjmO5NhfxAh685We8iVTpr8wqrq7kt77X3+PtXe7Ukon3u7FzPRMxEQIzEwkgAQeHoILExnBvtSj
d95QV4GRmDZI3YwEPtRCwTfTD3vRTNzYtIrjKrY/lU9X8SSzsTW3J4sx5H15X0NzjTA3a7F4pnK0
hvhZFbGdEGeX1sHsH/Xgf6B4IZo9Jm+1XnJhyYInv9/6WZ6IWwfEvCzRiJshzTiFaFl2QQc7wbSO
7/7r/4C1u6tbYFWCpiogDEPuFFDZ2wPOw3nGQxnkl8J7b3idjdbymXHYdTXi/bfgPIQ7ZVKRKxEB
UZfxyr/r+IuitE+5cCgvZJ7Bg343grAUxa1e77Z+bWiH1i1E87nQ+64w7VYo5aaVoWdRYIDQ7XDm
L1/2V3RKJjNZc85krBpUz23LUBz0Xpwkz4g6d0H8nBO+vUBA4qPLTpHQn8xz9LSQsKkFuVLF6sKv
Im/LvO9bJy31pDGQVDEnKwl0OdRZffpbgBMcZRYrcyoHE1EXoqUfigX6O2RU3KDAgKZzP9HU1euv
7JgALUVqdRH2/bfyO9+Vu8YLbA6wXHJONzYmbcKqGJMd74iubCUn2oGiGU70kuhvBjogwXnGguQQ
UBPWeAVZ+MWVHN4O99FCHub+ZaxhrMrVl1LOpiwGQagIvpTbV3aNKGemqJ4AnFbNwPY93+Z24j4B
WXm7dFYP9PNaMl3D62PZL5GlqC6ayxshMQa4ACQI3jFkj9dDG5GkKXj5OjOkD9+oV7mVrwVvfq8+
15kHBhA7AKpZ2D9BkYFev72T8pRVgaBG9YVdbZl9dJ5s9nMP4LhspG4z15xh+5oZIWa8tQBypx4u
rJ4YmdFYn4Ve2t+J54JtQgLWidiL6NxHu6TOSRs8MRToNfV1edbnoJKtmwv4XL1zdJKIXn8ozknF
c2+vmPzx+W7co/KgDxrUVpBxk1nhJ293pbkxFwxSorTNZYRmHtARK5p8ZpTbMdK1S/HrW929SDD7
oc0ZF8lL16oVWa1eu5LHL3B836fY50/ReBVJSlbjMNfq9mAkLgVPX13Vl9HIzq2sY5hSbkxOa47v
8Xn0Aksz84WY874KQ8mcj+Nq+VUb5SCd/ZGpAQFUbFqULQQTHsFCym7u8dkIM+mylYGT/vnW/7xa
KaOBplKR42ROk3hOpKL91h/UEJjI+tKvRkO02r+lzkp6YbZuaTVmciBr4WvQE50zWLszQvwpGL3X
Waw3oCw17OLTUjLl4SchFkGOFBO2eZUe88lUssgIUt1eKjPxBpMzxb8B+gwmFDwqJOAt1QuN1FP3
sdeDeuWIRj9AmA1hj1DCEl1M/dAXnkQPIkekWeDTWABZ0O1MW1at91WtzPP2wmV66ZQX7ovF0AVL
M2q7gdVUjELPUMoSWaAqTGmzRjZTsUVj3SHbOujlOlnS0vtoHR8kaEjxwsfKaDG/1ZiBGyq166r2
sk4nfQIG0Ov2GEF5HPcjylsTgaNJ9W5jFituWy09VOcrcK0yGvrZkWnj0ICGiBH/cSs87DhVaUXS
X0hvNu+jxUaW4OR/6wzA5y3y6OOGAMeiGr3pcot5dDqYgZ8VkeZB0Dj39yv0g2EacnEqkrI755H3
PkEbmi9/j96zfpOfnl+NO8juLAphoIQTRy6VpXGIrdxy3RRWHXp7ZKfaqI66Ulf9q7oiLmdmJmMp
Vog+7NLjDM3JvWLXeoHLY+qNthTg3O04Ku1zLh+dIbwAQ0n5SwndlHGI/30e9topr/R6NXi1URri
2d+ojF4RvVulm81H743rYBVyC0bizj4DVQCvqah4IqAxRabB2m0+ZvHgKyxARCjb6CCEnREce8w3
7ACc3ry15oQrcAqQiVkciX6XcvwRrkpo7uU4EViDOfy6so5tlIZ9o2TceQupwGSJzjuPyien2xga
hb4Nx4mBLPbOnB5bkw4MyUWw8PfnnOkd9e/FGuSdffrHB0E3UBYEvokeiNgpfpSUss9i6B2guLlx
/rX9BT632JiM1u6d0kx2lbN2T6fdDpyh8dtztbxLC8zi59ZaVmVFDkaACufHockVtcJ+qJUevE/r
0Bl2osuh7noC5/CC6tGpRghTQF2B5wM8IkJbKhJAwBsnjFQDDveOpxAAqX+fr4Y2ZPTvU5o9yaTM
hLABoPqPCnoK5Fe8bq1KzkLcN3uxG5N1uww6d6u1Qhl1I5bxi1sH5mi2C4eysE10WJkqIylLBr/P
mb6pbbmP57t0R1BEbdNPbvrqDjTSiClbHX5/htoo+KffiavO04PQyBdk0a8ZWhQVjGhCXyiFBlH+
9iu0pG204D6WtopyXUXoS8I4/z7/HdiqpvNLnQdLAub/f7VX4Ri3rTSr1MwBroBLWsXUV7PdIFc6
zyTDX68Lp7OgxD/otyuJkx9kPatgSbVVowsbZHQYho6/iP4bLytrtIfd8myT+eY9U2kqcIsmRajS
FMtEJ4tsMJ+uevyzsK75qCkRsDHwt4gxBFmkqSJiRq7jYW5u3bLb7MQZ+aoDOW2EJu91vxADP7ig
N6IorYjCcFDEDKjz7CNeKxYIEfn1EmZtSQalGFqnqBg3AxlsCfotPdi1Sxt2F5yAeAKlV2XOfQh4
yFB3J0gUtmESblY9vCcNvJYcoP1GfUnOg3jgRg61W2gL4UVGBrCc4L0kfnrEE5z4UOn+bikzP//S
nQpcrYjaMyYu/CoLsSJA8/2FR/DD87j6bcqxh9MkYYY6fjutdWRK+s0iFcXSPlF3RMylqqjnfsdz
OphHtKyItoCG7Oy49J5/YAFuDoRyk3KWcdUUQNCaHO2v2BAw2GshCHtw329EzJ9wZWSIhKxaxADo
L6+2ZO2bndV77IKbfGD7r2X8hGJXMiJg5mSMoBXP4bF1klfNXKLNeCgAcRNKtQicFLqgp0SE91kw
d50FnTMJ0mDPLdbSz8/6cPX9aGAscjHFz9ff0SF3phEkUM8lPIq+VPZqBVT0pfoc3/gwAHO2fOag
PR4H/e9Kc2ZuveeilhZDGRNlzLNuANvN2ZRGu2+N/Pz89x8FFUCJSJooItcBNMFsza52K4nToMM8
XijtTAkX6n9rk1/su37gjW+EUEfSZGPZJT2EBGZhaZv/5xKo02CVUirHFr+e42HCGzZKpBI6Vpei
4LvCAIKim1VQZ0GisIvrDFB5oB1fX14zT7I5F7P0lqbBPLQjV0dCGfZ+EnoYLaxnjl1SUG6dC8dc
2LOHZvdKBmXScR5sHkZYy+urAhmsgXgF/E8NmPA2L/+HaZwPDdeVvFnPr9RMk8MG3IpYU+h6W+UI
WCgaJtfvO3Nz+X6+tCVJlLnPp6Lqwxi9SPxLYoveZgIGZik3urR78zdcrUYM4jxSG6wm8mo93KyW
WhEXbyVl58dqakFzg+PZrsku885n9HmKuf7yfKseK5oGwAqwUmBmpKRMsZpVjSTNzCGZr+d/28C8
5EsopUdCABeQwAaFihqaBG73qstbJVJztCOMhuqMFoeXEQHQslqIIx4Zymsx9KUp2hFGAM0lqhO6
vq05ZP98sx7p1bUA6sb4NVGYZoIA5Ei/ywv//jtajUvX8lGsci2EuiZ+3jfjwEIIm+jRodaFl9yT
99yKmLW7RKq3tGPURYlK1N3lAbJ4h9v4bu4thfOPBYDCREGeEllTyuqjBg+s74BWqQlDJkJd9KIJ
MdHzU7lLm89GGTSfqJ7ihYKqPrWKRu6iuPKFeRbdu2BWb9laMgajwAy11xcBJqb9Tx56oBYF7E5A
IgqZT0oRJpaMTY7hTGfwtW91ssoHZ1h1O8Nl05mC8A9jt8awXzqtu3ain4VeiaVUY8z9yGciFSS7
76bE6tEJAwQLIJLM7xdgcr6/E9AGJEbtqiiKSMChLEW395nQeaevPoDaaTDrBZ2S4wOw05MNF/j6
2pgxKM/1w+F45Han78AKrO8lPOtdJ/jPwuc8N0rKc62MutlZ5/cpW0SzO4TkKDXSiwwQaQGs8mpn
WByO2z9HOwkt+K2+uOpHr7mfLPt/S6dOW+r4MGp4SH/FLID3tc3Fhu+BBNP5WKFoeirnHsrMWSp/
PIw1rsVSp40WJK6Ra4j1AVFR/2QrsJfMzXDPb88j23wthTrSISxEllSQwsrmfkZxYpIt8UDp+VzM
HcCHPkLKXyp10zJJBzk15hxjANG2P7ZbKTFRF3n5s2BDf4pV9Gv1elGUV4ubuGGkBMJETAZAkizR
Bdc/aMcvAGx+9Vb05psI12dkwoAVd+tUPuTcDEoujLBAP2yDwbrZX8A2iXn6Xl0+L8gfLzheaXZ6
d98I6lgMjUM+XaLpCjHEQpZitf9HiPf+Q1GsIE2lOjOGc3DnowAxs3gYOdQ+MewqtfTfv2Og90HT
U7mF1aAYV5uRpUL9V+4fQLt7nYB19rtwvr//LNq8x8YHRRABjLeiBE9+68QFniT5mCIJVFv8S7EZ
0Fd4zp3ADt4qz66dWiee/ztzBGMV7oGJM3MTqGtvQYvmq3a3aVcfQWlRNKR5PCX4CGGfbARAG5JT
uo0v2raENGIH6/LALMl85JAFTmARHaHnFqCx24UXvZqrbFeiPfa9NjJv8npRHytzVfTWgk7c4SHm
S3ItirryfM8Icqrk4hnVtMmT3jIvMLjS0X59K2ALRcjkI3ep2gRU0c839lFkcy2YOtxOBbxVmArQ
121CC/cCfSHRasnUPBACLIHAA5eNAhL06HYjs0Eco67p2PNak6za8X/7cJ/7BSaHB4ZGEucoEyeG
HgBgCW6lBKFaClMmDaCY5XVuMtPO0rVKl7xoO+qiar8+37kHvulWHu2b5EwJOUkczqKTNCdpMjt3
HG1cwpkyDZh/d/zCP26INo8R/SWJYy7l5u6wChp+X0EJRhWBoENGhdJQv5Hltg0UgJ4CgzV8Z/6r
8gR7/ndgDJU98E6wWjCyD/wTgF0CAi7UwudMDpU28AdeAUlU25+bxN7KMhq3tcBQ363pcqrdBWGz
4t/ee/QMQWWAxZgpqWkIrMxlXJq3Yn/WMHvKd2xlXHCD8yk9EfDzGrt6zpVM0Yv1CAFrSe+WfN+9
1cLXC/PTV0XOiKXPpx6yIhpVvz+zo6uGo93V69wYikpvP0jrVO2+Xavg6wC8YsQYtuxzkcz7/ubd
fgBlV5qCi6pECoYzcBR2d25jZHliq3VqoznsJVuwf2GyoTlPuB3NXZe4jTE4c2OWnC/Rj961EEBX
EUaJovxDE4IE2u31JP6YtqMSQ1eBGmmMpEb8OuoMIB7VexQ5chTptXgs35u60YXJ8Ked1h4bo/U/
Fu7twxO/+hDqaVLGeT6lYT6cpX2HejL2nzvWAF2hnYFzUiSHE5zIUYmMjoCDpt9M8ZGr7GYy6rg1
m9KeEF/vA44YgG0+/7SH6oIbrYhzFxMnU9e5jiLAo1AIOQtdjnbz8s/YrIP087mQ2aLfKbyEaB43
d0aeUiqhCs0ocRHOIRs4Rs+z0FB9NjRl9KblfrPRoqXmkYf7DYiKCigZQPzs/P+vblg2xF2fttGA
EaFZtBLqKf4cgyhbMP8P9+5KCrV3gyb4icKV2Lu4FTd+L5J1IQSBnUuNdnq+g+J9BAdVViRBYxEV
ALdGyVJbNqvCBlsod2ZnYwz6ind4h3X8C2NjBPo7tMUefpuRx66AbRz3uUM2b7E32tqv1iZeYbU2
5/R29h18SopRtx7+7KxTaM/kb8+/9UE26fZbqeMWxEEQ5QIWIOIDPQdHAyfrg78lxUvM87pauj45
NtslCq+7hqyf2361RVRc4ZeREMpgJjozxTZkf+X+qRM8NdtLYOxPDwUHK/N8oQ/P/0ogFWPkscqB
mC0ZzkoXjniXD5WVt13lyWooLbiMnytyd4UUQNfBRSHjnlKLq/isSUlYDefc6leNzTvZgTOZ3/Jp
Pt3sO9/IdubU7vMFPry3V0KpBXbMIKPdN4P9ZHp/HflCaBRVLm6qOpD0IBeIHsdoGn8u9JGvh6r/
a6nUgyrNs1rNAiyV73NrcKUG8x+GfeX2uV1leMZZvK93vcWkS1bj8Xn+UzBdKOLaQZJ8AVaalZo9
jyktY26pTL9gDP+X6/EvMbQzALYlaZtiOKvaYcwPsaYaHbsKfZ1X/pCPLgt0hTsxS4EBP//snQZh
OI2MjkUg/zXqVqY+H3MtgdiQdUmqGUoj6k3o8GVowhh70jAZjW+3LIKEjJjAD5sid6izD63+LBWP
+STMNz+sxZwxZHEpWn8UVQL/+q+Po9Sbq5guiwVcpdS3SOTU7UsTnVXRHHsvtZTWUGM7N6V4HbWq
3mCOjfZvQwFgsq7kU5rOhFrWNwyOvsgIepDSfBMrVlNUhlIsMbTN+3x/DoD5AtWGwuePpb/yTYyQ
dZ1YwWv44js/unL7ITOJHjjPb9H/ctz/EkO5QF8mGRjaahhhxhbFN/Tb4EFyatJ9LWFSQWRKCHmA
Ph9UM4GuSVAIVQT0G/FHqrhsvh8YDCoK11zcGXzILdzxpT2gvFnIiKXKd81w7vCKEOPAyHxbYvKX
dlhKqD02nJjm8j/bTan9AP6ejmNbeIU4t6NwE2u7sow+Cu2gRW5GivXEfgjTMWVXUeP6bWtGTL1i
1E2pMf/BokXQdksAFbKyQo+QDNWgGaR8hHlRyuFTDLtZjjiYQyFzmy5NMUnvuQ7MSktr2rXAOaa4
0rS60cQoKPE6JbtaPghso8eYXR7aYb5K+WRB2CNfAZAsepjw6ubuevlUDInkh9zHDf4k+VcdeGyv
6m2pOP3X81U9EoTn5/y4BzhaEakD9RmpV/miH89DWZpII+gN015QhHOnPNyr4pK1vk/IYh6Riokb
KMCLgKJSlmGMk0b0O2E8T7nixO2lH1I7nTpDbVeCttYKbiWE31pWW89X+cgXXYulnCDhGgF8Qsp4
DvkXpV6F5Xsc289FPFKPKxH0oNZJGlDtZ+Tx3NXvfbevKsDeAztMRF2Nz1W85F0fnRsgpBzQA3P9
RKLuPBP6Jbi5mfHcBIARx3j2KS9866p96wbVUmXrXpgM1DJiZQ7BMq/Q2EW0+QxRELBIlCATUtkd
/yn8ynldiRf8xr0hu5VDXzEVTIchgRwGbbnKr0l5L3JjPD4/qPvXzK0QypQ3XSIlY8Qj9hf50uBF
n10x+cguqMMDwDXEYNIZqwBzOzNs3JoLLeZGtosEPFIHFDnUL0Q/A5DlgzUxJql1Zuq8/J0P/zDj
ayqtlfHPiAxCETCmRNAdJEZu0PwOwr+iPzf5ZWrh8qLH5yaBp+nb3iiXtuVef2+/l9r7vA9DSekn
WJz8ME4vjVubnaznvCmTfztjeSuJOoCUSH3dl5BUKV6gerFUWjF5QwnSYCPWzuQFhMmDNB/kwUEg
Xa9Ag+nuWCyKCeJBw8riZCt0gVsXVtWdBgF9HX17ylgnU+2+ZvUe1Ksa+vVF1iAEiRbfaViv7Qwu
+4yyz0Do9RTtSsFCafreNqFnF2lA9PBg4pL2E8Bf+ZW+U1V5qPnx3I6cb6lVCRafAk21XRz9fa75
D4qAs7XAWLi5Swgt4pQZFHJOrRVQAZ7FCi56MLjBJrmljCdNOk6yVZT7Tg70mDlVRDIwMUfKXwrm
BQ2ncvgdSesoiH6n6h+FfxGzD7l9lwWDaYmdNwsK8sAMXH8m3SBCOIzYHn2RP3dizNucPFmNUoYr
TVLjQzA2ofl8W34wnbeeHf4PQHx0XLJwSvQkgApeKY0VEaR26IlgQMgG6pevry/R+Dps3t7ePj4+
drvP1WWekIdaTWL8eS7/wbFAPvI43HwvYNTn/bjSgCKQ5V7jJukcbFKAhmRnsCW7NtItcUKnWQug
XBeOqTO5ssdZ+V62WAdFhWQVXVr3+ac8ePWrmMA2l/xhslgAYG8/JdSIKidaIoNDoADNVVNaPrEy
i/mo3cXc930soApoWcMbnEcbEIAGt7K4IFLCqlXkM7sKPjCx1UVJfIcxUG61kFl4ADOAJLSjoRdQ
EdG1STnLkRUiAWPfZGDM0D3bgk3qHQXTvyImb2HWF+gYFgHlD+qYEClgA3GhEb/RXRdKq/RFASwm
+EO31eG8x2QjUNsao6GF+pftzS36+tnWYVaO9cF1XcNdWZajR1g8Ru4s+NUHD8Lbr6EufjD1GcPm
hXxW9NDKO7O+gKUhPEeuYZTgnU+QTVottgjfG7YboTQ4ERrNacOALcCD89X4NX6ViSW8CZtpl6Fy
+9oAYX0ip+cK/CCzdyuUSgewYYQneFBi30El/Gu7t/d7kBjtA4OZp8p9zZsOpJwq6LlX7Uzs+wkk
S588qlnui3Ro9X974JvGzR+E5hu8UjSMNaR0r8oSmYxDLaMZoz1u7WqThPbmjbc1y5mAMOb+AhkQ
f48rpVh4QsxnSlu1a8GUVQmAReIYHoInzuSNfKudqs4pY7z/7UZ4f77tD7JMWCVoZEGLAVZAln5G
DFpb5iHb4IalaNfotEs/6b58GMjWf1NCIzoG63h8fS70PipF1QycXTPkCn/TLZ3KEDF9OBD1XMyz
L61L4SzBdh7dmxsRc9B0ZZmzUBuy3vcVjMAQVxruTmSHFmN0+tsbMUQX9DELvmhRInVTJzZuhYSA
jm0A6WlvYErqrlrHF+7Im7kNBXWz7VID8Y/5ozRF1IALQC0QSRTUBG9XKXPlCIhAjVUCSNqtA0Oz
SuMrMANz5vEo9NTOwTxwRNvsqnTqbY9pT/MepA7RWfuIIX5uZILWSHIqMCNEIJ+MgOSZv77FfxUO
2p4xze1tNInRryUv2TJeg5Z33wi80gKxGrPIo/BQM64WRKm+nFZpyCiVMs+CIC+XfL8E7L5jO8Kt
nhn6gL4EQTp6v6loWUFVswEzoXJuTNEQ1v6BORY2OBrRUjq58a/AnFyyqh3urbYrXV3nwDcEeuM0
ToxD9I889oEFNYK/65f96iybOs4ZDI42S+TDZqrK2+OM1C7M1CRUgdAf0cv0q/IUe9rwlk4wCtfw
357fwgepMWzFlTjqjkBcmkxZpJ5bq9vUqFrbioU8kK5Znzn6/SMnmDmwFseePYDx38qlbgrx60Cs
BCxTRldv4+W7ELCgTq+st9LrnG7nW88X+sCezggaPCHwlkACgwqNpipU6ygZ1LPvRKbgNmscrM26
5UIItiSGcmCCWnLImkIMwkB38MiLBv69wlA+nq/mQTUX2KWr5VDv00TFO6Hse/X8nqEFOLDjF9/T
jmQrb2aqhExX4CKR1PxYbIScf5hWT0FD3QVUEZqGXOKtesoI5fNEGtVzsylXMmYeJmZliabijKf4
t3R4vsxZ+WhhYBpH9kIE5FOhG93ZyC9BqR5oZ6G0QlGHhUIRjWT6tEib8yCanTnN/ymJ2k/SCEE+
kUg7a5gTaUgBMTCTXjDj9iRbPWfwCyHdbMLuFyaDekmY6dtVSvtr8I01U5pp52wTneQTb07/0c79
UwBd7W/ykRv9WYC8ZVzOZo5kw9rigrI/em9IIh4aQDBJGowIZUdlQjSlk0sNcD/2s1zxf6rv6JhZ
/HGxp/TR+SBKABZFUfHIo9l729QXW6XpMTQbs36P0W+l0ZElT/Q+0KdPZWHzHhqna2lUjqOJ5S6U
/FZDek7nWJ0v9RyTbsHksFZ2bGxUv4RI51N96YX/wPHNodA/F0l58qhlVJ/nIFbbN/voJP7h/rZL
BPuPDNS1DMq5anmhcGHcaQhog07vP6Wduq++c7tZYsh4pOIYQv0DQAdlAQ074EIfHZppBo7MuMZI
nP7i8YfRxDDYesNZgComl+e24kGiCPhE1L3BGgYqKLzFby1TwnYZozYQyK5Ayw6A5ORK6xb+M0BV
GPBoEM+nwAAIIGUtjHbdfy31Dj16qN58AbW3WdOQYQRjJvgqcp286IoV2MJX7cje2443UwywSi6R
U/7btgQ4iLl4BkwJ+FronsFRrVJuUsBSqLCT7fNeWXGr6Ztpevv5Bt8fqDYP+sXeqqAwQ83mdn8r
uazrtgAxI6sVK8Shv8uJKG6aAedX8AO7EErPv3ZjIcH8oXHIYuCFwEGLqDBoFGI5ZIuYPycMjHDc
V5mZ+1Jl8UIrGM8XJt7dCaThZRgyAQ99RNF0MQoDhNtonATpzEw7rlyxxVqNvELTFYws9pk33/8T
hq4WbVnATMhpGg4S2Kz5C6I0QxGc4Q9LPltX8U9FYkwXDhVs/Ptv9Znnrqae+spgy5eQrMch1Fvf
9onZ1maD2SdA0le1laR6+xYnetNZconAPEUN7DLEa4EsIHTunClWCReKuBL8/cKdzxHbqkmz+UWZ
BapvlfWIySgK0ohR0TJWEkalG/AFscp29Bc055FksHUAQIh2kZna71ZzRGkQJB+sQme0vHAOP8Qg
ERL4wqsHbDJoVVJHqePsRdLGpUL/o6OVZgAgwj4NNM00KLVnqpJEyIoBfgOcBKczvq+z8UrKLgLo
obdpYLf5igDdHW0nsorUfabFRgmi6t5gOTdgjCnQpS9tXE+TXVc6kQ9cGxhy8YsnbqxaQhdiKgGT
vybfYblNG99A2rlNPkhqdJLexoa65t+zlSS+sOo0c/T6vV2pGwH/9VyH7+P4Hw0G5xym04sSSM1u
91gWQwkhBdJxEcsf8H6qANVMMMSuLIhb1M1oVqAsNuNKAGWKVL80icya8VieiJy2Js/5qiFpvtmn
2Xc6r1AkeW40QqqAB0BIBb3UJFHvMMLce/7d9wCQGWunAZmGeHZGeVPxpBDwvTwRNbmA5jfxNJ5L
dzwje0GSlJgY3hrdAMp8wR9srcBdQ0hc2FIa1Qvbdx/JAMcrgXIWj8E5k0wbty4X6iKqJv9cRGmu
N1z+EuHKilWvY4KuXuIkY7k5BMrrIrfPffIFolW83DFuWgTLER0Lir4slGzFkkuaO34PIu+eszvW
6RszvPTNCnBMyf8r8gt1i3u49iwWa+bAtgZ8L81hLce5wKKlllyiVlMtlkG5qPdZMB7nXeDUIchm
yq6u3Qkk/is+YDpbDhS9jabCVIXAt7S+bJbCybu3hYi+bWDUwajNi8imUzosdk0WylFNLlUsItMW
1QYmcEqGpGiSXQn5aLeAFJpxU6qORtjJiKI6s0GcG3nqiPEgzzXzPkmAr9Ggk/A9IPnCIJLbG0Ui
NixawH8u3EkNjDTejt9sjfl+Bps7Ed5ZoCXtrSy0BH/PiVZNbEBzcrHU2XSf5L/5DS8YYuGmkZWg
nxDVsT9j50jRKpcshVtLgqlpr8qFiIbCLO3jHJ7e+k58OWZ3Y9YD8hvIc9x+eSpJHcnTHhr16st6
QPDeFTbpS6vsSlHT6+Y97/+O62hyUnmJGv2HaOdONl6fqFDhT7Ds3soehZ7vyFSQC6/uYDx8kxxH
BtA4PShWLTopOjcWD41ks74JorjP5IU99q+iNQ6mFK05A8wjvC4cpHOqmj04FpiZtH4Jln0fqM1H
e/WRtENqS0kJypxcBtiVPVM7g2AJyopsJdQNmz1niev0bXoXiKu8MLD6lQn2PWnhmH4KQ9RWoWkA
t3AGsc74jdutEjLMdG0llVzqPrbyl7F8zUprII6fG7L/t2E2XeGU7UeGWSiCuAnG3xVrypyjABc0
SDqXOcgxgIQi2pR4jrCFlXSmyDjTuJKiXZJYkX/IQbhRWUzstprOJZb0IvxBhdQ/accm8qo6BubN
iJi/ovyCrmq95bbtamo+FE0fiEFCLzzFY6uz2QqNygu3S36gozeLp+y+yKSdmIYiucjbWrZHptTr
4RiSrdaB5juM3spSz9w0fuvzFk5bL8KP7BDlbiyZU7AhjS1Lb/xgjn9k4hHmKAIZnq8U8ErBYmv1
XvbReVYdYW30bLgQ3kIzVykaYX9QZFsQdeWXL3pKd0lir8z2QBkGMHfjRgZp4LTNinUCXGmod4yH
6Q4FCsf5a1aZhWKVwxrMscpL8U7KhYD3gQdHoUkGQB8hGnIrEh3xolOPsIxMLk1sy6UBbHxJPPBv
dibAWonOh47aGOM2bxwutnpwthiZmZCVrBryuBXrhc955JZuPmcO6q6S50mm5aSvfXIZt6mox4pd
x2aPInrA6nnw2oCrUrRENjZVvloQfR+O324EZb7ahB+mVGTIBYOf0hSdl1VhaLWiS7JdZ3qVgVgx
yRZk3j/5ERsj+oexR5PLzEJ9u9yWTIJYVSS4NOyOgeeJpmEbEFWvC+ApMn0QCiuuRx20cCsOQXOn
4joGo6epS5TU9yA9fInwg9/m5/waPdA1jQq+FFshuOSq1Os8qhg7qeUHp+wUzujHOtvUSqKec64/
kIZt1plGBjNPx0GXA45/z+VWM0Y2iU2+5PI/BeMvQb0ffiE6J8GczbMgi1Eo1ej9QAnTOggvrS+4
VRiZmlIZgLLXilPUdtB2Vs14WdSZQX6MmNek2miVHSuAK38999H39RYUu+f25LmbAvAtmTLkciEK
o4zWxIvsxIA0cW+KPW5hrGLR4H2Pl1xkDD/iPXrQLs8l3wOEZskahMPDAsIoUbFKBywGX2tBcpHL
XabZFVkrspvHmEByEeTfkbIFp5KPdgt218hWrc6jQdj3gj8PRW4GGWcgngHQ9L0HpfmY+IZahCuI
ynSmMQTpT6A6pAsWHoB36aX/Iu07lhsHlmW/CBHwZtsNgJ6UREFmNgi5gfceX38TWrwhm3jEPefG
LBQxCxbaVVdXZWUynyxfb3FBjmUOcVfkiGoiOT3ckB12VQUUTyxaSRmmVO4zfyHAn1aAueRQ50Mk
gsZVJHHZ7ASXAuMb8GXslIBE7Kts4dxOW+3ezzPXSCB2JXDq+HlhOGrDS/etSdv82Op0KbE/Ey8j
C4F+HYCRJi42tutOKxM3kyBz7wzxuPXCgzxshVI7uM2+cIpRtrrsPR/WLUVsYXKy+3x/v808UPB2
BvgB+ptTbl9n4qoE2q2N67u+UwpTf2UIUfKBxJ3dxgeQ5pOkXPFLvSu3++XaJHO44kHnXKE1fGf0
cxqJDYklAQ1Y76AN++GQZLo/wmkA1ysJyDmoLmWNR7seFDeudycajHtUp7XAkfwuNv1mrAif8ZTr
tIjet/S7VDem8NL75axAqpCZy6yovF7QwtDJ0t2gPnrtSHsZvWbiDzI6ykfbWnEKSR1w53Z7VT8Z
tT0eelw7TUVScRctVXBnwtGJpAOJX7h7sPmywqpanYehyMWhU3OHrqdZLtKEe1IeXZsbSZ5ukpOO
kuRAqgfJMdSHEk3qOdJ8PdHSham5rSshiwjyOqRmgfRF3oQ5TznfJ2WW16FTyt95/tyWjxX3ICUK
HXzLC4jq1psmdJTelFArlreugegsWouNSMTMur9Mc9tvchjAX6L2g8vmekNEWdF3At8BJgXRSdoa
DVj7pbAGLjcb16FWxCaChKX3y5xREP2CVXmCyYPq99qoElU+CMiDyIl9XV/LbcVvuuZdqNsdUEgj
nnihsRAJz2RAABqbgBAAcvMYKnPMhsINIHiDWR3lL3nYDBq4KxO8N+SKJOcewXgVWEJj6Uuw4LkD
pyiQikAxdMqOMWGW2DV5iEd46GhqOx6E+BBFCXpd6nJc8F3TvcIeN02YQhqEWPjLDFBqOn7QdD9C
gsMnvBTAeS1cMnPOWbw0MS3rRbDqwjdziRJGjl8JRNCh/Ao+5O4bzOTcC5++DxKBOmsV7UO02C/A
Hed2zKVpJhhSPclAOFREjp4r2lFLe46GsQBIUq7huQvSFhqHSbL6z88GdKqm3iVQAuM6uB7v6PvC
yBtV5NRDiIbZZ1cqTF/yaNjnOI/J0ha9vWWR8keLDgq/wAndUFC4WRv5Y4Yxol1VsDP0HJAach/b
URifuKDkSNNokekhVl0LTQ5kWIhWXYjaBGbNlegc18fUioCxt5tK/dbCQdo1AReAOl0Ul3bC5KBu
NhvKTUh0o4MKLfLXM1ODCCFPRgHLkewaBWlXtOoRXTpWGbqat2hN5atVtMRJNrv/MEXgqphkSJBO
u7bKZ8ogyYMSOUZSmd5QrY3izI00SZ+R65ZKu8ELvdd3FW+i55f3lqKg6aiyg0YP3VQbNXgoCYjX
5mveFfNRzCGQk7XBgct0tFDrcfwQyr4TuQF/SsdsXCm6m9Ah797/472I/AXqbkBogqDkN0a/OHuK
5EV5n9ex0wQRum13kmJ2hSVDPiP/c9/SL90QM84rU4wn4frUcCOpih3xgJ7LzZsW27VrvTZvAZWB
WIltNGFu84hqIMJPTmFEhrV3Uher0ZMZ9jMmWQTclL/KDczpa91EGqMgThykpyszEwUyjBGJtf/8
AgSc+Z+ZadUvJrbQszgJuyhxkjFEl/JWHk1f3I1Qg1rKdc68o4Bh/meKDW7FwvP5Rocp6SyuRjBc
v+rv0BzRTU6D4AlSYIHdg+XmPJ4XVnTamTdTiagHjdwaiAl+kyIXY/QlLmzLIE8cwM0sJNw/Bqc6
hPZPeIJgeGjqAJd0ZvWg7jzkPna4P5aCr5nLCWDpfx/AHB1lUANgCNPEKfkUQsyqEVteNKT2/XHO
ZFMwwRdmmLjCkzMg9/MsgaCL6j40nVmQXLT0lOS6zYnr6lkst2q6XrA6czddWWWcoapXpSIbGJx2
+i6/QB+/aiJTfuspMsGbkkpbag2fj/eNztwVsAkdTgGofOijMjZ5T/TAYVAnDhfhRdkX3icujXTl
NpOgXRtwq6YTeyqn2RKgdCb1PD3HgakBoA05VYM5lqjgeCgUNbETN4V/Cus+F3AVe3JDvZwTAMZS
ilE/T7m3F4+Phpr0cVYq+zzL6oyCtTx58b2w/Y44o2q/8d6rBqSi24YDJYehlz7aRwrQYpeCnJcm
H6raePCUETwiQVnlKooRnfHFSYiV7T7KQBjpJ2DbEeLe/5T6wAvMpg/L6NBWcZ/SLFVxI8hKnXbm
/emfPcqASk0s2JPGHgt0E7NWUYq8iB1kEmquNfWKCB7oEdxHzaDdXkHBWqfQ7oz9jqK/F52t9z/g
RqsFrzfp8gOYJwTwQmkYg/bEGcJ1o/CAkDaBSpJoW3lEkmhUEO1LF+3eht5AjtKI7VdE2XENqHvq
vyX35r9gluP6CXyoiRIQIzkX6gHVlv/iMwF1VlB0RKAP/qdr79qh8XXIwzF2Rv4n+ODX4Z7zZRKI
pR00ZtvZaklaneCRRAuvoaXyxrnHBEjslhplTHsE59HGdS2UKSORltGm7TclZHGgT6NB4e154Wvn
TrKM8jkwvkBr4mV2/bUNEuTc2Auxkw3rQt01BUTVoNveoTIAwK7003SBVSO334YCaaO3ARqt7jYQ
e3wcUVHALDa69GIMVO3QzfY6hE8D4A2JWRYc6ZaK7nMeAG8oPOTxnp+ebtffyvll0A2hETuo6rem
16i5WSSDSwxMuYVyqkriOMnWZcktkQnNPGkmpCBwKlNDDuhuri3HZeYWkSpjllTeW1e9BHI0aRiP
SlLkC5fzXAyAwqOGejFY63F1XpvKtcJTyjGAQ5cEGVRPzWCFRvaCMs+Wj4qlcsns/YGgVgSiDykg
kNNcm+MQXwYNeFwcPkGbk2DYYUPqirr1szqAF9EKXqPRHPyla+sGdoezfGmWuR1d3Q/csGgSp1CJ
WjxoyqHhd7qNA8pFu7xfDUsE4rcorsnidHcAOKYCBM4sYa8UleD7Y+IMLXIQQBYRt/oUAVavSCO+
ohiiP/iIhkKLG8y2oprN4yYFqN8IN+L4Vxi2rrzw1poJrvFFqJarGqAzqFBfTz1fCFzQcBxiI99o
t90AqIJQK2eRq5QDqFf9nZAVHuW5JKANELsLz8u59AAUYcFyoyJdhcQEU5iINNePFBGSmFxVEDV8
0wZU9+Q1p20laZX29Sr2Hku9soJ6yZFPA2NjMxgFadSkwASl8+uBy0ICFFELy51C+uKx4lPTGAES
CK2oTWjJZ7RSX9t6j15+4iW2okJecnoL5hba7EcBhTzfjo1TkR774EWPTd6l2n9MIAF1DGyXKVuD
1xcSDNffyA21EgqJkDq1G1NO2nhVC06Mg7GEr5mpD8EQXtzGlJ5UARK5NlQUjarnkZQ68b48cxvI
xNKJshPkq09fJREret/hz+UEr+wxu64b07aGQmHqgLHTt+W/U9PG0894fIj2KnnNiUSdKvxf3N4z
J/7KLnPRQEeh0sdQTJ32C++ASN6l/keqrZQsB2VGsJJLnbjKARxdfH+uuJ2Lz8nNOLJ6tA41uyy3
siWttZnzd/VFkye+eCJwo6y6eHamDorkU5cAFN/5BLu+J4L/U/WLZCGz9gBV4xVobk2qW9f2hiEO
tCqHvaFH++R6YgTdgG/z3GPNgaynPKE51MdDYrUFpeuOmN/Jzq3Iy/0dcMv7OW3ti+9gjl/SouXY
N7ADdqAhAbu+hIIwqSBIid7H5n1VmfsUkFbImzjn7vPxcSn9OpcKvrLPXONV2kqFUEzzTgBndX1a
7vFqyUIwLmcuhg/2XTswH73P++Oeq3Rc2mWZh4KhActEgHE3dFAImuzxyKaxa/njCtKg941Na8m4
uCtb7LUqd0Gs+xijru1aISJh/eAOL733swiMmUsRXZlirtJEj+RskDAs6QTJQAOZGHQGt7uqw9OW
lPIx/NMBonhwlzLa857r3z5iCyuK5yGo8HGiB2GdQc86o/yBf+HHbfQDZM4YmRxoVzKrOIvqQr5m
Jka6GjLjw7B9ui4eMbu89KgKgNKFdt9TcTE4nvVZUyobJJUATrBsGmWncrLqAdOpcLsJ86jYiYBm
BxESBBzE+rSpthPZ5Yf4yisN5XXbCI/ITyYoEhrlEq5u2jK3W+rfxzDuKm2E2O8FrHOYH1rf6vGu
4WjE2WiDj4Hb2SUmt5QXm9/F/0wyHmt69IJcBvMsKXshtOshIvIbcMXCIpXITGiPFf1nifFJojiW
oZFiL9mpibZGcJ6e6Oiu7x/KufocaCpREZk45QElY6aw4+NciHI5dV7sjIQn36wOQU/qhNDt5HYm
PtdufaYdMFAL1+4MCAdO98I0M5UGp3lerE1O17SbH1Td0DWa2iPR2026TkdK/8aH7LPLwXkcVdS8
P/D5S//COjO9atN1UVpj4OVXZeXQVlVwqT5T6YU3t0ZjlfZjRx6RaDeXaF7nnQRq9MCBInuDdvvr
Sy+QOB8qj3jOxCB3Rq5aykwV/OohtAOCJ11/qcCrWMdojNrAS5UxGFTDhYMzg6jQ8WQEfwFQsCiw
s3A4TY67IeXLxOlbEuorgG3q6uBZwG7h+NLhJ4nsITT5aDXKG2MVHcpTWYDnV7ZVfZPuhZ8xsZBI
q3dhsE6XGtHmPBnYB5BXgiNFUYHZFl3otWIX8YljCDW6RDPkL4ohhekwB9NHvQRQnHnHyuD1xTmT
wcTGs7CWATmmQjUUZH77YT0mcUqATXpEk/rq/ob7VWhgnRVmHUcatgCjZU6aNCBT1ap16qjoUfxs
c5JxD4lHDJQfX4R3tyD8T5X3tOpInm+jTenbAJaPAa2/+n7F56YWmriZx8SM5a2H4o+4jV7FPWhk
xQfQ6blw9n+9xMId43eP9z999j69/HRmSdxOiurGb3B1qyZ4qGjRUTUDIuLAl+ju4cJNWpBs3Z2W
xKJv+T4Ql+nTZtCg2gxfwdxqQTRorqfBB7oq1faGQFDjMYPWfMioTBVwfK5qgpRW8R2sKscNydBa
IjDc9CuuSLUP5E2jLCzj3KP56pOYoB0xrO+3PT6pts3BApr2x96oD6sUDbVf+V95jQ7UxIYc66qh
4tP9dZCm4d5soYvpYLYQtBIApRVG3Hcb9TH6eJP/noInbadukn1Ayx0IDGvrL61Muk3AsKpsjgL1
TlSi+H9bNIMFLzL3XJbhv4xJOxh9EL/ZyYvXAg8yqHooksyR/SEqNqHWgNGvdqXkrQX13UsdTH0v
UjAUJXXFID03Y8K/DLWevGWSEXsL98mc3wB5hAJKdAXwnd+Fu/iaASACBe+pzGlqHwrzVZbSSE6+
qppXzm3J9+T+Ykx7nlkLFPNRB5SRr0A7KxOyG70WNkqlZY4mafJGDwS8D5C/MDXOUKhU6AmJy3gp
P3JLng+4Dkj6J8Vw4KLgha7vDnEQIiFv6swRY1NVSAlpBNUss7X0VKJLcyUMT7JZHEp1JwlrLSdR
idhMX5joudcKFO0AewckERRnbKuwNPiDqORN5nBrVTiIJenAD7Mv0LA/gGSZNia/qWQr1S2xscec
5F/awlNibufBiYoaMO8oZwF6fz0Nsu+Jmq8UmfP5GYGBIfmTPde0sIPP+2s8g77UYceAKAIyH9rN
5ZCnojTyPkYK2BvBQKvxufALUmM3FUhFywVJVHSwKDTykIwpPTqOlvISGQ0tlGBp2mduKlBzIX0O
6iVNEW4GrWotKiwp1h6ky9nW2Z45cwuwOkGQ8v2y0Ok45/NBFAKQDLiNVA234/UUl60PxhBlyPAk
RWCCEGBXJkRNqXIsXAjQaClibbIUlM28LtBThb4cRKLor2RfF8iAcULD85nT8TkE54pBI2IjyOtc
ccGfnqUD0VrJswAYeu4Mz12N7SIS75cMhTnYOFxYbIQeOkSvmcuuFYrQxcnHN7gu/4pyEved9kAv
manoopAklJlvEARQ4OnvuiAnRgaqsKMbKYa/Ktw2ikwAOFJgtfrYG8E+1zTh3pACQLr5IRJf01yS
X7UeGuOU96uuIjKkFXBnaJmw97qYN4ghdv6Lm4vKS5lWbWUnGic7UpvmunV/e8/dZQBQTPpOogBo
LcsxGUNkpHSNPHcyn4aqJeSY3tHM0KuQp5QrPsV3fA63FUFw8NBBd74RqPrZvRW2ChQtANIhKLjA
7nn/q+biY7RJ4XtQ0kAYKDOedUKkl9AF8hxDzleaBalzUJsdVW3V+7TeepvO7DQXvPXWKC0kgH/z
TddrD5EHNE0iOAczPcoN15u+aDxZj/o0cMy3P4OVbg6jWW/AhwS2M0wEOU069JMKum/qoIL4IoSe
oUv1SLcu6cz9fqLJakEE845cFdQFHyG2cz6n9JxDZiCFWNd2u6XnpffE7b2HAzPJRqEYg29n7z0w
OieFZLjus1C8p52HnqNN5D/4/ULgc3vfXZuRrqfGdzNFR2nMfW54xfLiYwUkLNhLaTLupGRJ5W4m
IXdtjfE+Xlbg4olgzevMgeYbDSw51d98fzgcoMhDNz9fKKr1256S/fg3elAWALIzJ+PaPhPlCUgI
d/xk31RXdUAO9ueUg0Z2Un54eOWRCVQRUKHhhTakWfDzt27+2jQT5OlipGvRZFpzbTn/K0SnSFEX
bNwGktc2mH3uebmXwK24zwDVFw26P5eICWduTlhAOzCq01O5QGEWkOt6FwKfGfecQJTqB3nMdntE
u9D3AWJ1irlUjLzNlUzWEBlPxXD0JzBzxheq10plwz2D74H09QasoGTgjlrxWauvnbIQ+M6u0NSp
iGtq6qhlog9XLOWRG1pYU0C3UK0S7UUasiU3eJvcMvipQX7qUMFflhRuGDtg0FKOA/N+ZCUrfa+T
LbS6AChYsDTnQDAvsqJNXAN4aF2fbLXodK3qXe65R2WpB71dJZGqOhTom7/v2edcyKUhZt6kCnKv
QQ5DID3H200ircwTqQfTHv8Vx4vJ2CVzjMeqqkau3NLgJrmb6KmDoheHE4z39ZdAwdRIt+pu4aE8
d6wQkgIQg3gJ4ERmJkupkOJRxgBjAwwDHNrZ8W6/P4czew8BoDDVK6CBgHLc9WLlcVU3YpB4TqyW
r2VQ7gs0KxA/SKz7dmZOFNqhgFXGcPDk+C2SX7ymdC3swnZEf3BaZVvRE06uEr0ZafApgXW1SFob
fL4Lx2omKzW1YP2zySxYL/e+L+loFT3YIJ0MTY/gDxSnfzZktSG4bKEB5x5jvGnPC9Hub2sMc/Ff
mWbclVCiolp3MP32xtMX1Xrp6ACSPIWYtr0xLHzC5/Pk/5FvKD2S7mRTJY1J6xWyhNV6l5vm34XM
7MzuvfqiaSNcLIDGSUao1IXnBIGxVkfXahV+X/SCmZQ1raqlHvVZc3Ay06sKSEsW9BAKOfhwEs9z
IiTxRStoFKrq66jeAUi34AbmLlcQjQjArQC9hKI3MzQR8tJ1L6MZt9kWOq08TKhEUp30m/BUP6Sm
4tLKJXWMC9ZDIQ5Cey74SOWPrihJ9o7y3/2tPgP4AFrw4nuY2wMofKEoONFzzMYS3g6hTENbOvR/
QX3gUXchxpyiV3anXRqbFuJiXXuvVKK2MtCJPK6Kp3bPC7sPBYkk5TDkC1HMDD4NAxPRw6SgBXsS
9ry2xfU1nxRR7E9lzcNIBMEavr93LzFyU9/dWlqCts5FbVf2mJx66PpKywew14Wbtt4JmhPt/NZG
bzpUtwJ3jfxAMALAHpuxL5mSvGuDk8C/JcZGrHedxQPAxm211NIUzuzTfeRqC3HP7wPyZvYvZoR5
Wwx+PLogG/cdkBEWxLBR9AC/DEF4+e1t6VH4I4ZmTWrr5/l0sp/23Co+0vOj+XbYrc/yZ3CCCCpd
u9a3Zk5SlOvi9f5WnD8a/76P5cZPJS0fIbvtOyJIpIH8f63Q8QntbWAetW2obLIt9KSQidiIZvw4
qIfiGU0Y/Uf9xKV0QK+0/3D/g2YSTldbSGHuG+RGgqCrsKSKfqjdd4GD4KWxltzc7GrDUTI7q0gn
IffEl2YJ3GFuSqZm/JT6QW89EruLLbszdywQIUjY442ODkqWo5wf1L5I+cSHXKi+BRfEanwVHwLK
v3VgfXJdaAPzCyd27iq8tMhcS0MqGkntZ76jlWs0iw+VHZvp8AepeVDX/TfTjUKENNGca0hnXp/Y
BhneVhkw3YVsSwkVE1M+l0cfYEfD6o4xSU3NP6G1QQtXowXWwXikxvPCN0xh2M0ZgVYr8PYT1Oc3
KX/hoZpBLRMja7Dk9WpUwWnAS9vQ++g8WojI76bhBgX2lehqJOYrqiyVJGeSe7/gbWiOIb7BVcR4
LaVV2zROYX9YKaT4mwGJRTIA8SiN7IV7f9ZDYrKR60EL2qRwdj3f7eh72E6D7yRcYnvVSzRaiesD
9fIoBrtQlXHb00ACA9V7kROPM3kNFCkvCxM+F9NdfgQTF4+5wft9MvpOo53B22HoayHc6z3RM3N4
jPzHYahMIQtMGVW5jYgnvoqu1PvfMFOMBR3xxE2j4rqY9JCuJyLKRyEea3wDSqF2EptCTd4lmh7T
o+M4iR2BU9efON0XtRJnBz9lktGOBzA527TcV4oOLgYVHo9CcQl9CBx116vWsj4U+p19Lqnrzt5R
CHL+nz1mxQPQ+he9AnvN1uz35XP6EFn1XltnB9X0P8q1dBy33OoI9oOcxiA8bz49sJEvLfncGUMH
EQQL8F5FoxdzzkuvbMQkrgKHa88xbwaPWmkJGRG9rWYck2jvfXNbaQkuPhvlXlplbr/AV8K+bGHV
l6j99ufgf03ymOj+mO7BN7zM081ANXDhqoH1ABQqGaBsQI/OUUdzf0mc8/C6W5LgmvOuwForioyg
c5LNvd54Rh7VRgLgpRPkK79+LptdKr5r0s7vsyWY10xOe6K5QyYfqpMgwWKbfyPILo2xxCO911kB
JO2HQ0BA9EGPUGhRqPDf3J1wLOA8nmCdYG9ghlYmRSlFXOBkjWcp8penEUm0cuDZDcNu1AegOoPK
4rK/dfFT7JPQ9CFmocoUDeaxsfT4nowxXh2zqyDXiy5svPSZeUYZrCgCDy2oRr1S47XAP3ag51UW
LrDJN99YkZCJgQFBAfvd9ZB7yAdI8SCFTltvOYnWoHW1Bv9BH7/v+6vpdxg7gKugTxKQaWjlssV0
UQb8t1a42Ima3OzB9oeEj9xsgkMprQMRzQ9yaN63ODN/oLCG+AUIrQEV5Fm/IUDwI+qBtBfpqd4O
9pKqzNzmvDLAeOCyCgc3bWAgO4671BR/QI1TEsR7xDCN52UKzfkBTbxkUNNAsp1ZqiJFCFDLsCej
laF6RUNtOm6h3nJ/2mbKKUhMg8UBvh0kROjvut4RQpKUYlWEifNSWQCI1aZGQhAat/uCCHu8qUfy
1AJV/pBCZyBNrfoFSu/b8/r+V0xG2O1y+RHMi9MHwMlrG3wEyF4seeyhN/d538LMbE50QtgYiE2n
npzrYXZiowldhbZdocfFPW6CAIS5xaO3sAtnBjLR1yFWATkGNBKmz7iIzcrUjfMhw0DKNnnR+Fq3
hbJc6reYi8CurDCDaQ1B9uV6QigZp7bdSns3gFxr8hYLhyF7k8YVoMCkWorFbot/aGe6GBtzJzal
XPpj7qPvgkYaRMb/VuNjCMYX71mo8B7aLLayzzgRRLiQR0baA3kINvQos8CA+iM6MQG6byCyEUZP
Q/9eQtBWbEjuPy69x2/2CBwiDKGDZaJhBB/+9eK1mhgXmZqlTjCEUBSKwfThrdBjE9A4Ehc2yo0j
ZmwxSyiDqbaH9HHqCJVmhq0BLik7qdpV4PZmw3/d3/w3uxLGEERPaUkDTRsG40qyVBsqLQA+qIWz
8trPtqy+71u4LQpOJibgA1rwketnS5W5EIetILTAKQJY4aMm1L69CS4NFdt7EHc7bmkz3oSlQDjg
eAFiAV5lwNOZtZLyIgyiWM5R/obD2rQmBzw40OAq0VYj7UwEw/dHePv0ZywyK4Y6vNpHnJQ7aPbZ
fXokWLU0oD+h3ZJxsOhjQ77XNPoyF8HnM6s3Jf1wqYEVZeLFvN6WWeAGUegFhYPXjfnH2Lkc+L6J
J5of9coIze+lesPNscNAAabQkVgGGA6PjWt7XpCputt3hSOvMhS7Qdys+BRN3flPv5BRvoktGUvM
yz1MDKQZNVhqgu9YNc8NT87DErfH0nCm6b1wyUrIiWk7GUmIPNBUXqsGcXTXfLy/P5bMsFeYykVi
6QogQLKgleqFSEQbVgTO9HflOQjs+8Zug5Fp5tBvhyKDDof1e6tfDApxohLheBTY/uof/Y+d/DGq
Y7P5aFdn6Hq11n9hbqKa5yERIoOclhmcCmnGOgfu0gHuVSO74KPI7Eo2X0HSdfZMFfTvC3HqbV4L
A4Ql+BMRgSQcy/Wq8a6cV4HXlQ6qawMB61we2zwIPE8aslZolJWfoeuWmZoLhulzzT3FP+NSRHmb
d2a+gdk5bZCMeALWpQOGhcY7QAM2T0jtU5oDKNAr5v1JnvNolyNm5jjXtNYtjL50Sttbx7t4aQ3n
3Mjl7zMek698XcrUqnSKYINzTcyDrReEr977yFxLD9pzubRJp5D7Kqpj5o/xmEoVRWLmNaWTGgdF
XbVvnIjdEyaPhbs1KsBmyVIqcHHbMDFKqOVKVEvYNlJ2EDhzTAA/fUXrZGKHX7lI5PaUJQ1JIJeZ
AhhIBC6i0jugMsrikbmJljB4gInRg4GkDSJr5s6tuwgIRC6pHMF7SnozBr+BBjJ6l9bdOuweR2up
xn6LmMctyE/EEQBl4+z/5tIufAJi+AG0I27l9OUbSNRFJ35VkJJMJph6eNSJdkh3XUfGrW5LSBTd
370z8QyaY+GPwJMlozuUOSs830phbBiVkzdvIbhATLU9JznR5QU7M1eGyoMQFEp0iGhu2H4A9kt0
IUtqJwyfRmkN1uDygI0ELs5+oTrzSzbFbN9f3n0ADFGd0dl7FzmRouGQO3d4C2xn9idwRprtbQPn
+RBCMYd8bEVkXyj4Zkm68k4ppdbTufzZvRXEjEi3MPC5+AOfg1wUDzwlPD5zfsdiMBS3U2tQOlA/
sTk7Kax0H+y0/i9Wdh2TZjUau6jeKONahBAg8u2cKR/1v/FbGS04k9t0JPba5ccwR9sbg7DtSr3G
pQqWiN1nZ7WAuZLRBkUXQcWDQHsTVNmWRtDTZe6WUjczvgxai9gDCDTR68ozIYpQ5WrL5UPjlCoH
9QBDAr9QLi+Ocrpk2B0ApCNexRPSEAHe9SVUdonkNtxkZiyJsOZE8HdugpXRkiqxQjA0r6EbomnE
Gy25WxUAU4O+AS0j7YfevfqgW5J3DYiw/ff7Z+2W3QM0DejvEietz+kvc1XgMR82WiL2IEAk6pPL
WcOqLS3pKzK1dYw+Nm8F+oYhp12xH0WzyyxBOsUgRuTXWmp20Q5g8GY1CGZefbtgYbLAhB1mljt+
R+K4cJH/EpVfz+H1tzJzmMRRFgke3zsVmndxTmvzD6oGE3JgRP9mYD2nu/yo0HNMEUl835+oW/4N
ZqKYbYosY6BnxdjjyfonpofBQs4SjNHm55Q8fT4Y5M9rQN4/lJVAHXp8/Viwf4vEhn20iyOrh0I6
nl9MUooz5D7VC6VHmNbFJIKiWgL4YVSid9azPVOBfqeLfwtmpyllp/zSKnM6EsmodVkxeqfuj4OC
+CwGM5OxTtDUeX9+pdtzeD0+JkoTlVGWgwrjsxNin8w/AwWvmTWiVawG/MKie2SpP0VksJOVQUsC
lnP0DO8ovDVZylPf9qIwcz1968X1B2qfXi0EtwfTe7qXXmXwrY/rpximfPijgtbYcN43uuHNR5QN
TGuRFfX2xr+eDOZUQiNUgmIRPsArvgVwEUMmT95HjQze4vcozCfgZ+wt3fqz5ws9/3CEwJ6DEXX6
qothc4GXibzAYdhE+LL988OfDfdVb0JbJfnHh6QBDeue3KNE4hX4dTng0+7vgVtU0DTv4HNCOnKS
LGD3uOIFhjjq3uDA/BCTAwRhn6OtR55+5O/V0yY+r9ArqFDxUz5+r//Ski4V5W87t6YvADQJjBQT
iQ3Lk8GBLlR2k2RwXnZvp0Ow+5Ts4nhCqSogT/lutVodrfNAttuPanN0tjHkjwD6fVzSR52W9+bU
XXwFs/xCXIuZK8aYB5G25SsIX0jWBAsnbu7AYTnB8jCpAAMXfr3agB7kGiiWBicYLbfSrFgwrPvr
eRtgTbX0fxaYI11Wbqb6ZQHusQT8OJAVkyQc3GjlCZqpQLtAHZYE55Tb2PHaJHNyhSHsDbBDDiAE
ezkcUCzIyG54fHs7/PHp6bk4POOKN8ET/dSTzUg27sYjz9Juk9AVIZblZAJx/C1uO2I8rM8h2Vrp
Ec2xzt+Ufpv3J2fOs0oSejzQkon2UDZDKHNTgTbBYetAad0pj+H4J5etINEXlnnWDvgL8XYAXBb6
5tfLHLrjGCbTmcqRC59SnzqCK14FgKL+e39Ec7t2KqyjhQZAL3CFXVvKXSlvByMa0C9tdERR0DCo
ih1pkQH9PxliSeWrDnMXT4fUSN5dcVfzoI55u29idtb+jYUl7EWOp8obORwcLYIOpLdP8DAQolcv
X6rVLUwaCzBuG8UzcJsOTiP3eGClOIdpNqLlyN/cH9Hccb9YnRsKXmgXcoMGQ26HN5WBOn+2xGA/
NxZo0iHEheucOoquN0Cji3LGx+XgtOApFWKAR70j5Efuj+MXDM06x0srTCDUaX0nFimsIFUEaXg8
Tt4OJ9462Q/5uiVP/e7pqaXvrfX+IYvkgycm+jPuf8JsLHj5CYzrBHaideUSGzA338AbBTJh0MnY
9ukJV9UKZDLSY0r2H1ZmntfAUcR0wXXMLSXS7wbaeEQd+AbmSA8iOgd/93/TAySepUSPFigm5lfy
n4XJs19EAhBtUr2wxwCrCJgF31S9l1xYQuj9f1bynxXWYSiJqFUxrAThOiEvh2xCJ5w2T6DIDJyn
7uFLJiCMIxBjMY+I9qa5RA/Ggn9cGOovb8rFULUuNHhex0fUk3/8H86ua7dxZdl+EQHm8NpMyrIs
05L9QtieMXNoZvLr76Iv7hmJJkTcgx0w2MZ2sVN1ddWqtbS/khN71uP9MmcCRTy8/f6XTXlyLrim
o7Xi9TgX6N4uU8lyqbqm2hJefOYljWIhMD0g90ZaA41C96sWR6Eo1HwzAO9SgVsmA8oWzefGOtoT
c8dDabrYKB+5vlpqLpvJbt4ZnlbXRjodWapgWCCFb8sfQbQt39kn2oDfxqYQBH/KPh9P6VxogSCR
Hbs1can9RJI3q8ZyRVgJWTk4CUBMfWqKAAWE9TPeye9RuJC9Gadt6nBgB738aEFl8Ui+n9a0pykt
W35wVPD/1fG55nIjFwh7ZcKTJuSbhC717Mw+9m5NTlYyrNIsS0phwGNv24PCFXAhqJ6/C8aL5Tkk
qUExSYQlzNDPVv81UNSGZGQo0NMwzQW0fBpBuFodnCGytNiiHUvAuWkkwiUAnyG7q2vIOS2htGbq
DxxChn9Wx6v4Zim9GnLyGnUHpwEzkUzSxgSIWBH1pv7mdC15Cp44UAAkV5dfPd5Ds+t6Y3jiRou4
oSyfwzCvPQUbjidx9MZmb75gFxsQTj42NheY3o5ysokyxQXtYToa804t4xHpb57ZcXdawpYIY1D9
exFHZdhRQkaaVjsiNNZ6iSANzn5f6lsLWaRV80IdxrTRxagHFms4nP7VW+bHKYGLqFe5/R2a9fa0
cEnNDhhsG6P+Hg7qtLeWo64QtJo2OMjUC6pVrQRfT/XFysrsIt6Ymc5rmdWi1sNMCl6gY09JC0eQ
Ek1XtdeKXzois09k8ESyo9Q9cjHKeDXfbNay5gIgy3zW4ch6zZjPnvly/HyHcOn78XO9fl6DXMXy
mEVc8u8bXwGYDSUz5OhQRlUnLyla12ldg3bWYQfeYaRcl4QlL/dbmA8bEOl2FN9RDxxViO6HlkGl
iRZ12DqIaHATy7r2yW1xE5P0uP6brr4uEAgHfm5UTjyvHJf4q48NaNpOiuFdHp+VmfzL/adMZhkI
g1yJvah1XgUiHEH+QTgLDzhAiBIbSOk1u7Yvb+iRO5TH84ku4VR/45gmMzHe5zeLrDJKkvYRzKvO
tf9G779+5AhI0EGXSZ7l3ddFPMrk7XAAdzbx379RrX88/vnV/rcSE484RGIpRxVWIu8vSXWkykKt
fGYX38/vxPNV4A9TPBEDzI3CaKyrJerD2H1VeeTJhDrYerfRV6s/qqktuNwZZ39veXJc1ZptlSKL
WwSWJainWLxIDc0zEsjDxiByUUDxH9s+dyykpzjdJvlit/Fv93j/AZObdahUdmgjzK1ArtHhHcUY
33gRVus1EQ3bZK1NvjnDIy5FmTOx2Z3dX2GmP3QRN9rdNgjNwPMVWy9/n8OL6ZKN7psr5mmFZtnH
+2gmuX9vdPJUShglTPgMRltdqonRGe/7z+b8Ep1ess16bUvmJUbyOiWs9YbgkNTcWIIH8+JSZDpz
Kd1/yOTB1EttmgU/voWa43Fuzff36kUj0PnFy0nWX0Lj2U63JNnt3qDkeYAPJ0Af4O1k/1nYgkun
+2eL3pxuXqtplqXY/Mzq9Qq+C4rYStattWtUW994/quYO1NBlz90z5zNSTNOC6d78QPG43/zAXXX
9EniY1X4fWWAiQzRHe4PTEJA1h2x89UT5AEuprnBDMT7k28vvKB/38z3izFxb32vSknDwL6P9kK3
3aq5w4HaxE31kC68I39zzt270p/e8ZuxhqpWd9roSqmZoKS3F83j2uTXTya3Oeg8LhJjadMvTu/E
uYGvPq+hltI6QCVIFmes/bNHmjEuwLvyGXCn3S4x4Lg36Oi//IF2p/y81Nc/k0a+n+KJm1MilwkC
fjztIDXYjkAFoBXYTbHDQkdb+NrtqKbxdLnUhgoKCVPoyahnC130Y04AUcfSr1YLy/7DoHUfGd5/
1MT1RWlCvaIZP2rfmkfkGnG3I/35bH8ROL7gCT7fw25fIgP9eTY8sPuzR272wKD5TBKNdsGfuE+I
Ue32loJeW9d4fu6ed4Q5YSsAZYd36cJRW9jpP075xrILZh03YmFZAFM78lVWn2fboIKgTzRYWcOb
j/3tDGziboancLeiKDM/yWGvMK70Yy/sEA8Su7VQonvCEM+eZSws6syb7d7kNGoDBSkTxTCZG+7e
tSUr2Lgr8ehu+yW/+TuLcW9p4rbi5P9usLFXa79vdiAyPh5TI9E94u7sJ6TcUpkcBPOMbbRd0gJa
WsqJ06q0rsy08UTJiV2VtouO+6TQ42HNREu31UwZ6n6kk/grUt08LzTY6m0jDMgVVxQlFspPGOj6
+UnRv9TzWwY/ZjjfJ9AbbBe2rTC6h18nBozYAmSHZAmUY/c3hNrHZRimiJLE/fZaI7VJdes52j+r
L0Gr2z4yOqe1b1Vb4RlVCwhfgjJYT0/jZbVShxGztwjknIGMYE5uPmmy+tQL1KIK8Un9SYQOmL6H
KydrZQB+1LW+yAEpurOOt8DCVMwu+43ZybKjNTChiYClAD2VIeu5+pYEue5SG1Jujw/vD4rq0aRP
Vj2DbF/caLg3JNKfGsi6oEyC4J/XP1N0gWLp8Q+3fSmwC9Y41YcDb6D4C+0c1Il4q3jdXQTAeFmQ
BTXkb1GRZ359qa238CBtTJAEGSe0CfB7Zif3S5M0zv2jL5/ceHzs850oJi2EY/lDHbEOwwlL9fn5
Nxm24ghohwrNtCJC3ZQGmjqGTchIKWPEgmyUi9OvmMMBiDR0dZjoYVmlKJ5tvc8VXWwf+70XIOTH
arICAUH0WU3rSwPlywaijiiVsLERVtW6dplCZ93kAA0mkrJKbDzeEtwYH99P7J3FaaGJpg3Xhn7a
OwbDk+hvGOohNMxPjIHNuGDqt3e9NzUJ1XvwVEUQBO0RqrO2dNxuVX27BxcWYhbfoAunatzKv8aF
uiw8zJj/miLsuCariqbDuEA/HlCCfldj4TTNoCcxHjivESaqgcZwkvMOSnT79QMKsaDXGJvu39+9
FWgJBnLpj2pNDvppWFKDmvFRQM6PWm3gdoXM7rT+pKFm14WVN2AOa7MFYOzz+DysZKO0gPPN1kR3
QrMl36G+FO/N3MJA04tojABNENoWpn3MboQXBVNLvRPWm741c0UGNdGhrADpAu+rUn2BsIGk+VJS
8fc9cW92EmY2PO/zAYVZZE5N/HYGQeYuhPrQ+vHu/M2lIN0bmoSOIS2Uxke3uvOKJFtqHJEPibYv
4MlDz5+2LfXP0j4GZqlzyDbG4JU+rncmv90EhgO6YdvJLHnV2JtNYx+oda50/L3JrDNLWNKj93YJ
yDK3vUFxhHTZ2GUM8pH761OuoD+US/4A9eJzuqXU0QIrav2FLT7z0MCk3JgZ3fJNdMmJJdWKFtuN
39QnCpEj+ysmtmkexkLV9zk29VVlrc6rj8iI7ccLMucKkQ+EKxYhBYb9fm+ap3mSJ0I6OJ7r6ZV2
dAXg0cItIyRoh1QXjM08HKDawEMNHCJgIEmUJq93zQ1RhcxQF0h3zDYHSR62AIPHw7Oif6JGd1Gx
ii5h9sieFPYSFmrcWlNfdWt8spi8WxZFHSPB68Ur+TWXEewoyPLy3yXcVkERgFSLxBNzfv/W5mRl
Ic6sNV6CAXO7Di28+UpR9IAB/3EhkB7V0AtVTo8XdM6DoAEJWjQjqRmeIpNAh2vTuBFirnGUC1w+
KI0zi4qGqO0bx03WuNMf25uZ1Ttzk2CnLhKGeh3bOOImNNATB85NLtGZ8snzbbdaYNWY2a13xsaf
3xwUMR6kKi4xNlFXGKtPDVpc6bHyFup0s3OIyGBE8qJki8bkeztaU8mhmlWt07FQ6ZSlaK+2kGbw
3V4ya1ow6zZMOCKCwTqpfc2WxJ5ZusbHnTHZrTgoUEwAv9qIqJ1c40CoylBi0hon6CBmZ0v5yGTJ
bJIL/5x90k+hJcnn45WUZyKHO5OTUSeBzOWNC5Mia+fFW/3JcJ9ioOfBlk0JR40gIgG39rs3Fsvc
GVK+p+kpB49tanfaPnZfk/5YAU4pgfP2b6RV4HvdqJ3e9fvMfRbxf0O7EfpmLBZPOvXvoC6QO8sf
jARCRVQPVDtO7Ton7XnYCKhKVn9CsOZuUlan1cWPv2TpK22f5VoX2rVUQq3ehbSN2SnrYEPDBhwn
lQ5iV7nfPZ6W36yEEqgGeDgrNDWht0+a+I2mq1EjKVAyEfPtcC45nbFq8Rj1Y0tV5m/qDkTOpqCC
m/0pRQv2BUKcj79g5nK++4CJE0HioY+FNEDaozXEniTfvf+NEnXS2LW8sPNn+gswWBGd+GgOQdD1
s0duTpjA5hVf4TJyeGpJJN81Rr4TDCs8NlZhpXa83qq+7lvDNnFca4CM7V7QXSvBE/asvHd6AUFn
+8As3BtzMeDdV02cTJx3TMP1+CrQW14ll+wBmx3hs4x5ZUDUVwbb2rf13FnwpTPuBpw60PMDXTl0
nH+yNDeTkci5DDrhuHPSQcYWZfW0RnCElDJF2154fbzKMwdegLg8ILMqet8hY3Dvc1CAVeOspZ2j
VEzw2uB1SkS5cxd280z5QBU4KFKDsxbgb4A77s1IWubzrgqYvhJno1amFbuG1vkGqJryhhSKM6C8
iio9VMTaxAigBt63etwqutif5WJTluCuK5hV7pucYD2egbmThr46DWAknDV0uEwcUKh6XB8NSueE
6ILqrCLZiVJOTtT/y4MLA8VKMArjLV0aLqNTanvswkGbeZpCDvHmA6ZHPQkDOGRAx5NXMHxZ7615
NbzPiJy+V6isrMDrCiU5/q1hSdJv8V+WcnAzJx0sACNgGlgsMDlN7jeeNtBnL/CcKoBdR7bIbY19
tLKOA2GP8rHdBU/lOtysHk/7DAgNo76xOtkSVTuAz4kHcGlbWTEQEyQ6UCJYR+vlObH/VmTXWrsv
RQestV1vur2jL3zA3Ov47gMmjwLMBcJTcXwd4x7gLFD6NEb3wXuAaJ0X7tW5GUbhG1rpgL1BrG9y
rfYZy8hezyICRf+ZhEJF95oOL0Oy6rW1oi4dtpkbFZLsUGzB6wH9UdPnsYxQIS07bnD8RBeu9UcE
GAWSb09ENr4ul0Njoj0W1Il/z0WEkS5N65L18ec37kvxGaq2CqxXdA8OTvhNAY0/RIOEVS+AbN6s
QewSrRRf5198evDNx/tqpkQLZibAtiFZo4wCjZN7K44iOcqrHtAqxaJ7nyOq9w0gwNbHSzZ2d550
HJqVV5GeXbA8s8h3hqcDL1oFfE0d3lPhiuc2nkx4daeIDcl43c8WXm8zb0R00kBrBKBUCTqQk7tJ
o3nNqAWeFZWwaz5F7bvoXrQlqfEZODpeRmNaQFWgiAvxu/u1pHghcpWG20Egr73emtI1/CN/dzvO
Atu9LlmUvA9WY7D6sFPt9oOz9i82oA2Dnn/glqa7xty9oc1hY9q7nfnRrzlThGzT+jLou7fN5vu0
4MnmVkBUQMYPuWcwB001zZS0Ydsw43snzk+gq9SooUXotKkgOIOg+fE+mykLQUrkxthknxVoamWV
AMa2+6P8ERugW3eI8lytvmzbRFc0CCQZcK7zl3bRYc+8fu5MT3Zaowk1IJhc7/A2RVgUkE9r++d1
P6oAxq+avflg1tKCB5vzlnc2JxuuLfPUrSTYTAh9Vcg1XO+5Q/4aLriPuce6CAQ2ZN9BmQSg0sRO
LFYlMzSY1gwJsNTIdBlvDlBKs2s8YEvEX65Vmeo1MeiRWStPf6QX0F68LMn5zJTCsLo3nzG5Exs3
dHu/xWeAMJ4Dj++hwuTym+FqikfGaT7Ra9mheQ+cr+szh35CaWF7jbtn8hADBB1/yWixAN3AZIlF
t8wwCzh5ffa3DA+l+vx4+/6AaX8bwOOCR3f2bwTqEA4opnZl5wDO8d6sBWPYia/qBth9GXCC2EC5
wC7MaE0LQ7GdM0ojmvE9igSAXI15atDAWEE9qEfqZOkUzw/935dN7mU8gSmbdFXnBApbbiNPUg+S
Gp8fj3+cvwfD/8F239xSVatVApcXMOLybzzv1a80RXSJrqV0/9jS7HDQ7gao+ygJPc2tej0aF2qK
ifZD/0xV9NoLSxf+konRL94MRpBKqQndunNe615PIACBJT3m1g8maJes0X4oC/rb5owa9eOxzZ5W
6WZw07XiO2bgfixf+c3eEtBnltnPgY3A3aCG+cZjf6y+tXWMqspSZm12Cf/ZnqbL5VRQG1o3ndPI
0qqFdqX2ycqD+XiEc/fszQCVSeTGVkwHfiJsRi/7W7mG0l24wAr9xPgvzKDlBEl47JRfSnJdCQKf
Rug6J889Xa0+PcFq8nOJp/djO3OPHcQL/wxNtkoyROBR4fvOUbnSTFJ0a0tuQbCDMpKicdsHcDgK
kEwL+W8hVPQczHtNg/KUK4kWVbq1x4uvWpcs7ODR6q/TePNVk20kSADDayyWckAR84Uv1cjy4wJA
yQr4E9+n0alvxM+CUYUFKOHMWxvTgaoHegjRtymNJ+vm5CSQBnElBl3RZV6dWj4wKT31w6uU8lto
eC/EbDOweFR30GrA4wWM9tBpIrpLGbz6KfKybgmwTGDIBUk1IMZJCRG94Y9YobVvE18qMLmArqP7
lhN9EMB8uJDPnL3LR2KMsX6GO3Z6ciSp0SBcAxQw/U68q8uJRiyYWbMPhQ9FtMIOIjpQ1Rm068Lm
G8PF6TKPJGZjUU0VUb+7n23f5xvWbTwWYA9Wz5Am3jOHnCRP7sVfyKHM5VJBY4m8GVRsUSScUkSk
fdd4KZ8MjsFdOJCafNo1it0pKS/1gg+cCcZwg0KIB0VCCXHyJGARInko3BS1jHBd1XpnlEDAdT2J
n5deNiCO/j1/QE+j41UCC4OIRPv9/NVRKVZRjqBfg2LJXusGVzbLCslgC/TGnEpiWvG+TgdX7KyY
V5hP2onutc+6hrFZNe1k4o0PQxL5OBJ6JvgSaGQbmcn+doJfRS91CmFD9EiookdYD+B3PROhMf+s
yF4J0FFBkYcI4iyPd2qlBLIp56KWmVmC7O2fKI5c1oKaHKMiwapmga6KEtsbhdiw6bHzE2mUHEPH
sjm2lKZWWgPJSnihAumCBlEIgXhR3wdG13qhvG6HVjsJSRMLx0zJungr9hnv7Qs/KBhD9hlXIAnH
56w9ZKijbEGswIfHJK2k4qpkSpM9NWFQaOuuAlrSLspYyHG1ywEwokMbi5bWxQIHWfK+LzZ8Irtj
DYF35T3PsRTNKa0rcFYal94LfKDfnZM+iMu9L0m+ohcjIzQpJArC2awIQrzyNBGk55osBtVTlLR5
aA1AjNV2kmlqYYhD3qM1o0+gfhe4TAQmHj5ma1NyecFfcYXaBaB1omzkZGLcpF+SlADJTvwBWbLP
hM95aJlFbsb4B9QHxPwkJ60mrpQOxPwnhdY+esr6QmAIX/E0M+NSiXtMfdEFg662SZa8p2Csks0A
CYPyq1J5r/gSyzrxwF41lEy6qjNRazcew0jhKxht/ND00QUbv2RRyEeUFCU66aBokITyoWkUKXAg
v+ChjQ01IDTRa1GXo95TNBqS8p5XK6Mst5xyz17W1oMR48+0IlSq8e9cS6EarkHD12xzr/G2ZYHE
yHfscUHcbsomlvwDU9ey9IZfkwMekSht814JVVVBvi7VXuIh7nvSQcyQN2mdxJnhUhAymzxmGl+k
hUp3qArG9826D3nZ9rI4CHc1r/nQCeNFN5J2SNAwwdYtXDbdMzESYjYciIpfig7zrTCINUOSpsk6
sw+y1DPZzC1popdFJkW6StEPDPqrMu2LFw/qhkII5RStTc95nivDLlUoBEdivosZXWTQHrUS0ogX
TFnBJHEkR7KiNfAtlbeuoK+agq07TTmzZgoh2dKMTTF5fltJUEtFVMOh9a2K1I6gWVJjSFO2CV0n
ScvRJzAQxArgvT3t+5UbMCV7ltQOkJlBkwv13WsVJfwcsiKXbK9n5BKFDzlozMaNtV7n+aDxLU72
IgFLJXTiYZDBkoSzUdMN5/cySCtyvmbtuCziFIwtlNO+mDSBIALr1Z5kDNB7+6shxeNbULH0/KNf
5D5z4IqUi8w48WhlMmrQZRYX8GxekIZl4sHw0IyifrdpypigaxkuHah9PKgetd3fx5fMTFcm1HhH
mhG08fLwJ5NsakyDJOsqdCoh0VMT1zXVDZB+8TneNavhylC7fFXXssFtE1WX9yU0NOyuMxQUlzxb
LTcVOsxz89W38KQLT0uXxUygA8AKyHogGqeonDT+/Cbe8LIOMJ+gYR2XyoXeNhTZZS4CPwWmkPCd
Cx3MAdR/QcfQhUB2rpoBgUjwvUrgigStOH9vWhtolLZcy+IdQvjToD53JfqL+09lU0S2xlmBqHff
nd3mOlLx1SF48YOFuGPu+hqF8pC0AsP0Lw4hkadFFOFR58RS3BpDk/SEp2jLzd1mqVucm3kSQSIG
FQ1EABKPlqD70bISXCMgl+zP8xZpKsAQ38trTja5/Xi/zaAtRyHXf5bGUd8saVmDBVRgExaJkQY0
NqC6IOOfarMzvJVsQ4BRRy2RoJwVNGQDoJlkgwujfumN78dfMrvCt18yiUSCWEnlSsKXIIc/fsQe
TV72E7qeSmO3CdG9tpBum0uS3A19kiTJKxz2VPhfgyNbstE0BHmwcXyN6em6Dv3DhbzIbxkErOjt
ICcnKCw9XvBqLCzgZZ+f2sHeeIYOsszFJNvoJybB6p2hyZskaJW67uCW0fFiGcM2t8S1nhjN3lgK
Vee2Kup8Go9zCZ6LacejFCa52gC76mTEC/R3vzCLy/AcoU7tkrFDqzb+hAtOcs4NyRyAGiJKLChz
TBYuDt2ML8qOdSyJ0blnZtA3J35J1WzJyGSlZAT7Eo1hJF5DAHGn4VToKOlrxsK2n3nDgXDn32Am
CxUrTNnxHHwqhEiyS/wGiePXUDv5RyADQUexhSAHbtY4NCvV9BUiLp2CuY0iK7htkI7XULedOIA2
03CB9y3noBmmckkEaU1QjsWWej04erTUjjC3W1QkR0EGigeANCUplylV1dYVe4fJuHVWbrmEtR5P
6FxmG234/0xMBkQVOZEGRuid4exGYAn7eLfQP7gutqD3fYaQC9H2EHJLyQHFyROCwD8L9sebaHry
bu1P/FgWMSpE3TBE1ZEK9N0Y7y+BmdmqEdhRuxkbvuBcVgx8i2tKf5Za3ZYmeHI2WK5rk1gFVjCP
u4MqZ6uawWv98RDHETwa4eRolDmOZVsoSOB7FvhkISe1VnNqlS59+S8MoUQkg6IQTcxTgVqp8CVx
EEIgwfyxvK1V39lgieL6sRVhbsXwsEemGgiOsR3+/g4M4qBLMtUFvlIguAe4a69fi6txBc4SjEWJ
zqFzqX0LdNPMCQRm++3ZKZ/0JZc97svprN5+xWTlaKQkYREyIL3JT760Z+Rtu0TdM7dwtyYmCxcH
HPD84BAHWCkjkdIDFdSToga3oLCULBozi79Gg6obUMggvAYY5H5Oq0DgM+j7jnkF6ZqsuC0w+eFn
sgaVaAyw5ufCEs7kZqAy8h9zv3JCtFV9aLmC5ANPKWC3Ac7oDPR5rjMd2dwdOExM5809Xr4QsEHx
5nyqyaKc09I3TJKtbRJ4iTj4qKD2e6qAuCg/sarhoSbRordTKj+C2mSiRbXyuQsEz18WWSIIIgCe
cj/T4tBEyNtlgxNU8DOhtm1CBydSCRygGokm7bv0vVFfaPQJBD+hfvDddbmhuX+DBMoQ2vfjlZhN
Xf1w5QrgfAZEdnKYimRIAU0fwbGexVQEMtecDQCKSjjJUKn92NrMhgYOF/cWUGYY/ZRWKdU4l4FS
A+uksppYAqO+SmpgpWwdGiHbJ9ZjazO+FUkyCN8iXkZUPJVoE4oxZd+A9qQPJWqkVeCZQNq/PTYy
F/sjqQnAESD0IHf8aU+6iciFqlZD1gfhScyAkgoFvDo/cDWmrwKcR3qRBrRuVwSlmsqMPZDwaYWR
qaohLzLazGXbUcJEYIeLGuK70y4CAGW9KOKQ8E0O8qs3okzqjVJsMysc1mAgQJ8w0+raLipIvwQC
nivNjFQ68B6o4Mso8d3vaiWOYzmkNes03kfHn7P4ElQibgAiDh9JAL209skvo40fiecqaNYh49p0
ZGa+1oC2JZWuBiuK/pjqg/qZIXnf0gA80FJ/7czFgQAUmDCBQ+oUDR33HzkMcsxHIjAT4n5/BTTz
fYuIo/vqLLyEY0TBGfhBDwA/Qb0cvZ2vCxtlxt/cWp/mU3sP8n3I5gxOV27q51YhiXJhGasTTkGJ
FttiSXVyhmgI0i5YEgm5aeQnfmWlM7VpGk5GAaAjvRLqnaeZbuCafXRgkeMR/T1QgRv2JeFNHlj4
heHO3I9g4ABWBG+Nkcxp4lhCmQ1qv2JGfqXSvHaWkfV2zJigbQZOoUEjoPnY4FxDy53ByYU89OnQ
qZLHOh0FqhPo2qrVswauLDK6zzoaiBrrBZCNefPleXaeHxjuyAiGjJezbLeiXQQmEntip+neUi1m
xufL6OxBChpM3aPq9/3Gg7QJUzEJqPeQDn9XQSPwUUYLRa1ZE8AQIJYGEgmyYfcmisoNtaLBAUwI
o5FhpTnda+wsTPHMIwt5w39GJmsKxdS6kpGuQ9dfYfBgOA02iY0rW9YNa7DyXbqWdlYr69DIwIaq
bLgAevY37DbdB9ZSdmt+f0MLHB120CoAW9j9kFFRb3hPyVnHU8SvsA5MvlwXbWQy8TeEceXWCpm/
dWBBf4ikiwiVmXeYDH/HgwUapbVfkAklS7tQGCjrtB1DuvoaELZmdVYmUQy49ECQdCJ+ylmZPxAm
f43Dp8drMVfek0XQkaJ7C0VUXHP3o6/jIVFTH2vhhudavuZI1tv1q+rpvg+RBvEsoCwklixkOe3S
h5CDUdVHAVxKjz9jdJmTuBFITjxGoZPCooNodLk3tx8CnVwOYpl1eJkI7BN9LTQjWJe+IUL2tF9A
bo97+LcxZDIFcSTzm/KYKWo5iC0y+A6nAqaPcySISJAvvLDHPfzIyOSS6Cnlu7CBEa20O/kVjPMc
7vXm+nje5uIuTNx/xjK9MKOGlrzIMNg/vaIr2lvVvCbh1vdPqrSPO7NBDMatH9ucnb4xxhOgHorS
/2RkWadwSI77nAOxPe3QeAu//keM5NfM/fv90yFVEUUfAZvxjuB5ck9KVgxOLKvkvOWxcpySwBvS
nqRhOnxwbZGcGUgpiAS1mZQaITIEqD5oyN8T0YO0t9X2eWyGkguiz1ZDZsdM60jbdeCxww0WcoiN
3arGW3mAUqtEWJVCKzt3wTZpJi0T/emSuH73UYtvSVcMuBGQrBw8onaJ+lH1/QC4l9dHIQnKlktt
TmraSs/xfAWXPoMUi57miXRkG8QmZiLE4mvGpapo9CCNBam2FFSZnfeDb4XyAKpeV6LMtWiLrrMe
L9n8NrmZ04mPK5ss0VByRbqnKpHYUlbgdEK+c9B7H+IHj43NpWKQvv7PBvl5eN8cZrYVeso0IecU
O86wSohJxOvBClbqX4vXq+PwDOHlQ79TQYvmb+uXEJ0RC18wFyPdfsHodW++oGZF9PbScYuyTyoD
hV2Uoo6SsKOxmQ9PqL51+UpNVSMuLJZeRVkzGjk1RPfU+1ZUgVNBfdLipW7uuVvv9qPGd8bNR/mZ
hGKnDI8QlyYcDzvosXvhFxFGczf4rZnJDd6XFYq3OcyAqzwUdopvNpotIIeZlAsndTZaB2xVHFtu
QAc3fYdpw6gkzGGhJSJBTAv1gi3aMaBNkMChhoDSsjtx5RN+FW/CU/sJwVc61jIW0+szWQdsuH/f
MZnZKPfTDC3pnJM0RvVUQbFyq+7SgZioKV8eb625VP6IbkTpZCSm/KW3yPpxV/dZyjksZFxt9Edy
Daphhnbyrhv3qzzmkLI4rxaMzr04bo1O1tQdaNL3csY5/hpRWUlSeZziAmAUQz02TpFb8ZJ4xuz9
JUCdQxmB1L+w2rznu1AOzjnkU/lNlhp1afL+wq0/eyJubExiD8/LyyTnYANSpuxJTk02dTI8a0m/
1Jk2e2dBzge3Fd5raFS6P3tYs1Qq0QXqqLHtxp+SvGWzhahivPZ+XVuqMArAInj+hQGusqEVOjwX
nSwzKWQL0Pvk7XKZsE9Stw6WGDyXrE2mrve9OhYyWCtcuwOu/eiOCbYIbd75Qk5v1p/cjGtcxBu3
xQ5V5PENLKmxUSEE9p9oaDbNJzoOH+/yud0AGJ+CcHgECk0xp3zRe36FsMkJviMPXIhVAETfW8aC
BFz+b+7DW1uTQWXIubZpXfDOcGQRTGgBYbgvAa1bWqZnx2KTL+Xr5jbgrcFxPW9mUa4DSek1GIzQ
WxGmK0G6xn8fz9/clrgxMU2GqgMoJgQXJmowt5rD7r3Zpq8qZ/gL+Y/ZB9OtoUkwkbcgU5M8GJIo
qIA8VfeHVxek88XHgDUD/3gnnusz9WvSBfL68SBnI5lb45OXgtplXhNnKe/4GtS4DCwepMQ51FdO
wKYsKYouDnUSSLhgQCobHkMtCyuu9Cxee/kTU27yXZA9D2ynx5UV1KtyUSJ2fr+MzBYg1YBOxPjz
m/0iliJN+LjknQTajWN2x1DB+SmuivzYvcSWlAIm5plqbgCFJFvDIuR2LumpCKATgXb6jwDQvX2+
zBgXZxSJuEovqnMKwgij0yVTyDZcaLPyrhTXnWhoT1qw8HCaq8uAbuaf6clRYfi+qCo8WB3py4pW
kjWscTyLHXSRwN9oQb4+1akegZBorZzEFbiA4g2/5VnC4y/GZmxxN+jATVb24503dyH++yzgUO9n
JJQgqIGyB3QPIL6HxD6aCx4bmDu/6CABjhpY0xFwcm/AY2jeuW3BOS0yq3buG21O0MjuvSDpuhAg
z/WbodUMzYJjFgZtUhP/12cgB/DEDrGowX26BlhVN6hNnkYxo///oHB5/A9p37UcO5Il+Stl/Y4e
qIAYmx6zDaiUZCbJpHqBUULLgP76dXC6pzJBbGKnpuulb7EuD0If4ccddV+wZijqlPix68s48lpB
OAHT1EbNytUzsxOZ1TaRWZYFBfwQtCELRmeT6WiFIRJqrrzwS+cjd1W+6XMNwTc47gegEHuLHcij
C9iuFd1vs+2Sbz+HTlZQHoDsPerpqCWOu+fsvDaS1Aw9cIIjeXi527dOrNLCNjxTvrs+obMOKArN
IAtGLMsj939pqejKCOByV4DK8WvLfXHquvU+FbZOrdwpQ0P0TZ63ytIIXsJ2WwgLj/TcJj23Phkn
J7Ned7PRurKtM0d+K7ynSFuX3i1BVnixy3jmGkJnHNJC6PJG9ndKct8FDD/qAxGscNFgiNBE02kx
PEuphQYOINCRJ7LKfRqtkg9WWPdybIHnFkDwFVlDPrLzvlNvJMB+ub4GM181ihajMQbFECB/Jw8g
G0DzlI2tbDqi+KEIQNy+VNCfO6EXNibvXN0njSKmsMEx2W65xJY5eaewU1uvunIfevuOM/1SM/Ks
tbPiVij/118wefug9iHWQwRERdaj4NU45YBInclWB+9M4LaV622bAqh7t6Ks7WxZT9YFW0Dfzc40
KBbAKqDKiEUm2w08PKyrO74/9VLz2rmqwYXhwmLOEDNDgvrMxsSV1tQsV4sBM907vRPu/LW/ZtYr
BO7wj1PR7g7JpfUP+/TmvqZLGeC5egPMo4wJWMzPybo8zwAGQ6q8A3QDeknvHhr2OANsi6vIcAAZ
OY1ETaARWPnOcUn5a+ZBOzc8rfP1FRBAig7ESg3BeeVGrd/a9DlWFgoKS1YmZ0XLhqxtSuyiKgkS
Qy/qA0u01RAi5cbXnH39YP4/JhOwdUEH1giCbZeTmfv/mszaqMz9/ja1mRNYA72jmE2wl9drcGEd
P5fYK+e2KQI/4N3QfT8qOl+aDTue9GDqAmJF2UTenQhd5esD+7noJtElYqL/tjB17gWpC0tktVCU
pW1vaHvI8aIH8vYBmxNyyo/6Xt93RkU/EqPDvgV/vCla3Rr07SirfD1RblM5xBAMZNcNTqLtUv5+
jhjh4vsmy8zFFfHSAN8HGCfyi8j6xXZoZ062dw/uKPVl3YAILrJLJ7FjC+lb9NZxdmrA6bg+U3Mv
8cWXTLZAorU6ADUDmmi8lWyAlOMVDbn74aYP/8pmO1+TyQWpqKWAXnPUgRMMmY2TjiFra99sKOBe
YPcGnza8xHYLMpgFD+fHGby2H8YdeeZvRLhNEl35sf36MMA2+JWov04o3A6KRe/o4aO2c6uh1epr
9wTWLopOytSI957Jtov4s9nnCgUcQRgL9yAfnHyPLDNJcv1h7LQu0Yaxyo6a2ZY3snSfCIIJcEat
0QgcluuF1Z7J9EJj7U+7E28IEji1VsWwKzoQUHxmX65O0eK7Mv+XdsZr7my+m6CVWi+CnYhWNr8x
yQBmw5Z+LpiZuy1VcBaA0FBFHX/KSNZAv0MslJaHGfJxC/E8B2J5fGgOj2gDg+ize7MQbc0el3OL
k4EN6JiShBYWi/yQErS9yEYbI52IZvxm5+91cuMu4dHmYngNHh0aHUT0q6PseDmZHC8rhdwBZLtv
TKT+XgPIE651hdboV7EWZnRug5zbmkQ6AfLCmhj1CNtqun9uNTTnq8PetBYVw2eI/xFtYESihlMg
wFu5HJXm965etALQ+7xm1E6h7nScQmGTrB16N8rl2sw2vtO9BkoP57iVHh7lm0fdzBiuwqVVHY/b
9HqAEA1oVMDJBlDQNFhlw5AKMka9D5+9o2oIG6NyRvnebxz+hU0rzWQIMfA/jU3u/laN3dYrx+Xc
Dvb7q/1aO62jbWxs3bs73WhovD08fFlP1lthPJVOd4qNVWzppne/HG/Owfs1fAs/qltrhEwxEm2n
RbHOoRZQNXK67aPELPVYw5oPaDtEz8aGiLVv6kOX3fKcN1K89Oo2SpXsMVBSfk1QmnNCflBvmiwY
283y1kGLlXrL8D8a1J6+cIPNuiyaBuIe9NgS+C2TG4wbAj8fOHfMK5iuo/JUhqgwb4YrE2+jvj5m
79+cCZ2KdU01YwntMrd0mg7YAyo4QHtMYfygD9D8NkMGng3WILxLwkPP2T7NSb/wYC0ZGjfs2f2p
hYnku0j2nxr19CrXuRE0xxwTmi9RSs+68+dDmsxnqEgZhoQ0ippSKAXCH6lR+rXKF1+jBE18EMmk
0UHb5gbH0c/V48J9M3fyRu7dsWYCHtTpciboKvTiBObz0jNidU+kLzkEeXcQoL/u+4c8GZ12TYGK
I2X5RvCsSB4ern/E7J5CfmBsuwXmHm3il7Ndpbkba1ElnFLPGaUP9LcnZjsVlGZAleq93Gw2R/UF
t46wpNUkzDxg4E8HbRQwqbgOp56wlnCSOpQAD9abiEKwm7XW0GO+waezOkqHmi64e3PLDV0oFWmX
cdLRnns51C7SYjkY53sroVe6o0/l96iZBEUHilJIauhmsU0Naf24Wl2f5NGnn1yxOpJ0CDRG0ju0
a10aLjrcP1IpAoTa2nr6WngfVbuLIa6Dzg0pNMGDshADjCO5ZnByhIiYomESibZT+CFke1UoTUVb
AvvNHFME2gIPwkw0NONCuhxUIoLzKytgI2n2fWMNRjAA8brAXzCHObqwMtmespKx3A9gZWCGt7kN
jtGKt8Bj9yHqHiSBlBXexFXSPvK5tbBd5jKDYyYBKTrgpkU8E5cDDBRfDvQGt62WQohDu9eFXZZY
CZpAU1p0tVlyBe2+QCXdc0bMTksSijNDx+UArqexcwpe65S7IchlIWmGSgR2VDyqHyMUI7IcQb3h
n92AroBCYJZrDYfre3VGEubS7GRdB9nnUrC0iqe0PCq9Z4opQHV73dbaVdlQDSz5uWrrJj4h8d/I
HY88BzHlXfOoRyCOXfBOft8R+BgRbekYPwrpU2G1xmtZhFhWhPu3Dqi/XSjEzsQil79/clCQQpfa
uIZoG+CSVFHXcuAbSC0aZNim5b2sQCqO7fXQLPp1NuyrZmmP/T6ol/Ynk40kRNck4/jEnmZP3YGR
Bzcy3eQuct+Gt0i5VVtD/czAMgP86vWFnnGtL21Pjlau9o1UEIw9jtEBbjcsp1x26J4KtiqBk7Zk
tlRKGB3oy2sJFmUg9FC5AIZx2pZXi1UfERB7naSoioHW5JtEpWodozVXbRX5PnJF/r5mQWMWzTAQ
o019AjX7EpwuVC54QAubhEi93RVasB2SKM9B99x279HQ9m8ZnwyfmeoViXV9on5fdJdfPQkLBpAj
iLoChFAp+6DJVFYScNuRvyUdM0ItXrA2syPQDjPidkes5y8OEUGoci1DG94pIE9ysdbCh6S2rw/o
93MEIUGoIwIrPTKHTFvs6lhrpbRvRgwM5K1YbPQFW3N+ZKr5oxSbbZwYWbaUAvnt7CDdBfDqSFKO
hp+pSquq13pdyzJAIlEZgocnfusan1twHWd8ClgRUVMBMwro/H7ijzPfMW3lxHMDXzwpDPD+eMNK
Gsj72oc8ROzaTVOElJWDqdV2kDyXsVMnxwTUeST8WGJvmim+4FMkiYCiERlptINcPh8ei2olahLx
5O7zB5DnmcQCp3K+Zaal0cFKZSot+HIzJWiYHBHf6IfDozFNCXC+1tc8QamuP2YUVM4QY5RN4aYz
biKT/AX/DVlotPqPHPsCeH8m5wJBk6oGbQwQASQFLMAY80/+TTQSA/wcApSFaf2s4F/etU+hc30D
z0RuqEZiZoE4Ar0bGtAv5zboFc7l4Hyc/IyijgUqwpW7rrYqWOwgU1dZm69iDdj9CaHj+rrpmSvs
3PJULAsNv0nsibl0EprI4HKHB3tfC+imNYBSbokRZ2mc4sQF4cShzTgO4+S/c7O4kcy1t0kM9Bm7
t6Ulo/HQRQKxciKfFkv1tNmjdDbHP4HD2VGqtEFO3Ai280NX0dpJTW8roZvT4H3L4EDLssX8GsnT
X0j5XCzu1Fuu4MHXkQrDam5Gb7IR35JuRwz+AQ5GvCRXP/cKIq8E2RykBtGGqE62UlohuabpHRAq
3bZrjEannx6xc90ENrr13wa2BImZu+DPDE45R8VB0KFP3+DZBYAfzCwiqFtMZQfyBLJpd2/u0yZG
DLIUvS9ZnewkJLq7quhgFdxmfGqwGiznf2lkICRREM5B4Hx6xXOtWFdRKAFvIz5WnLyWhMGsQB5J
xFMhUY1bJ7z2KqTfzAV7ky2GK85dtWzhCRjXa+JjELQ4AuKJV1QAI/fl1RD7UZbzQSqdWqNbx+/1
2rMxn0u+01gZuGJluog5KJvQagoro2Ke/NqZtSO8Fs/ZGmX8pQT+TNyK9x6B60igAH7laYjeV3hm
YtABYkhmsgKLmpgaHcTGPtoP7eMkUl2gylbcD7doJfdtCQznd+lStDdz7118w+gknd0GHRtIlBF8
Q4T2G90IgoO0cSEU+r7I/DsTd10Od/KuBDEfqvU4XBB0K5+O59AnKm2+M6jdsqVi1MyxGFnB5Z+p
HdOxl8Piyt4Nu9HWnlifi7tk/rcjhlOUEaj4A4o+m7RaVLxMlzIJxOPpg2jYyQrUkczkbSt7wTYx
rz9Nc8EMBvOnufFzzsyVkaoBiDuuES1t9t06AFbjOeRv6919vWrCv3QI5BHPDfwMD8DspT2iCUUe
pbUEBZSQtptGskRtH74HR5ADUfnQlHf8sGPpohbX7F6EihTaKtHUDNrRS7s15G6ENmrFkwlSzgGh
Smjc+LQ7tfdIHB2X8DozILMxR4VXAFLpoDaXJzFipUV171c5gCWJlfNmpBtuHZgxH6OHMbK8WDPR
YIw52OV5QNs8o750FFQ4YH5rNf1JiLf+sIlBks2yVQUQSL6LROhq3LeCIZeG8ipBQKw3+eYzRh1l
SYlohjQHX48qgz6WuZHlnkyWnwM13ZJaPD2CmI02q3VkNCselyMiPHDfpnfi1mQq8sWgarq+H2eY
gy5NTw5y2BYkSjy8Of1RhJh9aVame2xMnZKASk98aVkvyL0ZckBfXpybZg9tuiXKhDmXeAwERFTI
0DeH0OByr3Qemrp0Ec+7RCEV6WWGK4DYF/2gx/YvxPIXpiYzrbgBcMIDTD2a5rO8KTwacVTY83DQ
Vit5Ae0yo0GJyUVWUR+V1BBPTawh+6Z6ZYSnlTyzN/5R3XZm8yDdRNaDajg7AeREINk7lqf7e+l0
KqFD+ZSudlBF39wfIXN6faVnsjQX3zJZaLXrpRSt9YBjo9EUZF82kbHc8lLGYu7cg8YUJA7AzkE9
bFKpakihRr02SKeK3IU6TVLHszq4hqkVRKfrI5rzvEF4+aetycPQc53ogr0PV7eJ5hj9Hgrs78GJ
s3p7l75B2n6zyo1vY8HqXO7twurkRm1Q7WBhK0qnsQQAltqdu1E2zQOEDQ7WbldCx/JtGAx/RQz2
eX3Ac08VmJKQFVBAlgBI7eU5CdwqHepIQaShGU3j0fY+bF+um5jbJSB8QEJTBPSF/ATM58/TEIAx
j2FwcQ9Qrg5W3noXJht/IWU401M2hi2gaUFeeswyTXajWHmamnAYSot2sv7Re0Lr8IGB6qNZUSiY
f2CDIiT+gAooZ71LjPq9IyzMpjI3neffMPFCGZF90D5q0ikjoLakYsRi4qTSoD/phV+cqijrQbFI
1C/F1ZXazGoX3eIy56v7zhvQC6gXTZVYVduDQLGIi16iJIKLQZU84t/FRAYwJ2tQVKJFwTFiSB5Y
IdFH4qbouxXCGHkqj6QfsSInsa24iWqVXP0+oOXkpvfrHGrb5VC/AI9frwehqwsz0TlyUkWmPIAZ
Nz6IWdkgZVGJeWGAarbIDClVJM9iQDR5+P9+/xJmaolcqZDnK05O4JhVqg7AuR9q+4hI8SqP1WHl
54r3KRLUfI1aJmDvT6tUoEPSVBstFbl1nIMUksZCrjZGLsZ1inb5mG+ttEQbJgWVAKDTqV++8XFb
8lRp29o10KgbvSeYKkZHrbbmr3g1fy4dxEwuT0IbNGjshPLGKXwoNICcyb0OVk4xo9za37qW7tme
v5CQm3V5z21ObxtNYX2KkuvJ3ymGf38bmt5RcATwQsRW7JCFgzhT88MJQQUZDdQ47b86BrQ2TvUw
dbE7LX9nNvYecjgFgEkZfSa34NZ7y3IwkppKbBhc5pgLr8X8aBXkNlFTGek7JoeDyIHbK10in+TG
bLjjkB2jRxmNQiXl19hTqgQqLLavu5t+CRs3/uZp2Cb9aXn6gniZmOQDCeST/izmRkSl0hGzXdY4
rDksuAOzNwB8CzBB404lU4gHekLBc9ulMgLuZ73f1w1AAwvVi/mb7syGfLlVk7wXA8LDRmnvtyAX
ARuVb959uba3ayAstFndf6/U9aO2GP/ODg6QSVkAphqx0/jzs6uckwauF7xBPm0DmLn+TIyOy681
OvvdE4+tRupYlcbf3Z+szckHAPD67591CUe8578+fuI5qaQLQYUDA1q4ch0fwMLnrEFJT0Y5T83p
IB2zWqF6tmurBaftx9u8NrbJ01SAGjbJC5jOrP3+9dYGWou2BfA+4LHc7Yr1zc1GpOa9GlJItF8f
9qw3fj7syanrvDAPPZ+Xx7aDff/9iniEyhYahNZ38dbJv59ekoebzQkIkuMKOYS/dOj/nPUpKpUT
cl5qQwy9eRZ2t2MA4JoQKO1v7yugH51wYRfNXjII2OD3IzwFyH4y1R2IswUhwJUaAe24h2wEMSur
f9iAZ+fTXWIKnfNMz41N5lbv2tAbeoI0gmxFG9WI71bCy/X1m0HfwRsFRgO0UuBbBY/m5ZlLm8ir
3DqWkaqw8y1vG6vj52pJKXk214SQHvkKyHkRkZ96oDgXGlFxQwal4X7b7wVNXbwL7/r2dv3SWP4d
KL9vDHAxn5pTZN5fH+Ochwig30igBSVbfMHlEGO1TiSItcmnUHkv+rc+e0i4t160rluZAcRiJs/M
TMbISVIaK0zC7fU83pq+0RxCIKYK+v4ANW+cB5nSHXfUaLszKkOJQIsaQAmGg0IMWOFqVByuf9Ds
7gE2BOhUAYiK6XuY+2LBi70qn/hX7jZuHaVeZ6KJDgplobY/b0iBcJqOsBHLezm/qgiu60zzyaky
NcWW3nl3laZWE63yJZI3SZq5xUHrAObtUXcPmnCXpjjP4/IkganMYhA64u4He5CMeP26h5xTfo+m
3S9vTE7FVDjG3xZUOR5A0poc0JUcmCCNPF2f4rlqBurN4EFSJaSGwc12+T1uwumC52NrmfvW2Je7
jKKsb5RP8TbZkY2vQHN86cTOCFBjF5/ZnDzPGnF9rophE44Gsh+g36KveGPubWwz6nzQnVUVhrUa
yX2P5uPCgOcWAE1HgK8A7QT47OS6YJU8Mh3gvuXu81i3pfhZ8+8k0AR1qQXes7DLQfjuwP3isLuX
kvCzb+y59ckbKwfNkMlaPw59b5YH/Unl0fpLtdD4Bq/iamGs42aaPqvwCpQRJ4z8+DRDN2huJ3CB
Ip8StMNUa2hYlkbqq2YUNugL18wuNCv/47rR2bf83OjEB6qDPmU53Fv47I/P7h5QLrq/ZXT91R4O
h6dst5OMG2O1Mh6XrosZBwmcAcAHwH8Hz5oyOcVREbqhwhJyEr9BUtIizWuCq6Zbkocdv38yqRdm
Jicmk704qqB+gGzLkDtDqGFOuSA0ehcViOtzOZdtAbQbnixoBMF0PA3ZPSgakqEpyAm5SDpy8d45
B8coqT/qN24XjsZ47C4GhscN1nAuIKCCR2byykQDX7Qx8dpTqsWe6dcYWN369cIr8zvxOpqBRB5E
JcbndNqP1iITT0pPa07dbXQjmNIq2SMt/gW6LicwyP6psmSTmXpzXBie/us0TAxPzh4JSJiC0aY9
ecqNW265+2otJevAt4Fqbao3VfxMesM3lB2abjI78u13/S2WLehFx/qLyEAeaSZ30KXeF6e+XkfB
E/gpYtGId75TupQ16M5gJoPbbHkP2W0WG81OPwnhk5YYvgkRyjK+7XKHFAYLQAe2yu+V4lAKFS3R
oMbRcJW+QbfwyHTbExHnyqscbb6bACDQcJcIZiuaiRGhRgnpII8SzWolwFHECvKp3di9vy9IQtEY
hGJ7xT2BzQR5Adny9/J7yBZb28ej9GurnK3h+KCexTm6G6AYranNiaCh/xEyqlIFou2dADI/fIx6
JJzFfGtJu+7XM/2zgKhJCSiEg95z+m5Eft+o4wIKtn+rIlflQrN14c5csjG5vZoMxX3oWrSnreyg
+y3fiktnen4b/jmKyQMECtleKzwcM8ggmOktxMWaxwhbhBZb923h/vh1V01mbLLl275ISSOMtiia
BUm2kmKLHG9cmlPBKOx2Kxj3+v9Y1Gs0CggMYmA4b+DSv9wcSa8UrOIjGK1YbdduHNNeiDora9dl
AsRRV0EF1+eXGKt+40J/7MJ/RY8roKnyZGKTLEygBIqlC8NXfkC/mohumJs0EEY8MeOpBMbJzlE+
A3GXf/G3pWZCsILK9eH6pP/KpUw+YzLnwE32KZ+G7VjtT20OZfASQ3atAPWc4jZRl3Ssf6qlvw4j
ijj/GvfkMIYkG+SuwnzLhV35lOjQogjCdSmb1UdGqDpAmiID5ZuhHCAdn6wjdZV9CF8NFNYQYlv8
pwAUYfZ0fRYWV2MS+jE/qDMVAj/Yelm8iuo7Ihj+u5c/6EYCXaF1/dwGuwhTAm0uxYy4bdDfXf+E
35E9VkIFOwNcPUjCoLh6uREhAwbBo5y0J6ZsAwU54kN60CWjghJ5/kLclHYrktJ4XRCodqBlJKT6
nRA8dZLdQ1MLzZ9ofiHI5bZUCh2p3SvymizibOau0vEdHAks4YRPs/89qmOymCr4yJIqm7DDAirH
VF4rleN1ThxsIvLK9AOR7q/Pzu9EAIyCAmFkypBUSMJNFkhCVMk4BQqHPi7u4I4NnTF0IDYvgkMo
vXYKD0qfTSnaArTZOShoKfprWS8gX6ehAJocoXyhoVcPWqc8wtvJ3o04V2WkRpPVs+w8Y4doIdVe
EFg6mZM4QW0AqdavIhttIHv3DsgqU9mngJKQn3+uT8h4PZwdo1+fMpkPDpAyoPkH/sQD1i5FLY34
G4C53WRhzNMYYGpImNyPEigYmoiDoRIMh4Hw2bkHrcgpuO0sUhK7SoxkK9UQR69e+zq1r49ycjv9
Mj5x8rxgaOSM8fypyh6yNze5H/hN0KwCwRQqW+EWkmuT1/SXtYlLLvCcVnE9ljdCMUd5CNoWgky1
mZS3CTTGro9scV4nxx0qV3yXEbRhpmve8phd8KsUwnwg3AmNCrf/iljdIr3Gz2pNtw3wFiBWEBRw
pfwE/GeukBCUvTqIWE2UQxvNgfCPHYJOGzokQF8K70sMN7OjHCmNcFVA0gkwz8tLrQ55kKICin8K
ZYvEBqlW4VqXVkV/gBPpx99Md0q8uIL7sTC9c2uJHDOPtCHYaIDfvTQ8RIUKbWS0n0m17z4qdd86
nYiKGvTSRColfv/aB03yCK3OcC3war9KuB5teHH2kgzldyQkrcNUOTvGwMLdDpkI3BJP3vI+zFbX
v3TuIKMQjk4mSVRkfYp17hLez2IXHxowu8Zr6AtOZkpaalw3M02X/Wzu0dMAgkQZsVITd7RpXNai
nAFC0NJEncgID2DpPCRHxQo/W6eCgAJnEWun2sGaOK2ZrHm7QKkM5KbHyNTXkMOAvx7Y3JKDOR7h
6Y48/67pDskE0ZUkfJcqfilJvGrsigVWh7SO572qLcIYKTXIf1n9t4/u372v7PBfv5/953/gzx/Q
RywDEMlN/vif/6dmVfkWB2/pH7Quv97qP7LvP+6rtypgVfDB/mP8Zf/9l//z8o/4Xf+0Zb5Vbxd/
sKAHUPXH+qvs775YHVc/X4GvGv/L/98f/vH181se+vzrH3/7yOq0Gn+bBzW/v/3zR+vPf/xNGBtp
/u389//zhzdvCf7ezVf7x+vXW/yWfv76W19vrPrH3zjEs39HSxKCdglMEyKQs3/7o/0af4Segr9D
21wTRn4qMFGOJzfNysrH3xL1v4NqAxzEkIhVR4g+/hbL6p+fEfHvCg/w+pgvRFSFnsS//esDL5bl
z2X6I62TQxakFYPVS38DqDBh5BuGLAB498cDMnnmRNyRfZOG1UusdppNPK9/ArcUCHvTnDPgD4jP
CkMxGkXOuNm7bqDeASDsv7UV9CHgW0b1y9kM/vMDzz/oMkQZv0cBlyQwZKi5Ask5rUcEg+8KLQvk
FzR1ads2CIrNIFWx0UXiP/foxRY9N3X59sGUiDQnuCUBjQdTOdyfyxss0NOeT9QufM1dR0vWYO2m
4CilWl3QHomiEoE++pWvD0+9PI3o6EYpFygk9ANA5AtLP3kCY/ilbhmG4ntdhjwaY1JNXHthKcOV
SdF16qh8mXummjTEcoWcy41CyTLPbATUAgzRg3qnoXSch3ZMKauBHhLRmGo0pFRARaHmyAHojIek
oye2iWjjRopxEflqhYQ9F0W3kppC5hmujfauVa0HXzvvOkKlXkhScwhAmAZfmCgvLqiSVoPKo95X
dSgCUug0Kg6DtyAZNZa+oLErRoPD9awWrRj81R95xtDwF0qs+mQZkoyGFw9SaXVaCCkHSKmGD3kH
HU3kkOK+o7j6tYeuV4Sc1m3ay6t0CKLRy1agayO1JNCdwAUOxEhyN49omNcJ2P8zEE1TTWcsgnuS
hmwrFUKOtzwRwh3TK7QHA09da2aT8AXc19TLCU2UYKSOZr24b0MdQw66MMnQFuWKDD1schmbXl0l
dz0YcJZSkOOV/+fV+7PY49lG6R7EcGizmVy9uq/rAXRch3dfGCqnhJjLrqn7/1kGcrQigh0BjEtQ
AEC1Yqp02Usq1IB5l3/P1TwxGp8PaKBGmaGXBVtyqn5vX9jC6QRRFwZGpMl1kah+WAYsFt75FqcX
xnKpHgEoKU8LxsexVSlFch90fvCgVJDGifOwRNyta9FrrUJh2rp+nKa3BYaOjiHoSP6UUMDQcnmE
WVl6uEx6DD31FJsIXGu76AxbjU7YQqX08rbAQcV1BCwd+P1ASYemoYm/42tu6Il1mrzgso/tKGCc
AYRtZECs2DNkF5QeqtKB14rP9B1z+eT0PxnpaH40DKJdGc/JmI69HOnQlzUKtYn0gvo0eEsgKYzW
7Ab6wRFZgtlc7tofU6h94e0DSRwEoKfNpFrba36IuthLEdTSoY0G2YZcz1IJdeqWYUDKDzoR3jK6
sKZ8icxD4KNWufKSFX5oBKpS7kUXkufuEPRbPZe5hQwE8o0XpxHjwrpJwIICvwe4ElzByymsci1O
moxIb00QAholDJrncMQPwfVTlU26kxvc99TlFBDrpGntRdaghaloeFqQ6zQdfKlwEqVAP0omqAk6
QVs1excLDiCzRqtC3wJ5sB+t0b45VHYHkNl7B2cxAulkWDQ0CXvpk8Rlr9BKS0tvL7ucv26ZjGfH
E3BjOvAAws/BK9zaCGWvCNapygF54/dE6K2+qapXNwglb4WCmZBbSHVwHVAYbfcIaoKwcALdhzen
lJx7UyqZGzlh4UeaDaaNWH9IGhXt0UUsZ0DIeWyUnVBakCh0EtfmlqzXwidEM9IcD2GiNutUarKK
QjG8um2zMI/Q+NoS0IzzPeFtve4F3UR3nfTYybl2ynwP/3FYi3FmRAnvNYan5PAzdYgHmjwUtpFX
Ub2xJKK5uryHlnKnI//kKcLKz0RQx9SaO4RQSYZ/cgBzhxetYsgZKrYbkOYWW7GJDVcRYjjVculv
uiQQAYpsh9B3AiYlBGeAxSjTCX7MG1LOl67Z8QBzO7nHwF2kix6I+TMxToWDngY1mrPDwi0dlYF2
F9RdnVAZgydHngHZjrI3E7ltPShEat43UzMw86nA2DMAvYQSCuXQQ8dBVwQ8q3xStEZSa+htEzmx
qsyARNBE8KAEuYtc2XscFE+7i6IkGWw/FUFSQ2pPAmYFR+NhQGXlMcn4PjZStSTH1NPLxAozPYlp
1pK4g4akKj81A8uIKTH0VvfhUCaUj+uwMNVOENBBU9aFDSRAGR+F3OshjaAgf7KOfT1szEGN05Zq
EkQKnFBJ/Me60Iunchi8j6jXPWlTSGGxbTs5cq0oZplmNXXLfTZdFwHkIw0RuMODTD8Npeh/d0kI
RXC3kDBLIPCVsJ25HE2FQyj5j3nly2Bv7WoPXcqJGB04Va5qowbqxK4T1HatOihA7C6x4VGRK+Tb
hKrOcGkK3ZAaOS9CgaaSAtfoZTUAus5XFGZHDeuadYxPPbYuEzcdwOsAP6pZGxgc0QFLY9DaPOQp
Xw6WROAEMaVUZFvKhiJ8iH1FF17hSmnBZwTPR7sBOat/69UpdyKMQQWs4fuo3aWiGIY7XmddtQ1I
23ZUY30Y07TX+a3HlSnYvzqxi+xEhwi5NVRuDgFdYI8fPAX9N5ZedehsanntpLsQMMs5iLhSUNpG
z1mpY5dGUtFnVBxc7q4I0a9MtYqPb4NeEJhRpal2DIWWfKFPVf+Wwkp4Ygn6bEAUUHriuuQG/AXS
5Uq48lot9pEV1cO7IYJsMi2RxzuiZpuh6OOlnVWnWdcaUlwwOFu93hUWgegYuHhaOb8FszTby52X
RpjAooZ3GMfFp5oELbFCjcQPHF/rPZVYo1i4zZqjVNbuS6EBEGug/CEeidZDhaBI6od+kMAIUqhe
c8cxLXz1q5ZgKD5KQFRVMv8eUTBI7YNY43EieVcxCYmEgfb1/+XsvHrjRtZ1/YdOAczhluxuZUsO
I9t9U2jbM8zFVIy/fj/02jjbaglqzAIGc2WomsXiV194gz8+BKK2ZCTEJLJoGQu2alBj12E04vQ/
x2muUX0LRgOB98L1fzTFomiDtYtw8JpYt7GB7Pt/fJ9OdauLBVOyVZQPrSf058zBNCtuymV6kqZy
GI6OJQ3MwlXqKYXWjElj7vMm8FboP9r1km7wySKbI/aydSIlxuTX4pZ5TUBUfhin3UDinOAq33KO
S/updYlru8kTxrfEKCh9inB2rkRFI4vSxHDKuEznavkAr94crs3cN2VkViFFdiUT69qdyPuwvp17
UlTLzKddUfjhhNE6BcFO+Xbd7QObrz6Wbd6gMYe8vhupufa+erOrXeQFpXhsSQLo2NsVYj+iKNcm
mjJVfi8KsBNIEqc4PAvEgQ9taS7rrs0U5jUywxsj7FNnjvs8HBe8t7xB4eQShG3szGglRXVS1Y/t
mooh7vs5meIklxXm422iy2guVbrBT3ONG5cpF6Jc1aMPjoyTDzFnyMM0LubUmHYwNqfb3F4ahSSQ
lf+15PzdvbJ98as0a272Xkz4yXkD4L5oTaaBc1QHq945ljY79s/LVDzW3tADgQgZChgVdvPx6A2D
vc+a0ri3G91+n5VA/iZwl+pmGpZuiaTd0ZYuU78Jbuy6GgmaYZ7qyJhNDvWGpMbrrvFT9zAD6Gp2
MgkqD2OoLsRPQHihjL1x8T45okh+Vmqm5JFNqu+svMk+qWLOvhSukTZxksnunnIcaeVlGLYcbAW5
SnNvbLHH6fp2jNe0AOBtiVx+HEa3f7SLsqZ33Jv+P5TZqxELR/pHqxB9vR91t57GxNHrYaqW+XPu
JuNfwTw2AgZotwy7xmqTRxBm3i9FGtFHdgKSf9e1lfmxSHvvZ7/K9Z/KTpZDICQxsMQSuNk5OvCq
nZVoKrkkDeYvRjUl5tWQtBRdbh9CWejx78F5wurK6SZpxXK9WmNwXOqcWsxhTvelzNrM2PMULgIf
lk+V2slyfXKmxvmZwOGTUSsVtd5STv2PfFj6R61qD3ezMSvT/VSP8sfczggLJ+7cGrHDFG6n1NLq
OOu75JfwS/0L6VJ6hRTLxT9ksMtdUtK/1DWTDghjcd3KAJ1RSpCv/SQ67tfVz90rbflzGa+jKMwo
rz2UoKosTfdukDC5yolM90MQNH0k1iERxIiAZ7YL1/tRq3ox8aUakIbpPdlGdYjqcqSyOTkWjsLg
M52qYlf5S/+pRzu+jdCzqfWOGzM96lQV3/O2h6RvFF51IlnKf1aj5RO46mG2YqWH/MldkrbZt4w0
ikO9KoqeJB3Dr2Zu6Ce7mud0z62YO3E22/NNlfYTXrHZc+i2QANUkj33CppGNNV67Q5+3fkrLVvb
ObalKsa4hR+Z4sY5DZ8WFfhYspJ1Ir09i4lZvwyIBAnfSRqZ5jyH6H4g9x7beZ49WHQ8wQFABKz2
7Vy0CUGNMAXFRHoRMvXlB28UfXvr9K217Ks1mY1IzE2u95zaWV+nwrCuqyUfYk6ifFg904CmkTf6
s9Uq0kh3domCGRymRKaoRJlufhzrceCSNivU7JtqnGWkS2/+6vCdFrGNY4/k2yQCW/mS39u06T8X
qzYxePXg9MSNW2ZoJs7JYuAAiLX8bd4l5UF2aERDtSgr+WjVRXVqjJqZFF+MHUQpenQW9j+SLUgn
2c4/ykIl9B3Ql5+ReQyHTA1X0rSrcW8Nfm6TMYiG6D8O4ddUtfUTxq/6oTCzRMdOMDIcDwsxWsck
6ZE3zHrPu1eO8uOhNNr0IGdrmr4U3dpYAP9rkUdmAJpDOOQXER2I/HqLK4jIDk3OFul6UlcyL4sv
Oa6n/ItCd/XVYLWED2NaPYRdm86lN56a03owxOL/UMtSPunBzghRXO03IgtGIgljw4/eOvfzrdGN
AQLwrk5ulrbqm92wqsy5syZbVss+afJG5rvGH9r+ozZU0UdJ4zj4yIqaPk5R1cQpc2rkz6wYRAbZ
z7Efq9XB7MTqhry/trTfPyIoY+kbB1agHyWOQetEtY0KY1QQrXW/iC5Nd+nqgfBAsKZ/ojU1Ggdf
GsVd1y/mtwqDrJ9GQzjA9xnVmX1nmzicDgY5SJz0frjGSKjY5sF31NBEfVaMD0nqci3IPlP8UW/N
HtvQLyIhVxTBZtXmZOpd1yzIdFEOR25Vi0etjXU+tCE+AtwkwfgryKeUgcdIAUbHSIvh2tM5HuFh
6VHYND2TJiavvIdmcdQRle/0JBOjuXGp4bxDi/bJpyAZ1jIq1oxwqalfntpxXIMoGxc7wxJu8f8O
tXSwJlUq/0rlJx9JY1CXWKymu3Zy5eysoUvQESZiEYcT2/gR1slyvTRd8anlU9ujPkKeE1Aaf+JQ
BD+8wr9HtnBnqE/OzCmLcgYaf1HFlkuMg8E43XEZDydLWUjvuYscH4NO9EPkgZ2EZNuU9bNFSJMP
i5bFxoobReUgLjIlKFMZOnlOekZT92ODt/LeHrcHm72yT2+rYbAeA5n6NcNtd8ziJsvH74J2WxhJ
KmSDbXDT20R4HDICUP1r6CqCPyRetyXkTxnaJTSQR/pqSSijLnXHryl9jB9WPkNv9KlhXVAVg3ub
ZenylYNg5eTFme1cjVatviiT7tEuTfNqjtPcZleTopcfq7Ctv3hN28idE4T+XY8GYIKxXFd9XDOj
/ExVWh0NZzL8SHql+ArGgu9QJ0X3THGePgsIWke3dYYfE6yo51Fqu4saquP7piya+mkMhjFhKz3R
IRxoWlgwYsj6xRnH6sfChzNFJAXu93HxGb2GMvVQyBn1zAA4CJP+RzL36uci/VDe2pYljTtDWPYU
a88BOFCHefGNH9F9rcTofQZDOn9yEyyuSJGL8b6wRU2WjnmNjprUo93sw6H8WPX2zFupUqDjVgcm
/yb1s/SqqhNBbYMkVBTUkz1HobMuP+sx+wF3TSc7Wdr53UCvmdxABetuyIkmkQoyiplF270TLYgS
/NU1A93UrE7Cg2Ych6YG9wgUbeT41a5JoVtwmy3GGqliSqjxU7v/1tOiWeN8SmrnwctSz7zShZXq
eydI/GZf5AWdr2kO56+5bw/iL6sPKvWwsHsI3SxrX92lltd4+5Yf6u+DoRs/+XPXkPVX3tTfjJU9
Wl8TbA9zCEZZ4kV+MClvbxZq/CdTo+0ccqNW2SEVfuZhq9evedygZzHduNKB4CZprkZ00eu/gNCO
6ilh067RzG66m3D7vGL8KsIf09oN/p3IsA7fp12nbt26GcxrQ9UTLyHJxuKQtp4aorWeZUOmFDR4
FlUDl59t5ZN7qK3czQ7mBqq5TWZ7zfdTCzSelGY21G3SOmFxXIVquzhHoszdCS/pspssQPvuJqkw
ir8LcymLzzQglPOcQX/o9mwItD/eiz8dSvSIup1c9Xa/5Vb6pLVd9PEctsKMZ6MavzTAJb5RH81d
hBBZ+ZxC2iHJMzS5vmwoccKcxAfRLzqEuwI8LD6VhiP5m31bXfnpXOKmliwMDUqyvi2zqOvPRarz
ryPHKo8Hz8/7yCvcgk+hyer+OnMK6mzZTSRWZjs47RV34/KXck0a8DNtmY85Iy8VGaJpv5qlMyRM
djkUd2g8bfWlXVTuncXU1cZRQrnfAqdTUzyNLlSFcjHcPf18kcf/j5675TbVYH8fPK/+uwmzpYwy
I7MZuP3/udwbU6VXLU2m8ZsHNiKMDF6YlL9s/cmqqPN29YLvWZUhT5jP5lebdOjwX6wCKITeKGNx
z95ann/M/td1bhe9LuF3fFenfbkkAd4ZFzmzr7uYYNk2QB3EXeLoWR+6KD3aQPRtv8+D3+/GwJbX
tdshU2DVZMVDPl9osZ/P+ema0s7iNQDeQ/j0vE87+5nWwZTJ72vYr1FNFUAJmRkPNFrVQY7Wcxpk
y0HMWFm8v5uvGsS+5TIkY1bGLYhz+db7/2M3u0k7macLdQx9ra6yZcPoksnEXYVJlVsM+uP76706
I9yoaH06vsdwDv7QWXvYbU0T6156GuGUrleooPqxUWCB8v4q26/+v5EQTegXq4CtfvlUPoiUJbFt
OieVqO8sZDt3Xqq7GDnJ5gLa5vUDbbqj8FbhjwJdPD/0YtSk9n6ijhoONKlw2T4urhq+/NsHQvzT
QHnThUrOGOrsNdFl0nJeS3UE3KOilFKUIjT9MdDsvTA7fet5/lzp7POa5xZcvKHUUQQJWG1agzs7
bP55/3FenbptJm9428AOpy6QcC/fTzuhpZKNkzqWiNMfujpQj0litd/R/rM/TMEqbt5f7xx3x4FA
WtA3sSqxTMbQ58IjfdGVnV7b/rigYfYdOpCq4q4Q7ueqy7AH9PLmWs04VpV6fjL6ZD6IzsYMESiB
93H1tBdBG2+/zY42Lgy8Xp9UvjywLCEwhI0FejZxMpekGxs+uKNLbL7qTYZbQ++Km7UZfr6/B2+8
2M0GDE0+bmX+OztCHaMRLuW5PWrMh2O/toodowN5IZ689TywDPjCzQ3qcC7nWGo4+Oge6mNehhYt
purXWgqA1syfL6x0BqrYPnKwztw4uElZDsztLab+EbpmCkN/Svr+WIpR7quhtq7p4KtHShrzWrRy
QnNxTR96UYzPZdeBrtBT87CavfW3OybJhTjwmxj3MubgZr3dGYy+NmakdfZzGmcdArVMx9RRuRlL
f6Q0CtPcuypJQZzIosiy9tJq/eusZdax8/q+AbfGd/Y0AYH/5kndYirv4GQfTWM4D/uQxoJkMhIu
N8rK0ecpPAVueCmH5Lpp7epB+Cr5VdqVeAzcqVl3K2RCTEkVVqRhR0M2XtCA/zgS/h9FIc31Qqx4
dWtxz+P5wOdETWyRgr985CbUQygnn5EZssixR28SZQWM5zVpwC4N3PQb978+MShbD+8f5jeOGW9/
w39xmkHxngUQv24DFxXUAb0i1R7JbtuH0TMxm2rdfvevl4IpjDyAYQMXekWIBBJYBcUq9bF0KzsS
BlkykPevedtdgom+Gp2CLtgOj7mpAiAzfHagG+EmCJWo9Th1/n4VXrAn7533hTn97eVZDp47u/AN
vdpG9L8RPbdJdABAkQC8fIHZMOH4Hdj6mGiKRrc0P5NVG5Bm0v7zv9xFVuLjCLaHA0XxG7Hzx8c6
BpZQZZuMx2CgoSSzYjoMiwP22PLlhRf2OjCw1pYg+iSIRNZzyoq/0CuUTTAcHZxdHoWu5ZPZu3he
VtYa1+uY7ptWbLWG/j5T1n4T5TBciyx1d0aG5f37D34uhBaCMLd89C1sSltkn8LtLvzjyZeyagyR
NeMxp7CMRvhZ1/MYjgcmpoyJZzP4JPNFopvXeZ/8sTH2lPnuc1dVIBfD8Cq3euP7+z/prbe+4WTQ
Et/yPmO7Kf74RcLvJ6YEGJMNg5HdO1Vh7NPBbW9paF86YOfqHtvTbxo76A/awOhQ3H25lvKaaUSK
cT4K/PCSiMH+OAB7CyFtr72/PIZhQMEVDNb8HIQDvQK7dAHTujUAgFJX0wfhd/BEe2thkOCPJQgs
w+/VP076u4FJD+GWXh7FbcdG/fBokjybkxDPZZ4aX97ftm1bXgT47VE2K0giAWCK8yNszaNcy8ye
j9Oq1NWSj+WuC6S6cI/85h6cL8O7MYAzUWa/igIlk1lzqdRyVGba7UXrex/WZm0Ord1Un1JsT+O2
0n6UVq35wc+z7mkdHHZsmVEU6IPk4OtquAPk5lxT883X7+/Bq8SNPbD9rU6wGONAXn75Ok2rK3S2
5stxNt0hInep9mmbfG+xVnxKx6m+cMG8teXORpJmJ5Dx/M1k+OOkhowyNhjBcmRewbxTzvm+Sebm
wmXyxkMBj6HBxV22Ceudxd3O1tLIrGY9Cs/YWq5Zf1UvGaJGxioerN78L56KvMUmIBJ4uT/OIoI1
CAAmYY0NpmeIW2FBFMIL9JIR+ht7FwJYD7iWobHa54KIVZNklUi65dguKy+nHMWPqkb47/0Dcc6W
5ZOG6BzCYAWPwVrB2ebNrjUFbZibR5n73e3QuvOXwCsgCWqHMVJF1+5Kd0N1Y7YeqIPekcearmmE
5EF5n7mqpdtFxrDQLHuwgwyXtyAjDQ/Nu6Fg3KkmPKff/8Wv94X0FJIcKQsmaCAGXx5hr3IbJYVp
HpsiyQ4NdsWRGpxLwl+vYyyrsDn4RG00f/csQelA5A+elOYxV6G8ykej2i2dhGuqJ/vCA70+voDm
CE3Ods3wSW4/5Y+PJDdsHeZW4x4Dlw4/0g1WPPqd9xA67XzLPN7evb+Br9IUzixLGR4fDKHgd631
x3qLmQ7AmYzwuDGrrvzCHUuGVZ4H2XZtTZryGS7AdKW+vb/sGxepzwfDU2IMQww6R0Vabkkru9Pi
CBzLuiYqaPGhab1Z3tWc7g8CTZKHeima4WMATLZnep2636RVtXm8eiI89g7T8NiUIf3X93/a6yO1
/bKthQK1i6Ln7GWnkxfWIcpiRw1g5TOfdvpX5WeXtD/f2Hc0xmkz4ClLM/532vPHvkursaTQuTgW
k1nsjdJCFCsxW4aCadd+yLwsgy+Hb+z7z/bGqhwt3iTXN1jCc9yr2doyUS3jG2oLcZMg7vl3UeTW
97zU6ZU5KHdfwMf4d+abfDeAIhHOhxOPACC598sj3S/tGpbhWp06kt8b5KLBMpcdHfq+TnG5Wobn
9x/yjRcYwsYD+bnB1HmRL9drLWGMeTurE2eMFJF77SED0nfhan+9SsgFs3UhfBeVzPOmIuPG1uq0
15w8d/0V5g7iu3116TI7DzxU3h7lJx8nrUvoMvbLR2FqZTXgqCD5SP+BwOTd+elqR6lbu1f/btNs
vOIs6geSepLs8DdV54/zqGwavA156qnSQXuHBLcTz0kiL5junIsA4eL3+/RR6BHm6B2ehTffFIDS
Bs7Cmk0ViMwptKabxhrz7L71hXu/eEn+wGwiREiwtBsGsgHQmV3ojm4XCSYAIPG1dcBXzhYRJY6y
gduk4dUcmnlzpTKj1xEcOSa5ojbHj+EahM+dIUwSzaorEbTuDFzk39+685D9+5k415vhHmYy56Gs
Got6oLZm6yZzL6ay3i/V1N7q1XkEm3BJV/r83J2tdm5GDSQzlCpktUGb5c7W2t3VviwuPNOrg7e9
p+0aIudAKeC8liTX0Gbl+NWpzQs8iEp7iPEV7A7lNP79/u69XonMc8OHb+wcOuZnbYe0H5J1Xdr0
lJS8u0l4FHQNZfkK2WD3r5dykH+yTZPkEN3ebWv/OOPYcYCILWfYV8Zs3ZX1xASr1e4t0d27cIm8
KltJBOEwwFzhJt80us++3AmlzH5UTnFSWmxsaZRNajD9gIs1Ss8IFQpKn6DBaG9R8u/RVvPO7uzp
Pl3SekRQ2CkuJBavz83LH3T28CLpvaL3jeIEsodxoFmJ66S0SO3e3+O3lnG2WEU7GHVyf7uB/tjj
zgyqsWvs4pR1iYHrYWU8BfZ0ycFqGyz8WVaxu2jwbxf0ljxQ+56tslG31KTrkzEac+yWxnBPV2S+
AxIfftWVTY1ph+l+XZp1P8g0vzD3eP3Fkx7TBCBQYkgAXeLl8r4DRhdgYH1i9ubfQ8T0b/LKc+Mh
y2tAECnZ07/e1RcLng1apJW2wP6C+qSLobrykqm9GoJxvHBEXiVlbCvdTqhym14YF8HZtrreDKpe
1s0pLZr0Wy2kBBeHsY27mMO+KYFhpabDQJ8zOlwlnvDiHI2aOgJKssYrMZ+Omhvu33/2NzbbhxDk
W//h9Z1Li+U9YK/Bkt3JAfR9XwrffQ6AAwJcLM2HQSfuhdD3xnqbj58Dn47D9UrPqygHP8spG0+g
IFdkZ/3pqW19DK0DZTw0GLcd3n++31YrZ4eZCQpzIG5FQAf+Waiwm7b2bWCoJ+l3pnvIq8q1Igih
wKH0GKQ/RTEFz+FqiF+6wEckA659nfZ9ifbZJKsP3cxJ3bXcmTcu6bEXZd4UGrsWnpaBbkeBqA30
I//QNWpCNmIO/H88DSDkwra98eEzlqEhyNcPP/C8ge/MrihN3fensBxMEDBBf1ebUl7YrNerUJsC
ssOLAK74K07PkCGnxKxRn9yqn/eJyIzrum0vEZPfXAXFajjJm5ZTcPa5obnhaQcs38lb8bAyg6KA
8OtfMnF4tQrcVgvOJo4mmCuF5/SonnCfZXaxnipKvYORrSicyC678Pm8CpUIVG73HQFzq/I2Nu2f
AXljcnRGGg4nBiui36fpZgRql7m5l4nuHnJ7Nm6A6E0l6jJ0iwGZlRcy5VcfFL8ABCjsqC0/4oC/
/AXVulDn2MZ40qlw7pYR63jOMSCragbQsSHb3/+gXhY53LlMbuyAupLimCN5fhJNNQx94bUr48Hm
KyDPuok81POjvHTta9cFjZJmS32JnHUmY/CfZYkZtGFhFL7upgGF0UPjmutRL3b9qfJrbUNsGUHl
Fh6ExHjF0+rW9xMBvtdOR+PGgz5MBper8t8NVH7/FHdzz9rmgygS/o44f1zCVgawTDn0wPSKdJY3
qjU2MxphzRwO/2rk+XspnpUyflNiZKBx1hLWAHVL1XkwR2DQXNUwXUACpfIaeOmlwvwsUP5ei+qA
00w1GXqWu31QfzyWLUVVdnNpHMMmS3ycFJfiqc4lSFrS8jHbT1bSfRlzcG47cr3QBWY8Jna8FGV7
b9irdHY16LZr0IPwVeykMew7oVX7qNxQiqcwKZJbcEviizAZx0eK0/UlcNr+r/eP58sP8j9PQVyB
P46FGyniWXBZMq+bGZtwPD2z96FvaPPRMXsdt/O0fFrnybiHM9P+qGw1Piy5ry7UYC8T7v9d3wYG
g2YMNblx9saypRelZ6/rcTQ91NYE8LaMZAnmR1dfiNZvLrWZENO45LWd5/bjrLQWujWOTgZbewjE
ehPKEqxZDzPk/V3dUq7/u0T/81S/v3cQNxuZ7GxX7dLCKQL/umMFrHSXgbL6u5cFSsRGgOVkQVND
tyK8TQ20et5f+WV4+9+V4RGjGOITYM99QOom98caQslxLtvuZ87NsedfO1sXNL1Zyz6/NCt/a1fp
athbWUGD+9Xoosa7slwFnxz8yh0UpeC2n9Jgl7pmd+Hrfv1sG22XSz1AZICxz/lZGVHyHbPWPjoV
ITUunCw/2GHbfoN0Dm0qS1X69f3d/I2RePkiN9Vv8lCXDB8x/LMl4ZhqOWarcQzybvQPY+A07R6u
VfppCvvpqOYGVHVWZMXH0bGbe2KuuvfdJI9b/uKFm+T1oeK3oHfgMiihhDu/ocFyjuR7W98XcEVG
LyInMVsXyJVWUGSQMPPyS9bNADtVY/18fyNeZgfbsbK2dhl356bv8AqKtIp6TTxt28ckSMbbcpXl
zgjBI7+/yuuzBIaGgR6NSD5T7LJfhlRkI9YUamN4tASWBMYcWru0G0/JoosLR+n1SkBiOLNEb9J5
pogvV7LmftLEuvzElBeppNypDi7WEbtAZPpSHfN670h5US6DUOs5G6v25VopU/l2CHVxapJQfS9m
RmpANa19kgA17sakfjDhvO2h8DrPAntYwr42YlkpQKXQWmJ/AHicifZSJvTGHjhgpZwNLkV35bz7
tYq2CcTgl6cpyPNd2CPPVS99cmVlTEXff7FvbQETBDTBECq3iDcvtwBg85y6blKdVD9XV8aq6n2d
OubN+6u8TrU2l1c8V3DeRSbo1e0ve8QNEKs9jXNp33f0eJjrGhN8HDeDeDD734E5XNJ0fePRkD4G
bM396aBJsn21f6QBjbbKGdZPQ948WrF2HHWzqPzf51A0OXFz33AphKPz0OenhpjnJW+pAUoZZykS
d4YQ1kEV8pKC3e9B68uYh6OZh6cstYaNGMJZzPOAWA3YptCxNnxEsFSovZ8Bxit3tizmR046jk/k
9xrKlukioFCCxMmiYMFCIZ6C1LumDEZMfO1KgSDINNqM25sVvinZL+wc5ZdmNNlr/8Wa0644GLln
3rqZgaqXJ6YMJUu4K3Y0zD6nkkaw8Y+CYBFE81y6f6GLyCCqJfbAEtvqoUjjLP9VAzz+Vstq+I4+
IL8ROMQQd6YffgH8Ov4a8NlcYZLlqtmFFmOHG2Cb4sdqVA3mok3jHAxjTNqYdsIIRxn1tp9dbfCY
GRigKgJjPq1R2mnrrvfhqzM1kPkvf2wtCDnKnp+mSdE7q2VXz7ugN6FkarVg2DbnnSvuNKwkA5HE
wkghChkJotRwmUVsFdr6mdCb+6STdP6ndqFWM3uRkOtnv2xP7op3TNxpI/ih7AHzasDu9YOngtmM
Kl1U9MR9nWP3U+YwXtVqV1D65tX1YgtqBJw7UCF6XwWbwgeEv+B5nLvqUhfzjTSYQ486J4GS/zP6
fHn+y9kaORaqO3kw7tKoAWlxV9jL31mVNE8NjgGxnYkZQboBLIbVC36K03zpHHc4oIGBJZypi8My
uPWNQ/y/Wfs02PeKnkNi6PmWAhByZlNaNygvOBcugTc+XdrJBjebS6OJzPDlT09hHc5WtnQnNXUN
BVkHHNurzf37UemNMMugASA04kyAG85VK8aynbxl7stTO0BzXcIp3C3rCDMgWdz/Yilu0M0Jgm4E
Y/OXD5Q49gQ/3Saih6t/XXmJtzNLHd6gQLRcaLC8EWsRncJnj80ztvj3cilpQxcc3bI6idSC28po
g9sj6dTdKNY2jTotw0+6mS9pgL61mb+rLXAydETOoy06GcgR+VKdBrezdrZt18w4pB2vWZBeSEZe
Z5s0dEk3OR5MokFxvHxCE3nZcPZCdapxJYUuDbUqTdPienIGEdlTd8k4/I2SHdk5k3Yn4A0gu87Z
lySaoZycsqSNzIRv37Z0w4t8yna9hX15ZvjyqyiLdN+RFNw6jp3tHabQFy7qV+Ug7QJ05TmmAT0a
ZpYvH9oellnSx+K15rCWNBOtB9vV8kMlzOwRDXB5qPiJKIkuxR63rnn3/rfy6lRRtrMDlGccYIbR
2+v/4zJ1fJxbmrUy6aSb/TcO8d/YVNYHeDz5TQOc6zqc+vrCe379yNx1aHkxbiS/ppv3ck214hHF
PWidkn6tb1uIxW3UGBWqUqrun4pygknfD9WD33b9Plj7f0c6IbXmmckd2HhW39BZL9efvDIF6G9b
J0d2ere4znyfr8hAvr+zZ05tgEu3c8zeMp7YkP7nX85EkxxgWOWe6MT2ZpSojNsZemx4VzdJiS1I
v4hy5wCR++b0ENwQCEmQUTEoz+s4rQv9IRWB912HAvGCuupgKlX2UiP/nI3uGHXTZHxCdSS4G2p7
eBiVlHsNAaSPrRL6ac20dGMSyX/8pah/SrXSvUbcP99haFDZcd8uebpDqMe8hpLdeBFgPogqiT2u
34U1WYig1xLe99ym608bvRrgsqW1trGHGNhfgeygL0grLK9RrgpuzGXsjSvTG5GyUVzISWT04TJG
hqxNF1dOd2zBC8E63+Me4d7bWTJOESjJ5rGuK8uJOqWMD2Jw+fVzPtu3ietUP+cic1Ag4+DGlUph
ua511eoICsx47OGfXSHNixCdnNHJPLz/8s409reXB4OHMGuBOOWq9c8+yzmBXtzOs3NaOykXBI1G
tOOL2kEEmdB1QyYCeNGc6uxJ9kU43kAbhWbaCpK8WHdple2WxMKvVgj/ubHowUbT7DufFkzgPpjs
yXCrylBc+LBAGHN0/8wkiSRbvWq4DrUcs5azCxbJAPxrG2ivNpxq6L4DzNROFV0Y+UWQ73JFewQG
7CZtYNltiD+BNI0v6ZrXJyefyyBioFbLnecn0rkqddPf66TXP8o0F5/DQbjd7awsNCJMe+jcKAu7
+U6LWa8xjiCZfzUOIyImpQzyn7DBvTUaWogakdpYhaOerB9eCZ026hDbkNEq/Vke5nIqAMBMI7xv
FG2QY6stBU0rRIjIPazrmmexWfbNT1R9BDKhtai+eNM4L1dAoB1zP4XSW2JfNG7OoZNF+BmVLrXQ
8gkQ4JKpLj+jLTa7cdZN9SMlV/KQAwIfIrOv1++hnJc7K8gqGadNnzwMhUapJMSk04mMrlg/+tlQ
iF1SNOJ6mLx63iPCkj8kxjDLXRq6ClnwAGGRnVkM4TevHszPme7LYo8eZ/CjTOr1oYKQaB2QyxJ9
NNJjP6nOMR6RKFm+059EXmA0XCJegTL/304xQEkjAMuPqqgCTOORUwrvdFknx7pHqCnKrRUFICQ4
yLGLdELgxO7yyHN098mtqyaMjb6rweuVg/uzmNZWsvm12+whlwpEirIs/4LrY208IC2vgl2Og21+
1YRVuO6mVtXmrpTVJJ4XAax4lxpm0u7yVs/LQ9mucN1XkBinuUHf9EPoFiL/CDlZ5kevka4APdYO
E4xZMxP9J9v4H+bObDlu5cqiXwQH5uGlHwDUXKQoiZREviAkUsQ8z/j6XmA72ixUNSt4nzrCEbav
LWUlkMg8ec4+a3uJCdMg8vNo207d0AU2HRV6ctMHIqoIlJmCvjUoEwtOXvn5Q0Q7Xm0XsRCrbuTH
Yk3VnKyEnadJu6FgD2uD+4AHh2jUi7+G3jQ/TbxgANdowdgjF5Hre0+Bg4STZaWsJ8+rj6kgBCL9
uZHM1YAi6p7LnBTbtd96YA7HjggjLWUruh29QU1sSBhSv8mbuIRY1UbttlfqonH6uCq6lSeYQeqI
rTDGh9QUk7+kGfTjqEZaRA+XjPMwUi79hixa9awqtVo6FAT0A3i1iP6/wYMuONCc7QIFArGFOiUc
APuIKQaWY2sOm1n1yT9B0BGsFNLH046qXSbuWzUahRVpGvlo1EOguqlQwh1VW/SfO6hI5Td/6IRs
lzVpER87PbDCL1WvGKj/SWjspLbO93SuZmXoRMKUPAeBZ9yaHsaQdqH0QkFjiuJXtlSkxg3zVKa1
MGbsV16nl7cQM4XXtinQZI+hoEBqGlJvZhJH3k2vgiHZD7nk+1tkxNZWCoiRHBZ9Ujtio+A0FSt9
K6+HfgizW7XQk9CpJa9O1xK2eJZDFRLKQJSbqbErg6BVtsjSQJF5ok/j7dTzDaHwr0Eu5PxwOzeH
4tmA4IA2Uabyt5Z50b8sWoobx/STDuybHPrfOrFJS7skQfpIWdnTVpIwxOMqDjxv1wAXMWyQMslz
J5XI8+UgmEQ3HSu2rT6Ws5Vs8TvcwvLDgxby+6CdSTD2A1wznpU61JTNfH8sUWwX+lc/hme2h46Z
HygmwA2ozJg+IQAdvcZpKYxAP9XJmDdKOXkwPO7cdg2q6n7imH0t27hqbLiCPuJrmDgW/LIxfPJq
E8IZHcRWQa/7NIQbs5X8n8NUISuQO7PGQXBsJNlRvIT7f5Y06k0rQq+0q2oKVRcXWA0/FBV8Dxdy
RRfXejtSA2uAoGIWUMfcHjwoXD4XVXm6R+BjoUL3yubHqObFq1lnyhN7OcyqXPHVn3E0ln+KsiE8
0zHp4ckqRpBvxqowfvNyp8IpGmPg0MuD+F4oQil1iS9aGTRc2L2oSWxIbsAkieIbSVopYQUKVQ2D
obC1IDQCm0RB0tkcLVLoZl1PilUCs+BMUZKL+NTmwmgbrZXARU2pMLtTbyqb3OdO5pSV6D3IuY5j
TDkI0QPd39rDqDdlTo6iDuVVA7Lokaybb7ryYMVf+iHlQWhWKR0rRWiOkNvk71GW6b8NL+RPARhp
j6ae4Rso5UL4h41DTZ3agjVgKwoZhI3hTeqtkPYQELxxBPZEJElypTELkIZonDGWCaEKkdjwcmOr
j5QlXNUTMQivFDEQoGnpDe5vbaiu46Tglp7lbLL2WKTioxom1g9KwikOOvwQjQAsMraNEmicDoUk
vwZRjXFqJcbhcx4OUO4jluJBbZKphZOUi5BPhhyXGwBWw2NVY+RBHJ2XmPFkYwxnM4Y/BeCihe2V
xaHyldAOoFhh6f6vSQgTfHKohkOeyEtftsfKSlS7mISuWLHTjIFDiMOHVWcTRDJRCdqnMhPS5zIU
Jn8LGkzcRGMI0pFm9XGvdCl+EfAGaaOV06T5oal+81RAL7mzeikot63aqj7HjyHfq5lZfEMahblE
GiC0ZfkSESZcu9eZJ+e4KJRC/EU3hWe9VJqMKkTKjtoPQhsh/Qk73nY0mNJqkCwB4lYuWcOOTPQE
0gHY7oHIRCR9FnbhC7i+FAIXaVN/47UybiZmVKjKA7u3GkHvmmRIFJQRuHw2SnZnkLNWgA2Mk7qp
x5iCR5+0PduFHip/sxgDti+Jr3g3YSP2FAbUAUheTUvZA7s6p8xQR9jQTk0sfRvN1ArRL0baA5kP
0TiEppnFGwySudpRZ/TM7xlbbe+AJunHx564v7WVYTTaTVvDClqTzK1b6i3UBDfDpHLk9yOUjR50
ZbMh4OBryiGajHsrmkTvSSUDNe3iQCryP5moQ+ATp3LCSsb09d+VKUSjrQ8Trm1qKUMv6mst2bbc
AH9SeQU4PKBwF/Y6mNEfQWIZZNuwCLFFzIN0VzWH/MkKpQTEGbiyfgXgQqaDJjf5EwEXIYd6UZR+
HaQx6G8TrIC0V95fKz7GHiomEJuhKO5Lthl/1ViVjPkTmwbQ5kZWvqVl1adbQYvSaq8kQ+Cv+yJu
9B8F3NYj2G0MECS1VdYU/6VXgBBj5eqp38Ruw1Ks3bSnv2hdt0obu0OSqwVFpLac6FBT2gMiJUte
RQ2hRseu/ASIpWhdkYxU6NLB1+SI3XOVpJollI+dNMkDakexG25kKZmMu1Ht4mGTT3I1uEZo4jtt
8gGLLtUqTOCyTh5bR8FD5m8bjYbgoB3Ln1LJE4rdmFYEEZWOdNOm1qPQoqCm6bPS6CNnxVjG8Vod
k9g/QuQIb6KMbKYredzk6NuHxrQ2OvKqjtfm9A2RzBTvEOr2ROqmUf/omqAvd1xjQPkw4/SlKETj
thg7QVgLNM2Pdl01BnblGQ7pjsZGdKdpYCg3YOw6Y1X7Dc5hY1zVf7kpi/eQe5rfbNFCvs5FGios
tU99tEW6vIslQR2dLumUn4InTDWPnMvEugpb8RhxWWXHGIPYc82uwj+bv7H+OohRyZ0jLYViA+im
utWrUhzWg8SNzVVSeaztwYtF71DEUnFM0WfAD+j9pKHzfpLlFXbj6U2SosC3xVKX/wxByendGQCK
HK8rJSwqBFTsOYjutepPomo3bRdmj0Rg0coc6tyhjQzocKHRwAEtCeiXY/klZ5o8jpy5UTX5Tt2h
3LMDfNRdv0zzCqWEpZROB1WNa4Ue+zE27ukUgmYE27Chwa2vNmItixsjgfVzLHI2nTisJPEYT5J8
l1ptqTlq5Uep3c4VTm47oqC7Sd1GT4MmDr9EaYwzmK4D+t28qq3KzWvBGICyCRqm4B2uYTClpvbY
6vwXOw+pKPFRqf1zXMvqq2VO1rdR66Volwg6cDwhiCJuc6n3Syzb6UsaCfgk9Q3WEB1QSjwuYsHM
12y3A4LMKJWa26LytOpWLobpWfPKvNpXYw/r2+tmQjPAXO7jHDivvVLp3aobrUJ0GjwhCsqeo/o9
yYYI10mWab/q63EEda6Nk27LsICtowlha3K7tux7t+/79DZp6Y6lO73n4JOQHw1OmEV5uNXxX/8l
ELD/MTx/ahwwnyK95YCt+OoVgSJhJKfBX+i4qXLfDJQP6DOq+xtUs2O39SyqGhtSocNrCeuNwDQb
tD/Q0KzCzcFOay4G8RYY9JmxhcscUtf7BAha4OQFxSl2Lej8PFtunEw2rH7nUWwGXFfkMKP8EA8v
FgRy+F2RNWarVmjVL1wYjZELMrkJzh3VuKc33aSXQZZ9EENkRxuHwiP4n5w+C5C5ghfdQgQ1MKNv
AF3aHnBKaV9J6QiHVulIuCtC0D6E/cxsVPXUoA3Zi9O1ElFznmsyVFno/6PvytfwzNVUgDlbQeoy
ZSX3lGrpXE6BNkLUC+/qopqfQaVJP4YhpHbCgdj+HoJ+vKV+3H8Jo3T0dirEgJKAqxBuYZH4o6Mq
efdI509HsWUY8hsxHlPwa+ixEaYMivLcBWHt7a1pQnk5GrW+LVOj/Dt5sFVXMm2bgt1OapC6Vp/m
96AXq0OgkJiycx1KmJ2USfUdYG9LR2zTjKQyBUust4kW1doXMBwGrM8+T7mLoyfYdvJA4Es1Vz3Q
eAYH1VNA7TtpNUJxVFsxuhknSf09VIbR2XIscXQCpgpURw64RdrGoNW93epd8zhNOYSA3DBSrpJB
aB4GcB7eQVZU8h4tEZVoD4Fe388mBw8ThPajpRR9sKpzbAVcLTKML16g6rdRWEwvaS00qsPfVb4G
Say/9CVhs23xvJ5AGdbwb0ND/k0baSwzZDBEtpcnyi/SeP73uIP7xO08lDu7I/CvQc9ZxR2N4D7d
XLnA5lKgSDfYekB6rxpRHcT7lM9JhWsMgZKERuuxjxQcyMQDdXbUkTSDMcQSoN4oetX8qoYofP04
+XWWREJ2IZOaRPqPrOUMfpBGaRNKSpe9pLiqysHT5H0ZzVeqdmQvrzlKLMsLiHVOxlrUqT2pqzVS
zNnLMH6frJ9F4YBK+Hg6y3TzcohFinvM6yglD5W96FTmbEH6KlAWFJq7uOoeVW4aWfvbuubhutD/
kz9czGtRGCpiDovMZ1A2dbv1X9PUXIPNncz7LCcTkHGkZbs8+hOH3yRwf5+ZMdXBt/oajTzkAtET
q4vkZaOxZw0mNh21Xds5pqAgyVa+K1xLks71kf9kG8/HWSTyQQJ2feuP0RPwdjdb+3t/Ve5+E1C6
13pspPl5fTTUYp2UiFcSJWQoVM9MSneIiGzRDZ3n0t1iL2frq2tLcyGH//c7nGtRM5ZkFnXym97V
RoyS/Hc6sjbNaAv/Vctt/Xf96D9YX7lK7oL8Fn79NXHXWxPKfyZ6vnAWzxQ1GciDtOXj+x3e4l33
1dzpd1TgDWKjI/YlPuzLv+kVie7VURd5YykrLMzlGJXExQ13veI5/67eNL/0r4QkheSE7aYw3Gbz
mXV6PtdFwS9TzMJXBUZNFDrbJu0Z/uxeEHB7rCBaayt9VJ227q6IVua/9aMnPO8X715rrEOn85qe
uUJRNAw+yB8gpRK+0wYOs6deKfCdrtzlJMnKnw6XT2gwY49J6oPsJknqjOKrYMQAT4MrG93HE0MW
cjpSL7S9J3fs24PQfaFsx0iKo5sdiQQ4ds1atu4/fn/zR/d/P0lOjNMBiwyzhRqvo5ciRnfC08zC
u49H+Ph4OFPgaVnhCyCGsxdy2fbcMyo898OVMS4edyjgkKcjFkORezoLBDAahXUpe8l29UZ1jY2w
+5yrzb/XwLshFg9qmGqtMQc5e6F3Y1WlL4F0dd+Y94Wzd/FuiMW+MduoQRVjFuSaiGwzmV0y+VG6
1WraW1/9u8kJ/snX+27ExZas0aFe46uRvQRmu1HDTdmS59+oebZJ/G0m/KRT8sqndHG9vRtxcZLL
1VhXRsyIOq17XrX262sii4sf67sRFls+9RpicKoFL6IgrlUBE1HI6563j+trO+782X/0vhY7rken
fWi0Y/ZCB9MOFbYzGhW3iMRtqxsg+Y4o1eso+1tJV/FpF7cJVJFwnmbVvrZY7xTHpoJDL3sxviOe
2qc/wn2Okwru4ep3kqCxG91gOPF9PI72tYjhYij2bujFd0AhdNRD2cxeOut3OzyQc/H7yjWVF9G/
FZJgoypP/2D/eDfg4qugmSBTxsrgNOWLs5ofgDQcEaT/x6OcCUneor13wyw+hQkBhZEC82MLkdbf
7u5A3bsAvq4Mc3H5vxtlsfzpiwqUlvT0S2rg2sItMgzXH0/k2tJYLH95VAXaVnhcBZzqZkUyVpqZ
MM5AIHmtp/HitvtuNosPQFBjrMwkxspNx1hrT8YTmPL0yiOTzkYxdeTG6GoQHmNFpy/eTDnlvipP
g/Qi60N/h9ASOHSn+0Akoskdg1nPXjb+DQIABWuzLHG4C8d/Itw43HZQ6ROJ6nSwU0tX3SoXOkdC
k4oauzCv/FD5bP+2QK9p6qwCQpICuuD0FFLktpjZmd4fVNoojUjnDLFjYCgXOJSQwtBtSoVL2Jym
s4s2AjND3w/eRJ1SG1+lwVIAR2tTdrBGb/oT042DlqlXetztdbkp9iirDCyRTItSVSsEvp3Osh+7
kyeTfnsFErcn01r6tpw+ZWl5E6LcrPPX5tSt8tQH87++FH+z7031929z87tY/j9PXC//f9hcvqku
/xenO9tonthc3gVhEtKmnv2t39tcvv2p/7G5JKPxL42iBtjMuYWZTq3/dbmU9H9hXEbLAcn2uQmV
lfBvl0tZ+hfGdbQGoHt+09Dzh+r/MblU/4XshODFRIRtKvNS+ozH5elOAxxEwQtd5IiADkNrwJvM
5H2IrMn1iL+XeKyCWFjLBq5pvmZVVwLx81FUijgcQCAH6YFcSt8knH/ISKXT0eo0ZTWGlM3qAJPb
j/e0S6Ogup9FmtAM6Is7/bBwATMTq7PGY2ZSg58aYXLMGoDcx6Ms+lbmR6byd7PZzO0NnKyLjca0
SLLqRjEc6XavRbQhBjumoQZUgySr+oJIuH8Va628T0rJiNHg+CYe3HoiRW4oxPI1L+cLs4bYiQZ2
3vxYSIvtpFVrrETkgFmLHWgSqgT70UO7+flZz1gBOgBp8WSXXdyl9BJDjcAv+mPYzCqYKQ5hs0sT
6j1HCSYujn6vUC6kEyzpkKaY6Y9palvdVco4D9wcodmVYH6e13/Cqvk1wHzhcxJnAuLcyn76tjOz
rDzcdLsjFpZ/DAAMa6nKX2aJ7JWjcj4KFwPhOP9mb0h1BSnh6UBBoTRFKJfdcfSD/Nn36T9MJh3L
EF8ZbnMzv9YmfmGBaTPQjEkBymBXWIQyKAbrKBSZWWd06AGDJHOjuB8etTyvfwoZkgxbSDvjFTlU
/SJJRfCahLrhCNbYB1cOq7PFNbckAbOjjYdiBAq507nX+ZCNxVAYB+q3iksBbqQNw1CvfFLno/DN
ihCt6fQAF7c8EQG6WGGMxuogqKK88Qv9VcpFffvxCr4wiD5r/CwMw3SoFYuIx1QyiWVZFMdSo/bT
GFL5gPZB+vnxKOzLp4tlBl2xStDrKkC9lntQ1bZFjolLclQk/OPXQZpFNLUZVWeu8F7rH2fKTYgg
jpTblVe1SETyQTA0yxPUFGpAehQX61T0gkKaOjS8RoVsyxH8KM7cqjSVQ9NRHyDZb9TfJgwQsNwK
DBMtmd5rLXIFekRdKx6Dr7MDffPt0w8EdR7t7yq9wwgsF5ty0qWV3OHid4zMqc0dpSxGDJSB87wm
UVSaaxlrlVfMS2rzyo519tni3YxQH5Yx/Be4M4v3HVAqpdc9TI4YVKib0NAyFz9Cz61FsTmWMYYv
H0/0fH3N481RGaQQIFjy6aeS6vg3lXKWHFMfp54eG5yVZVyluJ3G7fNLBuLGO54xzWx8y80IJx7s
frMyOZLrVuTbWDSmAAG92lDD9vzcPHRWOdzjtBH9rUHDXwvlL0ySeIQzHCbq/K/FKZBnyZBU8AiP
WPhxusYCViDFKF3ZDxYwzbdZcpJJNEDwweNhu1zKupH6sIKzozwJaQoriHKMrU6Z8BTg4FHs5KQd
njtdhK3jo3t5AM+a/rT0Mm4dn+LVj1QvTE7eWpj9+GKv6p0YX+Pg2s+88DTAKAM6YG3zuS+z77GS
F1qcyNkR7JT80DdjsKGcm7pGH4Qbw8q6H4XfTw/yEEYbvcY6Q4mmeGdpYvhTbDJvq0AIda1MT65s
QotbKs+PS8xb46EKugxR+uI1jWhseyuLxkMiNMFtG3cYQCm4YdtWIYX71NSnAxZSzbbXI32rTr2+
CsYwfvnkB/H2I2gaZLnQ/v5G3n4XWuLg1EtyaQ0HPzDae0Pz0r0YJVfXyvxdnRzPDANdHxwDK9Pi
4Z1+d2jSxViq++Hg9bNPCrIFAVUPymD8V9Teuo+CJHlsxUz5jmkixh/FFBqVI4uRuc7jKWrphhtw
z/l47mfBCcwzdRaTE/kTli35Ok0V56M8DMNBGDTFCWqLeqAm91xBgUJ8eih6oGjtoKtFp4t6se/I
KQXNtinbQ6QpmJ/Jo3QIx2k4dGaov3481Nl6h49O+8zsAmApNJIshtJYU2Rp4dRa7aTsFY0SKq2t
1ypAZxs3lySALHRAMYZIzHn6QsUpElMFQxlQok27Tbo5hi7Q/UO9Lr6WleJdaVW7OB7tTCiJYE7w
HxbjZR3dDgrjibLQuMNQxCsFkIkjeKrmttIUX7mmnIUIMBJnXpZC3MoWuoypml7HlMA3ygMyjcml
MvK1naQfjWJ+x7Luzstk/dMrBB4xS0TXgNNRr1w8UKmKMysh6DnMfOKC4KP2HkezybdtnIlfP14i
C57+vPXMmw/BOUcUrebLNAzkWh/hbjYdhIqwA/2nlKPDpUNTctFSorTJ+xGJbwfGL9wZw9DK0KUl
s3SISMhs5P3U3Mtj0wuYD0QWrpuYE7eIjLMswCh4Tp/GpKIRfSQJCkFRy3QknvivVU5Rl1CWCVER
c0TdIMSooM1pdMduwDxV0/CCs8NWHjFjzKRZ1SUW6uPHsz//QJg8zAeuR7O9gb7Yi2gNHJAhYY+L
HKnYpv6UkG6tPx1pzJd16r187/w7mYPTBasGWEFlviodrLwc/qZTqzoBLegPH8/lfAtjFHAqbK1E
s2cNjyqWXALmCNKhrtL+JvEsFJctHoGz2caVBXrpsXGpJvqnVwvo8WJC4A8SGoxH8UAzZ0BPKxoY
RQ+veVxcOBWZEfe4OaHCfXm5faXc1zxREsRDqDSaQw8EVq2NjgTDHqdAWxn9mDzyU9rbRsCMsim8
3DXqNrv9+Llemiz1J5rSTD4S8iKnb0+q9JgoIJcORtzn63jKezvOzf7KIz2/DbBI+MtxZAEaztuf
X++701cOpklM8kw6KGZT7HpzaDsnohHti6dXEV5ZjSzKNjXQ7AFqFRpzdRKQJ6tRiVG5TsuI/hV0
VHvtXLw4eY2+LW4E+AkskbtywTneN550QO+OzUZv6fTAe9ey9JdGYcujURMcAu2W8w78bu6jVikF
9oLSwcTc2W4sw/vST4pypbBzYRR20ze3FJ4VybPTUbzW8lsgaw0swjj7KZAn2PdFdu3bODudACER
ChNdzk25pLZOR9GF1KxpwhkPah4Hv8VM1p40MmxOzE78renb/LOnE+VRCVkJKUYZeLCxOA0j+vHR
JWr9QUjQe7sWqLr7EAujX2GrVMdcGT263sLyykdxvlxnxC5pLJLq5AI0azGsaIym0fmNdEjDqT9k
RVaKrlXV4tcqGdu1WEsC+nU5Cr/KFoKqiq60H5LcNQp0p7TYijTo7z7+TM93CyJngg9ucjPCnvD+
9MF3cmKpGjzUAzbhemFn+HC7aVqqXw1Kk/tS1NMbPSr9m4ZIejeVVYr9iygY649/xtl9b/4VUFvI
BrHSCKNPfwVdnBEfUg6/KkXLlhueajlT0RVrjybxVSkhUBMCRfsjCt7nOKKc5PPQFgfATCzkcrNY
34qVxZbnd8rByPT4ycOm908qhN8+nt/ZR0Q7Mt8pQQlkWPoZF+mBwcIgLdOhP0xplmAa7Imikyu5
9ufTw5BKQ73MaYlBw/JgzrkfTCTK5EOH1+wjztPCjsNIWH16FBDRrBcOTmKfpV3VYNR1gCxZPuh1
lPyI8KNei9yucvvzw+gioRzpepJty5UpC3GBKUshHyKPDrrepxXLbPHD+gejgNUhoUFGDuLb6coL
zUwCyBzJB5StnUN7fbgSEuQl/2AUGfAwIlAI7MtwMTbKXG6MklHo/t1zU2zcajLFKx/zWchNMGpy
Fs7nLlHZW+3w3YGgZ/TQpDgpHtrIK75FqOaeUlmE8xKRwAAB4N8kgRpeCYXPd272D1CoPEFVVNlI
Th9gZQxTKAtJepCCsDzASdF/sFkJ2yarx41vCHJyZV1c2ERxpiDzCJ1zJkktWc5KrAV+lwTZwaij
HmJrmd8kKrSSROrkrWXO2p1mDLUZWK0eLLOsv6SV0G0jKS53qW+lzbUfdP7cZ6sMbjkcSXgPLB8B
wMBgNLMyPZR6l9J12Rf5N73K9GNOD8pfU+71L2aLY+5Kbz0fQqKvIx2PO7H+XQkFXXZCOJThqjaV
oNjEVkvL8By6fe/rIZJsQc2ya4X3C7s+Z9DsMjHTCoA1LkLRuQWcPkQ9PSRDWW9CLfSOMhyp71Ru
tINf4Ii6quuhfzWlEYPYtBMkt+0bqqwffxbztn6S1OBHcCOd09SQYlVzsXZiMr06GvbioPVeiII0
NY11YxXZztO7yLQjXUkyrHTFiu6CKaRJsZ2Ca2raswsA26RGpQewFCaTJDJO12/rS2JbUq/bl7rR
7rwQuIpFaGC3o+hd+T7PT4F5P+NrYbPBF225ow2jhZW7Vch7IfHqnezRaJcTEv2DUShfUXGHpzOP
dDqhuE6FoC4CZc96NzZl0JU7j8amKzvapcc2nwBAskjCwQc9HYWe5zCP0OPtw8q4xUPwWejU2Yi+
HK6EBhcGAgIwZ0ngSEH+WgwkKwSEUpV6exVs8r7PGmSNppDu8a9+/Xg1Xng9GElo1E1ECijkEk6n
ZCVlgGNKYu1BuFUbqR0yMFnmNcuKy6Ng2sp1k6SvslhvI8GFrPmcAkGnV1sNU2u7SamefDyXC0+N
qAbePRszu9Iyns61skyQZZj7sJZkuyzDYhtmluBItOZ9fiUwFMXJeQfkJF08NiobVSWMlrnP6W94
Dkv6X3jEJCFU+gA+Pysids7P2YGDqO30DdE/2tR0B5n7lgr+s1qqxhp+c3SU4uQazPg8In3TKsDc
wzd1Nqw4HSqVxMJQk9HbA5gY7cSKs+8RiVaiNqFIXYpszaHJjdDt6wikwMfTVOd973RfZHAU2ibH
+JvZyOngQq7E+MPk3r4vw5je3dHKY2eYZOt33GC3vpNoofxtNXn6NBZwv2kTi4W/eW4VuzAyRXJ6
LIrvOJzSYiTJIS0BCirabh3VcflHr6DzOSoUvX5Ds77f2NKYVcfGkLvKFiN5tlCnVMY/9uX+pYpU
qcOjglqfXZt8GDadn9ZDM6WTBoTKpC6NWYTpcEQEmzhu6X8eNIJBtyit+hvNmGrhdJ7h3/L/D1pH
NdklViWWAd+aoZBHrBFi7XdZ18rPKKjL+IDTOX2uI57v17SW54c0mSSFRTpbM3K1W6ydsqj8dCo8
c6/k1kNS5PcQiCq7zYS7NPLuhOCaFvzCd47ohYONVMy8ihZnmzJQ6xUxE97DkoB7MZr9PoWGfSWr
e2kUbpIk32lwIvKb//d3IZ8miqMBBtrc9xBE3cwzNSfCG/oKh+XCbsJdGSthIgaKD8ZiFHnQaP3o
mAsIE2MnAAm7UzPWnSpf/e4uvSb2e7JGb4/uTdj/bkJFVRV63/XIOJupcXV1yG5Jcoi0VOl1uCUp
iht7Xfyjx0joPCPoyMYvgYVm5FeekLCHebGZb+IwANYRDt2Vl3Ue7szakvlg5vrPY5wf87u5TRF8
26kVzb0JfcGJa6tdj2PR7oq+6u78CVhJUSo9ToemvG1ou72yUV+I+qiIcsefLYa5iyxvIVWm9Xk1
ZNa+6TJAdeSWN5Xnyw4NO1x9MJfY50gG3ahPV0Vbh18sxcPP+credmFrg+fD7+Cw4L6yiE4ajHBR
T8XWnrgPNIxcV/1TrPXB56MGpIdzvWzm7lKoPn3UCaynthtVhpngUNDzn070CYbK0RBU60qG7NJr
1UDSz3cRLDzExWvVaMXMwkmx9jIOE4+YBvRfO+rGf9shHrYK/n03Rdv+CUAQfhH8SX/+9ANFYEm2
l7vHXANdfJtFlPmJiqnkfuhqDIHyooELO0QwHP/BOCZhGBsat/9lxkzx5VJTYkPYV0U13ooQOlyC
KO3b50ehGC7OVc5Z0LA4dkO54a+3LG8vR0Vx0MH+uEOrfT7ngxIR/QpRGJsaFbHT1TGA5LT6zvT2
LeQkF+hHRcP7cI2leOEUf1MUzYRIcLLLm4U6xiJOCLqxz+Ac7Ccjk/4CC7HuyqwO7muluFpSvLBN
U7EkBcDcmNzSay8TU6P1AT7tA9zYNzjGZPu+xXMKZ5Nr9egL5w4iDT4wNLnkzd5wY++2sk7ygiCS
S3PfKY26paxi7rjPXsvSXpgQzmdkmeYS8/mXFfjyiMJeM/cZJNNdWRb6bdkE1iHM8/jh44V34dyx
QIyxNZPLIN5bfEZj1/pta/DszEnLnaQ0RTeKqvEOUJaxhask3SteW24/HvQNkLwI9HDcQWIpzcZu
4ANPF2LSUaYn5WnsrVHNZhSZcDOLmF7zWpaOsVka/a5rjPi70UowGLS47ixiT284iJR16FkfZP0X
5X3UlsKIMMmmn3x6HBrw7TbFWU9ymjYRf2BGIxbAoKDquknsNZyr5AUau2g07G3B8Gj6hsuBebRG
UKp20bWwTqQ40x+VISvuzCAbftDYHv+S2UbhiHV+utGgqozoIH1xdD9+KBcib47IOTFgsneTmT19
JsFAe3WljOYeLEK6MU0z37WqnO6yoBI2cmxJ+xjohW6neajdfDz0hVXN0MRqGCUisVjyrHO8H8oy
l8z9CF3QLkHM7cG5NZ8/m5CJsMxmCLuBk8jpBGODYzUumaCipSAIWiyWoiH0nUbFgvnjCV36gOYt
jircTLVewueHMs8KWO5sQS3eJD5Qt5VU4GOqVYZ2JUa89OwU07C4pnPvhKB9Oqs2zUUz81pjbyae
8QWeoAZq0Sg2H0/o0ii4WaKHJYIi5l1cNmnnyKKYS87eb4dqW1WRtVLN+lNNNnNJQJ99HWeKKLIn
7rSnUyEwC40+8o097e/qypMibaeVcrqJgbZdyZ6eq2DnsSiTss6pDZxpxtmeCQmHgR2gCUYnA9CD
aKA8hrpfOMFQAzEewd9VarZN5dbFWe4Are7Hxw/14o/QRbJwQIzZ0ZfakCIFPFL0BN2o5LlFlFG0
UvPWc0UdSj+ZM8ttLf2pHGCY8mKFneb58cYzQWT+g/WKFJiqAqlyvr/FfmiqXLEFSLz7dqzCjdZ1
YHyEXnN08Efux5O+cDoTAZOBoeCIGPdszlitoucmGFdYrw4FVv87qHxrKxINHNRED3cfj3dp5c7b
PN0MhGoMerqoQCOCWcpYufDTmrVlYOqCy9inlcwsJ3qQqC8iXyTkmGf97lzWxAqgt68ZEPJEY1vQ
BrqXU7m6soNdmsu8RRJo8K1TuD0dJdSULsgpeO1rocNnABsN7hDatTrTpSPZwlOTogsp4rNGB9Al
o4/xibo3zFLayLKnOrUKwcHH4tsBZzqtsjSrP+UmM3/76Hm4S/MlUg/iCDqdGlphKczHQN8btdSC
q4QvbqQxDfqYwlxZ7Asm67/HYieDqctZoC2ZrELTGwLW2to+KLrcs2XTt7AC9aoZB4KtIydxbsX3
Vdzp9K0ZLeLmVAECqbUe2CDZT8jNy2KQbny1FwEGeCXOImaczU1UddZgLSoKnca5X0pXbjzn3w5Y
a3ZfwlrEHdQ2Tx+SoJhCgHRf3WuyT800HQvgiem07WNdA5WkCdcKBecLjgFJZlA+m9OzxqJekYS4
ooxFqe7HWQLYtIq/G3zNvLKsL1yQZ9isTtqUOyNCw8XpEvVTb2YkvfeN6SMf90uNFla9lV19rLgX
y3GwGzBrhmyUGvvE/2/Ozqs3bmZJw7+IAHO4ZZiRRCVbsvXZN4QjmzmzSf76fejdC2s00MALLA6w
xwfqYbNYXV31hkL+xsGkvPArzj0rXVT6HyAqYUedbK6X5HXioVl0Y6DKeVw668c6yEtF1rlFdmIV
NScMK6zhXr/BWVU7b+KWeDOXjhs0lruFo7mJ8P2cdy5OyEec1RSfTL5PVkmA/Shzqtk36EBT3wy2
dSBDtkFFCX7gOnlpZPy23KEHhkGITl+Rz/d09CG0URt2icybzRsTf1iK7kZCY30A+lBeKN3PbCCD
aVq0tPbIGacp0OzsaUlbagSmS9Psj53s4hH6l3YhSZxfZ7/bk2C4052EZKL3HTJ1iX2DiaJxNyB6
dZMrxcf339PbTMsfh0TALJC+1Buvw3otawJ/tG+MdnDQAJkYTCSqfTuWiRGOli5u1q03L5Ryb9sm
BAR3Lr5nvjeoHK9DENEmT6p2590AuUDIrJnV6fPWd3RKltlDAIx/fkDJbxWh2Qvva7nqev/4/nOf
29ydJsNciUdnaPb6J9hukvXesHk3EmOkp05o3oM1XTzHzkTlnlQoiamNmbruu//Xmcw1svG0yaMX
Jc0nV9GNB7VDrVQd1yb85+eBtMfHpu067W+kORjFWENl1slNR1kZQNTUkKB3lAsv7syusQrbtvPE
OC1PQrLVGwRpc5Hc5FxHHyuYYshyatWFyvjcKkD7QGWq9GO10/tEmZkbNwnCA/v65N5YvQqX9fyS
dP/byyYobwCmDjU4GJNTWL1m5vzfbLs3pdN1V2aRDkeybRHb2LpfGXO33CJvqR/0uTX/uR5kZQiW
OmwtCHA7X/bvqJCbu9EzLOh0ta52Pxltj6aq3IW/3o+J/e+8bjHgrcb3pe+cKe6ce47+K/oyJs5V
CcE7drOsiQ2RmLiGF51e+CoA4bAQxRB1yWSn/x6LRCKublSkeBq9qUQLu07MNGliZCL1SOBhH+TQ
Vi+k4T8C8KePx00QMMifSLFP6zVzXJV5wcKo3NZNOfaYEhD5tPiFX7paexwraaCYnRr6715xzY/q
YuSzP0m5xa0FwzVApLLMQqEg+InEXQZt3la7FoXkdh4LLKU3UYRrvqKvaRbo6GYdysiHGaONBf18
230GJ2GokQazBJ1Rd1Jx7jGSUTuMboVMKWNmnAfkJPTPW7ItKnK1Ns4DE+nwtwJUpQx1jDwUv8oc
tJRVRRTysWPibewOP01xveQJ2qgU2MkUFJntPiEiPGJf1JdT+oLXGVKYVeclCNYJTf1arBbShEzH
1elKVdqiuR5XJP0D7BktMPg24r4RyO7KiVpMpc3AWLppjZCFTWpf37Lsa2pNu4ijO3bYzifp8nUd
W2fmQU3sZhxcqp6S2WrGEBVA9cFCoh4myjIYV1mBijtKwQMpe1TRyE1rLX8ZkKgvg5z+NG3xSi/n
iLPZlg+mU1v/5U41m3dpkorShwKrZrdolxVGoNRV+1to7gcHhJmLbVETFJ6iIfy5ZGV51dilIfxR
az07GLmqeQcXnddjm/Yeg1L8SR3fSsryt1FVSrz1VrKEYEeqBPZYlry8/2n9KcVOgm9HdO3uqDus
47R9h2hqNYncnuJ57uuP4IOSO7c2jad8GtC3S8U0XttbLq8cRZkP9qIMB2NS7HtjRLLWt8o08Y02
956QApsufPVnfxpJmqoZ5j0nz0mS1qZmZPfrJR4qq3hct0mP1W7elEBpoG6CgJ6S4XcPTmC9Vgv+
H3+oirF5SMqpIJqdsv6ON4T2M6m0pvcNb1fSfH/z3ub3nTqxn/xc74B37P/+V14yJKdYA5E0LqpE
xbeBLv89Uq5oo76/ztvTl3XQQcKHjGTL9fv1Oirym57M0cudutq5Hmr08rRW1w+0kezP7y/1B8H/
Oh5YC8No8He79MUpGr11xYBqtTrEjtAKI9QQaX725rQccPoo2zLyVg8/5FmMSAToOvNwOcyYhxC7
n3S3EStmjNSsYYnF5/1ST42NOvW0e5ZwD67D1V1h28+Wt0Tr4IqbLc1r6QPezh4MrdVMRvOVBxNQ
q2qMvXhnRVDUxfJVTjbyAEzb0v7GHbbZC5AKxe3i/Yd/e84wBdgxcM4+RIV/83qf7W2Zcnspp1iS
EEK9KurfbTZmR7mt9UFCWgmcWi7R+4uee7lc2XfYzs6TPyVqGnqf5ZQPU4wCrX7jWFV2C65nOeRZ
qly4856JVwBVNFGhGQCbO20MmHVGttTEEBPSfTAgGn7dzvolLbezq4CqwnEcyQvYda93cYOkB8Fd
6yG9aE0oW60NEzM3wn/eNsjKu0PUXhFQ+r5eZTK1Jsu1rI8RbdKDcsV5axobGTWZuHTRPPOGAOpQ
/uKOhCPnaRlQOikK8V3dx0qD3L9aqEiVqjAT0VrvL2SUM21M7rK7ZAgFFT2209kyGhZdZu+lDvRB
w19w+oqsBcPkVpnFx6W1xg8MNYZbGJtZ7oNKQSW2BXkepW3dXrjEv73cMCqFsUndA0YaIs7rHea4
Vcbc63oAlkp3Y6Hae6/ATBV0cEqYYuna9YcW4dyrknwRqdOoXDibzv0AiOh7M5ec96a9qc8NRANP
6+JeavJQD469hFglrHWILej0DRsfHl4bvEPNd3UQwP4vgB3eRvLeHqLJhWAH2f10Xqy0CLI3cMNi
t8WJBAXILZKKUV3Y5zOr7JNOlF2Q8ocHdFLd5kuuDL0OfFvH/BTghtVf1bY6/nOtvuN6GUEybSKx
nwInPNeb9ZULaNxglxLZ9L0D1buYQc88C2g1xgBAuJl5ns6L4V8UIl9tI87NsdmRqFPEOaJcqJjP
rkImY54KFpVL3OvIZApJ41sUZiy6bLzeMk1+zKnsLh2755bZRWoY0fDpO6cKEXgGjlbvJagy1MXw
0M8ivduW3LnQrT23CkN8IpyXj92ofvIwaF8XU6oY8brLXS5WWT9MyqI9vZ8u/5xdr891b7+3AybZ
x+tvILVl53XcBTMTV5Q6nyJTlcoH3RJemDn47Cr24D2uS4X3r6yWaFjn9qepSA8DtC5rorQoq8M0
VXiF5O3MjWJaw6zInQiPsDqivFQCc5ZNVJqmOMg+aSM6cfJOl53ErgJQkKZ24liNCNdXoKAvJM23
+ZmJN3d4g6mdCSTppLM6O5jAoEGox0wTVhis+IAiLD/4kn5R+P42nlkKdRXEkWiuA+86pSdMTTaT
hjR4T9Jzv3q5jRIrafyTnmbKhaXeFiM8Cr1p+ve0A9/QAreFlv3C3YfoE3VEyas9tLDWnotuEXTO
rfR37VXyQpY493wgIrjWk+5gYOwp+a+KNimlszY4KdAHXMurbe6sOwsiW+WvM2L67+/ln8ntq5Bk
+glgbaf5/NEGOol8o9WVquxtGaN7Zv+s0TrYrqci0YdATkOdRJZSpLsAbD3g22RLcknhKk6EJ4iZ
hZjRbjEIMeOrPmp2Hg8egh5ev2HyASi9R35YH8SGHvuU/B5F0WkhtV8Xe0WhINZmNUMXSbXk8tfW
OrSwHHOeGrOZSccsC1m3Maz6Mc2CWg69FyjWbOiHuZeXnDzffPzcbugLgRIgqOg0nITuqNIqdwpl
iQ3cbh6BhCAKW15sx795qxAT4B/DqEVGc4d4nbxVRc2HGiJCbHWmdkDjK73rYC0cGlyOLwTQ2wKG
I/NPQxRcDSn6VNtGOOroebgdxCYmJz44qQH3VS07YpagZ4E9tfJR7eV8nVe5ESnWVGMp3DZBg2zC
hdP7LcmGnwJ2nHHwLjH2Zi4tsq2vd0WPuFOd4QM3e13zHaC/ceVoBQZhipvWx6YerB+9qy2f3AbN
Fl/dWvXbghwnOvgjw9cLV4wzr4JG+J/R/E40Or1ijGICU+s6RdxraxqV46wfyqXOo4L+xr9W+zw+
CBBujXviZx74+q1n8zo5demy1LzNfj6tmI1hBnYhTZ2JYKAMMOnZ6f0qvP/7XxkDgptDMWYVaCSU
jq9NZREMTrVF7+eKc2HFDZvPmVDGR/EP3PyvZQC1cGHFHjPmTM6zSJ+x1xyHMacP5fKKcc/CECYA
xpZ+8eRm5UGRYk60Fmv7BHFgNf+1ZqNdBx6O8SrwdsO2Tp+6kpzoilLEawd8o5VjdVzG7tJ44dze
7i9uxxJRBZsnjUG1wufATdoiTrZujrhey+tONtOFPLx//SdpmNuGwczdBUlAljh5gx7yGYuedDGg
+iz0uMpHAPeHa+RZ6qC2sIx7/12e+QRgKwP0BlJHeX/aNV4zQ+03G1UNzIu06wTtiahfNszoFL39
10IRjt1+t2aUsDPZTxs0clMmV24qnD7dwYst8ZqbEtmKj+8/0LnghBW7Iz5N7OtIeq93UJcLtx9U
9mKlnTw4X4NZfUoLnMZCZ/XSn7rXlEcTqYKfjrY6nT/29KL8CevBPjBloWUXcsybyoGGHoHJ8BdM
CKfaySHeNKONy8dSxSPom2iGk+cG+M2Ox07zcPqcWBPUg2FeuryeW5cTZpdLAF8LIe31NrjuCCja
U8pYHVrn2jXSIlTkpAbttMEAybStu9UUriEX4snYn+ckgFFUIzPsCmL7QO71usmGRqs+lXWc6r3K
8e/MoLLLRNOeiGpR+bk7jI8zDU3lc9qJ8gdyEW3pS9xEfihVV5e48dR1rNU24qtZD8QwQHu1/MpT
FF+3cpo+FNPWHhNd7JZ6TJzBMCBg6SB2lWlfQPdn3/pBRxyC6V4ZKo1aVFeIMEIfGttmq6IGO8/V
B5Uut5D6qvgxVC7ttM41Sj2cO8X6NNd1go2oC1HGd9fVfQBflFyrrdTmC6XymYzCZRZxIPCoXNBO
m02llq56L2WNRgEmAg491ahxsCZ6/4N4+0KQBuHYAdHNxNA8DYRyXhjMY+UWZwUcpwwu0CdgItnT
0FRmdxgXtRS+0hXbz6LCvBdSZvf5/R+wtyZeRwTTNlA3MJC4VqunZSxyBL1WK26OukvKSa/bXSqw
68ZfwLXK8aZCwvBGDOOa+putXEo6bz8Dsg31nAb7CfjdKbdcMxpoTluZ75oWJaY2+ZWpD9phg42J
NSG2qBX6c//8Xgl71qIziAgM0NfXn0CpdRy6FsdjUYz2o5HjlIiacCJe3t/XP3JkJxvLFZI1QMzR
kDkFdjS2vbV43PZxN2Ze5Oa9VyNfOE8/E9NJELZf3GGv29WkDdx5/57UYTV2BympfO+aAdyE0qwJ
hQ86gik6yfhYuwJ7zwMHRT1BjrWRFpg5IL7NJvCoC5ni7cmD7h+Ea8AiQASQ6ni9S7jISU9vmXVk
xMUh8YafXmZ8pCbSL5QHZxeiRMCihA7Fm+akMS40Pbyeni5E/MmvVadFUb1O4qp13X/tH1CF8DZQ
SyDgKHBOjm+rbTF7QmAjFrOrxrIU6rWW4bd64Zve/8zrNw/3n5qe6T/IPyrL13sn+yzxjMGrYpEr
uEhpUOT8RFnyqK0AWGY5nqwXYvrMJu5DH4AtkDCA6Z0cJ31eTm2/WFVc4JEbzrgcM3xY9Giz1OXC
w71NizzcX0udFFpym612beCSq1bXh5sJ6XDFnO1CVFxaRX+9hSuGv5ohnCquuITi/uhOoaNc1Do8
u20kPhshBeLvtBtiqrm03ZVtq/LxEx7SS9AVGg7FSbId388GZ5+HDjzqyuANYby8fh4QtLtZFSvp
qoHhoVL1EVxJ98JH+zaX827+WuXk3ZjrVE70zKvYmRz1kHuNfWjaDgdEugofCoyiQ+AkwzUkon+G
b1BF7bgGIOEW7cw/dcdfd44sh+lVzaizO95gRaVW2iGeq1/e38Qzr4s3tQvCgiKiejp5PFH1hUFL
icebPTVYyz6/wte0ChtVz6P3lzrzvpAoojpDQRIZJPck/iqrV5YWkEYs9XT4XlLox9Kl9/Dvqzi8
cZrZxARUhNdRIUnzSZ+yylpPnEJAN/baqnGe/30ZEhEf7S7MB4jt9TJOBQFQJClIStXVfGk5MkTg
sLx+f5UzbwcQN81stLQh3p4KuFWWcFvXZCJY9pP4rM3eFlXeuj4hJv3vF2kkjCiedw46LaHT67rR
WcpgKVwimsTVj9Po9lGC0MeFr+lMGkf4jififgpI9LT/0FIOCVj1bSyb2nqZ3Kk9rJnu3C5FmT85
1TRe4CGciTnulFQkuGoig6OfxNzcu626enYbz+lk3toYjAZO1eQXrrBnVyHe/ne+gQzO62AQtZLj
/Lu2sWLo7UEMoDJdVU4X9u5tYcdgjpjbo9uC9rkHy1/5oLRddAIWih8X/98PuB8xzxbTGuSlMz4M
bOtxxjjrkt7WngBODt6drry3WPZ54OlAfrXSpbE3D/ATsXNj6xK/7wTPlFCbrPkhtdP0WgPCfqfN
andMGf7cObIbnvHMuQR3OBc7u9QUyHyY/aSR18/vrAmSfEPSxkOiwedqTHHs8in7Wk1mfwBk4V6q
Oc508HiXQFNYk3qeZvHrFeG57VXv0sRq2caOMlqR7qxZuC52GxUKGAMfWTflQUyuF1WFsfiGbPOj
iq3TFCxVeiF/npjPgUThMmO6FFr8Kubop10fW+sUfelTK+7Qy/UXx0wGX28AOg2Kmd52W4nbKOpi
T3m6mE+2NKqw6BDzw+1yeQZnZvti85R/K//+/CaOXybTe1zSGXu9RbmO66wyz1asqdxxigyq16BP
l0yCTvLgn1UQVkMfGLDwvhGvV2krPbd7R7NjvL3XXavBPZRII4YJ7sQXUi7tWf7YXxH/ZzFmeLsY
AA1cplWvFxOImbmA07Z4mOfhq0L3EacYN3+STEo9rskJBp+mlyyRjcJc5ZeNm1Z+pVh1fUzqqpp9
1U6zNEqE025c0gdjPhQK0y8uIwLgWpnSpwj0YlYaPIw3lcmAYiYLlqDd1gfCcBbnqPWlzEPVWopr
a3W2z9tUoXI562N55RSL/GBPAhxSXyB0G1gAxB8wi++KINNVGLEFKg5T4GSLLAIpvExEvcyTezAZ
GC70xjA8iF5sX+1+SbXDbOYZg/6hQ7oI9oMCWXjbpjxcsRpF9LLplKd148/6RWnSLJdG5/5KLC57
Ud+njOGHQXN/NJ5EU6ZKKv1Dz2ObkQH1v/GZxCY5Qu5ei/URbSstVLU+f0Hn3fqvWlIQ+Wpj10i5
Lq3EfRyUxn+u2007vAdDZ8p7d7irVCBBkVRsLsut5U3PCuMY3adoGQ8VA1rsm4WC/W029Yh0ZElV
PRnSETKsNCyrUa80+92EW8jeB0Q8N2GDescUuNnIJdhS0d/3Sk+7H/Ql+aY1zS856PonITImM7IR
4l415HDYVrU7VAv9ST/DPOPJzJ36viv6+TlhOPbS2aNrHNFD1K6nqeqJDjvJrnp7mH5j/GE0B9va
RtP3vJKJUOGN/UOaTgi+17mBnG3puhRdplIM2g0Gnc11OVl6fsT4njaFlN26HIWlzz/wWe77YOm2
7kWdN+9KOEP/0063Rfd7SLAA4ca6/2a5a0s0Yi74VPbzeJ3oxvBT9HkxBrZX4k3cWZv6o9405a5v
01IPmqVf70aGD19GLe+ODFXA3dGza6xwB5uKQKhd853xG5cSJeucmEaUHI/ABtXH0lDQRqssb/yi
Nl3+vUvX7SGf2u2bhHL8ccUBYfOxvAcKiXd64lurqJHuq7I5yjK7vm7NQnvusmFs0BdI7E8u38Hm
j4M6loSDbsWYcks3kHIu76rUbp680TCLQFQd/s2daWENOy5b+yCLXM39YTKdpxJexBQpSpYonME4
PV2NpSU+e1otn7tKTb4h7eQ+VRJE/mH2nGILc1dXXsZxUle/xjJZBroyG01AIOvyw0pT+GNl2U4a
NElWtMHGIxVHdzCm5S4VoJzCupHTXVX05svW6OACseQ1yYQMu38t+E03fgtNY7hKC2yen0oTs+07
qTf6d1TI52fcDAXW7msH/9jRUjXFXUuI/nEeTfUJUdhxn4gr3n8DfXcroM/vaoE+Lz2S8Fg6i2B1
Gq++L6pBa33TlWXtW/mydvh1muOjyPGGCqe5IkstBebRIZxn5W4t1RqhZOjKWaDIrLL90WqBoqtM
QwM4BTJSrdzb0FErtw7hmq3/hLIGzYS+sJ5WW7F/oEFaqPQqDee5mNPmZ9GZxEG2TMjsa2U7MeeS
dGhuRsy0fxZzItOP6dBqz+rimllkpRAx/EKDJX6jDYvN4T121R2SJh1HVJ+rs7+ObiGwzvbGLJAo
PnzXATuuPqlP/wYIaks/ZJZWFVEyN6Pnr4o5APTIqvJ20QAiPe7io+pRqwYgv/0wOJnf5mnxm0ku
LtqishYRFU3u/kLOTHZE5bxeDRNVaaDa9ZYEKYnstzbLaTk486SAOoBj0fxYcEi/pW8pv2B8n2fh
lFt443k8GBWRnrTfRtip4NogDIVQeb1fxVDQQa2MrGqCpF3wwE5Ga7B8rxPAoEcEfjHoWgfPDpW2
FrPfLjjA+0amoCViQDu+Mp1u7H2CknisJtW4Mqy+HYG91u5/YhuWQAce3gdSTZWb0q3n/+D7OZ8G
VW6fGWMr7v2qe8oXVS2L/LAs+igOBoCJEUvzztvwg+ynjVF+R6JPlyJ52TbTA7YwVWTmMSkAP64Q
+T4l3E++5t243ZXpxpkyyJwDQqAeRu25jEn7bK9rVV51AvfUuzpjfh3qebHcT/0ChnxqlPw/wPHJ
5wwga2ym1gBcPkVY299F7b7oWeXdtL3CMaT0W/YRqwgljTIm/rEmO+xKp2lczBCEHIqvwdzVbRZP
QrTySoHU2N/xfeNpMWtisW6LYVo9H95fjnELrHzPz5Ta/bKVs7sEjbl1IpxwKr+qMzf9MNZGjwsT
ot9NZBcMwGELt+nMG61sEYxKaut+C9qfLzjta/zGNbsmsovK9o7ulO8S8BnHU6QM9ZDd48TH9Dz1
6gnTbp4JK/esLZbAXfPtY2qBsPZ7ZzDzQOSqjnJyNq63pTCwdSzA2+XhLgyS+1Wu5b8nXM9XP1fq
DPJJt2ky6NzR9vg2k/Zlc4q+O64yUeoD4DRO+qpHJD7Ax2C78hJmQfc13enSb9xcM57MpFY6qo2y
y669tlOvKtpZh861hQj5bxM0H0dmfMdhcToVuMIw/8SrPr9LxykpfCsF8B5MoChGCtyUeJ0LWQyB
1lioXuH/ZclA6U39pTeXzqNp0G53Jui8msPI2+wjqojNfTXMffNRDNxj0SDVUdTWkl4R/sxrGvxk
m4FT0EUsHoQn8VdwZkN5XtGL+NqJNH+AQmjYgYq4BILulbDLYBZm/wRGvFdDurTC41dqm0KHadZc
APT6fIUqsNkFzMKM31DcRjOaHHTej0uzYtKXOmZzNVgNW9xSodzW2lS/ePTckH6vzY3vLXXsO68w
c/5yS0Ed9m4nvhuKbf42HYU2MRlNUT/OvKqF/ciUNTKoxCi2Njx8gnYtkhTDd3AIfjPvu9gkjWcE
oP7nX3VWzb8Ty0Rtut1nej6YIsmIyHaXMFP74cPi5rBW6ZuVX1tTSZeoynIHRmjjLetVhV3X53WZ
aKrJKbHE18QeannnrEyC/MUr+dpQ2Gi5fPWa5aduYT5vSZbAQpeYBvoo57Z9ZHoYrIX0vsUHWXjF
9xW8AABqMd82oLK+FSmUD5QI+94ftyz/mGxWK4I6kwYN12SZGj+ZW+s/YRZMZhNrVHRfKUftdsqm
tPeVATmmcBizXTO8WKdrrlX9jB5S1hiHTexaaR0ly+Cb9VwwilQ17ONtvIY+l4NXjNdrXa8/qI2K
PJqxA7up81TL/Xwf5WJJMuYPELOn0V/a0ih8aH1Sg/nQrL82eM6ZrzAPasJsWksKNVqUo18PdvqE
qZzI0SJJleNkL4Yb0YOwYqseOFLRrFkwmM/H5bpUe1wHVLvAEGDqRB/NuJ7UAQyFvgnVJJH3Reqt
RcRfk58l/LPug5dXFHbNiGZMIHOFcDbHCk1Kt1kSirdy3gFEitWAXHWTL8L09MyH2oI0XJKl5odh
8ubbdGmzwYfcw22OI3UwfdFoBdO7ucp/weOt+jDvde1GTCAdwqQ0Ej6XdaRgUJQWZTlohvNXBt6j
iRCGWj/q5szfl6jjoL9RF3xodabL7MmomIXg+bxIxWeW3KOLkC6yumpLV2Du5GXuV9vILMdHZnmF
GC7X7JtmK83ABLHzcA4wsU/xzR4p68Ax5mqIrcqcH4tlTaHXcJRwMUt776nstq0/lLCR+wgBMAxQ
FyZloSEzr7lGJ6V/WbW8wV1b4EjyfR23xjwag+AQTTu3bINeoFnke4tbSb9WbLxoILAzu8K+nk4b
R66lk36H+ldl1NMHRFTWJCpFK54t6p/2WJWzsjyNWuF9q0cv/YWdYvFFsyq+uHVZkcdOU+eTyGXy
w+5n75h70AwiIVwsKKqFF3K3zMWKzY1AUjYcOttEulBk5DkgEokaLMWwwUWo2eRwM2ZpRSnEDsaY
tAm6qIVBnoZzudrtw6TTAwm4D853tEt2abnJXj+Z2Oe01wkyw/J2k/P8MEtnxwZ0Bp+wzUn3aLmD
I/1lVbSUKWUvkl+mW/Dkubot96lSdCO3OpS0fCNHvwCtc0t8IoMz7OJrwDxj1kpj9O1Fs39OiVYd
qfoTGabrqnx2pOHmt2g6oM1edsP0oCeSNKiM2/pRF4PjHQdgqOKqNRv9EwZS5r3Re9bwywEEooeF
MqBYVedZ/alWBqJLwCcyIimSPKFEStpfSt3QE5F9A3uiAb7ITwLlZ0cKWin9NTxpuwlRpxLGY+lU
9hcIv+sctFTDic/1x31ZS7bdT+mCfHaawXm28jRXfa921xeRupsWiIKOpPSWYiIoNmp+pUv6Cma/
2n1j+K7etq46ZuG2auo3Z6i7H60sejRV9dW6t3p7N3TV153XST2XBJ1j199drg73gAMoEsH7z6lv
112SXm0gva+GUXeHoNG38feyWyXhOFEl+bUyJkYaGWjdq6EFh3+EaVaPxoV2z0lT8f/aEAyfdty0
Q637ug2hYxBP/KK/rGXVcCxHqn2v77TH9zvMZ1cBZw8khi4pQPvXqwzmIgAveGacl5U4aNXcBcR/
cWGWdm4V+OvM4pFKRsvrZBV0reum2FeRAklrobW9X/X59P9ZxXRp2DGSZNB60vp3U3d02sYy40Fb
uqgsWxXJZbu50CA68ywoqzF0gslCG/KULmnxGRTGpjlxBpoitIuiCubSKy88yymoZ3/9jPHp+jNU
3dt9J91Os3IXj56LE8+1pX80+gonm3bziG2zOVou+o1iAyVVS1OPvDJzj7hcJsc1Bw5yIULONN+g
BuwhCLsd9MbJL6lyVSNBJIRI2osHOdU6uAUmwTSrOjN7zsYB9AheJe732RgQQOjM3uDMtmcOCmqV
7CDdUXDVVBZXUgNX3Y+mVmvqvwprOn8ZpUu5p+PLUyejR4GOV+eNYvXlr1VX1OeUUqYMVjo4a1is
tZUGcNFX5zA4TaUGI2MgyuNW965dZ8H4QBo6Jsk6/n0bF2IQygETSYCX7VQBH68HQ8NC2XSbr9Xm
9hiz0nC4keVWy7AoNi22ZtF/0M1psKNxNICPZ9CjLqElTkUydogqQ3mapewSG3sqk1xVbm6uFbr8
Zr00sIir0rvrS51zlGG6jGanTq/tdsVke6XdvCujN4et9C6R7c7+Dqh2UDLAeO9Q6NcfP4i/lF6h
p8V1r9P1ac0MY1apNa1ywJVsb5O1iKn7KtpJWFFuGy4amzA5KZ3G0i4MGt58VuwJ+QegHGMuWDf7
v/813UCwUzQZPKCYos58LAzRPU7omF4A5Z5fBQwBdEYTRa+T3i5UpXHMFRUayuK2B0dHD21Rm/zC
ZPp0cPDnBfNaCT7+Ax/j/ZP662Fq2NSzUel6rMh1yY5eLjXrOEtj+AG5qn9x3UH7tLIhvZ+svfiG
7lcPxXiV2QsDhfoJoEiX++9/xidz7P0ngUCEygpIdscG7dOVv36SgqNGMvWtEW/8727qdm73Oc7K
LshqK5bIM8vO4vI/ehl1SLZeknJ8k0UYZDNkQLWUkYrGJOv1+jw3So4NoHnb7tsgR+g6qFJ1/Cm3
tvxHEZP9Wdl6cKt/kO2Is7xeKx2qGqvCRo3V3jI+otZhofJj2VeUaJdUUk+GUvtSiO7zVIDN8Q99
g17dm/wlIPt4bI3HXl/qW1rhWQSIWPs6efWFacvZ1aDi7lgRi8/z5IM1oQAMbWppcdLqD+Wym6Gt
pKeWVv6xb9eX90NGe7scylTAclWSPwPoUweqsRvtbhmzJcbSWS9Ca6pS5bB0c3GAt6/moTKmKXAI
ZSi5mzr21AcKJfyLKE3jP42uiPSnxC7Vu94VKWjQbpP/aTZOYb6o0+QSYeVtgHHq7zG2204DWj7Z
m8pdFyzx5o2XjkrDSg8wWJKFzD8r+r/Ne3npCPYzbmI6BMCFuddJfLmKIfbBaIywpBYtytKEljsZ
j+9v/8m8988qeJDYRDGPhIPL61VE4uTNqvRrbMN8vlkBbD7MZtP4lqL3zxiBaeE4yEsa328TJP4A
WAhBjQFmB+7l9aJQWbShats1HlZVCxJtngKPLnr4/qOdWwV4JjM2i6kynMDXq7hJ7W5k+DWeHbeh
I+GZV5XYvry/yJmAIAugNbVnPaBAJ48y7YqBZjasMXcLNUYpREQz5J0XjE6mw/9jKRRw4FFC1mM0
+/p5ulUd8orDOkaxVlxZzSafXRufp8lgSn0hkZ97rF3cihgEd4K83uu1tqlzMsSttnikgRniRMnE
pN3qiKXyC4915vuHPUaCg9sGF//UMT5pHG1Kbby2OrrO+jgyPsRsPFG0/+HsvHrbRtYw/IsIcNh5
S0qyRbmkOImTGyLJJuy9Dfnrz0NfRbRgwQdYZBcIsKPhtK+8JSS2MsSVTXFpv4NFggjAyWLhNhNr
yeRKu0RpjQRsxiJLIiAKVjx8qNWUZuvS5Uh/yPHKLrm0Ff8ddfNWqE5qU7ktcNlDq+yp1Jont4ua
X+/fH4Q0bMLVtPAVDIVQM+ypCAm8dObpVjOb4ibslPDHLJfh79tDXZzPKhaGKi78hq3Zx9wlekmB
Xpw0RYxUXUzTD8NxuXIDXtoZ4IRAu6sWuPftWsEryMrZxkG2HdViv/RmdExppCb+atwyeo0243bw
f0yMo2wKAmfCxM2lOxVp23foTZ6EhWl5049fNbsLr+zBi19vDVG4dF/IC+eHKwuLqonwNzw1CPb7
dDUUL7ZxR397KpeOMOgnbiceLIOveD7KXFY53UwhTkqjUgijP7jjtY/2VmJWV47wpUOF2TsbAm9h
rsHNUJpBFwS4CjtPaLQwQFcf1VCfgwwm3CMzdWjQFLMcryzWelbPMBTMjgRnhU/wXwQP5zPUKo5c
N2Hu6mTCQgmtnW5ocrhUSto8HDxzSvKvpbaUml8KQtMro1+YNJBdHhhXR839laM7loBxEkLnPIko
7X5ECD0bB00O0UElaUz8ti3U3K8Nq7ky7ss9v5k27gCk7pw/DWrWZo/WrcB7QXTjCVfN/ClpYzT0
kjpMkr0UeqPelEPXfC+QLJFEwHEGDcEdqo+GWaKipMwr2zW1Iih5sVsWtwgMmiQqulEjyGO68zN6
K0h4jY7o411nGN3nHDjqjzTRrF8IJdASn8u5Sr02HaPwvqliBKoiB5TAzhjUHPmeZp6/akqTB0NK
tXK3wGGdfb0IjV9qNJnTPalgHXk6Bmuzp49q+41OjJLscnWcvgOjJzGgzaMZuzaaqW4vUYzGXJiB
S/XVdu7vikrOElyxHX9H24gKr+nECCWXo44WntHQEcjJC+QuNvrouy3yPj+EGN+gD4lD/Zd4rAYa
VUzX8sZpQrJRN7of3WjEt06xEmYQSCtR+pKhvVvAstznbBzlhPCGlt03o+L+lkqo39eIxNh+Fyrj
F4QqWuuQLEQv0NjMOiAQwQ1sRg03wU+gNp7dJqGkqw2Z+KZrRdEfNXrtoT+Vov5YZE6ReiouKr+y
TreLG1EZ1KIdFUsSr67F9IWKmfMJS5Q+vXfmshZ0xYrpcZqzWuwHBZr7HqCLrns9nf5rRhQX7ine
EpNMAAUSHIM2AUfS56AddIjSKVvikHRT+zTNHVvg7Yvq0kHiW7qrnwCXyBZ35UQKsmbcD6dajlTZ
IQHcIBKVfyiqsb1XSxtMEorrV96WS2kH+9mGRQbgC/T15vLQcwFIIh7lKYefe5wnNz/Uadv81iet
3ndDl/mQa9S90+rzPbUT54AKYnTr6qX5seyKCUGtGpUARxU1ytZLtTOsUfnv7Q/zoru5OencLmCz
IdvQ0N9qItlqVOdG1sgTxaj6u6rM2sM8R9EvRetbfxmT36kuFT+kd3li60V7ORnDg1uE7nHAfohu
rWPRKldLP4oq7ebtH3fhcYZiQqZPIIVi3VbRo0tsiocJiQMYMPGYTbX2KVK1VQpB7Z9j3a2f3z3e
WrnBp4fCK3olm1tvkhTqlFojhKpzTEe10tWBX03hHUCYsaLcFkVXQN4XHlCKGARUiEWtghKbEblR
zI4kRZyMsP8vy5ySal3e7Aq7TN+dcVOfg9ryQuVC3mGzF1Wt6FhmYZy0QTjQhDJC30rKoFiq3rMB
u10Z7zXIk2I/CfdaVSCToDZ3/nKaQ0QyQRfwZGqglWr0Xn7WtUoDRyHb9oxOEYdaRIZNNze177Cl
ywO11stfcSPbb9QIKxqMylVavf76Paf8C6ENvVsaN1vS7KSC/DJH2ziRTPOx4z7bW9hB/XXTTn7X
7Vp8lRSHAZaUxSPOVz3C/J0J6qvSy6Mz6e1DEy5p9v4witWnkrraRoIw2nyqamxaTNpi85SNpApt
STfMFon0QIJcI4Bf2HCrzi/ySzDB8Dpf7+N/qmfMXB9444xTE+q/VTO3bgfX/GZ0sju++yyhM7mW
F5gaNsebObkyctIMBdLTkizac1rP5b2mZfsEdO1+yUV45ehemNcLHn8tmVAT3Ypl1Sh16yMMupMj
qZfEBU10ZFIWqvdqd6WjcWkodg87aK02o9Fz/gmj0CggmJbTaZiBzhSdNGk9j/G+E+G1vPX166gT
7ZIq6FTnVuz/+VDJsH63CI8PJB7NU0tXcZc0Q3vlmn39OLJKKh0tygtQTbfm4XI0U5SokvkEysr9
oJKfPkWwbL9CpDW+x6pqPdXOCGri7Q1ycVS4g9a6Q4js15P6z04USxnrkWpPpxxBf4zmFrX7OqA5
/MNsy+JHatfl7TKnMJDfHvbCJ0XjFTI3p+3F1uF8WOzDY7ObxoFSYOfsRV8jclO018rzr18uuhG8
+avcwMqc1zajOBOeW2GP+h+E8X0DjgVkBIiPJ24T49MUhteUwl9vSh1VV+4Q6hus5laDOhrFzEMi
x5MNEPKm6qV7C1OkO7iyqN5daKCwhgoIGuzrc7K9rVxzMA2l1fpTtxTqjYkFjT9Jy7h9e50ufEE6
SgxD1+HFjfv8C8oKwHNbZstpiTvxyTSke8i1MblJDQxol6WmM/f+AVflo5WRQbtyy/afKxgpaeXM
J4yR49ajBavehEYb7pQ5t451DLDp7QEv7ERskqlPUt5Y/9kcAPSihJIgNnuqiyl6Euk4B2NSO1fu
4Qu9sVXQiVFgWnDctjwyWZkDOA59prA/wZMnK/qoDnDJ3LgUfiQX40ZLYu2wGuIGkQbzq1PDd1qQ
rrfK2guj5EEPA6vwzWMwogVp5YpcTiPXwXFGpXg3F4hRx3Tq3v9VyRdcTO2wvqA/trmddTcS9gS4
/BT2lfKpHMfPBKbtldfmxRXsPGrWYbCsSmBcIpCJNtGUOyURqZo1n6JurG5mtU4+52Cggs5xsg9m
C/Z2kagD2I5UIC2E5k5WtYasSj7cSkAkoxej1RnUAOTRxNXdZ63OpttJV9uPYQ0gZ05zlFdW9+q8
0qIrVLILkRniGhAKiXURSobeen60ijpZ0PLNJqguEhAOLvRT5YP9T/+DQQ7LHA4RoKoqDdXpcWyB
kt5ACxN/RRtFzpGST9id6ikFAaY5kzV+fvtUXDj3JtZ5gqiYxAa5uPMfN1r4f6SLMUOGtVCnspLm
Rh/BLiY2MolpaGtXIvALCdBa6F7F/NicDLkZEFVhuIl6Pp+KBpgpRgmoKEFIAUBj17L+qKUdvIk2
c5sPs5PYEVSkqbrRw2yq7ro4FL8UAGN/ANKAip7l5D739kQp4P0fhWgKJjwXIvqmm6sCRKTBm+XO
6PYmrqeNUeIJOT/NQ9butVhU/ruHWyvJDkZEVJ+QMDtfA6yGVCsGwHjSFqNBqh4x7SYKk3vdTdVP
otSmK+NdeLyoIqKFgAr6KmW2/v0/oUA0tQMox3Q+CSkLX7PlvCujpPIBG1+z3rkw1Eo7hEJJyZdg
dzM1O1UM2cWzccIcsSYQtRt4D+14VMopvjKrC/c7rVQudnAccF63NMdJDbW6DTXj5DTZz25BKoGO
l6v9enutLo7ywnumv4FC1Wb7AlmxwtggzRK1NtzqlDLu+7bVn94e5fVn43/trA28FcpuvByif1YI
Zk+RgmbXT7gAZaDOIiAnK+VAD3PnStXk9YRwC6LHD2ftRYhwMyG17s0BCzTtVFYJZCSaX+iRt80V
lMbaDTm/wGkDrQd/FbJYyXjnW86a1dEYpCNg99ffnDi+h1H7gFdNR20Qga98tmuv166R1C/MjciC
4iCv/Rp/bh4ns1wUmaPPfCrzsNq1spt302ipu7cXa/3tm7lZKGaTfK+4HF7B87kZgCqTUtAqDKWR
Ukuog8TSJ9S1tJyKjtinjvPengZ4O+5OGvo8iVzcW6DClBI0aFnmHuvEne6p+g67AjnBKydqu2jr
KC79apr59KtZuPOJRTBNUqFh/1jIbAE2baXtTw0c1mOpaR21ZWWxHistLY8GKGqKlv01TuWrp5Nf
wPa31/oBUg3adgGx4DbKUsnDo11Z6QDEUoeXGs2FcUSAHQB7F8kbB/rjfT9M5ZPAezOjhCqsr0D2
J/hfg/3YQtu7suDExZslf/ldRHeriqtFxWUTj1SWkqA4KcJjWA/KZxPaZu+N5Hyhl4pl0H0bJZU2
sAsDAaYczzzoWV2GZbozDA3Mz1KAaMu7CFNIEPxGvOt7I0HnSg51xivfm70fKVph7Ur0S35mbux+
VtJJujcLSryByE3QlgM0j9pLYzoDUAxd5T5eUQe+CWq68SBpqVCsButnbgorR548cSxQWcYQ3hJP
qEf4ZYZ7UCM71YDg0TC+DXVbuZddFIKStwmfAMXP1RdcBFzNG9IlBMuvxnDVRlSpdqpURAxGOV1y
Pwsdeyf0tKt2uuKa0EvVuRbHIjXz26TR409tM4iPtVEPD1puQfGTRub4XVVnf2pBxYqq/YLRQpIj
/rMPayU3drnbVSY1q9aEJ5UMLv3cOsk+10YIQnlp+sr1Ci3hdoQAN6w13n4KbBSIMxxEBIL6cLls
9ckq0mS8c5ZET3ytM6YvcdKYmV/Uhobce1Qn35UuGRLPzjXx0zG78l6PIKzB1NGwVhudohXkqo0l
Ic7Pyx8zyvX7Ms5qZGNwQ/nbwP+B+lGZ432jLSL3K6suT12ulBloeexT/D7tMebCZczx3XJOn0FA
118Wcw5/1OEQw8CNlPygwZsKD3lNPuKHnV7GODxEju5lDvzV2ojEgGQ1LeAdWs7zd3vRzf9wi5q5
LsNRGr6VT5AMEluTB3csw9GDJwXlh2ZK/jGPwTBnve5+6DL80PfS1JRflRq6owddTYfPNcb5lw5f
r9HTh37ufFlFovMcoEjZTsBhfGz7Ov1P0oZ+NtwByq0eTq25q6SKTXfvKkN46BcDAUVn6JvRF4O6
/ED+BvFMaBrtLwHDGSneOpFfCgA4aJytHbBdKO3lx4wsXeq5eZcXRFiEzriluVQqm3jUpgMJp55T
pFCiD8SKC31OgQHlvq2KPPYHPavuByernqQhTSjL4bwA5gyVZPSVuOx+RoOEw9tlY/6hmdsF8nUr
4v/MahDmHpKHHvp6O7X/5ciniJ09Gfof6CKVvBFCKU8x7nflPnG79k9WFNHfLspWBwBMgytPpIr4
lhph9cOs3eJzyesc+12Zaw+yKKdnCJ/9Uz/S/IGEnGYr6xbsBzdDltYE+KaEv9pyJjg5smi9pJqm
z73haHcpQKrWM+cO+F4928qyt1mJ0XeKKNUPomuUxdNlBeBNgezz1UiS/O+UGXLYw9BQHxq3mEu/
c4zqOQqbsvEokDntETtp55fT2M6DYeThZ7qAcOcoe+nQt6Ucup2uN9ngR7WcUtyrmyyi5QG85g6z
REwnIggFD6o6SWWn1q72iEML11wSt/Z3O1TmcV8oInscWhEu+2rUxwwPq7iWO1YTir3iltZ9SI/o
+zLqvyeIIDWfrPSWzFxV7NhXP6k5ydSftTLqvA6F/w+JWkRfSM9HmCJqpSkezgZVdFBgwZR3ZhMl
HyAORRCHhrBoPDgHVK0bZFif21zV/oyjm7b7Nqyiz3OyUvZ6vRgiKIpz9A2OEfnMXMVAUGJDUQxv
GFy2SyGc9FGJFcQME6uPvph1YtawxBMD/H7eRt8iI+4+iIxNsysTFwvEwh3y5yFM3GPPBdzvx4JL
zRNWDR/dkjZ8MiWpKy838+bL23HGNlVbHx0q1qjt0legcL1GO/8EhXGM6N6q8HC0WnO+mZR4+NEn
Rfm7oej60MZZ+vft8bZxzTreqvHLvyHm0jE5H28qjAEWugAhDf33V2H33Q1skerehN2ke3PfIsA3
gda7Eipug7Z1WBBeIDEpK6igbc+HdbVpQf6wd49myg7QlVT+iLM5uRLHbyPsl1FAJnH+iEa5Xs5H
KUKIcFJNkSvESQiOjO168QitVU3Ta+ndxQn9M9TmO9LiK4qMAuXRqpZ5l69YDaHn1/xbXwH/1xkh
ObJqT5C40lY7n1FUZ6JI8BM6WjkQBU+FZXAv+XCDx/5edfVq1Uz8aqYI4eVGy1XgZLC6fMTHjUeQ
mHVxJXy8MG8bQKWGFBWBJACe8x/EPa5Wjhu5xwSy/dGZHfExr0rlSq7+sg3/Db+ZN61Dyr6rKyaQ
s3Wl/zkWFIYERuG9fXSXHsxCiF9AcsjnBN+fpBHJTprW9LHtSzhEZmGhn02koD8C/1fhQdtZ9KsC
yRX6qmHiAoz/sA70v0E4ArAJxKWjyA35/h2+eqsSWL+UtF6iy39+MXxwPcaZxjkqTWHsxDTbu7mH
rPn28X39+Wk7EroDjScrYZuff5eEkhcXbG0elyqZfLzIEj+ptfDKIr++lChdUHt/KWDQDdrsuhYK
eYFvOBIUznI3u7n1tbPi6hDr2nAsRWzfvj2p13cSA+lrSoxANlC1TUoih0nToxDFCwH8+xEz+vAu
b43wKaNsuEOL2oBikOjX6qmvPyWjojPirsyL1VPl/FOmYp4oE+oisBfRBw308cNQmO9fMNq2bAny
1TW12PYKcQyvOlXJRaDUIdIlackjJbL8Sr7/+uJjFMBGa9UPjfEXCsI/my/NDQcWjWTBwLqfYldb
fII8wLQ9hKC3F+tVLZxrlTPJn4A6BVSkzWqhJhKaTptpQY72woOuKsmpAdj2JattUuMkioLINeFP
EnvfatHY7EY0b680xi/Ml6Y4UBRYFcC6toY7GV4o7Vr+DIYS5kLqzuF/XVJE/mQqxZUy9YV0FSQD
u5JkeW01bDUMMzVFlnWe1cDMVO5X3GTnB8ySDW+yQ9BT/RjeKnWSHjRhF0GG9vedtLTSh9ZRPrpN
Vj3YeuX8eXsRLhxQupmu4BsAz36Vqpb4iyix3aqB1gzyqDY5ICO7dXduWFOL1qCZvz3ehe8NW5qa
H+8qV7O5ufUt1AcHBUEGhGoLNPTdwvD6eUn3PILXyrSvAD/sLPgQNDMplZns6c3Lip/KYGAjKgOh
tNnJbRpE1ELNvdEkOw1GX+LPc1rskWCf760RlFeI1zrqMd30FGEUsWsXk5x6itKnaugMH36xe+V6
vPAqU5EklaFYQ6+QmvL51dGnsZKDw+8D8k0o59LYj3X+WRnEXwXZHweDFrOVX6oY6rLSi3sFc8Ar
p/DC5cXTqNPXpuu1iuye/4IyBibYx+YU1DlUONuGuCtDEJVvL/uFbfZSq0TTlaLoKxA2WFeZLnoj
g8UIhw+GvtQfiY6F38oqOWTzIq9cY5dmtVaGsAMz1hBjs/QA6yJwjroMqjRTnjQIxBDms/eqlK1X
Fy8nVEraIJSf1s3+z2W5iLSuTWlQXbCW4dibzXho6274/Pa3uzAXVFxpI5P8glzbrtCAEJgmUTwN
TLc0d1Ckbb9CQuD9+4BRVnQDfNq1cHg+F1XHszENWaGisgbfyvr60InqvdgaBLqp1NEHtNczCZz1
fJSqM5UUx6EhaBDJ2iGlpd7YiVH6AzWTKzfN688GtGjlZ6xdNf7YbOwir9JV/UULwiEqgxkSuVcM
Znxlo72+z2D8gcyljUGd3NhCxhCBmpLMHvSgJle5H0UT3UijGW4abLZu3rsPGApTcKquVP9hq59/
O2xbOxeVIT3QxtjajVpV+kiAX0NkvD6pK4VRoxC/whcQxzsfRTdk6Iwzo+StsCQaYDJ5TGxR+hi4
Nd7QVsn929O68CwyIlEbxX9tbTNudp6hNXMXziyUTRXusZm6/FTG1XyMKuBXc4XqH1JNCr4YWfLY
oDf+ZyxmKoZod/xQpyE7mVOefrrym9bo9zxr4DOjZwN9Hcn3V89iOnMjznOnBV0Zmx9KOnt3sdr2
N2a0lsfs2rH2bdPI3aS11kc8e2rfKLU03uW6jsSb2ovpoVba+jkaY+0hKfXss65L20Nyt9u1an6N
BXnx5wLrM9cuOF9y/ft/LiJbyVwpkWwMMjOKdkOvt9957ZwP8NqsGy01Lb9TVmy6Ul2DTF7aLmAR
aL0DVSLm3mzKzjCnqkefNCB3sh2PaC8N0lxrPYR1jPu8GauPby/N5QFXS3C6oTSJN7uldhZA54mj
BVM0qcdcURRP5aH/llE5O+gwZL+8Pd6la4QGEdkE8REOA5sJNjM29YM+asEMYfxxDF1xMNzk2iG4
cI1wSxF/korxFm/rDTChUT2zCj1IY56qom/jA1goSsmT++7XZL2qgBqs/wLfsQm6LewsCoR6tQAp
sTzIFQrnRTpew5te+GorjYdhILDCENlsSLMu6j5UkZcxG6s4xEmVBi6Ccbdvr82FvUCBCawALWQu
EHv9+3+2felWcVjSQwvI7IwT5Y0c6aDaui0RkUQAsemv0LwvrNLZeJvXa2rKJTJ7stmq6Pt9Ghmz
LxTkSIYBi4y3p3bpA64UKHwtKI8g1nw+NbTNUyzqYhFQYJR+7GijDxngmqnDpQkRHuOjBaYbsNVm
mSRFU0LKQgSyKBJw5ONIbNaPN2Vav7fZysuPlwkEWmo+xBjbYDxFYWdOIC4FU9+3OxX9IS+tEAx8
+7O9gBM2FzdnaCXPrnUAqoTn362FW5w5naoGKtbY1k5Fiv4nOXXX+Vz0zcHqMej2WxSKvhdNnZmk
0JaCgB6un5pPcVt9ILk2V8GpKZo9TeQzXHoYAdJHSdM5DlHeNLs+cYrfxlIov1duFKpBYb1ChCed
/xGGosqOhIZuAL7ay/D+oGaNmoiiUPAgb9vcRlM9xFBTTSfIjMHZ9fMY0/6ZrhHdL5wrTsy67dbM
hKLh+Uc0jFpf1Ex3A0WZEWelD8X17jb+jFProajD9EoIcGEbokhCAs6NQCtjixKzKsWoAX/bgeRS
OaidMt5MVqz6U2fpV66MS0OtWDHidkDDRNPnU0vo70+mkThB3Hb6YaKd4Rl0+Q6hWfx9eyteGIl1
gikJvBs4zRYDDWdAjlPv6gFyelCHBjRIeJOVu0U4w/H9Q6HcvbbBKYyTXp1Pyo7SuXbp/QXqVPY/
yk51vRBi1I+0Suz3b8AXAQRoBCuHfEvKiBQKYUqc28HQ5Sn9VM3d96TJV2BgF24/h6iLrh3oAhgn
m1M89hgHtlGjBmVX2gcLCVr0YhGxfPdnW0n99hrl0qbfyh703WQthtqpQQakKzCEku3zpDZuonrp
928PdeFE4XFO7X0tejggMM9XyM3hwyGXpAZ9XmS3Lj3FvQs1fV+KEVH3zPr59nDrQ3R+CzpkcauD
BVcEp2oTxPdaoSmV3VWUFcrxAOYgO06aGu0rRaX5yyUtUdejEvL2qK93PMQZYDTArMDUwNs5n2S2
mj6k9BeD0rCqfagazdey0ItvNoqDV4Z6vUGApzG1dZZ0QLf5vTtpHW3Bugh6klYC3ppmaIde9tsT
ejUKAQyM+FXDhteRnXg+IVNbzG6YrSWow2WADpb3J7Nrr5XEXo9CyEdRF80C5uRsTy++8iXtzSYM
QhuiI/TqEjHD2biyA9c74GxLrCoiAMYILnEuYFLnc9G1FJ/atHWDpoJCmLhzm3hOapk7CNf5vkWq
N/d0tSzurUS3riTJr3Y/YwO7I08GQ0aWsonZw1V41KyKMJgTZBeLyG09S7TfNM18kr349PaivdqF
LwNB3LERGWCim0WbZdcMsy6dwEYM7lFFH/AD4lLpASHU9sq7dWHlEJokyEAvgYqupp1/U5xecf+E
uxaEIKe9NlF634ASd2XlLk2IQJBaPM33VZvhfBT027mKQ9MNsiyUx5ab/g5l3HY3meV4JcB9edk3
uwR2iwEWaF2wVw2UaUmtaURzKxBzLG+bCD3fYRb5Xa9Z0V/0paxbFONyVN006w6FwVWt2XU/2fGQ
+o6WFY9IbZnH0szigNbzYnro5iEnik59DMChbA/vXmr63BR51loynejNvgIzVGLSbNuB4ijzrSma
OtD5Pc9OOy3/x1A0REx2sLW25TZPrOxaRDfbhkWAxr+Lism+BbSD36ETX2MiwAJ4dVZX76u1+kDd
Wne2+wpnkRiMhMGNMNkjLsltpfYgnZcJSVh1xR6U0gwFGQ5o8APvKIziqW5bGwHOSvsts3b6Zskx
173amsv0Jg3DuPR7DAtdb1ES81OYdgXdTajck6eAG/oWo/Z4B69eL4kp5zAMRKxkIMrDOOx3KOib
i2/2PNdoRMf2Fwkl7qMlMeVaSYvVI/fajE6/bIrPWu9QPC+rOPEkAPoHJY4EICa1toBMaUVLuIoU
1F+AePVzWLdJu6P4YwLykpH2IOKxfDQWpb8zCjf73g9CZJ5AagL187Ixo52SRONXa6IEgDxpP32j
f1R/tBS7/FE7rVFwq0X23yQqmnQ/0dfRnmpXVOUObrFa+Xk697e01bo/pev0LphmV8HnC2BLfpTl
bPTB2gd5nCqzs3c5Wg6RV2CFUftdUw8MaIyl6sEZiKNbCS4GjhRicn/tRFegDuSpBBxbJVTIZkgP
XjWNzniw1Lm9Nays01A573TdTxKpfFw08PqeZijmDlxrMh30ZjC/6Wo+PMW0qcCJRvo3HSWrBIRT
2xcHK01Es4taE8F1J9X6Geq6q94XAF8ADJRur3kuOm+d5/bV4uyi1EQ12Cqj7BMKzmG3NwYOJJqW
eof7gNrh/zw0mL74eMuEy53d6Nl3q1/AASrZUj1ZqZF8SUnn/kwGXCwQY6X2n428UrOLFbwBoUFb
9sHWm/6hwhFwxSs2lhP0et0AAhx1t9lHpVW7e1C7uvpRMfNV7WKK1d9SU9hwrhniGpARI+g3TYm2
vW+XBqROM9chZeixKMcrFygQ4lcHamXuIagFjZhHYfsmgKcAlT0jCN46mWntBlpx824IHetX5VpZ
5TtSVU7KkMN/mTNLCY+UPW31zojQAUW+X+ijpxVjKff0x8gO7S5HxkPllUkPupNoPxOJiS86CWX8
s8Uvpb3RYmf4Cp5y+JXlkw5je66yeK8lbf6rGfsUhdGoiz4gi4uODwYQmfOprFDz7xZE2XlIFlEE
I6jKbw0ZV3jKo1BNSSHM5k9huA2ATVApyk2iVnq6RwZXzfbj5ADcyNoCkYVGySon0NMs/WBjzzd6
VNOsm2LsunSXh5H7W6XgE3nDYlfPjSWKAUJtI4ZdZtrNh0SUzY88nqH/6RDgb1CVnms/R+IQAX9b
z939oqOW7M153mWeXqpKeGM5Gd9pSt1W3uK9YUAWbtC+9YRTOHddFWI64vSzfoOAMuCuuApTpGkz
Am6fwKpPj4hQl1/rQeKyTByCVPEQ5+i2l3gc20Bdu6HyMY1AK53Sp/KhFYUV7WpnquSumisn9imV
GL9HSmgRNgkSMQZ+v1LeRpIL1uvMvHW9Jkyb6p5UDH/qolXAXFqpK7MbFxWND3L1cvKlcEpIyHqj
fJESz8ad2yvOt56V/IFJRxz7kZUsHcuetk/RbHN3kSwMAaXDobmPonakextFzX6MdfVX5o7THLhJ
GPU3pVPWw8os6svjKJQFGGhGYfZKZvsq5qd8SKpOkIX0FR4OmwCvT3CCmMyqOnV9ZIAYjbqvRCzG
bQug1Zc4dRwK/ijfHSIzKra4DlZOtAy2zSnZd/WYuWaFJGEyHkr2xyd0sesrJ/h1ALmOsiYyPIc2
kJXzEIj6ux6WZlfBE191Mkim1UeZ2MMB2NB4N4j+GlzqwoWxOkLRrgeWLextn8pEnBymrShPOFYg
Um/xUuZeVjv4a2o6XkFvxzGv28BA6CgUsByIbpAjrvP/p5ApQR7T/iva09LX2pM6L0Ki3xOGtqeQ
g/+nAS/9oy3EzTtn4Y4GBFrOELez1gHhWBXIt7z9gy5MH2tKQisScF01t77keTnIxlLj5oSI1XwC
C1ycIn1xH7tsUK9s24tDrcq35MYrNmITQ+uqRDoCC4HTNJo2JTi8PpZUpRPdYzH6f8yKTq3rrkUt
09wM1RY1si7W0pyg8qECa1b+olY46M4gAd4e6XViwPkF98QotAxgzpyv56LDfc9lUp8a0xyPhbXY
qMFaynvLPuyatSmx5vkvprzno6DHLW3IcpyKFOXqluqlJzBV2mXQda98uksTWlthiBToFnj/Tfgr
NLUNx9CpT/MglEAmhnNfqdbz21/tpaxznn1AhVwRG4RhNJO2Gsh9ldP8M7r4VIZKV3hlVaxxgS6W
z1aM2wkwf4o5nlzM9NRkXYgCt97GT5nei5pGXTmpt9J1S5RZKmNU9xipwaPQsLgC0zfVedBgi412
P+q4OuGXlf7OQ2v6YUZqFMQF9UmajRrOV29P6sLVZYK2XBsUtDlfqaa0yFt02jTHJwyn+t+6Guue
veTFJx1c83FOABy+Pd6FlULKbFW8RR6UKvhmk8vF7RZrNGOUHtLe66dBPLuF614pMF0aBX1Fl/II
6TwZ0fnWc5BoXnkhyalMlXg/TzlKwipS82/P5cKThmIPHEsuf9STt3Vo0ffqmMU9o+ABFCyCqEiz
MgOh/HmsDxpt6a+0FK7JqF2Y28qaWuHU1nojbYqPWK4miqQieBJ26eB+pi+wKxLKeld2xovIy/l2
pw/nUr5a6yLs+c0tMRizEbZOH52wJWkMT4x9tNwaYTNMfiTMONqZWZIanydLi57DqYt0z0HaDBH/
pR2+VmY+fovwc8MzZ5iWe1whWsdPpkgaXomo1HzripxQsWyc+qnP59DFq4e+nDeM1o1o8UHwBrVY
YemLlL8RnBhi35kW5zvK/PpzSn41+lpsTJ9p8aX3FjTAP5UgG/UGtJCeMArFllvQiJVenyk9cFgX
D1tPZPVU30Vxt/S7so/SH0s0Wt3OJN8bicSkWzxEtZlMu6oZsC8ySseKfCukbuhLO+rzXVpl469q
KBZrV/Wu9tBqjfN5jpvO2anzMD9JNYMLKInpcO6QIip8A5Y3TkxhhpWdDlum3zdA5MtdQf3dvR/s
Jk+IfV3xsYqU5NtkFuKDOo2udcAEJL1V0aC+y+qodm9drI5sr+8TM/FGdcj1femWS+/rbsVsBkPk
v9UOU3uoJI7ZnpIZRWuPiLacEPweokdyzerXMFcKLAg30YSH5wlW6bORW9w3ZbLE/+PsPJbbRrYw
/ESoQg5bMImQZNlyHG9QHs8MGjnHp79fa2WCLKJ0NzMLu9xEh9Onz/mDb5dN30ts4fzRnrLogzV1
5gd+UotPXeVB9C+KxCRGCaYfF6QUyZT7J+p6b9MkkK16KUxhIDR1eW4XsbhLUkXJI1Kp/TEZ6uWJ
fGSLa3t9p1MWQ8Ze4rsR3lzXTWNLtGzBWg+8yosObYgXVxeaI8m9Y2980HV4JU9BPIcLA3bltbBN
EkXosbVG0IrI/J07s/qhs9hrMG9zfMrt8dv9CXzr968OLY031Ll4TQIJWDdmkxLfFgWt3MAgJX2g
2k1xAnLpWa1YNyv3yqPeavWpxm3mgxLb86tnFeE+xxPoRQtNnkxpXn5J+nIT7Sjz+8sfJvudQLrJ
OUBxrXO2kPezJPclj1NiaN+WMLQ1AjO5uJ8ZppHt+hHxvUO8JGjkJ3ZvHhxnIH2cNKX/uDFHMvqv
fgqJMxAvEgWQxM5ql+VU1BenLqJHI4ttvliE8ze6w+5/Vjflv/Pc1L+Dqi+eUSk3B1hTI/Zfjoq3
jO+ovfE3T00OhAe/4yEcnOV3liCBtweAPPf7Ie8xcypUrXPRyVoG5/f93359QIArqFT4JPoHbdVV
TMZ6c6EWtYRBWiTsItWu94CujY3Qf2MUpseUzHeA6levJsS9cxQ3ijBwwxwBvDz8rUb2O41tqd+C
TqTBRXOfBMRbn0IXjkOMj5AbuAI/y8oIX/oWPuMSe9+zotzo2F1p01N9lYx0hqEQS/F9lSGm/BwV
cYbwPOdlxsM8bJJd2eT5SxL1yX+4S2Q+7b7wUFK5OHfQyvdtb6kvujeXkZ9h5JQe37mStNuIcmSE
1IOY4lXZHDZyOHlzb51FNkENNBfnsRmLcCP+XK0k30sDkVRIsksQOrkMqL0iQtvrgW/nMMMOzYDi
bzwoW7Ydt0YBNS21P6XuxPp9ONZVtHTMZmCE7ow6WxjtwlHrN9o0V+kWsUOCWXnyItt/ZXRSGV2k
9m4V8S2dfhozV5ceSRG3UV7v42jODnFhths9lLdteBEs5Kik/bI6RwxXVzM4CaqClt5EQQw+W++m
r2LyduZYfYTVGnQegjjV+FQm4ymbqn8G1MOdKMUjqf0g+uVDY5m7xUjPXW8dkWw7N200HsoUT9HK
2Uisry41+TsdoMQ459AMXHe+6UfLA8fm5c3sHaslTg+mQqG1KfXw0/2te3WpMZRH5NTpbui8v1dB
qLVgay19GAWDQIbTwakNTkCSAy8142+xiV/lxrfdWnkksJBB4HVHProK2GGo01YK6dr0SP0BeDE9
X53VI+zh1MdhIcjr8L3a5m+N/T+GXC27XSLbO6JVG8Rx/qPJNf0wp9CPUjfaShGuDw8So4hqkmzz
IgIUfnlEZ6831LqYmM1FW85ZGP4c2qrf4JFco1iR1wMdKAVaiOzcepej9HUzqq5Vp0EyEuf82hT0
HEbh1oQ4rf831LxsPNCbFLavd3Ey+pAzTZ6cStbqfqyFSOSO9mQ/qxnwm/39/XRj6yIPLgHKHGyu
49Vcd5oqXWCGJCC1jQ4gIrxnHhh0eTo7+/f+UDcmmyehvDgN6lj893IaZhMWT2YsSVAUOcpgkL8P
XZ1sledujmJDWwEBQAq2rjrSHDOmKXOSwGrTeW+OU4FlfKe9l4iHYCIKKtQ7TEo4vAYvv2WsbC3M
rSIJeB9gPu20A+3d0drIBW4cdjquMHO5pUgI1m45xNpeNIqdBsK06+dQqPaTOkXKw6TjD+0L1Rw3
wvytAWVW7oL2Z9w1xYvWHxQvNc0DYFdoEw+qRbRElxEcdA+CNhmO794SFDVp0pIWQF5bN1/QcAAw
W+oiKNn3u3hBum1OUvP90wh4QtIjKIfJXs/lYlVlW+dzLC+vUYuPSqufU1MXh7CsPw0JXcz73/SG
I1zdWpZEUgDItwkra7qEGJTBNpBqDkSlZ+Ihasb6BSPJ8FskliFYeknVB3Gj/bYaJet92n/jP1g+
IevgFVGJpKmXFfpRvnzzx2KZkf3AS7jVHhip/STtCWGmt7Ya72j71vhHDXW9C9Oqp4NnSfJYiY0H
SO+5m069OqnZI1Qn1drRQZ3sPUSbem/gpWof2llzel8kYf5zQCL21dKzbN64PW5sKFngAsFi46/A
6+hy6mu2dULsSgLF9JJTLIzKHwudGFjM4WnItrjZ17xBaR8jocUwp3RJ8bocT5R1qbbInwduQlJn
Vl7zHcD+8DusUbHIjUw/GE2ZYmcZKkrq86yPfoGGyjewEjKhXe0AfgVwVlIWUpc1sdjLMR+0GoIq
SqexoBM2WD+ryc7+JjJpR66c7GdHzQBHVmzrN5Km6xmXVSPQIODf0bNexz9a1nGXOKEWjGnv7BSn
BX9agAXlJYyCOtrsG0f4mkrHqtKB4C0hdbvhGFxO+RKLDvNbbwniUqnMXTfY+c+4DutyV0XGOPm6
M1aW3yrloO1jw6xMPMFT3Tj2Xe9FQG+FI5usev1RrxIjPKYqRsmOntDxTgU1qPuH8/p24MfKJxxA
FgrK9qo4Gad9xZOcH9vgZfTUu8lzW4TTxvLfHISciQqohNmtH4q63nXowShLkFKO3ttGzkO2d6aN
qHZ9c0uQr2Sycbq4IlZHK9RLFGtqSw/SpDf3GBVXD2j5Di8SivNejx5Jp+D6If2npMJbY5V1xlqJ
tMjcm8GIE4wfW3a+19EL2viiG4kS/oMkY7ClgYIRqi+3kgscYqBt2wY8Mna50qenpBH7IS0CWDV+
lYqjbCb3rfXMwX1aovYcy3C2ePkWWPzGEhJCeCSjGixBravJrRQN+G/s1cBseFagoo5oSG6816SS
aYVaKW8JHqOy9XT5vbxUUm3u9QZOuu1+b8g9d1OUvJumwiiEAi5A+pYg0vTLUVBmn+0mtZsA9rJ3
jJSmO0Bmjd6/6WkuowPLQ8hGX2wVBmiUisZQwjqwXeEcC1crzmVNJeb++b0R4NF9pdcEJBdYHWf4
8mM8XXRWrhRN0EVWeMb+oHzGZd4+CbAkH5S8jU/a1NuJj8pOdFwoAjwr4xQ+3P8VN46eQ6UU9AT3
F2n9anc4QzPXGFXUAdYQ1s7WRX5WbDt80vQh2WjkXfd/OW3yOCBQzJOIxPnyg2tDL3VmtA4ia0Y9
q8j3tKbNnREmH3BTVqCKJ2A0FY1GRG1m0KanCn21sfv67k+G+0+cgWoKZdJbB87M7VGrUdlE02Qo
IH9ia+d2Y3jggtsUqbu+PzkW0utAcp5I5VeDLYY7WCaQ2kCNw+EjCAkNlx/U/e2yzgMLCPiXKqyB
fnmNa3+8/503Dj4yv9zZUrnOvmIchoWDqpCoe97Xg4EVepl/ygvbOt0f5cYGelNrANzL4Sd+Xy7q
yKUZl5ndB17ndc/VZC57050hVDhmvfWIuEY4kQ2hNcf9TKNR2lBeDkZ1JTOtIR/AJ1b6PsMo5LFP
aYEjWas6z1IT/ky51EVfaeiFjzQbal3AwJWvETIc/xYp7qajlXKmOmp2xdFE63sj8N+YjjdIKW69
3Jo8Ri9/4TxJrcJ0GIKmm8AUmGl+GmwAz7gFZa/3Z/7G+sKbopQFzJn7f13OMMu+nPRJ7QP0CYtD
tbiV74AJPdwf5ToJe+t8ogSPfa2kKlx+UI9R7qJHRhOgn/kpxJo7KdrQXxrjmOWIeN0f7NYnUccl
vSZCEBFXg5mV27sopzQBRr3mS6eE7qkSefP/jIJDAPB9eZ+sRWGyOka2UNeawF3m+XWxS6y+zL7b
yCZv7QTuEJJX1AWpfqxKxbGJ5StoHkapvWmXOtN3BPSSfePMn+9P2vVANrHMoJYJ44IUajUQlDfs
61H2CoAmZ+dkXoYTer7qcYrqLV7M9WZgS5PNoFwMcRq5z8vNoNBwk1DgJoimqDgi3Tf5tpECEdOW
7OD1Ygt3devT/hxvdd8jktYgFs4c4tjYfDPROvD7Ogm/DLadb5T2DXnTXb50cAVAV0yadVr0xFc3
YUIdYtanpIUiU6rNz5Sm7wfbyGrvjLibVwCqxT8e8GnLrZSKbPmngHxqol+3hOkp5eUq8LdPsHDv
TUVdKDaEoqOJqqXJk1MiYnxg4xvuzlBzxzyKzpy/RRQupPF8733SkFkCtpxb8w+9LkSQQe7L/MW2
x7/CuFDjfdFXxXdMVPVJGkEJ7d1HgleexMTLNo1D9nO5sFTs6rycOeWNa0SnrOnrvYKeyMYoN7aP
TPIl0gzkCxHychSnjnPVsSknWE2k0Aq33aMhdBW5Ol08R0sbbxzB63BC7i39AmgDM9qab2zEo6JG
wwjKVMRMIfJw+2kwnf3983djFJ4s+KhIaSSokPLP/4C1ARaj/6QoedDnWbhzlwr1zw4E8f1RbhwF
nQmRya8UgV2XH7RBcXIt04vA6hHKiZdYPyQ2RsNiQsjr/lC3PggEsQ4fnNIP+hKXH1SLNlvoZuYB
McA9FZkY94I7bGParqvxgPooLlHZpKd0RQiqRz3KClEVQa7NxueZQudHaZ0c+eFgq6feVbPfFeju
b/e/7cYWhGqM8TysRZoPaz0/3BZaY4mVIqChrvregADkAkR7IDf123KL4Xcj5aVYROeMIiTid5yt
y6mMMr3y6tIueNlG2ROvRRxhQd18tDwlO/UZtLi4QfVTSaDKdZ3og1TTZ7oRZVa8/+xRtkJFmOyJ
F8eaqEmqUHQ85guasbUa+akZG6+8UYtDn4nSAa6sqBvbSJ7mVUA15BVL21BCBNeXuTJgpWGFRko1
hcmN0+IvlPY+NYUFHrr/q0Xmw9c98zgay/urpBKxxVGR/XnJDryc9VDtYt1aRBbYWNKfigVbulTR
in2PauMBEdho42xeJ/k8e0kzPa4NmXGvrimeZvSS8E9A20Mrkl1Dfwlpytn+GVK5L3dakQoUhjEm
ep20OdvY0TdOqyz/0EbDYkrezJcfO01JCOvRyAIDWZbvEUD/Jy3P3q3LxiPCoorAm5tHPuJGl6MU
ioN5fZPkgTLo8b5pyuq5Mcd5o2h/61uIOyZGGnCDriA1lVtm7ginJ2jB6x+6UDOeYmHWD++PAfAj
IMTyMAI9uJqxyB7caWgTehFYgZ1Uc8rPWiO0Y0IR9sHrUm8j0t0I3WwMiRun7qQjdHA5d53RLgKf
NSrHb+Iy9pBVfu6A9ZrDyP7y/m8DWU33Voo1MdrlWGMZktlA+QnqWsFxsQIbc4zysJiIbtZ8RrAN
odb7Q95YNElD5HKiCElmuZpOj+pFt0DGDUDPenvXaL29QAP3/aPw+qAqQ09absVVgSkGnlYn0BGC
NNZrH/Ld+HEwhLVR+rlxKb1l61TcpbrsGvcUOYs6Jg0PENVo8xdhaMq5V7v5ecEf6oNeq/GTitTH
+f4E3tgfbA7ZWpDO9hQlLtcszkauwaGsA8AlwwMPOWsP563ZF6G5dbXfGgoiJ2gRdiRg39VboXVi
S+9UqwwGQw13rVn8xorPgOAmyvdvevlepFJHjYva4GpXJPqUIdweVQEC5PlhQCfglMErO+VJt8V8
urVobD+V5J0OJhYHl/M3FULM3mRCixTduI87Z3hxUKaCc5SWaeQvWjUc815sFVZvDQuHFKso5pOr
ZjWs5kU61LmuDOSZ3ytNFu1ip/nYjQltTU+dj6pWvpsRjsobNw1fysgo3a5mtZwQclbTuQxKPf2U
oSG8E/3sbizdjRyJywxgP7VWaeewiiHW3CGSlzKfytjk5yae6bu5ivqEzVf2bxp3YqMDfaMSSlNN
WhpRnUa6d20GB5ObnLdsqsAei2z2CdzaJyMe1Be4TVG2V6pZiR/SZoQSSkDTz4MbT6Wf9t4WXONG
KHvDkEFCptt1hUCCDmdN8WhXQV8b2hNq784TMvPvpsJL4VHpuijFEiSl4XK/6mUyKwOWHJz31nuo
jb54sJuuPNyPKre255+jyG/941kyl5URe5VeBc4c2bMPiLg92GpCQazIzLOYITOPEJ633ni3Igw5
FyR/uL0yoF0OOwC2CHXQo0EknxaIPIGdLgZABZU5ia0e2K2d6lBUlv4wFFnXWYmKpLMaq3Qd4gTK
/WTAxU7FWPmixvSzJrHfSKJv7A+OA/0wsFFE0PXLqIEqicNkOQbF5Jl821zvXSXearvf+CoKt7xS
mEW0zo3VfaAbjdOIoRoCEqXmIRFAWe26D/eJquS7ctmEUN5YMukbSE2HojzgO7mT/tgpVgcYO6ma
AVABifqAY8BDa8b50e1s63h/U15NoLzocA2kuIdMCPWNy6Fcd0g6I1fMc4bOX8ZJN6yjUKFSvzdb
WI2z2vwZ7fB2blz2eV2nj3YOECNMunDjiMkIf/HCYRRJ1eOVTH/8ShmzMApsVEkiz6pT5NZTldrq
p86eWpyutaJ9GszOAC0dNc3X2WqTjb14a3CpoC3lfRAHWNfC4WvkwzKk5tmN1OKH1U8YMdaNnWn7
Phk872FIdO1hGiavf8ibvK8+v38l2TFoXUklBV4GlyupIiY+oJ5knEUv0LhUZ8W3jOj/WUdoUjSo
eHfQYlhtzdqFsU4YNc6898TOjFPrgEKpsbFbrkIl5wwWoMQEQpsGLLT+Fit0vMoJz1alitMcJc6L
4U7wvPPmza5G7IYs6V/vT+DVqZODwi6SPnAwENfICj3SjZCuQHj2LDF9VkrONsUscYafvdWjuYbz
E45JVCiygJgnd159YNsYWWNMhXMe7Mr4hZPgcAIblX7VCkt5VqIo/xA2qXjGAaE8ZVWjnBJh26fM
y6tj6qnKt2HQ4v40xna7cYKu4wE/jB3E76N2iYzU5cyH/Rw7AxnbucJk/piJpPq4zPaW0OWNqQbB
JBv+EsJMtfxylFE3294dYucsqAj9JRate+rpBf27pL2+kcu8BefLmCBvPtS90K+WzInVjjUGx12g
tzKWwD/czhLCXAdwpNuNFa66/qgUeuerIEx+lpHavFiYm0875LJCa0dnRXf4G0n0jN9LPexxqBbf
GCZ/gZpcQQGfvfg3niJtvePfRFduURo02LxCn3Dnqykft7CGjDTx2bpmuCu4LSxYgHr4nSoP1CqR
533jYwBCHSiBSuF3wDm2ugTX+RzLKfGRAJfIy4EdrObb8tgpqWGfF6VH09mhNvK17+Yq8XvL6I6u
l+YP3GrmsybG6e9F0+sFjVE92t8/Ybc2Fw8C0MySfkCmdfkzEqOH5JZjECYwAZJaGgkMt1FsjHIN
9eBrZY0ZWSgdnab19TllcT9G0NXPi8b5oBpl9H6Z1w2+KnFxFFk7fQkh3QMnqrwXBKLTGd/6BoP3
Rdd9nYdeAMpH/PP+b5cKSAgDy+C5LjxmWaJqY4azqx6D09fLRj804/v7M3y6S+jiLYmuPMCpyxke
skzEnjXj0An0eGcsNTp6tdvtkt7bSppvbiquOrRiaP/SyV0V9WZrgVlU4AbaZJBN/byEITmPsxV0
g4qXVxtZO22YCzhJruf3qYtEhNM77cP9eb0RSqRQPjknNBBKfatfoYBhreqwoCnk1OYPvCWGV2f2
UHoADRZ/vz/WVR4oKU5S2ZkRsa9YjzVnIa5g9P1IlpoOfTNXOyCPbKa+6AxrZy7Z8G6tOEaUngjw
vtBvA2JzuZ6GPkathygkICVkbyKr7h+6NPyBT9G7FQoZCcIrkCFELMGerEZCPyNy8TBTzuPU4beN
EoYCR30wFByGFu3/WDRZ+aZJwzOdM3r5WWRDzrxkunJGzc146cJiPBTGYH5K0WrZuNBu7Q95w3Cx
QzLAu/xyKDO3hVKbXhRMmD0+OooZn0YesYcQY+6NwHNjKJI/4ivVB672damvk/CHPM+iIJFaDZOC
RJOOKui+Kft6I0G6NRSPbvwMQBxSoZJ//scLwRhHuMjeIgJ11qqH2V3MJ1cs3rMLZHcjrZUTtLo/
Ke/JlAhuMlF1tTFi16r0xI7ioB/wbnYb4ZwQWal1v1KV8XOnluUv4KBi2IVTP3wVwtsqsVzn1ZSF
4ThZbx0bwtrlt/bSMmEJ7TiYly48OpLAK0wEwhDh2s8Kw5Fh7Eho7MP9034jCSU1owwiNQFgcaxy
NN4KEQw2GOBa6y7e3jQ6r35YPC9HKicz9C+l1ywwA7k//ro/8Nt1vJ5ywBZoB3F5kbqsrmvRdE44
kuEFk53q+xEk92HReoTyyiHcZ4n+O+vDT0Q5RJTmF3QKDo6rHBBWBMqkieK4WHGBK2U0HCMdlWKv
8OKNpOrWnqCEqEneFgvydjX8sf14ZJWmMRqEJa/RgiwS5q9iNLLvdj+op2jwat9FFucRFlf4qYpR
+rk/QTfiMCgxmjhAemS7YJU+5mwWQ63L8Ny2arVj72SveNK1T8jbpN9LKxff3j2eQ5eAU0A5DF3V
VQzJXSzHeBKF51zFIatALPsAHz59SdyxON0fSka+1dL/OdQa/tfimpqisBCexwyrKLeaEdlC9e79
kYpReKzy/qDyvIbCeOVEmEoYxdG66NOUq+5+UZTy4zzhDHv/g64x3FQucamAnMSacU2vNnNBibvo
9CI8J4tSnfUpLP+FXof5aFfXHZCxBPXsOVlOFMJL0vCmfihzdzlh2N5h+tk74hynuv4YVqnpJ2B0
vzlR4326/yNvhBiQJkgmUmuRt8RqQ6nCHhtVmcIzP+doloBAxrL85ExjoOL9Q1c0fCk7sdHauBHD
wTxzNZEOo9W7ziZ65iqqUZw9zwKfzt4o7NcYJMmTkzTm/zMUVQmwwKTdLMdlCG0pJnlQbJQzncmv
tpVCAAP9eOz0cCtY38oKCVkSmIYOJpXx1dW+jOrQYecWnlF6XQ7xmC/PWgGKs3BySItm1L2obtk9
hKKeju6YzA/tCM/w/nLeOkRSjESSmzDhWPNWJy+qqhpxsHPtoPnG5RXuIeZv2R3fiEJQzSBrSe4d
GIbVvaSWGVSM1PXOmTODFaInXD20tAIPpcE52iOTWW4s480RmVUcMt7uhtWNZBUUlnqFuFdlbfIr
iRrzSUm07EOWLe5HAw2djTB/a4dCRAN5gk0PULLVF/ba0Cth1yuspfFTj+sYo+xOUBVJlP8j7CEt
DhZCpoQMdrlB+3BIwJLXsFwBQO+xAsMFSihbTONb84cUrHwIo8UBJ+xyFIhSxbwA8T6PIbxvus7p
k+oM6XnK6/hzYg/K+9NcJg0uH37RbJO1pAsqllNSgRI8o2M4/ohSqjwlj8xPI0JBGxN4a6lgaFN1
QDdLYx4vPy2uy8ZVbEc51+ZcPtlVWvxwsBLZ4xyxNdSt08U9CKWTO5En5mpXtKiVov2ZRmgVxHbQ
i7gNrKzYQiPdHIUEg+wWYh2v2csPwnOoMgpkL4IR455d2RviF2ya9Mv9SCEvn9V1C5uTIVQyd6pE
q+RWLRAjxCDCPpuFszy1iucdnKYXKOqX5vipy9CwI9PJt0LH1WrxWuXmhbYrx74iUoV1J1Izn1Bz
SQZnP9WR8ZAolXso7HzZ2BhX8ygfxuwLwg/MCaLy5TzyTEnCUijNo5tNzrPhIWBTV+MWufM67Evf
A9oVvI0BvQLvuxzGHlEhToeoeQwzTcNJFwGeajcLvY6xjsqziS5GZXzAKDcZKMAPOkBDs432hekq
/71zSfklZKWSicUtdFU77ijNexgn80tsa+z35PcTzlVa6rwkcyOmk5E4HrDD2EZa8f7IV1kx7XvJ
+Qaq55DvrKkFXlmR3Sxq+wgEEPnLOFF1NC6dUTu4s64/tG4bHi01t/8z01Zxjm3umhuY2evFpnnp
gRblNiIrX5d/qrhvwsYsi0etqLzfoBHNzylMjo2wdo36p7omi1jUblG5QPzlcrFj0pYqqqfi0Si7
5qNXhsahUcf6O5Abw7dzkXikb/NA4kQN/9dsuzwOPQ33qLl3uqPdl4AmU6V5ghSQQ7PKnI1puLEb
eTzxPCFjJ0whEHL5A40x01rVispHAfsU6QZM4/fQ8NPPleBXWOAP/hpoY36Y8BV4mnUxngByvTuV
d7ioJQJCisuRH8jb6I9HUupiIO+Kqnzs2m55sdLeDfomtt6L0Hob5c3d7o0QuL7T0FEv564rHxPF
qfdNq+TPjTCS/f2tfY2blMPQi6SQ8uZdsEo9qKj22ijG8jG1tPnVFYnYzUOsBFU5cpSXcjhlQxu9
WB5c2No0xy951I8PA+/nd8czKfLEe5wrHDaYvQo0XaXp+TxY6SPFext9ZEQcf2pW1X2//8E3ThLK
CoA6wKMBcrrmgvF2Qskle3Syjqq+XXsI8mz61F7fA+SPb3hMsJE0j1fXTxK6aeXGRfaYFjjv+pAu
tZdsmi2I1kU2/bz/SbcGQ/GShZSeiwSIy/2YpWpnzQsSPMWsO1/BtSrPZGPew1gtw8YBvDV7RAYa
IeTGUNVX5y8EuD9Wo1c+eghuG3NX7xQXauD977nK5qQkCo0EiCOyTrIGeQ5ukTqlnVePLdXh32Zk
a8duKqb/kmWJ9qrJlrw/3hsT9SJZYEBw0ZK3yYFm5MsJnCPXwS5GZI8h7mMKxA5Pm2Cbk6Xs0tlI
Cx+lOsQwzbhwnqpQ93BvzxYsgPJxbJHrEqJ1cFNCqicy0RT0l5keIEQ3JL93zZha/8zJ0AOV6Grv
R03FPaib0XoYmrGL95pWN0j1RaGT+mY9hQGtlBqZhnZMXnq3pzWaCZOy7Vwuxq+kHKAeYe4VUhrM
1PqDntFcRBUj9VB2VfI42jdoRiZ+OliJuY+6vjzXY93VIL3jCrJft/Tzvhzr6bPdGnp0Msah/WlI
cThfgC1rfLUf3RQHbaGO5370ALdmKLdWiGw3Y++7g1pp/lSLGB5YONYRsTcv/s7HIcw/tb1TifPG
yjDxq4WBmIi1LeoSTN1afNJskHEXMTKhFZcWivAIFThOmtNW21Syu3GIKJRLBrxUMQYzdLkHFB4X
YoR1/qj2iXPwKhgoVqdCFjW3uBLXsqQO0YcGC+rhZNtX0ECah+q4tAxl8eDet/BfH4Ypsw9h06sB
0rxuUCtL9NvthfZqeWFz0EvTfI2QI/hZua22y8tBb9F9SKIHVGHTF7TL8l2R5I7fl11GcruIJ5gs
fbCgfHswndT4B2kJ8+P9tblxSmng04vC85tZs2Wo+OMWtDG39Qop4RoplkFaoKX7uepQhQ5Dc1cl
2Y/7w91aH+D9LA1NdYf9cDlckykalGSVIKej7jYZ2eCXtaselbDcIq5fl2kdMGnox8FbJQLB6b4c
y+DVulhN06IFwf3vu5Ezp/u2K7zXaFm09uCWVVeeXeJg71fe5J5UT8yjz+tU3es1CE8fT8HU2XVO
H756qB79bmGoUyNbtObQW0ndb9ziN9YCeWCY9lLyhet8dQOUYe4MVdc0j0npTv/RtDNQBRqQKyRy
qctzVDibecNbUFydTUIz/AbYoXRF1u849BeborAz9VGIDB+GuovBFhEA9eUpyoRR7ysbc9ZTyqyc
nEKELFrkWiHyyAaGbXndcckv4JnZye00Wv4AvsuDj2HF/yA/l57zop4n37RF+EGxkyk5qYU9f1+w
Isr8cKKSVtu4R1BSQFPAn9W8+ER4W16jNO9fkVPvIbC10OINK67oKWCkxpSMjjIQtd32i2nlMwis
Sf70TB+HT/bgDf9URrTggwGX6bMlqCv69VKOPzI9S346SSiW19FWkpQIHKafCzDaP+bRFB8gm7lf
6lbv/rYjs0p2VTomz4UWJcqh6UPv7yWt7HhnDFGE1HgxDf82kdOOfo5iy+uc5kBSbDP8DA++xQrA
Wsy/I9hJXDeqpjyqSRz+Empf9P4gZiCbWhjlaPcn45D7U0ZFyqcNbH2tvLjK91UTDV8M0SObD1oh
8/tYMDkg9AEENDHsH6ALTBUarQ0mD4vmtHgD5R41W5e2sr6Lm2Z56XKn/5c3nwP4uym6F0dVovBg
W+XYn9IxFO2xLya33zVp3rJsZeuN/gCVr9s7ItRO3DEocOSTg5Jlkhh0jet2XHYJP2hErWfEViBs
h/EfJR/o7BDS8+bZivJ0esF9oGxOYY8TwK5Xk4yLKDTdZcc7U9W533qvOIkBeCUgvTpiV6Eine8g
E2Y/3REtbt9INedDlo6o2oDD4vu1yW4R6V/c+JBYqfaTqzqfeZsmdrfjRuvKXV9XcbXT3CrVDvng
JvV+MgYr33VjkT+1mWGX+xBzBlRp9U75j0cuH9vGoWJDqiv1eCfCyfwNZTLPfSXU1fBJLKPi7gb+
1/tFa7d/S1KM8Ks+0fsDKKBM98M4KWyf+pTy7EzpHB+RLBvCY6Jo0d+Axu1OspRmdcfioaqrGiH/
OAIpHf5o7lzHGOiZw7cEcbBx15P5sWG1Af+IuEQ63w+rOUzOQEK6V7SUs5+p66T/DMtoDT5JRp9t
5Go3EkJexdybCDXCg1j38GoJ+FG1Xn1sYHvtak8kT2G5GW1uBH/oCFjKk3FS51uLoaGsOXrzYC6P
FELKA2/AZZ+hd7mvHK09vvuekXQ1ELXk7/TLV3lAaRjL3C65+ugSx5/zEqknL23nh8jDCuH+UDKt
XEVQyhm8Q2i4QWtaC8mhWCpastnlUdfzOshoFOxDVx0OYZENfzupC59ptupf9we9MZXgSChb0u2y
JWjo8m6rSqr4C8HtMVHV6lOhAH/1KeeU36O52QINX9dNTICLpG18JO3zNZNyIQlp57pQH6Op0Q6I
AmIbMw7z8K82AZHa51BmnjKENc/x7IyBZodtvbGat6aYJjcvI+5y+syrizFErUEqvKqPVufsDaNV
j65oPyZm+p9VZOkRmNgWjvIapORQkGNdZYGAq3Et0+BwL3Z5q86PGPyErW9ySxLWMR1x/GXJm3kH
J0p5WTQrRiDbXaLFj2Fj/Ycxgzb7A/P1uSPs/WdmbaFszMb1YQUJKeFDABOlOsIqh8q7KGoXckvW
oy5/WOhnB6g/2oN/f4vJLXS5r+HzyI/nFEkY5KqKNLtOFkWR2z+2GMDvTJMee1nmhV+xp/eV4OK6
P96Nz2I88miUpGTnc7XIagoJuKEk96iGXKu1MMQhwR9xI9JR2L/1XajOUR9DX4QdtTo6CFrOdIub
x4oO+bzT9VEJKMXjn6UpSVYeZhIZevmjl7TPqS6ioHOmBIkMO7T6vdWEcb4DJJxVe8/qpuloTZr+
aFrTkBwBpjpfCjPXv7aosjp7NavaxbeSJASS0HZ6u49Ah2Id1JbOV8dsKuTIq5je1JRqk7qP1Dqs
drFnlr/tqK5Ufxh7Nz3UpSL+DsOBKl1ruNUX3ZlDfaeolTcfa8dRNL/q+qna2Rh8trt0Utzp0GGG
/bNPI1WQPuV67iexDY5xKgb8EjrNal6dTBtfC564PDPn3jCORTO1CV+ZGh9y0osJIyCA2Xtd6bNf
bhS3PzNdtOmhX3A98YfEdLFDMr0023c0auZdR2ZW+Nbk2q81dlbprsvjsXuMZoUCX5jFbuoP/LIY
WieepC+ptzT6ZyYdooOS2t0/k/B05dQKUf+e8y7+FVX/4+y8mtvW0jX9V7r2PXqQw6nTfQGQoCTa
kuUgW75B2bKNHNdC/PXzwLtnxgRV4uh0V7nKm5YWF7DCF97Q9bVvd3EHWGEqJXFn1DqqD/YC6Wpn
zdvhkccjBmhGXQew1Kv7sQHhE9AS6YsgxxkGcnnfKMdEM+dPCkiY76NmjVdmM8exzw3cP07EiHqY
9DgC9pVUitBLLV5B0i1opSmjqvYIeHuoI2uL9NR9woJyDuk4SJR/YkVbjlOer8mDRJB6N4JhfIoK
PRXoVS9IedplIa5Uo++7HeDN+kdldengF7YkGelTs3hPLNF3exXdq49NahvfWFWtvkOzRdED+MV5
FdjGQrKsoRjOn/ngobmjDESBL++89cDY7nQaHuANQHOvghWnO6I3J01qXjIeuySddgllk2uyqaz1
4yGud0kRLe/GqEvxu/wfFGEB6gE21WDA8GK2YludU4waFkzjcaxazQfyGgdqKy9B/585ypB6IL9Z
j7LzeteAYr6X6648VkaUvoGa0N0baw0kK+diB85ZXggJnjnKqOABpyDKASe/rRuqiztqSZ72ECky
63YZR6X0UzdqXl1bprQAHgKICLgXpnb63pQ8HobGyPrjMkfFcTFWQIaJqvXLq+O3Zt1meaz9N7ph
a4wDSPl0mNZ1OiHqpD+i2z8ZgQdd4hY5QLPz0TF0Oh/G8XR0lb77qtZVR6Q96QQ97IAy9hWnsB9F
4URf6I6bvW8qbQc7YE7MB60kjA8WC5UhfyELqwJTrZ0UZv2SPelRl4hrE2vFr5XeZuke142l2I1S
IRsW0UwOVo39GPkZPgnZLhKguymP9V2/L5wR9wiZtUjEK0N8F5ulezequXzqiyX6ZfZtHrIQW+HD
Lk7nMBlwgfHjNPWKnaui0Ovr/YIBEFdc7+EgQTkgIGzuMdCAhXaJpnse2qwIH5AYv7lLRHKbh4vn
mCgSVR6T1hNYefSKwKgmza5Fout71DPKX5XZuR9efqfn4SOjgvImvlnhYVuZwq6tinboDDaEmUcf
k9kRb/CRt97CpJwuRCvPTnAlINNMpSOw7brhb5Tb3jLJI6m1nYU6Udu9icjfPUqZHiVOr14zuUvV
uecmCJ8OzDHPFYjEpsKd5caYR5Eijw1lmsmP1CZ6u+hG8UmJLf3w8sN8LqIgOKYECP+ZnN7c7sO4
K2jjctu5RmNNweRGpj9Q5w96u1SCNq7mxleMXviZGrch14f6Ts5T/rYnawj0TPXCqB3aq7xP1a+U
sxTqL0V5h/3BdOXkuvfdLPr4bYs74b1jJ+Ub9oZ20zZmeeFNPfPMCO9XcUyIyIgJbAIwwx5St1/k
cDRxjjmSi+dXpKHTTVfHydXLj+yZRbGicFdwMQE29cDTVa92OEKOej8cda0RDxReimJHCkxFRKVe
Z+eRsitNDUX3l4d95h6gxIUMMFKFgFi2IP/Es+WcyXE49iqITKuj/OFGojzatTp8ysfavTDNc3IL
a9jz/j6eQdhtK3qS7kPqFuZwjGuhftcza+GsU2o7C7R6NN904P6/paYU74tmWYIRV9Zhzt2ntchC
YadGTMzH9rN6zE1v+NRHqYj3sCL6h84emlus3XGdbsH+PpRJ1Df7KbLbm3HR6juZKsrHToroVmqJ
fEC+snhKbafTfa1THuyU6ghZvlbW4VzBpwxefszn1x9n4to4W/ULSVM2Z5rrTElhLvl4rBXPwX61
Sugv65cMmc5f5ormBsCzosbB1ayf/1G5ju1eqkbp5seiHEJ6+w3EhlE8xNLSr2vaEBcmdb5kESWj
wQSoG8gQ4g2b4aqiscDbZ8c+SiaulynM1KgB81sUfhZpnwAOXIKhPJOEEkag+L/WZiEdbRsncY6r
VW07xbFBjrsI7D6ZsvXShUAIk2PJQ506wLc2HsufLUlh65vIPX+BT4XIvF6NcKhw+1T6Pc2S/tXe
b/CEwNDD/KYTvyovnz4PNwdKSAFdYvE4UMeBlLWWWS/t2POnfjrKpq+tFZgsqTNHK5e4e+hLZc7I
weL8qJMvgHvrh3D0+vLw8gJ+BkHBTUUvHWQAL52z4nRyOFOnQ2en8tj3COpmxOz3Wmcvu0Gpy2uX
Zvsb20wqMLHZeG1IR7tq3XT+rPaaHQyDKg9C7a1j4eXeu6hJiwvf7vycXr8ceTmAqN+UkNMv5zHf
yXESeczBKQG41y00htV+7xXdq00SeMm8YYLntQyAtdHpUI4ylcvsNPJYExjhMyYnStv9RR3p9bg/
jTAZhhbxb3DvusFOh6kqQxdxRXxuknjuqMBGnys6nXfpMNVoRGRo40ae3NMV0emsDdleEeP0qRN2
fgDr1v4Pni9Gf7x7qj8UCtbn/8fBImJFkstqJK/JohzhpA3vMFTswgl96gtX7vlJSYccWDOYUTxc
iJFOh+o6sn8cVNhEwpA+/0oETj1l+5eX8/lJCUcCKCyNyjXe2xbwdDfrykjjYqfGn16R5ve+QT1r
14FK3LdiERfyyUvjbTZtjZxS0pObHGerkA8QbfqdOfdI5TXK20mfL4kMPAN+YelAN6BexY1A+//0
KQ6YKIvG8fojdBykU/DIq30n0curRjTJQ1SJidJHMjkHMdrVm35yqiMq5F2gyr6/RLt7ZnMCFqdY
uioin8u7ijhKNae2qJrR7vJjpVjeoK2L3GjfXbL/OWcpE0IBTLc8yJoWTK11df2xUGXnDbV0I3mM
lNb5mEOnTwMhOizanU7aNPOydP7glhiSB0o/lw+K4w4PyJMgQ5oblJWCqeE828/kPNjw0eC45D62
HpObfY2CGmJacP5pMG/JXVXpTEa/UEK0Y8t5oxdzZvktHMCb0miHQCu07oCBVBdYg7Z8eHnNP7Oz
cJ2CgIIjAC7fv0/4P56Nieq1xo04HJWSzDKOSuOgt/JScvPsKLRNIHXSr4VyePoG7Lqcc01EwzFB
PWFXdEN9sKYov7B/n1lToKGpwK/YSLgzm/eMYUJRRet+sgpUV404ezTnztlZtLsuBDnPzIeRSGHQ
jYIot5VmjJxYG02ahsdxwUOhGpthJzHtvjDK+aXuUrYg++QPbGW2B+zMF1fdilOP449TaDK1HaQI
fLKMeQloHslDuiiX9CCfGxRSOw+RHI26zCZekZTosyYjD1VAP4WinxOgpnWzS6d5vDHG0n7f5Yp6
gRFw/ubgI6F3AUaEc4k75XR9ALJrM0haOCYr0wfZINTW6vUX3DjSCwOd9Wg4/BgEOU1mh37+5gis
m3mei1K3sH7ohsdINgbqUSV6MnohlI8prtF52JSFc5shlfImEUq7e3m/nc0Ucu9aSACCCHDhrFvQ
KhRQIZC3R9Hmrt/lxrLrdGEEGQH1heVztkgZSl9hEgaYIsbczDVSFa9XnLg9Sm8sgnhytGAZMap/
9YRoNSFNgIAUhOLfBmV/HCAjTdrRU6r06KjSDiHNvXcwl9/LJP748kDnOBXaobwzqgdrBxbRy9NF
MpS4MEVmFh/1HNQQ9qqJ0+AfNiF7UE9zXQX4ihaUz5c5j8PZcOc7b27nB7S70rvUGIYCd/oauzyz
LZ0St40+/mHVw7xSMGvHhMuOQMbVy9/5bDOty5ouLcAa9jDErNOvnGNwmZqxq9zMoDC+oUElFFxM
7fSYmHK8w8cvtYNGbYcLBifni4wCNaBd9i9D06c+Hdb2RmRJ6jg9FoZVoZLU9UGTVu0ev+7iEi7q
rKqzNjuhSVHW4exdgV6ng01RPCWjuRjELVnxLYVqcb9UExm5HltY2XuFVmRX8zLHNxGMqSEAX7uU
X8SwtO810enKvYGmjvmuT+P0Ok+VsvFVfbarnWWW1ogCjtIalEo9xQsy9D4lsqqqI/0oV8VPlC+j
u9HKQECoJZRDP1PmGYhiiaAY8AiRWfR/nBhj37zM1N3SDI39Rnq1tmI1OjIxJzKb/EZacX4fd45T
BflQR3it2JnRhQKJZdSK62XYTfHYWkdvFvODRzSt7ZTWjn6JQZ/fY7iN/a4mSXOEnHG08yJtQvII
y8SvVTMo6nVSIn/ChsjMLnDS2Cr8QevTPkh0u7ACTOHrqzFSI8yK4nbHvjG+l2ZWrroeefcm0otY
D+KibKIASpA1Ib2IHVk4wM3CsWZJwa2U0+De4E8af6cV41lhbI9NSkoLcy0oxGxFV/migE9JKRXd
Vk5Ks414oxW71lrsOytqF3nlmYtcAssERbG30z777NZ5I67AYdtqOGtFgwem6GX13uyzRuwBwcUP
itqDTuzQXmZKudqrO9WgF8Yz70QKXCexvkfeGLHBoFuhmlCYmea7oq5bLmc9eSpgEuDzhG8Kel7K
gplpVMrxsShLgaWJJ3DjmSdL+WyUuRvqi9C+tEiLjOGMJfCd2imlEhZpWXzAmE6Ec2q5YT6XarIb
EaJ9x5M2v2qp0G/avnWudW/09kOvdffeOFafyJLN0BNZeV/JCVC943yal6bi66Ea8zDb+iAChPdY
OtBqkPmfzZ+IHXHQqIt8dJAd+9o4QJA7LIryENd0ipG1XvWPlW4nS6i4I97pTZImn8tEZk8UzifP
1zMOuF3VOB30676hToGkOsCoxDWmYNa7xMS1tQSh3SJTUe/0Srglto2GLfx81Luf7VqigiksfzVs
cHKFJa8fFzdJPtOCrfnhHLLR3qijKPUVTO3fCa8bMM1b2kd6qvo3E4/CRx5YnNOaX6wPRpa61T7X
6xE8bFEa5Q5cUmYHSauZx2HJYi9II10/aHOs1cicdFPFyxrnyDeFR1sbiwaZ3TcUWAihc1OVfuPC
12rF3FzZTqMW+xKfgm+l16yvva7zCQZD17u+nSkt77oGgh8UrlvN1xEsOXBOvdp9U+y2+Nwtnqx3
JHxkKLNCwfNgQL58V8i06Px2BjUUtF0kaOkuWTkFmTatz3uSfXZdAbbQA7dy46c0TzW5X7BtjgPi
neGTxmFSYksbDbexYlaPVt92VQgvKv6QpkvlBjFoRe+2AR1868XtfNRLQxv9BIyWjkWVN9l+5WGp
7rtWNk97C9/7I6kkchkiivO3I5HRAs95pC8+mDU4ptYc8odkQp8Sr55U5jdksSLNCO4tpBWs2TD3
DZuwD6RW9Ne5LuwMBtWkv+9c5OgDWejyCQdGq0fRLEHCJ+6IiULBlLyDp8h22pMzFXKnNU7ygY3Y
q1cLrepbYaclZ2KMoIGPHXj/zpyjedyVTMrzhZiFGbRz5PpTloxD2JAdJb7VZm67nzILnfYG0olf
52Mz7R1pLK0vxylDzDlyY913AWrb+5nTETltKVwTaaBEG4B7ZQ3boOf09V2vA/wIDTv+ODZZrvtZ
DyQoWCYO2EBdSrfex6UB6jjJEFMrk1wzA0+xre+xmbkfWm6B6O0wZMPTyBK6NxdlQQTZogcaREbW
3ebNjHmO2aXTrdo5Ne9UGvaHvBlku0MAJKdebSvFfNA7ULM7Z3ai/m1TIDrzVmYzoHIl0rh5AcE3
t16lVV9GrcEyPUub5lEqOjB06gCIInSgBYUvMQaBXQPtGwJFJHBZj7S5DIwyayT9/M45mrkRJXvJ
+byL9SVOgl73wMQ7ONx9GVwNBK8yWdTCmrWDZpew1g9lkarvbY7Vo4EdWbWTVEtvwdebJaYH1Fpu
6llXc84bs/1iR0t9nbLbabBj2lH4SlLPeI0UqGwFAOXY770eR3emi+i9r0pHPagzYUeQjLPGRhOj
cV9XNa8lKZpE7rCLLWwffKF83za50YfE2brA0L6zfnJ9N++o4S7mlcbZ0/k8mvEHEKusC/uIUumd
2XuN6dteJuOdV0Ts5851lnrXqUL8ovlu86Eyuc3qMgskIO2XYuS6BfP0xu0duuWWhef9DjB+7R6y
zMHjzZkn5ZcTzfxnPeP/IVKhWrurFvzeaZsWafIuydDPDMcI/6DDXGlLtjrb9D+Rw1OzsO292grQ
PZTWFdwxrqN4aFVnj8dg1e07YvuvnaXm79PeHH9pCrCScAGZMQdGqoBIcCSaAW08Nd96vaifIF5k
mHxXKAlA7tfzsNS57nh2sWHvNSuZq71e1lm6y7SGnM9rTcXwVdS3QPs203RnqnE676lDRNqVgbsx
GWjRdgfcOmaOSHoVrT8gymH6Td2gqa0t+Z1iGz2dHaN0nsSSeV8ytLa+1uPS2juNNlQVSmgJH3Hb
AjRVNghkJGo7QoVE/H3vYWURNsZAOSNXYhCyRTZjPNsvZaQEuEUYckfrtnwHPTPTgyUFW6yLdjYD
jDMNEYygJJPAbgwEtQqrMyzEjxrni6FX5i0YnSy778DH5LuWKBBlT1NZpl1ptRGAADtrQCSjaHAL
JYSrDasnjsKm0VqwHgmt3GCJWkQI0pZz3RrdoYLp0XrvVAREv0jpKZ+sQlit3yhCm0AFmXrmK5rd
/OpRQ/qsCrcwgAHb45vU0ni4k5DKbduryKwX3qx803JdvdOMUht3xtTPUYDSzHK0uyX/oM864h2i
N8AAe7JZ9B0tyfhXPnTax6VX8++Kmrre3uiw7fOl29W/bEqqhl+TEBZ+5+Tq7ANpxnEhKQbjZwpI
p+A0S+fUr6K+jQN8dpsjuNq53GMm4xq7yiIzCcbeYIEbtbYGeQVH8U6UaTQhGFBQQRtmPf9SDVr9
QZm7Pg6cYtWqjGtN+V7GBWCcYojsKxE54nuZ2c7jzCXD+hc9fVKTEkAb9J2lReyIuWt8NKtsCIpU
vqiIUmv/mQxdXV6NtNB+QSIpWLyRHPSrLvWwDbFmTwJEANb7QSnHeY8DAr9jUdOqCZwyBgngjVUN
v7U00GHXmtok2Cm69M6DckD7bIxzMF/ZNCw30F8QZqFEWr4ZEkP74iqzjhryMljX6txKJ6CaqXys
VFB3vpBj8VRGI57SteqV9aEjE3pvSaEaQVNUXIKRdIAJjRkeF1dFK/p7s9d7I+hFnnyxZD1KH7OF
pvNz5ANv6JRmT1W/JM4uRbTkMUvc4dhZWU5tbKGs5zuQUa131TDiczBFjZX7MUKuX11hlPcT4GXF
nyYaiYHQ41YJhEN4ns2zgmMYxoDaFeK1SpBZ+mTuTFdk+sHGTux77aBfsu/hSXzN+4KwiOs3OpZD
bef3bWRyBiRikSJQ4Ql+nag/fJyTsne/FnYqftVVJdNAixBlBMALwCaYC5TGfIfVmSI+lFoP3eA5
j7p0ivYqiUZSUTgD1rI3i1zcisydXfR1uTnBUi3iO5QIFCgc6SXQtUCXvXNmVwHqNTRWjXFonnzU
4zRTQEZn2fuixzvWN4esGXjXqvaRIrvxo0fipAlb3YmtvZPM0MIpiHuXxFnOyq5rYoiwjbYqjNHn
3OpY5wolepX75SZNxuSgRrF8oAqqvTW7rng3lnjX+KPptLhLpfGyGtFMV1Ehm2+OmQ2B60TWfUfX
lK5hZc0XgEe/qxJ/Vlz//m6wxrkw6VFuzYnrchiW1B6MG0oJcRAPVo+F7MQNH8mcWN7SYivsIheb
9NxsD62EGFA0Whzmy+wF6pRp97Qp3EAkjbG3hLYQ0cnxJjPT7hCrKIq6Kgmvv7TdFLbUB/a/ywr/
62n6r/hn/e7vLyr+/d/8/YmSVJfGidz89d9v06euFvUv+d/rj/3ff3b6Q/++a35WH2T386d8+63Z
/suTH+T3/2f83Tf57eQve1aonO/7n938/qfoC/l7EL7p+i//fz/8x8/fv+Xj3Pz8119PNWWu9bfF
aV399Z+Prn/86y8k8P6osKy//z8f3n4r+bnr6kdd/RTpt7Of+flNSH7c1P6JmAOtbvwqoDmuKJrx
5/qJZ/EBfEeb/U9FDITWX/+o6k4m//rL+ickK53mOKE6wDd17Q+Iul8/whPwn1wBa+ccUI6HuI37
1/+Z/Mlr+n+v7R9VX76r0QISDEop5I9VR90RDtnajwSEZsKT2VTkAFKYgGPJ0MtSSndH5Z34XF8o
zx3HRmvKUCiJShiocbZetYkKKsaVRbxcKAxueeW/v4e51nY5LMAabXVpE0fNJrxSzHAwCkc/JChP
V7eqPYAw87isf8HuTFu/jWTxtBgeX8ia0xqYbpt8+OPt/ecB/flANh2wtdqLJ9basqdABiBo09eb
9NgT7STMEB7ZExhT9anAgOFRqaS2773sknvq2fNnOI4yJr6y6rkZT0tVke4qUubTapPl6Ld55pjH
BI1QOCZqYtwq6jR4QU4O992pNOsKmpJ7//J8NyXZ3/P929qdAibC9JtamdCTwm7N0QxNUXihx53/
3ozFpbb8s6OgRmihlgF0e9vvcoyqpyir8VSLrv5cI5y+jwuZva7IuM7ldyvWXRsFmHyttc8/Cr81
izemLGaE9SjEzaiKOejVAqYQafiFRun5hGjL0gMB/mpRRN3iO4SH+VwN6CQcZZEfLRraKI6o6ceX
X86masqEeFYwOOhpI7mK6ujphCoyHW/okCsbnUzuwTo5N1JZi1J9Xjy+PNTZhEAToqdDjwpY6trd
OR0KEEquFJZQ1oKVE6h1XnKpNJf0cs8m5PFquMvBK2OeeyalbSzebFm1E4ViTpV63yUtOcIioPoE
c+pqP147J6rAYKOxj0A6B/7S6ZxiqkneYGswu/rKBLvaxjDgjFFeslk9f3arwDsnNmNBYt8iQYep
q23w4FHYeEl5j52X7jtmrn5+/Wz+HGVTue8cq43NBqWTXmn76zq35nBoMTl4eZTtG+IeWGvnoA7A
HFioSJ8+szbJDB3v5jF0ymZ+GyORH/SLWT3ESddcv3oomnqrjAgNCW6gzdmXVWtxr5NjKKJSBy2n
FK3fUTD6ArsHuuXLg/2mw/550zExWr3W6sKGagGNqNOJlSUSA4lKH7lajNQIRVJnkZ84VnTMjaGv
Hky7U/H95g/zJgOVBzVENNZw248FJEc4nZqxc8Uyqn4aqQBTM7E0n01z6IeArLPqH9K1jPxBuDlu
X47Mnd4vtbydfdNCB2JvOEVzX1Nyc3eQLxp5LVsnfcTOVCCRIpGLIJPqic2QddOqI2UfbxVFFPZh
SSyvPzSI3ZTXsF9ljz7ioCLmR+pWPejq0L2xNWiifiENZboQlZ6vhhUCQEsZv9u1x7U5UUkw9Cwu
1RFSeWb47WQYO7NN3XDKikuotE1jChT82n8Ez+Zy/9NKM07fz6y4SRXr5hjmLbTbQTL1aGiXEPaW
8k6FoYXopeG9f3lVPDM/IjBuCyTEUD7Z3ktI/bRTDQIgtOkg79MYXK+vmlRJHDi0yYUl+Nxgqxsz
/wPXDPHwdIYiFlXCI57CuZx6csERsgbPwUdx4pKvzTNDrcaJnr6etOuFuxkqhywat/EcIuOaHLKm
zB/tcSIVL4RxQfxkPRBO9xXwcOB2OP6hewnb4HQokqjBGCgyhQqQup03F95NMzrLVVqV+psa7cfP
HjoaNXV6VBJf/fYMTiqkiNAKIFbeBK/Z0BSOW1J+7uil5TujzmhhuFSSlmDwEMXYv3Y4tsJ6ITNf
DPC2w7VUkPW6H9Swko2+NxL7vlsSWJR5VV4YaXuhALIAMLLyeZBYdDkgT5+p7aZpbkfeEuq99UNI
KwqlMuev3tsMwkQ4glfo+HY5EoTb0ptrNaxTDKTazqbltlpHxWrvvDLI/D2fP4ba7O1a2A0FyFIN
m0GjNo9202FC2u/Vy4EJEV1gVkM7Cnje6VPjXi6pt7pLuMwlJS9L9ociaRo/SuxLzOFnXhCINWAT
q9rDugZPhxKNki1am6ohrmDGvupxHWrM1tq9vOC2uQiPDcr1b11Ra1X42mwtr4P6JjgvoV5kaDsM
9ogiQkWB5nunzWIP5kZJLwx5fnCswnnwn9jL6P9uvTO5TQDitTRYXaF/imkQIdOUfNUd0b3+ZZF2
EgU66xonNTh9gqg/iDivejW0q3T+OMxxfzMsEksSyj8XdtMzcyLAAI1NQkeOtYUEm8aY5cuiz6EJ
WsO7igFp6IfJkgj2wTaPLom4PbM2yOPAVdvkBpBYNm+NMhvQvNpaiNNww247ep1jbV9ImJ9ZGieD
bI8+btPUcBdOCFRz8GquW23Xgm4HLbh8hFxwCbK/LZ1xPYMEBAhFHsKqBLt4+r4q0VA6cvQlpELf
IQBSFeO4j6wBWgRdYLun+VRRfpqLXmfvNfgoBKmZAHNznLb4EGlqfjTTvh5xjXDt6OsMh/bx5d1y
/tyJklbI4Jphgqxcl8Ef2d9sxNSYCbZCtDmSQyqaL7YB6e31g6zQGQQtAXBz3pwO0ilxU2dWPoUm
hLOvZeREH/lP6YVRzt8uRwvhEEwXHjwcidNRNKUglkwUcAVOAWxhmW6zufkRlcsvZLAu3N+/C4un
FziDEXfArly94LaFR202ISgl8Rh2dKiHfZ3qvRKATqmX20nv0YMfkrIeD00jyvqqnhu7fjOVQ/u2
A++gv4sBZRS3pdPB0Al6xehgzOR12/lKFUFqnvp4po3eAZ3Z97gx2oFXus10nbFa5iujWiYLGrKa
6gf6PM2HXDWRMaY0oJU0ihLvYw4mjQ5iQvV8uskkLfHdoiL3+kPv7EZx/TJvuycSjMbwU07SwSfo
yd5bfZzrrz5FYJ6AXlpJ7kD29M2RH4sZQRPHJKSid7434igLoAJ7Aa53l4Y6X8nEfST9XC00N0Ek
n77+pgV+0qbtGHp1NR3medABYKSXfG7Pam64i1IEByXFECvZdXMrI2qVxU1vDKFwMjTElumHPooy
tGNPCVKwJ2/iHsVbgVxFQAdav0M8+OKXOD+b6ZVQeuSJrqp26malj44B171ph7CY6GfFmdd/TgbH
8KUdXZLWP3+qlDk5xRDEgIJxJq0Pl7EFxlMNoW3Sw1Vrgu4l9ubdywfEMxPi3uTaxyjHQCF78+5M
o1OqrGVCZE6gv6xFf0/z1gBq0+oXkKPPD4XOA0fRqgC/fv7HgacquZBxIxgqG4r3cQFFfc1kH3GP
uKQ29exQoAU5IWyu0t+3wx9DuY42Kuj0DGErUnGo7bn80uCvcmvHWnkJh3+eCPKeUG5HBGZFTW8x
07Qy3MizoAe1aAanWhricPPBk9GdhUrKCtmKXp2X/X3wrWpaq4TO5jkujtPPHgYLYVur8Y6jt9hX
qjldVSRzr14d1NeoFlJg5go5c30GetkCFdARiE/AmblFm/kl0hP7sqFj/vJC9Hj7p8e6izCcR0RM
aQXFtvXzP14ZcsR90rSTHqpicRR/tLoWLA1RcYvIYNsqPvdbbfiZPqe3MwpNeoAE4DK/siSLDxsS
5yqbfJUp4/ucfotFmqaiQ/4JjXbRMLxXlsV3UVW9TpxxuPBwzzc4zVaswZHO5c4kqDwdy56KGNUo
1QgdyWxKo9B8VUleCennPnZ15gJzjnLFyhY5HYX+OLjstNFDb+4+en3R4e/FJU3sdEnx/7n5eCgh
8tyIWtl3pyPNFmCgbpJ6OAHFelfYwgJ16V7iWz8ziruipKljrzB0c3OvaZXhKlbaKSEqAtAtGkjW
a6X41RkgSFAyClRv0G8hKTqdS+rUxqKMIj7Q6MG1ROf+1+HY1GN9eHnZn59UWNMTfbPkoDhS1D4d
yAKLkidWnBxEVac3dmdm+54/jjZGNxfOjfODiqHIYWicIVFBtHY6lIl+STQjFHkw2kpHcnHuiQ4U
UVC7pHupPfRA29PDbJYXJ3n+ztbm33pr4xG+SnKfjqxMeQRlIU0PGTFb5idgurGebeb6whlyNg5R
KPEnC5BXRpVsM8M84YrLl1IPa6FM+3lRLfDJqNm8/MrOR1l7NRy+nIo05beCTYM+RKkjqHZUk+0G
0hynYCS/v1DuODsPaeSSHzhwHNZW27Y5REiJNhoQkFCIHMy3gnAKuE9VqlUwltnqVUBrX/kpdbMC
AV/oPUKrFkZQlyRbzlYN3wNBrN/sZ2hB22e6ykRGQ17wPczyDW1eazda9tvC097hCI2quicuKWI9
83xhENJhBPaAZuFW5GCgzi9nm2KFMbktNHV3RM7XiF8naQInn1sGYSZKgeuW2GIrbFBElY1EJFTf
VsUVpGVHgGu+sCLPtjejsEjYdUzEOtMfT2ueX+kt1qGBBoSkousEAJF/VEWt7F5elc+N5FAuoJ5E
NYl4/HSPjWWrlUiA6wen1H/YxCSfa0fUQbbE7oWVuca4Jzc1c+J819b2JaSYLR2+VZJO95A6PCS1
qaL3W6e7yXLov5XZ/KFULPtogGJ6MzX1qysjv0dmbrS8V6LT5nZuEOiEp1tDsBN2QWITu1fDXFbY
6srowuNcr5GzSTroBdEAZopnnAxXX4xeZahk1PK3szeqAeIU3Sc85IobG3ffp5df39miJ+mjfopU
isa1Y29pVXIZ0SaxWuPgGorc2YMo98Zk1ReOri0DaF31HMBUM+idrn5imztaxNMQ6Qb1JBkpXQZo
MXfU/ey2SHYNVQl+bx4Bkvtj0XhFiIYImkLW3H5eUsDY105Z6i7qUMuywrF09wll6DIOZtR0an/S
c6u/A444XMIcPLOy1xCG45B8n7N9k6JgtzWYtGH1g1JO8tBERbJPIjU+WsJ0L1yRz70FOJzrbl2b
ytukGbtIlv4y6ocIMTLQBbO8QlVGvX75XT83IUqV1Ms5FExgLKdb1dFzAaqqNSn6aJXfx6Xno9hV
+OmQZlf/g6HW440MHeHI7SknyIjLVGvMgzcgi1EYeeNXqaEcRm+8YBH03KNjm6w1NwLov8Xw/ojf
gU52U6SX5qGo7eWmNVMzyAutvBCXPffoACBRBSAAJG7ePLosLxNOWcU4mPM4QOpwXN9SEanwkkK5
cMxtNTF+7xWCc0Jz8mIkhDdRyyx6MUJwMQ9ZbctwHG1vL5dZ25sxks66huuFkhtY7IA3/ogQ7XzX
YIuwcxSOPcWwFp/EzHz9qUSjAOAzz5gQx9xsBVfxZkRZPRP3IJHeoQVoPxZKO11xzcRBtSjywiX5
zCm4NiZ40Bh8U+7YPIJKL7Q2j1ProCEnGHRLdds7yq5PtRqof/rj5bX63ApCsZv39785O7Mdt41o
az8RAc7DrSg11d1223F7im8Ix0k4zzOf/nzlfzitEiFCSXIRwEi2qrirag9rr0X3ALCK9IJ5A8OW
I6xJQUz/jSZ7bHzqUy/cWdKWB0GiRaQCfJrrRKrgJNlUrhFFRCg12uIF3u7uWFMhPkPgpe2Y2liQ
p+tEGRpDnfyb9FxFXjnWy4gpJ+/toFByfKc07J0M4ipAg2RIMF4BREOCF6e4vE0gkM4tZeY2QQWh
PVbONJ/MOCk+r0ZRPVaxKVDW1V5vcSMGED0XUe0lACZLujRqpY6rAmq2gzlj2PmYDkP918BP6Q7q
NLftY5q72XiYFz38qTrp+udtT9n4hqRkYnocbisSC2ljK8gf07kwid30nqp+Hdevha2YQezEzem2
KfG/kuIA6BUEVgbeNE6eOCFvrrW5YpCq7lkoX9O1Tl2zFraf9bT+nyugOogyZiFjkC0Mix9dc+rm
oIFVOdoJIze328VbyTjIb2RVtJjZE7T0NDuwlzrLoImB9PqYwdv/XtXCqQJv3wyfCNLrozOXxo7x
rd3mcyKGKLrmVLgutwAQY4OkTO0EY693QdfW01lVbPtBMdY9/pCtE/PWlOTL3Tj21Oo6JxjK1mbK
aYZGKjKr4+1vumXFpayFCKLQVJAT4WRaR6OkCRQ4IbKDDCB6j4zMeDux1qYVMbKs81ThOdJaEqYB
mL/gm3mFuTx2RvpdlK12Dv+eEfHt3rjnZKxOu9SzHVixYT6o1vwKJWS0cwa2bhhEtHgFBPQWoqhL
I8YCxtQU2J5s6t9xf4eHJWveURVDiHpKfppDNuy43Nay0FZBVorWGOgF6dQx5wmzPGoBATjg5Bu1
/ezdRLes3An3tjzbE+pgoJ2pxMnMUpBZJ4xw5phJnPnJJouGWSpUHmK10ndWdG2K1xN0tCjzQD8q
+1xUMpm0IC8aIJXXPwhE75HJSFNQPP9927s3LRGv0IwhHKOodPm15hiu4CJTrCDRp+ZkM4R1XLTG
OUIRt9c8EJ/h8nJkUSZgJBErAcwQjvPG+3IUh9OZlzxYJrv7MnPW/Bgt+OMwaPpDaPfJ439YGpa4
CGFruUJ/50gbrjylXMaZ2n8SHcIjQPbpZQQRvOPz1x74u5MFl6QHIwikSZdLc0gri7yocI00j89q
wyCTl1fq8faCNq1AHoNqF6jqq5PlrLXadisLSqNsOUMzPL5vpinfabxcv2HUOHTk6kXaLDThLteS
pqrRiYptoK0GxJ+xo/r9FI1ByUTgQz6Nhj/NXet37aSfJ41i0+1FbnkJrZj/g9KgAic24Y2XMBtI
pRaq1MCCgtcvgRMe1G5o3odJ2ATukoU7gfv1YwmLAoVAhEJ4S2DhvbQHIXZVkQxZgcVYmvowVyrK
Dl4SZX+3I3WrI9AK9w8QgeEL492Qud5e7fVlKawDmAPSYBGrS9Y1JiZcr584fp61jI+ZZ7fT4zwx
lhrANGvBYj149t8IxZKK3ba84UyixQ8XFAkSwALpnc7yDtEAMo9A10v36Nl1eFTnbK/Xv3G9QARP
7YzsQ2CKpDNvphmDFxATBB1LxXHAjDDoqPl635c7jrNlSigGMWvC0dBlde8xrlqVkWMWlE5wcTtV
Xj56q7e+xkt9J9UdFxjkmSLEo4Ip0BLSeYfegkSwLewgDtGlyJUsf5dMPHl1Mu8Nj2wuC/AhEB/Q
xHjopX+WSi2w0bUdNK06HytLJ5FtCK8c6hs7LrF1FAyE0ainEoagM3BpqnVSr4N/jEind5b3ejTp
R5SeDX+cXPOLaZb1uSkMISiwe+dsOSPVYqIB6pHkQNJ+ovscIihE3LyaiXViiLwIUlttdta3ZYVo
+Lf8LGmIHBfnjAMmC52OQBvX6dRMnXuEzHav4bppBTpXpPloL1DcuNxFsoohbnLLCiAGSD60plm8
V7TReL3/+AoiN2ontLaulI8nNzZNrmoziBRYJy11So52prY7l+OG8zFQKNyB1rFQRr1cCzOChlep
FhPMmcPQsgZpigPKFxdY7942njTCD5s4BAJoIuBLU7RRE7rLXRp4Vc5g9xSnD0Y57xVqrz4OVlCT
YQ6RYIerV7JCiK/zoDlxwKXUnCcH2k5vdbOd6tbVtmFFBKKilQqeTB6zijpdLVsHJi8Cr5FB5jzs
f6Fn5x4hIejubgwLY0zKkXTyaF9VXcYp6xizAhTWhEn1qxhElX0UhKy3He66wAUygl2jHwinNMm0
FGVXoT16WZ8lwSyqwl8aN3U0xF2SZkm/KoYXobqlwG7+b11HDsyfSzWXPlIURoNShD3PZ2uFIeuB
iWY7+bBYXt183/mB4mBdxJdU+QgvuT94Z+gFSc6qTkWfKx3O2sxFeSqMdCr/MRanNY6eAzNGC9GK
NapfVo5U+1DXULa+LmjIGJ96VLMmf9TsEpXynR917XACp0C4BPQM55L5/po09VDASpMAmC4iBkPf
MItswhmzfKJgiCpF4nbjrzYsLO1brqRj8722nNr0Iz1xknfAR9PopMRaaD+tCXHhMySO9R7I/Sri
gyeXX2YIEANlGjmxURq0ACtLTYKo7bPqlISRxkCwNdazXwLdKD9qZWGhxUVtb2SMgN1Ci2tSvePO
XonI8vID4sACFEM1HXC/HAzpjHw0bTFmQZVViLiVCV59cI0wzP8MI+gxP2sz5DnGQdGTNM4Pegk3
x88KCti/mhJU6P+d+r0Y+r01LClyfaq5XAfwunHJSoFwlqiKgUxSFujWUtCH9rTSX9dQ+6Al0fK+
71HkuL0B175C81a8vEQUtL7lQhWgj8GtXd4+T7GiDwUcNb/w9LvrGaJFzIQaQC5OCd2xy4sWNCT9
Z/iHKJzC5KZ7RYmeotrvZLC/42bpYzqgnBCVB0nCFINkpkpX0+lLNQ2IAakqMpvvICY3jAUEcIxt
69HZgqLEhbwg1KxnSmF1/oi4aPJrKOu1/DAXurGeK5cRfz9yoCkEy4MgylHvjbE5IWZm8umnVC2g
tDd6p92LFa7PBN1e9ghAB+VfMuzLXVrQVrStui0CJE4qz/e0CC6KqAgh2UCVkrkWiqjOeFKgC2tO
IFp129cM+A52XOL6JSFvBVlE54dSHg3+y58B/4gJp6aaB4O1tOep7X41XpQ+Mai1l4lc5V206wFB
iF4ttW7q+JeWehUGKuYJMgSZ7eIL057xsVaL7EumL/ZxHe5ViyInwB49YbIexIyvIPJrVjR1u0ZZ
kKpx/LFfQhgY7FRb9yTkNtZFbUh07Rn9ZAZKWhf95zSaUqsILHAkp0W1IaBN02x5N6f9+mPMs72q
5PUn41NBN0lvFqA2XYPLjVR6o9RDc62CZtDyl9lYYPSHgeJcel1/t3fQE2SunNk1Guz0DC5NTbqH
k65pFQx2Ep/sxbWYN60sBv3GtLw3FASZALqC6gM0hxBpSnlIAxVW5BZJFazQBx4We0hOvcVkY08i
ufMQbO3gW1PibL4pARSKsi5Wm7GDa+n4KLJCHDjpsEjNqrWzg9fewaqY0eCEE7B7unTHzzPpQmW3
VZDBGeQPVv6UaSOCaj0UeVnmLDvmrm94YQ6qBMZdiKFkSk2zK6jhNHUVpH26Pqcd0wRkqN1O+HmN
fRbf6o0Z6daA2pi+OlQQzCG18RGx5/CnOy8jUs5Rc8hpyvkGEdt0iOx0efLGsv8xFbm7s9atr0gf
hOSYKgM5hHTwICAeFHqOOMyaDB/yBRT8oqjjGQ6/+nT74dwyBYAPNgqaDoBPjUuHWeIKWGOYiaQx
/cjAK/TNLTDrcXa9h9uWtvwF0CLSLWyx0FW8tNTAajRRNMsDqKIgUnLRnUWr+0lRgfQju/D3bWtb
6wJtTQZB+xqL0hZ6PU0kuy6KQBkt/agmi3ZWocM4QzMU72zhlme+NSW5TNZHTmhXsXjvkHU9LsBQ
iyO8i7m9c49s7SAwVgu8Lc8NUg2XO+horacXblQEzPpGnyk0tP/20HM86Eo3P2vpaO98sauiBh8K
eSBEKmhJiVb4pb1VSSNGPtjDOlerowJM/tEpw/Zj56nRP4R46wdjGMenOumtnULq5pYKBTHeA7rU
8pzLbCTpPCh4ZesNzjtjRkL3YYYpdE/QfsuOYFlhRBXMNX13aYWlYsUWzCLBEkNsbDohOFRo93b2
UTjAZTyHw4PIFNkfkxXycW7rigJs4WCFoPlodJb9eeHkf9K0VqP00GnPRe3CP3f7BGytDegRUSox
EH1r6bwZ1mIxtWzngaYAoWxpZJ7gvRs/37aydc5oSNDoJ2cnWJV8JM9MeAEy1lamYwdzWj7nP+MI
oNJHqu3JnnaI+L/JOwl0l0qX4P3mtrj8XpwAtUliNw8mW8+/wEqRnzPPah/CsOq+6QUsWLdXt3EC
GAOn3S+K3LT+pROnFciTtFGaB+C51eK1QZq6/qakXkpOk7crasojZLCPMASX8c++Tuu9R3bjI4K9
obTOSA65uRzEEhBRKluGPKjcxX5S065+Mctqb5lbVkB9kTuS2OAtUt0Nho/MTNK1CEAW/DSZkoVt
R7kbTw6EQAxKCXw8UG8ZU2hkMOtYlc6NDNFW7Ruhqz+RZoV74nYbHokdrFCtpKAh404qgxILcqBF
AO1y7s/w6z1niQ6XaNJkj7fdY3PfTAhYyDMASciBHUmu4sTdVASRYwArS6uK+X0YU6ro/B8MoQrB
JcxUGyO/l34/o+TmmvBPBl3VIBgZldF7xgDHP+63wpgkkTfhAHxLUpxKAJsvAE65dYHT+LBA1w+l
4ez1Mrc2TcwVMIvBpUjkeLkWygZdaai8KslYxC9WBFYeaN403SlZQpZETCPA42BXaGTKTY2GURYt
VdQyoPLeHQvVbMZjYpp1DL98TSazmPTLdgK3rbXBGEH3mcYzi5N20Owad8pqosdO0VVmHJPplCWZ
ufOebFqhK0TARqsbDqDLHZytBCQZaWygjtR6FJ1UYiq1vf7T71MvXbbgtiFEoXPPI6lJZlYDrq0h
6suAiaF3i1MsvmJ6AOKmVz3qPyt99zyM5lNlWOd1WTK/NVLv/icMciNOMu8iEYjc0Ey7uYO6di0D
wyj607iSZ/SxUu8crq0LA1ehRsvIOW1o8edvcybUTFQvz8sgZ8EP9VB3L3VDRx9Ntz2U6NaX42jR
fSC2J62WzrGlzykFhLYM0qmG1ra1HVRsorvbeXi+CYoQEgcEzAFuXS6o1QfoOMcGz+8y1/JjFFL7
lypahvBZWazyn/tvDcRSSFdI3HmppPO8ZGpGrbUkMSM+O9Rj0r6rS2PZeYk3P9L/WpEjNZArdaeZ
pH8NwuwPq6bPp9yaE98e5r03dyNcgwiSF4QAlFMszz0zr07xz8yrQB8d7QV6OSSyoKYKDx1quYeK
Ovorx2KvWbllFVQ6jXSPkSFIxC4/Wr4Y2ZpkShnUBqOTp37u0+5zBTPrV3stvB8LxTYkjwZVa/7D
rU9WJqa8qCgRZFwaxkym8NH4fmk++AkwifEwWE6/NxW15fvgZAxRPGXoT/6CXpyt/eww8tQi0XrM
s6g7MUwz7NzAm7cW14VB0sI7RqP5cjkgjGHzNFDtUdJC+ziYWXlCKajx0WK1PysF8uBzMqmPea1M
f5oxtQpEE5agdyGDvX0uNj/omx8iXZ9GrDZgqClmFcv4Hfq54qB4yqdMab/12VQf5mT+etvg1gZT
OPOE6rPDX9LKuQxg0lc4iCZcz8epY+jd6po9ZPSmFWrgxInkocQ+l/sbJnFj1xp+Sn19Zh4q+1PN
veQ/nHawOv/fiOSTNuBKGxowpJf0JDxN5oKSO2nUuXW05v5Uk4lQD/IehubwSukzgdtPEhsS4cCw
Fe8L5Z/sYOhhunNJbrQAYWx5Y0Z4y5tHJjIRgtfgOAzGYfqprbZfuvqrpyY/HLU7NUr0ru+GD/GM
Wojev+TGdCyVfyt7L6/eukWpUYvHXHTW5KfOhv7YRiaE+GSZwucUsbFHbczqpwE46M6+in2Towea
7PgjDXDGR6WnTh0qS6FBhCyE0f+L8ICCVO74qJXz1xQuuZ2ztmmMuggtcGYiKI5f7q5mz24Zt+ia
rE6D5L03V0rzOCnOWvpjmujjOc2Iy/5D3EB8CYwenSSmqaVgz2lHt2/rRdR9UHp1GGb2u2KJTtGk
TjvnYevQidecUT1VCC9LL3qMukJtjrRUirlGl2dCRxYaaaec4ofbd8iWg9BeENEWzUT64pcbudgM
feVWWgYzMcMfnTkZp7yvKn8xlnbnm22uCTgjSE2Bt5Yv6rBx9Ji5hzLoeydCsiJSHqw1t3ZqZlsL
4m3jQWdOmkq/lMG3sdePs96VAdx4ZTDOCCYk49CeOlRcdqLVbVPgCcA2UZu4Qv9VS4+2aV0Cv2tK
8xDBtz3D19zQiYWlm07Y7U+1sX9smii9CDIYNvLyU6lZE8eGO5QBet/c+Yu++C7iRjsp7saiyAhh
jAMRz/SDfD1q08roD3Acek22lxysYarqx26oDN1X2znbO8jiR0u3Bs0EwB+UiSkSyKMpCAVZRbKO
abBmUa68pxjvRodYEMD7dhMa+UtVe3Z+bjLHbs8oWbjdzknbWq+YwwUSDdqFbsPlrkYW46OpbqSB
WizDx75d5scEkcWzTuT19e4PSCLwu1IhWGlldtBSmxVdYagkaCytiB+b0qq+cXfEe6jyjSWBcUFR
gBKWEOeWXuzJ6grDybQ86BcGYxwq74Hb2ui4Qe26cwQ2fBJTggpETFfSEr3cvVxb7DzJzTyYdYsV
jTALVt58NxYfNB/+SIAncN5Xc4qFblfmjE5BkOZ14Y+ZYfnAS/vj/Z8HsigG7agAXpOsmcPcit4r
VoBd/mLmq/CtLHT+vW1l6+MwRcwDAo8mubbkb+mAklCvUKUNCy99pTPuGodcb4fHXFminUhf7L50
uAjaiA2xQ+NY7lMvxHPDhN5YMFpd/S4uW3Lcii8JocoYnnqN1JBR912G1Y0l2mJmiljcE9NZ0uM1
AaFRvSSj8ZOnk98h2eiXxgR0wpinnW+21b6D4UF8MZqSNC5EoPAmzGqMsuzGNMxJMrS/FC0GdlLb
P8ey/e5OhQPL/SF/0Xxz55HZcHsBgWaYjhEUBlGkj+gNTZIOy0x5rhzRa7EV/WQbrXN/RCWYNAXz
ExzvOObl2jyYZlU6rHmQOGt2UNeqPEze+phMFNCMIvwPZxngFShMmhd4jVwUdgZnBMOrZ4Eau9VH
p7DNxC8otc2n2ydga/Pwyd/AGuiX5KrjBDLKRROd7ogSDQdAhtUjwJB+517fsyJVKRR4eyKQ2nmg
1pVxdsMwezbsbLp3EJEmmaiV/QYVgk6XPlGBaHHRIXMV9DW5dIa82CGxhm7Hy7cO1Fsr0ss/2git
cZ9zZ6Dz4dsJ5GnpPBUnPVrNuy90rgpqILSI6bpTub/0uXEpEyTzbIPR3JnKfdQ4X0vYIn7d6wKk
RkS3YvyPeRqZ+gItrDhapk4PIuRVDylqTKckTfaYnjcuB/p8DM8ILgUwJo60mLIdpmxSEg3dC/NQ
KstHOy8flr7tD4laB5mevoed+9zZRQBM07+9RHHxXN69NgA1wWgJHo6kQfa/KK6ATjNPnSuuMzxk
vZF9NWB9NmFzMMunsMiiPU6pa5eHUB0JAUDBQpJcpvfQzYH0K8KkO3j9uSiy+VSscb8TIP7mlLlc
GTUrXmQWBmT3yuddL40GT0+awGtS0KGeiMr8PEIVJ4ijooyPAJnyNpiBdKRBzwBrezSyAWFqazJy
dFXqSFkOajzn/VOVa4ZyjlH/Vg9mr2ft2ZwW4iEGBDrvkDiIIj2nidr8TKql+nfUlhohQGXmvy9M
LewOxL/t4sdtGceHgtJFhjgailoPXpm22amrjOxXbQH5/XD7216TPVBsBbHEtyUcAbQnvToDodtA
+Y5SD9261I8ru4oelcbqGUjp+yg6ZgBDJ79ZkXftDTTs/Ak15s9hBlnokbAgAhWqTXl6TI0y649d
MwzGgRJkpD2HY+UkPuJ+vbnjkde3iPjRdIiJBpg5vRpnViojiUKPiuqiOs9djOZaOY7xg6oNd2pQ
04rBFO5BBCBmCOTSn4VEUIjsXRU4RlMf8wEVwXYs2p338drfhRV6FXSh6Q7Ljb+8gopubpUqsJHm
CSBR7F/isN4Tnd60YgjJHJIiquzSt/bGkWQucasgh07i3YLILHyuWXgvPZrYMbTmqdUAGeMbXd67
RlqrXruyljKjYllVJSoFa7lCCjfuUfhdR4WYYlqMC550h/bDpancRfl3WKs6SPq8fT/Oqvbatelw
iqxpCVrUoPwEQa+dUPQ6z8OoYDwHscsK5aZBXaCMCSKiDsZp1l9tHudz11URfKGRhw6W0j0MqA35
nqPs6RxvFIgF3I8rGLwmsglyoR1xuA4dNCpxepjn9TnrqizyaX9TS5n6pvtuWqH1ZxFzYs7TqCKI
teRhap/mVW0cv6MFYe8EQNdPAz+IWSggBgR21McvP0BvOvFMI64CeTUzGFt4ITh3rey/UCjLH4Qg
64/b99WeQSlcRfRJcFDiXKqT/TGMpfUhCqfxk2ply0sU7s2NbFoT0EcYE/AzmRev1kOrbQeWF2eo
OAKjH/4woYP6PKrDKcyn4Xx7cVvnE8oJ/Fl0sq/my7TVjMsy5lpz0Uf+1gGV8id4YXcilq3Lk6BI
sHBzSun+X34zNV0MN1S5ZjS6hKdkzpTXbDa696hDRt9vL2hr/5ihVwkr4fIkIb00FSa1CabSxRSE
AH8jJVmekV7yDmy4G7hzVOxAILeWRi8PHhKKmrxmYoPfpFAeBLNLEzVVUBd2/r4OHd2HRcs4aWpq
7cQOW0sT2BqKpwRlTBBfmlKScFQsl9p7TFdjAGO5ejM0YY6HNKM3OtGTWileuvNabzkI9WjCFYHY
hm7h0mgcKnrWF7T3CmPsOjShnbZ+nlR1KT/f/+EIMrhSDQsUvDzNphQIEKM6XQeuEhZ+ZkfRZytW
86MCB8xJ0fJ1Z2FbuwkLN885g+I02aQPhxZoE446B62lluoXdIkav9Ts6lgARXyCLRgh1ntXyGuO
X0JcCoOALWNy42WdF9g6cE00xg5h4y0HphB/wXr/ZWA+aCdguV4fH4vGLM4JAB5GtMsP185N3Bvo
zgbjqpep77RQRI/e4vxtKZn7ZU4V++Pt5V2fBAyKhiUoFchP5JNXh1XNTqZtYHSKeTI7tfvU1VN7
jJnp/nLb1NbamF0Rkje0nZkXvFybbXQoiqKJHdSgo17DfO6zQxiqJvIYvIiPDno4e4I+1+eAEUuw
bWIgDUyCzK7YtKujJg0fD+Kt5GTNZnZc59XYcZGtPaSuRa0O3DtFQfHnb24TInlGBpFwCyKm5sdA
meblZ9Eo7noMDSPd+WBbS7JF75PPRa1fPtqlVeTjSPcziMvQ8cO4mo8trJ93x5lAvd5Ykc6ZY0PB
lSpVExgQcxxLMzGO6ZzlOxt3HZZhhaFKPpHOuId8tmZzTdpmnvF2o0kfs0XXvg1aYp4mq63+WBSt
nQD9hPPOHbK5g0wc0QvVgEDIQLN4Yj5cycsmiNAsag7aaMHgb0WMuR1vO/yWX4jRpv9nSLr6KyMy
MrMvmqDow/yp6izlNEDi+NXrd7nmrmNNdpKMgAgLcRYI3y5d0Bky27JGuw6sRYuLE7z0mj9rnXks
NYXejOkO7sOQm1ngjMW6E41sfkVBOyv6XAIDfGnbHkETG1HawEZiPRaG+g9CvSl0TX3QtOlDEk0/
b2/r5vd7Y0963IbB8dakwZ4d1gPCsMlyyPRwbzRz0wp1BYdhUQRJ5ZdtLKFJKh0+3ji2JUQTzQCC
z9Aebq9ly0VAMfDBwErR2RW/4s3V4SSrbuS1WQdlOURnuoVcVYxXvrZU315vm9pa0FtT0i2FPEG1
FDYuMhRRavkGyI3BLxoz/Pwf7KDN+Zvrm88k1Qc1q3XAMQ1NkJOY/wnAMrN9ZQrjPaGAreeE0ENM
OInWtCs9lcowj2lhckWpVbP8Qvsjp3aXu9RZ7MYJlHZBOvr2yrY+FhEFXSbGdSH6Eb/ozceKNHvK
Rx2XAMgeo9/QWmeziuZnvdOtT7dNbSxO8FMSEyM/xg0iLc5JQoN5kbkNKrPuGZdWx+5dPcCQc6TP
3P9qqrC/v9cqpKSgskMvRjDISFfIoCY5PSJwe0Ux2z9LtK6jg2sq5Z4S2EaJknAKxJ6IGUmF5GTc
UQduInMuAyUbvE9abSen1k2aZ1NtwndgDdyvWdekD+ZsuwGwO++rtSjJvWKMxMWUAsiNqXCQR8nJ
TWQYC/hWYJd2DqQzHpTqYRmjODkooTPfnW1c2JIpr8rQTp0q0djZyVD8xcts4si+8teWocbbfrPh
oiKFonMiUMeAzS9d1CjhO8virgqQIuvPrdV3j+hPh1/CuE53VrVxnzDpIdrY3I+E5FKGbVTrkK/p
wnRhwpya7oTVpxkNyLu7DYLb9H+tSI9LwmCrkxSDGJdM7fOMhvX3UhndneO2uRZ8kVYQqH2G4y63
bV6dzDAz1mI543Ro3NA4DU497QT3W55vQSBCjVykEzj/pRmz4NPUOk6HcuLnxVLaP3Sau/Qe4sNg
T09NOz1MGrPMmq34q9H2Ow/1xioxD1aJMB9kuvzYtF3RLj0ssYGSj0kniFq8o5kPdbOzzo3Li4hO
KI3wtwZ06HKZU49OjtuBbAP/FQeeuzanvFPdA8hx4zFs8/snnNA1IYWBOow9JdyX7I0UmeExKsFt
a9nPOfXUT+qyOsfbR2tr995akT6eGjJG3tphGcRjWJ+GqR79vmj/vd8IE1QaR4rBDj7T5VKGfFas
KnLKQG9C/V2pjvYJZ9jj8NpaihgFY+QNojDMXVppkAdM85KrXgOJ8jzmffzOGmZ7J+AQD8Zl0wQ4
F40ukXxRTJYZS8N1tRMKimDrGZT4K0vT8bum596PsY+a9hOiCEoLo3jmPhPZTl5weyO3fBDOfiBe
dCzIOiWfCM3Rsaa0oITtGc/lGkZ+Xc4vuj58rzoihdvGtvYTGRqGkrHEGJp0STlWmQLNA5WaFFn9
XES2+VR2WrrHZb9xuVO9JrQiLqCSKje7mJwa63hknlsr4+XH1Cqm36h5dozVxLs/R6JsJPhSqJJR
9JCCAc8bh6xTcfZqjYofjP9ojwWzpqfb+7a1IEEeBNyPVZG5XPqhUlh5keYGftjryrtwatEDKEbj
BRm5aOdO2vpElIyYSwVOJqhMLk01tUYZ0cCU2VTFsUBp9rhmuxGiKGHILs/XYcqLUEoUci6txCHK
7XHolQyZudNx9hJ/NJwDusUfbKf9h6wayZuIvhdKofdDGSj04QJQqWmidiTtpceErhbXfLG6g36v
1Ub9hwIb+M6Z3tzGN1akbYxWJV7zlgXms5UinJmYybOZFtFO9X5zHwkPgWmK60lWdyobKNqtmhH/
uKwn4AXq0goa+eghiYf5o6nE8QsKIN1T7o3EjaY9uDueuXF3iXI+1XV21KAmffkhe3vQljhmgAvO
O+99FWnpaVQV9Y+lnez3ZQJrvOtUTsB/7EWHuw8FmBQK24yzWsSmUugfJ4hOdgrw1N5z2hedobHv
hTZbPypGr++/t7gdQTCDCqe3K0PZWsVqml5JwIx6NgrAg169qKluf7m9oA2fubAi3SVIXcYoqQCC
Xes2e47UJrLOtle3e7zGm3a4fLmvBFncbxHsN+mZNyRjlzWsppis/mAw9NEesiVe9nj9N24tUjMk
tVU+EWAv6aTVtVq5M42eYOirU77U5smd0m91U92PGqLN+5tcHIoEBBakjdP0VcMZMJTEpfccd82H
UPOcnQB7azWow0LZwSSQgENferpLGJAMKyOrhspR6uvhg73a8bEY0uXv234gAiTpcmSmmflpUQQm
+ZMux2pEy6/qNCw1ox8OTBv5RqUap2zo+8HPNbdEHRdGqcfbZrfcgtqswDEK8UK5BoxC2MBdkgj2
h9k+uFqdHU0oBu5/X2xSSu4rMWRHK+tyG/PVywrFAb1upUXqN4Y+PSTObgSwtRbKUeBpdRh/KEVI
VgawKUbTF4ELH8PBaYbq42RE2U6BbeP2pZxCbZS5elSe5LX0dl7XYDqw4uXjO2XpVetEwul+j7Kh
8qO4cb/AQJX5VhwpxcFtUm1nMzd8ksI2EhMAzcDZyrev0q4aGTmA9nVl1qAYmIGDtmN+XhoE4O/2
jgtTUpxYWV5qpDEDoMz+OUe3dX4avOD/yQgYJZ3nTNy3l59tKMw67+kWwaKcN2DZu5+jGtnn/7AS
h7IUSCUkLeQAoNY6vZiQHw1KNQaoNPFaaET5p9tWtj4NwkCCjlbIxstNHKMwYOdI2a8uj5Bl9pJe
8Ucr79+hojZ9uW1rw9uF3gGdZyEYcZWmJEZjdpNGutz3DX1FT4yXqVH9+h+s0ESHshsAL2iNy4/T
KEtbA8bA2SYEWw6a2eRBtqjrX7fNbBwqgH9k30AAGd6Rx2LV3pzrNBmJddN++bgusT00hzabGFg1
oRjqDoUaD8vRGzqkCrM4Hp7HIZySeedobe0pNyFdD8TVQZZLN0iNlHFcTWERrHP015Im2ourJcVO
92hrrXRMuQaZ2AQtJ21p0angGw0eLm8w4gOEgC4kbeNXy+r/iHXjnZGO78cedrlMW3dQylvuyUvG
QWN9oG6kJ3NiiHrUioLjXFvOkXRMPUV9BQa8yfaYwzYX+RvwTc8FXLS0SAb811qzmccKrf7vJod8
t3PaB8cLv6/O+qAkM8wxxp+Fme+cCrEE6Rn93ZOgYUB+Syn60l/7IYyaLGPoLCy7pvAbK1r/NBq9
e3VbpXVe415N7YeEIZ32RDFhWXceh80d5hkFBU295YpUDDIQJYkzr4BN37VRMTSU0Ve1fDxZIFD0
w+1Ds5HFCzVxJhbpbRGcSBcnQlFZ4xjEwlqiWkcU1oyWmaPROEQmqb2TWdZedXrrfIjjIQoHQr9e
+qpLaOprPuG6cyXoGhbFGo9FqBr9zso27ZCswaYsHnSZm40RtEFZFLcIRs0rERwZV98Fq3h/jdYB
A0YGRJYNY760GnOoDZYD2LdKGN9TrLp+F6XzHhPm1lrEmSMY5r0m9b30SHPt4krvcYlKUTNIbOso
cM3M+XTbF7Yc760V8SvehPeZ3dFmHw3oLzsv/buqIZ/wvCj6kYeTen9eBNk65SPGSDSkJiVTVqEM
NXVcPs7QecepqaPjCmD34faCNreNKA6/Jpu9muJWQzevSotto6Ob/Q2RV3iwK9f457aVrSNEJ4NJ
f/6hGid9HKoeMSK/XBcAZ34wYPlJGzvPz1tlPKTzHhJiI8SHr5FSmCWCqivWDiYCVDeHzyJYxu4l
duvwvVLYyx88iPYrkwKAPIw9QYAtt6DuAfcJqgNU8CUXL6baUSAtLwM6Wo0PjZB1qGNt9QXieOfM
bq2OigRoOHSKiLCksmmsZWMTKTqPSzIMr4nWlvmh163o1IVr+K1Hce4Em8jdpwsXZNzHI7XAMvM+
l36/puMcT05Xnh23qz8YWeH4aLG3p9tucuWMWCFrhiuS+qXAyF5aoaTUqmi4FufBNeb8Ra+nfv3o
2GG+pxp49b0wBFiaY0UGwzyYtInKCAa8S/L8zBBdy5yqGSMY61WHNOv2Xo+NNQnoBcMQYGGJdiTX
7xJFn1Lbzc9pOHguOhFq+tDOhn7vCaNI+nvaHAZnaPjkgRi6SeDdmzg74zrxUzlZ4Z+Qh3Z+ZCHE
52eaXR9vf6vrLaQyJci2RbbHPSRtYTx0szUPTXq24rj95Cnq9CtspuGR6QdvB6N9jSSm+QysSZCr
EbOStl/6RWkt/RinbXrWZiZ9UZGcnkdksz+Mizr82VaGe1KVwXv2xql7LtG2OlddmXyMgCntLPr6
Y3JVChpzmHL4lnLPYiysLrSKgkVD5P2kwkT9kKSptmPl6ogLYnCmfHlKmNhDvftyuRCjW2Nfu8m5
VXUFipDZ/TR54+JHyTr81c7q8rGaVvXu2q2wSh8VrDgFwyvlARcqEmoHS3JWh6V9HQx1/tRSZf54
2222dhA7aJyBwL6uvyjwfLq5ZSbnBjI0P2v64dBQtNjZwav3hrWI+AkqOQ44U/aXO+jaRa1Fk5Wc
0VMsPv4PZ2fWI7exZOFfRID78sra2a2WrM2WXwjfa5v7vvPXz5etAUYkC0XUwIJhwFBHZzIyM5YT
59RaiMJT7oR6CuS9Gv4xdCCij9f1Ln61iIgxKSgcIdyCCxNHXZqMsr6DAbeMr7OaKNF3R6qT3jWV
WtM+SlSO56s9l1p20KD5nQ+d1dt/jbpZ+0f6KbJ/ksukbl9U+v7SReMT64c6a7vEnf1+TN2OW1Ht
KNjHRfZR7uwY2YlBnXLpi687rf+mIH45vKSQ85me0iZSdIr9qK9vj5e4PfFEcLRIxH5SClzfZKTj
9SxroXSRTGQhD7DLJH85VR4AubXi5sdjY5sEQ8Q9HDCRC6PQtU7xw0ErA1KbGCaSsjxbc1u+zLld
f7SLpn/VU1/+ewIIRs3Y6S+PLW891AB6gkA1xsFlr/GA5qAg+mfK0VWRUvtkNjkAEFS+n33GaZTw
pEKlwU6KcdaluxiJXZlKY3LGA2duX0gS1eTMdFNTuYD7UZwCV9El18pMQdI9uUByJtoanEHOnzjz
S9OZFvCzfSm4OpLpy27SS+oxhbt4D2mw8RdI8sHYigiM8W4m15Z2olGKTKOeo6vWJ/YnykWonbWR
rZ7bvgVD9HhRmxP/zsjPeD+vBEXDtXNWgs2v1LroKo3Kf5ENZaxrUt4GR/o4S/WOb95bGLLh5DIE
EBrWlgurnbkrpMIMr4Xq16c29c0rV3P14oN+3AnPN08BpU+AQVAK0MgTigNLU34BbTiSEVxkU6zE
H5ohMozPQ6Laf+VWH4aHupOC2c1bK9vpvd5ZI/ULZq9IDQEMrw2DWFazEdXNa9/0ysGsuaf71k4O
oz3uUVFsDhxrFCo0fDfw+wx6LNdYj0NI64GjYMdQ36EiVbu+Mvg7Xn9vQfg9GTxtXlEBW1qBbU63
oXKPr8ymhqc0kFiLJsenOSn20PrbBbFpzKmTuxH40YhdmhqkeS6cSQ+uZTb2p3mylc+pU+9BHLcL
Ivq3gE5wTVGXXHeAMrMK5toO1UvaJsl/Upu83dHK+FtQ0/F9fLi2XogpqBMEXQct5fexzF+y3pw4
r5QhUudpMr5mdeCVXfQ5z5U/qyl/a+ry6fOlC0CXuP25HjeTf3JEdZepBuVShq199Tv0qmJDLb0U
8tmda+POJuIQAHMIFHBzU3zKX1ZWA/wLgf8rFzm3viKyM9/AmieuIrXhzrNyxxLzBrRlRBbAtbhy
io7JLOaSFeWSTpmGwnjZHczSlC+oHOwJMmzvQhIOPBAuXT4Zo2DLReX1lA6mDXltEfTtoWMIRkmT
/9qxdKzpAuz4xh1n57oV4w3ExApT+UtjphaocgOg7NLIlvZRjvr4tZURjH7sgXetkKAz8ivUC9dA
aAUcbclMj3JpG3N6i+DIOclhvJfl3v1GIKAJHQUrzRpwAjc0ouLMF12cnPkhl5ldSn2V40f/rSqz
2eus3rcmCNGAWPGerHYutAOGv0pLgWlxsA7KoNTnGc2hc1o+zyVHCkrMRmADsS2V4pWbN5qeSxGw
lIsd1sZLVOXxNZ/qp9mNhRWRGEGYKjRvV3XvJnLsxIkNtq9XhluT693Zn6t6J4PYXka4GfhghloB
C5B9Lh0u9KvRDsJEZTpJkBzKmZw159kyslfVH3PF7TOmzlwfkeZpx9W3H8wQyqqU2SmGwd+8Wh8c
SFIU1zokhnHgvGSQNLjt6NheOJdPk//xRgE5ETgu0B88kMtFSuPoW50+Mhdc099X7NY4KPa0p3m9
PVUC3oJDMMNDMWmN8gDyKVPHdqZLFqSDa0Vt6abZtMfKfs8KbRDxqVQUQddWyjCbYUgPZ8Z4wuFA
gq8ey9beqx1tEgYGwIFbQPiqCImoNd5TKiXbadJxZFRC115sPzf/1TtUHHK7iH7U82wfm9DJ/0iL
dm8GYOsW3BjMqQM1JV4iP1p+KxlRr1Bj7uXSBGN9zfpgJiyzqlNWxk8jgsTlxFvFDQVPCBnS0lTq
19YQMgp/aWxGYpnNNWyX/nh6m5qmOqBhYZ3FL5Md2jFW/nj2CgYhR5ROMMo//Fna1tVihvstMnnA
FP/viLkpBMDa6u+nrQgWA8GPDn8H5CtLK5YcW72fdwaUU6EJI5md9d/auNT3Wh93PhrgJoBVorQE
Wm0Vw6dOFodVFmiXvAnlE9Ov/bGepuwYge05PbUkXkeBxgNpLW4P8bIslyR1xRTIeghPohX6sztp
fRAccnnaK0KvztlPO0gGQs0gzsK6RpvUXL0FYKqbNtnSQQlD/RQyRbFzCa6u359WHGZeKDMihbih
kCnmeQxjrNR53P2XuS4LeSQ/6OujnKnTv31mJ9otmmwj2zF8d3m/GF5diQHPC5ggs7yVsLl9SSmF
fG1pIu/k5fesIL7I4oTKKNO9y49VtExfj8gw3XKLZC5vM+ca1tL01/Mu8auV1VokC32dJsuqm6F3
84ewsJ1PMRQaewJhq0Dw/VuBEaOGAoCLC2plRh38Ym5RNr/FYf9qtsOXnJUdjK6b3bGE7+/5RfEy
0oYmwgUys7JmB6k/x23W3ph41McjeLQSAbxplvcGau+5INEtNyG2qGKszi74rVaziqSF5LQBSJVL
8EbQ9ivG6bewq/r8g+yHQXlC40qfro/XeGdHDSBcgApovwB/Wl3Ahd4nOlW47ta0wJMOvQw05GyN
GfTKdetrxn+SLB1AeD22emfBOCMzE7AL0YZeM/kXplLNBk/KLY2D2E0M079YRAiRS6SI1ptSxS+2
pDdPyi8L9wGChVgxvVshibBKzOexDpIhnTGrSgMqWoUTvWThrH5+vLo7R45CG95Je4lPKq/MOIjp
JU4U1jfDb/zOnRtikm9hNAV7XCh3DQEipYAPZTXlhuXZhvgp1/vI5Gz3VuSOAdR4Uj8+Kbsgdo1W
Ge0lbn1uSU38Fr+mlFOJlg9EmjdNLV5HyequhjL7l8d7top2MMJ4vrhBOAWU69cnO+ks1a+mprqN
Rpu8WGXzn66qqDcjf/Zip+pcfvID3wiPaa4We9z62zMAKI8EncoGMyK808sFFo7atFSdyltcDs3n
skzRWpOUYYLyz7LQJzCCpniy6/m+XoHXFJAPort1nm6YmWwNGuvVCwKRQ0Ux/3OZMfpyKtNhuulW
3x7pfbb/ebzN95aKxiUhMmA2hpdXoV0ttREjJWp9U2hc1xd5nECOZjphGIQPaaS6XV7o08552J52
AC2kODw/ouSyXiuDo4odwP19m+KxfiudrlN+yyEmSD9IDvxWLlNiUnQti9mpf3+83O0BESVbsI7C
falcrQ4IeBRzbPqsuAWtn734KFLRwSifnJQS35LBVTBDtLHJPtYS3owH1uY0DMWtq8bkIqlV9Wlo
q71W3Z1PJ8ZjeR4QKuV+WX06cMZ2HqdpcZPhC3sxs9z5F2XA/khamaODpmRPKqP+XBbwBplaHOn8
umJq6ym4fFUtbnUwJHCjdejpRigOP/5Eq7j1f62Q6VCT5eitc1AGUwy9TaATL8ypOBSB2bmqD2RP
K/y9MtJdb2BcRSDMuWXW93It+4rGYAw7OBjd2e6G/Kal417UcHdBtGqYMwZRvPF2HtRQATxR3PyY
eCiI6vnY6/3weaij5vx47+66BN9HjLlTiluXqqrYsBpGYoqbGg7z4GZ+rZ4REIZ4QZkM61XxS/W5
KvrPr0VVm0ImxItg9ZdXpRoUxKmIMd1GLbH+NCDhdgvZij5njrWn2HXva3E/4heM1PHArYIiVB4Q
rpInHENV+hNMV+YxBNDlPt7Ce1+LaQBG+Im+hALCckGNGBYZ9aC8Mf3bfYvT2vzcB07jBZW8N31+
zxS4eA4URxUI56o81kutWdUppkJS7kPQJN1panPjOHV5uBPV3du7X02J///Lk01uNle0/Iqbo8VV
caTSbcbHkkBw5zm5ZwcECEeKF5RiyOobKbkyK6MSFDcz08ZzEhrmpdZhe33+G4GWAGpET0UUM5er
KSqAzFUVoziQl6X/ykxxrh8UBhz8lyFH1fD/4RIQDgokDU5uvdNW/rJ5sTy0dm7NON7UlUc9cMJr
rFaZO6lJunOA7+0fMeLP6UPRW1yujMkNyDwa7nR2bT4WWja7ddlWx6f3T3RFeQZFWQeu5qWVtmgd
7FQc2lYaDFRMuvY75L1q/4GKjhLsWLvz2gNBIsCmdgqXzlqzMI6NIFdzh7vVt+RrnEG/GaiTOwW2
myAVf0j0INlx9809SEOW6WsBIhNTj+tKTiQxMQExXH6zMkn+ZMZvZXko5bk9DhClnx5v5l1btKd4
R2hUUcpcbmavq6VU27i8PYdETVLa1eW5yGu+WhPE2qdasoadS3fjJSQRJIaEp7QLBF5habJMjVD3
aeDc5CmaPqRUhg8poh+/PV7Y5noiUBDtHNqJFEKws7Qi+aOe2m2KlcIIDmrd6m9FMeXX2KmmnWvj
nikxys5cFRgTpiuWpqKhkHM7h7l+HIPCpfhdn0txtbdxFDwHXX+nihSgAESKOM+8kUtTct6rOWKx
wa3KUuPqS7LzpnZW+lq3pvxssCkK+Lz6oqdD23e9gVoph4U1GcEtiC3EXKXqe55Me1qIG/cTSh6E
skDxQbdSu1uuJ81T34qa3rqqxvyWKYoX+YPtIl3ytZf8J/sD3Ok0h2hQkStDtE4nZGnMB++Ra6h4
3GLC+5PZ+mHq2n7sHyv+2pMzQ+/GKAmIGPon7mhpTFfaQGjL5LfYiNVjHs6OO2v5HlDyvTj/C6xJ
mOG9IpkFCCDKv6vHhDnmoXDAt95stfV7N827pjyEXZTp19Swm8Jr4S8ZXwD4pse65HVz8yEK36pQ
aY0dHPnmW4pklwsL8WSwwlxeyxUbs9CjsW22d8odhLB9R76C+zN+2HE9fmggjpl2nratRS5lqrYi
YhRMpquXoJQtv82rNr1FrVn/0ViK/8r8b5Z4dpdY2RH4TKTsmNxcXpAVMdcpyo8OdHHraVinbW2j
LvX0VjNB7WZRphzsUd8bFNzcKNAnM4MOmgu8LUinlaeGDU48+kZ/Gya6MUQqnQspR30oZmOPkvj9
NVl6EDk7vFJkYSItWq/ITjkNQVO1t7ALxg+6MqHjU4VNgEU5fnVSBABtxehcDTXRS6nm+St5m/XX
EBiWG/l69ORwBR5NLQ0GbYiuwFduJnQZ5gBAWmX1Lc/b+gc4QtWtnTbZcdbtdySHBpzxHkaoAKCW
zio3ij+PTtDcul7vwtNoahLiT9AZPBvsiTSa3EwQ2tJ/X4eUsx8hjBo27c2WlPZjVhjpedKa5Aei
uerx8Yu3XRItPPBVVANZGN3k5ZIYCxjSQerzWxFDluyas2R8blR5/PrYzNY3iVzBE9BCthBRWQOL
p7TSCPRmzLSmfiCCgaO+I8ONZsiBH5vanG9KA6xEEDKDLyZxX65omu2KOchivlXBULlh2QduEmvJ
kWZljeZ88eOxuc3KQIuB5uXdo3MCUm0VCzV6BYjL0bpbMqNrnJatAsMltDs87nsQ4jumCPAY6RC3
NoTgK/erukC2J2Pqb0UXTEeLlb51mVK9FKX/dNFIoKHpH1OJJw0g2V1uYtjkJmR4sXrrMhgJoHcr
mcIys53ARPzCi1uEvhaDUPTQTJCLG2jGbJZOWSmpSjbYBudw8C3EUJPor15HeszIS/U1q7hRd06X
+CIbqxTiaCoLWqZ1bqONmiNNzqje5F7zT3VY16e5taOzU6XDmzK3/YuV69lbbab+3/B67BUsNieO
Ag/IOMFOTkdPXrd79aKMGbpwpptUm/IRQv8RksHm6QQOK+Qf8MqCg8JnVjk9iEw7TRROQZOP+XHq
zX+NplKPg6ns1eTW6yE8IlEUNPhQkguQ7dJVfAb702RsZI/JHOnjwDn3Sk3fa+GtXeXdCpVFaIUE
s9D6wRkJazMnsmfPl+1SwFu/1vrwmwq8wW1D409QzOfH53p9jQiDROcUawmaeU9Xhw1JhniyoN73
0swc3cAKzeM0hpara+n3Jg+/PLZ2ZxPF0IVK/oaC14ZysK6M0rSSavQ6RvuPei35hzZqq52rUXyK
Xz2fcAd6HxrxFGi5jNf9cUlE1MDvBi9I8uJvo1D0YzHO/WWs/PTqV432RxrH+bktdkP2e5YR0KKS
JFoceP/SSVrNrzLDigdPV+LqODZzc1Srpjny60xnO7OKT80In41f1c63xzu7vjTFmomLaNzAFSUG
y5eW63QsZ20Yei9pc/kEFF86INwgu7k/P3s/o6lFWw3JK94v0tV1ZDlGwFDULm+9rpzNr1AdMPld
KeHX0hr3Jvzef9byU1JyogAuKPhFArm6oJ02lcOoVzpv1MxYRg91zkIvlhqz/8bjmEbHUB+y+Ks9
1EFwnXotnN1mzGL7TemdUDk4Mighj6AqkE5TKo/B0dDRKNq5abd7r1FlFgg1Hq3tiM+g68OgjmPn
MUcF7gPpwPJjH9vF2enSPajQPVvkhcAkcGL6uKsNMfoiihsUcb0oM4tDRyntdciGkLNUjt8eu9T2
sOLIQNKRk+ft31BoJkGo5Eyc41JJ2Xxx7Fb9NqXxkzpttIuAryIvAjuLGEBZgxZkPysaOzAbr+8c
/xClZnoITL3d+USbXPDdDAgnkj6sUJddng81V30AxsjHzLpW/CWjZ/rvGECh2bZxe0pKc3oJUQQ5
04+WT1VrhzcjHOzr4w298+0Yc3tnCqI1xnT/8nfIfGMeY1tuvCSW8zfDL+MPtdqOlLKycYdA4I4p
AhrCNeYRudrXdaTIzOLSLibHS/s58dQYKE1lSN3FbJ/GtjAjgesLlgmKPGywcKNfaqjqnLVN72e2
J6el4gZ1E5+DoPR33ql1NCOs8Lxzw4kGNZfcyoqlAwwijPdCqwvO6DTbQJLi4gqptn9umj75phPw
eE6WRedyMpPL40+3vdgpqTLYJnJB8vR1X3PO8h7pO9/yKvCAH6bOfK2IuG/kNvOZaKE6z72ifNSY
czg+Nrx9n/l4YrxX0EwxnLvyGdVvG8OYY9vTrfSPsIIjHQ7bBHLLdHKbQN6LP7ZnnsMOvTy3mGj/
r59OCH7qhOzT8qQogcIz6Aav4cE5PV7Uu9bd8lqnOoDXCGY8SgbrqiC1/Qogj6R6qoY6HWjD0Og9
4lS5O1qgmLm4nTH8pzG1QoH6uLKLj7ndavUty+oiAiXJy0PLvFWVj0lWW9ENhLr/+xBVpupO9thJ
16Yu/A9zWsAF7TIlYQRuCi4gcBl4afaIrre+AWqYWAYadp4qctqla1KRnMiCDMWj48OUyeS3soZg
15gOHxUqLsM5lxoDgEElUXKyzalUdmZMtz5Cjk7zAv9EMIccd/kLDP7cQncdqF6qIFPtIsHa2t+C
3J5+t0fLmg8h+9LtXDAbR8GW0IViEswUaM7VfSoRGDDV2sZePafjJXHC6NwAgrg+dpR7VshuBaaS
FHdD2DjpfmHQAUo8vZRC/6b7VVceoEqY0p334Y4hJoKZrcH5Wc4agcsAWKsk85B4qV0yPSfn7akK
6vDr08sRxD+AoPAWMeW//FB1VLfSGEapBy6DkVhjqg5xBM/hYyubu5+aH8NIlIz5MeBOxFp/uZDL
OjL0cfAjrxhgZDLjUv1QqNBjaGr6pJQhMYgwRWFM4LsYTFo1tZo0QYXcjGMPNNF8lKrRPyBCYz1Z
V3y3InAd4C0oLK5p3Jq8Dgu6NJGHsYrUREmL6pCMYbF3+22yL5bDCy0QvFQ5+E7LncvtPs2dLI+8
fqjt39pk1k9pXBmXUZeDD4MlVRdao8qT1QGxOtrSQLsE2S8Jy9IoFfBqjBF980I0Xv9ijGP6K7X7
8DW0+vhLpZnDp9iEbPOxjwgfWFzApF+iesRHE5CPdRFVNvpJVxI99jJVys5+Fcmgerk9n7fC+B8D
gCAAwSBpy6U5s01RVo8Sz4oj7aQHcF36ir4Hrr3j7/g5YST4bvq46ycyDMOkmzIr8Sp1GOILEmH6
fNaSJgwOmZPtwtfumaO6R20dQRvertXxsqADsTVpKL2qDnxvGHny7UYJz4CN8p1LdvOyUOblkuUr
AYElOV9dssXUl01blZXnO9pQHh2AGOlHBiLM7AB2WUWqNnJKlXBr7vpLoJUQAD7+gNu1IiwCcI2a
lYjy1g3evlSNzmYOxtN6Yz6y03/LPN2HsJ/3zvj26GGJDX0nn6Rzsboag6DO4S9sKw9yFf9DKUk6
YuyW9RuxuHZMRsO5GtYcPUfdKFIouDR4txmthA1iXSILe5DMRtQWJG7zeGHgsTlUI1jAvkrynQN3
ZydBDsNwzAQnHTN9dcr9RPYdxTcLr1IQD6fGos7xYVCHpjkprexLO/Hqne2k40qozGAU527tpCAE
UK9ziDdMLRzOit9OrwBspk8WU4+fzDlVPqH5tKd3tonRyUi5zYQyAYE6DaDlcUc6t09yv4k9i5Tg
DbY27WT1Y3FjxE4J3LwMu/jLnFVO8FamktFc2iyzdrZ5e6+RRKI5wsy2aGSuf4WJkXdt6G3pBmda
hHi5Zbs8HnudxTtWePK4qh2hd0+xbrnQalJpukS1f5urIPzEdN135ljjL4/P3j0jovMkauE8svLK
SKLOrVEZqX/Loyw951PaHrQEctbHVrZ+qTEJAURUIA5IbFbfLOFKCVU9D7xJgdNihrXSKzKmOkND
2uM22pri0qRsJNJ9EsY19N1hKiY3tKHwMkbCxoOJbhFEzoZkRPDxDNBwP17Z1htJYXB95KRgagcP
s/xIUlr1k1nbqVcmqXrMUk3z0mQGWh+M44cI4bizYoXWsWyC4TQEw5PU3BwEslWeCKa/uZCppCzN
Z6l4d6Vu9tDLSqVjoWvARnSqHb2L8MS0R6a39RbMUaxhPlJIVq7z45T59qi1itnL0km/hqVjH5Ee
iU6P93T7CRkBog0EVJSaEEHsclEtMcOQTuHsBb5Jv6TWrMZ12ow+kA/H11717641xLLFDlLz2hT3
2xHFb8maPEWumoth9qj8VHhpg0bT98cL224fbxz6Zgggg4uhU79cmBPlA0T6Y08ZXKsC6uBxzHyQ
DiL8sZ3tksRbqjuEzTw38ESt7ORg9MjUek/ze9lFRLG4pvATnNtO3lOVurckUjQy0/f6/pqJx2nQ
eJrBj3iW1GVX2cm7cyBBevt4QWJjloGk+PkkgLpQMdm8a+UojRrTK4pnyYDpYQ7TckS6QpS54TYf
xv5MsC4/OX3M2RKgaGJlkB0kU+sOoZWHyujbpeIlIDWOMWLZh6COrEPnJE9qm7+boqdLiYLyC+DU
lcfXWTbLcxYpnjbSx536NDuHyHLvnKvttxL3IaHr+5qAmC/dwlDLCS5gTfZ6KqWnOlDg9CqnPTm1
u1aAIKJ8KoK5dXEnjBSoegJb9qzE785TZcyu1tZ7XEzb4o7YKsGxI3Aa9B1Xi5nmGQ6YfpS92aqD
8Yx/69G/Y5qp+Us+qq12sajI6J9aaeqrQ10bcOT0EpQ/J66ecPiYyl0VXsu87OxrkBjgMkPDDyXJ
lbOqMZjbzFL7uzLlSXaSoV3nL/Q5WiVxExKZGk3p7KlW3ds2MTatIMUFn/KaVCce1bomNJwoucfj
d5U5+xeBz987SdurgQkiqm8AsXg0qN4ufSAgSE3bqZs8y5fys5w7om2U2ActqJ4kecWpxbASgQsg
aIa019kfn8WPEOPkYtULsOTlwPAZrFOuVtXNp8f3w53Now6Nr4k2Dnje1cWql2pkZU08eTJB4GGa
KtW1ejs4PrZyZ+9AC1BPRK+V+b31+YnSKYDrZRq9tqir61RDWBKVWXgopnZPwGFrCpYA9o/uIpHT
hlrb0CWnK2K/8rga1Lc0lZU/Y2fUXpi1kXZwOPdMUWomfoFB507ANEWjY41a7TWE7VfUWIpD2xuw
Upf2DiB0my5A98L0I7Zo9xBCLH0P6YtQjbu68lQVaJWbBJlkulLdS5ULCrHIzv2ohMUZyHHsPP0i
CsVPciMaiWDL15yQRVvYRseR96piUm7gE9tTIynWOYtoBz32ku1bhcYoeCNRiWBUbz0TGCDGpoel
WXt1LmXXxkqda6vk+SHrsv7Qd7K5k75vfZ8+E+890R9VWbqmy12l0msMXaFnXjg42Q3st34KpP7r
40VtnQQjfDN6i7RKeYWXRoYky/QqnzMvn+TwhxMM1nFiUuVGPWE4PW+KhES07qGf3ABswT9HMrlV
5tG06g5hWhluWvvBMS/C8P9hCow3045ksVT8VqtKBI/c4A+Z15nGP9pcq1emyoJjULb6TgK0dQqC
MUDetLLpnW/It5xJLVL0iCtvoBP6n8zS88JDwqObzrLSxCEdCiqFO9fVPZs4PLmjQFyA8F1+M4Bv
ehmjqeAFc9h9hWmtOcaZFp2DuIz+RI3Z2bF3x0dEZoDb0x+AhGZVpg2MQpZnKS+90dFTyc3U0ppd
vZKrhMxLLv997CZ3VgdHO2Uj/tATX8e4/TjQLac54JHlw3Ktq6lb2cp3f5Ru4zyW58fW7qwNdL64
vVjYFgdnRoNeapCa0adCKutcdrlSn5ALqIMrMMx2T2/0zpkGQkg7jmyZSsO6sWp3zeyUaQS2xE7H
r3JACjuUdf7l8aLubCENcchN3vUrN+nIMOnQtLR+R7ezcM6KGYUEQaVxacEw3xL0R59+pQHjCNIq
sJioBay7OXoeUR3qgt4DXGC7gWZMnlEGzc57dmfvBEUu8CkGN4AvrtzeGvJCUxnS9Ma4BweXOc0t
pll1fbx327eMUQN+OheUiKPWGJyYRoEaSUnvSaBYv8vz1B/1OTEvrW8VR8Tcmw/SpCnPXvX4hBhp
Zhu5QuCUWp7oXI5iM4Le0RtqRfsSqVr4qa6sH49Xttk/jDD6LUTZiEP5XksjwWRHbR5KvRdMYBOm
OM4OeRLukePes0IeTLxLJYEocdUEyVRtciRic89OivTYZnrv6s68V0LbHFtxiOBJo5cPjyQtt+Va
YNOxugJWMTr2k/UR3VBkAKwq/jjkWfD8t6EeAsKYcqh4/Vem4lDqqiypB08apEb1ZCdrx2OIrtGz
Yw1cP+Q7lHf5/hRj1mXBVpcGvnw+eBwz/Ysl9ZWrobL77WkveB/dIVoiV6AUs9w5JhqQuK9xNWMM
ppaCddfdWtM0op3MfuMHQmOTtis4ZlphUJ8v7XSd37c8JaMX4dtHksfxNQvL+tnrGyvccu8oZtqu
9mo1zDI7PZ192VOmNDrMQxO6Re+kp7LdpTbcuJwwxSElaAfTzwFaLigOtG6alFT2TOjDMjez/Z4g
lw9EwBtShDk9/k6b+qPBLA3tKP5NeEvdc2lunFG/NiJWBsoxPstNJ/3ZD53+tc2i8BwSlADrVMaj
pvn/1FDh3h5bv7NY4gvq4EKxj2RSfN1fm8CjlI/gUmQvChX9xSwsB+GwPDpEWlTtPB6bC5eFGnQv
BTkFWK715H1sGnFnMR3gyVQGD1PefRxs/SSpyXCyrOx1zoo9iuSta4phQw60mOMFmrZKlSOtyLQJ
NIRX191Yuaak/JcxPedZcLGQD3WApGmC85BBx7VvTloccwxkT9JKkIa9xcku5P6klFaz82htPxfU
VGJQB7CWaGGuErAYpoQEVWfFk/Pc/2dox+GUl1Zx0MpO3uk33zFFkiwYydk9gRFYeoaT97OU2bXv
+WMRVW4kj8ZJZmDd9QNnepaGhS0UGTmNGIGOoWa3NIaYI9e/E/sk5lL0r5lrmaep1ZMyfHR/ee85
00CXwIlRV11aqVMGGjM/sbwkGvJTV6qCfLoudjKFrZ8zJgCgQmD48PK1erkN6jT05cT0pCoqzkkU
JK1rDol9YqIkuvndMB4oGDxdxkVLgAY9sxCEm/z3ytfzIGgTnh3L00ptcPGe4iLp5bSztk3AyTtC
F0gYoKbKhi53sNcV8NK+qnlapaknU6vC3+KQ3kmgSdarHWjFs2+yqLQD0hZgSJKFNZ1NKPqQRAXN
i1YhXM7sZAEpiZ/+/uQlyPsokMqg5nljGOBarsr380FCZRMrSeD/2U567jpZPbyO3TzsbODySuI8
cfWBUCLHEmyzG+Ac7UYfPiWlO5f2mGEGJJ3mjsog7U2FLo/vT0OE0O+6hmImZ/WlhtwnO5iH/lw7
Sn4Oxh4sQF9FrwgW7TVT75siC6FVIdD6q8OrBXFIL2Pqz0OrnUZNaz4WStt/7uY9APW9zeOFBOEt
YNS0RpbfKWiY8UgamzW1VPEHJ27dbNL2SE7E+/5/rYqfO0dqwBwmsSDP8mo5IVI+yC5hpWn14CUY
deMsRVpzABRmHlJgB7+ZhTS+tHK3k80tI4F3w+TDPFS4B/DAtRtWaAfFKhok50DRpAuI6pDAsC3l
i2yO9TGOK/kKZlA5I0DrHM1U3xMxuvMdRQAsOmg8aJvuQoWwZzzP2G9zKXflIUkOTZRPXpaX8U7Y
sQLs/+9a6brS+hRN6zWPainptRal5XCechhKfF91LlJe9xdND5qjCV+82ynz9CI0xoVYpXWKFBQU
Jru1XEMZi2uXQZ2Sz4n19fFVcMfFmBmlwCj63CIvXLpYmNSMR/Qxe9DmymkO7MLt+9w/Prby3kJZ
+RhmKH1Q2oHcav2plTAxEzvvhrNegwbKgX286cyKI9Pd+Mdk0BI3SBvzMhpNe5AaFMYCR41PsVW3
nx//JssL/ed34HagogW0RaAhlusdE6ltgiwfzpYfmm7q2NJLxaQUGD2/Pfel9Nz8+E97JoTu5Aqw
25prjF4Az2AyULA+m1EMUimgEdcpRUlLLt+jZdi6sxgtI/ijBG8Dwlid42aeFYjyNZZmDPNHLU2c
b1mRJqcYcq9uJwm6b4tGI7MuVMbXTVRIKac4HO3hHOsVuVYD44MLCgMVMKvtvz3+ZKtpY7GHLExo
CUN9SiV+3SsZaAIrQcqkkNnMfvmS9nXQvU2M4w7nMLRa7fcpsc1P8uw7kWsMQI2NXDGqQyA5c3nQ
wgC6NFdNCuKUnV3YHh7AZAQGENDbvNZr5IYOIqTUJms4+0aa/GaniNWFjvMc98XP5YMAA18AJpEm
/Oq7pnom1a2DlTnPOk8zc9UtZafdOaJ310IRQLwCwHrXfISJFfQmgPrxPE/Ov9A8pwdHH+OdaOAd
ybu8B3gzoTgQc4liTmp1/GrelFJSqunsDHFXwljph9VBh/esdUetcaQDtHfM2xXNYJcnXfaT7JKW
WlBffDjFmhdlmtTs2Mlhon8iFq2mQ4LMdH1rTErw7qT0zV5t6Y6jQ+0jpgzeh/PWYWY/z2pYlzD7
ZKP9+zTDu66Hww9gm3vKGnf2n6AFmjaGGwkB1/0KbQAnoNv+SOhSSG6ZNckh88c9K9vrTyhKUfKG
mIZZqTVyclCq0WySejoP4pzUMxA/OXvRAjhsjVbbwd+L8GT1sQn/gGcS0Aqo66qwECA2UU6MEJ0z
Kc0OVmerudvY2nwyjCl+SRA4OydNH/14fF2859VLs+RV5CNQR9C6YLp4ecX3sZO0HV38c9UW/r8+
w8XNRdfjPnYLp1KcHzw+w3cIc1LrpYiGLnChJ06Us9MokXOKzED/WwKGrh+6dMqFdkWq+W9xbdkx
ilR6056UZjYDVxFKwv/YnTq/0mBKv7dzlbSeXsQBfNFGjtZFJWf2i5qhuO6WtaQVl8hXze9z7EuN
Ow7/w9l59cqJrGv4FyGRwy0d6BVsL8fx+AbZHg9QQFHk8OvPg/e5cNOtbq2RtixtWePqKip84Q1j
ar4rlVpa2vsLLIHVhkidzH52cW2M1eg+9pOaE+NgTXn5S0c+LY7i0lKK0+Fkc3PnZF5uPx9EGKWK
3w1VAqrzRRPmMrhQIi1YO4s8pcARdyTDr4NXr1cZiQBMIexuSHrdbS8/tXMxeebsHY1Sz99WcIce
K13dY0dcBrQEzZCuTLp+QIrsda5/1Hi6ujEKr/O8Y6Wp8sUuJ+04asn8NsW0fd80Q/p3DItnb8OX
uVO1uzIynHbKkGTba161qYxUiFxU/uD6R9sYTu5kZ+GsrB8YjD0g2PV2il0VxvErK5LIrMJwWYHk
qysPtf2tN4QhfXOSbuMcx6Ix98s4zcesNvQ7j932JmSUlfC40ueo30HYP1/VhKsroc/pHI2GcoiW
ZP6Pri8DGtJO+qos+PeEcAtxbUZb/3A3ec+smkoM1F+Oeo6lBgKFw9dZ+Mu32xfF9i5kQhR7KLET
wqA8s42Xkh7T15WDcBRt47i7flmaT3E15mNYt1Pw3XeUfk/O+8oartY/iIhQK6GotbmaxgK25+wW
LgEDYoV91ojjyDVzAOByDzp1bSjoapBHKeyCBtvURwZXNoY3M9TgWX0oFnPYCR2mVyqWe4jSawu5
bj0kEVeC/jamxicY9M7Sucd0moqdn+Tmt0S1GCm4U/wyLpW3e/WHowfODbJawlKVWX/PH+d7kYWj
jBULkdtjsktqhORdI58j5FzbvUW2+B/GI/CiKU1YTRFyM54Jl6GIgY4da5F5z4wij3O5qMj1+vlQ
Gpr8dHt+Vz4d6TiyLKuwyApePZ+fLVxC9nU88lb5V1UXSFMbcv678bGiuz3URV7KIVhVPlYlXFDB
uKGfj2UgyTl0dREfvWlovuKoFFcSzd++7L72vir8D53tNw6SV3FlnlKjRQxKwZ8dHxwjmZ8qnowB
nbki1femFHaz1k2b6s6P3L5N1MHIUNlDNMYCqsCb+9ymcKRqW/OOmbMUe7ufu305tr9ur8S1QWhP
QXwgQCKN2jyAaOrRIkNw82gLfANgSGrh7Hb3ai3rv/JnbLJOZa210HBZC6bbUeZEFQK91+BYzGP7
MBYtfolprx8mpx9e5ipOHuzF0w9ebyYfvcFoD6+dJG8itanfzkgrvv38a+dCqaHoRRKJkRw0Tyzj
6Kr8x+1Bruwpduf68tL84P7Zvr9qKfyqCqYkynCiJtaBhATPlG5ntm/6JfhuxI1uR8PYBcaH2F70
WJAOO928hwSO7nRS+Rr1iFEE3fNUm/0vr7fG1xmUrU8MhgorhhocJlSQ7Z2F1XgsejtJo3Ya3cgS
pRP1TaleJVv4/6OwElDYOKuUJc/Xu47tysqWIo3SLqt3eluklMLT6tVflblAnyHigKxJefh8FBr4
szdXVRpZfmWF7iTkbqRueOcWvDwgIIoJ51exKPTMtuDiEoC7QgomjUoK4vxR+7vJ6uSdLszFKNRK
YOa4UA35LhfyTcMUxIldNYxiBNmhBf+7E3j/vHYu/MvgSTF3BiO2trHOV8y34lQJoaWRVrgxym+B
9q3u5ur77YOw8Q/l8/8ehlYZlXayLn3zcCya5U59i5GBPpTuv0swOctn00uVExJwJC91HBTNozZo
i/4slO3/0ue8dUciEWynw6LLxmzfTSApfwwVZojHJDDyj0rY0NyG0hveJMm0dI9WKkcRLs7ipNEA
BjvbzUokbahbEiU7XU/6963fw4K+PbmLR4q5oYa2cnahd18IL6+VSTcmZWJuNQKBtl095VIsj1qV
36NLXhuKlvtqSIxXNTC786+l5wJLN+gwkVO4+COUWBpltFFCEWT3eAjblHVVW8OuYH16V92f7VMj
heeOYxvApa/LU7e61TiD84Pr+MMs3ZceM4hXr+Lv2usquo891DYh0tBUVL7disgRbh0ueGMjehhj
AETb9nh7qCsni4BzBf4QexKFblZRBGiMirwWkcrNIgr0Ztw7ufU6P4bfW36NOukjYAC5Ciedf6vG
tsmIzU5EGjTaHbrwcu8ZbXxn812dC/kOZQw4bdTezkexpm4eNEF5KiP7O4yjMe6Ei47q7RXbZnNs
hrU1QSRGxkpZbBMbOUgK1llmiGjwuIZqW9pPTVEaUHtsre1C02mHX7PhFA828vd/3x772gwZl8oT
tRoEFjdXR1WOSe41jE32U++D0Zz3GirQr0Ke/e9rkQGRkJDZMdi6An9E0lU9VrWueTitIFy9r1K4
gcuC69R/mMuqTAnahibDNp0rCitZhlIXUV46+s5bPDgLix689hUkiqWNBBGEYjFB1uZOz5u+G4y0
yCNz0dJTUPZk4G3x+fZU1mU/i9+g9NBM53/g9mkgbAYZM9uah6Uuoq7u0YBdqMZ0llPOIaig7Oip
xvjn9oCXdx9VGaSd8Yujd0K36vwLeeUQQwiheOSk3fBu6WdrrzRR/+PmxZ2r6GJqBEEUTADR0WoE
sbXuyD/2woi60Kg3Zh4Zk9bqT/bYGyKUCaLzJ9ukX/w8yQGeye3pXRuUBgLxES0ZpKs300t6HUZe
yqXk18m0n/VxjHzsIKE3Q4UMO77Cz9sDXqwnswSNuHo0o2dAyno+S6sqvDiGcBsVk6mCQ5x6II+q
1POjzpbWPdfYa9Mj/mU/8nZxgWymRyCbZJ4+MxpCZyEi/t1n1cb+D65o602sua90yOBAM73fnWIu
X2Lbba+gc2GvJIisRWUz1W+02DDea8DQv6uGpNxIynuWwtcmCC2CLJymwar0db6cHRXkfAEPFMl5
FjXcVW2w9l2XiFM5evH7qR6Lh9d+QEpD5BZEohwI0ITnIyZxUWgGukpRLBe6woj5PuZ+lr3T5rk6
3h7qcnIMFUBURWCFUvm2Md4m0LiKyZKRx4eCgqGrL46X0bbIhySWJ2NW6rVlWGgRKzORbhelL1gf
29lRecrssgP02c8JtZPgM3C59k5WcnkGKMuDBvLX55N5rX//x0nP/cacMvpI0WSQUIeairOXgcfu
02Iny7+31/DiHWNCYHTgH3FpXpr8QAqqizkrq4jGjr1rci7vfVMH2j0dgd+i1Wc38zrQCtMGp81u
3K6craWDye5TURIU4uPoZm27ixc/m06Ew4jBzWOQh5Wf1e2j9LM2ectVl3xWXubPgF/q+l3v5lb/
Y3AF9dm4SBzcxnWoTGFVOE78TgkJT6tIm+kLqByn2kHiTJZHKHmL9TiD7HbR+B8a59DXhvGt8vs+
lSEFgClQoWeP1Wsr6etGIenDN5eYbjUHPP+GgVyWuWj9MtImumZDHhtvlMiWz7e/3kUEtBllPSF/
7BSgTqYpc6vk6wUCyVnH31Vlj8NKWeYHX3QF65qqT7JWRXR75PXi2H5OLmpQQ7Dk1jLC+cgKKEWb
FCv6GZfbExzx6RCbfb0zJuV+QFdkPtVGkn3y4Qy/SQaDbfwfxocwRwCIk+SF8JGyk1FDm1auXpIl
Wlul+JZq+bQrlVa8Va2Z7hxc49502hB8yXj2X5sGU6CAV8PDAWmd0vTm4ehBkLiLzDmice4/uNaw
vOtzwozbk9xQUtfnAgDOSsMHXLQi2zfftw0KGnDYAeFYHajuQV+KzgmzbG6tBxqtag7d3NSGn2lv
aUmoV95SPpCV1sajMltXDytj9GGYam6qUG3KNYGzhTmVOyUhwoat503oyhe1nu3Gwob53AZydh/Q
25Piqbfyxr2zXddNf75p1leWd53bjbx+20NlhbBUAGVDJXiowrkovF2h9Z+QpVkOt1fu8mlYi93r
fcaFYyL5db49m3xsbETdqwitYscIg2zWnitpy6hWsQqt3ihe59Lz+1NRRgDJyVmgBroNzxAY8JcJ
mYRorpLisIjsU9BowS4w03t4i8srmxCXF5baM3Roy9skihOUqZ7krYoSSPmHYbT1o66Ge1jly6uF
IhKxEQAwn923bSeZi/KXPrVU1AXx37z0w84ejAP3qL5D2MrcmZX2Mtf2nejhyndbtzpSEJDoqCRv
vlveJkqNaMJGiz1nkS2QG2vqodrZS5kchsVSX27vkytreTbe5hrDJTkFPDyqKPda/WGxBrysyWt3
t0e5su+RAycmgo5AEL3djb1PACTGeZWBqINs3zaFN2PtqFt79Bq8OzfzlSWkg8ulhOziqk66/pg/
3oQqlVVnlZWKqsoCtTaN/05W8iWT8tfSxT9uT+zK8nH507ziKoTut42fUQXV4lwSZUmlN7sEP9B9
aQf3YofLUSDKURtZYXA+u3uT52NcY/v4T/RREXjtqpPbaWHsDtVr4UKs1+pYAmAU2BTRyibbHkSZ
+55inMFsjbB2F+PkJoW1v71ml5uBishvYO8q2nahQNimsYt509JFmTmbyS6eeDYPg2MKO3KX0r9H
BrjcDjR+1+oVe4921RZR0vWN6Ft76iMvhaMU+o3fyhMxQ5G9xfw2r15UazSvY9yul+Ha3KcFxjyR
Wdz2MTTdK9zW0DE5N1y595tM2xWLZVD77u+9kZfLuWK7Vu1POtEUIDcZDv0zpdeGpkdxN4y7NM6y
vSr99qGDkHVHdutiHxLMUfEmg7PRA7pgm+dsdjlRFY+Spp72XVLXxxUzeefR/w1ZOnsl+edJZ0BI
/BaQ3Gq6NEbc57gk4N0+yuYvw+WCjwyZZO0uzcfEPvTSbr7OsW122S4WzTg/V0bVzicrB7+a3Pk1
l3OmMUJ8Q9JD4+LCntIu61Gz+sSOgh7R/7jz9Gj0sWu4fSZ+k7/O5wzojM3JHrW59rfaG96cVq4O
fCsaSidfDm3nJc1bYS+Z3NOj0vwwc9OiC/tRTNoTeNDAJpxXRv7cUnRbyPgmozc+61kjXT1aZq8e
4IZ0s/ZX1+vQ5X2KtvZH6QJSOCAuMwZPqaogyBQ1+HpVV+1EMlAl3bLPPbM2vwXZ4n1pQIsWWdj0
hfJ26WKU8xMFdASQS1xMvpS+gCA8uKNSoZJu6x2UUrVxqnWQjE+9Loz8MAzK7d+WgQJZX1eDSBAz
tvNhv9Spqf6pyrb7YhWt3YZD4qRNVIvWGEK/1mCMK2WACdgFNAIfsdTq2n1C+U7CTLKVf/K9OS7e
L0nauYT58eweYqOJu889yjzenkwqG9+0IA+CI4QaHCIWx+uag5SFCPaTN2oLpZxpHk+DbaKxExep
+dkKlkXn1Kxy/TXukP+qCkj311JHCvZ7bMWF/lz4jSgOTdzL+J/b3/9yl63cNqJ5Ag1wYVv09aSM
qRW0AaM2aNXe7Yxkh0mNOt0eZX0ntpsM6SJ2MhRbWkuboL3p6zjlpnCjeUzVL4TI5bNoXIXsjyqe
l9QyDrmsxeH2oBf3E8gf4qhVKNwmkN9qloggnTVV2fQwUSQ8jW5lRCUE1d0wy3uqh1dXkfCa0AlG
20W1OLXtAYYAhwgdnuFZAm1D/1DX/8OE1rYcsBXwOUiKnMcXsyrSOstjNwqGZBXYcItDCVL/KNt5
+HB77a5NaKUOwQZcZT+35e8p71pDSd+NPBwI39ZoST7GTqBee637hC/UU2lhUVy1tsjaWm+KXqtG
LRqKwoRaocV7oH7Ga5cN5B4Uazg2K7rzoi6W+gssjtHwos6vvL9oacb7rHaC42TX94yqL7YcQ7EN
kDIiMqM/sYYEf0SA+tDyUAaVzzs1xj/MuJwFCnlGhscCEg53HojLweCUMTUa9ZT8wCafD+arpcTP
WwsiCV0kGlzN/4k2a7VLO7wi74x1sR9ARlDGW6vtFPzIec/HatxEc9vMDSJ2vwKR3FJJqurgHgr6
+jBAl3iNYJNv9aaU8gXgUyuIynKEb+uKCsny2H/1hmAyXL9gOleS4ZannGkB97ERB9FodzqIgFWn
Swxdv1d53dzz8r4yJe5V6qRsb+AO25MEMynTKWwzpbRWISjjHjnq/N4zfnUUgA40DFB/vWgEp1aO
IlCVxNFQ2XG+TyqZ/KQ2u9xzRbjcc3yaNZ2i8sOO24aXxeTWKOcKN4pFZofChKMi7a47TXpu38FI
XxmKaB34FfUX9t1W/xRvgBHxQzuI2kaMB+LseWdksYtDR9+8ene7LBr+OUCAIKhvh4KmixRU0gaR
arsg1Ac72CXGXXDeReGOcA7WMyD2VT8GzNz5Gao9v0fhQcaR3/pJ/FW0la+/U7aV6EBf6SmF2TKo
cg9sP/8n1dYu2uKZ2r3Gy+WyAi+GncyFuCI7t/J0zlxpliGmAHt3rluV9fYO5+tg14u7TP3LTUk6
TLFupTeS1m3VJ6QjRa6RnUdG2erdIR1zvcQburLuPb9X5oQ0GQORe8MQ3WZaceMkjadXceT0Zbsr
fKpNpSrpB7rztL/9MF4ZirudPIFmKjXmLY655WK3e1vXIkzb0A2rzb9HHUBnCSbr9SOtpUfS+7W5
CbvlfLvkRd7g9FUnp7bHZsQIlHdAZNg7jkJ7ddLItQRfmBPNeD6WHOdDDfFQy94wk1Nut3/nPjjf
qZ21w/pf3SmRXNkSa02LhJHhYI9s3qxUk8C+szk5JXbT7hpn6Xd2MCaH2x/pIvPmlxG8gCMk6AQc
uXmGxZSRjo1GclJVddQA4oVB6v5TdQNJi3yd+gkZN80iIPXr8sFFZWOcL55jyQ4qR5+e0rj3Q3C3
VOH7KbhT9v69h89CaGJn7ib6GTQVSdc230gz09bRqkaLbM2yyzEcginL3806oswvi4kFcNiLZnAp
yC+iDiu8jz6IJuhlmLeI564AGllEVerifqx3eJN97wvpGcBnUz++EzxenBEeCCISwu4VDYe2zfmK
GGOCclSSlCcExf5SUpBByfJviV3YnerexW5i4blTqT/AHKW2s/nOcTXA/8qVPE1Bnu69qnUPQWdV
dw7ixW5aR4FRTzuJnUvL83w6zWwssnLgflij2Uw7pB2qLlwGxPdDBIOG4nHhR95TEb1cQ0IgXloA
8bxNCMKdD9q7qqA9kflkTOgE7dxgpGaJHPi0HDO7S+6JqlzQUGmYcavpq7w5wmaUgc/HCyYjSKW7
ePCByuVNVk7JYxMb5b/6jMDoAaJd1qPbOwRYPlcy9U5BkFXjztK0tD1aNeSeOxnjxWPJ40TKxs1H
GIhwxybgLOMMawWAJtGcxd+7eYlMqT06SfJ3MuXPWeP+ZdXec2nd6zJfloAYlzuDIB4mztraPl8H
v7VkUCVJwDoowwiNRFqhn8X+rm9141T2afBkBG32VFTm9N7oNfNrbJfOp9v310W6vP4I2ltg0QBa
Acc8/xFpNdg2XlMBkYLK9CN1Eb85YFRkOaeyQDc59NOqfcnTEi7U7ZEvTxSlJgpB6LKv/ZutYgUG
OzUspDmIcqNWZegob6bnuzjDfxmHy5KEGbEKdFm2M3Qr5CO7AG574/1I8qV/r1tteSeEvDYbYgJK
hsR19EU3dyb90cxo2VtRpTzvmUY8xuxFNu9fv2YUGTg6RKnceptRCFQL30zIjRZiNuswytwY95Ux
jfc6r5d3ApkebGmqkyQS+D2eL9rkJDQXJoJ8suZsB0ZOPQVeX+9FUd/TIr+2cquzDcprFGyIqs6H
soNc67Mij+nONNlXF85l5OSVeXz9ykH2WX0IEQKl7Ho+imybGL+4NI6sIZ8PmSX0U68J984rcXl/
s2x/jLJZNgXepyUhiqPRy+Q7uTjVo0pt89hlmvmGPrt3uD2ra6d31X0m7lip7VsXdgyfgolqEBG2
4fYP7uJ/z+th2oFWgUs/P4oKnMztEa98rVXxZeUu/C6jbC4tOADoUBhlHCXp3Ea+3oh9OgXL+9uj
XNl+sE0YyKW7QB1vsyeKOkYORqg40uI2ibj/gtNYpvqB3XHP/PzqUDSEKNasStpb4a2xGwkbrD6O
vNz5PMuJyrInGmIeWdx5Z64unQOueUUuQvLZbEFby+lsoA0eYdTahL2pWQfd7p3Xb3QkHtbwECIN
9+vmNS8a150TIbUoKPra3cVuEj/b1soQevUnWlUtCRK5WVeX1vMDxRM/ykCmyQkIRvlOE+X4JDQV
7Oa+ld9uD3XlVNEkgfxFMA+gYEsTsQq1sKBdeuqlqT918ew/SE1rP/iF231zvKa5Vytcj+lZAIzZ
MjHw7/mtBfTNJm94J5EkzdMTvsiTCsfa8tO92aQ2ZHlXa34Szcb+sRqdVH628s5rQoQQ2uaf3usb
eaCzrdciVHFbvoMLYo0vPaIfKIHBHHBC2VSj3EnP65Jw8dVgg3bq4+8x3lvdgcd2or6GdJ7at8JM
RKjni+v/cGsvXlnQhp6+jUeTC8ZQbd9FSVdoPwOkCXwetkZWR6Pt0uAg8laH0Z9AroH3Oth6mI+j
lu+sbuIXjNbY9rtkTMRXiXg4zsSBnhWRrxXAuG9/uStbHqwxGBqIlisRaf37P4qUDdBcG60hkMBj
Wn1AAlUcoen8h1dxDc0BCZElEjRvtmI/eBVIvRld9ip1DlRXyl29UOr4D3P5Y5TN3Q59yrVIXdNT
bIjvdt9Pe0UdY397kCu3EYUM5IyAR1BhsNej8MeCITfZpBT32er5MK6kdEU7tTQOabW8Vj2EYuQK
w6V1y2VOnWgzFJZGs10WBYZyeJCchEOOMShhRGvj7s7SXc6KHjiR3voH1bNtQilBuRSZa2YnkSbZ
wUP+5RBPwXS0FnDNr11A2rYgD9e2xW+Ni/MFLCB/u36BbitisdZuqj3nECSe876z7ezODXi5uRmK
Ju6KYwG/f8HWj4vWqh1Qtindw5AXug6NPriHqL+2divHFt4+RRO63+cTqjsxSCuDcxrLjI6hCPqd
OWd/IZR0jzd/OdJay0AqdpXUotW+eXRhpuZICerVqfZGQ+xAg6DgmUpjHPZ6Gej3MurtcHyf9X2H
bkNXnwBwc55ocufSLYI4Kv0Z5RHfLMz8lCVFgk2m3qfLnXLQNlRah4P/R4pL2wQm2OZOd5RZ615D
NQ1FCNBNZaaejMEq9m2V9VHjQzdt9UK/E8dsX67fg3KYf68rYLXNGdOo1aGUiq5WOxvpR80b2sPs
NPaDgsDwhij3nn7MOok/Hy7G+00kWYtENlPd3IQx4goLRHCN5mCGhpRqf0nT+FK0zcvoFyhaGOpY
ivHBLvM7SdaVj0nusxYpV+DfhdxHXANVSKolOaWmVQS4NiTlhxnAdnsYF1fdu4qvLOuKeyKax3qH
YHQT49S9HTdGZyUnI8FTb/QlEX3WYg6V5NNxHIJ5unOBbY/6uq4An9g34EIuVcNdL021RjJgUvtT
GPgNRp9Fec9O9/oov6UoKSWSSZwfdd+vZYkIenKyZ+wBcTJr9ng7vpbtwVx+w1qZDowBijDnoxgW
eZ0j0+zk4vkMf8+WzRM2ZMlz6jqlG+Jq4rx+9VDdIh6FhrxiPzafS5+xSa3tlhG7rnyHl2mPFqZx
T0TtyhZcWx5U/2F0U6LfrF6RBZM/o1F/0oq8Ouhp4rydNdOMzD6/V/S9cpfQoCSV5K6ku7ElKGoN
kNs813nPalV/SFPAGooL8mClTVyEM6bIUe/Uzh3GwOXh5suhtEBbdA2Et4fbmZfArPRFnGZfr4Yo
6wZzeLITx8iOI8rh7ePo9sXPLs7wEcuNpvf2Uwez9pWvHkba4K/Wmg1IHqqhm+0zZpprdGmZnzon
qz6OqT9/7PtOfbj9jP+v/3p+lVGsCYCKcA70te59vk17c7Ls2iLRzCcpm7eLUwzxMdAyNXxSWOD+
0igpaE9dXYmHKW7M4FQ7Si4PYoHOSSbSJdZB6wDjP4+t7dXvy342iybkOYdzn7lu4x5STOSDaB1G
HWaRjQVByRD8HCpkdHemVGMdQpzw68hsm8be6cOC0n2VJ7X8qsedae8TxHrcj7EzcicAga+9fbcA
+nxILHNono0lRf437pc0/YDykZv/SCSu6mHS24ZWhkOpme2TaS1eig5SDFwATQJ/jkTra91H2A6G
tXdqXSEbEted/i02k3k+NOY4t4e0zLwCpA6qOrscTsT7ITAy2Jem1iNMCeaHpEXEle2lFOOn3oQl
qRJjDtOiGbOTrLza/yUSZQ37KTUa4xmZgMXZtcod5H4srbRdTcRnPcqLqtTfpz6OF3sZTPr4lEo9
KKKc/eftB1kh9RFoTml9yt2gCkI3Fba9o0qepOHYYXnTh63AEODtKkWkPztA2xGqCEycy1B4kT8Q
Oy/7d/mgfDMcJ71ydp1s1K/Jowj+aCzaXL5vfB99DxosOHtoCtuNfSAmWGmlCxtgP+XT4h06X2Ts
Rztu5ZtaK73+qGmuZp6IMcfy45xQU3+Im9gtHpold8b9uAqHfJxgjpvPgLQKbKDaPDf+RgDNG+E2
A3yZ3zIKCl068O7mp0Y/xv2OsHPMtTwkUh6QV8lkiD1uVRxm1LPTNAwmYqsEZLHRj299h/bHQaFy
gQVjESRY1TRcRCldeccVL0Y3WzpifW6H0Ec7zxBZC7CT3X5sjdZ7I2bAw5BYEmXuSUXz8aVwqiT4
BakyCd7XtTLU+8AahiLUvcHK3XAptbY85a5mez/b1O3qw+RbXfNPozmVNYdxmU7C2CnL0KqPndcF
fABfdeP0WHW91T4WopuN5waqQxUVWpAlh1j1Ik4fcl518wscTNP8Z5ws4b118XW3MMAyzP7zZFK7
OzaaQLkkLSZj/DoDHuseCvp6GWdN7ydxWKUw1AP65lO6W5BREWbYJSmHKRxSUdFoMJtq+pcSw2ju
a96Q9mOlxb51pI4q0/faWjU8li0guENK51XskmC0CIHH2RDHauqGL40ymurQBX3q7tgzQxPiZiow
/VsUX2VoqzY/5nVvyW+gcHERVvbkaQ+mVnTvF1ciDh7axeLHY2j67RC8W6pW+h9kjzDai16PJvzL
QI56toTN4rsUhqAdENBkg3Te6gOtsVPlpqP5pXSKcd6b6MMHIcJ967/UIRWxNzKRdo8TJgzZUdmd
o4edN7d+NFiZFxwonsTyo+IpNsO2tbJvquo7C6uwvu2sI0KM6Q+yKqwSF6PN49NiLL06DCqZxq+a
06Xi4OuF7YD8aXq725XpMJYHozdbD275mKtjCu5EvLPNWrPSkFZMUu8ReHVFaBV+N/4YsT2aHswS
ebWd7cmGHEkOZmPssyyrjMMYQ7FD8AUf+y9DHxjFd3/Ws2k3LGmAWB2dXO+XUTY4FIVT6Y9ZJLPO
2A1W++CYI5gNv579g+W09YslQHnsZOfWyb5y3SHYizxN2h26nG39XmBr/USNZMwPJkosAz6Rrsie
47lZsnDRvFwAmgn67r2/wIENx1IOGqyfOPm2FrnSLHSbsVl2lMTi9l+hifhTbzTZ9LjIPi56YBz+
IIu9l5WpvaPwM/hNmNBN7NB9mSfin7Afsq7MQ+4yob8xssKeHwy7wGPEnc1M/9zEamIDxGUxLHtX
5hpKtQEE4EGGhp3r7gsray4PVQBH+COqAc74Y6p7t9vLwQd2GnZtWvchmmTSjZqgdK2d7LtRwsVx
F8srYD8gFLq3qqwVz2KJJwU3WzXr9W1KF0IP0MX8JSuaLA29WhY/0McakhxecNM1+8zrUMpdHMVv
a4dSIbHXTrVrPNWxlvYPi124rKJqG6kLtm3c+aGHtp7/qC9mZTwGeVl9CgC+DI+pMbcyzIIlfSzr
SddOglV1jmrqazccBcPsc2kZX9vAzvvdhI0NjTo77bP9gtK9+ybn0dXeZgk7YgprHU7cG99uHPOx
rrshiaQnfO+HyGOxvMVieGh5sWqzaU+TmH2FIPUAbOZ97AZx8w4+ivkhqHISa7nY3V/+YBs/YyRr
serlZYp3GNyMz23Sl1+JIdIXNfR2GTaK/sRJy3T3K5Sr4Ust5TTtqGAu9jOOLp7zSGdlyMJsmoZ/
Rb04v+JxGsTJFn2dnySO1lxLKm11kqfAQVjlbe7Z0/ylMQYYHACPEv/ol0vCKbLSxfVYJjfuPxTO
bGVPfmdk2DPXvMclTiFqct+AxhryfwoY27aFnKbVlF8MsOUlQOdm9iqszKRrDiEnbikjBfCt/JDq
qd+FeRcvdtSjsWUuL/X6f74UlchRp9AKZfcp+xYkxzGQTT/sdIRFfko3djALG4AYh6IVnfZGq63u
xWipYD5qXlYnazjk5KGoE7MnspBS31tL7/zQpi5D8EdkwvlpY6eW77C4SNUHLXZUETouWLI3fZxm
rbl3MNv41xiF8YnzpMVf5NCU2WE2zEz8mxOcTjsJFPa1vSgiTpJaaiBk70DOtoF9PWS6WVZ2eppK
u/g2FEnTor06+fp+XnTtTuB5mUXQCKULwNsPmwd31/Ow04TkaC1znJ58SP8aH8pKPlVEafNOAXa4
h3W8NhrpA9hKn0YHIJXz0WoEj53MsLOTXrf9ExIyyw7pL/NtFkvvTmHsMrkkU+GSRft6FaTblmJb
BK66yvSy0ySnfwhx631FFzS6E7bzezdBO9Du1fxiJRpT3Tmfj+50QmsS5oNqpXzRPI3n1pXL99uj
XKb/4OaoNqwFh1X1ZpPpERHUNmAB6O3KyV70IvG+aM7q4p2kBi59ZrLcybyuDQhGABwn1nykJZvK
mN24+WSNc05lzBHPZpEYjzWh7iMGc91RenP9cHuCV74VVQDUqleRMpRcNtsimaHdJFpXnEhpmqM5
9umDmRnjnWW8OgoYn1XzAXzZFk0k9MmwSlyET8ofyIlESdCkj03+9fZkruzxgEY/TUMKUrhTrn//
R0mbBEAnnp3lySSo3StHc3c0ycADFpa7vz3UlRmdDbVZN8PKjJnapjyV3H1vprSQ33R/vNfU+D/K
zmO3cWSNwk9EgDlsSUoWne223d2zIToy51BFPv39OHczkgwLHqCBCcCUqljx/Cecv/4BF/CchtXI
ugUCPu4QgcJ5K5e5OmToiKLKmqj1aKv1vLh195bZoxrmsjCfPts1ysqbFwELa9N5ncz5dlL72cnr
+tBrMk/DQZ/i7cWmXpLhnX2tjZYKXdkGpsEx4JQ5Wq8tTzutbQ7S4bhPFLf8ycljYJNZrV8+7tLZ
qmIIwe7QFeKrsrGjj8exaLGcBncaD1PMTdBU1CLIPPGGRT9WwcanNRr4FqIRRkprg5+QlHuCQtlt
1kvh6TRH+nqQynXYLFWwn7fgw37cs7NBZE9nowBeAyvEP/IEu1CXISdNwYJiUCzOjhe4/eKJMrtu
lnL88+mmeALB0jOA7XE1PZkXHoojZ1ppavQ4o4rJzfypLLKrJm8v2Va/06sNM4RijkMNZfmTXimy
mae0G7WDZsbkI2hcWbNN9DRb2SWbLJdPf3SOGFQXyM2BmrQ5fp6qnzVNOklNQeAwLabWR/CI9R+1
OjitrydJ/makevyUJnR0V65NVu0+HtOzbWRrnSIBnADoKBg7HE/MSkvGzEhpPQHh2QMzOVy77Eu0
s/daga4MZEkbZOhsY/CffZF3dmsBi+gHtaQYgGHnFKq4glzYN04XGXgoRwg+3LBGOUhOScTsG+2m
cXUPc625UWN0a1Sa058JWf7enOpLQ3c6RxClbGUWJiONYd920qkRBzVH1lV8gAbT7JvVXULV6Pur
1EsvucSdjh9NQVH9t7RsgIaeOoxncoIvtAC9cv+1ghJGajT1fXoB7jwfv83CgIvn5hjMS2Hr8H++
kocJsqdI2z3I1P4+ptrtUNmNDzzyJOw1udDYWZeIP992XjYqdkX+4bixrMZvOdZX4wCzoBXhuPS8
s5qszH98PMH/j57+d4Ft7qPoPblXb7R5THyOW9LHkseE5yZRqdds7Xveb0LNI9Wqsg1OWjp3/mqZ
7bS+DN0qzW+y1Wst8/k3mXFPNbewQttCMHiflZT/71ALpjKwYpnUEZEiq/ZYpXlZHCagHrAojwSx
XZOTcOwLmG31r7mEuBBAcFaHB+ScqYyalMLUTnPyLgtmvUvjEJAoVV5GvXVJkmyXptgtsaHMu4Yr
QG77XqmKvxNXZjNsSr3iqVx0rnWYBRGvQZMYmsBeYBryu1WWdXbbtB0GSY3lsfe7xWqkQbvA+EEM
WLTJvZNgALizplj0flaqxnJjlUgb8FHOqEQ+OIPjVg/pUBn2o04SJLlxSR9XgSaWBL6zy+v9Jq3q
TnleLC8zr5kzTnNj5nlS+athLD94gbfqLp2dWt5rONW7EXVOyCW+1qNRPVgI7Pu/xSqBIoA1TRzw
ayfug7goimqfogXOw5WnlbZL6i2mJS1d5y+EOnotsHGdIjWvumm/VkvpBQTHxD/TssT0z0gJPPEX
V7FKXyw2YUnZpAv3aoh17QdTvq6IR87q/qCuFlH2COjI1O6GclSfRbPYL4qYl/JxLGNL2WVx0fxA
NaX+zUY9eV5ytcdwDStS0GVly/KzCikGXDfG7DUDD/VCx7a759xZ5WPfKBNCNUsqt+MyWmJfkxKZ
4nHC8eXr89K1gVPVKGdLi7DvoNLn0rstSsf6pVag1DtupqX2FaTFXG6T1ot/Yp6Yx6HWmNkYeIWX
rikmKc7qBsVsDS+13SLYxty/7wO1r7wu1DQhwGaRnGXzFXkXHr7Raqq2L6nqLfUNJpqC/OZkqeYr
0aHgu0lj0/hH9OZa/rST1K0OQGutcrDMxSifZ4+NjdgMVVf8oXO8x95eZ2MNZk1JtVfEn/pLVS1m
vi8xyqkTv2FbjP9x287N/4CoVq95lubTldoUwnpYEkpFoWq2VKXrNeeTLCtu3c91nw9JUCkWAT1z
JrWVt6ja4PWgtArlJb0c3bs6rYvpvskV9Z9qhTly0NPGzecArz9nevRk77S/hFfnbybJP8nDLOvu
i3AXTftSozrvKWQWC1BTLlc7cvuuRcCsOqJ8s7xiscJl8DSC+MBh/0pKbrO/6BMxcqSEG6rvqYoq
bxtzqLrbwpmzF+xd1IzCNjPfN/Iltl+kqLzxb6bH8EblUqqp389x/SbMrB3vk3HW7L2tTqp65XaF
bV03HXzTW6iFtfmUN3F/Z5ithfWijR75ronTIQu1AfUZgFAH/mZQRVgfW3SPxQsAP6uxBF3WfKZX
6nAScOW8sxK3fcAZneKGhXNAH6RGrHm+hgdwtSuVAiU3gWXYQgFHN5FIiGLd6TFo7M5RUe0FmVlX
hj8aat6FYOig9KmTub9UxVqLG4C51NovHK5pMFae/oQLU2mFa1qNJUYI+oj3uuuOAEoiGfrAEBtP
DNjFfZBmSQXDdhZ7JlhuaeF+T0YzB5k+UB8yJ2WYfWuswInaxO6N0IX0SyiL4xZ5JPSucjeJBTZ5
nW2PB8eNszLIUoVcj6nILLxcHD1Pg56yx29dkMLg9wjGKQmCuOWBlSfrl4yzK90ZRq8+JBovwJ2h
Zd090mVGdy7GPiKhqftlD3AJd6aRmY/ow5sCV/G1KoNFquuvbk0pRFr4x0S6gRHcLh09F/hIWytf
WcjM2Dl52+6wJl+/JlNS6jfGosfGlQNm/adQ+gojkbmZLfZiI7ZDJZXOVwmPuQsWjiXNL5tivOOa
V32fWp3UnVTPZ2BYvXvSKIf9xi99/TnWc/pNH8H3g95LOyMYnNFm5LSirEKhczzwUnMASDPV+lX0
WfI9L1zhBeOIFJnMGn0WvrKiwwzBLNz0RsTl8ofN02h9WCtC8xtTalTQ0K1NYTar7VdrWl2PuJR1
RQ9Qp19dR4mrMJN4buzyyc1h983Eb2OxVIFLpGb3ZHaV90MYfaMH0mqrm4GK4QrLP+2uM0+ftFCW
GL+TrqCvg695sch2Xt7rP7EuwsWfRxDjmXpKovlF7nmLb/UAnxASKaRfCRD+mAuxY4id3meuF1AZ
Wang6/bchiUU8ZuYxIZflVhn3qpZPvuMKuqVhfza32WmVmZU2NpUBKPdwEZsuEI9WAUE6p1RIjUL
ssxxfzt6q7865qIqfsIUppCm8+Cd1mro4ezMMxtwlynwCb3YssIsFvPgjyQok1vL5v1PPDmOAWys
Fn+8UejfY0HszK4cxunrPPcUUefW8V7LZHG+OPVUEj47r+VtvE6QndxumvoAOXUur9OhobKjwNL4
Ts6Vzt8KDKrDdSBaKuwSTd4hGB3LcILefVAaj5FBwcb56zo9vxE3jToLp8TiwAA0HDTOs0a6PjNE
fepMu/09JJzdsB9yvQrimsNn17nK8sSXE1/HobYUX8v79otOwkzn9w44rN/3iXGXJ9KRO68b8jpU
IaVMfgM3lrgdtGZfG5LlZj8XaCy3rZWyLIWTjo1hzttyB1Muve/FiOnmmvbps2rmY3qFoMyKdA53
AxGq01n+IGI73dvVVH8p297Bd3opQf9nnfxS/LVGNhqZg1A+91VV7SAExGVYurX1pXOoCvpjPxhl
IMViPWeDIrACxlzZ3a+K2Tg4ppbGN2VlhdD1qc0Cd1Cbt3KxR6zlcK783SyN2weIjmcKGPGK6ECb
qMLe9MNS/VCwIbNYLJrHuo3dTN0tzmAwwopcfhiVqsV+ajdNvIMDWqhXlCKxQ5BSpy5XZGlf+OSJ
cSx3rVlNWHPYaxFoXd1eUylYCr8XZYobyQyME2BCNzxjDr5QoIaOe4dl81QATlud65NDoxbhsHZu
FrSTYw1X68SY7YrVzPvAMwnxC6QyLn+xx7ZeezzlvlWUgB9r05sH6l1zP/q9Z6+NXzfzwmk7F90f
sJ3pjwo+4LFnD8Zb20EQuFbVWtWv0nlub41hhZ6LPopTc+1NSkF2bGfUcdu6+sLFq32tinr4bsU6
sh5DK+cnEj+7es9r3flSdkL76mKu7vizAAbxEQ5wzc2rRfniQBl4nglIxuK4L7Ao0KSakp2WGlLZ
gVgbt2tmOkNYWSuW48281iM1qZVB6vuOAkRs2bHcaprddcH9eHrItNpLCIwoi+dcHV0cp2Wla4e1
KUUVzkKRHcuDsy8wZlv/rS9sgWHbr+K77fXxC/atXsOezp3KH1edLFQTt7XZ1wat06/WwRNKGtjS
WqpDbrhjdjUpNasR7mk2HdrZKsSvCTeT5Y4LuKmEuZHO2ku8SMxe6W0fH7qumNY9o1RWV7JKbD4o
2XnQlyezj79D0UiXBy4OefPVtJRe2dWuNPtg8vpc3rbwgYYntJ12F9rqrMVRp5ul2fgEOrJ5+1OT
j+6uUfWsCtJ+SJOvss07CuKcJ7/s2FvjN7TEgrJLHSv1blRVgZ5hLvoRERjHyB20JbMLE7133Ld4
M93aG60+1rvKHbviekrsVN8JbAPWvR0XuntrUqQbf1ijOyg71S10b0+K2mD/QjA0MQSasoBS1+1U
ksvbj1GcQwf/btVEjt17SaKs0bosQo8ITVy+9syf/tV0Vq1N/AIpR3tXIQ6072F2mC88s3VlxyDl
duonMq6nQOmJ3YowQfaGG3voeOngWF1PUS+0urgRila6+AGK2r3tLZIPA2fOLXufFZRpOa4brpuw
25M8UPOplQcuEY4AgGnbOtR4WomfIPKK8YYl0QIBQo9z99bhAvraNfDwt0plzWHZaLw+crOpebQp
JOl+I6e1TF4mZcuFCRSeL01QNc3QvFmoRLUAlLXjjEtIIZ3x+hwnsWvlrDQ/lmpCckeiTOvdmLxW
jXuS/ZTyql30VFJZM2vlHnMeUuuYiqbOlE9dNfF2MmtkGdVsl/O9JiuufobSCfeGRGThraFbQXJ9
FeR5LWFH1ljp67HVWDdwYrJ+n1eetR6QS1h4TvIGr39XekbcMOHX0+on1hxrAVR+s9rXkHLz0BU8
Yb+UZjss+G4sjn1fFK0zhascyaaDjbAuf9pOUuLxZb1g+yWH2kx3MLxc97qeZd7tmkTtn/tBaYwr
KootLxm3GMiBb1OoVvdAaxo/dK17b68YS54KnxgDr72268ZrLsAPZ1jHJmFmwJETwdaH13wMCsx4
IGnqtBbRmnb6i867/42qX/vTVab8CxGal9KCz+EOgH51M3AE8vBQrRy318Zdb8SUOSIxKEZgt477
pa3r+gLYcQZJYbSlcgbBqARI5Ow9bsWu42almF1GGawtzomFhD/fGNsUEhEWuJdMD847Raly84aE
Qe0grjwZRNlJDwJLmUVGvBJll3pT/4+L49tnVbsA5hg7wMTbdI2bnPa4W2YLRkNBOcfNCe/ZJB2Y
jTqAaNUXl4ju5/MClQCxdDgcMSkg1h831cbxOGpEwURK1XRhYXrTi6Z1QzjbmfEWe+4liuH5F/vX
fHnrGyg59Onj9kZ7Mcc1mfLI7tkOylWIGivAWr0dq1r5/jEU9m5b+MeBJMLhOqtOpcB6XmxredQv
fUIVPG+qYJP/vKRzan35bFuUK4HpQZdRvILAHffLcqfKrlqzjPCjNK4Hqsr3XKCUG8GV78JS3vC7
Y3xvq4ziBYgaBrRePZn0hb6IgnlRRt1YZdpuLjLd/pl1MQS2FQTrsW9xyHjQ57jIb+e0KZ/VsZ3n
w6f7u3nZIzIBUGc/OfmO6ya1THgRRsbQpoQ6ptObNiIU83OLY/Pjts6XHQn0WKBjkgDNHmLV8djC
yMFzIQV+bNc52cvBtkJHZvb+41bODK4p03OpRA5PRuqmtzxpJuYn2HqlV1Ej4CWBnlGkCJdKnfMA
Xp37MnokxUe8w7LOb0Qvl1sX27f1gadlbnIpS1b1sC6u/aqJdMTstCC5NhzxOcrCmBNVXnNbd7u3
WMmFiitRUnhF6KVOKV9qp3W6ndXJpTm0Uh0lRuFTJ16ILrHmW4+LWLwz++az0av/7zDyE0ZWg0qz
rZ//4t8GQla8n6oom+ppVydxHHCZewX8H6KPx/Z8JWJdz/7CykAGyTI5bsnIXHUCg68ioTXpneas
31cno2f98vXzDWHPxcZChQfr25Nqfma6jaZybY+gxYggjlV3V3PWBSlSwgvzZfvNx8uQ7dLR6RfF
A7bQk51TygLkpC6byKs96w6JlRcU5fCGzbOMuGUaO8h7fz/u3flCQIOxbdN4knCIn1EweGQ3gJdV
hNGPE05GMnGbnI1PfyzwMwrSACHUyGDKHH+sQlWwv8mdOiKGIyPsSIzldcqSWEIDO44Lm9n5KG7F
KxStJrcp7ignczCx0FclNQjdtmm5oWI3uJ/02jQcknVIgAJ7SysxvfKWz0ZUbalhWPnyB747c/Kk
IGP2dKyQUxM53HFzv+opxvhj5+rywvZ1Nvk3vhFrDB+3baWd2TBopr2qMB+jJV4W34yh57mxVwcK
O/SFps5OczZIVJJb7AZcoLMik7XAZnFsdYkW2eh/pazsoJoam6RBreOW3M5Pn5yQtIP0E6UObh88
+06mSmL0WF8o0xpNZiZ2qlcroWNW5oU5cjbtN+00eneWNe4L2qkhcgpGkmkqD6gZR8RfbVws33Cq
mZwLlf2zqYgJLQoMiASY8WC5e7J3WLLOdNFYahQLtDL56HXRVKJx9au6WP2colfiiyxZ/3x2DDf7
CpYcxzn0DOtkHnoFOAdhCn20jF6/39Jvg7Yts09/qW3LYAShOMExOR1DvqExlXA+uf9j3z5IgOFB
KS6RI86/1HaUMIDMcgg0p6u5zsBlCrceItNUpnCZRieAUDCEH4/Y+YfalhHNQHmjrHP6lqnKrgD6
7oZI7aUT5D2WpqK4SZLixoVAHpS9eWmXOl9XDNl2j9S2VEOmyfGWaGcm1THJsajk0/Jc9d145SWy
3zdObERj0YgLW/D5ODpcc2CJbdOeF87J2YLIbdRWVZujfPCSwCHb2ocuO316HLmG8xqEqMCewQ3g
uFcMnoHngjNGuFckf53M4PqGc0vSBdNM8POBUqL3pNWNeckhefsfHx2d216/bRccMkiOTq325yGe
mlmWiBXXZvmrGnO7G9N6vVEXrTos3ALx2S1y603jmXz18dw5H9mtaTwomfHInP69BP7nzjM2VZ6v
QyYi1eMILetpifScqsDHrZxv+bTi/Zv6ymuRavLxyKZF2utjNYso6zVK7viz3RodVWJvWC+9Sd9r
Cm8aiJ9woAiPPJmamkuKBA8NEemtYfqqlP1ucTMn6GP30g357OHBZ+O9zYREWM4E3VbJf8YO446G
O0+OqEAr8+9oCZOW8q2tyACfKdJu4m6NHzRnsn7MqZzLQE3G5oJ/2flC5L0DIwoCEcMLTeT4J4w9
WYUCO+VIpOhe9vqMofaPUgWvdiprXB4Elcvugv71vSnj/n+rQaUN/fW4TWPM9HGiEha5JrigOiF2
JGDD+fSSh4iCvztyYkzXz6CMBcgvnkpaUVCA7Jqmp2Zfjl8+npdn9m9cQOBZc6vbTgITid9xXxzq
3zW+FXOUOinC7FoZ2MViaxHrPSitOfmVMWqP2LMsGhurWsb+Ytt43ZVOogx7jQJQfxWXPWzStGnF
6I+yT4sdegAtv2TUwS853SMIswckIHAIj7+Teb0qWWciXZkjJrJ4TjV7+FM2c3Zh1N+Z0qxSNgPY
ihCATy+BRPEVdkpKH4ZOVm0/MKUTOyhUWWUhjtl2dujMdfkldHwh9sSRDGrQWG586Xn0zgyDDWax
D5vgB2wYx19FyzvpjJQaudfX7r6w1e4G29L+wuXw/NjcEp4xE+LZYvJmOTlUEtI8iTfJZMR9oxr4
sGqmBbIvdc9PO9w87tJYUfI72BrF8ukbHE5oBn3k+cf981SgX8Qwn5a4kJHj9eMN6PuTl1f959cp
txugLHN7YoI7Ho9ibeiJEDn9K4cFY/9Uq3adws778RI6329xkeVwZgvcsM0zlEDCEkmaBTXqyGUw
RFzm5L6D57+1c4ie/6xTLgZdkIPBPjaO9UbePe6USZa1LIihiLR6rnFsK3kzZItuXscIYC/5nJ2d
yzQGE55nGFMEA5GTESzqmNjbxHCivHPbvxn1lvpqGgdXOagzm32I7E5xnsdGK94MTPOMIMUlvwwq
khRaCrVW8T2FrA+MuCRp9cBx4LSPy1y0r4pu9mPQVUX6TJaTJ/0FJkiHTHCc2/FGH4uiDjLes9/n
VWRuSC2i+k0dvKyi0ivLr0ZqUZIVJCgoIaZYqFssYxFN1GO1YsHqUIvshQKSSSIGRdB639vSS76t
iNv+mOtY6r9IAqzKaKqXZH7Sa5fzvkPoPZH4qWTm80pqZncz8cqASqVzfd1NazyMgalRS/Bn6cyX
8mTOliIDbXIf30K8N+TlZClW0yTSPDOsSBnVV3w4TbbT+UopWqSNJbGuTttf2OjOpi0tspMCvfB5
NxX98TyyMstd57GzIyrri7YfnAIj8QRlWBYYazJ/+poFy5wrIibSMFMNluVxc5kp+nKB2BSVlouB
QwuNZaziXx8vxbPLAI1wiyToha17OzWPG+FgGNOZzOxIIV8ymGptyKg36+OtWaTdo1oV9oW1f7ZP
06C5DSNvNdbiqXcU/g1e66YzL0SPGAkzhnCCJ7d+4VO92wrSFzQwW8nGPPlUIi08BJeeGrlzMT9K
OJGvi0guKa/eawWvAeyqwW8tIJjjwaPCnTYGyugoNfTukKv16kNguVReOJ92aIU4cMh73i7bp/6j
upcI5ltqRejJ9Z1CmTUotRpCgGlcOt7OO6RhGLuBSYA60JRPppwDJYHFr1tRL7fCoETul2Pce+Ek
O+8QyBhQKQ9Bnp5n9YvN7DPRx9WNzFhm5YvqFcSuWVreFr8x1jGfP57h531i87dYsxYHAKfNyVSY
KWoI2XdutJmlf4XMm72VxXLJcuXdVnhRG4bh8OfUebKeuqFtY+FGk+ZOb92cTjeaksm3j/vy75o/
utEBCgChsyXj6Eu04smmR8StaqK+9yJgX+SEaO3HbL8gzeoC5IiGce0Yi/tnlFrxT6x0c36VJur4
s84Qnu1h+6watOQy1vYf/6x3PihCgM0Qc7MY5s/xOhBVmbhdXJEBWGip/SjFOg+HyqqK9XWBOfXn
49beGWqY2XhLsS0CkZzpYoZkbjshac3OrID1Yu1tfG7Cj1t5r0+oYIiyA3BHBbb99/881KZ0atQi
HrxIkMQLJTJXI4mrAUTXafQ/bur8JCNwA0wK+QFJ3jxDj5va7gvQUfiolplXVy4XMH/FL+U669Xa
VxJL/WNkFxfhO6NoAjKBL2E6swkEjhtt2rJREWTF0QTVNGjVsgrUSVwyLz0/XojA2kLfIOtgUnLK
o0/hII6aEcdRioT5vsmy4hf27Bhkz/ghduA/F46zd4aS6+Tm/61RVkALdtyrVsjYtLALicZk8nxF
xX5CTez8RQVzDD2t128aMfeXYg/fG0t8Fwm/JsUCAd3JB1StYU5jkcdRXXJSu65Qrzx9vST6ebcV
lPI4SDmU1k49Zxd8QUxzGeLIWMtfeMqIXdq5n35Ck8lMLgqHDUcABZntR/xn2ldq7xTczZVolq4e
rqau7MvSLi7ckt9ZXNyg8IXfBLfolk8GLO3QK3OoKZE09SzodavaV/aKnnOtf356bR21dHKiqRYm
IUlMS16LmZmDo8VNolos4alxK8hmA3mlZawMu4+bfbeDzHh8RsEjADyPh1GvSZtNNYaxnLP4J2CB
NgRi6rs1sEXX//h0Y0jOSGnZSpAUkk+uIdyCibYDjo9MriCPBjlovlYvVTgNqnUBO3pnDlLn4WYB
VsZuf6rcWzNjhTnkxFEm+xhbmA5PBWl/1sefcxTgG5SFwxSl4CmikHnEYA3SVCLM6+HMqjkMdHuS
h08Pm0dPcHTnerXBmcffaFSKxk6WLLmOjaHcknK9XdX0xm1DweLx46bOt0HYBuyxPCBQ6zPvj5ua
pmyGRLsu0STTf0wZ//Fy43lVG8JNyuLq47bOpx5tkemw+cGqG5XiuC29I90rmcUSoeAzKEbjGY83
vIvtkSfCj5s6nw00tTlg86xGJ31a5VwyO3MLSwdJLG0R9HABw2wdP+uO+W/VSgVdwgIAgPa0xJ60
DTerRZhRpWhj2Djpr3H1bPiPsrlwEJ/3B1QHSNThL9CyM98y0SBa0XibYEezPhK8V1wX3iAvYCzn
H4hzngocTxMQJNwNjj9Q4cRZSh6aHsVjau7bgfxYb3Vrv9TWS0my73SI3DXkvHwgat7O9t//s5tT
2K6dqpdGhIXEZl3jQiCWhfPp+zwawE3Jy9Bxm3BO3pClPc9kWtp2ROQqrKfJ/ZGW9t2am/OFXfW8
O9x9eQahhUY1Ry34uDtYOq1G4+RONKTa39FKsoNZSPPCZfb8CkEjWzdQGXKVP61TxYnATaYdnAh3
nXr2jVZBAFXY61eeyQokb6xQsBCB4/lZG8DNep3oVUrpSA95FZ3cXcSoaEXfQ0WQ/dAdUmd6Vqc2
vtC78yGEYcUNHZAPTAES1PEQxm6JpUE7clVpeTP0Usa+0qnThT3onVZ4sG4mvXDbHaC141bYmdIK
eCmOzMWqw9lq6iAZkFB8vP0AU/D/OX4ObaJutnBI1iCJ+slSUhEEdWmbxVE5SscLlXx2tMMwa+lP
LAjGt6ST5u/abFRlb6Tjpv3Gtb9ztyQzb4FqYsFOD5xi1ss7PQM4eu7LVplftmK9so/zeDLudCq+
9a5wyjp+4rHq2juhxtq4TzCDUlAeqcZ0BxuvtfYuNbAUBWUFqKbpDQKLpC4GcYNmTSxXWNxMaA+9
yit2a5s4ZqiOvQU/PWum4RqvzlK7tRZrtEs/b9qh2CEfnJarCXua9WDPWhnvSKg0zVdTUcRbJvrK
Qq6HhdxTi2GceagNJRWh08cww9XFqEoZTnK210O5aqUVGRLQJbCGqqe0taTd8LwQJm2g2uqGv30l
h/6uaXJqhno/Jq9CwSU7nNV4TR5GYZBwUCE87cOVnXhFsgB7OHS63nph3bfJwTYUHdgfu7Kg4E5p
7moHJcGDdPT6adDp8V0idKPY21hEd4fJMVex87JSYimkl6YXzSZGZ3mIb365+E2tYAyl5QseQ041
Tq9zNi//5O2IT5SyTqUVzLlmlc/SoMhDoKgh0M1J24acWMK5IdUKa1dJqKfBQcTJBS3TyVbCGZGD
zR2CNLzaqieEiql3lyJ3rahGaIq8B7pMnd9Lp6jlj6GVMr3RRpxAr0ySq9RvurOi/RqJq1OuF912
Oh/VMMoy9KVWnu6FyIQ8UPHtrjvw0a/W0Az5dd1ZmAoiNlQqWKGmdMN1FNq0z2uyS3DZ60t5pZkT
WpWqo3RynVskzV47DTTm0MIfqQuaSY7KwcxwbQhTOLr1VV5y2btWdE1yApp8llue3sufabEm/d6R
GqI4Bd7oj161ehd8wLL7w9r29bhz6iHBpkrP2xmDEWN9yuLYdgOI8Gl2b84ADrfWOmjTNXfyKb+y
c1yywhSuKX5YgqBUC3mixM5gac0ac8NFkS3+d10x3MhKFnGwVOaIb0Sjr1XQT7GS+NNg5DKUdm4h
ebKUcfbXbsCWqbXJsd38sabyeoiVWfpZWxj9wejhJ4cFtsrDjjOlXJgrrdoFXNpH9CMK2bHzs+NJ
Pm8CF0kGS+a68sbr7cXYT+qamDgDTmLciXRO5qsmsdAX+bU36POjR0GIcCIRq8oO4+/W+RYTdjrc
enPhfkvHXP2C1aDnBVncpvVtMuOv4KslfqX+aKASDIq1Zz5tvolV4NqzEvtrglAnmJtU6wKFV1sM
CGzLPMhAQ5bALpHJcFkxM+lDnPUIagSUeagXJf+ia63yRccXJX9MCBPTXnuxVvJRY75gLk0I+3Jt
d4V0/Lrohuo7WvRhCmfI4EpoihJae2cn7jShLrbKpQ8kcc+Nn1U6+dapIdxvlhOL5iqTZmcgyqLi
/XNMifdEV4BksQc3FOZzOablP5PVau3V3BtLiZJAnd+g5efF8+LAMn9w0MyIwwDo0b9g8sX3zwav
eeuUOdFCdHMesgpNkEfckXLwkI8k5+49bAN/DNZSxnca6ZHpLmcdy5/LrAmC2WqW+82MZyy6boSx
w+00LhMSB/h6TYDupZyvtpRSezcOliZ8VglDiFYt9b6zDcfFFYrMqffHLTDysDixOR7i1PGGvVeS
LR90DkHlf6lstG4wiinR8edcMUVVhKdhwwgQuN46I4G+T1lnI4FsFtHrT7YikvVqSmZV7I1CH76u
sTOKhwSxWbfL1LZsw5lPSeR6t2j9rprbVd5nRRIjve0V0qlxKRsHlTyRSTHDSSg1zpRW35i3HLUx
cq6KsuQ+tUQhr4lSMNubUg6jiCpM5pQHb2oL0+9T4ei3xSSQeQ2GJ4fIXWN9ueXSbRm/Yt2Sb6U0
ZuPZ6jrPeS1aV6m/xmCa6hetTKciKic1G/x0ldZ6Ven1cJ+vWBXs7Ryh+CtBb4PVBWO3WEpox/Mi
OPNljFafaYKvJQ6pLiI8nGbaUEU0V6HYcXtls22bkv9xdh49chvrGv5FBJjDlp2GPUFZM/aGkCyb
ORQz+evvU7obNbvRxBwc+CwsWNVVrPCFNxzLGmXiYyHCbNxNrdLpLxibLMvRHeu62nV1NLOxFji8
J7fubfwu87m137ixuurngmyX4uwqNS9h39VhORzpinVfHWU2511fu6FzbhXaBVwP0RIHHHDtk73Y
lXrop6bTH7wGE+YfcOny5hin1CCPdBVyzfDHTInij8mMxi6Ej9rKaTSZynKcLDJtJBVJ+hHai5a/
Ygu5gNbX51DJ9lbDvQmXpqzEB4/+bXu2uQk/wLuqy5/q1EThHjYeiW1CHPEv7SvSpi5zl+oBQJjA
b6xLQFZCPS2tX2YS0XxDf6Nq9jl3My1TlB2slnVejPxfXh8xPHuKq3j+3BQYSihFqiU7RGc75bFN
U5v/eKa/crAq5B19ZHe70Kf/Z1EUwZSSENNSFmfnVbP+tbaKBn3DtoLsuCyu8xKprZ0Gs7Ok6WHJ
TQVx9kJt64PK26mebG8mrkkrFVPtiK80BtB4DWvHf+TmHxX0v+ajO1HS3Nsi9jCuW+KakzRp/clM
R+V7k2CM8dGZM03152Qx3roo6pJPqeIKjuWCMAu3mSKM9odQ0LaLffZIOXxZBsXxvngg2mHT0T00
Dm7e0KxARh5NQWRd7eq0wHp+xQzKhF7Ijwx57mPHwLMxUjASn2dFenyV+fQNrUcAONy/yxMKWaYa
zHWaKPsOFmX7KxmTCnPsZih/wBEMkeUChvVzggD4c4S/tRyWVIKERqfXuY8j2HHQYfUmOybIhf/C
XzSZDjoks/SzFXtJ+VREhdAJDodar/x8hKm0l8kf3hLlXCXf0ynNmu8lErHQxvUBLPqELg3yAKMx
fqTXiB94OU+L8mW2dVhHfsw79s0CkCs+TyT8Yl/Qo02hjjbzS+bEXX7os7mtnsdhiPpnR1GH6QFa
r/oEuhv3ttjp0pxlVprPrdqbdIhTaHGnqm1DZ+eCLFB3cNchSxFd8osQUSg/RQiKVp9UbJTtk2tO
1j9ImLPb+jYu4w9hXE04tilodT1RChuWR6LjpXmoQz2ZXnI3bcodutmzcwrVXut/Oig0fiwWqcWK
XZI9nqpFS4aPxtAV/7mt22pBY3bad2XwzP4fLwyFfiixd5m/uPwr4Y9NGs2vc6EgfYF/eXISBKeB
hsqJtYOKYY3Ebil3Zd3X/XTsigVkfqtXFEl80dUN3j+1ixLs2UC4FnCFgPa1g48U8tgaYZUcWlUx
vkYu9cXjhFM70IFFmJjcIDzqOn6hmDCce9NNubI9pep2hht18V9GPLrGFze2uvp727EZYLRINyOL
f6/so1ZqnvhgXIbiyW7yokY8My2oTbJZrU+R2TvaS8WGE1/dqNb7gwhLxTyV3PbAMOzZOpIVGkhu
ZFAAHssC0jYeNmYyPGZmk7lPUOmG6kHy7ep/c1uE+aHtXMVmP+cwiQenQKs7Rzq2O0FOBXqJ88OU
+22v6+URZK+jf9AVoYSHMolDFDGREFX7pxodNDXzJzUqEHOZokT5L3fDrDsW3bTQHFKgEB9TwOAm
ctLJwumJVKngSYsJBSzBlVbtpnQKX/pamF8i0cIItZpkap/xvS3tIFJw/d1FqlK8IkvHhssbr1KP
YQhl2B/AvVensQ776UMeR06B/isVPcgrg9nmnyxngjfqd/YkFd9LoNtPXpE1y6fZsju2mzLpw2uh
liinpvB+410YpYvnQ0TNVL+qHIy5Yp5CW/qGRj/qcQzLHXEb8OFw8eL9aHAN+bPWEXbxuNlbljmy
PnuZWHoU9ElfyS3Jl9e997AsUqsIPY8KpBGdEg+p4KmzjefZQJoGbZBPlYgRc1GKuUVO2XyvzQ2t
Ethx1FQopki2x6rQEXXdUNVGEwZARgq/cpXkBaQ9lnm4pb/cT6J/1x5XU0XfiIYJHWYUo9byoYqb
jo5QvDBoUGtO/cmdup8RRMcvFYR1x+/0OvtRZfEy+gVvzGcvi1Rvt2RK8s/9H3JjyamJadSQbEs2
3FZzRrdVrQAGKgFyypU/OZk48tG7I4Se5oicQB94cYH3Q9LGexjRn++PLv/21SqATqYEg1ocDnVr
uiDS3oKHNY/OnLBFHLtmcWAiE9K8Lmjnwl4qoKhs1S/WY5LOgImWjAYQCleYfFUZJ5N7NwzQViDj
c0JxXNzOfDFnxE46VZs3qjKytnMxR8ajsg4oCcdCFewFf/5nNZD0n9POrioTOhOaVZv/dDkXajpN
7R7buvCZAH34K7W7LfbZVclTjuxqdPalxCAV8MuRUyy4Wgom1GnSKttlsTJ/QNwBsXKk3f66/yGv
yndyKHoUtFFpBNKQuxyqpWc8liMdQBCZ8xs6FcVxaGxxLBASOsUd6RsAMfRx7o96a2n5gjRSKbvT
TFht3oZQqXMn2kyRlr3mHv2lNJ4etb7/x6hIZiGP+5mNRMz9UW8sK8RWKuL4OSFGuS6ztb2aK2RW
SiCcTjt0YU0cmDuTHyKP+r8MRQ+JuqjUUly3i8cUVnttjUrg1KF7QKWp82dEB6gnRFsSm1dFPQc0
KeVkTwWxwfW7Kh7aimPmitKjQS8GFNoH/A2MRS03DsOtUSgmUxmH4kMdaLVPlEotSo4JX4ySyL6E
Zr0Di7TVUbixG6URJOg0fJGlP87lbkTxK510FwffpFTSbx1E1s8TK2mcGxPvWGUcXUoyqFTrD/d3
xo39KGkqNE1ccDxcapfjaku9AOKL0rOK+RucOpGf035CZcgyEcAsu/QQTdr4OYs7sXH+rvcktWWJ
68HIhhLzukMIbsFuZuogZ4Tbp12TxdO3ntx7R8FoC+R1jYbhjNMRsi0AWIa82i5nGSoz7N0pK8+G
8LBFxcI0m35EUxslL5nadFRdu06zzjE4d+tBo1b8dSbhaY/CDTtUbGwDFRU2otp9v7/6N9ZAdziY
7CpOJoCYy99lG7JThXD6uVFRQaarNUR+SyuSPJew8Xh/sOstxkUH2oGOlcQ9XB2XdjRU+unZeRkN
hJHaofH8Hq2fxwnKP6JEhhoXL3VahPPGHrs+QTqVTshydGhB7a33dky63DTYJp7LWihS04a8gKjl
3RcPo3iULHUawvDx5PT/eLSMLEViyE3zM9IhyresTMKDMS89riLh1sVzfWgkjo9Db0oKOufncqgW
82DImRQlrapWz2mZmqcaJSZuiEWgh5XAQc5hqFLCePddxMCUCDEko+vETl4NnOstLNsiP+up0h9Q
cRv9Op/D9/YdHUaBbg6clLADf/HLUZzBQsoGAa4zEir2L6OAye8ai3gL3b57L8jz91BIMEjCFxGs
fjmUSt7CwWWo0Gt0gho6Da6b/bq/8eWqXIYzXKwIgboociDPvYbcuSisNY278Lmy3P2IirC+7AEu
UBbOMiC5tVtZW6ISt7Y8yQDgGHArXKzyz//YjG2r2e085vm5mJbir7HPl0cnRTLq/RMDxyF7kLTw
vXW0RENLE1WZ5Od6UJ0jdjukPvPM/7VE3uaQqe8fjz0BGpMqFuCi9UGeG7d2iyQuzkmCi+Gy5N9b
ep1+lw2Bp6X/3Z/cjUMG4Exlr/MoSq/pyyW0ervvEJVka7j7wpmqU2XmX/SYNKc29PAwuPVMVU1s
3CI3PhygbYCttJ+gAxirl2L2oq7M0BQ7Z0rhvtUDlyG7ctoKA68vfpmzwQ2CDQPSYx1hC61NM6kC
eDYyOLADtfxjXBrZY+ssm4Re+Yistj8xMjGFKzEs7ppEsSyUddQ5rM8CEanFL1Dq6HzVQludCr+D
E89Im+Gr2uTtRzCYzY9R1MMUqGGEKwk3d9ruoYDMX8oMUT0/GSPPeJh7z8gfm6w19AfXWhT8k4g6
lT0mK0V/cJIuG/f9QlvhzDtaS5FwjtgxI4F2XF9FR3k58RpJK++h77qfset1KQobfJBdBlZkPlBX
QNQ1M0QVnauyi5wd7cECi8JEi+cDtHzybJSMkcikmh5mDwrIE21nwex1wXguBBRIqTXVI0TgaiMP
vrFDPG4HlYQb6REkLC73Zei2JnskLc8WfZo3lDGnT1gybbmV/s6mV1+N/j59d4k4gq8vj8cfN4jG
znPzvivPqLQZ9SP8ddd7xZKH7my2UGr3VR1R3jMNQdp0XSzG7klPjKjYoygzJ/vKHox/0WxtxpMb
NrWgPjtP8WGJ6uKnApPWCkQKpP+vblDjbtdTgI2C++f3xhZHUAf2jnxFALitzm+BRm9I7a08K0qm
vOXswQFMm6odZlux3k37h8RHWgU6hX9wR1w9WRi22bNGtnrGgLF/6KY0OiSOUR/piCkb87r+/lxH
CKSQu5E2gqK7/DBOi9aVQSGOG2KxjQPCJb2BXFcxxsf7C3j9bFFZorrDYCSoVzAPJ/VSzU24ihbi
4m5X5zlGLYlh+FmIHRm1TxoY90e8/mRc78TjBDa/n8pVOFohodlks52fK87ZDgWzimNHIw27cG13
f6jr211Cs4GfAfwAu7deRcSTiyY05+KsiaLZ6/NzWZc7DKUoDspyMlakhZTJDTeu91tr6klenArI
iZhUrsAfpyrHkSjCLqM4R0mW+vHg7hM7N3eaMF8H7vmN9/LGVtGB3yNF7pBAXmkilRJRXCZucSZU
iPdFa8SPZpy/m/ZB8dG25RBE2RB0VgdtQaxOQ5+vPiMkgseaTrUVeAvKwnzOja92Y0JSG0hC0OHl
kX1fLl8/REiEK319Hopp+ojvWvQQZviQ3N8bNz4S+Ef+duBoeFyvgVUuWkfQy4r63NbHThtYtDId
fXOirWMoGxvixox45VVH4pwkzG6VNUwxoVqFDOU5ohp0FOAtjvGcz1/uz+g69ZLUKVIulo0Aas3G
GA3e1TC1WbeZDJfQPqOVpeVw36wKN79JHetdhifXsrGSNw40xH/eQeCDMFrWOLjWEX2JrnJ9bvJG
PU7Agn2rULw9pgLvBp3zVEE7As0is0sQ7pdbw0jVqHfbsDrH6bjsa0t0+1QMW8HMjQlxbgl4SSYp
wq6rr0sM3GJp9Pq8dGCQiki4XwoA9CejT+13Z0E8vBroPhJz+EBrr/UBgWq8R2pxRvS9PRDReLtC
pOZu1rAPvb89bmxCpL0oAiBDh3LIumYmMdR9OlTibCD5aYJw9xTvMBui36oy3RqIx1FKDeHKgQbK
5UeapmRIEfQXZ1xOU6QuRmhiirKVid8axQPFzLsFAx4o7uUoeT6bg9ehrYhSsvohVhbdRfcUSNvG
sl3fE/ADIVmCT5R30prfU7UFwsaT3p+9MI2cB2OaUUJP1C4aD7PioTyZzI7YCmuuJ0fQxwuC1B2a
V6Rdl5PDopbu6lz157b18vNArECjp6qSbCPMuN7p0rIKQx8ycKDt66PbuF3TFpPanxGMF0eK9L0P
p6zdQR7fqg7fmhLxse14/A9chPwpfzyKrW73VMLtHpBDnB4HQ5/QWlG2uC83J2TL9x6yCA/VauFg
oznAH6PhnGtj8aw4IA1QZLYM5NcUuN33T9T1hUsOZ0nrJSTzUOJZ3UaDYaVtA5joPNhtme3HaPSc
o9EqJA+Wk/fJmfK77p3mvIg+vn9kMgOY93QDeSTlpv1jMRfTxoZGLMpDJozS3pXoM5cns/LAscwz
WKenpsPrcK/b01Ae7w99HVPJMgobjuYCSi9rFQfN7GLXTbImQHii8Z3SWL5psYXQ9KJGDwsN+o+N
bTQ78H7hxnJf7yBeTpOWPOAZaHBrFktjiFZMRdYGvSLMU1q3vGx6soV7vj7vrCk3l3zSZI6+ulem
Sas7kJ1tkKnJlyEt8GYu6jc3rv61rTZ8uL+Y19sVRokEoUqfempHq8G0xATOpNqoAjUJ0vRLNB8z
8gpUPLQtnP9vstllrifHkrh46okwtlZ7Jkr0MjTNGIkeEbXOXsRgQvaopvfqfqoTM5NQTzADEtKz
7DEbVZ9oQAz9F+lxicUtEEKt8814MkL8YaeuQ2AeaN0xUUYapENkSH/YUQzgslIn+nF/nX5feOsf
D36AgjIpCrXs1bkeIz0dNVHXQZunSwzWtCmMj6aBgMIhz0u3TnzK7Xm8G6cqd84hzM90l7fG0O4T
MWXAqtOBwHup53Y4YtAXRYeso2qS+1NUaO5jrTaGWX8qUGbXX80YpMNJadz0p8XXWfws5vZE3pEM
fJ/msab5IJ1S6wUgBFalI9Xs/JOOEcuwj+D2IikG3i3FGCfK67f763BrvxDkW3xIlR7b2kWpHUoV
cImZwVQD5qLO+SvRguU7df3+GMiR9Td8DYn6KVKtHnE0pRNjBOAcDLJ4043mcMJEe8T2NVoO9yd1
fa4d1AuQS0OYkLmta+qi9TzetrAMKh7iZ9BBxT7XnfzdtwchnWzpI2xHvrQmXpOstLXj4i3eT2q+
R3cxfNDrQtuond/4QFBY6dpTviR9WYuyFQrgKivuRSCsOH9rNH1J9+iqZidLr6p8I/C+sXB0JGWX
RTYkUBe7fAWGRSuNWYsFso7um4RQBgOv/MbXub4PYTzJN4aUgt7uuk4PiryyQJ00Adqx4wMin8uC
jH3bJYEaZeav0FZ6sUHru15EpJ95XIiKiYyvCHcwJBFKr3li4jyNv06NOSIBrXg9ZvVEluPGJ7sx
QfmqoNmBVCAZ4WqnG6MQxI5SCQ5UyeBnli0acIM4DByx9oxNsOczrez7e/7WFF1a5IA8CIquSNa6
Mnuiw7opqMu6/ghxY/icV654SvG32YgVrncJpDreGHgvVLi5Ni53SW4WNd43SxeYmMFrflNkLhS5
ppmz4/05XQ+EiyLEaoAVqFFdwYQUDZO3An9iOA+d5k9GBvo0Mt7N4Ya/TXBH8YgohLrH6iVwi4gC
s2V2AXZKPyJLnLRiehnrDr5Nr76/UC/jYoJwKh6ErutLQ2AJrVqx0sEl6/K3Hmz1AWzwuJG4X28G
RqFJTUMeGUdqjJdfCH0nIKmq6IOxnMpH9NAc343sSUISt3L1G9+IQilzIg7nNK+7VI6KMRZ1gjEY
60zZAc/AyF6C8d+9E+iCc6EDnKAesQZPTUpJ78Okvo/eGbZCeIV+ULRl2QieruYi23nyckIgRH6i
1bKlUJmcIQa8XuGZ8dKpWexrbeVuXEZX1wPEVA4NMCHaFJJgevlxzDzxEr0fxyAzHOonvaYe8ODD
4UfJk9NoRrp/f+1ujofuAikFHTBjHV+rKqJeBmoxAfZ83mcq7OOhGqf616DH2UnRQlgz9we8CuiZ
INaCkrAmA0Rndf81So6Dh2eMgSVm85BE8cO0JG/TqJ1IQT9oof60FOZWeHF7UE6WzlaUg1+uKn4M
Qq0Xm2+nqm+es+xoMDZ+W2OaFMdJ6Ttd+2EstjyUNTmXizBSzpWiAdkD6CEigcthMRVMW72ppqCJ
AO8PmrpfBrCdbaFnj2GnKJ8xDRq+TmWZgOwsGvOzLUzz1xRa3+6v+VXmyO8ga/z/Cr80U7j8HXk6
C7DZ9hREpWkjsNuL4pNCeznadaFWSopTqXyClkv2cX/gW7sLcY/fxHyKhM7qzGhTT3lI96ag74cZ
pzr7pwB82yCp73dV9Pf9wa7uNWbpETtSc+L+JHG7nCU1d3vsE6QdY8rwH3qcV8D1K/ZbGFq/3j0S
uSgAKhir3Dtr/dgx7BB6X1D+nPA1OeM1BZWt1/JgGnT7cH+o61uHkVBI4e1BKJn60+WkFuRi8zqD
PO8BbH91eif7kTXC2rhBbywdXVRKclzRUkF4tXSxpqdiLlM1wC41/VjWufNYFEr4UR/aYiM+uB5K
J/MEawtFlj7autpJ4pkbZatOgZs64yENm3E/6TCM4qR6N2Oa4u1vARvyCR7wdRZHeVpzJvhDQTWI
4YuTh8MroV6yEdBdHy4eU74RtRl0CSm4X36helSTRGTRHGiLmHe6cNNvUSJl3wZDOWp9AoobCNTG
Y3RrFcF6cpGCZaWQuwpL4PO582QWc5BEgB89mEjfB1bdV6po+fbeHUhHEOFF2dEH77Qu/kTZ3LQa
HLggoQX+kHdgZrHgmPb3R7k5IZdggZgREdq1rK7W/xbr0eYA+eevM/J/B1BtkF5x0tkY6fpEgXhE
JRV4GnE2N/Pl90r03HHi2ZiDbGoWnOm80Dc6WGH353N98/FpQOdhCUGMfwX6XbDNmGyvXAJa3l+q
rg46Op9+OYv/arQM/5fBOLoS9cu01rz2JtcqN4SYFni9OyN24SzOVxMIMHwnuKJnj2BP3+gk3Jwf
T6mMVVypT3+5ipJNaZfDuASTC8VvV9vNtBMqVBfh6S1QrnLemOP1BjE1mllAxvlojLcaEJsZd55B
ewRuWDaBhk74sfc8TPkab94AcN0cCowYwCrULCn2X85tbPEndpfZCiSN/0Tm8h9Gm9OBG6rZmNT1
XmRSqL04kvMgmxiXI7XVHIauQMZRd5TkmJS9iXYTFdb7e/HGfCR8QNYJaNWhbXQ5SjKXg9ablUuC
iyvYUDTKD7OAd4QRrPV6f6jrbcGikf2BN3Lpmq21jbK8b62iRN2uNi2waH0BcTw3jOig4aqGc6un
fLs/4I0VRDRCmrogiEbLeRVhNMaCdw+ttWBRUuc5WsAwdIs5buz2W6O4XBrc7s7v73W5glYDtRCT
NScwOrfklvXK8m81y/KNW/3GMBRL5aaTa0df9XKYpHEzolHTDeY8iQ5Kn+PyQi/6/ZtOXrRSdI2K
EeiIy1HS0utweM3CQEswr88K4R16QriNTXdjLtyv0meEAjrjrD5MVWqx9Ix0Sf3m+JdVLO4HNYuy
jaN6exQ2t869x7OxOkAijRutszIXi/C5e3byyttH6GBvfP4bB0iGEOBHSJwps61e22hKOwdOphuo
CKghhye0ZwRJMf+dsi1h198P3WXOQHmNZ5Cyg0pwuZYVssu0VqICYQiNTChqnxC/9DvhACEBr927
2vfcgRRd+Cre0UNa7VmXHXoPmGClCHDOX2LcH5X5++x+Ved2V8TPnQL/wy6+xsprKNIHx8PYURjT
343y6/5RvD77BI7y0qSCQPq6foV6J0p7nBVCvgVISiOvk/NY69HOqE20wMNhy1Ph+tszHnvrdzWN
478KvEhTlWFOYRBVhjth/1JWezpTW6AeuU8vvwcgewqD1BWooFEyvjwtGKl10HcWpALbegiIyOg4
JPDafZjO3kewZ9nZ6BrxhGFk+UqWNW6oxd1YVUbmsFJ6leys1Q4H9lrZWAFEZ7oLcYC+BkbeWJPu
idcSnqR0S+f3mhJH1dpi/8HYkI2btWC02ia6gyZcdM7ceJ7+01zsup+iElTszsKItD9lErHwsPDS
KPsZpuYvyyoksCU2c/fw7i0FLFzWgckeeftXk0/6FI51lcdn3ILV/WCO+llLFVgjKM3iE+rt7w93
HcoTQslOI/13Gs9rKEGDQh6dm7gJ4Nwnh05rzGCaRv3RE6l4ABiaPrj2Mn6/P+j1B0bPHOodyQoN
EMrClxsME04n7WyvC3DobTj2CWLEEBGdxAmwGELJLquWdqtxzU18ta/JwQzJkZGItSsrwjCW2sh0
UYOo7V1llyCWPeyaph3bw28ywtMwVMs3VzOEsytGVaRvi9f19sGGJ/ihG6hbowal4q1bxhgtZNxH
cZgV3EDAXChe1XCPswSV6h1Uu8L6lix1WPl9RMDzoumD0fh2D28oEG1vZp+aOa+Ut1KhdUEve7J6
6U9f4VBVlGmzH62kr/7Jpz5yaAbEbURGV/dFtY9DWLVfZl2xYlyEFeqxTt4OxUEd3bjHdhkl7qMF
e+qbMnZu82YlcZYdcCJwvIMtetU92ZNU8kBOoPnVQN9NjiKCsPiYhcOQ8jMdmGTq4DnQvcJJx63U
0F6hg2AniuJN/znJxr7HyLNqcZUe0lzLduB7luqkJ52q/qWY2qg8aPWytEiaKvXwXTfJFDM/jHJP
PdRtmGmv6ei500ssyCN+YXmeIR9QRPOU/TcaYRM/6S1KMY/R0iOLmmt5M+70xEamIxny6HuapbF2
yoqliHduLoAnUcmxM/UxViuXjumUzunE2BkKTs5hcvPEODqZ49RBPzhT/CVTqyiKMRJ2MzwLsA1u
IJMTPPlg77Txg+flOkfBmzKxm4YEBmFDNVc/eWntOA9MO+t3Rqcm9cdw6TJdyoyW7WsvcsVDikJf
6gf8gsJ/hdItxSuU/ehfG00SvP5QcI+e61pzw3pnlCFc77HNIfbnfYWWRUuhCmmovmqFPyS9pR5C
msGYtledYaKI0qrqt5Ygt/sKnCTSvszUlpPPoIW7ITCsuUVYCbHrEDn4CgmYOC2c/pCADRUfhzwb
/l4MNKSfecMGbxejChTtUzX3Fhq6I1pX2EmHzb7PEeM4tFaZJieMaPvpcUabwEL3oZzrI5+aPWbo
3H0PxlI19r7JJjs+Z06ajUeVtXf8BN648zetbC/6V0xan+610fIE9Ja8gQNaqkX1QbRJXO0XdxTF
g6idNntSY1X/K4lTO3tpdLzLg6qbBOyRNsapvo8RR34RsYC3j1xM3u2qUNE+D+bsNk9JivLILh/1
wXrR+ey0ATvUGJ4cPbWf0YfClV1gcts+RfQ+tSMSgoPzeYaGF39LqrDIPyQeIJc92CDRvYloLl5Q
YEespGChulPlaJFyjocUrjeqKrb2vXQb9+8MuRE0lQskzl4UFZjEMaYxMp+yxp7RVNHdUFf9MjWK
8WCYvJ5a0GO8a3xr+iZOvo6WMmsfrLBGhDSDBYhHcY1QX6L4eCLNOl69WNEcJ2+iJU5ZSoTnyUE0
arckaGU/V8ooXhNqVKHhh0aRPteZ1j5NYzUgEF7gYX1yms6wFN+F6vdGKz+cKjgkuTfkPpJlXHl7
9JXi6DMJWJTgkZ1ktbc3I8Vpjy3uw20lHX0VZq1EWXg0QJmpL3PO7eyHYdGHwUxt/BW0vJsgS+VZ
3wm0UfkH8DiiOxQPur2DZ6xQ54yF6+0n6pViPylIaaGFUjQzxzHrJ2xRvApFNmfGJUzDFxrDdNfC
jL4ToxO42Fh7j6Ma1/8aMdv8MUN9rPohKOG5gWLgVvxmzVn6S4/NJH2D9xM2j602Df/AiHPxFUc4
yvNHtVbdneJGg7lfrGh2TwOPvnJOJmyMXlRviowgFnzbz9aA38FJSQ2n8EstEvFrNFlU5vA/bKZ9
gyaGQCjH6MxAzdzQAGrnlMWzyoM54wUyWgskli5BEzWuunE31lG97J1+cs0P8ZKM/4ChHF6HsWvV
l6FwMxcpNiQa/TIp5+G/+0/qjRgG9XtZWmbTAhpagw9FyjaPq8WANZ+qB/hY015ZzPIZb6A4MFBX
PaEhZeIvNDTPgymQfnGRaLv/I35Lc15GjtApLDD1XC7UgtaRPCi6RlSxaQRZF+GjNy1RVhyIZ+BO
jQP+2zOf034UfQv9ZyzIoL4amnDq71qhzB+5jEqxL5OlR+LDWJrR8pVQy3CrF7pTpvEBO/XccHwO
ZtmfXbftkZEACdP+0jPO6jiVbn8M23ZQDiBpJozqIW+ZR3aA930WRsOj7qSAufypb7tqV/dItx0b
WA16ibIVfbTG1ydznAvfjgbnn2LUwuWDSWt+3AjxrmIuwAQkO7K0DVKISPcy/BkHvPJMpzKJQ3SL
BwwKB07gev5kpUp7JubyAj7Vlm3PVe7we1SJZ0MBn57hKqMbPNJqpKbMQKBjViF+g1WID09g2siC
b80Ogh5VWjpsFPBXOUpmUPHAUsQKwDH0w4HnoE8+D5iYGju9rmbgIUbeDY+DMJRuI5i9iivRAUD8
kCmSNrB7VlO0BCJbxFIomSzJP30xPjXN8NPLnP/iONyy7bs9lqwqQFBCwUL++R8AQVHOVt3TOw0a
aFdoAIVhe0oW1cNAwYDATqH17f7huvH9cO0ALsQU6Vyu8UJoms2WrjC5sejqnSft7FHOExtH2Lwx
jKQE4HrEUZb8qMt5jU3ihFWpe0FlQ0w9wFcydb/UwUXtLAuttd2MrGDzaCEWme/dql14kvIZRhme
UMqjSBI9fmgTKzL3cR5bCewvD8P5g7WIadiHTlPOj6YtEhSaUmdwA0taeNk7PSzQA1Py1k2+dwgF
2EcdpcVvaJeNsFbVqF12PLZG+01DFar75iVTFJ5qOpx9EKZD1AZWlSUd6ny2k+0LoJEEfOQtyKhg
4IKyXxO56g7EUNHxe3JlPtfaAmc0n4RSP1hhki4HpN/C19pW8sH3em9K3luCAq4kcQ70usFvALy5
XNc0js00zlXUL9HsSXY28maQ0VGM3OimX38/xiF1ltUusJVrMEo0aXovdMTBNbtNA6+z8kcEw6qt
bcKvvbjo5WzoZVO14xlH9PxyNgYRLPh59HJQGJ0e8thNdqbRb51nmetejYJCrixDUh9ae8eLpolJ
WdmLAGrKV4HG7MFMwu5TZXhx8N7TJZ9NSa2kGClxkJcTmlizDvGx+FwbZf5N1wcxHZ0EEdmNu18u
zOWUGAd+O2QfKSu7LrQrCKYmy1Am5xK7CWMnr6vGJ3aL3dPc1ahe9vaUq//D5CQ5GzoOc6M1fzm5
CGj1ggJfcm4jbTgsipgxyyNqff8SuiCm4WdzQukQXo4i6rlcFsdIzk4ej09uQxsrs1prYy7ynKwW
kH2NehE6KCroLrn//7h3Z3Ps9WpU0vNClwa/RA2yxZ6wERpx25jL7Ddw3XDJcpTe9vOs6DZ4o9cf
8DdlXwIQOV20CS/HNyycj8uGkh+ugNMO5Vz0jp3kwTX6b24+bK3p9QnAMJsKiUpURaVkXR6HFNqW
fYmETyjED03Nx2MJS8hfLNDo7/160iWSbUnbXYpRrb6eHWERTCeXKD9PKLUVxb9WOb4btsTfDOOW
Yj/9CYBsqwfasatEbxJFoaiXkNYMEwG0GN5Nb2OU39VkXFZsCmmrq7ZPHVc4+Rydo3LKfwInqM6T
lW9pHF1ftBT7KQY5HjrUlEBWo6TgLEjYneisZjl16rIKvSBu7S0nzRs7QOqTc5/TXiKkXg0TzU3f
ZnMRn5UyNj9Zi2EEmG1NZ3dI9P39LXBrKJS4qLxSDZTAiMutnXZ5v5StG5+RFx13Ki32I0K26QuS
M/XGbvu9cS+PsSuZ86Y8yBCjfuOI/jjGjdGi46jBih3Tyhz2vWfWg9+UNW9WbvUUt4ErN/mPptRS
zfY1DUVGf8o7iINWPKPmu1hunD91oA7yR7FEiXa0lxKueYkHjB4YYzbEG1XpG9+bn8tplF5Z5Der
wAigcdV1tZaee5Ma4oNGXdp46JeGtPP+Z7geSIZ5ABx0YDY85asvbpvF0jRZlJ8bt614J4rso+Ul
WwZW1/eYXH46bjxFNF7Wb0KWmbhuoMVw7nM1ekEwUvoltwPCthrMWjRMQ7Hx9N2aF2hCpDTAydIs
WR1+ExPVFAtVSLv9giwXErzJIQlT8/2XjAf2UuKM2cSg3Vfr16R4zxqJA7Of+vyZ6l8ArUBsPAPX
Z4W+CPQVEg5yHWKUy7PSeMLRKrOvzvpEcr1r3On/ODuv3rhx7++/IgHq5VbTbLkkduK0GyFt1StF
tVf//8gP8CCjGVjwD7vY7FU4pMjDw3O+JUXyS+rySQU/u+XTtpy889OyqKoQY8j9Hdpb+vlomTNP
MungBrvVZD7WsBFmKuVSKVALaRFc1EBT57/ioShH0H0jpSjiOdoG796Yy4uVRxZ20guk6fxXOEoo
eHRRsHeEHfnWnCv3aGwqn989CjcR6ADwUsszZFn5fyLDWCVNEdpWeNtEmfYA6aTzcRYoNr7fclr/
XdGl14gkDcR1LiTgCKsVDd1aLcIBBjnCFrI5efCqppuoUPvMR3F2Hm5iF1lUv7JCvHrfnuCyTKuh
l51DoYbnFVSG1dZR7cjBNs2BYuukLjKxo0bNXdOHDjV+J279mMtK84dEqrxS6LduDL8+hszcgowN
RZB0EALfKo6N7tBPRVFUQVdUyq7Th3Gnq1O00aW+sr5EMHUJLK84vuVX/PMVqS5EWKnMVZBPWv0d
heSy3JWd6A+jxTsQfWdtN6WJ/f29SwvqecEOkpsRatZiFeOE0LSmlW0A1fxv2k71s1YU40FdusDh
7KQnwEHDrhO2++ntgS8XFQ1JUIRsKTQ+6G2dT3dQMXRAPaMNEsPD9Qfi4GPTVfrGpl3H7GVaNOkw
N/So41B0OB+lVsbZKc1aBDi5dbexS2NOdtpwTPV82E2mkZ7eOyuDdpnHgwgECAI+q1nJHPkykOFl
IFTK61bXg5inHLsxq8vzAAEXLtSSfjKzNTgDjWrXjVW3CSLRhZ2vWxRxd41tj9XeybVdr94k89S2
t61Ut5y0Xm+587O48M9pBvImBzq1FtWpayuVCIC0QShnPbrn/345UR4dzUVQfq+By0YETDRLcbct
deHbmTfVN2kXjXaQznWX7agsaLoPFANfCmbICzL1IPgdlMmd06NnTzJ/mJcqdOTD3+zjYyFRuXnU
knr6b+4m8zfZf19RwHdTdH6jcExvWyO3nJ1qKRRyEYBtxaHFdjSHSq4l4SkcG4l1Q9SpLx01corr
dYG2EljNbvQRra6GnaK6YeSPWBM7uyEsDPtuCnMvfJiHzi6PRNTJ2glrmHKfIJWKG5l2loYKfKmj
7Azvu/08osbtPXoh5jt+InU6e12b/GcYoxP/rYy5m78YihmnN+DG6oZmHV6UKKbF/ae6MNoyGBVE
4fdFVHvm3VCNarg3mmgMb1Wzx0DAxWu6v6cVYbyMoce6VQUlnj3SCwadDCVHCVapbesbSNdSBKMo
+2+mMOo/eqMm1r5FvrrYZWKaprs4d8FypxZ1gqAESvdeWUVuIPyaSE9x6AHitb6L7Ep4kRY2VJtz
bwqyDEteW3TaSzN36i1eA9XHpgVC4VPy3jLuWScYPKEXy0vGXA4GmN7zs545FeFbTm1AWpu6rFk7
/dRru264Grypn7eIOJexhUwJkThe7zTmyQvPx+tcOrt22IigQYvMPtWDYrX3xlzY2S5pGvtTXGay
2ygVX5kjwgKICXIJLvaeqzlGYKVwspshx2tcRcg2tr5i8FrLjPm9GmssJ7MDcagR0iACrS5dPawm
LnTI8bnF/bD0w5qbBimlr1Xt1bgweJk8vh08rywoKssWcB2EIRfk/PmCFtBb55l6SxCrABFBikK5
21lxWxqHMDKFx9VbWVsaAFdW9FWphvVEHAdC2vmgE41UPRZOH6QuNu5+oqnhQe06JJQySHYbL6LL
GdqvlxHbZXEqXgu8WGXs8owbh4C8N3/iGYwhOcyHE1y44aPM0q3M5cp4i1YTxE9EXFnbVf4ZZiMi
aLo+B72pN5GfFBj5+FKFs+7PcdHTNBJFuIVXvVxRfDHh9fEPOSmsrvMVpYuo4PzTq8Fg2dVjPpb5
qbSj+GdLlN54+F0bikcZ2k2AcWBdra53XeidiTmDHqAnn/yoFDEiqE4DP2itUm4kLJdjOQt7dlEp
oVsI1v18WnGj9ZIajRHMxiBvSWu0u7jHymlwkBp770EgXSH5oeBDdoTiy/lQZjOhMJLENrIoeciz
QU73Zatnz7PexQdk7Lp3jweSlEi2CBgsmo2rd2Y1xeiYm4odYGuS+kqM0EaR6cda15/BsYiNGPaq
bXmeQiy5A28iinQLiW31kpDWEGsKEJUg7dHe26Er0Oe7PKxz5Tns83AEExQKlYJ/Rmdh1CJ0okfT
rKKTouKi9yUe1Wo8Ujx3fr297Muyrn6XjrIO9AWq/fT7VhuXElymyRLVgbHDlqDAoeaoK0600W6g
33U5Dn0NuorUJ2EirQUeUVgQ3FVdzK6NQTdVixjhjY0NgvFJNqmgvN12Ns4dJQ7g3WkKAV3tBVS7
iTaR3dQ/B8fI50NW19LZI55gqE9d52KUGJfu8Lmac1d/ydwsN/bsrQb3F1UbreNg5y5tXlo8yo4G
nF3f1bIMoTSMSdn86Aah1g+5EYfRkRiVVftI79yPeAKn3iFcjJJebDrR93SFiR06auUqvg2Ik9/T
oKqwakOgb7jLPLPJ70hQqqACykU/mcRf2eFH5b4UzjD+4nEGlmaqaefvM90dTJ/CeGLvwGZEho8Z
CS4e7WhYf0QeNu4NyNkC7FQ5DzhDRC3009bNlXkfY9eZ/8lNDCb+ZFE/y9s+NrJwT2PcMIMiBAx4
nGVMDFdlWsx/qxo/ow8wGIEWx8g1FkcDLEXzS+RxkZykWhTcMyHBGW37EHOujo5GwpUHOae/zeF6
R7i863U6RD6CZHl3w6PerPepVpgfnCqV3Ych8eyvhlO20xGvcRr5GaIEytEaPYRXYrAcLlIFdUgT
13bCcN8aRfyEDV7p3YHewZWnadHAxtkoGnl/zc4XKlB5vctJdcSBx6dT3DphJkycCIeqOYRy0NT7
LldD6wC/GehZjAIFzA6nKbDJdIThoBXZxF14LD1VPGLjh/wg0DVFO/awtX6jcaoMu4aMVr2n62JF
UEc93LtKMeGUo7rKPB+UmEbjfnEG+WUNjdacVD1vvkzY7XhBQR3ymxdnZsPbP9Xjk1F4uXawsaBq
X+YR2tHGoblyNGnDkGkhJkadal17c6ZujiyrqgIjKQowPmX7wca7aeNddeVg0sS1FnQ9T30g1udx
VxNhn9ltVAedCXjWntv4ENZNezLKTTbO6xttFWzgIyxlYxvgB3HgfKxIGytdm3nDpYmBRE6hJ9XP
RFvs1C30nP+MLpLRhwgrk996nPZ3RsJ+bbCdsfdTRP9vZ1hZ5R57qXrPZmZEKVAB8vydmZvaF0cq
1NfrEIGXW7ccOP1o73ThyRPatKVhcW3N+DLLI36pjaxf2HnhxFB1pzqwpqHEmsoZP86Zpv3xFNvd
qJBc2QTOq94VCeJS2lvF5yZtyTdsrwlabzAf0CTRjmKonJv33gK0JxDhQxcPMi4X7fmHIY71mAHm
TWA6YXk/ulVxSshV3525LKOwz8h3l5rasqz/VnsU0xKTkTZBPSbThyhqFWCVORhCtGL375+QQWVp
qWERl4zVshVRp1h6HLdBLbXi4Ba22JMSbqVilx+HFjBPPgN0NLXOtWevp6AUlGljE8xj5XBr02vp
QzPeyB0uE1pGcemZ0t5hu62ZrgoFSLMVCVUjGpf3KBZPp0mDODm1en8XU9PdyIyuzYqAQ82frgJ/
rtYutIClAKFrg9TGdyuvIuNQq327MauroyBUbFjqQkJdb+xuyksJ7GL5Qkl6aGQByrN2tvrAlyd1
MRxAI55tp/IYWH7FP1uOqwToepG23M3S3quO9G5KT+t3cq7CjQldFqgYioopYYHiKcH0fCijM8h+
koHPRM9+V/TxV7dPT/OgGb46qyMpSWlgv6Y9v73Tr80QCUbqUwuFHw2582G73M7K0NZb6mJpukPk
VMWhEm9W0tqtjXhtKBpbPFcZbiH2ng+lyLnHRwA3U0uxcERDxJn20N4pxmH/9pyu7fglri4vKljw
1ipQ2F6smONQtAHe1w8OWlaA8RKJiGZREDHCrefwRZuRxyJ3IBq/8NYXVeFV+Cu6VEmEynhDlKX3
WtLlHyLXkTeKh0ewOZXePpekmQqv5q8DsPzHIa7w28Sh9lsYdcVRAgzZRQYEOK/JpG+FkbIRoF89
i8+vTtpViFMueTqQqzUacBSjnisp3oRh0VXz0bMyclIvU71kxzOxBKyutml4tBrQ7L7btLGyb1vL
e4nFMP1058we/FhxWstPB7MaDpS/7dF3Io/AmOgWYlklE7F9oc3D6I9Q4jvfxjfyKel4we6dIbVS
VH+6Kt741MueWc/LW8r/QEEoHq+9mkkPw04FTBs06Dnt3HiQh67AlPHdG2pBq6FihLwne2pVE0hi
V3EqqxLBFOrd3ijj5LlBigfThrb6jswpT+j3D0jAcRkTxwgKO+dHBTDvbInRFUGEgwPwYown03o0
n3TcvP9qaRhu5IoXR1OjX4OlCO8a5kkt8Hy8hlclmK6pDywX4rtv6DWhe26xo9zZvWN8ent2r6Ke
Z1+NUZb6H9p8rwys1QGtKhHaDU65KHBrrfrY0H4e4BI0hQdAzixrzY+HSXd3CXxy59DZjVX8wvqx
QqM9nGztlkt1dO6mzk21QxOnmf2trxBx86eqKdAyFnaLK1KjOeG8r7qw94I5DjGm4ylgJzooCpD8
zV0v8hGubodu9oPWKgPvmWjQME2UsfROdVFo8pY0sov3Yoo8KusTMGH14zjWofgdKzwZ/5SYSnov
pVHxGDJVdIjv9djO5NPQds4fS4vKH5Tkl/4XMHnU5pI8k99T7k387Bsj8/wcq93wkNq58ziCUMk/
GYmZ/oIC4H42F1LQR2+aLetezl0+3tcjZcf3Rn+4NmBXaLjy9TlHy/H6534b4a+A++m1oAErcPC8
rvfzBDAkevxbHLDLLcZQaP4imPKqs7na0pCmXAyGbS0o0jz93JSK2FPCg2UgjTTfyHovLoCllE6G
iNoT/EUeC+fTisYJc+qy0wJlNK3/vKGLoXh2rvkJjcP4VGq1ubWj+QvPNzSXDYB0pO8Wbd61+IZi
dgrwxNkIEsJHcxinWSSHeRbpRxEX2nsF7Il2pCLQCHkD0alf157KhK3RVMIKsiRS96iFun6r9rFv
qOOvt08q4MTLmbGQ+Ne43HCoAK9CnxuPnocg9ByQQSrxT70bvf7JVqdhPlAUg5MRTr0R74TWNeJT
C93m64zAZx8UCfyg3cAGh/9AVQujUpl496I0e6oFpSvq9lEHqeW5vlDKfv6owWeZ/QhJkPIJc8uk
2pVjY9831O8z0PhoD+5nbUhtX3G0CcLmnEGVyIYOg6AoQTbBr82oHqGl5FF6BPgyZXvBopRHQsyk
P89TFTt7V5tc90maTY16Q9ZZBnyFwgWm3+cYw3acMHHP/5X5cVTscXwi5ofzrpcW3CC1aUX4PTbc
+AfKhLSvoni20mPo9YN60hFQt38UauIZgEG8SnnG99C1Dgpmr9HRsmawv1hRZt6uoWOPd/CMn/x9
lbv2z6KXRbgbhtHL/HQeoSVYvEv/UzvaesSJsrNPuASVw95LrES71Yyo74ASTCk5RAEMVNunTpGn
OKd1C9o3qXUl/AvJQTP9pLJGey9KNK6OhZEmCfbXU/wZY3TMlOG3ef81w6zMD3lV5481qqLPZDH4
ARfzlMeHXCrOj57qH/S/ELkSf7B6XieyWzpUSZy4v7NZnaidyHRO/HlSa/0o2PpY94ZK/BtdrLDw
G7BHuFlXSaJ9j5Shrw56nEv7lLZydndel6jxrnLzHDI2tiOwrUdb/Ur60Xkfch3Rz4dhkll1dPNU
prcu+kD5UY3Reccynofi4Ou9JuwPVqzH3cFUSg/P5oQnFUzPKYUW8vZxWCNkloNHg49/AJTRL1sX
OyCY11AQbR4dtTdzkbgdBsNG7KpgAPLSptHD22fCtaLTk9No4MKw65up3cIevr4/V/EGYQsL00Ui
HDF19UNgvtFVglIZaJY03CdM1WPvJpvJJXamNNT6pID/0O7cuk8qks8WC05KQVaPwHYUpYcuLcf+
A87rbnHKrTIsTo2iYqq8SNK0e5pwVuz3el0jqeWVyvcirCeDomefecca09d+l7td8TWRff+VyxnX
M0eKwtz3pZeNO7VXVP2pqepGf+qKzPhpR6gbH5UpLq1dlddDd8OpNZIHs+b6wch+EpPqd2Upga1X
WpNu5DaXH42mqqrTgACUzJ+ri8ctelSK2hyv4ipzMn+yysz55NF0DG9H2Ckztjp0vPdJoSoZpukt
gjK+lIXVfXt781ykqlyvsL4BOoC3gxmzyrFqeHpRYnZeMOJYsOso2NHRNbfkXJa/5XxnkN2/cq3R
0wOOvbr6Rg9XukooXtBnvT4dgY/iFDmrWNy6wsruDbM0ikPUh8LZSFkvl5knJAkrad3C815Tw0qa
/2Nbqtld2/Q9Xfnk2GmOgFzb3TLojLm6KPeVmpysuvv69sq+tnDPJ72MTc2MDN1dwGPn970Xj64E
XJjdqTLsqfjqffNbcdXs2U4jJB6iRBUvaaUkX8ET1P3N6MZxvVMUtCawLqqs+4mu6Xf4GV4JXLgc
9L0LnFccENoch4dYql1yfPsXX+4FmhiLBs4CjQJ0u9qTgJ9zDIrj/A6VXInBejOeMurzG+Hqci/w
XvFotSMvC8htDX+lZmHOkdIUd7NQwjHw4DG+aNSckqOdqJhNVwdvHKePb0/tMveiRMsTH8AL1Hva
jOffwq47tR70MrvDK8A5VKOtf3OMUiEONukX066r92phYuVD392AELjQEo0LpFtmGckAPflOQ6qm
9k0iNA6tyhaf7sone9UPWUTTF17dKlXmIRyXkztkd7WFyNokwfNV0bgFVrj8ZJTrqSBQR0CdgeT1
fPW8fHKjGYzCUryebrQ6mj70wqk/TkKKpyxP+l+W2o0v7/1kLCDNYOpOgAURZT8flLq5KfUwKu7c
PGtPSR1pX110r357SqPtq77WNtLzy6VEpA5Bam3BBMM3WJ4K/7w6OrInIWmm34H4qv1kpvhJmlns
3p7V8recB4XzUZaN+s8omWbSGwKEeKcmZvzBBuOONDq+6ALM14e3h7qgpAI/xPSV/yAcR411XQGK
h7TLZnvK74ZCtP/ZqfS4UuOutuivzTK7abGLD492TYfqMKdm3BxsWyTKJwpLmbsLS52NVCbeiF9T
XgBFLyKnf7Hsuv6RdF7+l5BuIB8x0Q40hCnaQ6nKZgLEhmTAI/WzAShNryntbsobGfmdMIt8V5Rh
5ABuo7e0rzRFGAc8tqufSi1n8ST7IY1+Rzioh36o5PIFI7QxfaRov+mSd/EdKCxai4QfdXR0py+0
RrTBBEIWx0FLSrK3YnQvhGz1Q13b6Xs/+etQrw6HsFloEZ1/cnq/BX5rURwIO3FQWTXJP8P4Z0H+
fHr7i188i5aRuMxBTdE5ojp8PlKWWKnpVRAmBA5HPlje+KvtRNaNmerafmwmCRlkGO7cyWs34uvF
4XkdmTI+1RqyCHs1xwLNeneoWc7R6twbTph66sD5btzm10ahYYCIFc4US7ftfH5Y5sHZnQvl1o2a
7rF2x/4hrFLnvdcgc6G4jgDwchvy7/koM/hHBfSxcovedPLYVGN9l3fWFirrylwsOgTEmeUWBPB2
PgoUKtLjTKL0g22Ac0qqpv6og+exb97eExexG2AunHhaVBotNThO5+OgnTGgyJFGgWKr/Q+k993v
OBt0eBrIcXI+DVUh+tNsZeHWPX/lhIGyYUwoq/yxxpfyIl1IPaECg7FdYGZJXGMzX7SUBFrPSzaC
3bXl1ClKkltymHmsrqaZ8Y4dQZkGonO8/kirTK/2VmUTct5ez2sDUdxArg2FIvWCxViHWVzkYchA
HmbaCJ+IGzqz6cv7R6F4/MpRWcopq+nAl0UxuBiiQDrKX6/R00Omh1tMpCvhgp7l/x/EXR0n4jsM
PNC5hAt7+l54gkKbFcr+Bt54/LNJOmPXaHZGiDR5yb9/ggvIioQCVuhFt1mlM9FLtwIyXAvv6HAj
+g3u4BuvrGubn4ABnQIVI1gxq4AYIe3RN3EbB5oziWPVV3Lf1M9W84huvXnMSYQ3pnVl09soEC6c
XYxeYKycb0PaSxheWmoS6KFp/vSMFt/VcbRn/UCDY9oyhLjyAclnKVsvOHXq8cte/SeZaMcIYpbn
JsGUUPkaZqQ/8MGs933u0b9RU+0mpGz7JU3jNNqY6JVjQNBCJxavF9D/F9y8UmmElqHVBclhuIHJ
y9PFqqKNU31lObFzIuGk5w17Yd3Cb5Bh7NIE4hnESu2kWuNvA+DYoW4T9/3zAaqHRCyEGEopa8RI
E2tykJOTBqMnm8esLtUf4JHSjWD8+oPP0j98nBfa39L8BrS1vifHjlg5VWkKm8lR8IOAbzbEB2Et
nY3RdVBKIobT+JojQ7GiXd8p00jmBOyd3ueojHicN4PYS92m9DbHA7KbRupSWNLRFVP3rVl72l1V
x123D2VHB0gF9/Olcr3yP1k0PZQbLzFfZsBR5kPaKonpz9gQz+0u6lPL/oQYAFlgkfWWfrQ9q+1u
7MLIm49lNhtf40gF1v92GLh4l3HBwkEAAk2DAcuAVToMrJ+bOBqwWMWPFK0cMe0FPoP+pKiPiSy2
+IWX+4nUA/MlkgfqEZDrzw9MHdMxSZFVCUQJV0BN0aXB1DD3ET3YwoVcHhCGQm2NriIOTLw5z4eC
yBg2bQ3Lqker9dhaeXSqq/LP28t3Gd9oXnhIYoBzZO+uBVhbs7LDXEEFdSrc5GB6g/g+6G5+XxWV
tkcHdnjM4n5L+fHVzOl8E7N/Ke8tyAAuwjXJuDOzqaGuAddBZLlt+9mgROJRX+Apt0pSijT2M3Pw
vEdt1OPiIwpZtQnU0BJIUJSqGsafcSrt1S9Kqmfz97LqlYc2m0vdH9m9yY5yd/vZNPvpvhrhFkKW
clHsikRZCn+oQx1lI7OE7adWIvuWVcjc+gJF4v4UR0qx9fS9DLHoIiw6DFTHQBKtCwd1O5Ak2m0b
WL1TW37sVt3dpMfqk4y66Yva1/LUdek83BXxJIyNcHEJsCUT5WhgOEfNQiN2nG8iTc+m3Eh7Wrwm
Ymz7wTEF7SJjVuznOvVk9iKTvBb3Tda41TNLP0W3mszKvwC6Y+Or3YhJ36kJJdjnt/fd5eZenL6g
mJP/UL1cpyceGavXuaIIpEG9Rp/E/EFDGOO/t0e5PK2wyjyQ0zSc6ZytrUsSp0/Ab8HldCYg/H4N
ZDTZjRGP2hvop/OWV8VlLFqwGWhNw9FdmHurxUYwRzfmkMOEdXBdHkxXod1jAZ+td3Nsj1+tzLB+
vz3Dq0PyWW02F1Fpjblz67wdPTSggxZXr103qPahEW5/rMraPTRptmV+dHW8RaYC7BCX6pokaGOV
UCAHRlAah7A+pkMcftGzsnii8csVk7S0UTYu1itDUrvBux1mPQdonWRWrarxzknqAIS0uFHitt3p
RhvfYKfe7jNUizby8yubBoY6okTkDaBf12IzCJnVonHjOjCnrD1qWj49DFnr3AmE7LaO5/ISPA+E
C5mV4M5RILlc+xbTmTNH1ZYgDPUIhEkqrcmBVeDaLxPiqTJIRe1+7Myh+ggsn55HVrBtd1bXmcUx
MQw0Fi1HdBPGd2IoD29vrcurgTWgMwTiiHIANL/z0FEIkWWUWsvAbQqJLK9xEEXa/KXAVezGlmLM
Xg6i3si3ry3+v4MuceOfhBRlWDF3ISw4FW+ro8gLb6+VEcqbqlb9D9+Z5NN9VVKlRLj8lH+GmhDW
N+DKQHU3S+1Ycl8EulrIPfbpW7onryXp9Xcmp6eYS10FusN6WjS7QLdoZRCirp74jqogGxkZ4fDI
+WVxWyx3Kl+XXvjf1FfueK/PU/Sd+qXZ+mGep+/VQvYWRQw6fSQwS8tmnawq8eA1WgjNv0Yr0lc6
qmhzl7zXD5lRQAktgnYwxcFqrjKYTjGGGLnwMphFhtGoZQrAmk5zenufXtkypBDqsrwkMETB8+9o
D+asDEoDIDwSyg061zOBr5wDGRJ33x7qyq21VCRIKclZVNLO86HoCs99bNrQv2nrA1OoseSuc+ud
UgHLssHmpa6D1tGCYDwfBXKUEKhYIFgwNIjwK7XxKOdM7N+eCyw6/p7VpqQ4TksL5Art7nV9vPB6
JwQSPASYU+Xz9wRE+PzDgO4g7o0iKvNqNytc399ykSkFHd+kbsTB7We935UTlqCf1FnDQA1Tm7E/
2EncKnRaMZq8bQdl0v8rstr4AgigSk9U23CY19NM1XaGtJpoN6ex8Vk1c14tAiSJ+8BjPkXN1R4b
zT20VgOYqMNTwb6Jy1Fr71qLt71PwaQUO6Qxs+aDrbRzlfhWqiVO5IsGuGfqizJV4tPk6JG2zye0
VfeV25sVRJYyn32nt9ocHKDouv6HWvWTcyOtriiDRMnVZKejmF2fTGvoCbFh30nIeHFT7KY+AgMR
5kBW617X4ue+LJzq0JFIer6hCSt61Lib5K5M0yl/jiIgWqXfj4me+Kmqj/0RbVm7xzskNMubsskd
+3dZ65OENeZO9S0KmqX5XKDWBlqaRq/zO7XUyA6ctFKLAzyMJPzDbFtrZwg3tMGLhIZKBb7sEdpO
pIfm2oxU7rHmaz2YUySib25j19/DYRYUpbMGEdKWsnlzwjZ1+DFR2q33lidt0x+HFn9yJzGV5iY2
FZk8ORNKrkg64gfZ+gaWfPkJOUj9a9SPsKx9O6nTSe4Rzu30P9CIiVoI2yHJKvrc+Szl7Flo7rZg
WMoWfZQsKfGjcwvp4IUR2wIHduzf8uJh7nizn0I1LHRfq+axORqh2ij7TIaJ82UcuNv9wTbE/AT2
s3FYKQScdqA5J+17Y1DF9XvTSn7MRlLqkIN6sz4gweM6Xye9lM+5mqMv02WtmB88NRb5qUP7Yzzg
vspN6TuyhTvtj02XdrdpVCndzajVPdLOjkekgu7JpvNr4ASFb5DLDUes7vQ/g2HP0Ze3T+FShlud
wcXKl/oHvlC8xFYVNK3TvNY2J8DDZq0vSs9I+KSRS0vHAkisZCpinoUNfkSNDWhIlmL/efsHvL4/
1r+A9x+odrJWsIuraGMBbJ8W1fgAWr5t7cfZqz+EQkkLP29DXHNlnHnqbtJr6961lXS+k+Vct3uj
n3TNr7KC5o7jKq3B4ykq052tdKE8FGYq7B0qY018kmGb/JDNOH8ogAtvqbtcCWK2gW4qURllQAAR
58EyV3E2GnqytRHMiN9U/b5CEmoXifaebMXauGuu5EQU2wnQEA40xl3dNRnqqhpiuSgLOXPrW6Ai
9jUa5DOld3Oe76gsb7RFlifD+utwQ4NdBaJD0WGZ/j9JCtldXCUyqwMUxtQH3ZAlXDPRIVOeNze4
RanBlM0uyKbOvn17Y1y567BlQTIDgXvaf+uyv9LbEWJjec1UqRflyAnum7Db4jtcubxtOsJYS6Jq
Tz9m1VxoSmNECTqsA6Mq+50i8Piby1bZu2o6+u+fEF4FFFYxm6GwulpKIc2I+i1DRW44NL6Rhtqp
zMx+44tdWzfkRWiULE3nC1yOyUVUlJnCF0tSPDfE3KPdHlWNtzGdqyu3SIss/A06dauN76GNXWI4
2wT5mKFxgCA/oueThP7nU/Wst7DiV6YFDoGaFzxdYGLrMgZcuEHH2bQJIJ82ezVuwhcdStoGK/7C
SZujRZ2dQi1PPjwz1/wXsw7tMbZR8gWA5YVPIN667xBGtOccqHz3M6LHPn8giBXzzVSXeLhWqddw
CfWldK3b2kit7GGa3LTZeTUQkaAlv+12SufoX1E21cVjNw1Tuota3K/3dmIWDeWNMPybRH2O30Cj
GOlnq5vV+AN3mNE9pPNsy9s2AYLtj1YPtVxVOlSOkf5wk30F66jYOHdXAhpvQYRLUBoyKMitGjcj
VFwU26w6kHH4AEGj/CZN96+BptmtOWbR/r2HAnIMxQOdM84Te12ycNM6RYHPEbzn2/w2B6v6MOpi
2sibL+e0dBkoj4NiosG2Zq40kQkwD9WVoByz8NciUw6Exs7rRy00Q3VnhJ788fa8Lu/VJToTpiFx
Uvpa1zV7DZXwIRtloPZFMx6k2cjhpmz7wjz0WR5FPngBp7mpHIcr1hKuIXeZIsPw89s/4/K+oEzP
nHmWAIuy1g69rapPaqS2XdCXKW6iuWo+gi7Wd9TiXtXpku9xaE/v3kE24CjOAwBBFBHWOOrI0/sw
kloHeWRIp6BJVQlOzUuVyMevdYhuQJDWW8bHr/Hm/KZa2PILZR7PKxDjq3JBA4xJZpBoAs5drDx7
iWyVFwQppPwIkaiPPlfeHE9A0EpqVDCScbefNamoHfQWMJm7XDPlTJWhqH8AfPbSb4neAlhucXeN
Pg6ys90Tz0nzhxp2UQJrh6LwS2L2ire3hjofH5VwStqN+sxl0GP7wF9DphKLQaoh57dv2Cje3ONb
EbgW1hb2kM8fS6oXG2fw8o5fSk2g6wFHsVNeq+X/3PEdFG0cg6QMGp5e+5L40uxCwmTvq8JIvlrF
mB8jhJ7uZOxk72+jMjiPQNzeqK4hxXA+xd4eOjkqQgYzQPhTSdHHtx00pN4+B1cWku4pkAjgK7w5
12nMnCi0imJGsXPFDIxRK76qtTQ3bo/LK3EppS/Ktqh8ASBehU539KKqjC0WskynL4bdjw+8DvUb
o8If4n+YkM3xeoXL8GA/X7aYWDHowpRBD98UWQMIZ42R68f/YRRKkEvpEx7tuhQpULSLCyPuAy6t
fh/VxoB6bbVVCbj6ccBSguMF+0295nwuOptPT+O6D9Av946pNokTXgPz97fncu3jLE06l5sNgNFa
vLlutTaNO7cP5qIVT12vJ+R8TgV6zFI2CiiXQ1FugtFGPxD8H6zM8wmFsnLEnA4Ef6mVt4XpZr9D
oUOZoH23ke1dHQp0MF5TS6dxrfwLuzTqPQEuiiTij0ML2I+thtpAr2w5hF5+JTiflNJedxwQ29VX
Ajg1dZWZLIJBKHNMSpX7Hholh7e/0uVN/f+QXwDKeVBdqCtE+himeKgMgZS6nPcFjZUTPItKfUoi
Pi1ZVWOm+7fHvLwkeZHBqF46uAvUefUGBm8P6SBnTFcI++Nk95Mvy2YxTtGzwDbs5Ki41f9xdiZL
ctvKGn4iRnAetqypm6WW1Bos6WwQlnTMeZ759PeDFjdcLEYx+tgO2wuHUQCBRCLzH/aO1sZEQU2h
GIQMOy+CdR8dFw/UPGD4B6rRAWeMEO3NcPV4jVy7fidKfc/fcGOjkDyjSytFM5EiXk3SdmYIHYM7
BkoPg6W38VbyRBmek2bw3nxrkaeTR6MnQ/meiHi7/VNURyBa5VPQunr5BIdheoZBuof92VpAqBo2
XXe0gtR1ldIyB/gPaTQFddnZJX4hKe45Za/HcxDrTv81XzL97RgLyX2jkgndjmRy3X0vBtq9dlIj
4JyCsBWwKRGtSTMz3bmutj4W4BuONTpPTG71sSazTDAA6KZAGGUTpKGtXwoDMwAUg+qdzb+xjGRN
PKpMKVpFw+n2Y9kzDQ9ReWrQVpr1FM1DeoxatzrEBMfzYBT9zngbU5PysMh8yu4WD/zb8XqrVO0G
oc9AxajinxkXLCQEhVVceQBYO/fx1tyQyLJMySuiNC9/y78Sm7Zsw5pdoQVTXSont8C7Ozez/EO5
YEFQi12R5PtAQgOA9zCIMFh9+hrsk0VZVys5bTM9da33KjXPo0a+8b1I8/JZADr9lM3oBz2OXvdx
WTZDsaegVmJKefbbSZYT2DfsoMaApFs9aYmq+CEmIOc3j0IBSMJeyaPJFVeZKPSXZElzjGrNemnm
J7pDSE8gGFIPO2WF++mABkEBjDEAhFCMvZ1OZ2NNkjcc68bo4YBptvi4KErzVnkdUFKsGo1/Gosq
zdbbUfDlMpMco7SgcslpqACZR4FQs1+W5luF2blTgLBTVABXDIFxnUNR09QieMZT0AFf92FFFhj3
aNnBsaPqf1g7MB4u4Vcqda+7uVlJBXrq1ClYYJf7vVBStCCcvevy/gTLig+DkLiTUK8RgkWraks7
o2LPdlfwtxw1X4mH6WJjwXF6vOu2hoKtD52d3INy1mrXja6VmU5VL0HluHR9yTyi3oe8MaaXAfzj
7zePZgLVQAtYyllCFbndFJ6OfRjLpVLr9JAam+382I6je8au8a1y6mwKYFUoxBMuwIesCeJtldbt
mI5q0DShd9SxjTygblW+ffkALnOGuCd5Wa3BNx1i0VOFrxEQx6I60GdHGzcXy8VIlT15x7tjSy+X
94Gs5PBa0NdMbd2AFIJ3mRO4FLV+TlPcHasxTj89/kL3o8ACIbSCKubC59q//ULhaKZR1aCQ2Uxt
c6FKuLy4XQX78PEwd9vOwJGOUAqdWYK/10n12GduNioppQSJZ8ljD29Qo8ZlyJr3NsLdFcVRcnh5
0wjn30BJ3c6oN/KpGSxvCPqkFV/sIe2PXbZol1nNunPblntg+vupcXSRF6X5Du4JzZjb8eD2Iz+R
aWNAg1l5MmY98ce+is6T1u6cpq2Z8R7hWSJ1tTlXtyPNNTTA1FLHIMGM+kRLizZhPJXnSiurb2ZU
7r2I/1QKbgpAMiqRLEnpedrx66k5vbqEDs2CQHRReIhgg1+dHKG6vhTlOxes14+0n60rmnYerGrd
u9AJHS8LkLkg0fEQnI3CfGeo894pvMsKWGWcMlC01PjWlrMqTEWx05e9oUxB5pSzv5jGcpzKrnwf
Vfl4aJCO++yk3R479546RSWMG9QAP4QrCL292+WfKquuIYPpQU9vx/skkn7Ov2QG1NzPZQkF6kfo
LmZ2Bllt6i/ULWYUXrraba9jhP7zqRWdJbDgaUiqvcbUPnhot5kH8FbmQjc7x1N21KtQ/Ooot7o+
Vc5M+a+thFaWYik6qVDp8yRvDtHYxt5TF6duferxCC7e9RizeN9mUVbJkRy4bH2ee5nys0K6OvLj
mtN2ROEnCn0cJ2ZjONZUp8ShpEjavLUkwOqA1wCfJ0/CHYWKHk0+kM4YgYsEqAp4QOc9FGMdPBlF
0u4ElfttwGAgwSFs8Vrn2XL7QUTmtEa6OFLr2rP/Njq3Dj/VzWgWRz20jOLSmJbIAnoc8x5R566+
xzR5J4HkIAOh/LVK8Wur8MJkxk4jaVzTN7y0fcIpFyhb3zcvbY8G5sGqq/ZUprb49DiS3gdsJgrO
lqc1nC6mfjtphIDzyTUrIyiRDDnAmh2ec7ucd4iP96GGUVCLwg0FnD2j3Y6iV8uU6SI2gyjU58T3
SjttvlDxrDxGg6eOdE0+Tjsp5Mb3xAMJ0C/mHhQr1iVFS0GPdB4ZlKfg3B8WG80vmtVKYR4qfVK6
Q4aYTQhqj/jz/HhV7+dL9MbsnNLSHy+P1QetALMs1miaAXgt2zg2ZVLOdMjxFThFRZQL32zCujk+
HvT+5gASJBmHFIml+8/qU3puDzADGji4Js99bkOTYeD0Pye5uyfkeL9hZQ+O9wwvbROU/uqSMqwp
bmq6GQhS4nps6OJDnVVfxwUNf3OIvrYKTs7lYO7sovu9Spldqj+QAPKMW7upSwmPMTHAvcw2UI8E
j6Pj0MftWwGGFEToLkpxTykStObz42mmwlpDYmJ03PYwVUZ46czQ8iukSne+2D1/n1cUaQy2UH+S
2jXMvTV10G9V4wa5Gub1P93M++CQArkCsgJWwrkAfhbinId57BxFExoaGue0I9BksXLrMiVhX73Y
htDxIu+psjwVhiBTJYq3ZYa0SoUFWGc1RbpHPZB76fYql5Ud4iUVJGDM6+7ZlHhRlteFF4Dzaqcg
VUcLbgXs0PSYjbYWXwu30poDjrl42bgKxlOnti/Cr493/P2GIGKi8IoCkeRrrj/ViMCRA6VLBIla
9n+FaYWGH4yUL49HuYfIS2QiIEgwCGx5Luvb6KW5o5AQbRGgwsqhAjqG5bZlZTgT5QPl0Cf8IxDE
TS3ZLB4LjD8/ur2Bes8Mwmt4VvpmeNabVNmrDG1M36Xcix2TBTgPrsTt7ypzfD8W5B2CfA5BtPBm
9ip/rPPxza19ycGQ0gYgkWW5fHXcu7mMwwprxSvatulBm9r+otQIvTxe57ugyRmAtySROpRmqDDc
TiccsxKrkorCAq3gD14dtU8VBOb3mpN3V9zuuz1ThrsoxoBok4DDoBPEe2I1LfJcZSkUypHm2Hsv
UYenzwXVqqr057hD7bp0ivQfs1lmdIDYXDtx5u7r0VIHss6Nz/eTjL7b6SLAmwqlBJ+D2Tvpd0FX
Fo0WLy120pqNZeUmIq+VUjAI1a7u3rLIU7qrGfW8LlqUc6abovX1ZChf0JuLjLNlRNPe/XAPZzYp
WfJoInzKbt66DoteKJbdM7r+05hMw6Epkjo9FUPkvbra5Gi+6/bhPxmee8D0wNwdgUVWro8FdfIt
oh8vjo+31sZaS+YXlsnYgmrYzN2uddpWkZOTaQaG3cJBsIboWURW9fR4FLlfboIik0aTVSKNicHY
y92OMikDPMy20IJWtOlTVyH+0cTCCzS2387m2di6FNUlawVULnfI6uiLYmlzOvVaME7qcIztxEFM
xULBWZnyg1k4xlFo6vyhscM9gvzWJMEUwQaF3cHQqywjsUcj9JoGiTlklV6A/c4fJAvtV2GPw1vv
ewhRPBZJZwC7SMWY2/XMu7kF4atpQQOG9Qn8gPOkZ0W2QwDd2Bt01ukSUX6WRPZVUUlBMqXmGcP5
SKrqEjf6T6sVxs4G3Phe7DrijKy/0KBbfa+4DZ0yVnjshfagn8JWr64gW8FOGp3d+nOqO58zHINO
RdhOO2F1c2hSYKkBII0KVnsf25lcEUaoS4Bg9rHKkXS301z7uvT28E3FHQlzI0+AHLb3lA83Ig/+
T1IzBuQeFfDVeRCN1cWjWLSgEObwEsZtdB66Lv6BADXerkv9VtdAbmee8SAtqIJDVVz7CQEi1DSp
W48yv6O95krdH9WlTnBeHMCaPj7rW7tGVsHZMXQkkYu43Zt1F6qUXnETCTEtOSZ5Gp3LiOzn8Sh/
FGFWIYV6nUF9FX4gt/zqimpnYQNlNvXAFuV1QkQlq5RnI1LeqWr4NVeskzo4/60N82MfeX9rjetj
kHHqLQN6a6E7h8jew7duzRscGHVEOpW8qtY/SJtwRysSnY5NVxzsTqTXHCrv0+N5bwQZrkVZGOEl
TplvlQooVRL1S1UjK5nk+ec+DdMgTGLrtDTLHrxla5NKKh6oeRb6zoVNVeu+ThyGUmHx/6RCNQRG
tNhfRSSS51R43VufhnTygPGQTBI/CTmr45gJRTUXNzWDNu/zDxTo06OHAuGhVFRxVu3aeXsQlcUt
ylrojEI/X8VrLWm0EGs7PcC5ecH91dCPsWq+WYCGWQEQAaVEw5C37+qDNXa/xHAeKNQ4SouyqZYc
Fx1dZDSd9kSuN3Yg4vSgWlX+kuf99uRVuiGgmeGtE7VF/Wl0wvCpcsdyJ2pq8nJZnTyaGiC6iJm8
z+46G0M9mlmoGkG4dN6FfoSAPFmID3M+Sx9xs+4a5G+MyFdK+Bvp0IvTqOPD8fggbOxODgD5BDcu
0Wutarc01EwxEzfA8PIUolLaikCBxQHMZ/RwJjWTPTn2reVFEdck5qBZftcNm2aj0UokRkEFivlo
Ja5+KKpuOT+el0xu16sLVkUWuXm73amvD05TJYYemoFljb/tSvlSz9YLPYlXrvvPbjy/Ph7uz3t0
Nd4fFAcPGcDyPOZuN42T57oxh5UFFgG5yguCU0P8zPtpGY8dxYzomC0JWvPOlFbPvNxC9TKG+PYd
0qWpil9WlOT2s+L2zWsVDpb5GcBd7B7FNMTKQasUw704yuh86OA8ySw2nnCbKOxMDzpFzfT/DFmC
UBHJch+/tHOcenguGt4Xy17m6lBFGZlTi/Nr9ywWXU0vc9RagImVwc2f4P0PnQ91PR6+G/Vs4n/T
DopCnBdLeYym1vxejVnmniZd7dyj0SgmsEkYTbBhER93j3rD08BPFFRifdOJdDS2Jkf8xZfvfml5
NoXHtM6T6GSIBHVGElvUtMaKutU5A3GT+bNI88+uI/TfMzXo8TDo5pwfJwxqeDqoQvluV9BTP1hq
FeovZZS3gR46VXHoa7P5K5qFqA5GpPauj2avkT3VvFN+VIpKRcLucjPyZ+Ik/CdNSX9n6jCklzGe
9F+DgDN2gDHUeASuEfXVPPfS/4SZB8uz1vNcPWLB1js7x21j89twREhWAMeC2FrdbvRssbbJkTPu
BpClReUA/Bnt5fh4N26NIhHsrDE10btksCyo7nsjmz9UdMtXZ2jRijnv6cRsjcJNTebFm52HySok
D8AnnAUoUdC0fXQ0hsk5TWLY8zbYGgXcIY8qsksponJ7sEZuFs9VBHOx1OHLoqbj93xIw9PjFfuj
Vbo+v5J9hM0gn+UuXkyUFxs8hqhtFibyyrNsjr2UvFIoXCNkoh/xPAMY09oRqezSo2J5TPA6/I2B
ZmsctcTJ2q9Opfe/VWo0yd6v27gr4EcSNWUfVwWkc7sI0VwCqRLgVm20ab8VVqN9mhPFcVAbsQz8
TJNW9aVQ0c+5GdMzPbk5oNWw99Df+hRIwIGjl7pidxTizs7JZRC7DfQm195Dvo/+g9aAtVNOkB90
9SXoTaJoh1YEhYs1intxTYWSCQkgYefXnIjwMnD2D1k/9DvLujEfBFSoOMEtkqi4VeYC6QCASS30
IJpG6CtW4R5yxWl3bqKtUVxOIucEchiH5fbbDZaVFgRcPYh7DRxhDlNmLAlXjzfwxn0HrPX/R7kH
940o/zajHuTlOLxUaW5/ho+i+/kYL1etbqsv2VDuPTo3p2ZC3SNf8sggVm+UPkyXPGpzpla6va+0
3vRUF461s4AbGwIgKFAxmTFQ9FjFmVCJOlMvJyNIhKUfx9D7rqqzcYzLNNpZRHmMVlsPtUkKAo7N
S53dd/upcGlL7AbgGmxxwJhKndnzqZvdtD0PbZF+sGvlcxEtzTVphPnt8ffbWEqGZnbsePbIepcY
Lo/ZjC5g0PCAPmWE8BN2CXsFyXuqpSwOMDmEOsjAqEnezrBW5mQqvcwMsrD5KCztnyF3FWiW/dlV
rJ9eHB8T5ZtTK+8Jhp8X2qEo2eivLmgRnyTrSAO29MN+/BS382vX2MtBW/bO/9ZKcEGChkCpQLJC
b3+iQSvE0WdWgnYW3sTz4p7DBPuxx+u9VUCkns//ypKCWczidhhyRtpPXm8GAjo9YAGzrNEvHhbz
QzxiDH1G1jPs3+X2WGQv+pJSO9V0hGzOJr1GjWQodfYeblsT5/kEEYJID0Rdpur/wiqCrUcmGc5X
kPcYP+PikZ/UxN0TA9ocRcpPUkXEH3ANN5moRHXMzwxqa+rOpT6Y53iom/9hO1PIBwyJyCXvXhmu
/jWXeBnnCNUIk/JsNpxq1S4uNubuO+f1PjJA5pAIe6A6zGf91B2Hmh5SWZmB2avheXBh4Xmx1p2r
snv7ssmhgJZQCqVVsWY0zcjkZ0ZbcgOroQWpvonH7060y4XZmhHoHLBaVLclyfd23YYh62PFINYZ
lpmg0pFQkQlTyyN/FeXOm2VrLIiotAjAzGjUfm7HgqQM/txmv6HkHb6baqM9mKOrBHNTejun7f52
Ik8kf3PpRJqUyVeHre9R7Z8UywrKEf91KzTLD4XZFRcASu7PGBS1Xw+durMH/1QebsM5o0LDQA2J
mgGd5NsJxnlXaE6rWqSOvMw+LJTo/5vEXlHZxzKqcCGveThEvM/06lVHpGE5iaxpv4/AhIfD3OpD
46s457wK1CESUN7jiCIA5g6wFAfJiOcR1Vdnqyr7j8KLyr+TBumIQ2+a2XJIYQktvpF74WtTlvGr
FVnaV4qoTePrbSK+VD3enr6uDIly2YlscjHX08ZHge8KH0S2slfTRpoitlrPDmCJCp8+rvHUEPcP
qSCimJ3GgyyxP7VDYjxlAjsfPCuwxpjiOH+HcV55fPxz7uMNv4IMQV5uwIbX6ZyCVaTdF5ONO00T
HvEndWCWze7Ou2prg5EzQjmgca556zKm3uMYkja6HZixMv2YRr094IyRP4k2joMFaro/DJW3w/Dc
mBrdNRrDUAKAf6w7FYOm94bVx8glteEPDRuQ12Yo7O+P12/jyiZYQ0wH7yiT1DUU0WoH013aQQRF
GFrND9VRdGQaPOTnEz9zsAVYpgEBuzCMXf3ClW2GQZNheOsjipu17aHO9TT2vZAe8xds1MuPblnr
6bOTiGxE1MG2kiCOlyIMkr7IHB/5xdzY2ZIbkYYrgKoIPFSunDUKYZrGgj9CB8nCsTwiPYcnSQdH
qURH4+1XAsslrbZkO+6uJbAsxZJyCh2y7cw+18Jrj0peKpe06rudoTY+Pzh1JgXwnji1tr+oh2zA
CmFmVqC+UJ9paO6Wzl7KtjUKFSVZn2M+pAW3p7lTB08Pp8INlMUCCWPg+TLoi9gJ0BujULnituRB
RK/qT7HyX/e1nrdZ1UUSP0Wj6tzZ8XQBt7XHitsaha6JjgACnSIambdzmSvPjJMY1FLh9tjAIlP6
VJXTngXEfRYv4Zbc1HwWrtG13+NsphR3ObiU2XMKqWr61YzmJ8dYIJNF8TEW9ok+9T+Pj6kMqqug
CzKKPg04QoQy1pD4yrGRk/dSK3CI7BxPJXpNOcvf3abQ0CWJ+GyPB9xYS/IDsD3wdqBJrCmTw5CD
T0oGJUAtPT5UppEc49bOd07u/ShI1kr0ANR5MBNrZSsIJSC6+8UJDAQNzl7Y51BnKZy9dS7QIyyq
G2QhNC/WX6yxWqcjufaCkOLpqygn/RxDmnj7KNAxSZwk4w562upeHJph0mdBvc+R9cke/OPfdkpz
9M1zgSfLlwFwAdh3DQqMEzTNWhAoAXCA8HXqnemcLWn69X8YBVt4CaqUM1pFhbGxZvSeEhF0bV89
LS62QhEP1Te3dui6ENkoHPMgI5W/Pa9kBGGFjLYIFqjV/rSAWx7DYs9m5P7ogDGANg2IBBYavJXb
Uey567y6dzyIlrEZB+rYGB+rMDReZtA12tmcPe/zm1cPVIN84FNl4h28egUjuYKVGpXYANya+yzU
dDjatbG3q+9vPQAqtMZgEoASVdfoKSyi+iHOchFES6mQMs7JeZirNBj1ZM9lcuOYkmXxBIJBLVmD
6+6DZ9Sla6YiENi7/abdGL+vytrdwbtujkKTGJoaO5vH3e2H8oRXLqNTC0QK6w7ni6h+UhE3+fL4
42wuG7UyWbemxb3u9CVuhCtoxSg42YmTqofR2YqX7GWU9de3DwWAAPSdPEqEhdsJRbqXl0bXCT5J
3R40fXAPhXCwVu6yPajC1toRFng4/ikCrktLVteOXaXSXCvwrH/vLmN8XvR4T0tla+3oeVEq5yTx
99U+SGuti0aFXDESTvUUlh53T2RjVDYW/fPjtduaELEBgAKpFrq2q80wWLoCSXYWQYo4HwD22Do7
2dC/PWZj1sN1LenmODCsIpAaYsnoxgY9yWhJ/0qL6SvoZn0nxd4KQMglyduHZeO1crsNBsXM46yO
RVBXhnKhT5e+18oo9uNBzT876lI8vX3pKLxwg7G/6RfKpf1XshUhOli1gPNQGErKz4MTGS+EiT2X
nq0PBL8HZCkccwksvR3FBss7JLigBpQzptOCY09gmov36fFctnacQ2+GZjlqkQC2bkfBw5u+ZDuK
wBi0+BjicP0Smohg1hjPnh8PtTkhZFBk0/hPw/p2KLMpUcL1GApguP53WTbzNQbXtLdumzP61zCr
oNBgU5Xk3UJQKDv9RY2tD0rpRZdKwUr68YS29h0HSDYCyUvY47cTCjWB7FGri6Bvu6+D4SSXUJlG
vymH7oQYa+Y/Hm5rYkiGcohoCqKCsdoQ84yHipWb3Oap6Xxp+7T+VsLxyY4CR6ydqclFuk2HpY0q
Cq+8JtAgWzOxOgT7oJkN4XVxrOY0U9H81Vq9+JknU2HKGfIwnQYHGc7Hc9zYIwirQagkpANHWSP6
hnGBfjQMKFeiTXYqCF4fu8kxfr15FKro3Bkga6FcrxGvltLlmQYiOoiiBV80ChKnuCv1t89FFsug
2kp9YGqPt9tjrBtBZYa5aOhUyWA0voS1Gu8APTdWDPCJA2oQKx9Km8btKM4UVm6LZU8glmTA9nRS
T3bjdG8/u9jngFAkRqCfsJaKs+aqTktqAwG6adPVjbDDECib7qiubM2FLhEwS6gV/LlasXhJwrjT
aifIF3Pwy9EVp87aRXXfnyPEAnlHcGBZMHX9JvIQh7M1rLFB6y/4MRal90J/1j1lUae++ZLl/w/H
GnQQmSrf6fbj4PCSZYpaYYvqTMZRbZHs4PYvd5Zta0IwZYmsKFpwC67S4bbSrcwzGAWXXdePUEM5
eAPOoSVm1Tt7+j4uMBWZ1HFw/ghm3k5ImZRR1yP29Ny73/pUCYao/h06/Us+c5Lyud0p0W1OTYqf
0aGkTrPe3UqHEckyMbWoUPXD5I7DZ7fWrXeZ0TnHx0Fhbyi5Of91q1caumJpKg+Sos5fJn3EeD13
i0ubRfHOrO4vDjY39itQJgDc3SH7tbpe8jx1bFT+rVfLaX6jO/09bN3WB0z0+/G07s+UHAuEh2RB
c8mv4kNuZ47XyNpdrHi1D6KoOfXtshe3NxaPPpHMIkDjkLyutmDfT57imZMTlJDglwN6wdZhGKdS
P1LFdHdO1dZgxGSyBDJK/LZWOQuCwm7ShrYThOGU+QrgJj/Lll84VRtvDnv0kdnwfCf2O7WN2z2B
nrLXjJHuBjMl6YOaOcO5oXe9c6g2PhEoYblyFKB4pa+iRFNjXVRHixuA2vcOM1puR6Up//vmfUBD
istICj7wqF3tAy77Mc50agFa0yl+V3b5U1bqe84Hfzjht4kDrz6pCE7XhiruOuEfcS5XRszJAlyi
lyYoxiH51ABh/zJikmf7tT6jhOM5ffJeSTlZx3TJpuhQIaAPTdiobZ1Dl/OfaBnG3t/Ncan0Q+OI
pfXtsdOdgB1YvWpevyx/h8Rd8StD7E7pfDU2lFL4eDdG8feobLT2ALIcuanHqyi31qPprXIwJJGk
kJfLE5pcPA+moS1PsTENz+NsL69pLr5CsJsoy8fph7aNs5+Ph9/Y+VCSKCTLyiiY5FWMMgtX9KbV
4tjsQd9r6io5RwhyX8PM/vX2kWTjDZwb5D3evLc7f3CFMUfy4aaauGS6g6qcqFo7VEahdT8eamP7
k4jRWERqABjKOk8SbtKZalwogRLm4UlgHnZhDd4sE0w5AoQ8OgZy/cDW3U5INPqiVEWsBEbVzGe3
r+Cp1eEPs1P3xBi35sNdRbXVprNNJns70mDkeZbPthJQbXWPAxoaFoghyPc767a1GfgwUg0V4iEF
3ttx6MhEVVdG4dVxyvK45G3xl+OG5dOyOOPl8SfaQFuw5ehJ8tglYab0fzuWUSsLNdkGsRgUEYm9
nxqj/DpXOmaqGXxt24lU3y6KT0rRXVDU/BpN815tZPs3ME8aURwAnpG3v4GMo240sC2BkdntP5bo
6h/9rC5HF2XYcyZsz9dEKy5p3jjH0dWbV7fvtENCBN95///pea6iAM1KyVmh2CCv1dtf4nRWoiJl
X18XhD+yg4kmgPcV+mYSnedJTcy/1WwSPytzVpbnrg3RBqnIcLCe1JJCEUeSQoSrsBTWUemch0z5
0sazgqxsBAPnuEAd0QLAmcpXaDFe9wHn2jr+PNq90h/tzoQintZqWR+yLnday3dmp+4BADdqUAE3
0N9DsSeWqiJuTpYXe9n30aymr0ljNMmhczFS8LVuEvXREDHe0DbPWOOsTOqfxpTtLM9q30zKF9iu
1AH8Wqmb5R2GqlH+Jc6rYvhYjUv4WgxdaAVaLuzoMOeF9yVKskk7CD1MvauB71b1VzbPanEAyqSM
fmZEXpX7LY/O9KsFm6m4DOQM5ZGHS4Rfikir7iDKyAOHqk1jfy7drlBejNHJsotbtXYazI7VTf5k
5ZrmW4rOq8B0exxzEVswZn+kd+I8QaboQtenBtj8TlQt9860DjuPtEqbBL9u0qakOJRuTrc0U4t2
/ujMWVq/6k1ZFH8pUzMZCDp0zvwrNZMwO2Wa3mgfJohPjp+ApK+045w4ojgB8YhK3w1jZ7q0Vo43
5dGuQsu8or+VZy9u7MXVMdQXi4fsYmfannL3RojBJp3CPokJxf11BhQWOaYTQhOBtDW+YjwTAlUI
+53s588+Xu1zsKbQs6jgIbi5FgyA2KpkUVsp4AN17apnZvc1ibTxEAsJ8QYtMTwjU6m9xvPifVgq
tf+CGWT68XHs2Zor+u5ACOWlhzbr7WGrJqPGNNATgYMk20GjLH5K9HrcCaZbo/BaB4uMmYJUmb4d
xdRqW1s8blY7idzPYS4i2rR1udOQ2QjZEoJEPQB4ByVy/XYUQy8QUdbT8JoLAbHAK/XPsrv9Emmh
usdb2pgRqA16JPScHeBiq3BZdE2+LEJRAqESog+6GL6g6t7s2Rn+yYFXmwTANbIdvKeBiKwlqhKn
S2fXYJx4WF7QpTkodpj4SRG9Izo+t5P3lKjukRfPu2mM389G+Ny6GEq2ffghs7NjA4yl0+YLgr7n
Is//02X1GdOxU5pDggiV8jCr09Fq59KPDXPnWtt4zQLXlKwnQA2s0OqmRqY2nRDUDq/ANb/3hHyf
KrJyNNrmJTf4Z2m/nRXIgZWNeqp41I7X+M0cZhd+4k14Nayo881cm5/JtIadgsDWVckA8qK25MN5
3fjz6tiexFSEV9XFrUbkySXKMshjYAUt+70thhFbGfdn0xY4G9ofx97ZuSK3Nh9rygVJWQJ09mpl
syo08jiawyscE+13rKW95tcNUK43xwYwsLKJQTkUzN3q1FIfx2pt4QNGaNQck7TR8BMJ97Q8NyfD
MeJhgy7VXatkHpRRW0oRXrPRDKlLldBOfB2/2+Pj2dxvRyo4/IGorKT+raFWJYLy9qCa8VWtBzs7
UX8pMEJdUpQAQ713ko/Z6EWfjAJxk511vI9LqJlA/kdjn8oY9Z3buASgNIMYX6ZX3TKeSRHSCxKf
DrnrnvzbfeVDsqglhAh47n09B6eATnUBdl1jbv/hUKlak/tm7cQfHW2aseYcoBntnPKtMdklHHQw
uaTLq02yCLW1ljosrhWf8XXOtCY+9GaHbFWd9dYH+dJ8ffwh7zcMX/CPeBdChBT/VqHXSVwDeHGB
HIap9T+EXavPqVZke3rO91+NcgHveVrhnDL0oW6/Grmd1g2xXSCINnpYLw82z2ZvupRq9fZCCExH
OMbSUIOjts69iyQ1tLliKCw1RPk8a7GYLmOX5jtHYGNKQC5Q5qWQqcrO1+2UkqJJAS3oXFrhrPiG
VcWnUst6MGf6Hmzh/iPRhgLDBGaf0iI6trdDwa5QtAVJ8esAR+4nVRfv4oLI2JNDuKsYUDYC1UXk
AMJKk3p1tCr0ccGqzuNVUxasAR1kw4yXOtLH1C+ssPwBcS9KXpY6z4dLPzYC25CqaPa8Fe4mK/Gb
5E6UfqTv0Np2LrGwf1tgJlwzrKw1uHKdhuQbzPw34/ckuJohOOG2bJevGr4ObgpVyMV6VdNqPPZT
Mn9u+6W+RouufHt8yu7ONYhkaaVHmwhxQlAatx/Q9JZa7zNjuJq5HX5rMm8IfXBIWFD3Vk/tCEX8
NxsASRA0qAZ4XKjd3OVUWCqUXVHrw7XRk+o9praFn6rV9FbBCYxObIIx6pj0zfkItxMTLmZmdmMO
14EuYvWkZkv+KUYtbE93eGMBHTC9xCf65pJueDtOjSGMpi7GeDWNlh6IMnTmJWqyPvSTzu1m5M/2
KIfyk9zkisyMj0WNBzMCBB9WoXis8kppejli7fX/zbS2eBoGbbpkVohUl6FFPwrecYdYn4f49Hi3
3EUWOTRPX4cOKnf4Gm9XOyXuwNzZVwtPjidTb+K/Goy3LlZT75ERt4ci8hOTiWPrZ5O6OJ09R8N4
7YWNJ32llkZ+WrJMfafFy16hbuNko3cP9IrUBHjcGgMTxiFHu27Ha1raxt960ZnXnoT/+PbVgwyC
76hEeQF6uN0qlFhsyhgKFtO5nuDDF+kF72lzdKp3pYJ40Pe3D4fqIMUeGGMeigG3w2X6VEWTKShs
hpJL7HT1uRLj93Hp9pQVt84Act+UrCVJ1VrrlME4RjotSaerukzLT9Bg1d9DOGvjE1q+WXzWq6TQ
dnbi5pCAGKXMONiYtV47rfVhLKxsuoaU6Z8yQ21sv/AS6z9dNecZBnQh6fn/sJ5/nNKlypGzbnlm
WqwmtpNMV7sY8p+2Ns9najFogY1hu3cD3F94lCIBnPKYptZKS+P22zGKU5NSTddO75NDohCjfaUp
oqee9+7rVDjD+6wrmoObGOWlrKq9VvVWjKHdRfos8UB39QLNWvKho9x6Dcd6wApO5JcuL9PnZv5p
9jQv/dal2Qu4UF92Vvm+XiKZtXxShBFklXQ99WrMUQSb2bZTXU9dgHF8VB9KAwWKQzGE4p9QDYfY
N8Om+Bi27fCqKaZfUXAoDm/+3Lwt+Q1kNkAsvdXNONfStxNfHi7hpDrXw4LdphL/GizRPz0eaWOx
ZfqJk6FOag0U8/Zjx5EODcaJpysuM/OzEpvGj6huy3PeTNr7Qgw93B1FP5Hr7aHEN+IeguzS+J0s
gFf8apuVXqIaVGEnXhLVcJqMLjn3qWh2/Ac2QjlZKOooRCHZB1nNDz/2vOLSn6511VWnQiuLD53T
jydyunjn1t/YPVJn1QXFIQtE5rpTqySYnClFCLyisafpk561peODd0tepjxVxkMroub/SDuvXreN
dQ3/IgLs5ZaUtAq1lksc28kNkcrehp2//jzjc3EsShChnCAINuCdjGY45StvqXwjWeAvGjM+aIFi
QJE6FTGd3Z0ddP1duX0lmZ6iDkD87W9psArQ3CRmJ6viz8obvg6u/dJN8zcBA8CnuOxH5vDr/b10
/UUvx5R//lMDHl/e0qMCN4bKyAFtwCUiBtGmOzv2+ouSW1PpoK8LvvuKXeV2cYqjsHycndL52rSd
8buZZ23qR240/3N/RjfHAjEqbeB19s9mj2qxIK5BJybE1mwKVHOaj1SulWBKvMdveMmaobNl0BLi
ld7EjEbqFFWsM60i6pXnJc2KZ1stq9Psunt748Z3orMqCxQIk1J42ZwJ4vplLpOJjCZN8lNHnfG1
KOp4B9ck1+YyVGRCaLHQX+FiueKmu8vSGYU6T2HvwFwoKqihyYdGVXN/rpMaCbtdLa3b8+Lt4hDi
Z7b1/rCVttfVniXsJ16mFAGJcz222Q4I++aeAIZBzZHaHIfscpezEfAKQFYmFAN6VaMSz3D8G4DL
RvUwxQQFPinBS2+VYjP1iMuh4kh1E5PaQNgPYkA6EmhYS6f4eH+TX4czVB+QbYdDx7KRSVyOUpKe
NVWtTWFrjmBnrN7HdDwPOjyv/XIgQ/oPw1FvdoG1SLiE/Dk/3RJaNRmDDa07TKfMfaPDN33sZt35
d1Q15Zny0rIz3q1dgb4abxxhKP/UL8dzahuJsXycw6ilve83iL/kfuoO3ePLyH8fCg1tYy7/bexg
LAIIV6MsoYGQqnN2OwiLh8Jtp47RpjVFzUrL65f7i3ljcjItAgqJxj/UdblZf1pMGtQUV/JRDSmE
gzGO2u8pIg6n+4Pc2PHERS56ZhRCeFE2JYE26haql0INzUbDm9pO7E866deL2brNnu/DdfAJnUqy
lGW1j3Rvczet6UoHMhYjyGK7OM12xgi5m65HXGFsaUGcTugdT0OQpUr62yKsPfObW5P9+QdsTkNR
DVpUJcMYdi3MfCdTMt8YlfmjotXzf/h4Pw+1+Xj1WIKByvsxJOqk4+0lhm/keJHe/3o3IgEJAyaa
RiedLuB2RRfXmTSxjGHuunPQsGP8Kcb9tOyWIqgS7Y9syDy/6+2dXXNra/487mYhae+vkZimMdSs
jDaj0eZvWIfvQflvvDISEAK4gf2JZvhmDQ2FV99MKOiY2PYeCHKTQ2RrEfylOv5HUcfIH0TrHh5f
Ut7PHzuUYtm2mJog7bWMLoUrr+yL70sxVKGZjf3HjG76iUe+C1K7iz/SvHsYKSrxL5CQsa5GooOY
5PK8qy7u1aJgugrV4pc4Hr+7YyOeU/qhOwHkD7WLzfuNur2EHiKYxYfc7JvJLrPKTKm3ZGY5P+lp
PwN/EAUKu6XnHsp41YKxMjCrKMzuKa0r72S6ifeUxZQXjLnrj1rsuUfAXSphd++colXsUXN/RLFX
vxFqNphbYgx6VZfL0SwZ5BozmRCP7hvf1cryrTEpNbh5e/B6I8ZqNrUO6Ec1p6ImYccsTn/FdENH
e61XjqudN1/ub41b1wfUQ6oC1OSAQW+iA60rLU0M6hhmjRU/KW6W/KqvqEGtwtvjSdzc+rJ7xtVP
FXwrZbaUqlui7zyFzkoJ85TOZVmDcogL4btWb7ypthJNQTYneyqst042Txy5Gz19yUC6XHU445np
LDnZ6WR37dES2A751myt5k5X6+ZAFFpkgRjI0rZohQe4uupuOYWuiyBEhlOfL6iU7VzDN+If8n2p
PEauTZCw2UQ9HNt08cwprFMbya7ZXInour5Ofe5NbKdsoXZ7tKpb20T6gfDZWMUrjS1LALFxZdFv
mTTv11EdF45Zupw1AqOde/jm9Fx2ouRJgHna3JBZVWrVUERjWHmV+m5kEyItpW6Xvjom6ps+J3st
oJtfDWCvZMVKi0b5xP8UkzSjrWhFncnixZpGT+OyFrk/Dnm9pyF7a2bgVGlSQybFL2rz4eCMIYE9
9eS4IFd038o1YvHBWObvSE+azalWumannHBzSOISAn9ytStOV7Hi5qWkpE5eoiVPYhqqL2mruiG6
58bnjn7Qzgm4OZ4kUoAVpUD8Qz34p7UUo8jrZCYDKIV5UNtsOTUYSbwodmUHpjv9cv/yuj0aBFYA
BxKdtHld9MbyYjsBjmqU6LjjZbz+2nZKB43Hxm+wW9Wd8W7tFBolMokCCEW563KnxGul2anr8QGR
/tf8ZqqoUSyZ+Z+G4dmksgdPf2vlWQ1VtnopHTzR9fnnXOvmDyhszv/lU4HT4QoBggSE/nIyS2KP
azPRGtGUPv5dSezsaLtO+lsxTfX3Kc/3msc3F0/CU8l0wWJvAb5aJMxp5B4Ju2nJs5MS9bhVdJPa
fb2/KW5dVfLykHk8GsPbvkuu196UFMkc8na6R7vKmxPCtP0rxlZWcH+om/vv/4ba5rtJoVurVVF+
RRcwDej2NH6sDWc1Ml/aflfR+Nb7yfqRNZHIszk218fqYarStOw+pOXs56lqhqPX4Uo6opJxXGA5
xX5Hifz4+BzJoehXMyZn2rjcJno1wBzJOGMuRl3HqevjQzcJ/bwm4Cp8hCT3bENvZVScMCloReMf
EZPLARurjpRx5fsB4dGxcKk4/H49asW3PmqLXyZ4P8ciX5RPkpso/Eap3H/+w5SlAhT9LZ6gLYkq
cS1lbgqaF66aYLoxlp6qBM5ECWACl+r4tZC2qffHvLVrQQdwu0iDUeSPLmetVJYyQDKZw2GK9SWI
8tz+RICUvdcFz+TOvr11FKH5ggbzcMrhPbocLI9Kb45UOhYqLhxfBGdECVTFmfYivpvjSLNlLg6i
y+1rQFuSgrwtKGYXGoDWCrfKIRnFzkV2K2GEvEl/l5Aa7MPmFchEYrTNyChOvIwf3XWpT0OL0Q3G
M9l60HqjfpnWiviytKOdEvqNrwY9EQ0XvDlph271/ZtcdVaCeLoRACE4HJ4VYLkT+6vSlY9vEAjT
LCLgWB7XLVBFEXFhOHR5QpYh/uYY5VL6hVI6x6zS+6eHNyP9NKmoANwHuP/mprGWHt8dLSXGi9YY
Ubl4yuuTUqhr8qpro9grCt242EBDwgbHZ07aB20CsHhyF4BRsLMjU2huEBFB/UmwoOn+oJrD39Jf
an2y3cIxd0qjN/YnxxvEKs8RRpDbpoOqjo2rxRx0NIPz5xadvbe4qoudeP3mKBSHeGpxnEPd4/K0
0VQSytqzScBWlC95r8fBUqV7+uU3tqLk5AL5gT+jY6B5OUrllGtViWEOa2HZ3xa96t46MAjflK5i
wPv748a7R8pILZSmI1f1lo6Qm10sFNtj2w8OiuRpb1qBF1nofE9pJvSD21ra44ec8aQkGJVf+p2b
PeJ6c4oNJmkHffouwvOxsNezbhRtGQzARn4byX1SvyqbpAyoh/V72l23llcyuFG1kQL8P5xEfwps
Neg1rSIWFASKpvw81eiDHpIWG9TA7vq53blXbpwIaug/YMKU1BG0uPyYlB8ydwHzH+bCGxF0TDpl
CLACXeujlutL+9LUWfPBSRstPt3/tDc2q8yEuLGp4yPZvDn6pfQutN1FheNjlIdedbIPTmdbj8LS
0WnlrPME/SgEbF/YDE9QmvOWCl5RNGGpmv3JSqTioDq6O0NdQ5MZC3d1rjK+HOWhzVqOZicw0ey1
MLUo8PlrQoUUHEmMjypYpDMqDct8LKesNAMKQEjBV1GlSJpgn/jZqHV7qgq3VpiLVcb12MJAv7z8
ttmy2AkVKTUUSAH6Q6aOR13p9/yurkdBe0symEFzYVu5RZoLYc1lkQ1qOKGl9z4ovfusOaj0398t
1xcB2F1CNFncI4fYfkcvacGdU6ENFw9kwexp5V9tvcy/N7bSY2Zvpn/fH+/GrOCsyvoDkuaYOss/
/+kU1i1unfSgzXBZ6uVftHeX5bB4RrIX2F+HFDx7VFcoP8Oiv4J0pJ2OqYZeVWFap8bbaA/x2a6U
5KXI4vZTVkTWMUss/ckQVvPw+QM4qUvpLL6aBHdcznAcHK2tzEqEZRZlR8da6cAjwuJ9eXQhJT4T
HXOCTZxmtvic3LAWGLA4VQ52m52AjE5vq+HspWJyK1+WOyF04kkkCS7AjrbsE80WwlOnoQ0txe4P
ZeEUvlisXwBimVQ/qqODwprftdUnPsNf9yd4A9zA2FKgn5CChri6ydUtkZlDs6ht6CoTOO9EEkVK
1xEHWKaDX9X9cDKK2jlQh/cOVqHVXwy0tx7/muBSiQ/pZ/AobxGjxkQhaG2Ujkd5TWdfpOqQB/ba
ZXtGb9cHUUZPMmQjt6b6vTkYqQN6rCuVnr6a7nyDYtYvBzteXA+7UHMZDlmst+vH+0t8/SSSYRM/
UXOnhnDlZtvk5qyYbQMdjGbJR7BWtfOHWLK8Ocwlrd+de/x6NMJfOMikSARrsLMuDwZdoarkVvjR
uaifjH7VPw5c1aipVLt1+htjyboI4rPYrEvR68uxrDb2zDjN69CdsuTZtjNYp1VZPCurru289Nc3
GpE29Bz00cg4kR6+HCrlOptY4Tqs1bY7WM3cf1mHovt8/1Ndbw9GQdoXboCk1nmb7aHqbRXFcDjD
3NHEoapt5Rxb7hi6a6p8LkWn7WApboxH2szFwsuDxeHWXC5P1mgZ9LQJDdGbCP2nRrH4yhjj7g1I
IM+C2ILZeXp4kgxG/gB8SAaKmxMPebwtjdxueBwcBG/7dXjtgVcco2boznljRzv7//rT/ZCOYY7S
LReywuWnK/JkoFRMVw3jte+Z0SuneGnn4/1JXb9EtMKkyBioaRvBuc3+sCt0QXoDVIqadVqQoDDw
uUFr5amKl98cLSliv3Eq90jH+ev9ga/PAJEDGS2ZHnVcuOyXs6tiU48QXwGGUFbj+u6RGP2atdoy
fgArazx8CrigefXgBEkM5/bAzc6U1lDOqdm1cR4aS5oELaXynbT2+oP9r3iWzG3BaW6FkYs2B6Xl
JmtYTXM8H6DkuFmAoPnsPbwTIcuCcABRD/CGxPJy7dJoyvFCGvQwm+fyXLrJGHRO0n7MsSA9jLyV
O/nY9bcC7QCenqYy8iRUBy/HU6w4s7EgMsLSVnQPK1WjaoI5Eq33bNam/enRnYHXAscMSAzFCCRR
LkezBCDsjHMdOqLTgxVJgFNszcl7X6jKzkLeeMUJhQiVwXpyqK8Us8XU64W3JH1YjVHx7GY6JKo8
6f/qdfjqqBSm46HuHeUgwWgf8qFJK6gmxmIc70/5xs4BYYwKsSRSUoXZHAbFyxKFPxlAPuT1oe+L
XHmz0cESO1fK9YdE6gp0KQGZlJrZZpmpHmVVa+VjiNqQSRNKp40ICl55SfpJ23kTrucEfopiAbUk
6DPkY5efEUiFVg4oRYfGGnsHXW2mY0544t9fuetMFuU4yQmllyGJaZvNgvFSpo/Y0IbtXCu/T4k7
Lx96yoFPeTfFvwJ5yxRElq1lz65D/vrL0BOOGvUQqIVkCnDjLmdn2K3miLqZw3VqtaeuGaYn2MH5
savz/IOCluLDRxBhNy4u2OvgPHn7LsfrnVx0hHjcYMlSIseQ9aeq68xDCo9mJ7S9+nAI94Cqh0DA
qSCx3bxzYzVbEywegyVFRnzUJufUjWn+6JaXo5B/wCMj7OIRv5xQYpW2ALNkhORJ/2pu6/r62Dz8
ujGIxAxKFClX17Z0Sz2lRa0ztSG61kn7a1M6ooyDzEnK9Elbavufcqi9+T3O+7x6zhujcHcClRtr
iaQfMGBKAzKF3dycbZ2JfCxyNfToGZ56VXEDQ0+0nTrj1WaUEunS5Y+Kh0HOtfliMUcDmqGnhiPt
obfUnOHCaUrXvZmiTY+LPcXTo9uRqYBmJXql8E5/dHO402hscNAwtRD3huQ3PHzcT6Wau+9lree/
3z/hN5aQHFl+QjaMfSU511skAk3kauEgsGeMlh7kJ0Sdnbf7xhLi7UUTCy4cRmJbjZvULCNiBMcK
886evySpqgVzXSsHHAHLozMZxen+rK5uYhox5P2ECTZBOcn45faP+mTxpqWzQkS5be+YG41G1c1t
QP1rqzNmL/eHu15Enm8AHRSFSBUpblwO56mt0feZZoUeEQMuikLHfBy2UvvbfxiH+5CeLyhMFC4u
x1HTGVVNGFfhoGXjhzIVRJFN3e08Y9cfi0IbkAMaleQaXB+Xo0QtTNemKeyQg/ci1LI/KFYTtpqr
HLKs/X5/Sje+FC+MTXDMuyxpMJeDqZHbpm49WtK+Oj0YnlLga6lXyPa3e0yjG0PhwkJZlvuXp2WL
Zouj3vVGe3HCQgFQ9FdpOBX+F42K4nQ6UJbaCbRuLCONQKA+VE5oC25he8OYOLmFPHxoU89+pfnl
CF/z+uLJjlXg6b1Q9loVNybIIhLVcWPw9zalaTwiKNtu3NCuh+nUK9lwigrczKZRPIwokt0sSVFA
hguK2Bbm2duF1ajLxFBpj8cHCm3GeETTBhvOui7UnXv+1sSA3UlYCuVrxr3cJEhDVOMy2F6oRyjo
DEr7S+qkxXOn6zsH+cZATExK0vFkwv3fxAGpJmI7G8coLKEohHPqjtaxF534avaxsmend3MwkI78
BcAS1OPlrOCWFWWCXyFqFHZj+mnkDr8rXQGaA/z2nw8fMzB0skrBI0ZSuJnYlMRqQjgehZluzYe5
bupn4QCRVYR9uD/SVchICkPJzJBUOum2trk9APO3jdNqUWiLOvtOWd86o7uuHat2Xg5d1q9PTewl
z/cHlUt1ES/KQaVWIcL7lEm2Tbq1Kmzsdhm0VAz9lDv0b9PM3dOPvz7R3B/SS0SV2ChwsZsPlnI7
jaPFK7aWv9fT+g04NQKqtXD8JW3/uj+l693BYK6sz1PJhkiw2fNZ7LbKkHILx1obHbXWql4oCDfP
xpolOzCz69WTQ0l0CMhH6spy3j/V5a3R64dlUixo1umqHiP+zxmUMRlw35/TrYFA26PzyOLJlsPl
QE1sJiIaCgcGubk8F4llPXPB7JmYXO9A+qgUymRljqxle88LmlPz7JaOrEQUPjaYiPA3f866+mL1
3kdIY9/uz+qHd+Dl7oPnARkYWCAwVdhUl9MqldZO03ZywlQb34dMHLJmQcEe4tt49tThlJod+kSU
p+vVe3eqKQ5ax9gjusj9cPUjiFN/GKpw+W9OOBQxrixoqqGN5h3uHUVbBDrVyedSJMhh1ggxH/Kk
WfzIGYfP91fgxl4FIy7jBWn6RQZ1uQBZrphWH9WO3KvCBwOjPEOrR81N5Ht2Z7eG4qNK1QiJ7bk6
g7VIcMJdnTADDf/q6rlNCY0WYDVF2s5NdmO3cqJ+sBpBvF3dmVlTOZjGsKK1yMXfJXyff4XTPiz/
SDjHbcKLA1yKxdusHclRb9eYeYX5nOQfa2dK3kU2KDvByPVcGANLQwIDTh66mZdfqIiatbDyJTsj
7WvAtmJGamAm9bQnu3hjIAJueU+yEYEcb4446N92nISZnYHUqEhCKMUBAUDdf3TDUZmGcMog4Omw
QbmcTqosROGxlZ37uZuPaCqswTCa2hMdDfEfhpJpBCB7gKNXHAgjqReU7Or8nBSOlr/OthONAU2F
1Xiu2qjcI4VfvzFcIZjREhFIvtpWpXMoEa/lVc7PKFvUtr92RhMowjLe464AsVcSBj18KcsRpcgS
sQaXmHq5ljgVJHneTvmZZRbYzHvLMSOB2nmhr8/t5SibomqU69BjtD4/g4Dw0PW10wNsyd5v2rTY
mdDeUJvruFbaWqT4h5xVq+nP7ir0D0Y7dB8XZxkerXzTsMAgGz9ZS0K7tv6dldOQhBkMNccolsXZ
5PgdeNydi+jmnuBZkcE2G34L4lQosmZ1r+bnMVMVH0vLp7l3EAex3wbRNw/XHpgSaQt9C9la3t4U
WNxZWdcY+Xkixg68clyOUTSkr2427X2om/OyJZCCwOMaFFfP9VxyZeXn1FjfiyI7QFN/HRLNCsQY
7dGQr99Hit6y+KDDOpUQhMttPoxL6VSUD8/1aiXfnK5bDV/HyUTzM62bDH+spJqGN4/DfFgLZ1f4
8NauRMhGzpXbHmjz5fiNCmHAKIv8LFrFYN/bvQhycHJ9MFLl2TkCN25h2UYjKsGdDkK0/POfIroe
x41CZJzpHgXVdwLu+onievR0/xa+OQpQZrrWuDeDe70cxU5cex5wOzun0+xh0G2mz3M/7lUZbywc
6shE9pAuHCrCm6fLWFSd2orGBVyj7JVGzorIdOSidOfsstBujSURIxLDQGVT3WySpDbLIi6W4jy2
i6cftbKJ/3SiqFv9ZfTqORiamnezcmz4Zy3yu/9WsJG0QCsdlS49kqBvtWKt/w6i8t7rzPUUn7dd
NR+O14FyI3bGVcCtQ5/qct3XQdUGpYjyc06J6w9Aze1xmpThz/tf98bpBOdE/ZHKJ9jJbXE1m5U2
RfUxPy+K/WtupM8ueM7DiudhnOt7H/nWVqIGRPMXbAB4pM3Ct0lSrrWoinOiu/WpHWopG7EA9th5
zW+OIzcrsapkcm6yU5uNquVuW5xbJSoOCXLKfuKk5uH+0t3aRug5yWUD8wDg9/IDtcnUpP3QFOe0
Md5nU1Fw+hGrPy7x4xkVST0YB9k6B3W2ZZPVlieUaTSLs7Lm06H0nOW0lMl8uj+fW6smfcqlbouM
EjbzKaom6al/FufK68pDuRQj4qyG+cd/GIXnhctRdke2B50X1EjQDSnOACXr0+Tm4mgO4H7+X6Ns
1dIo/qqNHivFGYZ3GkxjR5TaL3v6GrdWTDZ1pWcMb+i2tuPETDFpGKVHIjaox1znJkB3+/5cbuwz
0lvABfxN62rbBJysSjGHOl9elzIW2L7hfDC+qblRflnm2NjTd745mrx0ZHtKBZFyuaudJE1NG5XW
126C7+y7lWkHkZYbhy411d8en5ktgSAUNEn1tvokiVVEGV2Q5VVv3f4J1HBe+Drr+ZtWJOPOMyZ/
92XmLPuo5COgr2UBZHP3NOq0VGNjra9JBtQbSEGf9+fRndTmmNtRah5zpWjVwMXvdS8oud4m0mfF
9iQChc7I9tpbi7U2QbHrryZO6d+sCQ3EzILxcH8xr0eB5YSMKnvFAxS8LdbmYhasJyYbemyvJz1a
6hdVG5tHIV6AjmUsgMeKlPbYxsKKVok1NgeMHNG8+Fhjuf4yKI12QiV9752+/mIyV5YCdj/SwC1z
K8ZPcZkd6eBXlE5gNHb5p6605ofBjN2DtijaX/ZoPAzSY37Y+NFppMFDfWkT7eiQrZc5Z370MdPV
twdvOOgLny8YUxD0zjiOyc75vjlP2J+UUpko9c3LE+c2EYRd6QVupJPqx7OTQMjEvEFgmHmiprv4
mW1/eXizEFugf4uajmFeNXXLIbJ0MWFHkc72dFamfvjAQ/ywDRllfKhwgB1lmR2kzeXMPPpyTlmq
jJIo4LftVH82IrV9uj+XH9fE5dFGXQ3PAB5ISa/Y4hc8N63UWEFAvejMbvolT4yiQrS7Ft2XEghd
+iLbeZNfpnU/+hH0xmEK1sxE9c1qVWTJiczLKOi0Rf5rHZ3mdy8FexuqSetMvuFVojiaRtELH1y/
Z6E6mJZDALA/33u2ri9fZsJGkK1uWNXbJ3hFiKo2HWbStQbGbRgXmP/io4yPaZev9a5K+40rQ2ZK
gNClohL6pZvvEw2Vl1hVEq7WbKvHAVGz9tlT49Z9sqNO087jhHJ2OGrm4H1FOa+KX/iFJRWYNaW6
jzJuVYFJtpQ2MBYMeEvfipY1RiBRmb7ogzMogbsYUfWWDkLv3/s8mrJAdOqs/p7aZRm92GZbT0gL
IPL/deprb3y4pSQF/8iPKFxqtNg3l761iLVVOzUP86Ykj+6X9FR5cfHeUUY73t+F14E0jyZEJQre
IKkJbC7XEp8TJF0yUYS9Z86wvtbiKISrgiFg90T1+rB1Dah9iBmg/6jnQNzbnC238XI10tciHCMh
ysNqRYV76LGu+KzrmaXuxFM/DBUuzxhsT0TjAUjjSYyM/OX0IhqOdCgYrsQEo6/8dWiN4bsLSM85
DDmF7spH29pzINyYSID5XdZZcTBZqtt8xLIdlEOmDekfhrARr6VT39mnPIs145zMLeox2GV41Vcv
zfT50MSO/g8+tFEJpdqq4NzHhpIc7Z5a7a+FTjJ2UowVXsackNq/W9Xo/UO9qc18nd/jheuwqN1T
gYLzuPONr84Lugr0vCQ0kYcW3uvlIkAyrbKlrrJwnHvTXxwlO+ResYcUvAbUgfRiv1KWkWxe+q+X
w3RNv+aGCeVN4I9yXISGcLJVWadMRKU/xonuY3aDH1JlIcBDd/GpW9Z0Bw5zPVWovfhB/4DCUGLY
/IakqyvCW6D5iDHoL9oUdb9oSdL9cv/QXN13lNWQmJIIRfIb6MSXMx08ZB0QqxDIgkbNYXGXJsjK
SH+y1GSvc3JjQjAzedlBKkpn1k12U9dGh/WFLcKm0P/ordxEwgWPmPvzkf+Ri1PCfMg6KUXDxJYF
tsv55GXSuPG6ipCjkJvHZuWIHiIztYyD0naT9aJSObCPE6WOv2nx5YvfdYay94rIb7P9FWibMDz8
NGa6ufUQ1Opax0Zuu2zr+t1Kx+xpzsrpCVtGC9Du4MRP1ewW/+STre4Aja5uQbJUqcsH1QBQE42I
ywVYqKGaAmO2MEqGb2NuDh+ioftqta7xqmZJsXMryfO2maj0+ObFJAuTdvOXo6FnGplKmvahUgv7
OVINaOdNVqOpn9Zl1AXLVI3ky8Jd9+7D63lC45R9drT0wBBvJaLQzrOwMEIApRQodL5MTs50W11L
TmM7NsWriOq23bl9rj8rY8p2CBGxxMFtD0uJs1ufRXPYrSNRS1FNivpWCTyu0kOntm73Nkb9Un9o
miT/Wtfdupzu7+7r00qcQMZO3IYoFsWzy+WWih3aNNtSh0izvuWFp76Y6grtCne7nYf7+rQipc5V
i/YyUSpt3suhuBn1Jo6QAyr0dPpiDtnyYQE6tJPM3FhRWewAFArlF8raZkL0sBShFtyi9pJbSoDI
l9r7igOL5VjV4yJCrKOc6JMgSRx9lUpruXPLXm8jAi+QxOxgiIAI21xOcxg0sytqGKtwSRVZCMnt
Lqhju0zfIBAh0ikgDe1xMK4/o0wySG0QlUWrYhtkeigHgrft1jDOx/oQD5PneyqwQPgeXx/dMNw+
FMFhPWEFdOVcH6/zgAqLBoU0texnRCG6o9Fq8ZPWzOZO9nt9FeCVSeuODcqJJNu+XElwbmaVL60W
OoUVodM16B1klkX/TGiYfja0sXqfFC3ZOZI3lpJziLQqFHwwFVv0l4UG0rL2gEa9qXOfEf+IFn9O
W/EpqdFPvL+Y15sVtBLLKe1aueq2V44jRdCK1tLDtaSQjk+ElpDmJ2gQn1rpLh7EST4MH2ytnH6L
p1rb6yDemCuZieTI/y80cXMknUjPIe+qcWhKiy9zoROPh9D8UmEIuXMuAffyuS5v9h91Bmk2SWZM
jHH5ObWxX6o1nssQCtJYfaiVMRv8uLOSVfPtHgW211iMa3aINa3rXrguVSfQu8RUfi2qNIu/tAMU
1NAEPfBl7BAkbILJXlW0zCazyrpD70ZrenQ8qVWbetlYfLUjm77rWPhdRYKasIu+klaKQAa7wTrH
puMPppKf0McoX3Med/eUz233CygIJchtpILLMf7dNZPRz1OEH7D2dgoNCXcUIXxzbIegLqyi97tc
lHVQTrZz6Ozl7za36jdamU7+UTNTzcB0aszeq96Znz2rMF+63oqyQ9SoJ0fx1u6ITV4Gy3ztOw8I
HnK4vi0iqrVqY2hZy48X7kdRNKMISq+Np8Q3QOC6Qad4zquFeSeUnX45l4Y+LcEwLMq/oh+J02PI
yX9Ib/IomFPNe6/c/pROoJKQgm99d9CKX0RvkN+567gagcOD6sdrmzwZyEwOAfmsa/vIm/1RRZrh
9zqCvJE9WUeXkHH216ZSF+BoOG8skbGCcLKaQ+rEHBMXJSM/iuw5mHAFGYK+tk/GUqAdaVbqweUZ
VQJIcEDNqwyf2r8G/oU/zKXFqLMTS276g6fnVWBkSZIdczF0w6uLjtUUIKDYNP6Yr57zXOg9pHK7
jKz+KY3XUhyMHDmSI64dsfZMlSn6bqpzIg58nIETXA3DzE9N1rX0kw5FiKAzVaV/GbS4Wk7qUq7d
zu11/dwBqfnRyAMOQCouz95Pnbw2T6MuG+I6XLoxj0656WB2063udHjwDqHfS4Ufrj2caQD1m1ty
MKvEHaNsCctKi7C3N1o/m8a/vSb3vjjGAsm2jsxPcTU9XMMGQwrpiRovsoowfTcv7TpYc4ObJdSL
zk3orQGs+EXPusz0J0ftvtyf5dVqEjDAIgMEbCLXw2V5uZpe0mj6ZA5mqFCWPVrZ8K2oyj2p+atQ
H+4PDEaK5PSZEF/aBNmxvWQqm87lwUkRpjSoPcXBaq4dU1oL95O6uHUUuOYo2MyNklcflapRk50I
WE7l4p6UvwI3WX4AGLgroYLarQ2F7qwbzqZLCz9WaWp6onuzmgw7dg8bzftLe/UIcBcDgSDixfma
u3kTsEzT0KOROyBOp3VIoDrxnP6VVJHXHOgktJ/uD3b9HUFxyzIHDXWpqLN5cdS2b9WEElU46lUe
OPDnDnNV7wHGr0YBzy8lbKUFDQDu7dmjWG7FMTdi2NUZlp5mG3cJbIWo8na+1dXaofJAqgtZ2WFE
EqHLbWnUxRhFZW2FCm5jdlCYefx1HA3xT2/N6Q66/8ZYALZ5qSXWjOO+uVAWqx6TMXUNPIm6dg1Q
fOvslyUrdO2AVemu2MyPT3GxD8GAUctBvJBwnXhocxqUSRbGyoGaadyMAzXT0Yt8NS+H6YMXJXi6
LlnpfQZDk6bPeqtT1LdWtxxfrdIa+4PAlMN+q2OC0tcV78t0Z+WvgkN+HQ1NnBRkWs7CXK68K+Jc
ENlAFKHafcSKKnkTQp2BLio1Fa3Zad5KAR1tpxpwdThlYYMNLAFXQIi2YnAzzcEYizI7XObEeSqF
V0zf47ktnKehicb6SLFifRQ0gFg4ASnVcHq4eHpteglGlufwdBslHHvTDrt+yl4Brj5ce6RSA20W
NDHCQiD0NtHZYKWu0KIMpD5+L3xmq//qDG30vnq7VjzXnw4DRyyzIQVI9s0WCeqVQ9dXTuuRCObF
52Fw3Kek6t1T607dwenV6B8739OluP5uP9wteCDppUnNsMvtMvR92ix0iAAwJ8Y72VKBOdqkOcXB
7RZleUoUUXo7F+tVdE91laY4WA+Z3PNCX45Z0ayoTGvyQkvTmm/9OjvPRirKAPgN3sx2XBTPbV7k
fzZVrz0afPwYmjaQ1JlHRHBzOsp2ohA7ml4Y5ZF+xBvaOHr5bPyXUeioUe1jRSFeX04QQlbaqZ3l
hSWFa39SItPv0KXZWcbrew87PS5zek2yKu5u9v+sjn2OCrMXznpUBwhOuQfRTOJs19TIH3ydWDYG
ID2hOsr/3OwSp5m9cbWB9HZlpv1JbbF5q6oy+ff+KLf2BUqt3FygUkEnyzDkp8jQSeq6X/+Hs/Pa
kRvX1vATCVAOt6rU3aW222E8tm8Ee4JyoCQqPf351OdmSiW00HtjsD3ADIZFkVxcXOsP3rL/qYHP
vxycPD4ac1sOv/IpdtuD4pD/nk10RdA8VLTi19vDL3fSbVynWw75kpomiQah5Xb4qa6kWsnI4x4J
k0NbYFaiznLcic93uRSfkpACt4MxoCEvv+I/k8yneh7QKXGvOfoY5tGOnRbsXDbH0pe56qV+givW
b6PuxEyvEqYjKIFs2EPZbPwKUCkmmQ1Vd5Q4VkeQFBWyIs+sayt71zrpciw/SnWeVD82By8wWhl7
fp7q83xEITzW/zSLGCvid3/wRZqXZiklIbw1V30WTamIDrL1rt6UlCczDFEW88puZ5SNCEdoIwmh
6AUlbV2nVkJnqPXG5TC6fenjYf6jCrXE14zqhzY5778H6cEBfydkLm3GdR43JaGeTqiJwpHr1Q/Q
OaIHQLrdB6PBTM0xwz2i5kYQWEr9pHJL8xly4+12qrMopuyWhtce4zukCCAnpUPi+U5jzzsFvNcv
tTogr3kjzBA8J4G33o4VjSqqIrh1Bu3ozu0x485c5G7wQ/WjrDQ+jU4W5mcbYdt/+wo5go+2F7uJ
r7Ropeax3veH2EDX/9hrQ93/WZVZK76pc0YiGqOQW/hl7U7OUY28yPpY83nHj1qFU/1lNp3xF1mP
VVyKvpTpsUf8Qw1k0bnVMZtCWnQjnuLyKG1MJx6KXqBjbQwtphB6z1n2e9F0H4ZOicyD5syp5mee
jNIXU5YOuBirsZNLTTtjPGgwMbpjD2bSPeZFaJinoR3Lv3IHDf/LHDVGzyE1++rgKZr1vcdluvQH
rzPFUYWJAvJOqVLxMBn2XPnCsyOJkvwSnLVsHqenoXSQ5XVqXsA7e3wjc3ilLxK9SIEBINyuDBkZ
UM2aPQ7xeTqhgDGUNAjV7FnKRJ4y15hftDBzo52kbyNigiag9QF5ZalcrTZfNiBROcSdclUbL2m+
qfiKsBUGXSl2Ur2Nm4GXPMTTRQCAtuzqKQYBb4i1po+C2A3F50L0YXK0hm7KH7omdLPY1+kcdr5V
usL51LtQ9nYKkhsz5W0GGQhxb5pMa0IU3o9O74gIDqCU6bdqUs2TUfX2Ti1waxR4k4uA+HKk16yj
MbNxPeVAXYfJjE5JPCYH02zf3dpAAYMHJkUDMiB6Aau8wfME5ZkWamHbN+Xg604+P6B2M0YHRZR7
pm73O5OLlPkgNQqRC+Tb7c7EB9EcRFVEQRuNMugxSzr2I3syL4z4kSpJ9R2Pqz1f1/vvCGMLZUia
12Qrd+T8Zh69vOrdKNB49By8rolIj8S7MbELCxoxQ8ovi7LOGnmbUedv+tiOgqSJtEezcNs/PDoM
fqwPFD/fvio3PiN5ES1daN68qNfyiZR/I/A+RhSY2Xyo7O4vFEpwSam6R5tSy9FVdg7c/bXC3Gid
AMFcBETWSnmJm2txGGZx4A2uGvlRnuQHenXmN0+QzL49t/sLmguF3u1ikMSzer3ro6xSZoEJbWB1
Do2MefyOrtPfoa32PlyoPX+iV1Dn7S1GeQaDM8DMVCFpMNzuyNFBnKhuQuU6uEJLD3IpEl5tq49U
QnaiqD/CrCdyorQdZ4cI0BDCzUC7qkuPMJPqt3GumRcts6zu1NH5+IFIMO2BbtArtJSqzlUOtjlV
9d9vf6SNBVmklPi99H54ha5CrY3muWO0wkbaHX13+tx/p0CYnhI938mC70MtZQ0YA0RzlKKoINx+
nsnjkuq9zL52AAegItLd+cxVPQ6HWHGNjxgqyOtYCPtFmHH719uT3BqbOuMicwmb8o4E1zeqhFEF
Q9iN1GBwev1gt7lBr0LDQCRFNu1lwZc+g8Wq3h15EZ5chHyRfH6t69zO2jWLzB4HhAZ4+ybntLNV
Pyw9b2enbywigiFsdVo9oGrWwKKZ/mYvYEhfk8Sxn4tJpWkBA3v4Dt0k/PPtb7kRA5f8HuIij5kF
b3k7IzHmOl/TdijITOUpKsv2qTbcvbtkcxRKPjByIBTCmFmNko6lKMfYvdaSXk0NCIF1MvfSm40I
QcWSRjy+cIuC32ourQH2q0XpHoeZ4aci5k9jvQgt8nbwDYGY5vu/HCeAkESA5522SjbitE6tOerd
K8a97oOsUuNUK9YewmFrLyASAnuKvj86K6tR6l4v0MYU1NQtZ/xjokvk8uD1B2Qh/n17PvcYKxBW
KEGBYn7lVKxdOL1iiOxK0d2ricdF7SP+U+ZHz5XdY2k5MjoaTTZ8r3remT6Jf1oBQuva5KDayGOd
3v4tW/uFn4G73/L+BZN7u1+Gyi27XM7uNVYUjddeNB1Mu3If3h5l69uScdCsAA7pIZ9wO0rbxA58
G5sJ92nvK/bQXfKwlL4zD3vvr62tCTScN+yiNkDn/3aoNDTGujao24OJbP4oXLW76r0p/0TYUvfd
Svc+vT21jURgcVPl2WCSV3HmbseT+jRYeV57uIl087BQMMRDNWsgKeKq+0JztjjEsn63AP8i18Db
eVEhoIGwRsglrVZp47iIo7gp8kahVJ6HqqhOri2i/yFuLU1wKvncBGgP305wgJkZxiGnb+5pl0Za
5xzaud5zoNvah7QoAMziI7KUPm9HEUkUD1bDPtTGdnhSyiw+QcPfy0O3NsciarecO3hT605BhO5t
VBcj0bFntw9l0r8kcVU+j45aPkRRWf/z9ubY2ve8ixfRC4863Vr0rdaFx9uXg56S1j1MkWZ9nVSE
Ee3YNM5vD/W6Dqs0iuoRiMbXFhlTvP2CsYuEUjir3tWwRozi+Dn5i/Q6Q/PneTC7Q+E4svjQNJUW
+65ioJOoCzErflQp6Qvqfsa3rrdL7WnKsvyrZ6X5t8i0pu81Eizfy7CaXmCtRD9Ss0vVQ9Uqf1IK
1c9FmAI6aL2hvgyhsMYHs6vz4lTjBY3ufpbPzomzoH03c7dTj62bdjjuJAW1NS0rzB383yvpbf0J
FqwPvWWkGImvt5/AiWBuypCHlJ7Hrif8PB9V6aeNAeAXsQyLKhMdvTH65eq5bfyMsUF3j0ZlmZAo
E8AOVxVN2JI7DKDG5yEfbHHAyCx6gJdRY37UlHN9Dts2DR9LtWvjFzNX8n/fXsaNjAs5COhWCzdi
UQS4nYIeOyXQZCLlqBczCAM90lB5HMaHppqqzK+TwX2U49SfNL0K318+MKj2EjUBGlMHXFOiVESr
5prS8tWtoJ94KWoA5NvvTx5IGuipgFgiqwX+djvFLLNgC43Qv8dsnCmMUQAGIKHLrjimZVKTx8r8
/e1PLnZUq9BdAiR618lxnKKZyzGCXthS8bHbMrmklVD8scZ37O0VvI8xwKaJLTTngVKra0aNimF6
oWKpHKR0cEDgT+0J4KR8dKvROFZZPu7s+vvICQoVtLTKqDgKrtFKURSaXjstnzMf+1NMrfOIx9pe
nrAxKxoAqMLRyaTss160SpvUbKriPLCyZMI207xMOVWzsQjPijs6Oxnf1mhg2xZVUM4yekG3W2Qg
ea08vQJPoGXyKNQmPeulhiq7Jn7ahdWc316yVw7rbeBAohmeBzzapXiwlpnMRt5eIhmKwDA6Pb1Q
qQDupMCqax9C0y3SAOf7qn4aTcgE/jjDCTgOk+WZh1hNzV8YI7vuaVCrNj/ZcwPcx2mm5sMAOQJI
cJYOvyvVqBqKmUXiUJ4sxuL3xO3dHN1Btr/MmhIuEgHS+WppXBfHYqy85I8YIMf8QmYxNUeIKpl6
0jM0tk6VEsnPsrE14Yth0hu/GDM4OoYY578jNnrvz33nvthASbF91EX/VZomJGSL91R6sSvIu8ed
z8dqrL4eTyeeAqTPi7vq6uYZlVifTSywA9oK8UEz5v5YVMV8enuU+7sUADBo2aXlS5lgrS+mAceo
pSXKIFIs66uujO63cAir752ZvJsqTtmeTih/UfYjUViO3H9aQro3EpSELAM10i0f0YH0ZHXqng7L
5oS4p2l60ii409JLHOnlYCfLYEK7/ox+ZnIqgfmdC7mb5W8NBet0YQagZ0OqfzshRbETJJmaMoiT
cL4oGH2g2iqySw0zYmeZNsIRL8OlibQAxoGA3A4Vl16hxIpRBiinynNju+HZpCa8s+U2J/SfUVad
ScrPVVoVYxkoiJD/lgOwj7Z3tMuoT+lOfN0aijLfgnql2HNnYdImZasiyc1maLvPmDliqtdF8WEc
+z3XpK1Px92EUxlgIMouq0w7G7MB3F9UBVGkZ1fAAckh9xTv6f3n6L+jrDKMBjUU0QL3C2rDTr4O
iRn6bjbPAY6O3c6zb3NCHCH4lzz97ogKkRGrQsEjPjAwyvZ5a6oHW0ncy9sT2hqFAcCG0QZD2Gg1
IdH3qd3rRhXkuR2eFPyJTk1X7rlTbmwDGC1Mg7SItsO6a0nJIE5EqZVBQavJpyE+PBRu81mESv7u
1gYSMoBWgfXR4edJtDpBGvWhTrrEhXLsExqkWvQYZdJ9/z64GWa128LY7VyrVcugt/O/tdTRH3gE
DD7aXXsOkVufDjwEVS9YngbisrcTQuuwaiaplEEqE/cMRanuDqkRWS8g8FJ3J3XYGAwCJI88girb
fG1zBioqSfPGrgPdzftLkiCjUtUi/1ELZ08ibMlCVvceFT1ErZZ7j923bMz/XBNOG3mpJ2IRLFIc
qA2P2seum+yrmDLtoBeJFeRuY+7lKhuDLtreizaqToF/lRpVlXAit+9EgC2w0p87OwrlMW69/svb
p+oekICPGpWaBT79WhK7nVzOq0hvJrskLowvYysQ21R/ZXUFlTJ9Sisj8aNp+oJl97e3x904zUt1
bEEjgf6A7HM7rtsq05iGbRVQtSr+FJNMXvDdKU87oyxB4XbtSFnAzyAjt2CR11CHxJ6HPOZEB8mU
dPpnvZzt6FCb3CnUFsu6ubhqmMpPQ23E5rO0QM/5ndlH3cHjWhsDPIzT+IM+0z556gp99J7LPuqb
T5Euk+p5DpEi8+dxjlvU+WX/Ddi1+Mvz0jR6qsw5Kq42RVrnYkg85LEPtWoypoglP3kCfCKwaChQ
VxWgsnZQh5YX2CDV8Gc8mIXtq+4U/eP0I15JWt1X4svg1PMn3Sry/jznpvI5p1SF2WybJv96oo77
ox2m+net7ob42DiDLXei/P2J41OCQcLAaIEarvs3CvK89KTzKphyaOOOtLuDtOA2ZJlZ7Rzu+81x
O9TqxMX53HSJmVRBbDjZCaPz7iSg9777iDEKRe0FzcWFv66kiHFEMNET3JBhpFy01DAONe4w/8Mo
VLW5ueA042lp3250aco4wehNECSm2XnojXisUZaY7HTnoy3/ofVWJ+wtlwpvXx7etwONbLXQatjq
YSa0Q+OO7VGMA27wptLIR9yJZ23ndG3tCCLwwtyltEyT4HbE1s2TvuN9HZhx5/5tOan4ZlRdpfoW
rYidz/jaab2bHmhTXHbIOu9Yn44XZ4bSNQK9AGFh32dlbf1pdOt4OvNSa75LLZT1V3dCaYqKlK2V
x7Yzp/FihW7yp0iKWvXhIavl0S1F6oGft2fki+cm/pFDv/AOruDuPUDO0A3aup7VH7Juzoevttnn
jt/1neWe4xnYvS+7cvI+E7iz6WIi16ofIhl1EIqpiU2+6SaWeekiu5F+RRCVRxyaZ+UQ1Zoz+Vj9
6dWxxIAscn2XYoh8VJ1xzo56GafZu69+CJSwDhFaAvNGG+J2ffgIi2PRzPokSX2iSKmcMi/NfC66
PRGEjc0H3mDpIPKuBgKweg5UcHDsrjZF0Ex4fORtjyp0a/R0pmb1MufR+7HnKC4gLY/y1mL5u5YU
cyI9pnc4isBKy+z3jLCY9OuobmiZK4myh0XeiEdMbVGGRohp6SDefsgE5SC7ThhNVef2AHEsPThx
qB3evqzu8wzm5ACOBVu6oDZWBTOPmk6TkUoHI82az2zS6lsmxXAkSmX+YETzcxN7+T9vD7pxhpcn
vQNE5LUOs7qHjWHOtCRhUCsfdb9Xc8kZcP82i2E+/g8jsQ3JZ9gkyLXcfsTSE2NYSVcEUTcBx0PH
QlgfkwKDpJOZcLXsbP6tNSPBYL3QQ6dYvkqgKI2lqYqWTzCrQ3gyMEH6qHnznkHk1prRgFqcuhf+
2brT4KVmGlpF3QSeUGfrLwtq2uDnbYJbaFq7lRdg9W26J4UMbA++cZ+5ATAkf2L3w5XhwX/7PTNt
xnF2cJqg1/vyZ8b9PEa+As9Q8ZWo0jI/LtsOYaM0zWbfiByl8ZPMiO2da2drA0EoIyOgPbWIEtz+
jEbXqrhv8yawtMo8141ZfQoHU3y05qR5fHsHbS0pDRaefpRSFjeh26G6BLF5bGCaQGReH14iK9bt
8xiiQHB6e6CtaIZR44JMWGjF6z5mIzXExS2LVYW8+RTlSgciRfTiydOn+ZsN3HIH9rMxIDpotGeX
07809G9nZivzDHekFUHq9MCLjOS3F5eZ70ZZAkZ5D+62sWQEaYrWNNmZ37p0bYXRAOSCe6FSDPEp
zoQ8JW3rfpLmuJc0bizZch/Q7FtEN4GW3E6sTjHh0gfCC5hFgM2Zmvtj2ZvvXy/EEbl+QF2QZK37
b0WeaAN9RW4fbvEvlFVmOkBJpX+whtH+A1m2PXr7cp2tkpH/DrjuPs9gIlBsskXQVVpOLhJ/qvL8
ywyYG0T1M6ixf4Vn7XSgtz4lTxleMjQ4SMJXt7lMSj6h4zDJWdGawzTNXnFAWkl7fwmEYLJA7MAi
UQlZR07NCJOy4/0TNB601LDuFD8UWnkYJrFXUt4InwwFOhH6EnyKtbmUkkxKE45FE8jaoJfuqsMU
eGGWPBb1lD1Nqd6dCjXcg4BsjcrLk1oF8BmYU6tN6YSWE6Zj3Abl5EQPMmu1c2QO3VnqpgzMvhUP
9lDsZSzbg9IsAt+Coue63DMUWeSZedgEJc2Ux0bMva/L0FyU7ZpjUnLv5tVuk+re9Jrviq45gBqi
JlWS1SWhTUYKuK1qg34WojmHSlY/unzqT+iNgxm2q7ZEgCIvj41qZGCqXTsLICThxZZY8M3fDqsb
cQfwhAbLA/reAhC9DQZpBHeEK5sfU9oANcR47IA3HyIsY3dgZRsfG00/xC5gqUEFXt+NYT/nzYDg
XTC0Q/4rMdToJ1aM9RMs/fTFM5SGJKSKLm9Pb+OA0qKjmYs4M2dnLYljip5Mw6y6QDHn7MNcls4T
fPJyZ5TXd/Zt7KGMgOTsUrFBtXc9N90bMOI0+Yq2qJtTMWo54viNjVgDzqN4saaw1vP5mGdJ90Qv
dDoWXT4d9byU566QqIUhwlq8b2XhXeOfsPSyKZuywGscfDvbg512jryqLpUVI6zLx3T24qs1zHss
79VXXoYC8s5rfXEa5o/VSyOpE6CxTTJekYVUfN3TIp9/2z6/ay1fR1nI5KQAfGdk3W63ao6NteGM
YryqRq4eYkttzqQ+007Gv0YyMMwijAdrhUBEH3RdWoSikHVNksxXo6UKHOReHTeXoZkcYiEdCfD1
WttWD7VZGsXJxq70V6K0do8ZTi/RqqBb+Ledp3P5qTTiOS78LunsHxl0V+NkmKUT4NiqVacMkkZz
aiPVeae1zPL7mQGusLTcsSxZl1Bo3bpaPVnTtRxtKv9wMSJ+gwSVVRj5zsZ/td75z8ZfBuNMA93j
WmLnr5VwPSqhptqlxrW2NfhiVMga5IMndEjYB0AKbHTj2jx9SCma6X6uUR8+YwmmioOmp5U84iJk
/d1yGXV/DEVtJx8jNeuzoynKGNlUJZov3jT1jp9pivzW6YPIeHbldqP7RVe7xqlNuib71muzIo6m
JTvtbMTIlTD2lFY7k3VuE4xlrvCql+c5BSqIeau4bUN/Tes8M6+GhxIK5Je0O86KGh1yPbQ+9UZS
/FVZzTstUV5HZRdSLjB4pPFsut31g0RQRKl148pzRbN9EyjhZYYiV/hm+17o7+tglNMhbUO4oKK4
fIL/lNUto229LJ3NK/paBiEsno+wjpudLssqs2aUxZCCcMkm5dmwnhLcb104iWNeJ3QkH80+jr4Y
uek+W4k2P+CVO+yQtbbGA/24MN84DzA9bmeV5N6IYgQE/CQJbZ8OXPWk2Un6aMgIHEDZ7KnbrTLR
1/m5dCew26DAA/vtdryw89oKUSXryi+KfyCLNpxrejuPFaw+v0LK5gN98/ncIvO+E/PXucX/D42X
ySs7CJziagHbSndhhGK4J5Sk8UHhxZcuHP9pkbV6HJK4CBrNSo4175dLFnollpAe5ggT3/3tWL1K
K15/B8xt4gIvNazaV7u2K+EsNxTc4Bbn9plX+ngIoYcclbraa92u3tz/PxSyaCgkLcpW6xdo33pq
NYvIujakN36RV+oxKaryWAyV+qA38iolA09dgVVeXEU7JY2NtaZXCLUGDAtw+bUXZQE9Jbc6HdPG
arYPItH7C0eID2ulHao5dXyC9I1GUSannQfWGsq8TPxm6NU2k3XT2oqI7WsjxHDqtAn5iky1Ppp6
7ZxnkfLJWfanfijloRUyupjROwFQrz8BT7ZFoAqS8B1r1YQam9Vual+TtLDPQtPkIW7FrjDm0na9
vWXoFMHsJpFBWYDW2OpAkf1WCIKqV6HZo3Pum5AXeSfwDDz1SaxWvoMaZu3rbaJ9NFvRj8e+o810
aDyn6A6zjSvYzsPvftnhOdFAQG6bp5++pn/mOjqZXW6o1zaurzP30PhktM4zySYm1471IUXEZycx
uU+yeLWzz5fvDCBiff0ASJ5QsjT5CIWVnxQ11nxc/8adCHJ/mgiRZHMLDJKC/rqIO2e5oA8WGtdJ
WgOOGLJ/bMEGHcs8jM4V6GFE4ef6F6JOVK/jfk/ObWOSy/264IwMcrD141NMM3WepDCvlVZZ6Od4
SeDQ/d85Opuj0DUm7vDedNe4vVKziiZXBvNKkqo+8dWzr2mUOTv2Qa94m9W2pZtFO4t7jnruugxX
Y72L/lztXNXKy/urSDItQi9MADfDwLBuyw+6UrfWMyqHXfQ8pbY3+mZcRv+4s5OGL21dS5XIlZoZ
HDqnRRAgPiBYVf1TTthvPSiw/VTLL5rQ+RoDmJ0OqOYm3xPVRSBOWJYA26lkheq8CC1vBz+ZqNIc
kJVI/1KNuNcfTUd2sPuVyh7fqbpKYCDuE6D4fq+59Co2WTGwtzFKzeso3PKDQAwc4rGT/Xj7lrnP
yLjBaG/QdUAeg4N4GxeoO5o1HH3zWkbh+KXI5u5L5HZwy3thnOjS9udGKfrj24NuHH0MEhbcJ88Q
wvtqUFOPnFafMZqtta5+0O1CwfnPMB7IK0xM17zk1Hhueog7ke3pJWzsW9qIXKi0jyjgrW93Pa8S
HGywx8PHqz+iQmUdM1nsqatuj8J9htoxlfB1oFE79inAbec69lN+oo1jPmFWtlfPfSV4rU4HlZfF
5o/X+QJQuV28RGvwD4ihS6Xo8WGhooCTHDSsjMamPQs7zX7MmWq8jIOafPFY2l/cdfGxb9r+F3rT
08vbq7qxlZZ3JYVsKtkUYdePS5Hjk9YquDwCJX2ihfDcZhjvuHA9YxmOHzzFSM9vD3mfI1H8WciX
UBTg/6wTlyiKagsmNZpapRI+d9IzT8lgtg+lOao7Uf1+SVlNusGsJuVDdKFW31pakSAXVK458ADb
n6RT68fCsVN9J7W/nxPLaQMegQfEBXlX23LDkU5Sq1yVZhx/FDyMM98Rjf5HOHh7Ipz3B3HZOlwU
S5uHqsvqINLQUktvdhkrTEvnoOa9WfpF5lbiCGoobn3VbJL20JveZKA+n+rvdGoiyFkAxXgI8ieo
+nUS4FXz3EZaGQV4M7t+Tfn5OI7i+3t3CYMgbIreHK0lqoa3SxcnRdeZ6DEGTlvbfmE63Ve4k/Oh
lLG90/HYWjyQCq9IPoL3msOhaaxZhdB/UFWF/tDgi3AWXWE9VXGk7Ry3zaGwviV7wvWAZ+DtrAzY
fjyJOljpsvzUJGb9QN31j9nJxU7V8X7no+0CYnmx2ADFs74iaq9L46j1oqBrVeW5U/vilxab5fHt
RbqPHtx1YLUQBnpVtFktkgyTMUN8swicwl08WWX5vela8bv2rPbD2Ebdi0Btbme57qe23LKEq0W/
CTmuVW+6mLDUyuwEbJ8L8Ad6DX8LJc35/fbcNoaBn8jxIsNnkut20Qj/gJu7q3Foa2kC5GbyQXIl
X94/CtA67gPOEXn+8oX/U3mISXHSUAAlCXPZHWpwi4e80PbIDXfbDkAEPVH++xQeKASs7pw6tEEJ
4jAe9L2LGqiUnd8544921uXp7flsjLQAY3FMIOyCWl3++X/mU3SIC7qF3gagfwRNFPWnKRqAxZGy
s/U2B6JQCcmNKAhs83YgNGQX7pDSBnrWh4fcJh2ItDxDEuS9IOlXEwiA2MuXW1QD1vEOHFxTZwDy
rl3fdV+M2ap/9rXxTmDH6yi8QEyeH2zqOxo1z/l+ooiBCluUDF/KGWXYObG7neT8blcDHgGZhY8G
CldkOqv1acnRCK2oxHSjVh37Oo6O3ryrgHS/ONQGKKXxP3pb4FVvF6dEisWbBKwuZKMM7ZTMdnbx
Cs8YjnqNW8h7txxtHIrrUPcZi5vpdjDbxFOhNULvmgxzbD+Wrj5SSS2LKfR1mLk799JdUW1x2lwu
PupcXIHrlKJW5rqaADNcLVPYvp23mV9Z8UkZi+/xVO4J2G6NhuEej0LCEN3WVXgYewXJ7WgOryBZ
9J9jPWLmmdXKY8djNfKtyHpn+5pduHDrqW1T0qGlsX67qVKqngKEMzBANB1F3nQnaZVTix5zV5cX
UuR3yvEtIy7+XQC1IDxQTV8VOZI8sroBn238NnvrH/RGlJeGIPLl7U1yv++XMwVvmasD3tVrAfE/
cSmHbavRihIBik76V68OxZ8wmcTD/zIK2SaRYmFurOZSwndC8wqIgQfb/oQrNTVHMexppt3dupS8
WZylJLQIG6+LjNiD4YVgdzLwytn5mKmJOPX4GDwZKUZPmT1Mp7zW3gmwZJl42NIcJyFDUQLmw+0p
y83GUtCJlgFidcVZq7L0qDYSwWiYAzuhfUlgb15Iq6FWoV1atLwaesKBXrjzF8NOzeMUL+hvzUiO
ST5mL94U54+Zkg2nt9fv/nHGIVt6OrxyeW5SVr2dJVJ/FtrdugzGvo0fsxh0nWnn1VG6Ge4+Idrf
fTv7VRs6F9EqPYLnUI9a+L5gJv3cbYudH3QfSMmB6WbRbdKgM6xlMvkI9dyMcgg0FzcVsJvKRydx
y9OIwvPOE2ZjV4HzA4K89HOXzvjt1BFRFUZnxmPQt2l+gZZp+3nXD742Njk+V9V06kVs7ByYzUFx
b1+Y6hi4r6kFtEuGXEHuJ8Acs3yKgImds9rsA3oX4sVBuvx36qZ7raW7Wp8O7AG1YO4MSpl3QCDe
ZlHRVFkf2LFapB9TUVo+cmn/hIvJ14zm+SFH7tqXAIa0S285uyKvG6tKvrw4NyDwtbQKbj+1VSV9
W3fRgO5cKM+jMyVH0Uc83GQ0Pu7s6OVcrg4TddpFB8tZ2M9rElHvUS4ZJ2PAeCpqS7+MGsfyI5nk
n7RsUbcx0jH8VTLL2ZeaHivHvDOR8597QdEsbNLI2jndW5OHbUZqTd4G9HK1z2pJkxvJEVz4Cuz/
HKv3Dt2gXDy1aC47c19eAuu5s5UR9OShwJ+r02wvRia2TMYgFPVo0fSpP6X5Dz13LXi9dTp+d/jg
8CUSzIb9HuMS38LOa6cLp21N2EAHkfQE+xE0o29XW4XOWxU9B0vvWzB0mefJU23H3rOlF1aQRNrP
2tDRuEqqMfmeZuIxVt2vdmTGmZ+57dnTC/NQR6gcXBKBruFO9rRxGGC8sAzIinEW1u9sOUH9tzJ1
5GKUuvVkUfm2DoISv+Pn1jTrfmI1X3UR6vHRRKYo8Wk5RNNON2nrRyzvEkDvHAhKUbefKMGIz+uV
bgy4hZrxaLvIORa2CB+1lO6S62XyICL138Zp8p+D26GZ+vZOuU+zyIZNerNEfCLR+hWGwHIj1Jww
lMiaxmw+ftAx4jwUZKsPohY7s92439gH7AXer/QK12b0RY3Zg5OmU9AUcfuoirDm7SKgZvjmFH1w
1aL20U1vg5rcb+8luJY+W+5xmJ5wFjFBpI67hguGSRqHTVxOAaXe4twijUCjyMXGJVXqFyVEANPo
LCw0hDCFixZDU33x1BYnkNSTrX6scDAMjHloL1Euh5Pe2L/Kaq4ORlnvZRzLuVid3v/H8pDpvJLy
bzeFqwytjuMHKDzW5iyR1PC71DR3gsTG1kONd4lHnE+wBqu8xqh7ra7iZAowuos/KLoOUKOMNJT3
Z/Mkh2xC4c0Sn3uZNb9zJ5F/vr3zXm3N72aJqJ+Fow6UpnX6WzjYUNTcOYBH5HiZBzc66WqsoFGB
Jm9ThfKLEXnZ14iQenAtoHlupNR+nCfmORkV5+hMjuFPkaUd0qwdTy514p3DsXFHw0sHG6GjE4mO
4ypgtwlq8tj+TAH+n/O1HKb5y+ih0ePHRtPQXdXD9nueazsP1TW27HWjEpMWXSUgNlRWb5e/EV3Z
9f00BYPi1QdLNpnfx8P4kd/5mb2L+WNdlSenCr2j6Sx+17XafxW1NT71lE5BnDt7Mhsb5xaeIHbu
4OlUEH2rvLQdMmUKk3gO6L/Q5VaHnhegp0hUIrp0zC6icdqzkdPzGVwl++PtjbK1CtSIaFXZbJI7
yhtVX9nosKaDVtX6fyYDUWrHIN9vAeL6de7Fz3meef/LIlDegx6OYDWUgtXpQGctN/ABmwLXkWow
uRpHXbZCVS9ZqasoKFvcHr4eJypOcPkY/6HA4SwfMxT0LMxVsqb1eXS53yrM47+//UE2YjaZE3od
/DhQcWvqOpp5oYMWxhSAZUUfJE1hx/ta7NC6mZvoeTTGrt25K7ciEs0SUjaQPAZ9+dstibOrWioW
hkJzi9WEMub251nOxU7p9h7MQogG7r8E56Xjtk76u4S5laGYgkqnqXAMXdc7aVNELq4MVZs+eo7Q
P5WiNv+1gUH8qyB0Fp0bqEZAWqSu7RmGbJ5EwLI2NxXEXAR0bqc9Wib6yEozB42R2uMpqVXb9OsB
NddDi+rSWc1YYRcHyL88s0g71CR09efgjMWzLZsISUCcP34PidNMe19qI7Uij4cIxfuI/1/XmTpv
MJQw7uYgHAzzW4WUhQpSzJpPfWmSR1jaVASe9JBEQf/pd2bWlxkVrsfEiyh5SbiLf85ICfiogDl+
i6DAzpPqtRVzG9whUCFfgwcKKu3kN7dfrlHH3NPKQg10SsfySXqh8qWn/hc9mMKklgPsIPtQEkc1
P1G85Is1luXfVa5Yz8LGSLbppuErPszeeFooyvz7bfd/jH1Zc9zIlfVfmeh3eLAvE2M/ACjUxuIi
UqKkF4QoUVgSQO7ITPz671Tb34xFdUgTYTvcTYmoAhKZ9557FgjnRRCfMw/epmD96Fb/pjr5eZH/
+JmvP/83pAQu/2kqaI/P7GAuI6ciqmCCWBx//fb+/ORwlQzlFkbJfzHSdbK78khb/yYCdWS8ITge
zS5fWDTd+RuLxurXl/u5scfhDiOAK1MXWDjspn78VlDoFWOXYQ17WwYuZaRExHBsDohk2XLSKCUu
q5Lm3sscRTEERPHKQ/fM4wQLG4oEMQsP8V9/puslf1gcqKHRkwBjg4wPu8qbxWHjaRvbMNpuwG8x
tFyXZdoZkHsQawZQ4exldM0qES3Er8F8GfRTEPfsy68/w8/NyfVDYKKOA+XKnnsLngqbYseGJ8MN
ZfAjLc2IeISyi+aG9IkFtBl7642XhBN6tNxWBL5ZR3ho5busBwQ6Kg/4iOem99YNrO4tHNJ//fl+
Woz4eIiUgdAWPoc5Bo9vHtsIf892Vf7NhPd2LqN+nJISvjKRrX99oZ/O9uuF/vQ/g/wQiPWb9ZH7
HtkGWPneUDNNKDTmr521z57wXnlCaxCbm9Rfml9f82cmG+ZyuCxwNTAiUY+/KSjSdkKcNLTQNy4A
Tb1S2tPvEypakF/WliOg02pxh5rXm8HjG6Ox3OYonUsH7aX/m+//86GDzxLjPmMrxRAb9JUf77SL
+gVzJ+ffiFgV/M7rUUCdApyit3xcuqKZ0feNtU5j2+5Ai2MJXP9BWUIpqEGlhCNx/Pzru/MXjx4V
MXoVzDCvc5439V9HdcigFAluZKT4uS18/TAmrvhdd359y968hQCeUH9jdWGpvXWBDLTUlqIOvXHG
pN9StYBe3y/eyuqFdMlceb3jw8lHtkFQc3TlbbUhGeNzrwpXlFY7DDjKcQkZQjskpEq/UzP8qcX5
4fMBdgV+A3EluiAskjfPBRiYhypgJZdxDqZkx0zgvPsQtl5tjFhHgxzyIFytu1/w72AqWIzIK2va
DKXomYIuTXZ+5jm+m0DthwifEF8ceI/Mx2fNO2frmc2T+TBEY2yaMDGe9zi1+cpfc0c3eSnaIUtU
OYYDp195NGJUVMKWJklk3SGLaN4gozPRUneLRNJ96jZiX1JQRrpbjqwLfbMoMnu/2TZ/3spx4gM6
QimMYxU2KG8WxsBSG3LbDZecuBCsSFj+fItJGn2y22hAOV1DHoAknhQgccfeGH10o4PCXUTdONeh
Cvr5EdIYHv1mq7o+iB8f1BViAyH0OvTCcnqzVUFR2Y5imBC1lfXmTiZKfcaUAe9ykHqmuOsz60eI
r0Fa3+HXL8pPWxfwLZizoGECWxTkkzcrxHfAlrol7C+6h475wA3r8v0ExzckbsV8AjmzUBdIqDqO
BHl4qf7mefz0ngJIxXQZ/8VMAiLON8fYZCgKpzTtL3wqDC8RNLo+hRn93WD559uL1Y9yGIf41bn9
LXk+ozhmbOIvlwX26HkV6cKIB5/AuvWry/vle4tO5QvSphAE8evb+1OlgiMaowCoe7A7gBh5/f7/
Vg9djX1COsBihdkhPwqv8PYUccP7OKHeb4qin2/ltRoA0g/hKKhub12LitXMOYYs9OJ46g4hElD3
PfzB619/oZ+vklxd9q+XAeCFSfCPX8jrp5ByLenFF1MCPZHNahoJ9pva96f2DKrG63eATQZei59w
JrVubUFCRS86Lugeho16b/IlfsrWtdiFgYey+9df66dy6iqjBJATgJAOkvJbWlRY5FRPkeYX1Poh
IjfRpSLALAJNtHHJkLZ3KEQH+q6D7NDu4GGUmc+yEL34nZDq5/UC5g0kseiTIEUHnfjH27tuRcTh
5scuQHbpweehaxsoqllQ6iz4rfLhL27zdXJytdWAvBBBYD9eLQkXA5i25xcPS2q3iFkcltwVh7WL
wrEMQJ4NfrN8/uL7XbXNQMwAXoJZ9Gb5jITGDuxdfunsmCIzZwTXvxgz+THJPPv918/0L5Yq6pEr
ow1EH3A/31xL59YfnO/zSzBEXFVx1CET0w81kPpfX+ivbiMmw2DaX6fsP6ErY4AgWtCpOIJEB7+K
EEN2A2iK34ZaYTJAjHW/ueBf3kW4tv7TDwIA5I/PzZdrng/O8As1aNhBl/ZPsMncTmmOUvPX3+0v
LwUyXXzdGFFEvzkfMuTW6y3h/GLaIp2rzfkRq0VSdMWxV5n5+OurATTHR//hIATlEmVkfmUpXpXU
b14ACAknsyAW6QJDZKQeFxWPAnoHy935BsH2tI5g9Pycp96N55svI0T0u3krlsZxwPoOVWaVb2S9
tRpEhxLhnetLvPH01bilcpZkVd9NwbGHCq1cIm5khSgONAbhQBCSRoMy0lO/5/ME+1G1FMNzH7gb
rqLsttBpgCbf80q6XGNsSTFdAGnbs5VxfieGXuxQ7a6Il1hvVqYw1fXayV0c0Xzn92kOf6sMjn+b
658HF3CKyZnUu67rEdCjdY1ftTah9j7NcrxN28UemA+LNjO0eioHns19mXVSXMCND7p6jPL53RIl
4gzTE3ImtvX3SyIcdgq/LeHOebe0+bTDp7KXHKHUDdPEMd0fMby03fMIFP8RNoD2JeBzS2rmCnIj
r04+FeuNTG8zyPKHd1kL5s2JpRtuVgHX7OJ9grSasQbFEY/nOp17MssarOVEp5AdCpfRF2FN35fC
Z8jPogi5JI2bU0DUZT+HE57ItqCyw/2OF36BzDvYitPQedmCQCSefc1jMw6H3K5XdwU1r0b0F4Wj
2T2lPqTuB8S8xO0zGGKDTCs9wlkiqXwdKHNIMsK+rzYB+zjvbR83cDGzdK+Cq6OZP5B+aDYIFlC7
QV6Fjhivlti1HpID6shJMzTwGuPbDkpZe/agevoSasEQ1klR7q2bSLumD0xoK5Up2DEb5WxY+6Of
0yoRYB6XBeyhkebiG+nDonmd+EFNsl/OtkCq1CFRQ2hrdAjz8mQggFR7zI9XeBe2E5BwuFWkKBCQ
euHfgMGVBPtpGWdkgbGRhVCO5F4nn9U0Cu8paon5rmIRJe8XbEdyrmJM3EgVUF8WTV+QbN1DRYDK
eg0nCEtdlEsOsA1nbIPkgnXZBYZQGJEZnX8K4xkeDGAqaVIKljLkHAEBI7s14cU7tnCfVINw7Yz4
tXagZVx0ZtozQ5h+H0OIvX0aeumGd3zS9POKGCN34HxwY70wKdMyowmbH1qZzVAaDWMGzU3aC4Bp
sRvRACTwculEORI9hhWiwsMeHaGcps8R6xdeYjawRrpcDSYKsDQf9SMMlPL4pEk3fTB26sBQhmZN
3jOw9qIJRIogVLjM1TkrkrODJBauc+2pk4gzuySSZen1DWpzdVIJUlIvW0yBiEqVIQ1pGFJjGtgb
u+m2Hdtev/dy6n9HmS76uk/QteEFQj7dLg+4Iwi78FfxYCMn1KMsFFNXd83JNxeE//CoROpRvJYz
upntlNHRZ9VGEwDfKc+vTlqISy9kW8LRZyXHfLNYSDmcblIGRHGLAD+rOfXOBO5f+QM1NuodNBnd
lNUoyFb6LQZtpXjfj4r1Nd9Sllae8p0PKF1rePLZzEDBjITmvSNJbr61wUynW2/ERZEQEna8MQbx
9GHc5jjgQbIcMSIe+3H80IHrPTfxGK9ridh75Bq1sFR47l3HRZlkQ6/vkM7rltJ3xOgzDOIWsvdQ
a3s1OoTEQTOt4+whdTBOq+DuGGeln6mY7xyemyqLTYjxFJNs1vUUzoxeTy2CwjuZaLeb0njd9o6r
ab5p4UBWlO0YhfyoRRKaixtCODjoZEaOVAD3Kqh3llG0EIVekYxhY354n6RYFNXQzh1CkWNkve19
37H5CMQdGWh6A/RQptBRf4AnIBCH1Osh6/YmP9b3iF2KfOjTTVhUhSzkfAPDg8h7R/1wEA/4INL7
aFao1y9Z0Np+t2CBp4eMTdFWA0tRYY1HnUflJsj2nHQw3qN4vH3cY7cA9F1lMnZJlcFh3eAdaNsw
qRAZL5N6ngNYZWPRG40I7dHle+asmmrP52y4b9PAW7CJjtqVOQj6Zs9jKOhKgSZUlYuSG793QQzB
V2Bh+1cuXGKvk/hl9OCupoPHJRiT+YxnZ6fDJmYgwKZg84fOopTFS8WxWAkT4oMex2Kuqb/wpIQ4
QH7mMAv62OVZ6+8yBTckOCNCeH9mGMggobALsecPFkQ/2Muxft73DsqSEj2QhOScLpBdedOauiPs
4/oVLzelCGmgdPBLBRbmJ5+LWFY8gQL04Etr49pgm/Tf0ZZhXkEsdX05TNes5HyBHWZp52Hadtal
InkguXLjURKtIL7SqxdZzFadB+e6uB91X6VqLcjLGOtYXphXIA0Mm1bLS7jr5apJIhrdUAG1x1aO
bnGszO2iYbpq281rJJvj7SUYc8Ka1LbZp5UmVNZILwPYG/pc25KruF1gTYUc2T18IvqwDLi/QH3j
kG1bytDG77ZlW+YmwSd83KDul5/YFsDMAHox6HIqbB0TbXxIkp4Hf5spdqBtW+47hZQPoHTQJdWY
UspuD3YYAXHDDI7tRtyF6xtEOld6lomiQmgSxvxuVfaTAFPGNjSDyUm10mBDROZiivAR2gs9P6xw
9WICHNN5INVCB+3VHQTf+Q0099HHzSQxDPJ55m5nWH2CoDlF0foB2SZWntS2Ev1Rpa6Py63TnjyC
EpUt5RBYsDtEnvRyBxYvmfawRRqHemMcshWMH/V2bCe5DR/d4meikRitDhVcqPR2MfGqTePnUuS1
ibvC3SYRK95n8biIQ8uCUD5aIJhpFbKkFQeRXUOdGW1h4wIqa74+IHRlnBri5Zt3xmHCP8J4Gint
BSUDckMBknwFjDT2tcTNxjg7gZfigXQbp7fhmC3ZJ7R/KBEilUVml67M0xdE7YXLvsuRhFdtEhEL
O5vQiWBLimh3AYthRnQF3s7sAGmnP1XUdnHYwJENpSCmHeu221CpXKfLmGlV+cySvpQ2ird9zMJu
ugsjBefKdelWeSykcMGp2PoMMU1LAOa5w9LHVMFxIpveT5a09gPC1v2kNpQvfAy7DzbHsjhh9YNS
5/dA1nbIcZvcGXl+q2hsAHVrqQntybs2ioaLmrOAVWm7jtg22shNiEILNMXNMbyFsvs6d8OpF/V1
ONMW3zbPlnszwOO1GeItnPdxgCKs6XRB9YlxVLe7qeu594hcsyivYyl7j5Qwo1hR6CGapWi3yoT9
5L50hRyLoVSTh0wmbyWUV+PE4aMBWTvljScYRqoiR3pqlSnemdoGred9iLe2e+lGFYaPXs/Fc9AG
iA2o/cRZeUihREHKdz9QdxrMEHwUXgzeV6uB1pWFTFvboAhn7q6YYwTEiGUR71RIi+LYIXZvKVHg
SbYDPT9dGpij9nCOi5KpwMHF9IcEuN8pGNt0PMJtQEGCiDtC9nbCyoeBoBGmnpZk/hoYf0lqOyob
H6jevPc+CrCsxNJNbK23IF8qm46Rd/GsPw9NxKk60Wic2mbyvcghc6JPFtgHeItCwovANjBtMWKW
usS3867HdlycYI/CsNu3s16OKda9KrdAWFjeRGS+90KX5ijAUP5eTBTwqJ7Q7bkyJaZL8L/UpmCW
KoxYnOyL7NQBqY9Lz5vCR8QOROMhZmTJSs9h9zmzzaVFGTM4NOI1QSG8x5PSbQ1YZw3OdG5jd1ab
RDSUzSMYZrQJt1hn2TZgycD7EDuRtHw+pWHG6BEFh6LViOhlhGy0yrySLczMPtjivmtaDNW3MrUq
FQ3h8xDtDPx/+we8C+O657rHAIgg4ShHMzZv9GYJOjvt56uLTYlwTDhNVfAjXR+iISDjSwunKV0H
0ht7W82M83vaEf7Z9WMMj8B0aBnHRhCp/ExBi+1KgKgeon7RS45tA4ngtTmkcvN7nONuHW6JX2iM
nw1moycXounaAwsp2rsCBVXUFNYvupos/SZtCepYKy52iChqL/BIxp3voCU/KIocQ7A4YEoY1Uk4
bP1lpZLzepxVtlXpCNZkhX89y9trZFq0RwkHTTNqxnw4QWSAINg0VJjcjtkWP8aEm+WSjobbXTii
RPkI/T6PHWYDXlq8jpikqUs09An0zUZPAwhV/txB1g6epWdFCQYF05g+zoXMS3h1rOQrmIEbf/iz
R//Pr/a/uld6/89mXP7jv/HPXylzAklW6s0//uMyfBVU0u/qv69/7X/+2I9/6R937HV5VOL1VV2+
sLd/8oe/iN//r+vXX9SXH/5ht+B4dA/6Vbh3r1JP6s+L4JNe/+T/9Yf/8frnb3ly7PXvf3ylelHX
39YNdPnjXz86fvv7HzkQpP/891//r5/dfpnx1xrxZfn6+vbPv36R6u9/FH8DfAZqDwYKgO5gewqY
3bxef+Ilf4PB0tVO8ur0k8OEERD3QoXq//5HEvwNIzwEhECHeU33usqQJNXXH8XB3+Bi+qdeCORT
gJLpH///g/3whP73if3Houd7CkM7+fc/fgRVYGYFYiL0uYD5YqCcCGL7ES8iHKcpZoQ+WjBuycGC
GPkhJklxAuQnbwgBv6D6t1vzr0/wyytiGgqCIkwOYIdwxaV/vKI/e9jtKcrFaRFLFfXgaJYbeg9E
cVkhWHN9Wf65Ln9Ylv9+yT89pv4XOsL3us5eAYbhUVz/8zZKkvJkoK1P8Aqk4H6X4+rmFmcxKvhy
C7essh3LdoAJ23GHNNruo46pF2OMH3+3CFd/MSxELncXRfYZKWQm/w2Q9uMI4vrprqY2wM6vBrWQ
QbzBWiOqU4APkUCJ7DaJikCmrm43md6hwvaGEhbNeb0k1OnfQK5vGDi4MtJA/uSKorUBbeLtDGLQ
aTb2wqMoGK9pxhSoPviX0SZKcBe1fxwo5uTlkIbiTndMBPBc0AWvplh6sN+GBpqUjoPz/S4JCCwU
f71Q3nAI/vx0QIOhX0TWKKSZb3lxsYWHvUkpLVlLbVh6wATv0SAAPxJkHEqBcyM7YJSeL3WSwuB/
D3sg+p3mMdYS5oPyswa88oBzk3iXHnRDr3YpOH+//ZjFjyMCDNoh7sDkA4Y1QCeBXL9BJud8gNVE
gpsxJm1yHLpW7PBtxjPi5/xD5gtQb8ZtB6Wr+NB3Jn7hywiEI54ydSfyZboBVzr5lKo+BvFtWeWD
Z7OoGt1EwlKDQZweweJPPkYDFPs1G4A81nJNgi8aYjjET5h1qgriCODJrpj62uae2u6NKyb7EBdD
8LK1NI0PLGx1O5UM2TnkfhvDBU66OBSjB7R4W7iLhIpQFs3wFA7LEFGCCJ1TnbBrMwXBNt73qRns
vsuWZSzbjsSyBviZo8hYVZqpx0wkmESw1uYvmacxIYFOE42Bhq9ss7pkXvZqZSOpWuVlSYmROTNV
MmLNeZui4ig0k+GdW5fWHTfMfloAbMoDyU8kFgPgbPUENnx4w3VZD6bCthR4GdI+iIcbNySoSCLA
nTtsOPiNG3O+QpW2xuA7szl8ENJ1kB8QTN0xTxgu8ZbF4rIMEjbuIfw/fPROU4iIcpJ2puooAZHH
FzFupaJby/cYu6iupFtIkVC1DqPd44j3X8BQBHenQH5sX2OiD3PLiQHGSUzHT6gog7hR29JPT6i/
5DmXoJRd3eNGd6dhk4cZCuXTB/hFyLwGZJ5/A26WGVDGor6aA21RyGAq/uI7AZ/ljI35VHbxZO/T
WGGf3lo/OXvo8uZyQmYVunNohFq8tbn/NRewXgCtumgvOeq9JnXMdeXcrVGMSJklryUttmrTRq3o
nTt9jDevwxoElwz4JfjJgFh0/wDgIv82UGO8EqhuKTa5pGAQBcED/IuVOLUjMaoEkFDYJx2vtMMk
nPYgdPR5UHXFwu+Tzi6i5KFanj3sLOuhhTXzI0sYtcfEW/O5HOfOPOTkyrOEvQkJykAUQ4Jx00qP
PGFs7xEVnKIp/zLP3gyMBL3yl03FXvgVYAo6SJ+M34AaJhxJrARblYCBXrBL9MJ3w7zoM7rvs2Fq
+xZMGhncWsl9BE+prwkNR8wpR/8pU/68VZAxLPgMm1UHZUR0q+B4fexSLZ8ToaM6UggohAMvsBAE
p8GTSdEmgYhJlYB7IeuZwK7uZM/nknh0bQrSzxgjJDHWbgwUsLGzatH85SP2cSODr1sHe0e4CLbh
c7D0LYAaspioouuI1jYBYFe2OCcaAHuvSKocn7wxLr5zjycOfCkZFJVEzfpEGcZbJebawwkdgVc5
kmcQqEZsl2ySPYLf4yYAE8v4TKhP6kHkawcmWJhhm8HjDksY0CKFze8K4GZAZgnOYQdoElZFj/E2
Ji+DdcudsEC3U85bqHuW7MgHRWFokKZeyfyEnlkSYlehPIUTPlUENM10xMShmXTMMHsJvFeaF+LC
kQCw0wGDDmChbX8yMaR3CLHV5Dsq76Ha2oiMleu9tSiJ8ci9FV1e7C3A4loOYnvnEzYgdi6Pz6ST
Y2VH6fUXhzq+OE/cA9C9TgCfgP6klQx9AULLIIsKrBu8bv52RwoP9j1MKfORRRkWa5t20SWUfQbf
ON7d50uAHEXQWAjGM0oC6lbhA/ABVePORIdM5jCj0TT5wAtGhwpRK2hoe4wdmkKE0OsNYUgbzcf8
AH+EDN2JiYeT09ztfQ4464Z2U3yMoAHcjz0NWQkmkKx6GJY+4uSfXvJ0iC5jINZmnm3bPmA8gfk8
yEsCmOsW8ncwRivEwdu0fnAR9GUYXbTpGSKnnJxXtfS71dnt3lvsWCY+mvYy9yfsZXAPq7CKt89R
J2NAzDSG+rvIrqdPR+P8gWg6ew8zVjo7wqB+Kw44kL32CPTCzrWRtodqAYzcUpD4VmYhqQqTGshC
fVOPae/BiA3pD55M5MlOyf2amyM8HZ4oQOQbApJ9Yzy1BxCz51nwdZ62d8wvXmXA3gW02KUkfHFd
dydg6Bdvw/3gqfiYCMnvYjBXoXuUucbcrcOe2gePE0svKvCHRg5wtrGTOdmZ4/+RaK54tkRl3Jpg
F+Btvpqj2IaD3t0srBgPq5MAgvIwOuKky2qvG8ZXQEr9DoaYfI81mO2gblUva8ztecUlAFBjhe9E
jvsIhiX/gAC41q+V7x16t1nZ+IBcIF6M1DKcROK0qwR8Tc96DIAPCH9ilaAgt5Yx0V9GvjWBXfzh
ks5Emzrwer/JBiMmWeKGtt0XANEa+guMcx7Z0HUN9ue+Ow5jGqHUiuYpObRt5+cXkwO53xWA156o
j001HFmAO0zmndnQp79bOHDnuItaU2IRsgqeJG13mhcZotZVyc3K263J1GDlHqWGqQphk76KBmNv
iRkLU+aFNgJpTCAyDCvoshVm2uNaF3zlcgeL1PUQ5CK55SlH+e6imGUVrE0QlOigNfRLRM5u78YW
9xzbICa4QF7n5BPXWQ9mxtz31YYAgaAcpy5cG1By0vd4Z+EH73xnqsXLEfIoYJtcj25m9xs2oAbQ
CQLmV9lN3/JORdd7lO2cgK1GHcGTNS45HcYnaDX8olRmlnHlojkN97nx4ofMg9RqGgvynQWd955r
NugdmYblKHuYBe22mIiKZBmEeh0J39s0yj/2GH3pE6cFaJMjoHJ6VEPU4uRYnQFnhvJDvKywpVm7
ol4GLu7oPC/9AafJdIdEFftJY4LxLh4TcXKznz+s+PEFHO7nNR/lKSNxeKHR1H1A1PZc6h6A/WeQ
apJzAePLQ9dOwfdRRtn7Tgv5p0jnK+5s8kkFrX/Gg8OKwddrRT2L0FPVMCXiOeXXHITUwjTPAQmt
3SJebEjtbkMvV5FIs4MMiXAA9Gdb491HFYBopcgcNAbenxlRQ5kLUpwwes4Ae6/4nFfu3dKQeFV4
7+mCMVVv8bytPaWzXPeaG1IbRtdda9jwPGao/DaW5idgDojlyZjFkwR70zWxl2gUVwGBJDWNzkM3
rqe5hZFzuwEcaX2TvThfj1XO8LqBcn5soxHKn3xzyQ57l7mlQXQ2bqLv9ASf5cp1EXw3re123GP5
vUlU8ARC8XKeFUgVLmPuHqMdDJW2CWFpxEDI0wYp+kvfHj2QHT+jNe0xgzL2ocCpgWSs3Gt3GdD9
uz4CBuez0ZQ8idARoWfk3xaMw27mAOiXEJ58DzJJcBhdzE9zoXoAxLS7xzD03I3yLtva5YY57Yc1
GoBTl3lHjKLIR8x8zBfIcel7jWJnj2A/sMuGPYo4DEZgAbPHZBVTiGydboROJKxaZln20J42AYzt
Lps3Z3WyhSMOtMk0dJqTZhKF2gFmRsPIZ0w1DXp0mmNqdR1cVGEO+HWAocLeOHaTQbK/KzqlbzEC
hr99OvfnMJtEpXgOKCiy8i4ipD2aVPfYa407O0iIT2w13hNKrgCEjsU7rwbWy2WBx43nzgWgs77P
aifi8AOmgNM+j9h2BmfU1ItOXnqMflCHgN+AgNh1N5NhhTtq9MpjQYtGk23egWXawlMVUC1SdYpy
6V1458GB5yno5XKZFz+FdV83ZDvbR6imnWfLTRPT5OCHnx1mtpX1nDuQzEtqYPUOtsiLfOo38h3O
2fLbbApSd6staNmHABGzIYRfnzbtnnUQoU++8lDu90tRpwtI+P38zbW0bVB7L+c43WCAGSpSqohH
n0nUOgQbsQ77jpS3mU1A9JiAKG9+OlR9NCLwGYA9VjQ69RUQ3X4ayF7GZHvQUJQ+ZRg/HeBvvDST
4UCZMT4v4FAItf+ixVbJkWMdREgF9rHvfi1QGb5CjQrR9BrgnMFM8DjL1rtAu0X2Dpj7+yJu0Tsp
NZmzNzG969fpQ7512HOTBJjstGDaU4TiOaCq9lQ7nhQt8rU0EeZuW7Di6J84wOiygAeWJ9bkWhX7
uwGZuzctXKcbo7pHPBMLGd4Q1W3fygacyA95m4Ao4+x0tM6/lyBo7CIPh3RAF9dMc4ZZ37DsokHN
rOIMS2RFPi84VQgqz2e3NosZrpAu2pgAZ8vTMAzRAe61wzFHfYGGbom+Tqk/N7M27yLFMDYW0Jg/
+4N3j2ilrfHC/BX2muEJTzvY5ThajsUw7AsGI1jB1S1YnOaMvQCtm/HmR9Rr24GAjVD1YYiz1A7Q
yiTOgQ+AFOSqLTKEn/LJ7VePTphQ4njv8HofAH2B1zeGn+bM9Htw8aLnGYZ6F+5WVFa0T8tk2XST
GYwUJSleZJE/hisLKgaWbsUYHFuDAIO8NHQHDy9QuZg4Qjx4Pn5bMM59BhMTt8BCBHDMDRyFHWZ8
0zjNc2Uykj1CSs6aVWEWXqazj6Im6dtDsm0fhwQmlDIG8wH9Lua+OMDmHV+h8AUHMEUkt00tdDta
K1oSteIR8q0HNSND14RRFUr+vEPx4U/LS6vo82Rt/o2D/H/GX5zvMhjPpseW6+QSd2xcyl6I+GOn
KawKV7reesC/vxBwf+7BKrOybI3jBz9JvsTMR0Zemgt2gbwn/jLFPrtPR3888diLL7CviO5jCaG5
T9FeQL3nP6ChTE5tTpY9WzQ7QZsIq/7O64MjGED65C25uahB2AdEdItbDit8TK6gY9Haix7VbD1A
G7H5LOI1eJkNktZ9T2mxTxZDMGSWxB3gF0yiEsZHxRFGgRL/g05AgtS14yjr3rNs87+B4bPtCp27
bxFW+N4kuW1ERg2oXH0wned2kVXiaYaZD5qgHQI7wMy6WnOq+uo20+NUs/+PuTNZjlxJsuwPNVIA
AwzDFoOPdOdMRsQGQjIYGAzzDHx9HY/qRb4S6equXa/zZZB0B8xUr557NWv9ri/NV0eYzOnjWlJ0
boP3Xm+FkQXgLfJ70nrit8a4bR/7psjfcDhLN8ybaXyM4edPS+cghCrVfcXt4h1IwTF/1PVcn5JK
/tZYFnmyVq8PNEKkXijbn4tJZndtTkfr2+b2OGP/eU9JIozShr02uq6nuNFc9d00Decbq4NIPIEp
KvT+NEHD3Q0wSQHT5OYFGN99ZApbRTkPzcHLdT2cc5UAKbH6sBpZ9lavifYk5upxWWFKiIN/HGth
fBX9kgRmWc8XNc0/Dd0rQFsMfdD9etGaT6DnSd9zInVBrepkCOmSmHzqjNIPJZtAfiydbMO5Vto5
IZVyuH3gIC56cimN3sESo0H5ZHlun8xqmU2G/CVCDlWstQNd43kfljEJyDZxD8MKhfTERjqlWDro
sRuCUJNl3zAU+3Zme4taJpaXJqmfSzNe6q+UOd2EC0fIynhMSmdaUXX66n5ShYwjluvMRrB0unEy
xq6lOh834UYdB4sVJYZa0rcW9YnkErvRPw2vsdcdmNb4y6PwUqQot94+xmvDU+hs4nyDzR8n1SEv
uWuJdrZalga6kDTEHye+s+YqO5idk6Q7FDyq43ItbPcs2ymeA9Gp1T14VewNx2pDcLljZIyUVmvx
dEMLpLjRdhA2+eDSZRlzkey5+dbMr2dvfOA4rdRHO0AJ+j2Zdrl/e2jljzmlFbqmairsPyhwMB78
HtOw0r/mA4cneIY1xjuzpOT2ld015D/bRWxysDCY2zHnVL8nwyxfBA2BxyrR8YkYlIUYKWsu3gZS
gN/ontqC0q60foG92OM+q1y5XfWpFtk+k0C9Us7WdeQtoz3PhYRWWogOi1a61ktSM9s9skXUWFEu
4v6hE3FcnZy/vGxdiSzUGI7dVUWjrb7nprdysy6Wal8RP0apOSWPqYzZJ8qRoHIerWxpArCc4o83
ormGLBmz5Steh6HY11nHmZ4aoiiiRDQoh6TJDG3Uz/Mc+4NmmfXV0Jeq4PvsgDg2hEl1MFubCUIn
BP99tW18r33pMT/Z+nZ5mLaJ19tOgJae0kwM4n7pe/5zPN9pxdK5vniJGx7PnTHp63bzus5dRBar
AWGQpBYrR+MOGS+dOoqJatWg9TRA2F2d3NSRXGgLQ8Ce+WFiOOM7A4/5MKm0kE92rbF6KpZaG5gy
tuGyUl6rZ1mZ7oWqPL0kCQOIwByZOIc1M3o96Hkg9CCj+nQC0ppnxb5Ti93WhsuCPr+Yc1T0ySvZ
Pr0ZaoPNWoasCQYqMGap2ew8bmZmQX24cWYfzSkDhcFmOT8kMtH4ZCrGwaW9qYpZ56D3HCsMIwAX
q+UlTwnJhc6yrcS3p5ULZCLA3z5u1RwPYSxKzoylbn6nVmeUEFpL/3Pu4vShN83q9+AU45stZg8N
vOmJJ9eN3he1AzwqtwV8riqXeT+asbQO0o6N/pgW9uIe665Dp03Z3TYDD8r+rm8Lw08pqx7IDQHD
GqeqeDOp399XsWxXr3bYPdW0zW3iTFTDqwSmK4hAXxzu5jF1PrZ29nYaSjm39FLBYLiNM5XvGQu7
KejL3sn+TN6EZI95fFSHfrYo+dGfgYCQYXrvLuG+3XughA3URLwuO35z8wMfA9Yo/Mdkx9Q4DKJx
cXj6TCXmU7cAzwhWgb64iTlcjU4le3QGHhmCvRyiC6gfk8MwyE2dt1Xpc1A3Sebiw0jKIswsQsr8
HLOf2JeLTmGlaQaAHBAx+eRFVXT+YOPJPGoiI+Nem1qHiztOljh0UOPXIGWAfF6qHqneXTUOtkH1
bOZZB3kas8EsT7pNlRjRq/Fwzzn1fmjLUf+VyVvZmenl/GwNaWUGaT3yVug07rxzY6kdweQ56ufC
oaRYWSrh1lnq8bQQOx/1qd1TrsZLV95gNXXt3cET9yYDVIEgYVBaNestp1FzLP6EjrdyCuxGow0U
f5933U3S70Xlwo4s2rwrJgQWoDYE85zc3mCBAnbI+lcvZ7P32xk0y4/xQz+j57ofWTuoXwS6pcs+
x0T8Jig64TYTZb5tOloAMaGkC7PxuFSoi8t07/L65bQEzvJurKqfw95DXDnq2VzRWPcav6FTCmVH
aV0M0s+TOC/JE0z0q9VV8jOeEJ7LgSSEG+DAV5cCVaV7Z5YNuPdE2c1P9EotNOHNULpXs9kR0Uv1
mrdaeccMc21CD8jjanktf9pYkKkwD53GfDPW7IhkgMQMs7bRUp54uIyjLkQ/7yujNpe9LreCG6NL
ma5MbGAqImyrax+UIMl1VPDnzD4HV+FEYynae3KeOPO4hEeIRVbz7mhwyupuzOf5rrc2lz7RgXb4
YVtl/bVib+tDrnGxniX90fIIBp1QnpazaMFTtnUOO8KGX+cBfCRoy5o5x6rl7vT0d4q1lkZZHvUt
s0y/Ygj2Wfezd51yF7q9X4QLf8odydSW2JNnlU9CHG6HZ2TzskG4pKP3pqzVyehH3eEJILc2jm43
V3WEbf+79wQgfp1Q09WZhYNhQi7yt8Ed3qSMWaPbjZ1JQpsq2ZpbE+PbgVVaMwlQwmt2ZM97e6m5
iPwDKn91mHrBzZDaRVKTdVPdxYao4rNyvdL+PTp9uj7kHqTTtbMHXl5ZLttwpy8TQO2AUCLOvXLy
7VBPA6NE+mezOEoP3j1sCfnu+YLK7k9Xa+zw1jZNvTVmq6/neVEi/ilY+ssaQrHExdHsjW740DNd
bW8C3JkmwJgdN5Jq8pzIRaNon604h6pMDRU1xuCNgV27qRWiAGVhZffoPjiGuTMYomTpERN8Rns5
4xoY2MvATYGJIs22zYeRLscHVPm8fyxZ2/FKgEXtRKSImMtOr/tEsn1YjvJ+BD6imksy4Gb9rCpD
PI1JpXYd0uC7U6jtK8n0+AIXbdD+StaQZMn2jikuo8Lu+ycn2VgWtbqSlEqbac5guwdFuXTPtvGO
GFBDx2Ebb84dxRw/STT6GDKVdZ4t0x6+VOkkPD74R/Z6mrYPzLGLb6Pppj/9liwZbxWgKU6N9omF
AvBl81i6Zxt+sQvBq2fC/TFoBXMSr++OvmSHPm8ioOQhC1W6Ob8Wy4t/9rrjvWqUvqEz8Cg4KoX6
0RL5XRKQaoEEOeIyrflwdHDn3Ke3oOVDCrsgTnO8smqxqG/b8up8OHAYyANtVdf4SCX1Z5M2Ngf4
OGvLDrdNxT3Uph/mZuUHPBsoAO7snUnFW04SeiMAE/ZOa1oyOcTgck29RkT2Ogwu3NmGu8MigYO9
h1yS+7JIt+c0wz3HHKvSLT8BU7m4m7UcChTCDzH0acASTHXPG9RooUNQUO47aT9+zaZXoBsyimLo
PeV3AwF1IlDIKC1j6azy/IROdzd5raeiGr/K/YbemvhZ0zNalQnguMX298QnDKx83mSR/mGWzWFn
THRsaanreYCk3IDIYsALgKyG2V8tZUXUtdVpHhrzZkDOUv/mN+BrNVSQT1l8XL2ZDbWuO/60N6MI
x3bs7sS2JUejLhiOGfE7ZtuKu0fG0GYOMLKMcPp27+ts/HEzK7/ioHh1CPvgKsQasaJo3TE/Xe+X
JmUXgUYc+lM9zDJ0OpdFg6ieedDFvTwNC5CEbWrjS7pa7seKl/UOsEw+IKby4G9zW+102enhgn0q
zL0kE34Xw71g1yhgy7xaxEeiRS0ziCdt3jnQ/HXolXqbfpZA5ycGb4E7dU0XaHnW7dnZ3YNW8wND
y51z4hbojgO1yGd9cUtSZZBAmVi7js95ah0EnxnTahr9B2tc19lv5FxftrjxjjTIxRsThzIELRWI
bFXKnJ714mZgzZ53zissHUs2cYvNa1q/zo3rXLMtX3+C3IqIWMQRfroz3itDm1F0B67UrO4QLEzy
RNPdOCNk+V1ZnKXGTb5WAgNNoosunLXmD/D0dGAxDaT7DREK/lc6s0XeUjEJBZqHLjpag4j42NlS
J7OOmi2J61MOxX7sRc7iMHzr0X8PofyTzQHtYIcBVCHJncQ4ELRy46f+zaXbcV7qVYNpq89xRPn4
tOV5i8fpa5aCeZteOvf5LKgs//sf+08s6++PlfAkoF86ebnsM/jnj60IF5TbeqNiK81xyWNZrTgs
0Lw5UvHyZr5TTe7/5WcaOlDbvzns+Kl/A7HELTWcwDw4+n/+1K4HqiX6hdipybqpmXmtM4fSObx8
S8iBAINlHl+WeGCIa1BTA0O4+YGhPx3fRIjXEKWrrX+uBS4PGqhMp3l1gHDfwROldrQ1FPMCYSav
5SfjZmroRlr5n1IVa87wm3iqA05s6oM1N4Yvx2OZ3W4kctPgZvaq8oAjpHqErbc1kgQ38zoZOI5c
utw5KAfK2se6sw0wIH1shkM6ltMYDfm8rpEiYrUNjUEynstpjNpPb7VuBIkG/sqG0AKhGLe28eJl
IxPUlgCSox6vSmOqNLdN4NjTdpRmZT/BzBa8WvQKn/Myc9eli4sGS2m1M3GOVOQJWqYVgl1ulIVa
GfdocLZu4wch/fnoZtDR4dpX69EGASbpgU0snJ5d25yIQWuZm9Bfv4MstnDBOMG/y8pl81i1LOC4
TKyyn2wyFXKf5ZM7RFZsrF+Fu+AtZUHE2PpqWno9yqcFMKBNNzscGpRoGs164QhAHdMCPTfH9liw
70/RzbCx1fecrjtjIuCacfGCFRBE7BrzE6fG09Q0Xkc/pmWg8FgQTR+ElkWNOTnBE2JDiq00N5TH
8Q02I/21GLuTZRS6t2uXdTs23qov+78vx/8IM32p4RvK/0qO/oM4/X8jUfff9Q3i7P/rP/X/IYTq
4MD9P0Oowfb9lWYf/06h3v4P/0mhGu6/XFQiwtagzHAjm7z6/0mhGuJfOhoNgCrrTZn+2f+EUNkE
5HIeuKCT9g0O7f83hOr+iwfz5uSEVSLAi3SG/wGEKjhL/3n03Cz9XA5gmuxGcCX/7D+PnjVRrsYM
tMJYWLvPOGnv+wUaAf39Na8AydoVHm1FWPa7LK6DbnQ+zJIRYMY+pqjQPOQw91O31GPWZlGylIFq
LJbwNjTnUAUXjHbVFTT07JQ5Qswy/23Rrs6I1CH7+gjKHVgTEkaCcbfo+kOTGtLfPBw2mKO8+tIl
9UUDfYPeuHiy/IU6/1XP8cEauj+95l2c3jzpjfOUMtoerSgt3lLvuwYn8N6GTT9IJoLzqcozApdf
VWte+1xH4bKKQIc7ilfmGJXfmvLLaz757YIpueg2RxPLwSLKxofBW5ilqMiFe8zat2KqjqvCxjLu
zDg5g18EjrUG+fa8FRfqYBpzIACpfeVKf6UhOIJ2XF3QR/D8g+a9zLiGbSHv8+7nhlO2KXRYoJYY
oMlP0lOykBRhBWhee8f+tDivxrekbPZ8low9fC8jBO8qhhPTfPSgCquS/NYS7aXqKRlKL/cL62HV
YkiH/qVLPojJwQAQJMVzXKcs98wPRkv9arAEzY4fmCxGLLkP3U6/pOwt2XR6uJJko4uzYSOUKONL
curNKQURk+G6zHeOPt+na+cva3qYsuxTYUJQH3WD6K/0MlgJWqq0LBRinyXN41oZB2/SAlO7t4a8
CZK5HI7C0nMsQyJME5Mh+cmcUBrfcpgehkSYqx6K4ZTnKFrTtGOmW/lF6qXHdKzvJmVQ3TI+BJx+
Sgp0fuMhrmSUwvkXXfeQ2NNz54IaA2vte5MIaLBHlMm1/LnUdIM06I9J7Z7NCSczmdt+5W47yAkv
WHRr18z6Uy/5kMEZf5gLeKeg1LM244+hf1uErGDGmFht9obDd58AfuKiDbrpvTFt43g70XOpsB8r
ptireO3jW/tGOUgJXa5Uf9vRG0BmhuqcWW2OM6S+t9eLaY9/cme59l4RVp0M3aHexyN6mvpZ0opg
zAp7tzxn8HVWdV7T566dQ7C+cJQf61i8dgnsQh77BR41qU8PNEXs5XTvenzqLm0B8k1Qpb9TY9tx
M7wPYnxm/fpRFBPEnRuu63D11pca24qVycfeaQKjKY5ACofZxONZ619eIX+mq/GVdz+87dBrTRgz
AfHK7mjVb07nnGAy3BJWjT5vJCkT/1XqlzqPoT0dXBU/xlP5J02AEdphxVc/GwZP+RhuQl7HbRo+
HNF9eV19Sv9+GcOuSnUEq4miXiMFADb+5K75z1SL3z1sXz50yx/mS9+G0DE8uiSPFDRupBpF6Zaf
hVZEBBRSBJQPWLoiivDHhS0pu1LC1LCFq0KwX56dPPnpSbWFScuuPI0ddHR57jGtrRvosK7hir97
t6TF/UIpFBpT90qeV9AtnA16cdCZiVXVz62JMil/qLg6tDHVRms+Z8OXEaPADeXGfJvevEk/Dbe9
pngxxTyxU3LcMl8VTo38q3EExfAPxSiXJ85RACWHSNaK11oY9u9ZdyO3Zh7tiLMonPa5TrW7jIT7
Iwe6tW/XV/DqYLPE9NAmzg9cxeRa1NazYj0xxqAssgZYIbfoWl+P+2fy9VGFV/FYMnZpG7Xf9DFg
vYF7cpmk7FhysB3izimj2qCiImbKPBHpnUezyn4pQfQUkZVjHd+7EwuRNXXnEhrygv33vSvWB5Xn
LD+TV4PZXWydR9Ydo/Jl30OqPW2sLfczz/6mz4IeVJCY/ZqnZBMIK5oLNz91FnxMKRG0Rqn9NAeP
SZGduirAHT36/TrCFHd5u7Nbm3Bc3iZLi8mH3LorZmlUrFvQeoNp0pFxe4hJWGSF1VoN16G1sktW
xoKE7jGik8KsZ2rTUbiQ7XrD+LBJymMe6/YRXdN+1jo50lEuKee3fonXOP4xjOTX2/aSvXVDM+/I
ZWkeeUDyqB8SFjoyXDon2B5CGL/6wOoQJhNuQzZXorWoaywdblc75laEv26N7eJ0FGdbx5enubgn
031iagHH2hfk4AjRCyw0ohmx+y9uI3QvFxYHQxd7KtFT6t8kzD8bmsYkRKt3q3jqM7yzsTUkoejg
ETpOrIfOyXhtJs+urp1pDWyRHqbPVPNuZI61GscVGZLCGPB0JGrm6szuFs5kw9/35jZGq/0CE9cc
l5zep1rHDoPGH/N2/SXil1UxqUxdEXozirNCdN0XbsiHzJDQglIlzEMdB6dCHyBDNUxX9XNYQO4k
EpbP5Pa9SAof9eQuWRrY59V5ztRaXSwnV18DOax+o835Kca47dcliVAsfm3C1SC73mo9l0+mgKxp
2aLD505ZYItPHLIttIrBA2u3xU6r+weElSmSLPmE/9WGiMAD4kvb27/GhMGPp668ryrxYRrFspfI
lkyq0kPZui+zKe6l7s50PLK9G3UKBedNkD6535IVCSRfNgzD6yfs38gpsWRnV85xoPfueiipu/Y9
X3WgtZcVNXejWNr+ICODP2odUcZ2985o8PdkJ49KtnqUumDrqSgu8MCvZtYf+2S9pKXxuGnOjmnL
YZDji+jK0LC4UeLta3HUr7qlStOafcfHnmXFXpru3obUzJZdbN0tix2iYlAzyVPWM98AsksJUcmN
OcRCGMx9etpwTGDiGPdkwnFREVYj1clbyvsEAbKY79teHqpKu9YQ4LFpR1hGM6D0KgA7iTQGsTfF
6MpnTwXxrFm5d2oKLLx13E/nbWIEEngpz3+qT8Y9Mw7W9ZYzk63S0ftAlZ2nB2j38dGh996rRDD5
r9hxOzCoNmn4rCqLhnbTS4Qar4isrW+IncBxcUgcECotgzkMZGd4pxaU+EyRbH8qjQIy1eP6PHW2
Iktm0Pd1s6WPtsHqUSCkutj1E7K9Brm/t5PC2xG/z+08DTIye2EE6N/ckl67nafU0p6wz+b7cd7k
gZXAxt3EYvdfa7a1TzXmuyjVNqqkPtvi5zauK+wPa+miweWmFVQtUwgpHHUktFo/5MXSvnfWAsk6
mzAY+pRNwapVFTkyzfqSb6tx6Tw5nnprkH9KI8UGNMzDo6drHxJ1nGqOdvjqDiTbLklNPVO2unbN
y1TtRrfKXvRx1o+ky5A0murOI/2DE+b4VY4FJo8DSlgb1drUQXiTw6Gzeji050UGszGXpy4T3B5O
e0MF4aDNg9mYB+KPk9PkMejq+8XaGYMu340CeX6bDIypzpg/ePaCgogiBA9jp07q540bv9rT6B0t
rdr4UtHjki6mTGF3UmCUbFCs1Mz6iRygx8zL+Ac6WnEyzXlmwTD+l33WrIz0JgpjrTWS2+HUkywG
iHNZKi3/0XmFe1wMudDozqVHhVk00++tIMifZUpWoKXDL2kPOgcilnQsMNZF1O5T5sm9XOoBXicL
O9vdsbsxHHXt1CZThYa1lHs+Sc03E+3Cdumr2y3Y70iEWeerWGqLR2kieIbyHY1zqjZcQQyFRxX/
MglWLJgNI6xVd5lu3HkMFYAGiqM+1i/uXL6axcbEvuFSWjie6hfuVZYqu5FeTUO4dEsRyST/Scy4
ga8Cj0LmNFHL7u9ozvsHpopJ0I5VQCgjwzfOS5Kw4wsRbxfIafzqHzyD7JRTcxN5dvJWq8Vvyvi+
bzVBAaj3x5oQjhORCcjSYiqRgxDoysR632ZdROMk+PAd+FvhfnqLzRxNpigxa5adACybFyFaokuW
zXrZCHwM4Hg8357p/KzcELsaVD5s8u51KzbvCeGB2Itkc4OhsE+l44Vj5uAxjov6vr1pj6xnV/BP
ijGpEzfR0mjwmdZONN7TavyqMxmYzRDIqdvHehVwo4CE9oFVVXwyOeM9D2B/1Jb9sqpgVnx6kxh3
st4Sv0V3TSptb5V9cvWM6TfpHbnvUmGHaUHiZ4GOFxhS15jEAjXxF/IH0wPM6qxvxLIs+GZC3VFj
OFKHck9o5bkakpNriGsCO3Sq9PGB6CUADUeSvuiZZNn06b7RupAhWhz2UPgYdioi+ouJIRyOKafa
cTs40DmS+kok2UFmpvmudxwJzFIB1w3V2zsLPulaDJUdlX3Rwr9mxBkYRRaWceKeaeV4CQyG8Tuy
CvJdrRfWAfNberpRSa+LpnmR5RrpQyGKPBhS03k3i3Hd23rX7Ye4ychA2BbvvXWT7cGe7Ok1t9fi
2ZGjABybBvYuxEMWuIUn35EWi0s6tfmlqDTvucLRFLR1YYGtkyhLOzO3R6j88n3Gk/ySsKLog2XE
8PrUF4RRjOjhWMHAFEmnefUmZ7wfVZWftNQtftmJWopgIlRpb2ErWn3JvrgrJobhx4Bz5VnhkH4y
xoyLaOpj6lwRZ+XLaK7mL/iEVIWos0blLwwnsGM0y2HMFUNrUTkvsmvFzq0U9Lxkl/pmZLRgDg+m
7ZTGcyxaDdKi0y6VlazHsnPaa4x1nTwSu+GozwtzwFJABBl7KLbtvFkWXZtLaNQ74aYxD83KAmps
aM8exP+P5SbShWT+9O8jfIDAMLGINwSE5dgluRWRA1Pj7sqPG7rrkRTTDjf+0ImnxdA2RR87Sjz6
q+KjmbiYXYg44WbpW8Hmi6i1q+TBE1P6ByMXGXiEaGOBi2tmeBiR0nhPzNsUiFgYu2106AwdrVnP
iH7cCZ5yT/0yxf4CbE3SjBnlc3WX8tRm3nI0GImYsK7I3H1IGtnsW4MNWNw9cM/2/gwfFcQSamO0
nvUypYVR6NzxnB2MRSsDSkyo5GozfgMS22Q/xUx6TCaQS15+rzAH16nIj2T7TFFFgx6N0vCTWHMj
5akfdSxIIHHAq9gEnDOl8h2VkfULb5y6M2WX+lnVRAZpq/jRleW1kS3JMZqevLgWq6l0yTR3qnD0
lY6Yg6bapnMx01amfza0Ely9pOLr72MaH72RhG2LdQ2iJyOpE9vJhdwNh8I8LVVLJgYLBNHwZ4L3
i90ETURkC0QHwS50o7f+8dF1FGEB2zwd7Hj0iGl+tLfXXG7oqbdZGoWapcJ6TF/0bEAcMOs6pEI9
QlAcZEfK+zgb5CkMRnMRzTfY0QZZMctl9ou8vKJ6OAHqMqGcC3tAtRklw2kb38Z5yHbDdmeKtuAd
Ilqi15Pv3Kh2rD39Jpe0eK1K7dIz3I2ctqesIgPiQBYLVbagn1J5c08ndeSj/K2x3g2AnNyQpB92
Klk+bGE/cMhxxqPN89f+xt4Z6c2PWNvWwEYuyeMJ3wdsij+0t6YMSZsDQcm9ven8+qyy5WLS3oak
Z+jR0pPeLDbdNp51BacMgr7vY9vDppNgbFAsJlclIqHEjqZ3yc5y78xil+T5z9Y27hPVfGmpN4d4
nnVwU4VrD8QmLLFE7bl1yPEtKoXnohx3KRQxhUNjRiUpDoeWV4iVPXX/mGwGw4He5Wgp/cboX8jX
uItHl6pS1W/4oUOvcT8sy5uCoaqyvaGry6QO3ogqMWgLEvl2MTqdyLsySHPvksQkfozloA5t3hKx
x+ww6s3mxoysn3Gh3xHsb185s+coqfqzlU3gWTD0UeXdQjgtLyhkeqejA0UkSOcfCQkqFERt/b7V
yx9jHuRuuzWeBLLmUeKKqxqsE2bTEDHjo8gy/c5K7LuxJ01KkQB8PxIdd4FBWu5V3zn7uW5Cka7n
uomjMRsFt5L8o9tEQxcQ0TbPge84z17X1G/mvDmRVaDfYvia+RgKQkJwM2JxaFyCXxZ5p6E4PROg
P7GTaCYBqx+uxGLt7Sx5hB3hNZ8wE9BrR+3mXU1oxwVWe9ORZHpF4V/tSuLsqjp5VTho9l412mdb
wDNhfjv2W71zY57SLl0eDDwSLyXyYuaa2i4pty3Ay+vs67p1dqJe8z3rrQufOt591FL11c7Jg9gg
nbPkjTvxosE+lo774eEhOSQrcw0/526Mk+woMysQmI6DhciECMv8Qxt7yIuEXvourg6skBAUFRAh
c98zmwGCtlrWX1xWBrV9Fk1IQXejAptnm0Aezrh7H6bMaO4pDS4GNmFyb81wmi0zZI77eDMtnvo4
+TYmArcne/uyJaNi20jcZ7JoeO1V/aiZHYck059dUnT1o61aRe1BZi0ZPJPLJqZNnPDcyruV0fJ9
Ddt1wEGa7bKZeZG+VqA2zJm5uB4KO26CrLGh4BTmEXcIhdM0D1w8ezL/vIOxufJ+kEzaK85gR+b3
hl0Sv9dyXpm/p2b7eyvxjcRrG/KIqqCgtAmrvH2VDjAPcXmpvw473aKJyEU4jO2baf/KmC3eJ6RY
36fjkYFu6IjHKS2iQv9g/Kw/u7W8Mbdui8t1g2zsDOt5FavauwRRvVRxj7+HGOD7vDK1iAWSxy7e
9ItMMQYQlfdzdFsKw6x7a5HEkNk5eEecKr4JM+vj2oPxW8mvcZbmLtfZ8OrF/I+jSNU5beIQQgNc
eDlhVYf2hjDHqROJSUMoJb4TtihSKS8EXj0caPhtKVQQZRmwKS8+6oZ2mRMGqSYZBmTwiOyVolcE
UycOkDw5KCxGno2GGNn1HYSvJ6cACtcqHRn07WjAs0/7jjNX5UwJWfjWBoJu3ywP3YAowgLzpP+h
sPj6sq3luar7MYyz0WLnvZeiGFB21UPfX7guJdaulXswb/6k5LMtNWlXcKApg5KNJQRi7On0UtB8
XTGZAJjRd/1QfonEOau2uluwyx7VqH50a6Kfp9HuTkrNx7JMmkPOFNwf41s2UtkUITML6L+xN77x
oA77WYx3xe1j10reErNvT1NWDBGD/WgSJp9l94lPMWc8GS9xUMn5bnZ5yLPYOTGm6XYwMxPJigIn
o9F/jYXTvxDM9E3CZzgl1mlEQZ4J1t9NI3FkjDNn8j8JUiEHT2fblir7z9aVH6ppvUB5k/nSuPML
j8HDWNpsUTWTb6of8GpvOJmzLc/4e87JlJeBniABe1DJEY7qhJIjjvT/YO68luRGsi37RWiDdsfj
hEBkpFZMJvkCo4RDa/n1s6Jm7F4St6o57U/z2GZdTiQCB3A/Z++1czIzrNTdqcGYznHNuNdeOUBW
hXOXpfOjLawHP44/YlGh5UBohbfG6YXVdV3EsBXahr0ArKFbO52u3cKfLmoiBLRsbXd0OqGTpMgs
gPEXRYpUcApAwd6p4VoUiIhey+yur9sHjqkHCZ4+WoTPt9/PQ9H0vBeLfSkMsWswnh4KTr/0DENZ
t3euqR6QDT4NBv1M1UL4bFeDzU3w4AhMVituujDIfxgSFRoPfmVWBiAW+EpV0l05Zv849+mL1xfx
2RumB6ttrtupWvao+O6HjLFRg5cCIQ7d8sQ7YQ6P9yn/hwcSEKddhrptv3rIfHNnOeTis9maP9lq
X4kLswPVfGgs8iVo0ttySR76aPheuolzKzs3QDVS1Ec79qaHxYhvoHugrxTrxx40FkLbig/3fWHk
T1jbUN/y2oIXC1HrquzdFJdjd/Ln4HoC2njg9mMcn8pd1yxPozQfar55k/mhwRMzlmqfFtOpyKAw
eHl8LNruhZ91x0YJk9DIJqmLgscluxRwwJvZouIKxGZutd4Mi31AznQbxzTEypWvhojUd1vFd1bJ
qRdiCA3gvDrHXvBR8Nnc9cwgBaofGT/6l/68ZXwcIIgfzSV9GKt0PUDVoiGaVusDqAGBZauCejgI
70xP5R0551M18rfMc3AuB4ZR8alZDQC6s3EqvOATXqLdwDM9OXjY++H7iGpFNOahxTHo3wdBEca+
CuHE3zUR8qRGhTg5jvVA3VufctuCOOF/nVT0Oebb5tfTcS2Ptm29Lu2dX+JAm4dr5sFkrxtXwyge
kiS6wefd8ClOU7aAyb4wTeuII2Z6QVHRn9wKm65qGtpvPkfl3FxfAga7r02HMKnG/7An0MF6daop
hY3gxRFcW8+sbjgsQ8CSGUe1CBQavp/rBaU72jzrKeX8QYca+ojdAJyxVuMco4O8aiz5I0A+vrcY
3u5KmByHHPDdhfSDGbpp935WWHsbYtYISmNfXg5B9VDm56ZIDxCBH7KkZUdlkr3R5thso8rAG99e
G3n81KaKfrr7oIw8u26hWhoZfBE36G9svJbXgYtCa5bxx6xWD0ubna24zQ91Pgts2Z5ARtEN+7RD
NVKY8w1KYfEhrZqfpklLdRGcO1OwhGzKgxfBGxDhX0+Tq8zdk4HB+oaQjqvUzQ/VuD4XIBskJ5Wn
sXPTJ9UrBmiBwd9UJ2ym7MC4RagUFln/sDY2Acope5z11C/f+qh5ML1nwAtXiGL2XpFzjmuZCGNU
szv75C7lMxaund0jBsm+d70K2dZf9RKVZ8mrC/9cGl5wmAiIwoR2G5kPTLn9MLjoQSzkKTXmIe8W
+zt2jJu+JLPHffUzvKW8zmEE3ie2cQBgihFigkq+Gu6nwCm749CBsuyHzH4zIOfvHT/mLIP7IhL7
deCvI7wkTPxXgkExT7y5OYYbL7tXLpqx9owzPZ9vPaFObvwt4Bg+oOJv2A0YCxCl1t55+U+7vnxt
oTBnAarX5N3v59Dpv4GBNp36HXLyl4jYE3O6aAscHKN41DFq1Fjq2/4W/g6YhS8wXPY1x82U13DT
h6nfoSriU0dTJvc/FYRmY9hIDmzo9+wBr4XHry8g4ACdil7rpgLmYdG5y1xLwGLIzfMqOWqDpvHN
5zTH1NXGXfNYFjQE67UZzx1ZECekHPbedtrkK95E91QOPNG4jBykDx2YAyb1VbZraC0wf0xMibQ4
QqtfLvypi1ru6nroriOnnMDuePWxKkr3rUxsDm9zx6s+teknBq2b4a+tH2BsWp88QQV7NVr+c57H
PztXxGcz4xWdumb1cbD6cWG/qmaQcrJ+nnNQnOC/H/LYkhD5UuTvqSsxtAnk7KndPWZsB15nNvX7
uMwPjoX7ffDemyC6EkX1ArL6g7hAVWilfsL0eKwhTR1EzksUcMJTZ7qSj9UbA/PqVC0uivwJI0rB
MaFMDPyGGKjoTUfXpDM0hyzKv0HFe2RY92aP7tlW6ufkZRwxavTYLRlTOSf5wX/upbwOIvq69ew9
BIJerhk5D+Sc02kKgvhYM/mqo3fe8uh5K6xLtXNAZLLD1EOXOgLS25hUy6SuaqYYrl2RnOf0T8s0
XxwLxWM79VfENNzD+nhoPPHZsL1nZzKuU6e/XfP2lHpYPlHbZ/yUq3EVZ+ljXvlEyyTxy4xnsnD6
d5evK0lMeJAJzfau6twAOIjpLHDVSzM7j4WpgOvSlQbdtJ9m5o0DYxoru4siDBmJGL562c/WGhB6
sbnfc0pFSUKL1yHSZMdJ9Gev6GdFqNp2gEdQL9QH0Ls5CAc2p9gLd8pQ9/hMn2QPGSBao5MzZ5+B
5qe7Oq5/DJH66pgV22sf9MUMINUpjaso9vrdpOar0rBOjtuEYo2vA5+xT+RVTLTjmzQK3tgY3jsW
WlvybB6BKLLfXO6JPNktkTfvkqK4TR0+p5WD6a5vY3oEl3cy0B0/Ugcsp5h3OzokVcMfmkXZe72K
k1TjteXOl4Ei+CMM3WZVwyL3OLJE/eelLh7SiHjqTqoXU110g4TP+mP0PDjr3sztz6W7nN1+eICS
A9mUZpSqf9quYYaxHbwmFdqJrglhVh1bAGAHd4AXUkp4MFjtQ8yoDoph4NCKiCXcK+79zE6xL5zH
sejOflqgz+3iLyQDSQx4xmdrWFzajEAerOVifvtr6k0TWQ6ParYeooB8YDN+MKbo4Hf9u210DyUk
V0MszyL4Ggxhkpv3jAsRJPbZ0fPJrs+D4JBP3r7n7JOZ41WeJj+woDWYWBq4EKk5xnt7ZKth3YFG
37kdLZbCPqc012Yrf16GFynOYLSvZFk8zcWLnRmHvvcvUgAvZkzmtXsOqRzbogxw6nzTLCI7qgni
1KxwdaZlciNW8vwaK3pIgSoy56NrtRK7jqAzgcdisbk1+24O60accFK3+ybj5A6oDCUioJQYR4RB
1iXSjxdvSI7GSh5bNYzODkzCU985DGTSBeUpffORb9reivv3vF6uc+F+R6V+jTz0mdHaQaTyjh7H
NcfVhXkYc03Ol6gVW8h9I/50p1kOAiLzUnsnQOuSWVBr4Z8cbMwvNg12srl45JhAsg2Dm1SNt4Mk
ASoddtJ1PjR18TUSxc0SjD+GvPluGNHJHIhh8pERkGTYfutl+kToHb2ooX0mUpevgn9OYPn7dnwb
pB1jqByrUcpE7yee5fHoih9dJj+0M5Yma7l0vAr7vs2b277vH9S0mvuiHVEw4ENDEc5OaK1uCDwF
rjsjcanT/J1NLjnP7Zd8UO9TFznMIcTNPFlvy9j8LBnk7mwaeLS/jVeT0rZoQJ3W5cfqdQOwQd6S
sS33g/S/0D5uUCO5wzHBFcG3+NqWy6OUas8G43RRZYjcglpTTAe3UAt/IqpSyS/qLfYtlrsHWnZE
aGRYzoOpJoId5ZKChYVlbPmZDMytMK4wW5X4CE0ms3lXH2KoY21Xi0NJxwxEdn/BmSYFNkQ6eNVi
nGUzwqVEIcOjPJMGUVQYBencok2xwtoPHiyohrdRhneWe1R86HwgzLbxde17BFHqFSvuCdgAK46p
OjqZVDeJWrh9NVOx2HYqnkfrpmTwsG+buNr3bU2/m1rl82CcarQ9p9Yf3T3K/J9eGrwseGMPeWrT
tytOQTx+7v3hIN1b9OE0altutIJ2Lcb2c9nOty7nBBXWGEpA6iLJ8L23i0+EIalHl6Mbj8uIxnop
1RejTT94cMXg8wf2IbNz76tjmD994Gng6r9ME+esoq4/2Ul6m0BgYBoRXwZSX/vO/lSZzd5jcpr2
HjbxwEJN1PCGe1/xex7IHBx3jg06f24QMiRnSIuP/Fw3RoAUjZHSY5q7B5AjO0ypCfBhiYkUfLh6
GLq7QN3P/VsiUgLhfP+c2vV1vLZXTTM+48Ouz2ZNaZFO9ur1PuKIARHMcrHtBtO178zvXtr49+Zs
iwMT3BegfLs4KG6sebzvE/HawJMOHDsUqg1dOmK7iXCDU2+wy4mdT1H1hGMNN08A+AH+DpNI5lmF
em7oTdOS27kqeLLQNfbx/DH288/ADpxTP6UvJIp/GxEcRuKHw7YBTtr15OH4Yb9v9ydjOtUZhg9g
uAlT14wQM8oirULsL/s4/TAw1wuG54R+wHTMiI1pL7ZFhhzE8K10REh2CGcMZrzjE/u69AbzWk7Z
rcLEb0jz+EEFe+vBu0zYEaPF2RMxuuo1aVT03Jr8oUhSzWt76ZMfIitX3PCO8SPD83TM1Vi+rMgf
fzpK8oWx+xDUdf2zmBJ1nxTetBxsz3IZtS79xwyR1j0q2gLTs7mgKBjSm8Xo5XlZGycks6y7XdgC
3RYe9qyohDmi8MHtnAt3x2KcGRKPCkqMjKndxEz0ffLjL1GAlsVLv4iGWRLpWoCG2p5BD46MI3LA
+nZUa3uXpyq7F05hnq1ufOtKbiMWLaOCBFK+iToDrWzbg3NtwcNjoJl9b2NCDnDYqRhrvuUe5sE/
qNJ6qDr1cSHc4sr037oEhamVlM3lEPUoSts+GCXvN4fh+msD7PiJ+ItvvvOlYmOxJ010lw3mXVpn
jw1683iIrgwaEFf0kYwTE2WoGO7qXCVj/9gk4rlVMnme/PqAEQK9lF3OALuospkQlh1W4vvKt96T
pL+p7G8pAMRk5ATCZKZn2twzj0+zU7YARWBGFZnJuzQvaUcYiG8tjCt40Xax/1iJ8YqhON7R7CCs
H8bEbFEZVylI/cVpPjvp1zUI6CG/Ubd7+sEBYqH1s5GMSzgYdPvizkAhcoGdyWX94ojopjeRnHp+
5e+JdanZLYrrTMQAS9L7OK3PUP+RMMUIBu3kYxtEYAhTp+GtEh/WtDuCHeSHLpFjGY8VQTQtLz6c
8659roriEVPvGEpQWCSTRO8Z+sbQqdhYwzyaJ4ws81p9VOVprJObKlme0kszaU5L+AiG7DDqBpxw
saSCZ3nJh+A2GiUOrz4oD6tM5rO9pqAQ0wk9tsroSaGbfYxMQ77RGVShswbs+3FPgZEzw7G8zAHQ
rWV1hhQUNu4BVvLRyi57ljbx943k05rPvgCOPu1bDxt7tobjbH1c+/am69Hmllgh4PQijAq+Bzav
SNorxidhzRYwQS++S/2G1ryx3hjVdBrhvWSGv3IuziTIg3lknwUZqLwYx0UQfVc2E8AenasRjHdQ
yG9F/yPpCCmgL2Vfudia98Ocf+GTS+lMqN+q+b1cq2NVInGVfNIZlYM5Cap6NzZszArrm0i/tXWH
Ct0O7ibB/n/gf3hIRsHHDU953fYgnzo6rnme8iKZ5BEnvbpHSQcoje9iITCvgo86xkH8uvRxdZTS
ET+Kti4PJv22Q2zV14z/79rEfGPCja3XzScU116B7yXvCq6CMe1/7sD4twjv/zcjxv+HHotLfu0/
eyz+Vxv/wHtT/uayuPwn/8dlgez3Xz50YWxUtu3+DvsWzr8uOUQkADsSx4/nY676v7Bvw7b+JWTg
0h7DdnXhfv+30cLwvH+ZHg6MAHu0g1ED58R/4LT43eHFPwTwW1wCsn+3V7gNolmwm4Au8uHjepku
Dm+/3Ii/wXr/w8rbgOPci83eHVjZokyx4u3WVv6BsPxPS2/Y5AkGOJcjL87LQDyimX3MLRi6epe9
oZDXg8CQzSHyaE7Oiv4QxmkEf+Wgt/rGvkcUm+jyRGZHa8T87O2RY/zBl/hP9+Tio/nFj0hqVDov
Erf2OpcjcyO6Jnm2BC961335V39Z3Y5axhkAVYDNtWKPBRYBueF+1Fsco9Gvi4uFt5uLcA92QOZf
xWX/ZTIzqXlfqK5fF18l24iGrhtiSrJi4/U2aeMrveum3H9d2sN7J3uzZyAZnNC95Ylm5Wxqkp8N
b53rZccu7uz7ziuHb06amPMfePv/8KR4m+Rx0pYFbiGUKcPinPt2ec08obn0pjBFM4HJgBdyTOUw
31TpYN0BL/1DgvY/XfemMr1euEO7cFuU/Y2MmL0fe3o1vzXVRj6hMCK1+SEhnPm1hM9qYI7Xekq8
TWEmY5ehvqc5ktTNQ2SP8ZVXs9fWW3xTl6YjqxpqLnkey5J/A4ISnzv6Tv9RTPB/fRy8TWG6OYrT
aqSJ473jT8EEp3fRm5KMSGEnq45lp0uATWtxzMbIpFfv3qYo4Rr5QH95SnA1nNp4sjFgzLpXvqlM
LF593SRtfhyJ1iQ8BY4snYtG73a7m8JUuALWeOLjIAN0LB0BoL5wW72b7m5Kc0XLTKznmh9FnADh
9Bg7LqLvNS99U5uoBAbSeFi9Tm+7AQD5tdaj4m6+l67tlumKeuKY2ONdEREr2pb1g97am8IEk6fM
YHVTmJHOGX5L8UVVnvNZb/FNYTa+RKM+OSl+aD/73PpmlxGC1JZ6de9uKnMtmE0krp8eo46Y0qly
rxYLHbLetW/qMydPxIpNbgwANOSEXglEz+81vxHupkBTyzXpqRfRoWWwyKyTLvR3veveVKcv7CZV
Sc9pfkBC6g3ud4fRsdbazqY2y35NjZyWwVEy0Szm+rOyIALrrb0pTQtNTbM6TXokBRsvGibjQhT1
QW/xTWX2owCG2HLh2YRQ5pIvwUn0SW/tTXWOtJQK2+PCMUPj4Cg/dLQR9JbeFGc5OyKQJUu3gKLO
JIpcm+0s9Krn4nn/deMGVUK5bcfihYLd6h1aV/OqN2U5d27XFnzPjpBd9iDDQQCL9E/R4Zer++/M
ov/6Gm9Tb7q0ahfTVzwmDb6STpkY2YLlg9793lRlHhl1SZRkeiTx1M1PkRUs3iewp1Wtt3tzNsUp
AMXVikhijLD9XhofVevo/Zr2pjQXPDVz5LByBTeVVEyLzIr1Veu22JvSJJkxRdKCVRcx0FcMY7eR
Vzd6m2V7U5mVKQhzUQ4JDc7sPyMx/OB6sX2rd+Gb0ozIQ0+cgLFZbKm7ktwfrEBTp/dV/ovZ8Mtp
MLB7w3STQnEa/NHGgJqv9C56U5eM9HICjVg3msixCFCGDJne42dvKrPsc46UtM6PgIAgmYAI1dxY
2ZuvJWQ5K12aHDd3IucDfPxPHGiV3qfB3pRlVJM7IntPHZP+EiZtYFGoilZvA2RvSrI0zICYRBav
k0/4Io9KmXrbQWtTkga4/DR2XMXTNyOgry146oZV6T3b1qYoCVH36gnQN8rr+pYCemIuYevdcGtT
lH07xQY8aXWc4y98lNEpDJnmj2ltajKXiQU27vKk4JbDsty/deQ76dWOtflgTmOCCixmcXGBR3on
cBCat2RTlfiwOTssPCZTihcuMBFB+0BntUre2tQl83W3VyP3u5D4+tLiMs4O0NDqrb6pzTSdkQgY
tjraC05Dc4rTPeaVUW+ffGn3/rqN8MZxGGfJ6pU53WN4/NGshq950ze1mRK+ONqKVyEpdqAB8WJl
axfp3XRzU54u3L3xMoE8+thrDhJENxKERumV56Vn/ettsdt4iM2FSyfqe79Cfa/ftX5Nc1ObbSHX
PibnjTABA+DOFIxP4ySl5uqb6jQmGx6LqnirIJdV0E5jqbdNNjelGVcTCPqGldMmZXJ8lSOD17sj
m9JslyiYmoCVC6OC1el8RUVSaq69qUwhzCU3Lt+1bEIOoxZSHoDm3uld+KYw64ZUEgzrlM4QzMBe
xgOBVZrvcHNTl6rLCTMhEvFY9cgiTsWot+0xNzUpbCzs4zqoY18tt3We32HM1bkd8q8cyV82VKRG
rbMkOeYIH8GC+aD1gZfBphJLF7OFAtqLn2M++1Z/46CX07viTS2S6QxYHeTm0VlxVk93zpLc6K28
qcN8ccxpdvncNCpNn5XTfSghyWi9m2SwKcW5aONMzPyEuIihMd3VTaT1+mBo9/tbb2ZI3bcuHzK4
M/GA61TroUNx+fu6FrSjFjy8Olqu9W2B8ryujt7WVW6xjkBl4r4veOzmOhpOUbYAiZ/w4uj9kJsy
LGKw0OZ8eagrQjoJyYwOEvWp3uKbWnQK4SzwRlg8LusvQtbWrfJWo9O7drn5QuaBTwRAwPJDg/Rp
BPLdx4ajd+3baOUaBohsKvavXtY2HwlhHWBEIoKe9SpIbmozNpFnpzGBCrg7nzJr3qUwYLRuu9wU
ZzXC9x3JhMGJZF2pHB1xUmR63XUpN8VZNf4o2ulSnMUJat3DMtdanxspN8WJCAaDpk1xOiVQ6HJt
TqYzp6HePdlUaFZkaec7vGWX3q6Xi/YHm4FIB2TVev/A5mPZmsXCKY1/oCWb5ibLh+9pY7vPeotv
qnSo19qx0e8fXevVEx1oDb1Zt5SbEkWsaU/kWrP5Rv2mnAjuNKRivXsiNgUqyPcjaIfFQShfqYQ4
tERrVy/F5qOZS7unlclrK5PdYy4BoPgKa53W3Rab0hTLatlRSa7kCG8PipNZ3jbMkvS2EWJTnb5Z
xxm8Wz/Edhcf2tEFBjk1nubqm/KEyJ7yKer9MB5rNJptv55JJ180b/umRIWArmKR6gC3chr3joiX
o4Kxonnt2xo1SA6cgtYPs6Abrlr8+uHMMV/vhS42BWpGhRG0ZeOHcqiLe/Tx6wFwca957ZsKLQmT
hvUW+yHxPEBJwROdCMX60+N+eTb+Z1dZbgVAJR+60jNSPyzSKv0mVsJiU1hrxBw2aWjVia/3Ct7K
gYA6z31tCi8kyca64esN7Yw8RL268jdFWy3KnqcF9loBWe6pcRs8yXmQ6b1s/E3VmuwZScGr/bAf
5uGJLB3g90rMj1rvBH9TtQl7PuG5pR9OCO4h1PfyvXCHQfO+b6q2LVY1Z0NO4u0CYNXIFB6Upu+f
9K59W7UFeZd2z9NTZTbUSTMr7rCAGHobGX9TtUZpkF8huDNFOkiMtn6z3pkAwzUvflu2XUQQtsHy
0raqsDGkdSgIRtd8aDZlK6xFSh9oQki641NjzMVtTQqy3snO33xbc4fOYRrzq2ZJkQDv8uYrOJGa
G46tQsgzifMpY95nmFaaV494rZ+qQl+t9cx4m1pNRrJU5pgbM/dwYaMLqmZg16f3zHibWg3MjhTv
y9uykBAl5gmnVuuvvt5XaqsUKpwFs8EUeVjCwGPOMnePOMczrXYlaO3fz3rEQAVpCwcpxEZqgwV0
+mPnYjvRu++bWk0mGvIDIIcw9hqghuZU3AxgQ970Vt/UKnSRBiJlwTPjjfYV2zG5X2FxhHqrb0p1
hoaFDN6kmJJueEC/jaDdsSq9L+xWM1S4jkToNPlhO5XPDVat66F0fb0jk7cp1SHLytqeRj80++p7
1pGl4fRppbf4VjIUFzJXJvSVkGgtn6DSbDgpw9DTwqJR/v15dIYmWTN/9lHTm+ozTDEHY1SdaI3k
0D7/vnrmpi1EZscH5CgBFUSuuIZ1DOJa65HZSodKoLI1PAA+TQ3UjUg6C3SiudArVXdTqpHfLznc
KQ+iXoEdr1z8vVzTSO81425KdSQLMHVsStXNCuMlQmh6sGoyojRvzaZWpRjceXR4JFtG20S3JPPe
LOZRbzfsbmrVzskKmTOqibQnkMakVIUG0VF/eOIvN/hv9qtb+ZAE2gF9lwDTQXWEB3ZNd5N583jO
qkbqbSa3kQOzUKQg1bzKXMte3mvLbJ9gAwJk+/cP5j/8BVspUYIlmMk8f0EL9eK+JZh5TxOLh78R
9fyHf+PyoPzNXXI2lUsclOSh8b3QqclPDJQRv/MZn779+7/gn1bfVG45JiW+LMsLfTkkOJwIzep6
EKx6q2/2w4VIgUKMLogyguJOM/jtMBj9SO9L4mwKF+plafHZ80JJijiHwAiruJXlev3lrbIo9zIc
xACEQlC9hAoS9nZEzG3rVZazqVtPmUbTu6sXLr6ajmW5QIPOwBfp3fdN3QKXVn63cgLHml5cQagk
4NOrV73NtrPZDquLj0UkuQgXj3clakVgP1LqDcLkVl1k9ZAh45Rdn0nM+Pe57vybKS6XV607s1UY
9V4WkSjErq93bPtog2QBs5UIvR3rVmM0mg0lbbDbTkFpYHNNRfuDaGJbTwEIAur37ywhoe3kLazf
LTDtSfIhMCgix0nzXWNv6pVo56wEg+OFyDH6j9LsEpgW1fiH9/3lKv/mTbbVGqGiHRP/8lR2zsX+
lzOB2wdBFTwUf6XQZzBEB0aVsV4R2JdX3i+TuJEJRQoiG8g54+BD57b1Pdnfqd5Rf6tC4tC2SjII
aaHlmLHt1CU7z2K2r/eYbgrYnyd/Nsldx31oTh/4qrc7lBvui97qmwIGXD8v7sx+qjOn8YapYk+o
dq8nD5RbLZIMiKydY88PfRQyMBHbqmsgjbVOpDdH20qSLIbuecyrJ2wKe30boOL8bAOp2cPZSpKy
0pnG0ROcT6Byv4ylaxFAHOd/qIF/+N5uRUkgRu0MMhq33rb6x9FYCLcuQDRp/bBbWZI0PUMZZSfC
oJ+q6BxJq3ohL1gaeo/lVplk4O6qTbsIQq8dAvz3HUkIC/sdvavfFCxZwoN06yoIOzLI7ou8MG8D
QlLf9VbffHHdzJOlUjIIZYehDrt18CFu60mvN2dtCrYzsURagxOEAgTquV6Ax8b1POq9bLbypPKC
aSY7KwgjGLiA/ZziG6FG1Q+9O7M51i54DsCj2dx331jeEIT14J0Qbz5rLb+VKPlCZWSxLuRoZwDd
DsQPk54QRMGi10DbipRIE+xmJasoXBjJ3FUZgDPTbB29R36rVMLAPfV2WUZh7lnzqTHh9lRe2h/0
7s3mgwuWPqhcfMOhk4G6Gwq4eyRjBpp33vv9C5h0TpLjVo4u7ej8ZoLgfo04pdcr17+SJn/5vhY5
lrU4a6NQ1eyNiZ5z7vtyAASpd2s29ZqoKCggPxE4XZnmkeDT9EtRFv1XvdXt329N63RLPNggRZMJ
OaE/pnbojcwf9VbffGDFHFQRDQsjVEFhffCdClzcpLrveqtv6nUlBM1kc2yEUbHMx0Fa0WnqDUvr
ZyV15vc7U5SgakgJi8K4y8lbb5fsUTiZ803n2jF+/L76ApN2vgzZwtzJ7TtlGc0rR/R8r7f6Zn+8
mqqA17MAim3G+d2e4+w6Euaq1SgSwaZYSQ+q7Wyoo5D0eTuc6vQeKn110rv0Ta1GoAbhGk5RKDyj
hpwLrWJeldJ6i4mtpCka/bI2stEI3QsqEM1/CrMX8I3etW9KFUL3EHurZ4R9mcfrucnr5sWJfODq
eutvijUuiBjOCbAKLZE5CD6mqQb0SX6VVkGRA/z7Q5kKR1qNy/UXZu8faCFHHx2XlBK9q9+Ua+YN
5dxd6MXD0jY3ikyvsxvPfzpUXTZH//NQxadic+1jbAuS0nkLE9N3tvHLvWX+VPzpRHh5tv9u+U29
1lBb4qWaDJhDA7C4aJjNEy63IcwaRWAT+Bqx6hXvVuuEhE3m5CUZ4dIJIMWgbzAYkRCt9Sts5U5g
/syclHleyc5MjKcbu9Btllxr+wdW6fdfAV5qHhhFHJ+6yZvc60ug6gfi7WSrtbEXW9WTCqqln6XZ
nPrBikIP5OpVCp9Sr77kpn57w3arQlTdqcpiQtSXkVTStSJWTO/Wb8rXHTyVWJjbTyKYWyK4vO5A
slSqefHb4lWL4Sd2QT7PwO5SVfkEjdvTc3aJrfIpUoERGY4XnbylBOhqp4b/wx3bWKthJLbaJxPT
geqyPr7KbMMkDbpkLO5n7az51G8VUGNH2HskwWSI2jV3oz0OtySIxnpP5VYCtToBOEHTbq+6oXcN
eMhABA++KvSs0QByfq+qbCidIoPtfzVlMCprUgiANKWr3oNzCVL+tT9EUp9vRlkMfzWF+oF+oH7K
nH7Sah8LcXlf/7I7rrJh4rmcjaukqT8uk1f+yMXUfdKqKLEp2FaO6URkcH0eHTf/7Flp/b2GyPyH
z7n/19zub976WxUU8DV7ce2hPquld+Ibj25RZJ1E7zheeQHPDaSapySFmze1rIR7l02Aw0625SzR
j8l2zMuAroQAq3ZmV13o4wSJGf2d4RJpT7petjgiFL6h0q9NOS0FwaPmvMDPWgrfvlbVkNXkAq1R
YIakcjjZV2N2anxhq+tP1idx+U9mNpBJsz7789Lm1yVsu+JOKJGW114s6/jTUA4NbLu66ub2xQRQ
DoY0W3rI8Tv+iCj+Sk69FUdkothV+t24JJqs+zkY5vhDtKipGXeuaygeumppo4fKctP5tujn1W/3
HZEbPWmJRRY91yOQiruKue1qHKAnLumzaEAdjrtpjs1ZHJZ68do3QoNzdcJzUNbnQA5Q+eJ+BO98
ICA4L/j7SWttzmvrEmBkmYZq3u06d8p7WVlBk+yn1vX72yoY7abYT9Ms5ffCra3mXigSHt+LPh8B
145WkXD6qkDZELpWAqmP+WMBfC/DeWTNpjl0jXStr2tueqrZTRJaZL1fnDkCDolm2RaQPW22ii2t
nWisj3FEGtt9SsKp99TGXscK0jMgHu9yzw68hbwZPkUPaVdm6X1gr8D+As4mNX9Q5FbAczuLc+cq
ZZI/pXNRT8QWuHO1npS3eN1dNzh5kwNlRWfwsgae3YNxDoQfE/Azr4ROKNMiphVi8gLeN0FVCJZ8
nEmSIVTVm71p2vWynsjDQM/otNMeS97iODdLmo+01UxrIUA4mktSTE5QpWDj7pu1M8D8raWEJ7i3
nMCtv4xON00fhgTQ+4cmIgWrhQwA74YMYd+egSWAsHfU2R8qjyCTzs7Tn70pDBI1EJKv0ORG3+A/
2/tqTOerdOavsk5LEXW5QZ5eEVmE3JWCf5dIH2Ry1MRUDfKn2cXKSSHUNRHeRPjApfFurP3gQSpV
q7N+s2CrGN9dU+TFARdF34AerYPiSHhQM5c3BH1dCgxcuSJ9sV0q4sNVWY0AfF3SWq02TEmt7Muj
EajeMffe4KioPAgJ4PWHTb9heJZFvCTdoa96SN/ZEH/y57YSx7TrZUOgkMlj3hKhQNRwxz363qSd
XcfcvMJaCK0rC3GLib2zn2XDvNPacW7MnwofaPT/pu7MdmRXjiz7K4LeeUE6nRPQKqBJRsaQ85wn
X4hzcuBM50wnv75WSCqo7u1Sq7uAfugn4SpPDhFBOs22bdtrsUoT2FhQyU+1kGIeEfG1fRBIXsS2
XD1if0BZPcnSWtLP1HVt4mehtnokLdo665JrXamxvFrGcpXLFGmZBGX6BoVLqvJablkg8hNpNrCr
QPUFffY6cDpIRWy59nI4L4m7qFNVpCTkxlgh06KLyZV3l1fXMIftSxv93D67A+SdIhwzRGQznCDY
bveZlfA4jiueDFYDpdQriy3k9DB0BzWDMWN7MTPH78XBM2cSrvasOrqQsmpSh7pvlsNaUAQpiSxj
i4WcYBa4SHIlCj6EaFl0P/JmxL1AvOioq4DMWZh15Jc2wZQGIYH5HTGk5krE1ZvDURo89KJZXJgP
xpiKMJhrwtwJgp4X+V2Nva3u82zwuzetamXVodSynW4SsxD65wLdpCKqbTXbHAAr1EMSqLqWpKjQ
nLI6ty6W1PWwCZRrb5fiqpwtOKow3ZvOnuPeT2x8BBXZ1NabnpbV3HmydOU3tGVuo+Og0gDWqVci
9F9Yphj6m24uJmjSZa7n7cJhEOI9ksIrzV98rNOShL72HUKieTQswd3UjMLDbaXwpPA9XqOXX4Wt
+pSrmexSWANG2mgx7cuuHY2ORKHWTW/dzIZpI0ZnM49mLkeeF547+ykszyX5XMtqzu4JWl2mW5V0
jtjz3qTyo/JlDdCr8B0/feZBD9ovrPyyJlM/G4ChEEAst07jZ/cXk8B5HqXc+KOcG3hw3lRN6bMM
LDUezJ5Q97eB2MWGhHEASeWyq0bdjWDjFm3O91PHOXM9FFl1DuYxcyuyKCfLOAVf6dfhoJR172Xk
kIMVJYybqHVJtPsruY/upu6p7YtqheMRuEV7uXrknu8Wa2j1JZM+Ax4KOEJC7bFrW8AgErSxyod+
rtb6l1NpgrXDJsigKgDj6CVJtlNGIlBJOkOa3Rbe1HNkJ4mWPwkfg60Yb3MxWvCRaq8HMNQIfsbr
4HvBcFuXZaGafWaSA+uTmj33hN5aqWXkl0I1pFjeLv5ciiYKhlWk27W9bXxWpDePVY+BYFzNxIxJ
aK6LGnIvH24Tde25uQ7HzTba+3b0B247NjNX0e22BZEPakrvpI1/W4Hp+pEYyqEk0P0oNPB1w9nI
7bRFMX/KZQkwpenBAmJTGboZD1L4ix2lhknYfUiW4OI/mJOFdTUNhvycv1mttPTwaLZ57S5aJkfB
MyegKeDCyDwwLkzhTpNLBnQ7k37fNJlYf63d1vaXiShX81R03rY8NdU2zGB2VjWa0diBeCSWnY/I
BIfUcj9u2bNeBi6QSAxnPGRkO/aYKwL3Ra1fONUL433yVg8IdCFqfAopjNrsqwA/1j/1/mSrFJQK
ucBW1FVuF1w5JlBNN5omVc5DBD1M5Ye10bkZQDKxmnYOO4PT6WExvJkjWcpONne2u7jTkYT50b3f
QDzNKZklubMVkRhH4HJgJfLZDw0rtXF5UJJOS1RmqWKtyLOEXT0GwKWaMlRO5ozvhl7m9KstEjm0
2IHrBcjqzDS++BGUYBQBjyxVYb9ac0CifwiTiAYmTHygB2TJZmRIWbtha1rIanwG9gpJESp4cem4
0JMfGM7awWO+OV0Fcl0Kq0OEdbu8Qf7yXX4eNJmyPfkycYqXapuc5sMTOQHWoWxsbXVk4veW+5E7
KY8BEnLdKn9N1zTpU3Z9DWqfULcw2o/1kBVJHkobV/kLCFSQ52E+m5nBG+iOI5dWssKR3Ts5dayI
cmI7C87B2TEs9jrIgJmooHraYtAFVZscs2wiVZ4CVltX1BzSf7HJqC8v2s06x4jBjxzKt1XZZXmh
O7H0JWn8tZ38qLcAtiB/isMhl0xVPVwuphrEnVtL3whhHbtW6NXNBLoxKEergh1KhtiDSqTuyeKt
KnGxST4fCu5ZBc+jl+melUdY3j+SzevLiUBvwybS2MpMJa9hRxvmPdAhzGfwm4KtJAo8dZ0KrmdR
jQEvf1VpQTCxnhuIsuYic0ghdjCk58B60tFgCgOQ4t/XBQPWA+CogFTRNfFAdhXg2t5Si/PkY1O8
YfdlPzrzbQYja77RGFuyE1Yoj3U72ufFP43N0I/fVrs1884kudSZQHVAoT4ks11Mb2VL7MajjSkx
e5gXwyaMWLGovL6U+VB2B+ax2WKFvul6ABhNZqafwMWtxtrZ/XzGZgiGhMtTGXSCgn5Ol9Y5rl2x
5N6hTouKxVNywKca0G07OV/WVBYOz9cyrV8WDhHeHxS53OE90IRMW+f7uesu9VZX208T8x7ojzp3
QHAYMGbmcTLvtJpYOrHzPg+e8zwvSJ+nQ+qhCoIkLX8I0qWK2xIRQlz0BffhT9gv3JNR6SQBAf3a
CkBKkJbwNYMgCu5XEgI0zdNimCDRTYJ6jgyh/fFJVWLMfq1B7/PyOerL9dZbiM3mbqvWsblOjbWA
R5pmS/Nma8rIsG1dzzwWQDy6K9LItb2fp7wsnxynzaC3zOUq6gM8azh3BjXdy4Qbq72dknku90Mx
GkYXzmbjG0+g1VPxVVbjMu158hH7Dj9htYBpCY+r0oL+EpvjXJhXPYH5wUvTQjPizPadlpzvyW+f
dSPRI3mXN26CYfNGlgoml5Ls3hiWEekZwHVT7GanM8p49ufRezDSQYtTD/HNOxQbufasIuigugFy
XQKXqjdOnycdrOCWFcxWxdOGkP1wc4sBXqi5ZO4DOX5nhGQC/HFMd77lT/IBGc4ZLgiCLjkJF0mS
G2BdzzH37VD7HrTSYU4hb2eFXKDVZVlzRfHpzSfPT60zOHlK04vC5g491VvjJjtHbgXNrpdbHcnY
pXkOI51UXl7mtVwqvCDWUo5Hcx0nHxzv3FQ3M+ar4ThlGzNWF25jnYYTf6F78Jo0d2+0Q9zzVW0y
Eokd1yha/ljWvzyI4f5mXpLpXqqP1K394W3yrM66tSqqaBo4VpTc27QdSqCYw9jPV+4i3PYok27k
zLem2Tzmsrf0FRukJFAAuh5l8F6qvNWkg29z81RyFxPrUGxWt+9tmppbdx5kS2nlF15GYLcQQX1d
ldC2bmaXN7qpIijZpoAGRiS3scXY+fImjxJj9QJSN4Vr2P9Chvgnyrb3B2HPqTvLUIVMj5onIukt
tSKSu2Zu/P7fE1H+oMt3IuG+mvvsWGmzu2S8bt6UDWjJ/9ZP/+OSlKjHyaNO2o6OyoAgD1b3tPpt
cv/f++l/kOU9Z+u7BqrasXNz6ySyqng9V8z/4m//qyPrv9B//rgllS5Wn65rXh4rVWVtsZMuHKjQ
kn0CHlVDt2XJqUhBRgiDy36t8TGaZGp/5SCEzi1X6tzkXEgQGgWl16Yj2QYQWwzZr1D2cp/1w1hO
tc8/GFqZJnvRqaANi7IV5xx4PK7XRuA1wymFL5NxWQ/MxMxtrf5VkutZQfyvXuAflEXM0sSsF3o5
Bh7tw8XcB6M+DIm1fCsT0FJcEqLyr2bB/+Q6dv+gM2po1sY8rMMR0rc2TlWuAsOJ7dwyVRyoDRkG
nvEmHWApm+HDtJEB+hkWOQtwgLFuoDp5YizDznJGAzZFlQz9Iaht4VxBOTJKsNVszE07OZZGMCEI
QDkeoLFVLgXZOLaTP5KWPAxtf4thcJkAGCUZzcOQ+d3p7C9TRuxBWAkELFX4Y86u0qqAzNFn68KJ
ybkj9qWbCr2f095anmo1MNsAjDbXmSbUHopxSTdL/77uO9uxEGK6LR2A/wCJVbFYSB3a1cB+h/kk
fR3MNzVwL/LAymVYmjz+6y1xzpFPv9Td3z694a/56B8KGHyeZuMf/vPfrvMPXGXqe/wfv4uf//03
/dvt/AXgov/60/XPdvjTxdR8/qQob/74Pb/7Efymv/8l8c/x5+/+Y8cVPq7301e/PnwNUzX+R4b7
+V/+n37xT+fs+XF9Wtuvv/z5Q9EKn39ayp9FAP1fv3T8/MufhcPF9c8j7G9+1vmv/Of/8h1/S7AX
zm/CtTxw7MTRB5YXMCVfvobxL3+2yKi3ydakyoU0InFs/CO/3nJ/C1xJer1A0ZSedDmOBxTL7C9/
NoTP1wLmoo4jfMeVrFD8x2v/3ef1j8/vT81U3ynkjuEvfz7fD/+4J+FL0xw5totPkPQUk6aTr/8n
5RwmT2CtYqR5gdNxP+jxfbActXNLX/yLuYX7Vy/i736Xy8zFobmxXbA40j3fs//pdw0dZWbPElto
VkTaG9PSXSwmv7qoam0A+E60Qw+5IBzKCdLNTHhHiznz0auT5mc7ItFy/0D3QlQ5+sBYDrP0IHKJ
GgE8E1+B4cpD2+pX7nn7NEDhvoOxPcbSDcRdWSUScSf1HwF43GCFoF3VTrAbnPlr7RGGlia1P3LD
siI/Sd+S4HwGM1TnjUF7Bqiec3sRb+1D0WDAP98ONY5CLFZfiZ2UPXQI75fvZMM+D8hQzQcSNaCG
nKp5taNEdbOKNq8Oon7q5Y5F9uZz9Ws3dFHvo3ruweLxBOgeEQDXIm7BN5GgQfk/hG49pl+0ZxsR
eTrNL8CaqLi0ndGE6FvbqdGPj2xRG6W187jrK/MxyGjpLP+g6lwlbmxPjqy6E6mAYhtBfajVW06e
9o3lbRUVPLhsKdBngsVDXO4DO7ijH5k+Kp16E59RDZu7Mhv756BhRu1Sc5JH05dgRKQaVzdUw2j8
CJKVJrhO1OfkqvwBKlvgA1/PZ4lOPsxjVCyr8z6yjBYcqxa0ahhkgvfcWlSQnpzM9mjjmsAIQeNu
c9gspj7RAQCEsXo3OWzJPDxj1wC/tvRu7p7kNsDktjqzoEXN+g3AUjCSPr5aZv4KV74YT8aAoBCm
1czllna1F5xUa0qXUouuASTpNDm7tC5lHgb8YgV92sFZDGnOUReU4xlwxdbYIor+BOzu1jcv0GNY
jOQ1jE8E6cESlsE6AAg0J/cbxU3B8KpmKtJ0XEodWX4G9TaR9UI0xOa5MKvMARc5+9tZGqnSs1+H
Ys5UFLAFgoKEE4gOhRTUsM8r8em3pbHtA28IXslwNdKwFEHWgC+mx4PN5dNSq6wPTtuSo3HXnkzo
nefcGaLKOF+5yhbqo6it6laaSdfHxeBrIIKLVwPdXhRQe3seu0+21MDszDyQ1M5ovM6NF2Iyep5G
spvPD2oe3PfDuKycCxxKazt8lT0JgrQj2fJDVgaCPDw0fWpFVW47282CLvQHF8UKuKvV7RpjItGn
c9ZeHdDI6p9uYdOz9xlE18q29HixWhS1UCttKGZ+idM79JOSrLzzPI+s48RL7wnf9T+4JnJ5bIeE
PH+rmqGrmQDqUg4Mvf7qYSzK3ShAfYHXbHpSeyef04TLp/5RbqbxKAqvhGstwc7CTWInCb9e5UdM
mjaxD4jUKsJlTZf7Gte8BwHUrfMQkc0swlXa40uhpul5aGjIjiOmRwQ+uq8hHDxjnaH8OPmhQQY/
g+TM4atx2f8P1xwkUEMjvx7GenZpApV0up1tzqK4Yxa9fHr20OsoU3M5hpmCnsHkzjDuUqvL30yd
TOmbjXL1qS1n+rCqsXrok6y2Y4UEVkSeMecbsoGXADWf61RedI6d8dhnvlVtgkTabnWHu6RdNpe6
b2JuAcEm3w5qSvsHKxA+oqgVcIyUQZt+lzZYWtJaDdmeKHdbHU9JMZdwIyvCQthyU9OtKdeN+6Vm
TENvmgCQ9u18yi76LO/VTrCvbUZZMnviRKXltMfOtrgo5iy3rUMwOqoD9V2It4moEEibIpj3qZar
GRldc76RhDTTq7Vbc8SZYFldcMnmCP5EmJ3xBLk1/RjLhFx6F4oezElKm0u2uMeEKCN7efOBjlYH
q+wR3bS/JWXENlSKyFzXg/86lMickQnn9MqZFOdAxh97RpFVM4yftCI98TzBuq4Cp07fFY768cvv
rab+7mZgRr9UIpBYsdQidkN3tpb+ISi09O8H5RibEwkHnXkFUOjbDiHGrbk8Isak+c3a5NbMteUR
Uc+tMogCvHaSNaARkd680g0xohn2HkJDsdzyPlvGsfYNdZ7munNLW8rPT0hqMcrpMs1WyUvSEgqd
FyYoMPZ3YTC/PYw2celTCMHJYOFfec7qsb9pG1C6mSjSMtbGZG1dnI5Gwolket3wvATmCmVpK83a
f/HQZQYOZ8Y3DyjIix37qxDboVkdJfcJy+FgB2zGdQAeE8Hh15Us0KeIpUDTKyG9O2Msqg4CmlA8
Q3nQTm+1lZVqbzZC2vuEWYAVpQkIlPA8dAkiF8wFEHvGAp18KAfujkNT9pN3NKqaIUBYr6VVfNo4
9YLXdXBHc9f0gZNg7lR9V3xsMwEKT+3kzuJ6rVlQvUZ3sbpY1/IMmWOB3cuu2oEPlKWdtk6eTfrD
OQ5MOWd7UTiq5q8f+m1XGvVyuyyr7e4yv8qza87fZfkaNxOS9Yym4tzDC7SvNExi53LZumWOB+Ig
BO+Qq5uHMgiM8ZRlifvRWjKFH6eCAuzjgCgXj9uQTXcAQ8QvSvV0+u7XLsl+SmnV0zWaTZdeKbfw
xLFkwleYzL1Is4sWjlHTA2XI9tGeS0UXMyhd+jmHfiXdsDxt66d2akQg3ZKPX+T1jWsYlAtUKbWI
+7UNCs7UzTkwis+gZdcDWEIFPQIE8lAxpwXODCQWpobUT4Vwmx8kLQL2Smoci/lWkX8M3OiGmkF/
OwoKzDpybIVcncOFbMyNO9lfw7rXzW3PZv+FmDogqu3scOYaLeMmdL2jdN1qr8/+hIYhUUygOh6K
WW0vTLAzK5ws4cT+2AH7HMYyXB04Ued5nnHdkH6774UGKpIHSxz4zg0xSUCxPe9gtzasOGugjxy8
z3Yt50M2ovexy2RGZZq0F93UoSGN+nObjHHvikqEEx1XFTIJfu0K3dwFrNlGSC7WoXdl8QY1Lfmh
mTRCSFdAbVHImoAPuRIBw/mNYVAoVopMo3IYOHped+EWzkFWqYA4ykJzPNQY+iO3NW0z7KfUjRO8
BRemtxkfQeL+4jIZ7rS0jMgeIYcRVTBd91jdIy0MwS6uX/W7zJ62u1VVZczJ1546t3P25xb0I5Xy
yicDJka6q+Oasc5t4oosaruuPBXe2j/ODMvTCFCxYXKK9cXeH7JvFvGnmGoO8dHExhOnQe7cjLo3
IiGrl7Inp3PRgKtpCs2HNjHm2JPSO3Y9GMuCePrHNtHrdWL53fU4Fv2xqRyKn9p042JNzQsIEAvH
KeXTqJL2tAJn4skmezt0KzO/skbxqEcA0JbK2thOMwfNqm123dB3Yamb9I2bt4+9dBp/mKKBEmho
ca17p/1u1JrcJ7gSw9aWIMct+y4LmmfRNmaYFYZxqMbkW65OfViCfA6pjGN+ct4Dcgcw7eXm+lIl
5B7gBpfvwFQr1G9XH5vGxukgTUTW2N+4qeORxaCfU5B4dzZmjCPjOOfa5cG5b63lxdN9/WOd4S8u
JfxF2PP4L+tOfXZ4NiJ7GNVJbFV1BGX+GHTWGiELUwGOCXDIrSYru7DrwItgKBmMqYT7HOQd9GfZ
ZurLUg0ACrtw+2/BoutRSZHEYnJUEPvpgowwlGQJEoyYx0FrjBBRhcmIAxFo/EKLx4DRDMaumylP
fViLBRgiepzKiY2ydI7OGEArHO3FBDu5Tt9Fl7H+9/+s62+/msex//oaafv/P+j1rf9tq/8/J4Td
37f652/4W6dveb9ZrunRRzNq5mhDJfxbox/8RosdmIHrCJ5rgXveyfk7qE4Gv5mW60CpYxBzRtjR
nv+9z5fubzYja2nalo1I4Jn2/02bLyDc0F3/o/v2kBJo5V3Xchx+H//zh+67SPMx8zddEBA/J7TH
MJCrdacX7y1JM/Y2ve4U9AMBf3u7NQ+5luNO6ncvL6ZoRt6KiG3InvAhMZnErFU+LwU9Q9fxqNdQ
dZ8wqlG/ZjxtbZoaOtPIyh03YnwJU1voizx/GlZbYuUaj7M173rJWaGyNCS8LPTT+TgFfijKt3Fw
1JUd/Or76bSCqG4y6mLmcmUshzxWaRnnsDuzWzEFaNVzxaxeXFOYR2OpHwaoc418ZdwSjsFKL8SJ
VlMsV+Z2K92yiuCBvYpEdGfQewQBYWf01wtaQI+jjDzCk1mtP7S1jBzS5b6zeJhAV+8bDB8DGPvV
OIgSGVWfn+8O3QmlYjPQQZ+s9n1kFarN/Te33EkeypONLe6zxanT6NfZmES8lgLOeVDH8yCY0rjD
qZ/M564COztgiSqZ72W0soy1ntUG1daPUXjZoCvHq4r62C4a5pW2vgxK4+Dh7JNWcDHJMj2xXMBu
b5Ed5PKAv+y0ZI1+8To7GvwnL7hFo+R1OnCpayvSSt/2RWZHDRXIvmwyqN0eOUtEUfWZeTAYVkMS
vjL1Owar4L6iQ3hRrd894UmYrs1EvYyjCFEd3lNe6GCab6CdQhDUPwSdw8jkU/WPRTZE9ZDjXkqX
KqyzEah3Kik76AIrJXaw11mTvGYH+XKsYIa2umV8vZwcIf0Yv+Jxpqmd/S5/6SfUIEr4DfB6vzN9
dUd288sii+7X1k3Ll9++JkwbHb3+7Euecol/NxXVXY+fpOruKTBAfeJwqRKehTqN67pVUd16yB5e
vV1xhIdDL588GQwvemqeV6JXQzxv9SFXa3HRFQmirmlW4aSsvbatKLBtmOdz5DTPDmTVxbqmWLoX
bnvp8gyNYDlFoy/xjgU3ZytaUqfxQNRDXTj3bZC8KMVbio5UlidJWTKUlck4er+o+pjU6E3pdese
E7eIQAKHJtkfGmmCYP2wF/Wzz8XteJ9FWkdKXZZejQYFHtxu8QleOoCW13m+FC62wmB4IjvyMYds
ll6ma8HT85J/eu2Sc7MTqDLu/L7Vv4LhnvLnZGdTrBUI9zbOcCek5WUgrFBPir/fWi9xa/6yEo+J
Lc4dmd0ngv/fZmmx6xNMDjzvUpBYxhCBznjuVvOu34pX6v8bc5MXG89fy43wV1lhBjLb906V31RX
Ab1rF4AjdtP71jvaujpigsSx6FiHegDTm2qUelF0bQj5baIW0AdjML517uWXjl/c0ehd2930veT5
e92TfbqtxZtKN28PjYGHo41FklZrMvIubgpn/aD7SaGxtf79UmG5qZJmjE3OjV1jW0+ZnGE/ah9H
zhZMF4x7ZChti1ur11lUGD6iVNDficF5xAr2UPrLNVa4fQH37rsk4/8FuzFj44k9ByZdTw4ew7Oc
xQfW5sNDiW7nDNkpNYfDnBnXU2li+9rC3hveN2BAwK/dNnTEL6si5DwZL/uV8JrRp8kvfqAgRQVs
x5325/SiqYYpMvzV2qWTDzreYBO+gw/c/Uz0FKaq8SI1i9vG/l66Ol4KV79N8lJtW1S10/zq2wxq
ZzfNPpdk0fSWloHRt1+D9aDLdWcm/kCEJKgw5r/m+zKV3pXVZ0mUNb6ioxnHnVeawR5QtXvsiMMJ
y8ExMLreEuW6xkVKBx+SbZmHdvdWC/8ps3pzXwTGwJNiMz9m4ssj3GxQeLZu3bmOt+u6V+F1b4VX
ORit3vr6ZLBe/tDln/Ru3M+VFzHcD1dusgKa1jEh6qVxY8O7zc2TRDyegv1of6g+GlNujZYTsrtc
K3XEdPbuFnUWJ35yYJ/pVA4mKZZYDhSXrP0TO1+YpQ2Z+GuEoBmWSxUntBBKy+tqyUN9btg9K9ub
6xth4JHwjB/mVsRex0B5qGW5dzbsm5WnaNT85cFK/F2x9FfC367aGh+E4z7alpnmkclc77Kt/Rsi
oN4HrZcwm/SVz8ube6rT/hE6+uDEEzIYF4mgudr8e1+mP+o8j9OliZLcj6fhSsrHjvO1E6gsZvou
iyEWYJ6NsdynSkdLENziZwt9dRz6qwENe+zejYGbujvNtodQ1iEz9uFseTsMbXHm9XFppLgJx72n
jGtHVz9yj7zz7rmu+je/Rc/gFLz0LXzSS2qvu8b0KLMThXDkVtTXo3fjtilKcN+gfFDZb2eb27DM
V8ZS3mNoZDq+tWPEqs52aPUW1d5Nky57j1xbBk03rMuGauZTXoNPmvaLtKOn9hkNFM6YRlj79tOc
X+qiO054jNKWQsMGuemoeT4GzYBNqCpW1PLyhzLUU7I0v2TVXuqeocACJ60uRFRzBRvkRqhRzY9T
Y5EF6n8KXbox/JnP0UVetZiFLumIqMw8D3AoSeE1gaersIzLxJBJ2CDroxL7EQ0dj5If2jU48PRm
Y1coQlwIb1a66qPuGMJ1wtdnOjbdNy/GnJ86XRxVEIzRaORs1AU7UkreWCl/Mqzk3uqwtnRje4EN
FwZ63q1RS++9lxxV2bhdWDzhSxVEmPkumYRcJHo/2UWkpjYq3OlldOejV0ve/Labwi3fdGgKKhP4
2aVvXSrV3E6sv1k07uYizD2+4UvdraHblKcGxHqF6yGRy2Xe7KkO1GTnRx5iIiqH5AJH636rwc/o
/Fb1dNAm+jQB6m0AU3zN7xnZPrZ2fb8a061w9YORqZ22k/qHLfGgTe5j2dHamd91jbalvq3VPi3D
pZX+TB2GrnZzXEy8xsZy8LpqX44Y/bltUOTS5jprr2f/PREnc36xuKOTRpKWvVvak7O+NgFdpLke
yuKAzwqjTAOWfI6N4IWIwchffmIz2Tm9vhDlTc43zjqN+Dj57GSsTeepqJyoUfqwWBmPi/q9OBd4
IxrVa08HJRLcLrYf+osPUlyvB7EgMVNsX1qszXpzHprG9FgsvrvLe9TepPg2fW6lqbxM5XKVM1sK
vX6+KbIjrtxLjcm0cWvzRusuzif50U9dFGgAZD5JdtaII9JOOXXbQ1sFTSTaPO6cBveVundLQfmm
fzUtCznbBO5zNhgqiBP2u2OVVihFm75gJvHsA6jHQv5gDdei5zLIxP2Uf3uYYTeL1X9lnoZMnOwN
2cMCWk8HCWoetyrJ6S9dalF/jLskR0W2+2TXOMtFmwcvcu6POaXTjVHlrIcwrI+GkoMTdcbk2gfz
nM61ZoBF9L3JhoDms8Co5l+M5sSw+2Q711OtsS5U9rebbM9q4SVYtozSbPKQTu3k4K4LTUUh7lQH
62iu7522/+X65hgH0GciV6tLJuQPVRO8Y+HebZZxK3rrdlzL46I+z2pygmJEdSmxnzMwEDxtB6d4
nLbnhs0MgoUjRkFHuwxivECYbJR/bVbDyer7F8KgDnmwvjrZ8lJ64rrKrUueE4jS1DXKvOxsM85F
di2UOqDRaEY40yWZaSJq5bxwZmvmE159gbR5kWWF4CAWLQzP7LJzzV0rWYbZ3BWfphXVanoqhu3A
iC6m1XlaecuNpUYz4lAptuYKl5cfDyNuC3cen/1aU+tO5IovxbYvZLuGZurEbTH+HHK6gGUyPyhd
+x9uw/lfasu8SWvoh3M+N3tmGkM0T5ZsYiMVbuxauMYjw8PJidvs0kva/JAKfAOtZR989iaP+Pbj
fEweKyygd5U2mmge+va533pOXCyGi3drrLq81VuhQ8YaJjvNOJoDp4WnYEpqaZB3M19x/dhtCOSY
Kkr/jjeDHdxXpmLJnSFo9mYb2Xwb9cWa2Kze2O3h36k7r+XIlXPNvsq8AHYg4XELU46mSDab7gZB
1/Au4RJ4+lkl7ZC0e84ZHd3NROhGsbvJJgtI85n1w+1/VJqGsNdj+bQeT2TXKm8ntUWENtp3YDSY
FR4Xv3aeYs/NmH3ncR0oGjd50xz/rtA1GRg2J3ZhlOe1cLedsZSI2OXoBV1JEQJ2Yty17an0kwdX
Is61jOXL8rYLm6a5kzMmwdx85QUhDALQkUMWK+7zUkMvbd6FUxR3eZEOX8LehoNXeVVo6CJcco5u
vWlu4eIW2t5rteF6dK0mdKhNB0Oeh30++dfOyEYmU400vq6d7Nl6vEQVI6z4NoQ9ebAb6iHKeJ+N
wdy1FKgOkPa1iEHQtBMGh1bPLM0j5x/0KMni1xUhBQPEIQgzfEi7rpGC4O6ZgPQxd+X9oPvnmuNf
lieBKOcvdyOzZm1T4IA0dzfj22QYSLM5Z3ciAnN5WYzJDY2a0+MoNG5/Lc42w8qzM+d4Lcq57O5H
uF0IoI0TdnY97FZpGqG45MVHfXjrpPFCcPTB7IwDct014OsYj/6seLIxZn71lvcq9QmZzv3V5EVU
NuW3nG2Mt+SdHMLBqD89/4n005Mphh+ysh5tVZNlXbNPzXXebTm8tfXwypTCh9zkp9cs41zjG8Zy
c967lFdBBxLnZxyZ1XgcwH6ZiJ15/kW2b73KMKIjL2EozDybTmAPthOsE3FrgufbwEGimLZnqdvp
rtVyTu0AxAqvu8V/2whQ3hudyg5m9daJiZCzjled2+O5xSGN7aqqImcabjRbs2+NoarD2mt3PheF
rdUfBrYPqypPhupOdT59ZIr8vNtsHYuMo6KeKkrFHD26Tqc2TZ+rJvvRklpM7OEW4EFkVxymuu1r
zrFo2XjDTIok6Mss6slJBsrh0LYu8erpkV7RtNLyh6qbd2NplegZ6/uizYeJ3tU1gcpfOccckRZX
TAe8a/T5yx+dPmox74PNTXkfmxcySjtqRV3ouyaH9gaPxXuRBY12k0JS0Fx8BMNNQ9eI0kK85cV4
ByvkYOMpmpeNxHD6uPIKShjW5bKaRpWxnSrL38vB5skXp0aYV/oyEfmYfjIQTQuyGooaE0lnTxD8
WqI8LwM3N0OboySFuDUonRVKHCn5FIVoMo3nrUiXILeQN8TANbvDwB6P2eRwlHLfaV8dyEydppyd
cOyOk4mkoRKNSYUTHvHqV9cpR9R1TsSdlNmtnS/haGpPZIDmsNW6nh23wFvIOLYeUnzSa7ddM46i
6jhX68CttRjHZ05E0zWR508KdcFIEFMsHP1oE6OmzeTv5pUGIjdxJY4ZE31uF/dyOGEcHoHprfPU
vbukVRottrPcFwPVZtQMMthURwrskZexM05LVyJK+cIOxjljZFQxfPSOHfvqC58xYjzBY5ar2zk3
v9vGGlkxl/42NTtGhdkYQz9TalglghRORNSz81rxtOrrxAYs051b9O2h0Ab9oU+aK/7ZJDL04Uez
8gluvCTxuEC1U6Y6z+0Yz5QX2kucgj98rvjkNZ8iZNvfZHq+K2sHS2/0msijzRFZRN6O01ZF3tKH
+GlxVmVPCQEij8RhMC22fW0j5hDKbfVQcEU2C8iglXeU3WrtGmvoI7ujw+8M7YOcyvx6WtUau1QT
Fk8Ye0qgp81kUy6VqwK7KcrHXnYyqleI/mLJSrT/kumRSEGkYdQnYbnYFt14V0wMFLmoFI1rcRM5
LKMbEbzeiVpPd3qSln2cKx77cU6dWxb58tkj/h0U3AVYr1+nFSoTWnxgj069lxSQAiJo6+1kD+rn
WufrO0kbTPMGuXO67etL8Tj9NI0x36edmRC3ttvQwwuYWUxPVSeDUnNOc/Vkw14mlhOmNGACb7J/
TC7JPeKQpes4+9k8Dsr6ZeZoH+WqxbWd36u22ZnFtpsTQqKBT2U9m7pnzdSPtSYfFl7igJl0D4M+
M3ktsX+Nmdxfzij0U+JEv86KK03QEXKs0LKHvZDVo2d+muMcVnkVY+4/+M28RnVv3rjT8oWJzy7a
t0dKbFc5sLSDsSUPhdXf9IbY6wppiomA1WEeefSry+8lq/IHWes3RGzUTk9ni4qYmT9XyetAi9cY
H/z6oXeaQ7rYu5rmxhlhyrFTdM5q3xVkNPDTxNtGZDMcCruJZ50AVF/dWoO6yZOPzqS4grFZbmhy
0nxZu1jaL8wCoWIVqa0OvRkyDPGxjW1JGzMt0poktvph5iyyvSB6nJjIdhACCcQ1xclt2f4qwWVA
9D8IdHKBy+1XTa9pipUkGhxO6Aj1gVd6D3nHRMjReSMDP7Jx+7EjDXqsY+2irPRXhf1IgSOyWcxG
9tgJMYGE+VXVipPnoPbQeAoGvTik+hpqnPYMskB4QdYx5dqz+kYI3XoNxtV7VkkhSQXgxmlWzVUa
ZL8290Ezvg7aeUCVXtPA64zYYedZbbW/8Goc6p2Wu7EeUd1OIz1Vy0uW3tfaWzsaTGsd0EjSX5cX
jBhBqDf9XpP6y0hljxt6iVy/3i7pD+V6p8G1j06mB5qdM0VhP/vPJc8PPeX7qW7fSku3w3lOYkrS
R39kSV7GHy3LRbI+Fg58LtIPl1Z5ocabebb2vX5ZoP19oz6VqN4GP4u25IU0ezDNu2X1vgtuOThV
pxKIPUMWQmfV9447nUrCQFkdN1NcGj8y9W3U75X3slZzkGRfo1df+XKOxWSETvk65D9RNfQ633eo
0Lq1RegKt0Nl74aBa4MQtxZ1s3KukNWa4apOf1EtD0pR38hEQTvR994FqbeukiCIFelWFWbwYIXu
BUlXeDste3adcsdFl9+clZL5fssMExO0PmrzXUVDLCyd6SBr60AwI+ht585ufnjmezWZeMWMJm6N
h7riUi8tbT8Z8xhYsjwP9BYS7m1B0ZixcKpImTJqNlTqXpvunW35qK30qxXshGroGKJjIN5YdzZs
vo1Vr2/yY8UsxwBZqzlJ3XjuSG85/XM/3zY4IcnyJMx8R5pH4Sf0ZSiN54ZsA3Elv35qwVc1nJ+J
l9d3mzbpJ9qVR009lDN2BIDKvaPGuCq9k5XP17psEYXTaDZf8m085t3yWBlv1bICq3MfqC3syZUQ
wskikVyl9quVeweacjiPvvsTL3MJ1qW6boZin/fVVTueE39qHwWF4RIPty/cQLSKm6JPGvpHXiRX
humEjdL2prHuCjuNNyz60iDkaHlEQ+/6zA03LWEjfFisx2baAs8w6huHoML4NhmnFcF3PGpQ0F05
hiVR6lk/4fMIef23GU1XdXez6fzqECizU+kdh3w7aump4YTMaPCSw2JOWov625kpiDtbf9PYxovr
rj2RhDwUnCEy9WjNxc2Sx5W+sokkPDsnn/pGXqYRrewI1B6ZOYU91h7y7SsxVURI6J4KStCrZ89a
wxS7f66GGzTmdrlIz9stoaxds5hE+tM7g1R4JYDFm4fMym9lf2OXuFgUc0L6MhFjcInzz5FlG0e3
t8/kNfzkmS0AgkATU6uwmyu7unH0p0E7tCNyEb0pEbTdt2qezAHjK84N9sDOfehr/qhob+jIEf+o
DhVQc21jYm+tPUlRxCOZrXAmA9dbRuxt+7UzD+1CZqmaMHhupcFzm+57f3k1i/ttiNZGI1SEaF50
102z9/IpRCIeTRaWnGXK2Fn+FllKfIjN+5HRxAlkfedzhMCswALxiI347pVmUDpOayY3GFZ9M1eF
T6fNfV7XxYyBMh5KrmAcoeKy3Y6GcALcgmigcJzxIerZbaeSindDv1Te8/JxzpiMicxEWA1dxM6O
SVKJoNe9+mitAxe06roTiLbVdD1sY3totO48Zsn74rRvlGdRM6dn2/L652KumpNPAHOXirK7oSP2
WqqXTd8IUg3DZ1vl14yLCc2pRO2ZwnzqYi9jUIS3q7VzmYzBRST313UvXY1V2Am69Zzo/Mjrm9b0
3IStcGIu10/L0pE4DpY1aQc17JVBTHHFtb1Ivo8l9wuACnZcF3lc0y2vu0tY7p2sQe0/reKpL25N
IwFxMNJuB1LA87ma1S4xrikK3onhczG1Y97Ko+G9+2P+QJQ0NPK7hCG2nivjS58gmfqdREku22NW
HdcpzpIXY7lq7B+o3LeyNjl/jxthN6q1to4INfTjD+KmWaiN5qtvL1Hlv3pzd905JtkFXLaePqgL
YF7hcBUVU2hW86tJPyzE42hCp/QN1QdZ4ua73m1u0QtMtKhOhaU1X886/8hBz8NmsQ+1PZTnJpHl
q7MljG9ZjTverTEu8EniLdvThQt87ZV7Nq8ToOZsmAh+EkMtt51ZmfdMR+9I1OXfCQ2yARqeP6fb
KVdNPJbpoR9MiTDHKcXTuqgoeJJ7gTp9ycXQtTrMruZjLJc4vFL7oEd422z4uExzZ36x7115+Tg/
zpv17ui84Y2vHgTqkPLlr2nsj2SItWAt0xHbC8XfR54M5YgnotS97xf6+2hrzmGAOnpyuKK420jn
/X3FameAsVBIRUgs6ezUhFTWC8iDKKdLyqhJ0r8Fjft7MBsP28TtA/rTT99IzRAlsiOM2em8T0N6
IAps3tdil9CE5nh9XrKeZ0tblqDOzXc/23Jk1JQiDPbHGUyMGXjjuhwAPWCj069PnrkY+jxC/nZV
iHTce4uvnep+EnbsrGkJibXqIquWh85Vz6ni0+gXS8WWfF4W76Bl9rtv2ju4BhjZlvGU6htXMGa1
VKSrjUsRrj/iEO9SjydwyI70Eq5HX4e5MgdVwXTo1lDqVMCO6CY/u1al1KNq0/S9z5N05zrrlWhT
kp9Vk6bHprRJX3Xu2gWQGapn2DpWERuoJPthsAzSy6SBJ65JjIpgPUkfc0CDRuAOGeJlmfF9CTnB
7HOqeOhMsuSm7TB7vDWvJoufacB1QKMljJowHiOH35107X7QmwfbNJqHVmCQ+oT3z11q9HuT2E5c
As366Q4d7J7ajLlqXuoAC62BjrvN3OkqgiqBXZ7p4w+GTJkxir64W6pLVlytzngwtwqvelLkvwLH
yNf7fiZHGFhCF7vO4G5MvYSWkSl+lEn3OXnU8m+bxDARG9LWfF1qt/81X0Te1KAxBBtGi6qyl7+2
S0fbT7fpm3dwZiMxp/PWSjc24Z3Ea11gBndaf1Pz90gyrDPXqk3jS+DGWHOAQaFirMyvuWN2Y5VV
xp103CcC6htZp+RQEN7YZZClXrHcMabBE50nY9Niui+sHs0iIsDb1c7ecv8lLTPOuQS03jzP+M6a
3hovqWr7uh8W851gWnuVknf47ppiqQmRcrLXqQRki3bwk5Fetb/1KG1ONl1bvPqHRbeaa0dDdGqT
A5/FyNqo7FPTy+9xFt3Z9jNujtiR7LfKDTu2JrQeJihwrlv0Y3ZB7+gDFS5RrfbL3Ph9G4ph8H/p
uaJYZ+navKdBsUP2WGzaXOS/Mm40+y7T0H2TrCfDluJncQ+u1upbUlb5MY1J9zCDKMRA2dooX7a3
MWnqnQ6W89svAHdHA2IRVuzcUcyv86a4pxPrBtrG0U1gIPEh+9zuZq/kYFAbod8vxqtoJuPc64nx
OnKvOXalXd8YRFX3hrSN25r7AyecjhMV7Q/LiMyCiO5Y9ha74pLgf1ZJ7/Bei/a6KEjw20vm7bte
5bHlQRRHS8dQScqOMKp+U3qrhpNI+Pmrs+eafLemy8gh3XLWKXF8VFIT+2LTmNXYUdNOKP/udM4H
JxRqDlHspedh1tSzO6s1NKTh3A1iHXZONTeIlZ3tXElp+rdeabrR3I0kYYAcBaavoemofum5Tjjz
R7WkttznmsadhUpcKE3Z6Cc5eBbIrFQ8iDGtAw5nbhsz6zsPuICtEbMvW4/UBViQ1ByHGyIhlkQU
XtO7CQE4niwx3zG4h59v9DRcaeEuO59a1o0tcIMZE5QjT+Vc5Upj3JdmCqRR6/RnL0k2uevrXB0s
UCFvBPrTOWSoG4lrdjHtwSiJ/biu9gWNVSEzrMkXfBmD8DOmk20KEefEqRokisS/9VNUE1n5UzQW
rsfHkttHMdh3Kulrdk1GiMQJWDmkDYeYdNe64tmqEvMOgYe86uB0lbh1ynICiJQk9JBR+wnGalOs
aRfeghBGe422gf5d2JfYJyFcg1aiuRbevdul614lS3FFkHSO24XIUOo67sFr5fiQ0Pi+77hf9IZb
3xYcJAl9LMmvvJPrEiR96t3AzrhTfrfus7IJRSP13eSaGLnEaA9rZ0B9mLv0ZSld61Qs9vPSNv3Z
Ght1ZxjwoyADmzE/lsHvOkkOiEjjVV8m4uWyFO5snzsUQdD156LPfAg8Ew9padj7VXb8XZXzFFlS
P1rgsB6dyUF1UbWIPZMQTY4+ca9LY7pHqeo0rPc1X8AczL4T0YCS8Hs0iz59NdY/6VbuqCtbQV3V
yxXjnceTtww9b0SqRcoT3reVgyoqbG/cQVokr81Nct/3Fo+H4Jj/VSwZ2Vln+WgnHPPB6/b+NuMk
jyVyTKW25tZtfa5PBSUl3sPaOmay1A+OMniEF3O/+iRnBt87um6L4u+5IP31/tRzz77vCPbeYFpa
O9GT0DXXYY21seIdK2RDVNp3HlTSODeGB5yHBKs6UOUun7yWNgfurWFNxBTUdAuTCpUpyfWE885c
3qlR0S67qLGjkT2stTTPK5/tFHA4MWPsJJfZjeopL7zq3nb86ZryXfLcavCK4Du8CNQFSgaDiDal
2oNsL8NnrGUnZtlFTH3afvr29OIbuhd3y0UcbddqeoInk7mMzEwdFVCsQk7a3LE7yB7qgK1K46Zg
1EOQpq2+4/iDj1ThSng0o+MNg/Ts2oJYVo0KhJN8RajbvB16oHGy3N4QetBn2kV9JAlALqtSZC9A
tiChGyJWnaRoNuKkc2NYEyPuVI3gCdoGt7hmmvzcuHnsLlUTcWAY2TQ4iDTl0O3WaT7WqHlVMFLf
RHx5M9JSWCzYDqEhnztIlLZ++S4aPjoqGuOJJDBIoTK/5C96tXTEvMicjH2dfDep8K5XZL+ebE1E
tpskT1FFut+6IYwF/cQDWh58Y3E/aiaw7nVMyTMhDpNvJN19tWX0iha4Pbe6AT8PdsohoYSLApMy
vkhfZkwgZaZcndcxOfO0cS/Ph74i65TkDyPBRo6YME7iAqr4YeT8Ac198Z6rSg6HnmTdGnj5zMeS
esIlET8YmRMgC6ozbOYRyYgU262rV2jrS6OOhZEURD6naQstdyieO+4IZL6YZxV1IlW/lrrPz1a1
OWHrzFzJmG06oFr46kT+FUcn4+tRMLK3WVx7XtffldaafAzK5VfXOpN+Xpn38rWO7farrKr25FPX
LuE/aTgF5nxxYFX6RgLDPmus5DsDAepkzDNsoMW3s3umJzTxlorxapmQyZdsFIdNzcPrmG4pCXmb
07RZdQ/+1Oc3aFhtXC+0GrJMvVbcH3gTWw3BcCTk8TiRMf9VlUV94yfJvGvhTkHcMrScy56rh5NO
8m9rlYxXJh8++IZNOrbK1i2SW0+OtV48eVapf1BFWYdAJcYjk6eAC7js8OWimpt+6JooL9b1rFri
PDJ3HxL8yZ1yzeI188reCW2urVeTNrWRppxYatn21ieqexyg+x77AoYjg9vGJ9h3JKjAGUkEutG9
cjxcpWK5N530BQWeMIK+ytuqL8z92BjTGWQ4/nReuv5P6UzdoXWgvM41bT6tnYZ72PBsDGqu2IXc
mpV03DaybMxnwThbvVuIdVDhslG7zkxhfciUXyZtGXpLadpjszfIeB7WEDX5bbnfimLgs3N0cHSd
UzShclkiSrsQzywmHxOu4hFbmMIR0kIM+XLdMaCluEnWgnckSQvehcXelnfaif69l97Q840Ziunb
d0md1ScnTeVX3ZjsTsl1X2579GxQZiNHAJlsO1dcdvNNu6LyGW3W1GC4XNkzqUM5BrqwiNTWV1aT
j9FI+YjrZLLB39o8M5X4QIkLFWWzP/EkrFd2joTO/lSBkKSA9en3WvJErzM7VAgZuOdY9IreoK5x
sC+cyO2EZUVVBclNt3oZQkTc10Ie0jJ/0pH/JgbjifTOM0+uJQ8S0tSuo7rJqU9ux4o61pinMqLU
elVu1LgARoNK2q6BQj1pLf/FBBdQGSj59vr9n8f/H9ua//2e6Acb8A9MwP+QC7D/bmnQfw+/f6n/
B0EAF6zIf88BiPvpfWypB1T/az/lzfdfiACXv/pnTUD8YQlBIcD1HN8DDEDk/+89AfsPhwCP47MJ
mmDuuFD9oydg/vG3P81/cg2a+txr/tET0Ph6pGL4a0LolAUEc7D+Ax6A+VcgAP8ek3CF4Rgmwwj4
F/4+wzZXUDqHBseia0ovthKUwb1nboDrQBk2Lxpznt4KCrN92K16jSM99Y3a140Y5Q31QXeJaoe5
zAQzFm7ryrUzN6YwX74wKYfH1F50xUXW16bPvNW1d7u39erK0jO4Z5sJpStCDuesKjXLe9SbFVam
ry/WCJs2k+cECYZOkOFB3kiQbmNKxl22S6xMHVkcjeZ6cgmABlTQ5L/js1woL//Sn6C95PCxmRSR
KWZahvEbwSa1NlQN26ObmiwnPW+nFyGm+qjYhK+RKLjz+IWdXcg56fO/PEd/Mhv+ldHwW3Pjb9/Z
10mGOAAU+IR/46dkYrJMfq5gTS+UOqcbb1clun8DU/d+/+CFfnnoLlUVgyOsbv/28zHwfpUTw2KG
CYGHdFiPOJRvpX2va2ItzaMNj2i+cke7L++1WZ/vC60BNc6mPU00AagZyzxSE8EbLueyW2Btbqm8
trQhZ0srVhwwqLBYslNlzN2uXq0RE6BB/eQKP1gj/mTv/hT+3HLmlCOs2g2BDNtS2WREpxEbAwas
OUXuvFo/yq61vtauAnmiZzbElodyc6uHaRHqVfZudltmmfFLtsrJI8Ii63ayeO/eTaYmlyHcwZno
kFiTqG+9hjTn2ncf/jZUiAtzt3H28s3+RImF5hz5J63g5LnpxY1yEMAii1xUGw5ybtK4t6g+lMVi
gVccPPntOfM6hqrcPCMutwT6QFsMbkWagWA31+/J0Q9WXw3rPafS9s5PORSELNMz3J/OEC/GMF9k
Jdq6GQy5uf3G0N/UYYZC+2NrRt3a1xzie5plBV4n22TuR6neJeVVCWQX7RYIQQt3Voo1AD0GynQj
k61A5n5Ydlpx4/aZ/xn/3x9QcUFg//Pd8HRWJY9VzTFc1jVdd357QjX49WU1fLVe1p5s6ib3sxqR
AEEsqmjBwdv6jsMvP/Arnj3bkmfecvXVSTuVlEdElv4d//MnDObPV+Y3Ds1v//d/uP2c/z8rqHnw
Y/77PWj//tH+hV1z+eN/7jvWH2CideBFts0q4ht8Rn/fd7w/KIch5NrsPa7LCvfPfcf4w6TgY/GJ
6giIsLr/ue2Yf/i2Y7lsYy6blm164j/Zdn5ffFhcXUc3fXg4rmHz1XjA/gUNY1XccQd2k4xq970F
jiHqcqeL1WCY/2Zq8l+/E4+qaer8FoSt02Lhuf3tUR2RhZnkg74NoyF0e06tUHS5/2WJ/DdvxV+X
7T+/E1R+Vm1+Udbvs328PCOIY+MHk+6OjILQjlSriv7l8/0v9ob/4sdxOEVcDgWGIyz/t1U7tT3Z
S+4Mdu72B0jB6XlY5bjzjIyY/r/5Vt7/8ZpTa0R88XC9eOGZO/rXTykx6ZKnNuTKxPAIArQj9Ggf
2auMe1V53PPtwueuSHwxrtLZnK58y4MZCHnYnOlgO3UTbqwM3AabFBvGS1nlQ5OOjQzgcLbbD58x
MzhAq1nPIXqYYdymIKLPXOwNuR8JS3/2grRDbNuT6gBquO0zSADIDilXJnELXYz/aKQ9ENpmA7g5
MKNo3pntbP/Kt1zjUn1Z0u/XuucbC2g/X0xnzNPYApdCXmshrxSWZLG9U1K4ThdOYCeWW71snJ/T
OPO1TX1jxfJFPc+BlKP76fqwBSlIJtiQqvRJ95WlS4eQPM5LNjDFiGJeQlRcVkCAA/YaNQaja9an
GZr8smNgErwQXIEEUxmQCYu/elYU3n7VVW7f9G150S5paD0ooBbFrkwNYD2wEjINJnBuv3h1a3Xh
1rTaxzCxf0KcKX8moy2BW1jUtwNjwq6BBVAX04tXFBXsesHgppf6og9tXstvuvHK7g2TtnkwQGGQ
dx8xvmtNIDEvREzoeA/++CLtqvxoyLd+8NZM79nq28TXtta5AI6Mbg500xjeXTGQlAfQ2j7rWsr2
x82Zq7BHOp+I9tgvr5jcwoblvZL42VzTe03NxrwFS+DfSwlKm18mLaXA6OfyWRkebTmzVOeNkV6Y
JtNY/mgmyQbYIJs9iZkIcSCmtf/IKVkQpKmWp77UiNLkzpp/UsQafgweDICdAa/4RnK1XgMGPNO7
g3JJC8dXThqJGUYsLQqlfzPuqPic07aClODoNg4A80fuDZycKZositeBtEEy78FpilNPihApZsy1
68qoEvgDeYPYqvwxaaOltpv7UUcNCSsSz0k0yRXgHj5VMwfettXbvdqW9A7A+/xWLm72kUqiBg8e
ELaXyWHKTQDbtWlC2QM8CSlaUEvtJ50QXQ/fE7BKDycOSKqk4agQYz8HbExq/ZAAXkRH7pzk5mJ+
lu3YLGEPCnMLLuT0jOevBTmkQw651TadxFY7kr8LECbrB1io2XVSWhnOgm9b1As9yN1k+8v1bS5y
PJ+qF7z8yrTLKuiSires4jtWsUhk9yWyAWNbkzYZ02bSFivCiG1/oiVvP0uWfT+SxE2/Jqsi5pwN
mftam71zb0ikgrCt3AR00eiUWwDrQ97rU2IbV3AqKOCMJd47sDwiZoHeAUiLus2kS+Vbtf06DFr+
CXeovlsZgNFGKyy7PoCvq6kwh8wP2ME3MUtM528FfdSLl40z3BgsvH/klKb1wYRM0/oJnxb2AFki
odZvD8vMQ7RLcE5gtjBYzi+peZX07Gjld3pTBSUUEy1CdrGeJEvmm0w0bwnA/2NUsODI+ug70Mvy
eiUKPjhmwhOVrrLYpe2QtqGZmDBQMnyjmuTRKi28aXO9aet+5McEHnDm79U/0Vz4A0JnrsNlTVN1
RKjV/LUJHhXlKyYb+K1D1EvlCUTQpuKMF+eYTvfGRlw5Bte/PKT8AORTSh1sQOfMkSMr8sZWkvbu
bnAsuPEpIjGRETu3CcivJOD2M4UKFV5U+QUUx+xcmY5YcJtsLHpR5/ybbM9bqrDrRoPFjKTKnZ0I
zToYelvGft7pHsMAFEwJ3abaR8lBJ0ndCjThPM/QYntVjmFlsj67SULYCLN88hgnSUmN2PQA690P
xNrbmBV1m5NFl/mnxdNKqsCY/DyqQLbUUQGjgTRvykgKunV+9spFNF9PqrHT71ysthWndjHfWVVd
zOSYKwaL0zNRPybHqlp+BIsyIuRl8HFl4yPVmKr18zA3V1gsjBcZPvFlJrwrfTLrCIWQxXfQEA/9
JgWFk4NV7CNKxdZzYzWXVISLVgqxR/+eQL9ZYMksZn7MrnMwvRUBlUMQ9V5rG80DIy36Y2k1nh/2
wsmuZ5nZHJQT62qd7OpRLyv/Q+tt+SY8VYGUY8T4EC1yTG9sUs+3jJrozL0vAHPHLQQkYtQZGn5U
yyr/qbmd/rG0uXqw4BXVIZhBrdwDbMvv6iZBFLVWQ37iCornNJtXFZACTgrodn1BcKMgAcpl0+0/
dNa2uJo8s4kmI2k/mqVa7lupmxe/X9yxLbi38C71JQTisTM01/1c+PqANIeMNtnioEgT3Vm8M42f
y3OeSjYZiM3UTBe4o48JPWZiopS4dxJd4qu0EsMJRVc5InKlsbHtEry/uN2dPGn5pQOYgl5Ow3XR
2X2kMXoq/N/snceO5Eiard9l9mzQSKNa3I2r0FpkRG6IkDSjJo366edjZPftzJyaKtQFZjHARQG1
KeHp7nQT/znnO51Q7UnHw/fa8Gl02whxjDG+GyzHwMx9gkIJ99MSysfVJEpd7YGLrykM+tU2A7yd
u2TATq4bVNstAPvxopY+Te6kDjpv73ZpAV7ZMUcF09Nya6P/fOPZFC9V1Ehrs0yCDQTTcdYduWLg
cQLng/kwJLfzvGD9yFa+HyuAboGTYhCR01UgO1mcV7O3sKc4cypBukTNs8fDh51iqfKbOQzDT2W7
9WXPRsFzxK8v2WJc0d+dbv19pMwF/B0h0zbYBr5bfgtCoUm9GsXCPnjWsawT76Bd6lF2VuuOcjvp
EMUDAgS7w4hW9JB8Xb3tr2t4/nUlB+rT14dg7rEmpF/X9pHTZESjALd5IiC4UwvL1dzyDcUdfKbM
Urtszxg4AuqDsDjcoGpWGelGmVN4LQDVIHAkHkbsr6ECFhm+O/frHup93UlZ4ZtXUEsb4HUW1oqv
2+v0dZPNwIdxq7WdMDsrB3f0T1pcBgQ8g0q4+27Uw3WaOA7x9dC41tlEIAQz4xhYuJoaBswbEQTt
fa05d25S/hNyfRn+8G5kMLsPixDDCkDXbD8VvjEwiNKUqF2PwsTTlhG/s0Zc7pSKUE5gNYzRub8W
dNVkvXKvgEk0LhuJ5dw4BobmgVs8jlL0itS57oACDBikZvYue3HC8xZW23DQnc/sN01g51yqoCYg
OE+Ggx3mHT+/LBp/esEp0TDkYl/MMUu6gUKgC4f31pFYyULVkZaTnQuFQckCPdcJ1j9zT+Iex3A0
+GqbLN1wSlLBvPc0MegNKUFahpCARYEfkmk2MdeW+oQ2wmWwtYzvm+3UsQaDPbdPQIFbOOzHgM4L
fDt1c4OiZ8xFBz4+2kcmpnc582zioxBpCRAoCy/7jjEh1h4hfPc1oEoj2DugyEFd5pFD03zrUTJ9
pTvA+oz+4DRj4M/4YSifHWjRXXnq4uayWrB9dlccdBxrwZIDquA49hM8EzvAgGWPgzvBdwXjufdf
QNoHFZlxLiHsy3ZS+q+mDiAJbFQQsh0MSRbJiyaUJBZFnNdPIk4TsZ9tk9qP8VhN9Qs4+WgVmUwT
XK8uGrapOmEP5lznZx9ft6f/P5L4D66eP10kV/7uP+G561z///zH9Ufb/wzH/frXf8wkLD/8h+8J
7J3kAyW6mMvo4cdQwgrFP1xukfByPH5dLpPJ/zsNt+x/2MCoRBQxr4hc6XIQ//dgQoT/YITNgsBE
fB2m01j/N+bhv17iGfR69DZJKUKKEiD1+r/VKSray6ykTRn02YvCbOEtR6Qq478avv4yP/vnq0Tg
3V03lIyY1z/FT+MPpqUOIn2S7Bmc3loA7+tIv6gpuJCVipDihmvLrT5/+hb+YHKwXtb/PbP78ZqB
x19+GPqBcH4j/5ZhXZatMkQO49nb2zQv3gLti89RFV8mQnMXE/fvH+CoX2jRP0+y+Vr+y2uGrsu3
zRgbFeS316Rjin5T3D+72tLfBFVZp7lJFhRfjKp//u5+ndb/eHch0EObUhpGL79PJEXFQCQJO2td
XsdHunQwuCR2TuaB6qW5jMUx7UjQRxlDnvz5K/+X98jrOViwmce4dsTc7NfvMlpSrkaSup2BVZvk
jezEXVF5nr3LYgcW35+/2n95PvntwECjm831XVjSv42zPKDKiRES/y6jvZU2MhwKEagf89T/9nv7
w1fhldBeoVExDPz1PXUkCxEx/Xbf51N8AcBF7SyF3v733guDSSdYR4qe50g3EL+9ilvWrpGaOVze
lfM1BXzWwRF++Ref2O/fz/oqIb81jvNMGoX/26sQmZAUKyRm34NV2FSFGO8q+pNPa0ZLR3/7DaHb
SY73ng/r+/f+7RXT7FlFaTABROhYCa7BsYDc+bdfJXRQbfiCvdDDS/Lrl9POE4dzXRuMNSLYWXbP
tXbm0Pz/8CrgYG3hOi7T0/Vj/WmJwhBSZU7dmD3lkwBli9TdFD1UmL/3KiwMrPUsgRELO6Pn3xYI
zl+yKdp0ggsTpccptBdxFFNLJv9ieVh/Fj8vfmhpLshIFgfHlmGw8tV/fjd8Ce3QA9ncc/+f9gV6
Ozl/O3tOGFiCI+NGdv3nb2wVb399RfjvXiBDdiaeuSj8fSMpmBkMA/Ve2uCEzRsIA72wsoPv2Omp
9OuXRBbR0dIpjijKM2dgGvU5sdH5L965sN31gfj5zWOL4nlhd7Q9yeD99xZrppLLENCIuR8TwK1b
2P6oYdawBOUJc4i6JoVcoyPscLlJqtezlvRQTN9seNMBJZ6PLMyXH7MtDe6avJnMBa6mcXnyHNa6
64q9tDiNjKVqhkdFy/Lej2OATXN02ltrylINXtofwXJUciG8nY41DtBsHIjB1KR1qoGr1IR7ISQO
XGf3Lr+v4lj5JnCOdNL1Gke0Jl8xUF+K/7/jjoqJWDHxaAYdEQiB5fpu4pbq2qGj6oHupMYwLVYg
nc/sBJfe7ehZZj4zWTKd9anHJMoOQDRvk1KN7U7N9TJfQi6uMotUEja580DOGY0ReCjPK11xX4PW
EaLBeTah4zDSlIbZpt5HpRfjrpOpPktLZjw77n3ZPfM4UMsj8c3zeL2vv5dhgdIR9utP1s+gf2/z
IcY9t/SiMgcvZ+K9qXCTOJsO1Iyzd8c++GYYL9Q7x4EqsLd88r2bSqj1NiNxhmYy96ttgGaOV8WG
6ukuFC/tbK+TxNsNJnLg9vjei6iB1eVqh04oQ0rJo8sTdXHvcGW5RcwviaqACJVndjaF7d7ifX9a
S0uEz5a6JEdjYvOWMsRdALIgBew9G8OVEia6Dd3a/W4p7vMb+qWYjk8Skjg31NEej0Dvihr3tRin
G1PX47NJ6ulzkSU7cy+ZdjayfdG2XQHt0WO8DpQT7M4mnvwnmc7YsuHjQLqqJZwBv40oqHGs0LoC
qli/ZatT+pghn70cOr+d821VM7bYOziLTpNWgf3smOVzVah4rDdBpszBnStNqtHxKtoPA5ukld8+
mhJx/AgvEhNGEOK1vZ3SODoaauW7G9upY4gj7BTepp4GTY0SZZZHVpYG3wFe1U9WMfvfRiLgeXEd
Dj4wlJvIjs1y0QMz7vt9x3z9SMcauoVWTnTLV+bIneuNFrByjkXjGhuJHqE41+MeIyVmfD1OTkpX
TjfkR23gL+Uha7MeAx7OTeAmmdeIXdwbyESYoYMrmcX44PJWamsjKTJczhNFaP9iaEXWxc9ZuLRX
CTFRxm4y8d8XJ6/v627Cs4CPbLI3YQQRdlPKZvhujb1n7ZllBzdzlUIzilvKpzfxMJZ3iig4dyxC
D1dVtYama4yQzOuBaaVbIdRwT/0m85Y2TKP7TI25dzIRjbpUpCWHbVxItzngemqyC3cM5TODigZi
Bb51+yyyFHxKElK4gGN40rgdFpR4mlaVd0GvifgIdL0Aw8J6ejr6jpNvKTKd54Mn2s7C5FfBqbSy
1jfJRYOd3dpSvERUUMSrkdupwnhnaQc7gl+ueUnSwoC9bO25Z0HGerXHaRs1+0hhbMAOHM4epY8w
mLe0xXafxFlCUjIsMinTHS8aTpUXkFICfDWfOlGEgOSMa21ZhYryTgNCM7Z70drywqtr9VqxlTH5
6WD5MmaYvI9eDsWj20qTHLW9I59nuPrfuVjrx0V07nO+TA2khKT2Vpp24ZOKVsl0l9NIODI8oxmU
/BlUwnBOOVvgR8nLPS1RlreZgwA32ujOryONMLehylKaYG0uyjS9TQFRIrUQ9SUincu9W8GrQ5iF
QUasaR62tYKWsuETtt8qLsbNvk+AJtI/kxAKjrGm4yjXxv/kgrailNqhyY9jCYOJNF4SNCfe0LvH
Qx5wzGE+0HzLKaAklBmMxbSdcSR8tLq3zpYsD8VmxQI+e0uwPBUt5WPblBMGwXCLMoFtn2gsJKmc
+TUGLoLESVgTL+ZZDqA6Rc30stgUPeGd6EBwkpUazBkOg/k2xLf0GZUNFOpUcgqAtqKheyaEgV89
1oB3K80sPIfSQndoOiz8o8zIWiRwvNPNwB60d1Cy4GhVg1qZSQA5AFYsBAUY9kebcXDVa9+hOGxl
qCOG0m3fj3srjeC0VLHI7mKeeWKmqUNAhMAXWXc6J/viDMMfWubgaA9knV+FRK5yhBMkieZTQMkf
dp5MqkPQBTBcsgmg/bUdhN6N69XjZU4r5Fs3DTU+/zaEmVHP4UwLZ9sSAbRbDRkote7HaZmfKITs
iJDFDo9+4dTue8IeNJ+QWgUunMYFc6kanrV3mGUNH6h0bZIXou9YLzPo4u0m6FR6TVAjw9Kd9uLG
XmqFbdmPrObgAkogmVul9W01kXHZOPhvJJCuKf+EThDRxWIqaDgqtOZzsmpDcHC49N043YBg5MQR
xhY1+rN37EtVfwv1hCd5akWBA9zq9CNwRgdsFRIVLJvZnT+laV3oeLQ1YiYqi9g5xnwdJUBSsDKg
YthQoP0qyJozw83lNsyJmGBA8oNTMVl+TR3CXF6JLutKkPJFfhO5PVxaarxd/6LJ3cBCVbDTmAmY
GM4KxlMd34uKbyi3U0SG6CC8aINAMBXKYvPAmpO5zNKy6DIdOXptGer5H43tjEd53ZoP310IYSC9
pDNUvri/G/p8wdeQdyq7CEgcGfKzcRVtZjNa31tZLE89XDmawWVvbqkCllcSUcTbL1PLzhKuOUxG
uRXQQ2zea+K1/T77s91DZpNdzAfayW++UzlvC3BWcO94WLd15jjkvUtatxFMrCvC7z69EJoWVMkR
/opjgP0q6SJuNgX/b7UBsTEDmYrpEBZGiutad80HZzs8C0nidQ9W3OTMGGPbXDhJbdp9F4bxsgMd
uJBtXqR7I7rYurcKUYgT7Or1eU/rF+11oxpeIY4hhvUOXv+NQQc+oTEvTHcTTv9rk9ElswGdCwAe
YbE/KRO0dHbbOLvlgomx2E9reWflgG+2pGyQPcfWzjg++ZR1bdDtvXJX1yApNpHrNKhUY5TCP1S2
wOjOfAOcR8rzGsRheJ2T4py3nLJwliwyyu5TyE45Co/MXwtH0Oc5xUZcKxgY1jZbXLQ/1Y6L3KCb
azg47lzau2U05gHzfnjRUnPdHDUW88e9LJhz3/dL7ACoKuy4P7Y4N5Cg88lnbGSBA3IXZ7hZ2EPB
QHGQrUvSkUO01owwRaWqJjO62HkVfKe9lBb1NC1WPwW/YIUkR10rGw4eVoi5TJnpkVZZNDdcxYSC
EKmcrKARJhoRhBe39J67sLOvuqWKDCw7Es6wj1p+AHz61qttU/CwoXG2eOjbAiBtJ2i0nhoBMwJr
6HBNkZCgeZGxE52EZVYd2rlfaD2M4S0eSjWp6mCjngMowr4FcMPOQN2OaAoXcLEn4mWhaPFEK5c1
w2mKlIPybLGjjmCo2N0jzQ2LbvX3JhhICgzUHb1XOiEV0DQCg2VFKoS92B+DAKnMQm+Qk5OJA0Pv
3t7NC/B1yhrTej5QWRDccp7r7W0MHOGBwlBN8hkl4ASPHqQHJ5mI2ZRLVr61ZmjP6XaOql3qBcRw
mYqrDx/fCNCb1jzZbjs98KkVH42uAb0labzUGxmo+nUxqr1N8PlT/URjZQB3EihdRYIfj+PcQjoq
ZxJr3H7IUkcM29Vu1Cmc+HCegpks+1SYXex2ttiltikfhmEu7u2AudsmspvgMS7C/H2KHQqhIPk3
J9FAxGWTuZ2XnyTeTNTEAbxQbgCKdBdO36KwS5UFd3WjUFyIZ+Ku8SydE0HXcfmdEf+47PJ+amrQ
nJ5P4k0gI+a4h3uY3wMtRIjW0wO/L8KfuDinT5UPHH0zHJAvvpuP4dbl9sYSC0GDZHaDHcRt8fpv
4myaFbnhdH6pe6qpN+OS9s9LE7ZPARGmDCicM78nkw31E2asoMkhs88smA73XlqTqLK9zKnOus5K
g305JOE7QYbi1JXLAl5MOv333ptLzMNxEp9T4ZRfJbPn3suoHq+UT6RrK2AZXaukY4MjvetyruYe
Ci3BKz4j1H6zpf2vijcezs9vCj0fOkO5yHHTwoUCIzwY963nSeA2op3Q3gS2k7zoJLOurCpHY1Ec
AjZdX3KgHYqUL8zQ27svOvR7aqna8X4u++B+SNdfZpFa6jPkunqHgSBXp2ZOEInHZJRcXaKw0zuS
KrRxzKJAfilJn9ykCMHxPggpmNlOCVaTLS6E6KSEtPRKrpLcAR7gRhAto4B2k5HLQEWtK+LfWRlj
ylZWUL55WU+ViuO3iMap39GHVFBpj8xj2vklDirUWytMoifX0q1h41xmCTOnCAq+TwexkoB9dDqP
AYeIVOuFPEgJ2JK8HSVLmFhaCm+R9bapyO1TmIydDaJjrp5oZlPzWVqH6Dyrfxt/6xANK5hS8CDg
Si7hwoaheABh6t+kVToTreLPBL+vda3nOhjNR9S4K6GjyvordpSpPrBQF1eqaedn8m7FQ+BWoGSo
8dafcUuqYj/QO/7mUqj90Q8TpL+sxARLTYJFTi3yx+YT3dSGFT5QV8z+5bNlopPd4QL2FNz2KgEz
5woF4WAevgd+pL71wF7STdImTNkNNe4C+m/nO6w6UawPcN2CZBdTu3TelZKphc9xW1AD1iwzmxfR
29OuFrgfQpUEbA/a44wQwfg0m7bDiQUiKK5m8t6F4ipWVeSTnZwQ4M4x5RTs2tkMd8w50x6+AA1X
EL8Elzi3qfHfUP/l8UPmYciO27BIxkMwmXx5BNKL6L/4cO3wuWVBxw0jDD4Cbjg3dqCnD8uqU4q/
vAmvWJ6JhRqYEk8wryyBSQ66wOzWoM+lWw829/e4seGmpaZxN9LvBYKlE6JJ2hz8aXevC5I9lUs/
0rbnBsMfK+iwWLhpk8z1uY6Me+EXdfwgKUYr3ftONNSRPARJB7d47IeohX3ZTzQ03S+dp9sbZhAK
GERadinc97b/FkCCPlFUoSfsHC0c90xOYoc52yTngzZsiGGRN95W57o7pqCZKqpJCegXwxwy2qzb
Sk6nhIFAv/h+ZwGpSxSwyiKY0jffIe/PBuyH81YvaYk5AwdVtImGgDKZSE/2hVXNzaNl0x23ceq5
ImqzyLvUFKG37TAotnDOY/1tylQbMRes5vMhbadPB9XyvUtLNjpnzrkDUa1poOEarvrwY1J6W4g6
wDjNxZgOW8DlfbQt/Gy87lx13VkC41QNvfA6R8TPNkmPSwUPnJBPU2/hqLTJuCF/V0yLt5R5tmvB
2EylGcsAVGJatvLyJAloq38SaR/a59FSenpfyQJIR2dQr/ZzIPimNg59pARf2V8X1g7p2BpkpwlG
lpactmOXO2Ec4u5Ly3hoAU0XQ0hVqhpa4nhhEUvASGoimG28EUB9jKr8STW6UiDnXfxSTapCUHVj
1N5PGHiqS0hGVQi1cMqZauL4M91pvIRef9+qcQJXOblTWuyA+QSa9Gkn+5tyipb4rJ4C1Z2rmfJD
DckQGuhllC88lOBqKISLCTjKGhZNFyxEzrq6hAqAUJ1fJvXYDfFhdGKqCqTygTXMdoI+XwdeDdtr
KjMgHvwCVIQW7+flom9q04X2ERVqAY0JJCy4WHZzFKFDUdgysUHSemY3xTml6UNLHN6P4mnYOU1k
oEZBZY2YbDiGgRaOt36GrLj1bOYKb1PfRpThIDXhpdrYxBjcQyiXmnKd3p0imNuZ1apDlAfYnohJ
5h8WjPkLcgMGyq/oR8t7UziD4ev0FafFqYpJJxTjan/1tAy4cfMG4E9vdKPnzt4OFVeDB9bAFCaj
tcgZ9neHF2HABVOzgILtd8n+v4fjoAOGnXPJhJDmteKjGJZ1FWF2VnpnpC6i/Mx2mhTMHTY09KLU
8Bm86cAIqiFsioAdHmg9NedTmDTjvTdUHtnZuGLuf023kB0wKHNyL97S9pW4K7J4bbNdAWalvmOz
Mtkj1as+MGnlL2onS69JH2YrwqkRu03YnGWt5+nbKZ1gaQh/ciNu5H0cnlFQueDRpKDRFCAtY2b/
FN7YFWRIVnbcprueMxy27abpBHVQFR3YWHOYY2w9XK7OUxG38S0SDxWI+MfdCJ42qIA0m05mYSax
7LvBn5LwSPeis4aV2JrA19tnbtvHzJC5JWHodW3T2eAjRxpfYMHXdd6ejwEuRU7EltcAHUt4/M2y
94MCFfqHRPU/4RX4X9uquxbh/kmQoX8pfjYNrP/2v3IMck0e4D3l7wgYa7Luh2WAuOSaoJP2734B
4eIyQFAko4KBHXGR/5n50abLPyLy5BMD4J/hapfO3zILuL8oK2g7LDcI6usfTgjkxfWf/ySSJcin
TAKS4mr06u4+LPr+OG7d9JUUPDTgxB3Kb9RLquiYaXV+Mi5jsw8qAtr7KE09ZLtubo+1c6FnVSGB
oZbfFhxIbxlr6au0iJxvZJH0vfBM/D2pVihWPbIiNdmlqOx5OExJufXmTD5wEu7PeLqtW8tp3B1N
mtODiClX5TrsZueqDZq32KaXPhu6Gz1lGV0brRxw7cih4gzrLeEpk6PJAM6nfFSPY3PuMW8Nf0iX
/xMP+v+ynI7ksfzvH+8tzpgW/v7Pj/j6X/zzEff/IcKQJqkgIqrjUxL9r0c8/IcklOlHSAOYY8gj
8oD9s0qKJ9nGWoF73ga0Jnmk//2Q8/iHwNRscDxkeWxH/p2H/Ff9fA2IOjzYyPNrp5UtxW9CcJUZ
QRCE8gq7L499FA5o6eOwT63lr6TKX0Xaf70SL8SnQexV8jH8/GvqOEqFcUlRbIkBEUCjh3lU2jo7
FIH9yi8RG+BPX8L1Dwn0Z3vKr6aRHy/oYyfCPEoKCbPDry+49PGoZJTulMr0EQxiASe3m+ZP+j04
WZsV3uVzfVa7qY2sxz9/7T/6WIlRRWtQyOXj/e1jjUehK0VYseTElu8MAdb5COBxV+6wUid/ZY/5
o1cLsWe6JFldHFi/qdGTirne1FyZREj1AaB/muGTMaxBkLKeDH8hfv/R54razltzWH8lVWa/fJFY
sBGN8mrXBmlxJInb72BZP8ks9U7iKoDhWnOqyBz+9uef6fqA/Fvo/vo+WfAD6XnElnBgrEL4T8vx
4OP1zMJqN6y+2aVptl5GU2Tqu29xC6d+toD6/Pkr/sE7pfKROB17AHk677fP1SlD00J82gm3BIGl
4TUdZ00M94tj7C73MnEu7GWhfGTs/8JChp3y93crXWmLwIWHRAMdk89f3y393dyMMucwdJZZC0q4
63Gmckbi1iwn72PgxBeqsuLoOIgdrzmITvknKu7te4tUxQjOHjPRpvH8+XZGgrERh0P3Q3TL8OCl
TK9wF7XDsqWAAe5Jzjz+3DUmyZif9uXriEDJPQtg3LUV+e10NDlGFA+Q0DG9hOVomP0aggB7L6Ti
YutP9ATv5r6cryQXplvVVd1E+Uta3qBce0wYqOMgE5XU9anlVNrdZWkOvszWAVGEXC4e1XWtiR2u
FgFMWAuoP9UHjQASFiY6w1E7tUCcD7i3PRCUdK9nsyB/C+sGmKX0y52iY2vYTnSrMgfpSx+ZaRiL
9y5vp6e0tbR/pIXObr1FGv9miGrvMEqKoZDh/IxYy8gsM2+Agu1cl9njvo8D0H9q1gOWYidn+lPi
k3oEI5WlBysPlu8cobVaXfgCZEVau8/VgBXkoICVw0qH3UKlms9C00oesF3UlOJhRDIqjyJjuKPA
nClptw6xjuyNM6BbkeztLr15cuQ2B3yFIOh3H8oM3cx8PqI7tyI6gXRuON46UvinPikIoGyVHOSj
u+q13NSTrDwpIsM8a7FGMz/DIJuxKc2DJ56ABRqqwLrKgHvysoRRdjuSBocXM5lSPWZUda3Sr+MR
3pi6Oqlpgc9s62yGYgNNhRNyWiBlDTJrnqwsGSElKxIKl+BxLUDuFrUH2XhJJk5SIeUMALMLCZ/+
oLpCe7ucpgWo4WS4R9bCknM/V70uzG5tj/TIaWGPs7xQ4JJB9hMtwpGuuXAFKDV2WiTnoqg964kA
YMfs1J6srqEph9HAWgwwC29+dhIyMufAL538fGxcMx516TA077A4m1HDe81s3Cutj/O55Avie7kU
MtbJm91blbhjBBBz38u1lmStGysA5VUoMMyL7VRAPiOmGzvHayXlslj0mej2TBt3c9C12aboquAT
tQYJJu2yLNrOYsHcrqKwTwCCBxl2FH8c7gH3wcWyE5ebsYv9RQEgk/OTGiJmkdPkMVyn3BiBo14U
obe4tO6ScByfalc3t71kp94yEGJM3EZDjRiQ413Ng9Z/dhMTHxWL8LKt3VegEpnqUpsyFZG8tGtG
6kwjJgUee2mZsUB9J52ShKtYt+IP75QvlofCzec3S0ziBTJX/uyyirw1TjQx3eLP1O2r1M6vcdXY
r4DZovdsjusXLu4ebLS87bsDHW/IxHk/x5T7Fr514zeKiS30FPctwe7mMAguJYE/RXzcVhGfJ7yY
8TGe1nUnZKYG9Nhk2SfmFjJL9El5L0yrlmSbeFYF6niw5+J7Q2JkdreBF/t2eTLQo/rM1Xvh/4hQ
/j5z/AZW6aeLgisb07mqZJZss5JY2QLyD+pqnxF/KDwontuF0fZjbXs0vjJ59aAfGBWXjPvr4pFY
GDCZUcAo2g2NUycbVfpcwGm/6vBXSWRGopz1auLHu0EwFM0JayB9madjVHZ8OULoe8srcThAtFj6
basH76kOV3kFnwPET9JlMQ97EwW30F+mVWVtYp53KYvvZkhNtEeL0cVBphhoEE+U1e09d9EFpOWy
qM7idG6Ki5ABTMFVXfXxpqW76oIADm01NkUPt4bhMqoxb+skDOpaXenQ1xhSTKQqGoXiImem5pTz
fF23fatPXNETyplWSsFmkVMwnqK8CP/IOGPkH5it4OmphhrHTms5rtw4Ta4v3JWdeR+BEF0Oknks
zerMkYa7Qq/8p7JB1OVfn3OeO0YqyU6mI2MZi3BEvteozd1+zK3Q4FaypUo+onpIooekDpLkXEGE
Gg8UaUb5EfQ0j2sQ3FlmoRhz1LuQqwrUNiFT5kCHcj4hnVJHcLjBX1wTDKnlGWtuoPkh0nrJPt1H
xXGGX6B+i+Y6O7dY16w9cDgNvTOybLs8Q0Qv5AXva1meTE97wKZLMHuxnUhPd7dZGsNmHAIPx2mo
jWiPOKm0w5lvHHs+VVTK5ZSMRhq/UzK6TfLql84g9iwE0tQb08/eeDLgOah2OBwKYBZ61HdVaC/u
cc3SR7JxcB6SXptPhQnudqQQ8awLWuB2PbSqd9P05hhH3jQQQ6tUepROCs+fmP31lydpKd8QcA3g
Qvi8FMEOzyJTGSbtWRXCHSfRgU0Pg1Dmjdshxux3RLa1aneC8dQbFZ11g5ABmUzozvJI0Xgw68dc
Pmq/jMECj234ZuayYv2BO/ZKhle7e0hm6+w5EUkBHD/EpIYKFz/6+RwPyOOUePaHMY2nJyzPxKUF
sbUz+lrC9fuGb3FS26o2VzNI1FN2f82UMfZjWiD8tKWlo68wXY2MasWdO6nw0SQTofSwDsJlT+CU
hsNyGQequxfEEyo5sJncDR4u0ZNFOrSbJdyHB8R+CL6nQ4BJ56IqwS8SA/W64pvG0Og/sXgz7Mrg
YUH8q+OwZZAfBe/Q3LynZumiF6/zrUu6bUq+yc4Xl24p86eYwO58jMMHfDyJ4JLCeURIF6pJRbR3
8iccOktGJgmyr0WPEPUvq6ZHqwEFGLbwavJcCz3mCT8fekXyef1YrXAatsZvnHRL7i35TsxivqA4
C1wstC8CzK6nrO9O7TsXJhdk0BtPSbJ+mFnQg2N/eZdLYc6rTBXOBcFu+lEw2wTWwfe6qaC4IAnb
b6PVU1ZGAZXrv07hHJVHgTXHGH8ILVIT1C9LRCGWabpTE2ZTdopOzcLJAaOJadybTXKwkAFgo8Vk
Oc+a1vjVPdJJ2J/j+xnUGURVlpmNpN2FVj2aFDiSKY4S20Qm/DC6yuJqhL0qzXjyGi2fJGtVvCmm
Lo22mIPoUpxtooT70TCs5qBmktPVaO5uuwgBNxDLTGaQHiwOpCCUl3nA3tjGbEWcdCDrHcQ4z/gj
cYkQ45u0RhWZencmqIDl1X8ffS2airCvpJEHukYSf6Yurtkjx5/4Tdpa6fRbEbk1BPWIjy98i7RP
Kw6e+e6Rmsvq1SItz9v5AZ75gtCA6LBfqCIATVMaLD+7dCXWDFOuLzv0q2fTlMXtor7YNrrQ8Pgd
KyqirSmpZ+q6FYczlWo+WrCgUwicEvordZZ+99cgIFZ+MoH6Kx/Y64Fdm/ZQ/X0eJifZxjJXklYj
t4a4TcTQX8OGkSVqGg+qtn1uvtKIoAdsa+PLNaW4OOl8pb6yi6y/5Bih2pFpzOqJn7sB/QxMZ009
6q8E5NCurcgcjREb88o4L8sal8y/kpPQtPV7SLpU7kVJVyoOO2+8UF+xyyprwpd+zWJGssHIxldv
H3eiomi6y+PlWhel7bPht/bxYlcMA3SUjN1aTme9qtFrToYaD+V2+kqFWtzvSYjOWf7Smz66liNc
KUmx7jw01hF7uTpxcZ/QoSm4onDkgn+3EbotHpZSM5eLODEGjHfXGGTnN4bgpXQKcOlTtJqojPtU
dcX4jZx5ueJXs0tOZKI8cBBNLjAft89z0EfpCuDPzj23y+993FFkuOXozdt0ahEhHUg+a3zYSr6z
XOF5iNxBPY3x6kRxojY41bgVuTc5sf8N2cfcAFla7rskY5MMArvTRAomNIK5n50zr0AngBCH0wlB
Srn3dbxGIWvJdessVZMMdj7KYgg5KOojkPIMRKEYzPNNXv8ne2e2IzeWXt1XafjaLPCQPBxufsBB
xpiRc6ZyuCEyJSXn+XB8+n9RKrsk2VWN8p1ho4EGuiVlZDAYh9+w99rfzMBE/p0Lw7IMvzcNsqxx
MrMFtiidHtTY0wZAvaivdA/LzA4JDU1caebqbLA+RgYRMsgPvvXS/zcc/Bdj9TX8+XTwfp1N/+Pf
PvCyv/04Ifz2z76PCE33N+QajInWIQ6DFYNBw+9TcBsenGBGiPPNXadIv88HNcP4TWBKwsABZ0F3
pYfJ5/cpuEbYPHACpo1MBxkgrD/ub3jmcIOsc44/Ji+AgTwODuJSDAQ1zCN+9XFQV2BVGdb4Dlsg
gYj0cQ2dQwu6SmpU/2JMFhXnoAGFAxMJVKXxzYaV4Kow7eorUyy2dbaLnhDjtm4nQAmWRYPim3m8
XIGC7N1bOjYvAnyzUG7dZZbVDueSfqOB0VJ77WFBMrvPEFSS3kJJp8ihpo/ATGdb43Bv06NRAwME
JTHRwZHaB8Bo5u4th7E9Mt4ogEgTWxBq0S2hKcsUAB+e7Ve9y1TtgaQDsr/P0snlAbs04Txd4+qb
0MkupRVirGiLTD2OTm07fgN6iUPJpV65LiqidUldb9z0XjdY/N4ZyVIX753WObcSC6t+K4ESkANQ
4VkIsII7JQfUBMSmGGpCvPKhHdwHdpCV7Mjoc6nJPUTZ6NciVacH2n70aoFBjUbeAsQG75JErxZJ
Fu4O6gKTOyZdAhKM4BJuQNeN0ZVwG+xDPm+vml+koiY/jVOj6q+QQDyU3mqoOqCHlP9N4EHN4Dlo
LcKjfUeq0xmHLG5EdoutKm1fUUQn3VViI87fmHY9aseiNlP3w+071R9EXy3d1zlzYKCsi8oEJUk3
EEthBDmbEwLScluVZuPHLcvlKVA8mBaiV/hIPiY9t2WAlkdou7ASFR9bU1iWSSUjai+6LkcA+LY/
m6lt8wZJdoKzje6wSrgQSY5Mnr/P0O8674fK5LAuvQWYIewWkxlQ0k8heW+26F4RI3Th82KQVv6p
UWNV3YC7od/wmj2YzQeT3c8FPKLsU1QDbY1GbwRNwjBztqGfVFk4oUAannU3AocU4VlYb9zbOMvA
LbB2DOIKq8yG1EWyK8lFnrgQ05TjYa8c8wk4Udjz+M3ykUB3CKRSN5NRD7pER5rs9gSLuoHTDyWz
lS73ioecdDAgPLR7Owgryy2i+XrHh6rBCIp1WhFHY7gemB5VY4crMfYnZlo8ypLUfmlCU6RHD5EG
2bMFkHT9itqt1W9GzUN/5UfUFS2KwCRBsSBqa+7PyZwkOtR1Y1re8b2FCpkgG2njKgMJSXKOgcLo
Ca0l2Rv5bADH0wiCqdRMCHCF8mzHNyx84a8a+7TuzXqjmH9kBJjzn0svj1v7pDMG93xdbwd1p9VL
BvYhVrHB05IxOF9cRQ2mPScDQpr3meXY+IU+CVK2bheaPGg10d2XzVxXsP90Hemi0PokPKEUStMt
vWFPQC5uhFxdt11dqcOidcUdc1VqMzU3pNyixc5Mf5mJN0OQ2+pbnR6A3Hv8UmjSZ6160Qa0MSBH
TNL74p6j46oO+c4Ix8YhsaA4E5vRpSqHFZO5B2D+0tl5lkPmQYW9H2WzqrwtqBUJiq8Hj9xC1Dxn
s45+QmRdZl6EiyqWte5Z0dchasINrnRwgsZYFc9D0Y9wClovQ1bXDjfopbQcdU7Kdl7WFoyQ3JTl
M1XL8jWsLPtC2AkaS8r6L6iGhi2thn2Hb/95CeV8h+LIMo+QNdGcZQwikVV02X7FW5MdtwDvmBrO
z5U25ULm1itihxKxX6ph3ILU4DfDqNK9QKCxyfUsYPBE4ahBQRmia8XPDDJILVskL/OdLF3y3nTb
3IOVns+lkRcPUVqMt12ZmcYpdLoPW7eZk4RJadEQL/VLvXjVY+qMaHl0JSiNDUGhiaDR3Giz62za
JXGYTLhKPETmsqB0QFH4oSvTeXZyw879qYcqmcwrG1kVaX6CCA/bI3HlJwvd57JfQkH4TJFPlGKV
kZ3VUABbQH/cEFK3Fn9j6GZbobfECpWdOX3t2+FRtTb5jQhqyme8Vs0DJ4BBkIfFDmVbFFp27F3X
+uLmg3eVdBbkK1lGgVka8yUWyvB1jONFnPNKjVuU4S0kKLqaa7Rczi2XeTraDKpfu3rFP4qKPnhA
nAfqP9KtNogQR+N+Y0EHdl8IUqMRAT6NPOyjoJ4Mu9k7g2XdMRqxORWd+JnA9uGSWBRtr4fCerDj
riWSdex3giUjTbeT3NWWiegBrNKacXMiEBIakVkDnpmaq9HyxvB67jT0aMz8fLMuxsEfWzlfKAyW
/G/Fthryz0ZHrXfokUefzFGXj61I3q2mLlHgR2eGZ8zJ8lGqT6KuLe56LDGO1V9ns5s/IPFeUEgO
rd+36ESmqlI+1KWzqkDAyF61t33eVxfespYCJnEpL0nYOScWMNod4+osUGVVXeshAakGQrkXj/n7
vimcYdvoUvvIFwN9pNekBCbVWmXdTjpG+yPCL1w4FlfB76aB7lRPk3O+9B9Rkl57jH/KpglfQmHc
OCMEMatptG2atNZToyUlKtv6ysnVZSua/pjGNX4rrSr0jzAbCqhw8YXVdsytGyv+pGnsShTCm6mE
8u9FA+VC150aRkd0PgMHCzudym+mNW/ZW8bwYfIqOKe05YYZJoOPrpHhctHvvSytLuqx3OHaTxkw
EnZXH2uDueumqXXweom6LjsLRyOjowMHqncuFvKJoa/JT5RBmv3aVO0QfZnsWeB4xIF1l+U6mnwg
qkvgJRoc1JA4pac0qUzzhJxxepBu1a05R2Ff14ETtR6zS0mxdkAhPhV3AguO85J7YniP3cKG0jHH
8yFhmxKMytYJ5xQfNbMpuD69VnzNeORfub39hM4tfSladOSiavASOnrhI76JmguzHhIQ9tg4yc0g
JQAZJ+dLnxqkXejNJQnVGYk9CXwaTzEyIZr6XGCEeeaboc3soFEx88v3yDnjHB4LpeanKR8S7Qi0
iVMbFp6DqUwkDJ+ddp4/T9BryQkBEa+uLSts9lFbN58l6IMtWSyzv4gxfx3CtMh9pQPNCm0k+wxd
DG8H1rXbpkz/4KDX17gNXTiCrhP6cESQNjY5cZ0t1lVcnwm/T5SCfx2XswzHJiIJsyzPYG8mxKNz
ua+MgbgmW3PEThMs08NM04wNlTPge6RMiAcxzI67aTH6bQcF54w3oWUfN9XWpo2y8YuXZuV9CX7u
xc1k9jxrA8rCMFZ3kyeZEkXO0uwYhrtPbtupwzBk5W7qqy8Lm3TC+NocKpZOeIcomXbZY7djWJZ/
gX5v7vvM0g9xNtqbxutbDkqzuG5RDAbSTnvk0V1yNxAk6HexRrzUWBSPhnSXkzSkeIqd+jFnnU2J
jP4OI+HwlcVj7U+587XibiBrkjUsDGptUzPf3gzZcEeZ0PEwTawCO4AnfaZK7o3BMPGYElp82TLU
WU0dEc9aPbzMqu5rkstU87n/PfxTVnPX8mmaJ3ZmhKz3ffFkmVDqIUDk+6HK4/eRSvIQg/RZO2uR
PXayzPcWkLsrQuqtVxJJ8gfWVszI6ESgyWjMAfZqwv8cOOUcs69EK8kkLcNR6ijWJ6XKoEbSvBHo
3dOP+zI1SLyW/ZGRME6zbiKRbnQKo4UP6BDzxBaah3825v3WqFn61HhNCFdqS2oGjXzQFtt0ui2R
h8LOjJj5n1zYj7UfTm6/71RoPBYpYl1uzloFlRsxxsc9YD1rRis/WN/m79AKx8vEU1SL+LleZ6Nk
UVp0YeW3qU4Up+rK+g2FSXHC9JEQIx72uPMWS9+Su1IHjdY2w22ROzFOBpLhKem6m9wYrauhmBhg
6xna2LxQd2BF5JXSGSsylsIuGeUVinB2ZEyfjb5Z2O2Uyck2FlTlud5yJ+IjKB12hWmfYdE0er+v
C4KNIDYRV4lgCcBRgdfaMog6DZ14OTPPdHRGsORnBCXAMt7SLPDR6A3hiRZ37Hjl9U72AEuRKBNt
JvPsgrWYc4gb17wj0WM+QNG00hNCUycMlLQ61qowb9nBTlgrO2uWfu+I2Nh0cSamp76bL1ujxESA
PT+PKbT1+DDHJHZSwsgbEwPPvoks+7M0MIAhuK76G1Lqc0IFs/RMGkn07iAn7o4RslSHnVLVbkfG
KGzuSPJSBIEgVUzAHeHyTvN2uZDshVnudcmw8xgrv8B/oQjM7fYhgru0cyrqRphGUv+wXFVsEcem
R41T7inqZfI+gIDeViwun9uqK697i/NJ2C2CLtMuOKowuV73Sx9dI5sl3aQ2qvxTaKZEE/OAmYFL
zvEVVHWy/lJHbiGYVy7Fg6lfJSZcN6+yxjdBSbmdG9v6PFT43/2SBX3IGjBsr3MOxWMbNtYZ60/5
AMeufEEfSzldW6qoUE6q+q5mFbpryjy/YH2rv9oskrdlGhJQolpyFnn8hF+sWjWBYGt475otsRAl
dD+mjN3Y7NlauIEuldiTvfSZuVz0KRsqgojhol4qJhHVpi3CNJhZ4d6xL18OQ9L2Kc29k56bxHVP
qqvGfa3N1mbEuXtqbHeZA0b+T7EQ4bFVw3yP0DT9arMr8mcMghdNxa3Y6yr8LCOsc0oyXbWLKbsT
HIo8eBICpz26pdvY8HJusKmDBFd7t0moh+SOeDj7hXtEwNifiRMlZtRD+7EBOqj7ZZk39y6WsFeF
jezSIInmNI59co6LhOe4xrz8SnIXEz92yEOUtChUTSiMSSHNVxbtxYXNOuqcmsCsGrO6h7KOOW0i
vGvnQSSzd5zfs4tSe072+DmSkyCTwhd9Ilsq2jb/ZC3kqQEJ4wHtlKhyULAmYN/jQtx6kdE9lY3T
2b5dzaSzZX2UWb4gqoN/MdreLQj6quZBW2NqxFJDc830hKI6SviwiSk4gOAzyo0ykEgC75uGtwbB
/nM/deMjCWuFXHnu0iDnRrifBNYc8LPp5B1VL2vvYl6aJH1fKrIJDmlDjT96BfA4C/0A4dL0eN2e
UvlL3iEewYw43gylJcfN0LgfupsO5ALnencxLW6fXldCMk9yKfTZyGHI3KRt9t7JdpoekHzwxZ2M
pNxkzRg9eeFM/uJkdfcMPsJ9k0w2bnIj0uXRBHcPNriN5sM4tRIHUyETzS+wTBesB2d768J8K08a
rNRyM5KIei6xD6VbRPBetm8X09x5YecGSdXIL3akN/sQ8+y4zSFWtCylFyC7TqhBesv1r/YyMwSp
dJTLnlOMfieGLNvRni7jlntcWMcaUYAKJteYzwx2FBqKqCGpg8dl7pdyQKw563hVBzx+jxMoABfL
ecnUy4PB6RRJ8blXQp4AM6pN79j3SdgPQYsQ/bMOhJG+12QUsJjTfQzr9UyBagbMpxx/Kgz9SsMF
eStIHN/j5YSg3ZbOZa9Z072jyuyKd0ojphUkdHLUA/AGc+q3XVFkG0uY2dXsavG2aJd6y3OVGF7A
GaT8ynm+bFRTOYyXOVX8CkvSTlZtemdXLBDxcObeNsYapvu0XPmNjfMHWh0+bv1SOCGTwUysOO9F
n0zn1LP41e/IThuYuzVqzi+YdkRukDFHT/1k6gFfUEBo5j1y+Sq6QYTS07dxZ434TowstuyvWHLR
M+F6T9d1aNuoPFBuW6PLsZul+kQ2u+0e+owor37jYogLn5XsXTbWQ2OH2t4oBhCkQU3fHu3z1Mnk
TUczbh1DJ4V1mkLyLwLF7ju8iI1hXraunvCqsZLOWU61+zGmLLVe8QmEElKj4nDaVuzd2vMQFs4N
nYOVPmY4PYmUntOkw+nokliNFyN018yxKbyVoRlWu5yuYTyy6qzS3aKw2QVJVEjSV01S6RYsrRBE
eDJvErMEi4qxjs522tSIQJDZSIDW29Bx+HOcgbp5GxdpnR9SMZDNwWurne0snthG/aAuLJKUkt1Y
8Ji5a0ZnWHZJZhCGo/NtkpdD56rlAnPgbB1kFsLqYD5UOOSkW6Lfm9PCRHKDm0KEd5orefFOA2ES
uLzRaM+kcB6OLJgLdTNrChee6RITuU9dRyfgOwazeVCdoWk3aYKldL9Qv5CQOXdGdQCyaYdnsNrk
crW0Ufojs3SbY7dMeyC5LWySTebQJd54CzvsYIFgOfn/2jmz2+DHIUpXzfNZG5eS6th6wypWnzo9
9Bb84URmBqDNq7MjCILyC/ipLigfeit23oItVSQL+6abivHM/pARM0lgZHnz9aQ7yQ+LFe5tYBEU
SAp7Z9YtxZ5MGMNXK3xBFIX9nnQq2g6tHj4yxsATp7fOsWd6eCyAqVzY89Iewz7MgtCgi8+AfRJ6
3H62FQn1bt8/k0FGwlFiNJfMX50HaLHtNVQGttZDuPpKiLMYrydVfgFd/Di5heK13Od2xoafLt4J
Ns3JUPjLSW5hco+3d0vVxUo5xk3V6BmxEug1/Vgx0Yrz+KldqDiGtCZGr9E6f1Rau1MslrdNHMV7
XO9sKIeWVtiiBCvZLmXZuO9AjaFUawjAIsFpFxY6bkdPkerCw/IGtFkIooXEkG0ygOc/ym4g8Tox
9IyhCgf4bFneltCs5K0zY3cnJ07ZDHXy7PnExpr65YIC8hDn5EoPawSuWRVbS4vnXWPkdx1SocTO
wdUUHPG3kRuK/aBH2dFmeXyEAWQ8qMyukf7a8VVHU9ZuOAjzm3xxeXY18B3cuuovRd83L5aOUFjv
jPxIjY+vrOblXkeU2IdYlmZQ8J26AIU+fbilh5FfdnyxbdzV+7AW9nucAhFZpvxTPqjoaag1O6Db
cD6bIOjfibhnZMmFfXY66o6hi5P7eY5QHUxiuBIin7ctKyK8QDU50ObAqGkYPN+FWbjTK9fa6XX8
ZBM2mO5x6ukcYph5/dnwojutt+tDRyKyBd7+mDTztclAEbGe8yjKuA5EpnFUNwnZeT1GcG8KP6xh
TI/Q4933Srp4VxmON0ZBDItpM2OGT7Qs8qm3wVELxxJoJKnWkd2FF4PT1jfExmFPhZ1cElHir+OZ
TYWo8CZxZzewsbmqwHH6W2qwd4BcJXBx0C/LlN7krG82FCmkCS5x+QyYqS23uSXUtsaqfZ8pCMxr
tmt+t1TzrcCFT9PW61sEjfURNYEGg7qEyxLi553zRLC4zO7TuMAK23htG4R8ZffYyOs36Nh3YJnv
ZjU/zll2sEsSNi1VPUPyri7wFR4SWDcHJJ2HODXHl1JMyyVL7xN+MbxAJhmPQC3Yq4pSXQxTW10W
pTudhGTcM1LXHhtDo++pYcCQ6imIhSyjqwQOYdS44mvjKco54jbWEbCLea2x+6Njtp+TlvUV8a7Z
yWnIgkSFd6hy9iSsaQk6bqi3Usvb0zZaAVCrOQBhNGJYs585Q4eXvkaUBWLqmGTt4JvAeYYtxCWH
7UDaHZRXneacPGAZ10SXTYWJBzIUyH2UMZjXpECsale86KhhYMee6Nzwtwu+LxAviJy5wDhsX5k2
t229EIAKZ30OliF/qhFhcr+F4pF8QPDX2gzeACvdyYkLqpQCjyOr6cc2sp8jIB70RSiAcxOgPrTK
p8JYLJ8Pa+3YEJtiuUdZSzngJls62CeRi88oEpsgKwDedpZd7KkFCKNNSgklpNe+YOEjGQDpsF/D
CvaXuHqsMz5S8qp61xfM8fA5d8bJBtPIjKWJnmDSUPtNfbdL8CFzwKUNqCa7eIEJIwikIrsjGgrX
h5EWwQjpUsgs3SoaTdaDHBXh+iCYoy80otQaBlnzuEjzmHOw5j6uovo0MvvdhC4pVVnYfBItWQFO
xOAarRNfSqBOBweiO88IR5u2eiTtQx/1e7oZPLGxUhjhbH0et+WYnPvC7k8MBznDYUpOZd7dom2W
F3yG5VekTSEDhpImBWnKo4WX7gwFInuIK4oNYpimkreWFuwXGA5/AJhygmrl9BuzngS9lbkMTVgd
BUUej8iMzZ73K6D5X7b4SssjyrbXiRnyUfOIYfIZdHZqOzmECnhxiceo7Y17m+VhUIjpPUa2sgS9
1oYpQWAjUu4+01Z3cmnZ1R5Vunma0lY9hUxSL1ZQiQ/drb5lu136mZY4lOiM0iAcwWkzoaq/McCg
iAZlTssjLg20FY8LwsaduZBzoBrkJbOMAoZSt6L0bpWWuRxHoMR8a8mWIG3IehQW0u8xs4gVTGNI
++2YldQgjRHotfs5SZWG4lW3w22X2A1BjvT3aEQxjps+hCKCXAAtbVMbj7lkk0ZVWyDxY/fKAMjq
dkPSMxWaoDKoyra/p2Ht5sXgDCJ/Y9jVM8iqWM/1Q4mGGFaAyL/2S3lKnSln8q7PF+gEtWvOa3s/
zzyaKVa1oHVD/QH3ito48zj8E/fAz34QaeOJs8DO4pVAb4nT5heHRoPbXDPL2d6gwj7Qoe2yuRcs
eOe/B6t0cQxA0TVgv+oWGQ2Gs3p+frBkhKPEwR7CBEH/ZjWngmD06QIGutC/q0f+FFn6sxMDFyAq
CExKljSFLh3b/sXLE7ozGvsCYb7JNtXZVoOj0g3blfBlqKgdA4+LSuYkIeAPIrLlsP9BsfFfWInE
esX+UEB8e32gX5gxyMRa4Z8rUvWHNzo28AQq20u2SUmq6SZkDEvcdoJwAXWdWe5czfHqZ/QT6XCp
9ySoAlli0oBch1Aynr2orb1a9y6F6jvp/31lzcP/wgBH+ZeyG/Bjbd/9KLhZ//7vehvSs1x3zcbC
LoVhSnLfftfbmMZvmH0MtC5Cog+1XW603yU3pvyNexwgKwxOh2C0FUL8u+LG5OfZBiUgubk4/XTE
OH9DcGP8DBfFq6bzuviqCGFD4OOtCV4/3myVZw2oFlj0YvPGaJB7IwtdnRF17w9u3t+3chhuAeOJ
M7b6EBkuy5cN/Vf7PqU0rRunRcjhFFb9mDKKbXwFZ+gNx3f93IVOgZy/pz3cYhevGVmQB8wWysiW
fwZl/fkru74LcCse4iS+sS5Hwy+HUFs7Y6WTHu8jry8Qv7f2RuMp66eL1QSVE22hzsLl6V/++qv6
X70sp9LqD9NpspxfLp431VTpLLHA7M2bkQaFt0a/VVwv03Kqh+FybPli/vVr/nzefn+rP77mLz6x
aeK4rVlz+bM+HUVYS2KQyb5pGuP1r19oFYL9cA59fyWuJpIuV3KL2r944CDDOQl8EEbOwsR4UVQM
KFAOodrZpOWgPQBCsC6KGMLzpurZk240nfnm0s/tlmQs+0IDE3pwpT7ifCdrHYpDbNLFjDzjjqIy
xJsuUV4g51loVMD9Vze1SSu0qRld5f/kTGdC95/fDRECJk8RaNTMCX95fOA0sxjNp4ufpjrorrgG
Ek/8Ojg0zxQCopaMISuEQHqmrVOYsCW0olmevaV2mIaOMr9gICIuQ8JDx10revJ0VNQMX2Nr5htj
5Y17T0cpuPEcZkNAlCyCMpAdIIoX394nQgHxZsHbOqqsDqkS+5xrQi+IwD5cL9W4XjR0qQCzQq6k
VQLvWJOfub7deqmT9aI32RwRjfXtsxg11KaY2kMRoPyK9A0kVfjaQ1xYXwk5zib2PBAPTqj6KkJu
JrhOgYu2PxDLMn1YU02tH/MiKM1HwE8b5OfmR0bihbYZC6GY5jMeYbdmhBaZreYQTsEkRys9gxmZ
+OEFiB2/6NoJGUmTospDEtJFXJaFnHQesATSTLOpwoC5Q5Tez15/aiIIzanAqHAaGeT7wiYbdVti
i6yRNhXTU4nkOWEnZhRq50X9XVwV1gMhosNLI2tdP8fCabobPUIyC4IjL+6KXFXHeBowsUvG08sX
uRQFrLcpZYJZO940XU0ZqqmNhJfabF1SVO4qt8LpE9szcxOmJWG0t3EbQk6xmPT6M7plMHGM1dgN
9q0YAjfq8mOPTtZCecUUEU29sSBqn2Zj15XK2MoYoxnYuKGa/VUpx2RWk+ODEc7tCZBKUez5V9wm
iIIjsqQ8b8FUscju3ra1iDoujIyPOJxQhHEem19BzEoRsOQyIdBmQ/9mSXf8VIuKHJY+4YPOGd0C
50opyjeT1LEEaSDzgwkPWntR8KlNyJULWvwwrsdwn9G/+9JlDOlX5GI/d+shPTBXaHx7Pbrt9RAf
v53n5Xq0o7zmlHfXAz9cj37oQsOtA5P8/l+h/TWZahCzL57mbTHu2dsp0hPeG/RTknYQP9OTdzrO
CXg13gPNAhy8vz6avjnF/yiROJpWnzUPQLQilsXX+hd/9wiPYWTtyy9hONelCbYEcnBQuIyHMFac
oavwZDKMD2a0QegpGEitzT6w9cj9Hu7mhc0e0NO//qV4wv98XPI7ubrBk3RVf2Ba5s9/KNv+uDBJ
x+p0Y3x7824WAuL7dk2oF7k+udKw1DXrZZvXC/jtd/g/4fO/MPlErLm6zf9c/fxv7/0/LvvuJ+Xz
H//uezkm5W86nm7PITWEbw1eqH8vx9Y/IXfJZkaAPxD9PDfV7+WYIX9zGe7bVBh4tCm/eCj/Xo6t
f8SPYVBHcgO/4d/LDBG/PKUo9hydHGWyDEx+rOX8Uvtr/VKNWgX2qlHRyURus53TMMDauAT6eqrK
OM22o4zv6fw22mKPB0aPChh0tuMBlnEEivkwRfaxXCAKdqhw/hsNwGXymY1w9aF+TV6nxfpckTWX
RLH6f//T8nGdv7y3tvk/7t/y4e1L1f5Y56//6PuNpbkONbswgGRIxnXrbfLvd5bm6QjoIV8An+G/
PD7l/7i1hPUbWmN3RdLwJy4Vyn/cWsL8TUgSEzyPWp811d9Ko/lu4v/jzJRy7TGEFGA3DIpkiv6f
zyfHWngYL7ZE7xs+9Mwo7rNJq96M1kYyynqFeWAo1bb3cAVvOmYupk/qgDi3omhvMJrlvp24wKqU
pWv4sUAU1xt2qPNLJUDi2zaQMqZM0XQdIWWKmWrL7shMfgrKRJSPQubJa4jB6I4oQ4JBo7gSt7Ll
WdZ6IruoqyI+4MIcj4lkF4I/K659pyWjuwDn+94q2BqUkIjtyxlE+hYKA5EiiUorn+eh+cR0xwSa
JbP5uUy7eg6AR+mXMYwRvkrkbN2mePpvgczKL3VSAobyFiCWm55Ngb7DjYp/Gbxyw2oTA1i6FUte
HczckIWP0LVzADAkABmQfeAqbArDrhmjp81LWznLeUILtGscw3pNVk0BLVBO6mNuWSgNsll6TzUR
bG9ZIRn25oUe5EANXg2sy96m7hgXokYPUk4swL5u/UUriYXfSHPGBZzVlswDPoBiqyBXopI2qQ3b
ybwUkx4j9Mky/TTWw74c1anMPBvWH/vsSKqHyCgYphO/agbIu2c4+BDhU5jDbnGJzzi9KuviBq1M
+oVhKDLWtMXHvKFaJADPKbqo8CVrZeyhsR0GTt1XbygVCO4zBi8+qHKqn/VZPU9ZUzNBLrVDXjDn
UjXKZtURhQDC+qUAuxoFCkM1NEftKpQaS4JhQGkbcvjtM21ewwLFYybaqw59w2Ub9magWs96Jczw
FQA8yAjopGyG0EFeOBoboc2Q00c2oxH08Lb26ClP0CFLVoilusRIejnb/RXV2gKtv7CANQPb46I4
2QHKjTajOs7JT2c8dpmVmkNuZdI9LE6RfZag+JlasczdA2BaFDeQ6z4ti4AhL1IGsvX8wCQ42hl5
XB8UVS1afDilOCENzBudIgwkakH2YT+UcodJ635wkmyPz8OPCv5vsJ45e5bywx5hfZJ3iKK607Sv
UnT6Zur6t7Zksar36nk0cFZVpvRXR/amFEN/RsiO5AclvxH3rxgHa5q+rgSzYb43NgGNVmwb0BQ8
becQoNY3zK2YG7naAYDvfIxMAvIEztcdIYYtqU3OYVLebYdWcOdQjD9kjfe1o0vxXfqKbV+1N7VU
0DdrVM5Vx32qCS1atqxCF5YcvWDTrzlIC/Vc07a1JabDmOERrMg0em6htOwiYxwN35rrEuUNsB0r
N24rRPV+7ZKxiu462RoTa0QF4HaXF/aneenQSQK0ejdI1SJXUWCTa2dYFVT5KxhyJmnYb8rUw+8/
g03DAX/T9kQj5RnePKnNJqvniqKTTXCgzLxERUvT2tqA6RdXM8hzcLHpY2DcYCCwfHTV3p0Tokt0
mooZ/Wx5PtN46NpWBLsqZH3MmNfWQqz4nffJmBxx1tx65gBC3r4lLtg1AzNvwgdkU8y7kZ+40ZU+
ut0OWdiyJ+fQBKE6O3c4b0siX51Q3aBJbU4ejsWnmW3z/TTPo3VTeQMDEmGBjdCS98xamC9jRT95
4zjdrNlJ9xXvCQ7/aE03GWuFNIjELA6ogav7qPbCB4bwy8HKlLd3W2rdzHKykwuJIUg5NVi3k0ha
gP+6Q/8BaDdDaLaDmZTatCACEc1cElWxpNP1ME7iXE15PfvougFLLKLcy3EC3lHbstsscgpP+EOn
GxYGNqujthq+SgQ6wTKxAkN+zzPDw5D90Xtund2Ekds8tQUryQ3YW/t+lQehYHeUO3yvSv50ZCvW
7v3nhxtNuuU4JNPojLR+pRIhz+/qKLTkrkdLvvea+DTO3WU0Vm+YnNMNRsUHmwFDjjdqUxvJPs11
68h6aGNO5BTY2T5CI3FAefVPpuM/13PrQ5ffS65tAQAjCUfu54cuSQGES9Og7ZwcsDFYy095XJio
wkSPtNbemmo4/FDy3nx/zz+SqH7pjb6/5DoQ8yQDPaA+v8zCjLJMZpkMckc26RX9mblp7H6rq+xU
JCytIoj9WZkdgBhE28SBPFNn/ZoP8lBWzRMGsyRA5Nbd/PVvBSjsP39AtPz2mtdHNfNt6P1Dd2QC
29VB3PABaTG+KS18ggr8iWoX3EnSmMdBLA94rTkAy88m30tWbFUXRLH2kCXAU0xEKyHsab8iArv2
Ki+wJBpFXbkPZo7caen6D5bKEC669LR+j779+n+rr/rfOPYW65jszxuuU9V+efsJRff/2TuTJTuR
bku/StkdX9IccMAZ1ITTnxN9I4U0wdTS9zjd09eHMv+6GZFpkmlaVqO0NElBHA64b997rW/9+Ad/
Nb79PxhjcIohZ8Vyf5yM/tP4ln/41JfSc9aZDud4iuj/NL7tP2zPlsDMqFAZ+ax99P+ctHzYdja9
EUps/gLjmd9qfMu3zVs6xmtmmED+CmaIgdLrV3OYUDl3FvNJPx7Mo2MV+opMeivdyQap+BGBad7D
5BbpSXZZvOwNr6AMNJCmda3sL9HijSeYp+/GgiDmMVHTmgnyQcMIsmn63UDGnp8N7JJPFttKSeNl
QkmKHHPfL+JH0Uj3r6v7O1t4zXWH6KfDAmOibMunjt/CMtyi3fu1XdhnConeArloF6j2hWsl1OII
5a61cHWvN8otif1wlRlm33KHBN1Poeokmha7k2hh/YhEjSDh9SMlErl3R6GGIAGFRSWjCTeLBwWB
HCpCldljvMvYDG5zqb1Y7ZZ6TrGbpNQBxBehFhBtUYBlIdrhJm/H8aTI3JC46TN0Jf1SXif83AL+
EV1FqtOEcJ5N3Y+Li6OpIhheTG1jHUo9ufIhNNoawQDugeo+Cufk1PWkC53HBaEENAtyL0a1pciL
ULXX/pPdESIBYYL7hGfATuPm4qzRBZQmxQc6h5N3lWMcummaCTFP1C3DLcrRbJPO/fisRGGm1wD6
Jn2T++BZmrGfkKE6qGs/2Tpq+Qwga5mhunNZnN3FIEk7WMw0KqI9akuw3jj2yqLeY/oJB9SIGRlF
29aawmezjWKH+DNEXbB+GeUYZx9OCeQYDP95uAfg4n2JXFqGkJBTB7juQIzXBmomJHrK7nzaaaWh
/ZiKxjc2yxSqEO1cnJlk3+p9XfZEfOW5uxSfFj2YDEDNEFmNw3Db/kagIkkXcV0A9RpnMlnGhG4z
pQsYLFZWIrZZbJcvvcUBaDtNUJs2ZSjFhwl8SbQrvCwRj5CfZ1qgngzfsTVHn4CkkZAxD76zMHck
C5faM84edTRCGnXUnEsksF5Fgonp6Ypw81Tx2RA1XZQ70e03tPZuHVlD51kPvLddhJcxkIbjY6Ue
GtLmDRTLp5AQp+8eHgs3sEBLX0K8yeQzVFU4bGRVZ5xvDOldwSi38Ag2nL9yG9BzgKVkeSgWD2VM
AuUD/tQk/esMGS+iuAXcddaCsNpbS0oWQl4t81PrtDGyhTHTn4k77CmgWul9jT3oDkHuTRStC7Id
G+8nMncSvqAj6RTxSihsE1dOUxXZlVUOorrWMzOMg1OBFSF9IyzLS9RmHWdCo2rIbMcIuhvIVo5R
EwhgGzZ6j/JII8q8xtnYnVKl8ovJ/Ba3DlVouoV6NyzbKZsHASNL9OMWoGKz3hByx4ARtS24GRli
hMG84ygO2L6BOUXVBxOh5DujdVDFLggna1Qn2HpFT7S9q5W8gVjVZZvBXZJ9UpajvUXgLeKdG2PZ
hM0gtHfPaGPK95Nn1+88skC/aazNNi0kY3qBZpE90CXnTMRxk7x6VB1FEFcDRmTFD/I48HrTLXTk
8ggCJza3lKQheXDaDdP24IQSBdkSTh0aZOuKEz20Ib2q7bH/7ecuZ+vGHftX0uRvbdP/bzanqJp+
thFfV8un4nPS6G9/b079+Ed/bsZS/KFsBDFMey02WLESUf+aQos/LNOCNM1+zH9A2/zfzdgwxR+I
udjAfRudB9syv8Rfu7FhuX8othRKTNQfVHTS+Z3tmAbY3+p3foyNF4cQ0hWoLG2u9XozFh4dgsjJ
xmASphFEjMOuyAhN7xu3U2Xwt1vzLxXy67PCn9cyydiFYwGbiTXq9bWQKfpDl8M/Vj5r+SZsFcG+
0WTHX8j/GC7IhFlTfn7J19Xvj0tSywDRJaMZEct6H/8+G3AyVaTpGjJkuGO/HeyZiLw2Tk4/v8q/
fDDGqT6dRsuCxfE2BTensGrwZo9BHPllfPKoxakTlKP3MXhRgEVOWf5eJu6fn4xjPewCAC+Ytt5M
PeI8h57fewS86dkPIjkXIbFpS4qCiVnX4fc/oE/BSDkJG4T2+OvbmMJ/N61MYdvAhQYZy3e+ymps
jg29yLNOQNT/4nt7XSOSWMyRjYGAtSoxPN6fdebzt1MLD6QAlIbjdxhBTXXzZ/C39UVr5x3qAmyy
pXuJCbb9+ad8+7CsF0WEzhWZAlCdvnkX4h49ogvePphScv9E4TIgzKtfhU3/8ypgnQV6O8KMefHV
m482NHVhLCInO82sh5vEq6EfdN7nn3+Ut681W5ILaMbFEAgX2fpRg//t/hGhpJa6rekfOGb77I/Z
DKzXraibdXH87UutkgVJQDPjm398HgzzaZxCSArSKBPLJi+qkaoBOt+LPcZ6+cV3tD5p/9NvWB8M
os9Zr2j2I3xjhXz9YIx4cgpMc0uA5Q4uqj+H7+N60O/bJo2uC3NeQ+/SSfyizfH2Bf9xVX+dE4Dw
ZvK5/vnfbmcETaqpFQVfbro9jrFluqT45q7sGnXNjIne+cXz/y8PieLA5fD1IbtjYvb6glOqsN8W
HKuTsFE7P7HDo/Lm6Rev9b9fxfFdm/URetSb1zpxpEFkXo0S1qqZL6RmtJ18O/z9m+eDrSYiGjUW
e531+rOEhOlh8UG5N7YW1sBsbUk3CUCAxGu+U9w3v2h5/HPtUIyD1gD59YORLvD6eqR7uUVV42QF
o3nkLgNsgAoaVL1+qQvzNqVXR7PbPP/2a+BbkimTNOmE8d69virsZ6vADoyUtp+9HR3SCi+76x8B
jejnn1/qH1/bukYx7KKvBWWdc/TrSzVubejcnmUAUrq7HpcoPZRlk/7uI8hsjNkvqgnmsopz/+ur
LAZIXmnSM8vmBPamURgTaL3efPzND7OuUpTzPOXs0L7/5sNgGUzo0K/ekDXw1x19xQ5Nc+w3r+JT
eDDFRmvHONkTb15g31LweSUPOVwJg1kKc7KuwtX886usv+urxYk3VtBhQZpLJcXde33LZkK8B6UK
vhipjHObLcudWlE0qdul+59f6h/PwI9L+ZLQAcu1UOe+vhSO2gS17GqTcmKbM2Oh6avONX3F3c8v
tC6orz8Tbm2EW+taS09TvtkUYVfpqrewjuraDU3W9Ln3jngXO4Mz97xOiqw5A63bgNcIcBZmWOwI
AZh++/O6FB88944J1BaX0evPy/tqp1Hi0dCeOAqdwRL74mDRl/lVnP0/v0PXQkzA6kGhynXevMcG
4IioRSjASbsq9yjiPQRjiz5GNv6in9/af36HCGhcjnzMmqly3jbCXHoCDV169EQcI289cniOVabi
Xyy//3IV6UsOGaQkmaz1b16wuYzcEegzlgVVRjsYDnAeCfn81WPypv1Nz5AzDKJYPpFgM6G5+Pob
QlUPLMIjJD5FpDDtcvavbifGuPnqKUZJH4yObHpCcBvq022frMlvQdOGOAYj2nzlI1ooD/j7REAk
zg00jAFdHsPcAn3LxFWSFctXzxls0LHpnLXfwjBnzCtDMBDBnHSifQS4TXJtyG7c7pa0Ad8SmJGZ
tWfiwRaQy11sQzI+dzhNcckBsJkd3MpVjKfghkU6mhVen9RP7lf04rAfOxURXcR+1gz3DGDAA6f8
sdwtZUnAruclYBtNcuHABtcZmsYmdWbvMGPUj8mo7+p3GPPFAeZoBheDT1ffhhJG0Ye4Hef8GvOu
t6ah+h6p5sRn0dSZq57sgcQ3y7sFBsh8YgC0ZPdGKOmqmJ0xTVfU2zPt9xJqBRGWyOWZIJXkNENw
MK2QPTVzKm/X45N2HqoOnAhNtF4xdVsgad4zCkdemUFLuk/NBaSMBGVnAaFCvoejkeIq0JkCm6+d
zipfLKDI4lyhUbCfLXoYSPfqqU1yyHLSjXe1KrEUY9+MAR8JR+ORLVXTH9dUGiJm4foDfAKC8jFL
R/K3knaysm0BzexZoBpYTsrHML/FEQvjrLXaKrnz5th9VqDD5mO1qByKcuvZ35dumBg32sClIrpG
Vcu3NsyYwEhfRawwhTq+j3SGYwgWVIEks8qYQuYFP/0+NgaiS43CHQlWKBzYvHFOqyxwNfLFG8yo
rn8uYf/fYTGy3Sf4Qt18Ao9aOhjSZIGXfQeAB4MtsNo86vWWoVxsfFZgiyXMMVtM3Q2u1KK9jInh
2LvaSIf2K9GTC83TWYUbYlfgNZM2yMFMslYjP7USwtL3E6K59rHuG518nluntgnxKoUiws6x697u
jhkdJxyoEEAE/d8SJSWEpKhBKO5tLdKAh6++XYn+SipMUd/QAdPV3fgMI5eISaht3ohClURc1lE8
4RR1TRBA6dB9oV9XOocQZNKdKkTz3ejcDlJoxRD/AhnLAwVPgV3gEzQNs8eX3tn28AV7Usq3ir7P
N07+tLjDZ0EDvjyA2877reU3GEwNgszcALEv7TQ/bVMnaMUSKVIdXWM6AXnJPVxdSRPdT6Q4r51r
H9whdqi6O8RRUX1VvFTDIYb+L74UWEQltsimvPRLJOarHLRjvifxhPw7G+6HQMjnOeM2j50B/q4d
RZdJM+x/UHnlyn1bpJa1iw0E2juT6IRpS1cPYlvoYzQhXz4b6l2WgsUEyQDB+RCvMdsbVlJ2sEnX
3AZj9hdKkip0b6dsNN/N2PyHA3bIRu5kZ/DYd+BWsp2S01AdsfHa0aa3QfNv4IDjhAVvEGXAb73s
2wItmAI4zkHY1OC5mXvosRw/OJls8K5y4vGPTMEL+1J3RSTvNHJk931VaZ08jGBq6pOrcrUcLIA3
5AVbUe7sAdD77xunT65F7RvRDk1J9U2Yuouuge+vBvueZDdG7zX4B5QwKn9sWoVCwxCVuX5Bevwk
B7/3giKr4qcKu5m/KVvPRz3D6w9ZkPjUjTZVMqMQqux0Y3aSjjCQytZHeBCbzrYESwCMibfxpfKM
br1neXHf6bYUm2zKjZtszppHFn6P6A0bj+vBxqKIlRt+cgvIrc6eaqQsZKMSVNAeoil0uv1CqEh9
O4cWbVNw+G6H4rdFJJHYhlK7mljaZIMSplV7adZNi8A6bUPs0/nM0b1qYvPK9nEz35ijn5xguXjy
CFkCEc7swY/40KOtocWtFx/sARvnxlJqdL83YFXECvTHB+ohtEYcTgaOtW20Kowrl7ZyuyUeJHfP
y2gCF49GQWAkm/gsGIeWjd5JhlrzXgyMVFEO9t6wQWZkkJXnz/TXI1H1yznmbTH3rZGKDtM3MRrn
ZogwC05u7RQ7NXd2emqEAHQaIUGwnvseOhm5flj8z4KtfA4mJDdLMNEUokZBSU2+O2FL7i6zau8z
y1ojrl2cF3sdOat6fFC12NdJiDQ69irpfRxSQHfMJgqRnWcdRUBuYhNimYg1TYkange4gEhXJA3J
OSGAdKicZee3MnqZoe+NdP1HUuZDE2NgQCfbzvHPj1VLJ8/CSw/hiKKw9t32W4WBsN3JZM7BYlgl
EEBALeNxGroWc+kcE6RRjZkT7Xv2gI/J3I6PkHEAABaM4MiGyFty0I3QMwOrTlcDfO6B6LTSwU/P
ecZ0b4uSN4HHBeM73WMgxww4kMQut7Qa0+8W1u4Cmrg5eptOF/NnVTfdsEmlPapd1jaatd1dgydH
YTKz82uzg+4kcis/ioIhAb71gfMqGRzlRpPJQ8C0GPyQFXlw36u+jMsTeGvgCmR1FG1QlSNp04jo
YYeStkBgTlczPmgto1b7CrT4pWeKqTYuc7R33jKUFgkPJgfTLsoFKpNBz2JTgIlfkH1V/X28QMrn
94lB8TkE7CRB47mQOVL0ZvPGyxesuszZOHGiu61eLLY+XvmSLHGwFq1n0XVsbGYt5EQFxsj8kzKT
yURARlljBUzwGmPTLmwG2BTTkjkkkduf5lauIdLE0DxhjozYCnKrObeiZbJiGumY71yCLHdeNHTe
jd2Zi9rTW5gUBRJcTJokEaIljRDS2tWNR4yONddhcxeFoolu5zgHxNtHoAvsoE2HYbwgLFrsHaFO
6OQ9QW76dZZBeQEwBOrp0VrIut/giXfSG0nm5nDIZJ9OoMQlzw4OGNe8hPAXkDFSS/RPqJQsCEZR
As7q7DJeRABjxJ0k9rdywkkse4CXpO5AsKv66Mqy0UV8aUdKBfZXqyFGmLRbDBXBwDRRAkQybFl/
pGyxCMJC9oP/phnJzZFGoY8JG2J3wLftOsckWjV1zN3CHmC85yBwBEEMpQvVBMBAToIvjUHW9LnN
cQVzsdakK1x5873SSQPrRa+yYt+ISUprQ1djxyYSqQLxZ7c1oMjWHoIYWwK3v+EW7PhmHBBJeJkP
ADPze2FUA9NIhlLvK2DvFTV4oxumba18aCFAnh0opckGy5G+ikLgNBtIL26/sSOCGtB3dC3Aqz70
hxdsEvYL0ej4G4iF0Sba1J74dF9AR8YlO0O44O8RpOTJPiD7wv262jrdoJpmeL2zsJu7mKhR4rz5
zWsWQLZG5pKlcSNaBGZrqAlIs7SaaZEP9BRwiJlJ+hKKmBXEMMJiDrRNkfgDroU1xUwR6LGpjxvd
GFaKJwbi/6bNw/F9kxLcyjJsgRKozdoFAbfk+Q4vELI1K896lyEkgKYNhWs77GZLtcNxLkzAtPnS
lE8O6SZg8QkH7feUfd6dKyIXL0+eE/VtJ3H6YllJm26gYk+gc1ROdl5ZrwCunOEMBrtJPZB3x1iQ
wWMOoEUAoAniGG9S3ltuFERzzWuYNinaP51qaHmR7fXvCAiJvwBEoGW6KJMwXM5s4/dSzfV7F2vy
UYYhtRQaRE5LnAUIxYmMrLuavZZ31WlJ/mK/6SdgxAgTVTBory4Cl+PQp9HovQs466nYWVGaYxDJ
nfhuYqWrn/2kBfwxMXvlUYL5720bX5r7Al28Qaa3m7l7kS1kGXulM+ogRV8A1tNq2PWyOV3udZlG
5GazmV55ZLBG5zgtjefGjTzxXCsrJK+9zYbbpZH2HapKYZO3LY2HJMV9sXPF4O79WOurRgxSI8Oa
G+CvWV19lmVU3Q2aIyMldpZzGLaA9gCwiENUo2aZ2+t2EIYHS+p0OuHg1sU9PY/xW9SU5fe8HhxM
70bH7pk4mdVufXMqP01YRda8BNlOhIeEAzPSTYY8l2OwN8P3ZY1rS5ZpHp8qReLKauN/MOalaO8z
geSSXzHO9LxHrCWyZ3A7JbG7tTVHFjW23Vr9bVwaOW+lUYuOlDoKIP7EE6H3rmin5Xn0eL12eQ7f
aa8xh3XQNR3nJerS4QnUKF1jxSnUxhBWAm9rNGIJoMuTYkZrmAM4LIr2jQebIwx4WxMeOqHdeGbO
K/v4WwuwRQZ1pZZPU9Ppr2nTx/jMVi4lzymMtaA2Gt1x4onwTLFklBfHJRF6X8CA7zchwU0EtbUd
FfBSWPY7El7EuyFl9WaxzUVx8L1cH1NI69luBc3elBKxF99DDdvZo1L/CsCw8g+eirOX2snteNv3
JJ0hm4bNDaHIf3EmbdR3VgaQl5MXEvz6s8amNT3lBUOyj9zb2dxl+OjmXUxmFYljk3af4xpKMuFD
DEEDo/FIZAvtYhj2kVwWLI+edp6ka2mi6igFSZIa6Cb49wbtjPRSejgFtiiODbmzhk4caMg2X8zZ
kaxtbkqxAlqU9BBpkl+yo9lEQV71yBgA6tWcFIZuco4OYTVgM6k3OwQu0/IEDlIT8kaGelAR6PIC
qMC9Lmd+yKZBBe+SBeEO78akFR0vh2icHU8ctQPtU4e9VgPvA19FDy2gPQz7sWnTKD80Xe1lBEUP
5ZfCx/+Ld9ETU0DYG8n1uvdQJJXolnZQi7x6QwFKTPSoK/3JGOM2uRpxpve0QchBOzD+JHqbUkM/
tIQNVWzTaroh/qbwd1ZFTBGbfDM9LD2pFoelHGADjYNhoLamYcRH1coDHLOM7tHzRoS7w0DjOYB+
YjY3VZL4lN0qd72roTCjl7Jdw6ESt65BGjiF9WRUBLCzhlLsAs1019otT9tLUuhpAmRppO8o+WYK
0Jg9dNOGDi8/vCl45q0sizwAEViIIFPwIDeDlu0Xr4qAZeOpA0qZemaWHyb26hpmZs5yWE0+CD0j
KnyYa/BPSTLUSf6R6Dd0Qt0sKbPReOXPRqOW2zCNpm8tXlLe8gkeyyrYH77yXEb2znY5an5fZmSX
gJaJoDuHxCGZge6XmPn00Jr5UbW6Lw9kMLBzgr7T9p5TrxAfiwIqRVDaadbsWtEvn6cmYd3RRWze
Ae8bq1NmLO0H0A0tRRMoELgw9pLNRngNBHuyisd41pL3q9EwfsaakkST36Zma5s1eI221cJJ9QuN
g7T4KFJ3MDdRS6zooYtq2lRI9zmrP2WUcaTj1SNY5ZecjNX4kaGiJ9Mg/IvB7oi8e0C54/gbx50Y
uBDcl9TXCuLY93HCBbCZywlyOos3p2Uv47ySQES/yhYVfnOaofhOcas/1BgPrPcD2LX8e4qXYUDY
TAkNsRJf7WkGDFc9xnFUNwcrV3385PYMq+kCNOn7PuofSpjRLYeIHjy2w6NhlzXFbmqUHIuceIuP
2jpynz92hXnVlO1tWcnvnHezbVx7X8vcmj6kvupghkc+Sqnx3K0lJ5TiAwFZPSS50ZJfIiXn+PLf
Na9SmJU+mYGtYZbboUuMOyIYwWU7Vgo02K1Xa0hqdP0H2hIORxmSbPm9u9G5/W9VTWHbcvzjgF5G
UxARhTcwKEr1ra9t85GTGa4ApWPK0xm5+R1q2Ik9hqy555/3hd+2oJXnKSYiEE1gboBqezOWK/3B
4cl0kQ5ytzchLUoEzCGUNYG99OeXetsc5mDI3IUZkmJa4TM3e9O0nUjrWnCqBtB1MmTb6bSV/Tyd
fvsqjEQEI+/VVoV39PVVOtcByBSn4Dml1545BJVXCFvsX1zlh8zi76MKPgy6V1rpTMZsaeEIfDWl
7aIeD0TfGYE/Guj/WpzF+DUGWTY7rwPRiUtI3Yye4EyRRY3xrNjwvgvXpvT5+ef9ty8Q/yMN93Xg
Kb03v8iACss0DL5ACmW9GXvP3xgCt0mJWu3Pvvv/V179FyOnv9317af+0//6VvZJP9+QxP2//wt+
MB2d5LXndP0nf+qukPz8gfwZxx2qZVYSmyf7T90VdkHWJyytCHWs9bFnHv2XCNqx/jAxBMKTQI7F
DsD3+pfqSprARIQAyIAQ2sZd4P2O6Mpi8MKz+D/PqsfVed/YAngl+C14AV8/q2FvsHoKr7iOJfLc
iNOUEhuQ8jBBYfV143WXFSngJbduilG/m/DN0sBMshhNTKfoKTynlT+CH41J4r7F5DHMG+3O42er
MQvvE0zCShwzmNjup4z2vhlUDYEy+xR97nIG/Fzruzx1YIqjMqWTju0cWyuRXQfRpAxtgpk8V4rk
mgXxDgoAHooMDyMYz4E0+7xz7E3qNGPx1HV9Pd7BMCyLK8OX+cPQD644MfHPkx2hcN19X5AtmJV5
SlYBiWrVe1BXFKZbBbbryInPkSmFIKmRgS6YQELVHqljrk2mcEeX3N5+jz9/Xn0JxO3hWpx0Gj0u
HOrpXI19o74yDldXFpzLaTPmNpzIcNDDhVC5sYBeZeZAFUuIqmTpFcQSTINT2W3Qr1af4zLangtK
g4TnHb3hon8pxszybqLYT+KT1TpVd4zM2uq+ZiTFRafYSCl3qDfzj9FS96D3EmO8JdqGUybxeV7y
vOBq2hKQRraphWvpiytHzuhONx2ICBvLzZJa8mkUvdfsVQHmTsg8P+Gvc9RGRU6dkEA6ZaW1SUnl
iLeZE0bGtySph5n4ZgltvARE3gdR0VHVJMtoMQ7DHepwbFJt4+8XzsA3EXUuJjkbf8CVC/9vTaCI
zUTs6o7oYbBtePXCkJgNl7qbUmVo91W5UNhRuTrdfUEMUHiW/ZAPFCQWGEjkKDubdsUDTzL5nxkU
hP7J8ui0Nbu5JK/lsShUNh+oJVGkM8SfcbI5qo6qGyB0GArIZB9qLGUEOGvJsCECuY13T3Vjf5Or
wszeNzYzlw3RqH6/hUttqaOK4ZGJY0iAjvo6RGEmTyM6chIv1ZChbBrG2c73WARDvXcNzrHbwUdy
/lD0qr/CXzXKD8i1tf0edHgW74ayJfF0P0yaSJfAhuVX7qiGLftZjppWaNX1hbv1QyJTAmcow+IU
TVTbdx4SiIWnP2uNESRVAQyfbA9z+ighWJLAXE+jfux1Iaojoquh2/kuY7Mt246R4CdbJu/oh0mW
BuUk53w3ORaJs70oE0ITdFcT0Tn9GBPYCzXLS0tPuEPSV/lRszH55GjH864mxCGygGRcC69dON0b
U0Qe6pZDTB2fXZGOBvEhMCuBkKAlmloiMSmzlmqTZ7qT9lYia0OWEFcdrlh/EP5Ip3zMkvmbF0+V
87n35NiyRgB3pLORtlkaOYFoBmzJSVrVzrtaLfT5NkxEFKQdmbmhdx0rkyPXJvdDq9rXhcz7/pxo
C3r6WRu0KpOAhnLhENyFR+MwzWNrf6zteWqPts9QktMyjNynsDAbQX1Nfsam5zCUPw81LQhCFsCr
7/CPxf1GLX34EAonAvtHsVocOZVzaKKRRUCuz8wT3TjWq+zc2Ei876Jq7rj3KaZecOwKC9YsjWPG
4I7MijrFtoiAjGisKpTyqTBKxdtTJmm5JymJeIfZg979QgzuzMLo0DY56BmV3QvpuEZFa1lIjlBh
Pb+4CUlF4AcT0Tw1FeA1WKY2x4dGg88uqiHfNviWT5I4lfYSZvhcuqlLr2dCDBfOcHypxIKQ9V5G
SeQc3GpYgwCRFxkNfZ9keFhIgXwhzWe5sSvYh/SK/YuTy+G2I/Ox4vXPxK0skpWo0kFVTkog2Mxr
8GPH9SpirxLjQ7QY/QcQKEQGQROC0pEzUj2Oo6u+0tKbaVvzbwNiJtKt9Lvy7I7mcFI1Zi9FSupt
s2A0CrpiiN6pmf5oRiCpewznrtklE7Pp0RwJCVHh8sL5ydZELuM9xWpWTc5JL+0U7UIeYvu2ayy6
gaTlEAKB+VKoTaFb5xqUX/U5MzLxApQZ0Di28OjaIs11frRI+bh2zaij2UU61GkmmdSnrSfFGn4M
jTEnmmFQ/UkRVF+eIfsY7nVoMH27dftEP1YoWfNTNXbYLJjMPsx2E+9Da5x3Os7aCQotZf5hrgos
P8LIXWBu+VNGX6IlVtt7Au5gqiADcMvjR+46HEDHgrDJyaJ7jpg9WPRVoA6+n5uRYDFnaPWOz8Bc
xM8TgksjWQMNNecPRTnjUvKy5jZaQ39CvBywbMz4Yepz45wnOrpqSDIisWmoLo0s2/BRyoE89mjh
jXQNbkjE1H4kC23ITyRNWt2hMzh7YiZ0louYbeODyMr2Smvp34Wmds9d3qvrcYznMxkHHIa6PL0t
TJ5JRFAMlooZVo3qBA3jpuueh1nTeWhn41otRryxRse6cJB/7GRL7yKxMvgus1oxrB3YfvLVSjJD
W8GzHLXBaBXJV9eoSZAhFmAh4/seR2j6mI2pOFZ12p+kTVIyc+OUmGARqpdIT/kHi2iCHTISnp2u
Ss4hnvsPYulsmr/LeGNN+XwJx6Gm4zQS0pCzgYxelJyVZ5AgitIQwRODmq2gTVVt56TlyJ4M3oO7
LDiMG7cZtqO3uMAUtNiHyKH5JuWUfpJ0jLH4VGjlRMEkO0hqzROaC/9RVEt6KyZs9M1kq8uYLqQj
lZzPi37JnhMD/G1YhO4+81L/xh0J7RIarFSYkgNBnFTzGKILA049ZD66iRRpSxyZN56VZqeGkOqN
7AEi+JXto32M1ScGed+yPEdEwZzwvo8I9lwjbi419upjjM7mvhV+9hCSuLtZUBDR6rIM+5ZM6eIm
T4jFqQGrk6o7QzaCNEB7k1YZxRSN8KE86xLPDryw8sJijBkmmmOCVKTYwyEmoDqM50vK0YUOS9Go
i1/FyXHyBu+pI955k4nOvZogMd0bTMTfW1lYnn0eS5bLdsNtyu5kada7unCWvVtJ+Z6sdBLtBNF4
jNnohQrLfMIReoM7iIEi852cKBdVXuMDJhtWL4fUrFdwlSS6cPhCm1ccENqEOHXT9NiRwYQsCJJl
JqIv/dCnT6o1h33CtnpM6bOz3hJT19U2Lxmm7rxPxFXdt3sNxfZuXkbsbExvcWClN55d9EjUbY9p
SlgfOm+srqRmeMoNhKRB/yRK7ngmbAxfib2mj4cgj+4qIotvpA6jb5zs0o825KYHr/CaXVf11XGg
DXsF/bU2AuzF08Rip7wVrBwXX4k6bN/BHKWn5Eifmy/uSs2LfACH+6gsQghoGsOKJi4Nq298FGFS
M4nLy22xMKQsSr/4aC/26G4r8pvGDQfW9A7OdWwFUy/7+5qakBwh17lU0N72bNbRPm3BlmFJa50N
ioQB1m3c+pc1dPNU+iPUt9J9pu5N73oiCdm9dB4f7SmkDOwaOV8YdBJTR2DktZwXXEdInDLyq13q
8LAZ7BsGDRDFJ2yOEcGWBErE3znZ9oeFvM+I/52dx54c45oOj2F80rQ0yEHp9E1rVwhymqXWe/bX
ZeO5WfWFvle2kYroqLxpm2cea7QhxEivElOmYrPpk+ccE2PorWrhybNuOjftdgClMX1NUXVdOdRu
DuUQyUQy+mZBKg/wyRFN0FouYhtOLYcYoTa2+YGq0AGNHpEqFbSxjvdjnKhLV2fJ+6EbRypsP2Qu
a5fXcESOiJMk2RqAxI3YCCGgzTSAafngl8J9v+16eiRNzsEioDftfIwGYrJHK9NkybPGwP+yPsBo
GU6iK9k73LLYMgcsv8c9CY2pnPcuGwtkaaQyTGTniyV1sVeY4i/m0kBjMM2H2tHpUeaZdyr8Rb2Q
/PZcxo3aq1D7SwCVeGJcRF5OY5RXFaUXdAla7jhEyKLyW8bN6MQe40XFB9/thkdTNi8awRdiESp7
3TEhZ2rJgjOVuN9ILtp2uEUDzlrtQ8Sw6Og0cbthQMxhIU877JyF4iaN4bxtEaOtaenlCVGyYLTk
D8iKYHH3YTG96LH/2JBWiSs0cc8MB1xeclQW5IFSFS7i4CPHyQNlj8u4tSdPQIlY6j19TXXVT4V5
iZPk/7B3JkuOY2eWfpWy3iMN87DpBQlwdLqTPrtvYD5ezMPFjKevD5kpKSJKSlUtatFmLTOZKRXp
QScJXPzDOd+5bfvfB29IbfZaykWsJ/pdCsvgvohNxreVmT5z/L4WDuM6EefsVG1qG4WgzLqWw9pu
XWPT2c0bF9i0U6kOA5tp8O1UVmCSMz5raYTkZ9lhetY8UjMI5MxP7JjgZKdSQgWp7hbXtC8MczpY
bd6vMdzS/+am+Z0ZwHJmbYwAAjsNMr2FRtejmeoUHuPOqDz31MMrhNRsFkVtsYrIMmXXJsjPp3mc
gmaqLFoOHbt8CuPnehiKnniXPAk37mx1By2DAkE2YtWvMvaiSG0dma2tVrypzsjAthrSfdHYQwDy
sr6jy2cgTJmxXNZDTmsEymaMpouRVOIiSle5a0vD3M6K5x1bFYcxG1/YAwpn6ToL5QPKJe/N64bq
Epf0iXSotMjExJZrlhvKS0seyCZBarGCDRPdwc/AyZpDJDWb6QNfsxiQY6Q9o4Qa0GIZk9lliaFY
NmpqepPJMr3wL423GdqQHYdrsp+jvHig2e1fJndSz2FYW0fE2KQzMcm/aQBrHCa2HSRPga3hdMi3
TYFf2BmK8ohu4cmkL3hCoBa9uqx1AQBpTsCtycaAR0wg7CY7zMZsXpBL3bMYuWgyJTaoT8YjyUP1
W2r36G7CqdtpamW+xF0Bij72qhvRl+Njxc3yVPWExLK/oaqL2FIeKQ4eoZNorBSb7MSeNbqS9NFv
dkRB4E74WDOlPmGk7Lfgr8URmGK5K1Qa7YKV2AHP3RRMuXXJx8TcjF6bIvfTp40IkW1BHrKf6VDG
09gzQ2fRbchtyzl8qFR3OrWRvJ+9FlexpXN2CmIJ4xHaktdGRzJuzCu0tGLfpRXTjpJs2ZCgXL+C
auJ7hXbdw5QNImd+qAymnm0hdE4pxgmsP244sIevmb0krYQAEBMLAyFdRdxrZWIQxoWi7Z2xPZtZ
p20d3ewf4yjOA1xKPFRsb/RJGmwClhWgvPOivC89+5IYLQGshS72OssE5u6NC4fRyDdxpQMpTEPt
5GmyRudDX6+oaneWjlMjYkHPQos2sV6KNGlDWxS13Ltdlm1ZGF2TlbzcshW3saa+gdEXO4hBE2GH
2H8Zitu7BNbsbnZSw89qk3CXaCz2PM+7I7Sk6TKjbryQBCqPxJLSe2oQ+aMwsg68+eKQNxXLZ6Oq
KTz1e9SvBtHx3YEFmbNqSrW791hmrl0UnfeIPvJbVR07nwwTRA2iNl8xU83rgghGso1D5aiYegO1
ktDdXe0KcdNkYb+VTvUpZy06hkoxBZqFEEWn3f1Kkdj7MG5SsAEMCA9ZLod2FVO0QcuNRMDQ0iMz
kLZ2iXyi2uzMZx0r1xuKBcfbLJhun7lNs50Suz5LWSXXHLuY0gv2nswY4Gmh1UuzQDD4fFed2VoT
wAjo0ypsypu2922SF1DnTrI/qBTR6zYqE19dyD60rsWBMKbuKUdLujaoQ84NSdHbTCvkVnWs8JFH
chgo4CXfEiNsgnAe8hWYMCJ33TI5qu6ogcULZ5+VFtZslyUmZTI6SSpgGkZS+64iArOO5mCrW6ZZ
2hppvXIYQARUk9kHRWuHN56ch1WBUA8fv8jmLwsHf7yOyS3YEeptoscTL8xSxKbB7BiQUzCkq6r1
8nM8xlqy6qKOTLQG0z1L5zcZVdqViw5wU4/wx1blbLiB5nHfxkldPE8Y/VBPdulOl6qyZgXenkmS
jE94urhTEUCuZ5bqG7OK0I+HVv86mRF2S6103JXeutPN6Mz6U0vk86bQo/LejGkTV1LN5ClzvG4d
ZrF1gxZz2vIAIR6y6/NPOzP0cNXmOYS0Zk5fClcZb5vE/QzJ7rnKx3nY6xFjmRWyim7r5MLdEKVQ
BboLWWBp70+2rF20b16/UYp8CGyhsGIch4F9oBkWbpAYinJhZsocTLeHi0Wu2F0EZGjF1NnaqqS8
XLdRYcfrJFdnv4ILBwhLqJdBzu1R0VX3FuPeeOWRprLG3DquhprUFdZrJuWPSJ0N6sto4yUDAZj0
7ZuRHeE6Ryi78uATvcp2bP0mceQGLDMRzGFt8OQDoSZWpHOk9Kd96DOd77apCyOCKDOeHsIgVJyk
BcChEu3HxVZo1ZU2YtVaesuYM7U8ghgbQ3E/S4Xzb5ntMptgoEMqXdiZ5B6GTF0n1uRyjeNI9XtL
swJ75NHFGH6sd407xqPP7ZsFbqJmWzSnmj8jKNpjYRQ0R5EM9LyL583k9M27jWqc+nnstDc2hiw2
p5TtKk+a4SFqaGdNvXS39jRmx1pTqfysqkzQeI9U0bXN8CcccU2ucrJk1qKe3gaR6dfdQL2pTyYV
JWv6O7dTYZOZc4ZWsu0/obma/BqO9ipQYy93TX8x7cq76rmJNRp3ydrTjqxHAQZhnUSmcaPW5AXj
WRV7G421uuqIjf3SVNw5aTgb26SL5EY0tkSV3VwQRjsbk6uTPtUCwWSXEcIh/RU5CJkbMUVHL9Ti
CZnGCFMXHXMO0wOiwnyVoula50ZMtnxlfKZJMuwobb/cuLtSkqZaMzX6YF9+HfOFkx3qSO08GzBT
ErbUhHQN8wZ+pgrSa059ps76IbVnubG5HvGc98iNps5eQ1tgtOA+miMHOqtsLra+uphxeagWHUKU
KRc0rszLZHHf21DYpvFdCOWlKRHiENxpveRJ/SlIbmdY4WpUIEm10U09v5kQpa6A1453lBHkszLM
hGxmtHdK48GJ9VAXgKRO9dOgJEQLly0tr53SV6FD/W4zLXuak3inWxyatsFYPOoY6vR5FK8VNBK0
/QUhmSv8X29TzXFBY25tObbvRnMhntky8Rmmnea2pg5kEajg7EgvMUFNdD6ty5UMCYOd82MdGa0v
VTKOGZhHa1sy6ZDKHJ/lEFVXwrLCE2gde6GW3TJDf6iFpm0qRXmwJsu6Dt36ZA3V7HM/xWgHR/eM
QOxY2uqIPp5zITfpRceuP6VOk320Jgdi51Rj4CRMFCxR0AaFXbyvBB2pPoH5MKGK4CaB9uwmqfsK
rpvCCh58QIJzsx/TsXk1ep2I71DXabUt4eyNprgzUmkfWWE3e1XWw8ak2duFc6kwQgHczMrEO9tC
y462A/FSi1JQwhZJHFRYza1qdYT8VMlwW5rclAMSuVVkivYxTGCo0QplTwNqWJ0hNJCZXBuYrllI
X5dAQ2A4scJNXOt6s1Mn1HjszQeC6/HRrDpBKnccma+uxoC1nHAODC1ElVorlPeGkcDFdpAUDzkX
cOcxRishuZ0F2XIIL6YE3QRgaaF5yhZxm33dhEbMFG2yjY0y17+f59FO1F5yHtyoC/K2kruE9vie
RVS5rRjYHVo8D7vWs1EyN5a1zzWGwWGZXg12I7ajy0TaLOd8ral5eCWzYT50PcVkwdv6ml3nm+UN
kMOM3HWiRWMw0ZrwglFRktuxjDjXks7eKPEQPuR4vnyicBq+A2g+a22Ww72jT+QQLSyYY5MZLb0E
HGpU2Bom90rjPAbiduozCzV7Ew4d8to5geY5aipC5h7ttplU5Ie7ilzpLGtOLMEYukBivM5SSxfk
OpFAKcrmxWmN8sKDREAbQzmEG1DOgTkyRVL7kTF30zln1XA5HGyX3i4UEEaLojoVsmEWp3bXpp7e
kb0Rnq0m1I4MJEKHyVmb79K0jK+Z60aAKLv4vq2mFt6jA7VziRgMDLfuA6djuk7MZXwf9+1dB/fz
poQ3hZkB+fKq0UJq7WzsFzEg080cSwdP/ancEgBjrrw2K099VVm7VM/p4NlTndw+L87E8ppvekRE
F4LBabxNME6t+tatV04x9DulC50rti45FWAHOjz1ondl6t6KFGT3Sjci+chgKhFIB+3oprXj3rf0
pj9UFY/ClVeh7U7LqdihvwScM1cE2+EZ9KUO+y9j+IvtfEguMgSJgLg5tHduDdax0oaPOidMF2AQ
PMlMPnvQa8RKteqasXvzPkeQsmjvJoaRFEmOl10g0pHNZZUnHdD5HoF5f+ZSz7o1zeqiLkT9NFyA
cyzDGylzGeOkG2bPZ6BBDBYPv7CqLiyV89ukFtT/Xmoa9zT2tnmFZch+mhInlMilRF+U64bHpoZM
brSQHutz237kbcdERdEHdjCgFZ1+M5MKbj3jnoBI1aI+r3dJnKEQEiaSp8DqYv1DywGsHvNWD/sz
oRnUhVGo30pQ5IvoCsfhZsTPUm1GdLr52outVl2xyhgQn2cdw6RBN26bFqzdplHa8qGUPOGZVJY1
WKapOLOJKzblaIsD6llTEKtWxC0krcae/CmK3NcOube3YrfOP+Oc5IKxKaaXL/qpA7J6krPiHpiO
dReOTOYLGjoVLGd6Pa7VOrtTpib6cCzv0lez8z6xHAr0CJmfLNwz1jHmkAUKO79h13ELxcsYuAnC
6Uor54pduNYY94quF7hiQpYdVSbN7srKwvKrLMzhgpaFu76nYxv2OCWsi0yF+RxHg6Huu6RKLgkN
bMrQZygJsEN8DloM1Oy1OfTRjKEkqr371CQKk9+Js+HNMBUSLweS3ZvA9Iq5W9sJawXOX9rXbDT4
EDsmaBGPbjOtrpuoVZhIJXl359SzZW8Sx1T7hwjaKfntiCujj1YxgcvCKwVEVKLuLgCSfeu9MJOd
bfK5zhiCbnry8bZYHxjeaCBGXiYeXhs7hURFlpKVwX0qEoisRO6WrNzjnsmp0t/HtmJt+MD0Y6uo
yJSjgZlfpn+aAwf6ciRa0hs29H31DhuZdW3RKuzHdujeKXlT3Hty2TI3mW8OKRY2ng003ancNGz3
tiWZYDuAxfOpxL60ljrp5mpvTN8eD4K7XPcg8SMrwK8IqALRcGt+qPZs3s/D4D6pdVgGeFMQvANo
rVHcmtFVp9v5oWJf/VFaVbuZyPLg5OqMYTvhR1izerdyXJhZfWWrHvAdAuaoTVxGzSenH4zPvqnz
Ha4N5z4dmiez7zhMjfpgQcSIWNE19X07VtUKjOj4zdRT9ZtmKa8GXX8py/FNVE15jIG9fyuJ1e6j
1O3PUxgx54kF1S4nNJatiGJTTwhW0OVgH9Swd7dYNHKmKVS9OVfRGhF9eZmmUd9Fil2eajFyCSvj
pPlopAtCAZEt6FQGp5i7cp872lM2Rvprbevae2Jz/aRg1u/HfrKvPWl6u4o8+VVdhLbfm1O4c+Yk
vXfSft6zm7mj7AavO2XOsEWTwFccz+7JVDy2WB3xnUcjNtwdV79z1xWt+mALVpJu2eGcg1U7rOLC
KH10yNmSmoaGIa5Ld80RpV6jmsGCwo72ya2a9F7IaDyp+tijfuvLE3rlB04k8iRrHJQd0ROCcAp6
Vj2tcfiWRoEyH68JS5kW6M8ynp5tqyTjtTuog+PcKVlnrad+voV4/DlOYiCcI2bogCpXHuDYdrRo
FomaYQxZvpxCf2ZEsebeJWQqZxBXs3VbQQY5NoxF/dR13F2j2tE+zSyVjtuo7c3M4UWIXF4+pkM4
b1qn/JiFzpHB4ShQsNr6LYLWcm2bjGomx3A2gsDDbiltlpsuza7rEjGADcJurwpSqOnAKPbFsIiC
ZRSdJDYhYiaMd4lLhDI0KbV15spxLdqe5e5kstbJrWbH7aXvWFVbsG4p4jMuxJtOn93byQ3JAa6a
izBt45IaXfcItSj+hjasuWvkSPLT60f91FZ1iYZ2Nu4GjoCVAtPjvi/a/hudwvhde6Wzy5VEX1Z8
t6bRQUhUQ5zQOrcZ4de3QtfOCcrwh9gLA54KKuWfke3T0HsXZSTWrl5XR3h1drwtIB/esIqCg4dJ
ZkWoMOaXYdZvEwKhz2M2fkxp9NY7BkO3TPeK3UwAn03m3aY3mvrM3LIfNhgH4vsQnq5wZ5a+JliE
ozfiGCVtrjQ2yxQWOTcr1pjn5w5bgLuOeqdhG4yQPiVGCOGDaVCBGGV0TEXy7EZRpK2RiLSPaZkx
eTZT655LY+K5baYehi17Bxmr3dQ9cYNzPztXHfoxhn4WbEryuAPUL16gqjMWmj43NO4nL8UPSld+
8siQO9d5snVbXCiToQ5vXPUKuRxze5fgTQ9aD8VJtBj43CgcdlZJ+aF1rfk2sjPY2UZDfdWPmg5t
pKjusKJEd6yKhnsktfo+bsLpVrY9FQIJmyhnENhCiYoL/alklQAG23tWm9A+OCFBOmCLiTJMRfTF
9IN5bJQrKdGeEbf/qgYbFH2WhGJj0Y3zGYloT+Rum8p9qXHPXuEsSW9GvBkNWnQeNfijphRnaI8W
O8WnqLBn9bnKWFc1c33H1RK+tG2p8ObayLiRnd0yziN0iWrRiGw6HzwOCDSdvVYL7O+Kae8Ue04A
ESbtlW3HXfyYt1N0wMKc+Y4rIadXogkayBwnA1/mCUK4FW4l65bJj2u10A6pQx51TEE9kBUEyLAP
mTix//F7He3uYa5RbmzYkOAksgHYZ3qiAghXRtkDJ7WN+CVRmWZHnFljTEolAP/2O3c7BPnYLT2i
rqasTi52L/T2ZDe1de+UqPJ8M5o75NWE4Fjqozm4oXvRHEjXV4rNQ3EXsdzt48DD8ckb1VtvGg+l
GC3lfjBiyz3h+e+Ko5kbYe8bSqa7gUyjvH1vJ91UbtCSZeLCKncYgrY2zfZjMr0+RQYWK0r+jNEB
8CAMTa9A8MSMM1ExIMoCn8gbaXha+h0pgxKSPcQqhvtp3llUsIfOqmfADRVjDbMn6NpWmvm60Mnj
BCc5rmOGy3fMY2Bya0gLj5kspmuVe34XuY2M9lOYk1XZaqhnRq8SgVbnoB86K/X7WPX8TjXDu1bX
dwXYNzj69Whp6VXCqvybWZJ8dezJeLMUK3MYnhEY4xfJNH4xoZg+UUNrhxbKy1uvGa1zGPKyys74
1YS3KZQ+MQ9jWXPNTY2lE2lANm4Ffj1wUEaxsglbxJzg3dVtbg3Ttx3RLmHVDTmuiU81VpTWnhWM
rI+IaHItbdO69ES56KqdxbNkDPJSWjwKO9YNt60a6t/uaPd7qaW0P7CZ4J/EcgoZUSDExOxgMma7
WNU8wsWFa2ITHgd5bLqx4qqE4L7A7/SraBxi/bmrNZDtYE7TMf5E9BkxTdNtQAb9vZLaZXaT95oq
EMUZk9PV52pWJgWxfGZmKLkyt+6c6zYeF8K556XeRlRDTImNn6i7NfVKNRLkhaqVTWt0IoKRf9SF
qOICJ4rL7STG7MkB6+P6bbVwyx0nHK4ZaQ+otR3wrtNtZMh2bYfilUVC/1KUs5P4gwhRFhgeU6TJ
JxCURXNQTmYunjgcs/SpaWi+gBY32c4bJwmAgrax3A29pzFXIGegRaaRlYJnpmIYgsBst5T9DTZW
md6jITLIl0yqsFf+IFD9f1H2/0EzaiNV/tdk6ru4aP/j9PYm26+f+NR//uAf4mzkA79B8jEt7BUG
7gNjAVH/oc5e/ogRNkJ+bcHwOPqSwPinPFtzf0ON7zI1RYj9+4/9XZ+9/JFqQahGHqf9nhP0P8hm
/EWcDV0OspbneaZjGsR/kIr7szi7LTErTCG6ySEXOLg1mybdqh9p08HjPrY8A/HMFvfogwa/SoS5
TjPI0FWXd2vFxvYSo92AkDL5P3yS5z/U4T8S5n9P1/qHaPz332uh7LgGAiCd//XL7zVk9ajiKDT8
Kh2GVYufe2dJ9dhl03tUV0qgZuGr0mJjirL5jHb7nAKKIQOiJOZBnfYOChcs6L6s3AdNk+RbMxVt
MnHyxJxdOdjQVzw+4crk7nmeQ+7SwckCK+1rZgFGsvFFamZrj3XUyklN+vsxwjuDBMlNucGqeYKY
qx4rCNJ/vPH/jfup/5JtJ7+4BKvmPzZd8fnWxmXxa17S8sp/D0xq/u/vfyy+ysVk8NM/sHHCcHDp
vuR0+9V0Wfu3q2r5N/+7f/inbeF+qrAtfJR0IsvfRnny0w2C+PKHq+G/2B2uvt7fin/yE3/cUIb9
2+/ZWH+SZa3fFt+QhWDBtrmTFuLen7cQIaZkNKjLfcIP/Jxvyj1Jq8rQDesNI2ZT+59YHLiRf3Y4
6DZoMpyNjLRYtmCq+MUEQ1HoliKnvhvtuJVB0qfiM/MMxtq546Yn6iFBmnmbvuROOW0VZ2JKji9Z
eaXUst0gS0T52SWxhkK6yrKHGAXOewqD0vQl8ClUBFyDdOAK68Ycf+4r9ElmbZlkcaYiKb3yDA97
g5CUkgtooUMzyC4Y7jlIs4K/M0FBKmwGR77qhcN3VnvWQ5F5yX3SF+l9SHPOVnVWnLvSGRbrYW9W
V3neDff51MbXLC2m1kdaL646iXh5k+FJj3wDZb1PQadSiVuTfG7hWIcwKKRHa2x14jpqZhydjt3Y
Dx1FoetLpSjGLTqpqjpiYQgDz2QqxdMzY9gHQrayV3Ia0hcRV5/ZgDLbr6cy4DvUmXMrw6IMzBGW
Asv2RApGZVBfoYgbJ8ceyycj0q4zq7CiQDHJm2EnlE4b1+icgIlbS6ZOVLKWd1uAEGGmpwiBl7ng
igqit7m9VfVQ4VGlqdHz6NXKVLQfRdazAHU7jQVVga5YWaGDx6StiSJpff7f+q0wlbpExOXh8Y+0
bLij906um8ZSbwxVwQbG+qRhsll6aM1MxrjSjyZNDbcORrzbGHfKq+tS4G01VTfHVQjVlm2yVwwB
zQHmZkZz403SQXBfgy5c/MXWDPTDQrjwZIYEbfj6MBgv4TgAysAIzuKhdHL0nFqnf2T0PFt19sJ6
M3lUpznEz884ypL6MEvUzWvyiewvPi6KUpUaiIwfBl680pTvDYBkyx60y9/l1FTKBuk9GHBz9KjN
eRB4iBZiM0r8xPbSiNzbVF7iZqYha8PYsHwUwOG9asz1d2mUwPRNPOAs6qy0uSesJr/LUBBlPr0u
dl970SfI2XKfUc5bJpC0TpV/oFv/N87V6qu4a+XXV8vB+v/Cabqcef+6Sjm8VW8/n77Lv/+nc8wy
fltw0Yv764/zVNN1vGQEwf29uPjbcWpav+FoVOFjEpAB1NfFZfanY0wH4b3AJj1qlcXsRZr43x4e
fz7qee78y5ydX1PkeObjrwBg6Rkawz+4nL8Yxoqp4cTpU3YRsEGPrsKyPSFVCfePOjK+1pBYjih7
OhbqpNpfM88Jp618YXvqZ5a9x5Z81alvdlavVKf7qsaOyFM8X419ILFgs5mz+Xo0sOG2/GB88fRw
N0zO4OswGdYztCAfMNXIFWyBmY6daBXmYDccaxFVY3TE6h1DDYLrQwmgoZtDzN9gAVu7HqkzGemf
cfbMNmqm09I/xcRtFXLMr1z0MqI9YjL5aGepbvJJYX1sEBwtqjtdrZs1Gr1+3UpEzt6gP2HK+GCh
a+681ImulSzKUOX22VOToOeDR4OrWrbb9Jycbddj1yau5vyKXQLyHXXvzUceQrdKNrtbZ1h8PNi8
fZU0vmAW4rlWtZn1NjzG/ANN9AqzsUHFpO/pd9ncbEi+IHt15U7mR5cW1SaPLEJBGpq20QD3A+N7
FYaBEPuhUBRfgaxO5DLSvEXOC2vH1j8Sb42hF0kT0ut5JCYOpwOS+qbUdoWGdQ1CgfFdKVLeQKBA
2gV+5lmRyltumCFPzXTBjqnaOhdzskXu/Jk0DdZ/EepBi96WBK1ZbHUVWY0Z9mg5e04o1q4ffUcy
B4YrSGdx0hyaqc780a7rlTRZglYoClZqocYnPHhDMHAwwdBguh0ycL5vM5ncdG7jbNHejH6q9NFV
3BNhglflWdQDRaKSvfdAI1ZpwnS3XdCqek98xhz22TN4NY06Ssuvy4bLtqvqV54fIVpfVKha3U5X
BjrfIA/Ldw0R7LqbnJciY8oiBAmaVu3pTEoLUBgtAl49s5iszojsGvgjrdknLALtcUcZcpksKE1Z
lYUBUzh1zcO3vAtTh71q6j1YhkpMZ96i4U90kPNEUvvuMDSQvOLwrLahu2miyTyyUREvxmA5KOfm
0a9BybRraXlkgCILeeuAnQRTv1zkXWoenbpgm5+BLDEKNQkASJaHpCmcfZNTWug9+1A4BAY6azJC
umEyr2CLuqtwlAjldLVa3Ad8fQP5fQhaGBougL9FlgQ2T9b9d+jF/WlZCMWrdobrypy3DLQGl4Hr
bGJts+kHMj+0dCb+XB+jG4UvMohTcGHukh6dxqBE0xl1F/F0zqZRkPAQFMVz17ELko/zaGOWvbHL
whmNhzkhrJRp/ZxFKDY8bfbWndo2W5294lFrRhnYiWtlq3jqdF+20UCmikw3fA7Ymu05C/oIO35i
Mbxy46zbR6zg1+RV4jNDSR8QY2nsx0WmjKSDCHUDWj0DKhMhSiJ8cFIPJBtW67g3HhH+oPaGmXYw
XU4xOdpPhPBoW9YJDoCC+JslXeO3/YCz2uLtKN10U8hKYbctGHLJ3LyOHO5kwDKDT7AlhtrZI1lS
8zSyZmyX+T1Byb0s6xNwd2MvPfbchKlxN2oLOKcPtQDWeccgHVooNTn3iYPOTWLEYh3FIrWruX/Z
7RIlLQh4xOn2Ruo043wYlAfIKHz2iqTOUmWx08Os3+fd/OKaVJ3s0oSv9nPkM/NL+UYlglfDKgNZ
Nc4OJYW9gfIUrX54tv2TvvFnIPYfjw5qrQWga5GkZv1SiSvQFOrBkMWZ+dcx9zrf4k4AOOETafJA
vQR6Rgv3f/2aSwf/o8GZ39qi9Ld14i00Q2eb8XMPnQ5VqtbjqJ2ZCK/mOlmHLbKj5LMd+GS0gZL8
TjUC17kY3E/MY/9Nr/yLvxoRjEr34zoLAl81XecXsAEWLjwrwOnOVMyvCoQpNAtwHVtj+9fvE4P5
z2/TBlrN0gzircNr2r+8zVADZ1U7tXdG9wje7kONbv76Bf7JG/nxBZxfch6m3Cv1WucFGuOELD8x
L0mOKf7vtc8/uT6W0uEfYwWuD/aJusoFAr4XgP+v6HIWhLbSxqZ77jChRD3SU+JAzItqflfRx1+/
1H99N3jxPWDS+O+XQc7y5z+A9BO+LxAmfXJxPXBiSnPnxdOLHNz3v36ZZRDy8zvSADirBFZSnGGy
X3rTH14G5WUck/0ZX/T21pgfhWiRXn6wZ/g3d9avbwdPAFMsRkSMVolbWIrIH18HuXyjTZDazg54
JD17U+I7bMp//V5+wVqQl404wAaZgo4WsPIfKIEf3kxvStT+rinOBQxZtetWaOgT7xJnVyjOD0CR
FikFdpbHv37d3/MKf/wQiVImNZc8Qw4O/vv7Hf7D68ZEu09zlCTnUQDWbHsWo9JINU5kOlgdyWWA
0AhZbF+qwYAnB12EarzqHfcZur5nXR1gJuG2X+uQkS/06P1+Uu2vUVjxmfl+vkb64WwLYtgCFinV
2lU4iJtoxoDMecUOE3KOP9sSeW/qGuxdrPDGxSO76s0G61keWrtSt4brv37bv146S4A0pHgiLQjf
MaG4//yVVrWXe+hGY2xgp8j4VrrvdnTY/ur/5tLhglyujp8/YMabACr4j2bQh/5yRiU2uxIB5urG
ScGEZEUBBpVcMEiyybgrR3JEMx7Lzzpj7zUbCXM7NImmEkXrhXx2g4M6RKQnKmPcSCSjEi+9mnuk
zmwlPiy81WcvZCFNaxuGG3vQX1Q1idcdy1eEx3Fs7lnHhcDcpKQ7GPRrNWbxsoAy19IdgAc2lnsU
deKQzdw1pb7HrjUEBVKk6x411j2IhGo7DWOG/dgQ32M95vClEO4dHKOKAmn1VOkLCF4OHWiLwUh9
ocgHRjDIHpArCNZEPI7ttYfU4pDOZrYxmhyZcx+1vu1WL9XoWdu+0vN1pXr8DfroXROmlxMyh8QI
xU4EtJQ7cJWCLmTUAU6KPJB6azhmBOwBH6Ft9OWNOyr1rZOqZQB01n0F79uAz8RXfoUHr34w67EG
wpGzorQF0dZN4aGfHLJNjCLmHduhfnCtovPtgbmBlbnOZxO2w3psMDKxA1EDbLD5GoOsWKBS6h5O
oLEHMTVspDt95Ivzv2Gh4USl6ZtpB7sx09mST1G9lYhdV7qIblW9ehYRogIDhtYmqYpkPbAFO4oG
QkTLtsnydWPsNyX5wgeavgp6uFIErc1kdoQ5AFOzBACQR96pJEPuuo77YtNa2Fy7XPJryomoHlFV
2y52Fkc/Jlh6tW7HKCTC34E6Oyqg4q7A09AVtqpzYtcKliLTaQXgDrNNVHmBhf60m4v2UWtVua4x
IWNmQUSoK2q9qFXaPZ4m7whxw7zS5KBeQf+2VmgW5gNPF49wsijeoIyuaCiZfNWFp2BKw4xhfiWd
daI6hIiYq+AZSSy+JVHD5JLpzC+HmtMMIvTFX00+PxduFu5HVw6HCfzOFYPqeA3Sdr7FXVsfkSQO
36Jz3wGW4VdFibppPA4bI6rGDR+0ctO203xJB4C4AN6jnVZ4IJxJQL4hRE/jO3WMGzoke584jbGJ
SrtZJU5NmSdqwy8sfszLxaM3ip48NRvsXosWHt5MjjLI0AncGXCDds4QROFoH6mA3D220OyQquiL
RI6VHcwpX3Ays4luSc5tErPfF1y+t2M35qQRm41xkT0TOLXDOakpoI/tsA/X9BFVkM3gKpm7Kqss
xXfSTFbH7E1/k6a27O5a0Mhm1ew6lbxMTQBY50POtzTr4svpM0hkywTtPzk7s924jW4LPxEBFqs4
3XaTPapbki3Jsm8ITeY8z3z68zE/Dk6sBDb+EyBGECBhN8mu2rX3Wt8yHZRYdkqvconrF2fVIBem
fl9aJCabZYg6CADwVZuG+piqaPCdcEYTCT/qSCE53+BsoVCthDwKq4CKAjbTE9CNURVYQE/nHto6
TcjMKwivY2CgxjM5ChjrRZ/sRMjkoWwy+KcVR5CqzLeJlQuOeHN8qltlecT5nQKNTsFLbj1y6LlS
nYTbIIjLG4vd9iaVAC9TdC27kCe4cZJ2mxQPzmh6bm754ZSsJfoY+4NM39k7v3YSoTkrZql+GOHU
eCAwH0drLqFQB+KoojKDku8kt0scBYc4b3p0OnN7MlMbcuWYRJDL+/mQl6jCsrnuLv1ckXM0oi0a
M8fR0TNCKQCeM9w3Vf8GYTTGitCh7qsHzpmqUV7FJNlDICsvszYlR9mVaKslfs8+01x/zBCjgI6M
tk7RDF5GgBpNzniqfDOfTdS9qYZStb/MoW4dm46VjDar/qJZJgpfctZ9MjCnfRN19RYfmI0xYOZ3
CrbtWFp1DoWS+EwjD8udziF5Q0B0eSfwrPt5LDMm5IV1AfqHQr+u31HMuzduomknkDYcElacSylK
99SXwXNvuj/mTP8+AovZWn/pmbI43pkDk+RiKt6MQe+3i6GW7dg5LJZplr4y9m4Pq0zpHnT08LHo
EY1R2SsiSS0mz0NVJ2eWxfrYkYp+tSuBLa+kr4LGO8YKFn8RKNT9asmmbTBrX02MBociDO1d2Zvx
kSOfvgUbAKA5Stw9MojJ14oy3vVyTq5LEwN31rivsGPd7/FcNH5JsuhxdufqABMl/C6mDglASf5d
YPRIty0NlRjEYqzEMGjhhPbXeRxy+GsqRo6DBHgbVkm9KbTKfhgrK9xmZdAeWmPdBgPWu63pjHTI
NFBCYkYYvYkdbWS5Z3/YzN30Ji3uWKY31kHvZfrVLRMHCmI2ExYpAh2FCCKhDr0Bp8mEhow9vrW5
rT+kC8c2aCFqT9/mS40Nn578POxEhENARONHUYLkG4vCPTUJArKJJtNF9UPPela7BNUC9+uS6KNy
E15xa8H/FhT6QcO65+Xaanc1tfiORMrXMm7Dd2MYwQa0QXuLt718TdrFhGyLytrTjKm62omEi14g
zMzl0B4heYuthkT5PDk6tw5O6xbH+VsPRUD6DVm9EFotHA+RY83cuzEJ9+kwx1CoEQp4egdFBQxH
eDf/5TAqQFPsSmqMK8P6yLcLCOPwYmpGAI29z9oy2el59MZxfN6oqTZOEF2+jU0pLmUZvup8CS/v
WxpSMw0pGAcB4J8NIid2yECW0DXoUNUxROGpqMp6awZEejEnjTZNZ+pXMJDZ2dHDCE+bCS62XRCp
6qpHWWfnnTppKCa9drK1O8zK+YZ3viXNoEcYHtQIYhEz7R0nbT0oyFjUejDvUga5b5dD/DxS4uLu
phtTNhH/a9P4oUNUPusWusSarqEfB6WAaTSDNxqi0asRgvhDm/xMVNC8RKb4GNe/R7PxeHG6E+Ee
mMwazXEveHBfEouuroiY+WY4ZQ9TU2cf9KdXmDKMGyH1N4ArL+UoNURuiMd65fQ+9BXjYbYCBwVq
AWdLQIS6JiAsPbi5pCu4MjwMEI5pTmIIj91IJ+q2asGCztoWrkvptzpuJ6dBqtG3w3zXZ/pLSOLu
GofYvAq5fCiz0I5VL5puQ+IYLNvQjs9TRjiBldOoHK3hVWY231kfWTy6ldNjdD1bpjaMVyuDRSRn
Nt/ZGKbC0+De7t3Buh3D+SppBXe6Qvf31ITPMCL9WDj4hsCFoFlV0y1gSMsL+uqnli8fxMp0NGha
NPIEm6OyjMYzlUcJF9dyOFpZkB3LsffaVIfdb2G0cKyGTFwX96JpJ9ol4cTA/A0ZHnVxeilZea50
xIvNNNNSGRYzy1bKSQkoyaq/0xYkOJmn1uz7Jhz3wONjjwNB6GH9niFWYJuV0hRbQA4/MMZlhzkB
kNDHVn2SKNn2WpW7p7oDSo38iNsGfmsj49lBiW0uewXsErVvBBwjs94QrfXY3oC9OxhBzmUwmnuB
p/9Rc9fkdkkBn3Zpf0ybmMYcveyNtbjuTaTZ18YlFwUCmPYUZrPyezqxT7HIGBUUjCSwMyjaX0mR
IIV1MIII+GF8tGk6hbCbgL6rVetJJ86Q2nT5i55dohIrhja4GftFXeJMvUCqmnZxLqaNky8UCXET
lgd07whSwXJ4S6Uqr+vt1J+K3jwgkete56kIrpPh1DfRDCfLyCuB6p+iVrD2s+lGx2Qq73njlKe3
rnObOEN6l7XUsYw+H6eo4bVpcXSD6G6ORSO/VU6n/CDKJ78JiveZYsm3XNxbEe2CvWPQ9N40bdQj
a1XzbVZbtJeRFm30Kh78CBDCUZRT1JKyWRtPULWWnasEZxnatESTM5A5R0YKpUHIvt2lyFu9cWiC
OysbxssQmuGFhW5GwA0bIICEii1qIJa5oWkuMGHz/gIDYtUPuktcY5WUTWUd0xkKO+k6BQx21bn1
l7aV5lteoIwnkhxAXFH1DKR1xa5ZD/vcrhws8OHsO2JgR1Jm1fMQDfNYtrpCnAITqHN1c9+2/Axr
obqT0J13/Nt4ygpmNmVoRGwxEZETg8R9hdbRL1AKbsgVllulYtebFwMzF17BOC6VTyuxurim5Bdr
9f4wt9cMbji68oHufR3vpnp+xS+NcSmp5kNYhh9m7iwXt+XdhwnqHiMQN6BigCVzaMk3dkMtKdWg
7YAGYEtNjXBrVK3h0aWOQgzgBq66OK5vA+yfpJXP+MYGsCOHnvn3m0QIt5Oyq/b1EjGSqYLkAFJh
eEUJvlwsvUQVm+r9oc6K+c6R0fyUFLFxqpdh9pQGhAHuR33RAs08NrNCaYy15jmz6uRR0yD5sgRO
oxfhZdgbHL72TM5sP3blFzOakdvBJxw3CzThL1JUh4YSvaJdYtID2HAMK/eUbtGJKN78KdEhZnAu
DJ6R64VEhmTF3pTtSJ5KILe4l2iwjNoMlQEjVhch+Kv05SvHMbi6zWxuuHNzzIDGjQ4zQVjbBZnE
S9EWlg9Cob0FKg6cH9XsMRacl3URvoW1+5UBjYbqMAcwN6bWIZMJji+7Tr7gclRHK6jDvcLwvadQ
JW8BjtwVT4faCTl9j1t6/wXVpR/1xgxhpAEdvtAPGESEoGNkWMPBOt9g1rBOY9y3QKIpTHWE55em
Ez+tpMqPIz/jvaUtjjfGglE5a6bHYf0+FuF4BKaHzBCFwxm7YrobWsHgMhqMG5uJ3paTcHQtC6u5
L4xMnkRRmD4Uw2JrlJbwiFgqDk3F86sTQDmbKCYNobCQfCAxjLEtle73Koo/tBJKNzg7E0G5A3Jc
c390eT1sM6G+WUweD5g3BeoRtz0bBABw+HSfOG4xohuopIYucn1sW/jEllpA+MPitMCgwzVF1W4p
VPEJYM4tIQssEg62aRFzXwoVg3S2FQL2UOheFFlMF5cHLTaoy0z26hDD+yVxwV054PlOq7j5UcXj
sDdDae5jJMqIO8oRXCB27CRt3f3kkoQQLFrlO71mPk5dbnjFyoEbR/HO1JDkCtRtN9CSXufAbI4D
MedEgAXTbYdfY6+n40dv9+4V+W3tkae7rpHldAzzQoJwYLGHc1mcS2m7BzJURj/k97wlIaHaO0HC
eSpSzonYAfUMgtH2ptgwv5MV4RxneGlfuHEht3xK3+pJW1+L/IcaJMrWSl75nVg3RIqkO13TO9+A
ib/JpCQuAxCP1wCnA11Xqi3ei9zrQTLuejAMfs1cj3NpjICzS3F0ATFi7MMSYyDep6mvMfyxF+Ck
AXwea+g+ghIxaFr1lgfDRG2UEzp+i/MBqlgfHghV6Lw+BDsCbDzdOTHsO1rDWikwrNaFceCHQWi9
OjLmM29lmuYPmrNY26qrnlK3CXxVoPGvAghjbhQnu9rAk9ZDcaEdVY4+OUjqiM/nGf8qHQNKuJ2r
p4B4VmoK+HtSGFJ9vFRKWexUxjMAGqR7Sd4yMcIMRAvY2NE8hXRhl8a0px1GUFtZRNxUTsvHUceh
NcOV2EtQOQz8Gf8OBqudyNZKNUKrRKFa+5LctI0YdfMat2h1gtKAYjMUVP5GqB3tsv8pW/yFc9On
Hi5KhO1iWVHsUDDTQaVfyoQayq7bYh+NuJ2x4wOeK8fiAE0qPFj14OwG5TY+zMbuwlco/Brg10Xh
bbuBL9W9JIn4zrAPft7UJb6pitkLx1zfJaqnaohstU9ILqNxHc4Hulic3sncgGoY5jcuRKmHMkzK
Wx2/EiAWVPJ1ihltQLLQjYykXZXgl+QDEJljUKjQQvUHTAxXo+qLDfLO9g6Gf3oeVf9q8xfLGx2U
zIjTW84xM8NxJ7zGxOtREGmzAtKWlui7RwL4Vp8UKOl0M3aIIaKA2521dXKyjdx+dkPdeIHlNvsN
ng+Id/MK0pL2oUr4YSZAy1mw7Vq7CaCAbqvJpKvGwrxR1fDoiATPWJ0MXtt0xiFskRTZ3KVbOuX8
DpwEykZSi/uqcxh2L61OgRnEe8ILSp/IeCwPQe/usJ3CHrCJ6aXFWe2Tpe8PVpgNuM6d77Uyun1B
X+yunuOJ4OCapDmDd3digH4LdAVgTTCJPQBTtirOdiRcNMJnIoopyLQUwTvW89A05cFghA5DlstA
MCRgT4nyCHuB8APF0D+Q+K6XybCY9g7ZzoHOtTciJpdBFafHAIrVNkmc1OuxEDCEja1DqBgilHlf
+byTrIpdjnN9pu1QOFXzPkLF+6qRVeRZvKhot2llB/HaROa4OG61Bvh+RItj3Eda5bGZYbJo2T56
8mnHtifgS2bGTToQQlTYgiYAQURUc2FRnHPyN3dhL57TCNBomATOhiZOT3AD4W60VoIV+UMPG7/P
xmJke4N8cjrZkcz3ZPc2fmWX1Q35seQ7ZArWVgu+xsQTdFkyffQ6wGYQB1NxF6FYOIwh+/qiFR9L
mOZHFtoetC4NuyXv5xPxl/R0kYJt7LDL9jzI4EBCHGdFs3W9ajG1Z5kNjpfbGkWptKYTGoXyFLea
8VBHrM0L8I2dciJ9N+btK81zfSOyRduE9sgRgSDnNRouAZBLb2zb463Z9ypNtt1I1l6DTZ/GcPOk
Z0gvZs5T/jyt/F9drSgxV3wZQV+2QkHF19AFE0UQbYSq5m3uIKPjGIm6r+T4jkXc+ZYvxnRTSe3B
InbLb228gxXSQ/YH5AGhbufUGVhIq6V+A99IbI/W2v6o12JD4FNzt/b4t27rsE0b9vwxRl1O+0ln
viXLOdnGfRoe4KUCUFW19i3gxHBjNPQm4zSjZOBwv5GTvkb8Nf2XJL3TAR0miljGfEo3mmpdv4lT
7q2orCuNzIgWFg9XSW2+RCJNd9rgJPuWzInjlNv9gxkFqItivT+DclX7FqcAzOkCi1ZDupyrZ+vw
oZshfMWV50qj3g5Ele4Dq4/PUJE1D9NVuEnIe3iOU2QkTSaar31dOLgUYY5sKyi8l9I0NM8AELsl
2tR4YgwzbGKbQhAyRx0yXihI05N57Ac5IgIXn2uXZXeT1n4jgJIpwLjU2DPLgSc8Nje2S+OkwFr/
noJluQ1EUt8aJcdZOzfGvbPET8kSdGfEOBBes8JaPdP4VnCPJ7Zn08T1C4NSR/Vh+ahUYfxUge50
vClEbBKziLTCoe2GnYLsl8l9mcVi7etkFDSmMspCvWk9c8KAKcZl8QwWvD0+fTJTOdhvabvCENAw
Z0mnSG+mxHiLYN6gNTMBfM5DlCNzwVMEddQNK4xZRfi9T0vt2ptUWd20yK0eNISzEMJ5JzkyclLO
xH2bWBVBoTb9MpoIoRdGMDmJXjTPXWyNV5QP7a4p2+Vby6t72+kVrlgMQw4Ko+pbPYBEcERTkb5D
14hhcFAJWHM5m400iTQFCGMcBczwW4uCayOJh8TZuGie2cbih4N36ifHxO8mDsUr8zf9BxmYyVNi
lT0xDfRaTyTJkTpl2NGXml7cHmXugxLgvGvJGaGynZ0gQ+bKi/ck29IZPTH2+YOO6nejoirbt/2C
H6pEBbrPakaUXjlnFWbtCtK11vOu5Al64L6xzVtOme8siP0tBArcc1P3hRlidMjYCWjuUjYMBmPZ
oaQ9ZkmS1mYzAWzdNRoeTgA2DNmEVy9WepO1xrs+xtmZ4yXTnToYbhsdxIuowaBGLW3EIFIgRevx
FSC+5UdmHu17KYaKqDOh3cwMHzwHxRx4RLO8w1az8MswB87SJGiJFS+iJY28yfV5eBEL+3KqQvPV
JuyW6UM+TLdxY2l+JSPjhCeEBkemoW7T6Fm3NEabbR6x7ovZ1X8uOY75CKLvFyPNkq/QOupHS5nd
RZILvKeqGDzRut13OIC+YcON/rGm9xy0pBuOkV5LHMzT1G7iJIjYneL+tROZOtJjHu8y3eG1dEbp
nliRoArbTfTNjdPqJJe+O4/sj0T7LqWXRI52KeeeeCvRHQyw1p7DvMvnMNbQnNKSBId7MW/LypDn
aiDTtHKSDjshpNqSeJV9XpAmRsDaPHluNs6PRGsmBoMzGrSNjQ0X9ScCRKcTe3DPRNb1wGDwdDof
2jx0sFaDdY/mzGWsfxRxqe3duOT7SuZmVVr9CICxHYSRvE8yBfKvFc+Tuzw5Sfluazqt6j5C+r2d
ICEgboJt/+j07les4Xq351XN9pqGuHCcuhZwAe2Cp1oTimwpY469LjScmyCNJOUD/auV+semn4Y3
LYrs+zlbcuZbtX2C5TmP/SV2jGqvYyG78JmWTT0lKCmNvE63mg2gUqYoHtslGDkT8b4w8E9C2W2W
dJr3HY9ojw9s+B4lMrmZ66q+AgnOdoVAiQUgAXQsM0I4IBD4fdh+WNYcppBe6pY5MztX+1ZaGrAi
q1Vb+nE1mviy2eEK1HeDKJgjRjCvVNBFvgMw9RwgFDrpURgeooAOSt87cCFiO92Wo2DsUmBggP+n
3aslGg5VDSQjV3n6hQMZurWanOgJoMvBFFTRKoB5lyhl7/IuCHdlPiyM5lkDepgentIdZnNzuRzy
AVqfMxpU/SGGmiF00i0kO0n48mqDH+kswSBut/Z7kN8n2vehrmDrq4jem6wJYszd5mesudhw8B6R
YZYYOjP7tV6TBX4lnsaLqhv9nSa33vH/m5uvGDIdv+/DaYvFuNtFKb71viN6adKj5tIRHgcDnLBT
zRmLnd3a5tme7JWy2RnUf3TJpzZ+56xteCMGfTJlKdJaN2+8GFbQHkNBhaCMqZPezS+OiDhm55Dv
mQW6YQx8GfHZtuvn11EYLeJG4oHiIfzKvqeeglULTP81/cZdF29unXd0S6CrWiQWcl7DIsCQlLWr
bN/IoUrvJFMmP58ya5sSmvhl7l3zOe3y6YkMuK72hokerAtry2uHlgDBasAODaaDcaf1bIKKwm/I
6RmccOTVxmCQl4edK4vxOpqOzTCSAxGJ3gRaeS1Bs8RyM9B50WZyZXdJqdmG14Hb9iAc/AAT4aBt
S8ru6LbWQCz3mMrNRBFy7SWwoZTCoTIIdtSFBQvNGbsDbhWSs4p+OORAAU6oY9XWKmzjec6EqW9A
elGsuPZ429eV6UmLWCMrlPoPLVNUTABxQBUXk7HlnZPeJI3+aHN+ebA5Pm2jMHfOMx7YBDRQ+c1t
eJMTc4ZaAs6b7C3YsRwiiNmIxuSU65XB4BH17MK4dttBSd51ShKuNZbdnk8z7Wetd3aWHujfmqKm
Pa4H6pTMqvoKW0s9hDlcvyDpOwbjkJ/jsXsNyI9AUF7AkK70ykNpOJyjqi12icCJ6vdxdNIWxfNI
DIomm8k1fPG+MTsCT+fsQZuz5J3JoPMaBSRUYvIfflZVDDGi6sc9mZDpV1x5LhTPOn6d0pQufsN5
hobbCvPNO38JKtgRTEq/MGRkpDpoaIGBewkDztagQyWAGzHqa26tXIhppR/OqBbgobHpgzjmRD9y
LBga9Os9UfQahIm9aVb1jvwn3ceSkvS+0OQM87devCGyGdr1sH1NmV0lNA/c6ZWJVl2+53ZBrKOk
fz1K4oTlkkNBpbPLGKpcxTea+ab3Oe3NytZpC5qv+J5Wq+y4NGjn9Y+Iuh+zt0YOpQGyzSbUdMFW
DcNvO8QwxIbciDitTujwwbUaXhkGydeIF+dLmo3JO525vt9hC47vGCqitOXnsh/6Er1MnZGcxise
bTFgzqAkmuiaMdSjDb/oRyJ35TdRZu6Bu93eFzVxm3h9jLtYlwwoK+t2oOzBcDybNQqcbNgHPT/V
xUAoQhEMRUaX9ZH89cYXzQHu/jkEN4lAh3yBNe15BsqoA3TOupzmqC1qlOfMLG7gBbBi11F+woBY
vitSKRipaPJMxpj1PSIiA7UwnBDwN1RvFCk7BgEM7OxQ9xkQu6dOdJjsGTVFVgMjXsFn21YNywnB
sDQFw2hb9MFHvDo3VSmNW2YTxnfoFa5JsCvFO1ZG3FGK1YbzTayareWM81NVde3BEIqmg6XHwT6P
JC37RhBrHfcIsWxYY1rXmkywkMqTnsG9COTc7c2my34OQgXPQWss90kSW08ukQXUQyFcP61i8pDZ
X0jlVcRAJyyXvxex/YtmEC2v0E1+sYrBhf1JAFnrKtQ7aKV3sW1cbKbC/RT7Zp+fzXq+VbJ47MLg
h44KoawG//fX/qyIVbhUiC5yHETSKAfNVY38N9lgNhX62GdGAE0/u6QuEWrasPv9JYxVGfd35ZyJ
Dxhxr0BGyh98wV+vsaZHmqHV1FdDhILGjAb2CpL+CCegQ3tu5S3Kd7X4obKhFTM2vwa6ngLN58AJ
rzD76Adn5fEPkX4aQoChADziw6QI+TT0sL8r0Xr8YEeljW6XlAB/eDyrhvAfH9+10TyRASXl6hr6
5RYZelNNONKuzOE2Q3HbjvvYLin9nnTe9BJ+Sxu1fxBE/+em/HrVVUjKSR5Rtm5Lc31wf3swxJoS
gMoE9BpaLf5816bjmAoKEjQKy/iqA1bbZEpV2yJhdGQk0XqHUG9t2LXpWy2UwKDJpgdaNyQe09te
N6DxKZA2vo0KuX9vrI3YLGcpogOx00RIkrZpQjXqki4/IsewdiKGcTpzYtqaHQUQA8beW3LBgMZt
jxnHTK8wyKxkdPs0GH3h4YQi8tsVGvKFxj6U2opJy+kjaCG9ckiQj8FkmxQ5uI7KMDLUVgkEPFRS
rCD4Y/ZBsSA6qwoCTwmZPdtxV+5iO0+vHQl8X+e+bwBN85YWS/1AgEd3G0PPPMNz3MzOEWoj2qAJ
mEeAKOZQVZPmTWP1xnbsbnqjbp/sUUO8FQI8bdA+eERSOkeChk9UmRS+sA/Gk6ayD95V5x46PwNw
aNQX28nroy3c8TmmoU8Td7BswJ+i4m3kODUrCt7NQA7PDoPtzzkzM2LDdc0DZZbtWpJ5vdps26/l
6v2auiG5Zkgl7qsqTE1I0+lyBO+LvQl7gy8nqFP4E8OKiaKIHzAJmb4CMALm3XozrNo6LqtKaMbN
dsoJQOg2UwEpkGmBJJQ1sy5RNrNAcQxgF4Xlxr0lskoj8PpLW1Y9SRti8GVZIfXL2+DDsUi1GJtb
USvfiZH2h9F5jg0mF3GO7Ugfy7uZFt2HYRU0dCdmU0QgWHRRgwXFZtta9hGty3wTGka9ywrySyrN
pQtDuBjpCWsPA6xweHat/h2Jt7x3E7si8mGhNobwdxVLmR1hitkkCbgE2XYN2zkkSmw4AYTf0Wiz
+6QtZ19va2bKTj0jLgHjAneVjAhgbGbenzsaf57oArwt+IuA1/fOTCPeWt4GjX9X8P6lIHNSRgu2
Ualdv5SUlFFFmoNpRP2zHC22H3tJwdfM5dksuh9MH+LHsBxolJCJy7jCCK91pwPVhmR9qW3SqGpt
0L1l7ORpjMoKlk4i9Y2T6eV9pX2f22/dNoait0ePiRkGQtOjI6s7rSlvYs4PQx7kl3jp0dZhv0cK
Vz4VUSt/EDebfg3rtt4vbhgdK3DJJ3yw0dUdK+eGzZfuGJ9gYaKQgYRtSvLQSPnG1MpA+VuJqO+x
kBQQS3toxEgqbpkUYNFRhDNtsad73WYeFhbB92ae3oJWVq9a4wRbaC9M4+j1OVcNVQY6TFMyNgvp
PDBs3SL6zo40W8eTbkczkx9QCoQykQ0C5cHZN3UfiI3ReolBTDHA2MH45sAg8nLFxrphn0dV3rgx
A2JXM5nyuYHcMRcxLhEkuVNoae+VazBfaIuPEIWOB+TA9fkIwU+UKJACtXBAGNb0W2PGowgY8+c8
cHazSF4humcVdWa6fcgqUEiDaYwngx2GRx1bqMuE8QBSKmXPn14syp930YTGCSoyyFXOlxfo+s1Z
s+bCX6Sqb4IShCoJfO5N2ULDnN263YwmLqIZoCLdc0xNuapouHZLEt78fp/8vBWbOmYLyxHm+qcJ
OuPXFX9Ec04lWxoXtQzOLey02ddAj//4r67iEorI0FoS7MkoG9nQqqj/274yxbLOqiZqv8Ym5uWJ
3LLGOf/+Ep98FvRUwQngiXX5KujlrU9fJKLfILG3Nvc2MYfW4A/owVl1fn+RT8p/LsJlBLsjNQuU
kc8Xmeo8iHVjrO51c/Q7po4DFB/5lKPy+v2F/nJO/G0n5krrEA8bjI1FBTXnp524qAqjBZQs762s
lfyqxakxkdmbHSqIss9v18E2B9dz26I2X6br4o5P6HBPv/8Yn2xhVB7C/gunQmSqEraz2hP+/tzG
CT2IcjjPVQDRuvRMN8JDn7nFjHhs09IPNXoX/90114dHzYYriwdJcfqp8gHR1gZkQog7cwnOXRTu
TdWfssFepznFBoQCorPp/3FNsG86EZnYgbCy/Po9gd+SmGB14g6quj35SPSWWz0o4q9kdNmvnWO1
j42DzpVwa06Gv/++v/4C/3I54adSmHhg3EhD//R90YstgO2jmK067iHwjfU1mYfwDya0X99cR7iO
MJRlS4UZjeLO/uQNb1PRVrpeL3fMeEOvh7y8T+Om2OmoE07ampnx+2/1a/26Xk/ajo0X/a/nSBH7
6x0VI3GVTBvy+zL6hgh8GZ/dltbfndE+BzFhRmgpf3/BT+eZf1zxswsO5U4SEWSRY0xvgm2rkhuw
a5t6jt7TsUUCUNE1YnB80sp2jTS6/8Pl18f0fz/Y/708ZiiHpcGw9XV9+ttPZZZxhxAhpBtXN6dg
qp97yKiSedcQx7E3DAE4uQFB+VxZJ6tPHjQaPH/4CP92zynb8VNKW2Kq/HTP47SRoqOZdE8O2HXS
OljNxB4x2/3plMsz6/zWcqOXaWouZO95QIMTOHfgwlTykmjWoUlWsQgwltyBqNacEeb8Yfn81w8o
OFgYkvcdJsKv96gfQvwbKPrus5yFbYHuUrvuplNMNgvExFZJkJDVvaGb/MPm8K8vB40ygqUJDVhX
tF+v3FatgMyf5fcpMup25oReuBsOdH5uPlbmsxx+OO0N+L0/PBHjX16Kv1/207oy02OJmoqXIlAT
pemhHl6n8ccc3puR68XTcwCZJGtvmZjhB4m2v7+6++vq/Z9X8u9X/3S79TIukZrn+b2W0tPEpnLO
7NqkyYKi2cpfBwvzTBeCdhwh3CLNLN5osn5kg/UV6t3WkfquBiRJZAF9IvOodJq1k6jQLdZvY9Ro
DAv0O5Mifyf6wq9GrtEs+Z2zjlI4FO3hOmxZ7J3dPPQ/4frOG7NYIal4IjjRiQKJrmb5SYETbNUT
RwT1qGV5Rnx6dlJGf85Y4a1oPXLTdjPcWCl5YUD3U6FPhz6oOHDK7DELwger0O+ClCzAlv8MATBj
RGBwVXFyauGruf46Wu6OKPaWc4tDbFhuwTseSCTDwLVT2Hm2AXx4FLSQc0pj31jGx1CrFzTXWFDG
zm9yyKtU6fAi1wEU4qcwfKiJP9gmrfFNtOHZdj5Smu2c+Z4stYpq+mEP7WrNhsDKFY6CuedwM5fq
YdLGG3IqgdRxEAXuQuEXfvn9gxf/XOzRXeFupd5ypW18/p2xDnDE4VByr1vOHa1c6ADuVDFP1E5T
aOyjGa1yjs7YWvYyWc5iCh4j4iMF4wGaXi9Fr92jNP3TCvnPHwOSE8zD0FAxE/xjS5Bg+aoYOtp9
Wr+b7AQ8J8UcSROPdbJzGWto80s3PMiewrf5w/Yn/vlbYPxIk8tkm7XWf/p1AdCZag+kc1C5DVpx
XhjK7ggTaXzy8xYEI5P+s2Ek+UqsEiJMGwZsly2vDDmi0yJ03dcyCZBydLvbpp4Rj8dhd1K0MHb6
mPbvv398cvVr/7qV8FmVWjOMYVUxlf71szroIlFKmCDy3WM8vMflN2fBxOkm9P3vFBOjpL+E+g80
JER2X6WtvzaAREx4qM10G2CLRfjqSQe2PJP24uc08WKukEmBnYnIbROLJ+DPicicCRi5m/zBHruu
pZ8/Pp1hx1yfNfbVT2stEPuKztxc3S+qOwdzepfGdYybUEv/sMD9y6quHMpxmDoujUxwd7/eKNAp
QEiY3d8TmmesPZ/onQladug0+30qpvw2dtV0SSz68UjDkPvFk9r9/mH9y3vlsIbh7yewHZP3p49g
2XE+AtInKK1+AsL0pcgXpmH1BrmXm70pPfvDJv/PLZSvzP5JBWfSn3M+7fGaHpa6mXJzw8K13tS4
ZMy+YGuEdhcB5p2MxzyFrCongfKwY8Tw//i6kq6ta/8PaeexXDcSbNsvQgQKqIKZHm/oDj05QVCi
BA8UvPn6t9BvcFuUohU37rCjJeHAFbIy914bhpBlfbm3htkxva8KfWHEhqOKFukqLAsw0nlOUIR5
lJC1Ot/5y9v7tUTG/udZ0lfsCngjyLf69T43ZhTQblkucgQnCBq74Y7/+wrhl2P881L+q36L3UAb
c9/qi7T2PiMNAqHXWj0jJ0LYPm56f1uI+Dh1xV8eoD+8LR7nRE0uFwTe17pR2wL3U+BxRYX/2JM2
5A3908ws/L9vnPj9OIrKX9qKXiubnK8bgCpG5WQVbn1phLptguLJKHs0S9khZFuO3naDy/8R3+ux
lWS9D8QfyBpqEU4ZP9f3Qyr+8iQtC+6vq8Svv2d5sf51vbNB59PseTUV2a1qWJ14cpA9kahZ74b0
8b/P/vcP4nIwl04onx704l8e21FBvkafjjQ8jo9mic6sa4+zlx/Qvf1lH/KHQwmM9rRSlsaK+Q8y
4V/nFU+sfxMT5UsXJw8Q3/1LKjQs3MT6GQbkf//3if3hrnK0hUTKXn3hZv16FcFvdSLp2+VoFFu6
2Zlusc2tvyw6vy9ySgCVWIAcJgMbsI+/3KvIR67fRmNz0areNnn34WLkU7bHKpBuk7a5Qir6l9fi
91d+OSTAg+WlZ9P65ZU3ptrNRsEh03mwcLQK42zCMnz578v3x6NANGHTZJreb5s224dahnWnudi6
uBS9fLDt6C/X7p9+xZcHna23ZTPvsqVCrv/rxUPcJZFjz0Rr5T+Jy15Xw4Sg53P02AJqxiXjRhaX
Gel24kd/eTr+dHr/PvSXd8xGMht63nLfGn2oBChjr0fF+9/X8A+PIKqjhYeBlR4c5ZeHo9DomZGa
qTsI4hUgBNu5xjWWn+cYXtx/H+r3d4vKzVRsHHkWnd9ul5H0PmlKSXzplDvz4CGvggltbia64Rtd
pfNfFs0vaxSTaOlz1yilTcv6fdlIQ+GIruynSy8gMxGkp/dzZ4LZWrL2fKaAbCoa+y8d2d8OisrH
YqVSNl69ha/y6/MSZFaG9rhzLx4Z9rtA+Gx4oik992pwdwDB7VM6GOnfntLlX/3XUwoAyaRXQx/Y
waJPT//LCmlXtE6y0SQ+Dc3V0axFumtbLJldKTD4N6G4Ndx4eGFDCb+AUvnkhU2ar+s+TV9nF+So
tGBwrv1uyC6xxrCaIx28m0GSXkKyp07EEf/l5nx5GPjFgqfNp06mpbxUBr9eJ1lB9PTHwrgMvvdg
al0+OBGa5iGMjCvTLO2/LEi/3RaKLYvjsFSwr/L+qUX/ta6bad9nbhnWF+aO22TRg3Qe5NAXw1qm
aH/r//52csvRPIkJYZmToxX/9eQ0JRgoh6a+jHmzxzcBY2fdl69EKVz++5X68vZazP85EL0YJdhv
+OKLCgAVCgGXTVJfzDzduD0doeo2d6//bwdZ1ql/XTtUMaMDBaK+OHG4Q8T+kPbuBiPVX9otfzoX
CbyMPYFvUhovt/BfhwmyNpj7kBLOIXIwex3rm1b8pUz88iX853JJC6ATxDKPRtKX18TzMy/sc7aR
OB4fLb+6MkzvhvE1wJnwlMURTLllX/vfl++PBwXTvJwZK+zXFWHOacFAueVN8ogEmOu9B7sensNK
YTJMD8p++O/jffls/P+T/J/jqS88sUaDzZ1Sjpd1gJPnh6kSf9m5/enxlqClGT6BgLa/7nCVqmku
gkW7ECC4hJ5m1Wel3JV7/O8T+eOF+9dhviwRfRWqmfzA8hIUEWrlfVjvK2s/2ckGw/wq5MD/fbw/
rRF8nUypFr48jdhfH8Aqd0oCbCN9aYq7NPjMg23qXuFKz/7W6v3THQKNBiONzykr95cDjUns16HK
eSLAnDjRvrf+8gj86Qb9zwHocPx6JhIDpEeGGQdw9MrKkUTFSL1lDS1I/uWi0YL943VDpMOLxcBJ
fd3UuubokNZBJqAp8hKhpE9iIIFhm7Ea/FWDG+A48H26SXG0nhtpfWT4XbbCRWigKpDgGlgOXWz+
Atwr71hXAm1g3ixSvszI4oO02xB3lTRW2MwkkI2w8H7GonAO5eC+YdsmplnPP1LDcAlDC51NMlWV
2nSRy2wNKHMLJ8DyDwUJ53fgGNNthGlgVw8wRag5FjVtJHiMhbsK1dCuanwdeIWeMobHEzyuDVY5
vUdh+N1r6wjDF5FLYRW/Iwj4HBAFb5Oxarc5oWdXCJKxfJCV9wPpDd0dK8UyzIxwn6cQqRQ9EJAb
SXQhKuRUzPlhaFpz7eEsNtAOY/p1Gstbl1Eh10PV6ceOdGTrGh9xDHymRpaArhz/dCzJk7aw8Vup
4698URUbV2GnpsDz4TiAl0itMTg4KtF3Vpl9t/NQbtHuum8uTrK9DR1mX1RRdxuSqXZgx05oZCDw
uJjtsGm83No2MWWKmaagDWIn2RpOq+4bu2/OpsZ5VXRsGUBc6GMKgHZlxZU8CBGUb24bNns1dNXW
tbA7+SV6Vy+y3VMhOgIPs8zY1jjINq6NpzSo+/dGhs66UJ34GUjc4lathqepciwcjNPYQb6B/TLJ
mjJ7XsSgtQ5Qv3t2uo37Lt7MZKNCMZyGaoXYRe1Jq0+++37RPpWtIzdpXgRQsKDsXGVDZF1ZYf6z
Iv8EZWjpHfuuL1fIJJ1dvbDHuwITKqJzkp0nXpkh9sb3uPdhfuBg3AL1drZTEdsHLTHxoBitr+PU
8075ULcH5S8098gkUDxyxDkKq288F+4usyb7LZwdNOxWg6KzIzu1QlW3ClvyiZN6+rSG8wBLtC+m
x8ol5L2O6LLrKOpvgkAHe5UECXjlWR3GbvpE+2lgffO4H0u+lYPBOttEGXgkjYxq7wqRbL2maI+N
g7hj0MGtiK/69BRXS8juEtOduytsbNYe/WN4KJpBHoKyA8SDGx1pbGZjnICDv7bT7mc9GO/VpOgR
1W6wD9zaumlkzpig0RGLyeS+ZjADHbIlcgx9MWDkdKyJUc1qF71nIzC8hfipCc+5K4bSO1u6bHet
SkZyvxEed108ngfIFOi2oFu1URVeN678YfgmOlWvVWtRYazoM1yTMnXfR5Ew1GJzvC6Qbe4yIzBX
QSvGo4jzkfrajq8JNOqPxIkG90E4x8dGl0B3x6q89Sc8cP4M1g6/ESS1ApirYeGLlRJ0QorRCOh8
LDDG2d5N3EZQe5HD771IfXdA3mGuQXyTVt43oGcLvFUSbJlaiM/zgIZEqeszPlGqZDO8HvCmHwtC
ehmcDDU90+jOM/txE5Ve8Rzmjruy+c+dLTu1GaFN7fpkdnF8lDPzDAOTTRJggDAGa6cXk5zShd5U
BEivCEcW4OoWnxHphqs8WwBUOZ1s1H3hlcN/ruMGmEnUlTGMpFp/Dw0sdBB74KJJ16Cb2VXTulUu
8lmH4MFmAf96XgS5OczWdksYYZukI7pdQvV8z4NV3IflJmpNB9F825zJj5YrtEc9FXrVPYR01Hft
Ypnr9FyeIoLS9n2BX9sp5wq77MwoMCUzlz8R3IkZBIcZ6beki+11OoU4v5tY8pNrGkaE0pNa5rbQ
n0i4IikNo50PZht8r78tY7RDM2igHUFiFXOZQn7Lg9FcVxgf1nHlvte4t9YyTj+HovmhUeYzjEw+
e2W82LoDnDba34sgD+BFcaI9KgwSyKvvStHkJeper0VHgqhrJ8lmBimKpkxHD7ShyH9xwUEUrfFY
pwROGBVZBImIkDeRqI5MDuZO2JKbpPMaA5ZX2HsH+/dqqPja9lKGDGmBlRREKaQr/MfNE3+QNzGL
R0x5cU0jgRXjKXYbRP+qyp7dPH9yUIm9dJ2Rnwe8NqdpLsMziQJ+hZ8NJky36OvcxSCNn8T4LkPP
JxgD7xEeIQRnfoiuzDfwIdAf3IjId0gWdn+Q/Qm2DfvdVUM+7GFcApnYNZsMzZoRcyg9obDuEak4
Otlbg5TbPskxuvOe7LA4O/dJJ4Y90oTmGmpRe6O1TE51ztq77ICv2FqnhAhHZMKV6ieLkN70ULRZ
7iDK906LsDL1kp0m3GwPk2HcRexmeLSHjm4zFg8cH/iwpD2t+dbOJ6vvhs3cNNaDTiJSeeCMd/BQ
4c3tYwShiPv95FkGDV91i2rtu6GhEawg9ODGkDUX0xzCSzIuPE2rx2rjMxX3S+/DTwoSJgjU3br+
jFiY7A14JICyVxYmKJh+Mr2CAPzqNupNdd3zpMA51HYW3wOlSyFRUDipnpLBcQjHAI5Rn7POCO9U
jFnYx5m3bhubHt6YIlofgnFhaRBMwhIopH0IsoSbMIWKbEgtGdYiuMK5EYa3FneN4aQf7dy0gDNP
XbhrMzwDxYLdKDJefhozwSpjDL123Q50QVRkqwx8+YkA9XFnkdtzbDDV3PSpRJsQSlCSgfxBsHu8
bXATncy2bbeDyLxXIuZgZcd5ecgU41P0yfbOwyq9Qc5jvTZQkECWoEJBLD+rx3nyMCx25GRg1Bf9
fQ5YhGfeLK6FRDA9GNlP3L+QzhNENY3p1IASjfh2LpF65qpPD4xS51uN3In/bTfhlXQGRKJ4t87T
MmcBHBMSCzIFDw0p3ftQNXLfmrB7Mpyl2Ag6/VxUdLi7vPKwDthiR4CfS2Ye1qd1abQ1VNXev8VE
ynM8VT7x9EisvdoQGwBL/h0ATG8rzQGh5khiUphRPEFbjXCo6WerMNoPB9sQpop0yoGlzTm7M3Nm
sbfSDuuxHMyLqKrgMehCIAFdNe7Tghjt0C8mMuWYwpOey6oceIDUlZF3+7mdwkcTAMF9PeJ2GGxN
i8Fn6BzlgXvUYR9s6T/pR7l4qwDeeluydTWrcoaMYCR+CRmkt489k3iRqseo5zMQSzrvwSkacDEB
NWQ0eENJFkP1w0b+Dz4vGy483jwQwvlhSmbmVUFJ29TIAky+weEq69PyG3hFtWP0ba5MAyFsnMyk
PUxzfWu2PbrHxOeEUZWW+Zk4nvax8qcPpzEbSqDuE3JPeD2Ndn3d15a5SU3xOarlzo005B1t4XsZ
PPjyeNNx4k/RYRzZQjPBRsHtsbbrioiaiAnuyihYUb02nne6JmlrwOC2k8STPwTjpNdGxBtJfOjT
gPYWrzxZM0UlnK1V7ON8912b0aOJqAtGKc08dPDTfqgA8A8YyFfmOHR7FKAo/JMpZebriB2EpXEL
wylDnBxkW3KR8Hw0ISgJj+L3PCnBviHJ2lMcZ9W9IkHzUI2OvYYgM1wDnW0/uNjT3upTfCgDoORt
4v7TVqsaTnvMzkQXJNgT0+ARTygWVbxF+8JT+MlCD6IktYdAyRzVZysR3UtbevAYcZ1ufF1412ho
w52aqZls7bR3oG3YBJhAkd+bhA3HLiUS6KJxnRMXPvXVG5D+q3FU73ZC8M1nIu1BPKqqjW2EQHaZ
HWLYSsFOmXX5jj1ueRjpeCHXtm1MqarfVk67wOwL5a+zboQyKL2xH58beCbXzsBnuXeku8rx5B5V
i9srd/2IcDHpbH1Pl+SWx85KCeMta9p0lVexv5ur3P5IK8G+xcujGB8T9rd1GBeLsScxqaJ8M15h
C2hJHoL0vM5aOyXzt522fZ5Ed0ITDIAouXYfotiHSlfLh35APx9GjMpZ6707J0b4H7jA/aq6wvEB
8tdt34SyumnFcNQ7aSq/o90b8a7CEn5MMnQ6BiX1JrMbvYn74ROKADm9ZDIRGJ5C4pFQA+lL5nBa
qXlMJ/Wxpmn7mGj3hWA83hKv5uyHGmMcq9mqiIK3LGhJ8kmlBeXRSjbpsKyDGMFW2kkidky0ddjR
Rdd564LOs9wgv8mByyQbH1IUVb1HergWGTUMpAGWS5VM17Ab4C2JRM3XntB3aZW9dcCXDoODiWrV
2dijjMyvMT6DzXBHwq8jDMRbKNP5Dv4cnwYQmTiZeDrxv0XPlAF0miEKfjpROH53CXa+mxD3HPgH
RjAXbXQDVA1tbTgrAbHV7QMWBFG+tjkWM6vwbEAlo3sgH95eGQGYHkqO/mjFnXubBjUvebGQ0npg
3TB5SE6qmwlyBgHAtzS6gR6p5i103R9GxoTCYgdyGglJeUFabOzrySg//CnAnc3YeyOlrddRi2/d
yKMW71JgoJOwcXyxIKyVURkHjDk0y1EHrEwo0psqCOsrZ0CSbdrEbXh0n1aaTb21SkpqPLhjxl4O
A5EYDiymO7MZvRV9SmsrSGdeqzCZV3kKqoyQE/ritjvT+aWS86PiB8F45OyWMH9FEcpVQeW2iSU6
+SSKpw0Zqf6mUobclH4331lqso5zDKkNztZ0Hdqpwx7D1/Ta63ovlQ6v6kbhls2VB7Er7m7TXHUE
uVjdO4Rj7+yMiXEz4J/iTsX9LofP/RqxzJzxFaebZEyhO/I4WXcUtdjmywhglV92DyCafvRDXR+j
tvdXjNDnKyt66LIdETsJqdK41LSVijeK1571hZpHG2pJeW8QlbTa3UYcb2OFllqJVrPlw+GWbuIo
Sjfm5PmvsnTwlCpM0d/mwP3AzTE8hVZRHltlQPE286mMj8xAAYyoSoCZ9qLW+Rmlajym9WhvgjHJ
tpmJJEXrAIGVwJq2zaemvGla69OxbeMEH2tcZXNvIQTGScR7FWMy7nnvZ40JPh2d98Jx2wMB9DRI
XCko/WqcoURxb7oiYZqPpfDZN6cXFxMEddUEpavRVHdGZuzdjvycNKclOBRUqwg3YZmkJR4CEOO8
d1ARcOw1eJvnC62LHiU02jK0Kc6t3eP0iV2UAUkF7DvOzegQyyA8eFVR30eW5z5wUvbKcXksYw+Z
YTO8wxLCJyTxV5oUUCuGPjj8277bDmkuX7pYx9upzex30s2tG0LQrHhVNaH3c24zkk1YTc+9RKSX
tQ3MDzN4wbSCnCoySLhhGd2QfAMrJKutQ+P34Qbj8Le5TvstzApsmJ7NuolifJf4boATR38bAfo8
0VqCQUFeyY6JHpglyS2epkneF270NCcD2U6GCVzF9krspFO+yRH241bqfgxkwKy1SPUh6mrymzPu
ngkG7kjccHOv+sI4AxNwzwBQoxtXZvMuT710O4MtpcmpOQ2x7PiNN5/Us9vUHalS24IgPilpW4QB
r6X6zlflB4B/sDWoptZywu3aGiNGl0H5JOehLQzj2OXjCQ66coby1o0NLFQFduoC4z+/z4kA31vV
NjT9D5Qm1c7oipGNoWo+ZiLrTUT3lFXNsLNkmd9QEfYvYwHyxq6DaMWGsQRCpup9kHfpwhVgQzBr
J30juiTcFUUvNtak8i1bGWjj5oQXVbdZciAr1D+FrvUTjz5yXD3Pa10pCFTS+6m1WQFMzdITa626
RmxYbGQ7oKAMQ7u+r/JuZO+etTiHagmscgghKWFHXBuQd3caN9XKTvJvTK0iXtv6MxrBROBNFvbJ
KXj6u1l8X/y4q8jU9OYgwFJKA27/kQb4Y8pGidscP+4W9i2NOEluaNcuFMDEu3JnaJ42Yv+T77Eo
0NHqyLBIPYzlONKRy0DiMSLjOZsa89LbIrrUjV1c+6nnvmLPojPFjnTFxQXXPONQhvWgDtIlCBuv
nr0F5pxvpQOSzbSo1IywswDalE1OIjdx6WDE6kNE0NAhEE10B2Wt2RREDu1Hbsu6SwbrbPfcmpBw
5hWIHLUtB4g4eZDM+zLxrbOFbxkAl8DTZsNuJky23P8TAlCHzW4u5g8j6lwarnp0ju0gox1idbAx
VGw70WCtJrtvODC2B4jjRdyObCByIJbOcRjlwdPxY+Xgso7KpttmsmUzZkbJER1NdUPYd3qyaM2e
Z4iFfFJqIX8yPNRvjte+BjqLzgKMzz5tQJmMcfIZNuPAz6fhK+clNyhoOzx65KYDf3DGDSoJWlSV
hjLrpuYtxGjeb4VNeQpJlc5Luz3wcto7UgrIeS8sfTLqsXiwgsR9HWfvm1uMPC8m6w3utXZXuvBb
CCn0jlJVJWtJVTw2htdsLElBYRakdIjUiN96y22vCAPL1io2oJtS9K2NmcyrRGf4oHJDP81xCyud
jgTUZ6cNggduhmDHl2mfAC5s1a7QkFQdtMKicdTbNKv+xLCzAzY2WoBca3N44lMnl46udUQBZt5G
mqYEJVB/mHp34a/xiQQKizxCgm7INXW/otf+mSCFs1b04yiuoxBuQtFl+U9arihIvZoVeepG59oj
A+SeCrze2Cp1nkep+vsE/gAJSwHxAkTE7QzWRG48T/ZtPRrZJnTHkr5FW6+9YBph7be9uu4cunCz
BYuMkLJX3HDIiMbqByav4UBAB3iEcWjRU5mYWnYMJuB2DLrY2cKOrq26HAA9uiBNfRjJdWXJF2eS
r0zbTQo1/a7SqMEKXbHnBz7RHmWFMtwgNM4Kgu7Tzn0R0sXFfYfkQbcnz4coUywkttZs61crt0Ba
1Hmz6fGAWsXrwuIamgerlHwa2kL99Fj0r9x8eEPirU+EcJDKSY+J1uVbnONSGENyOWgZtGuCN9hJ
kvGwBWbK+kvd+5a4IG6sHFdl17rJQy/KmtFARVuhLghUT4roMGhhMXZAPEayQn5qHBQZvHIqQi3d
OSXMo84/a1/oNzXrOgCZ3Fi7ScZPnR+xPbGHt0gv+F7J9VsvuZcPHl0C4KddFm9wNc1ga/Ncwm0l
gH5lJsG9jobhOiI3LNnSh66apxjrRbdL2rp9wlrVrc0m9kGhNGDLq8g2T8AHveMIw/ElqM1mw2uL
ZMFpgmM40Sy2/OiZCYK5LryQFAOBwTDAqXxgYxMcsVqJjUpCUhNLYj0IJ2rXRthk+6Qb6Nz5fbnw
KtWm8vS33Cy+pWUu1rADMQIrl87auWcjWW+zoLvLPDBynQewlgCGhN1SZG0reC20ddNvnWBZ7HWe
LQmJDFHMzg1eKnMqKaJHvzrApd/6yTt9szK4KorOta+Bzy75bn0bx/sazcjNjKsQhaSM92hwiVaE
l0EMWU2DKxcgvx3D+ZxT6J3FYLe4jsvvQRYu3cjn+iVPzk61Ew/LCWCR2JTlznHOEu4R0G7wOHLE
n81XZJUwwK8qrPNlQH6DsCuxdwRQy5YhEuwYaLt5ofFSS5aJSXftycX7Moe9sZqS9Amj2dJoq8Uu
yTx1T97Mt8kS5ylNH2de+L2J+pl4AnrxGVxoMoCu5TAJMkUaMP5m/APCKs439+z2dzmuJQWZjian
lTuU7HkWvM5UY9dWznxn7U5G9FPLoXtMHK95F5CkNv6EqRvXqZj5vnuJ3CZ5219cEldPnhW/e3bz
HGoTwHOG1b0VPd0v1wDbPJY1N7iI1z6Yxke7xPW+koCmbjttDmdZgluiJTysytiAQ2rQiC5i2hFd
UYZ0fduaaEg2pTBUGI/YQPjsHpA1ZvRhlRUEgWSCjj59oozJBqvwxNVaywE4TK+tHp55F+8g62Bq
aHKCFCbG2blNh4bIAL5q0u0em5E5ShVH7jlLpjfWc2vvMupYs+yZt/CUk02Amm5dYFpwePExpbK/
ZsYUsSf/kNgzGRBaS9+Hb88qy/vmR+6ySbJTr9yWDbUatm9CZIbwx+iO0ZYonbnYMt54rVh/1gxW
QNEE4wdkdfBhdIYYwpiUJBBdd5Yh2RLGejQ/hdE0Z91ixE+IzliF9G5WdU/qHo0nIM00Ci72VLb3
SRxhD+lNYd+7Vl5QGs+6Wk/F8G6zTG0yUMFroCYfZJwyb7WcaqJH20mIuYn8sEJPXDOvKa8VSwk/
RH0r2Qqfk9CZQEQqycDEx8PRiAgroWAimwcpO/PszQzDCvp24p9oOX9ro45mr+ctE8oASxk6mWDa
ZG3fPlTQWkHbpDWAIjB0cUZ8o3LD6LHXYXdb5PUHBGtrKyt/yerlU00dR7QdOMoe4KZbTwxfuheZ
QzmHopdfG12d63Nupfm1yQTJxYrSjvA5+2SX9kTxGLik+bRHxVUfjMFF08OHwlVQK5pd+zSIhqo8
MUZA03rBv1vPpaSlN1n4ijulktPs+unJMZdyu+ZeMEhl72yF1a4K02hT+227q3u3PjCoIQanKqId
NQcO/tK3WPkKc+XTVt8EiXoVRfaMHtTjpW6i7RwH1oF4HnXwR4v6LWhHb8eIcrrvbSShrTvYR4z7
43ZomvyqHGu4fY03b1DdTeAFwTClduiTcuSgmJfOeG3Mvnd2Q/4GGYXvZQMwbUwFcwDTIu+1qcl1
IDV1zb6XNRP05SUSdVRvzMCp/VVtpuF1DRuZmYxrrRijA9NtgjsWE0m8TSBOjsjSQ9/K+LDAO9nc
kCQmEp8NAhEC23QEPYt5Rq+HiQ4WFBh03wqBAdaemgkgiTYqqt6kEMUqXsJhRrq4uzakJ94nQJ59
6pRVn+r8ZFEYMd0gbXsUVXMescSdTRVbHykxNvwR/C1DDY4IomJ58GSfXQT12T5MuktK9N0+cSqw
9TIT122yuDyk3W8AJM5n/Bby5DhKH6WBNar0ApKI6rh+j+JYb+nOZWtJJUoIbW7xeeE7AMM+JdXC
7B/snoEMIIvmDJ4cEVHQNltVzIs0RuADEYr8Jj23nOlE6IufzvPB90Nn2/cy2g/ZwIh5fpmrvj4Q
MFBucfV39yzWE+MijNZJ1WUHoszjK23V+gyoAhCc3VcXrRKPqdbUUeTNTGOrMLlt6uFBUngejNGm
KdYaklywZTotzQ/l1831JPFiFW7rHJvJmh5039FtosBYuxQ1BTgjO0ry2zoiBd7wh88YYMJrOBTE
1E6Lrd5JWRf0EH7m/eTsUi8O2D0PKUNtk7/QLxSzYpAXNhThR6vsYk8yFXEpbcpQNySIMk3c/gaz
AVRuszL5ngUVos/QP5FF45/4JFvHME00BoEcPohOoZjzWZ6bdNqTH1VvqPErYiX1cF2IPD2wiHRL
mUjIOG7QjdMZ00EYukDS4FAfTyUo3GGKVk6injLd+XtGPPVJO80SCVWZ7H57XFtOC/Av8CFZlMHa
iIfxRo9hCbF3QQbbfknGiP/TyMT3mj0J8+nvyiZ5xfGM7GWwZXrpp2lYm3XYbTFdy1uiAuU27Rnt
WiosTomfqhOkqHif5OlTIt2Mjagwz42yRi5ACwOjSIFZMLFh3IQI1hnQ4DK9mo6WCsKXNJw+i7Z6
w4MXrQUVwDovGzpmPaUAM0G2fkatVgtrHEWLa96GAR4H302bXalma0WOhbWJWYmui6yJVuk0MSB3
xqe+zBBALjHUJbPTm8EJcjC6wngmhOaIdPtmKkW8YxJwQyyet5t79d5bbbRRE19aT/CIw6qKrnzu
6p59mrjxQZBdELsTKz9CryEH0t8FXeZ9UrAJgIRuybwoBd1iePVxaqB82JN6h82iDwjSkZP4AXTY
brRXBXvjXUQSIK+C/e4lDPi0qisYlMverDJfZznEV34RELCnPSxQDMPjFf6zAdkW3YEYk85ayILH
RSf2hZyn9FpoCIBzhKNwjqJqK2JN2FtZi1trGR34BbtDiZx2pRwi0rJe5hcndDxc3MNLRcm+gSdX
IwpYUlREow5z4DN+dwz5MwAzsLwICE3c5BmUYr+eXeNTOaYLD0+/+SNkjWjouuuUlfuQGJxNaNMA
0o18RkdAVP0g5sNMxOPamfOLN8zti8Mv29Cc4oabVnA2SG/bpG30hoIHiqtEIdnH7kaE0fDola7L
SYAeVSm9JSA47VG37rxrQKZ4bf9cBswSk4FcF1F3MQAP398w9gjWXt3nWz8S7dHqsvauM4N236Rx
8Qiayd4Qi2GtRaiIS4P3VayDanDelWU2h96b7NdQTO2Tob0QRl9JFhpTEw//aKaobZFKNWyttl5E
r3CqloqodoBKa6e71HYx3/d9jyGRXhTE9AWHKdJr26maD2KNiivaUpIRvxs8wqrh1a0GeHdhsR7Y
MjDbZArG5rM2v6eNx44Hq+W3uQ3IThbefBijxN3ZkU13kcljach16SPOqgqoesmPthxeIiN8JDsI
uP6izxkz2oEwUzw0aM7w7IUcAbJaua0aBohsj7qNJIT+ViVD/c1sq/4ZQFG/TtjtrrJyhO5mArYR
LV/ZxjPMGzaLIXzvzl136QDVMs2Hje92Yhv6iA/GoAgBJTnWo+jsH6byE/xAxHCOlp2shaiCi49N
ctWoUhA0i4+6dRhgAIAngcOi6kGsDpeVccVB2JphvtEnt3Yw8MAlVCdNXifdqgfV/IoMytrFvfvk
NY51b0ttHdh5oc5x0ooFXvNl8VRAJHY176YhTwh7CB5icINnRoX5U6uQVRSTl10J54QqikCU1Ehe
APu7a1265BKW7H6kh5iMAYV5b6fvSOtp51xAOFEOrInQXps0n2OoMClD/+E5yXcCORHzw+uq+N6L
5CaYySJu70hSBS1iWmfaNCSWUreEn1Ck+VTS+s0gdC0zfY/YtyeEjDvl1AfpPBJNQcwQL6V60OKs
1JVb3IbRyYsP0F9jRkgmdEzfO6iKKu8K9n1AGoGfkwEdyVUev0oSXGyDy3uYs4OTf/ruhW3XKjbZ
OTRXNCLFzFbIPLe0PotuG9d8VGDLcLc+CvdSmk82e6riNor3jUsRq45TSa5H9iMfDhlNqMZYWw0D
qvJqoqsUH8V419Jk6pgwZj1B3Ui+Uj5tdfsTeBE1wo/G2MD5rburMf/sME1bwc0cfhd5TZ4NSRg+
apWo3oXlY0gm/f8j6byWG1W2MPxEVBGaBm4FKMuWsz03lCOxyfnpz6d9bqemPBoLutf6Y3M26uxg
Q1RL8eA03pZb71xFN3VNFdb85ol2DWgTPOnDdu5+FvALO0fGyF6lT68LyFQXh9OIvIDFiKitEmS7
mPZGdhTLyU3gWkUR2GKvFw9l/Vzy6rQs2he3B+gn2W/si6C2qL91fbd3g2r8uX1rMvljyaQ2kCiE
lej80Hbvq/ZN57yM6/yYm7vJOFHncVAFGYcs0ZwMg/6dJZTEIUI1CFxdSB6bnqIYr+NAsuf8wwm0
USTMDWBxoj62E/cOudk5wSh6+VrJgwSJoPJuk0bTprGOCUojnhjukYBPnSfbxrhqFGGKj7i6Fsah
T35uodC4Ef3J5hd40UwaYS6eurFfH2Ask/PgUXHU2RT7fgvjeZlf8UxuoDk6cYncXQ2NhR9GQ4zT
7zL0M8oOe+OnQKWouFVJKE5XjUqiSxXdpYLyG7Ra+cXlHpeUz4hOb7YV6y7B2Wi/VKW1MLijeElG
uzyA7n6auZnfke0XOivbVX6ZKHp1adVi+OrbGSmUuLq25iuL2tWC7k0OHWKQ5Tkym1NCup5R7AuK
5icalcjDIoKdQg5iSBDnQi7dXAjzxaInRnDkeS9jw8nrwasVAKnRRowvRAwHZJn4DdNglu/oa2eH
4qcyTS5xiu/5aaa4R10knRgzC77dvWcE/ibHFn7XtS452SpeTpZUf2/PL7r32ES7DAHmWv+BT+60
9lVfH03vBbH4WvxNRMdDYFXEyZFTsdfHDDXa7lZKYNrETS8fafOSUs826vsong9y0v0c6UZTYbH3
SNcGtGdYgEE4LKhuBPI3j9DxtnzqjNfOYrzU9sy2h8q8JeGT+p/+isGDsVeke2PjpeSvHsuNkl8z
qWsqO698W0OKFgRIZ4l85ObgSdoVUVFA0N6ME8HzfmjZ4vq9OvIH8Z8fJ8RmO+SWAbiv5m4Q/N44
bhc4+cNNBQk3qZKLtxhMJByIPAMsTYFWlGHaaa8j8jPyNzdu9JDb1znJ97n1z0QJvpTkhwK+xvW/
asTWMT4T6Xa7CucbBCBQvWsoAeqNR4NEVjCRKgNpyjOlkjqbIvHz5XIRFMJZeKnm6M32UGYk0TEi
FdWJNn1KIjVNCFaoZaeG3h/3lhE4Xg2S0cYWJhzCiJGVc78Jpmo9tVTgLHSaJXYQW69lRZMxv5GZ
hQdBQCXJjN5CevKFPcu4wx59R7qowOsfu/968yZDne/ypQ+UFn11Yx3kCSRDeZHLQVNvw/Rt6/tF
7YyMvDsiBb3Pyr6SHOCnhIHmFrGM8tiyJ5b2rqTiZaJmJzeIC3jgXk1JeLP9YtL82fleOXOn5rsl
g9Y+s15s7PojHj6QkoU2qgEUDEgu79YMDft+0i7uvCeKond5H64DpTrqXas+QK2CWrDjOp9a9xTz
pvTpVqmdmb1247dT1rsFiS1iA/RtT4KWjAZ9YakNlJVmHNlEKKlPmsKdjhTH6gA/Q/zHU1e/Le5J
kcn+X7wBtRysf/xgVIzjV21fb/Vnnra35WMx/0F+VN0P+to9YcPsz2qjmz9qoevN2y3NOWu4PDnF
e7JsHWSKVrZb1fMAjpKu99K+crttmad9wlCivwbI5I8kUspCf3ttV8av2figL+8KlYjRnzSGrNjx
+v1NWIw8I+VEkkSoZgiXQqpq+mNB5cqOb78n1bGiwNmSyamxiuuEnZIvPtkyv/hyehgnlIMDGKG6
MzwQyAzz6ms60eRnfzvzb4cAJSMQ2J7JcF3jW9lLyMPgL9mvBu/g0sjSo62eEhGgIF1sbQe4SMHA
G5KyUEbrHaUhu3WW9xH1uvDaoZETaoHKqZDDx2JY2y4+KPcdvoBVutgq+y2JfuVd79Ggqvbdp3to
+ntZ8wcnduXNqHY9jBx2psOUHOSIwJAk1mQ93/Q84/JicarmijPjdkCIH8U9Fc20GCZXR2EmpSeq
enTJ269zvuQPDjGPqjBKpsq8CCS9q5wtroFdb/2I7aduOGfeL/noxXiM5zOdYxvZX25vGow0L9HB
Y+I279L6MTIh5G0npDuJn/ZbFeHClAdWMnVfHogYJApXT+u3MRG26WeWX2q0B+SkrDIc8MrZd6Z5
vxiHtmOV1fdidrYj14blHg0NPqLbiuxOwpFM6wPiVHTpd0v7uEyfjsET81Gk/7SEtmgXQT1NH7V2
GZoA9j8kwdDXx4/JOa3VlWS/CmKwTs5TSmPeJ9iPVlKWXhxU86xbqC4/deckxWM0vdA9UsWH1d62
yUmpR3oCiCLwhbrzAGar6b7IrgKlbdr/K9Keh+Bkuy+jvZu5xdIYo8qLbT7H2XUYz3pM1TQqqf49
k0cyZIbVZV4JUxztPKHEVz56Jk2FDzWo+mjzPr6vxr03hCxygd1/cx/BdQcWl5mMfmdJMUZ5dqk2
tQsS0vUibAmqZM8X/UOSE65okruaiY2hb2WDRQZdVMTlrN+ahC6KFp24OgzOY6ZP59H8Fw/RrjA9
oGrqhto7NhpfOi17D/XqMBizvsOFTMVaHTKmMzCDXbMBaFKnRJW1JLmjlGDjcAG75SMRCYhPX+jO
5bTLjjMp10X3naKaVlSSL+VBGb/J6Gwa8y3jADD1DMN45oNJKwb4GTYxnn6HJQm0dMHzv9xnnSI2
CBQXUE3x3ze6V6qguno6DN711vRNAcd2pWBpYeKYndAhgbOWT6akfn3qHoeYtO9VcMrEQRt9zDai
/eklqi9FZPtaQ30PUNVq/42dCtbkaao/aXWvSauvM86DCgiz1YJUv+88+7p6+bmvqTQU3Fix2kQa
Qml+6RMNop6JLlFy4g3mC83f4VAVBFHH38KCscp+m5FqdhvJPnIabkQKpIfjiAsWapszl4xuAOeS
H1mibYko8HQAj7L2aRzf6WeS/T2J1ogvOLGjbVv+WBDsZFdCef5VbigHsTOiiBTbjE28OSTOsB2N
n6ZpiZylVuwW7DWo9lADger4ckgzRs+rvWvZfKjK4YDUBHR1jv/aaOe6ewN1m0YRyTJzkSXPi0mO
adWGAH/nnryCnbPayOn/apcOvva1l9armTefqy7pXO98Yf006i+xnZNNxH1MVo8q3qc2ZUNH7wYL
CNe8jnR/XWuNizd5Tb2XxDTCoUXTu37N6EKi53L58xr6g3DbGB8DEZ0DnzjZi/VQ4nNZ2BIL+S+m
jbENslXfj854HuTz1GxlyqxCXlWmbQwoYTYevf2hh25oPm3roaHKF7otmU9NtS2M+8EhkPVgOwaZ
9AEujBD1hN8zI8oy3Q2U6U2o+kz9oW9Pgzi10OIy+VGW7c9AyL12MGFKa4DczHhxnMuoGTuEnxud
XYpIGsJq+eZxq6AM8NPbRgZwM7zOFmn3A9WKxcPs/tAV9LUSjC+UIMLzrrKeEapu0moG9/nljBfR
XaudDOegst2QU/bHZ4M2t9dHz/4baGuFBSjarUreJify14nTCBvSUeMpgjGgr+AM/2zZv2VcoxR9
hi5J0blhXCHZKSv+9PmiN882WtXybGQ8nBkPtH4na2Rf+/bWeuCe6o7dxz6P6s+SMohpJ2jBq9Jn
OcA2EQxfN9dIvuST7Y/LXd9E0P2MZW8Gyq+FICEHoJ2ljwegiy4O6bZV+aTGV615ctvHadmNGKZL
1wf9BUM/2gV/ob623YfJBiO8U5fqhwo0I1+YgGj1UcUrzZr3c3pXayccgXQrPxbOScn3jNjrdel9
R9LbSAdPQjAsRVirAS+P/c4CXFWs1AlznZ79jeTi18M+ri8ZjXdpxZrL7V2WPx75+DQf71JjRx+a
ZdLzTCJwvARNRitbXO+H9HUkBR9nG+T1dzp9ej3/Q1QHmvVeml9NO+4Sawks/UDUO5ounuPVHR4G
jcpQ8htlhWCDeOO+xbRNqvlKB4hs8F8Imm7y6Usg7Fv0nEi24Yyr6wjcEG2w8r3SFeCvnNRoqfNj
5IHta+4dhkF/zctzUS3w5bgcwXtocUiX0By7Y0fWH78PB3GDm9+ac9qrRTrUYGjY4ZpQRUSBNMLP
Y/3PbZEkmXNINvGHF2MeAost6YUeVblDWHF0+mXfUyyh33RNNAOhje9Jxs5NHZH0+m1E5n2LDp08
ZlYwb2d1PS3KtwqAMWhKsW8WXnZnmQ5uFb8Pc/UuhLb31jF0pX6uKgoU69UHDtvIpbiCZ4bWOB/B
+D9sBkTpjcfJyh6oPgumadmmNc3DplORBCdDN9IPvaudVR6fEkvblrD/G9iM31aT20HNj/GiQ+RD
WE2mv9rdoeOtST1088r6QPnCLEFFBbdxu0lzzSfe60k4KMASeSit5t+cuwjEKyJGvMI7Gly46L19
etc3jWaFK5HSPkG82Pv+FvXQd09SjIzIa7kxvds2V7xDD12nNN8aM1YBZzmua7xHDXctPM1PLW9X
tvSeoz/ujO5SKui9EpJ+aPdzFF3NdCSkiYjGYe3uhlWdSm2krrcMIp0SFcBl+k5PLgf0Jl6jK4rC
y0zyVxnbb2bdb0YuzT43cfqhyzHjE/akYFiyF4McvdlcX7q1Cz3+jo46clhi35uzUHBwNBSxrcuK
QIeCjdhDX7HuNNs4d5XaWx3vKZLKiQbK1nVCqMuPRnP3eTVdWmP2K/yVHcVWsJp0r1Ks+4qafy/b
+RE48m0ah6PIo8BaSfc0aPgkUIm157bXThWzXQcsT5+Hu1RIeMW9PvwMkb3zTG2fcp8kuk2DtnVr
sQIr0rco2h80mytY8vb2y3pKCqb3HA9cL42rpY+h/K+AhYxP0QWoy/wkafdN11M40+8GfaZwhBYq
GD7KKQ+OWQUS+5+V394fPjsXM3rmX4/2qslwjp2xBkS73cmKiW00p6cREKl36m2sgcnpID+zPQcF
IDzQ1K++eI+Um9e+PdKDzAz321Z8364Ka5srColtYyI6sxghqWCljFdES2jPiEgLtB9Tnx3yqQi8
tjjoeom7M9s1c/kBq1xQYpzE/G+0bdtCxdw0h2ZJ1DllG4EzzUSHRltoYyq4ielIspio8Yq6o4jb
QLKXmjI95e5Ek0i8i8aZymJPQ1TUhMVcn6qYs9xdXwTK17FnIG6ITaegCvprvBWVeqCBut6e0Bcd
8oXkfax8kZewkNBTXa0HlEMDax0FmtJ6ogIroGfmno6Xgnjwdafa+K3h4SWjnqis4aG0HHI9hapJ
+c+erP41H9nyOnzkhsQZyK+TI6Opn+w+/8gWiRaQumm73M8qJqufyWqoGeswhCKALBGdqWCGVIqM
4tzChtU9RzLTD49Hxv3RDPX9gmqyS3gpjNJ3UUEgYMW0jQR85ZSPUlqKeBPqhgGDBcduk2MZ9Zss
qoOygtvG3UClFJLI2m8rLiKyEJFdA87XYdK6exOAlXzXMBvnMO+djZlbOyL6A9Mu7xgzj7h82bQY
invNjwnac02s663EK4TT0sEEmZbgYYJ2QAgCxAZZRfMUhqy+OXp0Gla3nS2hw1QZ3V4w9baD+iO/
n3opa303Jui2cbmMbIYrsGztoHp2iblGaez2xPmWnJgS71A55CB7Ji4/gowvpueis21AV6pTx0LY
VYVvaNOWk+FwU54vXRuYaPO8qXith+w4zJnuo5e9X5OIMiahHisbmSIqCjZDnGuZKN87Q6AKwUAT
WWhiM0O/NCNgucsHLdBPcZdAzzKS3dpxkx22rHDKYH5XvkWAUaxJQRTNPlmFWytyNoN0URNQqFZI
LGS0dk5Iwx0g+by2wEzwo/J9Lkic0imbNgi9+HJuHcxrFNbk+RXrpHyp2eAamQokzuS61bl2MQ0l
boBiy4/n277e+FZZnnUXl7HByVJ1JWIlk2Ze+WNhLfGXXPiJQACguyinuUp1Kr0KiVm/634rBvGa
z6utE19ofZplG0arHlrAe7VhXQyg/4b24008EjMct+apFOuzlVl71N07Si+eCAB+gBWmzhdH8ix3
gxbOXgUmmk37hGLZuJc7jFIBPrIw8rIHvWdUhYd0cQaS2vPgKO2jntCIujB/hr6ycGDDkAnMsRfQ
oekLZrhk0B49i/VtKg89EztFdpTI2TPZ2VRPdy1WZ9PZefOX4PYaqUnsMEd2aHSp/R1V0EvMDvyp
QRdP2jMKi3hF+y6+F1L9ENx/8uxxwOIdFqiPe6d/L1A6WkV2PwHQ9TO1i0uJtys+pW2zw8cPxdP7
cs7vhagOxoAdrhp3pswe8X6Dh8LOQtwfdGkeDOH9NTKlsDPHfJOUTxVhxDeK3dI9MBleitnrDwN0
uYrEtTL6APs8n7JTNA2iNrQ4kGznfdEA4vvOuWP2+JiQEtINOALyIMrKbz+wNCGWvLe8js7rgDNt
6lFVJvGzV86XvhhwDiL+t2syxoeFX5E1VjsgZmiNFJsgzZNpBsXA5SAwJiK8vhEqWkiLOD2mU0UR
5PJhZnTauiOiHtshbxPntumnxcAI3etHqhagAqKaJAYbPXcLwxom/UwZEMK1iCXV9Nb9Tbq5ON2F
ptkdaWcnZ1iGPRTbjztbWzvNzjMooxJmWMfyTY/H7RC14m6aKuBDlxCLymOncQMHTjmSdK6MROg6
jRvEt9VRLezyeFJ11gnZdndNEbGBG2erTv8qy/313PXSEglcU2clRMdcWB6nlrQL1yIokFp6ulpu
ahhm3mBxEaTdQCAwJQkQY5gtmMm8biw7pm0QAL7SuLFpUO8BKOPbZajhtklZV0W7ID6iK7fJE0Y5
+rQySVKGauIQUcN2NinurWmMg7bfjgXEa4eZvJzb6iAS4ZukKTSzzdAtgFeIS1gtMPF+3DlFicZy
QHKelUKFA7Epj9qCNz/DTXdX1ZL44SznYLb0B48XtC5US3mle6OJRvPBcKva3VJS2O9UmmDnHAv3
O+vcL73VvTvdbuAgDDILX1cLGsu0z12XOe1Lhe7jjcieYjct3AaTPSCNlqiFLGKQ95FDD8imqXKK
rq3ivpLIwMgvIJ56FyVxeRYD2aE4GTS2Hft9GEVzorXje827YYfFMMUwXkrccG1OKVkS3buGgbUz
XpOZNygxEeQB5JkkVejua1235ruxxO7VFIvK/WFuzZ0A0/bpsU92RgnikI9RdhxN+1h7pGGIFjP1
ak7Gf9V2e3wu6tKQA7LrVoHHDdvlHia2D5vcQbPUIdqbJZbiHksk4iE8TJjTuosyf2mpQWWb0c9h
uY75SV8gqq0RTXxc93B9WRwdu5SlXuXDjA3VM6GeMFE/okxLDlmLxwCMJG1AY5vseciH9kF1NmJ+
5LXzfeqBHxueRYSLiV3nISOGwyW+JJ6uU50631LZpJQsA7CnS88kyVL2vWGLiCqYTkOLPS1PUP/b
OKYsz1kcIh46umJ604LMzsZJfbvGum6HjG9PL4jvwJ30OczaFKON6gB3RsIGsFEGGd0n0IrzQlP3
uCQPztpXf/nas+OmVckWKkzpIcR2CBrBL2wuzzliiXAa9Cc1Tz+13mbH0jYuyi4I5kgc5sGszB/H
6Xbf9i4mY5twlauX1s7ONnrske1kvEM/e88olOdXUl6of6Cag5diGU9t147bmGaZk+7J4aXvTKhg
T60H9kh8PciyHnhWxLUkhSCsdLP50RFM7pp1Hvcl1Ck5qjLlXcki6J02thjRJ0v7cWRZHIwcE+6Q
sldgK/jvsS/Jo+BYy7MG03Kj8+/V03euk4VyS2DbW4v1lLqNSXYLChJmlzrXjohVdMDpDsDajhWH
lAEoDB5YvOKhvYk/19LeIplLz8hizID+lOFYl4SnQIv282E0FbIPOQwv4zzizPBcMEDdq16oJGM8
HTXO6Bxri74pMoF3LsP0jpKxE0hC7H5X3WieevKcLy9ti/BmACMLYGxwJOaEJcuOsayo7RkgI2ai
ThPXN2hMBLDl+CmJuXvin+B4MmHAK10NdyZhOhyg842LljEuO4CFXTemv6TVp8ibJ2ChMvcwKzTw
XwlZUNAdNS1wRcWnMazOJTCaysNCLVy5HUkPS4Lq1gUOzbJhudcomUoB0I9DOlEwRbe8SAnozxwm
C8er93WVf1vR+qzyGR/LZUzl1U1IjcSSSRyHNy8o/ZDW7OO24ig366eMOYrKmISjVLliurcju3zI
Z8vlQqJehI1URAf6Dm+ZEob9os0DqCYthFv7VmefRx7ekE4u195RtCdVo4toF4ghmE3qRj1W2IH5
9z1fjAqjpTkephfSA5Jxy0dvD2m3Nrz+4K9MhEMVKCqY6JYs4h/Li/8xn6wXYy6r9wJgSCwvcVED
eFOzTqhGRJ4BzvLYx3LKAaei6K+lk/BRH9zot1+kEUOKR+nBidz7iDvwaZpEexIaskKl0eREIqTH
eXI7L4rVCGebHviI0C9GWuHiQC3abjyQ7wazH9M1HDD1ZLavJ5NnENA+yCHs2oIcA8yu9d7CUOQT
ng3EusQLDEnW6C0OXKDWbDbROgJc0XsWJ1u+1vig0TpMYQ8Xs5UZPICrZtiniTgHZE9sCueifVft
+xb/SDCRSXZpBFpik/lsdal8R20OzCRnnWJvjaFZNuu7tkJ3i0mzeCbsf8vM09KbaTgSoYQylqWF
dPcIKF8DQ5tmBj3i+6GLq85vWhHtOq0VAD9Zsx2WjuCQxo0YNyZDMXajuepTA+eKKhjr8E8woOPt
o4pAJ68qiSQ+XNQ+vPV6vkUfy/szKJxE8Nyb1ky5iKjERBVN4+sQ6+wwigk51pzPFddDUOgDJcA5
dTVMcIypuSdAC/uo8+t0IZ9Ix14ReZhv0dk1fpe0McIF+RDjGon9pEYvMbQ9VpG8zKpQL6KoDca1
vtRT/6uT4z0+SiYyJAhRdm0nqzh0rYAkwqkkQNGTOwRugn1CM6c/xTVO0pdlflEl9wOE5YX1pFit
mPRz34tg/bx4PI7Ol+1KtAWqIdJR10wNZS2Z5dzm6q1sbPMBf8PwjuNI9yeSElAdmP/6vsqsMC0m
g6GvJ3AsJsvsAGHQH9wVtY0gzfna3ESPmQlA5bDXhE6fq20RcwNjzMKgLDrv2hQmAsbOOBX53N3j
EqiRVqYNgI3U8NjUxbu7FmTyuPUnW+uAJinOa157phKH3BDhe0XHaexmSX4hp4D5Qy+QONhiua9X
+RcN6W2utedvtL0/9YL4aW6ce09q8yVKIgy9hseW5OjN2IeEv4mYOAbZ8WzcmmG8DFB/nuWNLfc0
fW9VmfGJDp0qOhmTNL946oqH0j6rgbyGzeRNCfynOduvCg1saBs3AIz2Uu1iJuge3YnKXJKEoIdx
S/iZTlzBuZIy8x7S2IOrFjTPLbEE4Kcb/EmSxxLP3kfTI9ckmwIRtp3ex6DazWD4sfke9awRgCxR
lUANzJ75SyPhI1Fgj40YAAfr8WpN2rls8+Y1iuwMyUMDIDCM1rOF4hoGpBt/lNnpcMbiZeoprS0d
9UodSXIRSTy82Owf7PAzQK2FOZ2C2Yelrh6xVj0XLv4pgWeS65tTdLM2zVtP2uWdypj8hNSIMUpJ
1MlFNX00FqrUb+w4zysWQXWv18VrE99sYosDnVVOmuGge6e+mYgk5TfDCjHgclO4IBMbNfZ/RakI
6chKwCjkQdKGgm4IoOJdyeJh9GtLI4NB5zGNdkYaDSEFmQJBv8WgPfXYp0fmUb9ptHIn0+GfTVrJ
jvwM77T08a17xUO8IDIC29oE4HBhO/JJ6SIyrbPM/WBVyPfT0auMYM6UZcCxCoOOjaz7oxpYhUU+
ktGwIrguVuc7BYnbllX6UdcljpKFxacutHWTkc3iD4vTAB6scB0uiRdhuSTqu1a6+iQf7SbizkEl
Q9HCmDmxgwxfiprz2qTkfGMNTv1IhbnBVq8nzUq4WvYMnMHGye2FHKGj6TOtkrHZa5NnL9uhzQW1
i+5sHGimm3j7IwOVYbtEBOnECMRf2T3koa1rgiUofWd4reYyNOSY7NDT6gQfUhR6NeJp+C54tfNQ
c7W3aZFfKofpJTSu3BK/T1SUM9q/o1UMlV+a0/00duOrbXionmWHPuqWDqpyIplZD7tn6NtnHY9k
UESagyHJ7LdNAY3PyJ1gctBfrYTuoj3CEUHxovs7ulwOLDpOOCo2521DGNPBslccwIW7qPtuAXtr
HK/jL9lsTha8OA1a2SXJu4e1xd7HDGcykOWNeFBEBEK3Ljo8KTPTJi8HAgAwZEA/8Z1QkaeCtOsd
8JPmZZGT+6DRV7Qdk1GdIjmYIQNNA85J14Rr06qxcUTibZvIa3/zWygbshMGxdHRrgN5Uj8EY83n
XojxZJlde5gHBzQ4cssvKVYRaErvWUH04czbVfmF4DEjDmvaS/RIl9GTzSF1U/dQtJRduiLDuDr1
FWiZIeA35vK+nThV1AiuBkJp3bBi7EYtSSSgeBq6ztuZQbzT+E5+DZXgzmDfVaXZfOR61x2b1ssf
ujmLLqY1Zm+6Q2eoOWmDP+Xpsh2XHLqJKKujA43BPEjHOu6TdjkKW/9eEadppL5t9IqmBZV52mHE
ar4XsTmENqCYnzlWvQcZQadg6pzkLh8tSizzOJWp/Bx0klUXO50Ck5iDQNeyl/z/ii6UgZgW8O3R
jjOEc6oBrXlGtDVG43cd+ne5YLjXM33554LYnKwZ5zYEfHWkDSN/WnWkdHoxz2cU3LL3caJAN3fq
ebXTntMEaFJoqMc0mX3VguJ1way16bxe/Dm9zevI9OxTZLw8YuAy/Rl+aoPJzNjA4QOtqmPqLbfE
IK3255zG1gxtJef+OiVhN3DkUuXT0pCJb6iLa2Przp4R6DqM6tAtNdkIQFc2chZl9yEvPiEfUe2c
Wscw/yYTc3M3D6xDfaqt25Sx+ycng+m6EPkbVEnD1E9qz3mYjWuhi19CyqiLT3qIKUZbj3khl0Ss
3bJsZicWsA+N9lQ7uR3kcsYdE1klZX2TKd1POdTJKzOG94658F9KgQb66sma3lolsl2FgQaXHzZi
8J+mekuavoOgy3O/I4d0O4yG/Evlo6jyfSTt6aEpCIrcqhhSsPZibglzaY+NpWWEAugahktmbJLU
incxNYREVHglgBWX9I06r4W1AyMkrboDVdQr6A1pzeZJaiUYSoKqiSmbFRuc5Fhq5QfBenlATelz
0Wlvhkf5EiLq8Uw+VfuC5rm7g4C2sB7GIFZGHp08rHwYBpv4G8iGJmqinnGwR+13s5AhYlKEuxlY
Fj+qatUBrCZwlbW1zzxeNZEW1m/RtLbPrKb2iRKrebLNuOp/ZkeTaVhlbncenNgAXTfTU4tg60gK
yLRTo5zQMGXls+oxkToFdaBttoAv6Ys5MuNiW4p8j9Xa2peEzWLwVjnqDVCVsdi2ivM1tMXs3sVd
NgFEG9apEVgeFxUt+xUF/JOAIUVo3xVbCtFodcJmcDbyFRIzk1VgeppBIYpHyim5zGGx1lqwOs7k
gCfpiNzbpbY2jitJZcp1G3nt4r71Kch7blpxHpTW+mqtFoQRmVEW8GgUo/NckB/VVMjve8P4zBMu
pqVeYBq6ZlkhOrO6fV/p/UY+b1ZIBdScmL5ZD0Q2OYZ1dY12BGQ3xV1Cb+tDpBO+NI9IYuYB7o0A
rzVUSdfusim+/Qvei9MX/ZdpgK91HTYAE41ZAEGg/H4QXqjWvPih17Q953VGcXgZFZP0Owver3Wk
cb+K2sXM3drbus/csGBdO6o66WH6IKA6WTIZJIZ9R6WW99Do9hB4sqcWQwOfmxDnLSmhp/NarC+k
7Fb7tZqMq2Fp0vfcrL/izS63tbkqf+mMeQ/in/u1FNFXMTJtgEsyK6yWvsP7ilij44hPqTj3pxJ9
XERy4a5wK4MyBJB0POPos1zXoNXLZmDrps8p6+r7rFT2N8EBhLXZQPeKUMeVjwyzt86Ntks6J/El
40KAb38M5Gyoy1ovCBWsnMeJ/EJqg0ciZXJ6LbblYqSY1+Mo6B0Zv1gZ7BuXhma96q2mMK732tl1
mfwnroYdEF21mztdbdO5NK68BTe2CRRTJSCgBJ1RWDIqj6Sg4R/19u5Gw2m2A74tQkNPk7fZWfSj
0of2WQ08ISgsFHJKSZ2xpsGJFkLXUGsmNYGnpBu7xJqQKgsBlpftPyNJm59pUfMT2PtAjTa9m02s
6rtynL91KeM7pgjFc4WC2WubBlPUWu49WU/XtS7lCScwAXlQjoHsbaJlrLjELYghbnQ51usWfqMa
G7p2Y7g4LwXjSntad4uqw43TEPiLhG+d0B+TjUzuMK2z5bJZiHLYxh0vmwFEHxitzkiZx7cHmINs
WcAuekw163seD+KlSxjU6Ihz/HLsJemOrrctbKH2OkDVJkuXN8ZO8G8WYbI4pA5OQYlS4Aizfpnn
nJuJMQXyh+QXDPTzThCS+JcgG8POMkV7XeEctRWau5FcD0B/9hkjpVdDyPx/pJ3JbtxKtq5f5aDG
hwAZEewGZ5K9pJSsVFqS5Qkh2zL7vufT3497cEtK5U2hzi0UChvbBUeSjGbFv/6mB+x2ww2dMLlt
+4ACk0/5bd63FjYay0XGcbvOyFNBeJxjTdVWP0cdJm5oeneehYzdG7NoVWEsBVMl+BtSqi4sY/gx
dpCJq8qTu6BPHqmSmqWja8dEUrAt0l6Vz62VQPExemPfxtWbIooHjwTk9be2QCDrjFp6JySizyYc
zG82URY/yiIBlVYSUlxh0NoKwrd0cmgIkyX5VHCCrAQ5OVf6qLQr31Ncnem2ritdYZRn2+k1/nyQ
RoLJF/O5xoFlDo7+i6sr6JHUYKYMjRRrjfmxDCwKtlIZ1tbJuQD30uie/Cjz7py6rfZ5mHVrLkSw
+Po0PNLIQDlewQYOMSkOFhMqqMVUhb/cNMxvurxKbqBh8NOxTuLK70OLztvG2CdxAaziNDhHSR+7
QkoClRxxHJO7dsqMA50f+Nx1BvusQ5gAQ2f+Dr4RUX1MjVkDr5byp9nr2R1zDquFIHjDOwOiWiix
8/EkVIgwJ88yDBu5qiVQKSAH5noNQhqz0MSCUHkqc7yjPSeV6wEB9rYrCZnzy4q+qp0DpouspDM0
5wm2tcSHUYibSYdRIwO4xvA1oX41ORIL6EiLAfOsrZiahwT4BDQkPQ6tuk9av1jrud9vMfXUX+2Z
QI69lzuvHupGZVYQck391uq0X0bSV5uwVkOJqWtRraPI6K6xHemJyoheEVh7yzTVYe4KB9WuX+ob
1y3Hm2BSwAodXkV4y3WbshU6ty2scO02eMXVJt340CkwN4uHfZ7lXCwaFwKTRum/ClRBHa/DnHAt
kW7DqbbX/phUzQYaGs3oyR2W0tK4NAr4Wk410LocmhsXRey4d8YMIy9PucG89cf3ARj/L2z0HwGo
kHvVVE43RZ4LkjSTBtty2qWQ+XEErHcCE7M3o26CQ2g5zr0XwByuSFz7RmzibEmFhp7zKI5AxaMx
z6Gpw9FFbYSKJpiJ5A3cjj90ic07LxuCb4aDAjADP8bEBAsuUSRvekBHFbAaCR99bFriPqLKdFJP
JemPuwDHki1CWFT9lq/jN0ICdF9gfWr5E3coKvOtJlD/1AZQLVxZa6Wk/9pzR9+prugPAfZIq6hC
B6G1Zbjs2ZWX8eBaN11GbJw9ZM8+Wcwb30XWS2Z7jzIocNaNMcrvVT4hg+sprgytSTZi7GfqJZ81
VflL5DuQgB2N+dyxpKRR/+E2SxN1Emhoogk5KQ4lR9E1Lmtbn0UI8O5ZH/gU9XWHZoOyx1SAxYmH
uWnayAYrD7N2r0wwdFiiqY2Xk08f5LtEE9+t6ykcf6DjqJdujawZH8Vu4VmzS7kxUutVDhwKWVDk
9ElM7dj00bUrh3GpsvaYlQBObULFavcanV98onbC7px9r9AALFRe0nsr85pJE/lioKFd6dZ4k4YC
i9huiL57RfqHDRj38sya20B59NCO3nA00zZnVyI5ZenYMMKtQPwYMVzbq2GMKezh9rhU63hMBuFj
Vkb4709wNzx7CDaBDnivLE+H0zHJfAv3gMrecd98O31tuF3yUoxwO5VGflMMJammvU2dV1QYyQa4
3nH0hZABwBj1Rx8jCqhqUHp1jLKBSid/JQfLcBYRPYWVX04hGLImGwDUMjWWuuSVNZMtjgg5jQeZ
RhA9JH9PFP4EK3C5RafdKiFAmjxZ1D4gQ95uQkIAxxfG3FCA2Gke/Y2oo4Wre2zYSajt0rYKfiaa
RZcAdGwntKG6dgmYWcGvgDedYeJ4naRGw7GqNQOfhpIWw8J4T64vjJSuNje8JIJRTfeNjG6I36Xv
3iSy4o7NmsExvJi4cocaoK2bVBz7Hl7gvocwFeS6G2+SrsQ6P8z9rcHFazOOHXDl4M8eIANpcJ4V
lXhx+/VayTrfRk5kHntpJccx9DFTsIto9qiQC7NGWOn3dHZaKhRbcLMPKvHSEZ35bcQ+FttsA4Wx
pzi3pNr06soTbz0o9UrvWgu3Pcs3jv4Q1E+GE8PARMADVl43QEY1T1VrUB70pq2uK6VF35VDjSwa
aYGQtO26yqCTaTJK3jwtig9542PVyfn96oQIVOOOqyHu4MMSZBxZlqoF9rkjXtYOtL6ss+QW7J/C
uMI1ElOfgV5fNBywijauNctsXr3SNGdLsaG67wy8QDQnrpdGUvwBWpBvXWuwndNtW1si4s7sYNQw
aTF0DbQCKF+UtfBKLsdGG6SvVhLLddsPzY+s5VKBAQk1du/8NnB2JEfXkxtKCBgtjlkBy9dDewhK
O7zJW1BSA2raILtZwiL7gF3HiF8cGvhc2OEmNGOp3ZeBk35LHKs8CAAsENQZATYUih5rgnU5jBZk
+DgkbAGnfGQfvZ1tHMnlj1ZbS1BFb68CXUx3rkkpgToQfMfH3iRX7FZtiTcDBletAN2LhjfY5NnO
0Rp7g3h43GI8WO26kuwAHTbWayL6foJorepdzo6xUlPNfqqGeD/2cD5G3SCbO8KH3iuJ4UsSsEsJ
m+OW2zIu9T2KGxyp2P1y443ShyLNTOZjuKqua42CYiJtco1NJIG6Bi4UD1Hmc7ezi+DeQFaOBz82
bVetjJxta/cpcnWr3Hrl1GC3YY+vFSkQGzTx7Bf4ALL9I12lO9A8JcGIdZZKLdD/WUtCebAzaCt9
Hxqo4nqvT7dD2ZAXTEDyFpNXLIB1jt/eENodMU7dhquX2PVVE/wqvKnemUabLqd8+NWZ5HA2eRr+
zfDZg9841Bsj6otNTx71xgThwr/KlxtjgpybKgrcFOP/jSJ7AxYqHLQgN2q1TUbgxSgU2wEH7sUo
UWN3vonFQuQ160nWNnxSwjHyprN+VEUPNDdvtiMavqtOat61M4B5L8Kh+hlryvmpxorOYW4V+RVe
v9XKEibfA6cA339J29k8ubSyNW0Hb2dHaGw84lDWmZ5HuEHY2i4O/Ggd+q3G5upnazlCQy6F87dR
GgZQs/UX6A52PUGMa4kRcbJPJRgh7hr8I9ACnc1ae/D1XN3MceAPokyDNY7r8QKhCbyE1jSuvJh+
XW8J50Anh9gZx3qhshB7fP+1GwsrQYoUPKWWEiPlFcLgN7pxM12KqLBlqNt4LdU5KR1x3OL5GLvR
VWLC1k7wTLPcG4iWCNuSKPlhZxrWi7lXkP6H0ibA5OVGi4vi2WyxmbEQmK1bptM3SQl0HaH5X1YW
DJQkivxbmw7Uvmfqc0g1PTwH2P9ZTGJSl2MVGJi/6AfJe0TmvyH3gceRd77teqtZlb60ti7Xv2vS
JowbR4z1hvO32CYTm19UZS76zrSHpKzCTRjX7gvdt2HBPVJfkAoGcdQioILgrnoZVkAmTMAlbmXg
JSncyQJ/kAUtl+gXYCseSJD+bykR4yW3cVRmGq3BIc/hWGodQL6TqbmSs79jBIASAp8grOZwPETE
Eswi9DHYBlZPuGtEtlpkab855EOFnRgbUx9NahN5tr+H1QrvbwIbZTeGSGvkaiP09BnAy1+XAInL
sRMaBacW3oDcBetRsymY0kL/OwXuY4XE5dFKNJaUh8H0wW4H/RYtcbVxk5CaCmkbwnlJTDcmxYvJ
hr9HGqGzqiZINEE6mDtfQCXxMU6ocPKw6bfeSewSng0fn2huJd2N0JkdUz4VqyCacPEKUAdmuv+A
78huIkYThVZJf47QYGqwMQH8Qq8otCzZxilKakoDNAG1pq/rBPffwNb7Za5n+hUALyYUSVjc6Db7
0NKdc3VkP9rfNB0GUAMihPEXgp04t7f9UBt3GFs6Cz8N3tIiwfeHvt0ev+1pGRrgBK4V5juXFsYO
fi2GBgZ1zSYVOAQMYfZUZ/TH2XmDK4l/og2zf6R6LnC0XAxOY696MmnWMivDZ5WNJH+AGkLUBMO/
djRTPsNrMjf1XF50XVdsGwH6DCSmbib047sII65NOkCeDcMOn40exvCg0vwpDu3sQTMR2nJ3HiFq
gX7HSfHdHQexYbvAA47Oy66JdfuQBFq+gb5hP8HkxMAjcehEwUig1Zkb6FVp0AxJi4s8tssbMvVA
Swf6pCtn7gpZkysnTFxjOMuZUULtqF1AZ6fhkIBBOgec6tqjilNMKpKgetTSAWsseoR3GETzrpsi
PWDfjhmHwj6ynop65Zl9gQG4Dv4eV8neS4rpe04ltieg/r7HpGIVZe0buwt3ZddvKQyxhfdIMsFI
hHLXhN6zsKgYScgAZsZ7DXCCpIwm6a4KHAL3Xgp8U5WAk7xMmMaDNKAPN/oWS+0fgcP5sMjaAKNj
iF9e0hX6yjbjvxh+5vuwcFrqobja1jWsXew4jMPg96+oSX7W2Fpc9VMwPjWA5Sv6sd1m9DGuC7PG
pTQIrFs6avm29jruKMijcVIgH8cn9egfJhayaAzZXMCLJV4y7iKOaSqmhZUvZW2VeAxzFlVD6vyO
sX7cl05I77CjsNX1KbjlcldyTYHs9lA4cbp1OletvBGcqDfw+Cg6GR2h9/XLnv2NqhmWT5c7A7ac
4Jl1FkIBzz17P4gCgWy8n8pDrWNzgmO//mIWrfkrFLN3lo0WyMJnZRlhdXpreL29tNp43GSTZ20c
3a2eo74GU7C5IpPcjh+8GQx7GObGb3YBRKa1PtAjzIYXTNPVLcaNHKjCr5Hm0H5OMjfdwxdNqa5y
KpCy0H6zFVN1YT2CKkN3twEG6Dc0+OK1GCRuSZWPX5QHohLFXrgxyrAjp3U2uow7GNCQ3XCzlkBa
XdE+hdC5nnUKN3i3iEvtDtRq4XqED0VFGzzSC/YozZP4oSdF5OBiQQ+zfmx+QOsWG+zWuJhYCpoN
/xM99bZUOxNGxFXZAlouYxAbqO9JAv81TKpyX8ZZCW5SpldsWdOjkIV2Lejbb5OyZZ+hYjFayieI
MFwRIxuhnae/4k3zDCfg0OLdjoU/IFPiPhb9Y24D7hkgOd/KwXZufAjmy7aBPEfXNWCq5PnvyBiS
dezHOdnp9qwYJwn0wZ1y/UqkLdkJALZbKeLwu5glYLptBHtAs/gtlTShdUhjd3oOubQy2mHtNkNy
w4Ujv5+GVG000s02GLKQR2DFT6Emy3xZ76KcIBd84lywWgeInRSUlenjnLxLnbWE4KiugvQWvSpG
JK1Ha6RoBJqOCDDCweFntkRpnsJuttVwsDat+hQ2CdxOWgFQ9wYZTrjqV/manSRcNxn0SXQa5oa5
QHgsMbybrJIV3Prcm357eaKYAjOhIwvLa7/2I6itGs7sOv8OZ2R1MKdJ0pQd8pWrGnfrSD6XVeFA
oHtYeeHr8wTGrL+SYmTurCh/8Iap2mjKkP/w5RBnT5iiGoNLqFE8vDi9U9yiawp+c8QNt1BBIOpg
BpqCVSKhakkGWJFik94DDI/PXc5eQPc13/WJ/ViWQ7WobP6SzvB+y8kQJQk33PHwm4Y8oMbnkbv4
wpRDeNDoy2wnKbAtSBpmCwvtJmp5DdjBk7CC8KRleShMDOdIFaCo4saHP78ILeostwnWLY7EGVpZ
ivZg/hc47LhBv2zs+y4OysdcYb+DF2/g37hDrK4h7xUraxxpe+pyvC2j1OEAb5w7IwMrI68v2fqt
y4TpbBcWEH13eoHkbIxutS9Bnu9paoTYwWa/0Kn4a7yi/XsrKI3d0OEXF9E9hEok0mvH99HbpiLf
dhI3Oa+t/G9Daf3GkT67NvIOMa/sHYz1vWkxcnW7I06KbRn+OPsFN3ZjyL0Hy4IS6dsFyEqGmWNM
GxMspKJ7xL3nfrDRE4QG+IPsMR1qosK5q7qa49NVc52GziMa9BjkkK826giW4pjoBCa7tiZGMdyF
Dmwqrm9itnjOdi3LEXtbNqu+cQkxDlGe4JVRP5ijQ9IUh+Wt5pO1BHdRQ3qDSyYX15CT1Cl++XMF
nZVl9+aIrv2dWq2/SYj3wkwO95VA87otAGZ21LvRJ/1FNTS48JqNIqg5ttRHIGusBj3IJTeNjcaa
hGFyJARmAmrkIUXV3NQ22gDTVeNTbZcCgNFT19Bw0IJbxouDf0QUATlhcNiY2LU1AR7dgbs1oUrc
YdkVIsKCw0GWXb8itKuFdVEApyVwhzXU04aHoMxJCoIUMm/A5wnXnsZNdGIQDXVdwMDfWLJzr8p0
KraaAXmmnbRqx8Kjqq4B25vIDle+SJ2bBALsivKO3ahpfxSwCHc1hJmH0pkI+2zJRsQ1IdqAR/dX
eHyyXO2aun3UnUfP0B/sxOxXUT6q/WSbP0Rn4iCfcKo2GU0KCJbOQ4uAbh83KdzthvlRmrCxE60N
dnRXIkwaSMYYXYX8tSzwd0tLFgmoKTWXJrGspe90S7pVsOpjidoGj23uNiiw67Ee2e/r/MZwUQbI
Fn0oRpotdg9ZtsNDS4fp3Ua0Rc3ylcKVKgfyKf4vcdKyBSq9ucJTi4mLH5AGVYk7bPpLqYqeapd2
m8KtijvmlbwikG3COGqyEQ4GNVl8efaHEghFrN0UL3bcoRTutNZeGNxQYSgKpCUV1A9wPW7ptjTY
K6EYDXGF/ihGKKPBN3+QLC62QEOtrAmVSqcqZFWhVz9XVVUf9JoMR7904q0/DsYKczVzBSH3lc4/
bUF8Nvc5587aanyM1osatwUU2Uv4PPYuiTAOkK3LZj+Kn+1gl/ua1j2iIlpAtQFTOYHBvegIJ1r1
Rv9KPpq+RV3vbJxUtW8EE1nXhhvRPXL133Yn002F1eqD27uvge1AZqtAEGig/YHPa6zp3nBRDZMa
LAlPN6fo4YKolsiszgL70/OtqXCOMtB9Y0xjeht7RAGoSOpaKV9DJ++SvpUPImfFFzLdtZr074XZ
pA+KeyMk8WYAuAeivmZS/S4b+hRFmnOBcAIOIq/T173QYZDWhr6wbS1bDYh2F2rM8COkfFsOEyJM
mID5uvU5+RqPjhNpfAFyuHDYDlogEP0AyIDmjA3RWJgeuqbdXEfEXKz4FFzFA31cO0n2VxCXuMLT
KfnVjADdpt1qryWBXoANskFxqB5KCss7Gmx4Tune8JNq7wV2mQXoigSGZNNhVbUAR30HVyGK8j88
HEs6H5B1zBkjeUQ3yimC+npIlFrUVVkdAradXVBgignPjw4FfVWRIVmHgkOKCo0MgfwtNqM7k6T4
lZEimFUhNyh7ICllIbzRuxIEmlBg2SMsYs40fcJqpiXpA5IUTKbarqZr1+3wNw6c+LnxQK4dQdOh
jjkaTL0nhRXDxGUSRjCbgYFx0K1qeDn9C9mSQMtxYmMmomPdj2pkGPIdbRptGcfIHTtDjmuo0w7y
EYQTek++0JShlHRJeFo1XSO3Iq5Ro1cjgQj0Gm/QmnyL4th5hAYULcustLdwW7BywsVjCdwfIBNo
Ofrh1SOQ0eEX21q9NxurpOkAwYY2geJ+0Y6Fv3Y6+6/vtp1Ph3QY5uu+hm0V6igUM+Yq70cF+OvB
TMYGF4+5yBrbawteuk8BaLZNRZ6Vzy63tBzqSdqjxjN0o+dyT0wkuJQktKfGDhzagmt2tFpNPBe1
GfEL3Tp+6dsGS1BLw98cw0K4ar55XRc+iAqEjT9WP7R/fQuXQoW3r5YUbw7A7BbuTbEl722cf136
tzZSteokzfxAsLoxhcA5cPYp1dmAl6GDaXca4PGjfy8xylzkFR1KJ1H9qrT0eFtBw71SFFWkIVK1
LWqOWzRudryriHbCwhRDs9BBo9K6AkPg2Kr2NLGmJ4sshCP/X8IKmkBbp22orVUbjMj2ICDBQNT/
aC3MSwC58k9syZBbQkyGwFDyauTsdaA6VPuWdDjnFd1AtPPxc00ubcSx7s9s4RrxyhU30w5tQVRf
xS14D1byzlrQv8MsRNo4g0TmtTDikCzQYSNLNMgFrVL86rtOE0/0s9FEKgFCadnWtfKoLDkuEDRR
Hq6LdKxucQ8319WUljhDEA9gVyF6Nva8dJBYApn8JV5Vl0R8zsYfoNVw0MJwqaoWzxrLhMfpm9rW
MbpwC5WGjgIadzo/snuplWq/C/y5cFMFZjqUEoZZTtjQcio8LJclc7EKR+gCYfXk0BXf2N43FxED
Nd4cSaJPUFxLDToNPsj07gh8WfvIwmB9zm3TrFU/fWqFH2VGd2zqEn3fB5l5H6Qgsxpc+we9KFCn
Da6LtB5KK2TICnDepMFLExzNFYRv2zSMG6tHKolJ+cvUznRJgQ+tHiIj5yLZrpsmfFEci4ukA6wA
Y1dbJj/InOoVDjQQ1kJ8wLcY2cGW0PFim/1YNY0aJNJd+q4GeiNqOffWJIIEbsxQPXELNrYdmnBU
0I7nXZeGwbqJSJvzjGjYCQ4wmLDacGcDc+u7oYSDTMRYbBeHfEC+68GpYj8CLBMCdMdJElwfCofP
lhLcE7omBvhmlj7DJ3+yG4stp0uJMQ6JELZcyAKY9MJ84vZb4x5rxaspHbESI4B44ZYoYseA3Vwb
8Cdr+KHLqNTMhwmCFKS8sHomGkZsnSLpj3FgWpwqTLta0FClkzbRU8ZCxgmFuhECNjtntwFrRba0
VoG01GyGENZZvp0a6fzOo4ZoTTx7F74Hc+pyOvrn0HJTCukKU9KmMYVu/Ou/it+vDyFl7v/8y/jv
lhXFlXjMD+iTv/tTscyN8eflIT7HljOE6VJMS2GZSj/JRQcIs9uo7PKDMe1H5wnxmhUjHkaTeHmc
z4HlPIRhu0IZ7NWkTX98lDCoJnNM3exQRN8AFlThr0x20TZ8KdH+XR5r/s05pot5dvXnf/7lCN38
ONYccv/utVUojsI5t/AwDi+Z/9fFztulPW2AjycpxLAbKFyXRzTk5yGVbtuWZBW4MH7nL/luSJ9A
STWXJIe8xzkAIns7HVCEws17g/K6bDVQVLD7/o/rHocY0LD+4pnPfEcWtSNtxaWYFsnJd0wGgBAa
zdnhV5L/7FCQZS6n2+ryY575iIhuBOCKAZ2SXMWPT0lHXKZ402QHG0ts2H9x4a59bsdJfvTcm8tj
mZ/f6IexTuZ+5LlikiRXHBzwpB71m8Jewhh/XB5FnB3Gla5l8u5clsDHR4Jtafd6wzAc4SRBHLAR
21h/TRITlt9L9d2U3rprHwPzilgr2kHAmQrxyjc3v2XDCj0uVN8SLLmGK7LuLv+0T4vfFrqt856F
NMz5vx9/2ZCUjaYFrngwu/pHJR6h4f69PILxadLMQ8AKERbngcUp/XGIzoDFT1yRfOD2ApsAKwnh
YRLSwS9t+9+agJ/j1wcxJD8NAPnBLI+gF/d+lGzJZQJiIbdtQVG1vfyzPi1fm+LCUJZh27oB5WT+
1e/WUpkHEb+5rI8x3fTNkIE6OCjJyHmY9Hs3bo91beK2hKqcmjeleP7Ph2cR6Wy4hqWc0xkBDhVA
+BMVt36QzWrCzc4iGvOuEHbzLSoIF9SnMKLloJtXNethf3n4+Z1/2Lx4esV/bA5Mnd3/5LObSLVH
+vXVcTCequlYYuNGDg0CPNdp15p/dXm0T9N/Hg0zfYSlgjPgn33t3bt26JgAtzoVwYao/4BsSvNN
FukXr/TTvjGP4pi2TnKfRRV6ujk1GVzV3KyOMG+9LiSI/a3vCdFs11Solx/o86qxXNME8nQ4z1xp
n5wz4I9l6fRDdYTI+FBZ/nVvytvLQ5x7ZybRrFIXUBKM03dWZeEwOVFFkgkiuAfsXsR9bDSYxkQY
hV8e6txksIXgcVinhq5ONkGfm5Qeybw50pMmg1j+gBez6y0E1Q19y8Q2vmE9vr48pnHuFdpsCewJ
SrmfSgLIry19aQZNgR2p2q1NAEqQ/MUUZuMzftd2z33U3vcQpToXD4xwR9rjpmzsh8u/5NyLfvdD
jJPjpin7KqBObo4NPhVWdxhzJJPl8+VBzu027wc5ecXY4NSQwavm2BKJqX2Lx2vTBkRDdKIfifOr
tR+Xxzv7duW83lz2XUPND/1uxRFxZMbFyEPpYO9Vc4g8b/n/N8LJ/km4a2co2NlHumw+VTSC0sH7
Ypn98+5PtylmP0C949jkF56sM9d29V6ZY32stXtQ8RwoPzTu3fLFkNlOeTvsC+Cw519sJGc/1rtR
5/Xy7uV5dp1mBD/Xx2SA69BdZerJw9VuwhyKW3qbLEoA4stv05gnwKcnNaWts0ualjw9hz1YD9g8
Bc2RmI2VblylZK9594W3xX4jDa66kA6W9gZ34otnPTtR3o07//m7Z/VDbKEKP2TcQH0DOnn2iJf7
4tk+la1szJyyWI/bunLwhPg4BoIyOE4sd4ySOzAHzGPcg1Xfi3ZvuPbSqP/m9i/D/6Z1j0Fxlwab
y8Of290c3aCnq9iq2eI+jg6YGicxVOZjO1I1e3iNrErlY/9hG80ynfuDQTIGR23i5np55HPv9v3I
J/NIBfhmJA5LJMezeSLzIc2/OFg/l1aWy4OhUZOujmffyZFnjFA2U+yzjmQRuNaTU3N+Yxj75/Jz
fF4Pto6fEV+Ptgvn+MlmQqYK1UJhsh7KH1yx2KzJnKBTnOzTejeWd47x1ekwf5OPq4GiTEcMowyl
O9wcP36zKKKFDJ+HWYlPSoRZeWtzzzDFQmAeX1VfFWNnVt+H8ayTM2CA0e1D522Ogf/g8aFC7Vov
fKwYVo1DJFWFFcNNOVwPxheH/Ofv93Fc8fE5O7OtaHGwTbO/DdGLH+2D6oEJevn7fZ6HjDLfigW2
TVJaJ4dPnqtcRyDbHLGMXAb53VR/MUHOPgZtCMdwdG4TpwUEPRI50uesjjZKx2x6qqhmqY7WLXTH
y49ydmJAe3NcChbx6VxrHb3UYBfVR6MH8bH8jWGhi6kEjrBNS28tmf7zI4iX5/JYAFyCRXYyFeMG
tV1kKTyBE4I6VI9lcof51Fba17FNxsLsNQUpW/ti3LOvlDs+pZGlmyyBjzPDBo7GxoH7QR/j0wIL
WnV3WfrimFeXX+jn6odVzbXMlSSgUi2c7I4+NhUjijOuQTGVifLWhK5cxYP6YphzU1DYAujHIZ7C
FSdTUHPMlo6YbI4WMgccdfptEk7u/2JyvB/kZDUV0BwbjTCpY8klpoU7TVOyLl9yWm/VF9XPZyiG
A+39WCdnWmWX9LMjm7Gy+8D7DnOantVmzr7W9KNu7ylXsf8fEx31u7cK0y82jvPv0wXmmm8glnny
2ZBLgAZWRnM0AU2nur2FWfVyeWacm4FwwIXumEqx989//q4yCMhLUrVK26Mtg2WCu69W3tktRv7b
y+Ocm4EgdY5QnDDOp8thUtoOLae8PWLURGCyD9EYj8G231we5nMZAF3eddk42AQR9598sK4fpO+j
UTzmqlha8EIn46onhjy8EySIFteXR/unMj05wQyeynIFRD2l6ydzEYmhnWjdxHA4zkn/MYKrlpkP
WnxQ9p3wN2YezArzRRHZS6zQVzCflgpwGpEwdvNg1Zd/z5mPaUil5gslpwAl9cePCU9L2lEYj8fQ
vLECDX9UutPutfrqKnnmYwLacfsGvJN8y5N5qQ9cWrtGTEfTwuX+94huJIq+wOzmv+P01Zo2bxeh
kcn1+ORZRtq92RAW+lHVc1rm0ScpMYp2tn0ddsMXs+bMDcQ2LJjjyuKuCt3yZPuvYAfnPkfD0Vco
o3h7WWzo8A8lFgII0Ek110T9C7bO9RRFX0yicy+TitXkZOWjAWd//GjQt2UDqWDEijVaI6L1Io2Q
xP/8oKEi//cgJ28zGQXWK1k1Hl3Wt1FAFxSHxsQwV37x2c5sWQzkuOiFXdNRp20GSWh22cfdSIo9
2m5Rk6K9+o8nOeWNbYKWUAp/OqrxqhxsuDz9URcYP+f6rcQ/KRnMNVjNF/vvuf1fsKCUBIsHBjo9
n1NMxmGul/1x8GpSy12oYXlOm1dlDsJpkYZL3AuJpdKQ95WqcA9tPZTfhYUr20AhC+9aH7r/fJF/
+E0nn3I0CZIlFKXnTAqXTfqn0x5Kcefor5df87k18WGck0VOrHxa6kbVHyWNsCE+6BHqrXAxFPel
c+i0dd88Kswcvhh13jFPlr3gmKCMdbjImfq8Wt6dR6ZB9VqRwnqM8b7DwjgRFeLUFX2yYtjafrKY
InrQ2XcsYSpZfDH6mT1HSEgKAqm5zo84WYqam/Su5tjt0XBfIwyQAIrhIGT5jWd+sejnj/TpMWnt
cJ1jf2Ob+/iYNURmUPqsO07ibwIzaQaJCtg1UfEFBHxmdxHApYgLAKE/n7u2xEA8H4b+2OLyyeGx
nQwCYuRXV9SzKwV1B+cO0KwN3P3xgejDTrC1xvaYVEfDXPvdlYwe3WLbiT3d63Ujtj4RN7ib9DS0
Ivvp8rQ5c+zPi5TpQmMTZOVk/y58meWYopVHgaTb7WBhYvxaDschgPaD9nCK15cHPDNTOGP5dMhQ
UYmdQlYWzWr+wC2ORgpDwtup4FarYFljOwG14YtpOf/6k8nyYbD56d+tidKRHjxhpyBPCsJAdt21
G60++MmfOHi0Y4Q1g1xefrxz7/P94528z4Rl2EKLLI5elvwgN3vRBmLT1OM1MdFQEHBinPrj5SHP
rAjFpk6TBJ8BHdu6jw8pYWeQiG4Uxw6G69No44O5dbPHy4OcgwA+jHK67noXdZ5klHHc9ag3VPhc
E0nSun8roGnk8Nqw9ch2wJvq8shn3iiNN+YLmXOGYM58fLyp6SatmZLymEBTWlSaus5JRI7QYeB8
uKpgl8XaV33cM2fxhzHnP383b2LHdF2U+OWxTJFoaqvZ0OHyU301wslunRrw00XPUxUjZoEpEbfZ
FyOcO4ZgFVhzE4bFJk77xHiLlBjDMRWr+qqpUaFojwl0MNe6V963tMMc5N4UX83/s89FQc9hYDm0
4U++Viy0MmkdxWTsmh+lzPdeEe3+F6/u3RAnx2ubYyqQ+czEQpUD7SufYM8mqr/YGI0z+z8Ehn8/
yclKzk1gd5liSOrinBLiSdRPuHcQzbwSMiSB2vGK9UTypqfHV47WLnD5fU5CfYdSDXUdelQcbV8u
P7kxL+WT/ezdbzJOa8SpTEM9iXm7Hjx7JNd4JXiF367iOuwXQZFMaOrMh5jXs8a1DSvvEH1L66L7
9Gnebr/4NfO3/PxrbMW2o/BZNE92V7cojMlJLSxbZfVgQ1oJFfwtaPtlbayVgEeu3E03mNc9v0Jg
tMYJuq1K/XD5d5zZ/3gp//4ZJx9q0uOJOw/zPG/3docSFYOkoYFBBF3h8kjnl9S/hzrdamMv7jMv
4zwpc/RVxqOV35XpXajfqgKZxbb3f43B+MWBeX4e/t/Hs072Il84TZF08xnm7mV9lzocJfeXn+uL
N3jabCfMwcLMlSGgf6+JsT6Ylj+H7m6q3t5cHur/MYX//Tjzb3m3tU7k3gxDaRbHILhriF9Uj7b9
NLsQ6CQnusXv7v+Qdma9cSPJFv5FBLgvr7Vpl1wlyZL9Qthtm/u+89ffL31xZ1QkUYT6Tg+MBgx0
VCYzI2M5cY766gzfY+NKd9Y+3+JOQktDu9imWTb1TbmahD2w9/xZK6/dtmU498oDS3Z5gYt7+cHI
ZH1VF8FGJq6oUh1hk7b8b6p3ZcGidNnMQhhlaIZFWYhqAnUL4Sk+bCOQ8ZrmPXGbjThS9ydKrwyI
D1TrOyj1FVPLK/qvqYlLbxmCCTrDK5698HrQ3+r2vaHNVlkrgf3aisTX+7AiFarrKDUJDLuayT4o
8ZFsYNK4shFa+jcew2QYXVf436yom3S5hFSauMZwbnjavZ0+ZMWD2azgBhbdBVU5g6CMfJ7+wvmS
4Ip34tDtclKI+yj52WRXMQooQXuqraNRAfWP4aJcMbr0tT7anGxjUpthWcUVr6PjPic1wwFFeYgV
hqKjdPgXfkOnaEgdjz4UQf35+pRC7hFW1lifad4beX6Cn/QKKuk9WJe15H0psPhgy5nsZeMFULSG
vProK2zk4kcFcvbylVreuf+sxpnsXJNAbWx6YjXytdR8NaMvZf4z8J8uW1mMKz4uZPJqQqUStY7L
QpooQr2NkaDoq095IM3vpOSL3icHqlEb2/qp92gePPjObw2WDePfOEMSP80iuYUucNr0kkGiMcxU
4vOTlgqFkLEuf7q5uuI8Fj/bBzOTz5YFijqYGsexKr+UwZtrrNU91gxMvFMwQBLux6yjA61u1b/N
7P3yB1s8FgAsZNDOCk0N8fcf/RLjTwh2joTR0H/1yr4zvmX4pthaC53XDE3iWqdNAygI2SqmFyEg
fdHTlxZc3dB9vbygxR3juuoAdPm/M7m1Q1dH1hhyzkcIfJlRIv1YQ00sH3L+27ajU0DhgJ1vGkzN
QxJHBdkik/MF4AyzuwvMx86H/yRwNlC4IN55suqfo3EbuQwTMZDt3FOhWDl+syff5rmnr6ZaBm1X
a/rko1mhdu1QZa9RLgXXfuaZd35nWTf5YDor7kMRazoLh//aMhzeYwtYw/RG9REogTgbs9ekUrdh
SNWzR1Oq2sE/2lT3DXwwGUB25sm2WR2dwKsGzP0pAXIqUQ4Vh7qtgohStryyBbN3lZ9lcsPJWTXR
QppckDJuxkHK2+LVq5hSM2uEyV8yqkoKszD2Ss1sdoQntsTR+3BX4ra0CyuBe9m233xIaBnZ3Poh
+jnMQFw+xEsf9uOqJs56kM2oKIqueDU9FzJehhq7ZN+tVlUXN8+m+s+LBTpgCiCx+z4xmqwoXuX0
t4wITKI8BZ63GUYJ9bU1YPfsYrJ78CtxTE3+bVYJLCwXqhxtyF+B3H416uCO8eSVQ7pmYuKOATma
umR1+atbZz8jBlob9Bwvf5l5hG8D3GVaAhiCRoN0WuGDCj8OIitiGeOTwYg9w6JQd+Exy2o3Zjco
Yx2QWN5psX/VMJ0VlSu9h4VvJiqINtgY6pkgRM8PIbIfigFRkGDkdK/aUIXBohuZF5VIDSsIS7Mq
WgldF3bVMWUmKnQbCIQ2Lb0zsmnoIZxbr039HXWUfeuswRCET574Fiw4ikWl2JwjSOAgZYwuk7PX
gHENHYZMM/gnNaq7OkaSF/Zcxd73a6j8hct8ZnNyVqK+1mLAF/hOZiZr/cTUW8DgktFfXT4wi3YQ
6aW+Z1o8GeLvPziNBF4KeqJN9qpRSemgHNh7Ye7vu9xqIYpaTWcWPIdDP8rUNcABOlX3c3N+1cRx
McTR6whZt+nE+44qSgHP7+VVLZ0JsAeGAqKOLzdN0FTG3RuA2OFrHpdQvRt6fotI0VpuNl+MwUPO
XBLZrEl5dNI8YOhZlWjM+K9150PHmMLppu9LpV1xG/OnzeRBo7Wkg+UG7TPZs1LrM9Niuvo1hu0W
hcAh+m4hrGYg4nRI45+Xd25+f00eT6D/dLAp+k6rEa0Fx06H/Ch1AJhRuq9ZfA/pAjzD363u22VT
84+EKTYP6CUDXrOKgKdBb1dRrXwNExdpJMmE3QBa+U8bAR8lHmAZBBGQh/MDV1GIg+R39F9dt1Mf
yz5N9oYd5Ct5xfwk2GRgvFRMLCimMa32BlEnM0NoJ6/pgGw2nGTaAPezumZm3gdgn7Ck4+1EODzN
+VJHV13T7tRnqGH3Q2fcJW2xhRLmC/T+exP8lyS5B31AAZ5asyzpu8ubOY8s/9o3iGZoyxn6FNmT
FqMX2kWiPvfQP+SGsoOHPR4GxnDRRYeHwX9oh3uIoZlSunIBkPTBtVmfkFm9/DtmTuvvzwAQBjsE
XfupF4kLH28ctuqzlaE5A+St8uOd1bRM5V5ftrS842Jcz0YqwJpVK4xCqmwbHZ9nA4Z7NBM3mWC6
DfaoxGZMWiu73ESDxUIh49M5oljkB8uTKN4dIYCIR119ruTbcnzovDs7WCnFzI6tQF3yVLMuClmq
KZzBB+fPGLHmB1qqP0tld4MK0n2gQSVTjIfLmzh7P4UZJnpsmQEz4PKTOxiVvlwrcqk/G9m3Rr8x
tD81lWLXeapQ10TSHWnzz/p/xtlIfSzZwf2jpDixaCOFE2da4L1IXXoy6v42AnHx/7MxvfMpbT+v
6rAxUOrvoGC2spV9mzl+8jfV4ughH0IrxJi8zZoapD7+xn5G575T4V9O5K3WPNaC0w7KMK9ciQVm
vh97ArVEAmVppjxtcLhjX3kjsqXP6ohq9wBVHHKyKJO7j8xdf/roEaeS1hPXM07NCs+PHhpSMVxO
tfscG/IvmM6u4Zm7HuL49+WjNz/h4n3m1QQnBbZ4mha2GYgfD4WB59hLHyM9vle1BqIRZyUGnTuk
czOTqNcwfLh+VUd/TkekkgJoEyGC9BA3qNc6+IsLognCd7IJOabvc00fNsxCeHW9cPwpR85DNaJE
G64NIC6Y4RxoQPeBDylzZEIW56pcB+az5/Y3kuUyGVFs1HblgM9rtGQIKoOOugBd0R2bQNszxYrH
EfTtM4ONexmK/fROLh5hKgmUaGtpO5k3xM4+/7FYk0J2JBAsLPP86A2aLPkjuI9nKwKa2pQPUJ7s
qzaBct9eiT7m28hVopgNqJNyD/ivc1N2pHhQ89f5S+bkP1BgQ95IVBr075dP+dxRMFSoEOKI6BDF
6om7a5zE9kY5DF/67MVGn6GG9hA6wk1pW/uhTzed9Ol1OYQhJncXdK9KveV8XWUOf7BhZvJLJyvS
bSbDdMFZtHmM67Jem1SZXi4FgKplk0+CaCNBn2IQTGXoxjAvxhcbuZWn2u8pdUtxdWUWMuD2GD6I
ldXNDSo8HlRswD2ImsDkgEDjXNkD6lanuu2/F3mFHqwEvbt1SFbn9Kdfji7yR1PTCwAOISgp2jSn
vuxQKZA2VGuZxqng7f2jFDd14K28WlMfLwyKWVeWx/zKLGcZzLwaG68MT7lnud8Vuwe95eeCKi92
h7s+LIbbWOniVTzE9CZgV1QkwTr9b79ickSlPLQdpBfCE3pc+pNSDqa7GR30gM2uK+lnOX/Q0Gug
RDaL+7zNoAJLpRr5hB6WzYNUNtCxuyGC6pHNLHQJv8xKSDnDRPMDye2ZZtBJq0HSTY60ExdJHEIg
d4KyuUAYOoaby6wVE3nZDt4+VUix2LB2xUXfXBc2lYBYURjxsNxvGsig3208gvyRkN1JXVvehDEK
YR1kX78vX/WFfTz7mer5zVNIMiDB5mdWg//Y6OlvSYcmvrVuPm3GZvRVJsGlsELaeW4GvZ08E7Xb
k15VN3EDMs5hCnu0ri+bWbhpTFzIDJ9Su2EUdOL/w6Ic6kw2ylNqXI8BSojlKTDKrRP+vGznb7Pv
YwmHr0sAD8DcIQ4AxjS50qnmQpmk1OmJX4NQXI06uZKaCHlmsXrwpcDZ5hbadzHH4w7GBdit4x4i
FyoU4S/C1/LZ8vtvmgtL0TgE4RP4iu4FsSbY9VrPfiqQzT1UIddWhhRG3fSlZq3doIUPD2pYVDRI
RnCIk6ekk1AN8ew0PrVNd6ODjL4umFLZoS3zfnmvlgyRxhq4XQGTn84iQN6bWA4CWacqT9svY5rK
d/BvDcdRydcSg/nnpzUAzwCga+EdpgUUiLN0c6hQSjHkR3RVrm14V3oLQvayOVxe1NzPMurALAp9
Fxmo57QVgR4K6Io2ak+h/jsbvlX+r7z8Gcvfk/6Poaw9WEvGqCHzWpl4d1L188vT5zKSmlRZT5aF
EHpwXTrlTTuWcMUzJR4cMvvb5cXNv5gYjxdBrvE3w5rcItkuIKRTnIrpQOOplNxdnw+vLaTcl83M
nw6VIhTvhuxwDjka58vSRwoKkueWJ7m8r3xz1w1fGvvezJ/qol75XEsrYrqMwh2xxRxnnOa623iq
Wp0o6Gr7Uc/UjS8GZAU74sqqFs6gLQM0FuhNAQGe3CsErjOg+V1z6qhHvaco6e4V/y1zO22nFt5a
P3NhD4kIZaYDqa6xlxNrZsdITWLy3ksFYWewaaRbW732ET9YG/KZVtcUHjExZ0DNENfK8OP51/JD
y9dh2Cay8PZxjeQKFLmXz4P43uc+VcVrw/RjKuSn8xczhEcwk9LuVHsJw2TRxgr7R7kNr9vBeYqs
7MHU4KiUPfnzh+PvtC+Og6RKm85Mq0iqj0DM2hMkRxuree8gi/MGZWV18/0jNVBJusmxDEEpdL5/
Iie389QJTm0b3QWWd4fa4gpaZH7Kz01M3vImq2y3wiNQ3AfrnUFwKlkPwFZW+oKquP/nH0pkOTh0
VaXKw+c6X0pT9PqgxVVwiqEPBUXEbMfoIoZjjc2j5WQ3uvLuFdWuUiERhC/kHmGk4YcXhOlPG4zC
wYkE0Xmn6FelqXui7AcHRZbquya1Pcj29c8OxQviGVrkFBm5mLDfiH37UJZCTqbTh9ELTkGYXHl6
ubWVq3Qcblq7vzHVvUMv6fJJntU1/1okGQRmwHmaZdVNW8QOHZfwBLO3stWZocjU+82uFmz0ct7t
UWTrIPZ3tF1om8Mm87R/ykLvUUKJ2n0HN8eKU5qVHf/+IJt6haUzYDUrmY1VQbhKEeEUhq8DjJNk
qEV0lyHK0T34KOjEiryvy5+O+dkZZmGYIANKBHJJc1Y580e1Gwsrik4Gzbox798i4vCN39kl+vLa
MdVWySXmr6VGDKgTmP0vw8vka6tqnidhqoQnm5mAobob8wg+u+vWN3Z6/9bYB1168Co4f9XbmBZz
qrwjdoaMteD3RllATd4vH4aFW8ljCqzWYZyHrsTEcRZpiGosHI2nujhG0MxUTYF67FrvaMG9nFmZ
PKZ5ZDgR5cPo5AXGPi9+KKvQg1krmE8psjzoHlnNnNeuMxAAMSU9OgXDbYesJVKLUDXxp6Vfp0m0
iyBlb476+N67nw8VNJpHokSFv7H4suc3ODXU3oB2Ojqpzr0RHQIEPy2eOfnJdbxPvwaYIk0nsAPz
Drz03BTNpYzEwghPyDAh2vbVQj+uu7l8JOYxAuV/ZA7pWpIgMvR+biMtmR0flSo9jc6rAaFiQJzq
9cNGaE5ctjQbSOKjOUT3BqhuBuehADs3lSeJG1i2l53C2K82Vqd/i30bRAcsqHn6UjTZtUmVINL8
qzSvN3UBb64W7ivLXenjL9wCiH8JHRglEKxVk98RRT0E00jDnNQ4f8xd95/IqW+SPlh5Ahd2lvDO
5oxy0+CBmJppNVQZC8oRTnFd9fu6fUDEaFdm5sq+LjgZB7Ad/ywOWJdIFaBJGIYns74Pe/8mhY2w
A3uKOpKSnOzV2adFe7TUaT4TgcnTRlnV0nJGQSA8oVIEbZ9+a0Vvav8FuR03v1ER5Lp8bJa+FqQT
ArdCrXZ2CTxFbpO+jcPTkOS71L6r0uOoPl+2sfSp4DQS76NMiWRaIKmqXC/9DBu5BYc+AFC3faFU
BtuttNJmnK+GmXTmwSkMEJDTwT+/A3CDO7hHrrSKzomavjaqwhDQn8vLmTvgcyOTisBgok+BxBkn
wuy3sfaiI/hx2cLaMiYPidu7UqX3WIjbDiDhk+OgjZevRAqLRkzmB0XX2SDOP98rZfDGCnnF8GRJ
h3FUNh0Vc0d9v7ySxb36YEQ9N9KjXknuhJEuRA/oV+muRKjLi+DFACsoKJonj+EY6gZoZqIdSY22
JZOWNhh3vs/KB5m1G2BzA1r7HzvGZLMMtR0DSMBD6GXhJRXCwMVNm9xLzOZ61lWmHGIavFG9cnGW
ds+kLE8PDxwkTvV894aytrw6k8JT3cGd6T4q/j+f/jwiQ7FFAMvT4Uzy/yShXouQs3fyFJSc/Dtr
NK8uW5h/IEbjoWCRYU5wAFlOPlAB2Dwskix+Du0fcNxsDLSOnGANXjD3MFixQNJQCuTNtifrCNu4
z6zYj58j22p/DaBjT3oBusCocndPH2mNPmfupMXAvwYVBCQztMC18w/T64YkjdRpnw20XXDWiEBf
ZcbvCra4VHsvx7U57flBIKORgQphjHMwTf4jqDpDIMbxcyn9CComLOovlz/TvLrgGBQwRd5EBY9/
O1/QmOelnkbwPGeIOUCx/tuxwlu6Uju8EIpM4e6yOfHVz/NKMQoumjKwl1BcFev9kKcZoTiLsdme
0uyoyV550wflI/Twv+nE/kFj5rbRa//W8T97n6hMiq6MwkisAWXbxK/6Krz4Sl9UJyCUKKA1u8F3
hu3K0oRLO1ubqJ8AuoIshBqoMcXF0WK1AxQ2xxPS5OONJOf5Qa3UeOdWrYfWKJoVfmVf6XbzrsZS
96tQxxCF9E4IxkWRqpxgE0+3uh4p+h6KDp+ugs2EVVWFN6EP93mulumjX/nBr1xKnH4T6XInHdTO
GXeN1Zm39mi1h9ZX0yvuNp3/IYu/96UaPwVpBw2GP4z1o9U7FZp9FsIzdsfgoaZW9S2CvgiWFLta
Gwpji0i6neysFK1At0LXIRw86YjahIZar+JfgZqMd7ncMW6OEnh08L3A+6n2fnd0e+O7VCHgbZD6
bkK5bcY9GoHUqVSULlF6uh6dcgxRcwmVe0bVpU1djmhdMiFsvfmoO+x1P/DvyiisUSiPq2OeDeMv
T9fau8zvyD0Q7NzageJvbamSD6Vb5luqIMVzYkOyUyIrDzBeaQ9hoqMln6jId4EcPySZqZ96LR+7
jeIZ7nYYMvPJRH/xHyTH+3CLNHpx5MzI3s5CpsDYSK7rfOnCPjwUlvcTARbGCC6flJnTEq6Dygpo
TYvy6DTV8YAd5FpkjCdYWrZKeYikR0M9pv0apHHGVAwoj3gSsJOYaBKP/flt6xGy9CMzdE+9Mno/
0Fh2j4ltoZ0qaW9J60fbSMtUpjAImjZJI40HUf7bOKF65/ooeqryti2k36UBvGOwXz67CTgAck3R
XBE8RrOIrZc8pTf002j8jm1tIxQ50R/b1Nb+XxiCEYbeM/56lli2ulIVsVvop8h+7vorzX0dhndb
DVc+6uy9E51R3mxboT0hsETne222QpGWB+iUESj45W1IySUsXy+vZeathRELyB4DizTRpyeniIC9
lGWvncZe240o8mT9Y6HfKM0rqmiXTf3tpJy7MzjnQT0wHCGwqtMYBHWwQFEgRT01MVPbw5+o6K50
iPD86Naxf6nVbVjcd7K3lZB9z5FwrF8ph28Ks9yP6UlJUQZ6TAukwq6K1ZGs2SvCNvwlT+B0O6KP
cb7XstzAiMMvx4HJW0uoPqoxigMvSngdx9VWHeJdIT1Y9gFVkF3bHeLcZozlt0vPzsu+ZxB2l9er
pNDzW62yVeBu6eJQWZj+KF8Ewx6sezDYZ8zqD891nsPIVX8vmUO4/G2WTNl/jYkMlSN3vv6Gh84N
msykW9w9onB0VZWaj8oK2sKqt3Lk5ucaVpUPtsSr9+HFLjMP0awYW430pvGBARUWa+Hukg1gPYS6
fDQa/pO7k/phEqPJaRx9vWeuGIIYt9vzwS7v2qIVcXEAdcGuMA11zFCvXKMesdLEgHfkXRRWL43U
r3yceSEWZlaCqv/YmXwdS21tyj+ycQxsoTJNHStR9lrxjGBZGe/bttmi3LapknfN/vrpFaIyAOpb
kCTDmDcJcyTPLNDWa+Wjo4Epa/ch/PRoxlw2MguBFTrJH4xMAnvGY6VaRojkGIyQA7o/UdrYWuYX
pTiEwXW1RjS98NE+Wpt+tLK0WkXOevnYBcWTlZo/7A6V2dJfWdTcsZ4typl8s6GketENLGpE1969
CqqTHDyoaPfayBhf3r9FUwJypdhkYDDqnF+oUZUUT0PE9mhGf4bkbVSTXde3V4F3Qtf8+rKtBUcB
LJMkmSoMDbdpSY6CeAXoI5WPtJ53KVqdwkfiKZQf/8YOj7gBXJ6YZnLwrMROc9ms5WPsXSkWQkzh
3teftfDXZTOLhwGG4P8zMzl6gz6ojVpX8hGlsm0iBRXKldKmU7yV5czbX5xxKrdkx1QzGTqZZEV6
bJaF2hTKsa7SuwI93LohiNWs7t0q2mvTppkwplduX78ljbUL0a7Dve3lAAUuM9pHeo0wY+owStfv
fI3IugqEfOBKCWTp40IiBJW4DbJuNsWEinE8lKmnitt+M0JDPZhXTccgTteuZG1LV55uC21beuvg
6SbboTaVoXmVzDEawhvLSfZKKrhj7W2nQKQy9PQi7DUO48XVfbA5uSZGwhgvarzyUVPMjeTcjOmd
qhUbq/z9+TP1cW2T9y10zWSIUdo6DulX2rWG8d3z1sgf1tYyed9apaqLwcUGcctD0w0PjeJCe0Iy
6AYrn2reDRBH98O+6efuJYkayx3aQT7KfQBD51MW3UMpF5jOzh4gwEGJ0TNL6Dnfs/5rLuOwny/v
59JZMZh7I0L7i2aZuAI9Q2ZECrDf+Q9R+FTWD1L7UvkvNP73cvV22dgcgsdqP1qbeISw0Fwo37BG
G+bWGJ19AJCg14stbm+vyPlNYbTXWZDv7LLcyvb4ve/jXV1417KmMOg7fvNKe1ujy7byu8SNOA+e
z37X1IEgrlf7yNHLRyvKNg6UAO5NZB2HghGb+NqPnI2shHu3W6GkXDpnH3Zj+rT4thoEbsGdUfVh
l/v6V7OTkMysGNBbgykvusiPtiZnukNQoNBsYg1Xih4Qcj64DGMhPHmvlO5m8EBkeRT6g+FkpPGh
jtMvVW/eDkUE6C05hF55XSLpHPrRToPqMAz7clsk3vXKZxBOYvYZqNThJsE6z5LMLsidKnTEYYxv
s+zaQrlR0W+a8n4ow02auPfIy20TxO4Ffd5l24v3QKCfRAoOs/LEf5lURyQeX+5h/MfhSUwSmESg
bejr71r/w2fq9LK9eU7EdCIsi+SeNKxAQZ3fez+OGGr0E/lYmsOf0h5Ra0TOyg5OtiszV9YmO8qV
h14aDpftCn8y2WLs8uxzEymMTucmCbNhfdexy9zMVineGneNoWfNwuSkBXJbWlEScpfAUdBnB0ny
WbIS8knQOfwpqAdEZ/F881TP8+IkjInJQnXXjvsgXOOsXwhdeKXBivCnGJoVf/8hjapbw28iRxuP
aaF/j7p4J7Xy73S10LloRjDkkLGRvk8zqbD0wzqBLuIoOehiX6GhuBlpUFz+5EtvjAM4m1APBlMg
/ZPFhLJWcd2G4Riq6rUrI+gZNU8NpcU2tPboUzwzhnKVVM2fWqvurFDftmWyrdHBvPw7FtwdP4Oi
DkE0AyHa5KnzFb2lQm0NR52SdbzP9Z8V/ORJuTL8sZTQgXynv0CHXRMdmfNvZ5tVrZqONODq2m1s
hdeFlmwz6y7SpAOdms2gPJourP3GF9n65/NLpOyv8KAj4EJh6dy0GqOcOzSafrS7p9H9YTZPsULh
NFyrXs2RHxwak0YtlR5SVxiCzg0FnQ+IJ5P1Y6bG8lVlNMhiILG9oROf3Gte6+9dEEZXhZn9UKtO
2RAA5NuKSsjG8dtm5YAtnGKk5TjCYg6LkezJh23q2qOgkRuoquQ/Yt27t50MSKyxcn4WHIsIlOi5
89rPaaXMsHXNNvDZXLvbIVZ+r1rDzee/30cTE69sdVAfSiiHHjM/s+8YbK6QRWPQtgJNsMn1dI3f
e+lK/B1hpAPBeZUnvpJ6V2U2coq9Wt8x97DRUJpmLmVXhSvTD0vfiLa+zAEgIwBFfH5gJIAeHi19
/aghmjtAFaMolOKuLm/fwiNKhYv5D5G/CmTEuRFQJnqdaqF+hGmlRV01oZHoGT9V7Wtuf4maNfKj
xd1jil0RaSx8dZNLkIV26YCZ0Y+gXOjJfDVbaRd0IRMlKydP/Icmjybr+q+hyeah0mjEhYqhgf7b
bRX2Twgog9Hx468Jb/vOLrS1G7502P+KIoKd5z8/VdBqRg+gpqqqxwjwzCZQtHHr1MXahOvSwgT8
R+grAI2c9kflINe0vgrUI7irfTCaN07s7LRBwv375UGzPj13xbUValp8LVi0SU7PD4hals44KJF6
tAbP/QqVjbYvs1KIzA+6tHWMzri+fCKXjj1AfQBqSL8K0NW5wVJ28rROZPUYK8mu8L+4/m8lXIMe
LZ1DKsnC5csMsU17CaXVqICkTVaVG6iRmzvNlQ969KRVK3nKkiECN8JjBOvAUk1WU7WmM9gBJYSm
VeItGmuvaqdWG1WhcKghz7f9/OYJfCQMt6IvNQVTKHj1SHMk5dg271b33R0P5Ro6bCEMpvhJ3A1X
GuCW6YHIcwkZSIkDkRT1cCObsfEcypW1M9xEuTF6h1i/KDpzR5AUyshw9tbu8hoXtxQwgpjiAFw1
DfQK245c307Uo+I1D0UZ/ewr1M37mvG01v1XG8rDLTIMIUMgfsyHqDKOEBpJ5FA9ErRsKvVXmV4P
zsvlBS2deHgT/mNjcsWSIRwrB1qeY8W097Y3xrdC7aGIytq3/5+hiVNsIQYOFZPTQWHuyvTRrpXa
XbCGFBNHeup6Py5n8qQUfh/2KOsoR254sCkr6xqC2JVrtbhlQDbonol/puj52Ek92AOwoca3qfst
04ON3K0xUq8ZmRSu8lqNlVpzuUzGk1w6UDbt9cBcubHz00wyyaw9Y2SIrMzwNQX6J2XdExZq+eDd
e53yCu0WJcY4OzllsOJb55+GKg0sAvhyA0jXFNOFbpiTF+BgjkrSKy954HTfpd7XV6wsZC9Ee7RQ
AdXwJ2WB80vjpAza1PWgHKUe8XUCXQA4P/re4n5+LQwdYsXkqgxuq/5pgAZtzH/FzUrstLCrkGfQ
1/jLczdThB6z0aMS6CvHQRkOXlXte+ju1VLau+5KRWi+pfBpEd4CZ/6rZza5vJ7vxm2OcN8xDl9d
P9xW9Z/Ll3a+FAyQ2FoktSBlp7wqVmPQs7Ok9qjF2YEjsS2yXSUdYntlIWt2xN9/8HS5kdRKBEX6
0cPTlRIsMvnBNa6T1fbd/FqJBTG8Qy2D+GX69tYKqvF9pra0TNJdWcv/tI2g4VsD4K2ZER/uw3rU
qI8GI1TaY1rrB62MbuI8+2lr8Y/Pfx4B7xJMQ3CpTKfulZSXeMyb5hiGRwt+oSxLNqEx7Kry8z0C
ITcgkHjgv3Vkqc4XRGO1NmsU0eCivkqNL61zbXr1xo5eOu/HEL5fXtbS7hkE0CKYANoyJUlA4EiN
myJqjn6ob3L5JJJiO99/3ojgjIcRkwdjpugr+1LrMyrdHuP8pSZnS+UnfS2LWjrWNlUUAR1BTn3q
8sKyQRTJsjqq5dGtleuPTmYc8rbc5YZ9c3k54gOcP3wk1JbBPyJYmIXKUPzlRE1xf7THZmMlN12w
h/5qp3Uv4ao819L3+Whr8pS7pVN3FCP7o94xiPAVEAGkoi+X17O8deIECK4zJjomB07xmACq2Tod
JQvFa/922iz1Ua6+XDa05ENJmaiJiL7KDG3SeY3jl1rVH8mXmIIrNvEaM//idn2wMNkuo8+dKHTK
/lhq//TZrRvStliTyFh49hhlh7wEkkcgzZSIz/crdevSjocUI/2bP3xN1NsxMiGliqnWh5smea+T
dy9Lt5J6W6r3ZVNcXd7GhTIaP+Cv3qrgAQGFef4DbM/2w9ZSu2Nl5u+tpd0ywvUc5cXTaGt7bTS3
Q6HdGSIsN2knjGb57V/9AFswS+GkZulHDiak7VROjA17gPpHadtdmRwK6UZu3uxw3+TXtXKvayvB
4NI5ZazpP1YncRqKr0OVmFgdjHxTtEep2A3BT2+NcXLNzKTygzJvY4SD2R0L+91Mv+XZIY9uV+UA
lpwI06Dg3Khf0NSYePkyGTMvHDq+YRnmW7mvdt4YX0mOvQ9k7xvA0rfL30yc/KnTohT41wED3Z1m
U5pbWIMPr9nRBSWrFjdChKjpb5QOBgu6aHG24vPn6xPTu4KL1IJpfqb8OibG2Plalx59a9gkgbKJ
2m/oySjOLiPo+OzaILUkr2J0kooCSIPz+1C2hhX5bZcd5SDaKc1tNb4bVs6T2eyD9CDJa9xgS2v7
YE+blLFDs+nzPq6yY6G2GyV2NpkRPOuJo2zkPLn2oD7+dBmXGFsFLsALRjY05Z+A2d4xUl1Oj6Ec
MMoU4kDD7RA7h8v7OPeemOGN5mUj8Qfofb6PUjskdtJJ6dFW7Y3TWb+VFGB173ZrjagFFyosERsq
JoeSVZ1b0no19kc/zDj98abOb6TihiHjjWz2e026Ns2bKnkZG4UfkW3U/in+rIy0Qs/lo/3pO6EH
TZOO2Dej/EepK/eJG9YbqlUHr0y/6OkaR9nCzlpcAtHXE2anfR7XVSyvScL86DT+wZTLfWQ+tWvH
cv68wkPBjvIwUYGCPux8U+MurwoC+/wYej9qCFTqfmUucc2A+PsPobbcVkar2hhQzbdC/+Moz5fP
39zzni9A7OKH/35YtX5n1F1+HBJ30xpXvbtzYFrN3y+bWbi+cDNTdqSDKNQpJvuUdUmbgV7Mjolc
QpNZ6rCrpf4R5po3t7XfJa8+XTa4+PVtitRM1HHgp/6JdlQW17aSHY0W9RynB5xdeNad5JSf5V7k
XAu4Fd0EMT9BUn6+g44bxQlD8vnRy5X8th+S/pQ1/hoP3tI5+GhFfMcP3yn1hxYsP+cgk6XbqNMf
8mZNHHBuwoTF2gbQTlsEuo7JQnQttrqC6u3RgSNIQzkcNNVK7WD+VUQbkvFXMT4ABc7EBw2BX8tJ
0ylHu4alw9yHlnxIzTV4x/xMY8VEB4DDRrlt2i0oUOqyXalQj4XVbTLrRhr2+XCU11joFs3gtUFO
oz8942mD3t8aHJTqj5mSXssGvnT04keiGNq49ufbxWRzEEaR2OsQnWiTj9M6FeRhmaccUzA5XVbT
bkHrIE+20hrscuEbgZm3BX+QKCZMoeBF2BgIP4fjES6VxvyiR9/78OtnL6doehCl0IVQ2MDJYv4q
BEhZSfUvtOFCK7bWcKv3K6Hr4jq4+TJcWPTZpzN8vo5UlxmHwCBVbxP1xx7ZB6t9+RcrAUXAgWZC
d0bdkWt2I4WlKx/z5IlZELeFsnyt4La4EJIPWl9kPwDkzq9+E1a8mgYFN1O99aJ6Y4xPnbo2bjOP
VXHOcKuqYk5PRHTnRvw4ZIooBmzL1KsefpWqGye50QZI4Ixik641OhZcDZ4SuiN6rwvZVOdFDmSU
QFbc1thbnfM2NGuffyFjow0q+ijASQQOdhJZuS3DgEVSykdVHn6WnbpvEsMnBc6vY3IZ3yiu7V7f
m5m5V+lOlagBfzqCRBlXlC4FjRno00nKWDBQA4OUMx5L6dUYHjT/Jm5vLh+/pX2k9ELsKJC0fLvz
r1aj/SkBoh2B/lj3Wls/uk77dtnEgpcT8wDidcOpMntwbkJxFdMrY2Gi+KkmTDc48GsOxuZfVJPY
LnriFJIgY59RsNZ8BSMvQLFHcjZu8tTSN/LQ78xAC7Z53n/eBQEA+kszT6MDwMf5suwg5SksTPlY
ZcHWaMNNHDy7gb+7vHnzsEfAjP5rZZI+21kgGZBpyMdEMh6SrNnUaYO1H1JQX5ny62Vjcz/x9xWi
oM1IGlHdxE/UZemVQe+Px7CB/KRUtoqe/A9lX7YcqQ4t+0VECMT4CtRkl6fy7BeF3e4WAgRikAR8
/Un2vefE7nJHO/ZLP7lDBWhYysyVufGcbyq5P47iAStfzz2kAZwvqyJsYllDt+Qyh0M/s9wutoHI
ueXf7N9fu9fRY4+y6n9HOlcutUTMCkwnRnK9VMp7Fj0n8lcgHgZIQ4gGF1rQbFH/uXAEXwTD0HUT
BKt8bkjCvHACJzlhvoseYNmc9v1tUv74+6f6um5/H+Rs3Qa6G1QvZyjdNLlYensMvvUZ+joEIHPg
RGtF6iLH42yCUyOsasnYA14+qvmyW75zTvrTAGgEXYUgaz/0+YnhFYCGiiXoTsVc5fB4S4vhm2rx
69aDtASoPdbkZvAz53f+UKu2I2qSp5leqPi9EA/gi0F67f/+Mb7OaFwRV1ffddtBxuH6M/5VWtel
hRG43zWnFY+PhYDyokV++X+/J2AYVNVYNf8IttYT+F/D9LWJli4mzYklBJ3T9aYuv0sv/sOSWcdY
bXxXE/gv7aLEQ4z4ULrNKSZO6up9ELOcq59lWW4k4qALlKZWkVR929T3daNbbV+gnUHDLhCGc+km
mp81lxbWMqFMMrelbxGvdkvQfMadlyb8v0sHVnEddB9QcEFocj4z/LEc2mFg8mT8MKWqTZ0OXWr/
2SrRxSho+IfJDNriUUj+/sUmXjslWmaak5aXAUPibCfTwV7DBH/39xn4h7eHMw+THUFCsAX1z8At
6/kNoKG5OI1yejGNm4OlgpGgA0Nes5ls9Pz34f5QGuEwRzsxbuKQMn1prebtggH7RJ3K8INHmZzg
ljDKrDLbkex4gt75ctM21wxpRn8f+Q8r+reBz5ZaH0bDElGmTpNjr8bQ5tFEj61kB0gBsr8P9QdR
6PqQcNRZ6WPo/M4qWoKm/M6PiDpRSIF4eR17V765KtWr1MkmjN/D5IGit4KFY6a/Y66/VtNrtQRX
ClxvsEeemymCFeNuj8zPk/I/x/4yoUeEQmwihIR0e26X7x71D1sxwFhUZ0ARcQs5v+r0XTIpPll1
qpfbCP6BChHIBNFvvIJrc/Az5Hu/g2cW8uALCDe724Ru2uT1m/f9h0mMUgcZR2u9S9HG+ftqEQo2
er5n+xMi1G9c+JmmuH7lrBBbj9MHhFtv9UBfEFgNDk+mkpKNcYYtn9mtnEeJyqjJXQHxW0/b97//
tC9fA0Lv1Vw1wf0GF8/zkypovNld+tDcI4mjau5ht0/6nXVgHxumjf/N4vryLTwI5FdlxpoS7ZNz
FMUZbG1Q3SJBvnkdmyHTrr/9r4+zUmBwdkZNDmz6/Gu3gVocVxT9fZFcTRN29vBo/U8aXc7L3hm+
O7a+LFlsR9gmgKcAnEZj7tkycmBabOO27O9tEaauHNFxsg2iR+Z8A3R+mT7rODAjWsV1EKyfX2WU
n8AohOn+noxxPrX8putk5roSjU8NrB6+c3D4cugjVAhRkRAIoZ96DQH5fbbWyQCXomWy94C8Utf+
5BH6jb4xe8Nq/zob0H8O4hLAILxpv4ipul4vzLKQ3g/TiLQMjgaqSfhwi4iYdwL+3d6wEq0nHovo
rkd4aXuwQJPTZJGTzJKJzAh3TMJuNwWyPnbj+DHEEWIwIgZb0joZN67k0fviFuJxgU9en0aFrPvM
p4wdfEt/hP7U3E6yowe4U0RwykqmMi97R22sbpxd0ofTqZj0dHLmJHxfLQe7VNew1hpd5UJaxH+p
rtjqqBSpELgkdR1CJQFT9pnhEYqkZHIPgpUfpVMVWzWiaSfxq3pL3aL7WU2uPk79XFw28B9Pu94T
b0VT9BpuLrCX3xQjvnXN/e3Sg7jKuiJ46+WIyNYiEi99N4ZV6vD23o3tU22HFo4RS/UskTqTawGn
FDw+3SoJsxjjsmUv0EKUxtqtNoo5WAdj9QhWmh+H2SEbqp2PBS2ffWrGxSvSiMfylzNPRaqhod8g
EjO8VrP7iMbw6rGHDHPvqt7L4kBHdcbrJYQfWwiKfqPTcu0SqsbkxaLkHTYxWnt2rtLvVWee3QSR
a247e5dxgpeeNgkcJvpRTa+laiN8nDZYupRJ+Tirdk2pdxJ2mCkdMumV/m0krN+mcd/IOm8aGt/5
2rPp6BQyY53Efadye34b0Xb+gbain9CvD1ukNbw1sC0FoEFhSZL6pAjglmriJ6vqp2mIn71lgfEX
YGlyNyInMQUiBrGsM/OcLAiXT6XhUJKFydT2mXac5jOMcbuvOeOZGVhzEqiQ9n7SPwC8fQvc6Y43
ZeHlFu6FYiA/R9f2KWvD6SYZFjvmQ6yD9mpwWr2zffMLzrYR23aj26Nx2wQPoTCdzpgCeZhDAAhd
ITcxUreRyyDurTe/NOHY5EHrhFM6e/ZU9eLN7dB8WI5qSJ2yebGu+jEVnQO/lcLPWDKBTmi0zZgv
olSoIt4OKuwPiaNDiLiFaja1Qs5BToCfX45LIbpU0e7RX8OXUyKY2YRhKXZtuXDwH6PKXfBTv1Q1
qUNVycd6nnhK2srfIILzWQ8OfQobrz3M8/DZheNg0lDx5gJGPE6mx+BNc7pEuRMh6W0vxeJ+mkCw
tBoQz6qlGDcetKH9HeLnITbroMuRFvG+sIBtN60QaLTmODPnMXySSFLx9rA55cVhhnGKf8MIbHqX
oV/SLhjbHGbQVTaZJMyjWvwKy67Jo6FELFobB3UaIOKw3saTWTCVAi/1LDmWMyVNCnPGrjsMs/RT
6N/cLCyRTNjwDrKquvWPkVtXe8IVz8CrjDmZqzuvAH09+tOHkLTbhbXkmWV+kCVeR70tUnZdkg1z
/EkXZ5BHi4jNCir2q8Y2CGNlbf/oSXmcS+eujlrl7BajGonuG2KgWRQPbKpf3bjExmMFXEfzQNgX
BQGOvUAEcnkMTI9tTcN32E0dRZ+GycOrQwnp3yhKLM2qpLKPDZHcHsbA4XsbKH4/gwF38t7VCkdJ
0KSVw+kuXhg/dKNsxKZ0Is12mKk3VU92I0Mitvaql4iAdkULHOIQ8AOyIVKrY4yjdcq5B0uFeCpu
e7jH5tYYg0C6wF5a0mHxNUIRGFFOU/zDG+N4OxWM/GA9XKe2pmfVBpYTmP9i4jdTiUg7YAohT5uR
xNe98KTIqzbon+Oezg9j0X1ASUwu5Whumxofw0Ea+gvgjhgeUGIosqSKOrhS+yAciwJ+vYtFLCei
h8MjD+J6i3yp6V2PPdtRg4A+4kyPS1O+uqVRh9jrgqNXhzAC7TA9sJqdzASGpcB5EJvqEJHjnsJS
MTXzFt7z89GpmNNc0tDAGquWywdkKKWzo7jreZ/dEMVQGo4I5KjsZHONzT6tCz/MPYBTuQ47mNkB
P15IVodtklrrI4w5rn+Yjtqsdgz21gYUymFShSuvKtRu5KhljxTqREZD3teO3+7bJiiSTSsLuCt5
aAYVHty5nXG66xaBJGM27KmeX9u5jvNQgoFV3iIv+QLLflvAMBYmoTCPrj+SuMAeqYqbMVq8fDA9
3SDFKn4kFhtrYA18ZX3lvOLc+DX7QpBsbFudxx5MCtLFQDmYNpoohUdnwt1FOP6qfKnrqdrNcyMx
TQvepv4yUiQRaVGnRZPczSFSWsncKZVGq+sHHdmUT6Tbl5GTLTV4PLdpUsHxEwmFQbGtLd21DvU2
okA0k9BxeUWnSqa1rncK/tTMxXcZDX4YTmp9D2KA3Ho9bzIQkFijvukgwSih7E+7emyemsCtt2om
3iYQFcOkZcN9OE1QhjLV3Vmo0/YUivIjkFe+q6cFhiGj/TXjVWY4cFUWAwS5DWckiK2XnVwm1G64
KRnWozO+dgoW+MJj9rWrXbFFT/ht63Zs0zjl+Ir90L7W1Tzn2KrbizYuhlOMBmtsEhEa3Flkq+vR
Y+4G6j09ZFCQNmOLTDSk2F052rVvWvoe4lF6mgGpxSocXfba9/KHO4TBNsROgQAm4WVm8limHF0d
QkSt7pJIf/p0PBHrPnnK7/IhceL7WJV0G+si7DMx1V1GOwZfbT9ke5ciJpipokV4GRGZj96m41yE
JWwGmuGAvblJmzJuN5XoowcccN21pZW+CCq4x1Qe1oz2WiSfSdSZO1v5ese8yl4miI9L42KKvU1F
xgWNzE13FTLXf6WmfB69uHiyY9mmwRR3lzV2ltQrSxChA6opFXVYTxNKvNt46RK1ccxEU17S5nMY
SYTGePi2IqSmlunMyCevx6rJjSIP/jgN094JTTXeGB+emwOM7VJD+4s+8e5GX4pjt8y1PPi6rKrU
9RfTw4S/PxIRneB4Dw9IyDnTMOhfeTzeqrJr904iReZVxQ5FXBxMUBRP27Jgu37Q5lDBazt3nSk8
QJg3ZuA6urQnBqFpooUmrneXEjJNnON0lrC1akCO60Be84XyDfOLfjM5MNbvyZAn/B2tDDLTsNrc
YL5AQhTSXCiF5rUkXnY4g3/R2f2wyiJ/iDegpgBaVMnOL+O8Y8Enpw1Jl4qBGwOJDZsNsYYzSNz3
RAFHOIuHCNWIgLWVbobWe3W8xxZqi599X9bbSVXo/vWGZ1p1Iqu98HWZA3FRjcGNpV6RR7H6Jdsm
vi450Z/IVCdHuCPphyVmbOfWcIMMHFs+NnA93UhG5j1XoU02s1+T8gp9IV0Kz0N+SbpkgbZ8Di/j
yLZJ7vU6GFO0bqIqqyBl2CR2BrAd46QLGt2+AalDRFDgS/miZhyDKeloce+TcZozR3T0Xduof/Wq
4Q0S9nfLw9WwCSba0pSvRWwf2NxOp64fURAW2HqOZBiNgpVLWBMkxluYFsQ4rD6neIl3U1yad1QT
fY7rXpBKXwD7Kce+2xTc6TYBq+dNUnnlZeIV/Y0nLbkdxlBsu1AF+BRhVWUlR7ZDqsTMHqtRQUjE
vKGOjqOOWi/lMOdbch453tbxyC9WjOamhtVxH4Zygy0Zdwkiuj0yilidNa0bI0JbcriGNiOK1z7s
8XaGpNi12Koy69bRm+/07SXuE2h2XJxissfGl533UKuwafZQWAu1DVH0ZrVh5baqO3gwiuKhG+ln
W6H8a4Myo4GesRdqXDSS5VeSmBHbe4AdJ8Kvr/D5N7KKq+caQffHRXnlZirBrsDXZbwfwwWlfQuD
NOEF44PjOzddb+DllsAs2vBZZyTQWAolw9VHIdbyAV8zHnfuXIoSqeCN4c6lN8umQOu1QVMtqlYA
IKPuOtSSyP3ilqxhH074avCBXlmdBPwqGIFYRAO3eyKm1j8o414DUzQQvRraZtLXZF+XAdWbIu5x
r+UzMB/QQv51F4o4L4v6h1cGqHOh67x2E2EhbLbFheEA2lMXF/AnR7f8ICjjNlcehDNOE0JqB4qx
vUgQGCZTbPrF8xTyOHWiGu8BAP22xv8Ht+nSdgM6/j0MloqA5UJt7E/xrRoHhYSjosu8YRFZxcsH
4s6wz+ibe0nGxxbUwoWfKJR+fBlx9qPNmBVS3rRENtm0sP65CZvbRa3xMURHGXqEsaphunlwPaiZ
hQsvGu6NHhYzjXMQK80FtLKkP8Hwz0tjn3XNFbdFJ6+hyzmNIXlDV+Kgj4yPfnzHCIEebiG6TllX
/5CBfiC0fvS6PsB89c1zQQL1GCNwSKWONy/PytfTten6Yyx5mOMQhZRTJfGbEcuzH380RQOvDOWQ
PQ8D561sSpLCYz/BWRl1XrEVkZUnBmnac8jx6/22jT7MonEM+vQOXS7BZp7VU1tqkTUl1gWshH4O
BlGDsmqffTvBpwL5QGkxdW0aIZUQXe11kw0URLqeEvKAmvixiH3xjB6d6J0GRXGxIPIJx+gQ1Wk9
sfaatd6ks7bG5bYGvbupTT0fNeSBZAurTXZq4yZpcvRONWq/+Po0IDnMHkW1Sp7rEPe9IoGkQlv2
0zXzz2rUl6aD58QQyvc5Wu7b0JMV7lIKEZO6iH9Q1vip7NADuIHDGw4lhCjqNg1jUCxx1HQoOyBO
BOI8tvjg6C/yDsnYRqDk/e4QtOSDTMGHn+gyaxtskIEkH94AFYyHrShdBF4GTOkloOupwDvr2Pi0
gGbJ5hg+RZGuza/OX5CbiAy9bO6jBTaPfcGPY2P0BWKyNE0rq45s4U4mhgBMSekZJD1XPHyeFChA
V8y3Ux1GOW79uAVaGJGE6FPsCXt2lHDSKKj93SKQCD0vFD6xNi62bck0fpro7kLbIFjeUyuFycr+
Dfor5CksqL6bSmHDLub2eoopnsFCC1MtNUzm7VK/V2jVfYEWpzF7wET9TRmtgAGOHpPZyL9fWBk/
dui+3Ue2F2XmFaQ6Qp0aPKoKprapCREg2A1oIU1RS9JXFVL/sHjIfcpZ60TdtmlluDO62waqIc+4
K9tcggO7NpBibwbZDslOUve9bpHiuTe8YinuVWjy5tgpcAomaTISGBXFybJTU/yCV89SVCUgZWMU
sfNCHtrat/tKABiIzB6XxG0ixuSC9JHNyhoOkNfjWPX+MWlhtasD4V2IIe4zoON97tvxKQKQsQ8d
7zUpEEYytcljYfBgsJ5NwyI4spLcWwbL9KXiP6JBvaIwizZLQZOD7XE3TEAuTFFl7xUvxnHT96TO
emL7OnMIaXJYL4m8j3HXGWf2EWnDssCpZUb9ei9rb+914b51ZtnD7tCDcVe4bDqUV0lY72n/EtP9
GMKLeA5+ehPvt0On3EtawMAm1QH7GQAUeS+iEVfzhnCNbL21T6FubnANffIGDpM1A0sbpoZya5No
SCs91Eff+vdi7sjr7Ah1KWUUwVuPqfekGemFW5th0xdLeM18397ZnjNcN3WYk6h8kOPyo+RtsDNo
JZrTgRa4NxPAPKZQaMyvh2B6iOvksXFIXYAWDIHG1cIgUGZxsmp0k0NXOzIvIZVsU4aD5QfDKfII
9si4+6UsfyiUCJd8ouRK8LDLJ1j+pQSbzOUSK+9mdKUPHEc6JDU+QwNE7Lwknr314c+/6xvfbtpy
FEfroVODQdyRCt38iovVm7eFA0dcIpgWpssKBXMeC/LBWANxPDNTzhYRHXgAV4GLCW37T/4CLMzV
TvIy6T6scgMDrDgLuDve+H25QH8XKNQBCEwCoiqjVLtG7elQqkfR8NXsI3o2iWdyU8fuyVqqfgrd
GZky7JxLigrlReE42I0U193thOsh/Ii8NRYxVOrHQCsvtUN36t3RQ4cHukEQOlvYMXO95qGpwukC
pywQ/zmpp6OpRbSdjPqYeIXNKDRW3+nB6146SOsgk+/lhvdOcl00Hbw8ua7zEnKlKO2ZnAAfJm8A
BxCpPMrheQEBehNO8PnJ4pgteCyUKheh1wkCoz4WbS2bbUZ0iV48L36ah178TICE3kIy+hzC4Wm/
eDPNgAwv2DyK2d8sLHx2AeXVCzbVEK1vUH0X1Q/dewi9TMoBXli+KUXOB03f3JaFT/MMEEkwiw0w
4fRtxCX00lni7pPp9YsT/xa/e8inns1j1gE4y71Emw2Dz9YDQ6hk6prk5JmCZcZvo9SjLRZiI21a
+8LPJmw429Fv+XvJSHeSUTee3GFYtt4yXpnQ0lsQvqVOrSfW64VT+ZhJdJqwxeJ23JkeeVliARZS
2gB+hwpA1cVCw2nnEznfQoQTX/kWzdizDGAwjo3iNPar9XhJmjitE8cgb4oz4CvjAo8t0Fhh1rm0
+oa3+cqkoJ8A2XsIugFB/qUlr2tRsxVFG2GVB1fVlAdy5wP+7lFJ/p0g+sptQFkLZU5MkZHgQRHw
O7cxhi41UiXYIP1FHOeguQfgEtwobfxvRvrDI1F05K1NjGgH+UIO8QIAvFfF5N51fwKYy+zEgEkK
iA2+Swj7w0hg1VZCdyWsvzQAWgGxHhQPMCaePexpne3NJVgTD3ZUAlepImbfNM7RVZv1W/eOBz3n
miCHLk2IFM/lez2NsBW2Db13E9wEuBPUmRR1DCq1H64WufAJoiQFIw0gSzx3JhcxpUC703Fxu8vF
jasDcE5xckFlpByH9A6VbHSN9TEfqZyJs5tDOCK5gIKv6fQ2t0dhxnBfucG4rQlHNngPKYogCsmq
LCiHG7JEfDMFxIFRVOWeyhLz++/z5g/vGH2CUKjAjARE8nm/UoJuJRIuPb2PASYl9cPsIdp12eGu
8PdxvlLzeLWrTRNgRRCz+K6/T9CpgpGTFj69BzieUnuroSRD6TwPqIIBt/PpqPXOkwecNbjMfqNB
+ErJQXsMSh72FtA0gmn8ffBoJrYOmRIPXWuvG1deUPcbKvPrCIh2hX/CmvUOrXu4zqx/KX2QI8Wm
oWyaBxCQCPOcL1itv/lU50ofyFqBCEBEBtHSOjnPaWbj+kjWQO/6wxjBDNDbINf3wtFPEdpjtT4s
yZwD/MPJVHwjlvpHuvCvZbESpliD+HhQZmHVn9vyIymZupxN9GGegC9AUVD5Kccl+DFZZroTDXCt
nrVPYgzsTyY9/dO2YXLZKMt+ySSUsJQg8D/y2630WJI6FBbCaWAAT1IHn37sBlagViriUwGnyyzR
XnETD4OVqUhGEGUXhmaRzW3HcRedHp0YNs6NGjaJ6JMdbsJq52oKgBKo9GEAYIE+k2oCfSmTqj6C
fihONgkeoEgg+d8nNT1bPeuLAfUPlYEPIzJ0jZ2JeKgVgip4Hz2gGQ2iZlZV1zxy1aM7tvyWBF11
4QQLOnhaVuYsgp1BUKngCjUxD1JjI6SuUx1cKK8KT3Joxx02FO9XaO0VA2q3J56NsbU6Zd6Vjjok
y+DuSuS57N1Ig5N3B4B58aC2ZgSuY0CE7ly/mLJZgL3PcN8YUlVp8tl1eBeareFJ80QvAY58p7s+
O3zW1wAwGMJJBBsht+BcNKVGFicyZvQBNG7q42oyTRcgkf7+sv/JPDmbhbBbX6VZMAeAWc3ZIpZL
NE5Vwv2HaI7ytt6x4SXZGWy+/hsAOzBGtM2rnys5Brec+TN078LozSCSxDHfyVRXFdiXn4IeIyi3
0G+GJf/7aveSgUEm2voPnm6v+q7eWL+4RXY0YCA0UhXLNfyPsgCRmbR1N177nTfjH6bdqvD8v+HP
NhugD1qXAsObAXBrBTL01lGX3P/OBvhcNIYGf7hiQdiD7kF4TEJv9PtzLoNOEB7s+tc4im8QZA3i
E2vdqmpL667c2LK66WLxMjkbd6huif+dOfC5aevqMPD/1HGrm5oPYdXvP6CysMsFpMpvPI2ysNWJ
m3kOAarYqgfZkfoK6sv2UJSVv57G3gFzZwSaiyVSwTAgIHsd1zzjJvm1jGWQl7CAA6g4QQzWG7sH
LfZdqM55y+U/vxhBwZCYrLJMUGe//2LSm2qCfr24GUYn2IjJ7U6in+bcoF9+a3D8X8/KbeBn0URp
WYRxzqjdKkDjRJlP0ejqmz3qfK6sRieo9/HuqEuRd3q2amhJ6r6Wtbiz3GsOylbjVeSKIKs1CAtE
hX3Xgnl2EGJBYDw0/GFE1FB+fDY3S0/NS6vbEgruzwTYXvKdw8/5ZnM+wNkL7pGgNTQCA/QMrGX0
6JpTbzbf7DXnC3wdhEKIvFaDBAEZZ2+tHdyih7KD3wk7X1aivfYduoscAPLwJrmZwIG7AcuZYLeR
CxqxiR///gP+9JBo/Ik8RKqte8zZQ45jLIASEH5XFzrngu6G6EbNL38f5E9T49+DrJ/yXzVLBAUP
dSE6uPNmRMCKEiIdIJbOHfyv/z7QH58GPUboMoKfLHwKfx9IBzYBvp0UdwCoPwrRfoYhdAyJ+eaE
ONP8/TP1sN5XNz80Gn5Rp7vNZFvR0OKuFEKmujD7QQMBE+69qi1uX/RX5363Q/1pTCgyUDjDo2Qt
cX9/NHyeFi2wZXGXhB9JsC/FgxQXCHdMO7jL2ug/toSujxhDW4peBXRUovX47JNxSF8ayw3mRd3s
QCO9R3313yrZ/z8ExH+hjwQmZFT//kSGMCPRssnvwnneAS277KET+ft8QJjZ+kP/fYLCHxOPglsx
ekIx0nkTtVGAJ0CpLrfOMortgDRucPAy4riauz3QsarPGGK9JMjb66Vqutwp6zpvg2TMKhRl0Jlq
k01qmNIxZMjtMglUHBzY0tKAwAUIhEzSGo3aewMeO61po++5poA/dN3vhfTiDbeDf+3PFvZtk6b5
CAHVVTvFZl+7/ImqwT5Ln06fVSCTfcCF81TN/qcTQcTvmb48hUUlN8PU+XlkBgD0AYIPkSrxARYM
EAcli5K5bnWDYIVJMkSJKblFy3N76MQU7rnfm3TU4ZJDES0vEzHPm45AOhANkLr4XelDD0BhUiWn
AAFkkoLJn+m+LZS60kub7Bac2duh1tEFMwAp3bZRIL4DP4OmkkCzSRDo3a13OjOCf/OYg4PT5fMp
EqU4WTRk3yQ+gHXf57/amADtDPr6pp6CEVEYRZgxAiNmXrW4ZIBRuZIUYig05iT5RAObd8AyN7of
30sKSs0PpAtcdXZz2Bu2aVvApjziIbmWXkNOg/Rhw0YPCojv3ExgfZjcCOStQy7R8wM8l2bAq9UV
yhB3i/Za7LBl/BkEcslFib5xWATxvC4F2ZQkwCu1pbNJ9FC9gAZsj1PQEOyPuKSnfjhF7nEU4oS+
fQr5ycRgIpV80Lay+7kyyuDVwxgQ/pRNsnd8XUCnUrwmcw9aHULqF3cRsYUGxOc66/vlFZbrwZDB
fE3eOLEDw1147nygS2jwcxt7yZuIOXn1xnHYOLZ3ysyZo+jRm73mgyFA5wGcVntE5zOa0L3kZ0+a
8Xmh0Fvg1dxjYswbJsefsANz7lnFlqPkc/UWy9aPD1SALwgiPYW5HwhwiYP1IJRoy1+FWcKTHYA/
Cp4AvY9nvm+a0GTQ2IU7nBjFqSFlDDEpaISnBH7uH0IJkxGnwBbfe/adDYm8w9XDyZntCp6VUQE9
0FRHV7Sz9xHs6y57YZbmBpQX34HTWvByBgGBpuGHScr+WqjR37hjOWfFOknmAOpMJBrcKr81eM/i
R0Xn8q3hsb4pKPIlG7yMxxL1ZXhgbS23gGDD+5nh3aehV/C7CCqNa8dt+EPdqTcvUvJ5UN5rxcIA
ibJQtBt/AZxpIRwHafOyOFOwxUeabvBuk2c6j17WxJWbgxQac6As7bbqZJy3FXkNFicIIK0bvLQV
GvbPgcI/PS6W0FAkTz7oUEDjsskJp8MmmsiALA0fMX1JJPmV340aDxrDOQN2y9P8EZUfxisyzhpo
LH7yOlhAkFSwQrGwyu88hT8MQCmGQ1QicbkcstgmJl9C1ubBmJTbEeqArAEYnUki3C01fXegbeID
Cy6ix8EvyYUR0GDWfOZZM1A/mzHnUrvAqxtaf5It3dDB5CWCvkNbB5RKCDoNvCZoDoEGFb+i3fNg
fOcD+K5JFx9wroyUyTxRO5dhIexuqWOZSQD0kFIakomglJk36AbpS8If7qMawlSPiXgHSXGb9Tqa
fkFOQi57eKl96FbUB4gjAhBBLcQUXgVp+NzzeY+Nh2ToV7Z5TYz7BOXK0GZJbfVRiq74CByIzFPR
8ySjZb+sGmRzQcsu2CnrRDBndM3z/3B2Xjtyol3bPiIkctilcrW7i0722DvI40DOmaP/L/xL39tF
oUIeafas6VXAE1a4g9xEFLW9mUsozTOV94bOPOaI9W2LLATGDzLKDqMyepOTOjiUAfVeq7f+Q0uf
5Ll3m5xjXGBaY+HyEkqN+NREobaPBaF6YZaA8ntcNdumNmnMpQjUNmaUOa1Q62dBMq1jjZngDghH
9A+T9uQYDoNEhxoUYR2LgOyDLDvrFV1vN6qZtjTFmP2qAJXYYNDCrSAiIicxpQ1d69kTJHcrh9XP
2IXYEHSY66lx/IV0EvM7T6CBCPtk24K22IsCOCLBSsenqMOARzCB+URFwcXA0PyxKhiKgzFvbTlG
6zGrATuXqpvuwGzCfvKZW57LQp40YaP6UxvWzT6oo+ZxlJnjiZlZ7pTcSHagwoaNOgjZ1tcG9eh5
orR3U8/a9YqVbApPar5x+8a7wQ+D3dgnsW0IOe35QAh3ecSabjNVP5WqRitCV+nCCEDA/F6yHou2
iTd6iW1QZam/Y0sfX0vTK1/yME8OlUJYoym1PXYOKXSwqP+c1rGxLTrQURPs7wlACNjAJhRPkeXW
h1yo8p3PqXe26qDbxUmr70vmOPhviNqpjEDTCmWkn1R6O68NihIY+eG0Q5JcbI2ctVNFhrwz/Fbf
jgm9EGHAX2LT5bRPeqXytl4N5hm8kPopHkzhSAtbOGquwdDYZ7xrZRBMk45DYxCi8gw2WtqBr41e
sOPwDgrTvpcyi/NTUo7Ne4Gj4VYaTPW5BCKw4yLDJk1o6+9RM+GuzaGwLYkmZqjV3SHFianchrws
W7a8dKfFDC0iKNWnWHaVLdju4iGfJuLKYGG4xiJmSwf1q9qrwQ80kMItdhLtUUZdFHiNgBzi2PzM
II/atAFDW5ZYZn2USQ9sWRdVBUneT1Drg8Ho0B5qczzS8WGTuaa3DZkrboCpj7YyxuqpToUWAyEK
/zOF4NDZfghwRqn01yj00DVhVsyEXmTN6qO/jd0s2+WNqJ9zT2n3RaIZttnKySNjF2+jVzkY6ExL
6PuRXfkGHRClB0zreunXKBVH21VHnB/lCRuOgs++M1XMZcTYtIdUr+AswWAecs3a5T34k7TQf5hj
+6M0euNr20IVc7Hp2YSNLB7KNgtt8EEYGQS5e6zLXH3A6doDgu4HB8B62edoFNyNrDX1IYpTZZNU
oJwKD/tjMfGNvSZm5SGlx/aJrIA1OLSZ3TdAIcqstXZ0dya/LkuzJUMGGwYq5BC4Ge1KnFnRQpsu
m7BG8jCc2AT0pNSXXs1AWUeCWG4kiwGr2gbxBtWqDqpZ1O/cqgqOaeU3zsgY/JhVTfWUjLSrhLLW
n9hHAzAjz7tkVSQ+lWmGO1crC/tQErpD1tE8GGgAGnYCtmwry1K+D6ParbdNYzSvg+z9irUMe3ft
UkxoNJyDuy86ujHDJhuF8ptiDJUjFU30U83r6B9r1L2dFjIJ60T/RyRFgLaEDnqAOyogKSxlU7Wk
sjLOI8dMa609sGJxhxuJz9Bt0qUezX4H3LXfuElZ7lpAyftQ0Gt7LDr1aEmg0WMBG+tYRdxKarOv
Q4Zgl99bycVUx3CrpD5dXBXlFE/PTbsXZWXnqZmw8wEI7XTN80XAXrmsHVQce9p92UGpS9vetVXf
++KNqm97dV0y+899bacm0CN8NWw/abQ543NohRPyVlMFsJl1sw3VUjlrpVU9WZ7xsyujzs4zFr0K
AHQPCYaktPPMo2t1XDv46mwCnCN3Q9jWJ0OUm9cuk/y9gcrgV0UG2Eb7v34zaiE+V1U2OrrgBTpA
f+zpH0pv1JC0Tt1iEzLGlDZQEcNL1XMg+DI61A0SoFwpdM3iIQKxH2uRU9F2h0qdgoRz83jvo4T5
Ke1b8x1Upptvwi5vzj3D5NCuXbGDXIKL5q+4TRtHFYzkNQaQ/FAXLdTisPUCuzOjHtl6PcdKsTMO
blYLKNwOHA8aOsvFCFJqlKXuGGeFf8ysrtqqkfGtZi08unleP4adm3zuCz381PqgAqLE1Tbj0Abv
ftgM+17RoeEgfWgrRSG+mXIeOLIngO7SAp9yqGgOypCaO9lrs/c2LvA0H8H2WHk0JT1guLxWs85+
Paa4RedfhKqsdmmoJ59StAse5ECvH6l4PO58pbhocdm/GnrhncQyZKkwiEdiMvzN/xVu/U5B3FRm
b2pIJB0skEsnyq3CKfKCzL6UTHqUaufu/MhrHeweBVvojHCnyHUMzJESI/G97l1xNXmvl5p4sdjY
b7WoZzvfd5NtGnb+NhCTFrfaon1AUybdD3o7vARqUr+oESLLyqiCDu+aal9G7sYMzRNI3s+Rqwrb
JqRJ6ckd6MgkbZ/knlqp4jjciGpa7WU5VvfTdHGjVGJ38LVW2gJp+eVGJTAdvS3OWRlIT5kMEiAG
J9vrInC+sWtpJ5v1J1hW9fc4ZVoPdFJ5BEfHMNuAPRx1hc5V3UdnH+YKIAI/30ajePAnoVkrBcc2
yuO5U3VzV7thcQZ+6O0VDVy3NyLEZSmtvGFICAy5LpMHxXQtTGixqTbBNn2S8jDa5qFl0cAMuNbL
rHpTpfRnGNTmRVQ45nQrJ23poOgEghKfBi8wv8ullNA7c5utXJf1RU9S9UFKrfpsNOIv3cg4oJtS
Ooe90tsVHAmbTnu8HzW33fv0HjaAYFRbK7Nhpzcg4xCp13dC30sHcNvA7WIz/K3KjbzpFA8kph6F
5yBrkn0EjBI6v+bvqg7YBUe4sAOKGBwCrQIJINYkoahdnU3LLEGvaxDHoInZfpSbW4QNQcdYfnxi
Sqk99BOBAP9QzNADL/9aF+GwQxfdBVXVJptRjMezJQ/Rdzr++t4spf4Tug6/hzCK31VF4F1q0efO
Ql06a9wfDRIWr6US5k4duwzRell2MtlobdJRb9eiRXMgEZ+cxyUsnXK5A7uZKTacIO/UBACtZb0Q
zo2HIJhN50R8Ei3FhX8EASvGvdiXOunkYtGw86xBuKgYQcLzUbOH1M2zx1YNu+ckgBgCUOl1rBMm
iLmYWK+upV4wYBXeBQvxSPZqFthFaPmOH3XAsPz+MVOsbBOq7m8rjZoHNC/7s9wW6UnlytoEoHDt
jGY6qhxmFz+nMrjvjJcjEL4RjZM+wUqjMASykSLAmQaiCaCm9DZuoOUPSiGJhzYVzU2Rm+0+8d1o
UyjaZwjz5hF8Xfo7amGmjQOgr1bBcT3S0M3th7K4AGCBoSRbo2ZnuTS+6AwqTnojhRsyXvEAkup3
GUfWsZWBAfcebgZ9UCkPmNhjsS5In/y8Szaml4tOgYgOrxArndoSrG2gRN+TJAoOMcXXPizjhqYC
vCsYJRNHDygzXedSO9M+7d+zXsdIbhSpKPsw+ScShPKL2wf6GX5ZfahzuH9ZYbUXgXwK0ynX25pF
QXurTaRj1rnjE1dqYbdBoj8XAUMMKlf3AZ93eZfkvXBUawN4HQ4XPtmF4e9FrwQdGsc1aNPE2qUV
SabXFL9MME12zBYHvp8DrgZlZBs9+uxjnufPJMyjLTCWsAuRFeVZWod4ey89mk0ff/KTMvh8v7+3
0NxDYR03FQOFIoAvsy6lW3a1ULa66Ail/E2m+qbBsKITshDiT28evQsMtYly3aXMSFKivMo1xxWT
CzqsoQ1p5ff9x7jtj1uWqMjgatByguE9/fuH/nijZmqoi5nmNJwPlWy8anFLfzL+ZmDfbd+PddtH
JhYyfATUASrM+8gDTZZizNEhr+P+GCXteXSbZ1jGb2AHf4hDQytmbWp7gyegBwtoQaWTjNoKoIzZ
O9Ryy4pT4B9O2hrgdGVXo5lanjWXVlLmQ4ABBjekb70i7LoU4Or9J76dlMEuh80OXmKCLFlztZpw
lEuxhiLsjPRzveaQpE5adraRn8ccjCooOAGFZ9FVD+jgHfDA3qj9r/u/4WYV8RMkhpvmZLY4Ebav
v3Ap9G4pDJXq5KW/xW2blGVlnS49JeLRsoKs5WQjM5c/1FqP9rCbj44fN9uEgi30D9QMthCc02KA
BPIUDK+d+NXTdqV7dIuVbv7tCJd5AWx3pqgYnGryfKO00I9LiECjI2mA4+WtPyV1/cNIwQl44lKW
W2aj3umv36vCBIYLW2LaI89Vl920425Sxd6J5Z+SEkAZWvlwczgRu1EkwmT9xmCT/T2NnD7sTdkD
e+kVXc+Xwxyq7sBpbZg2dvVFGB1I8F+1UN9pPa3das2k82aaNYWeFEbMSW2HsdZ1aFRnMxGH1t5R
GutzO6T/RIP+SpNs+/fvUKb4NnVEWxgtzYZmySD5ESpPg1MVYrt1m6A8xVG8BlCc/srVHIaHYV2o
wKMIBAbr+mECC9PPNhQG5w8evc4eVPGXSG9XE2kODS/3H+n2xJmi4fM+TVUN/K9m0aSS6Z0laIMj
Wq9mDHJfjw9N8TWXOprTGJsOzFCqvViteHEsPiQTLQPft0mbb3bQtZDIIvArg+M3FRdFq7/14MAi
neaE1hzwYFzZdAvHCqhbQFMiE2T0pWYrJBILjdLNGhyDpmDkJ59GpfovIZC4xb0GIVIQONffLaf+
oH5WBqer8t9i6Z6xND/c/1o319/0sT6EmC1AEX6bFyNQ4UT1dymV7CS99CksV21/P87S2yKhQ2ZQ
QXOEseD1o/gcJCFcgsH505zy1MTuaRyu3K9LSw8vzEnfjUOJ1GT2TaDkwoFPgKiXFXRCe1BA7RQ9
HLM0tCp82TG4hUeVxQ9DLwfvGdypPbLq/95/1IWFCERqMiIFMcZGmP2IREBIAXoKRwdVuaGHtona
gwyyWZGqTRut4XcWwxFFQmcKmfg55jKs6LZNNA8HOZydkoGgr+yYrnLVfFGzFdPRCYkzO0jgxHGZ
a6hv397mRqnohpT1ndP34mdZ8/bQ/Eo0CaCwU8yF8K3TbaDHP6RxTfp3MTIKWlzgTMXF+aHSqUpe
upIEpBQoVNcYaGwgcZCeXOWT1D5XSK0gDLy7/yFv0jUQLmB7DNYsGi9kULM122LR2UomhAc5Q25h
SJ70JN/4WbHNzFq3BzKYXSLLa4jopbAavlYYPIEyZRldh1WrCiJEafWOhkMXZB7sM6Hwy1RaEnJ8
hyxf+agLVx0mWuxNpvWcBvP1yoQDVipi2k5KFWZaPvoFdBrrtVRw4QRQwVBOwoWAG8B0Xz8WK5T5
vFz1zqga237ULlJUnu5/sOUQHC/A5HWyoPkhg/6wEZVt70R51jwPJq1Hveq91/tRlr6PQb1jgPrX
uN5mURLLLTVNyHqHFcPM7KhB+Sjic940m0Y79u3X++EWTmhkGP8Xbvo5H5IgaFrtgH9670g+M//+
lym/oemzH9ekK6f3P9/bhiyDR6IwkW4sphoxt3xPS3uHXsiL5uackQP6Nupno5JsLNw3Vms8JcBS
Nvefb/HQZrkDsUWIasLZXj9gBksRWHA4OEEGickVaB1ATNYqWjs/C+s9o0DxlH9VZWWxLC179L0V
mtzUfjc5syBYWl0FUu/o4zt8U5pQv3Ph58qzTWf97KVqQEcRiGKxoOQ2ezZdDBh4IUPpeOJF44CU
qwBh70vj6pCRIZqhRpoeoV/58m+hO4GguB9/YUMglD2dl8i38YzTv39YO2qXlbESiLJTpBiH0CX0
gjXc+MJrxFVVZiuw56j1Zodk0Kr02gNpdKyS0qYYGum9AMqAlL2krRxUS2UOyPgp6ZIBOcp//v3D
4wxZlY5SJo5OzVBRCr7iijMKwd7PPqv+T1QVaOwj/gz6Rl0p8Ba2/FVg+fo9hlqkeL3WjE4Zeq+C
bux87A06p5ar7Rgcm3gl71vaEsTDzAY8Lqppc2Qi2s8KqUs1Orns/atH4r+5nO9ot9Mf9fE1D9MD
4g4/cH1CG5qh/F8vGqwvOAowhkcn3prh3ds0CgYfbW2HLJ/G1q42f/+HAKRpNAaoSugKXL9Nrwqq
0OyawUk84XPTo/2Cbpe2kgtOf2S280BU/l+QuZJo3YqhaHUF5YBLAIq5lzSCyyBYP3ufpqkofkUb
AIaFuUa2WdoQU6dBRY4FQO78nsv0oY5q/09GTUkXm/63WK6epHLNJ3wljjb7TCYaQeqIEI+jkYv1
cv3kMR2xNf8vjcamIhzbCPIuAHxoE/5B7H/YdJZXGl6BLrQDl9Ge6NlaeLi/HhZuOO4cGjQqOeXE
rbleDwKzrqwKdWoQLoC0g5sE/9XNz51c/oelPbX66AipiHfPrxqjFVDcr/oRCRbmrWKNqI6pvf/9
01BRgauc7HZv0gMzdt3AkzzRQQxkZ4XlMXRhxlrSzgz/vqaaAPtcMFQ8Fjf39XsDCUTqKgxIg5Zm
e5BiOUHYwBBXeBBLX4eXJWkiHbRbbLmeMIlxR210BgWUildsYsPYNdlRr1eO96UF/YdcYpKC3Or6
y1WqqX7n9g7zA7uNvqeME9PkeP/rrASZ7xrATpXS5FOQzNvkxRdYq7a5luouBuHKnRpXyEPOM8TI
GpEBQVeHur3cJMJvYtlF/Xr/SRbudoMXRcNvqqpvOlQypVhIR7B3TBBJ52rM5YPrNStH9UJxeRVk
tsQwOkO5E+M7J0FJJy6+pkw4cuUrX8bK/ksopgkT/YfCap5IdGqbWKMBxjCEf2bLYvnwx5M7Gx/z
UH8vAVz9h/eHjwM1Dz1hbFWvd08el2oZFSptKg17M+nU5crKaSMtrgNGCpIqwq/hLr0OgWkIE3eV
R8Llp+IqeOx0hNTi6gvGC/WD2xQM1OghUa4nWCU18FTwcFfsBLm5Q4OGYOa3sMeTNY7hUjYDvw9/
dfI1Dlzl+me1WSyhfUcvJk/KfxMpeNTyxt8IRh1sajBWtpWI7aFIk5W+yNKC/Rh2tpYGL+/INvzB
KbVuAzpht956XAwx9Yr5onQZ/+RVH+4qwwpwxQRuy5PB+k5r5tXpgIRI31b6gzhI1YPQBtYTADgQ
lwFjsj4Vkl2YRMWpsIoctZms2AiNGn69v9aWFgKsJDrJUDth6MzeOPJnLfrzLAQJpEiEXKkrvGdV
t7Lelk5qKKO4sUHcRqN6FqUwgXu1Fmdb3EvbdKzPFNhVDSjSWMmt1gLNvqRnpmmNXByl4sD4T8xQ
qiwufdJDMLHUL/df3dJihZNG5kHGz7R7luZ0gTdyztEDTQXhUe4GBK6FgxrgFyjRSou78IsoBt/u
x1waPHBRTmbLmDxCkZgFFa0hlMuBPCFCVC8Dxlsxz7V6lLqiz0b8oGSk/uyT8NzG4imv5e39+EvL
mJMds3EuELrZsw8ZRH0R6I3MjKOU0SBCjs4cAEfcD7L0YrlnAf4pzFZlc3b+mWFgZLhcAXBCsfOg
CML4SSk8d+MqNbVGFBu7UO2i1wolm5XHW4zM7Ug+AePPnPfylBjcOO+caqo6TsoUJY2NUX4LENS2
dEcyVhKYhc0HVYhbmMGASkkz+5hqrSNDgQ6fA7xuM5Y/wdvV/uf7L3Oh2mC8SNancvIgPj/9hg8H
Ty22ceWqreyocWRsGyyWXASfhK55UHrtWGp1tJmEKQBkR//cj7ywFyEKQeE0LJwhbqZwSuRKodH7
ohOLTWBDWD0h3OFufGt815Xk7zN1+r5owNM4UadXev2YamdBzGSa7DSV/gI99XVCGttCEl4Gc22O
tLBKrmJN//7hlQoVyHe5j8ij229x/E0qMW7Z0rVnHpdAu7r/Fm/znMmCeJLY12iA3igkSDLCOH4Z
GhctAP/hnT3rnwB8Piqa2z507sdamBbTqGcYMrGwKO/nb9HKBx0wPCKEoJ78ElrNeGk8dLcwktVO
OYKcev1TmiDlwoME3lbq3+7/gNsNcR1/9mYtSM2gChEOEaz3Ash3GZybRFp5o4tB6CtPnQSa6PMB
amt1aTFGPKQUvBQNqNXEjozn+w/yBz1wXeRPgzcgawwF0F2ZowuykZZiyDl6oX4t9mWbIO7be4r2
6jdB+IW3DCo4S16soao/N7mscJrlgW8LseSi05rDT6it6qGXjfKpC+mgAdEMgy+N0JgHdJGbBzXw
PQdrp+SEc15y0LwyOuQKcxZxoK8Gfl6usahtKkQZ0qE/9/Tzjx6Jl13R9TsNbR1/b4vAe05kpUea
0ZS+RGMvfPEGTdwjypE7rQ9psSnRLnP12EdDb0SuM5SijZHAf++iRkoP7DcUlbMxfwqBgILaUJX3
PrRe66z+HXSCbAu+GAMkHIN63JOx+6dyGDyUc83xoRzM5oSGbEBHvy303z0DjV+xjIby/S+xtH8o
QUxm9JaFq8/sYMgyfkffePpFFDt0fI5j8StPMIF1zx7Qxvuxbm/HKb/7X6zZ8u2LWo29klhDiz4g
k2xdXrkab89URYcSD1h3anzcOuqaqpD7nqVfJNS+n5FphO2iFcLbGCvdk9aK8croWpY5y67XsQqT
esJvMNxi1jS7i92m8doxLlN6xEXx3OXDSTIBFO/QOx0h+5nIj0npV1PMo103RtWTUUM5RIjEt/FP
F0E0ZtW5MivrNWPpmjtTj4v9UKopDWbT2ChoT3zXGGc8T0yBTYaG+1+fKKpOfcNUcCLl6vPPj2yg
oIJNDC+GWGxGWviVjsqotrLIbj/8FIW8jOtn4ZBOSz+TQzwLLkL7IFn+phvXlvHtoUUEy8B3iD7X
LUDL97yhxxo6uigovmkGGHZAqF3/+28XMIpKjPOBUZLe3bwt6lu0avoxuchp/GiA7QWncD/C7d0J
qdfijqHxj2/4fD0FuAUEloK2kCRX4WMrmv6bKLT+OdL08pPqtt1JEUTD7v1uDeJ2+42myCAWdF2m
vavNNiey8tAbwrK6oEey0etTa3l/vf0pIkW64hQ60MznF4viSSoWf1l1GconAfFbZfURpoTwejdq
sk5iLGKBjjHrPJmTkKaJPNNDAI9YOy/ttI1bwjbbiHFiWEdvbIK3zmBIqlupikg1XOWNVbeFDIJ/
CNCS6zXhe+Za5aYW3XKTDdo7r1zCvcEDxp/6erMXaN08R61sbpE7NfeFFQuA3QfE4mLoYr0iv3pd
rT2ZriYcQ8RwPRva+/jeI5SFWUsme8cKlEEOUxZ9GRGPg4dOLrr3BBFUu9PRfrXTSkCMvCrFYZuW
ubE2oVhYYUyWYPpzUtJCmEOzwqSGppyW0qUUo+QshipgvqZtn+G9SbtWjxUIdFWC057WZ+IRIKd+
DhHu3FeZJ5PYDNonbbTqfRlKCuX4UO4gFnpvnm4E+7yosSe9vyFuT3TyBJDtFBuiQtN0VlGl4VB4
LTKfF01ph22tFMqTrAbDgZ2RfsIopVBWAi7sA2aagINISlQQL7OCICIT8LyRQVTuK8/SUL+MQrpy
Sy2Mw6hppgJOokxcIPGPeu0WqEBf/ByWaiyq/Q+EVrVDF2JGOSWYDxoiakdALzBtVYw5NCxrtjQm
i7Vfcnt/0dhQYQuxECBez8+bIu6GMpeM9uKj278vFbd4V+IaCWQry6MXJfLltzHXfwyDm+3bBHS/
n+NpCi8kEezMctfcU5feDDcprXGDTIGPMHv7Ym0IDJGF7hKqUbOFzhbvUrOl71JC/ic9YlPIFmhQ
07eaVzA8zJzrSrM9l4v17xcCsxM0vRRuRk772dUe4qU4QEnqL0P6NAGChPbf+0v79s6aUK3/F8CY
vs2HOkkf+OlylPYXU/yWBI7uH9Ls5X6I2+p2wl8D/DGs6QvPj1zfrUdLglRxKVH/V+E1JqgfJI2Y
/ix0y/uhV+i3lrk1bnokwUfEoYa/ryYmCQl2L6CqCVo4e4vK2Pl+UCuosnTgbSxodNKkuTcyWrn/
qAtLByAvFihT7jc10mYXGMP6OhuVoL5Y8mdp3Gn+Q9W/y1hj+QczqraFfgjqc5wkK3Fvz4vrsLMH
FAa9SSqNsKGijafE17XzkCD4dv/pbo9BXUJTjowY0CLih9O/f1griVf2YwlH+jJEQrGJcqHdBG2a
vAtJ1O0jF8Ln/XgLT0XCxlcDfI7AzZ+890O8oMy7qtKnm3R4TdQvqvb9/t+/LTumhPB/f392rNet
FKaJKkiXLg5Epyvr6lFiGIY2iNgqcCp8OUAJUCxW0qvbLTd1JEHVmwwrOPZmYc04FTKlSMdLJKIT
kcbRKZXRGsdi4f3+8y0GQm+QdoEKyHSOmozkWLDCaBgvZpnDR5IfWg8icDisWlovvEjKCCo3wFPk
vvP7sdFIJ9yy4omCfmeO7xUtJDlIH1W4UQhp3X+q29yBcS9iAYx6qRhIF69Xoe/6VTcRjhwdpLyn
/Nbc577+R29OAXQxBE3+emtdhdPk63A9er8AP93MEbRTZyKj3P97/3luV/l1gNlyCHWpqGWJan5o
w0NV7+HC//W+JWchewHAzSTpZh3ARIPllWQBWONORI3Dh+KvdLaXG3tXRbz/r5/nKtrsCFRxs6mQ
rQicQEdgxgyffG01i79d2SCvpuJHwVgWXcVZw6BJQTkWKAk6oiECkj2XOdZ5a7Joi0GmGohDD5jz
XOVIRK8O09w2cKhagQMOT1ImPNEdLVZe2MKCnpALE0gbU+ObDnMaDBWgWCkAonfowwcvPuEOgDcV
7ZdtudbOXgs2Q0v4Ras0RiVy06tf6eGJSOBjikHrSNyo2i8XI6n7q2H5Jf7v4WbbJ4dDjGsbDxch
uuCiJ8dEEmWalSb9wh7iFXLvKty+FHWz9ZAgp+Jx1gdOrJfROyY15dnAL+j9/rMsRUGwzmIoL+IB
PAfUj4o7uYQFoZPI4rOcfK1j+fP9CLcHKaAtkD+TABpqhvOrwWiDok9a3lZZv9XpA2KhkJFlW8fS
CmDvf1h3H4NNn+7D9YoMm9Eh0Ro4rvDa42oR9hhBpnaSh1ucI2HprvSplpYCCTV4AwZGt7eEgWUX
YjWx74xoBCjMhbCesEdlDQ+09A7JU8i/dAAODIquH6sbPKrv1ved0DxY1lkSXxSpOwgyqhbhz/uf
a2EzUbzCTKPZt6B9mYV957vK4Dlprtm+2+1RGjqLffUu5ZjNKOIpico1neLbtzihrCcX+gm6gYX7
9ePJfWAKuio0Ti7pOGH2Berv7ZsnJytf6zbZIw7zDCAikijfkCGwF9I7Otutk2FC9MR0tt1SMuFT
2WcGnqRttxJvAbU4BaQQZKwI8m2uCqmNYiuWPWz8gKaWi/WFD+ip/hHgFZRfSq/fCfW4qaW/zjFJ
IYDKi/QjQNvNZwBxA91VxejNSY3xWGbpBbuG3f1VslAUTDFgUHEFQ6CaIxZxizOCIejRGUhb24P/
jvKRlB8zBBTwN9s0iDsEOOf0OFWqibByAP/pnl73oyZxef6jyGZCNechWKZaFxix1w6sg8c+8LdR
aW4lPd3j3HrWESe0LRjDhaLshhQdF69saltPBOxPQVbm+a88wM9LF7dF0a5sn6WljOwo1eHUDLqh
rwm4TWajVtTAmxVhk2ih9uD7JuMPt/xLz3aa47wETgOInGSON22/0FTiinla5YTKNvMju8FyS9q2
a3KZtzfEFGYCbU1dFWg815vTN5sYUSS5chK9PwGUeZGEeOWqm9Lb+eekDcUFIXJA3xgiIyQl0TqT
G8fVkEX3f/V4d4zB90w1DoX4LMUOAksrF8XSU30MOcvoUFW2cJiRGkfJJfAS0luiNP9hG34Ioc+m
7LnbqK4e8lRe+itRfuTyf/n7QDZZaeC1SBWuP0zNAqxUMWqdFv2+MI626Zoe7O1dABJsGsKAH0J7
en7tSFVpqH6hNJQlwTFRRbsuGzK69lMSu+++En6PJGW7crDctpqJCexVhzSMlum8sxJ4qu7jrkbM
6GD1/8T+E3g/zHhU4EneLqi/RkV5VMvD/bBL2xZmkQoUlnqP62H2Lif9NGVkOcjlZzxb8Lbp7XxY
gXMuXgcfo8wSR9NUGmmQRNa5OcTf8fxUT4nraW9FUQpP2SiBwka+0Q5G/2tgVf5Fxk9w5TcsXYHT
sQSVlwExTI/rBzW0KJAEa2gcNCDR29slZnTQ5ZNSrgCGlpaOqegiwtCTPOwcpKSgN/H/l45oJuem
iw+VbF30iDlxPjx5mnzxm7XzcPrps1OE2QTzSWBKkGduWpxj5pYxiixOZKCl1D6H5anB/1dsXNRR
19rnCwtm0mSnC0EiwSk7e49VjjIjJqOFY2Xqrsvbgyj3n9Jc/ftjil4t0HnaAzRX5glEYZaNmzdD
4bTIPeBZGfbH+wt/aU2SKCC+YE1qBDc4j8r3Jo+jvHCk8CUGz8x0Ak/OJ+zK8a19LPwYA4Kv+L6u
7HN5agHMvxZ+9Bz2YEGnLOJ6IbqROSixVVZO0NLxllNbByxXuOHO77+U7sPoHST3n1b/5mKNKeJ1
jDCQFL6a7fuITaJEwRVXxqZTf/dxj3tpaefFo9qu4FKWPvKH3zhXivBjJcl1kJJOE3+h1aAUoV2J
7/c/wFqM2ZlgMJT2S6WuIKs+y9m3RKnxLFy5KRY2I40FiPtkvioEk+nfP1RFAkTUtinCykEGrnvC
KlK4YLqn4K6EAhrOe8oWu4X3ASW9/7K6PkaefWUZUy5Nr4PKMRIUatSjmj+hb7TzY9mebODrfZQ7
o//P/Ve6cMZNyh4MGMDMa/TVrh+3w9OOa1fOHcQvN0HxrVJ0uxf2bfDzfpyl10o5IRkTSgoCxezT
CaB8ysrlwEFP39akFxOPbWR6ys9+dgrWvuHS6fYx2Oyh1CHA7a4hmJQ/W8nXoTh61c8K9QBVW8nG
pr8025kcnpR/HAiADudgLMStRAPVKxh6wZcCeXSMIO+/N2kh31MQyiHZA1xgkmFcfyBTQqU4qXTq
MJwN9oFavhZu9UXxi6e+NTZG0NpVU35yBwElveAB56qfA/UTtkg2I99jGFkbLAzOQVL+zFXdAQL0
fP8HLr0BxLunW4SilMrt+vchP4R3NEa0joH84AROrqOVV7DwNdHxgNMBOAhy6TypxnEYx+VSaKFa
opk3aMWr2STHAv8kA0Wu7VD12/uPtLAnJuEQOowA+iavgutHqmSQFVYbdI5bQiWqmvHfziyMTVBG
p77qfv99MMhyIK4RVpswQ9fBFCWvzQQfPwc92YvhJ89NCAptjF/6bK0QXXouckUDaQOIAKyl61Bh
JZiVPiatE6rhP/ikb+swfjN7E2lb5T8cZrgjMNWF7E+OOPe4sCCPIk/UdbCykMETm+6xF4tHSfGO
BdCkEzfnvpWiJy3EFTJOVtbkwj0BeW4SpyfbgJsxragPZzggCLFMuqFzKiSAM/+7qF7ccAXDsPQy
uR9A+6ACR3U5O9DyERaKBSyGLDg8oZaGNEX0vYvaN4s+2v0lstRA4IBmlUxSWf+Ps/PakVtJtugX
EaA3ryTLtFNVt9RH6vNCyNJ7z6+/iwLunGoWUYQEDDQDaKCoTEZGRkbs2PuapAFuWhGAVymeJ6NM
v/RW6rmJavgHH4I/GynxbMerbLxvplh3e8ZG3DSryudqsKSNk7Fy2GeNLFr0AGjoAi42NoNNBAQs
0HJpJP+2GjutdhtrXbko3plYxLsA8jQD9PN07vzaacbPYqrsDbAss9RosGeCFUTMC4zw+5kIr1Tg
wK8dNK5tUTv43XDIknMu6hs/auVbA6YnwiOoYIIUXSzbMLNcRXKNgyPnj6mRHxv9SwnFdz0k/9xe
/srqaVWDy4B+ANyHMX+AC88FAKBHQyIQenw4cxumpSpHCZ/M/AFdGjceNlqRK5cLjWPGl2AMtDRK
2+/NNfDqMaMAO4A/SAK8PopxjAOUheUJfmeAKQJo1zH1H/wJytMpLoONQ3R9UIErcnkwRABoCuzH
e/uCqjV92uXdGa7rx6FjvAVPRw7B3CQyu/ZcwAeQTdGUB5glLTsEHWyXVWspzTmCtmzUngvtU1L/
0vov6XgUYRn2mxIm5Ngp4M1sx8odvWqX/HkVgh4ptQHaFByfq5oq6X0mzLwSJ6HsbdMsHV3bGDVf
2VCmvhlU0H9/0uW7Di6XemjbxjjJBSSsbbXLcvlFS7I/jgM8U7mJGVDmYXzV8BX71lKLpDROqaY5
UspU59BsBL3rkwAtEjhdXo4MejCM/d414MpHMscLrBPA+qdRFWJEyVFm0AX9e2i2x8oS7oDybRhd
8ZJ3RhfHj1KwmNdVbJ2GEki0IKK1fbh9wK9DCdOCFGLlucsD5Glx3ZuhIHoZtIunIMsqO/M1N82z
c90oMwXwRnK6aguOxd/STnPQfr+Fkh4mqlL3wkmzvtXtm6Z87OQ3Idwo3K/s2UyZ9P9WlgP/MnMx
fZ1iZUKMRYcrWyzubu/ZmgUGRmjlUOwiC56d/iIo1klT1EpXeKckyJEiF5/8XPp028Qcwd/n8cAQ
gXuZwOtp7emLDw9xcylngWWdyph+A5KaTqpLOw0VFUP2YUiu042y/Nq3McDSWLgUAkvLyAsdBDSl
EmuSBNWpeyTP4Q9VsnMZbHye1ZX9Z+h3TeNi86Z0SNpuwJAQvsj9c5DXLiNasB1bJ8HbAhWuGKN/
DTSIuECDanlRth5aYgL02CfFfI3KYwlALwi+RGiAaPmfH6QZZE8YQpcUUNfSKUpT8KPfMzcKwh7p
9zTL7yFbsqC+ve0aK1WfGQtNS8r6zee3TGVlo1ESs+j10wDNEVS80UMcZPetrrtBPHwb+l5kaEp5
lVG96fVs9xfW5+Ijj/SZZGnJMKr1EJCZHrNFlZzt4uGgoecnnsXxPi8L1LULu2uP3hZiZOU7Mj74
n9E5OF84DU/eQYBM1zgN7eiIces03MpBgeS1pPK/Nw7fyvkGaM7rFtYqyJeuHnh65QUSlHu46EkX
/i3DLYTF2nIAB8xzPjB40p15v5wsG8yc7poAKk+3C+9V83tb04a9lGT7OC73tz/Z/K8tYgkO+Z+1
+ehfbF4ceSbMyqZw8mWJ6Wwf6R0/fqisPx+boJIiQ59Dq1uGDmVxlaQZ3CQJEO9TUU13bVE/hvTU
42QrI1/5OoBg5v42/dlrbIU4lQgh5aZ5Atl4V+XFLk2DjazlOg2FgAJUADMNcztjecImCebhLmi8
k6UKjqW+Fvpzru8V6+wl/3r1h3ra6mitOARylcR6hKPp/S5fwly7CDU3kn8eKqQf2sa0y2A4oq4o
KMXc0Jg2PHzFJWZ0yjyzMf/3EmU7einUV+gJQC2G5oI+Fm7odTuxUeuNa2Vl9pgKO24B7Sn4kauM
Xp6QdTBq0A/54O9ro3hkOv3YokWSmvJjkhmItaSaS7UeqQCy4UBC4QUA/SYQdk7PFofg8ncsrx2k
Klpl6jz/DJd+fYKbX0MYRJGfLQuy9wJlgx1ZbPGgDlwWZqN9SXy9eZgAI9tFNco/xNLcCKRrPnax
Mb/f2BenspyH4wyE1s9AYvYi1LZN8gmIt++jUAD2Cdmlftq4eldqd3O7g0cbDMog75aNj7xUkfDU
0+BsmY0AcuJfeky2IZUfBxrFtlp09cHo88KRzNLft7FV2HIeMmXctp1dVunginVRuqHfhi4pi+pG
UZg88FKp9pb654Xg+bcyFYMkKRyNy3y7QQdtLMBJn3Ozf9aS/oWJwJOvxa5lFRt56eppuDA1R5yL
TyF1vh4LTRScS0MhNn4NeOHD6n47Cq8kWMzfMPk/E9zMHIzvjehIAompKXmnXn+ok5GJTM+Jo+dE
3WrIr8US+q/ApSiKwImxWE3moWUkm5530rwnwbrrpchFZ5lZ7ZOnbpE7rtpiQRRDeUSAH36/qFAZ
xKyrVIFFBU9WQO23eC6akUEJNIS3pnRWd3BGJM5lDzDfix0sykS0OKnCCZzTrojSXaF6n4Nc+NH7
5eEvPhZXvwkyGtzWMsMPuxIVRFX0TikMd4r/KNcjIiGPCX2X24bWXG8mhQdARcH6KtUo1KZXra73
TpMQ3BVp9MQw7bEe/Y26xkrFDi7CCzuLD9W31CY9q/VOxmB9CuLwax9SGm9la6ek05MQyk7O6FVe
K/tGFA+Nkn65vc41R2E/DYY72dUr7ntfE5KMAQVu1BgSk6K3hQLiU+E1Qbsy+3jblnkNQ2CxF8YW
i831ocnlUfdOfsZwWoJgJBHe+IFIY3uveF14KItGd5QyFB1BkRDfQdURGbYqjZCDrEdb7hrUWCgQ
7YxRzn+EgfFZQBfE9HQC9VQ/ejpi8NaYyI+a1CRuxStj3yQC+ugivc2cercjcH3Y2tRYbsq1woxJ
5r/ocezdFXVlPaTIRzkWUis2XT/LyeLaO1ai13IXqt6HAHpfxxsl68Hy069FPFQPU9s07tRM0aEf
EIuLh7i/KzM1/4DGS73zMgQFzVT3nqo4+TW04b4N2xa9+j6tHDHSuw9CUxdOFY+GTSvfgyG/bu7k
lqcxJUx1RCwreYgmq4NnYVSc3IMv2dcjHyFNPz3GXfhlFJrAZZSVH6xP37hBKzT9kOzwILfaT5Nq
2V3dBwd1SgvJUYb+F8ovvXv7s14dFZpOVObAGBI+rwswisemtQ1GTeHcd/+CBEvbDc+ZQ+O7JGE2
wfTZ3CmYL7BFhGkiRvkUyxNOYhi09oTCpGBWGzakqzD228g8+wM5KaFsPioXt83k1TIFhIhMZGDu
iAH3bM9z2bs3IerZT34ffGXvEttsmsLJ02jcZ6JcHRhDjRxNKsLvYtFIrhKipaFNcTzaQmlt8bhf
ndbFT1w+t7pMzqo68c+dVX6n99zsynZ8NgTpaSorB8XvjQt4fd//25LFvuvi4E1SHPpnIwx2qhk4
Yf/9tvOsrkjjac6rWbvmoJEL9L6KQBBOuv55tESnSR80yXen4gWc0m1Tq4uBUGRu2M+DSYvF+L0a
pgjL+GcvGl+TVP3I5N7+tonVo/CfiWWZGipIRWt1ngta8Ghl/wi6k4R/s2EXJhaPOSh6q6jPRVzA
BPNd/2gR9TZAjIZfQtX400twdjfSB2htyFuunltGo0Py0tQ+0kYARbJ7efzVeL9ub9mqA1zYmL/a
xakraI9oSt7CfzEIbjp2ttR/y6vCrrsH9IH/ZkFzl5EHD4Fk+RKWjSQ0DUYAzkwGu778b5/K+1L0
/sKKxMOKlyNIHNlU3i9pgv1WnUPWqUoRvRLVb3U4fBWH4O72zq05G17MxMk8F0RC9N5MR3YsFwPF
iq7oImcU2qM0oOFTaFu7thYYIYiFvIkQDDByERiLHkm+sOWMdqP1AW2QIyLy95C3umKvOn+xJsZ0
uFBmhqPlA58oATTI0wn00pse/PCMI6pRf2GC2vrcH5VVhnbeb1tZSuoAOEg41UUU3I3MKh50JAEP
WV1uPS3mcLy4tmSgpNwS3I482RaOkJiMkTY57XqpHT/GVqrZbe5/mbLwI3HiZzWRlw+mtDVXtWoV
dDwdJFAgVy97xOzESYsb6QTd3s4XD1E22Fr5T+TtyulhAtN8ez9XDjDDkVBPUxKnib58u2qm5wtd
boknL//lZ4ZdhZ7dwyqoGA8luMvbxmafvtpRwB1zP4kB8KXPe+LIBGuUSac4670HQ+EVMIZdsq8k
YGQqMrNjZsxKjnpoqxFi37etr5w4iqvze4p9vS4lg6Cu+tiPpFMnNY4of6mqFy8QNpZ4XUbmPUA2
zq3LC5sq18JB/agIrLCWpJMpPweTbLf9vZyLtt/tI8P1PZR0j1b87fbKfnv9YmNBedJRJvNhHkaZ
l34RhhuP3D9JSu2k5nG5Y8CamRFFCHZh2YjHVKwVF+6m13hKq842qqk+dE2TOdPU1D/NyhxcPcyl
D1YRVLZVGK0di3pzkKugeuuUuvmYoYFuK+UYP/Vl49uxKsgvcokUouSTz4ljiqOWQ/hcjfrbMJbp
cTAG2RHFttuTtaeOAW4ocfMkzHd6JQZ7YUIJtS5HBSoyC6r4gVfHyZsE1NAriC1Kqdjq+6w4Hr2X
We4DvA8MXotrqimDifH+zjwlCMfzepCUnyhUD+WpKKA8L9+Aqd3+ItcFOqgFLi0uvkgiC0Je54gi
eomFHJHpGBGNJi/cNVZue+mDPO4V3myy9G1Id63+55cL8I15Oopc+JpbdigNv5CFxDyVs3ZhqT94
Yf2pN8ONE7Xm7CrkXUDTATUDxVk4e1CNiNEJdLrjEpVv5G3LGqIpApaQ23rwVY7vM1WzgTTc3t2V
k/zO7CIyh1MohO1UmqfUz78rY/ytG8LdkP5FAsWbiIDLAmFJXoYrI6Q5XYyycQKzYxfySxd+Sswt
OPPK9Uy3E7gJuLcVGkeRU2YEAz0YtVN22Ygk5SQ7Rfq1Dne3N01dtcR0EOBTLuIrRjktV9osEn3j
RB+32Q8RpE/FNHWvSmqBldDD6ouhhsLekyDjaoaw32sMch4jlIAPIwSPvs0CgOYIgnLfh1l5B81v
4bQKcqqFFsT36CNm9zoi7xQgVNmZQOq/aXo+OHpZIJTYcODaodb3UWlqEW/6PvPtXIuql6ab9J8R
UrQPg5aYqMtq8b5GTPhMrqeBy/PMxyAUYE8zw2of5cbwQZqi8G60UJ0c6jb80KB8zHNOyu2i1oWn
qGrNDYdbuZQJqv9t3fz3F/FVnSphEgQ+Utm/Mmih1o+VDla4vi+m5z7d3/5Qq98J7jKcDsgp5Zv3
xvJ46HXCrn7qIibG0mOaf2WBdi+93LYzB73FpQE4gYofdzE1smU6TQejiqJa1U8TotGB9K/153wV
BMFZ7Y6qKf+5Inzr5ZCjha7lqWTOT48/+MIWzdtK+sIgIaO6MM+j57VMbrsK5XOqtd6J6Uin6Lof
BMO7vDZtJeB2qYpm49ts2Vs4QtOlYlsjKHwSkvaDUqmHzG+PvkwBCXrtvGm2WgtzJFt+o8v1LV4J
lWf5ilCN3slrisqZeBs/e4HxE5VsNGLHytqHVQJRsOTnrmhUvzohe2MCwz9OxghzJMyUr7d9Zi3y
GkR7ogdBEbd575uRGNXaMNDC06xTL/zsWuBcf57hg8H7z8TsthdnLUCFzkhFTDTWkyK9JM1Lbm5M
/Kx5/lwxnWsJ9GyWXqNGoalbZeidwqH8NxIgmDCN8Hh7p9YKUvAuAZJg4p+9Wg5kMvhdT5lueacO
akAmPhl0PTqMxwdw8kVoU+f3dYKvhtHBg8qxGK07XWh2reF9ThL1cPvHrC6YOs3vNy2I2YUb9Zki
dkqeUFkMJFi/ouRzjSrvbRtrrjEjmxmBpQt2ReMiNFXpq5nM0dBmOC7CnWWrDvaEBNdfGAIoxCOd
ijfPs4WDNENhojaMgxjpUyspeylOPuhTsHHUYd5eOXzMXv7P0CK7MVRR8vt6orreKeFDCcP8XjbD
5JD03mfe7tNepCwbCZXyhDBquZ9Gxbtr2q7YTZ6m77OgrnbQaKH+InWl3RaxZDOD/F2h8nxIoBq7
zyajdRuPqrcge+kOHAxzU+mQH1A6QSwNMDy2Ct160/rcYKrYSt2gzilbk08cEkMMd8WIPF7VJJVb
ymHtJKXEYH9CKTyzuu4hCYfwzmqsIbcrUy1tw8t11xinyunCUdtnRZ7dN75i7dVwQtW9HBKwhFpm
C0MCBxvYw0OcE7H9qO6PYhAZNk246dUcDS5uRHcPQxVqx0iCJhVpcsPu60Z8UQ2qGRPlVb2OmSsW
xw+i5zNMp02vKf+vD3VnZbvJmKZDnapvhp58m2LV2MuDoEOJET2qYorcctzthFJJT2Fmloe+HxJH
KfvMHgqFgcvJ7x7DMRKAqyajk5jMQZqtP76IJblHAeunUxWR5+rGxF9QEdlB7NK68PXlr1oWVG6L
OpDb6nlyqNpcdWDpGRwgJc0HIVT0AzP3+q41ma8CvD64YaVZ6EQWn6zYhJ1vwvF3+VCliI03LfpM
Xkkboi6o3vih/2TEReiW4TDZA8ARO1Gmn+VoTE7VSuKuz+USaErV2FlM+kSjsf3QZbm4Uwc4/cZZ
1FpO1e6h7kMJXFrb8SO9f1FWkF+9qJPurcroLQdSpu5rk/mS5mYIrLsac6dWE8PiSYK5Z0r0V9p1
gw1aP/3lt8JXua+ypykhfWusLHxpR4GJrbbvHXqZhpOrjeiAT46/oHAdSPe993HITOscCIjITVrj
8VtH4wE54tb1UXhxfIumiZu3k/YYZ2H6lAbi5HRtYSGvWjSunKXFayAb5Xky0SKfXSm7Gzg1ttgP
Ig+fkCRNigrbQBCargdyw3sxFIEqVPGbmjS/jKpKP5htqzjUs+RfaumbezX1/QPSWf2jFSmm21Zq
sR/UvHCTBsUqIPL1KSmbiFPkF/usrLv7ELolht2nOtvpCOW5BqnBQ63BL0gRkYUOaegmYvKzr7z2
0PVB+CxEiJfBN+O/ynovzbTtHfVsHy7GOyOPx0NaVKUNrWRwL0WCdZTFRnOMKQiYVpXMQ15Lg5tL
fbcri0qlAY2A8JT1wV2o1MWhm351qNMH+G1N2dFVANVulB3W8hKqiFDZke0w/LEI8GLfGb2e594p
1/OZ26Mt7ToLYEoXf+Ve84gs+4/bQXgtNs5tcADlzGBcTUQN4D4qn1GvUzlYR6UEcJIP9TGvPKKC
vAUzWbu+0LkCVgOcWiXNex/x2yqSsyikyZ+q7U6upOea6cuNHVyx8ZtmCsQ2nUSUAd/bEERpKlJz
is5hWtu9QSVk/HR7y1a+Efx4GhAomD3o7i9yp8KvUL8OGZosNOs+tP4BVRhNg9MY1GSa739hi0cl
lCUz48Wy0z6YgmnqYx6du8SAbnPPn8gh7MnD3azYuChX13Vha3aVi4QtzBS96IndZwXIGMza0Zep
E+luNHriwDmo2UWkfr69vJVcY2ayp+QwJxpXhWZBHH2lGaPoHGThQfQexzC/D72320ZWXJx5HzAf
HKuZsmRx/ctWqEQkkBHzYbDgEvwb8bvk9TvP2hgM3zK0cD2zC00zKXA9Rfphml8yQbW96pOWb7QD
V77Tu/Us/I9hISkLMxEPn/7NaWEX8PKkzGJo/nMtf/2LvaNsDqSWFtQVAEMbUz0LGJk8oxExAnpP
o+AT7AjBS1mHcIwoxZbQ8opHIGCok2j/phhRFh9LbGEuhkc3OveyB2wq+hCZ4h3SWxsvhy0zcxS5
8HVJZVGwwbOHDCoVJS1V9bG2Ng7UWvGQxRDPAfjNvGSLDDeHGLuBuTQ6j4WUcK8x7SmHFNMSbRqf
2lzpHK7BGMB6qqZO1Kaiqw5W5KZ+nG/k2qs+g6gbkYR6prlUD+v7WJCjnvUO9XMaP8ntixeflfAO
0uMNSyvxF2Dof5YWUaRKBX3yqyZCIpKJCU9VYyfmnr/tlvNFsXhOY4QewMyoZFHYe//5xk5ovRo+
yHOakHUNTiB8m1pvNwO5ar+z2/RHvaW/tuIxc0eA7Zu/J52W9ybh2m2kPhGCs+6p9zAtfxx63pta
tfWlVu3Ad8/o2szCaiz2T1YSJmlUuF3FunJr82dDkrw1obFlY/aWC+9Po87IpoQbrBkqW+0gKAgL
nrQbRY/5ly4+EqX6OXBoVGtQK3lvxTcC1U88JTxr2kTH5FfclHtULiqwNre9Yc0QyhOwJtHnm9s1
7w3JlUFFFBpX4u63LLnPw+9V5xrNFlh3xbN/d7y4qbiqru59sa38VJ1ge+vl0fWswM7TrQRpdSWw
7s4zVCYVjcUNMklJJerxGJxDEFG2LhZHM8peFUM4CsUf03wwBIRa+P9sLa4ReSzDuOLeOCcdukPW
rAZUjILnypo37W5/oLVAyPjcrG9Nngmz1uyQFw4nJJHfaEEXICtouhYJbZhPP81auJez3NWC4Jdc
i7uB2qbtGdau88Sfser9eT3q3W9YHKysofQLLWRw7qROd6rM3NVh9sxLZCuHX/WTi8UuTtdUT5Hp
5SKRwtQfk4bnx1SbwsaWrhqhkk1RkesZhYT3OypZbSXKfhWcU2bcAaqFj71vbZGRrbrjhZH5R1x8
tpaxZKnv2+AslmdF+RroykGWU0eSP972j7V4RGdmpoJkpOSqvsxjUC78EabGQo/sVJMY7dyl+Zfb
RlbuDFR4/jOyiBK5mDCqDwntfAVq9VkM7wXhUSiOcfK1Lb813UbncGtNi7dOE5e1H/mYy8VPHvyM
hnTQlI0sZmNJywibClNmopjNkjTJHYXhCG3dsRTbnZm0T7WavlS9uqekshFv551aBvaLnVwSPRcl
aI16iDEr/OsrrR15Z0s+R1l/GOrSBoNw+8Nt7ORvup0LL7T6sdVFNL3O/igccmEKgOLLHiQr7caF
tWVo4e596w3EJgzp+Q8veNZNqiZbpESrNuYROIaKuReXHezKyPwm0gUuEVW1w+G5HD9n3p8/EGZx
sv/ZmH/DxYb5EJY3g+nBUGvlTtb9nLRPdbsXp4fE/3X706ykle8sLWKqYtR+r+U+aXS/ayaYikD5
ylLnRJSQ6mDa37a2Fo4u17U4weAatEQSzPA8SI+R982M/oHsEvHY739hhplsEkto/EV9EVrLtjVL
Y0IJTE6tcx/kDzkyH6UwOVGsfr1tanX/mHGnIzkrOyyLFXmXjknTWuG56tOJ61duHruGQjtCBsVD
V/mU24DKbRzftauD0pIhK1Ter6swcd6okUjp/WwGE5QQo9DbamZsnKVVI8xLk/oxLIa6+XsfhLoq
q8ZYC89q+S2CeyHrvt3eutWDdGFg4QwgoXM9qqDDDX3jOM+7xZb+EVmR3W0zqz4360IxLgIIY0lE
MGmdkTPswHNm+iFrozOgxVTpn7NJ3DC0uh5ID8B5QNWH273fMKtW/IK7MTrT90cUlvJqLDlavwUT
X1sP/QdwcPRbAUMsrqWiHXovTvvwXEM7RCEkBcY/aW5by/btjZPWFqQw+iKiVQ1cZ6mFoUQFevbD
7NtBdwi87JNQgxPrhCilz0llPWdmP0bzNgsOfTIhozjaZWo8xd5wYBLrYGxNTK1dllSaQOPBbIfA
9fx7L6KiFeh6HHqmf55E5aS0/egG3ghBvNLfF43qWm1x9r32re364+2dWDvkv/n2gc3LECMtDPeC
iACQxPwUR2Wf9oOr5PJ+kI2jLDcfq36LcH/L3MKRJjkdzCLDXADYoOiHfawLrq7IjpaOJxpu7u3V
rTkUHBnQ9sycUswxvt/WuCuYjZzCgFdR9FYqMY3kmPqkYGvtH9NYsEHQN/M0AqLEy3Lhu02spXDT
82wdy4e4/hJY/9xeyprHUpYmBZ3nJ3hMvl8KZLupb2phfM5KrjF1eFCll8Lc6q+uRcaZkxz6NkAV
vFnfW+H7kOWacXzWvG+Z/2UYD7dXsZadXf77i+/vt3GUUsGNYal47BnlL6OfCYPwfvvAU7IQtmZz
177/pblFHIYOZJS8Zl6OWttR/RYgiDjR+ow3Ps7Wti0+vm60QRXWLMssflVTBrj17fa+SRsWljOw
mTj3fPIkhmTTOjbdQ2w9CN6d4L3m4Y9IHJwue2mq74p110p7RRLuu60vd+1/M3X3PIBBHQN518US
8zHihWpMybko3rrxpVLuZe2PH8Hc+XBgzb0LLpol7Dryw94qBSE5h0ltN0LGYBK6TdnWE/jaB9G9
BhKPgA9466sHne6X+hRrQULZ+Dn1dnQLn5PweQBHntb3anO+/eVW9g3YEFEBzjkQ8ssPZxjCFBZq
VJyN9r4KLLttAzscN5LqVSPAyOGz4plKrHt/bHMjDAUkCfOzgVb0MQ6T7k0No/ZV7UvLvb2e6yNF
rYQSIDzBtC0YU31vKpYgToHWvzjnPlS9+t04nnM6vlt8MysrUkkBuJpEpI+u6FGB8BpGOSBv3Qn0
f0sqwZpUVa41Sc3d7QWtWtIgQyOLmk0tMmpNjFJNgYzzLFPhiZkShfvQ6cGW3jYz78v7dynqaxdm
5gN+ccN7RsgIu4KZuPinrAZaWJYtaydPfBCEsyI0Tj9uPBWuQwYWochE+G0eW1YXC4NmQ8zTSc3O
YfXDVya3MX/eXtKKK8w6Ygbpylx2XmIImV8cDLnphJNsfVQjZi/1b41R2lO/u21nZSHv7Cy8G8CJ
lbY1dlS9t/PkrSw2DFxnJbxwmNUn5kBneFWjzXxkU3qEj6kUlHwY0ymQBqxryaECaCvVVkl4BdGM
PTod0KXNr5xloGvyWhVLeRb0lZikrUC2pHuJAe+meB2ML0YCO1v2ySu2uP9W95G67Xx+CbO/75gL
F5zkNrVKK2YuLIafVZ5xLH9+lrgg6H3QIIOZYtmHIAjFURIy1pSkInz1VnDHfEt9J2XjFqvMyqnl
sIIIZzE0sZZPH4Ts8kCNI57bfvfWNPkuVqwHdnwjsK5t2aWZRQLRpL3aTB1mSkF+60L149hufZU1
55NJHRkDA8vPYt4HhrpVojxXtADViHk+RXaryHKj/D4PwjtJ+Xj7KK1u23/GrhToxbywstygaDrF
u8DXPjNhbXe9+vPPzUDswwuOqjoDEYsTKw9NJuYDVWa1ebGM6gAU0gEnthFS13aOWTLIfsjxaeUs
di4Uw66rcz6OIYN/qRgL9dKXRhzuIkvYBUK0lTisbd4svMFVwfG9QnRq7ZSorVzic2Ya2XobHGWh
eDK1rZmwtbhK8WDus8zBe4l/nUIzMkZzwCMqwY16z27V57YPXJBAGzu4bomgZzBZcc2kPKkJ8rIG
ojN+TwopWnZJfTuv64M5/HPbI65ZDHAF+HEME+JdnvfLPlju5WMDgMo/j8TWjOe1Uu11ZrTscA9L
Yu2G1LDyv8giMMp0BSBOnaRv/qIXEU8qBIb8cuZ5LespRG41Kx8Cc4sRas0tLo0snL0TRz1KGoxM
5afOQGXXuzPGrfRh1Qg6HWjHSkQ7ZfEwg25Szi0m+c+tEp7aYbxrs/7cMUi/8Znmf2eRpiBqCUUZ
3FnciEtdRmGUSxMUOHYKoYbJEtn00tsrQnyetMEZx/mloTp510K8zWCG17t6Eu1u/4i1c335GxZB
N1C10KoUfgPCQFH+JqjZ3ph0lzF6Gy2M27bW9pWbEFIXoH7XhSBYI5HhiCZkl6T0uR/0JwFiu5oO
xW0za/cIty4xkXkp6Afnn3HhiOXEvSFRqqOpPdb7GJ7DX3KlQfJ928xKkqmBKp/5r/T5BT/v7IUZ
xuIH4HTcJZVKwM2lQ1bcWYi6+ADCAzjltPxjq21NMK0FkUuji88lNHLayCjJnM0ZaZwFFM3eysBz
AvFvPhYv0HmByowyWgT8OvUyPw9qyjlm/hQIvBKtPHRCq/3zzJmM9n92ljSUAAemVuloLUII4EJn
6wZbtEWr4dDSZiAF/Eh8rKsvJQyeXE/BeRD1h2IqPnqpecpawRY7/wwy8BMTFlRY9XOMbLAQlRtH
bM3tqRlTZ4dITJaWr3nR7EZPjL35mwUfeG6fodc6eKayRXi4aseAiY0qKy/gZTgBczZQOe5hyipG
pxl+Dc1Po9gSn1sxglczycQkIujNZR6QR36nonpKS0mGzUgT7qYakbZ4uLt9uFb8HDM6VGhczJC9
LT6ZD2A4VWT2LBwMRg8GYFm64wvPfvvjtqHV9YDlATYCgPtqkKIrgj7MG1A2Mx243ymHRtIcudY3
GrSrZgB+oTEMM/3ViIMcDFEjj6RP6Mbbxtgwn/K9k/9YL5kEjaX8z8oCaJP1femHcUhNX6u5Gi1b
0MGhZ1uX8NqbCt575sAYMac6tZwSFSrw4QMvuXPUfraEZF92npOohQv9t90xKyLFHyW5RBH6+fbH
Wrms3tldXMw+opSa1gQAiWgvB3kAnv7Vy++yCXh+sBXfV64RiuHkajMW4brIPHbDJJQd/LhULP5N
0sypw/71z9fDMB39X/4Ek7Lw8rZBqk9XJ+EkNV8qSJ/F+jRa32iXuEKywRi+cqBQYuaLMSIFa/fy
QJVGlZtdVPrnyCcNNGF18XZTGx7LaXJuL2rF1ecop1t0AYBvqotFqb7K+z5XAaSM9S6epGNL/dIq
td1tM7+J7RbZ0zs7i6sw05u2yH0lOANWevIEzYF5bz+I9SEsX0B+HxQpcVSvdTraz1RnjrVZOEO+
1d1ayQLe/YrFNdlEEKYw3MD1BRW02uROGlNzHB7i6bPl9QzeA0ScXm4vfV7ZjZVrCzRpVEvpJEVk
HoZe22H7wUc3aGibp7aSD1ren/Vm4yW7chQM0gAR9Lk2IzoXi+yzqGyywgwI+oobF7Vbbz1ZNiws
l4Rwj9IpjUW2ET7RRbT15uftPVv1SgrDzO8x00aN7n22VvQWxFAKPD3euPOVByP5qG5x1a9Ep/kR
zk5RUqfks4i+pVAJ8ImkpLe64R/N0funGNTXsFMbux8b9S4S/K2XyppJ8lyVBJRR2asaUI9sTGEM
ZDGWlvkfzNHy3YBzMQ+KlU7UTdbe6uP8159vJTHLEiVKKNdEN1WtyjX8CxiFUqeovlF4++b5G/Fq
7XtBiA+DyYyA5Y/336uW4FpgjMoH/fqtsQREwV4ZRNhI4de8jk8FVRqgbF51C782cvr9eZSRmYlv
UXUflFvTzGurmAkLZzKAeeRgYaABGNpmMF6fSh104VjQDQVv/tj23ta0y1p8v7C0LDblU6A0fg4l
29xbn+rnLm0cWNrsRNvosaztGUAVtDgBqwDCWS5pFD29GzlIpp/HqKKO5kOAqt/GTb8W4i6sLONB
qiVWm85PRcNM3mSl+5C32hElp49+bB65TR0r/nHbq9c2EEwgD3GoBNH1WTicPuUxnRHqxHI72ZL4
IZWI3kZtm9Luzw3N5R91hvlcsxB1QtJHQ44hTyvuvdz37EAVDswHuH4+bZXRVlZFzZbezsx1ANhj
/vuLR6oPtWJjdmih58GY2A2+kcuoT/ndz6r+entda1khTao5yYAJlFrkwjPSKYrb/yPtSpok5ZHl
L8JMgNiuQG61Zlb1Ut0XrFc2ARIIsfz65/Sbmc4kmcRqvktbXZpIbaFQhId7ZDfQpVbRg1tXvyzR
BglaYIGxgHL9eFR1dudxupGVWot8p2/PrsRz2/Ptb7M+pXEF2yNSW2b/UKDq05F7qXWb0voiarCT
ditbdOFso0cKLKuoNGHE8+6vpuy83otqgBAcK4Dn9WlnhcxbS1AumkEheKJzgsudZzPQsNenJB/x
4DLtO73VIRsd7RPqrSTfFw4cXNSkaDA9UZD6utwohVC8wZoi9ZQXgSV2kdoD4Kts168qDijuGvZs
4eZy8XxEoIjAQodayKU9sxANaUozR9xUBUOWI8ULiKKxd5J4XzsrR25xa9p0UpBxkKC8ai+rZFSL
zBP5kVQxKFV5kDDPT5QeQBjSN9DC6rVgJ/hVWGsxwR/k7XxjIt07Rd0gW8U/l+PE89VJGqPMj6gG
Ofeg7md+Utf0XrK+B66fQHrD5C4Sf1UVRHiJoj+8zX1ldcOdaxd/BJ8forTOoM+WONkLkIENEEq2
txGV+ytxBn7XdhQ0v6hBvf/J6k6FZ5BgAyZwxe1VGm5ruQ3P4RDzDxUdUJah4Iqq1moyS4H8uaG5
r7fzikPBB4sjbK/3K5IeGpE+OPkjqUAKp/Y65Q91V4agHA/Bi7HVLHZoQBBz230tnTPsfNyhoN3F
UZg9W8xamAybtTi2xXhXQ18NYLXYWEl2LZ0yEMEYFPVtVGrm7jgV1Ex4HhXHuhfblrUbiJ11EOHp
fyN9ddfVpPCHQltDZi10XYB4GmEYemJAquLR2WHrUT0WbuYxND5WgQnW3NgG5jj/ZaWlL507UNF5
CoyfbOuIn2kvVzbS4gKjCRd9zHjlomFmmvqzSwilQ6ghZnFxNL3Gp225B5nVIUoE8H/MOHQIWvMp
t03du9FQn8vBuHf77BEklL9uL/HSZei6U+EZ+23iHb38HRIEam2Rl1hiAYgS9Wq+0WLJNykwRX4S
m9X7txRksqZuSdSw4FdnPlUrIXTaeJAJkn0ZoHYXpM6Lrj68e1BT1sf1Jro4OIxZTsQjZdEPPRx3
k6F4hTqgLycFHLDyQXNpJbO+sH1hBpDJ6RF4zSxutiCetHqgeTLzJdWtTcQfJPst2GNbfAW3U3B7
ZNc0/BOz4F9z8zsiauu6jiOYc40TZM5qcdDBu5awR4uA0q5/TAc0hn7jbusPw6uMX4a+D0vwr3Xf
VPS7tLea9/v2L1oZ/59zdr6RTXAg1FrOAOCE3sV4ki44Kk6qeomjT4x8vW1sATd7OfzZ9nFKvVG2
l8IamvKG8a2O7/nwlWi/uHvfRNLXontWNX4EUusqe2bygASPX9KVMGfh0GARANdAMgcpX2eak7Mx
D44NTrGGsWNutWBS1rYWYfvcM55R59zfHvGCC74wNbsrWzByWKSAKcLui6wBleRByi+3bSzEHYju
rckLgiAbYgaXw0GJkqelBV/EoXqV2F+9zg2HBxY08YqhpcGg0gWXC20cPC5n88a8ZuRVZeRAbNGQ
xY/VdPOvEnItWsENjZorYrYr6BZtm8wSpMMlHRdoICYBUw/UXtkCS/fHJIAHbh60CaCzcjZpRDfU
UMZODjyi+9Dq6aEiCrV4NCqgkR4PmsAQGjjUYt3PRPla22UA9vSV5p+lfQikIlRQJ27zK4SVoBDc
6LqCgSGgJVvwfFgb9PODdr0AmYe01Ro7vr502JH5RRUdwc+ktn65UyZgh+n1RXHMOuehK2zfjYsn
liebkjr3E7iVJHlY4pGROOOdyY2DKtGxSNU3S2ZfpMGe2pRvuGk/2sJd8flLFS3sKAAQgWlCx8i8
6W96aBlkiNgRmiI/bCElblKg6VqQUdzFOVHohaEQ3iNDuiv17MFuxA59dWsSwv/lZ2BDTKA3TNPs
wCbwQtwUFjuaQ/aogcGMMH1nJvBNWcnBqpQ82T19qZ3hOS/Kj/agDrcP89LuRzkZJxk6zsCSzWK2
tCqEkDQvYV8EpnwqgSok6fafGZkd5IaCJYewtDwq63sp95r6MRor9+qSU5r6b9BRjsz8VRpPNIPn
xLFdHA1kJ4l4GDQvIHa/19idqO2V8Syu2rm1WcQgVdNTUTrF0Um+IpcDSBIEth3iKxOYzywJ4hr9
W8UdpY/AHK7c6UuH6tz27E7jgnJSGLCdtaARpa/KSwI0B/k2tmuTfWxAVHx79ZaefijO/53bKZ91
dn85CLBJUrvFEaRs275BOw151fty07YnF/JKg9jodPTR27oyzUt707LBB46jQa4VxlVdxQ6b9IVZ
bweueTewb3q7BgdY2jhItGDP4NWCC3c2uI47DR9i+Cgx1q+jBcWMUr+TIPv14945pBENb8/m0qCm
CuOfFwwSEjN7zJaeHFMUGJX1oqqD1rxE2YqfX9ohcO+TP/lDmDEL0qM+NapEwUQZJ2jnskLeaicE
88C+jEezVptiLF5uj+oPoGf2SEfz9F+bsxORMeUAaoYiMHoyt6yEoKPt7OKJVKzJNznasGK8xNuC
hQBwbSsBzlQ7DfFsxWMVkYML9Uc2BujP27oSOsMyeQBo+1BaPMRogkQmPzOab1KjvZcRD7RCQGhI
gtTSuzcj5yCovSHFuLJSi6d8UuQBNzZ2xpUYugEQWKxQDD7alutb5mGoB9+SbGtrJ+ZsmuYktR81
kz5x10wvruCZ5dkKmiAUAJ4Ete5WQy+o8GvnQ9wfeXOMKhm8X9IWj4Tzcc7Wrog624gNABIKqV4l
lPRUnq8l1xdD8XMjM7dl9yiBQYcGqU0735eN7ava8nO79tOUHuyCQmRmfENa+iM1xDYr3BOzANqy
zCDp0SLS2Z9ub9jpmF3t17MZnh1DlSMh5DL8HCd9sKRE4miNE2JtDe1Lr2lLSB05LWY1q1QQ0Q8D
1H9idhhytc2rH9Di+WcDml3kTS4tDimx9Ki192YRI4xceUwt5eGwTZD/Q1vN1Ng1DfjsGohB0ZmM
4Ms7xmBnVPVblH1AbE6ip14/lerJtV60sYH410fFPxdM+KzaUHC+UWh5M7Wr2JtefZc9yOhW8q4L
rKLT/v37w2YxVDo4RSwG/LDcflIVNMgAnIjrIxkORjOE3AS0oTq2xveR/yTlNyW2SfQ7aw6lWnmv
/Jc9/u8fcsVRBIByqaeMp0c26oHQ7KceBTg/1cutBQ2qURJ0SIK+hdah1ssdmOYDip875Nlej8id
pTU/b++JaYtdbXIXNUAg3JH6ngd3agB9Bh+AzG0GqBfIAwAn+w60JM27tbcnD3JmaLY1Roh+jXoP
3BQ1hrsSSeGmrO9bME/cHs/SkUI1E3hmEKpCI366W892YJ9pUZIwXGzDH+3tU2N3AbdA7gL2oC6N
dyxaQxwv7q1zk7NTPA5JXI81PDFrVJC2W8/92iOXIL1TDk2vngCtkydh37z16RagrsDQ+o3dPTUV
IhZvTcJtMRID+epENIz6F7plLidA98BuySfoWDl+HvgOBFd+0e1b/mxBpFbxb1S+9flKtXJx0s9s
zhxLWTWRPuawaXUcikluUPIvnq35YyNDnb628e72Ii8FZAhdJqkUJDyvOvdk02a9M2CRa57ulOjD
LrKQpOoe7Qnbkxv72+aW4jHokro4HqhEoVP1ckrLXMMLnODMGlnjW2pnASucltvbRpa30ZmV2e2H
rUDbFjn5I1fcZ8MLte/LIt+hEaSvX0v1QrPnyHgAtR74YT/wCo/R5qWX26JYee4tuqjz4c52UNMS
A1xb+CFJ8k1jJ2X9hE9I07d84OD3/CSsoxx2dvYVHLPK4f6E+QXP1MpsTOHL3C9BbAS/A0VwQD1m
szHKctQqdN4czfJE5EcyNEEm91lm+SDzDLwIDC8O9W37lCUrq72USEesP0G4gGMFJdjMtDvyMY3H
CVrFOrGRVHdfpBq+ZhYvfMh6/7JtwTYk0aOtZYM+1WDZ73Qw6tc2Lb93WbP2tlo8XNh6wNNMlJTz
1iqn652imeB4Na03IibHJHVDDSFzWudbVudhq9ZC9YXeXGiDntmc7Xh4lhqKJoAeOsR6QuVso3Jj
w0oQM5Nhq0kV0iJ7bormW59Fe1Kloa6ikMv0QZnGSoi9NvzZatiuMspuijwpuJJ1B+Bo+5CDZ9RO
2aZz94R/vr3zFg/72dBnUZ+uqVJTBnwLadI9B7TddpPfg8O+3TazNqzZIXNV0pGsnWKxel+aXsja
T1zCrUQiiAlUxLHXbhucIpyrA3U2rtktZZVCDsXUXpbG5Wskyp9F3x+SqPLLQYKRhNOgLdUGucGV
47RoF1krYgJojCt59k5xNbNjEt28R5m0jzprHkrCv6BZf1Ow/J5o5SHNR2i5/Q9ITA8IYAOaRXia
YTNf+uzKsStNLwFtNrx8n47VQaAILFEE49aaUtjijjkzNS31WchRJXoV0QSHxWTDRunaiz62ocqK
lQLfUqSGXqOpORUYVlCeX5opeplSQWAmL6XfpPf/r4FTr5Xvpv19tU/OzMz2STm0Btc8mDEi+S3X
6G9Ih6yMZHlL/B3JfG3MOCq6ER4NjamPiZk8GByCz1Cng2IvAfSR1Z/HfNhUA3i8bh+CpcGhTgAp
FxDxgXB/5kxkp2W6GgFgAYL7KY3rE3bIyj2+NLhzE7Nliu0KsnFWi2tcRvde5E0k2qDZG56LoQ10
mv+CC3/WwLZ+e2RLuwP0VlMmHd2qV/pnVQwW0DIBgCVKkYEY5cY020+UxU9AaqyM8NqUAYVE0D0j
Mz+xKM1OdAn6CQuvfxA2AeRkZunXiUS8iZxTVbn2ivdfSLDAGDqZAYMHx4ExL4poUK/0sonNBTwA
UN76CcZ5fxxA7lrtmu4z0bkfCbyd7XSTaWuR/eJAIctnIwjxJhaUyxPntHI06KRLn9gdDzhAGQHp
uLlDdFDrvs0dvmbx2pVgtCiF4KWEKrMx76HpIQEUcwOPJAE1YrAFgHUtx8N5Jfm3OK6JuwF0p0BL
zvkBom6MBLgv0I05gLGsteoN0+kda70HY1jTNrw+DhjRma3ZdWrb2uhZNfxw7mR3maXd54URQlJx
y+soTItiQ6Q41YVaAbYuDhF+f9oxE+P17BSOuc1t9E9Ar72lYV32QOjGne+l8i4XIHu6ffaWVg1q
FzaI5KdE4PwNPUY9t6oS7WIG/+mBGVripIND9LaRa9cF3l085/60BpMrIJxRR7pIGjzUrWHskSQQ
OYiU19hllowYExhpIi3BHpx5Zsdoh45KXNaV+wrYmG8Va0j+pbk6tzC7LLvOyiPHhO8f0Q1WVigo
IfJII3Nze7YW/QZYkgAJsUFIgH60y7NrpFZMQIuMPECV+b0XNvWnoh5CG7Ixbed3ximST0Pf+Dr9
cNvyNIDL+9MAAuev4dkUoqNaZ6OJeDUz6w0vqJ+QLwkQyXwEtzuuAhtSgLctLk/pX4uzKdWkHtfK
gkWeWh/aot4JyAZmaHtdsbPwQr0c2nTWzwKdxGmA7BlgqCh2Iv5AsjLwqr1u/E6S7zXLQ8HuO/oJ
DYI+Ne8KMFvQFpTb7cFJXm+PeOl0n83xvJuxcmp01OqoJDjQgfNJZ70YZXuX12zbCuNw29bKenqz
SyCFkobXmVNK03vShwfkMj2w9EdI8NjjF2cNH722bz3jco7TRsW0svAuGL3nPP1FjBrQRWxY/qMF
l1RUou2lnNBcP/Q1pO2q6VlwlELKzTC6aVZFSKrPvdqm/FfnHZWL6zb6Yo6PoOvx7Y6tnNWV/Tsv
r+kAJeaJhiF7oKFVJ64f+vZ0exGnQ3fjUM6TYiL996FEyPIpp8YBVL77LNH9vmVh62grJ2XZjf7n
RHoz5zN6vRlRFzOp9N9gC/EH9XZ7PEu36vkBmDkZN9GszKtBzaaZtg8hceBWXT1UqURXTHLfaO5T
S+Wxa/8HjMrkAvCyQm4G45tDIvq6yrRiomU33WSXQxRr1Itdo1TQlVUw8m1u3LE4DWWxzcx7t1tJ
4y8uIzpJoPCHQPeK4nzUdcioFXBAHnnqIVUU5UE1vNrahwGgmNszvHjsQRaArukJrT13MdRJSZ+l
yPlFaGPSP/FK+SOpoMn5YNDfTvVy29pC1hbzemZu5mWEVWS5VU5ce94rKwFPANc5BZiD3xHzZ+M8
Ftm+EyvPsEUvemZz5mriCjQkFbIc4AhydsJ9MITlN/LR8lZisbWpnE7L2bVBMzzGhAE7dV9vWm5A
E9fZOMoLB087QPUmTGrUvf7hhM6OYCloS9ICSUxrHJ9LSLjGpXVqzPQOzdphgccLJ2SHGtZe74fw
tu3Fw4kOOJTAEMtfNcKXAJkT9LjjcJZN4JQPMSrW5TFPXiFHtXWj79X7udKweZDzn9SvoQE4z5UC
NWUkqKuDYTbWt1XhfeuKLERS4tftcS16NSRGJ7Q62NLI7H7gegXF0Rh+WmrFZ4ht+oUdf79tYnGr
nJmYbRVXyyCyWsKEZQ2+mb64o7uLoQJXyZOefaL9WkizeATO7E1X09nWzHJnjBsoLB+FgVTAh6TT
/M7brrOzLl1xeMNON8LUyuLOjhrUw9okH1x4EzTreK2LiiffIad/e/aW3CNw35Nes+tNgK3L0Ywt
dzJZaiC7JqVv1O1m6L5oceOP1AzyZiUuWtoN58ZmV1CFF0pmNDCG/oltnT5rbru5PZxFC3jyTDqr
KPLMqbek4F7NXBu3aOb5RYs2+3rFSyxtN3RpQ8IQqQxg52c7eqTKrvsBnYlp8YsXPOggZoZuZz/H
VoAghJmt1MkWF2jS28GLBJjVeUIBog9d6nSwN2BVIvGV6zTI3LdKpztogN+evaWtjT6AKcsFEi4Q
PF1uBhGZGmM53ot2Z2002YcjdcBukwai+3nb0tIsgtkBAQHkLfBCnVtC7cNoCVytoayg6TJoOz6W
1T2vuymV/ZQk+cqyGYsW8RL+Q/IEavxZp4VXsSgqqiw/ZkNLAC5jKE7EUAvF+UMKu+/GkKdoY0WG
/bMOgsKvqkTLR2JFYsPGDs+wWI1BZ0l9B4mebqOhQdUHDJyjZ2nonlPIcvljzBBte/pPWg0VIL+c
h6DfaPxG83pUBEwSMq11vygejSt7ZGnXI/0NLTroWoO7b+aSeCZbywa/xFFLwMZFQNeHBXx/HhRk
HAhuUCFHgHOV2TJLr+0hW5+jDcdu7oiwuA8ehmyliLe0BamLtsiJOM+5UgKjQ01j4AnQckSyO8I0
v1DlBuBLf+RrcuBLDhYycIBgOSBOA+/h5W533IkZP7GyI6F82Pc2q0BQEDk+cfiaQu2f98j8MYF6
P/hZQMthg1Di0pbJHDtnGgVGWgLaaI3YPUXvmM8WLcEllbid67tm2aPsHrUb6KAiydA37hum+gsZ
ZBkQRauwQS/gwdEU9TtTjVAU4ZD7Il795FG3Dk2ioQFN1t0bS6v8Pq3r4Q6g+tpH1jzf0hKAOM+t
kl00EBWhJbKmz4LJL0QNyb3XqyLEM4BCliIFfpq27qOLnGIwJq5zLOC0A0jcvaGfpn+pSTlCJ6N9
w3Pl20CG/EWPgb3OUJO9H1w730iAG9GWiLBpyL+TQcQ7OWZTsxhq1OUw4jlo9K8qqbO9MlvjoXes
CDTnqeWDWO4JPCn2Hhqsli+7ivkOK1JfKvaFeMPXBD1aAUpR4zbJPxX9B3c8VUdohkpnh0baYZvX
LcjTytFPoqwLO5R6QWXaKLQTDkEVW0FUgeUPdOg7Dv3tUDTAXpuViR4AiidyZbIqaAzp3rlSwOMh
pbrNeCXWjtHSrgNLPfLuiPXQ0jbbdU1fkZYpoOWZHR1jJ360h2TTsrUC09I5QgoVpSxAHXDnzq7a
NqtivfUkAOATkKUEPpqGSWVttXZ/25P/ye/Nt/a5pcnxnsVDNphjI6trYcmOn7O2I36rGYcIhJ7W
kAbUyMJ8IjCGsK3pjJvOk0+JYX62kz4wB76XrAi1zgi7bs2TLF2c6IqYwKpoHEdf3+XvKk19gI7w
wMB28k02r7H3bPBtlL/EaDC9PQWLS3pmaTYDLKZpYoiOHS06+F5xkP0Elw5uG1leUIxmcosAy808
SDNCj4mVDVpw8MCLehU4PPZT54DE1oqlaQdeL+hfS9Ntc7agmk3qNKpgCfArEqBbpg6ydATTdZSl
28isC3CqgTY15jgwZEC67vZAl2bTw+sZmxZKkFftnm3FxjZXeG2NaJQzYG2knyu1cmMubY5zI7Ml
q1pmNCxOIFhjkAB81Z8M5m3GAtyIXbyFS1zZIQv4mInWFDTOBiBIFtqqL+eUSYxVMkjuZYZUfplG
3dFLtOpQQbX8voL/D/Rk6DeOZnj3ekuS10bAewSc9N0jGkjsrSkydtfjdbqTMVsTKVqccvSggqAM
iZKrm9A2IQIxeCI79t4YMFKFKQHKOv94e2GX9hX0WuD0cAlCOW/6FWf7ipUR1ElrPGjAGMYm5dzu
A6LbH8wdIZotqf0cF63a6QhkHmy7tFa21cKKA5szafaiKQsNWbPzU0QRB2PKxLkPykbfUPbDGGWH
qLT2IoNYCF1T/1rokUSLKV70aMdERxJaQC+HG5leOnoq7lEzBtVn3t/byWcNGsxZ84QKmgYV8iZ5
E17tO+J3R7sgJXe8/uGar4jwfJxOqIukz7q71tQ97bTL043oA+Rtf+TrJqrvy58F+RQtieNoeCr1
zyrnG1u8DamJavOvsaF33Hu5vejX047pplPcg601kZNcmuuFnWsahRo5T1+64rsovjAPa6/nIdG/
3TZ1vb8uTFmzCB9ML3VlD+PwlBcRynZbL9vkgMS4zsc2PoohRGP3bYML2W8Us0HNjpwPXktXBXRW
WQJPd214avtnKkEfZxy04XPtPuVy29BjQX+x7jRYcsWbXF8FIEOZhAEnKlnzivVZpRZLeAY0VS7r
gIr7NJ3g0Dut/rQyvj/ByGyzXFiauS3bHloEjxlQhJAK8k2k3bdWR76bce1+LEDb6+djZb/VrpMd
CsbpIac2D1t0c38to7H+DvJ6NBlY+Hmkd5qtnKTd5GAO24I0nxB8W0+oX47BmOb2BjAj52McxT/z
1rHaIB2t6MfokQE8JX2zdZlo38zU+ZC1lRHwxi53sUXVh0Lvs34TZ176XFeG8TvtYtXsbVwb9wAD
io+aqkXAwcqwdbvIfUgL3r+IoqjxbNPkKXG1T4mTe6fe0IqNxyqyY0OPV1xc5slTF9v1DhldK/fB
rGRunAJNlgEUhNVBNTm4WuxEQ9TeoqLPjDj2FbAjO1PlwJq1GkilYmpueRO190XS80OmW7UfCzXe
gb89PkDFogqyUSY7yEZSkAGh16RBf89WMWGEsTSiow7vj9QSwJoGHeAdZdMEhpmCMb+1iPvWlYX2
nGT1IHyrs9T3zu3YHRm3bt3+jrz6GwUSpku1/ZiZIbSwi5cks+v7hqhTokm6K3vRHjK76jdQMqDg
sJjEghsxBIpTGTjo4nyOFK+fWuQrv1hGqv2sACvcpn2mXqmnafejJ8ZgMKXzVdhZG2ipLJ6teqh3
uT1kWGF9HAJ9sJKvdau7pwpRxRP6yX6OlhVtm5GRwLVpui24aDaGlzjbMbWqwHOi7i5SEiStZhHt
u8TjeA2kzgZVJtTiK6MPdD3PDgBQ2vhKp4K6N763lVuiY2cYw9FykxCxpgy0EkWa4CNJ9SDX+vyF
SKf4OFa1+5IbVfaYoG3Wr0BKf186sf6sIubu0qguUH4B3R/XY/5ZFG27G1zmBAwcRDuHRdajbsZA
EwKWBiIiPNcGA0qpLVjE0T3jSF+3mAPl4NL8RgZT+61LRJ9ehg4iqA/TQ13k7UZVpNylLcFkdwXI
s9wu27Qu0TbuUMmto+kqNKymPdhRpd9pZlvvnJhVwPjhWaMNughEE6nAyDJjZ1OBUKxwrRW3tuZe
Zi6bRhp36jrPngGz3Rrem0h3XtxDTvXHbffiLDhs5LN0IC5AjToxIV3eDU6dxn1e9ulzbyb2N2E5
0J1Ke6u5i0y7xRnAy7+lkbtxiBz3iBVtiCoYXshtUd85eu75fZFrYaO+IuURWOAie+zrrAiM9gun
BOzajty0KRpwulGOx6Qg3Xe3wY4x7HTbyM4IQJdmBOjRps9lYrOdKxGBZR3A/9B5bkJRs+pRRtJ8
QT5R7DRjjLYqoiLsjbE7pq2mhbxhnwevqfephSemRjMnVBCnCm3wwOyygrffW8nKbWF7P4YShK+x
QNHCGVMvqLzIfBwE3vm1524Nq21eyADJCNdzBfANua1eIdTE9mh+tjd1Ln8XDZj9aY3GJXMg7U7Z
RY1LTquToGDYEL3lWqiTEDyuIhMi900qf8tUpz7JVLeLGsjUJjkoqgVr0udCb3lQNok4deVAVuKs
y1wU9JDR9YgsFCgJJyS0Y89eDzknvNWjiEBsEtA8P0vXApjL7QkDQIQiXY2WAAf5ITzXL3eNYEXm
EAH2tLLe6YMKuwPvWYjE1+3deTUOBIp0YiOxkR5CxGpcmon0EoFwqntHYd515dYzVhJd19/XCdIA
LsIiGEKb6OX3jQikmE0mtKOm++UYWmvZrcvAa5omoPomeUQIOwO7OCf75KA407Uxr06mHhZy6yVb
kuxM5KvXWNPmhiiImyZ4JMaAfC7k0y4HEpvRWHU1PF3CHxl7Vu3WgWOMgmaN42Q+YyABBiMrFt/C
ekDJZWYoKTve5zbNjgI56V/lKnRv+v9/gx2AO7FZsR5AGoHDYBKhuxxIHg2ay4UDIBPZe+LOq570
taaXhSFMRAk2/D3ym8iiXppgFRjdOxtinOWDpQX22tP5+vPIZgKkCvI/JGpBcX75+abI+sTrRHvs
qtF3PzjV+0AK0xRdGphtWiRbNKZPBnriIyCEhOj7Dh1oP3AecCMAO2lPzXeXA1CeIOijgIgAMo/1
zluT+bueHzSUgXAJXRoTIHpeS0lSXWiepaJngBCQZx3WuKTnrslC/XaCYYLDBJkLOI3Ln5/LMdGH
oTQe6zrZiAxZzZCk4WC8T/QZL+eZndkN3bqs0mICO7ws/QQiPT804mvtWtZiNhwsAt4XNkR6kEdE
IG7NXCA4JCIzISx6Rcss6KpBQDA4O7mmczA7dmiZMdCjguuCoPMOgcBsT5U00SKC+veLNEIWhZYT
Du90UTBhgucFdXWwHhM49dm2MgQOfBL14iWSYNcy0f2d3NX9PsNfnbXW+T/bZJMx9JiBehukPOi8
mWtUmKJl1OVt9WJ8BYNY/fFdJ2T6+lQzA08uOF4RMs2e71oHLt4xIsVLQQ7apiTvu/XweZBHEQRj
0CiBk3WnwZ3laCyrpxpCMO1FdZ6fnsoyWnm7Xq/2xKKBTAvCNSRm53lpkXZM0Ui3XrZD/okk5gF1
5xWo8tUCgLYQCvbofoIRnPTZaousoFSxtDm56DjbZPnmnSsw+/xsvzYedO+16fOm2jq7ZA0pf/3r
Hbz1AFRCnQi4iXkFO+fUKhrRq5d4H2m78n2QYKSNkTWAmwZbEBIWcOezS07XRCK72lIvBhm/Wdx6
S8T7AsA/FoDOQVSAMjkim9kOZXojYgWKwpfc6fdfNJClvG/+kaNE2Rgzg8QHHMf8MIN+GLKlGQIb
XvkABbnRO3///Puz9aUGB/9Diu8zdkKiLuK727//8gSg/jxB9SEfCQkyHewY8y4jokW5O/a99yTw
EOw2hG3l2ha9dNyTCbBAo7A+hZV/uOUvT3HZFpE+SOU9jXgj/azHMGo2rdreHseakZmrGAtWUbw1
vCc6BEyEqR6aaWBl4T+zMjvMUC1iGcSQvSf0jYzdU2QEhuHna7Lys7Eg5a0bwL/QqVqEcvC8PYUT
ZrSgO9VOY/ItH8I2R//sMR/eFfK7IDfD96FBiCWZOnPnnUQ50UyBHJY44abOpxh5xbdeuo7r789W
RDSs0AXxxEl8lTyga11Ka5+fLQXvx8opNPx8OmwctquilaWeN9Fezc+0SmeXj2FpDomHSJy88eh+
8vRTrB66FIVyZNkCRXdZtW08n34etZfbm2xtZLO4TVq0r3hLxUmzDnof8nZlZGvfn4X9nBddgmcN
FmbcQI+NrrUArX1/Fg8i5z1qZMTKlOMTpS9krVtg5fvzzLrjtdKpJL4ftxW6H5649j6f+K+Vn6Ia
KNiBLnM2gCaWPZK0mji57quodj3d6c2P22s8c7tzE39y+Weby6VNIgfkLE8j0HTVHnqM9Ts5mK5M
zOJlIAg8JGdgInICyIMZ+kO7xuCzvBL/mag5jkTP6lgvPZiwY8iPIQH0P7mQv9+f7J/NUqSDaySX
+H6X7+ti077+s0WYuRBdo6meo+vwNDKwXoSF8ru14sjaDM2cSJcXDG3eLhrEPhg9/EV4ewSLn5/Y
NoEkR4/aPK3iNhpkvuy6PnnOs2aXAH2thDeTr/mbhfiXE0fmCZktaDmhjfByBcBxrOhATByFnZsE
nR2AQu8wrmkFXF1401UETTfEsiA7RgPopRVLAe9f2pglqoNk+N78PcrQfnv/VE24e8gXIw0F+ppL
G4UB9kMECPVJcx6Vu+VsDdO3tBbnBmZu1TalrEcbBrwmaMXXVKxhPZdmCUTySKggKXENoimsOsYM
jvxUfGu6TdXvdIg9VysNCkujmKgSgfEFBw2aKy+nKeGtErFW8ZPl/PAN7/vtRVgcwtnXZ4sACjqz
KxTjp8EN7fgQpaFnhbJdeXItWgHEBm0PIDtFef1yDCV0bhAexOI0bJL02U1+0PxtNFacx+JEQfgJ
GTQL6N75ywiEH7LlXOcnO7/jW9Neic6WLghAE/7z+Zn3Ht0G4hka4acybv3MOME/gc709mrMezb+
XBEUD/cpMT6dvJkDdGQxGrKNqlPt7CXfJd7BcrdN6qfKR9mp+K6vZdQWR3VmcLa7UhT3plJBdZKG
r7LnhARFteKxltYF6TQyCUei/dic1d0dW3XQT034yf2dVg8mXWkFWRqBRRCag0ZnwiXPTjmxikIH
uTw+b25dew9Qd2yujGDRBBD2OCfIe6CAcbl9G1onyhV6darGQGQ/EKIVqzK9S0cEPaX/tjF/Fk8V
4xLnvzqNZkDp54GGgm4ic43LaXExTBfwXLw08JSZnXe3ZmyoU686Fd3/kfalPXIizda/CIl9+cpS
W9fSi7vb9hfk8dgkJFuSkCT8+nvo+756uihUqJ87npFGslRBbpGRESfOAd4vtN/vb+DbUVjQ73TQ
uYxUEQRFJvOf4gMTyCzKUlk+aRALSaEXckYz2bg2iGlJr+9AMHHhGYbLacoDz7E6nVY3g5Uq5RN6
Qq3Cl2nEvw/eLtd3q0D02/mCqYmlCWgwDVf67HwkMXpfOogBPRUHR436cmVnLczX1c/PlsMzat4Y
A5IJan1MGapxWyU51PYKmu12/14PYnZEUDRE0htyUk+sOCRQSDb3nbkCrpkzTcNzWajzoN8BnF34
tTmQJ0usweRGXD7RX47/RzjAHj66+YFngHsezO4sgdTw3u7vtml2ZvtgsggCGQ8MvOq8XFKOjgn+
QewD3XvjRTj2oSI8kA/ogTuu3JM3+8DRVbBT4IAa8DNA7Vxv7EmUWVGIpz8b1VPpPf69P5C1X58W
8NOxEQ2qdCTDrzdaG/U0VDwvum/hZqPNvn/6+08WmtjWIDEAC452BF4gSQEpeaDhfSO3w5iUkVSk
JXE2p/LAtRFaxRIoqJq8dN67bb9mK82Faz8/28bmSFva6/j5xo7sYrNGirXw81CZxRkHG5uO0ugs
smY0rQ0irfjZHned3AI39OXZmVRsPcS7U0PBPLWdlk0iYkWLn1PHh8SD+9WnmQNRKmA0UR4DazLC
9+vJ10um1Y7KneeGnxpgRlfCn6XZQTsgUubYSVO8fv3z1DSyRBtk/Nwlh2HTyK+vLWIDuFkkt8F3
Mb9itbqy6kzJkxfbqEB/VvlfPmGIPUAZBaQ3NHFQf7n+fIOYXOaKozynShIk1Tf2teoz3mWY/k8G
bpRaOlsbysZVnpPBz5JtWX01zMHvo2SP+iQqLxMlz/UAZIK0odFWyYsH0JEBsRl/WBPmXFpi1BRA
EoPyDuZq+vtPPgLIjAzEnVx55sm/3klfJZW49UGIz6ABMPXvIJ86R7xaStsqQ22lIPsNh2RDmW+M
uy8CJz4W4srK7BxoytC0jWGkL2kZtUPAyq+fs6vfn71l8gF4Ky7w+22zb9O90v8ff3+2CvhyxAOp
mb4Mbw7ZgBDxvhdaWATwsIDGBiEz9ITcmRNNLTduR2nkL1UZAkScP4CSRUmD+0ZuLmZsUUCoDWjg
4mkMQ9c7iQMbNUA4N39RO3BKuq9xeUwhA5Ns6jUhyMntXIUAaHbQoI+HLi107yMGuLZUpGhQdbKO
vxTuGW05VPFNb+XxOhuMgeDCnjD5GMnEoD5P/vMCLz90faeX3HBOVUxKMFfob4MDCEiZbxMSP92f
vCXYMNAyuIam0jeEgWYXEZWsKEvVIRc49Opop608Mty2UW91ejSWVnZIACzHi7DSvYvR2t5DNxLl
gI7N+IvT+79j//Qps8NEO2tsNWGTy8Q+WxX8gIj1eTTkyuUy25T/zwywI2g0duB9Zs5N66zMEdQi
F7wsArxHfW6/sgEtk/3z/bmdubgbQ7PdzyhThkIzyQURSgaG8xyUD/ctTL/waUN+WEDtFAwPH2Xs
uZ/2Rq/imYrdMioAfLojtBJKv1EUH91/IZS6An1NqW7JIhRFwMwOsiiA3+ZHYEB6LeU1Ji93nQew
kTjH0VLHSCuZdya17VJfzTl5GVvdWhns0nROHhdyooDD3SDNtbTKFUto2KnjUEFWBUSe5fDF6sLH
jIKXFxBYfDoK9tNHfLqW4jRTRmB3yUUXl9hM/bJYe7tMB2q+ZtA0tJAzws2H/7m2UAKVUxGukAsz
xjMZyGve9WJHsv7vmPZPMbHQgqmfQLJ35KT/UzP5en/PfAQHsw8AzwIGiODng/Xr+gMgBJyZXZbG
Z2eshtQnduFtOei1Xy29MHwGzdHQbnm+E5k1hLxz2LEpch71dc8fhWTZDxBUayfHsOIoh1h9MNp1
8lppThF6AgvTaIncAHPp7ZrYHTeAJ/8FYI+dmJfzfdImdQMqCy3fUIuJ5zIf7ScCpsFA4/lw7Ine
vCDuxOZNHRmiRxUdl6NH5Y8Bq/IUD8J5giJT8jdu3OpbogLHf39yltzhx+vuAywz9eZcT04+CKq6
8WicdY0N26w39NfCsNRnRx+LvcdiwDjQqgUtW7veJBm2H2Gpt9FHLfl7/0v0KVM1WybPg2oProGJ
IXpO+TPgTtWGIrXPtZPTGHSxigPm+RRCwWCQ7R0WOZCiw2PUdYctS9sqRMttfVBisE3wJnl2tcQH
EsnYUOFUT5miqZFAA9cvysrhB0txAnydTT2RmrVGSjE7qEi7Au2H3CuwO0hY3wDn3BJd07HZaeeO
yrDK+BFw/Pf7szMdkk+TM5mw8HACbAGNLojjZ8s0GJU2eEPhnF2id77XKgT4nbgHnFp0K6YWRjNB
YuHxUCnHo3xmCuysSo9tKtAwkHiFnxOz+ydV0Cbx5RFh44F40wIoEFiq2a0kdPQBA+ktzh2I8Yoq
DTrxTrQ1QPTs7pvmbfKcSJd9CI7NI5iUoYXAKgdgF6QR5RCi6Ehkq8cWpdT7w1k0BJlMwOkRU9zI
YmlNG/fq2PZnTevKfV0PSkQaqGJwl/zQsHHD++amGG+2Hzx4VDT0TY86eNbrY6t3pdMBVNGfRc98
M7W37oDic+9n2S+OJK1nNmB0oCvOYmETImLC6x2bwkASana/O+CSlmUjYVQ2vtQf7YYB0Pe1dNrH
ijlTUwIoREAQMBeISxyn4z2h4ky4tzGGwR8QE5r2n/vztzSUSXAUeEQdb/p5KaABS3UirbQ7k+xV
T+wwFz+L/PtXbUxdaYjU8Qcg7TnLTy1U6maN3Z29tjrULT/Z/Bnd+/eNTAt9vRGQUvlQOYLLNAF7
vd4IWj/QrgOPwdkEobew/3Zo8iHjITZFlJv5Sh5h0RjesIAIA1p2k4JyCfCJalLIs6eV+2I4eaA1
GNTUV1vLV/nKyOblGuwEkGkgUzSpEiLneZNzGY0yp40iz+i4ejR0PHa4WwdAeD2Dcg9iKI33alL6
oojk0Br96/15vd0gSEcjsTs9E7Ad56lpBqhnrBRdD/eUBqV6bsyf5riG1rs9xcixAxMLuCGYUZC7
ul48Fwz1XZ5VwzlrlPoRnUgyGBq1AfOCo/cHAkzUOzXN5NmwC/ZgQqB5jXVrYZS4E9HPgaaOqWox
e0pK0SRmZ3TdudP0t7xWv4GQ6I/B4xXHcXuloCflP2bmRSrTbkbwKfXduS+cv+oAtmg8sO6v163/
hQnkyacaPu7Jm+yoxkQLzcfunIw/W8PdDMwDay0PQdC74noXLeHVisYRVMYANb5etIQDhqABY3ym
xvDgMJEEwmIBaUwjzCVfqU9/OPLZ+Z56wwEER/UND/9pBT/H515cM8OR/FxXfbWBpT5QC9Y89Vri
PHi9LqPOVgOTXkBPkvmNWyaHzLZqdC029GWA3ntE9NTz69oeo6qzTT8Wot3fn/sFt3D1jdOMffpG
c6y0vBSCn5tcjSiBNk/el4cRPMymVr4PRR3dt7e0AkAK4uUFjulJT+TaHl7NrkCzIz8nTEc+M1F2
OhMRCM5Obb7KZz050PkCoDaBlwOy14hPZw626awSAPmanzX9z9j/SZXvjvEqhkcNYjglWsEOKlX2
VoN3APtXGit5yaWZ/Wx85iAaXVE80jF+5iVH85ne/2JO/yqp6gVjae8MsUYZN680TU5Xc5C4QooE
HTLqvM4v6aTla3B+ztWST2182g6wSSvEy6dBYbbLHurcyC6dDnLTtLGSwGvQYW81WhfgLlxLmi75
JzwJJrg9uoJuwpwW/Wa5IGN7bnrQNPNauVCR/5FkjXVjaUd9tjOLbGQ6kZioaOAr2UnrslDJlSDL
SdCW5Yr3WHKFU54ZVIPTc3j+GnaTvHbjuGnPHVGSf8B1zH1KM/Lv/ROyOG9IqIF+BW1VN9UWW/BR
2oPWnoEmexzKYefUMko5WUneLZpBt5OJhwI4FubXB9wwd+M+wWDsctc5w0vjOUHvxmtSGIvLY4GL
D+1uiD7mTlBBW6fjDV17Zh6pkZmrHsDgsCnxnvPVxllRHV24lKeAEOot+oQRmde/vYx6xSiz9uwU
VohujFPTl4+J1IogdpHtQWvZRi3df/VqrbFoKeBB1yZwEIh5EDTOp5NqsdUOusfPpveiKjv07uOI
lWGs0HAoQ6K8N30Cj7MScM8yXB8nHsE8SPVQecI7aeZNO8pyBylPfi60OkT7uQC5DESvSsVKUMb0
tsAdk62M1yihlw7ClFNDcAzk6U1umXrZ2CsMZgUcC6H2C0Kkf+6fgjnxy/8ObRJ/R2gMJpB5fMWb
1iC5bmBCRzFGXl+OEbpfkDRvFcMv7dYNE/S8B4lR599EmRfRYDojytyNBu6t2vKZroG0vazbQ9Gp
X+QUmj4OtQL02eOxiPauecSiEVO2Q0r5uXR0H5lv30gOin4Q1vv9WViYaJQL3OnRhs4EJCiub0tu
odM5FbAj1HdZ/NGatZrN0r69sqBfWxjAAZr1eQFqFbmpwcXnVJ0v0gK0Uy+NBoa1/g1PRxCPjcH9
kS3cjld2Z1dzUaARGwAr3I71GzOTwOVgGN5x+pzFb1+3NAER8R6F/7mNOOKy9Ph0D1v0F/RPiTyL
8g/vz+r4fN/Q0mJ9MjQHKnkqJ5kZw5BEO77pCfSkr2UqFpfrs43ZciGbXRSGMgUV9XlAbOhUcQCW
/03Rvo16GWIpA6plm8FZGdvCbYGbYipA4+a71cPRrVjpwBDBoU9VDFFXmW00sQwf0cRcr+yMJVPg
urYmHw5E2TxGT9GU7lUanIvn0aNDzB2Jj421EpytGZnNY1n0gAUkPT+j5gcp3Hfu/ErB+Hd/Qyzt
8c8jme1x2+GeKlzE1sTdJ1MZwN6Z+qtlfDO/CK7+8EefLU3D/RTFC2NUdKKOuAfi4UFNrGeHGv/c
H8zCPQ7Fjf8sy/T3n0zI3CrAcorB2HjIJ+U/qaEFOjhL1viVl04RuMuQ2pnAJjeVE71lDmE5djjN
BuuQoFs7lMpYRfdHs7Q06PJHSyVoSqfs9PVoCopAx06nZ0heeM+iQXK5oWoFsgrDDdu0ZIdWjM2K
N1+aws9GZ5uO9BmRcYmdreVHlFCIgarAUSlfvzw09AI7iEJQNAFWYRYTNIS6iQtGsHM6VOOTPjK5
U/PK3btgsQ+FO7RPmdetkYQtvT0mFgDUg0Fyijmd7XWB/qNq0LA9RuXJ5r8ax35o0KQHhekAxG1b
ZovQIqeYZKc4lmEz7u8PeuE8Qz0Q+VugM+Dk53XSqvPAm5S1zZkbpd8nJsTC33RjxcjCpoER/Ivb
BKjzeb0FupsqK1jRnInmHdIEDCJ1c+zQ0S/yQy1Wr+ZZ8W061KAk+KDIAgsYyh/Xe9RM+7agSdac
myJ7svJY9fWs2QpCf1k8ycOK0tRPhPlaiMZvbBLIgmWb+9O6cBin1NJEtYEA/obfTuQkbobCY+c6
z3567Efad2u0ngsh7GcT8xYpvDvBjc8ddqbarnbbUzbY0Ep+0cfMr+322TRXFnFpp6BJZFpCwPG0
ORmGkYO5NDFNdk7L+pfdyVcBjIQiEfbcn7qFw46zh99H+Iq21fnqddLSm7G12VnLTDy+T0X3rWuf
7PTHfTMLwwGgeALNTZrLN9pLIBeu1QElz3ORWweu8GDsoGRM1yB6C6uEOBwgMVQtcMbnswaSJlqy
PFFRPpB/amL+iFvv37Zzj0WhxP6ATJev4a9WQoFbq1PJDMydeFg5t3iP1Gm9QdaDeragQhaO3eiG
TFd8OzGhBEqTYIjBVgsqm5Wl+xjNdd5osovGQqSpAIu7ieT6EndTnatnCPDkPlS16mAgcRt2Mj8n
FfJkhbnt+va3nlbfEeX+appxUyvIK2ljGSg5j8NRszZycM9jp/ge0SGGYD5msbHLXPlUCw/7QOen
fGQiVI3uFUJn32SSBHpSbytXRJrOXmhZqyDgBY9oIqMYqcMWFF5GZ781kAhEegDtnVX7Vjb2jvZW
YCtGoLXaAxVii1thpXYwr+/CFU00FnjpIZsJL3DzrkbHU2bTXj3XNaGXkbrdoa+4fiqlJnYJ0bXn
FAAE4TdSry4AV/1WlLZ5GRLq2b7dbWP7NP7sSVfnoZK69OTFdhnatfu7qRukedtuiO6fCvD0wDle
L6GtTtoJiA/gQ2+axR1GBzJU3DqVrl0ELHUjKxu+824MDK2PIHeb+hpLQhbbG7s0NiC4PFiNATEV
Vu4h7fILNGQ+l20WQk8NfVjuXprZriybPX4urCDMqtIqAOcz4oah1QNwS7yWLu3CQeLV1LjJRW1b
egCTJTR0c/OPPrgPSaU7/qg3j12dHIvce2JVkzzIqjl1pEImOmWRXYHTLUu3mTF0fxODgW0qznjY
dGnl105p+2Xcb2XtvpdZm6G0Ls9Elr1PNR4pWv6gTzdfil5pvycm9Ttv5HuWQmu86E10sbh5H0kv
NcKU0lB3lL9unQUS1HluWoJSrwpIqzDfEeBvB6F+6tMhbTcxctDMj0n+Q7r2UZTte2p5YV+6e7Nm
F0vjJyvLQsMgz21L9jJW92brPcSpFaQZP0C76x2Uznti2jtw+0G1qgtHPoa0zzdATJ8KyXdZxb45
cYNeveQ4knxTId81tj+qSgt7bkXCUU5Q4YVn673I6uvHMhl21eB80+z4OSdC7HqvUUM62sekQQdv
yvpfIO1+r4w+RA72bBd6xHoP5HP5uaQ92ReKCA3hykgn2Amujs4r6x9oah/UpO2C0suSoBy9xJdD
TjaVBkS4p6Tn0ciQxeyz51Ty0GjNf5TScjYmdJpDJJyI3/flTyNxmgNLs63dQdQdSQi7BjOfMYQU
1CZbKyn2JhrBQw5xmwAUikgPufGvLCXNIW88LXSY6qM3pQ/BrWX6oIQkQZfUP2UL0Qc7tlagZe4M
tIFDbWsIMYAsm3hRkPC7ji8AUapjwKesk904JRBfIA4C+8RLyVmkESPwwLZmeB0NR3XsN56W6hu9
Rrdjoyq/dT5EtdGFMSVFlHRgIBcClS/Png7/Xij0GS2e3zvZhODf6/ejzHNs0IQcs5aC+1C2LKo5
iBvpyF5l1Rt7W8mCJlZ+qKx+6hUV9K39czEaT8pQQr/BPKZ9T09SFwX0uIdn2ysj0ZlbHeenq83v
Mc1/egV5z5PC8kEfpwVa08ApevJXmYmfltYedbU+DaYWpqI+OXm9T/oxoMQzfBf850Ob/kSWFK7a
so4p6i2bIUkqkFPqx5ZoPuXmN3Ww4ApYYAojUJtmYxKBtyPK9URoD7Gp79JsfNFyw/L7zDsiGfFy
36Pdxp5YLJSIIc4N3NdNxonkLlKZqbBPVisS+AJW+3U3PHd6+lypih/b9sol+JGxnHlQNOoitQiF
E2TgPlIRnx58eAPlLZeddVI9rp4xxARyN73+PihVOQQg/4Tnt4xQUzcxKhpDeBGNvlfTTI2a4i9o
NrYl1L4UqLfJP4yFLTzCqeo4qukGs8+F2oAY0Q5LYxBRVbAxhCzl+EYzjR8ppJO392fvNpCYMIeo
AVkoA4G7d/byogAOF4KO2skbSzAoE+LGh6GU7UtPPYaejzQG2T0Z2lPJh2olhranH7+eSJxXGx0C
eGkuoGVcHflHp4v7E4H2xZEZDXt1irbYdy0DOwOeuVtwH5JX1MyUR0iR2v/kwFEcNNJBJidRjQME
G5uDpXD3DTyr1rFJW7px2zo3fcshgMNJltY+mBMBjC5zGdHE+qdq9OSlG6qaBnrNk0eZqeJ5alSK
rDwBBTlyqOqbXhvqbx5DisUULVwyDvWjZo3A2kDn5EesWiC/qxzv1Y11hK+DUuK9z/qjM/L4aPJa
PDCXpCdFSVmIFFS7GzSwyogubkGNrKUPHZcQutCp88hFPHyLY7t/FWWNDYCg5Y+mc/Da4pgFKXhN
Y58RWynAL4D2/CwWTYSOGWMLla61nMxtXAA0ggUKOXSRTqzds0dVL1LaMlXDgLy+8Bk1FV/rknfV
hv7r/T13+wCAJdTmwbz3gcaa7Tk8zrW6n6bOMVIfEvLb3PjRTlkg6/XLhgCqtaYSwETrMxdGqDXZ
jW2liRO1HPFvWqjjlkKj95Jmhh5pyC6vlXRufZELWMfUCYT3Njq/ppF/8gyqNZpDgdNzEtzW92OX
jtuyrtm/BfHki9GqWeDIHmjN+8O8fYtOJQfwI02U0VA5mb7qk1UjlrRjSi5OltmwqBlUdSOc4YuE
GrgUYQVwV/ejiAMc3bUVy2g6iMXU4qSBmvGRyYEioE+0aOiMtXLiR3Vm5hiQ5UQWakqbAAExu4Cp
qiUARFJxIqPIzqIwwREC1u9LZzMOUsjR+E2Hdjw5jpWcm3FUfmWEpjvoKPWASBTlj3Z000MMTxDV
MRkDrgOzXXA3efaEh3Cv0mK8JKCfaZTj6NuFpXdB0hZ5lENy0Jc5AT+ybKHAxSq2kSJ3w74ZkyOc
SBfUXqv6OIz9jkj+u61NAaCQAjfTVSwaJJhGVIloRtTgxTRKaKjg7PuDLaOGQA+gd2kKzyYTHxiV
oM6sZGNKC4mZ3PH2qdHi4I1ED3UG2piuhKqonZn5OxC9fzTZWn88OdoBr9s2ak2tO+haH0cpadk2
Kxm9qGWHImWHRNCfMU6UU+62eu4bWgaOabvh/VObxX258hJdcBuQYoMuNR6joLucb4u6SPRRBRbx
ZLZqfOqriv+koPY+am01rDy2plWf74oJXWmAdw+UY3Nw5djE6LYTtD9xpSs3Iwi9LjQG9SJTINMO
EnojitsqPzp6Hv/BTUn+i5FOPLQT8yn4wuZJLsqpAtBa059cbfjddEBZ2xnkfJN8jXtnwT/ihT2J
jeN1idThdGd/Os9pTFTABeGJbbsOuDzzFBiY+sVNSHTfcSxMKAJc5CRhaSKsmjkOmpk9MjSuOBm8
/d7oIJi0ROAyIywR5RYW24w9Wg8LI7xvdiHmQB82OgPRfzPh16ct9Wl8LncUN9XT/lQBPtilf6v0
lbT7nACZgIaHyvp139zSdE69/tg5HpKU81GCj5x5Sm6IUz8+IfMKbZ+H0nzXlH/vm1kalTVtTmSW
oUo/Jxwa0IroSicWJ7tygjgxC78Yiu+OpL9VarYT6/rbCO7pFd+/NLiJ4NS1QWEBsNhsCUneA9mc
ifHUEtS7ksto/Uw0GozFGjPKjSHA6RAeOtj+yHMhzr5eNKA9PZv1LLuY3hGSoHH7vURxzflxfxKX
rIAwA9gwZO0wi7OtocVAg1PbSi9CfJe0BxBCQzOYg5r1Wr/ZoiUTzwWMBjDB+XJltDaRrYvTS2YZ
By0nW1NUfpdXh9x2d/cHdeMiMXUe8B0IeIDNBcTueuoGvdbjApCnS6OUG+bQbwMe3jYfV3ArH4nT
K/842ZlY4CbcA9Das8mTnoqno4QIomcUoVFDoAuZkpeUnuLuGWDqrH2pQTCvlLmfyWfw3q9sxZvg
58M8ULsThvAWU+a2FS1atU0vrHemFM1LLZWfncrDLK4PIzDc/8Wswjv9f3NTVPTJiwDMUufEAvc4
1S1w5dNAA/PkGhD5JrSajWk2paop+8IaRHope+47xsHjKxt+YW/AVxigtgR/n42Vux5FQlAbMnuM
As0cgVdoQWG+FdX+/lQtrAxqxiYQ1cCfA205cxLYGCpDeJNdahUPEQVZ5YcyMcUvr7btMMud7NmD
lsWKl18cGRgjQQmK9zkA9tcj6ws3GXsNBww9MIHusmDw9oTkK5fywjF2VGBNJhApXPu8Jm5bTKll
MmKBDOJ35lMp3zI+6YqsTOGNd8f1ASsTqgX/3fSymwXR89Ry6KX9QBG4Ut20deyFam++uvCMfg8F
0cDMamt7f+3mvUyAtsAywETg91bxXJ6HHQpjAISILL8YjESgO9uiGrGBWORPqfO9qOo/jWWdqD2G
JiuPevf3vvnbA4AsmIkRINlv4c+UKvt0ykpdLczaTqsLcvPWc8tY+UtSXawt45IZfPfHswnA8XlN
SHRezsamrC9mBuatrDebUK37NYjtwlxOPNcQ2LGRAUcj0OwNY0g9o43W1Bc1z8+xqkN4gUSV92Zk
r2VmHt1RC4lmA5eGPG5brByImzGCnBVFcvwDFNxtU9rQ2+7IMm28cC68Pc8UvvFK6F7eX7DJYVxd
AjMr01d8WjBlUukr3EltOt6mA6pAYxYWgxuxYl/lW3NsfdwM903enEGYxEMeiBRkkiai9WuTDOLF
VqGX6sURMj6WeFRdChlnoZ73kI80muzpv7AHPgkk39DkibzftT3PK/mYNfF4kU2RBn1tRU5ZHL06
+90B3Hjf1o0Xm8b2ydZsOr2qNIzYI+oFmjoX1+Bb0UiwfazRiS+bgf8H5RW6VudwNqVOUGLBIb7k
bND9sWmDXLqlz5p+5dZcWCu0vwEBCsJjVC3njCWmZOi7hSzBxdCPY/1Om7PR/uIZWZm2W9QD+o9U
+GQw1gNIAoDU9RoZrKUMhUDlolYgkDGkP1JgFceH0oKifAH5P6GVYdNI6wiudr4TKH9ErlDWklo3
bnv6DHhtoHNAJHfTiK/IoUL3KVSNxk7z1SRKqkikMbrxX0oq/HpNvmthGWEO1yzQ5uDUn7eEeCxV
LDPuFFy0Z4V+1+0t/3KV/mNE/zExS565aYUN32BiBa184FXQNpn7ev92f9svzRtuU0Ab8OBGKmTm
KE21KpRCceNLa/wmbh5o3mPf7jXlwRsgA5GsSYtOp2jmtKbEEnjocdOA0mUWoJQZ0Y3E0+NLP/5I
oVXHmjUdC21p4382MY34k18cFFF3egYTNfJ2R7sw3ijaOfoMDAJKXhc7PkjPp23VNL5ljI+6l1Bf
dsMvQ1oh1IuCODaeq9SGjLnb1SunZWnbIFkIJjd3EoaZt2U1RlabSRzHl3x8qNCKL1HM8dayCkir
L8wy3OXkosGhCfar6ykQBBwhHPWHiy5d7TLkyOCVAnJodY+aHneRKypk/bvOHG8jXKP/Xtmsirg0
nL1AJiJEKP5DyzoIqWXJvxyxQqhxtLaqQKkEFvOyUBSWOFQwcdBRatoxVe/2SSkUJLwEUlmt7oit
ovJqqxU4Hwl6tDvfVTvbN9GMvYemWxaiBpD6w4TboVBDgJRrzQLdTFU/ttKfjrC1SHaiRFLNskOO
omBuo5bJO1cJzdRE00zANKCO1eceVR93EFWQNJL49egFhZpDLSxLFH9IKsdvG0haZ6LXzwa0I32q
a9yvNaOGwrtsjn2mFUe9d/qdii6KbebZ1TFtvSIAnEo5KWX6nZUOd/zKlcV3LiRSgjLNqxD50AEN
fUOjbNlYt5EwMitqKakfwYRk7NBy4rwXCTG2qMQY4dCl7aFv4vRQVnaOFg2lPSiukvlqkQ4PHMxM
F0IclOxEDUQHCC+26B5/IynEOuPeiaNBd8qDOfJsRz2r2XaFWkceAUCQ4NkccgMan+DfyC+Aw8ZB
Glt5gPAN81nYbVgquGNiKoyosY1y06MfaNM6CvTZXYiLSZn0x6ol5iE1kINKOo3upB7XETLNyGuD
edpHs7EHhT6ph4NnQsajljKU6CvyiXSGYz00HRao64+xS0G3Z/b2Vh3V7purTLnSzIkvjZPFmx4P
/gt3nNS3UvBy50iWo/EX1UhTVdyNacVnI27ziMcUSC7ACKBpqqqv933dkmdA7gtxxMSTdAOrzaFq
J9rYdi9QsggcAvRMrxUhQDtvWae/37e15FehAIdAHu/0Wwxn6lo1ruAkvniydH0c0gczpydFl6is
uxUwozTUcm+l3W7ynnPvijzeJHOEvnQQw16fexQyc2+0JDRqivyQGGSbsywsPesRNBUVmHzs3f1B
LvkZBNl4kyFNCsjjLD5znT4bBXLRF28s/kDLMGqydKWdZWlIqOuge23KtwEPeD2kAW/YThh9fIHu
bdCa6tGpoJWp/cusNiKK91VMNO5cdMFDkAr3IZ7Ps+sJ0NQ4KyrNg3wdGinQuEWtbJOPa9icpWvg
s5nZFZVlvQBzxehdRueS6sxX+j3uzJUszdIO/GTkA/vw6R6su2yUwoURo9v2zlNfPdsFZAuJ4Y/1
X26t5KRWhjR/cI12qzQpH2BNeK+Gkm1be3iI4WHu77ilIwzxYnNiLESCfm4GTbi16Y4TtVESB0KN
Qal8cKssAPzqvqGF1xWqYGBBRS4Zug7zRrcYbCdl7UD4WwEAov+b4mYy0kMTR16K2xP4N0AQ/m8W
p6F/Wi+IumVdTGDR42xTV2gVr5+k9RNC7H5f7YgOvSFQSN+3ubhHPo1ytt/tHrd/M8AmM4uAlgUu
pDfbA2yqLjY8Z0Evza+mcaYThpcxegcnaot5w/+AMpeaEBJfcGeNUPJNLOCG4h9Z+vv+yBY3ioc0
xpTNgEre7IgNok0oUrEQbud2KAFBY/XPxOObuF3BEN2mGjAiAENRXoF/RRps7nQtMzcaIe0LWqgv
JTO3hWt/Y73EJFrPPBsilJ9zf5JMBB0M2XqZ8e/9oS4cPeT1UBCeVJEQT8xcpEL7xNLSwr5oAyhn
CpFUwTBmgFAxZYzum1rwxjAF5DBwU4BMzfOLlHK1q/B8vdjK+yh3SY/IiNq7FDKqX2+PAlZlGtXU
ZIfk7Pwyy22P8dRtbNCLWQGJ3RAie1vFiY8iBmwhp6u9KovziFlETR8FEOTXrw+gprWJbMfWvmSp
6+fK+M1U1JP0rL/353DRzFQmQKEKZfa5C1PrIUOCLLYvuskUX9H0751utNtKt+rdf2EJFLgo+AG8
DgLe6wH1KqO8+h/OzmtHbmRJw09EgN7csmzbaspLN8TI0TPp3dPvR2F3p5tFFKEBzsUcCFJUJtNE
RvxmVM1LHTeu5WtHZ7SO/abS/dqA0CKZW4sITdCaehsGn666EHYI8K2tL7Wsdq4GvPzY6WFwuj0g
5Y8U5yLDYatpeE8BF7j2gZ/BeHJk9MalstElHyWr3dHyV9woqICcPhtdt8OlWaJsGZbVoTQjiuCO
SF2pKn5lcic+g/scSldtKuUMJw79LCOrwN0pulcmQf9AojYcpVJEezPO+l2Q9sXkUtNvdoYujD2/
6teYKDSmlap7H3Ri2AOyze/6si3uojA13dqpzJOpB85jWPpUQHBL2IF/gB+JJnX5HEiO9qL6ISDL
IBt3yGahsOhPxslXm/DiC+ycxr4JDijZVnujFd0hwNRhFwBceocUu3lXghxyK1nv9gXKX65piHw3
6e30FMT99xz/CtB8VnDfg6Lb1dzHwONkvJD1IbmH1GHtCmU2tQ0q51SUsvbUdDXO1mX3Iejl4TQI
WsCBEdsPNpCEU4jC9Q5g2vAQpElTuHkA9i0OzpN+jOnYCaV8MHhNRy6YyfwQQY3iuWJb9wWV8zPN
0e4UAxh4UIpJvoyWPnpZ1Tsf0GNXH+rAkA+SJOeo5Seyqw+afJ+Zg/Ur9xlQUmnTfQjSYZ9ik3uP
2/EftJ3zIalwSgeUWp/S3C+ONhCQndUVyh3/Nbla0ga7tkB8P9WaHMyiFrgcGIGr2TWg3gC58biZ
Xar12S7QIgW3fBxd2Dz5ThFxs1dAo/9uBwvvND8yd7IW2fcZTNqnrjT0e4Qr+2dzAG4QoGnxWFbQ
jH09ls5J1yufklBuWFjaMCDIbysf87TyN66atdOXqiFSPJyM1+30PvbbNDJTg6K2+Gr2/rTzxTC6
fiR/MqqaBCUONtKtlfyAZgiSUAAHAN8tu7S9YRd6VpvYeYfTIU8/Su2vbsACMYFX3H8v6k3CzxUg
l0P/dcBFEqSFhi5JQK9AUl6q7Ougfc/95yg8G5pHQcyt5WnXbaFNVl4xiFCxCeeqNhCkRRIUxS20
LsPHk0Vt9h1n8t/atsFWBXbJa4J/h4LFVe8+CTACGVjdl077qfi4wU8o9JpbdJs/YofLw9EwFfod
M97fWH6tQW3JUsC0XJLckI44sItzVSA8IbXi+9C2+gPG0drnVDfj3YiG3c7o5WqfVjEQm8Qq9oyg
9uKssf/+aUAiBkecihQNmWVXvEiMNB+S+WeV1m8gDsEj3jXxQUPJdiO51NfWK9kljVaoQHQNFg2K
gIpWEk6TfcFUpNyHPahtHFI+y22q7uTI+gm0Ndv7aob1HxJJIGDi5NTk8cz3RoplcvTg2WxxDaAS
ilBiJKJjpUzSY0R6R1EZtZpuTJxjliUYaNqx5lplRSEvNgWFFGfYiShT7kQBNYeaifkQmLV5cqIh
OAA+zT9FkPIPpiS1Rz04y1ljQLul1rRvc8H/5xVDcSYZwG4BK6OkM1AaGfQDJxkoPxlivw5enqOn
4/yvUTCzK3h+t+/XjelbEtHMQdXG1Ffsi9UbEKn9z32HOZ+pBq5tWqdq7HZKjtbr7aBr6cOsk4Xp
NFnRFWpHaMJsIG0QtBsfx0J8MkvzQxAjxXE7zuo2fxVnHvyr95UTyOWQT0DJep7BYxS5Og6Ht0Os
PDow8f13KIvlpzopNBKSuwuMfjV9qA1Wuf4+JAW4HWdjyv5wlV4NxQI0nOsVQwnKT2iLcyN+FN3L
7Rh/0rar0+TfwSyfFSVylin5jn0pBBSgKP+QmpKr6vVzW0c/k9x8z2hLeIr6OdGipziWXUM0+9Eo
Nm699cFy+NCgg4e2fF9JdT7yhqvtSyelOwliQwYdCAmUw8Z4164eYF0zVBmtYUp2b9eHMYR5kkq9
fZETf+9Df06F4XaKftZH7Wtl6D+bGNLN1N9ZU3R3O/baEFFw11k8sHev1L/USkyZcAr7YubPcp8x
wnd5/e12jGs1ES4h7h9o0VxEoL4X69+QnKKym5GKU/kcS18zu4XddTasRzl5tv1DS2God859i3a0
8dQWT0PSuG2/8Va9Vm9Y/IrFFikzwPLDRN1Lzp7lIXbj0N5J+iEREFHtXR7+Unz4vRtPrrWt/2ro
S/39ZFDBAnCGXqxMXPrU/FSn9saWXB8YaDZuWF4oV8CGMgv1Tg1j6xIPyaUsxwe7SJKdLooL9Lkv
RpT+w0MJXXj/R6zaG7P6p/G+3KvzexIpvLkOu9wjoSX7taEIUphWK+VdgwTtzpr8+s5u9fZslkW0
M+0g/5hGo3/BzDA5gJfPkRKFQqf6AarlhfSj7gK+QNJ1+yjww7PSqdYRt9l+n45Wdigc9Z9xrEx6
QRiQtI4Zo6Ury58606DbCibymIz24Pq5VmVurwJ8u71+tdVNQjkdlAp9Zsj9b/dnbte01EPLuqgJ
x0z726yl/LHrTfVsqYVyFHGW7FoBYaycBOlVU2Ebl6mC19HosJ6lzENGXDplYdt5PaRHmhCTBd0q
iYxDXLfwhkc/c1zKzf45ILnYoUsq3w+DX50U3oc78IXSjo5hec+zSn900Pp1Y5QAXny/FYdCKrXH
0qAZkppj+cmpNrbv6hKmbIbczkyEVxejh19XTxWX4iVCCEIz2oP5l0ZWf5JUyhH/H2H+Ba8ulajR
89FQSIPlNtpnSb2XMvhs+UaLYnUcKKjg7owkHav1bRQjDFEfxOn2YhflBzUT95OlboRY34r/xli2
P4teUau8NayLwF4obU2qb+b0y0bD1B2S7qIr8WEYpPu8yw9TuMVGX8sBsB34vwE6i2qc3uhOFrN1
LgMin4H2xTI9QYUBYcPb+2FtImd9GJB+pNVXOl9odYPgTYR9USofdquDWJqUbFy9qzHQPGe9zb2X
JX5bKsIgNDvNooCkuqaAeih16hapZe1VO99Hc7VvztwXK0IuZXh2InQugXx21O9AdPBdv9er6ZwE
Gytj7Qh5FWrJ5wthNCcUhp3LGDwpVu7Wrdto7//Dd6GwDUpq3lLLaljpyMJGu9i5WPL4QpfiZWws
73aI1RnDyAfAHpjLqzafXyi9YmY+pIgSolGSOiyvPpX3SibkXVW16slSkZK4HXR17jA7o8hMjRvo
xtuN2xlNkGvpzMRAbKAzHkT3MNgb9/SfnHJ5j3Ey0CFg/ihYLtZC0DQGPOGaHkhOmax0vlej8mUy
QMo24p3VJJRmfU+2mwsVOU+RKoBhGmq+U4At0ER1TvuSycldo8WdW+rlY2j/DrsIJLS2dd2v7Qzg
VbNaOj0i7qO3s0EeNVaF1jiXWEzld6ds0mMZ2+rd7Tlfe4+9jjJ/k1dHcqbbAlwB02GEuttOFjy9
F2c65ymKGiaiChtLd/XgBMwEHF+Zk4llGtGToZQg0chDfbXk4gSaYiKcuA8NC9JzAkTfTuv6IYdU
f1LU0r5jtqsPt8e8trhf/4b5fH01ZgpctR11rX0xmm6nxlPIl3RmjwWYiqqXGuX+dry1dU2nDzgO
opZUZ5brWqDuJxWpfdHL+pDHSIL7/r7CqOl2mPW5pW5N/ot3Lo/dt+NqZAoknU+cIcifAwMDd7kS
D42jpW6nhS+tsP4RYvjW+MZOr7ONSZ2X43Jf2a+CLzoBcgNxUjgRyIfJfoqr+M6Js437aA0ISPcJ
3hxSE3QclgdEUupSniB6dDHkFycX+8m/7wfEly6JoOKcHdS2P/iqs1PM4NQowe72/K5du2S+6kyH
4ERcTq9jNzXve6IDKTpqU/bbcqrjZMAGTMutl/HaS/F1rMVsJiZAd9HB9K8m6sqUT09NoH9Q8+lD
06CQEAzirijaozXIp6nR6o2VdL1gUWZhf+KDxjivalxUnKjMDD3ZTfEzb3o0j86G9OtvZ5MYpJkW
OO0ZL7N4K5qjKhAu6cyLFkpfc7VBqlg8Smr9UJrFxhl3vd9noRlZAwdFR/GK0yrVPRRnvaWlmOGX
xG6fvg2F5nbFg2Zv7fXrbfA21mJYpZiiuAvo8Kn5zOSv98aWleL1if02wuICC9HsHEKT0cS1F1r7
vGl2Na8PirBm+2uzZrE2HooVSGRxEYHeXJwpU2o1oTXE5qWLlcfSd05Tv3FwIPl/dXRAGERKmfOJ
DvdVWSSQeNU1+hi8mAJOyTGxtfycqUW7b7gu6t1gtMZdoNnTIVP76kNvdeE+Bvh0V9RggTsnmF4G
qTTuZLSQX/K8CI+Bneif4ygecBlrxhNbqP8Mrs94R3qRnDvFT8+FZnbuNAFmK+U63lcRwDr0HVTj
AGG4PCQUwN4jKc039EP95A/II5ZN2aH1mnbnNFfTvW1CT9Lq0D7ktRUfNcik7iQn4X2CJn8IObtN
7rGV+lpV5m+L6A+1ksovjVlBdVMT5wA26+tUys2pSuNuH1ZJ8Si1+nQc/ER/gABsdK5fdprbdGK8
pIMZXIysho0HOmRXOrp2NML4+zDWYJVEqOyCAqUQvfSlZ2fM+8fEiZIDxZiO3lhSHJ1e1ve4CWG5
ixj5ew0msFumCKSIofVdNQrDg+PHGpKWavHOb8NsBznW+uRLpjj6cZPBhzakk0AR7aEoYxMdm0G9
Ky39S0FRi8alrbvo4AUeVYJuJwU0M5UaFItdKdkDGrbfg14J93ktUalsp1/Olkr/9dHMCgJWNfOe
0BtY9lfaDpxmWCHBEPuNK2T6qXaww73MTf6eQoNkIlU0a1Y1pBCyRIs5SCaMg9YEL2qsnJ2Yjmbo
PxR2safp5EqxvK+z3qtM/Z+kyZ78VP7rTsfb8IuLoQ3aNhqo97+Yo/11MtRPRtic+k7duAHWjkw4
rjMiDlbvlR+m1ZiRrqOg/+J3xtFJkwfA+QBb4SeN9SlXur9+NQH3mImN8JQpHS4v9saqFaNXjODF
CsNjBrPRr4OH1NrCIq3da7NUFdh9kF1XCP6gkU30O83gRR+U1hV5+MhuuvStebx9t60dmjgcAsvk
TQv3dHFodnGYaWjG+hdhix+6ARO/UfyNZGgtxsyNBHdEWnnFOa0aNZNbp5Yu6kjNXIPVnW48zVfy
SVBN/4b48+ev8mSlzfRqNGAgdGZhonntdK7IknPQOB/VsvXMytq39XhnDpw+0pZw0tqWxsBnvq4R
Zb4qdibxZBuRVfiXwUqPcfpPQUUxHf+Jp415XI1DgQPriJmSvEzOcTfUWjmbYP7nI/38jzi2uK31
Ts+/3F4TKyAusCsyMhIWZt6UihevAAyiHJuev3Rhb6lMKRJHuYSiNVS14KnVEkTq8HpEIKepz2Dq
lX3eD/aZTn20v/1L1JUMArEhCgezQw34p8UvEXrVawNUpMvY0C5UI3PaCcPpdkaOHGScKumXsUfW
H+1evM1Mq9hVnR+fikg2OOT98GfDLXcckgD8YF3G4D3a9KQV01e7CoBQ0X0+GkkyopwnBYe0aH9H
jvEQdcavNmn1p6lW230XRxnVTiwWbw9tZYMzsrmzouDOBdnq7QtIL2kexri1XSQrBbSgHYLU8uRc
nG+HuVbq4xHAhTPbmEIWRdzrbZw+KNI+lULp4qONmOMkO+iUgYVmvWSTsbObHF0eya3QikYO6aRb
7Utn2A8jzY/AzO9Mo91JYXWyh/5JsWuEDqOzAvvs9o9cOcLxzsGk4o+0FOoPb39jWhn9WMiKdBnb
d74MWCTdq3JJB9o4ZuO727HWVhQuSzR/YM6S1c+/5dVJYSY6oP8oDV6iwndF+UOyzX2YnNroNErq
ztyyU1mdf14OJpqms+nF8hLm+Y4HrtpLl34wFKwOMHgJDQ2yZxED95nAPmSNo3oTZdFH37IbuIpW
ug8a/wtPhACNS80/ZLNBrOmn/o8hhRhRZHrn9pbUHLWysx5Qvwne356ktcUJM2e+E9DjQHT77SSV
3DNqnzocAPbHAAUmDZIMamyH21FWzjOFhxuqIjM59Yri29hGaQ55DimvRkGQ1DpDaRlCtl9lCpAE
tNxux1tbZjxIOEt4K85369tRTWnQk/0J6SLRrimopfTO7zR5bkoo1PLGMluPxdN/lpnnYlgsM+QP
M6cWjE2aE9QWO8Os3QtkbApFclFUdG8PbW1VAwL//3Dzn79a1aku1MJIGdoUG26gnBz4OJbzqVG9
qFKhkPz9huVYAeE7P73nt/fbcAbyZBWMSv+CEdRZCqJvna+deik6VHV0KtJpI+dS5n/vbcUGMDE4
HvITUllrieWxGlmrlZlaMdb6T9Xao8U3nYyOg/7Avg0TFx3indSbBzlz3qtx+U3OOtdQUg5u69PQ
949lUZx9OdqofazM+gxyRsSAMxzq45z4vJp1cxxUORLcTpN/7DCxTct7qWvdJAzPQ5DtgOtufOaV
VfUm4LxvXwVUxrhLAC76F1tC9ipx7vOccTvcUuO4nyRl4zOvoB4IRwnpj2Ml//DiOwMF9PMENZzL
2Bkj7a/2SZvyo1x/M3HFdsudNvYnze/OxaSfEjWLybzMjUNidY5h02oY4JAILDfSKDWhrWNri1KE
7+rSczucuuJoNhfH+ZzmG+fe6jqDT0GVE2zFVSZXFQjEAf5iXcv5Xk+Ng608BsNPgZeuDzQ/s3e+
uZHU6avfdHYQgjQ0k3UXJ4XS4cTYisq/hOY7MQAlNBGlbOCl6IprNZ41fMEjVdJDl7+Lmp7jdgAN
C/Tpa0XspLzeJX+ILGSE01NiyXsn6F06tM+xbZ7EcG6qaodw5q42VHfwz1Kv7mIdq7OHSB45AMHD
NReRwnXwT7bxHJOhB/1zFP1j+GcjuTPVfyTn82jcTeVdSPP79qmlrH1clhdKTFQqmYDFesYjmMQN
ZvIlGL7V3SEbLznyZFY4ucr0wxxzt1XOqtm9SMZz3seg60PerONBdQYQl7iQyDGyRlu6NeraF5l/
ElrPfzSDF/eEr6ejqWTwnswAidFmP7SfHdt3wdjDJNQO4wSZUjkWYN2Kb5rKQYugrl5+lYBjGsZ0
0OPvQY0wKNiwafA6jGn0HPmyWVX0tx8/OkLf++XWK3gFEMDvNUhqWLUzkn6xVRu/tNo4Nhw6Uq2b
x8UhZMmUwe+8n/aqci/1n3K9IXn+3BRPAshfoh06XntqeNLkY6bHPJ01t86+GWbu+v6DIqUnmKOT
9aHoTp1+qYVXO596/TwN37omvTPzn1kJbTKyz0V4t7Es1Ovjfn74OoB7KV2gK/j2mLPtKW/C2tfp
eihuFz5L9X2WPIyVB6qDxOlTU/7SozuqlsmmSOO84hY3DYh6crXZjxWnncWK1OukQ5a6NC6xqT85
Q3gyTIoWyEfcHuLKk3gG7gPjmqszV+4IFugNpygr42KrMVKoj43y1z7G3JevIyzupiFop66uW+DR
uhcYtRtrn28PYWXvUsdSZ4QtTgBYc7z9SE47al2QlyYSKfqTPrRAfeyP8VB8gG2+H63gPBh1tnEh
rX0d3jGo0JmAlK+eg1av9koX83W6uOZYrq3qvehAlOadvkUYvArF0gN9PT8+uXuojbwdXmzyZorK
NvUQXK3yT2Z3nNoNNudWiHkbvLrNVVNIXVeUqRfmY3cH74UyaBumF6HaW22SqyON0YAYnJ888Peu
YAVTIPI4wEbFk3s0zvvmJMex5cLvhp8OBasN8tPt1XGV288BZ1w+VRkqWMuMTelLAwGRIvGS6HNo
Il77T1WnSHGfb4dZGxfkjVl/DglssHxvpzBAhjFrWyfx6EJV2LVnx8KuAZv1P8iGz0Zj/b4db+2T
we4Btk16cN0TLietD3zHTLx6NBtXDpMPdaBfClX/29op0wcIhAcjRyC90MXqSwFlK840JV4K/7BC
fqX4UTafb4/lagMvYiyWXxxEoR77cuKR4//EmfbzpJn39Llo1eBkEIhneM5bihfrMdHWgK9KOXB5
S03U6UYx6AkneeTW4XuzL/aN9o3Cnd492PVWsX31cyH58L/hltgnCV4xhBUt8fou2GcTWrtduQu2
FsXaWqf1iKsrqDf0eRbXVW+PvoKWReEltRW+04PJ+ByXISLOHyKfs/D2V1sNBpiJtu4se7csAo5G
HqS8vKB7VdVe6NQ4RXQ3Sxejx7xxSa2Fwi6Zuhu6lSpt+rebK9ULLcLVvfDammOi/zQKOCfTD7LI
20NaWxR0cDV2FEfu1Vs5M0SbaJokPAxFlKOUyMFOmoyjHSs/TTV+T0LzKDd68/cTyckBUw+5Xe55
Z3FBttWg5W1c5R6WsKA4mkB6tJJqdB2hSvtgjNWNeH9UkN+kFjNUcW4emrPk3VXlyRiVyJS6MPew
uYtpOA2xtOvpaezo7NlW8VKF0iEWPfLCzscmkw5YRl7SZDRQmaiTvnxRDSqdRaTEeMmp7QcxQUVr
bYQbXLULivfsdmVyRzvV7ogzuGaBSk7RZfJjoRnRvihN+VDkUeWa/JU7P8dg3qzb6CEIY383VH3y
Upcm/1YhxfmukDCxhuRRxvjGViHYUbHDZWWf8r43J9hPvFQ6N02HlHQ3cM6hLE+PVRdId7Sr/T1z
GF9w0sqVo9bDO1P8OHApM/nYtJTZt95ulYtcKt9s4X8tImmsjzBt6KtHiXzoJQuKhWXXqKFklp5D
5LJ/K7jjftIkWXWdIUAOhQT7g1ngDpjCL/FkJXTSfWxCY/CnsLqLFW10QyVQ7lGx9/9xElUFxw2L
YiclkbpL9dy4z1J8Fcwa3qwCGvY5G0Zt34ukx1wps5ievtr4/itnEXAXGlSIoVGoMedd8Oq2x1Ys
nW07ci+pfmXFN79/9ou/P9HfhFgcRHaioKdsEqKI/jG16C51TjZa/INDOzo4tuEWzGRl44IxQU+L
FsEsQrC4QcJssnNVinIPMoLbTICEa0CRWbevuksR/pDijYfB2hSSc6J+yW1PVW1xK1YBZmm438Re
35cHu+09pS0B8Fun2+fRWhgDfCclW57k1B7efqmwddTBCXsu324qTraoa4obsX+AQin/h0XxOtTi
i5V+GhtDOSYeI36x+hBG5d3Uvbs9nvkkWx48Bg0dqnXzrP2pQLxaecWAoBwyU4kHz+3nJKET6Sv9
xpyt3BV4QdKxROAYJacl0Ndo7DxLDD3zAkTLo+mbkjxF/X3H9r09lpVvQzmKjwJojILb8tUR91Nb
+fjxeek4uPhBwuKgs7dRKF4JAj8PQCOifthnL3P/Lmy0zBqzzMumANGl/AK96OwP6re/Hgth6LEB
YIfFuWxFcL+hd65HmRdqrUf5zO179VwY4/F2mHkNLT4/z7Q5858lxq461gH4xEyTgwqCeO+qDmD5
Pj7oCiLzFxMqvN/1rp9uPG1WlsOM+pVZdTwQrwQnSr1V0jj1C89Jx/ddcRijmOa1ZKOHd7g9upXF
TWWQs2AWt0AffZGk6G2Z6SZqqF4dVb+1mntRzTdKdCuD4e6czVbIE3Q4SW/PA9S+2rCB++71YX2X
SP1Hcj38d6IzafrGt1oZDe8mXUNGj+bUFb5IiqosBJItPN0UlDvpF0jOuMUxXB3PrPqEej2i3csk
PLNaSZi+YDx6eZjq+lut68e2yQ5+kf39OkD+GYsag8U3t17eTp2KGUESCsZT5l30PNTqLynyo5cm
CbCF0lAmv70YVi4kciwOOiaRhtJyMYh67AbUFoTXp7nyNDVWuFOTzkGSvLV2StuEkLUj+1uqRepW
B2blzCA0iR3WiJwcyxdbRfXPcfyo8KT6izQ0e0u8ayDb3x7f2vJ4HWSx2ENpAo9sEMTUYCF275LN
DsPqMFRrTlGc2blzEcHCPRsdukl4bWc+GmNxj741YLqtQvvqh3oVZh7oqysp6cjM0Z4QVFdwy+xO
E2nwMLSI1D3rytco/Pof5g2JP+gSKJ2Rgr0NlyMPLWSFUfVRswPF4ar1+9sRVgf0KsJi3nxh8Iqo
ZeEpuX12EN5TEBoBdjBYL7odu1H25Xa81e8EaAdUDeVzVE3ejgjFiDiQcRPzJjWG8jX9HvsSkLov
baRc8wZdXB5ctf/GWaRc0VCKwihb4VmqGDHA6syDUo/lLh9aYKlWI+HK1Wd/f/9yK86Fqtkg6aot
YAwgTpqKB2EMDrL7hd1otKWJvDquVyHmM/LVAiyyKZPQaCs8IfD9MrwILUPT/BkmP5V4f/tTrYWa
S0W81pHB5z/ehsp9rKCQv8i9NnR2qkif/EzsMdyoodxhyJAZ+sYpsbY2SJOpSKDew8m7+GZaLsmp
Plq5pwoFn5SIVyVOdckW62MrzGJTDZxFSmgxLkn9ybvV1cofxlaKtDp3r4ay2FaUbMay0m1ioPZV
o/plpF7UlW6DqK255de+di++nrfFoSQF8I6DlAE5fBu9+oQC/r5TBdfiRkKxdoxjOQsHAf4QBL9F
1i+rGbomCIh6am48AKx61MJwI8TaxwFUoaHigcn9Ve3GCsyRAh9rIHGEq42XSfrUOhvJylaM+c9f
7SFjNPU8VAw+TgR7bEL0uuvcTeXfta8yk7tUDKyRbVpCwDpKU6VpDpmnDCp90EvVFHst+yG2KLVr
J7g5G2PMaTK43HkpvhqNHg7BYBVCeBKerWFxbqdvWnnfhd3e0oK9Xm/d5X9yn+XRygea/YNoZVjL
gQHBSgFcp8IbYmN6sCRj2sVSpe3lQZFOsY2UgNl1H30ZNdpCNcYDij3xoetb2a0E7sRKaY67UdMq
MNGS2EWqI+59yIsbp9faR0b7EfDF/B6+AogiPtv3Y+NwmOSfErVwJ/OL2m6c96tT/yrGYpdPwMCD
zGE/1E5xb6k9ytnTR6Fq92Vc7FVgQq4eJxuYktVxIbBBwqZjargsbiISBmW0JDOFH70ru7uw+04X
5j+cxLOo2f8FWZwoA4r01jhSrEU+cadLkVsalVvHH25fMKtDcQyZBxdEnCs0jiUps1WCyfSJB1Re
TpNKsosC1O0oa0cxFzLt+rmKxePk7f6Ii1Jr+9ESntNBZ4o++OKUOZU7lh/C9OftUGsDYr8DWUe8
1aED/DaUlRuplfia8JogfQxs9aj0wZ0U2hvwnXn2lxuQJ+P80EKz0Fn2qCwfn0Szm3JP1gvABbL0
Itn299tDWXl8z68sWJF0dPnf4lRxRCzhLyHRoCp+9/65MZ2dIyG1m99FRbgHY1COGwt75bx8E3He
bK/OsSQhX0yYOG9AfCvRnsoA4AoPSRO8x+2xrXwmyHuzLqgDiu9qC6EfnMlRQvOtkdA6jo8VvsCZ
vXGRrQ4H2eC54TYj3BbLTsuycLIwkfPU4IuRFScEFuMacTLRH/7DaEBxIxgBwho3obfz1lY8UUVr
JZ4ufbZMECj2l6b8djvG2mDmhB3mx6zZt3xdmQLfabvS56Yy2FskRTCe3MtJ4bbjxrozVxY3XVEE
Yqj90Jr6ox34ahlIcdNNVVulnqNH9Utptt/KzM8Fmg0xOC2MmV6Q971EaXSUvBiBQik1joLLaueH
hXRuJgUTL0VODk4z1W5ZQKRJjCn/kvljdO4nNfmdamF5dFCfxYWl0u67LhhP9iRVB6Mw6r2FfNgZ
nb7B8+sid6u+H06JpMd7vnLnwSPqnzoAg5gH9+pPkTbSgwkyElhfrTk/5KLVh52a2+1ea1t1P01l
/7vR42qnFWP/q5rk6GOQGfGPQAjnLPxIuTdQ7t/bbdqdwFp/jLscAkAwBedIMqeTLEL92KDvsesk
fBFVgeeV4tM7S5Mo/4WR4yyMCNk1MM3kSPd3y0Py+rPDGOPvUYWjRc2nf7u0TOpTuV6ztPxR/JoM
5dBU6ec+VB4zDMBvr7Br4ikwPeotM3iXt/PVEsMkeypTpU28bPYIr8OaS4e29a4SIBj65j4Qw8NQ
yd9G335Mk+kEFfaLHCcbz8a1Ec9F2rnkM5sbLJ4gcpJXcgbv3gPT6Q1RfJY7cmpD1GcbRPntIV9n
D/OI/42lvp1dYxA+DS6avO1UYc/d7M3pLpmaY1G9sysIvlsHxfXOIh6PK2qCKnqsyyO9bytLbwv6
5lnnH4tAeexU83R7SKsheMCxbMAaXBWglaRyGtvoQE/I7IPgV40n7+0Iax8IfBD0a6gkJCiLYzWQ
KlUYHa0UFGAuKRadSpz4bmTFHyrb2rhnV2NRAqReD9aPTfD2A/Wy6uCq7MdeDFn3LqsQFa2seth3
1pDvQ6csNqqAa7M3i2LzViAbumq0mm1pxgJldE8fAusYwBM8tKrfbySt1/kQHl/c3UicwdEiN347
KpEqehK1OV2iXAV3/Mkov9vTUaEiFwANuf21VmNZqMHRxmFfG4tYdVOZjdGECQWRrPtg8ijeGSTN
AjaV759QG7O+T6jab2zi+bu8zY8Y4auoi43lcF8ofhZzv4fDeT74d6bWKjvZ1sTG+FYjwU0Bebsm
ZBvgyZHUcQAsRHzNB8Bq/TvV3ChFr8RgmSPnYENogNe0WIXyKGQYPmXsFT3u4438uRjTJzVoN9Kv
tQOYHhtrgpYolZ3lYT+MWT2p+Gd4oMrGx1SV3juKkR0rLizgo9z31iC+V5JhPJld39FJb3JE21Pz
sYC3vGVfubIVWDQgHKjhUSVcvjFzaSztftAjbwDU0A04C/f+x9trc+X4BZVNDXJ+I16Xt8a+UspR
ciIv1T6ZZrhPZf0U1o9l7OwVPH2LLUmZte9IOu3M4hFgy5Y1/rAw0y63Mk4Tv3qXGdUz9kNnNBO/
3B7WyqEFl1zmfqJAs1JEgzvbNgBgvMqvzkEnfwuFf+cA6I1a/evtUKsfCQUojJOAGlIlfHuSlKmF
TFnBDKKcK/ajpJGsx6mzsce2oswDfpUQZk1Xidq2Im+ysMmUhxdDBBsH/VqIWTOQ7JXC49VDlMdj
3Az4vnjdJB07hNHgLW0A4665iRpQIRAAHLzQEkDqvx1GVdRjiv1l6IVKuReZs0tqZSchLC/S4WKG
EmS+dviF4v1ToA8fi2LrQbe2v+nwQA8Ag7DCZmWrps3YloEXJOrF6F6K5nsutShc9onbQHiPNeOU
N8oBA+qjGSjvE+U/fMnXv2BJdh0M2S/1nF9Qm/qLLPyPXeRsHP3ro5y9M8klIQ4uaYNmhPQQbIXA
kzIn/6paSJ8Oo9KdJbuRHtFuDE66QRYtLB8Qk0PiHiJMAxIeBFCiVdXh9g5Z2fNks9RE574e7ieL
+68vhFrJgxF6jfKSZl+M8lcgNt6Z1xRi7X9IO7PdtpWma18RAc7DKSVZtuOBsuNMJ0R2Bs7zzKv/
HuYH9itTDRHZ/0lODKTU7O6q6qpVa9nMq/NCBy1IJ3nN5l9AiE4QyqMTd+QnJbgfIVLlSfurrbob
CKY+oEv+piVq54Yt/OXX1ye4OHCXMUGM2DyP93XMsJMubxupj07wlvu7RBvRWk+zrb7AlpXl72ce
oI11LS8HrMDI5upU0bvNMQRBMGAhy3AlJWeTh+d7E7B2Fo6FPCEP3KqB+3uSoldUceoP8xwmt1Op
TM8O1MF7zRq3Xj4Chw3QAO02Kjokfuv6baXPsQOze3SSqu7eHNv71J4/qkP/Fkz63wrjLEflzNTy
Fc4+pD/S6s0bTNEA892+C8snFS7UnS3H4d/n6ZwKhhFohi1jwqsP6kfMLjvdHJ0m7ZgW45OtPShp
t6uaLSIA0ec7N7RK9jR51uvCxlCdvvmwY0vNS5uPQMi26t6iuwywmXLy/xMFXX08qiKlEk9leOoM
Jdhbc1C+jYExPJg1ALLr10roxYDlOgsEgT7IushbTmUTl4idnqZGQvcrpwE3Jog/Wn47lgALFTdE
hGQ0oz2pfL83YhTHykQ2f2lDtyVHJVz3ErUQC6G1vr4aSR73EErawckc7Q9KCuFm7+/DdOPlKNxG
i3FvlXSCp4Lz/miGWZmHqFCFJ7lof9hxcZxm51dSUdFpm41MV7ggyOkYxADnA87/vamFKswY7Dg8
KYDGD0M1lc+dUSEuyPjwhn8UuZXlqbpAdRek9SroTxK85VPEPsImND43KV0Bo/KMxpz2waioj3VQ
6XutrqatbGM59asnEBOQ4IuWouBSwHm/RgeVMFgFx5AeTe6VoQNBvOG26eROJcB16lyphbqGBQns
Ds0KVGfrG39CWeH6ORZtKl0iiOiAl8M8tGr2l35t+aqdZqexOxYDk60mYnLTnTbEGxdGaAguFbof
OFCIqN4vl4fkVCNKlJ3SsD821Re4cV2l/QTl1fUFiY4OAikLQbDC/TRWPiBQE2nq0cA7aYz6+dTl
6O9LNBOuWxGtBj4O7j/6b8swz2o1Y1EjYztkJ1Sd3NqA3X/8HkOqlUs/rxsSLsdGNXRxaosW8HtD
PhXd2qya9NQpHcqkdfZUaO23zkg2chSRHWwwZcD7kiRrdQ3iaNSc0WImKZ8bci8tqFzNKY5z1rxd
X5DQcZ5bWm0Q5d++dpQxPSladYNegQtVxcMgIRWaGndRZO7NQL5BWuB1Ng23TKM3vVBer/8GUbay
vL44jVTB7HXVKGjihiHEOT1BivANcJ4HK+rNdRN/nr/r6w12Wf3T01pqeu83ToESKp+iPDs5lfFR
r2Y4MKL9ULG8pNjh24Ab6I1rDeODRs8hGZ37rIjvgLHtr/8Q4caSLy0UPNSS1l7bjmc1c8D+nQq1
aveNVMH7YDPrGv6HQgs1S6rDS2eNkLi64EmWRFHXccGHMYk/5kYU3MC7EWSu3zHhen1Ry2m8+LiA
dBdAHBXTNe6ljjuzz9UASHA5/7TKewcwY5bfa7NxGJr2cN2Y8AvaVKtIzWA7WRecFSdoRyamck7L
M3AbFxHR1NqaXrpkjf/zvxNbCUTwOqwZWRmXQLA9a/JTq8O94xTzs+HbRzuKEbHob3R4zEp3chHK
1dW9OkuPsJ0hYxTeNmhCb7jqxaesv64BOHnpv1HiWZMSwqtXDmA2QRWlwIlQ3mx3oTaXN4qd23vL
6jNIliv4gXLnDezsFj2VaG+XCWkGkSAKvSimZZDJBLlS5Sc7bW+dSflaFXBqTOR2hxFdE6YYt8hC
RBtMtYcHP81a/eKJFMtDn/gNwO9JesjKBuXBL7r6/e8PEThpxyGdQfvGXALKWV6PwKEUpoj/naBz
OVZtdhxk5WlOt1iNRNkMY9qIqsEhZlM3e28m8hUyJscBXq58daBo94NfctO7ofWlMzO3U7b6tCJP
Cv8yj1pK/Yy0rsJTltnQc+p2crIqZn4QGy+reeM0bphYlySodcxJYNPmzsM2u5vGKn1Sw2DYsCJ8
o8PqT4mMAgyXfBUAuUVTLde0lYwos75O/hjdSpGUwerXD7dj4ifHPguVOwiIfRoakX6Td1O61ToR
nUSLNwV3TgGmuo7CQc9UcGv2RGFphjsx/5Ig/pen48ZiRRecMucCV6Vye6FflGoFQ84Ifp16/cEG
pw/ceddTecelhNKDE6NYpGzEQ1HCdG5ydf4DMpyocOgZt0QEuxh3WX2nFo6r9bfXL5ow8J5bWm3k
rLc0zrKWRnhk3eZ1cpvr5qHL4psuMu4HRpjcFN02m1EVR2o/57m5z23pY+fHGwm+6NxSvCbVgTuQ
yoH2/ipagYVA5EBGpY/wqaUDAmfzxlpFJoCYUEMj3gqUVCqIKcuMhixor/Cj7Wf+B9tCZfn6FxX5
FLTkl2gLdBvA1vuF9AX04ZPNwPCIVFIYvOkxdYLHwnhoIee0pJfr1kTuf5Fm0eGppcOxxjEE8hw0
Y0aHTTORSS175zZLnbswSR+DRPvgpP1WKi8q+4ID+p/F5SufuWZHagzDjOm2TXHz2JdZuMvl+h7Z
YJAnWfcBjtUbqTfdiRlE17Z0BO7aLbYS4UYyBmsz0EJ5cJ1iGL3GMJ1S4UaDFzX9MTMgef2rihwL
WKF/DazigtEmrRTXfNUogxAbLcO7Tk5/aPoW+F50zQEC0k5EGGgZ13r/LdORQmAo0dcLZElxjbl7
UZAU1JL0ux4Z+/+wJton0NxxxS6eLHYeWp0MFfaJZ+CjNekfIz3bW1r+87oZ4YE8M7Ncj7PjkYz2
lJkNn84wfTcMVDQiQfUF0iFJcuQgbq5bE27UmbVVQFXkXBoNnUUtXD1hG7plCFO6uQEWum4F2cH3
a+rwgFkKi+VJYjSePL1+LqyNnqjQa/y7EGM9wFnWWd2iAoRv0rqHMVTQQar2dWacNMV/toLhtVG3
EN3CwwfvIZO3THpfkNKizNM5RQgxRF+qFBf8/i6QjduxAzxU53fX90l4Ks5srbx7Fdr0eDNsWb4T
u1U47ttaf+hn+y7BC/fTvJVpCRdn0DahuGHw78oLZ3ZbTnIN9i7s71MAIuW0qy2JusN/KAQswzkL
oJB5pzXxmJWYgHxCMrra+S5LL1r5o48/Xf92Qm/HoDroPvhdqFu+P31FoKV9sCylzYJfSGkcCsn4
cd2E4PTxtIe4Hb59yr7rByK4CV+WiOnLGO8dv0NFp6it3WowXprRfrRy6dMUo2Zx3aogr3pnddnD
M1dR0L8zrQCsAQ2sJ7Bj95zVnW50cGjPv9VR+i7BVl+EW3ARwW2GoIvOKFORyDquv2deGkOf2gmT
vvaHukxcWINNOobX1yY4fzrP+z8T0mDA1tOxQGXRFIhp98NrQwIXMDIR3k4RMbLaggMLTYFzUKji
mctE7vvPGGVjWamIv52shWcqD/aN+lseA3dUt5iMRMdkYc60qb+S96/JBv0kruU87CIaBsVJS81b
uWVkZ3KY0SilgxpHx3hoNk6/aLfYd5ZG6emy+DSnWk8JoIxOapx6o6N+GJr6bZi2/IUorQELCjqT
hyAKL2ukc2YPlYUw+XiSjLvEMG5K/WlUd01twxd53zsfg/rLDN2qpm+EZYFnhFaGZzT9VF6767w3
y51yiBNtAMOWusbwI9U+ZNLdkN+WwYYPFuyepcLviRvhkXlBZG1lvZbLQTCAsz9J3YcphuFu/qbW
XjV9lotqd/0CCPYNazQlmHPHBa8LNFqGplsvaf0pc8JHKTa9JjfeorY/XDcjcI6cCuCr5FCwEqur
TG2sjNmQ+rY/pWnvTuEnZwtFJPhq7wws6zxzUrFvZ4E1DyBli4/yAHtH2nLSn0w5Pdj5hzLf4iEQ
nId39lZOsfXbcDDMsT85kuVOKs8vYiO/4CZpPSbsr389wSaB9VrQcyD8oUNZLS5wUAewq6I/acOT
0mb7av4UqFsVCYF/gm2cfhHM0dplu03NmPHRa7U7+ea+L5i+0A13qXFO9hb1gWCQB3Jl+sHw1VFc
uRiwn5I0U5RMbU+23gNdQ/av+pL7//jqpyF9S2r3U3jL08Tywl+SvQvNGwArRnB7/ZteLpdYDY/N
QpJJfVJZbWDZOCHlz7A96fyGVL+Lw8PcoqGzkTBebB2hE5ojlkozGvKh5dyenUuT7n6mOi0yf3Uh
3yBjULjw2+kPJc/rDcdxcccwtRDkAa9kQg7q+PempiAN9aAqJS+yuvDQKX3xIc2lLZ4y0YLIQ6F5
ABpI9X0VxvosSbqB1+PJ7sYTsJYP1qAdlSb92yPPYmwmC5jrXxgY1mYi1EazIVJ9j9TNc/rhiXqm
6+TGhvu7OAWLGXjbjQWRp170TEq1tKRMk3xPG2scxbAz2ugJYPpujvONAyfaHqaN/rC7kcFd0NnU
qe73iROc8jyXX1M50N8M39maMRVaAY6zjDlT8lvHfp2uslkpdXCKp9E+OL1l7ucg9w9/eXn4bA66
McjGmLR719HQUaIpaS0jODnq72b6PpXfSvnbmP/z11agwwAzDjYGlpQ1FjNFnyBu7TQEYLSMH+za
FhSOUezbeCs3u4geS6Z5Zmn5qme3tIvmZJTBopwatGCA45x6dYpdowepZkQ3sWq9ZqX68/rqLluG
i1GKT8DiFsr5dU+3tGelUWsrOLVjAsDHMRconFkeGl0yXiNJHdxmKuNdpOTMOcoIIxcLBXeawqja
pVGd/m0qvPwcZjkZhIBY7AL64cRJnoVyE5wKB9xt/sJUp6vpXzXn9/V1CxwIsBnazGDlwC+vn3xK
O6nKiBzgSTF9iNKjTDnCsRLs8jJqb66buni5LEs6M7Vyvm1qm05fTsFpnqDEnaZ8V8wpjFpgkNJ6
3s3otc4zArV9vdGuF54nm8I7ARU2gPXJzeJyUgddkrzEgGt4jsrfPHSWN8YzoPNP0Bd/s+mBb2yg
8MNS6KdOhe4WL933h3is4jwb9DI4RVp1zIYSjH2199Hevf5RBS5z0R7QQZPCR3gBLSkLLdMrMwxO
Kcjt3Tw1ylMyIavUVdMEtXJkH6/bE23iUvrgGQikkfrp+2UVC5OZOeNrUJeE1hbCClCiU/HUd4/S
eIirQ64wjFhV41bNXfQ9YeL8Q3cHM8AapJAz6KiGqRKctNw/hlOUuJUJWbEe/IcPuvSwFyAzGgJr
yAyJADWFJAhPFdLHVfCjsR4dA5Gnj9e/oyAysJj/mVmVWlpyPmksJb5jKKFkmybfUbXaCKfCT7YU
nZfPRfl+BQ9IbXnQehvIVmu3h9l6rGldZ90WxE+4kjMrq8dEVaVdN9HAPmlFPXnJXKd3uU0L+/r3
2lrL6tw1vjKX/eSzlgBK0Qld2b4gVWx5T183JF4ObU1cLxWw9RNMZxCQ59Gy/6NzGmTjqITNhj8S
rYVZULo2oIHhiV6tpUqseG5Ayno2GY+rNHl2CIfp2RpVeeMEiBZDz9Q2/6yFF+X724qijB3CouB7
aRC+QjTlTYG64RCEi2E+Y5n0oo+/XkzY4QyktvC9rJ6cfaNPPwdtCj4wALYlSilydSS51oLNX9it
V1cmWVDjahn6XtOkcPertXEskJ6ccK47M7XtjXAlWhhhng43fWei8GqX6jHtta7Gs9bjTZshDWne
9rz+r582kRFwO4wNIaED1ckqJk5k2yDnguDUJbm6y/ymOuijObpGl9uH/z9Tq4BkTVJi+EUUnGQc
jZUCgP8lF3fXbYjOG1F2EUNBogSU1/vzVvaakc2lyXCuI+/iLtoVW6rPokNwbmF1CMygVtRgJJbP
yc04KLtoLg+oPOy0ccMPiHaG+wkvwfJWvAisQ2f0yFYbvEVKae/P6lPavhXRFiRHlJowNwOiiacv
2d7yK85TXZbQRlFOapKXaH6gYmceAwt9nWmSGhYYTsc06gcwD4OdbTSPhSvk1QARNHDJi4iaxEi/
DnUieaVlgs0sZP8+jQvtNmv8dOMuiXZtIfRZ+KtIHdaM+Og3lnlfzpJnjMZ+kL/oZr+Pkq8cl7+/
TzyDbSp2PCQZNlyFPHVWRmZCoFqYmLuW5mnnz9pzMfy8fsyXQ/YOvARh/LmVVcgbAM/Lky5ZYPq0
T5mT3RTIBEZOke6CbIDbf9hYldAetBX0SiCUuEDAVDKA79osbM83/Bungxm8T9x8QesjmX2nttSG
ri9QcI/J7yDggZUQ4O56GMGwJC0Pw9r2rHj4PjnZXp6qz9dNCE4fno3B02VGh67Cyr1W3K/WngvL
s/xHNXyF46evNvBQos/GEO0SlijeXtT4G3+YpziPHc+UitjNU+VJCpnq6PTss2H5Pe+pLYbXP3Wq
9ck4N7l82LP73KhaBS1H5HhDNxyltDkGRnEIM/tpoBGkhHT5Y/sYxu2nrm+e5Xk8DGX6Yk7hQ6ym
dwbcv0wWbOQAl6gjTivjjQoIEfj9OECr3zSGswY7DZ5sCF5LKToNWXKI++y+9ef92Je/FJgG6IEM
ey3UNm6KwL+pBi8v/JtFhFtn7SOmfMZNHU8DdHTUTb/dtWpaHsM6YKo5Q4i4RFuVacEt6prL1sSy
av5nMGNYR1fk/arjNLFt05ccD+El/WHmjX47Npn8GEFa+tBXRoy6TBI+wKNdvmQwChxa+il3gHp+
XT/nl+XV5YegNME5pNiO93v/Q0bTitqoTnzPjGDNqJNGd4O5RDc2npTbyEr6b1mVJq45+N1z3YT1
Q14ze5rDG/bRb9QCsSgIrf1yrI4K2zi6YS1Vj4zPJV+u/1DhVp39ztWF7JQSsHnkOx716BAGqXJy
C2L5Wzsx01W2ZngcGtnYO2GxtVciV3D+hVaXRqmgt6+6yPdaSKzt8D5lLkJK9teXt/wnFzeTLSc3
gYEX9OL7bUgs5DWHMHC8WtNvHHTFx2jrLS5ex78m1sCUoQy6nGzB9oY5+ZTR/lVQWhiGzaRBZAeu
JPJ6mFapZy9/P3My+WBLptmGjtcHL+DM3WrUb4Lu199/Lzwzg9d0Ry+1pGK109NZwZPlCP1pyULD
/XLdgujAQSDGreCxhVDOKlZbTp4bderYzIBa8HuUbux8U7qfYMkPHLKdFR2u2xN+Nl4o4ESQHriY
wowd3ffjQXa81NaNA2PYJRlCDe7LitMtn7tclvVpAzH3r63VpUebMihrZXC8Ubd/GaHzwMTbo+5M
aBeVNDeM09DAce6r7lDIt4t84NSr3mipf593LZMW+B8FBUeeMe9PSh82kNNPE5sIS0zt6qlm/EAk
ABRmmWQ/ZiXeEoD/E7YvFs7gOQmSuczgrFA/eRC1SQyrktd01nAHMuLTXKrKDqxr+tgnaXGQm2Ta
15VpvKEIqd2lMFkyRQfKtWfO34vCPl9UmfrbcM66o47I0E2jdYtiqjPsnNbQb4Yk9PdFX6kPOMvC
pYUW3l4/KKK8YWm7wW24jE6ts5+4laa2ni3fS7T4qJm3hnFryNUBjQGG3jbckiAzJi7/z9ZySc7u
sjIg0kP3y/eCwipfbCX1b7spCH/aYdHuyr7ammoQ1blVCxoTe8EHLELz7w3azaiAP9R9T4qC6dUs
2uRhsqB4HQimO60Ov/ezbz5Kk2F5tpXb/0ySLAduJiv9CdaCralXkQ8gPQMLBKEk7c5V0JntIm6N
KpS8UCq+VT4qX2V+aAvIMmHfceus/B35W+ABoU2K3SYQpyXsrCKB1at5W7Z88kF6COt9p38uq2wn
9WTy3yv5r5ksCf9M9MqUgXljQZX4/nuXVHYCy+cwabM3qz/iPnZt9b8EN5seoIneMVLO9iqCMrdV
Emti3wtH7bcdWc9U4TYOqsh7nptY/n52UKthiP0swMSkPDvGfTAc9c67fu+2TCz38sxE0GlRbFmB
79H9uQ8a/9ucy0+WbG+8e4Wpob3IrTN/sjjH1QHo2HwoB0rfq/P8KdRLt4Jnrh/HVyJV61Y2wa6b
s1/dPO6DrtmlpbIR+UQO5uwHmCsnOZaGBFKMH5DlvEuC6sOYGw9Drr2mwbhHBHmreCrKfZYBULgI
wYpfMHQkDoCFAuEnNFqsmxRE9WRuKXSJLhUIJx4YC+MOL9X3ezdD4ol0io2JyEzJaGPtjcqaeiNb
rXIfdEl7y2sz3vcVELLrp2bZrXXEYSCMG0YqAbZ5ZVlLrTgLbbLHvI+/UB466bG2L0cQOklxcKZM
3UnW7ObNFvZe5Lkpq1LWYA7NuZhqbVpt1qxupraaTP1tKmk4LeIY49iSvKv9pv4PsZw8jJENCikm
BcP3X1hp8dxxxDMu0j4G0e/QeUqDj3X5dv1rio6mgyoKWCc6HQhIvLdi9UqcpoNqezQFDwqOeCie
h+ItrjJXUTYoqIQXkUEUsgRGsCmDrbauHi2NULtkgHJwVyTKXo3ae+B6b00hvdjO8EHRsxcl6c19
0apf5HxrDEx0dM7tr7K0utHSlnNle31buqn9ls1Hp7bcvn8qEVUOh9Mw/bz+ef9QfaxPK5PYy0gh
L0JS6/ff12cDozZPbU+SqwgF4Bp8T1DM0Qu6IPpPR838ZyXueQ+WkR8+ttY0H5vajymRJB3ytOGX
fhoSWOi06tnk6Xroy3h+zkKfqYk0/FzA0nREHaEmzxzGDfCM8GgA8ltASYAZ1vX3vnJQ6rYC2zO6
6oYK2HHwkXktjjoDfMDi3etfSuSzCGXg7qEdh0B5FW/CQquUPs1tr3K0O79u3phf+HHdhOgGn5tY
/n4WbxoVDbLKimxP9xGLSn+QDu50/0M7frxuRxTXHHItZFJMc6ngvbcTdBCYwyyAHcmKd6lpSMc6
zsdD6Ujp3XVTwj0CwwBDAxsEvOW9qVjrW4nyge2pZfNYdtkNCdZ9n4Yv85Te9eMW0d/lIBTZDXOA
DG/B8QHV1MqeIdWyEbU1br+bkl8TVbVdYSEV5Y7yIB2V1lHvZ97EM51UJhmqFl3NPKEQ7FYxc4Jh
U6LXq6XyhmMRfnDanuDIDH6asXKVqVQ0Zm9S+JtV/QaujBuz3NdbQ0Qi7wVOnqFd6i4Mk64bRGWR
q40yO+TJyvhsxOFPjdkQM4UjNJIgFaYFamXNAe6hlyrXHop5C2QpKuzROoAng0c6rN9rPSm1T8aq
LEzK0KbtWtqjlsa7pn1lSpoGaX9TGczU5tZOtjYiruDevLO7cpuzOgallMKzWFjTP04xfSkV+3ZE
ONBttXiLW0iwl1TOAG0wpQuOYj0zOdfmxFQCFf0yKF8NlJ0nQ27cRs5ur98c4aJ4tyLsuDA7rHMy
oBJjMVnU9JHqM+/CeKrdOZz9vW4Nn5wxNjcuqipImEDdyMwxLXwVF3xNQaV2VmdlOAVwjx8NIwye
U7VTXqxMU35Hs9PuFzr5z20FJfpcqGrtQpUVPVJkZHv7Rqnvyi6yH+1IG/ZxZAV3VSh3u1JqBres
9W4XVPLotnVi7cKmHh5CY1ZOo14Hbp+1zc5yfOdLlZMK8rJL+ZyRcrj+PUX7tohk0j+AXPkCJeto
c5CZbWJ7UY/CVcWvPyTW3ztWdICYDKaZTrNnfQMLAq1fMTDu2ejjBM54k1XPRmNvRCKBT13UhsBq
LIXsCzbTWvY7xElimxdc7Q6hfusH+hNQyZswiSRXsaSNkyh0LAvObpFXoI26DrSzHekNzI5LYUz6
1kfaqxmVH8YkO02ziupGFuLZfVeupUMU6y+pk28EekHoRZXgf/aXo3sWF5PcT+QIbhxvbLv7Pgk+
tIa1MQEkum2ACBf6HaDuF+QKQ9DOtcIp9/wmV+8lR61fx6Jjat1M7DstHPWNbypcEihMDZgkw/Fr
LxKpfa8rIX0IRX4yEhB8wZbgsiCXJDMHNwJmRMAjqdqz2hYVuWQqP2X+JxVCDgjmKjRHp+LLMP/T
bX1CkQOhRce8Px1cAZGk5BTymBHk8ji74WH+oErZfZHZo6vVKAG0iW8cJPot16+16EOeW13+fnY2
nDoPs0aijD5mykd0qb50JUW46zaEnxLib9iJwZoaa7q83NfjKAMD4ulzt0v8Afmh2JXmr1l76vSX
ron307iRCoq8lQo1A3QQi2TxunRftc0AplS2vSCO/3E65bWWndkN/S0uYZEvIVQzdY9SC/RWy9/P
Pp+RRXqZ0Iz3hqj8oRnlXd4n4c7SzF9KTA/ML3X5eP1jCo/Jwsm3zKgtRa/3FkueIZzNnt6x5Y9A
kNtp7/h2dNDCONvJEMkeArKI/aT71UYEENxxqDlQVmd8YXnrrF53QMQ1yAYCy+v78QgFqTsqxiEf
AdhuOBPB5gHSt8jEKHaTja38VU2PdZhj1fB0Y/AqLfk4SPXHNt0aHrikTwHDTfmEyTQ6FpfhRkJq
oyyDQfeUOZOfRn92vtp52ritXvULMXm4twazfrBzop6W5TJgYcU5otAUHe3OxhnUWn6sHHN8cIbN
ERjRRyDtB8kBXmlBtr/fZ1oalTxbre4Fg/0qVfKtAbs8PPb+FkhfcIQRmVmAawxFLRPt7w1lqRyX
vpnrnoaELkZcAzRWTZRXoqOlbqlPiQ4R/BE076mx0MRYHaI5RT8wmzLdUyVPrfO9xlSgrb/N6utf
XxMeChQTYdtaoA+ri2nbeaOjMG94qvMaWpmryo+z/JboD4X0oZO+Xjcm2iseJmiEQTN5Ccwsw6Qw
Kyc1PCMY+p20IIONqIO2qbL+AwKQt9n/TK1ydduXTZUhbMOLx1e9fEFed8NZC4/DQhi9FP4uPRo1
ud4eakf3htQGvGZP0T4t5ekuthTkfnrDeliAJBtOTWjUWZIxZirxLaszaGZpZ0Mmxo2X1b2fBodE
P0S6/dDmL2G8ERoEDhSyBGI6GG5NB0T+/rwbvKTzpLENL1fz33pY7nIrv+tr5ZNut9+nIf/oV+qW
MrHogJD6MWMGySTWV6cR8YlpcDJOI4O8uyrzFPVWs/L99VMoCOXU0iiAEwJIb9fg0NzP8mCoDJ0h
w6eyj1xzSydMEMcxwDgjlXYG5i8I7JSotmbqp14H18SUSa4UWfu++d1bT31Onyk4OuOX62tSl9L5
qr7Ge4PH4oKnWya93u9WGXVNl0Gk6iGN3D7PYx/eR2FiHnUFikWjpKBpmoAo5niWd3NvNh9qu2ue
6mJSd2ES/yqtcvQSpoHN8KagJ02i6FvHcmiAm2dwGLrgqZnxvv6jhRuxcKwshTXlotSl93FOUxMf
F1SxG2eU0nSUPDaMiK7M0gNe6mnkTushIVVGF96qOt2b5c+Tyk21HLev/lFr+u5Kv3E/RSuiow+9
F7Ar5rhW57dJwyyQ1MjwpDJ6q1ElT+Ut0IgoMJybWAX9MBzlVmp83UtqdXadXroJTRwAicAh6LON
qyIqtYBRYOydeXENAMkqDGmalPoBj3gvaAJzV0zpXpPaD2GcH4ZO+yal2mOUVQc1jz51c77RrxKu
FFdAokbI5aaujvScScpQy9gu2npf12NzkBj38gpdGW6MdKo2HJ7I+fDKlZeKC4IX9mrzSkNv27Sc
LUrUCrLz2nGYVLAZ48YZEUEFCBlMe1IBgXZSXdlRZiRl9JhvmmZGaqBYGGdeNU/mM8rSerwUwLVj
Jckdoj+y/qXx5XjvmJnvDlYo7So5S48IGIc3VmINuwTc516HZO2LWdfxaepGal+Fn9wXExI7QQW2
VoPd+WuRhv7d9dsr2h6QbaRE5FgwN6+aeTGIvlBJG9tzKukU+uarb5S3AbDTWN3qHmyZWp1CS/Ol
MMlKYJlZweiZsZ/tErVyHkjTP/9hUaQmOAqSlIvqzZT3FUhGKitdbNxXDPzJ1qFrjccxkDaSd1F4
5ZH3r6VlzWcvIsiLNXlEK8lr2u95rri988PWxz0zGK7W/IzTw/WFiTzTubnVobP9sIhynf5LaqqQ
dC0O/va6BeH1+d+C1my3YCB7KwyxUDpvo/FNjnTXSre6IyIYB2SR/362de03q2q7biYgwVozEqnK
N12fv8R2/dDDZCrb7atuV79KXzqiLXRAvOmxULdYBMQLxccTZgEZratvKRSKra2OFpVZ5ymurGPg
BF/L4a+VqXl1MYPxr5llR88OSJCEmg6MicIsNAWJo/7QFeeG5v7GORSuBkGcP1U+7WJUV3HGUrWl
zvKi4HMRfSuD32m00ZYQXl+Ktn9kU+marM5eHFq5GfY00ELp0SiYKDHAgsQf1fTj9RMoKiAySvA/
Q6uIkZRdy+ghtWx/qvdVM+5s2981/XOFhKM6fYbTtO0st4Gha9oSdhbeL1IMY+lzcSpWLkpLGdUO
AovP6Ftfy7j/jMTPxhUWL4+WwGLFoGCvvT8RRhOWipaqphfIX4MgHF2prNod2gepa0YNQF44tKzp
OSukux4hrRE05vUPLEpseXswcA2DHHiM1SL9Us4txOAsb1BlZBDlvvynlfT8c9Faw4vkyN33fA6G
Qzw1rRvF/ryREAgLEVyIBciIHNVFNTOlqq/GWWl5ymjeh0VypG2/b/1up6j1R8eyjlM4/SiD+Kc2
Nnfgj09x2t/bWc8gdX+fdfbv659jObfrnBskjfOnuLpAqt7vxzAEc9cXvunNUhe4cdj2D0ERZZ4c
N9NLEzr6MVDL/9C7/yPjyZQRrucCOcZ8dJ6CczM9FdIj2MtKgC1658Z5/zL3s3yY1OImULrbcPwP
6B1ENoDRAA6EAHw9Vhk4diTXM3WtNv/W6j9otJo0xE3ndjI2fJJonABT0DvzelrGwVevGdlP5znt
FNOz0jIr3UyK7L0y1WARo6b8PofVJ0JA4qqV3ByGUE7vYRZMHwajKU/d0Pd3bRxOt1WklbtJmsxD
lZqn61sv8ppnP3Cd/JhhLJlqxy5MWnzfFqRqeeOW5t8PTLLBytI7N3msrh91aaPLfqjhmyGW+dbo
/r1vFl98qFeuL0Z0jvEpdM8diC4vJA5SukimZBLQHGgNsqYEBD891ab/Q8mHL1pdbmGmRL7y3J76
/t5YrWO00qiQ2M/yHlX1J7/aqv4K9wekJzEHMC79sPcm+kmLJgMJd69MbNcsvptKtVP14/XvJopr
ME9wPOFjRC9x5Q71BFbQIGp4MJR3BeIyY17fVrEE7+oWvEG4HGY5WA9DrRdD9dncDlNmDHSetfFH
OVEOnK1XSsIbC9ows6YZh+stHqsaM4o+eZUe3fLIPWjmVpwW7j8DIX9aRouQwPvNifJkrCMmtD3F
H38FafGgpvpGK094pBe+joUM7HLGL+ChEPAiIo93sl0yay7suGUIPMMO7nXGTK4fBMF3IypqFKwQ
+qMxtfyas1QNlhhFKZdcPktf03xw1Z5n3RbubsvIKrmRg6Tr05gSuxpmR30+Tj19X2cjiRdsDWBX
HqXUGMnY1443M3NbbUqwHY7cv8HVBpN+uMXkt2Fj7Tv9gGHFegZGMeb+a9BOD3Yyv13fEEGiwqS0
RQZNugQ4cuVhKmSGSyXLTa8vixtU5z70zfAy5tm+18B42/N3oMhfmffZiFuCU4cnWDApJn77AtsQ
KcxqN2juetkg3/Hy010msR6VqbvRwvZWm8sN4LAoTi6uB064RSKRltP7g1eFidxJ/0faefXGjQXb
+hcRYA6vZCdFd8uSbPmFsGUPc8789fej771n1GyiCc3BYAYDGHA1d6hdYdVaZqYf3UR+UuVvuf/u
3evxuCkM3X9yRc+/rWMftJrVMJecSMckiXYuMptbX43Fn00kJjeg0NZ2eOmo0izlNnDJEbOdXXC5
bIpcpllzlPU7wX3rUc5W/DUI/eJio9SooRQyIcBnMYIfKjDi1Mz2S6BjJjTVfhTjlzE1XtmFW61W
Vq7G0pkC9UrVfaomMiJ0vtZDoQkhAZZ2rOKktivd3ARj9QZscJv+1YMU/khmpIGnX4sCFp4ZYt5/
Dc9W0+oscl15oBAPD08XNU6rwYsmv3emu7l+bZZuJoPK3HyOEkNWs0/UK7luh6ZTjqpRmk5FF3Ov
QbG0IkC09D1ktgZ9Z/qkFwspmU0nxW0mH3MSll4xbsxEhoBSqDZ4t7WjOHnFWYxOKQe86SQnNb04
57sW0u3twdrKx2pQPCAJUIUrxreiyd5g81TsWEcoqyRruL6QS2dlovWm3AzC95J5J1K9Xo16hbZ6
fleI3dbMwSoo4U9YDjsHhefviiUodhPDb3vd8tIW0sub4FwG1fK5RwC6FQFy95Sj2DTPfmLdRWOy
4nWWbjdZNlK9E8kmauXnS5oGyAT4pq8c0+oAnZHtCpvGf7v+GUvbNjHlUiOd9ALm7xBjClRorUyl
xkJKZUtd8p6gRWzLqZ7+I0NVdYgZaty4GYQo1y0vfh1ui/MCPvviLU+zSlNyUVCOUtW3P3Kz7F9N
tEs3udytcR0umvrbKaJVwCz4zIPFoz7IhlCoRzfKHgIzOUSSf+tm4Ur5ZdkM+wRKB12e+RWQQqPK
er2kA1I+FMNt4/40pZf/sGgwGRJtA7cAK3B+JEwhDaostJRjm5WvmtodrMD9XTTm/87M327Fhzhr
pDLrdqWuHBOkVzeZjLLQgJY0qaG/Jju89LrQKvv/X/S3DvnBVCVFTSAOHpiHQC9km3RCOCRGpm6H
qokcMaEZ0Sn9WnK/tFWgtCASoYpF/DH9+QereTMEap+IdP3H+HvnFo9KnGw12KU+v10fzcyyI13y
El/LFPU4CEnxHAVqsNGSRHjrRqlZMzUlQXMHDNKT/BVXgRDoLEnqJTFRFN/TjlQ1VLsN1HZXhUHl
FIYWN3bghdl9Mg7DLkuLbGNWru7kudA7FSyFRDUDMIGojg41BInb3pO0xu5EMd5XTZ85ciZWtyas
X3ao1509Gk1wq2fFKQQc/EUMywj+Gs09eECEdiIzjZsha+wkynkHdAm3VervemB2Hm2EWnzi9UMb
qOsap/PRbhcSWbaDTPyhCaLwnYBP3gr+UN1XQ0+jkmI3CGsV9CgFMcmONFH5qrmeZIeBH2zUtK1v
Si0LdmLrrmXrS88nd5m6CB1s7aJ9nRVBX6k1wANLtDaKwnwK0jDCAKA8WlOsXboEJOp0qv5qEs69
cBxaYxgbeI6sre8BIR3zzPUgoNK+pK2JSou2NqK29HqR4FLfBGCOEvfs/Ddq7VWNoCpHcq2fhjHs
yD4+X7mZiKH+x8Ts7FuB57ZtrPB6SdJmkLQnq5cOJZKZ16/Y0gM2TaqTrUNPCjjr/CaPWdQLaWMo
R6ggXmspvx3Lca8nKnADHwlCJsPsOFoDHiwsH4y29BSxTOQxL0hCVYn8r54rx0E3nc4M7NINVuKL
hdNHcDGVnyEHQnJwdp2z3m2ErDeVo25a755ci18bJcm3SS6oW7WT9JVYcfGLqPbSoCCGu2DZ6uqq
7ZsWdJehhFtX1jZFuxLNLH7QBwvTL/jgcju06qwuxkLju0+pZh0awb8rGySCmvTTSiG8jMRMoCCB
XHEqZi3TSB8I4WViiyF0f3o6zd++y7+ZPRf4+umb7snM6dLE5uxB+ouuzBz0AOlSV8auqxy7Ov8j
uJJvm6Pi24lc/idL7DWXlTvLBOT58sGJ2qiIwapHtapf1TDamklK49xcSb7+SiPMv2iitKG7ArXw
BRhdlceyDvROPtY9Em6DmAx3zF5pW9OsmmNQa9omzRrRtqpReVKCqnnWxH6wFV5rJJjKEHJn3ShI
hGvBvEdDJTiEwUQ+ErjtTtbq/nts9rrTh5V5r+QlzQNTgMFbkSNH8tz8K+sZ3SUjHkMNKs0ZlMI/
1K3LBAFqmMlOdtX0zo0oodpGzuSJ4av6AY2O8guDQvGd5bn+ZogOY93clOAmTW9jxhsAvnuvjzc9
ZF6C03vuJtXNu9Ar1AdeDTLZJC83IlMZTz50bU4miOWdZLbaCaS/9w8PpbnVrLDalWE37srBDHZp
m1XAH8XOyTuex0YvAgekkPHPkBkBsnehbMt5I2xUteq3imvGO2pIwZMRCd4hlup4W7fimozS0vWi
wjdNgUNfBsL3/HwknqoEORnnEQJZu5SeTPMhSX9E0fP1A79mZhaAukMx9sqAmVYqbU1+UozHHhcr
ef7KzVp4Ei3gmBOJAJg40p/z72EeMzX8IJePIfRoQ5Hss0Y65CZzJ9lY2Lmr7a9/2JIDRCcQdnD0
89Ctn72IqPgGhZYqMiPT9abXgscqDFdqpUtttUmvE1J3JF156Wc2GBSr6qaopOMQ6Nqz21ve1sgy
8SXuy26T5Xr0isCfvhFzNX9uhcG7SXN5cEK5cTdJQghU+kH5khai9cB0T/ByfQGWFpyxXIvyOkEW
L8/5gpdjq3hdOEpHX4n2gZWYG1FuHmS37O0wT+7qcrVksLTkEKnB3ASgbppyPrdoJuD6hJL8Vk9p
Fhu//Eh2Pv9NjNChwIh2PBDL2SOaGFatBmgDH4X+GGY/JM90clqmo3rbdGtkqEsQLhRn/jU2i0TK
Lu0H2rYyggCobgkD5PJCIbt8mSaDix/EnVan6SELh5yqFmguSUHH7foHLy0pfaxpek4Cejl/j1pd
zRNPzhTALsU/jdJ+abI1noalcwIICS5n5h9h9J/t2lgkUo9EuUye4R4Gc5OLxiFLX4byJIhr0Izl
NaUfRzZNdRMGj/MjkrUDhDpxohxzud4SJD8zurNj8HJPz/AgNe2XEH5eVU88h071iqtbmj3FLE14
uCZJ6bXZhvZ1FelBRgSrFFGJ6Ih6V/vmXuaRD6FbHqtIs6UoB3lqCm9yr+m2b3l7Eq3eTqZphOs7
u7wU4NnofDCufCGrKPtN4488rUc9ui3pdrsabtD7BQp148KzJkvRxs8fAvHXdbtLDl+lhMwMLgP0
UC+c74CURZYqgGU66mGj212QqPt6kODLEQWGbM16jUpiOj7z+IOcASJHlYIU1+ncXpEYY5mOskzR
S9v4qGwknui00fb6Vy1ZAbUOSxcd38sJuMHLE7l3E+1Y+7/QU3Kgu9pI48qTMj1R809Bx3S6JDLA
7vnSGXnp+cActaMfvvj51q+2cIlGYecEPay8eb0xQTNc/66l3aJ7KDLRgAu/eDV5wYK+t1q+SyT7
Dgpq5r5yGLvwTVDjledsydd8sDVvYoJJCAcyde0YiRJsSsEWqPr1r/l7w+YrCAPGVGeFy4Ms7/ww
VL1RxIk5UhzqUv1LnRqd3YPL1WxZGJscYZ7m3Wvz9DC64mgng+45QRfeRtpDp6hwB3RoMDh6kWiP
KNcy2Si3ruqQh5SFnQ1SeNTaRPlSUYfcMhtIPSQYqm3UKmVtuxKRNk+u/j6Ihn8z+i0ncRiiYDf0
uv49F5mE9hJrcDR1yLatUshPeRu2tifnZWcbmfto4R3yJnc8by/U+9gQmz8+/P4neQx+y1rpvfqp
lG61toelPke21IyH+I6gIbK7Met2cj+2tsXbdRDdMF6500unn8F1oPkEIxTOZ3csCRurK+SestTo
aXYs9zEoomEjKv7KDVg6jjxCOiXsSWZ+/lYIOcGaRoX+aDF49qTEqCu0nRv+HD3Pey7K8T9MHNBV
4angH0bS5kkzo8vaIKlIiEBxgd50bZbbriuzlRxp6avgfJzaHcwoXZQciKGgpQficRQ8BnYF1X9g
CmAves091frN9SuwaIsKJaE9TxH+9/wGKP0A2ww1zKPQmqVDMSK5DSS33I9xSyVOhlDzdN3g0tkA
+gUFtsQnXBQCwlbq+lTtNaB95qasBGAJ+k0IYfB1M9PNPb/ZEkV/IF1EwRPh/ey7JKGvuzhmJCFW
POPGamjS+LRvhxH8dVyb/V3Qd82mzDtte93wArgPy7QdqKzwAy5cpKbHBSj4UKPg3O4zUXW6QrDd
0uA1q+r7BHkbboZowylhOVKb/hLGz5PmYZkTQtnAmIp+8ydVVIQm7HT1KJb5jcLraiNBtyvT5Ktb
fFr3nbn1iRVZpsUDRmfOj8pIsq8mPv2dXumcSfo89KSdNa5pPl8+dWdmrFnBJUhEJpjGXAV5GtfG
vtDcBDZYKX3t/VQ+eoEcUQuO6+BmzPLhHyPt/ZeVbb08t/wCImkiFebRLiPfJCz+78ibKz839Suj
TcACGQGydS9xkmFwUP+1AwoHIY9vK+0a3bcfwzVe44VjDVqZyQbNBLWpzUcbskKDLsqAsyng5YmV
X+NB+AGHI4pTMJS0aznywjcziwmMhEMEYdPc3QllqsVyVFjM9bib3N2nZr7rXGHlqk7HcXZVeSwQ
p5tyYwZAZ1fVrFOmUs0mOZlBe8PEsqNKxyA+EV054rhb2cbpL7tmbBZzS12nClJdJ6cme2el7QrI
gVI8BIN3q9O482Kqa+2QTxUku2qttWHDJe8A9ovFhEyH+u5cpadXwyTLaySBxGKnuS+yea8VYKkP
E+VM7d/k6lYLHtQ10vnFJZ6K1zKFN97laaM/1EYRWFIaGT2XUyg8tProuOkz5PYHEVqZ3lvBziwc
Gq4HCCpo2dVL5FFZUm4OepMNBNgs1Yh21Lxhb9f3cckI5dApaoMWjhb2+QflgVYOIVM3J6BUm7B7
MZmDI2y7bmRp1T4amd7OD6tWmAmS9oMaw6LVOFn0u+otArD3INzr5sr3LJ6Lj7ZmPlscLKTWAmyZ
Y0GjS9wK1CiZPbcH+K39ZtjVZvNT9oqNZw1HIaZB9b/71lkkbIC7tdRQj09DFTgRMhFlfZ+Xe684
qOHKHbwMOaBlV1XTQNOFazB/MuIA1IHcKTFsLpRQlcfScDppp+krZi7ThzMz8ycjiaVM4tnniPiy
bYWFXcsrCcriIUTqDap+mvIXqWQgC37iFzJr1v+oFTiLzF+yuNI3WbDBSCWTiFOfcDJzfgaVqsiY
BozjU5vmjgH7Vjo+W/6ngQWTjOa/Rma3CbyqKALFiE9Z9hgFv3v5NlvrziwdcGxQ6oCODpmuOei8
jOHvjYqc7SD90ZrvmXtbe3cpmUmj/9KNt1o8COJG9LfXz/XCg8lzSSBG/4Twds4qUJt5ULkDNNbk
HvJwY6g3VfeztPJNAL63GlcSn4UwBWtTID0pyaAvdb5bVFKrJDZYSFjdD1L6Qw1fLUaH8/a3ln6L
w9vU/S/H44PB2c71g9nSJA/jExTU2zz/WVU3KcqG19dw6QxS3dTo5E6BgD7zg5GVT+3INjpp/bfW
fxOyP2a90rxbMzFzP3rFxCaMf9FprLaeJcHXfVMH/yGcmXhESKwm4ipan+e7o+iDlJCVFKfUrHbS
IG5y866Q65XVWnBvuDYoseB1mkZrZmegFdwcEHFVIuXabhT1ENGPKYPfCKFc35VFOxbcy9QQGVOe
R/m+0BV9llIWVa3SrgfLNoNmk3qDXQnfr1ta2ByGhXBwIP2Yp5yDcBWtTkK3EctTkUabPPwZUIqs
U3ll3RYKkMh8fTAzW7iiT2XTrzs+SMo3fhhSNMtAE7aOp2yjoTlAkmp3hWIPn1fyODc8u0RDKaCz
AZP6KR4jp9MfE1W2U/nmPyyiihYPdINTFDa5jg/BhFFonp6NbFfZ9rdt0O3H/sUtVxz5wpuH1iJT
vFToJoWXWRSBZLJi9QZnr4uGG0uLNzQ4V8K7NROzm4o3VZrAwgSKu++gI3/LVK4+vVRUPqbKqQw0
5mI8bgzkJjFzvzgNYXwoq+RRHoqdaq4FxX+TpVkucGZntu9xLFOr4wVHRToabmkV/i5bw4ChJVHu
IyOQbkZoyB2lDoztoHWuHbmG+VCrxh+lFbVT4YnaAXbs9mX0oswOhRRil0INt51u/BHysGFge9A2
pZi3d+qYxDel6v0JG3KLURWe9aJQnUpBGaPqzdegbfFGhvp1FENlLxSGdYBb030eM1F+MD0/flWl
NHD0yoJwXxuoyA8yquRNkTpG4bq2VIqBE0qN5aTWmB18PS13hY/+bOWZ6mFIipGestY71Da9gwyw
ZNOkWsaocuA/Z2FU3YwJ0m1+J6mvlorUNWgy4zlujGqPwE7zrS3SxnF1vdl6fmnxp5b4xWdm8c6U
cuYyTcn7ZomeTj8abldbpS9Eg2/6Xy9U420WbP3sFtqJ6BaUvwZK10IoJFPT2yguwHExq2/3Rija
Wi8L+0bUqq1SCo0zpDJw8LgAFtioa2JiC7H92d5PPu/DddS9NBytlL0vwj+pt0W9xhYZLcq7G99a
e3cWYhByob/8MtzMi4qQZ1SSWIRufpIr2dGHUyF8U8bQBrt0E1r30hpMdOGGUlijcQaT0gJSOrdU
9AdUNTuFpbEJpeAxrNdwh8smKFECfTFAKM9WLxljSEiMKD91xdjuAjUUdnUampvrfmDhhYOWGuoa
uDOpLs0LA34gCY3YMAroVbW2CYwMPcsaFYjMFe5JIVasLZ0IyD7ApYCSgwl89k0qNzZAYAVraC2N
8iGCarIWT24SOsgDrri4ZWPgriniMHA2B+irQapUcRnnp7S4ieMXjSjEs2jqFqVdmauz9lNgM3d0
1AL/x9q0nR8Ou2D2HoorWOsAkvjuaHvCpjbfzOLk6V+L5M2DkLRNfl7fvaVTT4MNxAi4eajiZmUd
ye+A7HRWdlJTSBjam7JJbFcVnLo/BP0+0Uvnur2FKIXaHBrw0/s3UX+ff+TgysYoDW56qkZvKwz3
PTT88lpzesXIHPhVe2XdCD1G/Eq8U73wphOkh8IdP4/OAyTx78fM2RGkou4zKLyzk5G9tdGXauzt
guxojTVQnWKq+ckgYyG2p04+EQfOFs33PIHnJTsl6mgcXBVlxYKav5MWEPtrSi/sRy0QNjJMq3S3
isCGLyGx+0CXbmu9rE9hnQQHpW6C+wT2NqfxxfGuhzV1O8K/8VQnSuj0uaI6wSBSbUeOciN7dexk
qHi89LVm7dOgG225KHgCivxnXgd/2iYN911vNVtBNJONV5ieU1pasRE1KI/ygdIuxU8TGlE5dSRy
MVuSu5Pq1oOdpqVpV0nrr8yrL5AyTSA/yBwB3lO1mPu7PPIST4qN9AQCD8xXEvj7fAigig508Lq9
O3SPUpSZ26IR38I2SmDh1k+iH8abScDWltJUuAGX42+S1Pwqqmq0URov3AjMg961XvNixNlaQWeB
YOP8N8+yNklOKk1KtPQE2mefNsI3q/bv3EL6ZgnBrlRaJy0H21L7AziZ+9AFZjauxbxLz8THZZuf
LsuNKhQx0pM4vgnCrYJA9+fvPEkJ3IzkW5fgXN0ykzonNDplRbrRxoc8eWq0z8+n8Vd/MDJbyKwZ
TBOUSHpKuh9hcwMR17Yp7lU/24EuWvmgBUzIubHZkplWIsoWNIsndfhRCXdQ8TiR8Jr2U5z0kllf
RC3bVeo/Ley9DB+F3u76gi7uGJhs3lwYGJl8OvcH45iZamPq+DfjJWrfLGMlQVl69+hc0EFl4pj+
8OxRsPzYg7+Evz83v7TjnQvxXJi9ogPRt8nKUi69PyDn6U8RucM8NVtJtZGVVI14f4ypbJt5m158
9rrbanjP6kOi/VhZuIXGAhNOcDxCUcqs4NyTFmMQgZ5l42K3bm29y+XWCdEHO/Db0GboARD4GhMn
Y5r6u14xqw2hYoeweq8zwSDEB0swJRs6gmBndol/qyM4uIs0M3bApceO4OeqbzdikT9XudZ9lXRe
uTC0jMcKZv4nsSqeGS+JYMqpf2lD3DwncWA8pzqSJaTV/U0vBYYTaFVaQOlrZpvGs7r3MghrJxUL
dz/oLiLedZvZZT6mz4ncVZ+HjhADMI+MLgdhKVWy86NFD1qvZaEpTphymN4d0pfKenHVbGXfL48w
ZxdoD8Nm7AUUhOd2soD3K9Pj4KTG/3hJYlvepzP5cwOzM9wbg15aXhqchuCbnv/TlqUjrgELFwaC
JyPQODANDDxqjmwYwsHPhULwCQBaMhMaUtGh0B/C9KZxXxLS0hrdVOtH4/9p9N+C9ScNDn6zi8pq
xSFMUdN5gDBhwRFr4bKaRJCzW9SZcTrWsP6cOj/dFbVoRygemNrPRt02xkkXj3H2dP0mTe70wiJd
RzqOsMBStT3fvyYDhF11ChbFW3Ok72K3HURQ3z9thW6jKvIPU0MMKJ5bEVVXjMg7iBE7BUj3nRV+
NbpD0hQrgf6lF0K/84OdWegtKYLZppNaWSz8oDzjCNZJtrKNbgUEPD/kbCVSufSv5+ZmSYxser1s
eZgTle9JeHT9/ZC8QQIbKsPKNbuMhKe5YvJ1HTzKJZ5ZqstASNMerLGn75pIe4Ll9iBka0SMlx+E
GTrDTDKD1saNn+9THmriOEa1hEREenCTei+U+W8JqucOnr2ialaO++JXQftIfx3Q8EViO+b9kAzo
FB0Tob3VAtc2U9EWxffrh+/yUJB/wwTD3DQO6uJya0oBqYbP5Sn9/i4suqfKKGNehvG9c7W7dBy/
mv7ay3t5rbAJvfS0VxMAfXbgfb+1GDCIxaOY5L49RgmyyMZvpegOpRKtpS+XPhhjE/MiVQhoNOa3
C1WiwRvKRjym/aubvCWgwK6v4NI+fTQwu1ZZIJn5GGDAHPbdpMUtQAW+Jkq3bITo0lDh6qJbf372
ZDNMRr22xOOgpptirJ1ReFKrzX/4EvoFKDRQub3AlWiGXCiQ84pHPwh0G3o/fQ9qgKFYGC5WDvfi
rkzRF5hR1FbmIxz0LGRvLEyOnZh/9cPsqybFa6/8XxWvc/fN1gPGoyoEquOi/aGIXRfB7sn36KEH
eQpOzhfvi6J6EeCvMKRRdbyy+sOQRW77fnBo9exAx8Su6MfpRb69vrpLnzxhmUEK4OrZxPMtFIfB
aBtXk46h4icHs9eSTZEbazxIC7nWxN2OK6TUQUdmXnvwBS30fCUQjwHK3NLXVI/2PrBc+VEOsvsJ
AKHV7qaNeycbv7TdSht6yUUCSUJGF5YU+F5mLpLic5bH0jgeox6BFZtudeloQtS89rjnXSuL6Y2m
DO3KS7PkT2CUlaY5LhEOuVm5JaXaXDUSN7BLYV5gDGB80Cpi3qzWmltC/GaFQmvJHjwMIlkD2Ehi
3vOdDAZoFEuvEo+VpO+T2jxU6U2s70L38PkT89HO7NIPTKRp2VBM3+V+H6PyALXy63UTSxsGiJSr
rU7sBPPYrohcfbSkYQQCme01P3zQRBfK5LZ/iGXtjqnoaOWtXly7DwanP/9Q/4t9KfRNEYNp9V1r
b+Fu3+TDc6t+vlGMo6LUR4t1AsfOx4yDPAg8bZzORJc7DC3mTGeH0a/rq7fglT8ambMOgfIrjdDH
SNZJPfPb6jZPjIZZsTUY5bKhSbHQAMgECO581UK9d6NkesSs+lAJv936ruyer3/LwsYQPkGhQhgF
VfH8UGcSKjKCII8MDz2U1XdoWiJfA034dN3MwpcA0JxKfMD5Jm94/iUVAhNDpavjUUFwL0i6h7p3
t0W5JsC+ZAYtL56xv9Lec/YsXbAizzdDcoLc3wlle0xgkAU6v3JDF83gdHTorVi3+eTe0BkUtJuO
RWvl/SC0uyivv8ORvgKtWHLqusrwLcgH2EuoiJyvGsw5UamnHrfGslzblYXBUeLghgx7F1VKbcNN
eEg96UbPRyTvs/dStiq7Cb2v1zdvwVvwM9g9GkfMXs4dba/7A+WUcDzG8IR1sf8oaMlrE+rfFNcn
Bxu+Xze3ANRhqB6WcJ5x2CsuuK9awMku4O/xqHWhvBtzKfzdlFZ7COj6bfyib7eDNcYOKqHx97Jh
nDBz1Y6mjMGQ1PWfsnQ7iPzpl+NQIGOdbYAHQ7AoTL9kokgtIagZXIupiMgxwuN1SwvYAz4arfi/
uOlpZOd8rweNNnAVa+NR1rPmwfeib5HQIw0yRo2/j3VwUeij6rdiqVZOzcTuphGMNQGmhViF1gXB
GdhJ6H/ns3WoiedG0kjjsa/8rWLmp1pZk1xaXNEPJqaf8OEhSLswTSsFIWeCS1vvEXQXNqUXwSG9
VshcSHEm7DuDQsBgJgKgc0tWSNTVysFwlOKcEtiPIBa3hfQ18TwmpJ+k9nR9AxfMsYFsHMPJIs/D
9OcfP0ypmM9Oa2KuotqXcskAb7uxzGdZa2EbKZxW9jbXLS7sFqE0SHBp4qAgqDq3GLU54gsanJHp
+DuibBAoa3XnRQsTuyLRK5niHEgkpVAemmlmHMf4rRL+WPnnI6pJm+N//v7ZYciLRtJ9K4Vk2Wyd
TtxWcLQg4ZoPn0aMkFBP6o7AoaQJAXO+UoXbyKlqQuEp1uY3P5EPhtv8vL4ZC0/CmYnZaQsHWURG
UICnzjLeijbaeWk70JfpD5+2gzOCMoN/aTHOa8o6o9Fp1Wocs5zqblg4fnmvtM+fNQIxL2hSnV40
7nfu9kYdTSJI5aVjBdyTEtU2k6O95+sr23L5rmAGWiTkP4GqgVc83xaTYnBWSowTDz3KTsJON06J
dF9He1l8uf5Bl17n3NLsoPm1LkZZiSWh/2oVt4nMXGtwyuLP19rO7cyceK6HQpLFlnyU9M5RlS9N
Edt5zWRKiugEyhrbz38W4c7k3kDgXcA6TAtATwyR9RHJd/Q7fLSkHlpDsuVxJXy7dAR0S/41NMct
ZkMem+JkyDXlbd/8KCnDXv+UpbNAOWUav504KOehTgdgiGkqZlpylJxGNQptOex+5XW0C9rolzx2
36/bW/iiCffwF6aiMFIze9mFAu6eRur7o9EZv2M9uWmMNTKES5cwESEQuZP+87LPTbjqUEmNklGC
8n6Zfkq1ddNG++ufsRA2QGJCug8TzBT2zl1bHCtu3LQkVnn+MGjDLqKLIqY6Wsw3XvPgZbdxm9zk
2acd90SdApcekzlwc5qzc0431PR7mayhiizHH9v3rlC3Yqr+YJxwJTBaWkUY+hg5ogx2ySiBAk4i
IWBCrG0d0vZPJz0K/uv1RVw4C+zQvyYm7/Hh6Q6h8aJYURBm18Im6oaHqopWOjaLJihFUf+kn3BB
eF4IiVREQkBIG7box2b1oyx2Kzam9/687sWmwNKDNgLpAofu/DMA2yljX/EZQmdB5xt/SQrT0ZP2
R8zsFAQzrR1UxYpjmP7OmU0q4hMfII0SGbHVc5s5rWK51IT6iDo3ypkIdYRSZqf18FiE8qPpFbod
SaoN2cZKG3dhQRm8AUVNRsmE70Wzs/fLzG/SBtcHxtB3HfgKrp+KhTQEmk+FliqTIoCC59FwJgoU
tQS/OSpg8ppsJ1b6gygcypo5rfEg1f4GAv29Z447q1/r5S4tK45Qp2BI7jfHOw8KGE/LiJvjqINf
mbCdcfH53IZt4wMhy4Nx4YJyHKVkNKgjcuQiMXc1p1Jq9BvFMzdjvHJIFnw7DS6yKMh1aejP80cP
mGqXJGl77KqnSdQhyn96AtG/6+2C/O36ri24C2gsqERSz57g4jO/rqqJrqY1myb7xkHv68xJwuw3
vB0rjnfJDkN0AHK4cJOc5fnB76IgadOqao7NEB97Lzi5RflkmGs9rqX7BYu+rEF4KJF6zz8nC2Kp
C9zmKKbHLPxHbb95yo3U3OeaY4Y/jHR3ffWm6zq/zuwRFRQifhCP84hMUMoUKHKDpnBopz7Etu/J
SElhLR5bAJlMpNb/Gpqu9weXa3UTHWE1GUoeFdRo1bS/H0f3oOj5S6E0tujVX9Qo2yVgdxw1/h2C
7WUTnOufu1Bg4WfAzjOp3E24gOnkfvgZlZibYy3iRVKZGci6fuiClPxedEpNp51Tb+ok+SaK0X3V
pmi9idUhMJXn6z9icc25hGRyoEwvIp+8k6wya0JObKPaSXww25NhMJy0hmX9e/QvNheaIG4HdPYX
8UgLSVwvuFwNrTMYukzvsqF/zlHPrCIYHcRB3yShugnSb2bt/eohO8u0xCCWTJ1SNN+ZKNjIWf/Y
mN6jIUX7XIm/GIm0rcQ1+MTS1Zq4eqfWHaPO83esST2KMQELEuuHrLiPQFCY0VqheOH9gG6A8pLG
UedRnn7Eh50fIeZ0tTQajlkUOAUBOy2E6/u6cHUnWXUeEAZWJnLxcwvMi3u5WHQ9s5KKYwCpHYpT
Pbwr2rMv/nKHO7P4et3g4id9MDh7i708s5CRIKQthHuhkm1zTZhowY8TJTHsChaNwG9OzevJtZkZ
hdgelTL8LozWrh5ryODA/EdZxdCy5q8kuwtX46PBv8Hvh01S1SCqg1Jq0W5hwLzfAf+EwuSr+PnZ
ryn8+58P+xsJfLDTZxETKzF2ItN6EAfztvRhvLbK3fUNWvsc+fxElFInp2k3tugLR3YjP+rlc9q+
9cb2upmF+0MXVwe/MhX0Acifm8ngwgG42/RHFQ3zSu7tmIpXtfLOLh02yt/aJIii6dBNnBvR1eH/
HbYU5HEVPWXZ54sDDGnSM4XpdwF6n5q1Jph+1h11DZoYNXA8fbAj40kckd5oVr5mackg+yI+ATsH
0+p0lz8cgA5GRFWHj+PYjG95BEfjPUQP13dlyR18MDEfBqYlyvC22XbHsQr2ABv7GsyFU2Z3cX6v
6wFzZSvHYOm0fTQ4Cx3KVJWqaMSg3v5M4rsuuM+Kt1haicOXV46+AERWFNbmMqWIyqnpSMv9KDA8
MKQ0Ef1pqnVtpHFx9WjxkmOADb2YVkjyAKEPr+yORSl2dwwrFQ9c6dhxEbS+M3qIGpJGbA9GNVgH
Pxq0FUe09JXECSh2I6QHwHJa6w/no8rABdGCEY9S9jagbStZXy1amNdPyFIuP9EVwF0woX8umHBM
txvcfGwk8tCDpxU2NKhpcz/E7wMqd5n+UzVT2wjWirxL38YYvAjXD/+9yKQyxR/0WB7FYw0g0+Fi
x4+9rrZfxlwQVr7wb94yC0EmZAYjJ8ClAfNNv+XjOgp0fcSekojZDruq+hKIJ1Lv/0PalS03riPL
L2IE9+WVpCTLVtuyabe7zwuit+EKbuCKr79Jz9xpCWIIIc95OhGOZgkooABUZWVuK3AMW23YaTxA
S4pvjMxv0QKjqFtHvbcVsHttSrDmmNrPeoRA9S+1R9k93zeNTI9RW1tn6PjBfCxqmhdvPrf25rI1
UOPn5o50TlAR7ckAcRbup0CrH8x0Z7MQVU4AZn9Y5j5vnnNSBOaECGs8Qy3MbpKwLmTM5ys6rx64
4rC98CJdocZlTklyt1DV5bps0oOXuj661VVlfKbVT6XMntEY16CdjjqHCVQi1U+eUFRXBr/m7Y4Y
3n0PLjGljTdu9jT22bPLtCBmoyQWrLsX07ckdNHEJD6+WF6SodTg3gZd527iz/xR7V5402w13CJr
F48xsmnNPWG/zPJAjfu6PCYTyISLEux+7aYt7MByJgCyic8VjCp7vr7FVtY6ykG4jy0pEhQ0llPt
ZP2R1h3Bieei+sSgqzdXenyIS6PZ2OUsy82uZGPwsEDNHy91pBDEp0UWD4rVMrisVlh9yBmdt1M2
zPfWPLAARELs1c37+qVVPGV/fZCrlj8Q53j+IpW6rPGTQVp6bmkZSlTH0dXD3lahafDI5seyjbcj
4J+8lezqi4NmaXYCBRNWJnrXsfjP7c1cMUc115ADqiy0f/Z54qMQ1gcWJ+kdAPCyrtkLJwr2xGAM
Nis2emN3HBeyY7Th+aWafCnwUJUM7OK+uxhaslt4mGH7iXjxwtWB+xyn/qg1gx0wO3YfkEg2fFdJ
3/QB7fSA9spqIiuDM/AUhGgOHiaYU8F5zDYKNO/z9ujwBELYTfFS1lwLDI9o364vkxW3LaxZkCXB
NRH6xMI10aU2qmFpCUvE/lEy+wlNtXsyFpuh6GWkrSujMgGXQMEKByXqo8KoypRrTtxYzZGaz1WP
bue96rxeH47EhPhWAMLIAbERTGjKPYtjv9EeRxkCbNUGiC7Bq4kcLo6x85VOkcpM0obUR5aCp3Gw
6LCptaJ4pIQ7t6895IqBNEMnKGZN9A4lNR6PdtYevYFa1K86bQKdfKOj0Rp3uKpLiju756kkr3+Z
EPkIi0t/BNK53oUkKCjI+9SI6xZQj/tuPtbkoXaeHO2NVU8mcl3dtzx9Is2eytiHTMzc2cVgsavj
WgDIFlaj+GbhfTHOil61R3Tu5ftMcXgAigtF8iS/vGFZGhoaPgRfscMuOnIah07TaPPqGPfda6Hp
74OuBWCFDkmRh6h2gGC2r0OtsebAS1TJC+By9egfnMLIuaJaj413vno0Mjj5pI4USk5DmKsxUKiq
3/WShXM5k2dWxH1gGrQCLwCUmrxSfRvxyiRc1rm+/NBzZ52bELZBYtlowxg1erQp+OBfevDQAy+8
M/svffxPnRydmws0cBVAArie4m0GgjYhLdlmlWkbSk6Pkxa2uuPzRPa+uAz15xaWWT05M6k+DCjV
UXqEJvJ2KrAoaHJXZ85Os8lhnunL9WC14iRQFi59Bah6484rxN4k7W2IQ8302FVgFDHyINdkqc1l
TgQnAQqMuw6EctCMJB5eKqncMZsmjCgnD5OXfos5PRCrD3OqPigduqDtYmdq/X2iKRuNT8HUQDnK
7iQ3rovLCFx3+jOEiTWcknkVtAGP3BryIE2np7iaN6zqdg4aUYA0+JO2/Pv12b1sXfowauF4c8C4
dIHUrRKTuQobKOhvIQ3pFXcJSw9owtu2evYAAs6NNYDRNJl9DTRMBuNBPmXI7GaglFADtc03DfBl
ktizsvs10CSBdgk8p2guEnZ/33vM5rpaHCE+7JvNEU1uIRSJJVZWtiasLHw8YAUDzZ+wsDqnUsbZ
cYpjmR5mF92NT0n2kpRg/m1zvxtf2pt1vJepxuUInH4LbkwsUAD0onA6ZPTYlk/OwEBxugV3iJ8m
X9qF27BW8ezI7677d3UqsW9UtNwCLyfCLxWl4kPWIRwYzV1fbGYNzJtE8paR2BARD3FV9LSzMa5k
UZiHcOmc/pNyGS/HihUUSBdZWUAfltfdedhxORIeNnXKY1y+T817Tt9y/e3myTozsfyEk8jWLXyz
agsTiX4Arfydaf1Qsl4SbS7vkgBJnoxDuJJXg55paCkqj5323ql0Z1CQPCdzEOeSToOPUC+EtTNL
S7w5GY6Z2gbPS6s82rwP8vy3U1C/thKfJFvoS26c4qfT4JFemoE7NrvShp493ZUjCXj1BA7eoMCZ
rx5Uyn1bOTQc1I3Vd5AaBuPg+J6X3805FBb1xp/Yn6Lc6xBkSbtXsDpsubdBm6vv6X+gj+KX+XvB
ZjS2lng7ho2jhTHYvKDYtXOt3+rwNQcVT569zOrPCe+TrtJRY3jzki+qJju5Vo4SbAXswSUtj1qD
4N90mHRS0LJesv62Xm2YlUm227qFpftNxx3+oqRaWZAasq28PuraBCkooNq8zfU1unJILM/y/1oQ
xqDaVj+ZOiyAte8Bzy4/Jjscjz4U6RVl3Hj9z0/YQ28u1BbwIIEg1Pki0nK1UFRdr4DGoEEdF6Az
P6r2th5JqCsP8c1ATbBXI/QDn4NsPPRlhfuShYeJ2Y2kOk7ceDDZ94LKWMhXXYQ0PDq4QCIPANX5
gLpZ7cCvUWERWN/M4meVS+4rK/vbQvfZ8hgBr9dF/tMoeg41bx0OQg9a1b+k+teiQTJJ1jEvsyM4
xhxxZ0mJBjvYWKnT75r+gbiPPJO8c5YFJUQRjAfE8HAHTuMPiaiTKKLR1PDiCuMBBfi2pjwEt+B+
YK7kNJaZEdZ1yWvqpiC7Oipk59aQ6CrDLuOfMIIxLDdJHIVYA+e+X/qyVGZ69dEt23Dw0E7fdbs2
S7fX98wy9eKUoUKOxj0dOmCghjk3A5JH4pp52hyJXft5/+QmoP27b2eQJcue8murwIIV9O8he3bR
y+bYxMiJVTTH2YXQrg4mxhJFhWzw9iBvkNxP13YOelJwUbbAmnABeZ/trBnMOG+ObvemIr5bxifm
7dTA8gNOlhpPoNLGSdYAU6+E7vCgZd9N6OQ0f2pjd7uHLHQNL3jQpVlDWAgNGWYaz0lzjA0k0btR
vUsLEoJnDMls/cHjyet1e6tuciD/gZQf7i9itlexk0KthrKBnNKvUv2lqRVesz+1+Nd1MxeHAxqG
FikCXUMSFbBnYRM1HaBFFmhbj1xzD06p+RAWY6SIRtLvkkJ5yAxXcptB3U9c7LCJOxkSEmDwRTVA
uJcVbj/zGuM76hkaGLXW1oKKgUmzsh26a4bY3ihFGQdJT8o9mR3QCc1t9e5SMjyM2QhanZ5799Ba
S7cmjXk44NoSlDk6NwyvyLbgK+yAqRjwV28I7Kl0QpMV73k8QgEosRU0Q7gD5D8VA4IVmR4NtRNv
GGcdmnPbcYOuuea+sDMeTJ02+P00a2DPGGyfd0l5QDpW2ehp2j92GXW+FzjqNhlkNueu04MEC7DO
twx0Hszt/LaIqumgjflLWzn792TDE3vvOk1QvCh7pRifbUXfp4NebKC5zjc1HwDF0NTad4DnCnrd
okGq1oXPEUnCPMHvnSaQCqVALAVuAYXUifWgo69n1dd1PKoTWjEfvVPGLkOTezDw8c1QlC5UGgPg
E4/VWzbwHiOK9SDtWitogM3b6Vn8mpfc3qYKd9HdyaDI1JMxULX4j9MVU9jMZbFRqq70a2ooqAQm
xO9S0m6VAdzq+oQ/WL2ShSyZK382WsOva9CcTTbQNpXq/QGHUuk3dDa36E6DmpVrJvsxw+WjjYkZ
Grmh+2ghgMJsoc27eizarWrOiZ/oqR5MVpIG6gB1DKVJLTTr8+Ku7jnxDQsjzGzc/HK7KMISP/mb
5VjJfU8HqGn2Xr9NDUN5AuwLrwvicuCM0izxldSedszr2o062cODx5IaW8s2/Czj5l02t2yD3CTQ
KlWRpUfWGL/myVK/o1ze7ZsM0jvJCLHJCa9EyTXwErOFTYFA6SDNj/1+kaMbGmgh6ZOdH5252bvd
g456QnxIqzQA9YdalVvWfrPatzE70P7BnmTJ14tIvSD6DBTogYaDzINYUEE6o5wGptMjcY69kfoD
mrmvR5qLgHZu4YOD6yRUT27VFZ2BXEWs3yfguWySxE9VI6wgQHXd0sXFQLAkhGo2G8NkpBhLonA0
V9gb06rwNJGBnFYHhIYuMHcjlXuhsKriCQtBRmQDMgAM9OpHO71U6u9e1ty56hmUJxGkXXtB0pwf
cSaJGePgbz/2cZSVjxi7xDEfHC9nlw/8Gw1MNGiOQ1AGQuPcAkdjGhkgVXJMWHuwpsaHXvdzPXxn
ln2wLMvPKuW5to0HJ3usnR0oVXcd6V7mZqeq0A1DTQMXPp/aGYIP+UJbL8wYaObwbCwTiD3Xqc/n
PBzBFpDbqu9O33v6e9RUfzSngONkK+/rId70buGDay/OH+PRwtla+CZ5jVGDJs2Tnli+yXYpSDxr
03rRJibZfRfXr2UGFqSNC7QzRFf18xko5wJ5smwqj6z+bXRdAPTphvCfMZoxpRJ7a6vz1JbgT6eL
G0SlEVmJ/qD3qj8jGs+ZzKeXR+zZgIRjPVFMqD5VMMKsd6eImCNJAq4tytNBLHvjZDOrnZbihMX3
0Vfp9+kPb3q9fQ+fGhAuxEU52W0/Y032DgnqrkYVUg2Z8vO6lUtFzXPHfyAWTsbReLRHgz7gv1mr
mpvcVMDXi+2AU9U1Nq7NBh95AejxOSpFGlOxoPOKA7oCjHcDfPKPJqe/tMT9BlJmmQdXl8lC9wBE
AlgORQg+NWu3djxMQEweOX2uje+tfmsWbhk8QheSjOBru7id04onvQmmK/TxI6FEat/0Ol+rZFDN
1bUCwgCcKng+o1h/vla6xuxzR8nKY+omm3raG3YpuVLqa6EYGY7/mhD2L+tjPEH6tDziOWOHrLXn
vctM0291VIBA4ZzsDNCRjaWSBR2vxy9QAKZ31jyyUM9aaC7PmetzLfnHyQFE5haa/xqWgIyyiEHb
k4Kda26mdINrq71xRiAyJ5fMoTOave+5iGtEc/LPbOCTEQl35AmySymsA5eO1PLInnomy/WtRQh0
2CPL+5HIFzaYM+TFlAM4e8ysH90MheVqr+qFxDHrrv+vEbFcNoAzlKFChvqElmvICULxJzYHiZHL
suqyjsGLDqDkolwodguUeTU2M1PoMSfVQ0pJmJt8w43shTZaaE3FBgqu9zlRnUDn0yax8Q4wq831
SLK6XU9+g7DIHaPvelJDtaponuwkQ8r8bURl+bqR1en00Jaz6IUbaH0730kkBrxktsvyaBG8bnAa
GtbNMuHLXJ6YEAK7WeS6kg9teVRxuZ9AS0mce2xeyUBWZ+vEipCJAr/H0NUDBgIdwQDCZcGQetDY
3l6frtWocGJFWOIebzuob1clWKrecw/QC/Peq17zRHIWSsyIxYzSpQgpkBM/gh3jcap0n8eZb+o/
J0OSV5O4XwRIYOUrzWhiPK1BMFspMuzKr+tTJnGMJQTSlACXwWqMpdXqzZBbd1mbonHBlXBvrJuB
ICxQTUhMi50wFGYWCsoSiM8vnMeQkHxFx/D1oay75a+NZTZPjnY7HzuD8KY8DrrtZ90XRXGCuJg3
5iirM6375a8lYVumnR3Xc4LREP49U5X3juPNeX0wMhPLYE8GEzteOys9TFQzH1H0q1+6ypFcgpft
cPEM8P4OQ3gGlNrsFaYNG9DQfYvbo+GMm8n8jqzHkJqBlyWBMUpg6Gs+Ap2QiT4OZ6XFmpTg4Mh1
rOhc25Gq8PX00Ss3cSGjk1u3g2oEuuRQ9BNft7U3xp5durgOI83T9xTl+QESroc6laBQ1vy0MNf8
vyFhDhtT6XqrthGh1UPrsKCcZY2Fa1vnxIL4jCatij4HHRY655eqvxvNQztIFsLyI8WFcGpCOMv0
VKM1sltYz9V2oLgCN96B4Y3bK9/BZxA0/e/bF/eCcEe2cwHvuMLi5niRDg6SfcdheLcgEm2WkobP
tecdLjpo90SDJHrBhOPGGzoF7Da0OpYaiGys3ZD8SIY87L2fJTQHrg9mdfJAGrI8qEG8ICZU8VRt
uFfZ9Ah19pAYcVDUx7L8OaORVhnvpN3Vq8sB+o1AeKE+gW7J88Bg9hBaSy2PHqt09qv4RVVKv5Lx
o8uMCKtaT11PQacrYAhz+zYM7LGYrUCDiPf1qVsLQLjDgxXXRMvLBW8a0StIdBi0PBZzts2RJax+
A2oFxEMFZXQaMKvczDmRGF0NDSdGhcUHFsO21YccJW/vmMw0nOOwBqGEZcjwrquTCA5GNAeiceSi
+7P1vIEMy8LotEeLIbGwS3tJ9FkdC5gDkIzyQJwlhrnJ7KquVgEdK/FmJd6hbTo/pU+u+3rdUatR
DmBcALCRkXLEqrgazwSNij091o12mMz5VXFnyV1ndbYA7UZBDOwOF3Sm4ItIzUoByGjwfqrZ1xGK
M9379VGsLTcAMUHUCtQiWO2Eu46SqIXtxjjv5k7d22wEoN4LPe3rbP2rGt+S5tHqs08stlOTxvlu
RR5P6TI01RzTuDkMIDS1ORQ6Xe2+nbK366Nbm0AcrCizYDGgF3MZ/emNAdxzA5RkccVOkZZvfhjM
8JWb4ZB4LQANhWo+hMOwawUjrsFmm1WYQpdUz2pt72MXTUrXB3LBOArhQhzZiKTA+gMKL+YPJsWb
PWNMuy/NqD3pdbydSfyqGeWuyH/QGFS62bHwlpe4dq8oXy3jO6ocoFIHj5jkhywL4vRcXH4IcCBI
l4AuG8Rly5SfTGmRskqbHLf/Qhrvmarej64kvZ+nxPT7PNuBjWc/meYdzeKd06g/jQRYfYvbveRi
K67bj5+BAqSBcxE6myL20GVeg/QhfoYWD1ugjHcDM5Owm8e3qU6QNs2RyXJBeOYb3JWBLT7eGOdz
gJZEE4y/oHryFiGB8zmIQYgCtbq+/cJRzt6B5YXeO6yECCya852U7BRb+QrVdvdLPbN7kln/tMbw
x4zb39rUvw0xsqmpRyLVTSEWo1P1kYBoetuiNLCByMYL0Pl6iJ78EgUqHoKBep9Y4NWfpm3l8HvD
44+IFIHDSFj0KfIuU7nr7W75n85Hz+RDw6vKT2vnDwT1DtagZSG0zLLAjdMtr61divrikIMNmTXx
Vs3Uvadjl6t9RHUnCRTAm2Ktz8Pry0YIlh9acJgLFFeQWweTh3DAlJBMUaFJ3EbbZvqW36jd9/F1
EFlgD6J6C9CrsAMTFOxGpSYsMuZta38B9qWT8WSuDQCsKuBJRPcmSkTCso+p4vHGKLtonkK1DzoZ
rZPs+8IEudk8pjFoJSLDCArwEfSSR8bl94FTRW4f+ZIPvSzh9pJ1GNWcmSzStooxhCgEhdc9LIRa
+GAxsHT5gaH38srHnRg6ec0AA9N7R8Cv1fqDLB+4agOYGlwgEAfB3Xi+78wR2To9iVk0ljvIQBT6
bpSBmoXbw7+HAflokFGhv/ni+uXFExlMBSYqN7S7UI1DrmxyGcZw1RsnVgRvU30y2t5U2oia3zLj
yaOb250BVSqAGaBkutJsnFeUo9LKonmsQ8XYopjuM9lNdc0bJ0bEdmNtMCY2Fw6LkvqJWztvCJn2
cn0cwjviwxtoGwW1wQennvhmIWCfm4YMuyIdQ6XbWG0ADIKZhWMSprVkh6wP568tYYeok5sUbUu7
qAVwXAdB2PZWrTdxOOK5kZFmwn8VNrl2gOAV6BpNbydtz5AMxBbuV3Wnpz2gZ12UKPeeFwK7AhzG
db+srd8Tv9jCRpzsBt0YICmOXHOLkjKTydTJvr8M8eSS0fZTxwlrMITpfSIBWhw/8fuXtkk8h8H5
JvYCKVmCfvLGYBHN3pNtVn/9xOdReoS4BwjgLlrJ20nN+mHUWGROvtEEumRXrM7OyeeF2Td1brh8
wudVXdmke6Wn29t/P4pi6LZf+vYueqgNXPFyg9E+4m7mHwmK2Ne/vxZkcWMGdQTwFpdNvOoMLQBI
ifYRQrAPZQ1vDnTdZ2kvsbMyUai2geIBrAtAlnrCvUDJJvBU0G6O7Pg34FDlj5uHAYwLoGkoluNs
Fe+gbWbPICRxpkgtwmHccrrv+G5QJINYmawFeo2nLESJcX6r53uhMlVQmXfpHPV0V/ENaGoIuc8k
yaHVmToxItxo1dwctFHN5qjB0+Wt4p84uc8GoZ8PIh1IlltxOUcZ249xgKYUo9h9whsnQxDC3lzH
nTUYFEPIfi3X3YNiBelwYw56CeFnAxH2XjYpM29seCNhdxNAC0zyrpF5W4h8ZjdpMdqmMFFom0Lu
bPjCvYMn429ZdzdW7fLsB/e7YKXSBzKrSTVHALppqAjKkLyy7y+jPInf6BvSUoCp5kjjkAG7ywpJ
/F454uCFv79fSPiRwqWGo7VzFPMN0bYNWAjq7fXltGoCklDAcIMhCtDn8yEYbkwLgC+nCJwwRr0Z
U9/WNtdNrM7SiQlhlhqjnSgDnjai7SPIXHnz8r99X5ilpDVyKxkxBK8PnCHEfrj9+wsTgwNMuLfI
155PkcZqoC3HTo208YGpSsBAR3zdwsr9D1AsADPwssNCFddpZ1kACiWZFnlsM5Z3bnavx/eFufXI
RicSW2vewCMS5x5o0kD4KDicpuMMzepYj3pTBVh/Y7dZeH00a3v71ILgb1DWDAQ4Wz0axzB+zLYT
pNskLllbtQ54MsFPCPbmiyNpBD0OtytTi1QaAjNU5ndZfHd9FGvzBCpYvI/A5AL4vDBPDiHmxK2E
R5Wu+DQvfXCYfMICltOHxA56ti+ObaVOOIA5EcgD/KTL/N+3fx9v+IUCAScqKm/n6xbdH3g6dfUc
AUNLDOCGP7GvT78vzFBXzDxrPFw7jHjXqcDvStbRigfAJKhCMAFvVHB0C/OTFYz3ltYP0Qj8MfUT
Lvn9y+87SW8tZxy4IfCYRx4JfRjirlONGQ3eZjNFKQ2hfMvMF82IrrtAZkLYCm2b5k7cwwRkK1Mw
hmjAV0j2s8yEEP2AaofGGYcJQ9nO6cPEfK2WmFhzxIKXREEVgQPviPOFlFBezR6sROYuU0NXuX0f
4G7538+LwKFEd8paNfD58atrPnb57Yfo2eeFO59pd3QiPT5vdZtMeSidoBwlsWIl4p2Z0M8nSK3i
QVXx6o3ir23n8wplZ/Q1fmI7nE6TcW6EQ7oREPZ2inoHAFvImmd/ri9WiZtFSp9US9jgLPvBnP5R
fhblvz7xeUfDtkM+eRESP//9CcR9XVZNY4SqZdEzPyOfuLQC0P7XwjLAk+uYboKugZWwkNaBvjfy
zWcGsBzRIJNZnlrnn6ezDoK2hI1RzZtATWkge48uW/UiIIHU+j8GHGGfNW4xuCb6UiLXeSygyoIE
JqgGQmXyK1ei+LXia9z1lhQ1qhw4QYVNkaKu4E2qVkel7s+/K0nYk31dcITVTuDEmfD1ug963Fs/
ETHOfv0SE08crTDWUN7g+w0POurHsgf1SkyFQg+UahCV4AzxjkQSOnSDRiCq535Pm4MOGsv8582L
CSZAzQvwBYj6ReWrAgU7iNsWdVQcFA7g4u0x9ezzgn9VJzNSkG3UkTr7w/Bt6GUv3TUXYwugJIzz
YFEXOndBP6qaqShGFc3mo8eOpLUlh87KZkBnDKrbKGeCZlfswStnZgxWobdRWlUPU5ptu4z5uVX7
MXM3ei1jXFsJ4eDHxNZzQL+A/SAco3hoodkzmdpocF+UigQQnwh7NXJuA8Mtdw4Q1uDGt/B8Ldxp
59NWpEod1xBujtJ/xa3Pfhkyv6xMG7Ao6F5fSJWAFBH8QkcXDMgNbaK8BYVEuu2hONzuWOU79vv1
FbyySRbCeHBPg+APXZJCtAIviDONJG4ia4pcFGyJ31u76yZWFhlabnD/Q6sGuuHEghd6Iu2cO3od
mW5I3J20eUjyfTG1n3Y6tgiasaPC/WIaIZv+XP/9K4vq9Pd7wi5MBlDu2rEJgc5ueb/rbpjnBzpI
LjgyK8K5FCdDNcapASvAzSR7Uw9JFxAZnZpsrpa/n8RcZISaf4+lTsCMgJqtJGLJRiHsjFSxmVkZ
GAVn9+mwUZr7WPG5bNHKRiFsD0JIpzYqrDjxjhaBXofXPb66/f6uWLG9qmU1tweK7+fQqVIPuvKS
qtssg2SpZGtcny5k9wV3VBohWYkjsKKbpAw6dsi/d7K3xfpsIfUBjlHwEYp1KS2xvWZsvDpCBygo
5KWQkvXZ+u/3bWEQZWKMttUS+Nz8ypMH0F2WyV0VP0jLzquxCsP4z0DE647nkLbvB7uOBj3MQQeb
+uiLve75dYf8NbGM9WR/OCweCiix1RHTdlAVVL23kmzyGzWtP84PlOWRy0QfD5SGhfULAnSwHaGt
JTIBOE2fs74PJCt4CdvCJRRZlb8WhHG4xNIzGiMmWu3e6+/MKrDq11zZNskm1h5mWWvK6hI7MSeU
I42h9XrbGbFhbH+u/eF2wMGSJPo7HOGUqgtwx6dAXkVNvnvvZskulEyWeItDMi1XZw2TlWihafst
sF5/INvrVIc4+Ezm7nQohnCaFE46ACeEoVh64k9Qe06ery/h1V3yd64M4SBpCs1kdj/XkVJs0YBq
qU/TsL9uQuJusZaUQ/cyyXpMWNXO/suQTZJb4/r3TQPqSGjQQcw634XWVHkQLF9OkfZuzo7oLv3M
7//7feGUGjTK+rLC92dra6V7KsNlrLvg7/eF3ed4ePS5+fL7401mgXXJj2+kUvlPCAFRFiBKCwGn
MEWloyWjA1bMiMXf7CpQ7Ic8316fpfVR/DUhRKm5KdG/9XE19Hyw24wUcOhPOBq0nhbergvWW6TM
mBxa1X02YTNAOHXaqY4EJrEWzk+/b5wvpAYsHVPqDnVkW9uy9Em+1Z0Nbd+vT9TiTjHYnloRfAEx
tiTXekQ/XXlv5l1GUQnbplrIZbiuJYxeMyR4xHF6i1YdDIHaOskDkt+jO06fwlE9ujKeNNnUCWtY
m2IkJAdWR8D3zSlKPnd8+pJPn3hJnU6dcHCUvcqMucACYCCdAvfgjBfOJ450QGo/oI+o4YvPg6on
8aQtAbfdx3cqILVo9ZO05a7Fq1MTQkxXypnr0ImtI5futO7RNT8Rr06/LyxjPnVTnyX4vhMZ3Ne+
X1++sl8vLN8exUvk23Bg0Aps7ptSFs3X4sjprxdWrZXYfQaa+zqKqyPNv6rpiyLjqZcNQVisKSge
y3bGMprmbWwEY/S/zZBw/agYsGtOjCXUgwGjAxC1lRhY32z/v0aRnD+PU3Fd90a8nNm69jyZEHbe
TsmTln39X4aBktu5FYLzglcUVsAW4hh3xo2ysh9n0l9Hg8Dx/PuanYILpsa1QG9QXt1DyOMTv98w
Fm32hVlDPPO4243dMCEk0SnUOJqbPhMpFjIJtGIstC4X14IM5EcAIUYaDbLWL+wdqGDB+nN9FKvb
AYEIEsUo6yHxdj5LIH8tUsKxHVQPF06fk/f2RpD/vx1xYkJwNHUGUiDDjnPiF6d+9+f6AFY328nX
BTeTRex9mpEP6eKXxs9yyV6Qfd44n59Wac1GL3F5UpxdadxJL+Cre+3k5wvhjnSG3qYONnNp79xt
9f3ZkD24ZR4W1lFcD7Sxl4SUVQRz9og8TiULGOuTBOgyNPDANCY+WdS5QzrawiCQk8rHIJe9g1eH
YC0pwUWDFunzcycYY9cUbKhxQyZottna7Nv8CQgDMPDAQC2K10ur37mJMiNdaQ0jRa5Wu/OgeGEy
yUJdG8SpBWGhVoTTyesHGnHjX3H1aDZ7Q5Ux+V84AsBAZGhBBmkZQGN80JWcJAwgKdVYCuhG37oc
7BPvbsluDUqCAeH01Gmma0pW1W96Rvx8vMcQttMI8tWb9x2AhyBjgHotSDmRChZcDrkUZ6iSsXoz
eLkHY1jeq5Lb+MpcgToOJQXcxVA1ETsfXcWNk4wk9VupgAUM7fay0HqxtSH5jM4KwA7R4ISimBA6
unzoKiA+qjcLB6j67IdaeusRCgvYcEvvJtAMeJueL1qlz0vFI172llj7Oayq/Y2hFbUq8LACyACY
ErCgwj2G2bTndsyqtxldyOBBiVPJarp0ATSb0PCAU9RFcUEs+ExjWndt7dRv1PYhUNXIam6XHgBF
JYivATBwsR9EokAlKTP05nX9G9Rg1Xprt3eQAnLbm0cBNc4lJ49dp3qqmHG0EJp4SxqwTbWdFXob
rWVmeKsnzk0IjnbVRBk1QOpereSFTpGMvurSD+efF0ITUfK56WJ8vj5kJvWLXEavvmIA/TMeBGiQ
YjQhe3O+UM0SYhxT17ivZGg282PMzM3NE3RmQIhL0OHtByiQua8cNGDMjf1J0k96uZSww05GIOyF
1gAY0c4xgqliIRJa/i+PokeWVzd7egkWAFiBLBj8VSJHxzyN1YwGYPqm75pkCk31ZgSUiwwvCoW4
UoKKFAfquSuMWVd5O3r5G9AUvns3qLIsysU592EAl0k8HNDeKaqx2RYhudEr+ZtVPKFMnGn/pH10
3duXzlhYlHHS2fZSxBPjXsm0iubukL+VcxdaVlCZQQdqKE/WsXm5bM/tCPsi00gxezHsEMvz6x9p
5vnXByIzIDjDhbJlzWYYqCeymScz0NJbkwHoEYD8BoKT5izsWcLGyOPGmLXBHl8BxO2rJnS5DIp7
4W9YAFk3lssSY9Hbeb6gqOtVk1uM06vZh10cxs5mbHc3TtO5CZEhB5eBrLQzmNC2hvXkydBcF8tJ
+LwQXbOOOLE74vNEu+//BeI7363vK1kZ78LXixWEPhzZKvr9RDRAYeWgOJxhJb1X1MIfAVe6Pktr
w1huSnj0IoRc4AAmcGWx1ODD6/w82PuBvJH5vU9uXk86gFa416ApHMVzMdnecK1Vk2bWI+sdio6q
JWEVu5yk888vfz+5wPJRQ6dijc8b47Rp1V3SNTevJVgAlMFQgbgC8loI5IAxNH2V6HqUMn9wgpyH
t3oB8Bu4ANEJOQdc0M5HANQeiWvcSqKZbrrmrnhgzR2ag68bWZkm5BAXYTcgZVBHFQfR8bL0SsOK
qjQJWv15ao7XDVyuJfx6U0fyATc0wJWETChvnXZqSGJHLHkeB+5X/7RIt9fW63UzK+PAAbH0AZkA
qmsfzKIn7rYM7jhVoVjR4G11JTAko5B9XhhFrnsNXiv4PFOfLbXzc35rDgiEMyAuWUpo6JK6kLJp
Gy9tVUKsyG4r/7eTU8mWvoytAB8iKbPI7ELhVPRz7hFQqfWFHeXTWwva5l7TQs+5fUtbaM7GqoUa
4eKJ8xXrUZ7XSjXZEYiSfQ9Mt/Hvm70MegdcwpHnWFh6FjedeHnWS+jDjo0Tmdq2T0JT1r604ma8
HjD7Kgg/AB4Ttlypq6ORjLUTUZTH8bjfZJtbB4A+OBA/obgFIxeSNnbvNcWEJovIICErg6a4Oeqd
ff/ifCOIeIVje5GqPXR/imp7/edfbmbDW7KIyz7WoW8mzH/pjczpbI1EI019iCc9ehN7dIZ/HPPm
5XpuSFhJZusmg63D0P+Rdl07cutA9osEKIdXtTrMeBykbntsvxAO1xKVc/r6PZzF7m1RQhPyxcCw
gYGrxFQsVp06FYfH4lkajyLev62RoEecpqommJ5W8PoRNAt9WKXhTXfyA7j6Tf1z2LtKI++2rwAJ
Qgc8J6AEV3xfLWBJSqyX4W3WDzl5F+kCB3a9Y5l81jMW3SvB181NVFqOatV0bXjDkzrpL7EIPL6W
j1wiHHy0OMV5gC++PHFOFjtS7ij2tfWQmWtF67wp3mYkRAxOica3S/FtSMuqV6lzDXP7ZLbOSWCR
2P9fZBbxLMHV+f/y2Ta4Mxgm+ns1OTpaXKcZRcAe6d7L+y33UgV3gxpTmmlKAhXoKCe1bqnujZ1g
CCCiQmgJ2HQQi6rLIYw0SetxSqSr3QSIPjg5FZy1jTVAlBLFJqjEZt0QOKeVWL3llJJBrvaXGKWa
crS7QgMQXAUOAMDEePmiccVyBIxo1TKsllyb50J3wIe6swcvmqwtFbAR3q1ynY1VU5OGXJU4OYed
9Vz0JyPzatUz1fZCNFtgBrdmTAcUF+Q7KMAHzniprxurvKYZ9MWprxUvpiBCsCnewaFDzExDGRB3
C6GLEEVstCQob/2WOydAqv5ixdF4hbGbKei0wa/4QJWmMu2cXOseUepTpe52ZnTUSctIOTHqudVD
jurd1JmNY1w1dKpRDmiL8Pga2pog9IdncQ2QpKNf1XL+x6guhg6EU9e68eRfsgiDsineZHRfOsLs
q2hlX7adVQ2JeVX69tAUpyG1BAPYMEuwdyjfY3EstIHnNlBZKrQEPBkTNM9eVVYomTmiQ9FfzNKd
Es4w6XKW6kMPJSDTQSTLz+jeMg0cu/tRcE5xGed2EoZQ0E3oFwLe8f2v9aUC7iDITVHFlE0TEOWe
895y9rtjDIeu4pAhLI23NHf9yOitoUfE0q5aMT+hzfRxLgUPh42VXmjgVlrV+44wdoQrkV6nBp3P
L4KttLFZUSmr4/GAtoJAE3KrrDYUFQoyMa9l9KJ/1Pv9tsjAGx3luEC4IzrDZXUzsyFjr+bmdYi/
2B8l7XX3HsVzDVRCKl7SzIovT3JUKEU+dFhhUDxr3+n087F4Nrvc9W+hNSre5hZ81tXNE2pOls6l
JF3N76bRHxT0nS/R87dwRJH7jWVGr0/G+u6APxYR0eU4ZrWWpSqZnesQvlamcdTL8pKGu309faGE
m6xQk+c4ZEpy42NxSkVUyGyncJOFGhMUgDByOxPcTssxJEOdzLQjzpVRl1nOT9MMSPqkfYmV3VlY
cN9itYHZRuMlDUytS02yiaY/sIpwafrpXMPrU2rtlDXq+fHqr48Gnry4HeCegjVs9ZpDkwRjLvqs
veXa7+xslL/2i0f1MovBgakKVYPLUXRFaI1jbjc3Z/xkRwel+I/yOetHyrnQ6gbyQ/tgfd5Nj+OY
qFEHsQz7fnh9nGEanHmcR+KEnyf5qTZOze67ATXLmHq8HdCLG87fcnKcjCAdZ9H61l8sMzuCNPq4
d/bf/Be4MbqCaAMfuZfUiSAMlFU3S0UP76NMdr+kl/I5H6OVQ5PoaE4HdHnyPnNpXgkUrG0TEtOI
dYNXFNMDN2M5QxFIL+S8T5tbM3xLdO0wSehuisB9VokCietzAE2smb0CLCqSl+z3d+6xU9fRYJRt
e4v6c+W4lag4RiSfu0Vp00tUayEfDdZHy6W/96708vO5nToadmelQ9PepDY8GN8nQwTk2/h+5KYZ
mSSAG6yr8nJ+zKEpK2LL7S3LI7d+UsDTtnsEKBLEiwE5S2xVHhJS5GgMN09Neouzr+0x77/tFm/h
GDgs7IYF1rj5n017MrOyjG+d7TUoIxeY0fXdBtbTO/Hc/NNQws1aQLyXGt+rp7z7j5/P3QZp1mhE
GiBfBdT7R2lHp8fTs/X9hoO72WREGYiWLJd3mhR1nqUkvqXRUZ/OCjmOov41GzvI1vCENtHGBJQQ
fOGk3hcpeEej+CYPMnpNPdX97fEY1grQkBNBQwTdkK6Em7ccw9AQ4O4kI7/1iU9cvd3tpS7FM/V3
FmKiSQxAE8Sj9dTJGMHfrYCvGa1y/9souI2KA9gUCGHlt8otYm8WdVtjG3HpwCxHwW3UmSQD/FWI
T/XJNfQv0nHqvqLX7e7TjDiJDVo2+HkoYeVrf5ESB2iZpuOtLtAhMUWTv708YKCyQIwY+DeEFtbp
tyI1LaNTx+5mgoLUT9Xr7lUAUwZC6OAxg7vKP3oaCcx1fSYPaHTxUmTOIQrz/evMPFUkxtDQB2kA
7kTTPKqnqXGmG6XP4TlydocXQHBwJ55zvKJ4DKOwh3jVfO2ym3ncNz+Iy6sABQCFATJ7eMSc66Kn
8LOzSptvlfL0KVUue6VDMiiT3zIYyB9yTnxnWzPInekQRF8L+xhWAiwafwZwxS/Ec8YuAkopRqeU
IdAmkLq0X1XdU4pTtDcoyavh7FEiR7USGlDT64cSHatEncJ5e8fL5wwSXNfQaSjk5w4SDdO7JhX4
p/ylAAXAfGB3Ar6y0e9DIUkk9+PQB0p1UxzPlnEM/N0rfa+Cz8WEWiQlNSIwgaK6dXXY2QscbSow
AlgiNAEGxyUyMkubHTtaVyVa1gedfLbzF2dvaJ7JR6YI8UGWigEcYCm/k2qlaGnUBwjCoE4qdvdP
D3Jgb4hJ8DfCM13KV0Oa2hp4AIIYLQKok7jZr8fzz6zM/XWAASCCimcfIypGipuboJb2DfpRjE1g
lE8SAcAU3VefcBsk0u2xoo3NinbFrNgL7teaBh2IkhQnGo0oqemS0FMEl7NIPHcW0BoN/EYlxA/p
qzR81/dirt/m6e7zuVs5mWifDwPky/I3pQ7i4PHsbJw04DsQnEKQDoGYtx7Md75FpmUagpAZmslX
J6X/jX6FRSfi1tmwegsd3F4qDLSzQH/lLlAij6Atc3p0KnTYFTjCGwsBLhRsWRNQU6SVuBMRx+3o
TCqmSPUt5bibNwbrgAYWNkPgIqPk8K+EmbaGOdZqHbQnidycUrAOW19vs6JTRMxRJMH7qJGqZJXe
VHWQ9gcj9Yzh8Hidt+Qjog1zCosBt4i79LOht+SqT5pAp+/iS5c9/Tfx3KVP4sYotAbiJ+NmZK+V
IFG48fUMUs/CX0iIwO4trdGUUamlktwEtebZ8TG0BK99gXw+QFg1Uk4jAvlD4unEHQTGdOMAIJGA
NC2A4uAK5uOomj2mNCulPEjGS5c8hSU6ZfmTiJ17YxAsXcFIb/AWsXig+2znZTigHVNQ0hfFPiUi
9PCGqVjI59a46iX4wwXkx5WvOu+r+IOdCCZKNARunbUKbdQ1ChUymql/NGvv8S5d3znga8ZtBgw9
TN6qgRSauKpRa2pjQHVX1b8htCmrxzD6Of9+rGc9DOjB1QY7oWnsWbjcru1MM8sAs3JQxBd6TOrd
TirKr8FIC8A7yJ/gIC3FN2pF0bW0mYOx+xNd6r0wHvBDAFaowMQBvIC9xJmKsTf6RA6dPmjAE6C9
5rtT2v+rAJUryJjDi19Z6r4HjNVIh2BofqvW753NRFmHMKwxpgZoWICdePE1OEqzSprgw4fkkJxR
xy6wpeuDAAWYfTwD0SQO+Yvl/A9WEiIrX42BkRhuWAe2fCXZXsgwRgHaWJadAq0ULB6Xs0iBL4wt
NLMPWjCIocdJK3jGrm0SaJcYszgOAqPJ5Pbo3KURAHmZGRgvjfzFLtNj4hRHQ3l9fBTeGBiXfh70
oP0MgqjwMnD3LCdrJjppo4paQR0Fyi+UKkv6qf7TT79RinMJC8HDYePkQRur80HObZ1UGPIIr88J
2roIRd1BgTa9j8ezoQCDQWAeAUkLcW1u7efQsQt5zNsgVUz3PTrs/JV8hKsQDUPPZf6e7sHPUUdR
2waAgxzUI9hnBJuXGQduPVg6FRE3FYh64BeW6zEWskUBg24DM0LzdfqxpR+b4p39Ge14EhFL6uZk
3eni9lieSZHTEeiSCryx6EGq9oIBcEpQrwGYAapNwLjLU5aNdZrB5avxDPrRmufQOu9fbbiTMCcO
IIeo2FhOVji0kRTGCfNc3c46ms1uvwaffyefm6BCiWajI3EX5PM79JxOLUF++C3Lxa820DuIb8Mz
WLecMXppmMEi3AUOWGRz/SjHl8afUI/Yyq9menDSpzx9Ln9W1aGcDgPx4uxaz+/hggJv/HgqFXbQ
H30KM0h3L42icJxOlbQumKzSraQPvfR9ot9j6UOSMpYMow3m6KNKb4/Vbthq7HSUjwBEAP/L4u7K
UCu1OksinNevzXekP5CkeKxga48jv4iXBzD/bK8vhzWMcV6p5VwHaC0mlWdpLwgCOxw9IuFZIdwF
34XH4DUKoVk0WW1ACuKOlhfVexFm0MDueTycgCNgqKblCOqxJb1W4mVDvyg/5x97p4dlkMGdBVMG
OA0PgEgywJ5n0ieBlZya8BKK7PF6fRfy+dYPYzaZoTE1STDZh7p4GtWzJQpcr1cYKlAgxDB+yMby
3nuojZaS1VMS9L9j++QoAhuwOYI78ZyNaVBz46TzgBlS3D53B1Qg7SV2RGEkykSwtAi5IG/Jp6B0
tdfVWK8wgtILiQdCT0IuCXHLfvc7aqmIO+OdalS5XkKRrvh2+b552r+Z0DAGWFRU2CAKzPlE41D3
ldqmb5upS04iHk92VJcWCl9vovcXslCIPPJ7tR5aIMKMOgkkNBgzztIH7QdoW3IRNczWgsMcwUEF
3TBi/ZwLYVK9KlPdigP0SbMcT0WH4f70eKI2R/KvCp4WOy6UTO1NMw7C/IjVLlTfpoeeHFOh8Vi7
kZizO02cexeTiQyg+osDR3Hb+JT2pwmkSp3gHts6gvdauDNSl01l570dBy11h8FFd8DH87U5CpSh
o6wXMVv0QlyawES2B0k2oyQg80FT3GZ08+zJKILHWrZGgXohRhKLRnyrxmm6knTaZJR5YGkoADz1
+8Py2J+MmgtnAxBPviKTpnpimzFezyo51tbJFnUl3fh+loO3cAtpgDzzMW01a5BYiJssUKNfP4z4
5+7ZWUhn2u/8AzrXNSAvdRZE6qfECvbnjfDNdx/P3XLaiBBSDV8gcOZX52imnx9//cahRt0IKndA
oIvAOU+APoDbI5zaJg6MDlb8Jhm3vZAgGPGFBm4AM1LvalMxDfox04/D6+MBbC0u9o5qICYP4Auf
w46nJDPGOYqDOj4RF3GRx+LX88PKm/AEZHgmBFG5E2Y2TW7mIYyeVl+i8mku3smiwssNDxM6kOSH
kwR0MPjdljsIl0+HomfYovZr3KG/qZdX57E92afBOjSvlLrq/sj2UiNnl7RxmNthhMaeVS945XSx
0FhVRNy5XhodyWAkkt4IgYHJW45L0uuii6iU4l6KXIV8IpH3eHE2FaChugY0O3qa8cXoMxkcWwfz
cyCVz8SRPDvvzo81rC8kDAFQV+wsBEDRpnc5hNGaVDREMdOga71UTw92/FK2z3NMDw7dPxgAC/FC
Z/klwG45VU44o+ueNIRB8aHWjqUluFo35go4FXSsQ3QBgQDeW5biKp7KXo6CvHkqDmWy28VBdwAU
PSG1x2pu+CK9XJ+pIoPbPaiGHykqVgRGduMYLsSzi/DOyIKGqIyaEuITeiCxc4jNwTP3kscAi4yi
LWDPDQQxEIthm+FOCVJNPbGbvrjKulfkpTflkWfEl1bd7RUs9XBvO31MykzqoMeqr0PpTsPvx5t2
vdQ2ENvsogPTDkIA3DgcM0sRMU7otf1lmu/mVuAOrJ0OvIxYGAlblWE8uY3axdYg98iBIkpsfzPl
6RR/kqL6bGrVt8fjWC86FMHdQBUadiz43pbrEVaJPdGsI0Ejfcq7UzifzP2uAR4YqHCzEM1FfJ0f
i1poDppKS+E1HI/lz0KEm9hYiYV4zs7quV4VqgPxUvVq/yxbQdRwbZ1QQId4oQ0YPd7wfG4vr5tc
rdUmvYJiR9PAhf7VSa8m9ch+4wGsM+AALHqPs6Fz4zCQJrMGo82uJZoSGabkWnvb1uHsoRAAfgjM
OaI+BnfAe12jZqfb+fUj6q3dEYQ+j/fSxkos5HNnonTQ+jctSX7V56M+XPJBsBQi+dyZRhpxADId
36+Ol2Q82QI3ZEM8Uj/wQjSAqwA75FwEME7mdaaU6VVy3OLXXoZ4TP5COneiE72xi8zM0yugnuBI
bfTdlwPkA/zPypJU5Im5ye+rATPv0PQ6A3YTe5MIirxhKBbyucnXFNImqRGlV0s/1v1png+ZiGpF
pILzA8dZGlq0Wk+vKlrUoUWxfVb2sk2hPBx0Ccz/Y82pYfiW5q7rolRTywqzVPtm9VQNuz2ApXw2
xLvrzTDGsJjGIr2S+QLSMmHQeT1FS/ncES7CuJo7B3s0zLxS83rnQ7qXqhFTBOPALh+0LwPEndtI
OTEGbQIsJMBjF7HXQtRjb33MIB9vaRSsgN8IjsxyiqwoLLIwC81ArT+UF1MED1vfnPCFgcBEfTgK
GHCSl+LTKu1GpSNTkHrRzzI69flhcry9hg7ALQT+QJWPBy/wgEsdGQp7ncbo5SApP43jUXN2G9Kl
fO5SrsAGqaYS5EdaULafVE0gfzVHAEqiqkpFOhToJ7SIXH5/pPRowxqpXSCjO2Chu0YdubL1Jex/
P56nTT2IewMeDB4ok284X2vdKNkywD0UoJ6m97LKK/VSBEdbnQmMAiW3KvMvUBDIu8Vk7Kwqi4su
SPIzgpiR5WmibqarPQsV4FpBXIbxAaAWejlhcW+npj3oyBSQc9Zevjyepg3pQPWAAA9cX4Bm8FXD
doMKAGnKpmB6RowsrI7/STzPzCn1fd+kM8QP9oty7uK9tzKDG/779XwSN86JZtY9xLfSKTwa+ulv
vh4BPlRUM2QDN/VpWiJLaKpT0L8oxaUPnx6L39g8+Pp/xXPXcqqapCcWxE/J0Ua3nvg9FZH4biwv
XjqsqBruNTMby81jSnSicVHJAW2Imz1Pjih9tjEGKEDZH04aGoXw4Zm2GNVymCI5yA3ihpLmjhm6
xAyip9vWOKAFDgZ72yIGvhyH4eA9hbMmB5nplaNni9LbW8O4l8/0392dYy87ZTRCfiN/zOinvDjN
9LJ7tRl8hWVrNdgkHt6uqmVYyQmZESs+0uEp1NwqE6Q5NkeBwljUCgGob/MPw8jII12p5jmg+VkN
D31y2d2XHblaRu/F6pEsWHGez60mJjqMJ+YcKLVn/p5FHGIb64yaNg3VEIBKIibNHQlaoMcblWog
JKrDnHrm3poqfP5CPnd7VqPdYqEbK0iyI5rMouWILrjf1muA7AnUIMKA3QpKuuVOqudUb8ue6oGm
R25OTjo9EvPX4620nqWlDn63Dl1V18jXBAr1nA9RtdvsQTx7MOPBhhJPvsbQRm66KEZLC8xRem4O
RZUIUoub348IGBwZVLbhabKcI0kv6rwNTT0IcSPbatDFfzECpEWBLEBuF9FjznA3hTy0cjcogVbd
RulTf348/1trDNoZlFQhFMbYSZbfPzedrYUOxNP4UzW7U4Ye3f5jFVtTxMBCAEDB4AEovlSRmmOc
xUOtAnF4kad386e94oHiQgEyTAWjjeVDL5Y522aDeIkvx/XBTYSctCY+b5GyBA/GvXxuh5ZKT+Mm
hvyp+jNo1lFX2+OUPtltLzhu63laKuLnqSKaXg5QpKHhdA8iZTq7+6cKhs5GyRdLpPAuXuIMg04o
MfzKAj1Z27ry3yhAio/RqiBnyfPCSNI4zQnq6Hynjg6yK4F3Y/cIIJURhoBhH2AKziQ5ShwZSm/K
fhXiinYdRXDa1scB/u+dfG6xo7AdzWqEfKk7aI6nJwf6+ngEG9tpoYFbZYsmDg1baEDbbAX9S3s3
/BWLAA8bWwlXD/xsFS8TFdVWyyPX42qT7W6Qfcv6mEYf5b+YJZZsMFmlFaLo3CxBY2yGFVV8y76E
qlfOrnN7PEtb63CvgZslEN/q6HccKX5rUdfJLw1B5ufHYx1bk3Svg63UnaME2scZfeqhI9Fda/Iy
EfJscwy4PgHNRKRwZbnDCW4YaG8Vf9Z/6OmLAyxYL3DENoeAigPmYeB+4xkYsnAonD7KFb9Me7e/
2Pp+JwZ57jsF3BNXzeXEyNpG8QfjtTu1jQAhu/n9uBvQFhoeEsjpl0swDTOtjdJR/D462qGXRX9h
LpAR/T/5PMI3zOdqIomp+FQ5x/Sp2u/LY3oQJ9RwQQBrzT858UhIw56gt0tvfrbb2+fHG3TLVIBw
hvHPIdYMyO1ydlo5n7Wo0mR/MtysA1mvC6anXlTdvqlFQbxcRWSBdWzgtCBibqbJLPvtdMqHT+Xg
FdVF2Dpja6VRnA+sOFq/IXPF+Rl20lFzmGTZr5tj8hxLx8dTxaaCu6RZOTIqApACxeOQO8tJ0juN
5MSyT9HVsTjJf8rxPGknQ7mFotjkxrFGWA9qENODT8zzbpjlENUki2S/D89m7BnRYXcrc8aIca+C
TeadZUpzaRjUCaMhybVBv1URH93GkjMuRhgmC39pPB+GlFfganS02bet0pWK1kVTxFF5SahgVbam
6l4P+/1iHEMeO4k++5J+jJqDk50LEWU22zf8wqNCE5weCEbjUc05BCO8nKLVndkPladpfEY9S/9l
EFEpb44DuWi4l+wltHqM1q0ZWb08+5NyrutznZ/L/aExVvAGFmUUvaPqgX9ryU4v2ToIxn3zEKfJ
QZ+L/d4lilmAnzUBQgDYlVsL0oRlD/9v8uf2AOcv8R4fwI0tBbzSG+2tzU4gtw4dURNcFbLmN+ap
tX9ZZYSYwEnEQryx2oh6ozMOyPWQ9Obhgz2CTHOVKJofpy9ZW3v1RIEk+5MXzmEIBS+7rREhUIb3
I95eG7a9VvUoTUfdt+PmqBvPaNKtdW66mxkfhx1FDv+vh48rNoyvFi2idX+wP1i0crvdFV+cAs4Z
LKUWr1QNCuTkGZiNNBYs/cbpwKZSsKlYdStcwuUpzwyiFWiqYfhF+1Kplyp/UdqdhAdvc4TI3NvD
BeAZbvMOSRjNrVwaPtWbo2IP3vgXjg4G8a8G7gLJqN1S0ywMP41v43EUUU5s3E/IRQDrACpcBq/l
xFNljmheKrpvossCeafTZ8c8xck7lN0LH6yb63Gni7tqp2bUe2SkdD/vVDdVD3bpddZfPCUXA+IW
vevqKW7elLSHf+T9sV4YWTBDoSQEXgm4KJZbyprKUXLKUvel6lLGl8tjW7Xhi6CoDNkOAKXAncUH
JBLNTLNMCXEgUlf6kYmQrlvzfy+eW+u86MyJVlT3ex3NnA5t/WLrgmQB84u5W28xAm6J7TAjQ59h
BGF+RgC5yL1Iu+TSEcCNwh3N/V40DjZgf1gI9sPZ9sJphjIZE90fGc/bkXYCS7u5HqA+ZJAsZCb4
12qRjMAaGrPuG9G5TF1HxI67tSBAHmNHgZkdOS7OeqCJQWWnZan62nDq8pNWuYmIdnzrsrhXwa15
Gg1DihyL6kco7Jm9UX0uokOyuxQLlhwuJ4N4As60opUdSCiZhRKqvpEdotdedIdvrQM8aE1D6tpG
KQ83T8MsFYquNSoerC9W+cEQUY5v3d7wmvEEANILgWVOfmsYZpx1+PzO+BbZn9PsRFCX1H/WnK+P
D/jWarBKGObpMKvLPWkqFbHwuZcQn6ifqHMs5ye9eVJEbAhbh/BeC3cslLyx46zAcKhzmMdT+A68
0YN1psTV/hDyF5csg6QgiooH4aquOqyQsJqkFEtfH+vfeXwRAvS3Vp8lmdEICK8Chyc6z4x0Lhy2
uXojoOgLLGqBtrkoACa+cS7hEHI2K+snrewR58YIvPC9JB/q96MIdLF10hnPxv/p4G4lC5yLkuQY
7D3+PRpPrXLp+j+P99bmNAH3goAO+zG5VY+7imaaQRRflT5Z8TNabeyVj2ZPCJbDmYYrhSr65dVH
Ghlt1wcDjnSRuvWPQRadwvUAANoFUx4MLqAXaFu1VDDLKt77Enzo8d1cmm7e7gYqshIoVPkwCDpD
2HJBHaJMYy0lBsx5LB/tMTlEs+D6WxsS1OQDRAgwJDzDVfF/SMBNnXSZ7letNyffULuNbLMcftc0
b/9isNSLinISMFTyFrGppwhtSVrdJ+9H85nkT38jHtFBVDcCG8lHs8dWbXojxsUnJ+96UGw217+Q
D58ZeU7WVpcHUtc5eGckioxCMx3S/tyq/mP56+OGecHTm7EXMawl56ZFVjrasRMZyCfg1XoB+08i
cqY2ditj2mAvS9Q0rHoAAWJThoYuyf6J6PK5oHspcvG0Y14geP9BAo48IXecjXKupSKHxdCb6fih
q8bj4yna+H7GYgeDhMY2aGHJXUWKnscFHRLNl+xvvd9V+1cY7ouFVQAoFS4hd9YAI8hYV07NB/9u
OXzR98fhEY/4V/7qcRqmuWXWtuYP0Z+peInHwnXG8/4pgkFiJLBA1QJ0tjRItQFiGEMZND/BBqLf
G13kv663KUIFiK3AecIhwF5dKpDbEeSsZdz7UnrKUKpHXRoKDMWWCpDC4NYE1YO2iq40RpugvlVq
/Wq+RJafJhdNRCi8qcJCnxPwCqMkhkfLNR1Fh2ldb30lPehoZ6i4hi0YxfqKho17qyEG7GINsamj
RB1JZQ1+OH5H9dwYP5fzwd6fJAStAxIisN9ImAOqslwOdSqMSJ7MwXfAmB+V1I12ZxWggLHMmvD4
4WlyZ87JtBhJ7XD0y68x+ayLIAtrv28pntuvaPKt2n0B8XIJrH/kWSHAcqo7mKrb1m7m9J4sCdAw
64Vh8X8YEJanX1sRrY6oYkph4aMFrjOorh4faagdyr1dcOGT4y5CcQwjHMZLgFsaIJPyrteV3C9c
E7h2R4htX9/cEA7XXwXEEPVj/FMPaMl8jOcp9yNUeR/NP87kqspR1MVqfVSYlresGzj7V02mkJWJ
ZtpDSwJEpqtVkSt677GJWD7AFxr4Orgi6VMD3O25DxYoUPjEIv6bTfngEAFsBSgrkBIsz0jUaE1X
Ij/po1owO2jh7osbVgrtjoHiYtEV3q8Z0dBDM6Ik96XhasW+lR+FMLStEbA7+43xjhUMLkegozdG
1oFnyi/m3H2aIpFjsLXGrLcR2qyhUEzhI2pomh3bzRQ2fpQecqu+tMp0qfaDb2DU75Rwb5a5S7qG
jlCSy55UuSTYe/MZb+0rkbjAasCNWs5RM2ldT9qs9g2Xjkdd8v5CPNgUEFdBlGvlvUYOOJlJPpWI
c4XADb8W3/5CPqv3heeKrAJPkFlLJB7jGvJJ+SU7y/Hn/eLxFkIuAcBU5ES4l9BUlFWco7uXTztv
uuWDu1s8oqDwzWCG0AiARz7pJlHQAU1tffn72DyP+W5YEqvE/Fc89/VzhfmKKMR3phd9muXdThPE
wzUDmBcMU6tXHArg49YCU4Mffte7bxqo8x/PzsbxAnsRslGAggOuza9tXNpSFU1p58tS7cp4hKaF
Z4kiKBs2AkoA40GcBlEnHg9uUVlCwU3W+ZlRHpIjoaL8/Ma9+UbfCoQbmhWismd5wIoCxC6dQVp/
Mt+N5TMd302sh5vgnG3NFTAScM3ApWsjiLnU4rRNFcYS5mqaMzfM/2nUf1RJRDCyNVd3SmzO6+gR
1yjMHnPVGF+rQ5cLzvLGGBgElr0jgH4GietyDCNSOHUnK40vkXOsHup5/42zkM/036WClVK2s8KA
fNQkS85t0A6ziN9zw7eA04eaLQTJWFssbhnUKHOU0U5av8EK18rk6erXJg/GPAi718enY2MxWB0D
ONBw/cCwcveC3NRKN+Zl7X9VHD+dBHO1ls7KnxlyCJWM6GDOvVc6NA5rVSrrfn3SmgtpBQzZG+Jx
2yDUh8ymxspjuaWYVaOM8lHzwzJ06zp2d/NAsLcDsGfg1EOJ0joXLEvWGBsTwjPhP8999Hvv3Jug
mYBwB3CSNWYo7atWUeLe8Kf3afOBlIIX9dpkoLQWUVDUkUDJqrd0nBsN1XNF9ZvajYxD7Xikvhid
wKHfWANQAjIAHXwXXKCcYbLtENSApJF8y83r14h8eTxH69OMJCPeQDI4SkFevcKeD5FdKVVp+7Rv
P3egIcprDWBJ6fNjNVujuFfD+Xg0NfQpsyp0VlMLV5ndftz9ksNCsMwToPrYTXwH6M5sUYqpYK31
+peK9hiC72ezvPTiGWwbwR/maeNRwhklosWqmReq4Wfpr7A9lV/l4mVUT/J8ouOf3VOF9WZwG/DS
AADKqVJsNBRPKg2hsqMcPu/uUorWGDhroExAOaaJzgkcSnw2tGjuZcn0c9WNy0srelFtrPRCPmeS
bCrHk6xQy1euNUlcO+wE/saGAgT34MwAqY0XrsoNIE6krJnKSvab57j/RKbdAAJzIZ77/l5FHz0p
aWQ/cS3iAii+e3UX4rmDUGroXZ2NEE8NL44OVAQl3TBKaA5rw6riOYsp4nYPCpFITBIAwuT8T6G+
kOiJSCenFhyHjTVYaGFfcXdHy5MFGpQKyDbN+KeQPyXk9HiW1qOw8JRFPBIjQXMJ/rh1iSTrKYBt
/pAC5XKsOsCQ3Fn0dGZzsTzU0IKQJxoOs0gJbzPoEHczmqBMvuWcs/mjNH3sREUT64limXAwEiJU
Aqo3/u05J2qqNHFTBB/tWndhV3YfBtTp4dtZ4J4ZC869AJQRiXInKgKD5K6tJO7+FA2iSeA+Bd8R
PFYwuCxXWq2NOMtsmgddCuqQU7R7Iy3E8359QipcrhbER+pnRoUR3R5vpK35N5AtRpAPD0S0tlt+
Ph1rqsS2kgWgBnLVTnGL3YgE9Es0jbcUFhwwnkpJDbO0nsIsCxK3IV+LYve1hpgO8IRoEIe2wHjA
Lb9/lvPSske5CtQcDLSNi9pe7/EMrW82aGD8s/BjcHXyDmquj0qrFEoFrqxDJLuF8y5WXDl7yWN0
+dydjUPkHvlc5DgQbYXLtBxN10r5LGdzFXiN88FxvK47mK4y7j4T0ILjwCp8cI3yxAwZOHWbcEBT
AD2TPTI7h2Z/Qd1SA+eTjXaKR/UIDWmXHwYqe0N1frwqawMIDUhwMDgh3HqV7es7A+uAsjwpHLkM
quQ5KxDCvTTdcyuCu6xPB9wlLP4bExsSdJwZD6fGLGeckaBpS5SYuChnFRjyLQ3ICr0B/t5qrZfj
sKI4Gp3QrgKNfs6LT7s5KMGwB3YjZGyQBcerkTN/EilmJaU0CybyaYwP+f7TDfkI+VjYUHC/eTxQ
iWyQ5aQkRTdxcIoZmttKl90LjXbi8GZQ+MFWgnusKwadzallXFz6qZTem/UzALdpJfA6NrYTi3yi
lhgFmoxtf7kMxFTS1B76PJDcpP7nn8T5VQsO3YYZQQQIbV0Ybh/GltuwCYLHo9HCkEtG8hIPhicN
uleB1H+U3Xh0q+br43nb2FgLfdyI0qgifR1DXx9NR1Nvj7Io+bT2DhD2xgmEowlXedUKspfjeUxG
EDiS6mSTyNVtt9IFx3xrFCydb4GHkkFROG8wBOd0nhOlCLrpu6r+M4sQHFtjQMAVnSzhE7KAzXLd
ldSyutRWQXJ51VrXqd/R1H+8Dls7i9koYMFwUWPGlhqqBHjfGkSzQZEd9fyTFF+RblQE23dzmkDw
DjuC4DfyKUslqPou7axN8qBy/smuXSzYS1uzxBLv2L9baDY7jUA6NRtZUM7/aM5npfqiTn8eT9OW
CkSb/rdkUFmVghRx1KdTRbKg6l9s69yPnkoEngizdUtvFhkahJpgShiqhi//dapWA/VyngZO5ssY
Qvy5VDV3wh+Z3B6PZmM9gGtCHySsCApQVod9zHCR9waMlvVqogBVsB6b4tFoARVGCNsgvrVcbjLN
pG4pGBDTG+0Owg5Iq4lSUYuDBDyC4vgXYkNL8WFm99FM5Oo6jB8RQHIn5VTXRz06y+Fu9xwKLMZ8
hNucBRvZSO+ucW0sh66uu/KqZdnhXIYiAqetoeBuYk89cMmt2MLNSZrUyG4hXwGv8OSBUMtrfjXV
j6j4uXPJ2VQhf4AXJU4KBrUcSZrErTbmen01gWA8ZqLGo6slR0UAesoizc+qs1flGmonDbVmFvU1
ry+S/KzsTbEwjlzkkYFLZv07+GTy/5B2ZTtyKsv2i5CYh1eghh7sol3t8QXZ3t6QzJBMydfflX10
j4sEFaLP9vYgtZRBDhEZGbFiBc3TsNezuLk22r/RQSs2tHvt61ErDRieAb8W78n54kxDYdqpqTZX
R/V/t7vJifDxt6PzQ3BziKouNzuLaM21zn96prbxwlhYJmF0frHfjK4nbdSjYUFz/ZGwT9KPofuy
9+AAgoL4KCoTUQqH7M18fISCnLKPuuaqkENJDls04culnw8vaNgoyxktMgzf0WdSfc62CExWxgfC
ErktFF3hlhb77wxTlKZjnozXwRp8o2x89evu9UE/NvgAqCUHMZSIy4pCmsUm6YZr7Lg0/hBL+8dH
io/3b8S1s+TNNBWzZjYKrq7tkToVYq9b8Th+uGf3DgiaYEuRXEeIA3BgYYOnPM2YasXG1Ul/GMmV
oJZLPm5BgpenFCFLkK9AiVfpOY2Qoc6L6Ff6SdNGv6X5Id6igl/Z6pkMwcvoW6uFiw4ZhKg+Gb7U
2ta7keuSuFTIIOsICfE3kfj+1cuuy4kCCVXs59pHWJNjVvyR2QOqHlO5f7h/slbWDF4A6A+Q1+eg
VP7zG82WQcaaFaDxutqTfE5lHzyFaAt+2i8EdCaguORdZiFnLqSqdCWMBqZdrf7rZB167VzuJsNG
PhZvClzaqDxe4kPQ1DG0ojzVoIK+kpyj1r0/hZV9Rw4K2Vjg/fCf+MgzEKbWYlpo11w6UMNTdrN0
8qQBklD8QY/eo6KG56kcOil17Gtr/Bp+xjTb+P6Vfb4dX4zom9RC3xOEUq9Z1fNeEjpoEM0tcu2V
RZoJEZwmpYmYHRcQgk7ItXmWNo7R2vC4N0EsA78P4Ub+85uzqiZ0AvbStPB6ePwT2RuasBwd8HW8
skC3C2of5K7no6MpqCZppNOubfMkPdj5+f4BWlrA+fDC2pR6qqs0xvBy9exYD/30MLCTle7O66Oc
8XYWgn3K8mmoMqnVrsX0expfya/7s9haJMGOqxWtItwO2rVqz/mHQtvY4dVFgj1CuB22D/HS+R4A
kFCYpDLw9fLRTl1Wufqf0tmbsMYS4X0I6C7am+NBLZi8sFLitEpw2eWj7jqsdIt6Q9nWVgkYYTTA
RGgRz0U+zZuDCoKfIieJY1zRwcUlIP/f3TSNT+FGgDUXYCbllFTI6187rXcH2w/ldu9rmpfFgjYA
b3ZkViBrLkGqew3xRVW/fqnQMdoMt4IOa0uErARH4iNwvYjygr4+JVrVmdehzLymda1B2tgEvgbz
exR+ANo54oGI2Dtas81n0KV6jHu6ta798HGKfCd/GE7NJ6fYrxEzMYJrLOVJGjk2xFTE1/1od2tE
uExIcAGljYgGwObCPthTyFAG3OrXmB5of2i3CpXf7t75MiHog7o2aAS4d3Cq5suk2YVTFLYcXpUL
tQxXLSI3NH5X+meHlJ5UeUrnVnsbzuOGRm0E0kUAdALKKUacws4sbWuswmscRadQko4ve60Ux4vw
GgmkLQCKEPSvzFuHApVCXjvmtu1BMjeiKMvDi/HhY3JfE4gakX0kNcw477SUvCZoNgQ6vv3KgfHR
OwK8kfxvMZTldFUnZ8BZXBW1ca38BFzeOxboRoBwqmg46hWrIaCSj/RVVncbD/gxeJ8jKvpWmSkM
L/ctavirSLoi3pdWwENupIiW64/xsQNA+nGPUgzOpEokteUQStfceiqU07BVGLt0ltAq9E0pOIRt
YTpUqUUUTTHSV3t6KJzXxDwWbPclNBchmI1irA25ayHCkHxE3/JoL0IB7jaPGIMICVfdgpstAt4y
NQo7fdXlh/yx3GKzWNkBQER0RHtQRoBHleDN9EOcDfkkJa/F77j18t3cdfh6XM64fVBiA7olYXXS
OlfzmjnpK9qnoD6h/Lr3+M+HFyLeat+YrdVj+Lx4srsPjbVx/pdXz2x8W3BjQOlnp72O8ZXOq6wc
rAluWropaTxiZxt+5cpZxYMKQRNkAXFli6GTMTHNOHPy4tUyP5dd747jSZk25rN0yzg47q8Mfhpu
/Jk6p0juV5AhHaoBZIIHJUrc8LB7U2ZCBLfMBgt/mIUQUqKifkqepmK/SiCYi4sHzWyQ8RVLbQca
mkUYZsXrF8o+jMleCB4CuBgTsWAFPSkWQL8065sxKmLrmqe/2tLTdrdOwfhAh6LqDHuBdJCwB1nZ
ZyiXC83rKPvkYbPb04pCz4YXVj+V0MwS3ZfNa0/GY0auZco2DtGqBMDjkG7Hla+L/limEnPqpwEL
1FguAcuEMWxIWFEFZBtw6aDaiJMCCEYpCdF6U65t6wouxL4+mOkx3GrTt6IJKH2AX4yn+pvKzTWh
JIaulrS3r8BLenrysZSeqqjxst3VBCpSD4jLgF8bpP5Ijs/lVDnJiGZ39jVKqqfwMd90YVZM1EyA
YGFjNY4b1o/2Nf23oX7sHA3iWZlvbVVjCgsG6DQHpOJJjQwEUuQi2UekOn0OsivtlRhP305l8Zx+
22U2/iMAtS5InCCJsriJMkpb0Nx32qvcR76FrsW96v9vEtT5XtC8BfQixhRQGSGdwndMQEVBAR50
cGXgzwiXUVzgoVVSBcPr0okk8Xmfs8oXCMFpzqGKhxaWSNTsBKmU2Bz1V0391/kZaV/ur464wejd
jdA0yMzgMHHNE5TOkWmXN1GZvMSxXyluY75oqT9oG8EZQbVR9YWXIgpreBARODwRsUhLjdrRUMco
HH5Qmtek+TJqO9fpTQS/HbBiNsjHBJVLlaGGV2ZHL2FztJVrkQT3F0qwf3wKFowf2DBQ1st1e36M
CnSOZs4UhUGdRK6iv6o7W26+CYDLDZQ5kmQgFBQmkBVFJ6lUd4J8OMhHqz/s/374rCjoBb6cE2DP
v1+xK4spkeEEWf/xuTf2dQZ7+3jkpRG64r1cF2DOUdYKRS4tBw21cDN8HfKNF8/KMQW9PAK4/IhC
0bT51yemlGgsHqIXarhh8lszPdVxm2jDq1+Xgu7VcFoR1xBf63kEjNQ0ytFLpD5q6MpneHFxaree
zyvKwOFeiP8g/Y3EsahyWl/VPdKkQdYYLtOAPXnYSQTAtwMPOMB3YZVwlkQye8UO26lBKjZoW09v
zptttVYWCtUoCLPC6YCLLwZbc5nYKWtlnNUSdF+DKzuPFTiqh534HMwDuw64EQB+JhbKFg7tmNlG
pDaRE0y/2/SSfen63ecWAjgdrwbGHEAFBOsaGXbRGJFtB0X0DEZYc59X+fb9AM1gqXhzPvxrfmwV
iSKMkal2YElH9sFINszq0ibxjUbRPMqPEP0Ro3zNOJjG5NhT0CkPpvo8lce9NgMbAKZZ3mwdzR00
4W4raERNpxinoO0+jslDvMWDt/b9N+OLvcSH0JJshWB855KF3rjTocTq4xeyliBs51UEoss6WjZi
0WM4BQhSupr8iJwlS7bYU9fmcCtEOKLUyI3BBBFlkILiS3J3xpIWcxC2wJmISdEvfgos3dNL1FB9
37/FyFehptZGvQUyvPMTyqyamWklTUFOfwRU+3l/9KWpQ9URBxFxqlSEm4Wvx1PC0UjRGYHiXBQa
NMUTI6/3RaysP+coQH0ZkocolBNUTK4ksM7otRGgjZebPcbRP/fH5594E2DlG4CKWuRxYYLwOhGB
SpmaTsDdh1agFv9M7SknzAVHhYt2ZK6s+PCON+Lea/PhR9bGrGC8xSwZC9uW4/3NAPbVY8NjYm51
Bt6SIGx532RpPKDWKYhwWee2S63X+0u2vB0AxUdwCZYDFGWLZmSl7RR2hehYUObGwXSOg05cpGzc
qNtJj6XhEkLjOSwXkBugqrD4l9xENhj65xWD1WkBLRwvZq5EtwL4ixPMJQCZj7owPIUWid3RkOww
I7UadOWT/kcdnpSdHRLf5gBUIv7HfcpRnPM5SGZvo8m3ogd55vb5Q27vNeLIAWFlEFx66/YkRlsH
RcIzNVTHwCwOhfSUttf7u72yQhriMgA3oz58mbrvskTS865igZyhJfMHnT5K8V7fG1NA2QKi6RDA
MQLzJTKjMtOLKpoCtNI9a7mPdPs7FgmeK0fZWWh7JgtWXCapbZehyoIiB9FJRbxE36vX3F9CMhGm
hDNTi0nFzBlLs7G0MdCi3M2L0n3HOQK0CChE2EL04xZZPOy2VpzWmNTAzimaVZ2kLX4vIebAD+pM
gLALja5lHbh61ADVNq6iHePuYagiL0m+d+q+rNx/RAGWDbAxjwqI/QblCfGCJCu0wDJ/m+HPdP9u
c037/+FVIcA7ps5ksyLD8G6lJu6U7b61gWNC4ISTGqHAA1xc8wOLZpIG+E5kFqAYLKzcdOPSXlE5
nhtA5xZe377oY9Q0I0GsLJkChX4zB9dsT9pO8ie+AzMR/BK5saw6Nc2xp/kUEMvXfzbKIW/OdItJ
fXETvQkBDTIq5/GkFhnjqJKrGp0gRJt8g3nF3ujVfybxd3wh9BMyCSzRUQUHsDr2zilSjkN7VseN
wPT6bvyVIhhw2tqsK3pI0VDNq7nkm7Y1j1UJqGIErAxMhwuAYlhQEAh3FguM8kPReyMNyNY9t7YV
OK2ITiNkCTMoKHfa2oQxSYcba7itW27hEdZmcDu8GNywW9PJewwfd5av/ulfepSO3L+H+BfOHDUc
JrQnhUIgQMALoOcnllHAf1iCSlWU8ZDKix6m0TN3tn18UwsdNdtgCAR3/qLWULYkNJEmMk4UPUqH
cTrsnwOiPzxzBnzUAoGdwtmhCOKwwLFOieRP2YfIPodbare2GdwdADcqXCcA1uYrZUxhGRc6YUEy
PMXfutqX43fMg3e6Q10K4saArc8lRHUfh3YzTUEWXkr9xc5kd0g8aQt1x29lcctvxIjUGDmqLUJJ
xW4Uig9Sy2b6WtJHxfBzFZ1Xz/e3ZuX2gyuICLiN7BM/YfMpNTYZnC7EQ8yQXmBLcnasmicEocyt
mMeKJvJQF6J0aFmOeJegiVRWWMqsTg7K6TWcjsbwcH8iq+MjJ8FPMRRe9BOqMsqVfqyVgDreyNx6
K/u+Nb7w/XIzRUWnZUqgOomXovKz3v3kRl6ZY14RD0fCDgd4vhVyG6t5xjQ5kOPUVf3J2QmE5FoO
UA1nYQVwHo05heNb2XTIc2RDAvsDSzQXjcw2nMEVW8V5WJGCghuy5DHtilQuJP6qn0p3GDzzi+Qc
ULl3f6NX1BxlO4i5I9DHszfCvaRZhW01Fp72fQ2fVgUfoS67fbzVKHVtv+FxInwA8ldwswrOlJqG
uhVOFEqotZ7jUK/YG0TDbuCBxyOAKPAGoGa+3U2kG4VcmXBFQLpmPCXjFrp9fQZ/BQgnVjMnBJJa
bQr0+mgOj+2f/fvA0flojoosPILX8+8fm8FqWahMQfKdyY+2FoRbxFarE+CNxVGBiYCL6Ec51hBP
idNNcP3/qQrXAMHb/SksBWiosAesk3NRA3IpaFwJ2jhDIcy8lMojeSLh7h2eDy+8vsCIaypTgeGL
Z7v0nK3+9EtFQNkiluUtMYHksqDOVpHopZwbxkWp0f/uaJFzszu7As6yGxEi8lWjYVPEFUQ4xy49
7i2dgkHiOEhUX8LLBFOc+IZXyqjQauj6RemP1cGINu62pTmCHeXF1RABgyFSpFoRwKhKpNgXZbx2
uNBqg6KI5KxvuQUrx4jTcMC1AY6DpyfmmkATEtWS0tsXIv/onwr72/1TutxnHqNBd1teLsSzgPPh
o0xpeymf8ktfurLRuxbV3GYjRbScAphEOBUUoFn8mhCVuWSGnmpldmHEK18Y8e9PgX/i3KOZD8/F
3zy7EqUd4sHA8KHxfSIHqX0+DOFL3Z6S9qTsxDnjVCHJZXGqBsRX4M0KLg2o/qzEbkt6qVSfSqey
3DhWy7Xi4GD+mEDJOFLkgtWI9UqlWVvTS/tPn7k7CSHfvh4OEk82AmW5SDk6aVbXyZTSy+hKA3MT
lEfe34ulx4cySNC14N21FryOUe+egW5cubCy8drYbZzOL6MDRSNQ+XBf1MpKQRQHi+JPPrP5tlPE
Vuik6cpFMx8y80XZiUfhI8JV4gFG3rpqQS0/OUSaatROXFS0npZVdDLdarm31D2cozevDO4xIlyC
7oWUUa0JNe2iG8epemTTkZHj7kWCCPis0HFYcTGdMxEsYEZN7ZL0pzL22VbkfWUK/O7EHsCULzP8
RhrlKhqZj5epeZCcY6Q9a1sxuqWhfeMrAeEefCUEiARfKZ2SSJELiEAlXQh/7GxNnjPsVztOivJf
IYJaqwYKbUdUNF4kB9xWbrJVo7JcJ+TSTPTcRYE1ILxiORibpslIQ7W7SIqvVD7LjuNWmd5S9XAK
kZDlUL8V8L+ho7ZjAHnjBYrdp16Re4jgoPFCt7MuDIqBZmvIDXIaagRmRd9SVmKi90rdXUK9BGrx
a75FBb806LiS4Bnj3QikOVA2c822bUlJ07SFgM/hZyX3bHZCP7/C04pTM+x2o1CBC2IOuOJgc1x0
7OFESNJkpeoFrdeS+hQ7G5fT8vTyCl8E+8FlAto6EataDWleWjDql4E+J8kREDqFHtmvvVrOheBw
Ycl4jyZhwVSpj80ij9VLrPq15nb7tZyz+4JPCwWHYJsQeUHR1CiaCuj/hclgiH7KVd/aggqtKMit
CFHLaSSX1ACh8CVFjjDyiAq80MbdtCVCWCUGVFvh5BChjU/pjz55aLbaPy0l4Coy4PAjawTDLnq0
fUemMq+dMuimH2b2UJb9NovTlgxhFmB+HzNDlcqgkD5kxVlHgbT29f5x4i7l3KHCgQWEnpNlwCUU
76W+6wmJiBUHLPdLO+gp+tB4HVxc+sKiz/dlLW9xCwlC5F9gUuCYiCEivY87qjc9CVrt4WqEu806
mnhznhrgIYG0EktYSdWpsW6EJDDgpI+eY327//UrmzEbX/DW5FIbEfLA+FH+ICfnSj6RcreB4lNA
LzFEbngtPF/AG+/WNiTcfkQmgWwOPittj/2+P4e1HQB0y0BmB2EbXB1zAWrIlAI3UxyEj+x7tt9f
5vVuf0fn9vHm81W5LQmA4nGgSbr7saq3lHp5683HF3agnXI2KA6+nnQ8WX5Qyx+p/LOPLvtv8Lkg
rjQ3E5n0IrcrLugySL/to5T9/N+2QXAGE6mwSKJj/EJz697bYhReOam8iw1KG+GyIn4m7LISFnJd
O04USJEv/bLpafNBvHKOUJsEy4FXMVdnwTClud1KZGqyQDGiz7n2oCDGvHuJePwd1b54d6HiQDhL
miYNEtHLKAjJY/TojBuatlwi+OJIZyNUjQwkUjrzHQZku5FR5dYGknFQ0Filpyk42w975zAXIqyS
HVsNbqGsDZzsuVc/dN47hucvSCTk0ZRJpKVs0zwsAZ7rAnn6oBiPxU6aVvh++HyMC0cAOr3AlGaZ
bNQmIu1B0rw4XrizyPdteE5FA2iExX8JkYLBtGJFTuQuMLJL/HPcSQu+GF6wpTEzlKRzpi4IMz9p
f6Z0LzISq4NUB7CFMNWIEAg6rBegDWwnswtSvXezowGU5/3tXTuiNwIc4YjavVVaUaZ3QWn6ieqr
9klvTvdFLNV4NgcRaStZEZHHUesCvSUHlUp+9ed/E6DO1Qx3PYnTGnNorV/Gr1B7z/DoVcBBBEjX
iLgXcN+10mSMXRCdFTV1O3uLrGR1gRCRQ/SHxznE4gVzAGKl7qACcviRPMrVvkLPtzPKSagt9BEC
GkwWttgBpr1RCqcLnDMBQWc37Y9Lw63D4ADUoAAD1m6+/nIdqx1rWQ0n9cFKXu16I9q3ckbBpc1z
pAo8Yfh28/GpXfat2bU0qOihkvzSOrfpYfcR4v1qUCfEDfXCZYmzuinAEEkDvUCI6Ump/rk//vLR
hlQWB5sDhgIbKjbybBHWHSJFqwJdP8qmm5vPxDkpZKP6Ym2hcCODGsjm9Hriq61CD8y8rocqaDqv
rR6y6RDuT71jIoCxoZSeZ97FNEqYyJk82Q4mwtxK8dKtque1hcKbVgfQD8h/XP/zvXYavGxD1MME
WvwT7LJegYdCYvhas9tHRfWiAbIvhJD5uRUMt1qNoz2MlAZhK7lgvt5Kiq/oNFKL2AmwlOHVI1Ya
prmso3VrwoL+m6o8kS2WptXhgZ1STY63BGvYfJk4FySo0EoWZM+x+cPSv94/rqvDwxhx3kFUbotM
UyPSH7YyAa0ILjdPAsSCbnnZqxLwhsIrBHczOlnPJxBHsoIYg9YHuoY0QVW5W2GSNQEohUXGEsQb
vIR7LiBSqzjtTKkDuqxhz065G24EDCH6bqMVFWc0Es+PFhpVolO7C6bqUCTHQfL17rh/EwAgBL4M
ERhu+4QZUJaHTJ76gKIB96HCH/vHR6IJIWkDj3Kc0vn4aZkNeCh2Y6CrL6bxaSefOb92UFCI2A5n
yIeeCbdC39CC1Y3UB1Fr+r+kZgsbt7bByIPyBBDqwRCknH9+WXVZNE3JACjIzz49q/GG27JiTNH+
i6fkcESR8hMOEAmVUbap0wese1abJ41cOvqyfwduRIhKIMVN47AUIgoncfU4d+0N533Fmmqc8piX
OwOzK4bZSiYp0tiagKyFRzv/yNSPQ3eWN0IiawuFimTEIhEXWRZVR6nZjWPbsaBTX9AZjJJTsz/q
gtQryAyQeADNJ56C871WGlajapiyQCKfJa8br/f3gW/lPDwFaAOPFzm83yziOvPhx44OtjmqU1A3
R9p44NwIlecUNqlz8/R5kP374lZOrg7GHsTBYJ/A6SdEGDSKxGmuh/BXG3SmB5sv2cJSrGyJDqsH
0AmYK5bQ1NjRkDOzYJ0iyfZq9UMmfZSbcv80gF/j5Sq8C8yi1nPQKMwjTXvwgf/M3LL/tnuVZsML
m5KMhZVYGUHjESDW6KnM3mGgQHwCzmbYKcBCxKKbZuxHg5ROGwC0lhyVnaX63P7Nhue6eRPesRKm
kbrC8BFKIuRLb+ykvF0IEI5RVpnEqrKwDchku+z7tNlBZeUUIfSMBwkCqbCwYjGvrMMnHsZ4CMzY
G203KZ7acb9r/0aVjsctsg2GGERi6HE2sNTsg6YipwKZhmk4lO94wBl4PEDFAQBavh8YIRYxSDQG
NUpJ3aLYMLIr6jwbXrjoolbP2ORIQ6BEfll471EzBJGACuG8Gws8RdYDhTioKa7ptvIV/N64hNZ2
mZfmgd6GmwrR47bickIY0hgDYJpb9KTMvUnb72ng6ckrzwGcgcfNP+FGFfp4DFNrmMYAeXz3gHfk
/vFBWIGLAYBgOMPio6S3I73rzXYM1NHrUP0Xb5zSlWuUFy7yp62FPgiW8P14MU4jDcMBmub9kn/S
3q22+mGvHCIkW9H8gFMbo6JXOEQgPullQIKHoM2OU37a2f0FtgLvBLhiCERyiJTorqaOpIUjd7cH
8kdW3NHYH5WfCxCWKO/a1gAKGP78C1Of4vFh72WA4VHYzt/PnL1SWJ5CUUaNpnD2rCF0J/2ramxs
8VIL5gIEb7LrUUAaAl0c6M1x7A9Nchl3trX/zx4gfMRf5zySJNjrgcS13TZ2H6T1x0i6GBvX8coM
QKGBMBIQ65w0TFiipgFdnNHQLsjl8mDl5CTj98jyw+6dAJUhKqjgFUMlxGI/h1FS6LHSBu3FHJ2D
Ku9/9oCh50aAsExtosqFnmkQABbawQ7dWNvY66WuwU1FYT4CJShZxdtwbo700KZx6CT2JTcrt8w1
L5M3AjFrEoCuw1kFgRvStoIEjTiDLIGPmyMneK6w30gsbI0vnFZLKkPD6RPnojOvzXz6dfcewx/6
+/nafIGIbPUDazH8UHljXoBwa9ptsUHebgFJyeEFaJHHJ3hzI9RRC4ZVVM1fGtD1o+2V2231ol5d
ohsJgkFqGlYOtQoJcfEyfbG2qDZWtA3tcHg+Gzcnf5/PJ9CmasMcI3UuU3aMEnSXeyD7bzXwbvJ0
OS+sBReGcIjGOEkpRUjxApC9a8il63zZv80c2AOopsJ7UQseqqOVuCu60LoMXjm+ttHGq2p5a2J9
boYXFLkyhslQewxfMILONOfYOFb1Q2rvP0qoxwKuB/SeWCcRNksiTcsGPQ8vcump5KNR/Ny9SrPx
BWVAq3RZ6YDyuEya59RHbb/7CIeH17y+AWYXUBu9mKR6mJrwYo2fEjdPXu5//spBnQ0vmIokwiOn
6DE8oG5d59qTv0UrtKJpMwnCAmVoT6JPHSTUnt0dMuV4fwKrw1tIMKD5DI/DCO/AHg/ppLDa8JIb
svugp/srfVDjBYYNdFdBlm1hikY9l4jWDeHFN/POs8HVsv/7b8cXLAWrYkOO7T68JOBhjJ606R2W
Tje4a4RKLxwlsTEecjJS2oMh5lJIP+345xYYeu0A3Qy/4GGkOg2HFGZIGZ8y41dk/FKljQt5xVJw
qgWwFr2BfMUZqKZUMl3BEmntwTz052x6YtY/+7cB1zHinODwQhWnEEKqw6gDPBb3AeqM4WG71bRF
0L9yUA0kycH//saUI+YJyy61o6bozUv3wVavRvf9/gRWFgl0DsAUgj0K6TAxyxYVaP5A2ti69GPx
GOvn+KNTHqN8J7E391JRKojXJjeny+cgMpF605UQ0ymn6NB1p/uzWDlNs+GFS2GiZpmEDYaXLqbz
xXbt4ct9AXyAeSwPD03Am7gqg/dChP3VjoZOIo0tXVSSuWFgtxd4X0PrIvm8/+JBLg+BeTxI4AaI
lV2SOaQZ1UGzwPTajVovdTZ2fGWtOB0MV2s4SsBIzH2MzsksUuq5c4ky33Dcgh0UtrEdK2d2JoIf
uhs/zCpq1SBVAUfyJTZPQ3K8vxkrwyNwgSc/wNzIR4puHimnEcYXtrv9RsHqjdO6sQcrS+QgJc+z
ziiMWsSPIrgYldwWcQBGIV06o3etpG24MWtzQPQCBT8IAIAQjgePb5aoH5KhGDQNGKHHyTp2xXn/
Er3160HyHygk8dlWKyMdByePg8F+Gr1E3f9wRgYMFW/Iz3Mot+BEInpERr1r4sCy/oxt4jqv9z9/
bQNuxxcu/7IARqvOMX6l4yXi5ZlHd/IYc4uEbCMWHj4qorQiO5jFJjka6BReaKF6RnYui61TtLbF
txIELZDC0QgrRF8ufRf07JDYGzZpa3zB6LVNmsSZifHlP3niG/07jtDt5wseEpNN4JAbDF+E8OI9
vdp/PWMP4HkhzI/4hchKMBgA72qTHKJu5ZGohZu1D6XReqO18WrmyyyYbiQsQFPFWfPgywvLVHdy
kSRg+rn0vatPL0evV3/cP62LjUDGmfdigMEA0maRUpVsPNuoMkmXLPPKya3SvTshjC9YbJ3BhSQG
xpeu41MZ3P/4hapxyDFy8sDLI5qN987cEGmM2Lmd6tLFVqRTND4Y6QmFRhsXwpYQvoI31k4i/VTJ
tSFdKvszS1H9/jGv9pokPg90TsTlycPxYt5F1/AksfQGDsBpNL4UysYer84ABUqoCkQ+cpGWiuFL
ojS9iQI9PYVoJ6EeoupwfycWBxVdF1C6DzIy3AhwygR7EbWaHFO9NS6JovlUOcalZ+aJp2z1o1uZ
Ch49HDSEVpMciDHfjKzTnXJsUBFq2OdSeSqLo73VDnBlKjMRgu2ogHrLsxIiJMXVABIeH2M0yfpn
93ohjwTahjd6KuzJfB7JVKXpQFBxaqdoO3ROaq9MXafaXVTCC8c4PRj4w3lcT1CQHIVdTTo09sUq
X/vmlMSeE28E3taW61aEoB5dTktLiSobFR9fy+xcd44ry6dB2zhgK3ZKB/wJMVbgGkB6Js7E6JKE
dZF9ib0GtTcOGBbu78jayQLXMJikUMqApzX/+Y2a52HX6uAfsS915uqpn6RneYvxbG2pbkUISqI5
IDTUuQiqvKSRa8lemDxH3+7PY3WhkPEBkwb4ixa2xMgSpk+JbF0a45MUBsk79sExgRJD2gHaLuKg
SqbZJWJO4SVG7xvZq6q9KCIQ5iEEijIxXmO3qCaxitRuHEpM1CidZCRAk4O0RTSystMzEcI29HUH
WnoGEV15tAvVVSPJLXZ7IFBu9LAAmoGzPgPONT9OmRWWihaTJHCQGXtskg3HYGWXOcOqAsVGbTwY
O+bD92rFgJMxkiC3PdM3d7t/PPUDeng070OJ0uKVkitSbMZMIQGNvCZGEOu4+5DOxheUbVSqlqIX
Gwmsr4l+HKX99yneugYeWgBMch95vjpqDmYOZ6IkGI9Mv8ryp/1fD5CbhopfHFIImQ8fWhqT+9FJ
At35aKANx5bXt3JAAS8AywvqSOCb2cLnSzaAeqmiJkFXBVp46quADPudGpgIEMRDj8FOJbJu63Hc
6mqFKaTkW6sfEvQxl7/uXiUktvFWx3MXpXpieMmarLBRJ5oEjX6Y3EHfMET8hM9cYySrbocXLoQw
7mk7RG0S0Mm1wx8VOcbVMQw3rOmWFOGeJgwU+k5YJ8EkPRoVemW+lhRL5b1nqdCKCwu1UtbjNKUU
lbGSBFboa+wg7WaRfFurv+MLa9XGMR4RlpwEKvbZZ43/js8HzEBHup67ToI2I16v0KnuoQ/SH9a7
0+58A/98qAMyAXivQyfm+lapsRE5eZ6CIt7VjJdC33hGrBhT7k6iqxdCSnhtCd+fl1NcTKmTBvoJ
FddTulGxsnaGeJCV9/bA9oqlnhWNa2eM1CxojJ966Q1HRz2aW23RFR62EPUBjjdvXoVoKLIC80XK
0iFUawYpPPbWXMfEN5OnLPJl6kvwZId2cpnktdpWuczq4gHODZkOz84J4RRAXNDRapgglz6Hr0Oz
35SDjh6YVoQ8ONGxsDfoq2OisfiQBUkEVN2RkF+7zy6YoAFxxMbjW8WzxSKjnWyNkCDsPunf63pv
pQnQ7rfDC6uTpqwYEgfDx5Wb6MSPx26/8nGOYSChcBdB+wTdrhqTDIqSkKCuYWWlV3k3WwqmgIIA
3KYAvoEqSjhYBc3ydmr1mJdQUK/dAuSunJ/Z8PznN363ZbIxQoMgFJfavgJXY2N/+fkQ1AK3NOpL
eDYIRWPC8GXMcoMOKPlEc1TWnvpOdZ3EcvcfImA+sTjIm+HBJQixCJil2zrlBdb/xoMfyRsWZG0S
aETD4624The1DQN4W2mW2Fij4lBmvlMeUMjyjinciBB2OS7yKWsziHDqQ4SON/57hucsYDAR3C+b
73JRjuBGbpIkyMyH1DpJG8OvmFgHmY3/Di9YCStSlaZRYvga0YGQc119cGowCB7fMQkkdlF8C6jG
ohIniQgxrbFMAgk4ojBN/HYroMUPinhaAT34rwQ+zxtlUCStyKsOPWKssnKH702+uzANynwrQIif
mKwBobSUJgHaVhTnfgvgsP79wG9zlkIonTC8k7SmFlGJBJJ1NgGq22JMWx0ffGYorgbkDZfqfH1I
ljWURfj8ZDjKjsuK/bcNlOzv+Fz+zfo3ZNJLFuKYpl+AjLV2oz756gO8Yr61lFoA0mhstaSheRKw
9Kvenlj7HiW+GV+4C0b43GkrVfj8yYv6F8zjHQpwM76w/OpIK9OO4Q3bAxrfHt5zFaDyjF9neHni
OpuvfhRVQ1TY8CPZcP7e7qYfwuLfji4sjlbUTd+HI47+N4352lZf4DUbfTu8sDY6k6omSlmCMr1j
QX1WIHX//f7yr1k5ONloOozQC2eFn68PuMHzYaiBnnNS3a1eracu98aGbVxmPL4p2iDAwqG8nG1q
kXNIS3lsW/AkBGGE0l7jY2ud4/Q8lJ8qxwEl+e5SX74tN+KEcGtjNiNDMigJFPLZTFyl/XR/0db2
BaEMjqYAsx+CrvNFI1IzGG1P4yA1/b4+Tcmp27p9NkSItThyBQK11uIZv+K7Un6h0e/R+ef+LNYM
H2dYQaUsYG+LDlBFJSVGzvAEAhgXD9602R/FRWHM3/EFw5cBQR5qBsanzjUJQbz8ryz/NtON4N7W
LPhC3phXhO7tqI2LFCzVF/ZstP/jJITbR2JVb6ktJjF23pC6ZfjJYKdNL2BNC2+W6u0hdjMJxSJT
myVZGoSVx0Y/is/RdFSid9xESC0i3I0gEO9mPl+qOLNUaVDLNNCMk37J9Y3h+VKISn47vGBqc+o0
tWph+P8j7bp65MaV7i8ioBxepU6TultO690XwWt7FahAJSr8+u9wLu7dFltoQfPBGPthYJaYqopV
p07l5Y/UPNDfNd2H6jGJ/9x6bkFv9M7MilgoclvS7YtHN8v5hMgGLQE48VyFr2ir+90ACwpA/MBs
oioRlnu+Tji1gx07bXZNNHhMyfem3dfK85CtEbLd33G4HOCcskQMAs6fdEEMm7W9IjiUwI/slajO
3UzLARLeWwHS3eiNsdDLAgLQZtyzMlSrb0YY45Foit5oCOqi+Zq8VKnq8HaK8/z6MrKvdf9l807D
K0OmCXlq0E3JFYOksGqzduLsSk/mOVlLZN1rDqRmUJeLdygKE8FiNt/mQXPzoYoSdiXo8TF8ctrt
YYy5AMkMlby3e6uFACfdNfVu6PaPl2fhnM4mIF2Eggy2MjGMX7Dvg/nc5z4qx1Lz83YpgMKJfpDI
9yH2PV+mJB1aUKOl1RVanJ24/lRHJ8pOj4Us7QWcM6TcRSH8Hekyq9VQdVFodzV/Vu43Q/v6eHjx
jXPVhLq6m+Glnej6RCkH1WJXlnG/bPy82znhWuvppTkIgDRqQwAnB4p2vlA5q0wzTSi7lvTlqpGV
7MzSFG5HF4fhxkTk1pRZJsXorflcJww93phX9ysYlIUpINSAj8drWtQBSxbCJGNo28i+Xg0lYMV1
jWdvbXjJQhBUoqJrFYYPsdHsunbfFpYI3vI7AbzAMMn53KopijYC4deVDrk36GBdu5B8+20QjqUK
CLxocyjX8TnEKmgG7ONVY6/T9IkU3THpypPSNytGaGmtbgVJ+23nqUNQiASAhZ/Q1iuGNSu3sFpA
rKGsH4AjRKl1aTM4CH/RxW4E0EX7U7EP4PEz1gJlCwoKeVeEQRGghh6Xi/tLZL9pwUJyofSP2nxz
w30TH4u1ZigLKwXzCQ0uEByoFZHMNU2jtNHRnenaWX7+57DW30joBkl3zIaXrnVjKtR1ayBdkKQB
o3B5JMkfSux1bB/6j7XU4kRQN4jbJx5jcthVt0syZLWAHtUHnfoZW1Ehi+Njs9FrDx3akZiYqxB9
cNTO7BH0rn8qwzFhu+2fL6DA6L+AoBlAO/PhQ9ts6q5oQapYvoz1aa0x0NLXIysN9DqKQ9GlUxoe
4ES1zGywW/L2+XeqrDivy6MD/gPGaISa5HyNEzG9UQdEpEdr1/A3shZSX7ptohrxv+NLa1+g+2oF
2qUYbY2+HEj8h7U9XiwSNGC/Q00ZIqKudEz7wmW6HWL1ob68cxevpe/vvXsxPoqxcHJE6aPkbCi5
khlJJfLf7bPF3xx1pxte6O6SX9tPEQShhBbRGmhZsVE3do7osV4PFebBXil3vKTbXAOMHQYHHn5E
0AxUXXMBJbq8j0wdUC9Yx3sHhRCpsXKPl9SeaAAKT0aoVjl9FTWq0zjtGF1d1dft3OMeBXB6lTha
rLismEDbiCAEnHCU+UkTYaAI14aphRi0O9FPZn8w1NcsvVod4CF+WH9Ae9yKkw+AVcVpbDfRVc98
lu3I5k432Bf4f4iDA8iO5Jk0Pjo2DD21YfBK68+WfxqN0/aDhZADnEuwzSDUKy2XpSVmWppVfAXf
uaO8jHx7HBwPCVS9oO37e+8TyaB2A7MZ2vxCvbaniT7ZT5u/H7cBXCYAmYMbXqaIzFUDABfAf67E
OUXxce2tuGDmYHJgHADpRCxZpnAcqc56mKXoqhaXrALj/D5Sdy79UvXHfq0p14IugSxocSRfAYuT
y/AHjcQ0ds3oOqHHaHrI6JvCTsbF/oBnMJMjeQakUyMjFD6U7gYT81n+9+MtWZuHpKuyRC8FZQt2
PNnb2qm2/Kbw+W93O/YIZwqnVjDnCEi1NA+zALsQmg6A6jdFu0uTeWvVeUsTgXsmoCIojkDXvblO
RPOkhvAmi6+lZw8viftiVLu0/GPldbF0xED2BFw43tyC1HYuhfWu0U8KijC49Sux91Hu63TnFp6W
+cNanf6CPYdGxDMAlS8IsMhwrQ5FQ27XRsgwk2eyd5yVy7hgztFqXtCdgrYFF1LakUprq3q0jOhq
o01y3HqR5uvbISTC0RF0JGgsggYlkkWPXItHWe4ieqNqfuRRW12xUwtrNBMgPTFcBB1NrjjJtTcV
Pxp2Jf/ALkACCADANGgrQKPPd3xiUUjKyEiudVp4RCm8X48v4NIMcGzhriEDfI/szKAw3SgrAFRI
Iq8cj4Oymb7IRZxfwOjhkAArJG8CsL1WSQSqULdPDZhn1jiklmYAVxmWTyT5EZqdr5BVVBFnxMyR
n2qPfUxO8XZ0rQBd/itBm0uwB9ZNnQ0JWek1yktnHLfvATC7eG4DUgMiZumYMrC15roT5uBf0LyK
7LI1j3DhrsFWIGgNarV3/tP5BLqMF6YZ2gjHstewdve5Hh2cZrt3gyJAvOlFxQH4AKQLPdHBzMPQ
oVc1Pxiut8q4ubDPGFoQAACthYCvtM96p08cIeXsOvDDFKh8uz6aDS/E33jNlYqS1VJJsitpPnfM
Q1O0aTOPgei0IbhPkCqCqyZnUumAGrfWcbMrKnuZt9oafMFpng0vHdPYaNtaQ7/oa5WekmynOG8N
at3WHpELZwm8J6JBHYpWYIOEIbxZJ1Gj3uqtRq8s3inZU1+juOADJ0nURuARia7LYNKdi1DAs230
qk2B0k7s1yhbSUgtHST4aSjHFHTVMA3z4YmTdggyomioYp03nCnAwo/v89JGCMydqNUHNEguWuCG
Wxg1y/Jrwl+NcV+YRx5/h2vzASkwn9B6ID1Df8v5NFQlnDSWhjhNI6oWvk0g3phI4zXG14/Iga1G
KzaAnGRW4ywekZOKzOzqDp/14VOke0rta3RlNgtISZgGlK0imSNqGGQz0WQqKXsAba5dfUgqD1iJ
CTVLzjGhKH/zuBZk1qn9QIgQGXUkX0QfNdDgSUcBvRy7Xp9KQMSIT4+ltn+8dEsnDcFU4LnxHEfD
IElluZkRNZqFhzLIObycvVXN9heZaPAMLKbI7SChPT8DbdkOqaMD4qYVLzn/w95M1AyNhZWBcwDb
fc+84vBxigZXhET4Uwe2pvKYbwf3QARsHvQGth0Bi/kUOMlS00kYYl7dDmaDbG7/IKbw7/gyDLoc
Qq7YU55c1ab3xvA0tZ/0zaRikAEQoCixF8EKV9oGS4szsEJgG0w3OTEvnuIP7DMuHxAZoDtAM3rJ
C9Q1nnaGBjgpaVHcczL4igey8K4QVdcOvJD3kkdJlyDupZGwrZIrn17zb+jEyxtP0fe182rZh+13
Aq8wEE6jc6QFx3++3xGi/7xvgMgxa+oPSEmG1cpklm4dWORxlODWAgAqOSI961KVG6KMpXhqzyz9
fw4vrZVbkzRJxPAk/2tMfoRr/vKSgYVlFdlgVIdCNc0XqFeKTO/UGnfO2SWmn3M/XpvCvQisvWAM
BmkD2nPJKZhIC81+7KD2pvC5Ik+F5Q39ij4XbsA8tAYRSGsDbgh4D3i457MoopRxzjq8jKwXpvlt
iWaIx9jamdvRezNB8st+1GMlBooM99vc9863avj1+LwurtW/E5HtUjS6TgFaH9xt6xQD3wjuAH33
WITY0bu1Ql0aSgNBuXfHDDWkrcGdIkvgFzK/d3+wtdKlRQG4EuBVBH/pXbQoDjly6ANQDGnnk9IL
nZUrsbhGN+NLDhtR2nQEiCS5do4f9Z+QmdweGUTRGLxBHFk8hfEMmB+nJs6xdqONGSTWvgx3DAUU
2zdBxMxB1S3KTeXUEUuyNq/AQXX94k5fU/vb49GFBZC3GLobaBjoWBCxS9chtDmLo3ZC6Z5XktPY
+7bpD2tPmKVtRiku3vGg3jHRRXC+SCV8GXMohvhaqd/bl2789XgOS8MjSYiUJ1xyuGnSHLrR4VUV
IlRQFjs0eVkrt1o6RADSoTATAEd4G5IRLYeMVOA8Qi0/OVU09Ry07Ow3c4ChXuJWiFBbN6+X0a4T
GuYQguJS5zCsPY6WlggATSDFgWwU7d3mw7MMvAdta6ET1PgHPMrw6+MduDfTGupX/ze87AZkamyY
U4zhx+S5Gp5D82CbB872evKzSFZCjUvbgTwnwBgCeI1tn08l1hTQaYUo8antn4bxl9v9Njf3w8FO
C78bVwJvGFjquQg1I1qcmjGoG/RDyndrbLj3m4HhgU4CvxJs0J0fwLJRH0czm841eIlK9R89/Px4
OxYFoGBT9IMSXTslr4wBlm4ymk7ncvAt91NMtuOrUJuGRAvCpKJMTdZ6Y+Uyq3S65AJaWY+AVi5e
a29xb6YxLHrfIfaEjAg4CeZboIURo+U4xRet34F1l5r7CcQv6I+8lr1dWCtBgCSapAH0gU5Xc0Gq
M+p91I36mWUgZ8nL526ziwxOFvipwDUiMoETOxegVQWl0RjZ5+JVNS9FtlLss/T9t8NL1yHvyZA0
OrHOLX/OslMxrPhL99dt/vmy9kMDE9We8PkaOxT8F3H/aTa3xIEEwQCKkC4MHHiu5ysUWhz42Ila
Z9v+RJ/qemWFpBmAyAQBIYSpEdnCGwilOPPhq9JuJ81q+zMabXtg2doNU7Q3zF+b7ty7FLQahQsg
WNLBMzOXYqCtot5YrD8bie1N38JGWwneLE3jVoB0I6yx6gyuQYDyLQYSxkBKeK2hiXTp7uYgHVUE
YscsmyAiOilg0iS//ClE8P3vxysluRz/kYLEjYsHKZ6ncrazUFonLDtImbhH3OPgtdbBWlutdx13
49i8S0GGBcEHMNggAiHtutU6dUXVnJ+L5tQ4hwSVrPzUx7FnZy/UPA7ut3Ejf+GdSGElb2x4QljO
9Kjk5/FNL/f9RqKzu+ElG94bXVppDuXnJgra6UI3KvX38RFBFWEnJOtRejT/fAamDjXu8u7MnNaL
2a7TN0a1/iNB2FXh6WD3pSM8UXsESoB258bLHBs8W2SbsvqPAJHnhGmF+ZOhPm0fNrlmK/yca88h
f6LuoS2Oj0+vpG/vREjKqqsBMUo7lZ/b5pmPp41kpxgeaDpE/GAp4FDdoWWHgiRq0Q7DmbXPaXJw
psPWzwduHEoQ4Hckm3VT3mRAGVzc8PEc/WD6ydlY8yg+H23HgNcDcfRCfXSnISefjV1zrrXXMHlN
Vr7+XkEh+gCokiiIQ0zWkhRUNZq8ZVnfnKd4l9g+zk9j+lHzlrbbCrHFPBB1FbhDVElDpUu7zN06
Adyjrs5h0JpvzlqkX/z3uXJCS8r38CjmgPoA6SKMRddrU1pV54Ts++qF8x+N7Zn9futew+nARUMt
NtyOOybPbJj6ihSZcmbqzvjK1c03QeRggQiEysB9k51AYnRoo57l1tvofK+d72st5+8vmuhpD7YR
ZFsQBpdBQ3lRqj2a45hvBnH/Usvyj5ivrM/9LqDOC3cAJYSgZ7mLNiVa43CnG8e3fAJP64XnT6n+
YrQr7sf9PCAFyUEYIYhQ5PdKZfOKRU4xvqVVgDK/NUO3NAmAbeBbIpEN1IL0ttZTLbeHSB/e1OGz
ox2K2gOtYL9dseLpfiNFOrCkiulYKtrwppT/pOBZKl+UNQKYe/9mLkK624PmDCbVIIK6QCyIFCHp
VxJs9+pDiEAtCyJz737B3MK11AjVNocIu2GeRXdd/KNq/ab2UKD9+Oot7AqedgKzjIQkMAziS25c
gawsa6NjAFNG4NRo0F3NgJQirv1wWOO4W5gUrjg8TpwADSVTkqhOzWLdBAvqWxx6IaIT0c7hwZhe
eHF4PKeFDZoJkvwP8HiZdqtPA67LqSS/UZsVb2wKALUrmFX+Oxe46/NlA4SZg0scc0lGf0q/sOpQ
rV3Hx7NAMGougoEFemDAA7/RfD/xY0n+Uta0+92NVw1kcEFihHgUXrDy5nfcnHqrstLLmL/YBzat
nOKF4TEy+uigEAW5FxnrTagddzpx8PjO/gytb2ts6HcLJJAMCASiIAjkObCy8wVSRj1zOiUpL0rQ
DD4q46I1UuNFCbgWiNnhVYaw4FxCnUahHqtReRmGQ/Fr6H5bTrDxqMLvBxwDZDLAid2nT6lpEbzQ
WnJJsufUedbCr91ahd/dLsxFyDUWGRxl06h7wYR66IsDXcs732kQjA84NvQUAlBQJdIi0TozxmZU
0LwiukxPX8IXfe1dvDQDAR7CSRUl1TLqg2VJR3kGbmntL4d5xf7xFqyNLjmate5OJSkxulVmvpYi
eNOt3IM7xYcVEghT4UEhHCXzSre53sN6g5BezS9l/5SjcGp4Zf1OWwMQ3Z1XIQjRZcFFAn9BjkWB
eLvV7GxwL+Pkg84DaRayEQYKlxntJYGYRXYN8VmYp/mVQCtXSnQldC+sVjzN2SddtfVpBISbgYwX
imgwB3SzmksgXUbSqOHmJar+4dEuandu9Xvzls9EyKqVZa0+uBBhvjZO5iXDRtJNsUqAEsAsoPQI
0Wa5rDPMp8jpiGleYIEivqtNz7S2GjkBBLTQOxmtDuCvyZ652VMtG0L0XDEdr1S4X9noBL3W23jh
QAmycjjmoBhAhFm6261S6BzhRgd74RPFNxLP+LR9K6DA4Zsjoilovua7rYStwu1wAq0n2j/xQ7tW
b76gnQBYFoyegDbi+knndarGcFQz075Ujs8RU2nPZbXT1l6TCzdcNBRFL2YRNLgjJ7WbmCD3UjiX
7ls5sZ1l+XYFSrdil35kuW4EieneuGspMy3e9blzmQwfUY/B2a4MZxORtiOurYYnLcb/3o2lN0al
93i7lw4UQLhgaARvHJShdPNUA63pIio6BTU7Jf8UfW+LD6yQeIsh5SK6fstuU1N1DayIal8aXpwm
vT241u7xHBYMhqAtB8Wk8Jqg1Od7oNE40XLqOhcWlQe9+RFGzsoqLUp4rx7FexX9OSQJbmONkWqC
RRmZeY/U3gRk8QfmcCNBm88BKRc7q6Mec8j9JvGqDygn3GdhIuBc3nWyjAEKo3k4OReqPA38d52c
tI0YlXcVK8oUoWcRN0fj7PkMLKvtUtOErSPjQTGu45pn9p7umIU+oGAF3TAQGIDC3HEyKQxkrlrc
uJci92vV70GfbDxVo0+NzwjNV38q5YHpXpv4irafNod1IBzSUSCpIQaGf+azi+MwbLWUWJd4eGm+
6u02wpL3xbsdXtp+JczqKY0xvFFR72Dir63H6z2LJCitFdxEWavXo9mOto0GOdRLzSdtYxkVPh/D
o38TFght0+/QGKk+aVoVjdZlclsvzWKP/tr+/YiFACWB9s2CX2e+/GkID2Q0UT1ne+ho6gFQ9oEF
em+H996iAKnbuQA2ZqxBR+XwEmZ7nb7RjXWwYoUEyOA9KAglKPMAAMGScNS/hJcu/+R4Rf5p8/oA
GCZ6HkKRA/wpHc9+mpqu0Ci58GZnv5lrqbx7/Yevx0tCtDJFkFzGF6MIQpsAGCIXYPo90Q66Wkl1
3pshCMDDDprpHcUs+TVofVSlkYrWQZy9WQ5S25FXjZvvGBD2CAxifRBWuQudpl1RNSglIJdhPKfp
qVo5oveODYaH9UEkDWEIaNn5CTJHAiKGBO0bFPUydn76V9e/rBKjSXCJ92MEygpghuA/CVTxXIje
q27asAYtlopjFb+pjkdd72iYsadsbH4sROHMwnIjoA30ijyfukdKO3aGEG8Xb2rPXf5985GdjS9N
JbOb3B4tjD+VHpJr+VqJ/sKZRUk7QD0COXSPiW/qsa955BgXKwS/9RsLNn8+IiiI0aC6HYXDMiK+
MaxiGFq8KDSee57drGVUlz5fcN+DqhmnypaLyfQCvVoaqMRL3njtKf/5ga+/GV1Iv3Fb67px9a7F
6Kz6UmhnB/TrjwXcXWjgFuDcIzkPlXEfauKERrTL6izIgKsvBjswR5Rb9ht5GhHmQC0nMsJg/0ZS
B1Qh83nEJG0UOyVl0GqvKnl1r49ncbcJ0vCSd89o0hVJFbGg8vp0Z7e7x8MvLdLt18suU1o2REOs
I3D+KivNTzlAN1vTUdIMpMxyatZZZ4kZTMmeNAf9/7lAkt7uU6POQR7Kgk45kbO61rdZ/PeZy4ev
BwwdvgXiffD4pAVSejXmqJ1iQUumY5k/D/2B5d/T8lMxnEztCBrq4+MduVPisKDIiOAkIb6FZjnS
fIZ6KsOqG4qgcA/pZxjq38Xai25h09FKEFRrUBpQsjKIoclpkYJjqghGI0eQ9FRnqNzOV67fwsHV
RbwJuVqgou9SYCMoXHSLxywYTQ+ezc4ey/3jlVqUgDIEvBs1sI3LDjEJnd7S46oMzPAQkd+9vQLW
WxtfcshSZtC2GMoyMKjuacNvOq1cviUB6B4IQB2KZOBUSqqjQ7frslNIGti6j3hQtuZyL+2zOESi
xTJQyrL9TKiikqKZ0gBZKSAKCNlX+lavCacVPVjBVAawCm6HdD0SZiWKjeaXQRvtXQSTUXa8kbZC
KFg4G8gPCaQyqLgkDVhxx51qrtCgKfapfposD6VS4d/bzxJya2hrjjI8ocvnWhyEFWphqmkWaCay
UKgPWLnVS1sNNQFLIeIQaE85Hz+1+ZDpMNEwQt3r77xRt3qWukCgi0S2EIEpzMePVT3sFVbnQR4/
hZ/tcftVAAWaeLZjnwXgcD58OZpTo1YkC+zoa09DT2cbmx6JXQZ8BiSsAGAs+EouY0pC4qIIkso3
u2/WuPV5Mh9fJplkeTLmIcf4hrt3wa+yfX9vP19u1x25NDSVEcPbL4jBtemKphDXSLJCIiGLSiKB
Hr7jVGnGLKpjyrJgssBMz7onXb/gRtRm8qSQzU8tLNWtMOmsOn0GdlS3zIJRfXEKT9c+P75rCxYO
kAUxFfBP48UojW/QfLBAbJQJnVHSxuvS0svVXXl4LGbhygkBggYS6IU7ZH1qFFgxtawDUKvkxb4u
P2B/kCdHsB1oMBxbubFMbqe1Y5dlFejsohieWays08KmAy4kKuQBJYESlJ4nSenqlLYaC0xtl3/6
NHyrh91aXdTSIkFrIEANDwfhS+li24VqVOkAGUPO/A4/W98oeJqgzhGMSahFvC+SGRssXKGkdTDG
mT/uhvEjExDdj0QliwMOGukwKQRawxziOnijdrXL8LP9FCFrA8uDK3Ff/pGppWv3eY0FApNK18YH
XX16LGHhOuD19q8ESXW3dqXWDtgWginKvMjWdkgv7wn/u9wcQsZeiDbbgK1aAKXLEaw4mcZ6HIwq
iH5U8cllH7hvcCphO0EYBq4CcZxvHnQ24ZEyWlYVNOW3sfI1e82dWTqrtwKkrU57yrpYhwAjP6rK
MdyKdYL3ghCQiRp5KFnkGuff72Rs0nrSs0DvfGZ7w1pVwMLnz8aXrpo+NGOoxhh/rD2l99Svj4/R
grM3G16Iv1n+spu0siY4RnZ9Io4XIt6wGZMnVgj9lgFIRzkUEmhzESroh61Ec1iQ0tfp1K1RZi/O
4GZ4aX8tpYq1zrIwfAOaKmXfqPu+piu3bXEXboRIzyvVyvmAMiMWFPnBgcN6erwLK8PLTKXwYfoq
S20WWIVPy/XC66Xx8ahCehQK27wLEg917CBKmbLAbfdV6WmbsXLYYgyNMAaen0AOSFuc5DnP88gp
gxw9lP5kjUdXHO2lTcY7wULvKQQRQU0wP0MmpxWPrKEM+j73qmMXPkfdirO6JkI6R0lVqoy0EOEm
xLOeoy8p20jWJ7xVpAIE8Qv+wGxKl61WexLq3CyCfNix2otUb/sxwi0T7d9RKQamg/kqNWGSgJ+C
5kFIPiXmU7jGj71gc2AEENBAfAyZfEfaBT3vGzdprDxQpmObMa+LS6/Ojr8ez2JpI4Bt0dDHAe8G
GOn5LKyOKURVSBEoWkAqdOnEhVizOmsypJ3IVY1nPXoSBfX33D7X+Y5X259W6JUlPD3BAY3sw3wW
KSiAVKtDiGwYvvX8rG9fJDzQMTDePnjdyvWldRkVIdFtGtD2Z5buK/VA7Q+IQM874O7EY/2urVWk
WSya4igL0AF0Ijs9vij978dbLQ6M9EABmhrlbqIF2H16JtPyonGpRoNx/JJyoE68AtWmj2UsHFr4
LoLdGKldB4QN841oUoNmSdwi1lAdFeKdB+Jt5SEQFxtJVgRMRINqENJKF6OcMluvMsjIWbM/K0W9
fzwHcRzn64TczHtjKwCyBIfJfA5miYJxjobIQXgMO0RkNls3QSUJygzoVtGuU/JheEyKpO31NJiA
cXiu18IA95cN6VVoJGCxkJG5y39TPoau26c0MLQjdeCk7q21Go8FERhY8BsgCgNh0ib3g6OPdewm
QaId1ImDh0/bGWstvBd2YSZE/P7GV4pE4DBFr7og/2E4oBRMN+dawfeMokDwQABMi8iJ5GUgztE1
SaZBwDet+UqSz5tPEdJigAMIDAKettIpcjTeWgjXJzAP1LdOGjJwjwUs7YKARwmGOey3fNWcJinM
MnGSAO8pW9nZ5blv/McilvbgVoT4hJs9qIc6UqLKxkbTk6afze2eGPwXUXyB0KEJ2lZpCxpT52GV
h9iCYp/Xu3TlYXuv8ByA7WBDRUTmnooj0hsNTCMOAXnMSbNeNOezC/7t4cXWNz+rIEhYCOF1Azkh
rROAGK0r9F4QfylB3fX39l24HV0ybpmL5tDo9RbDn/TL4hUu9+PxFw4S4rZwAMSTQbTkmO9yZBlV
39daFCju60DecgQC3JWdWBYhOhKiYAHWTbrMsWNVdqZbUZCYhyZ/nvRnEq7MYuGsArCJ+LYIJOFS
SFahdeKU6tSJA4cn/vDHlMQrl2FxDjcCpAtN6nEy0OMgDtj0qtLXhMFZ2vy8RYwHERLE9pASgNc3
34lO6UNVaRh0xlTt+1b18urL471eXCVUQwMbhUjuXaB+MkudpIUBpdEdi8+0PW0fHuAJkWoVCBA5
got2Zm1alCQOwuxYa6dxGz8eLD/S3Hj54IbhbQsDNF+fMcpoPjEM37jn/mtYfeCUgg3bFkkMYDPk
yoQ0Lh02gb4OGpV5VI+96M/qAypVNKBWxKsBwVUZI6M5Xa/SQssChZ5sw7c3Npl4XyJBUCiq0UGK
KFsFMAoXCHTzPKjHw6T5ifME7jhjI9Hff6SI8jkQsIFYR77PXDGKIo+ULEj1nV37reuF5Y+xHVZM
3NJpRYmq4HKHr3HXdYBOddRabZEHanN0z232geN0O7x0o/PQDs1uwH5z1fJ6wEG7Px5fh3tvGMgP
5A7R+gY8dXd4K2ZNUcuHvAh056jRvRofNPeob2S/ed8M0XEXCkOoVznxY+g8jcGki1XK/Mz8ByVu
H9gGYdzA0Irc1X1miSMYU5k0Czr1KYlezM3oABEUtpASQ2gYDrd0q+0pTtQpN7MgCUN/ZJHfr6Un
l87RrQTx+xs/BozOCTESSGC6j8KBgX5A7SFuC2QaMgCoqpHGN8PGAYcqUm+T85btuuEDZgHQBqSf
UagDCLNkFrR8nKZkypFdRfGlvovzzcEY8HWiVNvUofQA/ZReJGDmivKsxPgIS2r9sfmlfURfiBYr
sM2ijlTGNVpxxpzUHZANcz0WH2l5iC2v2Z7gwzwQARBMTeD8lw8SII89cSrk3FzynV6d8gO3Wbw4
ofcESFquoRmK1smtscEy6b42nIze6819NW0OZWASoMvCWonWZbIPEOlla2lVngXO8KQmp2zFi1lS
SVDaqM/HSqGjiHTZQsaaLkswfJv7k/mUZh7PT1PxESmCxhbZaJwqOapEwsRNqI1UPR39EhX0k4f2
u/GaXlrwyMATiK4PqHQHpNzS5tc6GnCncwcBjUo/TtOZuOdkrc52QXMYClSH4ORVUcotLRdru6xA
T3MaZBm6jfNxZZ3WhpcUBwj2GNVCDD8lqNp4rrbDYxDUQ+0dzIODgkU539PyeMwKI0+DFuiV0S9W
KuSWPv92eMmAdoCYNoOF4aN8n6VfB3tjYw9h2oC5AQG8ivuGeiBp+VWtZI6RpEkwISM2nfXtyy+o
SHTxLAFEU04n8QldGotOGwKtPjh/Jhv7H4uvxzXDuwqBBhE6lL7edVttrHjHg7r0uvJgrGGTFs7/
bHzp9DQIgpmGGN/J/47IblD2dvTrsQezsMPw4hGqQi0DYmIy8Vridn2GUD2aN9efzaPKvzweXhwQ
KdQ2G16yPF2nGGFuY/gx83J6TFE0CPIW00evr2ozkhi7AZZX0aAEMcM7ijri0FRTWNQFcVx4ifFz
+vZ4LktLdTO+vFSsINwYoqwL2muj7uga0Hpps2+Hl5aq11lOoxafr5tPSfoyDc9NteIHLNgGgBnx
dkNHTvj0cmC1aQaltVGMGiTqc574mX4qQVG3/QUE6hmg+FE2CH/v7o3o6ijYJZHbYM9tryorL9lc
Oo28+a0EaakAlSjdSkiImZe2YNHebd1pQYgmgkoaeIxgqOd2hxR2VSqp1gTJN/AUDOWPx8Pf7zSG
FzgAlLGILL30+VqV1ZwpaRto6clIfJQ3b4e6IUyFMgQ8qcDhB6smBUt42o54+lTkah1dnng5Siwf
z+HuMggB4E8UHAV4h8oOHwsjBU2/aHjNXsvI1zZzCEjDi5N849BXVZGP3MTwIDhEGNdLya/I3Bqn
l2RIa9R0iUnbMA2vYad74Gz2em2r+YEEBGJQgQq3VdCIzWfh6k1E9Khzr+X4I3T2ebxWHXB3kiBA
hGJEiFsko6WTVOhkAKVX6V4N9U1VSr/CC7HfHJSBEHClow846j8Q2JBugz6p6APP4zjYGc1Pvfn5
+CDd6SQYHoRuBRBa1EbJye4+SS0NGY0oGLXIT+CugltNGd8Se61GYGGtMAHUXIGlFjgimUYH/Tt6
3AkI0syDyc9193fLV56JSyJ0LBVeQhqiAXJGejJIq49VHAUZuoRYZ3RNp/zweLmWRABkCnCAIAZB
snJ+pPShpNaoJphFuLd+hPRg/v6AAFRgIQoAKrc7dtS8L0ytrAi5xuqZZi9Qgs3axRMHZuYUYMuR
EvifCMmrnJzpvU4wCnLXL+kz42c3e250z0BLP1T9r72IFlQVxIkno2h+CLbR+ZIVujNomBC55l5Z
ofR7yLaaC8wHFebiasCBwit+LkALSY169gYCyl8q+zluV7UId4sjhUcpSKIlL9OkStaqVkauhmgd
oZaema6c26UVgg8LNS4wRaAVmE+gacvJqVJMQI/3NuhqN7Z6gpHDAt2ML+1Aw6cY1SEtubrRq914
dvX18Zld+375UjCTtCXalF3zfudyEE86fz4W8N5NXD6ytzOQjmwdNm7bCAmJ46u5pyZe+o381APy
U33/4WRHDK/+R2femHihflpj5BVbcPcBQG+gRxrc9DuEAklAM5uEnMBY7YHiBAmUukbPtKCJgZ9F
CArRD4RiZZM+xH1oZUMSXvPMs7V97BxK7k/2SvhjSQoSprqonhapHLGXN5bdmhpFQ0MJ2MTpxJxT
Zf2d/9TXqPMXhQDpjy0DDgIXZy4kTWtjcs0JQr5OeuaVxo9E8daKVRdOnagrFGhF0dFWjvSTkqsp
GAfCK8qR1L8Y3Rq8RkZTvGJw6WF6TdkJNQnLirKBe+LQF+uq0q1BWTE8Ol0ilYbMIJhj5kvURmEx
VWkf4s7vFNOnZPf4yiyuznvLS+Rg0WRMit0opUWSxnTCq9JSr4xzbzMSVWR8FcQuXehd4f/MJ1Ck
fat3CY7ruFf1J6dceSstff/t8JLOsl0aT0zF8M1Z4Z/reGX5F+7z7OslhRKHRYM69ii8JsUx1Hdh
5682p14UIdrrgcAb+C/ZVXCbQi8ibrvgYNg55MSdXWNsd6ERVPlXhDSLom3rtmkgIo6Pve4naxC8
pXsMNwe3C5UK4JmS/NucWukwcB5ee0CNI/gIh3r6q1qjW1uUgvQNUrOicFuGr+tp7ha2UoVX0vnx
JTe85nO+Rsu6uBmCU9YCTRNEid/fqL2UNgMFFtC9tonXjUcy+TpZ8ROEUpNMBBpgC8cTsMT7VjrI
2akpSXUHJuLvDCVCmsdCn6Gmuq9WzOHS3biVJG2LFim9xXtI4tpOdfx6+7NpNhFJddC+tkgLEPQ1
dX701ffNQUEoDvf94YqLAViQdGgJzWBnQ8u59tSL0IBrM0JbGl+4vzdbzVsCHgyC8dXie1jkXpKu
+VNLh+nfGSDhMpcAhoSo75njXK3yrFtHM9wr4Qdu9juFi4NaMPhv4gjcTKJuSkSLptS5mt1zD2xq
eNhuHlAHIXqGIF6H8Ox8/CQ04DXz/yPty5rsVI5u/4rD7/gyD1989gOwp55ES63xhZB0JIYCCiim
4tffVbLPPZvaRHORbcVxyH26khoyKytz5UriRqS8y8mFbAUQVo8ocHhIXoMnEACq5fiJohhFCgRD
NDmXNt/Psiz2GDUcovOMiH9IGqA4Sc5yVniR4/b+U1fvbP0pPGZsq3DGbcCnbpoMlWY3NGoLDVO/
oNyy3Aosr1g8fDYKUQSjLILX0uqXbm/aPDadyB2DlpZPB4p/OFudklb2AOFYEZ9AQg1EhNIiqTw3
tCHVnGgM1OSTW3zZfYSQzxRN6ESAAvQIyy0u6sFUGmxTZExH3T6o+/0vNBXCCgGaALCO3IUwnabJ
q1LEVoYSNPO893++/vm/chuSvUZiSxRloXGm6N28/H6uKC0d3cmLxupkJ3f9T6e618xD5votP4zf
Yn6oaVA4obJhvVesB3qtIQGJRyto8GRc5Ohkg9Oklhu51b1JTnZ7KYrD63NbuYqQS0NICjgnBI7k
CGdcNDHXJxMwofnS6sGUhp11QhkJqPNfF7R2xECAgvsOrR+QEJYc/Xno1Hio2/RZd4MR3MvWxmtl
dXxUGZiwUwZw55IZqVyLtQUHNM+k90oRels1DCuKCB5WQMFQU4UXl0xcgbui1ZphtKMYjaWoll/U
ab705kPxGzEKRLThCmKNgEySJ5JZjalStbOiPrf9uvM90Lns3grEIVH6jF2HbZGDCJNJ+m5GxUaU
j/etcdF3cxkgTyvKVRG6Q1gb/1yqS9ZogLdPmRUNRkj4iXbvXv9+YS4kdVyML211npBat2aMr44H
+qVk5MDa/OC6IHf2en9vU2Fh4YH0wOsLT1QwzMo4rk63yQzIhBmZ8GzPFTm9PpsVJce7UTRdE0T3
NzCxHig4Y0ocM6r1EIxoje5n3sYVvqLkYJJD4BZ9b1CaKeueaQ1G64yjGbkTUOh+Z5w9J0gdfzDD
1+eyooSCihfqAcJI4GSke0QvnN5Rx9mM1PmN61ymLZjB2vii3SyAjSAIRRtj6WTRytDA+uVEdhPF
ymPxvP/zBUUQyBlAwgH/fDn81BhOWoCbKDL5qQmrLSbNtXMrECVAoCNOcJP21BOme1nauBEbD2UV
qpfykwKeGhYAbPUbE/lLksxvoFX6pNC8dSNuhVntK1tRm7UzC5gSSj9FSTrybsuFstS45B6HT0jJ
mdtHffxYbC3W6lZfiZB88yTneYumAC4ihW+d7pu51fB8dQqCBuVX292bzlx2qpG+zjI3quLHubxk
ZpDvLmGF4RC9FP8UIZ1WnWh2RjuIAFjMGk5pswFGW7uSgCWB4wY42i3EFwUTLtyu3In6xm+s0P5U
wAuhG0dpzXaARQ7V6PgDoK80CYWDF2VSCRxQ9Mwy7lH/QdLANM9zcd5/ZuHCATqJXAnS3tKtkc9x
YzdcsfHOOBkxwpnh74wPF/1XH2FAoZZnNiUaUVCwiwu8xJUUGltRrjXtFiUO6JCBqOxNbgEOZIfq
QdeGsxbkccia42gfUNSqt/ebUdO1TUE1C04tCKSRaBCH++rN13QVAgugeom0wdetwCUHRXlop6DW
N67atSMmyHJx9SH9fRtw0XO1ZQl3o5qeTfRRus/A+bLFirMiBPE7YDZFjBBermRN7MxKerOFqhfp
e7360DnvuurD7iIgPC3RaQf5UZE2ASXpcskUu+1z5JycaMKSATW4oYsr5soFsRw0HrhTB2UPy+GT
pFFnd2jtiE9+xUNqbwQ519YI3poLLRTVITKnN9Bj09i6vR3ZOfBpim+wo4byx61G68KqSq4V0Hua
YFcSfPFyvKJuXDrnNQ5xQu7cMnTBpV+TIHcC7uZ+NgTtvD96gTcByCIEozBI86S9L7FpWedM0Hon
BBXMbi5jLNn18NItMnXEqVQVw1v9p+lOdd7utim40EXLMQMeIrjEl7vuVnRowShjR6Vz79GnTXD/
6qm6Gl/YgSs9HzNWcxZj/OKia8dmq8fS2vDAMAsWJ1EIIedFSDWadtG7FkzWh1x99k77V+dqeLkE
ZWzKatQbDJ+rJGgzMFFtvPnWlAJ1g4Axo8xC5GCWy9OlSTsntWJEenkq5uPYnHV23s+ZgjMkcLrg
qwbCFUqxlEI5ndo6bU1xcTTgKdhCVq54IgIOJ6ie8QK/SRimttrPaeUaUd0FKYhBMzvzHXvjGl8T
glsctlxwv8H7XE5iZnEh3kzwzMuDYp7T5DEnGyZwVQQI7FCHipcMzMhSRJqkZuONqRUlXlDYjy09
pPpx/4nCEwYuuAfqcwThlyJmJdHJkE1GZJdvkb21+v0PADSIAiW2aHSlgcd9Ob6ngBcEjQyNyBn8
xlEOsaVtzECMIBlYFJO52ALRnRf4x6WEGi//WefYbOVTlx/MDyyHoKDPw7o6zFsFyCv6jXcY6iFh
0kFypknTIQktNa+e9GjSA8B3fJNY+0MJ1xJ0STfKVnHQVUvVI2t4N3Xvra0i9rUZoA4SUH88NfAS
l2aglDrhcAsxA+uuOXY7G7aKpz1cAqBnUIz/i0xtuRu8dFhtqwnOUxogz3cuyt31KL8kIGwEGQCW
ycZDqSkfBpYbEdfv9PZHUtUbir22QiKw/acAyfEoxtLoSA0B6hjGdzbfOK8rSi0Km5FggNIJ+7Rc
IYWWltZoXI9K916fL0l3x4YN12ZtBtciJLtRD1o9WyNOqUrfd49oQb/bZixmIN2hc1/VjeGNepT2
nwzn0/6w5mJ0yX+xmlobEL/RI/2DNXWhnRjhf/f5kgYYZl9wlPNhA6YzOH98mMDfOEFogCioNUH+
hkyJtMVET0jiIJxWawceJlvsAWL7ZIuH3B1wJPCTbrsbtWNdpHk1WVHDHtT0mdJ71p6z0v0NSwQb
JyCcoHW8oeIhdVM4eWJYUWEE9uTX6vn1fVhTBAtBIUHOAhY2+XYbGpaTZmRWVNZPTvd+ntG4YMNf
Wl0p0cMF+XMEVUzpLJkN+kTaCVaKojDubZOEVX7YOE2rIhA+A55ZxJg1SddY3KYm0ElWZMcHpwTg
G7domX8f6q+/sVpXcqSpoPDRoBRQv8gbj5npg/ci+Q18JYpRkXZDuSVIeWU4qq5lDUqoZ4iYE9+k
b0XkAGiv1+exZpvg1gt2ePgFN7BdXeWdPtcIztrmsW7exb/xrIMf89f4+lL3HDpOxHRiM0r5A/4o
iC/rRy/b2PWtWUjOX2rOptGJWZR2UL3tnY1FWlMNuMdIrgqiGYQklpOY8MCaVQuTmDt/sl+66n3a
bIhYnYGLxwRahGIr5KcEZfbUlby1Iit+sR6N8fNvbPPV8NIlalidOrgThtc0X7vXt/hBVr8esR/Y
WGw2QFbLBTJn7lHLpBbAMRezPedboaf18RHZAi2ii9SUtL+6XdVwNWE4+B1VEr9NfvzG8iDv+ef4
Qv7VM5TpvFJBEYbVR0vtR49uPONWz8/V8OLnV8N3aqePrYnhh48u9y31VEwblnVNgoNXoooKM9S+
yijDjDMWzzNOaO1eau1k1OTU1/WGkLVduBYi7XIecyuxDAixq/smINOGp7E6B6TtXAHHRA5VGr6u
nBjkHbUVGe4bnT4wPeDmYf8+iwsUBDDo2Q5Zy40A3wXydqNrRa17sYOa/s4MkIhCHAtQTPQmWQ4f
azMj3K7tSK1Cnr3P6NO8m4xXwKKBY0CCGZHYm2SaUfROR2tiR3l353p3+1tBivGRN0WdIjxuBK2W
UwC/qdFlFi4dtQl6Mxx287NJ40uqMOstSSod41v6wzA8Wfpzv9X65/YcieQZ7n6Az5CIkvE2hTW5
Ginh7s2qH1uAkdv5ge2u+0L++lqItE5zUQIMUkBI3p7KMki22sXd6tpyfGmd3KwujViMr/4c2neE
vdurCACcgXkMzxIU4SO8t9zmMSNGkc+dEXXskrnn/fcxhsf7H/Q7ACPfUBWzUknbvETcKnZDtZqC
ivHwNyZwJUG6kgdlSAcjcYwofeGoXNcv/93w0oUTd39OIJ9zf6qDotrCKIgVXr4alkskHSBaa7mj
zraB0EUaFM1RY4cJKYivzrD/+QNJIrqHuAz2W36h15yStBpKM7K8b+4l1XZjnzC8aP4oUqU4TdJR
KtEEq2nTAer2vTLhGL3dvxNIlgmwBSgvVDkvkHhNVsZ9ZUWTGin5R20rOLmmaCKRDHpToLeQtl5q
AhmZkzNY9GhMLpXP6P6DhGEFeSouBEEfsBxe5bWpuDMQToY/NI1fj/vRhci+4sGG+0wQUsvxtgZU
/3VPFTD9Nx++8y0OpxVbKuKdovBU1PzI6LwuQ3tjUnGwysS+PoSV8cUbXnZv8EKEdGnSsswTa4QI
66iUkdFutJtZ0TMEhEUsFbsM91oyFKKKJEPz0/JZSQ/gEFTKQPnqpI+dsd+iIjOKK1lczcg3yGow
ca6UCQOhE1oY+U6/MY2VYwoAILj3UOSBt7NMXwfXz51sqyyf0/GuPji7SU2R/LTx7EAjOAvvQJnO
pKVaU6O9O07RFKi96ltpH7y+zSsnSZTD4z0L30LADJeKUKjtMA6ZUTynQ5BrAcnCeUuVb9/+wC9d
iZDuTNKoVdmUEBEXIVreIuZsob/QFpR0VQr4zCxkdEVsVYowGKXXoVZXA3tqGmZOkGdH9FbTtvZb
E4Fl6X5A6RNyb0I5IEmaTIXXWm3WyEbX3cl2HlTPhwoy7ZhmgePdu85nlm8cMaFotxJBHoVsEPJ9
N/gENFV2YtGHgXWFP+u+hzLkKdC5P/aHTj/G5lbh9spKovMjjIu4x3EwpCNBLI9ogGaSZ70IWRbE
4ymfA3s35SDyroAaIomG7CuKhiULjG5NbUNzhYDt9qemvtfAXblVoLNythciJBtTjRT9gylE0PbY
Z9/z8qBO33erj6OauIdg7JHtkDOBijaAbNWd0ITDuq/i02CqfrVVD7c6jSsZkktSFoyRrp9xsoug
qv2OhpW63woAgS1YspGNFd3Yllag0kjmpkDbPE/p26JC6v3duBU2WztVQNkIGLZojSszincj14HP
RAsiTwn67KI3Zzq8iafd7XFxrJBRgV8CF1p0gF3OBN3kBgTvBvJsobH2cC7VDb9nbTOux5fuE1Tz
jdaYc/JsO2HeP5VZuAlLWREBqAhcE4GJR+hX0ozS7u0ktljzrHV3jXY2mwtPd0c+BNQQL2IBiEZi
U9pvs+tAqmN37TP9oKq4Fp9jxGRf14yVmxE1dwDwgK9MgHikhcrbjGb6ENPn9pInD7m3MYOt4aWo
BGdpUk8Z6L5b6+uDV317/eNXDisWBewborASDpZkOaY6s2tSJvR5Zoey9FPymPIg3936Brg2QVKC
hz1eAbi4lmfVGqByaQl6+v6DBR4UsqHUa0vkAJyAtLgQJNfRtrlbdJmqVc95GXA7SLfeeivn1Lse
X1K1jNaUFSbGN90gn0NeBvpW25i1fbgWIa3QpFOzUGOjeh4RATTORX5XkHAeNxKBq1JQ04yKHYCt
b1qKgN4obsBOXz3PRZDrgVafSO9bzuH1M7W6XIDwA6MFqgyU1Cx3246RQZt67DYrDwDVeM2Rso1A
19pEXGgbyjZMA0kWSa3RSInh4cHQai97Y04nI5inU5tvwC1ujxUaW4vKICSkwGEqZ2ZVvUsHpc3y
Z+oGiOvzYePY3q7TcnwxyauoLLIeXTpVGF+3/Nk9etPBq3YbD4jAowBLhTyOIWceJyuviOKBdDrt
nJCBujTdH3LELuNRAEQpHHdksJeTKO1aBSqlyp4b9z7LT1UVknKDeW1tna5FSLoxJArBm6TMnoc+
0GlArEOy/xG7nIV0njgwbJ2RYhY2O3blodziX9+YgiuZWbepkXcpMH7fBCo/Fcadud9IiSngsKLs
1RQt55cb4RkDiystTp9nPez1o5uG9pZnszYLB1VkoCrAjYEyh6UIJR5GXndgqHPHELWWQ/yuzU97
bQe8pisRQievdMJph8EhJM2eKRYqufTdWdn/SluKELO8EhGnJmuVFiIy55MGrFZ1dprAtjYmsmY8
ricibYfohZDgPY61ig9sPDfq8TcWCtRZohwcHrlcM4MQOUeZjoF0v3pp8kNdnTa50lencCVC2gsj
d7uBFXr67HQ+YHludX59Cqvji4IyPCmA1JJf5EzRSNNldvqc2L6iBmzLLRBLvHxPYqOvxpe+3xNx
qSHF+L33lJR+Xj25QPZuQTxXleJKinScKoQGsxZh/merOOr5PYGNcp9fX6itiUhnaeSd3bYl2Nid
Ty6w6G7g5XfVuCFkazckK4uedVqK9HD6PPFj7BzyLfu0Nb5kYgcD8C97EuODlxh4MLJxS2yMLyew
lazy3MzB+CCgZD+KrXD51vDSW8XocqdtcxwmBCaaT/aGG741unQ/6KQzXFi+9Lnr7qzmOGz1Hl89
QYICDzE84AfkW7obmetwg6fPoE2ymlOZPWW9XxkfXz+nq7O4kiIdoWlMnVFvYZOIG1jlOfbC18df
VbWr8aUjxEAzRhMHECc2X4YoLy/TFl/BigQ8gpCjwGtFOE7SLjcdARp9SpLnjvoNqj3q09RtRLlW
Fgl1oaB4RwkAbJ4MVeBDl5l12oNULI59z/mjUafj3mUCgAqPXqCpEYRw5YBT3DTlzEmsRpZ9tpPA
qZ66fmMnbichRMDDN1HZfOt/20lq0NGotKjSAycxD1265QhsSJCTRrNb5Kz8JSH77NnBuPWCWBsf
XLviMYTe4/CNl14AMYzWymmqRR67dPObeouBZHV8GxkpIOZWYKmWPVgaAgNaRMx3Wfa9wNPx9V1e
FQBKUSTKUTl/o9JoYwJgpIIJmDYLu5gH1lYN4q3REFWU8CQRBBZJWkkZ9Kwf1H4aAD02guaDooHq
NWq2+iutTQOhH2SQcIfeMrUQb0wGlalalAG0k7wMIAnZv07XAqRZuHU8DAB8aJGTP2TT/X5GOizS
1fdLlrs1rYSgW4oWzbE/puEWD/vW8kjHtJkHa6Aqhlec81BfqLphslf3GJwRgMoDpI1OIEs16Oup
ImVvalFtBmhjxrw3nvag73eGsUhXUqRFQt8j1CSisjjymhwcpln4c/8eg1UDXZyBoAI3geSD0W4G
70HjzpHrVmGWVOFuTxVZEDBrAbqLTjKGKu+CrsTNCNRcpFvoSuwF6rzFeLy2z6g3hEVCbAZcLeLn
V48SY+Z1prlcjQpUE1v1KdW2og0rEqBgeLgh2geOBTkGR4BIyRyFGFFpfkq8H8WWi3F7dQIWhMpu
0WhHHCdpjZBc1ih4POYoQ5PO7o39CUCq13d5TQJIVGAlBPsj2IiXa1RrrelyN1OjWXlUZxY4cx60
9UZkaWWZRAE/CKJE23rAnJdC6FTNRgdaziimTyp/Kn68Poe14YWuIQUhiDTkay2dvSnutWKOPCNI
Jr/Yym+sjS/qxnHxo7zwpkqSjDOqDGbOwTMzJE+OuuG8rJgLkHahiznSTYL/1lmujj47qVfFLY/u
defjMVCS/eYIHHZAKojbAAgqafX7xpy7inQ86s4JsP7p06w/Zelx9x4IbjNsM9rK22DaX04CgY3J
aQYOXDNYwV7y9v3vDA8kp1AEcH/Ia2Qmva0Q0ItU5ZcK/OXefsi0qJODG49iTuHSS9Y0Je7I1awA
iBCIguRUbmiAWOPlsxmN11FmbYNYBObupo/COLQVazsnoomf4Rg9V3n4+gptSZD8+D5LdAYRKKuP
D5p2UNuQbZyjdQnIwSEDh//KoBQjNiwqmJiilN3BAaPkQd9igFhRBSzTXyLEJ1xZbKVqVM44d6Jq
8vxSEapski/V+9eXakWfF1LEV1xJsQpXn9sZE8nUs1Oc9K3ohTiMN5sN/jikrZAgA/H0cnzPptXU
DYUTWelXm96506nOvpqf23krArouCKYDTyuYIFmzOzbp2TBQEGBpSB6f4zQ0yTH+5vWH1xdsdVtg
n0TLMUF2Jim37lkKx7PIjhTrW6EEzH1DQDzxG7sCM4XkLnBbeAhJd91Ek8JlHOwACvV5EybxfgUB
Gyxq0X9xF94U5TWzl2kTH0B16p2s8tL/4ST7PRo0TcMTFHkg0Q5JXiaTDd2IdtJRD7rp71m2sQu3
xxb9ufA2ER26QBYlD2+PuDzMKdcjNgXc8L3dbcAASrFwjQKMhNgh+uIsj61mUJPlhTlFufU2PZrp
29cPkfj1pVaIjnLgUsU1ByNoSMN3Nav1NMHwzkfSP7TpY7G/oGApQdI7y+nLqYyNKYoJ8fvuHd8y
Tys7oIEYBYB8D/9zU/avpq6TGXrFozzjQd3Z/pAYl/2rdC1CMuNoy46+6Q1EGLB93RyCZ8cpttBO
v/pNy3sBuAkmA8Qzdlzai4RyQx/6aYoGdgFrSWX4VQOOuFOiBI7mW/zQ26G9FTpeWT28JFR4sTCJ
oO2T7vBkaEvSdp0aefoYuKwPx63FW5OAAIoNBwFJm5tpESXHFVvROTK6xLeCLv5j9+bAiYULJbo5
weBJsThqozWoXcc8otmj2hB/ork/ZLtjrgCgITKAexCM6bhol2o4xpNLQF7CowJtvPN2Dsotc76y
TAsJ0hnjbFbyQYOExg3cz/0WkdrtbYEnI8wcoJkCBSb7OkZsc7PnaY+uuaNvsQeunKbRN7zD65ux
KgY3H7RFFH3I5hDsniisN0gfVdl7ZSZB0d/xHhGbgvmvC1pbLjAS4T+ILWLfpeUCoV3m5HUxgrf8
o0J8R9vYcLGhkjLicYF7A1QsoIOQwawzG7SxN/M+yn7aCXtsvxtfupE+Nt+D/fOAN+LgPQwI4g39
VUfzsjDqqYvIEHa+2Wzsx9oyiT6MUAxsOy7y5bm18RLWR8CPopmk4Y9E2900B/0LgcvC2JY4WnK4
HZgwz6pswiNTfay0k/Z19+qgzhe+rWBeBShXUjua6qDzqfUpyijz648W3x8zQyExGADBW4nc3A2X
BZ4cwBcn6hRZ5qH1wmmL8krYbOkYmfCbRD8eHW9sR7r9isYyp9mzh6ieYv/J1d838cYjZmWH8d1A
NAm2SgRhpVtDtwEP6Vk7ROj4M1sPMXvZvwW4lJBfBAQP8FHpgvDSulWLsR2jPsXpRwuv/254aYdb
1+hzOrMxaqZwdgKypQC33rhg1Pnr8yU7oWYMQY4R47vmcez8uDpp2l1dH8b9bv9CkFw9MbbU1nIT
ggwWtoVfuM8eR+NW3OG7q0AgSCA6AQVBHahMXN4MJC4QMoIgGs4WdC7rL6/vydqhReU77myEtwBi
k46UxQmcgglpFRq/09Q7YwqH/UkDD5lwBIfEn9sYmj01lV0yXY0qwKvDXt1rN3D1oCANLwvRBwL9
LZZmD+DX3KzzskPnjnud3/98fX1uLjkBIBTgE1Ce4i6VOTCpV/QloApdpE0PzNR8BY3b6Hu2hXW+
0WxJjKQazuR0gz5BjFFZoWoStNr8vHsisE2OwETibkDx+3KZ9KThHmocW/gch9m9WPOZDeep+Pa6
lNt5oEkVjiwsIIIsaOS6lJLWBojRC72MUiMAA4yvaLuBqThGuIKQpROIIFASLSXMXt0wt4ME+rO9
L/aC46TBpc/PO7dyCcfgRL/nWjjEb19fntvTtPx46YoGGHIiLNPKSHHvmhdun0s0iKvPrwu5Uelf
k3AFBNnDP2Xa7MT2lMRiRhnlzl3SPvD03rY2PKaVbRa3EGIeoiARvETLTWCVV6FzQ1pGKjAV/pAf
Xp/ByvAi1YvCKFPQ7MjlstlsOkQbrSrq1fMPNNx+ffSVTViMLt1yTdu2E2ZWRVbvp0aYKGcQV5db
7IQruyAi7YCvgc1YQLWXS5RMUDjqZHVEtZchPmXTR0vZv0wLEdJp6jv0/nDboo4095uuP7RVuHuh
FuOLbboK0w1dq9Yqwfij+liMp8S9cBBybDXOWNlsON94RCBhjXYBcvKA60aSD0ldR333kDt+527M
QpjOhVsm2mLbiIvjQQdkgpzCUXJGTDW264jYfm8HbD5Xml/nHxUazFsBqDVZWDIQNqBOHX6gdLTw
/6d11lRgGbZ8rQ7H8gCIlgHoC3iNs42sxY23g3khAgJSFsHEh5tvuTtNHFM1ViHLekfGsB6ChB7j
/jJPL6+fgpv9Ea8iFPogd4TrAxw5Szk9mdJ4HuYSDDkhHsPdboMujS9dTHNNY7PiGF/Nh3CeFV+j
exX+lwTEHUGQjvIS2a3NVbexBhsGsWfHZnhOrHMe+8UWVd7qOqFEEWytggNTTmAAbTt2pPSKaP6k
5MGwxWF9Y08wCbyBUdgFlA3ewNLRUs1Ra724q6LUO43ugTNkGDbWaW0GiN2gwAZpJNQsSiLstGSx
Pk4QgZqS2a+38DU3hldM4Wp86SRZJjETZxiraGpDd3hLwT3cvjDr/Pp5XV2ov6T8KgG8slp1NY92
qUAKaQLWvB2aD7G5oXobE/kV3bsSYXTWaDszRDQ/Ndcn9EHpQ32Lq2BLiHSBuA6hVsGxG0XsZ8ZR
y94UbWCr3/671ZLukBmU+6k39pVojWTlgUl9ZSvYub4h0ApwR/2CwywNCBKWelylWhWNaeDSQJl8
qoavz2L15KKMD71sEBu8iQtPncoVMgw4uVlIMj/R/N8Y/xfVMEqCYdYlzajavtMnmlaw64P/RkVY
7fXxxe8v7iihGVfjS5qRx3GX14xUUY2Pr06Te4zDsb/TNt4Aq8t0JUYytaoRj7RPMI2+/BbnD5b3
8/VprI6P4CmC87hq0dRrudN6wq1YT2t4VnMINtJxq55o9SQh8gHbhPcw/Nvl+Lyfa50lWCbQkKEa
IBtOW0iGLQmS0iXqnDGuVVWEKp/pj7Q9drupZrDVcAhRMwZiRxCWS3swcXvqR2pXkWfdTRzX0EZx
jFhj+SiJJpLISeJFjFql5RqNo4Y26Ra0TXfucxZama98TU7GV13fAK6sbfa1IPHzayOY5fWY6xCE
Bhop6Dzmw/7DhAwCIsvwPRAGEVt1NT6CIUSjlSeekn6dvHeKP14ff03nrscX9vdqfFLaYLSrYvg1
CKYpQVUGk3ckzZua/M5EgP1AxhAllTfvMc/Ok4JTXka1EnwkW7GotRMrQKsg/7OxSvJTbMycWWvS
roTboafvLPjQ9sZGb0mQjJ868Maaa0ggaOgLtq3+wd0d2BRKAb1GbFO0P5UrusBGSmNFG0vk0e9I
+bUe9r5XMT5g/oLgEek2FHQt99pO+p4UqBKMiK/PJ8s4vn6U1lQBYTiwC4v66Bu2064c9KyD+wQu
mBerf7ObJB5fLywqgjYCXiXH6IYSKPoeXDMRK/xy8skWJHbt86/HlzRBmeoiLxIcUBR7uJVv761D
Q7LDRrkhbB2aqSG0LBnVSms1ltpj95gqaDzrfkP9yoaKiS+8NnqyBMnoGTnoxzRkVh7JeFbrJ9t7
3z6gzfi+XcbyIwAoFNkEvArndXmIvD6eDXcu2kf2oUzujOTfZaz/5/v0P8kPGv37c9m//hd//05r
3mZJ2kl//ddj9r2ljP7s/lf82v/715a/9K8vP6o2q+R/ZfEbGPg/gsOv3dfFXw5Vl3X8uf/R8rc/
WF90v0bHJ4p/8//3h3/78WuUF17/+Offv9O+6sRoSUarv//nR5c//vl35IqulliM/58fPn0t8Xtn
Wv3Rt1/Zza/8+Mq6f/5dcY1/QJlA1AE4vkj4izjQ+OPfP/L+IbgngJvE01QD7wGMVkXbLoVQ5x/A
/SDIiZAw8lWgE/j73xjtf/1I/wca7gHdBBwbmGVFYOnPyS/256/9+lvVI5KYVR3DwMtThzyPqMQC
1A5XEY4EPmd5IED40hcpse3jxEd+MHjtm1Zl3Xdq/mwozMTdPoV9bIP3BSVaVfMxHhv7bk5K/TJM
SnvQ4iScq9I4llr29mod//Op15+mL70AkYKykGhEZA5laMAZyK/FzGGj3plDcppHLf5c4J5TA6UE
SVxQGwY51SNLpoNjsfLi0FktHmq0wiO+bWXpRY0V/m7OeH1ojJ69KOnALDA4MTM0FY2ea22cI73r
tIexTtIsQkanq33WxiZ6SdNS/5bZudqFPY3jH7AIXnvI0Rs89mMSaw+KabaX16f6q/D6L93/NVVg
GYCSxg7g+pDj/yxtjTJNpviYqor9MlV9Nx7jeAIzd6M5Zzvrs3eZpswXVyHKqVX67HNp1WhnxXiK
1o5l5WSPSqfnb0Bvq53c2HP/AK+VFvSbjMa/0GDSl+L9AwSoqN8TJd7L85K6jT6oaOV0yscZIJ/S
Kd8Dg3AAyNu+AzJyfDO03H0/pVN7nNvBfINYt3vJZ4eGhHZJH8S9Pl26mGb39szH48Y6itO6+Dp8
ENBZ6IEnkKqAqy6/zqaTXbhTbh3rmnXvaIckHfxwdN3TivJcZmT4oHLyxkTnvzsGouAHi43alu/6
i+ZH+ghYWDBVAsvtIFcrqVTFKCo32sQ4OsxWiscKVUvGXVK69SE3yacEmZ6QGwUPWJG3aGPPzMBV
KSAByfu5b/H2ayvtnjSzfmDOqD4oVn9SUVMSGMOM+rlkoG9HVtWWTxV+tmlBjnZl6ZGRWeNpMrUs
qPMvnLUaWmaq+Qdq8cIHtyX5wGDNg9LBc2PUzaBVxhcUYNaPzVgS3+T6PPg28P8vqTGmim8n+lCd
AAr8mluJloYF0YtjrOgWDWw8UUM77tP3pdoUJ7VVHzIdXeL8cTDno1eBjcE3eDJcaOsRxU94pwY5
emx/7ONM8XkedwY+wzIzvxhq7+gN6sHT8hfHIVPIFDD5+0QxvyP8UXwBWWNzzpo4A7tRZ6OwOVEb
v50nB7oMtoTDWFiM+nU6lj8UpdCCRiNWkBVY37FrY9+pcyXzB9DEfVDzjvtxYo/neSqbL57dmk9K
WfD7pHb5qdMBd63jNrukFpj2FLNhX2OXBXmZVQ+uO3fHhg/lXU906ucG2hYgqNFeSkafRI1GyKbG
eqi6IT9Ru7Dfoi1ViVCmUh+4PaSnFE+xB8fU0x9eV5CD7jbDRVPqdyDeLcKyHT5VutEeXQccR2rP
509OQetDSW3vTdF4bZiBGiv1Z+Z5wHPEn113jGauDk0w9JbxQkeSoOx0eMlGOEBh6nLvJR8V92dS
1Hl6Pyme/WQYYO7yGOh9Hb1KDoOCeInPCdaes2x6SvSUFYHS6uU7m9dDyCsNzXpbmp2mCei3sqZH
4jSxr7Gk8fE0KDo/8fqXNM29MCk0MFxxF4HCoqTKwcuwiWDMSI+NNmmXeGTZD41xK/DUqjigj+hn
PgPtVNDxc5F6yg8lZWNQTixFIRP9gjrXKrApFnkmaG9o53Z8Ql75u8K7QxNP3mVCXv9NzLtvWqOj
X6dXo+TWMZSAghiR5slwsJTUOhR21xzmvGJhhoNUAt56D5DPc9rkzwU4bSLC3NBs7f5SkNlA57M6
Ppp93P1BgNu2tHg+jU36VNbJeEyLzP2hzM53BaWBwTCC3ECLXeuYZyVBsUmGHdOzFswHaJcdp7GW
+jrT76chTn8aLWeoUiAg51L6VP88zgCT/V/qvmw7chxL8ouYQ3Dn43DxVa59jRccKRQiCAIgAXDF
17cpq2a6I6emqutt5px8iROpcBeXi3vN7Jr1pEt2hPbzoXWiHcveGVKxqNmOZjFx7Q35LxzVtrAx
CAo8k8vNsHVu1/F2fNyEyYum19GtDuMaWDOpcy7majCx7IuWbOFVrE0ni1i1fo1TY/0hoX/+CKWO
jhzL1q8eLEF+DCqMii2P2isqrR+Wk+jkUrRNzg6xdfd9kLvrlWTIlAEfcZNp9XMbtpfG2q1AvYuv
7ECaA3B8ukO8Q/RsQmcfGKMnR4U7wbCP3nVr6q5GiaD1Pk8OxM0tIsG2RBSGBPzQ5fDbKmKetZD4
92z66vCO/gDW4GUFYlrkjQDpdMCMku7EuDRluPHj1i+iIo3j+9GEOazO+Dq8TIqHR46APBKL6ISg
gOnLj91y3UfG1LEzytU9FRsvmqTjWCW0ECUmwSsftitDl/TILMpYFlJdYE9An1gi51p2YXferNdd
Z65JXlroXFWpASafewo5Rha1bzbnZWc8du8Nmb6OmkYc3CwmVshFnUiqoyrNlvxxUS7uUHfJvQ1g
luUH1u6ShKGF8lea5wVZ2VDFTXvTsCncgWJ7gWM8aSvizXao5Dy5O2gzZDE2sxcUEaYPGKDpZN+n
ozn5oW0rv0XWGp4JCc+3APsAXiOSgo/iTrdWVjqV7CiJ5q8LJ+2T3yn/a2jccskD+dFBxHxO43w4
It46flw5clxVkwdHsvCvPNEPk8iXguTTq/uzo4LNkdoxKfWl2bhCCnaSFn04pBedEuwqm5ne8AT+
gG585lGfFcDPH3BMsVMYrqRezLQeRZ7v/KAfTolZMNzbm3SLw3rZwuuhzSFIsH0M3z9jjukgp2qN
4DnVtS49R4070dm/U5OYijZDxnePGWwtjBm9uznuAFwjIroM13atfIN9FMrph9poWjFLcdzpRBya
rWnKaR5ejG76d6L18NQGXNRtNPUFzDlM1U1RvIfwbC6ciPhZJdFahhELD0mXN3hBo6Be85kdI6bT
u2iEgQdzWuykUFsRyElCPGOim0lyLUod4fnGyTcfPDV35x4d39OWqwcQzennGngXM7ZPEydrSTZ6
q+d5qE0n+NcWyemiokReOE3bQ7bGqkxHujTFjDjZX8q24ittpuVaz0hHMDD7KJRE4NpMlH+78nyw
ded5sq8C7TeuSL2Bp0c7g6sveDOifMHjNEBCbLPO2dXc9JPZeZOy2dm0s/JqlTUYmfW8+VHd0dkj
+3Fee18Wk11F+LC1qWFYOqECDnNOa1YtWOsPingaTVMI7KoKuIqH8qfC4SQueuZLek5kqGFllCln
P2UI9WPVxtr3Sx8PUH9Q+WCi/bDKsXsYVCqvCBUT6lMOf7k5icfxekzDPjk02npbIUkA0xHfX/V3
5GZolrtJbRrxnu2K321IbXhGehG5kGhpviaz5W2ZM7Y8BD36q2s85nBTysywtytTwIztep3KFdcj
2DZcoW2i4YIGjM9XAKcCWSGnyL5ERJCnycAwPZpncT2oDEV3i70qbWX+7sMZ4GDSPqwVz1JbsNlZ
ML/NwLpaxdOEG+c3Y5F2SVuGE4vqyW0iKGaocofShOm6p0TCP9jz5xWkZNA7hEZttjGF69NFluM4
8qe0i4SHvcApKhws2aBpa7vdvIGTRZXxz27ywws2qMmVWHr6lrYGo8oYpADo5nTut5qxFrUpN9xe
mnWIREHHgZ486dNTF6Tar5LIquOgkuUhnCN9CqbJxEXgz2nBWhIcDDS4H7gC6NMmRQf0oDy573VP
T6yd0Zs5uaB7WsmOOjV/DDZoT5PziCkNbdvbIKDhSz/44Q/02mGN/8V9eGHqapo2KkcD26e/QjWy
tExbGz2kcnkwNIe8qlfPUpu+onn70uK6lfA3LJKAX3de/GIdy0qkOqBhnWdWQq+11kFnQZLN4VWv
tvHKLamDwZ9eilH5HS+gOVT3FFWWH3jgsgFDLFDZA/aPaUl0IyruidmUKqYt9N59zE+SjRQRVek0
y6tBINshppSNB+SmEu/C6GiDu9blQIxda7rPJY+mwkd7+WkaT5/h/TdVSKmURzME4hV7eWWfWA/o
ctqWbZwMj16feEUrGn0a5hz1HebGN97M2yP6VviGbsPiCu62aS2IWed9EurYL/gQsbFwblNREQTq
fVkW+5HldntlkUiOUYqQGduZ7VNw/rZ2sz31xAUaxlJIaG+tYT8QyYoB2MFnvfLdGLxzKuQRnojN
ZYRU6dDS+anRJn4KrUGi3NRcrFqHVzKjOVAruoUqgW/LuzeyhGKOFv6TylDWSpuwZSxbk3BXqISt
vAgDwT/lADoczqHXeH/lBVFcnJcTvn5TDMA1Ko/IENevidHbJNmX7PKkkst4mod5L7vOP/lwpuN1
btbw0qFFrlmsxxv4N8oaVyIWVQSwooFAUjhWrDYbPlsQzsUgo6q3YV/IsPfyosvU8iOHJXvlZyOs
ihv8iOqyufK5oi9dFPW89FQ27kHsDlW6TvJm6wckkTi0IymOVJZqU/Qc/CUATK9s2lxeZdqg+8y8
SocNKUFpe0U0eL8EliFuOsuPOHdR5agav9qVrIiRTOcsP0xQ4KWV8cYEKL0a+8MY2YbXQiw5KdOt
0/uGjM4e4e1qL7jmX8pvN1XmW3wIe+tjv8KrjQdyM5MCrgshO3pxPt7lvrxbxlZUXZe9NFq7MrIa
zWRo3hvbLBD74f2KZ+xTUniEdrwjl1Wm6gnra1oC7Om216bFW1mIPKLFpHO5S4RYP1BR3H62XTVt
i19gXsTnCTKUYEziIk8wo9opY8cGBbiiDP1XFTYZgKOo43j4wxiNF3aw8pwBQ0K3U7Y85c9iYRw2
J2g50XzPV30v2QEtXXeOTOMXelyXxySOjmIdrwzR4mHDrm4RCLnVdEgwzHHTq6fB9WvF1nSeC85s
nBQi8sKHce3al0VOgSxU5EtTrAbxsyzaUOQ1qnm+kfh65VFQNmINawvJzhtOHFblfA72BsDrrm9n
v4r6JH33J/M8iCS9TjrKP2Qn7Vku+VLHumNoWe2xEfwB9t3dG2Wzjve+4M0xNyH/OaJXfmFrhuyf
ZGme0dh65z6fyNUg5+V9ctbcuE3byg9bHLj4Zh07DmMbRrVVIdoH1wc/fTgvsIJsQ7aTJknn0sdh
cIxESq4SaM0qhIT3sHQL+K8/4ZN/C7197CX++ysu+xuQ+98DePe/+m+E1P71n/p/EeIFCv4//heI
+n8gvEU/2uVdvf+G8OIn/gbwBgBxgfFgcR8Ko++QO8D2f8N3Sf7H9zY/bH2+pehYCMDf/B3e9YDv
QhgIwA/8JjYd/hQf/h3f9YLkj2/8Cq4eAQhDaIHzfwvgBWT6OyiGWLP823rzW0GG3TnQnb+DYks2
Nr4ZJdwLgJ3MlQmN7T481qUAfgRZsB2bdI2tUgpNwo23+cAeijy22XS7DLxtq1h70JH2pOGianAR
/Esrvakr8mZp6G6GaC2umQzEdNVMTZef/NGKrMjW2Y5P6Qoc+xg60+AgJ6s9APUb6QXeIuLdX1CB
SjUz8r2mO2fvQCokL1g+3WJ9CXkHPGRoRm332qZ9vEuWhMGhlHVv0axiVcVUfuT50sJhss2qLBX8
2mvy9pWuFFAHGf0qFnn44qlY/GitUHWkJ3FrRIvGmpCxjvz1T+gL4vfQcHabbTNGhg23FF5keG1L
3DUEnvrp5hXT5EWPwTroGyM9Kiuh++ZuWpvsLPM23rvEoaFEIi6UeZjBCj7ZtCZsDq/JMtq5zPSa
fPravuUBDozUVxD2Lwa2Lc2S9kW60H7XR07VG+V9X0STXvcOOqwZQjVKTj667LkYkj67sSltP9Dx
k4Km4jEeFDsqtjaPObSHovB01hzC5FtZtbXZE6oZfs5Iy+s4o18mG96k6boSEoSlwK2dgIEmUbls
iIUOWR4fvYSIvWyG7glA7s5b+or10WKL0DVk13vCqxiwxl1PJ30ehxZZ5aH0Khda+9SNmtwAArm0
fffUhhh+xy3Dgkqwts2z2ww9y2aMgqKns/w0MyQunhHuQIBNgdy3gl2SxVtRqhPTlylPRcHw3WSJ
Jfvhxtp5PdkUd2sVzkVFP+TsOFHjFVj28R6wrsK+Aa6oIhHvYLiX9Hs0/26nGUwdp82PT4AWxoJn
87YLu6AWc5vj8+w1EudcMYWsLdaO75t0IEcbbimEXeFFGWzOYQDcrnKdXMdahWefURw5YvNKZk2w
H0XQXCA2Gx4VT+U17Uf+6SKXjMVmJ3mE8+28X8OtreGPrp8TJfx7p/RQ6jxjP62VurIu/DbmhIgM
jSq/1oAAys0LzgaX7bYNM3u0MkhL5jl9UlvX7oyUV66TaFAaiNKjbOJ+0SwDK3gAIFB3wYCbIFNd
QB1nCx5vU52YTeGdYvYRu2PkXntLsOe80dhY356CNkeAHApHkcByaatEpk4TYi/PzgNAoQLyYwkj
fhxl2NxTni9b0UQiLvsh6apFDOtNplZWhyzkle/NcSlyf++cL29GL1a7WfPwQomX39hGuWvl6aZE
TKE9u9ZH0zbIPPrsmygsN98uR6vX9qxblu5Ial/BtzZ1rzHhb+mmLpwAEoMz/XMDnnY9N00Om5Ql
h9h9t+LWnxrfC9si19tw3JroUVFgYUXOTAo5abO+jq6n6NW3Wm4at5xhkP2RrYEoKcePjUYZPDvr
NyLX4N1asXZG/fgGfuSyaDu2VMoETUkbzMuFB7O5IzWJBgjeiJclmcKTXkh07lavK4ntQvTdtPZT
8xnM3UdLhvRWbxPbSS9uSzsgKauwqrfPq0SLv0+Z9umuAWXe+cA95QGqvwZA49h5y/RhScfQ/xM8
qLoyzXpOF0VJ1eTqOp+WyRS6icnhe1R/76KtKcUY5aXmUXKBt5LwKy78kOHX1eQ+tXk6oBUNE9PV
3YxewsUNqk8Q2sgWDcBCGACCUcsKgriHIsSIVKlZ7MJ+uqwzO9jeHw6BGY5CdDeemzBL4vE7QC+F
lR4ZQrK2PQ/NDLvwoEzwGVd+O9c5TT+iaDjxiO2GNNrx0Q8AkWwHXzAgz5KWcy8exhCQzkpd2Qtd
gVQo8Ld7S/ydXCj+3B9AQhZZuv2M2gefos5l8Zt2pFwbf0fMvAf+e8kCs1MICciErEPZomXPzgO3
hYzEeZbhma79vpf40s7sHYOfOYeVj4XxpAmK1PASg1gtwdko6m7gx1erZSrRvKJ8AFz2MDmT8Ztr
WIeh9K09eXGsC+SrtGAr6D24exSHAJhVVmFOvoKdc+VF2+3ooQ0d/egRBe4b5iIzrKgSdMR8CVoG
/7dujct0Sra7EIBpQQGh1IFkd3pRqp4zdaNDjLQNf+hktzPCgPoDZaSlHxxiX0TXQsTs0wsi505t
t5A7YnDYMq+zlcpo8qSDxuR1R7onbMCygzALiiCWz1Thkm0sZxTTnVlauYtz4dWI0kVUeZPGdTzm
X4HScj/DHap0ilypqPk5fEPTSY/RdGY0KufNTcd8XT7oyscLZb4t18mEx04zeoP1cwUQMsRQHfan
NcMIvLJxqgPYte9yHp1QFlmRLDoo2sEuwO6GivTs0Az5TZ+arZxGdOadl/XfM9YAKDfV9QLw6nUc
50/q+gtp12OaddOHU0BP+vxGhi440CU3eJn6h9inD7EnLYYN733kSVOAagF/IbCQDh/GEjUU8L7e
Ldy7JqvvLiJNYa8ulrsZ5yJ2REPMaCgmYm1e+Dw31Tqnp2mzp4baO6QmX+klQJGcxSGbkL6RGV9i
+OjbCl3Echh1py7Yv0/fFzjQnUSu1Z6O1BrMQ2u7CzXQzGWcyBuLOA52FHEbts1UpxLYsJyH7MuS
IbhKJIbdWLfdK5t87w2oxgUnCaReUwb4hIJm/IV4v1Oi/OA46klh6IMtjIpJgxD16Aedg6xu/InU
8eKLpZjgc7xfWPZG1iYuvZQ+LALoA+eofpgrsLCFvOah6o1tiiXq5W0SACH1p3HHQxxM7eBeaC6X
MjfipkMI7DDH3g9MrKiBoSlw76/mxcEe3ZrjvHhvpG13ma+nkmV2x1Zgo9yGd7GTwbXk4ZWc2qiQ
AfH2HneoFIH3ZYclugClvnd+dz8BoEaXQvD8DudRJIAr+2pleffFYd5Yes5LKor856Jp3Z7PeX+A
eBa4L9pUuFpsCZo6uGqP2t+ebKv7ohNoxIbNAyhEwreMyK+Y8mCnJc8O2zCck3TIy0Xql4QDBQJ+
PRSGIwt9otLsYMUfthWiNTR+J2aGy4Bh+uTESqrULY9BgBYqkRFYQ7IWrYYLZjf7a5WCp/Nmcs9g
dsL5t1kf+HwQECy1tzZNza4bGanREYtKUy/Zd1nXfzbwlREl8dn2RPwxX8rE0OY9tsoUcyZCB7ZG
WngteNtVD4rurscVK/I20lBHrP5zAKYMWOcSVtwhtXrzZvx5WrTzAF/l4Iq8JuoO1ALHHKc+HWog
GhjwxTf2exKJ3kotoUUoNjD6oDtVH94pG4ofkdfgAwGf3VDemcsYR0MBboReN8nqbkegZOFBKu2W
EoOzuljgSj98GI+CFGvIsUv9CafROh818/GgBVguQWeQXXke2FwD+yp3+fZA24Mm1zs03ulpTfkr
ViKxJhwQR/Z2jgA5kCZ6tZtGwyMAzrQjLFnXVto6Y+2tY6Qv4nX9WJcJ/AFfoTsH9O2DaWEmm5/J
mnl8P4w0RdH2kuXkjLHr3p95f22w9X+eCPEAJ8DgxYfPq+1Vavd87R35XGNnDx5kD+uFjFAMVbLP
7mnUyuWQt2KTVTSt5ollPl6YeFTkHawzexYhlk5KT6zx1ZAyb0mLCN4ue5k2jfkMPahuiqXzcPM3
EjABUi/i4cmfZJtc+r5X6oxabbw9ynjrVcDbu7FApAXmiy2LRlG6efTBPPqbT8e9SSLu74IU2E/R
t4nOX9SqM3svmMEtgRxj9e5Xy81wQFBD1NliVbCRxMueJLpeG+ulJze1Q/DarQOJDkOStV5pYprG
1cSU/bGuQ2aLVMoWfMnMG3ZMcewEtyD9wWzC1tSqCToCzGeFdgmfapeQbMAL2zC/pF0cf2CBST7q
AJYLxyRBpXnQs6TBNQZNHNOpTrrlSm2TbmC9CjAMoIc187sCFuwxnIwRnPJlLodTyLy4PzoTZuYw
t4IUbpvb9dTN3TCdF4p2OzQSvxeEIoUzGzCusBnBmCgPgwzv21+bmptjOJLuQzCVg8oJ5jvqjfEx
21Ryy2Tml/3k2h3uj1fy1GYlnYFqFl6f51W2egy5fLN4bJusEikr8Vges9hzVcccGDjP+lWXek9K
eDehnHdBR5IjDW160F1ahdz2Nzg2hiIHUlpIZl65gDAkmbSue4mnp8sn6EaIvp/aduyxy5Bfd8ss
X/s+e6fWZocomZ/VGupSeqmppqgntwHV7IH6yYOQ+J5mkBCSsL6WdCw7qk+5bPKST8st/G2rZRjI
LhTemXSQSHAvfLQQCoEFl2D4xfOSDMNua9eudrkmpd9Hd1sfvhmZnzAl0BKRLn4B6ncPY+RfY58g
mXB7Xpb8etn4C522KCr0BMgzj/kzbvXbqNkt62OMe55+F1AYjt0xVuNP7vcHmWxXzsn4MHP7lnDc
gDUvJexqIiCWc7KQohn0kesBZYh5z4Hy77X1d2wmN1NuSDFKdaL58svPhwTq6ry/Djz7EAmnYPkl
b5toue+cvkAssJYWeRGlgyZ3pfZM0+B2XJEW3PvjVx4AGNHdqaPrdhWGDF3ojGa+X+vWC9AYY9nK
9eJ1y7MfmM6XQ9jRY6LDDXQyJiS8hok/7L8PQdUepP7iVBZJQm9FhqMsDGsxTjsU37lc/OSHGN2Z
TWItdD5X1Nlo51G+dxg3YFv1MW64HvF2hJL2bctZoealfdsYjJro0mJtERq4jP+MehWcia9+AP84
bkYXDYpkJbfG1UEvn9cm8OspmveTn757AGYrz/msMEm77GZ/Afkf9gegubhg43U6RPNazoF7HyM8
jq3i+N6zLBc1RccJ8ZOF9pNySlwITB1fOcC/BIO4NwgaYa+FwbXIMvFpWm/Xj8wH8etlZUD4eRX+
VZbCeAZRloXnBghyJZkbSAjul5Q/qS6+s3ze6zg2d+2M5Ig0w1XOkmOaI5YJ3W3mptJ9J0oMUbrP
RvEwePYwwr9ySNW+4cGDj9bdX5tr3q3Pq17oE1bca9HSKg3cdZh3T6EPbcSYndjsH/vB27fOHFKX
HIzRojJ2KtZU1A2UVNBwLOd5pAdDt1M2jZjtuycR+GWSiZpEiH4EextkgwVkI04EAi0yQz4Bl63T
iDxlv42OofWeKPSl5TC1v9bIgkLVLtz70Xiim6qbIL8PN2oPbMMLjnNeFyn4wG+1UoEXvxSbuc2c
l93Mib4BjnIEZPPKbftJ0RiCDByqbOzoNTDi6cpfZlLgFH8zbAvP+RCoA9xgKsNQMfisSMXZtsDw
x8tvl+WbSeUKfItvkxpz1PO6krDE2kUE+8C1q0I6yjvBmgBwwXAGkxXuzSi2ovPFDSiTh8TqOuNe
AcL+krVIH+/inVvy/B77N8AtsK1UbINfrkQD58j3cg5hOT1GJzdE0EI0YB26OupG7wCAxy96EdRB
FD+MDs9tBC6RmKbS4Muchrii24AnAfa4o+F0AriFKRwI5cEB9F+pV7d8PsRKqr2GMgQOMRQZZPGH
i9ir9fITCM8aeBNelDYlMPtT1yEPS+PnRw1aAfMQNEtJekqFqzOZo6kZjjzL6yYTh2j1vYtnrk2v
r+QCO6Zlw0w3doBFSFZ1eV6qiH6qFjqRAdKGYc3QTYwVJC3zs2mGKtfNi+1DPLF2b3Fk95gZoW67
Rb2GXNZUS8yrdEQfL6FUugRxd09pvhMqqbfxXgzp0ejsyQ9che3U+wAXPMrNcQowrSn06AQtaQCF
XzqBYHQ+sMI+zIuZxhFmcweNaIYnaun0e8ZcDaHDo1kwireCQ2fUeOC8vW4ora8Pcx/8UtI7OOK+
MggBxYQVM24SgXeafn9APxXjCh1ZOl8a7AMqq9FBQ83GoAIvMp6BnoiBCfpYnW1T/TlrdVq65UfH
YcG20N1IoLQU7sUM4o3kXRnTAc3KkACYUX05ectt1oApj8fzpvRlQc8BnzUogKLn1dGx6Ej7wmV3
M4M6jiZ7Vjq6brmXXmKJ2hFTgBimA1+CFMI62eK3DXqLLjbXagvAkcLVBxVfjKUZyRGNxPPQZzu/
Rys+9W/A045rIvd0akXR0SY8UrogNBGMmk4A9cLrocPkGjw1tK9GiV3nDP9MkXTrhbspLTLVPmS+
fMu6KK/a1d/ZBWIo0vqy7ML4NMaK7EjQhHuu5bsgEp5hsy2mdZqyI2Ec0CqJ3qIVDSVyNJediABx
K9CxGLYGcwJdicvCFCsB731MuAVVmy/pfknsAf3gW2eRv0GYqRNoViu0pEM52/xOcvGk6JQvrznG
KLSybbTl0Ck6sIkCrLJse5pUq001buYhkw3Y2gdpmRSk9rJh3SbIoVoTQgA2M9XtXCaDoQqG7pv4
9Qi9t5AShrs269v+HHGYMe0F5dGTk5CS434g16iOloQ8ykGAAW6hUoDjKY3TL0fSGUcnKizMhvFk
fPZQNs67DrarX5Cop/e9m5d77Wdw14MEcMV7ju4pLUDgokY0IpqAcA4eQs+SxgxvCxjWrhzMhk13
UAQKJ51cumsYqIFbyOfgCZ1zHpVBm1lWBhvbXtd0gIgdzIQndqmcvkPTGOoEvmPWPgUrTaDLojZE
iGG4pAmsfpWjh05r3MZ85eBcC7DLRu8Vc6k98hw2OQVue7jWU2cnAPoqgxXZ1ssfAY/GuyUz7oas
XcNKRdDzlv8+Jfff49tuhl/qYTS/fo2X9+H/A9IN0uz/O+f2P90v8/He8vffVjHwI38j3WL/jwzr
kxEsc6IINNr3Ns7fSLco+gP7OXEM95YIK+DIMf/fpFtE/shybL18r04kKfYvsW/wd84tzP6AGWYI
og57Bliyyv6tnYrfV5GQlxiAlYBXMXzGwOFhyfN3vs0x6BYA+Pp16vr24GGyf/OmSP4Lm5e/7Az8
+THfqzzfLpiIvgAJ+fvHqHwmBJ7SAEioSo9bGmGMUJjFkmBbXrYw+lxATRxmCHvrwcILEit8w2EF
GvierGK8JG5uOHiHNjlASJdC+gayiBrMC//lxv2DNY7ftzj+/Jox8fE9QmyYfLuT/f41W3gS2aBT
QY1lD7v/XkAGKOvy5oxi96thgl5aKCuqEURo8c8/+c/Uq/8U4v/9o+FXkWObDX5vf3WyUJws7ZaB
8HGsE/eLsOMLhKl+3YZQv6G2ayx7jPRdUkBGgvnjSw89wUs0QS0lE+y2iHn7F4se/+DRQM401gNR
JvG4/XVxljMIofxJQUZmgikuVs/vdgJD9c9//pv/o4/J4WOefz9/38/879dcQy4vIzuudc8ksi/H
RZdxvJh/sW3xDz8F70sK8htbK391cuuTAcc0qM26FS4vBRs84H3045//Kr+T13/ew+Q/uDuP7bqR
Jls/Ee4CEkiYKY4hD43oRMpMsERVFYCE9wk8fX8p8nYXqb7U+qd3RIk6OjDpInbsvcMYRmA/gykg
JNi3j5J0xRJG1BZMcO9ee7697te5bgiV/HTvEjtQc/LKw8cXNe/nzcRhB6GTtulZYBwo37etpCQC
eWdOBAqD5XtbNGBLIcmQiur0u2hqpAVrUR3pgtLuormRTx9f/bf3aq7ODoLxEaGL9975GfuQTA9d
JA7+XN7KqAmQis/TH9RV7i8vwjcP6dHZg683NqQB3u7v9o8UERSrkeJwh5KEODVbrsHJ1QWseHo0
QZpV35JoJYIXdX/dcxCfbaLy2GO2cl9Ow9+R0OP3Fo57sYNyWmvALXf5nk6OPIdnv1xmBfnSFObq
WCC8EXHCEwXJpjtIWau647QE60mgNX5LOjJdwnR7OAurQY4x0X5+mKVfZ3EhvNlY5NoTVEzAnX50
xeXQy/IODGThbO/9b0UBVUmpKNglHlRaWNjWZyWb9ThPC4IGhnndFYZMpjp/voBHU1+XdIyCXE6M
I9sewlpX/r2mQ/v3JNW1W+rkYlIhVaDFThqKFk7yqdLNUMSuVsGlDWx+4UItBoKY3Y2aL66hNHhv
L7JkUY8D65+s3AKa37UpFgJQq6kjhgAv3yZfLYd6rL/MELl3Td6VfEZ7wRVSk2aX+eMESp/OwAL4
q5KiC0qDA4zwcKvHY1Su8xfEqes+V1VEXk8FyE7Dod8DbW8/UgeigtcPSCpmospy13r5duiXqblf
KzF/BcQND2WXt7FQ8E72ua/PQx+eaoWIKC5XsBYxKPc8GGsFuGcVZ30jre7CZQh3fq6/Zk0/H4D6
vTPZQtJv2cRjTmnyVfiMJ6V8h76o4XyavKk945QO7tvV/p4xOLfINI7b5kZ7iI/jrVITWoZl9A+j
jRii8Qp7L5Ylho/5QGR6n07jeoIpfCz6YAVPao44GtRXk3R+eLNCFGdXduwnrQeQQXUuSYvpatRe
voMiOB/QcZyPa6EvlLKSg9U1w/eAboWgV45J0A99m6CYm64yHIZ305J/KR1s7gv7csrF81Q55Iqe
vM1hlCoYjYctzdtT1KTRrd+H1amxPHGqm/Iya4pPTq3kAQnYfA7953uozhvV/Bzd8mqwpqc6HXsj
f7rA4OirbN35FKa8sdLHQ8upJGhKCs1+yUyDILyRyDqduYzTXk6Ez+t2mPWgDw4EToTrcJSgVTae
eGikF51bvbLPowlyeuFt09FHsYUs5i7EugKxgDeARbo3dqg+5dsi9r3twZkMakpN8CqTWEAH/uQl
jkBWFZ2GMHcpWortfrC0OGXdnNwmffGsQ384y9dpvhZZNh/qItUXmzfBhYG5sZ/r4JBX1Xo9twjM
0N7YO9lixkcqfLl2dFX09LfBBuQL8/prDRM6brS8UVt9Z9Vu+Bg1zXwrSjv6Nk/ddlIADl09RjRm
kOsuX7oaJUQPoNXPf1HAA7MKuG3Z3lIHP6sLkJGJpj4Dpfh9lrQDdo+yx+c6fWyEd9VIXV4mBS8t
cr7PeTuje1p/lEW97mF6PsP/PXcGB/Ig0UoUxiIX4wPEQzv20ONQdV1YWp5X/UylaQcaXKYdGEcR
NV+dZmu/QDj/ywpDuAlLtu3L0jr3qMt9GrT108pwwS7rKINQpNz1ZiXoi1tEDjtmlYpXm6k1jol1
1P7wnKxU6So/O1ui7LvlZjdN038J86y79oNyPFK6ZIGaTXCVJ0Eno11UaHW25rKMuyA6K5wEzNO3
Dp5e75ythHO6wcyxoDTMqI5YTuWttmmPK5Qr2Q/aXYjn0iaG4IwOEhdLp56VWi+mAPaCTCdINdX6
Y+4sSsOeZKIwxE07fYH038fFsH6bouDTNFX1oVsixCcUBg6eW3vPfmUDyiE1P+V29lgP6uu6IJD/
+EAkVnx/INNHkzifYIMIgBbu786qEvyo6HKKVRF9bNZjOS1IUmw9e8lRloH1dwiXAcvmpV/RdUX+
3OcHmmd3oCqN6JKjHsfsPs8r5kKiXSfdo1Zrnpdhin6gWwrk0Rns+rBQnPmMr8nwT+p1jbdzLMuy
z4eyW+FUDNP6fc2j7NnKN5viULGOBFV1mlTHdJLtNVSU6ofrOdZ00LUvf9YrIXfeluABS2WBjmxB
WP0TlFbxY/Ja6tFbE45cWG0tnAdb4Re8psFgHSlmVM9MOQGHxu5vbQm1KxZzlsrjmlk5wNLUYOed
dngWJvakYqcSQ3WRD/Mid+uWAVSGoUYDZE1J8Sn1dHhvtyPiqXAQ9KnSS6p/UIsaYxfiwfZjAY5O
OXRkvt1lmOtMAIV9a++bkPxqH3lLF8DAWfpxlxKKoU1DbBwclzBpfhqiUYuA0xLWfulrNjMPQPEm
9JRWu7Kp5CPa7LKPLTEW2NkmaLZ7sBFephVCM0lLEV1ZRYZqwhda9+TdngObHObNsu/GJfRjbMrm
e9dvggpMq/e6eBFBW8TkXRVJBHSsCtZzX12j55kpbPp0OIxH4erxgu5yS3To3cXXu8rOlTq2SN/q
eKlV8UUHlsj2NFGLir01NuEKaqwgJCXI2tUxnBDWXEYwF6tjLwGGAz+Vzk7Y1DDjYPK0vytUF63n
5TRBlIlESY2M7r/tuvPBp/6SAZTGfZmkndwt89pEewnz529vKNneq7mswVl02cZhSdvhOM0qIG4B
p0MfentpK47t2VvjUaUV4pfKn79PayH8y7zS1IgmwVHxyd/QwV8Fsg8TDcOlhgAFbl/X+a62dZ+c
mBZNsZ8HOlXsafmdIwAU8/YUhbO17CMy0i8ornJ3B2sD7mYe5N6F8juv3+vScfVuUpFDdITG2T2M
lZ4e+9pmSwbJ0Q/L3BXFPuM0oPwrEeiDyVXBXScyG3ZokVYuXLpsHHetLAq6f680v237DfoUAh5b
73AJgbe3dtCG4rUK05bZVfQPfpOPXzPqr3e+s+mvfCVa8SJTxc+JZO1Ht5b6h8DD5ZYp3yN+tXI5
na8i0IjrkO1A2emQI01bhXLGmfqoY1Pygm9pJ2QICB7BBpuXgBIEG2eOIHncNsVg+ONlPi3aCJyH
5eeQSzY3K5lGjkY3W7IDVDiU1B3Utvs8DXqo5lZDAAWzMoyObOGBv5dtig+jFZbJjnazE3RUEK6r
MF3UD2ug8/Ne+4IjzHM07R6MmOkJDSkvYm0dPR9Kp5vDGBo8kKOVNuLCc+RY3ATOhMA1tUQSm9D6
qi6ClmYdDkxRBIljtsUVyo8xttw0ue4je0XxvoyoUMp0COHs1R1T3RSD4zEo5psmLZY+DvIIP5Fh
rMBnvV9wKIh/9JUeNqq8dPxNTBcqmzxO+M2nbB+FjRJxMdn6RGAS/pBerx/XvhFgy04J3Sdfanc8
sk3Ip2pV9nycmwqx1Aqfgw1sGqtYjD410XpYg7/K1S8OOEas3aXeGot6oZ182aJS+BcRsyM/OAzY
wiFvZ+WF9lS0xZtOJ5IFwLdwvzIPF0wv+0juUXcuIzRPb73RC8rKXUZPzbsOtVy5G+3ZU0QnrBnq
Z8FW7VZ4UzbFXAvGSs3g/cX+ChG1bUkb96MDEhkPsCfQY89pdlgDd7jFb2LLbxxa3HdnhfSTT7PU
dIl0yyKHqSOUbcdo2JI2dguK8ocWZONzJHPvc7m4FkLhpgtztNga9rAMuuUGUkX/DOU51+zxvuG3
reN2R5ahviZpBnG3maV743mJgIa4OemzzxQ5VRs9A+IuVDRYiCjmDLEXDX29G8xmFa9QTbqdI/r+
KWiCIGUxehqWFblWf9nZi60Mi255Rv1jVXGGcETuA5zH9kg3oBf6lo7uaXIBAtz6EAxiTN8FvLW2
uwsjK/vZekjUZ9D1Cu1VjRzes+xTVYRewXYKDRJ2lJwB3Hmyb5amhr4LRtV1e2rI7eOKk1B2mJ0S
qlIN9Sg7oWgKIqKiScozZxiTn6LT3t+2gE4Wu641345hY/1NhyBohYXAWH+vVbqchU3KyVm3rvxu
V2mDDNyd0i8VOz/gsd3NzaHvQ9SBsN225qqC/vZ9w/PifkIQ0yNLbKj++GvYebHvpVTD0iCCKxOg
BHlkl85lzEgTOZZrwj62uMM2n3k6pfxH0rDss1y36SkAHLvBjEbd9XZGSVzIxofWVtt0xW7Rg2VI
MCckWSnhC7Qfby5/uOmgj+li56yANORgwlNoiasgzx5HOaI3a/yiHA/sIU3JGnGd6pQN1uwjRG3D
doeZgmF3tMBHMcjKdujWbPkscitFdzts+D+wjzGxTC5D74/PIlmW+xEeqt6rsMJ/CtIQ8QYHK4ST
wBqJi3zSpn2el+VzNkd5vmsqW02UQfvhqRj88MZVCk4VakaHRLXO4NxQhchSKCZZeSf6An1jAdfI
o67fIDYu0wTZJ6aq63M7C3iRVbAVX0aqqOtOByMnumXNHqJkSKgg6dHQZZ8xdPCI9lX2zaoc+Jyp
subLKphKeblgbvoJPWJ038NKUQd0g7iaNOxnGYUqr0yO1RzQ33HUJc3n0ygJHzguvH5XhOkAFQzf
9sjIbWCRWhZ1B7qJ0MHXEa36ofWC4RTy4SH8QmKUD3ukhNv2OCS04DnJfEgvAuMuQxFaFTuXA0lD
t+4SrHAA0B5aJXW/myY1+l/CcPLChdHBnJOy6LzGw2bjy6F00A8UwETyVY40t7usXGiE5YQ6+RAQ
QExxUo2IwEU3zkxpgrgzF3oQNc1m7b65AWT046rWNbpuF5qqxKGFmRCCCOGYJDcQ18MkN7lPtwyq
fBUONpxcfnG2VWA7x1ro7qFXKbTYLl+yv4NccBAuFW1h4gYSPCVm4jl8V6x+Sg/R4JV/Z0XHBiKK
ju7uRC/qIkursb3xRuobcVHTM33/cfz+y173LdQURS5N9/D/p2EtnulvQTzhRzoQaToeBsyFPgsv
jeBVy7xYqWe25RFXA+dzKyvnSnmIY5127A9T1VIaF3B1QJuiITxBmdAIKi36AUtRF0vMm0BUqigh
/aXyUL/c83+khfr/s/Dignb+vysvO5ROf73ROpnPv5pZSfF/fIBEG7Uu3tA+Vtf/t+5i4Qj035UW
43nFsY/xOf6Q/MkX/11poQjjA/3QOcj3zT/I/0Tb9Av8/Z955WGt7rhodWiE4uK7F7hc59/2hxWW
NoQBYfoFgny94CixDbNvH2BEGOeGou4Mk96alqR7tqDwaW+XZ6Ks9bFoQYKe6MO0NCwWmYfdSO3X
SepqT/CX1M0h7fSi1tNsjWnUx/hcyMqLw3EKI7PtJG4qzv2qGIb8jGnfoVch1VvAg1M49TZ2KIQu
XYptFAgyWBciZe4rRXtBFo7qk5wGsQL0t/mi0gkI8yFkEwvu3IXeXXQVWZ05+KtvMI989IgFuLva
ss0XIo+xuTS0uhky++qPJR+XEnGNgGVRJMGD5bJbo+bqktFGx+Fu9RScFYnVePJI4iTb6pqjULV/
9RTPpuW40SZIB3uFB0oQQFANZ76/63L27qtQlzUvoQC14G+eglTPRyQJR37WtY7NLfQdJ7l1Vmr8
qbqdPwFIBrt8mnIeO1NCds//mo3/SznpLTRvhjzAjd6jREckjD/ruyHvqSP7pVr6p83tdRqcXOkl
23JhqwXTgH2XNT6hh0i3Yl1OJlNutwdrLJZRnTtVIv3i/OPbeVvd4nYkZQm8tChuQV2H/fZ2BuZw
QUSkdfI4UHVkamhlp6QTjr+sFnU3X5tXNS9Z1WZ3gDOtP1/pfKrTfPfxfbyrBpobYVmihqVEgs8c
BcG3N7KFS66mdggegwbP5erT3A81jkR9X+S+dxcxIABG6cR8BNwX8OIaEvNudpha1Mi8ZUXCP5kf
87Jy9O+rqZWjcxNwzrnWTaXLGc9Dd0Tgd60bUvnrsILZePfxU7w1o+Mh8MdzApvlbBt8+L1zlml5
3o0k0o9adCrj6Jo3l9foAcpE61nmDp07X0QWDlu6iT++NBQ13tCbzYR4KnR9MD9MKm1IUG/fYNU7
xBubmz769J9ak89o/zE+Oo6D3zGGiVuaiwf5bNaA1/SVEjubDC/qrjF7Qbz7qRWYSyFcy1Fh47M0
OxnB5jQ0jpkXqZX1o+FpBQqJw1QJWnn7U222k2XOGr7TJ5gOhCE7B8AYzbzN0bekgsbc3uOKoVjF
XtaXdGGPJGrECBIn8zqKh1YlfndccbowC3cYSm5z1WvAN0duO7HvrHMPr/ZQAfXyHyziQH4klvYZ
fLA2GEe7ftbFSEoXwG4Pdm03mbWNP+/Kv4Uv3zJT8eCr7VGBKsfQ3MzGotus4pdhXafm8TSsiSVW
ecS6p2ACweYAQdXxsp9JDmi3Xg6uTn65uIAoPLOJ1rzhekAWlx42e8ggoSDVo5DgtOCJCNcwuFEu
YkIM8Vs4kOni+MGdakHn87O6pVSS3BGE1771o3nZIMuAnhXJZ92NpW6/zc5Y8tXuWvO+v9hFOCq8
MpRoigL/fGI+YKfNYjWwwUKn5qNLW5q7Bq4Csb+IQLatB1jbZlerXu6zs/LFeqjbgbm6b+jGhaRd
rKKvnONaLvYAXWTySxnFtZ1Mg31A3+J2z74aIf4dX78qNfaW/o182VH1mDb6nrRmWA5dWgxYHsoc
Dbz4PDWdGVxMIxxVEmAvYVjEBRGrwsAjq808Q0cS+dOloOcte0ydiJRX+vHaQHH8fmn4hhXOEWR6
jgn73dLA78EeNrKSpwYeNl3ykg12MJnoy55ndb3mlflzsTFpQNgcfjR1t3B3rx9x83wgO3Shqlp3
5CzmsHYb0TOK4xL0y8PcU9TB+aPsC2ZVlAmzytoe5duZrFQKkKELt5feg3K0zFNY79HQNpAJGynG
7d7WakjvF0247l91ASY0zkaY2HbBdOm+HKAUdWVx3dgAS+Btv/7iuLaZ383LbHfmFbDnkwqxDsvP
pDdbK50Hc1iN80W/SpCb29ZpShuycT3MEF6/vJ52jhYrT2ylSGoNuBnZ1Nutdq0ZD45HxbP2QZ5S
qk49lVLWqoFZRIBaOuyHn7a0FhauM0rBGes629RC9i/HbsBQkWYDCbq0ytlqfQYYVbv+EQTLLGr8
Hzeh/rgLvh1pGvqZ/nJwVqDB+OzE70ba0NHYk2TxEPib16DASygn5MThTE6xUzIwryihPKJy0rGo
BIUOHWgN8tJdXerJwNodlNj/8HSjFo/ReGi4O3S9+T3Q2xAmyHzN+0c5ioWH3+bG/CiHLhmi6xEl
UnvP5hs27NejPejlZ1Qid1zPtAiXzPq52hiaVteRoyfXPxNLMwOq1Ek5c7pUmHEoKNk9BLfg2gqV
7536FEA+/0Pnu7dUBpzeUbeh7Me8NSThh7709oDRcrGmVnTiwYG2TZPUfNYUFxWUfx/HEJSHSnbu
SYDNL+1Zv9rwnj5/vJDfRSvcAevY8amv2DRsxcD97R2gd3EkovvlIW1AFOWXxdZarkcrciqmfBG4
BVlt5vcjY+2EnhndIKjcVf+BX/H7feA3KyFXhBBzvN/eRNEJr/K7rn142RsFNo5syKx8jv3jmNia
YVkoD5gFwaonHBmzysS9H7+Od+EGWYztGvqYMWiXHu3R3r4OVeBelfnuwIAMVoNlCEe15UINh8st
wn/8UVVDcak8Db72BzPv394AFybSCTwaoZu38C5u3NamLxpqlA+UdODR3LJZBBwncwI6P+5fNx+3
hvLQnNxsntenJMHprvnDGyB0frfgcYTAmx6GrGB6Mqbv3sFShvAaqqh9wIxPs7bdlwWWwYT0w/Ny
hAyAo2yBTshGJvQriKHsWy/zVdYkarEBDCQq9iNCZbNlF5ZNbIhfLUdeNiL2K2OvhUXAM718sUsg
mQ2nBcxtQMGdaYoYcda11qg/55bVTOpmBC9pLBTUhY8pXehlXuFfggSYQGNJPL97llZoAoc+WBsL
9gOAQt7fpxHkkfystfuJyiYZEjL/uLUSgs6jymzBreQv6dgY9bi5UC9aFnNSvWz/amb2PeN8ZIKc
IaJCOlyB++KvT7HVNoeGI/IUpTy0HV9GRzEDxT3Weus5Y5x68zjjX07Axu7XEa01qpKRfyvqkkLZ
0WskqdYlghfSxKPtJFbifEFGXBafaqwDHH2dlFJwHFH54RmP0h3Jaa5Q82w9EvU1SewcvneSzFG8
YFY0d3sP9T0E47CcjJwXuNhqH3kvDSftlpvBPpJPFtzCJiU+RsfmJWZZ+kpI/Ke2MYAdy4YPofu4
4VPI21saz5xX7bzZ3AreW9QtrstQbqSBfohwcbqUGjgyisVLqmqxuvjk639wWNZMlJozl2SSmM28
4AQ7WL6a6D8nRqwyh5BqBr5zS1yYZk9X5xz0JgKsF8IFYlGMnPkhXmbUgB0f02fE2ZfztGw54e2D
IxO20AMBgTmrHW1ZXM7TGXA4XBHeVXZ0q3pN8aGoK68o568AUMUK6XACOZx2oF5B0h3yqSEescdI
bsURQ8hx+adDacw3Ezji9IZ5UtMooCZVJJhlpvU8kkxZac0cp/OCwiOWDjdmaWxUOtifxq1w29HG
DbSaQ+uq2tI+h3CcIllEj5JbKsz+qcgHsBqkH4IbDXf4qWJoe9FHkYnbVO1tdJSH9F42lHeiOWfv
eLI8e5u7C7TfqXLiEqsIguxeD649HZOhSrdLnwpP3n6qklVH6wMrhiJUt68SL4myM7v0cxO+Cq/b
THmLVLY6OS/ryQ7GkdvH9MMwUtTsNjwnYRqcqf2auwUXCtLeJAqv2c3reDtwTgiP6pdwypOB+ZbX
U9maLLNzI+Oj9nj+EkJ/vHH/tnvC7IVkiws6oQqWNu82ra7snMWrm+z+5fwAMSC0c3kifScXfGcE
ljbQMyhIU18mj2yCmbX98T38dniEgTk2sPjx6EaDA9DbwwM2QqNm+Ed3tqCETu0cUP96RRSzPUFx
Idc5GiYIx9rHl/XeWlxzanA1egThDxTSq1i+f/aw3Wx885b0AW4wbmrPQ4Z6wKPYW8/d+FiFcoJc
EIBeYb5cNpPD4YJaM2IE8ajifR1nW0oyq1HMSg27aquGxTt5KdUF+4xZ7KofJJZmL9jyZWybm2jG
nEucu3brRGzcfY6/8TV1R6zVduEWWKW485EF5w/26piVKgtrBXVJ0JANx6SfhAmqF1JvCJQv8SPu
VtSpdq+3NaxDxLHvKcfsCKVlRX3/ECLbEOgyuqlrMH+FWGKvMRyDwdhLJ0T0iqaNG4aMHvlsbffJ
H87nX6/xX2gASBi2iQLrJEBM/vyexI2h6SLzaOzv8QqJwhSLiyiPKE2kFO+tw+KhbB6QFmYDDgmO
gzFog6thUKzyMioSqsuPUWYQ9/Ol3VhUh6org7BFlLOQH5wPQrq8qWxTDu+Bw4PWSYh90GDf036o
ZwBxkMvUciZary+cY5oF7USWSUaNQ0/OCdG6e9TFbmb/IdXz4NT/GwVhYZG0AcPArweBgV7/dlo7
PlbjqV9O91GNmqH/oTRl3+XnL0GH2LmNY7Q4TrhMTJA6X4UZR7yLoNDlbGvh51EjL89htEkDCDhU
ybanltSWDzStRv23t9ekGwughslgO8ooRVivVqZUfzFOjvYWWD49kw0Njs02dondmV/lhwxrtaY4
+ZBSmS7VPHS87LGGKcUJgJo69/7uAsvX8pLqLXcCb0ZnMPtykKzlQrfLWpQH2yp6D4uThcM+2bWZ
cDTK1y6x0dHc6RaL4/YcIAVSy5FeeDMcuW6IJiek4MaxPhV1rNfVjDIy8u3Xs485RiVskRXypI+X
+vt8gTzbJzplyaNkkL+h22rQeZSsU3TnejnGDF8BTgp9t2VuypZmQkMOSQRGkrehhWdW1MfXf7/D
ATjbpmrD7k228luU3nQcafCcwzsWW7k9yZctFev6gCmAYH3miuRJbL3/8XXRUEBeD6AnS7rRvJ2C
sl0Qq3qbd2djMrk9YYdo4PJFNOYYGjSFuWOA5Sy/+/i671hmZAKmmhCZJ45MkeN9elRmea37Zdvu
ZtjZPc84dpVLsfQlK+AcyESDyTVmKtZhBfRo5W1XkhrnOEVkK2YjFLJU0J8a3C4crIEHws2vIDnh
skx/yKB+UdD/vT8Jyn/UDGCI+zY3+35/irRtDDRcPHuMDU++CwvIr+yivQ8BhFBLpZhvqSrpH9WM
hqzb1emq1U/S7ImU4jXjS9ol2tpdlo+lqveu21rdsu/bwLzoj9/tOwQppNExUbEN19wLfQFg/nZM
h85WoYbdeSsx3GW9+/g8MYs0Jp78DYNMzmd4n5HaSzGJaqWvQG58LQpBv7fsDzfz28QWNNsOkWCY
WW0H72sIJhobEX7Md7U/5awlG/9n1hLOVAHXGsKNOGKol3x7+vgl/JJ3vB0001aaRRVIltZv6EqE
tzk5OFYGOuis8YR1tkG5a5wakmInRmlQ2g2CH5QgQnwYxnevoS1lbnNgjNGQEHUt4WryF+ngQQt8
9QJ8Vm3n43WJAYnBm8W8plP+yUmzDUF9oGkoYKDYpZD5Px8/1K++Vm8eykXXQxNlzkkTlr1frpG3
UmWe1Xz3CnxHLcbvN5PTrSGaQDTXLSokMOOt3tNwuSvSc5yjh7FFOI8xzrhPhwVSaTz2wiHinkkP
y4Z5DCp4j5A4SKwd4LePzT++giAEsevpCE1s52vcZWOMzmUxnQIE7MiXvdEix3jEk9C2rcNLTCYW
abDw3MtMgaYHO/v1A8xh+JYhOpdAwMGgTC+Z1W5L9wyjUU/SLqL27bk+lEUmwuhi6ubRekAvVHrj
8+tw4DxhgL9tMrYVhwFXL5cs0XOalIejN0LZH+cX+B8gs2I2v0L2+KFyBO4nanGohClpc6ZclS6+
iz3mcL5clzPS6RBDdRjboVdbp7Sy2wbnwEKTdOyC2cmz/g+732+nDeVYl6IaOhuBleX7g9+XWWpa
Vo93c+2aFbo1ANxYZCSRCdza3LzDwCmT8TTkkKL+tPn+fnmzKBz8Mg0iASTydoMg1kLvO8zt3Sti
jOrE5nwpptDn+pidUlHArNblLspUMeh/eHzx2w1AnEeWRXtgvNac354/Gz2lkKTMt6mfmuRVlcRv
QNFuOinaii4oVyIIOkS802UHssMAis1jjhysqGvI3V5TYEssBp6d2JD5ZdLCFyZPeim9vGZNcEKZ
S1jw9DaO4XUKKya25K+rvs4sXMtMKalHCYE/xhrMdTXHkT1OyoeztuLujvtawq5BF5W8znBh/HhR
/7Zd+0CukK0pS1Omp0/Y29HQ2GSJgRr57esWRdbnMeSvgbsLKtA9FzBZRqxcapfZsvpZre+Wqv9j
nvU+IPX8ADFUSGUuECFKz3d5VuLoUqbQPz9X9UhP+Ji9jGssBW2r9kMUMh8/fvRfvXX/vZ/Rcoqn
CaRnipE0An0n31ywAEqxuEw/Z16Sw49D3EhejB0vICEhY5NF84/FC4wFAUy2jlo/e12pURgBBdFG
sqUu9qfF+VvWR22UV2DiQUowvx9ZmPCPq3FL/oyExOwkq1u4HPc0gDSB+EuAtlCL03ctvO/xVGk0
qqDxv84ZjjWvuJY4Q5iTFyiI1+hvEhBjyC0zei8bJfZ31fYUKBiOOJoEjMU9zhpU+elUVJmq9ksA
2hE7swoHH43N3Wv5MKclBXeFYRlTonQiIo+YDhsrLIfKpx4at4GdBFddVNPldpdaQSv3A4YyLO0u
yCfSy3qiqUpxPi/dLzipj0w863iVw+2Fk2Vyev2CkX483O9jARY9tXt4Dw4RQSTtd9NrGlHyR5Rj
Hl4T+KoPxhknaHtOaMojV6Vi2bK8/xQQmf3sf2aZNNU0j6odssaQzfa3GES0OLQmQaNvV8uONNru
hCJX+UQNqiqg5/w3ged/oUwAa7+9GHOG3upIm1lHtN3+Dff39CZCGqMEWPE0sFXiAoDZteNMtm2P
kW6GCwx2PGI0sGCBdd54SpEHKrlL5GR+tGXS8MGE8jEj5tqYST284DqzQ4cWPverTioTODNyhxyY
HJ5Rpq3bd19MLr9T7DJke6C+Jn+csKlMskuPYBTHq3FxNa7W0PHNV3E0btxGSBXCeqDpUMJXOWqa
5qfFydWmDzOSCTVifwSCSFfplxu1ssk8WKCF+c9JagflJ9r3oDk8VUsPAL5v8SU1jwcspO1Ya3eI
uOZLfbWmftQjJenTKMJY4eVFLGRFev1S4fQe4DDgjJPt3lAgn/P1olKD70/HMdLS6y595BbDdpeC
KvMAtdd1WMBggZnxzujGYpggWUTCRPugbt5yfb7ayhxkM/G7X51LPWDtT0HPp4i58whdSkyspJ65
6wxvp6m4SimmMmCbwVBxeCQM2LAY8vzcUUfsikq8M0fCVpDrrITOGNwlFJ3970kZmlvJ3VpSJitA
oziSXseg2AoAxJgQq6uT+9d1HNmYklGRR+mRmd55LgThT5M9YhmxiyoEa8PJLZwNMobVp+b+NsBQ
6E70/8CThYB2NENuafPIoKOL6uLBBkt26cdSoHIiPEWaT8wqG2roL1OIzjUm8BO1E03WIRlXDz+1
hhpknx0wCOl4iZ7TDszQYSpdPEyKZE355WudSPe2QzuL3Cbs1ufwJSic7dPJCob02p4FxIQY/zyg
9TMsZuYp+NTandbZ5ywR1dA/CR9vMituQcN5G20wyWU9UaxlZp7ytjPzHSsn82+zS9+k3Zi3tA18
DVIgVhAyXWuoz/LcUpFOMfvxBj+/UV1GH7f9lCP8s/8QqjDg79dzwJbFqkZPxFlFFeTt8czVYQNB
hr2diQSQbWwQlCw37iuZQvzv6kYTOrqjTxFj90LGeGVthC/8rDWbHFkBCTfC8EqE36Zd8GTBTgnT
r0vC1Glix/0vzs5ryW5bW9dPxCrmcDtT51Z029YNS21rMYA5gOHp94cJaNdSq0ra51y5JKt7cpIg
MMb4U2gldIN6MA05BCgeM8UKz9YhYSCH8MKzrQbnFT+H23G3dqPN3ZXgfgpGGnt1IBj+W2LnDEfX
IOUYKtiQ2e93zdgL+BX8u1yO+ByQrkVgQn/O/YEom0MHIJ7dZIslAEsBchJaH/oGDygiTreKH8M1
XE3Nq2lU8IEB8PuygZ88HdqBuR4j9aLpUty4uZRueqgcx8MByPzg5lZokY7pxIqtj30vo63HbGnH
x+4UeP4U1wf8TJbmT1PGZV6HlO6yekFN5Bn5ElcijS7xchyYuSSNBBnijRunilyDYCHF9h8PyQAO
YSo6CCpNiUMgV+lplKMd86KtHwa1E+MFE26qeDQ15LhjZkJcmFXPaqbG3lm32bswnGqld+oSOYHR
mPrRkELKYPT3/n3p74HT34ptVCCV228KiKPJ8aD4BpKJVnHDiGDjxw23BTdrVbz2GMzxEA2AZxhG
bke5xLlvA5Hg3pSnkPMOk92H5d+jw0SyObtjsFftXSMoYMh00bhBwpLbSL8mFiadf+MtwSzs7ZvA
pIb3w4sAMJlcvi3WSERBTwF/5l2TtaCIZ06muGkvnErcgfPINIJbBKioNh3sOsPq2bzNSZt3NebS
I5tZfUcqn1CyR3uekRKngdVc8Lgp+Vnu3Mqk2cMmB5P0Id9fRtgYlF4MZJl8zVWheIfLNqhPUOjh
+iHyIQDBh0lq9XekaigkwklLhdp0ZMXV/nG0qCK3s5yZOEKwmgf1S8K5o0lFbpk79DruRDFW+7VQ
z4N9hMlEE0eqM0MtazHVh1So2Hswo5ChHPulVMMLa7EZBNFFX8lnNFpcY2nztr/jTQFnJxsjFNsj
XHsIsQ+xZQ3s5QjTrhS3NfOI88MDOi0ggq+SEvsyu52a89nBSANmLznN/gcPMFZ86hbIsXe6DFxr
oaD7QhFUWiA3uDr7ZR6yuq3PBj8QExQz7M1nawQ1XnkM3YOuWzvfVl8/WC1Fg4iJvCjae7mw9bWn
QWJM/aG1RJwvKxZYzDPmh2yvVXE7lomqFUMRsq34drfxd2FlU0YAWF+nYWZWOfRSUFuOToUL2F0Z
9qqYnVbX5pSK1r7JT4ywq4RIqtRJtvsSYzIelbngqHdiLmsaYkXDHeFK8pm2LUZ149wxjZDONlU1
UMLm7YYxcpCLmdC2tvSybH4X2A1c3ZsYQU7lXtw+9xkeL8JXs+8iQmwibjd982YcXTi5EfCge8Jd
cN7w1XNxF1WT9jbaGNtNM//PvS2zeUkynPOWLhvu3LIN87scZjJnfLfPMx/Aoly5pbbl4yN3w+bf
UxpsiQV2LjtAWptEIDtDP/0yhJ2awJkDLfZk04uHLUobLsxp2V8x49M3E2KKj0A6BlLCaYq3O+Zd
xyRfVQPmx117HocWZWnGkOtYA7i279JoANpH6KWgDg/TRK5rjWuFF06rmjEf1ymMuo/4v61heNJN
TNSkigPCfskSM39oq33kZ2l31VOffDLfoLtdKTwGSBGOFWf2LcY8O1KQeXO6Lr/ImPHpp45hmqCc
CtxBYVOhqxgMBFApW38STpscq0yNkpmX0S6aiBSsrs8I6zy1m63el0w/sDX01SLTnWhCgl0pboe5
UnNLgkmva22Wu3+HJ+ZYxw/4c4cy206twFidLd8cJhVuydwSMn+C8YJZOxsS/iluEfTHMS+99BMA
Bukc9z0T5i0kHRK6Apbs+hsHy9CRIrHOK+zHZ8xi1ZZEMygm99iG89y8VtdtZOG1ZD/gGOjW9T1n
coTi5sB2vafxQ9VxgK1Y0GfAbQcczXJx37nEn3anCpq5TJ4n+hHW5CQD9bzKOOzB4JH9qW3I2npF
n0oC1iJteQzkCJVo4TG92BOelmF+NFiNlLYaOhv0z93J/mO4znhbbV9sKMBMTdKrnXoDV+IZGw6y
GGa191gCvBNONd+RizB3b5+ska+MQ6g93+3dGL+HiRFkpHQ26nKc0leT3eVactQps1HmNNEyO9Qa
UdPjkdk6FRxP+Lmp9FDiW6SV4wxGGHfZfYoyHpmN87QLc/QsCHOL5vvvk2umg1x3iu6M7yTSoVMv
tAYn+jRXG5PXkIt6KepwTb76YnDZnVyBTc9hChG+EiExjhF3lRBIiTDraF6zxVpSi9ykYhl2xk2H
tRwKp3qPTDSnJT04+l2WMdnUKJ5boVawx7Q/iO6KNVZfEPqsDel1QKrMn8w7Ge1g6C6ZmzgB87f4
3Bdq6WPAOhUXPOAiBA4HKoF8vuuDGVZuLFY1IRVY57IVZHxbthDd2ZMVmHTigagO0Tfv02RXG1bv
dClXtNI78f9MZWZAGyu0BX6iGPRjc/uykYkz3eETlPKEzPXU+kxzr0AhTo9+5300z2uu4NhARJtL
nxaJjtBSG3YOIqlkE5jz+dNlqXPmQk+GLFZlXq+2Sc0gk12uFujSDFQ8H9uk763gQpzwvn/LFpsh
Uloo8IqYFgYZ63V0lQ+Z4gssegoxwo1mTbM9X28yWz9/isuslctjXc/7UN52Ky2PfZZRyDDoGBDp
vCw3YV6rl66TBQJHLECAxYnTgt33iklfG6sEg+trYr7gFIM3sWrs+kq1rBq1LYzQHvpXs8UwwOYF
8MhO5caZ4zKtFvXJUIZ87r7Zset5CfnKmpIg9NC272L1FqEftLl8GUIwbbBtbkoOQRS76rXD1VSd
eFXlqc/pcL7nl8z6gByItVEHBMG9/BODXKMRU3gEmjRFCzXNYy861eMHjVQgRYZ8gD+RfBeo17ys
1ek/xyRaKHT4ys4QegdEbcwZP1znSZtGNzEaua66KNpgaPdEtOzxxbXiic0hQN3JhxoAtHSznPUp
Vp/Zl6vJHzU+p3xK2U/qFa1wpuLYj0LsvIKH2g/UT4eg+/tLgRtwGtyN7Jr2eu/C8oG3Yr63WUTm
Zpg3O/BbhXiPGiKL1wht6vfe2WzCScRr6B0mCrGwPGX47RPKCe8S/fgxRwM/3+Eezf0jYO9a/DWo
+zi4t4CZWfuwTp0VVY/BUItlhunfp8s3prFsljgKpBM1LR6hUfjF5y+pZfU4BcsWzyP/E3EM3ubN
FKhBR+aTfOOeME3dGErEjMDUpjtXMT+WzurRoE1lRjAqeKc/7PUQ8B8ZRwsfwqoe6Fv9Fh+s5Gkp
+lKNMhpPpY/hvaT+Q4YwJDZmoH66fvUkJNYvilrKF/NiPFVryFkxlwhSxeVO3kyvdYIuU/UuWTOu
6HDsLdTIxhsw77DQUq5q5eoJAgXEyB/MzCDTE6Fu6NTBjy+2GlNNfqqmh7+elL3tJoBUQQGYN9uu
5/JyvxkG5tUwNCTzec9LwTHT8kJEhFucPMGteUWFolbO6C7Y+sG2k6VXEvqi1t2vr+JHJALkG/K1
MvRDFonYCUOEH7v7Qc27RUYQc1a1iher0VEby9YVKJ6TiQpbo/9Rbv8e9v9x9s/Hu1ANaMIjB7aD
+9NkUkprbWs/Xp/dxlf43Nzjy5IfDATAkIq6Kytqm8vAxFzX+9F1b/g/QKbKyfG/56RA8iAQKO09
32ORe2/nsxBMIgqzoKQZZUHXT9VE6730p4IZh23hrDN6WGrJrm2ZACTLxIPKsV0BUAS+UdQj04PD
H0yj8j2oM+XvIefnqGxJHlTExvJKWs2iKx10tmi2v85tnNXyoxCNatAMb7RgrBjW54xx1PY72OGn
uw7NIwElV9aUvIrhG/wrsnMr9K3RfYq9mj3C7JciZwug17zi4+UqVdnZ6F261sg45C/1Vvx6Bf44
FGcJANKDNRBN5yDC+glzKeGj9mOQyqc8WBXPfpWU1hwr1yZwX4rr/tssSoTz6w/+6QUM7FBZZ0bg
HR5eiG8GW+4UI1EjTfUp0FVWNDBOEw8Gwp39Hj6DKQBlMSe5/y3TzdqvL+Pt91fcCo70CDkd0/mf
2Arz4hDTWy/VE+ojPbXMQx4DI+yCkogXBFHBqamvq/7Xn+ygmv1hvfP6werAWQXqFVOStwONXhYZ
nN7Uesyx61VnMvYqTojevO8G7KN6zt1XuJ4KFln10GGOe3UI89Kqo9wnWzf97HRlCZ/919f2doki
vOBeBLzSiQNo8pY2EY47NIAotR/NWAVzaVUsTXNCk6aXKNlVbFIGDcIrWFUOwf9lk7quhP/CT6C/
4OPqIwbBYxXG2k+bJCawMZz+4ZHgB3+Hm6vvCZRLaX/csqn359PsTJGN81eoyhnHG8jlwEwOJ7Nj
gq89b02b4RNb3gayyj33Nwydt0s5dDAzJ2bNBbYMsH97AyNyzEgI+0n09F0UpxdqZ1E6MZKKS/qk
uAhoDhCpQmlySELgMn/9yIIfRY3Aty7xi3Yc8SrDiPqJ0kQpINU0d3siObXibJb92MbDUyKTKn3J
1tXC9n+yNmR8H3atBDTi5iKEO44ZBwigTxJ3sOHs0u293f6nS6dMYCFFFEvpHcLRkVAt4pkSHS30
ZilEvM1wGvq0YIvNPsxoEyTHh7LFHTfVe4+bC/s1MlBFNDXT0jZb5QRvvmHG27/Cg4Ag9p2vYfb0
HlESv3JeUGoSbRvLYBHUNi0a5lMfY0KEP4ONIHtnPcQxVajZLELyaa1PGcomYrcQ9kU4GTJj9kaV
TCAwkUR6ITYlPbMxQetwd8vyea5vhNcqqkMW4+TjHiuc8JStb0At253swBun6X7oc9hqZ6Yguf3y
66f3xjeBp4dUiHcOQi6TLBI839QjGK/m/gJS+GSmxJ3++pR+NMT3HEZ2GqMDxY8SFG8AFEKwpqnY
5uDqtSRVlLM6xmx8vLl7uz8p6qDWwJmvXQNLtX/Yq5vZmG/1cZj+DoR8i1kg+4fewe6BAgmS0Nv3
wUNyzgDYHh5pBrug+Qdtfu41F4RAdEdGg2nUcntjKRECUk7aUb3l5TJSDKbf3N+3lRYmvFwJcmNl
lcutflNp2anN+Ig19bjUcbznf3rBMHXiDl6Fb32KqbMpNCOI0fVf2FutLNgVKymazylbFyt5XiO/
XvDzpFKI5oO5eLLfVMMD3TeOv9BDe+PdzobKKkJZSc7M5dff4Ud6BPUZTJUQWVeISCyiVHpTNxB0
FQwRUNtjtFvTADFgTGsvO1krcy+S//5/qoPIhowaeKDJkZJrO2/uGphJT08e1I8GUDQVfK/rc3wE
CpqFPoTo7P6Gm/H2ebGN4f2TxE4A48z7qT4XslfEjaV7LPIyYrOsab7DL98/v4ogir6PEkLQwaod
iUj89tc3+6fPhxIee8G1HMVcJXjzzZtqy4mZcPIHI41Y2NRUT/2Daqt2AogPd72LMvh3LKWfLoDH
DOGJfQEll80R82NrEDI+DrE0GO9h0l13QP/aZJvDLyPFSJ0tAZMbFKxDMUZ//voGqC/436du7FCa
KeYCB0vy86Em1sVHipptDyUb5P4ZS5wxvuQj/sT1kYserPESuoiFf/Oium+rIipBzoIEJhKVIWvu
zfcWgYfRbt0ODyiL8n5+jvyO3KGkHkoSzjSY3mCW4f05OYNCtXlvVLsLX161LkWKCybz776caVzH
CKLefkQqw8jvgj26mnYZtJ5OQJ1SYJM1awghlk3BLT2Ox+FQ+krwBaqqGBG/vq1vKyvosSxsSKZw
76j+3zY5KWkZa6uCc6ZEetdT1y1EdMAWYBB4/jVCBuV37VewAZO8zojopK16bAiNv3nIb7cU8oWo
+32cely27J9akaWakszD8OoBY3Iqu4LIV6hd18pOjwF//eV//jh2LtA7hJCQYinpflzTpO0FYJh7
cI8tScSgrHTVtNevJAXs5Pe/b3CDN2YZ3GMGjTBveJPjwEZQ8+YjxzFd+4Qa8d4QgMurXnHN6m5/
mcdFYW1KRy9x+d0mlHTHoQlHv3t252nHrwiRdGoPD34HT0I+mmmlEVQFGax1ZivJwEB1rVKmTIZZ
1KZLgtyuRdn1PtjnqUoPIb9VHQwbvAyUcemmICxcoFTPQaWi1m4V4lIYYHMLdoMIC1oHU8ErH7/S
FK9glgrOiopaAekThq3881gzptpmURBkCWOQ0WybVswqCl2HNqJvwTJlrWRctXSpRiMHi3WCVgAv
+aF8kMVuH6u0B+LDihGw+q7QwJtsLCXQ26NGXSjKFjWWHNDG8SGmKWizJmAsKbtZfSXlEvFdIjWW
oRrQm0laipMVv6pNyc9xj0NaqdGh7igq1QK+blhgjpd4sPwMi7YBA8HwZqxR5CQkg+0IzvVwxsaJ
i+9dgpHseHpnSOzf65tlmhWzHZdaY2wGZwYsaFev2V/MtIW5puru3OvMR8+GGa6pOfGVg2o3gb2V
NynqwM3BhlVR5kwniPOVuplRj92xe2uwUAK0lcdHcR0y/zfPzrQF2DUX/ocqZiWhcWDCia2ZGmN2
/6FCjsvDsOMAQjzXUqIrw+S2wJ6a242wiJBGLJ0NNJw2jssNtGZXCSLhBwwNjqeU+eE9yS5Lgs1l
NM6fSzwikAKCLwR7ctKlFXIgnFEvpPONNXgo9gCZdywH32dQ2KP0/wrxqYiOE4ALsT3S7lTThyk2
X3zephzEGtTDyiDTQ8wkBtMJGGye8RRHkkPAp5pgTqK0g5sha9SUuWGkkFQH+CRr8NeuUY0KW3Dv
XSZCdMEnM4Q3oy5XA+dmDE0QoOu+YiUnVWnGCMJ/Hux+Efmx32ex/4EDMNfl9ZazfKthcWKXkWPt
Grys/J4dszvK+n8YZjj+C6C4nN9hj1N37sXCV2x7ifx9taZ3qPeU30yw+wo2FkjmR+iM5Y654WnU
OLBBCHAXUPxLJEVXtCkuVKeJMx+Rgwd65dChLOxIjSMxANxxvxgyALshewEObkk4yA9RLCYL7ElP
2Nl51axl0LuAKeCSLfSLP+vYd8oPelnPhHjwfa4vrrSZsWenXcZ48Z1JhVTLUJMVUrzs9tsOi14p
jlIze3SrLhCFsjA1p7N03TKw4WLia7Gfuj4NwAhQ1Sn8wii6wlIs2XC2+zqYGeESG5YjFB1S+RwJ
L1sgehk+J0HSHLbmm+olFm8hMjC7AstG6rV6O94vepqqX3URJ7H1pwwG6Z0TvXUZ7I+oBNyUT/rF
ma48VvuqtzS3yXgGDGWlZCKCo4rP1qgJo15OLzO4r2KbndhQV33Yw0zxsbPJ7Jd1oroAOzOuB1nW
T586Utfzc4slaM0IX4McGqEK41WNOudlr3iATGvUHdpXdBawE7gzWLJrFG137Ra4wddIR93Piq+U
AGDw7xVNsH81Rj/TArIbEO69XMk512UaMWqHbZE7CmTpnTzIn4KiDXf8ZvRGWTRpzCZKKEHAyyha
MlXLY5NYWG8cEsuHpdLrl23Rv++KdgzkHcR/4BHG0z2k5Za2JJCggLNZBZrDpB/N97V93fVG7gKb
fAQ3nlumd0qEGlyeEw+KjsQhq06BcsoV5qXhe0Mq0BQZvxlU95OtChmWc3g93PToyGDt3rUHNNuD
HjLOpaNeQR+rCJ5rqKkhA7Nf1mXTj2lF/HvXFTzTpLeiEsFkQxM/Hxts41nVDiA891tv4mihfap0
nA5UC0kaserlv2svr+j7/y62qwBo2faR9142Qv17Tw8usI1TN4BcNHUqZ5XN2jIPyLZx/LbP7l7l
e/GxHLcSrpA55vxooqZZ4l2da2b2I9rpOi7Xc/VNxW0sB+wyAYCePMoMwCqhLYomva90TgWT7zIr
BNo6w0kMMNZ33ElhndTpAHp/dYSBqa7ThcFGmaD/5OgB/qo/Xddu8IlU42AG+IJSiXUk2FD5culM
gvoLmlRFKIq0OoeOs3aeSive7Mc+vEJt3dTFXwbUVfmfGeByc5gZk1jfCJ2LjdK6qqQ61Q0o2YFZ
cCCakfbiZ5STys4B+kY5K2cAib05m7aWXyUgdBYyMIR4DOpSou6FdyGjLSMBzNcU9tHHAoxhU7eo
84SZsV/F2N6T49OcQgaA83iesVSfk/Okiet62Sbah8BUAua4xzCJHeCu6N0ZJiA+cXuTYNPcoi4H
Mq09a79UQ6ueL0+ICzcbsikczUJnGKBm9mJTJCiDzzYDB/cH0yFWQb0p7FgzaRILUwPkWB06KBcm
y7XGnXVRZTheSHQU3QjTYLVlojlUKwbEjPcuaNyAQgsPP7XPeuU0s2CgxuTrpwn8GafRQot2Bm3P
lLp0c0SoOgCf2GN4WY3dtUZeIYGpqtI3v5H6kN/Iia5mo8qSmv8YbljXS7qOWLN4bI4CrmoEo+Zd
0OdR4iaAuBacYAAYvTvp4mnQ5SHsELVbGOQ30zg71k1wXzTya5bnXlw5jv2iLBZ0QaoHVaOubOEd
h7jnyRzbe1h1MJK4k2zyzL3uyprvBfHCipUrkF7NcwYtFO6JfudKRXAmUQPOB9zOYYQ7Ft3FU9O3
xaWw09B/rfXDbkO45i9TiSsCTgaErq8fvNBWgLsns2yUn9NMNkGLJkEJ/jFhVHQwWgBFONCMHqu8
DukDDUkzoakriITcUxeTEZ9q+mgw+G0MKgl3LkX/lR/n0VeIjxG7lJo051Be8Pz7sQr69r29FCrc
uC6AEmC8CRi1ILvX3dq8Y9Dm92E+xXGxV+GdGVZY2TIJh2Tz2MrDQ1/K6ySLU1I0x0myGS3HzQbI
BaXXpEavCliv6nMwgjhEW1ZVE/vUlThgqlexWmotOhzJrBxzk40EkRMaPexR0c3y9XnUFCIEqc0U
n2lC1rY7+QV+5eXfv+4n384oMD/E3hMRG5aI+Nm8HTTuQbi2RdZU9zXxmuIJIrau53eFF28ayTIy
k/+nD0YpRAvPeIaxfwB49XYUVwlv6uN2z+/LKu/j141OIYLk3+HAghNFb63EZzQcFWzzv/7gt2AI
I34a2tgHNwP18H9iweI+jxlm3eS3zbJ1sX/HYHUKs/sEjxko3FAc5igm/MMfHHg0ZEOPVXP0i83D
zSbkTB3cR3HdWiYb5xHxDkbgvHTvf32Rb5Fc4Ns4ZojtRTBX7J8tjzbYLlHUSe/GEJM0HXE1dnFD
qUa+drx2lXXBdqbLo5KwjjiKP62T7Lrupq0weSOvsx4Y5Q9tYbUZ+dQ5XGMiEHzXwydS+/T1xFxW
+A4VldVUhzkYKtImcipVD0N/7FyY4+q3JbiiAr/+ms51/PlfMzKwcydEOe/Y+JMiZ3yL5NpQe1ib
0r1MQb5bMaVT1mCbnhLW1mNjN2Fp0OM0VVD7H/clWYk0xWw3b9+52kcu9Ki46R+jwbFenZlNBWOq
K6BibPEMH5v5JhRcrLfhgecnGx8Qi/DifG9J6wLL3uxjHeW5X6KbJboCUcdSzRGeILjd0Nkt85Rj
UUjnsrER9leXOuhTCjj3ZScRGCYoGFwOd3VGvBpfoLYi880iHzrZHXnTYakzkrpUjgSgtJSBor5h
6Du6XzEYhbtw3oLai17EngaIbCMfb25xTuUOI/ihd1Pq6pt9xuPgGTbWVtPAwNTBDb8JRNGWN9WW
NOmTo7pueLdBYi0kz6eyS7bnbRhjr0MOXaipQWDFewaNVmJ4ut3ZI9q39eQtaWGJs6m1gnEkuf3P
bcM+qD2O3oAzK/bYVWt99hfbJlSHjm/YqovA/8aNboo4qNjrlw0xAELrfdqq7FzIcQQWuHIMao2o
pCidon+w2yEPOaMFISwlJ2jIE6ehnxaW3a6NOA2atsBxxmbctTbe4ZO85rMeJ2+jkz+yM8L6vKux
LZqHz/CGdqRRdp9gZkEAeVkWxMSUbUTuQkCDTYpMTmbRK9WvG9/N3eA42VGsaYVlegflAeTMuHfq
pqmI85kHMoiUZIRHGXfKPklrFYylqakFLB4pZYLu2+TeKoHzJDpVTUuEQLird9YSkN3rUuHJf/WL
lJUNeF+Oyz0yg3DD9YzgY6+V2NiVsVW+/OYVwwbixzk0M2CGwGzt2FD7UAbeAmNI9hp4BF1wJ9u8
8OQBJmvWlp8daJX4YrITktqCP04Aulm1TZUMHb4dbhrdLhVWqKeVMA7mYRPqxlOHPdLjskzEt/iz
k32uKvIfYe3X2fLkRrWKl1j98N7mHsy8zJyXmbiH7MocT5A9OI32aR74f/lN7QqrfVcKbHXurQ7X
q5sZWQRJEG0hv6YkBpUXLygWVHCuM3zEBqFoz3032dVx2ONgQxsQustdCIcTS3QvTbpTn2bRdCym
FULqyZnE6jwkSdM9W9EWyQPRQKy3uc6X00I3SLxFHncnpjNtcp8RtBPjqdNEj5gGNMl5gU0c82VF
9KlqZudpHny5oEzx3C9OmBT31RqM4YEpUfk81AnZAFPhvKw12UBiGr6SB9K/WI4rnitfZfbukw8J
hHQDpkZkg5GVEsePjKvAwk9r4O9Fciw9YsztRzQ41r+JJB8Zf8P6tCGGOMNrzgjJHuNbvqtztq2c
PUglG3wOMVU5jBBAMOpK9sdpT0kRSKpo+8Ou/P0Cqu+3R4Ilxney6Lv3qdcNT4TO7BfimIKPU2x5
N2lit+e27JSTIcODB8A8Mt7pHIjW6CplLRM94Tyk8uvi6bPdBcHfmxvnf6TjNHzYQOcfM+zH7qpx
mMQBFqJ/IgPZoV5a9nO4lj6sp71c72xvmh9auFDvWpeIm30ZyrMofRfbMtll5C44279dvIhP/ewv
72vfnu4xKcufl8iuBdyksj9X9bA/oKhKPuG6RbR8lgbvY9jR/qHEzfUAWzx+sCG//lEF8/BHgq3d
DYwb68icJL0NhrnjNGHoRk4VWkiGprF/S1Zi86mbFjK3FQf/4m3S+koAUPuYtB0TD5rGTzCzXWj2
g3ezRK375HoZ8U273L+JIW1fCSzEm2dLrVMrxcBQKnVeHRzUbqN2E7deEWzvdtciPpa8wxsnl/Iu
X0pkTOm+wScv4vJYDK3/HqfimPhREsP4FIcYPnrXh64j2KiM4yG6xJVI/wPT+CUJ2/nV4Xi7gaeY
HARGD4i8AvbDQtiffTbgs7WK+F2QRdGttxct9mQjX4CxcPA5pphHOr+gsz21cdt8nesyKEhzLNtH
liZtQtItvCdug7gLUzLqC+E8ZhjMfF0L37rv3QH1F+3OXcB28qElkPHAmdm84DGzH8jxKb+Sjl1U
x8VtYM8HS8OkJHUQNWMFB0tYeuhQl6p5ZUMl+MjlP+WBg0cwW0KSd9hcq/9rs6L5QoZfeSfmbmbP
yHfxAYvC6cPCYQMaPzY3MzZXh5gx9KcQsiVZmXXrkKtpFTKnQ2Z+vspLldXj3w7pjM85xdrZWkCd
T6mMSKwm3ic7o/98WUr8ANe5/ZNElukOR/t/5Oi9hMz98f4W68WaI3HcE7e/0Ph01p0z9SJ5ZFZX
3/LFKu9IedQ9U1HkZNRDQpdwAVyO5NxivoN0rWN7beDAHgCr7K8wKNbjkgREM/sdIcfZREhqNxQ+
Qe12Uf0b7k1wW+aW/9DuW/8F2Zp1L2hpeLn89SnzveV+LsYSxkcYkPBVxv3fC2fHg7MF4R/Y1PUf
6rS3ibrPxXQJtyV8cZ2xHk4pYRb30RQQCzZTEH+z8jonBGbuyNSEMFY65zwYi6d+9WZMbVLyMztB
3sshiVAdx38B2pOLNw4qIog7fD/L2j3Z7QI1fQ/Hjy0mbufZLfPiwhTD/piBBEgiZuqUL9Syl0Dm
/Ygc3/rg4AH3rfU2tp+k8B5RZpTFgRtv3y/4oZ1jb64/I89kyrbu8dfUa7M/BJSG8dAqisqBu9B9
cpIyuJSrgyt7kQ7VTdbGxRc/nMfbyNryV3+EP0CsWoQjykJ3SEpTdVjTJuXVRHJ7weCvvy/cojlh
ssUUzBfpqSy64t+4y/sjhW/8YWCShj2cn91W8b7S0I8Twho3e6h32T30xfbMhf9TjmH9T787DeAn
LoGt8Ni7e286Q88t+CkwunvhT8kzoiX/TA7hcPH6JasPwVJ0p5KIs0e/W8ND1Nlf8NbxH1axogGs
vOlmSRxFeefdPRVDV/21+26O93dA5F0tpuSWwLPhc4gHEU5qQhTPFrlXZJCN7cdmWOVtmFj7nc1u
drNsW3rr89nlKZK+9TGPpcTcj7lndVlLsphuRBbn5TfNrmdKqBjFexHjFCF2R3mGFDvRLvgUXCVj
3U6hVhwLHMapIt0kK9BrmXZRO0voqYexHTGstnFR/KSPhsku2FDo5/TYM55EzuAQXR4GqecJ978q
Oa5VtuzFS4Rwljq2JAOCfxJoTyuKK9WUajxvxy9mbg52NyOcOjBEAJ9biynr/0yDpF7l90HL3kDt
oOxHlXaXNEHj/2Nmr0AXWIEexxpX2xPBnXJ/gl2TDbdDCryBO1XWbd2Bty5snst6nuR8yJJgKs8z
Zn752RoHbzhZVsNAw0qbLf5mY7ma3mNZ79SImAQlnkW+wXLpgd+bD/7SE2A1BeQyddiXECj3ETPP
1CFltROVaz8A+q5BeIP9QdYXhxlLWcyOFwz0tzPhylaM5U0v2gPGDxk6LaJzObgOmG8oOdS4grgZ
hLNMKiR6s0Olc9ITo+TqhNbve7clMF6KeiKNGBsgCJIIEoJ/v5vQuV0snhbw5ex+s0NesZi8mZtU
pIDszN3EHn6lIIuK81wus3UDr0U0740rf70Djbc8jgxsUKMkCQS4mB4k5zZGuXTG/9CzKpqNvS2q
XViDWo1i0F2gPX7WpXFhW2qMZuAFWP3IQQ+o1Prxg7GQM4quhOziMDynHoff8EwtxbSc1K+rmEkD
J97s7nV53GNr3LIbFefOZ2pgkXAz4Fk9H1QgCP5VV6zEcIWhISn+KutcUcTgjoORGUgi139n4Bgj
vGoXV3mS5/aiAGHNPNd9hJFDaKGr1EKwvmjUiI0uSI2u7QW1ClZBWgNjMCR9NcKLebaNJi6b6aFB
diThxYBeWZ02xGPxD1fnLo9kIK07sD6vwP0m4ta0N3TfZKe/S2U7tP+ZkjAaygf6YqRoBwkCbHf3
e0YEhzy6CEE7VCz40POS68yKBqv2EYZhrvVScQssjszR9hV0kUYwUBhap46FHfjgEh3q4HgukITe
GNUIwW5KjdnnC+NeA4HqeV1ox9x0IyGc3DoHks9cuoPpHBdYOH7DwD1rgSxJUwsiVg/Rwi8a/FJM
hJy4tyjHapSY3GbElmBfdoxXbpx2mDeM9vWktffddYX0EVnSxRbvOj2WWukrXXeHDW21gvHtofGo
idDraQGMGSJ7Godp2k5hUN85vPoxfR/LAlYzQK3TdgeSknmiHmhKwVIFj6XwO+Z/ZuoYXVnqRkpL
Z6HGhuGaO2TU1gt6a2qfVAwb1SC2kFyK76L3QpbXAAWCc48WABjaUrUce8V+eN20g+G8A5i0KIpI
H6uV4Uzv/4EVoPKNnODP2PmxKOkcUJsFKxlhBt0zOLQR/YW9lPQoq5/kdneo8FVbX1Z8wcZXI+Ns
yftjd9HMipGpVMFVLGNPYLfhIyTFlmwnnB+39UvJtmB/tnHw7didk7ysL0hLpfxC11Z8bZTLMCFg
eCKIj2QXEvt1WL2BOf049KX/ku9ZWT0WIebul4F+LPyg95IpBNkHULvO1aesRnNgBYhGiZOb7P+d
pOuXzsCMRoghtSyuloW6o241sVEYobORLMsrS5yEJpZk080Kr8fGAU0bZIk6xJRH844H3trgyxKt
TvJPm1NKv4pgUo3+oKlr5qW9iiP0FEhls3LaIblXQNDUIVL/WG9tWn/tXCzKiJ/c5nWzD5uPoXJB
dpvCK4wVkebYYGGsLgcBu9xvyP+EEZNGjd/RD159nbpkgfShb9EgRFerYX28EfSa0j6uf2lk1Bnb
jDvla2/4/WoTqfEDfWILiFZsXM3qq9Peja8KeY+BCn+5pLZCjTSfSe/R5pjfIgCbLhGb920M4G3U
yLxJBvhgtMsogxTPRcNA7hapQIEKZ1Z3PWWQq4PPeivDmFgp6wwarnHnUQ9QbOwRoRcsmrdfT6P6
h/MV6kgJ7YHVpcX2zL3UJTrrpt7UTuIuN78z5jtDjWCmZTJ65Xcy+FGaQb1MGJup46ftO/XltRUx
iQfq+DGajZa0uBYwRLr1SuKJ3ohD6AK87UiEFe0Hvr1SxhQSK478lMBq5nHp9TJp2K0sFkVe8Ajf
2l9CueFlf7duwF24gQoGwDX1fCvKMDob1KtfS8QWdzKs1E7AaFDVPBpB3bpE6YgayABtf3CqtmCn
N7oB7cP43Wd1SxWuK1HRcpAtmmihn5sRQZmHrYV9LWb3/N5+yNR2Ey6pOp4LraiI2ugKCFwRSNwT
Zna8BpM/Czt6BK0kwLJ/UX0MVzMHfxdyHm7Tohm9+YxpTFtV94w/4364cUbSrsCjk3BdcawMaxb/
De5dwka1GjHNkfeizpXqUGItCsV+hpGAndBBeBUq3luDiRl6sOcPCs+BF62qUiT6Xt4RJ1510z/j
/1B2Xst1Y9mW/ZWKfG5Uw5sbN+sBwPF0IkUypRcERVHw3uPre+wDqDpT3VHZHVGRWVKSx8BsrL3W
nGNmStmrT1qj53rsG/IwW+NeUQi9xZQCGpIjs87Qy8ERXpCfGjoKeDE9zygfP5nXR46UteJBu1Ib
QjagwhJ51VlvnkZKYvGq0AjFAQSOICqA6joNC5AhcqzklZa5PryYkpnYpzXhp2WQuEL7hnIpLBxj
gDvK6oieA5jcuYTsy0dbrpI4vZMX4XXOGTwTJi+xpfSRHZDBdEcmBltTP9SiyUr9LRdh83I5NtwK
9TmBdZQ5yG6vd/J2Ga83NNmVnRbchrE0LWiCYL6W9ddWQUu1KwmDGWaf8bnOt9gqHW09/3EuWVr3
jcST6+V1lauFYVlyaacOUqN8Z1ptzLGS9UasupuHeQMBrJ44Mk9FGQEeRegHtwOYNomQyhljJgRC
Zd+IOzQJIjFYiydLPGar5koBbZmecAgbKQGVA4myTdAHwkDicomukN1ed0bs1ptMYptDbzIhBp9i
4L459jb6wwZ8k1q4o9iVVtbppsupcA5wmjWdyOnoU5qCrNLuSoo+wvGKBGcEpmAewfxeWBJECx0h
yXpa9BOZBKI0kIOQgV+HYJJDVJgAmQgw6aiOoLVNWI0lb0kRddFxRpWYEzN1LaM3aSEmT9KEToOk
xVbr/yTaEYbFeVHWeKmaooUPttpk1ifi4GC8Mi4Stgs+wWaaNtpcDKtnsoCYQyaznqrNW5oaV97A
WtrShGk4gasis2zmlotsu2aaShWDeMQ8AnfTBQ30/IPtBMwYDjH2rKs5vKAcoyoTt80qIrMzWdxk
23EF/S3uFMQF4jacgk7cvfLIcmK4TgvGQ/anphpzgr2vzzZa6UJrMdOMHHeWJi9FiWxRS+CibtfM
tvMA9n/dgLRQIE/bsh+vOMxNZEmuhDDabtukGYxvq/gF5mLmH+uONCxboU/rkqjjmK0P+e2eJg9u
/e7siZN9vQL3ZsUS0fADZIQh3a9UgG3Blla/OV9e8AO29LB8FSFsah1rlTfYsyZW3W3Gqs/E+jTY
ZnlFACBXdCQeW/HI2ZZslEhibe9lGG5IOFdpQpaANTH8lSuJoEGvDoiutFE5Vdfqe1MHSpVGctIl
ihVWvl0PsYwvsx7o9ZJzUChyjNa/UldZ0Mp8UVe//c+zuSonw6YVJ1/WJ/pNLgJwSqilhRyB/b4X
RlQg9DyqZ7p4vWS68+Kg3HRlOG4iXpjJFm18Wk4y0LFVRrueB62zxUlftU2NHQoP76quDteSe3uQ
O+ydeCtnRTBsf6J9IE7RptFiQyge0EprRDaRC7YeGqAt1puibnFOJfufiPBVwQHIR1yuxWqKj1b5
bwNNnQoK3abE+/1U0a0fuasmWgCb4HKVEUaAcThFm9ZrlfCQciAu9fU5YK4NDXqU10yvZRGCpVar
xbGX50ngIsTBFIKV1R2OjlAstQ42B453qJZiJ7aF2A2KJfoo8L4EW2NpgCqAV6W9AUJ46CdxMmaW
aF6spIPNq2ww8o0lsW16FwO1BB9iZe33q9u+J2iE1xTbNfFZrjXMVi0OzohYzxdQX4RxXTCGLZKb
VWTN/gtdC4EyYvHvrhXb2rQJNZsOpmfQHSSD2+Jxw7lhMyr4AxveIJe4bKEqXLmc40R4Nxrha7G7
PbrJ5qTK1Ff/Vh2RH0UZtgpL0ZJT3dd0NbhgzGtrZNUhbhCVtYpqr+pgAnNFrRbqlZBCJutKkSb9
UNEbpbwJpLOyxngBvmP/syljtucCo7Zrt2y91rdjJ0XaJNa2a7tlu+PWWnNCEsL32HANmxoExYeQ
rq7lU4C3uv6GzJwtv8VCJk7v2u6S4+raJls5IFsOgFylQ0GBl7bS0gIcjfr0DlSNvIxeLU+OQtUj
tjNl0gjB2lpqM1MQspvN+aYtdjULLJcMggjpr3iaYukWZayCvF08mdb+nKEloiZOA4XLfNUo8iCf
Bdc5JJPpZeNsbFQLdKFifV+3Ava6ym+HGh+FeJxHdLE465Z5FfNbUxCp061NO9HUPXNNsFRUankC
2FdIzqaI3CSi2wJE1IGoS9b+17oBkiaEA7dk3CgGPeJeG0t7e4jkrSqcyD+pFH8OW0C0dr3pVlEi
OiNxiFotxYBZMN9DtloQA81fq95Pn+4qJGIvJq6fbYMvXNH8yE+dz6pH5DZll7heDlsLkzjHGYwU
MQF4WPOr5m1ruVRh0lkq0QSTvI9MSTwPN/3eeiGvMGmC3DoOHgAmcU5WNyB1IqnssSa17QZZanBc
t7c5y3f5iW17Pt9nNWR3210Vq0vTCPHsZvfZno5rHswWkLBB2+KabYqyQ8e4NMNZqXJqlT1ut2Yg
EUcKhexzW/essRQaw41UVa+Isp+61muNFuK35C7f+iklmzpRVjaDuFW3rZJmjqJsKNcgmG2x2nBW
m9ehWCu30rAFESxC3EJBpcqd4F+Qy6XZLQ9S/GXVAcmC+ESA1oS9QDHsqJsgqQQpPabt07ZOjBf7
fpPLMlkWXyg050luDrD9bWX26dEJrnaGlIj7clX1mmLzz+FbAVvEbnHV0RvjVGtQ+/hW3MQic2MV
169tgU2tud5EVkLrn01prYsyo5FNAfjBYy9e1coLxjv+JnOua5YyHtTt1WSz+dboly58XWNpxKWw
FSbDiopZ1koKEa4QEQs8iHhN2e75hXYtazb7hURyqMVErEtgFnurLSRYIG+px9HoLErHbS+5acrX
+kC5bvH7HjlhuItqRe/SJ5Y7UZjDXBYH3JZ1cUqVmcEIzVBCRO0AlYeFS3Zbx6MMcw4/2GHdoyux
ogs2b7euiyK6SkmhK13kbmJx32To201hhXD8vjn0dLn7NsFzsII12lUa2hTRbHFnplpLv3xrQKwU
rU1f7kxt2O9yu8Pzx9zpWopuLedNdS/MuZzCaK367JVcM67Nw2IVXW4EgRH3gi575Vi08/AiRTR5
2VHahaJM50Uh1oWwCTPP+uW2QvY/GXfYxUDPiV7pElRZ9DE1MjXU3koLNXnsUtQ15iFSzcGwsTgp
YU/MkAVS2TXoIve9l5jdXH+EalUOk4+DcUnv2GormW9WRAz3ry24Et32VQwv4GSNZdGsXRXQHDos
g1WZvuhGKbdtAtbrMtSIoqKDk7ETf5ijoddOxVyU2UvBZfTDkBjrvmRm7wx7WLsLc80kn03a8Uin
zuVY93/IVd2Ud7jigvwQDHw+VFQaiu6S+w7il7EDgqAf6PlF/cPUcG3tczWY5UNVyuNyUaHC+GmZ
qCjqS9WiLghZfpGb6E45ux0u796Xxwn9l9ZG47kxBrOkU8P+TrkplqIYMXhVibkHbuNA/1GXsbzY
cbbIzV5vna5jWGKTfxbv9WyUyGKKS6m/lUgFyGYPbS6KfjdmBDhJrlEEY6qRcyYXmsW0VoIR6PVL
M85IneykHQglQ1imT14Zk/STuDG5Uui3I9YH05e5DTQM9bps3ATIjNXSlaJ0sJwzpKi4M11tUORp
8QdmVuN9Vpp581YaBaoWZ4iM8YKLtC/3gHzVgiS6TD7G4CggO+N2ua+I0q1ONR1P/dbJ2lK6GCUc
zHebRbl6r2TTTOiBSnjUv+YLeqd0F/XToA9ui8y8ojMM7eCbmY3MnACQv2JDYXzlGhty66pu5hIR
knqDB3fU0Ws0l9gde0srvxoL5ZWwuE1027bQnLVxaClhKN2gjFHNB0QyHBm30Z251MinSOkGgfpn
CBXPuaEfQ0E7nd0cNyn0hnVZlhCxsK5u4u+tUF5L/NWFEGPdGF5tOu1sDtYSqQyFJfCw4mfUNVpp
5bKvauoJ93p6u8qJ1xdJ1vklq5/wMKyvoiiLxXciU4mpzjbLSHJttLnDuA+C2V9FytsDZ215riPS
APLTdW2Gr8XFaqGkl72+pJWN/h/0CUEx6rIYz8FQN7J9P+lLIdm7tFMYXsSxJbZIi4LS76MlJapE
RnwtRP+9ZxPF0aTUrG4t3ovyc1fZQfEt7lIz+D6SEI9BUh7k/FOXdTpciVZ4G9dvO299p+tfrer6
eB5jOsxGJncqw6A2e7F4ks27ku5ib4N5lMJJ88HSiv5EujJy4mtVEvIlVTQcZFPHxY3RJ5V9mKcO
aWYgqyTu3ddKH2b4fJlGk4bTG2wnWuKJlbGlpMB9e29qRbD80VN4kElmIqQcPJxh9At2WpfiDHlT
MzVRpEPZZjF0uEer5eWt+ojUR3GGS9T0LH8SXso5Kh1g2HEcElrp1dUAnXrKZaPa9U3d1C6iKVXC
ykYc6V01OTXip3kME0oAw073gK+avdGNUXZwuhl5EjwAy0G4HqlPqSzV8l2Lw8ofjHpiZJRlX1LM
qy/Au9Njqdr9Ow+frvKtRZ53gWMEeHfmiDfNrKi70ESEeN8M1fgxxPTgjuzryseILuZdngza2U6G
YdePDjdiR39Z/16RXlz4LcGUzSEasum90ZGUufaijrE3tn31rQ4r+CwzGiAfV7f11GBWvsBB1W+A
eGiFu4xJNO9VI6/vTGNKviEXr+9Z3TLOcqJHABRz7TmqGuloBazzOEbn4ahmyogXm022/BVZNKta
VpXdK7V8eG45+VnjBmWvWX6I1vOk0v3+jvNiOgNjjVB9NA5+FUYQHLy0atVvjCBS41Zlm1cA/x4T
xYsYaNdu08R0yBVzMA+hRaXnxoy1zJNhLHGKycUOE8RgavttKXIUSCEkD2hpzO/QUWRASGYVI5aa
yPUt0QlMiwsrU1M/YYPE3K4uT1Yea36iaONNEoTKH7ZcWl+hDsXvcZT2Z5SP2v04KVxljhnsnUqV
0S9l+lkd29T2Ovr2k6vKQXMGtVF+4dnGk2HAtPRFUvRiH4Xcd2z1nnuU938E7IdIox6Th0J28n2n
ds7BMORpr0Hd/6rmavQSxIbpGU4a70dpCR6jBO2ONaoZk9henTyQLvVdoWssqbEUDT4Ku7w+aLkV
f59KSXlq7TaadukgN+9oXyfLR9lIA1CPpKFyqzRkZQmgWHp1gw+S7CXYWZmUVnd2NzXtTu7VPPcH
p9AQmsrxcMAmPr4lDnsxvwhb2VP1YEAYMumXBDDzrcEz/rKEPbrBaDaelKLO9n0SEBwPqf8E7i5E
E9mNY3BCu9mHO9al8snu5/AG2Gtr7yoquE9jGI/f1aoL2b0NNhN5LanaxueLaE+aSD19kCdiiZhE
J7bsVRCRb3lbTKthsOzrocvfMwnE9OfEHkj85jf2tpgP/Ih5Zr4VklwER1kazP7ZmREzGbf2OFk4
Ctl+L4752bA5Q1PqiR+JwwMAdQS9CNYZoGJykvpI7enXlIGi7ZaZVjA+yy6f7vFDpd2tOmIhOSHP
qZQTfbRU+TbP5BAknu2MtvES4rNIetdSuNtYW1Raxp0/EZ+d38uymkNLQjEKsj/301kynUXDAkiE
XnIfEwiAkqhjR0M9eAb+w/M9a+bRz4ugt24nOZGZRJeyLN+Mc8hotxjwsR7UOV4eStAjliunRvsQ
Jw4ed2IM1MhpECgiSXMTmc74ccZOV5IlwazIJ+ukwzDTh7V84jLItIekz4zlb+MM/6oThqgCpUOj
vWAhUiHy+hc6ChCSWTFQch21q2Vx2yB2POG2OND/+T79V/hRbikb7b/+mz+/lxV9oTDqfvnjvz6X
Of/7b/E7//6Zv/7Gv27j96ZsUSb8x586fJR3b/lH++sP/eWVefft0/lv3dtf/rAruribP/Ufzfz4
QSpCd/0UfA/xk/+v//EfH9dX+TxXH7//9k7kdSdeLYzL4rftP52+//6bYuK/+XcaiXj97T+KL/D7
b7cfU/xe/h+/8PHWdr//JtnmPy0VGQ3xPipFPEyv3/6BWFD8J0Wx/4lVhKRTU1AaDB0USlE2XfT7
b5r6T6AzIgXHMvB/MCH87R9tiV+BT6P/EzANMBxg8Iqms9/77edX/8sp/N+n9B9Fnz+UcdG1v//2
C8JLZmOBBUam5IS9pOJZ+SuZoqHKjan66luoSbHl16U6K/epXqfqOzph1aS0hFdyocthSPsgA0by
d0r3X7gnMgfA0ng2Ck8RUMBfKWfxSMMx7arhhiu3Vn11wHb5pIea0p9mw4mq8zRrqvEQNKQBS26S
0Mc6Y+LrytzbwHhmm4sJ3p/O4Xag/nxglF+wYnRWwFOSMWFA5Pm/fC4hzO+UMVNu1LHLWt/GLhd6
TWyPPLKYZAxsrDDm3a1hjSkLc8Qdn8+kVbVDnDwg+UhHT+cJYZ2RAbKW/83n+4UpIjuOQTSuqgDr
QdPMxfLXM8d8VQfCagAKMuOFPRdC2/lCvKH9IE1yDlshhWF+wegqtGZqg/5j0q0Cz1Ya9Q0TKYOd
DBu+4RIKDD9SWKjJD2MxxMbfuKJ+SZtipq6SF45fDKKPYvJPruXq/e0x5tHG5fw/lHJWUNSrymVB
9j+dyKCuglMtlJpuWE+dijE9Lz5K0tmZ0jXp7NMLb41jrU9dfPnPR0281Z+MS2BHASvhmcM8x4XH
//nrRymYskCVVcYLRomh82olb7NbwdOAH55SNX+J6b1E4d+cq1/YN+JdcWKYwjJlYOT41a5XLKVk
FqihLyWGqsFnj1rjuCH6lZ039tD682I0iexKcDKmQwmtR/ZmcrSHx//85X+5YvgYDnYtGjTc8eSe
/XrF5IVeEKE81hd5SlSU4RpP75OeJ9Pi1hUOgJv//Ha/GFjE23H3KFydjqorji2Oyp9OuzbTKCGv
Al1lQ2d89nqRdFO7BGRF0+E/vxUL5V9OK8W4uAeg3HBixdL417fCQ2Kyr1MnpNfS3PvVegiVyNSY
/NNmfG6ISAej1JVsbf8/31pALG0ibDmzfIxr2PCfviVEU/Zhc1ufTUlJpgNtoxGwSqWa92W88EUl
Rn/NDnWL1PzNVfXr6TSgotGlQUcNIhI+2i/0RUkmcr7Riurchqi3vLrLudPX5ShCYv93x1hBvf/L
YeYZpggYpQGMDVDVlTn0p+/axtUUlMiaDrQ05nIXItL80WlMk45aiIlpx33NDjlx8oX8nMTcJRku
uBy8pwHSvp7vNatrXFiWzmmu5sy3anjxeVzal6CJ1R0GhNFrOgTWYECHc6bn2mvtmOOxliXzcXRM
JI7wLXda392RsxM9QWYfK93NnKB2pH0dY3jSz7K0sDH9GLKMEUtT9z8c9rDfqr4d9iHx0/hGF+OO
y+Fb3lfSwZApN8lHZuhgsIdw1EA5ZoudIzqrVfuCqrE72AxAPzOWt+/j0sG0EZY6boXS2stRld9g
8oXUK8n0TQnlSTkoODF4qD5rJr0ipFMphtycQXNvJGezKENMQvmzaL9+GkZ12qG3b/xB6YMDJibz
SP5z9Fb13Q+rW0xZRKTWnjOmixuwb/Fzs0sPjjOxrwYk4hw4DBqDL7BN7IDJFpISBSVLpRw7jT7i
iFT0JVBwY6km/hIwLUXz1qS9KtA+1r4wgvJzWLNfWOSAACrymL7ZozrTraubeTeX4XyLLvyhpfT8
ZNhd73Zmp3yysSo8DqU8/BgSY/LsxHCKs2NpSH5m3COfgOrprsUngecfovHwoJvI5KGR/ffVoDda
ovtx6hsVdAiJ1d0CPDXoDgYj9ENvVk9JXmjnMjJx1ug1U0TSy3B88mNF33b1jsAmTbqoYbvc0G/r
PwfwBr4kQ5EFpMQ4yX3azeaTYgfavRRGA+EyCiaXaHB2RIxJlxr+sDvF9ux4BF0pYNdzWzkMdOx3
Upazw2wEWtNnxJ28p3TTVXA4rekDsAwTZ29JNUjApzqUuLjuJn0y+nMZzO8GLj1vghLqZsncnqQi
nC6ouKw/hlGKJ2y5eXKMJKkP3S62uiMh2y+4yrLv7K4Y9dvteEhQibsR9Pa72pJil53sHokVLnV2
1+gzu5CTahTPM64zX1A4aZAv1j5TY9XLEYUwOLNSV1XbwaP7iSQ+KHOfNXnYKaoakDJlRE9YbW/w
mWYQK8rvZl0GcEzCE5Tn/EkxotdZSVs3tRNSTxqNoacyyV+U2D4M2Fu9LuyrG8J2ZRzVqPTIBjio
JTF1WpYmxwkl8i5WsfIoUjBz1en2uB8UqfVGYuzuxs5yDqB3qqOaV+VDQRjyk7kE+V1cx+FDHITz
TUKkwa6pp/4CJkZC3Y8oWkPPh43R7UDjNtg9hwELMYGUeGznrBpwNEXTh1bRLqJFmDpuTIbmrRJ1
SXohRifL/ojSIJO+xAKZwYvYI/7X2bGS6LZyqiL5TlaR8qPmzKkvS6E1j7TQDZJZirrr7uxENc1X
x2ri4KWpeJznmCriJD4PJt3QH3Y5DL0nqXNrPpE0K38nJQaOW5T0zULogB1OBzW28UxqIXE8+7Uw
KyQ095lr2t2gn6ZI51PRctd2GFxTmfwPqIPMHNqhifezNOBwTRNigPy273FKOkmpRqexzQLbw63K
KwyaBK5PmmPkO0BqLW+YaFbdEFS3kLw0FXFKlgeHoPDKdCqbG8w3OhQjVmJd39WlLXrHSsO68tJH
6ZS6eQCF0y1kHImeBlCk3emso6bHPG/Ub4wKTMJt7ZT18qDLNU9YVRqX4GOZuT9u8yrV31RQasYZ
V/3yXDhcYiFEtobyeJuD1nFg/EFiOMeGPqk8kA6VdecFSQQgTy0w4QoRn6URJZzjYl2yBcS+0lnD
Y57XeFH7yKyWh66YbPNzbtpltgPsPjpk1qKQMBA225XtcmID1eaWpoX7UWC0zv0aMGp5Udu4iU6y
g2kxIVPRjkdzv8icoWhnFWi3mz193uLW7EZV20O/0R41NkNJfFPLxaybngQNFCEslswsDS8Yg9G4
MuCaBtYuVnnZQw00ypxcpsLQXlF7FIdYJlKCex8Jq7wrbDmZ/KFG7Gu6S8ScvvAVEsS+w962I3yh
wOvg+4AGnqUd4aSDdcD3ikM2jkJU4fqgp/0B7Oxou6jW7PLGyEQv0AHOqr84zI2bjxwsQu9LtlwN
rU/dlfC0HPnHdGD7ietsh4UlTm7ICkz7r7SOipjFD0sm8LB5CEr9Q89lPD+uhpGduQg5NnL4g+qj
qT6RASIvJxZJvX0MAxZMuieU7UfCfML4uerU1rwb2nnhSEWoMYMvRTMXLFlBn8fBYw18CbsnXLVM
t9yRTRXWOSCjdUIniXu7cAmNBEiMOVyvSzHghjBTI+2d+uSzVDvRqxXidpNi+oEZ8sHhMLVpfQqb
LGi9vhbkZnIkvxpFGzwr8+CcqyIyvTFWKt/OFPOFsvy1bsP4xNcr9mPBHggh22i60Nsuph6M2b7u
5TlwCaruHpx+eqP3haWadKdDYCf2rdQRBzjqM9eZWrUnkwCXJ5nQCGATFc8WpgIeLeqSt5zkT/B/
E59JoUWK5qB5zKpNX+kj6F51rbgN2ZaYMByr39XLUO5TyXDOaPf6Hd5uAN8meWSeXU4pnDO5yx5p
b2W+LS3AyJhRZxPCziQ7RzbCHpgPdXlrQctLT86iyycVXe+RfFmFPtAQ7ZJ8DPYw/V+UOY8tFx4h
hm+anK6Mz+MyTM181iF0XVTovkyR9OwyFFzVNNZwFuLStt2iqIxvalhlB42mJCqhfnHbvC9OXYFr
sVyUybW1ciYei3ls0SYfOvkaj3VoAIZiNuaXS9B7ClF/j2XCy7VKaD0zrFFs0kPt6qaRiwIHRVRZ
98nYOFQJGtFGvbwontN09IUNqR+eF0y8hIh15cQzD7jFTLxWPOAP6UblB+wP+wY9pPaiBmyG3Ywp
qNciApDJkU7iPcZLQoXYWzXkLUaB8ZIq6mzsLSfM7S9644TJHRLZhNgdFl92nUabUAICmfALwy5U
tyrshmJI7Rssj5QHzC6yvnpC8J+ewzBWMfiVwSXVRpUmfFYOSLeJQdMqW3FcpCXzMe3CWfKbknB3
Nxma/jyF3fhKI7F86AxQXi7f3n7sakgZLjaU9HORJ+Xkz+GgvsbQkZ5j5PrnqMEm2MGtPEViY+/r
2OpPcj3RamhQou1Qb9NojWND38tmVZm7eRi7wOvxSX7v+tl5MRR6tp6Jd1QGdTHzezR4nMJtJHSS
bg2XA+xS0mE7nOin1gO+VoYeeu9Nk9Up+77pwzMyDUfI/nhuYW4D4qPGTdyDE6j6mzlumq+ENqVP
SjYFgevU/fJKAqbJA6XKkr1VTo5GK1ySWxQTeT164KaSWyPltj+DMG+fOzb8n1jQM5r6cpbcN1Ae
mM6MlT9Ncjbv23EY412Y1BpWaHBNno7Xrd87+YzHVsOnfUycaBw5vmhRXHKVIScGc5Jd1DmUduQE
Tm84iS0yX2LlCXaW48HaLbwoNcJ920xwG4Ow3IOVjj+nRfamlKl+5Asag1eyxXrl0NboNJeq9dUy
VixftLj3khqh6ota/Pfsmw6a2QPGo1GLZR0B9XBHcG5PHJk8Ppuxha16TILxGf9zx6CpTsHRpPlt
VeS3EtOC97Huglszq+17QGHdXp5m40g0jZmjO7eawxyHZwCCCT2mFAO+kybNzSInXGItLl+X1UI6
Voyo7w1kJm82GxX8rDjm3rlZ1ZwYU7P4ksVz9YbSajzovf1dLSgw+Tq93e9Q7+nYiMORzRVJb0ed
/BnA07ZU+0ocfmDUM89oKCO/KWLlwPgHX8ugIHhtivZW7bJmpxjVt75LR3s/2UbqY/NRnkx2wf6Q
59GRPXm1K2bjAzYISrU2J2WuD/dw951PcqDKn8HIBGdoZpaYXo133RjqeADxYAcAAfH/JdYfRhu0
d1JCJqktddGhRAUNbqWyTlgFKsxrrbFT8lj2M7urPfLdbkT0BtVPW3t4EFqvK1V+NTUzRBAB90hd
KF8Y5cr7Sg/lU1YwFe7iDDu93R4DcneoxuCwaOAsqKgWPtDejvPAX+T0vdGsyEsyydkJFhaFTjcf
CzPIUPL2bEfJct3lAr17mJh+vc+j/oxDOj2nLbwiA6q0S5X1CJnR+sEeq3wa2EfeJew82t1MQFSx
G21pfAx0CmSmNX11r7ZyYd3OOXeXK5FodIE0K8cxvE3b6LGlQsR2JdTGD3FhSJ8Ntlf2wcbckhxh
Y2CWr+wu+Erto5D76iyhO5v5I8G26h9zU7eHMq7MDn1IyqZMUdIXe8o0vzMySDRFYDwy8GACnjrZ
KS7VL/04VI9jxCgmr4Phoajq8YxAmLSJxlIugTl3Hgqp9imQ7cFLSsaipN1S0hma/VqbkAhaLZPu
40R9AROmHs1opgkoZ5HpF05228usYXbTWRcg4HyIocrfWcpappnS9Fr2yKs9fHLZaSlYr+eOKsgD
kiLtMnuY7qbGmm+4tzNXG3TnZqoj85wE6Te2xsmnlG2IN0m1+qnQO651nlDHqVDNPU5KijKuk4gG
RJ2ecobtO4Kc4qfEqYY73BVydRzkmQgw28q/wriCRFjX9R3eM81DXlcfs7iW3micsogvmaDMqlZ6
tFWwerSsF7LgtUD50Yx6B07YynYVeqldRh9r1zpNbLpK2mguS44Fd6ZiZdzpZTFwMUaE0qdgDrom
fVDTrHk0TS31AOKxVZRmhrlw2W6dmNpMLsb2WFXD95goPqBrdWuWh7aIiaS10urrYiU6hIiYDSpU
cIXrb+qh3Fbhm8HL5qAwYsVNZOUBz1l5DsSzVq7V9qLptX07Dap+R1tR+9SScMdEO7fU4xAFl7wI
9dorl8zy2NVEDNkY9h66WBqnnUEB+BQldnHfa0r85pBezBda5B8RDQ0q+4Dt6jhVoU+jLngCHCLf
lSb+Tm+iJrwp8Nztm7gaMMsrhXmuAtlClOSMh1CXTtB5FaxVkkwwYmvkkDSUhchhS+4+enrlYjc5
ILsfykNW6gvsicT82qay+rbQi2ldCwWxT73PAbNba08edL3jAHxkuvNahankpbnuPOqLUu0UbNN4
PPPsqIy14il12h7GuklOod7UXki0yOw2rTLfSNBuFOpow3gVHqFP02BBh6X/zEewLmxpjWegztOb
2bbFng5wTvqY1izsoqzqCxCe+cFGsT24JEIbE44K9Cg+7cbeRQCRfc2WbGy/zDN3OdURui6lIA4G
nWCpvzt5OH3wsBy8mBN70w5gJTX0FzbMgll/6nVBDgIUXt5kCPxZMVW00p5mhyPpUpgVLrSMgvAm
MO3Ax8FXKeTfhhUUEhY7wmUi03hVDZ5ggN9gMwDFiRypcAAtml1903Nh993rZCr4IADr6IOq1ajl
FbsDFeJPMTPzidJwGm9nJVJe8eSBP6v014Yn7a3cpPkHvRJKjiqUBv0BzU2Nh9lX7TItK1j7fLbz
cN3DNBGdgbtVaI37KdMPdGDQaJnL5PBosCiToG3F9D/VqqqK2zq1EX0sc8DfzEgmCom60VjAUlSy
1QyZ25Syc7f0Vrz4RY3y6nPodPpt1qEDuK1G1J1f+0JDmLSM4xzsAhP6oW/FclcQTWVj9nJxyfNb
c53RRIzQKUMYwSRjPM6qhsbQK2QUJV7MB2OPEFdapB+q6/aZhTuY3olGTjtSUgPC756b1Gw1TEGC
E2mPoZ1/xE7bLY+IWDKaejB82GKmZNg2h6WHg3YBBbYkF/I7B+tBkzqUeLkWxXTYy1mN+Jeu1DNb
KIx7NYsh2hsrPNlz3CdHCHvWXQbZdnlYEiOIvy5lrgku18LmsZ+1FktbiX3cPneJpE73q5AqhWmv
Xmr0DUzwtYxZugqRoKQ9UdUhug3cRFr+MC5SJe9LC/3hw8CUPDkBBJ5zApgJ4d3JDtiTI3m/fBc2
nOH0akDUsnVPGchZhxHF9u9gK0g3DpSmNAsIWZKV0xzbbBiYCiHAdHVjzs8y7YXeRxOEgHcspjL5
ge2ZQBNnoEI/VWgllD2SRlMi6noGYfJjAeK7YEUJF9v8gWc2KRNv6luuJ0WJxMisLDnwmtTwz8AZ
zOHRkDOVfWlnLui9zUBv45sskuvkkiuER/uFRWn7B4txoj5QCyUNFbJSf8I1qbylkWYatZuzW2vY
w2vNtItDtsbcORUTkkDUMrI57+oYHCWN3cboA1cjtPhH3UrK8HlMHY1Tlw22zL9wXYmLxZh1g2BV
QykpnnIrYDdSBWBJQKBOxudWwUmLWXa2ITagNzqrbWTp+yZIWKQUbGjapz5cynJfB1jB9pTJc7LT
J7UwXCkEX/OQJAnfM2rLlMbiAhSmOCPxUlDVWN08oQcZDVI02Scunvm/2DuvJTmVdts+ETtwCeQt
VZTtLrU3uiFaDu9dwtPvgdYffyy1dNSx78/lWgoJCpI03zfnmAyNA0vgJK8WtrpasDa+7OtyQcW7
SqMX8za2Cf4GgdHSIA0Lh8Pg7Mldlg1Fv2v0hV9NsUOeDfSJSNvzca2cgXOAhOqZRhmEPTuCXWI5
U0FzLC3D7dQZoM+npmZvxcSnSDQYbf6W7Y6ux56Pntupgz7snQQ41PjIjgcsSPBPV9T++VpbS7XG
vZkPstg05Jg2x7AVerOZM21crrQud0a/Kup+3KHk8syA0NepvOCWB4aeqkE7M7jIwhlauzoCWXHb
OxuCcP0mO0PTtrPrkBvVL2l94qhpzmd6cIO7S1vPKQ+5ORT6XZxB3NkyEYplC8F6TC/N4ghJWcHo
ymtll3KLy68Odwubffaw2G3lFQcjmCKenim8XdSP05PozYTiLuncz6NEsuITj8SopUzTS8h4S9V9
tWEY5FvDHsENDGK8iQpeEaYjMkO+SWyhGZvSitc9RG0xby0gOc8rtkW8VHXNYcpcovqbxat+o0aU
WQdUN9W8I+TXq7YgtkJrOzMxhMH6hTFFexzqD3m5Do0+zecv/3ycfWswRj29lcgD+wWjE3b7bloO
JVgz2PeOSWGwGCoyXkzos9MuZ6OIIrilkkhTCOgDmLEuPRtjVA5+Yll9uY0BXswnZzbb6JOlh1Vz
TiFf6mAu0qGnlhpXKedKgG7eiD9wWqg/OhXUk5SB6+7cXmbDJqq09DzOSA6Prm7UP9xOn+IfuICN
hcqzGZJlatg2lR2Ag5Z7oilSFC82boVhm8D4b0kfLVZHUFTltOY2i8WPuzHNkVdQu3ae7WGXRPvJ
bM1o2+UjDl6/iLIm3yPNr+YTJ3baw8A9rTL9kVLbyU4sAzhhxeil1Yz7h2G6o/1LZV0TtUO6QSrn
p2YuCbOfM5riNCJa5k9pGcxeKgOcApQB1icaOtcpTmJBjYewOlnZ+H1dmeFT4hISv5ea8DSDQjk7
bebpIkTQbFMT+yRVElfE/UpGhNn3ibVX+Ug/KxZqGLoN3gqN31AXWlb4ACuxhRP2rbnbSffSw2LK
RByMOO/TI8cN+Qi4Dr8dX3A9byNP7/le0wpOT7F0kN7HhGM3eGZDYOse4pe28cJpa2O6xbX0c434
p1WqijhPgypJjXuROFV0zUMS1W1lzyElC5qp/VNNRpFz+WfGdBszMx7HVq/SnTL0RGxmThbW4mu2
NcZ7rRt4ceSh0vi1YxtMG+UjKLLmopb0aPIqj/W4EkTnweq7b05rohkdWfGYfVYz/35mH/aY2a1n
b/Uy715rw9XHYJy9pSTBvqonEyKpGhx2yrxk1Ltz1KTaoYTdReAdpBVrrxlDVd9MNu0LKp+90vZ6
mSj5SaPyGfpJFQ3e51yA47y2VeZ8pczQzFed1tv2NmVZHB/YEYnxLmLnu9yE5miND240NHy+qhqP
dqo541VeRvpy11oef+ggLYJeKRlJyRGOWIxkE/+ybiCjZZE8W8uCG4H1JM9YUPSkSBDM6/miXTr6
+fV+SnH/HoTdrQVh4jZsgb5/IlBm2sRj1Dhfw6KNMh9bZlxdea0oEPgzTRnLVtNXOPC2Uljx9K0h
aShMZ8jTcz36wqummeq8BU3RGVnpP7cFZnsAKJhOEKc0JKu9qESiQ/ENyubsh1s3Lsf7rs3H+pbD
xIwzCCesd+Xmw2Rv0hRV5aEOi/QVDAuIKh96ZbvWsBVdjgOqVc+4UH8qmoCTXm+dIpqmFNvblLbH
f/ZIQh/wCHlz5NiHLslKli5UGS5AL/5t0mmJ9v5mJDMzgOYYOCg2HpvK+nMrzN6mFjCN+XWUarW6
9yD1R1voWoyz0it5aXoqRXWkdFHXBw1rGJxxobLhftHZ0xxgPer9YVxc7YlGU3eYJn2uN3aflulV
CBNorjYR4AmFdEeLvrsuvc83zqxa+RKhSPziambafNVngpZKTlKx45Ic08D8qTFCdEQl+D1mny9y
7Kb4BQBvE76JOWRshJQ35Q8aLKo5kGwSjkcINskWE1S2UMOOaUWcLXD02XUXsZEHZet0+v1MPQvv
7/pgDzjOtf6KyOWmvIRoMerdUvRm9izo8zPRZ5i9cBLFsdPlO8uz0YD3EZuub3GcOCP0/LDynE05
N7QU8xT3G+t7HPFcixurQfJEfxKLMeJ1QlUgallZutzi9mRZrXBldF+KckCwubGjKUGzQxdqOLc1
xppDi8bOWJssyXKFy8o0L+TAkH1I1vQ4z341cTwL/UWr+vmlEnmTUB0pxXRdNH1p340Gi+MBOANz
c8MJPbtO8coup3EEzBWhqO0Jcd+s5NjkmHRhJW/SEMX3xVv60KTVwo7FoShSG+tX31vafObMMAyB
blATeXbJepUBZeACbn+eVjrOhmESIHR87MRhsx16Si8tldPKifKgQFOh1Z8sbewNea1VFllwGKvY
6A7BwmWT8gOx2zsV4Hp8FyZ7f1vYpiNRtPyqnxHsqVtnbNWesHTHuu/tWXbPZWrD4FWIxdVeGnTc
b5acN/Qic5hJl58qmv8vLf1IWrpKlf7f0tKbt/KtIIXyH5nqTy3q+hf+Iy113f/Bwmh6DsBxibzU
Q1r5H2mpZ/2PTvyqjsodbbABtf2/0lL5P7SjSGvVUWWxpyaY7L/SUv49Cb4WDb/lSIEXyv6/SEvf
J9oJIh9dF9Ef2k5pcu55p8oCAiY7G7FKgKQu3qFNYw/uztNhWZyGU74yL1ox9sdx4dC8CUtT3jGw
nGuOX+mVpenZ1hw6pvme9VZn6O57QIHwFJH3bOWQ6HtwL802coS3cV1VHv/1oP+g/7TefxPcPRVi
OqjEMGJ9f69LNXKaczKUVoC5yrsp4jABTFyYfOTRnGz7UrxWaQcHig0xpdisjE8z1iXfYgqAgmIn
Yk9vt9zRTdktKQ9B2UOGg6nITl0JsXVyhs/sWu/QWjUvrm7riENK+TnMXRZOYtdRkakU4b2a1b6x
Yhw2Up+34dITooZQKOjLuLpAL0wOVUUkIVmR4471z9xRQ0nPbVGoD4Ruvz8PcnaJ09A5W6Oze/88
RKsX1UAdKPDaQj3Awe0GfwHbdA4lUoQ1gOGF8x1F9qEdv/z9XbxPjGYkOQDnEdjBqHXISFzv7V/C
szLH8uANMIgHVotggTfzCBJsBoibqF3NuSl3W/RkVEfouI9P0HSz02zUX/9+G+9UhtwFw9lzHYT7
PAHDWuVx/7oL+t09rTZovdNoGfCNWef0Kf+hud6TzV7ryHNI/L9f8p3Gb70kO1OpMy1TtxfvFXdj
HVNha1wIe5PubEzHeyma9o5I348u9Pvb5UIEOdOAFmgn3os1y5qzllicPrA5x+U0TZdqT3hSvyvR
UGyV28Ksbj3zlCL6+kCT+14f/PNHrpwP01qXH4ACvz7XkDcb1fXQB1kI/bComzrg6JzR/IgAbOnt
Q13SVVSIsDuDJLowzT94yn/68euDtvCaC7T464v/14vtqINA3W/7oBLhC4fLN9U4L6nF8bKZ+s1E
DxR/98Pf3+w7dez6o6XUmbOR4iLyfz+kKZNPejkkfVBPnTjilus2TubVj3+/yu/jh2Yzk7lBUojE
hbD++b9+2aBsSs4gHwOafRBFJNoLrDTdWkhJNn+/1B9eI9ciKwkzARUO5opfr+U6VAzQbXNMBo07
NO5jYwi4xSWARB1I4ZIigwUFfsBQuzX77vmDy//+dRLmaUvBcogel2CUXy/f2YvnMsLaoLfMb21W
Xemq/UxX4LMVDQcjLHZVjYk2Uc42jd17XZOfJ47X4OHNmv8r9k0kEdx5qO4y9/Xv9/aHt/DLrb0b
4H0HIQ1cAG8BvYdZyhtp9194NYe/X+YP0ySPwNVN3bSYnpgvf30EwE08lN1LG6S2unf7bu9V1hPc
p9Zft6KdhjdejzFqYZYws2jm4OB5H3xKvw9rboEJmrWTbYnprm6Pfw24JO37tBoUg8BrKpIWawmm
yWo++KXvZPx8POtV2FYgQsYGs7pj/n0Vzvp5MekjV0ndx2h2H7DXPpWstjTcgr8/1D8NKz4gwlyY
HsFkvJv0UzuXeiMGbLBL3R6WyH1JqplYgIGSPj40EGeeOX/wEP/08xAKMDmgH7MN/d17lC0+CoJg
2sCuBzoTEhds3H7pbfc0xta3v/++P322VLOoCbirU8N23322DdZx7P1tG+QIJraFhrGWozrmmrlS
m7hOJ2qbEAun3nupommjN7X5wdv847i1PLwPlo3f3rPefR/DFGp60zdt0DoY5lniz0lDXFQfLls1
D98RK1u0pjmmqqTas2+9S8ZW++CZ//Em7J/zP8aFlWrz65jKSNdozLhsA+JTXrDe3s2GSd+qf6iN
+omt3Q1rF0YJ8cMmVIbKC9v2/27s/7DfNNb56V/WlJ9j2rY5hJnssegqv3sPxDAWcPCJnxy7caZu
qV3JTIfJAJwggJe86+wuoGOX7RzU7r5C1q75sUVpnuDLoO8tqm2ktcLAIVOo0bKDC0YA7VGpb/9+
o78PTmwdmJ/Ykfx0oL0bnLoH93AhcpiFy35MBss7pegNXG81yo/a9MGq8vvUyVLirMcId3U72O+e
SjeZzkBp2Qik6MZvoNPvhVVZP8DkfTAIf+ap/Pr8+ci5mI5m1xQwEH59/ylIFZSwth4YjXnU8vpl
ASi0mcvuRkXsKxOUgn6EsnHXFCVCI5OSvdSnQ13k20GnPkpbiAQ6SjDbMnM/9443HnooYqjICvOA
nkJfiyK37cj7sfOCBq2p2m3dz9vRGmyiCNXXqC9P/7d3RZnS5ADGq/q5c38/G0/0Qxwg+UswcIAK
hCi8WxDNwE4XO9wmqJ0/eIjvZ/9/rucZFidPDpL6+uf/mv3jok8pUrZL0LI7JzpEF7fYiZ0PRuD7
KXm9io150tMlo5A9669Xye1kVfoUS0C+Ug7tJ/6yqORzb9dXXaEHsl+KDy74/tPkgjh7SApnU0Md
B8flLz9L1VPsCaIPAwKzI9QfGZa1oXkzW+MrNdTWh1Oc+Glllx9c933OFiJbPjSc8OsmkRqN/e6X
itTrAYGSMpI3ZevXrEJmZT0QlYC1f+qskznWQSrSR2/5ETvefaknnxyvvIJ58Y3O7otpmHAVJPq+
vw+r9x8lt8VBgTnKhY5iYx199zzKqO9KvoVA4h7ZhiqyjzQk5UYC3z/+/VLGOmT+/VlyLU/oPw9A
P5PV3k03OLiHnsqXYg6M1hShMkJPgwjSJV0i4pQQIOvQt85ivJHlQbMfwDUnP6z5lb1jeHh+PiVf
/n5PfxgOyDfd9XboSVo/Z/J/jfKhsQHAhBlRh53T7zr2IhsLLCH+hOXNtOaXdCC9McLWuvv7dX9b
qulKsUhyEiQsDWuweDcZUrNhPgdPGsxd9iN3MMtDCSmyYitR/Aemly5XUzlUlB4Jux7TrHWptzf9
t7/fxk+f4K+vhI2C4dkGIaxMmO67VzLkOAfxs40BiB7rm6jD12xMPk26Oexx4n/PpsF5GNnbRIh+
ZXTXpvV8yLHaF6aMbzWvPWa5610NY1Yd0GytQUJRtKqZqvaM5xMOkLZUty59i0/1ookjYheDFIhl
CtCrl6+wNMShshb9c18vWJnsCuNQPAzUHcqG3IYC35fSfZAUxRYrbgHylY5eU0IKIiNg40yleVR2
+qXUXPdkUArDx22ou76ouMnB3ko4cLvSNJ+ayVJ3c76U6IMzqBxOJy5NJajEjnn1qUCisY9l4a5E
rXTLZhQLUjRN6jrPGkTpaDVb39Fb76wmI3vM3CoV+9rFLvfBx/iHUcGbYPvEmYeS32+ThAZtIhWD
nIKotB5EZD/yUL+A/f9MFF3mJ1PEGac7NK4VoI79+sFY+O3rZFW2pbO2+dfK8budG8xOoJ95OwZT
MYhvXo6cxTTC8lAs+pOAt/rBZtz8febhevjlsSGCOmDy/3XmKZKl9FafVFC7Ufg0GLWJgdAVW1QA
4ddkNJ1kmyvMBGauqTuY2NMz/vX0Ic5bF81p5eBZGxmIqdLOfdHVdAfyxBo2LeGoaCjW2SwD5Xmn
zxKRbbmKmVz+IZim4K+g5Vzsbkj2f3+Ev88mNEmEaes/CwKYhH/9STmER9lOE18T2OONS7bQTSsT
75NXK8aOE4c0V1UU9CZ8lY+GDq/o9xdI0YPVizugCfD+W46NsI/CkDJEuGaX7LK0zHy4e8XRrBD1
+cjJ69cqQbrqj5Fyj22dILlzCq34FIqi/Ka8JHmOSgSkk0qSY9kJdYODhCwc7NTQTOpqfvGc2Dqa
9fgDUpNxSQmnPtOyzS/ehByfeINS2P4YexLBNxEwOy2ZqxvViFdobBfdzY2DaVb2ufbwScZT8bjI
4s0qy5Vk11dHq+vM59Yt3M9zJetNXVX5daksdczD1j3Uwmxueph5yL90eTfOOCUn2+xIxGqGAllF
YVtHTebtIcb09VDpblWB6oZJwnp7KAkhfI17HckzSDmShgbXx2/bjH7CMvMSF9X0SN1GBhli5DYI
5wo4VpNiMpIV9YWgRqiQ+wVxu1cJPsJPSpv5b+xz1TlMpwVhXjcub1o2aG+QHowHSFDiTahmQMAs
M1ZtozOLIO2N+lXlMt0ueI5uoZ3mO48sMgwtWvIJS9h8a+DgIYRVC32tI9mRIzha3xhyxBuYFWPC
NDTq6Kc8sYigBqhibbumbC5tRDUZ8GGJw3JO1bWotWorUFo0u7SO0UKTqWPSAQ97noUzdQ9F37fE
20R6/bqMeb3rmqJKfMNCG2MkRn3dgeLyszYpP3tWE58Fvk20HZG7lZFj+qsk2R/pVKYAa7IMfRZl
3Vf2MsLEIwmfIHZFivs2djFMgfqbrao5oXtIkeI32Tc9Gocb0t0dZDuyAMo1xRdCv9LTbJvJ3gXZ
Tw8BxBd2J2vT6QVDbbZSzCzGdUyGJUJpgkPQFEsghVbnQYoFdPtdoVZAX+zoYHLgfPOhgTg05D4R
M+I0lCrNniCfxjrOLYfi3apSZSEhLY69u5WDraLHiMpFKhmkWaxtonSkS+1g1vAKeImEmw8XfXaS
U5xG3iFvu+VOxzgA+hPWN6lmUz6fFneObl2HTcsiankFAhGBTZrcGylJbo2oy31ft/oTXPXynDi1
CGikh/gWdAPwcFJiK2mzZtuUjnzKUvShqvXcz8ngNIelRC+1ge8fb1Q2F8/JUC4sr+V8HWqj2pik
3Hk4gqR5mkTYoCF1A2P2hi3WP42PzCDq3VT1ya5c+TSPuGjbUKi7VmN/4S+V11yTJxruKgwZNbx+
nkgPYryMms1CPewaOXigmm46QfBxL1WF/FtF9Ggd2Sd7Eo3IMmprusGEXAjt1M9TcxFO2t7zmbwO
2FC3jlfn4BLTcd+T13GUfSZPupdoh0X0GGGF5j4kCLsDFYXyRWG/v1OxuXytiaxgusKMUDNp3mXU
l5GW16RB5Jl3WQm91zghx+uWJJYvJqvAV1kCc8Lblr7UIjP3P98pHCoH7nhnX4iJQLTPUa06G7WM
1cHts2xLShtHvzkZ++vQnuhWJZZtPBh0CO7m0usPWPYlrhy9OXt1NH9CQhNIq1M3Q2GqO9Lak3Oo
0mo3UtjfmW44B6ScomTH575RuvDODadhshXStwn5Fd7rMNWgKfXWIXcEgNiOxahuZWCSsnCTcES9
KaMMqTy1Rn30zUVbPhHDa13jv8VaWKIvj/w0ExLGMug7Ms0G69pJxNj5gAYfSw1rdbUs9wl8sIub
Mn65REvdlL6/k2YA3dq2tazNz1Ww70HGnMZhRFqDB7maUMhO4Wvu8nfhT9WvWKbScwcx/NukSph5
DZBHy62TfeFNMijKAsMTkUE6cRQ8iJeKdKKILJCxvIhqOLR9OJ6avDvSwI8+jdJrd3jRmpNNOfGS
ZLl3q6UlOsx5aO6wlS+fF2xQz85sz7eljO/LqdK+OwsaSLI2xIYamnGxZr0gMmKETjAvw42LDMI4
apExzFhwiOwa6i4lTqdMsaPVadoah2UsvTuKKYQtFZm5c2aPv0yfzn1E3K2SQKFoNbflEI3qUJZt
dJvktsIj3sthyxOeBEdEozS2VGnxfhLlqyHQmJ1xPziRu8N0i4Kmob2rNlkzLscawTn487K8rTMH
kaTXONWmTdtHsG3IbrDSfsK3Un0Hwaeec1TYXLobV6O1Cp8tzY4bTAFVvJu6sXohi8RDlT9qThXE
SuCfkm2GKDPu5bl39W/LULnBMPa7PiNS1RqbJgMVLQCMqvQZRUm+T0I3hf2DZmDDKjPdUBwfP7uZ
lr1lOiapqlbRDqO+yDZSoYDamYDiEmZxbXnV7LFs0HVhu9jwzxcHES3MN3p+nKSV39IfrX5gucYu
LtzS8Hle06OjrPmm1pCHiGhSGAQFPmA849bJAIi6i6pyOI8OPZms3mNAmALF8eRtkmZ/wSquHkOS
ZBfkX1p8wctqfdf15EuNPvRThM/um1bn7BMHhCmPamJOoTs7qxvkzOxqstpzHxcSB7duJfRLXadI
idPBpPDYqwfOQa7fAS47s6Tmr8Oi4xwbMQVCzS2YzIpNW0X3iITOnHe6jaVQ2ZEtc4aTdOuIEafp
2MgrTfGxjpFu4UFGoBU4IQecvdFrtLnriT2oUOXdjOh4rxtTv43pQH5W6VIkT263vM6JHes7Fmk4
igOBCeT2jrygruLrRMtzmpVJFG6EeEXBV+Rr7sZ9u4gb8Kmoy1wBUd6PzYZVzuospmDbalna3ZI+
As/EUzdw5GJIo+suSA5RvB/jWhxxLwOdUAn2FoKETx73eM12pbthIs19t3efCrHuY9pcnmE65b6e
jreTESU7lu70rHpiX9cwjd5pvIeU3bQodEjXA1tqDHzGbozzwzD1pOUSco4qR3T+YLrPsDGCKaY3
NWgumunZ/BEypg6E3C5I9wsReLUbFNrg7IDjozENS8+X1fTipIN2yDtINmqquaDI4ieeUPalaOLS
z0rd3WWeG10a2bC79uQxE6MKvMLsPvW25xyHtWjUIqB6dpwiOXV5xAzUhvOTrudge1w+laqoAiJO
at+Y9Go7YLL3I1WR/6i8jKhca98MSP6tbqoC1EigUuatHaUPfMz5hvjeS4addCP1Ogu62brpnQlR
PyzmWy80FLVEpa8RQ1D2MP6UnzJiAW5MlIDFrm3r+DIbzKCChuFtm8bVfsF1fllmcBc0dtT6ZNjB
zuw3iCYgB9mRXZCgCN0QKNfdouWkl5oXWGO6pLmbYLVceUbxNRxL8mxzClhbB/3ilVr/QG/7NNrY
WECxJEV4gTXb9uMESEinsvbAGQjw3tjgSp2UoB4WDZBTy/PI13Ua6batVXujf4uKt9lNxE7HE7it
GLWnIZvZkVlhvG/s3GafHOJGH4TDjIV3X0YhNhyoEEqUxkWzGZspewzEh+UhRHmIPB3DamhKm78+
fbUcrQwU4S+XOLSWrWAzeNTRKz9qKINXLeR8NyZGcgRdqt9EQ9jsR1PnkAMqQsOQrU+wAWmYoq4j
YejKXcxi37T2/OhMde+nskoReDvIOmAJdBt3NKvU16tSXFsR0jg/LlD7+jCdOOVwcPNd6TZneiRY
6uU8wyImHpaPZ1iMdN4YpZ7tZIwlO7K6KCNLVhIAolnLdyd1asiDjsRVsUThyD696Z0b4qMtho7X
Vp9TN4/uRziSxz5VqtrB0vWiLSWL8barOeduMOZPF5yj02XE3rhrTK0GejyHTFNVuxQPQ55qRFDa
guV+cdgAVBDgedgvNfqa7WAvtR8KXj2mcHUHllm8qbH4oaUNPjwqWRYvnZhzM9FdLacKAr52a4J1
2k/AYq4oRWknbOvpjkjJ9C4BOu1DwpWvMbL/52LUep+ecLKv1jXfiPHg6HnCQ13Ip8HO4FbedjTZ
Cdqsgketq6NPulP2bLGX5NBVJgj/HmisyrXmogoJilEQhNnryqcQ40EU9jBr0gua+2UOUCPWO0Nq
Xrjp+iwM0OO5uNSiPnDAhXydGV5bPXLFLkS+vBPsGunt9zO+bMJStRsB8WLPGaG++imm6e3WCLKl
mEHYhJX+VqkKBnfrGacw7Ws6Y2BWa+rcPgccb9ct5KKkCUqlJne33STY1FkA0XX8vm96FrWAWng5
1eScGjlfaO0ZT0utfXPLNHoaJyv5QviPjmklKr6CfEfeoWfkrtt9eTflWK8JaouvgIIwt9tC38b1
bPnCnszIJzrTuJd2RHhtvQgfzSC31DkUesb8ClC6UfvCassNMPBw02pjczV65n6y2NP1fa0dmjpr
gtJ0h5NO9XqvhAxPBmDpfaQB0TVKNLwRXKEN+0zNN6NyOg9MVsCPWs4vZANdU6BfzE2M3HJXUnQ9
iF4S4sqOwaUfUoU4tLIm6h/MeSGl3oE2PPmkhTVBNuX7lpLItYRA4beWOBnO1O8Xq2V7GxFpzFG4
so+TGlpUp+DLK3xsz7aZTccaf7+5Cbuc8Vu2IqDCVp61QrLetdiNY1hqdnzSdKPSwX6yYQxzj/ZN
zXrqj17L7q60OAikDwhIw2No6BHZy2sCQTzfR13inOYxarcJ2RYYqSp7OIaWMe5Kq0hAh5RorHSm
JIljofN1HZQyD63aUxmoNpK9e5CmUxbq2BFDIklqCBh+Cg3hqs36y6A4LrLsgAmwxq8RnfoNO+hX
aXbqMucOxSgEezcRBoQNlRFiMp3c2YxheCVdBGdO3027JUxlYMGsXpaWJdvWXhR2xM6Jv5cGca8E
r3KImwga68ksCxRRzz67Bblv+/poD1BlprBZHgghqX0LfOGmRzF/jAxsEjrNK84qG6jp45aQrIYy
yLzwxcoU84mrEZS07KjvR/Qc1xWBAOZ9o7LpykspMJp2JTahB/sC/vPDDJVsC78oCwB3udeGlYmN
SOordMVJkCUMBREbc+DNOq2TRF2XKbSQJcrvwszrfZEUkiHWs98FpOPoj7yEtz5Kn3hQT7PIDpPd
Ig92ztNQNNcNK7IdjG1UQ+EKvS5EMWdJtijLLIU/uCSLesAHbyy0xifDZBO0QILHNKCRh2kLANmJ
leO/XFriaZJGQfMdS+0O7hWkuig1L2CQRwx5jtjoRvm80KOsSDDopg366H4nO00Fs91HmzAJh32q
wCPzPeGQXKf9mcFydoRl9j50kYnsQHNflrJHt+fckNcHg9kYrefRsB5gStubqSjqC372wkfl9ZwU
ZrJ15Zyh98KhUrbN6h0e5QEjtrEhB5GTGQJvdkIWRAXQOjAZLPnZBMGTd2AP8J5yHxZs2npOv1Gc
yDaNTB5NpUFOEPFIcnX/bQhTYreJxMaYK0+UN80bYY5mAOJWv8ZH5t1aoMcvSWxUW4MgmQPauOIC
Se2YcUq+rFVvQiinIWd9yJOncJ4rlu+MxIS4N6/zOsovetOil2yinT5ZL15kRBurZO8Qkl947ai2
4OOanIMDD/vFNZQ6GDhPwCjxj7M1QN3XK+JYtBqMiKJrgKsnCCGynygz0z9wLKplQrn1zhma7gDj
tLiA6QqviaaWX1xCik2ElThifR4A1bQcQUG7iZpSY6WIdSd57Fc7EmUcFZpfBXp8AJ6GU0frAdm6
jLrNhjiKom2tD/GbS03k3PBN3Lq8g3M0NeW51K3Z23qL232XzhxzuThdCWt9f4D5GH1y3Xq6IL7X
v6k01e7r1sp+hHUxX5GaXb92hZXd9b0+GuTJU9FyGxr28ySMfR+CiSEryCSNmV6LFcUMnioSWwvn
DJ+i2b5EZjc/GKB89kpm42O32NUtb7cHZTAkMRgDNj5RqqdXbouqnFZ9fS6rNMwDzjvKZ+vjnEMX
qmnf9PZmEGoi/iqu8CVz6WtoSwkdtHY4po3KqTumSLc629shFScIrxn7C+4ly4/GOb4ZQq24L9qR
IO5EsKvx4DjjckzNiBYE5yN1lxilCneNNCi0Z0Yr3ohgp1CBohKMQqF4TbDn8WdhrAAr7rn5F9my
Ti0g/lL4AUI+NE4sAFEXNQGLhf1Uzlb0rLG1wXYjAy8DXetTnNO2XtNUtY+BADjaoslN3bvWU9JZ
lNFcFd0zx99R0dvoNkdiWv5sTe4zqo9s1MSucaA2WG2K4Ngj/ZgFzPNAjhnxakVnmAwy/9xjQdh2
lSKiw9V+WBmqMggOVLgLy1+WwQ4oax9Wqjxu9rKEyRRR9PX45pqsf0q85sinO3xtB4o1Lc5uIuuc
YaMjBa4r/H5RqFEYiIFpZfx0aGdCXLVkW+xjV1bBQmDLNh+z/hhTxd4KFtnvesgS3YvC3NmLEN9n
ZUDTGQgKGNjoOZibNkR4j+eEFJ+rVQB6pF6vbbTIJMYGClHn20A6NrEsc8DwAxj5BokFj45KHyXY
7n7QARFSvhoJQ2GiAMpuPGTDIAO8MytsRpQxu9yIg1Hn5QQ6drrmI1p1GEzKu8VLx1ZxPXDPcTk9
RnFpXMGGGbd2l/a+PlfxgRxwwbI7eeekc04EoYCBsczd7PXUrBq07dDmzOHesI1iPwJi2lGszjW4
h1W6t8ZcHuxpUIFp9fVr2lbuW5km2Uv7v+yd13LduLauX2W9ALsYAXJfzjkpWZYlBwW3+4YlJ+ac
+fTno1eSYMvajbtTtavvvJZhTBADGBjjD9bQ31NXEygNpGucnTI7qS/Laem/RnQJLiuaaheLQZl4
JeN5Ax+zeRfEebYbn7xb/QoefbUm97/v9dh7M+dp63SHkPEThER0GZzR02bPTDMqT9AICC03c49G
33LfWcEdfnsQq5u3VWQ1N4iklHf0XL5xPZG0IJEggeo5hfcg9nQahrg4ly1P/cIs7qw5q1/DxY7h
51UJ9TUveGHOv+jAe5zzAEkcQcOXhvfTObtUmKLZyUFv1pl7t8Jcg/DmJDwCmvyIrBz+c/uJY49w
fBwCqadpcJmVvXvVoBgPoxjQJ8lR9wIy4Oe+mSdBYluOH/ActHZd7cdYE8es2niTcRvalLwhrr2n
H/U+4oF5qFAPOblRHh2gCBYvAZL2FqPyCQG4wJHYu5ACGMTTfxcZAXb0kLbhVlvF66COECtDuCs7
RYm8bTLnAXj63Qqe+Oh3iK8kCYm6R8PgMLR+9a7AExPUovdA6SG/ohHpX88ptGLZrs5pM+i2laji
AZ819yZVZ9FMWKzlRLPjewf49kBFW5KpNRwDWGR9ibr2OkL++2A1Vlglc3COoQwAPtrzbwKMG74g
FLKeZJHbr0VQ5twLW82zW4hbyjFo4k3b9KnbmXtdVI5o1fbYiwRWQTZTfvKhHsSoPVlQEomdA6FX
X7pbvH77fVD8hLyTcBthiLgIywrkkVXkLg40IEZn4KINVPfT3K3nAerX11TicwQ0BNWgVsjkdvSN
lOMm/5paYvcL8Ob8hX7oT1gTgBU2arqAfGjhIIbw9NNO/C9NOpp1OKyOeI/Dl0+vwpnf/fi9/8d1
uv29jP4OPv8PIvInFf1TXaZV+uWh+seHb834uUhBIvyX9rT/3X+xngSi+TYBA7URQNYT1pO0/wAt
BL8GdLD0nB+q+f8S1LeCPwB1gqUF4blDdnb6yr8F9eUfoIXYfuD/pIuMtPW3WE9S3UUoUftwqDAu
snxbQrB6uosa1GDoPOJ868FVlZfIgprrWT2IZUMGgYennctsDn23n+PzLeozTi85IFcy9m1x2Vsm
zzcHDSmOda9Y+T8GJk0DaxnqYzom6cM22jFHRVE7XxHNAOSSuyPXRNO4412VEWBHOSNuerCHGA0M
UoquunAXjClOkGSQlKMVVBxNDCrWIz7Sw3pIkeGA3SEz0DGVXA10YEXv51dVUfZ4vE7obB6CUUbg
+DN3jRF/hmx0LNfcuc7twbu3xF4UsUafx65VovAFSquXTRjVcvoWjJ5Ef9aoltvOpCzwKkcHeDk1
rkCPtE2AvJ6iqW/2jndifk5gXH3NqgR7HJf3g0uBaB5u+rigZVdZfYPKgVmPV6Qzwfg6GzbwA7Rv
eTSW3VKWZ3Q3bXnWz5juwLzv1/JoxYPdnUFkTXm0pPUwn3pq3DdlNhtQ181iPLfkAuHYgVX6bvI2
dHFmlBwerKXKK8pX/O1j51agyqm91NbRoXZvH2e6rpQ1l2FM/kqGynxroGAKiwDJsv5Yun45XaPG
6c40OefuY0+lHCnQoELVEB1LRFkovDT5rY1OnXuc0qB8A8ETYTP6jOUVuvTmwyz97C2Ncfk5R2Wp
p0jHU/K41ONM2h5nyImsI9VfNIsgw7cBhjmoDprpAeSDLU5JZDifN3Ld9dDTR7hD65/CyywjYFGW
6Mb0DMHjGsknYzNwaa57G93gBjXLM4R4Pfk+I9M0DmATJu8cvmzrvMbGIMG9PJ+51WpSmxIctNV/
MLJCtmeB7UVXjTcN9omOpPzmF8hgXbtgTT4Mk2Mi0egCzHnVjAjqnDZoGgifLBGoNb/kCXRWRFKW
lzVMxfmiMtBqPE72as8nbHr6AR1CZKKOBUKKVFKsdkiPFi0VlA7bNTFOY+kVOc6DThGd4/3oXrmi
zIYj8MSN72bA+EHuAkuYsxxQyXZM8GH4AN1Yjoce7fAvVjlTrhLw+9xDbCbJ9KYagvZTZuPWd8KS
LVqOeCs3ZOF253uwf2nUjTBqKNxQvpenTjioTQwUymhYLFUbnHyIJzcRrGTMyioDSCRq4VTh1gK0
7KfRMyI/hBCMjBZUcOPj0HcJhjskfPddOs1oMpXSu/dhBn0Mphm1gDpHpo8vjiMboUW31UJS6IC9
cPsFNSEaQm5mIjlAwovwMs+vz7LKJ/wfFtyc1mndPZL6svzelTUePmtuZ7wvIAvd0Hj5hpJCN54v
YluXI45PkQVS1M/OAXK4Jw5RdMGKYqHBlydx/2WYTB8mFNLob5o4WIMDchuEjUzS5RYbW+/adSIA
4GsVtBbYTK88kzhbZUeyBdmGPdSbi7Lg156sYYBvMw7LWJ7wQ0ZhEA+2BnER0GLOmWENeXMsOahj
qltd4FK+Kjoq1uPW7zZohbzqeCo3R0N6vWAbBWKiMJwuy2ET5ewgDE6FtMVA4QueheND1bliC/Gq
RwfJp+3gkqpto3W+IKx552ZZ1eMn7yE0wSZsrrFGTqvQjL3xoyk2B1jIgEndEUmXxaTA4njNCdQG
EJfZ5YnPgHMMLpxPgHMvJYLPcZS4V3Q8EMwzR16inJ0gVY7xIsz24NdGHZ9RvgFd6O+09hdgZD/f
Og5eAGRRILl8BzWrp7eOcGIM572BVvxGKhjZESoKXbmdHt3J7/6Z5j5xRVEfMILLEyoMykMQRsDf
7dN4hH21OxzM+6WjAwsJCAWrrjPEEf02eRrHLbtKdicuOt7RX3OeeJcWcD3EmrCcewEKu/+ax0m4
4FdCyQX+jQAfDGgFNJf0Tju3AtlwUZfWa5/O2yevyfq7Nq1cEov/pCG/+MkqQk5Y4A19wTMDHHIA
ofrpL66qKEDlOm2op41pSWVq8fowt2a+MlZzvvWGulwQnJLSblG5N/nv2Gd1aoZ/P2v83zkrvZ2+
oR3bffvH1UPT/4NL7+sDFa7q/wejpYDF/c+3+SlFfPeQo9j78NSbaf8r/8wMocMDRoZsTu9/J9A4
JF7/pMML8w8fpQmTV3eAifsPD6Z/Gy3JP0BSk/dDLw6QO9qJ8v/KC23nj13YTNCQgxgidg793zBa
ehqfxv6eIMuEFvF0+2AjmeSobAnAy7Z/LIKE42MrXgiH5wYnqX0cjUIAqUTkXYSWUd7THL2zqY0/
WuJfbP/nhlbOE0CCSPMEdNxdDxGmJYNtFNBU0Bx9/1cfHSPcNrQpxlqEvljeNm5w6YCQ/Fuvuf+u
uFKv2CGCPjo1AoSL8Ve5eMfYDF5yh3puVfbiwKN5J3PW59FoAMGz3ZtiyR/6edT8lsqzIXYN9NOW
UoSSwuiRVMs7YVpQai6KcoqhrG8AfGWnRM1QHIFCX5RIKJ+09oqKAncaT65TjcuL7EogXaP3vXXG
5oXCyzNLrnJggmCexxwxhjDuXRCSpbHQ+DP0Ft1VopO8bmxRx3XDYKyN9/RhfQyRRh5FegujxGcf
J0jeLKMXeuX4ae/wi8a50xtaic963joU4xhalittReQ4S7d9ocT23JLvf/5olxddURWbjaJy01DW
hR7qHbpu+KY3cSU8o4y8ukNaIKSY/DUr2jdgjN7pDa1EJ7sEabT9zIrXNqTve0K06gWxgn1Z/5t4
/OdQcZXo3NxG9LaZeSEGp8ZhwEz4bZzG3SXH75Xe5JUITZwEz5w1BVRDT1aaBt2lr1ojq/TajUR6
m80EgWwgCJ03PTTxoHeO/xBRebRTpilpoWXFXhiU5nxR+lF+OVr2W715K8HJO6mNCjNawslx3wiQ
hGU7hHpDK4EJbMcz6z3u3Qnzbdt+nUPl1BtaCUwrQprG5ukZwqz2X8fS6L8HDs8NvdGV0HRpzpoN
+E64j+tHd+ywFXY110QJTFuUI13KdA0NE/rgDGHAM6xPetNWIhNV2goYWryGM1XlMw9l9ZONvLTe
Mbsnfo/Pq8pvRBtTYwkLj756QNUibW/1Jq5EpVENW+usyPekjX03e+5XQAbZSWtsW+lgFG6ONEVK
6yptvUu38K7BXrxAAN63wy+Oqx9k50dxWW5ihNk0r+GY4hUSDdk14JSvetNWwnJ1ygD7r9kNKwxk
YXVM554zPuiNrcSlbYqkxbRm4TwBedfK4LtRbpprogRm3811Uw9w6ztz/tYY/X3s/KU36/0rPF5t
d7G2IGO1O6u8HmsYHzEwO72xlahECgoNjRwdYbrH5WWVivF2tHGR0xtdiUvRrYadN80Szo7/pfDc
mxI8r97QSlB2tYcF6jxCmharQYfcel1F4Ob0BlfCctqsFFhWvYTROJ9Dk/rQV4teVKp9xTxafGME
6QTOygb8Am4tSvR2t0ocLiJva7u45UKTI3V3L32TjEmsOW8lLLO4i4TXQMpu6H5XoriEJK93M/yg
qT/a3zFguAKBSwzQK6PAHY+HrF95nd4Ot5S4jPwGhC87MfTjCRRIUmy4/E56ofmjuf1o6k5llzs0
hCUfjYu0cv6MM80cQu2Lx5SDXaRdV+h/KNR11ZIcMcTTS2UtJTBh6lSt4Qxcac3wp1ljGzViSq4V
PD/6sY/WpGi3pHMlR0rdLTEtH7pJaa55qf1gKz8avK0hsaPVvQC8bT5gPv/nCI1Ka96qThiGclOU
sM6hQzL7wejT6WNWdHrHlarH1TqoffhDuYa4Bdx6i/iwJS9BB/Zr4BeXsalEJiwv2cu43O95dELW
yQfZofcpVSEkOlPgQvtiCeXs4NFEl6BwbvVWWwnLxBE+VWzwUb2HVPzSlLdJvmmOva/Uo00S515j
WCkrgoDfFhaDRa8BdqXexJUbk0zQBQUD/Gzs5PdsGbDlHKZKc3AlLudhknnsIEfh2FN8EHH10Fbr
e72JKzcmJJ1kbpF7DxNruHJyK/T6VC//VsWFgtHEt8HP2IKb8W2Zgy+uuekEDtVVJYtNcE+QiUt7
JqNzeYrQYDu0RvpBY0kYXEVkWGuDNxTfEvXnDzlNMZQ2839qz35Z/if+Vv9vK5yMrYRlV5R2k1pc
Da5rt2eLR/8RNzxDJ0NhdCWThQrTZX7EFh8SMwhjELKn1ahSneuB0ZXglPhcO02GsM+8YdRaWEPw
AEhrvtBbdSU8MxgKpU9bEoiTd2eK7AP8J72RldgcHGvMltijqmwMZyksDcD/hla1jUVRYhOd8Nbs
NhbFbtz3qIWfyu7vCSr9q/zD0EpoorY9CeDxK5jHNMSYKDSH+TNwbfzR0pPe0igprZsWeb9iigBl
OjlDPOUMpIveXlTFPYUXAXrAZi6M7V3yohnvZioqWtNWMVPxgiZSs9VrKMfGCOE9LYfJM77pDa6E
aG52q8hhMoW1M9xjdfBX25zrjayEZySLBJi7wzk+F1+LQX7jLZsd9MZWgjNB0KjLFlwcUMz9hAvD
OzP5rDeyEpgrQsJmsMEVH7PhXZ9VHxOMLvSGViITmdW0rTbOqz7GRnoJegwPO62amIV449P73gFh
u2YzkbmlsGyq5gY59VBv3kpkyqT1J9kYa1g15Su3Eje9+1KzeV/Vn/I2Zq1GZNkInxPFDtvBIMOC
4x7auvOWyrU5DYYReRMx2bY2ViPmbbBqpeAoeiuXZrINVoC/zRp62/SRpPm1AN6vtdqqElpdmP4M
h5UPWcqbLBYPWy01TymphKRIqbPJFON3fEnBfwkJuCJx7/QmrsQkhllunpuNHXrNcrn45vstGHUK
9yy3GpTYT6Wmyw4snQbH4j4P43HyNBdcCUvcIlu3Wew1RFzmCr3yV0Y8fNBbEiUoxYBNqFkytFXZ
f6Yoxvp4QB/0xlaiMk2w5wLSY4eLDWZCUH+U/vhRb2wlLCezRzR1XXk8pOsXsGaffAy69S7hH3JJ
jx4mpHEpPGfq1NCu3tZxOYEvLG+15q0CxwvTcis7qm1uyuKsiqZX2MK9kFbt9+EvTiqh3JPCz6ut
AckVmlnhfE5he1ZIWMgY2zNC30N1VS+MhBKjNnovRo/8TCid4tNsj6diiL7qLY8SoREeIiZCDPwG
Ht5ice821M71hlYiVJr9skqX5YmT4UO+VEejDjSHVuIzFuMEcIhqYWyOb8HW4d3Vag6txGeGJ3Xf
p8y6SZv5iPAc9aVapyyGarcSn90g+z7BWgWeX7OckHxfLqraWHUq7YyuRCjsw8kHbMyJaKzDp2zp
+qsySvsXNvv+1X6x2T3l5sToDgV30L1hJSw0U1GOcSfxoLVTVCqCW3ooAOyZclOW78elRO2qC/TO
LRUJtCDet4iAdiZ1TgzmkX05mJil601cCcweMRGz5kAMUT25QmwNkUxH737zlMB0CpzRkoo1mYvo
zTqJ5tD1ud6Z6CmROSNiOY9BQkJb3GAr/1AOwSe9BVECk/seiK8Tb+EwV/45vvUZ9sTD9sKa7L/9
V3tQiU3bnaF9Niw3ah19fYqTYnlbeNvwoU8C/GX1foISpGtTV3LwaWtGrVUdJrP+gn+m3uGiohoH
U5RFO1Nfts3hPLN85B5eKpE9szYqGqhKEIfeau5QHxzkhech05AsYOmNSO94URFBY90JvMwzSrV1
fpPYxt22+l+1lvwnPJCEbeUmFc2favQuENqIj0YaL+d6oytBOpqRGzcFNeYigSyceliCbZVWExzd
UiVM3bnojSjgoQIZFTPOrbqLzeyF7b6H4y+2u+oP1We+sxbrvhPT4P1ubRotQqv9s+ut8m8+SrkW
I67wLud4CQwDHlsivsxI8Bz1VlyN08xGatZj4mWyJiCxs7Oy1wMDMnMlPodxrC14CVsYZY6H3S7W
tX3p6h3oqvB5YgTDlOTslWqYpyMofk4Ax9DbiCoiKJvl2k/ocoWe3142q//RanzNof2nnzNpkJcy
+oRzd7UejM5AhdHWK9g68unQfW8N9SQ4s2ZzfRVXZQjj4Z3WPlHNjWYza9cSDibHYYNKwvh6yrN7
vaGVuESs1k5x/eXJbAzJ0cM2+ASdUq/47ij355A7COjRskaYMX8rh/668zRPWdX4IkYds6gqVrsV
2WeLRMWCY6u3JEpUgqTz06Bl1tgbnS98TDy19UrXKhQIJSLYpBILemsFDb1iDrgaeteOo2S1QkyL
zCqLiHS3s6jPr8cs0EtpVSRQHfXp6K/VFkoD1SsqIZeTLPSmrUKBjK4GFImcKXXl6Vgu0Q2uYzda
39FWAjJChNI1LWI9Ajj7SkZbcuGPLzlAPHPnqH4M9WrIoQmQkC4947xZIc0Zcag3byUk26Zegi7h
4J7dpUFmJLUvinbRO0pUhkyCIBbkfhrg44qbaF9iql1VtV6828plyQPCaBO8NkLZWldmV11Gdae5
KEpQLgnd3rZzSNucZUA+VXyXlebr5IdT4KM73s8cOKIte7CZUYZJ+0v0dF64JxVphf+0Zn78+aOx
IRgmYmgoG3oCmT2oYsVQo3eaIhXruv3N5BbmldxQojCs9Yga2Hxl+eP2MXHt+bLFcaU9eAWs2bNp
cVz4cFPVXM323OMyLQyeOoMZXVAcT96vs2nUOshWC07K05sskHPebCithMimvim86XUcWC98xn0P
/yJVUzFGdJCbdjBZat/os/vO4Dg89DjhFgcbAZAX/pFnYlM1TKuHoV8sa98r0kGWK7pEpPiVVmyq
WCMbw9kOpN4UZlZxb3fDRZQPWswQln1fs0dbZU2aqil2/+Et+Ny04v2wab5jVZjRbNGfHgzWdy2t
MF2RycMgW29BlJAvINuNubU0IdzON03rUMEWeqmJCjIyprQSEark4WyI8mS3uJjkcta7HFSUUSIH
4qXf4IHLHg3qyEdRMp21CER8SuUyTpM5HnK4wVjKQfzeovhk+qhr/X7J9/fYL2JIBRrZRWRiGMfX
XECgfwjq6aM/rMccbnlZdIFe41QFHPUyamugl024zQNswTkagmsKoEja/f5HPBOjKuooWoO06tF9
hcSxmwzNpTgE3qqFNtylGJ6GUh1kPSpfXRP2UY5iFo7ZdZHe6s1cDdNt9Sw7Z+bmaJwjoXZWZe1f
ekPvi/XoBNim2UqRJGfRYQTXY//aaBu914mpxGlpxKnVAlEJswLhhoOEvZwcFmC1ejNXrueo82Di
92jddZV0TzOVbPQIbUcvATWVp2ybxmIoBZhuZ50/IliNlLOl2Q5XsUdbvlVFT2U13MzujZV0/mEz
Xa3vierG0++5xo3nV34OUykfs3BCqPYIaV1zcOUp65p5uw5dhZK3J1JU5LYrLF+13im+Cj6KpbtM
0mdR5m770k/VhUx9rYPXV5FHreu0ee5j9RAbaHmgMIb2A1oYL+Rbvz5W/J+QR6VTdGnP6Kmdh8aa
vU6d+YVj97mhleCs02iT2bgi8iz8j4kQb/xFiyhr+arultXjEO1G8E2TYOwPSRx8iyQ3tU5o+iru
KIPNZvkd8zbH+EIO8mpy9OLSV3FHXWT1uZND23Q6XP7aDJ02WfonvXkrd6hbtDiuTI0I+23zX5mp
fTO7a6G3KCrmKMcJGlhGxuBNcz9O1setmrQyIl+FHE0tyvBzA4hsm1NUAa1jHOj1OjBjfHqepKmY
TCdln4iqTE/r5J65XqFX0vN95c50Nynssoe7BYd4Qyk8v7Nr0el9TF+5NJGuyWMRSTZhbF77FXrC
xr8kCP4mUBIm/dNFmbkcPA+BvBCVs+1i6AasBPvE1jtlfeXe5GOak4s0c7hE0z2V/Y9NJ+60NrgK
O0omb7U9XF3DZZbIdNeoFndS6z72feXG9FG5WVa3EGFaN5fm2l4WrdQMHSUu59XPsj6bIbBLK0bb
Nn+PhZGld36ruKM4X4oRsXAPfWvjMpX4fzSuqfWs9X8CHuGThUkSEzf9LT+ZVNzX2tDigVu+Cj1C
p7R0N4yaw3UZj0JiFVLWWiUbHN6fbvABGfoyTicvNOb6TbQZYS71AMy+KsuC6G4kNjDMYUt0nu8H
SozDjt5GUZFHA7pYfYIeCQo33X00mud2V2qVaHnGP10S0Yzr6jq4mEDPqVD0Pi5T85KN5H5u/Py8
8lXPMTmaCHlPrIm/AtQtM/N+SsrmT62YVy1Po7n3k0LyLbsFjVsvx3e1Q0xab3AlMn0LBfAlh3SP
2NRVuQa3s54SgeWryCO0kfGXKicRlmN9nmXpu9T3tZL7nxQrUWM3DVDWu1RAI5GeskQA3bROXmst
igo+iuMEh959i6ODfYaPRRFirKNFUGRZlNDEUEX29crcXePeHqrkEBhowutNXLkyLQD06VDw4F4j
9wE9Ls7aMtDD0GNK/zSAPH8w52DfKqMxb7dp6olz04wbvdteqOFps86egUKDZS3XjltcbXoNFF91
WLQW8BgEkQiNbny9rfOraGj08jYVdNS3Zt072SjwDbWvJjsOwaVprocSmCZdthQNd7a4K+pXttOn
Z93S6r1LVMBRvdgDouoJbmB2fBmN2W2+FnpLouKNyrhKLTmk5Pee8dbJ8xWPrrg/au1vFXBk7cTH
qCJFkemWngd9jIldJ/VW3FMCc6rlYtgNK16JpTiW9ZJ+xson0MuuVMxRUncc4y6iLw3mA0fP6ct3
9N4izQ+qxGZTW0sSm6w6Bi1YglDuezvmtfdZb9mV2IzGCT1qcAxIBjj2ESXN5uCuvV7dwLOfHivR
uiRLPzJ4XkdfFokbTzlvmvtFSWkbmz5VGvNkw9FtOWBpV0Er9F56te2n6i9ufRVxtLiGpI3CgYjn
ZnK1pVm8S747znRYxNToZXIq9qht3JbfAOM0j5LrBI3swey1Wm++ijrCBK/ksthPgc6zjmUXT8dZ
rJteKqcCj7A4pfbbsCWLhPQwjzCNGpfN1csAXCVYm4rBB0uQ9Hfea1Ttb5dKftLa7SrsKC9juXYe
y+JMwr1ORNnc4/mU3OiNrkRqBs0qKHK2JIqUn6ZqO2+qXqte66u4o8woSFoqZMKGbqyPRWqTLTYY
PelNXIlTuWBQzD4XIeTZ5RgN+XiYxaa55kqgdnUxDVgSkVtEo3dqbGS6XX9L9E5HFXlkdDgCpQbl
lSTz3pDH7NYcWjgyX8UdYcVuIGTPxL29qmIleU9n39LrSvqqGNG8xLifNdRUBULpqbvhIYYzqN4H
VcFHbrFFaPGSiAaxi2axbT0gTX6vtVlU9FGGy/MmFt7k0TpdWmizRetLxMU9UH5x6jpKjpsYHlqr
P7ZKUJ4tk/PdnKYPerNWYrNYgtiIbGaN3S16r0n6pfIxjdQbXLlE29hpJq9w2CnDdhGkAEgtt/7+
+7GfuYkcJTY9Yy1LIM1oKC1Jct9sVfSG2ynFx3bS0idBbVyJ0MXmue9XrE3vQp5H8Xt4HXTYKP/+
Bzz3UZVs1w8WgbOIycqP0XWO7NsifL38QkUiJW2OcO3G0L4p4b35nzN8P7RmrQKRLAkMLpWsCW7q
VxOFPjyycr3URUUimVhRVKOkK2H0a/56Xjb/zMsrLf0TRN2V6zNBiSOB5eCFheHfLxWFkMCUWgI/
DK5EaBV7pQd1h4ZKsRYXtQ32lbdMr7dVVDRSkEUufsMsepA6D3E+Y9g72K3m4EqQIoPs1+nA4Ik/
nNLBufRRv/79ZnkmRm0lRrFhiGOkWd0wzhE7PlSYtn9ZKsPHJ2UYLM1DXcUlrUvURnbPvzLHWfam
q4zp6OKwE/7+NzwTpioyqa6zDgckNuXirOtxnMR8wnTnhUz3mQVSIUS1lDjx4pwHdmPCPTb5gmHv
qeiF+8L4z0xexREVsqEsH+2Tj8cb0bQXJs6OWuuioodcF7OoeNpri5hY4VBgX2R+0OtdHCp+qIst
rLes2AuHproK6u1V4vh6NVEVPgTIu2wWwbzTKnMAVQ0tjp2+XmlRRRC1NVDH9YcvGoA1LLLN15Wx
6YGqsK95+mrchfOHueZjjnV9hV79W1HgiKb3NZVINW13MmrXQA4uSK+FG7+SWkJzlq8iiLai31AW
3w913/0weuWVX8m/Z/nyb9Sgr+KHbCv2e9elTLwkjTxkY/sRYzjN5F/FDy24GEDVZ0mmeb1JhuQi
qHHm1FpuFTbkuUbTYgZKZoHZcdSVN0ad6+1vFTFkWS7SHDOnoazsHRu7nRnICOrd0CpgyMHWMp6k
cEPfR3RKmEaI5/qmuSjKHWol7YIVNDuli5L3Uzm+bRLrTm+9lSyXlzPelh09FsAImHSbfZhBETr9
fvBnDnEVM5TnJXAEACsUie2PkY1+fICHV7fp3c+mEpqgs5Op6xAIFcmworlQDR8aZ871UkUVMzS0
7dRg8eqGQ7Hg1BIHALYSu9Qrt6ioIUOYVW7uS1Pm7QfPcS6EqdewkCpoyKj6ucWfi/Q5b6JDlnjv
YqwvtLaiVBWLsJCzMUHj9Yzv9+usKu63RA+8hqv001PcwM7WzgM+51gGu9vMjPusnLSCX6qooQpT
+c7qyOWa2Ti1Q325Vo7Wp5QqZEhgfOE0klTFqfGid/osP2beSy5iv85T5K7f/xjRV2SRNAMMo0I7
yK/i9s/KdV5IQZ8bWbk0c4E7Wra/4fx0OMna24A5znqIeKlihkzfweCeOkXYWMZVWd0vbnP7+zPl
uWkrT0/OWHyzpMPIgfic4cczb/Kz3tDKu3OyCnfuECQNIafhmZQPUzjpSZRZUgUMFb4zOnHt7rm4
/EAX6qxPOy3Zfsb2n26ScZoE3j82B+FUmWB7cvsAAF8LwCJVzFASTNMiRlYF75mjWw1vq1FoHeB4
cz6d92CnXWyvlhtumKIf8qF73y+DVtsWFuTTsbE76hzfYb3TIcOqunEOuH2WWre9VCFDrj/m1ZDu
N0/edu8zDJpu/XWIdIdXQtOYcmuIGtYlK51jmttXZaBXiJcqZqib4rG0wD5wnqx4ZBlYGlz6GAiN
eveDihvqAwMpONd0w3Wbr90+OQWJr3fOqnpFVuduue90tORGoz7UW/IlcVatEqVUYUObF9BPxRoo
LO0EV2RhXvpWLfS2ooobmlrLDMyFiY9CXg+Gf4P4eKh1ZKmoIYydbLMbATZPOA2bhyFu8TOWS/YS
/eiZ01aFDnlijT0RAf2S/XRf2GVCB7rU3CsqeGgTQKfLBDTiEvlh68TX0awn2yZV6BDCr0bltvSG
m3bCG3SMMDh2y/WF8P91Xstt8/RsGQyRD3PTgRO0sR8Ossb5FttpneKYlCSaX1ZJbpOxQ9AJTxBU
AGb/0Mr5MBmyfuEHPPdZlUvUTNaNtyYoCLNo3avaQJMYwoke3VNK5R6t/RWdkZHloXx2iY/i56At
K72ZqziiHjfGNO3pgLZe5x/N3L/osno6aUWTKmFk0v8sg4Lkdu3FaUqwhHRzMemdjCqOyMNOw0/M
neGQW2lzyPoUPtIYz3qno4okKvt+Klu7xfIBA0QzLm+2TY/Kg5vU0+3eTJYxo6ZDKzHy80OclvUh
WvX0VXkhPx08L4vY4tAFkBOsw9Evtv7U+6nuF1UiVSzmMuEMyUUt42PQBW9NodcwB9v8dOJWS3k4
zy3KZaKID2zMr/OguVWU8CzbOc/jGXhImQXtYSuyPCxiQ68BSr78dOJrLNpg8SUnizvjRG6ml8Yw
6sl0SBVMVBW5XGPLFLg1R9W1W8Vj2Im404t+FU9k2f3oeIvF6PbQHcx0uq7b7oNW8Ktwoq1aMmyn
QShO5bq8ltvgH9Il7fRyABVP1HqJkznlnqJ3X+ws+LPwtbxHLKliidqlEnHb7qjkNXooRNJTOkv0
xKikKmDE27Nst7qgZhZvAGVlunZvDLEEd3prroRn0Bhl3tEfgh4ImMUcvFdodzR6UaRiiRqBv1sV
tXsLwTlHsDQcX2RQPnN/ekqARji/F3TNeISOmMNu5fDZd6Jc71WkIokGkovcGslFnbE1QgyBv/f1
sGmhH+RPCKKpj4eoyymyjEEaZqLNQG8Eeno0UgUR5e2Sd4HP6FXZn3LslA9zrUlvxm7w6bllD0m9
8h+lp80acMt1PjnJpIWWAUX5dGwc2vNAjDzomsG8zFv7wY9zzRVXbk8LS6DA2+uIVhS924cW3nym
FT6qblEQB5U5tJzkw4I3b5NdxW6jVf2UKnyocCpheLPP0zyahuNCKhQUZqt3jLvK1Vn35dhuLTyb
Ks/eRVV7Nb/0jtsX9Wc8CHbnT79jHPeB2LKNzDx1zBB7Ou/z2BtUc7ZkDm71Vl29P+vINAyeWCGQ
h4uod3Isxgu9d6iKIDLMuWzyMuGLJvnwvsg36xw4VPVCfrvXg36xOiqCqCpbz4kqHudFtGRvqqaL
bj0M0DfsCXqjOASFLd8ULOr3pRGYK2stl4osGspowkw55mndl2+2vQYToc32wuDBM79IidvdoRpW
LNcq5GHztuy80g6zwO/ghC6oyYXtvHjGocKxvT5GkXQRPHSMXm8jqOCjei2DPvUNB7XgWB4xWb1v
B8954Vu5z/yy/c8fUbnNFErxVPKtGlt8rLshP1pWpCf9LFXxI2fs8FaPIydc+jk/bNK1T0UwSr3w
VgFINNaNdF3ZxF5mvnWbzX4l1tbVO5hU6BHqzEsUDEy9XbuLqQHvGVl6F6+qgLQslVsZVrZ3fCgw
sV3n9+CFixcEEZ4JPhV6JLDhDfBw/n/kfVt3pDi65V85q97pgxACtNapfhDEPRyO8C3tfGHZmba4
iKsQIH79bFfVmemK7j4149dZK6vSTkdgAoT0aX/7Eq1mCBvqVR6R6NEtG7R8xyFHJCeWTLdbh7Wy
6HuYKuq/trRd85Jc3czIigSEw43PEBbiO/yYklq7Xxuo/8RNQj8SQR54CoJibEXdkkk4pPzafHhN
TVq4RvZ2qsIVbSvvYfRNcZuPfVF8baRek5No7srSyTGYwiCLtYwWoVvyxVbZNTfJawdvkhIXRk1T
kdiM7luZfRFNuHZKCgKHq8ji4IQX3dp1qtdhsV/jDYXX7CTssZx+dD4ntixKN6p+0rSpv1YOXXOS
RtBK2sxiOUi5vjRlVd2S0iVf4uCF15Qk/Tm551IhxtQdUXsG0fdPHc7/vI79m9LimpE0N8SqEgnq
K5Z15g1BRIUrUJh3NBlaZe//51/yb2b9a1qSLtusdB1cndKZn1BAD4LU5O5rx76qn10NGZEdMS27
QV/GVQ5icq3YF0f7NTEpcCvezBqTZ8CoFA18L9e9VxV/cfH/3XX5vCn/sBrOtMqDARFWqFymNy8t
j3BJ/4v5i5DfbuG/qIuuyUmSR4srRwDRUIZE6VHqQA8ijwrPEWYwMhR5XwV3uTRlFpOgYc22bujc
tBtvHMy4iNYucFYFXaWwBP82g2tf+CTb5Sa0HzavQy7AaS0TKbnZjc3g2XXGnHJIWluDI2oRPG5g
fm1g4sUmp4bziclDkQZt9dQsRRCt+JTPVVIsY1rGnqnTNzbatk7yspweZ7ct5Q1IYaERadRlXWzt
aO4mOy7hh1dWaQZbn6Ls93VTTbcWYWv+qcjKKDjCYmiRx4XBKv9QOnUmES669PUTekLhdLBT0TSV
mAgb0kVEfd/OiKd2EdMWzkMFMz/E8kTzGoHHSwnWYkNA66IqHbYIzyzzTTMBlvimrWf5Bpnlyot7
3afyEel63blqUI7fLhFTSpQ0qPM9d/3CPdVFT2jMW2CMR6fJqunM+q6eqchgVsIwrEjDAVUpZGhW
sSoVHY+m53P+fSIeaXfSloEhkPYEfX5xKLJPjpm3GHjhEOOGzcX4RrZophGQZ4VnppFceuPWeoc6
S0aimptII4dF2WWNzE9EISesT5Ve+Zls2PehdqYuFH1hPGUT7YY6iuBDXeoJPvSmKvmPqe1S8gH/
+757oCH4KMdWsam+dfzQ4Yd+cnh1a6JlxA2IRgStC2TpjjWLIaK2y+dJorlSxSG45tnDWBjW3MqC
RYUf+x2CkFpRDaQZjnB4D6Kn0uvRDjC6XNJsW7i4ymDu53IdZUvatCIA9+ZOGkam26GqsDUM62ws
4qmaav2TN1Pam9XQ1XBcp32nD+CfRgNFzcOiwIUIdR7v67QA2gvrHEUeVJpRL2kbGSW9bt0icZaK
4K4z30V2Wu03WewuU7EANK+GUxd63UmOuQ+jOlnxl9SPWrkPorBH/a1T2S/4QE6hUJF3fhMHUfV5
cdpNg6tAEkqmXidDyfJv7tI0ekN55eyBE/UOwLOscle2b/0z6SqyG6KRdnFdNYUniK1MuG6oLCPB
fYT8iqhTSC6ElXDaiHFUQAwVTPdfqryerIhkJImoHHQRSu32mwjRBWsYY4UvEOSik9b2SxPX2ZCr
xE+n3goSVe2mbyf6PPWBZUKzti1BH82jKUECrTSblvn0Zz6MDvIpi+A+7HnTIKu3WNKEhb5stk3X
Ajsf+0UKd2T8gVqmk5oH07zWMKHITrPkztqB3369A+lLv3QdkfvcZNmrVxKcVVnChC1WUzDR3cDT
vLlrHQQrxRmB00myqKrjgrQV7y+djcqLaqBeFv2UkvOcllGW6MJ1oyRQUYE8rarZNXxpL2nroIS2
zEnHZKj1ndJdsLUhco+SmYZTv3aq2rbroSd2WqGmYaWAAYJ572VN3Rs3K5tMgBfQFQdZGXQ2Gsh2
pl1dlE3cp46qt3RJa70iDbX6BlzNXR1N/TtZJK5OJYtEO6OUmGc6uisbMjzVmY+XA0fuhrgAen/J
oJGOhOdadp7HLiz3SMVh6NDKQrM19efovuxIaQ6+biHQyJp2KtfGLLlzbFRh9BYpIPOhVgixFVEL
r5x4lNSbzh4t4NxGu0Wtq97OM/J4Xbs8tnU0b0Ig18fcz4o6IRSyT+Zjq3nkS6DceA5sAw1bU+qj
Cqag/ugnVYdryUw4C15GvSecps7nS8czINSSLhX+70NHir5MGRHklLO0TGxVj+BpzDxf7hqWTTSB
uSv0Tq7plzufYcqA8T9vyxfDB9guI6dspEleZ9NNCs4l2o7RMKvVZD1q4yiHQY8oTVCaTa4UEkcF
o6MSFPrbA6EZXY9V0T9xi4S5yfZRv+1K8Cz3vbW2P09V3aboBIB6GVzaxhbmBmtRym70wO2j5S3J
184COeymiBwo4eOyowirQnRI8CHDQEPVy12aQqSVl3yvDCzTdjU8U8tSFLKjbWIGeBPdDGPOc4T1
ELc4YER1N1mU5xAbT5VETwwBKivbZWS61J/ZVbeUFQ2NTdmS734IPzCALJWEXfmnm8Vj1IZdpg5U
wpEigbmfm+bwQhhIkvuRuxoa+VG0zvAEGHVJIBHAQM8472InhMMYijY/vCh0Er4Fuhl/8EXNnSCF
CXmc8pTt2py28HOf5htfu+YuL/woiJseRm1tWdCDHsexFv7UVAfso2U8QNwUk1a5O1/X/DA3y+Am
UxQgXy7Ci4qXVmftdx+qynPZtNlcCD9tgybxG4z7O9B2tL/t6eLWYg61m60LVfIiLiY1sqTzTPBC
Uh4A73SGeYnxVPuOaDzTkSc8VCZNZl463VGqJYOxWbE061Knub8B+aVoBYaePihfw13bXUixyyhi
XWMnMsgmhyFauG2yYhliGAT02TYqeXiDbK/OiCZ31LxhWZH7e5qPpDVxP/d2mETvWk1v2zIL/Xiq
ESOT8FLJi+qQUZ602s0fpNdrJdx0okOsCzWI2iCkSfRBUE4np+ChiXPNy11Tq6o6zGG4qM0Qlo6+
8zyymBgkCTRhqEQJIiOb03UUtU6zzYsixH7c+JWA+8rPiox1ve4ZK3TCmST7cm6KfBMhVaRbNZOb
JyqIdEz9EeWULlnzbUTm7CgGjTVAWKJeVNTzQw6droDD57koO8SL5rTwMNND2FAm2UwivfZQcYgZ
D2MqqCVYpEc3Kk6zyiqRu+XkIqF53A6l9NbhREJBG0IFflOT9Dy9nU3+bFuEudKZ0e2cjxH2xm2A
TiQdsI4Zv4AvqjODLXwZXFOxfWoyJuNxbrW5GZY+HeNAS8TctF3mBGvadhD9SQivPCNQxMhpR9w6
7GI1VEUpZm+Zy3UbBUN3omNmTDwMFZXbZinh9DrnPAv3Q4h6RHRdO5oP6ynGhb8oBK6NSqsp0ekU
qaTrpOfGOUHtAFfs2e2/RVnq6KQjUWqSRiI+ESc06wegF20eL7AEPvbwehu3lKXjz8lEcA1p/NTN
46nEaDoEYcdPwMmWdOMwFFcb1WhmH3jfK4ax7E1uXMvBVucuG+lzy1oPz4h1GlQoPHW6OIKxZoVu
pdfkidYw3tpQB9rwNU1hWr9DQp/iCY1cKe8kFCnuqeJsCQXKAbmtauJ4uAKVN5wiz02rJJumlMet
4uSbCZ25BCKSB2W9dQyyD0Wdo26NOcsrelLoG2dxmWuoIcZZl7ejN6A5lfmQ1otgAYFqy3hWqkOX
ReQBiOkYxpg3603okei2mK07JEXQ5vpuIf10h/N232iUwqqugRQ937kLfOQFrDej8ccy2shbIWMZ
6MlcDZNNijDX4RMkn0G/DXD3yzDuQ8Llm6kG5FUuOXpnQs41f2BRMxewqs0Cd+UgqjSPrTO49VrW
8AxNTD8Ye4Dzj+ljX9ZelygDf7EYRb97zGU9j6h+taoPFdyHvsG/InJF0xo4AnbtMMPuMWznV+7V
M8nQ+p+meqtHTNBbrYa6Wem+hGYJ5zpypH4XLANlDUvvytDOUbeYx8v5vjFQfhwWmzm58GZbVrt5
ZtxL+hBJOkmKcPkoIYPn+/FCgs7f5pMXYb4ZvQxGysNghy1ZAlhOTgUyaZ9wzyk7IN+56t/bGkvo
hgX+0r2WHkQfMQ2InM+WZZZc6OiYbAXzljRK6sKt1oEfkufGI8Mpo1j7E490hmG3UA1gpVNIPRPl
d+mS8LoxZtvquaBJ5Be1s+MZOFAXFKLUxIg/zPvHqFra9qaEBxcqrrGesSHNhn7t4sinOl1QYFZV
RtVj4bHKHIuahfzZQQJ98zx6lRvcknmYoq2FtvJhpIy2GGeqvW3GnuXbHqkrLEFZTcq4gwt7vZoN
r70YlHSXv1MKxlcjcrJMIGNZ4xydMEiHvd8CjI4X1akWT0zbLKIrGAevMgQRKtxj1HNcf9iqOLe5
m6bOGWk9KAeK1METhJtdZIGCyAX3aU2taycA2rCkEiQYjAsWud8/+IMKMOig5p2bl7YxxfSDwxow
/TGUKVl+8hEjV394Hh5U9zNBT/XYovIoSGOjPNcIGzYzXenuM7grz/l0MKXui0TNWL1E2UtsbmU+
5K9+FQTPM2KVPrHSVroBQrxDPAHA7ie5NhXWTJtQB3+nsGYvzTQfUn/qGnsmyB3MbMxHWo5tgrkg
q3FTTQSjigKbpibxCo3dy5BZD2Zp6AzxFcxXdZnQvLQ6hju95wrwI2SLWWGGd8OIzfbTWEIKDGgQ
grEqTFA2urDgDsIUFE0Rjcr6z8QraIhKoyFO7Gcql7cjmah8xzTb1cnEMZbWmenCaBexsYUHPuNz
z1941nv6zmRACO7qJmxVrFlQS+wypEG8q6KY/ELMo+mKESJzDtrNQJcb3NYgPyzI0Lj36iAvNmSk
Y3fraEq8ZMQMU+ybppvuEUuJHM22Npl/afNyRHUKrMB9N4z6ZBW6EHxtQTUZl7hHyT3ea6vdUbCl
qtTe6ikdN5kmFM2HxfsA32JyxdTI+dUFtfs+MtKApO+0uoffpKF1ohrjt4dwmvL3urapboX24PiE
Er4pMQoJgufK9aTcsMCnjODArttT1UbNFg+hec5clUaCjibaesESfRRuiO1q4KqQxRYQtl7RMg/V
zYC70hai7AywQ2GHqlFiKSaKO2EWdkYmMaRIdvFn4eL2JpMe/DHxWOedAz549YGiiUJR+2B5E1LV
rAetThkPhrAaix7yCDldex2cLle89Wj5YyayNiu4PWofoXMZ4Xi2UGDHbdsD7R4cF5T/mSl263GE
jp0Z0kaamAIcrOMFm2SV5Mugs8My50xjflMZFaCwQrqbY/857ChstW+sMbIQSCiaoqP2bY89lNPQ
XAtkfQbfmNLRTzo77vDiEq3n2yyEPmoNqA1Wn17DUnyEuWbIZwJnKIsDxINfcIiOHcfIiQbMQ4QY
XHJ4e8HlteqKcusGU4UYaxM1AY3hKECeiAvkScwwALgvSQhUBkEbKXaac9BEO6w3EHn5oLDsgHc2
AeKmSsqB50AYH7tO1+do4GKag/3GOGMbELSun3RpA3aRqWSXHnpSL8iHJmHqxdjiRXdT1vFQuHyK
6riNdP4cwKpqNzRp78XSq6LH1ETgsHYtzx462QXfShOWLCZumb9ClLPcRzDvx0lOWNCx8/G5GDPK
z8GY5t9D1yiSOFNZ7/BL7Jla6qwwsZaXUhaDh2JpnqrYpJHeMDkP7q4qLHitPlTuadyWDDESxRgx
vV5QBsg1LI5biXXOIMloSjFl7p1+arJ7+UnH/N6WLcocD/i4/wGxpMzuK5CeAZwTrFLAa+CSGecp
gLZTyQd11Ja5q8I4MFfJcTm6Vd8XZXQHq1J3ikPHw6ybYtWqTYKmJkuT3qC47zDAHAIozVG9YDNQ
pHiZswpWwEBHBENYe8mbk8dC+zh5pdlKFbn2MMim7n/o2U2xWFTDIPeO1RW0aW6UUz6KAkKH8+xS
qmJedlUn/JA6zpl2NrsZaBa5sRzacLdEs5PudD3DlbkpU5k/VhKZZuc0yn0PNSoZ59jkUl7c0EOa
D9emOjE9UsRCqLSxNzM21TvaTd3Bpp5vYuyd4P3CUiykA7Zk5bn2/eiNVErlSRmiMhENy/k9Rebj
Hg3KFuZCZuxRZY75/ASMpkYF7UB+iK1N0QwHpw8DtMv6yX5zm2napU6/UKF4Wpzasak+FAnDrgYO
QTBbpFYt1aEaseE7jH3EC2EWYubYljP2+axWDix7GO7ZJirUqDMBc5M8vQ+ZbKODUzj5XrWlmuLe
L2dn76XGtLia4fCOaLdSCmaGLBRk8W238WH982KieR5j1HHpbe5N3tFP+cWYDJQ+2JBFc4Jpc7nR
NG+9o0Lr8R3y5vACeT5/sRE2F/s6Iyrd9kS5bOP6gTUbhG/0gxi6Kb9jEI1d/CHNOtGnoX2BmCx8
9uqp3pcDrVduPa5tBqyF1T8mikdC+FpPzy6QTgHOAqo19FAxczbuSWJ/eUuBfyOHSaNxuxpRPj1l
ZJl3HdbOC5QN2tlVwQyIVAXpdPG5t+xHHbJc2JSrvWw3P9plEoNFatbsu1MSbgYOwX8cfCLBGSnk
vadk9kwiDK48ymswSnxmNkj0g1iqB6msjYeqxK0oEA5zslJ5p0Au9jUFyPdYsVTf2pYPZMtr8sRd
K+zUfzA5PixKEQDLg5T7gi1woopAtDuwLst2uDGOaDWiL8BumCqbDLqfKoHLzx5TZ5nHJEDx3MfG
UTkYHMDYPugC2y88DRQYNPL1+B3Hpvk25ya6dWhRaaw6VmpBMGzxnGqrLoU7zeN6aalfrrLcAncd
Xb97QbaG62HlphTofOVcCHeGHaHugMCNdKp/+Gyx75EdWxcApGUdloQq+qjhT/XTZ2OBtwbdWMYp
5t0UuAegeSCRmXfvSQDUED5N5qXz6soTU00hMVd9P6RJw8OiF55k6Yzi0M5HM895ETPg8w/gJtAZ
/ihOLbEp1dN3QIRtvR6DLnrHg+Vtg2A51Q6tTrwg5Q1d+rEUQUvNbRdweYPpOnwrK0RE/0Uv/N+1
c+if2zlw2x10y3KQlcPR20FRaGNK+dfcScLr3AflAtrwyhp9fAxxZ0S5pTzn5WtNtGuCUd7m3Vig
zQU4ZVuMmI6IN30twCP8J9V2igi0CE7eq3EmMYJAT430v8Y/vdZshwTyx4Z+nvfiQqeQA7BYUv01
t7zwWrU9+LoJGwWatVroJCKQRIlNv9bTvZZtN4uLSauAbNsZ9AOitW6bEBvJL93Na9V2tdQBAIrq
U6lQOrAljVZ5av6KO/tb+/BftBXdq6blkg9DkY8+hLgV8JGtke4UCodnjr+pgLeca+ARVjQczfw4
yvLw0YGZyZgQBlNu0VVlZhIDP4bP96vKW09t6n3NTjt0Px/Mf+indqOfNxqhwat5/pypWiSH54tx
vqZFuNZ9E9rYLEXBtoLXJom2eeAue09j+H2N93gt/AZbvUBrBZTKaQru3PTo8eL5awPi6vG2tgCo
ly1gXflaLDI4O4H3tTnvWvGNNiYEHzVmJSnTt3aqXkgf/RWx71/Pp8G15NvUoUpphmMzmX7T0RIX
4dci+IJrwXeuc8WKGY9I5tTfWYWOqRy/f+ViB9eCb4qVnMIZAIZmNZIc2BRQtNvfv3bsK2IgHbqM
A3+AKLvy3he08nhH5i/NGiBu/fnhQZMSgpjuU54ZOm8IiRsSIpX/JRIaLID+fHDsoeeKMgg04X5T
JAWgmic0a7svLQMBv1p4qW8BVevPQWhIeiQAxVq6fPXg3p9PPUO9MFVlAzKm0afAFrHX6i/ZxwTX
QRHwikSLJ4B4yh/mJ4DYSFDPvn1tpFzReaMBXVkHap5V2lt6zsvMF9MizZcmlOBa9o0GfMCXDGZs
kYOm4dQ5u7DIvubAFFzrvtnkujxwWxh3UXQB0CXDegEE50vX5Vr3Pco5DRfYd4F6x5/GDt1PQMFf
PPbV01nNcOZHTwVreu9tVWhWqiZfWnuCa933GCxdGkY4bXQN1lNdfOdl8/q1K3L1aPawzwzYp7Fe
SM0ST7S021zrJfna0a8ezciCwiJT2DsWhmsEhvcJQSjFX6yYnxyvfy5FgmvZNwNiCMteaGHUZLBL
kTRFkGrvziD40BYMBACoRdluq4DMf0Ro/eefcjX03/8L3/9oWqBTyGa6+vbvD02FP//1+Z7//Zo/
v+Pvm/fm9Fq96+sX/ek9OO4fvzd5HV7/9A2CgsGSvYB2YO/eNVIQfzu+fG8+X/l/+8P/eP/tKA+2
ff/1lx+NqYfPo8m8qX/540e7n7/+Qj51Z//5j8f/44efH+DXX26a+vVH809veH/Vw6+/hH/zKYcn
CwwJgs/00E86/PT+x08gA+ecwb8BdBDvk51Wg9id/fqLT/8WMsT6cDR4PBp5n6p63QBO+P1HHqAZ
OPL5oQvMlvzy3yd2/v3G/34vcCH++P4/alOdG+yx9a+//B7q/H8GCBiTcOijvsc86oFy5V0zKMMM
2YrpaEfReRewIzCjHC4ssfGyzuIiGbc3NkxAmRLyHurb/bSqk2qTb8Lbxa6XQsfoexye5OjBMTve
0M2wGoHGPs+92Jt1BgbbenpG12w/rob9JLcs2LsmmSOhT096pUW1rbbhKlov/dH2nWjpqgq2XvWE
CN0qpi04eaKJAbhWNyO7a3Mx4sRsPK/HBKwKUNEmIb+zxMQXg7O4mDhd8URtsh1ykTaAl0RzyC4U
rS97NIcc4KR4MiI7uifvonYuPg4T49rbt8dg423ahL0cnAQkpZWTuN/Qo9+rlfeWr9OV2T5NsXMP
JFd8/gYgnuFtid7vMV1TALsANu/GF+8GrWxxSWMwX27Ru2DiaX95euLi5vD5jY37o9rp1Xc/BntM
9Mf+2Ai7LxXO6lCJSjyvHx6keJuT9jgkZlXdAcUT5RP6NCKsYx2KA/IwFHoqQJhjzoV5ytZ1noQ4
dii+5+IB10oUuyGBuYuYk/AHF44I4jASb/0LuCZ3QwJ61hE9xJMF3yB/JF59lwOt3BTD8KlLTsAY
E/TS/Vg27q7dDge/SEpfNHSNPjfD+47skp9l3G701ghyOyyjkHqVVSvvNsdn13v8CaLbKTz3z8ta
JVGSH+UO4+BpXlnBkuC72ncwzGnXRCU6CcO4ns5oT6ozhNGOjstL++ZPceML896CJRz772zdXczG
bFQy/AjapC/FAdxBBiLa7vuMrooTky6xuNfodSzv4w0TTrmh0FpvSsG/1W0nRuE+UnwaXLibMU69
Vf9d7maVlNluFk22O9fZ7qWfd9mHAYnTiMAXxVquhgNQzAR97hf7fdJotQtwHHoYZXbbDKS2USaD
TMi06dwkPGp3NY7fFhkzdeKXQjhJu4m+tTfZ0buh9/1x2pjHIDw7b/wNu1skO8ISkws3pvjC3Zen
LHFuG3xfODfTtHLjvjw24FyxdfXJvIrxNShG1QyAZjMdw109JwuwcUDYPLH1yiM3VO9MINClNh81
en49ICsxsXX7YF6zQrDjcKtxjGY32b1BRz/b0iTdZ+diVxwZSIkf6QWHTN4WXK3z+bjH+Xexe98l
DqaAZhZDJrJnKCTaBxAqKBxKulh/BN+Dm+qQbfgujdYKXJsV3ZdrBwOsz9EnWrEfGu9Gp3eTwEQi
iyEDatbygjblMApYRzpGzM8YdR0T+TdQZXTMXhLHivTe/VGsBWgkYtyYrX8z0hjYXRSzH/hgXNTr
bG3WZ7v1uIhleXBxXzzhoymSyBO9TR+ddZl8PsEufbTfshLETaHfcF4A+9F8eGaYN8AIe04vxVke
5p9g23bvzpspRdrEXic0XXfzlm1q+a2TsWcfPJqALXdTr/14bVdAS9FV2S3JbbtmhzdH6Bs8Nvmh
+Fmegj2AiuAVFDJRvqc1LglQ/uhFvVWO6Lfey1ne8Feax72oi7N3h+KTP9JiN3ovi90NMTrYN95L
dGwB+aJjOhnxw92R5Sa6XS1xuImeUwFvpSM8PUX75p139G4TxuQEHPMUnceYruw93Z+6XbFt1qQT
rrwLy10rUv/J7/GB+lOLqLhtmWBaXr2+gkTax3znivts25z3xYrG31ZgO4iTTVbs4mWrH17iJTLW
P70jvhJu4j/Xry8Uk3nj4e7Y9bAyybTOXk1Siwj/AgxrNa/UlsWw2zuevDWJT7Xon+AK498ue3wE
kSOze9ccTTKsAOzsXLwEIK4AjhoHCTxoOV7DNyoQ6sT2U4ITwp9vRxIrocAJ6gSnO7+Oy5vgpdz5
6X74YEzgS/XxEm5+O4vT8GRJDBbUBj3dp3AFkkczimoU+tgdpzVaf6PIQOv5KLw9yJhg4fYCPKt1
gP4Y/hpW1Q5fHvnmk06HvqUe9g4T6a2qEiUGsjF2bRK8JxBso9jaUckSxTOGp3vj/5BuL1pwFFfy
zDYvzg3BZ+B+kgkrRbbBqARSTlYoYejrYyGK/X28/XB2aP94h+AQrR9P9YIGT4zOKHsF7W7XY90M
b8gJ+LM957hEZt0lXUI3n/8NK+cStrHzHWssTj/cACCWD/VrWcWab/QRJxU9Aws9TUdX1IEAYp/d
8O67TWPn5+gn4ZAEEsbit+nqwhM2YflSG5vfjnLrt1jn2IvCKYNKRMHijdats6XjloO6AVuoZh9w
5/fNwf/PheOn6OvfF46H99piK/J7Dfpbofn5+t/rRp/8DSm00GvDQRrd+d/c8X6vGynFTzjM5gPq
EjSHGDYOf9SN7G+uR13GIx/v+704/O+60fH/Fvpu8PnvLgHxhUMJ/v9QOP5msfoPdSP1sYVwWcRQ
NhJEFl5jOSnIPSC0kjc21ynxnmcC1/dc0AzGrM98Vi274+kwOTtnNMU7t5bC9JjXs3NMGyedEgOD
f4dv3JAZK8GHJ4P9C8D+E5S5PkGQLkE3gSFN4F4rgz0ZNm1amp9zFpDmf1F3JllyG9uWHRG0zABD
1QXgZdQFgxHsYJFBBuq6xth+LyeWG5T+f2RISaZ6mevptSQS7nDA7Nq55+y7MzTA0b5Z5OXoy3mo
7cMPP9w/FNI/C3GwXG0aS5YBYYzzvTLen8zHdW5bNWSplzArKlDdmj/Vc1bf/furGMIRJlW7a8j3
yIo4Bq4T62XqRQt7U1ak3Qkn8u8y8Rxufrhzf34XQ9LU020b/c9+J+s4onIjHP2pV8si3Y/1JK7d
OR6OpWVGFxkuFLiY9TfVRctvvt7PP9lfFzZoZDKmiVzJe8pa07hjNylmVixTxEqE/fzUdlq2lxwO
/F/fyU1w+M/T8dellOkoy1TS1N83GYB/1DSlWoojiXNj6NfeizGVTdr6Jozid8MJ//bFHKmk7rqG
QhBy5fsctlskuUwFhrpsiT72qhE7R3XfFkv+btTNz8d9vhYhUi6Br42jo2G8TygjZmetauLEC5Es
MT8lxa5Uk9o1VjmxQ03lhduGy7/S6L5f1BXCNB1pWor14J2QEaoxSeecGh4cu10wxbQe3uRA5Ohf
iUd/XQcsvWlLxf/fC+qjyxF6o0F5q4qrZywFFQbFOv3y6ydD/u3RcJi/bhnf/ye46jt90EzTRe91
h4xD2nNcrDl0pe6oDkmUPcIAu8qjKshTdSDd5DdNe+RxOUKNOq2iulrcoaCgqK4Na7399ef62wqz
fSxnO6nrwnDU36ByiVliatdiL11N0iImkMNsZO7qr6/yD08qigPmxI1PbfCo8t780CcSa1o49IoS
xjC1k+MJWc3KM7uuZqSMsTD15deX+6d7jT3QsgzIQQIHw8+XU26YaU5KFkFLI20/KeeTHJ0LZsqe
I7P63cy9f76YheRiGzqzh7d174fvZla2xBrJxSZVlMcCGPedTCpleZlm6LtQb5rfPUp/fx113kIJ
C9ZBzuGiP18xNOe0nSSv4+hODSE857mTzpk01uSTgsOif9D658RdvLnTgzWs1wCN0bfHZrN40yJR
EZ92KdOnWKv+HXB7e5uQfAxTJ56J+iTf9x2sbd/kM6OKRNTEfCTh60axnH79A//9eeIqaFuGTV2C
3PXuB5ZhEmOJsmMPXIO1XMx1HM3BmJLqPERhkrq/eZ6+M9R/Wte3b2VZaGeop/zO2+f54Tc2plA0
pRklXi3arjgDSrVyH3Rk9qbaSk2kZKLoOTUZj+BrLQFwMISO9lHEZD4CrBrVv+ph/3mTDV1uBRfO
Kus9ZqYfysgpWr4+aUGCSdO4DvNxXgxmhf36Pv99ddCNHy+0PYk/fO8qJUgwxVyobNL8WFEmMEqR
3N2vr/K3yoC7y+aMQ0sXlg5M9eer6P2kK2vk7uLDjmXQkgdDHQgN62ma0yE5AnidlpPq05ZwbFPF
v1su/ulpMly+qJDmtji9+3UrmdtLguPXy2xtDRbWwz0kjj5w61E7/vqrGt+byj89StsuwG8mdRRc
rrYtJz/cUtEZGnMR0E/KaOqaYy5HApyqdTvUuqmMRDAkjvuoq7mwkA46e/Qxu8uI3cmU7ldJI/xD
UoTM+PCMqRx7yVZSrQuikzY6FfwotylfW6y09jXenGELNMWxMXvUWxHu8JS2xktfL4M8a3kHubWm
UY24OOlzdqdNMsfSSHBV3MdzwsZTTk3XotH1RO8OoiWZuAVHpkwL5GKufRAyj+06rudI+QMGd8fX
1rHt9y7BIjTb2erHYGpn41A4rqb59ZAmXyMtcvug7LTIujAIDkaIrjjn+Qh9lh2YTGXgTCvKysLJ
uhijLxLsnEEvCAsfgELRwuQ9Nz9REBnFZdbmrX4ggZQMntEUeBc9ZYwTB/05t+PBj0dyyxqH5Ajn
XHhF6NSO8rtYGxdCOwJbTJu+pHUpyWZPeZwhn5E8HV11XFw5a7Eft62zOIGjRe1wsquw/6waAy90
kSd3NukxokldATcybWmh+U2i6iXISAg+ZJgho4NIa2H7Q11mn0bis1/JntZIXeD+6gDbBHPqR/z0
t9lqhy9JkUp2/6EKIw9jQp6c9bhmYBGOGycDq98mVoCXPE4CNbljfLZCI3kZAcC3F2tJEcUU6X4x
Wn+kDmyfxaSajthcrr10Ru6sduBw26yCLcPUuMGxas7hFJWa8uxQU7eRi3n83DCvr/doog1pMNQz
o1IwQueHdclp9qRlv3Bol0b0uckK0nohPvbcw/GCZuhGeVJfxGO9PCmzcIY9kVyipMMcqmPUJG1I
r6gi1+3JipY3imshBcJ8TTN9cKwKiTke5vu4LZPC1xj9fJM6jXtXuPZs7tdMrFnP9hrNXdBOep0j
dU91Ml+ldqWZQJlWrUW2BdgTdVw4L3OeOBKnH+lOu4Vf9n19pzENTvMXw2ovu065SUA9JO3H0lhn
cT+RaqRtYODqO9SKeBZB+z4a4Y0zRTKoZdSLh8yZrXbn6KBdDpxEAUGeFdm70rkoR6vTklPKVpWc
ONGU1pE8MLnkKR7y4jCnjri1NZF+mWTax1fMAHXboBzzhNC6ljvXsSQ0xTfSyPPitsXYztKPu7WL
1rL2zGUKNS9ZuvibueQh4n3czS6dTs5YHgkYACypnsrcM01FMrUitBB6rA9WGBBeIBXu6r1ALW9W
e/WsEvuIZ0XO9ldKpZPbqFJuHTlALIK6MSsaBVMxZ0fLIUoT6JhALlNt7iqvoeUUB6NyzTaoAarc
cJar3B0JShTqtIJGCl0WA67XiSi/tEj2hx6DA1UdhDV+16ArjWnmcImn0A/jctHpvUM98oqkXz9L
dzU/5iC8JyaNjPkpIVlLBqGs0yzAU16/ELea3JdsbdbuowrTPA568A2vDfxD3oK1tfSDFSlyk1Vb
mcbZae3a3mHaLdp9a3UcoNu8MD6NYZ/LfVOv7DWGOzdaEFoifY0dNx8PxRKLo86po9zVaYuTnoiw
ZTJQTZ9dj4BJ05DrbmzLjxFW0MV4oRefQwkWZSftIGzXVtJcd7JSz0CQ0reqt0LHn7qBMCJkRRv6
QCGL5ww3KDiEQq8Rr42SVcKIjY6A0TSOBBLCcCZZ2VdFf6jizCR7z2haP7cMfOvWWqckEgAqoF0v
EcnVMu+b5aG3ZKZL3yn6Rh10PS5r5Ls+buW+y1rR7oYxTxF+pzm50VZbRn7Ee7ZmTxOmTCc7UvRT
xO6aZGhrfsWWtnTff7PT0Gxfirg2GeAjx1bGNFuWljcMqNA4EKGO9JPWrdUnpkLJDrabWaaBbTZZ
do4rU5WsOPm87IjCiaT2W3w72uy3RjFZJnEoXAbq4OoLQIY/a8N/pfddJa9t1VVv/fs28E+d45v6
W/nQt9++9Vef6/f/5f+LDeNtgPX/Wfe7+pz3P+t+23//p+4n1R+mbbH7K0pGXapNBPlT9+PfUI8r
knKcBKmoN4PGX7qfYf2BImQIxEK6uIJi5X/6xYb5h0OtZrrSNHXGJKA9/AvZ73vn+QfhhL9/kx6p
imDg2yZS47tCU0xRoUUZO5Np0OZx7J0+qQAopl9aw11ZbzmHz71h3Mr88xrfOsMHxr/35DutJb4T
Q3owUuz76WXRZ7uue5hCmrTdsRVP9KiPRia8pJC7qIEkkOZBuB4debfqvW+Zz2t9RfTJ3y491Y/6
fOjpEI4XWv1aAZ3XdnI5Rh+s+U7kB7vFnBAUxDPjuTzBSKfnuGWoKdOwTVfHtckP9NKsMPLzuCU7
VR3tXARWcnKKImhJxwnUr6T9lhdp0G74g+62jjKvV99UdWsV9Hua9mHkLcrqt3WiO+AS++XgXzRf
GNd104vlpLGFqswAs31sTeOK4Wb7RMMtXzw72Rfb1P2kiogKWJ7G6cuiZCCMUk3uDk8SlOtXva4v
K/NBhPohHj/PRvVkOtFuDqe9uawdFWV1LMIndyz3so724FUuooY2mxHt5SxPWjVyE/v9JMc9w0p2
vbaFLerjVC2BnN/IwxzG2KvtuyX5xLjFkXGUqnoZoou4oQzFRy+y1l/a64JOnwG7Pgx7fwpf6S+A
yvVMLDwCnsOrsz5q7mcJy6ZvjZ0sKOOWLyaR5T5Kbt0wfhycGK7D0Wy3wH92EB3Ne/tZJOtpIek2
1NNOI91OBOMqHIm3yENYxYxp9btZEsrM/WjNDgwwuJm3FptqyN3Me9z6/hAbh2VsWMihDdfjjvG0
1wYmBU7RUq+AnE+7OO68SdN96TS7uPlc5qAEUh6dRPniYqIsS+LukK6d31FCjUtyUeOLXasHg/RN
+rVUjt+kETnEKVD9aXaU17afxEw1UuV+aS5eTvdMo6kyRcZh7ni+TcKUMKc3jmLJX2VE3cnqDlol
SOyXBzXZbLXjhR0ZXhkqWpHJYXVuNriCYe/I2XqlTrDCehrHl3qF/JJf5R05ypjPwJuwXTEyP0ky
3lWZ+kX5km1NLgblCuOUJq/2PO3qdglGY4YhkIK9MNjKwLPQj+LwS2xD9xm1te8aY6+S9QjnxCtc
2BAQFlY5B0k/B6XxWmTJsSymCMTLEuTlxjpY6IZK+rVzoGySFfat1fLFxeUoH+psvinC4IeV8B+E
9O/q8n+OXX8tMKbQdd3ApkwD4Odjl8EICxcKy+Dp+VuCKaErPmR04El+7ekar/ptZBgAa2Swts6l
atLTguYox3hXr/Oe1sIBX/p+tur9aMj9GFlepG43JhIeQ/6Y7dfySznfE+wnhdx/i3WsEPwZ2fjS
hfKw5IGo9lNKUzlzPX28qOL7tdljQfeBloNjkJAgMs82Pi002jmuOeLJ1SpAUvz0Y+yPDu94A7Hg
0lJfwSlQjGsXIMibAtGwO6XxZ4MahUpkzA7a9JjzIUqwBZiHPMu66eL7ol98cz78+qa+79b8uWr/
cFPfnWUHe9l8mtzUNf8g+uwWkT2Ia0iQc+YVJWQP6Zfi2bK5KQfUdsAcxW9+V3xJPyruf/6uqMMY
9PA6KXapn3/XctQ0Z+pQEMkb7gwLkZ+sPZmo7pYaMbW+EOMi4rbG9s5sd7geTP1eWadSe27s0xyC
X7lhqRD6k0gueeu15TSb8CIOoAAyGk/COtYkjrXhN9r2z5rh90/tCp2umr19cpxYP39qgjx2It18
8Fr3y9DnWKEsf7Uvl+x3LsCfpZX/vpBhIU1yexCyf74QIlw+iIlRG7xlOt6Z3CsiHzBN4nAs+81v
4Xwf4/HTSyYpEoRFHUFL0ETh+PlqkyNmTQ/RZxrt0imtezuUp6SbjlFRHUdrDEq1wimKIWNAPyKm
jIh4kCa4np1ZQCWarnLb5tCANStb0g8OFguZ5fsoxRWQFx9FpAUR+/xGMfBEcczL6iGNimAynojL
swb3X5nKvWP9BzLcnJIRL9a2mhMwrqPrqXuVKjn05nILHapzpivOc+f5Rom7BmbMFoCi80Q017Ol
GbjW22IalKuuH/FianZGkY8ZhBOwWF3fDetPY0GOVcyXM2wSJVlKpnlnt/lRj55ghrDGNqe6jQIt
1ohS7tL1rdBuo6w7t/HBAR7EU0Fofg768VqOBHA7Lyr0IJGSWmVjTrV+Hz4KjkIOZ8D+aJd3gI9Y
1ev9RKRX2h0oFFaMlzFqiXR81MynbRu22+xg4k9BfiaCCSJ3PZIORxR4qO3FT5LZW8QVTFtvXr5K
cZk5TWBtDXztcUkTv8m/Lk5xFgUQTvO8DKOXuW+O/GpzC+Agaw0ojvLzkCV+bN/Y8j4tbsb+OIhT
1t+P7BwWELtG+xhlYyCa7ztAUX3sBzdoHNMXMgkGrfY7/XICz0VijySpV1SalzuMfY8XYolLYMW1
b/G2Koq23jln6LrEtlk9F0+zJl9ht1CCr+56/Tp7zQrAai0enbw/xGBeiNubgRqnAPzwcVZwPnoY
OBUYKm4duT6XrW0dBh6pV73hvc/lxYpxYoPFJce4PZAY9NNQHuzlNY2bIKXgMXhPKp31nr0P9oUZ
XeaRG1QKnxS1GZcrGTrhtuqUjqHntk+ZvZ4ni5zKoTQOXWx6JUar0HqSYbQjxn+0rdt+UCzl9nHb
Uo0pxYOVBjWFjFa2RwG3L+fE51rXZvI1HPBQZbsQwAnawYFHby+yfaE/O3L1dJM/BpyEU/shMh1/
NC9Gh+Jxic9m6p7MAlHLoQ1hpjQhEyKDpQeWa9XNh9z4MJrjlaFQHm3rLOsDRD0nhujiMLE1MnzO
oykIl0ynYxPeZ3wTR7uNQ+nL4a4ZXqfZoPqa/FFAWBHncaEkQGmc7P3kdOfOxQlCFasXb8NkUY9Y
5KL0+1K1u7yGNYNlSq/fKnG0+vu6JUJsBBPvVkj4flJ4nDK8OtFzAlRiAbKQYwipKv0Uu7eUf5Pz
bbUKYk7Uda5vr2yR8onpshjkA3M9GlRchcEmXrhs1NqjmXwc5kdhiJPm8OtM8UOW6946Rr4kPNrq
NzC4d3bdHofulaz8oVPP06D82I2DZZrOcRg9bCXllOKkhp9RdKPHsMh9XL+W3UdC20edWnPJbpQl
9v3wIpL4g5qzYO2ED/2BdqxndEctvOrcXeQ8jaAV1zb2k+hNryk1zQV100bv8h3oJxTdCwXp0gNO
2bKcheVPMzyw9DbPeF9mnpXlfuM7OcNHW7+KWGa78WOIFKESnkup/F6tO0VQFfJYsOjPlTh32q42
eedHkuDVCXndC7V+b+i39BaJhTHWTI+fGi0+Rx1rbJU9udPIEIUcEhgDSSg+Bpnf2Ha0s5plb5Tr
oSkK4sz9zljw0Q0qKOI8IPmK3LrAaupuGgnL0JqPzEwg5HsyWuoWVEfL4jXGItkue7doTvxa3jw9
DekHWb6V1Er06TzTygO8xCe4E36SPnU28I9KBulDPn81OfY01XCci5pL32uadeiX9RyjkZvwBUTc
3gF+arL1FKJplTQsrFb5VnJk/GMgLUTroff0cvFWA5xW+cDW0NE3z/v8UUwXcctTmp9oETba541W
tH2UviKPo91mUx7YnFeiaAEbyCetWsoqemjm6zSZUBx4bUUbIDp7GJiWud7pXK4xaTsOao9+7EcS
JwD7UMbJ1mlz5t8x6t7+aC5k/BFJutxfs+qcOl9lj4nROQ+hvGBjP0RYi2MMsiQyvjgEpd3jpDBv
mVfYrS/C/kMmjgOR0bE9ZONxFC/TwLbZXyK2cgQrT6a60czDDClhumu1IBmPkTjU4Vn1l8b8sIBk
DIlM6HyDS7utA70vfPxBxw7raad96+ZncMaS2sc1cdVmOmvBBVQDL7UOU/NpLZ/q7TpFfl206Sct
xBFrNp/wEPjhUPrpU1N1gZOtLC/6vpsfWxsM3sJBgoeWGWaeSLH6RcIf5pvMXIJpGggPRv5S29dA
n/1+avbwoLx2rD45yTEb9UCbm4t+SkmG7hVn2GwXiflRQmSzrsfsZbQ/ST3/IFvLBztf4CyDvVmn
1YZL9ra5qwXG8zj0VsHBJKYp+mkeWz9b99gpQw5EcXIii+FpIXN3O29oA2w9wSLwV9ss4BkrUV16
7t3KD5auGOakHcyKXZtHlRy0B5o8ry0vHYNZssnovKN0QUBX0HSNglieWxZTsz4UvXEc5YfVVXc6
AyhmJ+ZlyQ7wLvaz43q1q31sWOqnagvdZ3R2Hubuchgaz4a0kIf1pcwfOnblXiMdO6G6288c7q+h
Qfll8yGcv2nact0ZxUnD8AxAx1u67E0kEDCIjK/xqXR3qBL8MC+aMXiAE1DnePHy2Qf0dOUWCMcz
C3E2BGbIcf5xY68VBWhOoBydwXmFx7pmklU7myTvR48c/o7WKxpp6Vmi9yvUzKFMH5OqYTXZNrns
vLa81hDfijFkJjDsTeFppR44ru7PMNW4P2INdy0Pe1qwjnB3Db4hBDA29/JK12vG8sY7cF8BJDti
2OznNV0HtwhKcYyL9NwLxZhK+i5xsltyKrnqYizZfLEWZIriBI9jYvqFmK813uUYXaUP3xo4uJ2e
H+Nyg2rezu65tlrP2YYwwHQFZ1Ko9RApjYmmBY++ybhh0DCV6a3Femlw4tfC9NsoTEAUjpdtRE/c
4KoDASkQ9Lcqxehu0mTGJC6gCR6hiu6XbgzqnKdH1FdgPIMqVBzaqyAbnmYIKEOX7hDtixUfuGYE
Vjpf56APnay4qvubIqP8KNrdvJ1a5/KznjbXYANPepuFXhH3iP0UEsNXenrBaOXnYZSnyILjqiaO
q60/N7crgww6rFeptZ5cCtF441hGMMuLr4Yd70eW/aaUiC6funne6zOgAn7HKjeD0GZ3KKSf6VSf
3CPHpHOl7VmMGXNiiDWYtdmLtGSvrJfCeRh6BRuT7a985mlWoS8XcVCAD2h/BJlmBVkUB3n4qZNU
JlpxVAtH5WoNpuqp1dd9SZc5rz6s5QcOBWT/9gw336t8ZQ3bt/XnKMeSO14Vq/Yctdl5UPKiSZ8j
57nIKCmn8TAtV1CVSad3+Y02tdcTPva1bw60AA+IcKbKzyOlU1Em99/Pw/9KeUYC5J/3YvJPsvP/
nTj9/1GQCb/HD8LBFpT6Kcj0+L/+q82SbVLxfyyp3//IX5ZU9YcjbYvzu/3dW6rzl/0pTevmHxxc
GQ7lkDBFGLY4vf53lEn/QwqFX8tBf8YdsIEI/ooybdI0HkbTJuukLJRu9W+k6fcndWVY2Ii2qwuk
HJSjn4+0Nv4K8qKG8rM6fRni6XLM3YuiQUqbJ8T4/1Hr/0Gjsr6PTPvx/LxdzOEvU5IoFs6+d7JA
NnR6Xzbm6PeVVqwPRVrL+tyVksVxIF8KbLqeyWXEppu+tSC2nQNwOCo22cG7El2hFfSYsCZ6jhxC
ep4OTKxTFgG4vdUb0ymPNGP6eA/iBBhd08FiudCbsG+Olj3ZV0aSN9VNFvf6JZMY+ui6RGlic95m
ml7E5hKxKSsdWWUsnGihYlihG0lNFARD0nbdZY2+lsHc5tsfMnUajSo0jezQ0066TXoL1CJAtdI4
D3XRZH5eUkwesRGy7tT6eLNErG9eP5cbsKsu6hcYuBbrT7Yamt90doNYypAW9omhM25BbDkpnKXJ
3Gq91a09oCqDP+n5GO1d8jAsgwJ8PxWViAnAACg4KcuthqDtYYsV/ipU1hxKq5JkH2pscArCm7Ad
jHBg8E66W6ahXywD/WV6zUPmO51020O8Vgk0/UkTMw1afkSkOmCkmNmG6GlahrU8rdWoPqZaqjw1
RtqXKEVIlNpdPZpWYOp80nKlExbro7abmDri6d0Ki1xhzDKm7W/KwjKoNa44OvYhmYad0liWc9kR
4Io5wFq9ee3W9n3EWRl9v0cpZE1eBFvKSsZDi/XneLAfSU7fayUNkVbTb3jG9auu1kHvrOXdYEcs
90qwK3auz6N/gvNsnlwQOTiN2fC71cUIzGfw0qQ5J9ZwdhcAVeOs7yFkZp40aE8WDb16YgXE12/G
eTqOI8V2Mqlj3pVtAFP+Tjfii0THshCn2t7pYR41fUF0QbedAK8Bvd/wazghn7S06el5nyfBvIU5
7LDRFfqVPpv3qtT5bnr0Oe70MzTpq9rJ64CZo2PQrGFxYALJXjXmLc3GIMWBHaRSux7lsF+d9h7f
zHW2thoQxv48stuE8OY8iOvIhWl7tTnGZx0+MVjLTZs+2NNyXJfyRq58grqyLitrvGU46zcULz+i
mH9sh/HBGMTOLJfrxchxYA3hB6MfL4QKj5pKQVZuxU63hqfZAtgNQvPZyUVMxZ+gMlN2C2vdPlvi
V/0E8qtfaMfTTops8otlv7a0FjSOdBmjTlveE/Ty+KNqIw3ix3AzOgs1ZU/HByU0cGOaAhqmIM3F
s+rO1xxU0kNsdpTv2EsjBJzACYng0EtvKZxDNHmvzrorHNiP1sbbNhv3YtLXy3JNbis9WrB3EGJa
xfUclhFdGWBursjUviixM4d1RcgJG4fncOjWaxcqndNDA1y7g4OWyQCAZz7ope7wVdxevLpatmtE
XN2uSfzW5t19WDAaRbrjoW0setfDs2XMx94gf8PEHHoxZvclbt0Rqpox7AdFU2WpQi1YWuNKc/UL
e+FL63kBwLDpvjAaPgYDv55SlXSXPVDbYLHSW6OuaCzX9S3lbH/dppRFY7MemfWMYyq2v0nDorHl
VEyUje5r2fMmzta0000m16sGP+SA54d2yHqpIuw0hV6tQIWytyjBg9KN7tOKl7KXa3lhD/VL6FLW
hrgs2rz+ViU0AyJds+kImHtTDTucmpo3FshurUOGNMGz2dn6zcgx1APPedHFoj4kG5O3SGgD2NiD
88G9UZ08x4txAmV5IVKoy1DfdmIM7xC6lbdidOJ5Ku7SENmkTYjYjGbec8A0nyIOpPw7WgY1EQmv
CvV4bzfWJ2mOF7qZObehrdu7vi6Zb1XZj3Nj2ae0mY6NmZ26BoMGbc1jGmN0mZrTsnI1o7UWX89U
4muwvO4ztmmvUsXVXDbhIRtSv63oxck5PVmF/XVq4yqAi3/QDAHu1o4yQnqD4RvYsAIWi9cVqB5o
dKJ17lz7ZTb0tBT1PcmTjX3amL5SY3pC1j/PzsInJSTe0XPKxFNMu+U42FiLonqnDPi0Kg3vcju6
tor2tTF5vivCVRXQ051Le44hBEBLHUY2iyV5LISLmwVwjjVhNmtN/D56F113jbODXW7vaL+SMptF
ec2zXnHynVp5NedovXLqtBthMInQpW/mAcPcGr+oh+OY7XOrO9vMOdi1Ycjh2KWz0xBHrY3Ob137
zZiY8IyInbEvRnq+TWvqnWAVzQm48blJS3FhQo6gC8nYx6Ga46NeJndR3r4o3biqCvnYG1t7tLI5
YIBb9NfV/li6jfGtSwvtutRJZK5TfmXnePVihO7KIMOZm8ve6Zovbh0/6lOlvi0FfWjTam5sa1ju
smbJD7OR7Nn8vqx2hR+QOh9dZjmlmjiGej5z/quPOJmQqMva2UEqPDHIT3ihHX5Z5ug4NebbWMWG
r4+1c0xVXN9Chp8upEXYOsNvsA2cKR5BwrWHwQbJO+S5wY3iRyrF/AGPk/QGmmtuN83oRPW9bi5G
oBJ5xZTQN7xD3d4dgPbhab1OMl4ocIiDbyYlgVDGZAIzM9lm2+EGxgGm12gBERsV5ceSWg2mZufw
4hMybt0B0C9nfLDHuVcyLIXxWOFyRvC4GCK3PQkKV58cxUXKs7EpEsKL7fSl7MvhVAvz2YEXx+jM
9VNUF3cay1OoAHNPrdte6YWpb7xXdSmMbMWkSSIQ750WFCo90hw9M7X6zqzaKxiTDyawRKwEkbXt
fROjf3R1v7oMWjIKsfWjRf7gWOuLOdO1XwgFhFUO3tkQyVGLtCaQDMe6axhLwIAN7aruasY0WuIl
4o3AxiWGS8tNF1Zzi+lcU6F9nYz8FWxbdS1nCH9JjwBtU/K4jiZp+Nv7cjKTg6orDQ+z9cL09Hov
qLX3faxX2A342RttMW6Mtj9060xmds2m3ShCdH5j5xRAPPXhRrru50nNVzzh6tIacftZYb4f8qjw
MOVdD8XCe7JhTLOezaHAWVRAafeAnAeRWi9kRmO0Ksevlch3pJIukO5bXFnZZyszblZmLKd98lgT
KJQiv2pjpOaozl8zt+HsHbG7VRYn61Uc18S8xVV8Rx/gsOjqeaYJG2L82gq52O+dBptcLj73TlIx
U8J84ttW9FfmL+OkfxB233oJjHjO948uD2Khi/asBmtkhvSkgb2OkpuCySfe7LajX3XNS40fDuJj
qF9XfJj5hFeMogznZz4cnBYr+h0jfwq2FUezZ3+0pvIbKGoys3HMEHk/o5V1Hwk9m68KNh7pJ5lZ
xEG7muZFncB0PmgS+55XgQK2j8qyBdHLds0+TulQjegqFthNENyucdUNCrtwTJ7Px7/IX6LAmXY3
ooVo/hsj+HYI+8mgowwb+U85ggcB+47xznFPeHgcbANPhpLVBuCuNYXgn/YNdFfHwZGiNYAD/ZT0
ES0Uq+D+w6KEhZstbhcYws4eCCSOB63Jjeds25bQ+kvh2QWJd+ydCGTMIavoAhJEuYj/N2HntRs5
kq3rJyJAb26T6Y0y5aW6ISRVFT0ZjKCNp99fzsEBzvQ+mLlpzADdVSkqGbHWb02uzNopA1zvC+GE
K1N65ssgWzTMqTHO/8UEc1cX/fvexYbpOxYWOPjL0LP/fcnrAIyDCnSe9EhZvSkvqt5Gs9obtc1t
aCxGQLBsSSPEf973/uEqCP6PAJyol8izseCEzj/I2dLQvZOaOCTo5CC31G2E8+oQCKW2cp4B46Q9
LsWKIFO+0XU9M+0T5md49/e8ivnu/V+rLOjD/z+3438/h8iFluY7RbQIDr1/8LfEuvOSVJkZtzVx
iOCZNigVR8sZXT6qpiVfZhkX9xzN//wk/slSo4THgcTCjpnN9fE1/PvzH9PIGw1bggfzbT7VAaLa
uVTGpWABvRlCGJeuDWgxMCaj+C9f7P+13/8LdABJQPaPm8b7h/DMyoxwiMgEQYMypd9jGgqOi0ZT
yOHYBd82GWg//C9E+T/fJTxtXuTYHohChHsl+MffidZeBpQCEIpS6WMd7Jtk2Aztx39+pv/65P/v
l9rD/WSHQRh5PiI+LLX//lC9ydGqvsOX1nO0xU5+uNb+eqdW37/GY7NtP8hkf+TSIOkCXVFMXvaq
2/7nj8DfdodH/v1D+CaBUhFOXs5gPJj//iFKMN2EnPYEyU93IkLpJUsYv0TJZuKgp3+es0muK8M7
zll5JUL6IHqO3jrM1X6pBPG86q5hSu/UZM8x1waROs5B9tc3hkOCuIECur5ggGqd8tGWOlujpYYo
k9k7qcMAlZ0rdi5sThBlsVb+VgEaeEv7DKp5RCZ3E8W09i259o32oZf2vq9IM/ANeWg7fICi6OOk
IVyxH0PuawcGp2BEPId+aW9Y4vF81dNtcJIPaRLh4tXPiFJ/tFOfwpGaJJaXB6p93qU3H72Kp+wt
EHbD9Ing7NMcxXvi2MfCaU4G79266AuoSFbK2UI7VxsoxozoJZ3sNeHXazMxt2Xu71p3PphWd8U6
GOBoC39ol9vqXqI2T0GltOoZQ6ri2crqB+H62wUZkgrCY+1Q2DSze0fmL1rSn7Pe/8q75DyV6X6Z
nKe8jeJhhNPxfPVZk3nVOPKdp/LSjgOiKTPcogXdFUt+rA3vgwmNrTl9yAjEXWz+ZSPtV9hN3keQ
4rKwmhX72Bb8fOdlxk/J/Wpbec0lOf5p3faF+yGCq9K7KZ+OCQ6+mLdzbbTJaxOiZAtFT2UkyS15
8ERh2IdHX9401G86ao+kbFZwDagDxKy2QdjFuCQQUlAEI1GMi+izmb1DqjlGQMghaN6nNL/PxrBI
0zZPxq8a+8RqcNonJ5+eqyIhItPZmMr6ZVBkE8LUlha/2LHSV6Wql4xOmJrmA3QayIiQFnAthS2R
I7phlymaTz8HzEkLkAefMS0OzOyZgfJ16lW3BpHDcmfyLfI903ocDBCFqb8SrPySDsu07ag/WeWJ
rH4oAgy20rTOSUHXFwHzPpQLDXiEFDlmvU6M/Ozq4DhHpOMkNb/j0Iz0BjU8o2a4I8maEJ6y34lK
nxc6q+PBUY/G4PQPeOOZfPsCkkidWISvRqf4yi91uKXk40ixyInV9EjBw7QasKRsRYRT2hp1sMMI
5GyM1EYZUZfLlZaW81iUuyQZqL5xi7FfmVOxr0Y2zAH3EsUsmLSk8eqCjh3cbiCwuFF/icDWMX0K
733V/2rdPiDQftGxWdf9YeBtg2bOP/uof/FrSJB5uTPFPAsz0DvOA0qFqGpfZRwa1LOdkUYiiymv
PNd1c48tzxAjoYuf71xcC2XUzkQPSeY+E2k5kKDcuFV+CRRcZ6vtt2XWBX/i8BIJbtZugW7xxvY9
xIwed8BsZzkhXqDGnUtWoMuqaNdwVlY/nNTc/U1s79gM6H4bSgU3nUVhIV10lyiLnpD5vxtqIpEe
wpc+lntqcxEHeJLANhXurMT9cKXZHY0u2+uQvF8n82K7ji6iWDaosl/QX28qG2IxaLURJ3x6f/Su
pj8+eHP6CQO7GqxuJ+15b9UeRC6TtPKIYQFr1O3ykA/WNYm8rc03Rbb5Vyv6Y0XVnW0M+Ci82Ojm
rQjR46FWoNH6m5CFTYYGI6+Ib/cJBwr1SS0pOpOKfrGo3XWh9TngzMgouMF3cIyK3pWwOJWRvStp
jrt+QoMUOKwHk2yxdwzE408S64EgJGHV591mCKKdVft/fGOiO9GNhLmtrIUazAKpLnYBR238QRhf
ARIAWi9TIrVk0TxXQe49DUhCgIR56BFnY2qLk2WMzWPX5+LBNPJ5t0SaWhNVvrnshnz5l/ItCrJp
JSCvYqqNihcLD9YNEPl3b1gHPVK9VEaoRCbjrzFg7EjCcSY9ysn76aDxXWwm2d8C0YaxNTvm31kD
khyzfgDgTCrwtzk0L23JpkDBFSgDNZJEh4fY67S+iNx89ezRejLNQsHHEcI75MawKZSLUKWa7FuD
RSeKbX7IUyhbxmgn6L/TEhtWUYgFKNIM8lWVljC5wUI+Tthfp6Vqdh3yTj/KMRmZLqaOpF+1odax
Ttiulsm/5OPYbaYKvd0U3u5GyjhhPVoHPghElnC/p0NxbFLLXTEL3BW3jNRZKd965Xx080z2DBJq
xNmK/HO/M45OiIdlnh6XsT+7S2OgHAz69sde+t9O3U87K/GteOwMQOC6S0C3rDzpPyNzbNFgE33/
XWVueG/UAPMcNYqGpe0+zUmII0WOGrdiyHr+VFs6B+rARncFq3L/WLAOW2UpxOZF56KHU37jgSiW
2JZOC85PZ630MkBdh071ZufJVbKsGAeO1gxDnYgs6NyKHlBUNMmcx2nizr/yzP0ZUpN2kohSrYc+
qgdo9qxZB0adbFMDwGJdkM+vtrk5K9hOWnPJLEczW/HPlc6dx0XQW9gmCXuXnESrNrzLOS0QGuy0
Cu32imp++Ei7qnuoB2IXEbrRcFXY1B6Mcxt+U2MQbMqxEk+zqJNDmpOMhfkJMd38EGZjbhxGCvY6
WtHm6GlkvnjpsRoepV3pIY76vH4sh4UvcmGtZ3CrdUj2CPozzApCzlsqIm7LSI8VoaBvI4D2HDoG
pLudrG2TbhC6oyCoF1LDMuraKGOb3jNPPlnR0MbZxAGIxsp/7Loar9kYUCzUU+y2cvLE/ds4jvui
a+kSTeXQszkX19pOYrI7kb0RNCELnz+xCxF6CGtl8HWMA9mIuJNzsUcAgdhf9m31zChSrbCIhQeI
9+opqpvs1VyGhdqu1k1REIzpwQvM+TLlnftOxUwXs6IkW7t2qU4B6do1RVSuPQe1WWgn862wJm9X
6mjau9FQ9nvPXZwd60NXAAeOHOiIPDF38T7vaT3sKPYBI53T8YwoakI2N/jrWQ/PcIn6JHsDCIIS
I/CRMgpfOPevMpi6Y+iZIsNRO4MUlt3kbhmxix3h3tvKMU+lJ754NJ9zFj1Q4rqF+zpITauhnndW
Shh6F0zFthvK1ARPl8E+h938QxtCc05SvS0CXH3MPOZ8kINMdinfy/vtOWoXZdZYnWabQ7QxqILQ
MGInOKJulamEX1cx0veH2/tA9ONjUvqKJ49WsAs8cWuDZRcmuXqkjGYz0au6DyjTaqmDOkCJ0Lnj
Vu1pmPSFN4RqI2uQ6DknIG1ZfnH7kytuThuqHsJt3pZfVCFAnUVw/5093VQt1lmICbnm9E6n4U/q
e0++bShWF3kkOeY82YQPgHjfyjD6IVZbrw1S7xawmfXo9ekKFma5h9jsiw7viwP0ayDxXRnpdDEb
SRTGFB0LSppgr/pLF4YoZY0416rcU17ZxfM475Bzjps5hdKDy+A2zOU+bXI6bgatX0MreXVTtG/Q
dqiqGzTwSdNtHA83ntvgaIV2YIYgr4DoLTXYvyaGMITqTJQoMPW+hYQxsTxYGB46FwlGTmvLbZjg
XBX9R0wDSK1KL7xJErIvwUD2Ou055gdwZX9M0HC5DXJLYUfVpu+YX/FV4iAEC24QPKFdQqooPWpQ
JLq5yEWZq5pgP81EbFeDNn+kzLIR32/U/84LRT4WMMm1b5zHqnLnh7IJnWdzMtBszeFNqKreemjH
fvmTulCWNa6WKNtNjqEfO1pR1qlXvnZR8dZ7OZY9ipXBTN0rBVAybqxuoil5OaYS/Ded5K/Q79Wm
NvsI7U0YqGs7LOPfpuzEmpPlsyjGAGkaukFljh8NxS37RZf5uU55j3BDEsIJDrHt5CLQUTGyTik8
l7LzgrbbNtxiqdUof9IbBR86BhB7aM22+q1EPT/adhmsrQBB379QjqQ9aK/blZx5TNnQ0HW/bQrj
TTfBI7U7PG6xpfc69tMFiXSjQrotLfGUK43Bt9qou0F8ldBpupuNIfzuCWMFxaSjr23vQ0m6+Ies
Got87XHr5Tgq3fTZodz0eXG96c0f+0YguXOT4TbiRy5Xgp7m9dxXyUY3jPPDAlbou1zmJjHdCTwp
lyWe8gcLUdowRjvma7HXTv4IfUl5rLqSIHydZbGhNfGJikYImdremS3MFmUz5Haq6C+tdwIdVtO/
u5Mx3uWeMTCeeZJzYmwXC9tk0QojJsuqoqipQTfbokPLtL0RKWarFAPW3i90zNHyNVrYhUrTvrS2
e7KG9gii9QOVQdZ1fq+JIqQ/9LmvJ8DJlR+IcUX4uF5ls7wR6HEaFN+AdkRt2bRnB6azDm29IlOE
hEevQbALjxak8qHrbXmb3egUITWncUhV6CqZHZIAAWU33So/RdTN6tVBRXSroZyHuBbme770nJKp
c5hH084wKGMCt+2vrrJfaQz2nmDe79KcfvoMrMVeBTlZD31TYi2e6vektlHFLf1na2ThCoLCPeQ5
LrElah+jNGPQdx1SsT1UtP3SJFten4OnojbO7VRsnQJIwL833Jj+TNwgaNwDxnFaYrLsw2wZFzG8
QRV5xdlZknozeMzY03Dh4kMrTAsMtunEP9n+SKcXXDi1F/ZjSq9LYvDYu+CvtPG/BkX0GMx+usk7
j1moHdLYNVjRveYhwu28q0Ko+OquRmv6W6ajk+e39SFntlllEQtR4aSaYqB82RRjWhx5d9GhyZ6i
vty41Uzi9JLdZb7Nl6P8U4djnR5YsIExeOu5glkpnIOEhT5UyjlaDfQSTv2Ql1e+dYtNxxjczZMb
FrcSnukypnUIiDxRMjYNZ7qivF1aItadgG/teIh0cOomCd6diePic0G6i9DcyrTbKdlU+3Swl30y
pvcGLQqGe3B4hpAtjbR9ujUL4zGX3mEwxvoj8piUR5T08WI4/LwI7mQGkykmAi/N8bnvJNqKVD1U
lQpfEGZBitMnv0aXkW+ow7W4GzT2c1e9Ycaf90M4+MeoxFtI80Szl97oxaj49rR6frsEcP1uyfqi
0caLjnOpv01p36NxFiyZxWfXucBAgfisHXnTpmg2feoTpV5P1Ya+BrWuS/GC6uZPQn47Uj+32TS1
8+WhCaRfrCeIEmpcZVOwCXHNr2eSjbXIj5nq7JU9p7cqx0UXYnL0esOgJ9J/CBaqm+7Ig+2Oz+E8
XHlCOQK9ej+Pw14N8D2ZRxCGTd2gl3TlruM4BvC+4iYgqbcT0RWA+BeF0jju3PCV4I6/8I1Yklpi
Lm33llmju7fLHM+55+/Yf40NPu4ONsxv4pmcnt00VbclLWBdsIXtozrjnsohQh2z+xYKtL7vS4M4
IONBue4NhJwmdFFeVYe9oSB6euUZ3rcXFPwVgZsdtI/fvxPiqRydMEYyVK2twTw19bgrK+S9GRPg
MZus5ndVNfau5z8Z/eJjsHk5U+yKLa/qpRLzM3pNDBwhW/tAhZ89u3wSukPXmS1eu86kMDq4pfVM
42xL9K5rz+vEMyRVvPaL5eXXQfBCG2b1CO39y+uZhSKvOAlnxpSP9WUlh/xEO+bs0GFfSV4YfHbe
bF09Uf5OXd6c3DPWWUllZtYwItakZrC0EjhijBGKeXlfc0KSgJdpdJnPk82iuVHIDenX6BXvctyF
HjbxmnXVsw6QR3SF8UKn6TvWkD1P0SNpl/+xVLdZNB8Mv4eoY8Nl9wBOlJgEqOyTfEcirJXOUMfA
aHArPQm3nXgeJ/laLcA8huoei7xiTBXyVHTpxTGn/VCMcp/cPf2ZSYUaenHM3ZcwUk+YOumGUt6b
q2r8DUZWx4VZvzemB9JaXQudvQYu9JVASum2mN2S6ssN59eiMHc+fVRx7tQfvqyKN9P1caGOJsER
pjzDUiggPVrnaURiBOyL8zwgp7eAGfmNu8XB9NyfbhZFnPXF1umbWz4E/L3jh8eAqoqSFaMuKMWk
zd3u/DY2bBcMDURp9nbQ5lc/Rf8w3G0WlLgz9HyNEtuOMTJ5FALrZBWN/F/A2VaYz6PAtZDpP7zc
7smlnR1heYKyPuk2pWpRMdfhY1mNzwHf3MiCa54CLMshXiWSTa7+zERpeGSSeLPBHginwPwFn89i
j2I/v7EY5mxE2mFiCW+LW3dATFWL8Lzd1L1ffkQFLoPOqdr1xBFEURuyqr6gbdqvu81ihHydmuKr
StUZ8R7JElW+FbaZITmdsjVVubfO7/BHKO8BCOFpCr2PLkLLV7m0ZXH09U20xuWyrWbwvTbnPywi
IDo7dBid/WjfViguJlfKX94sfyqqyHZsWJpTcaY3VNNGyAZrJ/aa2lIC0jmK13hKS0Z98xayeq+I
7WdpS5Lr4lXnxRzPUG2XtAOeciRViytzDp8Cb3md5klunGr4rEuzhJ9zdqafHNH0FbjguAhbi4E+
GQLceGH2kGnyc4rB/woHa+Hq4K+tE4Gkfpge7zECqz5AfeVVXR+jVziW0fRGBM9LSyISAdj12Ted
fJ2b5Yu7uAlfiGZf1b5cDwRRxLCvwKLTJTW7BzGFDyJxyO9BJk1LKtHsevzpFUcAgSvPWWPuKhf+
UY8hA1M3HiZXH7sScbbK4IDHRLmk/qpmrVvzrXe51bPQZmK3c+zoSwdUjlNynHJKlkKSjlLBRoHM
0GELxsIMQmNGaj8baE1QgTzauiWcGAbpYjrN89JNGPvdFHulxULg5CTvmppumiSceacw1gTuF23z
/YfZ3SNtWgLpXYf4newu1m/MJ+Vy060wXhnHZU5+jxLxg93p+nuuLeMS9LgmBzPaWFNyQolHpojf
LE9WQthKFw2kn0Q+cqeWMARlRqesJQmnEZjuJplfVWECjyUeuCNpV5slGF4UdqBVVQ3kOdFCuzUk
fuTAEteEbyu2It9fLyRQMXKGKPpUZog3lLLqxSeY6rZUZnKbDFJQhWyG+Zz4SCgsqxwc5qyBFlDa
2MkPMLksOTl35HlBzJTjNo/QiSPGStru2/NxWznwfWcni6KtbB13BdWr63Uwynt6f/aUz6aOu9r9
qopw2Y86TPaMfKz55kczJz/KaP1D53mvukNwihqLsJKw+l3WKSZFCeBU+tOnLlF+6My/lbNJVIE9
vCFreM8jrAwFAwQNTfdXRoh8A2X2u06FtbGG7iqIhYxNt7D3EPLpzqItfN2rGShwsX9VqUUQvubH
9/t+P2XzkzRy54Dz3N74jv0nKq0iHmmJXimCWgwyak4sUvbGRCmCxbR777KSoS8gVyANT4tDF6Iw
0leXHX6L5HCDmYkQ9hlBp2sxsQ/2XOC+uktcwMVUggA5CTCowpJSijpttT+yhI5oY6gkPxDb8gZ7
zuHoFDlZ1YmLSo95TvpmiNnYRTcYeN9Dljy47pRit8qDNZop76G3enEhn4NgILnIlfIynpl1FGGX
PRjAYGsnvVuanIViv6VsSkq/PMndgBgvbppUodYQ3bWbmle/9SYO3qoyijWfrSq3UncKvPUew+H7
5CTEVm/Z9c4b87rZSIVOeWXJO5Hks5bX98Az/6hI7MRB1aH6uiPYRCWxseK762xBqHVN0Gritxvd
ScR7FbxH7zu3TsBYceAcxibYiowB3CHRchtRr0m+V+7VW0cwA1kgKqPFahuwEOJMXTZ2PR2hH99J
1fquCStb8dvBP9xGrzZhWlYYPd+9flX6Cv5wJZKzelgQ2a6Hhfh+znhswiSHzQ3JVnoyGGMzt73/
MGUmV7ZmDCysBPDJsNHgdoc+EqAZ9aeXRDugcOAmr7o0nhvgYQ0oX6Dqsdao1KJkRvA97WQbvUiH
PaXU9ic2B6x6zWX0WSp81iQAi2VIqDj2AlLeiYNNsvFjnDRrHND7XIdEouvoNXAIR+F7GxBbRMLX
Hb2NNnPD24k90EzVrzrDGofNiRqjKWjWPYEVhRsuMV6mN8Qqm35sDkuRXIbR/Jkd+0nO1lk4xEAY
WiXraOnJPnHGBwpPd1GAo8N18GNTcOC15VNVK7kpe9SVfOK/iGUfzIK0jCoZH8tpwrbolybOzbni
r6w2XeTsUx2eEok4zSuYzspy/HLo2ltl490P2RySzoFwmwGexHhzsl+102Ux2MzRwOgUEqHOJ3uH
b35J1J+JLhKDnQm/SezKn7ToubXIH4qNnKD6AN8nkQwtVbqtmWK+6eoTJcZ4ldWRhXI/zPKXpfWm
VZpACIyXqod0DZ8IastIguovJbYmFWTXGWSAb82BlWXnCVqEtRIrGw3LgV7Vfe/hoXFohbDcQx1k
tBxkwbOe0T0puz31ydJsO+RXbI8aOUhe/KmS9K/wajqB9S3B0cc8/k7D+4l0ljuM7bylJkkFVZAM
qMhcpnZN5ugqKK3pjHsf8a7HsEfM12tRL4/MX5ggM2vLsnGK6JR2O1BOM6ACb1tMfsiDAfWNSVu7
2oQ6XAjPBl6riQ7pbJ+FACPaEx22yTNnFOx0OeVlvLjWsRQSZr5HXp07ol67hQHMP4dknBnBUG0q
o/f/qspOX6NUplsyvADo7L6Pm8Gsqdo1qbj2WmdjL82rnWvaImpiWqhr0XJAFzGZgVg7Nd66hgCj
tV1mzW70cVXdt/c8zJI4SYKfJJ26ZzJMxpZqVprincqbAJwsOqFG7W3wDfDjFli4aZ0/9HJE8O15
Qd7EqHLmOEgBZKpJjDvHNX8BlErexmwfcrdedeBwRAjT2jHT/agqiK6hIz60C5tDmdhDn2Gd5RpV
SNPCYmv2wybNXPOJakxv7Sz+WSMzQAWxWWB9ejdAYy2keM47v0BSXvPmuRPBOMifHWH8tkVOdAft
uOuIcNzV7ImWfEU8vkYY7ZBG78xZE0xj6wxJrUfQI+fgmLovQZI9UpV4SaX+AcT0NlbbGRsSjQN+
YuxfzX39cYL094CMfW2oID0sGbaAIn0LFvdQReKZJtUjcWY4TNv7MWnWX03Ntlyqkz2TflRxPuFe
RvslXKnXURX9MJtgAFE5YJEZ/iZrMPkuNGd51NjdVnROCGDZGXQzhD7mr8VpwPpC9ehWCx8h7ZvT
VGZk/hjlGqLqjPmhW6XooY0WhW2R+OU+63GYtCyDpEuGH4ZhvGpfXM0lmOLZhuWrB9LQpO/FXjvj
KPaCTaAhYN0iUisxlXLt2WwYOnpkSljDrAyrPHOe6ypCMU1zb2o072mjfogzZFxroQaDc60pNk69
IrYo/q7c/ja0g70JqoCUG8yFFX2tMcD7sEqLu2HQg+pkDj0VApeHky5BbIc1V7orj9ogLkiTpNQn
84bOeGYvHWmycobDEjr1ht/7sVi67iBbAPIiMR7kWBwN13mvG4SiyojMba7Sm3aG8WIsxafM+9d2
Cuj0UBg+RUiQUDaQ4CO8nkqOZhtVGZ5HldGk3ZS8Kaa7JdCN4BPQEjg/lys1QW+AF/lkWsOHLu4p
Mfwx7SrhxyOGs5Lx5NYaU2IRnIoerydZhitkq8mzFQaU2Ej9gZhmiJm5bwVJelPpJ6h63Pm3ORjv
ixr4xIOHhBSahXAgwvlZpzJKp+knX4Vh8UGr859MOv2zOzYYGRr89EZp05OxoA5ZZmb7hudrivrk
FUibnZqSckJRbnmWOk82HoB+VSqP2wb6OpZo9unsziOCocQbyvOzp+9TCKVGThu+qVoO0GSsq4Rx
wqJ33IwdCAac0zKsgTsPVZvZiL26o29o/7DkTCrDUL4Ek/1Y1n69zqPK3g1YY1f9VAKUoC26691J
5GO5V1lyT9YTJvI9g5DAHWpMmw4Qfqb0xO+eqIZckPJyCS2pgquTdRhZpoXWzhUJmMtyGt3gHi1C
LJp3qrI72mUOOG8dFO9LXJY16QQ2ld3lZfFJQN00esY1Y6TuGItuMPOX2QagxA+K++QI2x+Rd4gz
Pyb2JHJ4aRw48hI7VEZGxLB8BXawtJu+tYS/sXy2po03jQXfhoXYGx2mbXkdS6P+Mw7MNkYnOL67
nj/0nHvBojaBx3CH0abkhVQRYwZrVFH88XMqz9+ambccEyraonVv5cPwh15aLn0LRdieUEct3yVw
awUh+AY4ytNPh/7+z7RH8NkQAL6AP3vMTU1nGQ4uf7KPYrC/3+7g2LA4BZN5SzTqOhnbuj7PWTjK
I8QQvxgrXaJP8gz5XDPxI/yhaN2/ibMslp/Jxp37MyM+ectIcM5pNiozPhaFFnudMqQ+jRNxjWtb
1+XFsUZCQqyianczVovlYg5R5a5DxvVm55PH1W1QBFMCjRoLyUbIvlTGlqxK89mzxn5nJ8Egt+OQ
hcWe23PmuWtzSral9JfgRrdGFJ1KbYbDJ1Nf3sYKXWkbJxVH52qKwsn4KFQuTOIS4BZ5XXvfBGzI
AOHuIYsO0zOcMPkwPuYHdGP0nUMGM51JB6PyUiHpT9RkvbhBEuUbDB6WpmqmMQhvHNWQX4QfGNkh
GiaFdggbYP0bTCabdxnYDCqjwh8YcbNpEA5obNmMyRFqvcTeXk2dvHr4pupnZVAxjIKlrubHlp71
5ahcVPfrqiN76Ji6SW5fpgCfHNgIhEciCoCRUjqGSdSLOWN4t6bxBxSrmRi5QmFesjFgqjfNsgC3
NkvbfLL8xfvoUzktG6cbUCw4CgL40ZZG1SCmK6ZtmFK2vCKIzUJO0Vn2erhrR4/moDKJHqZaEla8
QbTDKnRHO8Dnwa5hXy0U7eOTX2nf3SuS0ZItdDEi20GEbXAOWOcOpERxBPIobVb/WSzj2kABF8Jx
VYVxzRtm93NpBz5/lgyWU2s22j54ht8GD9qvuEQ41pHNRlY7TvtSK+Sj5qgAV40MNcCKIGOOD2SE
2bNbamAYs/TFayPTzIMyq3R76UwRngr0Pb+NRQzcm15KhmARTWcU+5fChoBccQuiOhmNsX+sRa2y
uJ0bAZ/oLf2rNlqXcaFE0AbUZyDoT5XGigF2fRxFPWKMS9JiW6umgga905bhTHpXXoE8r+ash5tF
H9EwEBFlno98F636G8WI9Z0XXCwrZ/yXHJPZyli7Tu+5b8IjC27LphaJi11ieMdsM1ZEKQmezq3m
KLvDkOKv0yiNKT9HXx5P5oxUrUDQ6xxC5dtkF+FkWOU6wOORTTNCnVSFQ3FAVcoCX9h1hbKv6Edv
L8IcZ8PgG/OT52cvZT4jzp3tyVimlZ1Mtjg2fj39Tfl7y4cG2AS4LavYW6TbjglrMXQV7kz3RYF3
EOqhSq/f2GIx6L4Lcwly4bnZTzB35OY0BTfL0FjhV11W4jaPkbp5rgGqQ7obrBwYFhjTnC6vAbkG
NAOrsrevc8HHiSG6qoNXEL+zpuS9/2ltG627nIfKvoxI/fZuVWPU0b4fYIDz6v7I2FDCyCiTw9Oc
U3ztmaSeiQB8BFwMzxTZoc+Hf3Vzm+eLgISj00JXhc/hX2p7P0emjUkfnYJqErgPeRfTL8k8rAGl
uge8zRyRUCuvfa9wvTi28jeq7cpuny+0YsSRmHO0tmFPbA6moXRdOI6zT5w6O/eAvrfWxAJFE0lN
OxgihG7bB7X1YtNNMfJhzRybikEVYTItz0PWWjcgDQBz0YFWxtJsasLHcpEeCFvi1RxBAV2QKmC2
nT80nGxdnY5XhFntB2JbjhCQJdrlIu2qZU/EAAkHmgRzkzSPgMQXsnedP7hPnGztSHyCfV5axHAn
ixEBUSDnHnLoPHCfRm6F6bdnmeuwX0XR0h5qyx8//JFIclACi3tIzoDLBGNw4bYhv6e59adf0m/J
5/bdOmzZRjxvWuHKU5ds8c1vdE5M/8JowTDcLL2ir+E/czklcLvMJnHWDfMx7QTJaP6t/4e9M1mO
G8m69Ku01R5lDgfgABb/JmYGIyjOlLiBkZKIeXaMT98fmL2QmDLKrHvbmzRVmTIRmBzX7z3nO+iO
wUthLV8Hg7nQE5LYs1fhTE9zy/IyNru4wD62mrBVJov/r1dbQI5GchQeEW8WmhKW0ag1XrI56b+1
yYiU1xvGa6zOnreh0s8eGRlm03YwW9SewkAuypw3tK/STrGGm2K0g03Vlt6baCt91ftYxiiAKzRR
LR9Oy5x0gZkj97715VjdI4HqzrGLd7mpeRDWOCN4lnKZYVaNw1bdtYVC8IkAEBufPXkvwRzbX1HY
8XcLSQVxTQw9hYdgYWfyEhjRrU/qLWKE1s3ug6g92TprNVHgOdV6q8f7Qk/RV7+t6XYJN7dRmqRR
Vry0QhY3oyHEq5OhOsj6Ln+NlVnTtnOwbRsw/ximzBXdn6zLb5meoLYTRmWBihhECRbE7i/arlFv
cVVRSE2CqgQHstzRhcsekaZG+JAcaJgBWc0z8I5eAKMyR+euy+rWONiMWq7owvRbOVQ1Z2RFwy37
3XudOZLFyh4QMoOUS+4n8Fo/AS2/dCRvbRWduHk797eU/eG15Gt04zE3TC8Tt0EcDgEcG3fkY8Rt
VLOumYyiMFmcum4dXddR2Z2ssgRBmLkJoZ7a0FdznHXIzSMz+h6HPgEtmd2WD3EWs8Gc0fYANlQp
BuAeh60w5+YGmYT3g9MOb2wrQGCkw9I4OVUrHprOjb+XKE6Ab9ud7+16xsKM+ehK2xv8vR3MOdrm
VAMQPaKQ3i5yQsGjnWQ2nzRpLZ7crJngcLU4Ja4SthXNdkYHPe4z2hu8UO+midnr+m5vWZNPCzM3
r6WaeS6p9njuzXEqFALRPFlbXsbIYWr9UB4NXThvDOiNL0ShJzT1RU/7+/3f62Of4S2GkHqDmmK+
RN3lP3exNr+LGUvahvZcdRtFnU+GnrYamihoji5SQ7BmxGPOCpPBhMHCiEp0bwUWcpvWRdDfJjUf
n5IvNJojh78mlvcpCwsIIpmcnAspmO4PbU/zEL0juquazUwYjBTcURt2/NfpFaB6L00HKUqSpK8N
opoNCVDOpagVq25vZ4SxRDTGjkVteFStKLa+j1NvtVDDnAwMDp6Bn2wvgnOJ8xjg1DjtROim8PeJ
D6RsYBTozksK0CjSBeJojMtGnJq5pk9aJPvcl327ajHnFlt8mdnrULB73zBXwM80Ba27M0u86Fuf
pvcbQmUJHzA0CdjgRWYpM7N62Bema1drNgrReNdKVzLCs4oGPWmNR8QfRC9/6PeLpTVwpke6Kdkj
L7CDGJGtSLhyMz3SfA0wgxWzSQBoQf2sGm+h7GZcEW3S3OKPXnBGK05q4UBQaeH743Uj4ilJoIQW
uBD4bWAG0pwghHWehIX/oLww3OMyt+9kyeB07EbnMVIWxWVO1SVWCTu6r7Y5FhgbbQ/lktLRTdSO
8xUKK3kzzCpsNkKTlsEsBvH8jUInS9yuI4hr942QEqmZoujG7QgHOVoaWFRXN9XXjJnRY+S72Ari
5qEpUSk3Xp3+MGdi0nxcxa90eNWZGQAVeyzQrOJWWwg2ncKqW+Onz3YFTAV6ZaLncSmmjPdnDtjb
gbRjIrgq57K7NfOpOVaNHV8x5fxuQv7o1iI0fW8b9lA3HkuZTgoqW80NzfKU70jaaGkfhB8Zzfaf
r/8Qd2itsWTyagHaIrTAnsbruYvAKXpBwxPe02fpL+2QpxQMosOO0n332/nLp+ZMHgcJpTlPSkP+
Q0Sb+f0/QCecN6LEnYvkICnb8RqsHSWX5S87N9U5fKQGWfL/2OPIi5+mPs8lxnlTrEdVRoZeo8sS
r+nyrKCyx+LoCEEcppoTeVbECaZnPXljsJsJ57p0Ou0rrDI9FygNav4j2D75QA16IpLAarLa30IQ
cZBlzB07Y6mHPj1U0cjf/2cVYCgTqCP0ujZkg5TW4xoNa4rf830Bw2bgTkC9rD721oEmceGmi+yA
FkkWSw6GRBZBTFlySOU6KWBMd2aE0629oittcUDDiZ4evYKhEaENdNbgWzkEqOx65HUCJ6TKJxvC
WEp3f+29F4Qti494yPWcVpe0CKz8Gn0aScmabArcDZAR013ouLYPqFPpZm+qRQ858KLuCV1h8Zpm
3guUzln6aEDObtf0fiF/tqh7eKrRaf6EPqlp8qPlgBDSa0XkiKaQWk11MIt1EbGvWscq5k5OosqK
UzWRq3joMo69aoy0ICgYrN0Tz5CisVmOTrgds7GjMxU0qFAsYvXstbT98E6TTkYxo3V4rOIixhqh
WoHPOk5xc9RSTsQ/ADYtieQoHGMfmTFe9BXCQKkfHHYg3payCPNiVyuUUgQC8OQkbp89/nMPGxrx
7S5rw7Q79EUKf63mb5dr9qv+d6aUvbWnE8RMWFgtSJvYyUh8NT1NhngkBCKWbsQYlEWB4+0Sy3c2
g8C/fsN+IXD3xE0IzAlDnn+3FE1O1vxpytcSLJZH60+L+7Ag5e5uRJ0THNnZ8/jZzcgcBlFU+tha
Po98TOeFrHI3DVANJYP8gs4iAIGoIsAcNBezlglhio/f78YCmt5oWs9U+d7XtAZ/5hloqGLsNYua
1wjDW4OUCocYlscwliOfkOyqH8ipNkFhJrQiVv6Uh7dhwhQbp5lGraTfZON/wz7IiugsWXU7knGe
3m17/x9jdT9VP//nP9/LrtDNdPszRAL6O5PqF3vjvyhWq5cizF5+/Gyjj//OPxgrX/6X2AJbYoL2
TEULCRPxPxgrzyM/1fNs5doCcKNy8KD+H4yVVP9V0pfCJ8fNtqQysYIiPdfR//xHmv9lyWOGLygw
CBQR8v8BYwXZiDwkDm27JoQpRHy/+zDzUE4qMoDczklpQ2Sckn0YWQwH5iLbhxaIl1+uzfU/Ds//
VXT5dRkXuv2f/ywW1l98nyCDgKo6MAMwoOJe8j8cr7DMtO0ZCB8mhA/omtrg3iZaCaRIn5wnLxIn
mWXBX7y8H3y17wc1wU/Dl8ByConh95MkrGboejYsBw1/89RmKVVhobCm88e/nB94sY/nZwval5KB
ELkV6gOpq+ibaa6UjA9TlycndqloyXCkrAKiMneN6dirWLvt/v1PkSeGh88v74fDE72BV13yqTQJ
g/O5o7+fqZPa85A5XnNINbPugWybncY2di3ZJU644NgQeQyWrthp1q8FQ5f958c3P1xqfoAkKBZM
me2ieubB/v0HpEPvBB07sQO4T25yOsoHvorxc8owfxNNYFcxdEX2ZSWRImZ1t0gXMPOFo1RgpHRr
3oEiGff4MYavAyCl8C8Wa16pX+/P++8DT4+eXzqWpH3x+++jJNexzkR9qD00iVle9JvWGdXBy3qG
MeRe/YUgYH7g0C8HxBWygOd8zxNsUX4/oNFoT/eaMD4cGQKekdlJKgTyprytCEr7Nirr5DZp0k0q
omCLuJq8pbRzp9NYpqnefn575IfXz3NsS6DEYcXhU2HaH1+/vHPLxuhgyvSytWemICGEqN5lml1j
MRwXg3QC9cwvv8Zd9UPxju/bQc3bNpvsZNUFXnRrzQGj0FI2bNnGZhkhWrH9GOquuqBYHitafIjq
1iPfX+S2KCVPJevLKWeHQ5/NG7K1hKa9o2MfnF0zF8+fn6L1wVn+foq+tE3u8vIefnwDK61N1iZ8
Kw56MHM1F3VrbbSuxoesWbxJbjU+ln6N5hDNrH8lyKDa1ew0T01nt/s0cPRFmQfta286xvWsx+wu
czrxPPqTOkxkpd0lpLR9A/nJl54wjx+WCWKpnLVEiG2wfR8LvZhGZW892m2LPIG9cHseGJdv69DP
7j4/3eWF/mU9/edsXUcpU1E7ux+DoA1y4lLPiLLD3DGgRDWVrtsJdernR/n41vDYmIKXRQLBIilI
LcvOL9mEnpO63cjvOrhpE341IPBWgW4v+mZ2fnop3N7PD/dxEXk/HNF0y0JGwLVc3qlfDuein47m
hsNZeRme05LIO9NCjW8xm/38SH94H/gwLJ9YHhlFB+b3I+WjLEJKxuwwwCU9Z36B5FUJhLu4oY8d
4MO7nDzV288P+nGRXk6PSoBaYAlWEksI+6+nZ9G+Fpku8oO2dfiq6QZ7WzeteRMThy7oymUP+ziB
wfoGIYeXqHHISPz8J/zpCjv8CBJLbV/9K/7BGJSb9AK9FJU1DGhHlDw3XRFPa+nkwV9SSf/w9HAn
PRN5mCIw6l8UDyuJkJKHzaEy3OzOjslD0AjN9yXVBt0Prb9/fnLvybofXgpicCVjRI9rTI31+wUu
HUE3yCdbQtQ1nli7p4O1jdxSg+fWJWb82WB2bLpoZSIjwRWLJSk+TbIpgJdHUHouSogk5wLX3Gun
mu41x+Zi0/cKrN0QK0LlbV19+/xH//GOgBS1aSXwpn38cstcpUpigj1Mcegs+X/pDusMAdqhXd9/
fqg/PfTk7QK0kSbnoZY15ZfXq/DYLCJ7ryiHmuBsytY8d1h7j4asvaPNPvoysnp1+Pygfzi/hZYq
XV+SBOI6y4/65aC0IutUFkZxGK3C3rlWEZynoVWHwgmM0+eH+sP7ZcGFcxQHs9ghf7z90VRn81SV
B3byUbHLVUIAmDV7WzBc7U2nzelCWmxV105XOqfBy8O/PPB/OleO7jO6hbHkfUwo78TsDoarCX22
kZawETROJsCwLx3b1avPz3U5l4+PujJJyPUdsE//Km0p0NWyWMJL5Zt1HLHOH1s18232xIwKTLYu
o7tybpnO/vWW/uE6my5vGe0Yh1LX/vAc1V6azc6gqkNcY/u3GPPeRvWETWR0aVgmMz2MFYQrvOTo
dXn36J3+36zfLgWnC53MoQ354VbPCF563BggtiNm96FU6mLQgcDe2t7koWE6tGqzv9V0f7i9rJjg
hdmfKeG+R0r98ih7zN4EgIHqECa2fxUYdIKI0Vm6cLEKkr9sKJaL+OEG052TC+zYUy67tN/fm4od
kpcOXnmoqdWu4rx56Nu/Vql/OIhcNmam67EokLb8+0Fy31q01RErQjjSgTArw1/6EMzZPn9a/3Dl
pOC7I3liOauPVy5rmQVVxlAdRlXbj2nc4q6vKoi5fYoIbPP5wf7waki+peypgFaxJflwUg0WxX4c
dXOgQicLOMKdR44EFS3gpvwyMmrjOoCcRnSNof5CbP7T9bQtB4gTJ+uyAvx+PY2EEgBgcXPIUmVs
mt5+NRK+ep+f3x+WcUsB10HpDETpX99w3xC1OzIVO9QLVi+YKRrQq7fHEH4sAZ81PjrGSX8rXv7w
Meddh8bFmfGp+riBQjk4Rkvc7IGRjP0IXsO49uaxvvesMjnQc/7bGy6tf78AFjtZSGB8PeD9fXgB
QgetAeKM8sDYOVekmS9S/iQ2ojdeBveBhYF5bef7w8NcecG1XwyI/PBz4BBCrle/VTbhCAMcR0wy
xeTujUqDPJqG6NWxY2p/Jv0D+vCShEKYgL61RZHF1LeW7T2FS/X0+U37wxtgY+Ffsr1M0D4fFyxL
iVbbhSgPTImNflUR4LpxmYQ+6cTs/0JP+8OxloWRD4PkXrH3/P0pdKVXeZNMKW6VgXnIHAAMN0a7
h9z7t7bHnw4F5or1yYPWRmfn90NNmFbwsk7Z4b3j0QoAhyLwEIMEUXL4/Aoura8PK6LN1o42Ays+
TEPxYc3P49BAKRLwcmH6r1co+wf6Bara05oVz4WWM1FPjVPOX3Q28fHpJk/9EFFKRIYxFPDFec6u
J6+fT9qt8gd7Hs1+yy3BF1Ia5evnv1bKf/9a1iAqbdp1LHrqw02obTRxU0RDJCfE/bIarOolc8Gy
VO0YkQ0Wx+FrR0zNvXZwARJWF8DeZFR0E7pRjS+PyXlkCn2DFhSkmctepMxgpDERaI+Koe7N4BXj
XkAD39CBzy8HhW7n81Ngw/X7Ukq/gFJKKuEApUPRYH7c/yVt06epzKpDS672Wg5N9y2Avp+vsMpW
i24eWDxyMoUoiHqAS56G8TKgqAfcvXPPLBxAAUM9ciJr8CPVaI9MYfzIW2CY9mPkxQA3Blsy5UN0
7ub72LWqbcmEg5rGzsbx4FeZFew0GnI6+EGyhO5MafMCUwYJYCoqyAxs3DpoQuCw4NyXlyl42BuB
KvxYI6U8T/YYnMO+wQmA8RgfbUjVhC8CBsm6mdmz74FelK9OhFiDBA7MuNrF7eJNNviFOXHBkaXu
g2lrRN+dvUxXCbnGegIW12y3Yw1vnYkoZJMYDMsPJHgke2qEBD/ddr6Fq/8mTLylhLvP2whNcsy0
u1tXKpRspTFxi7ExEAYxM9EpsrFMGpgKpr66d+bmhw+l9QzMRhxoKCCwgAFsP0QWDkqow5GCSd/2
wDGMuduTMe9dBNg9v4QYUA84DLgdQxEY93U5xV8nWeOYL0WsDhEmxzdHttXW8zG7ITrDin9y4sy/
j2sr+FJg4ed5tQuitDw0hetKV85OM1uet8ac2BvQZohzA7fXZ9iQUAJUB0UNBnEqdj0TsfVYDc8t
U6NXHgREHsiZpm8NtI4LRuswkNiFpHuI3lFGKo5ytsXQJrdUzZmmKdN/Y+3Mvy9G3Qt6bNYpy7Pq
0Q9hV09MA8+qQPOEHS6t3hNvXnI7uGtdzC95liNWIvHcxlrtlSDgDHP80g7Is5IxQwQwQ68mrctv
fQvwNu5NJkSkVE9xit4TTJIHieLaqIv2FPMFf4pVOm1EE8RHT4OiMKxCMLu1vfMEs4acllJ735QN
GHBu/RQ0vgrZJ/Zf3YpRnMpJ0Eos50fS9M4uwHN8yJVFQe54d/ZYvmAQyQ8FX4I73afNvZO41gE5
HLHrzLOtVdmgzMtxZaXI38k+adEnwRuq5StblvYmslJQT72dorZEbxhiHHgwDRN1PzvZkwgi2NXJ
/Rz0qJfjQR/p16J+gLlFvmsCw0GZ87AtydjYxtDS0QumY81FAioV7ZoumXaBWZMS5yUAGAgVw1MV
wnrttgyWKrDQTPVJjJyEDtY4jImICYw9QhvvdaxjUGKx7e1UAfAsJQCc/NnIXFfoMTbpnIWnbiZN
ynWj/hxFFkxoRCyo7snZuJjnBQQ21cK7xNBtMOGz8Wz1jvfco0N6sAuvQ5vede2SU4ufrUFxt3J6
y3gkc+is52B+akbIRuMYmz/jOireEO2HDwZSr9e5vgkMF8iEZuXcQzsK4RLYyZdxDqqTW8TwTRlX
ErzGjqdcg8Xmf7sDYJCBHB8vHqor1zfFa9XEI4m24XgcZkNgzMzC58405LbPBkxQ1Tgf7V7Begfs
Mq6Hyuxva93Ln6rLxTqh+7ppmX3vnEI+tVhDw4NR1AwjmlHP+CsiMV1i0BsIfAsxzaToAWCbVLX7
EAxG92SnbPOY8zr91pmcIt9RPveHUcvpu+eOBSjCkWomHUSdAY0k8AfmBubaOgTbPDkeSzaEmPGm
ALvy1MXSPDjFKDej2/XVdWwVqMS6ejReTYCOe8iUYLfiPmcKG3mXKEwwszc8axu7n8dNYQUQGsRA
jM6aoSxBi0WcbAMEKAebYubo+EF7bziQpYg9W3zvwI2r68XShnkeqxZZC3mA2ZuAWGyV7Qwh0hnq
PoZLH/gntN75TnTMpmMSFu+dClz3ivucXnDzsJGUHa6cMM3zH4rNyl2PRem1Ld7GYZnOz3b2k96k
tXVj9zIdTsjZ+o2f2M5Nay2GEDcgqxtR7EJtce9Qn/iXWnfeCr8P8B8E8CzmkVUHL6pv/S+6Sorj
UPb1UVc2IlSCykkoGPLxbOZarR3EYk4TZgfiGpmqo+TbWY2ZreEUDGuzbuo9r223cw2JoH62OVck
YpsxIygJCJ5NxIZeviDUEM+DgmC5rmnP3cVt56dfMUkmu9SVGNSRlG158NF913r66RhVdzZGgCdI
vKtvkH8ZmkRdciMrp9m3nlvdZdIZtjnq7h+TXcyPFSnD27rG0idldtO59mPbIE8SxkDM8RKDgnx1
nFi9ygBdU5cmnGnA9vqbndn2uUNyfITaQxxtmA5Qr+UUXcBmX5zD9HDJv5stfVnZTXxf4MEADtMa
6Snv7eFLPakGPqfG6Q0zTOA5D8eemxBl4c1s46S1mk5tc0STPJw+WhpBHsC9HFwB0d8iI640vH2A
tH/rOQyRXJxNht3jAiEZjk53EWsP0EKpyAh1ccss2HjvPnLH/KbUi5i3kkYU7wdtUp2i7PoZCdxm
dma1YlNMNaIf01n0M1FtrqqoDFfB5FcXjpOSoGwk2ckWxgE3m3y1aPdcjPlijshspyfPnQScTdQ3
2Ymgy/ZHFNQRvqjKCYkkw0LHDASPWr6BfCS3ADrh3YRZ8ZYZnXlVqch5wKewmN/NPiQ8KAYmFVcS
5bUPWXXTIrlQ2xJT700fVhI0JFwPmYczItRYXk5QmrFzquiqQrTCo71Qy3JO0wBzACC2UiaoPJPM
Ntt6adkHrLE9FpBW2oCvrYVpf1AZ4rrayW8F0ZBb24kq5rGEZVyyYP2MLFItZ6qVy7YAdV0mPUSb
MeSBd8NNVRr9BR4Q5Hte3Z+AI6VrK7GyL7UmEZI+8IR8nMTnyrZek35onnBuj1DXO/Nr3HrGAeLM
o1mZ2PBIBiLHLMN+GAkXCMy4EDZwEGDW8ZODgqaH1GnQG4I0jEM8TP7GNAvrFFAiwBXDC9yzdVyH
rH7EDPLdN5jcQKOuozvGaPk+CZvoPOsEYlrvEKNZu731JU0j69ZKh/nKqKaB9Qu1jdO5/m1TBe1d
wzyOxAwJOLTMSTkcxORdLHL7p8giLVEPTfA4JnV7QzQMkexx6ZaEoHCJWjcFeiWTDpGeag5uM4RI
kr7y9WMVL2SIA8NMZ8p+fDUrGsBsTEwwZWdksxcmF/ko2vnFi0gbtlrt7WRLjKNZQMcJhhr2r9GI
5pYC500Zefncz0Vz2UfNU4fC8ptLWHSLK2E9uayBJuvvkDrxBnL9cyCcEgdsl2yLMJ9xg+lHYwiw
OIADvYm6mYTOimJ6H9YAVXJZzGuzI/a8a5hCdpKNNViT/CwU9Ftbaah5pPNcen7o7EAI+LswGNZ5
mzQXthvHZzYhe5jo2JkCazJ3eT2HT41n4CjMo1sETvfZBKq8b3V1nAtjIikwKE6+lUO6wiizqQP7
tYvTpbYbSc6V/INiE9BOFX+LC6WOEcXjxmxUcEggBxDzE3lbI2mN3dgAYRthB7MYjLAY82IpNJvz
lHTQ5hv9CIYSFY3ldEfhi4pEUhOHjGnGCYlFKsZP5wYBaXyGekimxUhcGe/+XbOyed0AyeJBJxKx
M9Q5yRZa3Fz2+z43jD0syIoPQO6eE2/MEfk71feqKNTeLca7rgycnZnMsFK6OH/qhpAMOrY+W1kO
97U/SoY8lfOYxXF6bsJw2LbpgFPT8P0NAQ8QkaZjhkr1QmaDuGo63e8jSIQHsw49xMrQT2u4J8c5
D63vQ2wRNKuSJRLFpTjrYLegwPbZZQF5cCs7OjLk7bZFZD0jvSKP0srmLRRbnnAzaGgJlIcmhxiW
OFiQMjODdAxErLjyB11t08bpEDrX9hcPj8KFGWXfcXfqRx3UNhp8pz8GDbgqgCrp1u6c8HWYyBZW
dRExB7WQSKmue2nww9z4yM2+yh5NfO0U+y73LMI7A3IAPCpz6fj90cB67x9iJJGH0iY1daosMLl0
muGKRn3xZvuA5KwJ4Esy76OONnMsDkI20ZWvgETaIR/dRei+NaKuPoLVW2zhQb9zzVJsuGXZOqqM
hhJcm+T+enuLa7ri4wB3QiD9rVuN8zt1tg7snyT1JMXnOG2MKWt2+YBm3mqRE49pFh4qlPCbIU8b
aFSI+3yXtQfyXrJJsrw8q3Qc2ZjimkDjjwnT1HW9MxAYANMILUSmFPZLUELan6esjq9d1atLejTN
jiCHmedUHfESecXGt4byixk75peCCvBgUNVdeGnXrSfNjritUYtl7JlWHGDYaA/GDGP7Bjfj6B0y
MEHrUVSLW6oWKy+YTxk4LDEJdYU5q78hVPKqh62Nb2j+YdeEYrtY3ry48FdykPIN+XOEKK+YbmbX
yXbQP9RXK56My4xcRiJJxo4sHaG6h6CXxalGObdZuAq675+ZCVRYI8RTgT8fA0cJSwGV5EqCAlu3
IhwOJJexX5c6van6Je2bJvhKaPPFziprIJba7o5mL2M25iQKCdxavO2EXiPM9B8HU5L5msTfU/zc
p7qlX7kuE2yeAOIQmvZ62jtzlP/oqa12GlXDhSmr5HpIiDmVOFwuXEGxsmoaxo/rOq/tZ7tHIjiA
Md4G0CcejLYNLr1Webs0wASOah62tQ5AnuPs+YJk5NULCRft5pi84CZyX9O6KvGAJiZ6TYxE2F0n
QmUUSWwdvulU54m1ilXm8vlI5me3426ZFRzc0I7Dh9L3TxBSxoPnDuV+aEd9lXlz8ZCTOMMHpQyQ
GlvpcWAWvm3VBGQ3k+pe9cF+Kof2AgU8BHi/b150F5II1YxXZYbG1YCFvXI6v7pRpLd9F1n9KO2h
OAHAqNbvoQ0znoMjiVg4/V0IpakiDBPDZNudUHi2dxMhLusuZ/+4HrLRg2wzxumlFUwpwcfRG2l6
zqrLjXBrZrCi56knJB4eQQxutxp32opwVOTjvEny5FDC1NhW0O7W0rB8+MMt1MSkSw/Ssee3kYr0
hBzThFGKDjzGC4waM9oxYkIWgxxu05pu+cMKQpS4NYRR+BnNlhaSk8M1gHGcIA9A0cPq+IRMftg7
dnXs4ARf6XCQl302Pvtp8zOKE3fnNmZ5GBxCp8Xsi70/DPlx7EsF/qdS/U98JUQzG2HZPyT+FD1l
XtL8cOq3pHHZazrAsWUA9kZiKUMVP+ffwrKOISmRhgdAwD6iLu6vyXQDATEoMrFlABcoSExCvKDg
qb3IyeQel708Gbnljr5dcBsOLF5QYLNDrIvkjq/riJEIJl4SwjoMqhSfoOXa5S4rccsSljovkXE1
9kD27dVzkA8Q8God0IlKoy1wahKj8DAdLdd/bWxJ0jAAc0Bsdf1IZ9r9MhWjD6ErESfH8sPTACsL
T5MoYe3EhGqxQ2+iYRexwzBXlNEG31GQAzAjpibtt6ouGbI58JiytRk2IuQH1dWAW3HCLZoxgms3
5UBOM1uQ+3JAgF/Sqb5w0/Q6clxrWy7Ah2j2INNMEMAS2A870pTSCzRDyMcBpT7OeTktePR6DNds
8Ei5lVk47VBCp+PKMSFJge2ITBg28S09KyYCKS2maqIcdN0UkbU/qo0Fh2cdiiLbcZjhKvDaYG8m
cUeMXSbgsMz2Nltsayix1iS5wG+NX3ok5HQRY30o6JjtTN8Ap6+gBwWC9sQCUxosH2z8YF8Tf4Vg
v2koPyNZPYjeLte1GCV+eijf23IIxieGI/GaSKgIgIiq3wYGXS8ln8ebxOjB7VJ9AWCuIuTdoXVG
oCq/FsolIDuk0rZId5HJzyoMzT25IM9+VeXbAYrCCtSTc2GKNLtwDfMyLJ0nwKcF0uO22sR19wCA
K73MbKuH69e2Gwd07Tb3Pf2tV53y9hPhitvKJpcYdZLt7Ac3cIhTd9JNZnX13qqy7jwiSjtWQTzt
CKWKni2arvjUm4iExrbH1JkFuL/9Nn4joyK+Mvra27PTIuyJiu/Y8ZQSAOyUh7JykTvbobFutLKP
eT4LalhtPdBS8F9cpOaXTaTaswOv+tr3AbtXwzvxyaMO76ai2qmWV5btlNyF2ahv5gBuxjjhl8Ns
Ut84YdMttZhz2Y49Jn43tbqXtC8WQ5c/QvUduYZ3gjBBYyUI2voRM9WNUVrHzXUhAau6zcRuhrrh
GHRhe+Zj7a6FF8C51KqKV4VpuIdOpvkFiYoShkpNf6cGtPR1dqPyApG6uPDK0HyEpayAmKSwzgIR
dc167knWRm6IZTBAYZjEld6Zwh+3sasB5mG2scm5cpMn4VnNndnY9VXYNdTcGWDLcE3aR1jiczQa
tfLDFNdgmBTxS4hNfuE19Xm4mbxwPCumYBtrzsbvmjRNXp4o26eTiaMmKOcB8IvR3JRBKi8BH1f3
iRmmVBPFxF6wT6ttHan+EhSWADqS6C7d4CZy3dWcmuaPIc6aUxIO+avIFa35SI3JdT9hBF6LucJg
lmuMzmSplMmpRWyPr67uiDdxx1g+AWWu39oOR8p6MvviUgIcBSWcuB6250IG1wW2Aj697LhPokMd
eG7cwoClMDjqUNfC/QH6Aacm6+JbOBHqekkdpg6mBZ5wNRomfBdcOUCJnLQpLqsFC7+JW6O+N6Cs
PPpZrr+LoqroFuJs9ljDmJEOLFXPXSt6aEI9P7dLCEXAqZXdpeTuPmbkArzZNqQXbrILeifGNTNI
A+F9lFTVhgll6K19tcSWwaZDBoS40Nu1bOno36fQwAgluauypr2aImHB5soXWGsoS/sctTmzqkFo
bPbCpkm+wZGGLNgPSb2bPQSTdZmj07Xff5cV9DCGqkQkOwrM+ls7jY5PAnnPPyvNijcUI2diwpwB
vh+cHUzBtEf8KDhMozs+EO+Yif2QT8Czm3muscp1aX0OCxcyHFqfuL1LqgHBRIBPZI9hoX4jLyBq
7/qkSs2dnSdEeyYGBhBMydmdJYowvcCfFcVrTLiNtcG/SVIpTBcLnIdv09mQvPX40SxwcC1DIT4I
EaLJfELP5ntBfukObXZXewlZJF2O5R/mHxeknVouqYncKKT8r0x7x1OamPC8aiqLvGV0C7iR612F
dDfWgTtnd7Q0wq+04dlB+0Zl7/43e+fVG0e2due/Yvi+5KraFYHP30XnbnaTzUzqpkCRVOW0d+Vf
76eoObbECfK5MQzDODiD0YhSh0pvWOtZrQEItVSuOjA/TzZ+nmQP+pAAIvNt9kyZVjbboBibV9W3
zaUxDuPBsRMooIDNALVrLX99imGPuzYbS6/xOU/p6IMTTmr4mwj0EeKROvjsFFQmfpKEJxdt7iao
u2TnBQ5r3MIdw2+GFkLxHxM0DR2a4G4tHQZPwIRpkNYpQ0sAHTr+qJXeETTk5tWQLGOVjvmqiVvO
xjCw2VMqj38lqC0+tozGH5gIxPFSxtjASFxXw0vp2/Vd0hfNKyRYeASBJ7QXOAfhE6yk+o6pJnRq
MZYOGawpoBUUzv291AntAf0tl6lReA/0DBBoRThgj039Uykd6gMCJfC22wUhs67ifsXalHo8MGfV
RFaF7YbQLdRiCsqKjq2d2ys30kuug4Z0FoazQOvaDA0jpuFQrcwqYHnQCk+EBD32+lOFUdcD9YEC
kAkWZxZQG+sBfBwNGrwuDkSd4EBzpJ5xMNOkuuhi5LlilCq4QWHBc5dhcH4Vo25d1aQonfzMz85+
UxAuCOfQAlw5cNFPHG8GoPk4rFEwjNEBgZj9IOqck0A51XNmNs6bI6LkGFWhyRhy7Lk96A2qx0az
XOibdOYFW6I4Gdkx6Fw8MCE5pkk1We3Kzmz/Docsp7zrcwZqVc1BKICj4J6wWtRWXWILUDlAOR/C
jvyJHTOq/l7z4mSnI3C4EiwMblmPQsvpOXF5LASnyHXgjdtufQcrKlIHbGruG81On6/KruHaiBsk
yBQEk4ZIVSupzBrkdFvqaLANpRWY5XJijviUjTAl9y4eQrXHkRLd8CiqnZUn0yDZO2Ob7KQHrfsY
cn3ky54Vx9co49QGSuFfFilX5wiRbVNWGXfddAyf2E7xdRL6Rvpxr7yRoiMKJ2KRginZfCyuWwRo
3ytCps11GXTc7p2KIKRFnczXN2FbbX3pzTLvYlTpZhazYN5SBcBDI+253/Mi/KX+2D9m5BcijfdN
eduIsWcVFSTNJpnvzAUPgI0/DcNRt3F/+kVZ3RRxAZxxMpphTVHPEyh1+G0mzvrWTIrxBNFQ8h2g
+z0rNyjtr9B+odtQNDoMUZmrzxMqDtKQZ2RWF/DOlzLPHQ/gbuJkV1EzdECXa/B3WlXu/VLTD9hb
ORY85CoHPzsUK+lK3JH2wD9XEUQsGnqdDJLMdrhHxpPgPmcHJTcRvdbEAy0lBNKkqld2iPVdcn5f
1XBDTz32FBJt7W6nYcNcVgM19TIvJ74k6L95c+F2MK1XhDgyaS00KGuHkXzQEbMoJ5xJVIi1hJXf
bU2TnesKSj/Fts6UdBuxriH4qZ2ILxcpd5KCXDiQS32GvLlp67uhMrgWC+n4V13VwVKLuPSD2tfg
0eXgontZSjYiyj6U7BMIAfGQFZlGZd+R0uFvU6XlIXVZab9kPFCokvHA7oDQn5Icd/yRVSiPrAbG
zIrUx25F8UAMyJCIXZsM9iYJZzR7x4YWbBWbj75A4bjQo7G/t/TGoW6UPKRs8Ck7S4xkoZYhUF7K
Hk7eJvHZUUaVB8Csh2lPvC1rsAva+PZqrLH09lVkDYtIKWT8yWCcmVFdtQCZwNzoBN4UPBs0aC47
WQ3aoQWAc2A0waexIxGoJaNxbTdkNSVg7kJVoWhRM9CtsSFgfAgs/r+v7je+ug9J3n/7z//4EUP5
J2Pd8aXpYoR37wWWnHH/9t//68cf+OGqM70viPsQoqHtw1ZDlOC/XHWm/sXnJoLDB8kNIoFZlvqH
q87GcIcSCNW9YxKuiUT8f7rqbPsLphjHQv2IAhtVvv/vuOrw7/0q+0Hqg7Legt5k+cLllT5ZGNLB
HbnUEipz2y6+535D/lxuxdOqDBFpCC18h6VEiEgbDt5zMGVpu/ZwqZ5o6WuLpjOzHhzCXUkxMTTJ
Uz5xwoTtWTWRJlONxM94LucvAHpXB+mHBIXsbbjqq8Cvy+cAGRIZUx62kYPPYAUkWsvOlGVg6sZw
/IIRr/Kol/PtODAvREMDwM44Su/41ggFJkdleB0srELb3LYa7rKVp2B0lwYxBewLR7ZUYoiZrNoE
y6+ZfhibNLLYBdoDOK1lkGfJk0BnRfyt05Gqp0Zs82sh0KzACtLESxYP9bBgzg+SfyoJQNuZfaod
AkPMMJB+OndUFN8VrKJDCpMKvlc93LjZJK8DvCjhSp9MNZAiYmZAeEqvfRwN2HYLQV98akgjuLTN
kQFJn1jjw0jxHK0HuPB73ydGZBNLz3geC7uTPKughW3qIpieZBRW0Yrw4eqFjFGaLuj3Jnd7wQx3
5QgHV2LUadIA8d+4bxIGRric8NIxGalim9EBhO5FXYPCWDF/bb9Hdhg/hBYvAwUaNu0S/hww3KQP
o2yR6b12MkAITKD+ZHg/MoykUM776bFDk1JRUaDPWbSeAnlMPA6dUtao8KHRE+YhMsfAtJWdxxPW
TRziGSqnROERK8Hi2ppsS18XWZSCzksNvM30Ke4eInnTLsMuMd7a1hcHqJI5hDFDhumSxPL2UmVV
ZG5rk4/D4RUYoS0GGPammrqW5w2wEtI82ll1E8S9tWRI2gWYmkFC8fxoKrnrSjZ8/iyiZMNOjsxC
M7tVW2ojBDqKfgRhVg28RGcRcWw7fAYrjLi8h85F+rZrHXf8JjS7IA+PVIiF8srhm1UhBVqgugJo
0FpWhCqrRciFST7gVJL4CZkLtQX5fMz8o1UUq/qadI30MTEm+KGkeaZvPZBm1vmx69zneeJEayQt
esWhCpN03VFJ41Iz/CckOJB6rTAjZ3RkWR8uyiHLq4XwiU1YDyUgQ4DuqbPrsjb8riPKHrdF35Kd
igACxQvyCAb6JRlXRBACCdtGNRCYpRGYIls6LCgegin0FQzbhIVLKCufZ3IjWMzLJEGqizSL7mpU
BhFIUvYgTXKIGxsttWC4gr5BJtMmfXNUSdaDmgx7OTf7fvMVQ754DDwpg5Uw0Ocuq0oG6iS8lGgW
1AjI6RhLJPmB8N7C2odh2cq98Mw8gVyZAPLNzcFuKEyaOLkaEZnou941GJwpNXHMDS0yFRK/oPaW
MvOhU40sPvqVrC2PTGovQ0tRAetAG2JCzz4MtOZ3MAW5kvWphGsfEypwjYKsNA6xZmX2bmCP198O
lZ4aX+NCWPna1bJyAClnDNUKZLN6gg2HVTYqe/Z2uRQ87hmnSnD7njEmHrq5JAW2MiceVVdxGtnB
NUNeN15EgYbSw2wkaDTSDAVw1q6wostU+PH3xhkIhYtSnxFNMYDcAMOeCrXtnEl/QJkLWMNPq+Q1
VYPbbNBieObKFaUIv1laZ32V5RS+dW0j3mRE9bWOitbqj3ELR3TZObr+wPDOWpXMdCtaP0Ozt55p
pY9GKZyGNMAu8RcAYJhO56aqj62hx5A/YHQ+Ej2fsUmwpAVGaRjSch0Ci0YNYydeusRqCcsZlLIT
XptjTliPIJ8kV/X0jXoZjK8k0BexndO30D08m4mMgMBwB88uRMcB0RMhg+4C5mWLL9Mtk4HgAO+R
1p2XVY81WT3fRJ8yO4aoDCMTmZsGL8+wymKpGo1xC+s/eFLBELTGGnNaGW/IpqKDazMj2Wu65n6v
VD0HbCbBDCjouIvvAzBGAoaBwf0qDqKSBCOVsvjzrBrwu9+JWQ1asbMPo4F5nB05fbOTheU90fz0
Bq2NaXyTegWPxKiQdpIKpHXqEE1BM+2iOJX+voNu+apk3dLFNTWxP0YQ3JFp66ld7nnPGjnCrNlg
Am0z4BCHKZD9Nyw/4UXr+CbRIQq94oJ0xmVbDuWdtLzm1CuVf29r5BVbPSrGXUPsGPdPXuK1Yrf7
fdAGnQE3TkweJn1GbLtBnNOA05pk90WdhaQLZqVLC80p+gQ3yejvNCb/N5PnNI9ebahy2cVDe3Yt
S/brdAp6uM2AbZdsuyiAOUA28xiOCxL2MdtPY1CjlqIiZk9QO3QuDAxZcwTpaJor4ACgZQwWw5bM
7NuyRRG9yru0DNYRucI0YXTz5DDpuv8MZCMio88PopdUzf1AyXgJcG/ql2rjBR4ria4awOxzO5q+
83k6eREAF/a3NBaedQwKPalXYxEhxwD6P1xFMhrDtU0oLry8EH0ugH7iwJclg/KawUaRGktbi5iA
4JtjLP/v18yn+FWSm/y9+Y+51H4tq1HGYdR8FJT/61dX1Xtx28j39+b0Un3+yV/+oPrPj98mEn2u
RX/5xfqjBr1u3yV8CNVmP17kj5/83/3NPyrZ31TFNvXq3xfFy1I1L//lJn79pTCe/8yPuljzwE04
LHRwBAv3o8j9V2Gsee4X9NsYN4Qz6/RRov9RFxvGF/4AriXMKq7verNJXf2gTdhfKGLZvrsMc/gR
/Ar/qtfPP1xKfGl/GyM/19c/SfdtVGi47tH6CVt3scZ8NgHOBCPaVj/d9CUoCjxqXbNm9SThe+UD
pMR8RNYRZealNE20HdBTVllpgbrLk/JbKtXvTJc45T6/I9oH2+ENea7JB6Xs/8WW6MD0UhHZZevG
t5kAzlw9m1XgvhhD48I0/LdIsokbpOQ25jmjgbC0VBcefNJ12wX6cbIL4wzJCW3VJMSTGXDbr+WQ
b9gLYzBn89Rifs1WcZ5TmbrhsJnXtws56Te13bwGpgrXJfy6o5Um3gkgU3RJq68ffHj9S4XjhQtV
sqog4Uq7YeFQXJq5a18wjmy4Rc9hxRmm2+9isJwt5NXggoqnOMHddJfcDi6oCtW25zm8jLW83fbC
ep25NMuuTL/yRsQOfebIknwqCAYBdlkpS7BACwlwI28S7+lD1jj1hvSf4SUFabgZIvK4POb2unh1
tfTZSfTLPqru+65hSYMxZGkiakrLKHvykgpoamVE1yGsfdIU+IJ9ZdjUamy2dKOGS6ikOk21Pa0E
pSY9hK3ui9mj4fmF2qu0tBcqM8SeHLSBRyORngzWKkQ7qbjyYVG+wlYAWFwNaKrG5JV5DvyB0dP0
q6DV+uvewC5ABHyAYd3Ux/diIkqiz3UK8LIjoqLhUdMueaJJUkT6Os4YFhpHdgtxsJM+SH6kBQ7O
I9XNpNruobL1J6pUIsZDalygoeDX8TzA9joIRfa86Xwt66hZpxmxDeQi67sQ1sSiY4R2keiYXccW
QcfgZK+MxJMV1i6kOmW/h7s0Qp+2m1OBb2yLpqJadDNwwbb7Cz3xI/j3VAIpZfAqmbJm1VGdRSXq
Oh8FyGDo+8i06RMaHvI9PdGdi84GUmJ9jDJMfejc3pI8RE7V42Ieek1uTSw0LJGidyOpduVYPKUK
oqqZBM0OIGK/YADb7ILUvg0pfAFY1jtXg7o0uYQBZL17JabSZPjpefVeb3R9nQ7VTdBK0o9wGULK
kvoZUcw4bFovQCYmHOscBuFISGTr36N/5ZACvDtOFZHNjANR1wexblyVqGaQIeONR1nuEu0slXMm
pZOUVpR385kse2tduSmA7xbd/BzPgQ4AxGofXbAv9lax6TEAK6qQxx506xjS5LVWU6fa8zk4pTQH
JxWWApmBO0PKHb+roquyc6ip49zRHMB/5DtPC3CliBEHKC/eIqrqwbjWS3uYMMxLnsXuPPPbWn1F
gmDrpVeQvgY7TJ+KqcTFkd/pcWWvmo6sGSQjSBKJiySfo0eebSMHox+tDsLq7ZsxmYCfEIOzwZih
gXSmT54rPjxCvvESMwE4SywpkNhzV993OpjyJXNZ+yt+B+1dj9z22vda/U7rwuIkCICnNAjc+k0r
IUFCEENyJHySQ9hxLiimUMijMMKMM5g7FjIzeUov90EQs7TLmmkr+ixvSUOL4h1jwulxzLmwekqe
+zF2/C1l245RQ0+zHrvfU9wLw0o3evVcMssgX0k1rCq63LnoZRWD7auM/tJPumgL5M5PyWqrOlgD
xIPhtiq2Q02oGvsSyj5T9lSGzpDeMDTBaEA1FZ7ZEjUPERNGqhRc+cWmtbU5T8wN0gdyfh3vLhFG
7m0Hw5PoaDyE5tX75NVDsChGIlUuY8tiHeSD/KXRmlO4ODehj1Bzn6pC92HFFo3z4Ja6cRe4xdEc
A+sqjYPi7Nk9PbWc94ZWahm4ZqZ1XJcW/F46+9c+g/xmGQhWE1H0q36uo6y5CisrnySJepzzowfE
10kLi9rTY2svIL5v06IlsKdWQ7mpSW850MOiNezpmgmlRbm6qDv2YQvNDWGjoeEBPGmHX8UQ+MVS
jt7EfaIIjnXqZvee1wUxLNvWFMuiTJLX0bVvY0KeWN323nAm63c4c8oMZ7eJ/CPz8oiOt5i5gKzn
jDvMxsadFvNDvpfZeyR40EY7bhg6W2Ca4LS9jTzZ72zdz2/DMc9uTUc7c733+4jv/9RarOZZmOny
BKOObEulGeuQe+4SlTkaljm5OEuK8MUu23g7SMS3ZjflN47DjFlAAYcsnrne0U/EHk8cjbNIMTvJ
qRbPI7APtNKDbzS3sVbD8GWjtEGNg1oTiQuTlKj0JBHK0qpObmQ5jxX3oQH7UZmcOr5ipDsZwTck
Gam7ugEfvKpJOrrh3+otAoZ8GRODgOSlSq9F0RB6U+gwW/1eOteFE+FLyBg30FPUBaTFupquCgdj
TITFAJWGJrK1k4rsRivCNQ7L9N4uczvc2SOkfNrV5o4s5ONgdWLDSaiTHsCEO8UDt/YzI+B6IWKE
LEGaNdCwSXoOWdBeF6xZWfULfZsDIj/mGLAfVEX8tmbqWy2wCG+SgX3AwdmvQ4uFMEFBeFiDUjyb
TYngsU1IfwPIyc0hKu6UTOpnYtucE41qhdcx69hzSn/jhBYS3XHw+U657kIs55uRxwYjfVfQzFhz
jjOjNNAXieCuFSdPbAbSG6JTolWpE/oWTjK4mFKvudVxlqIZanUSwaqMCM+obMW4bpO2X8LyU3Pe
FptTXw3eMejrO71IqhfcPJyHg4sgrmi9F7oYHnVaUkZnJlB6tgosVW8GPc52GHTDewfJ2MSPms61
oM/D2JGN+SN52ka0dLLcPtgR684uEAFqC7ZeCwifwA8dpmYBD9RIHmwFw2gllFBvzRCiU2qcdU1C
7cYC/HGWEy6lvrLBNRuiuAbLQsgVVsg3hgSaju2La9CcMk6W6AOtaNkkPTbRRLhdrF+QcIeXKxwZ
XpJ2uRS1MbDg6LIDGN/q+eMGEcZxeySkL3gmi8tbZY0fXFZGnQsqODLq6eOKeD8yYrGWnFnlOtAH
HcsaS6zwMPWitU46e5c7idx3pbrYvMtQzcXQHaxq8JH9e8jkgjojHbrruBWAF+U244FbnYZWxfcR
eiiSopLItXad5nCtCfboq9yTnPAD+SMsSgOqOgclzPnjscwMJ0NWr2r/OxYn/+iXnnoryIxr2eyG
lnGXJjrfrdGXeofDCSHdSoB7CgjqawICe5goMZcNw/EskbEzjzD6JzylgBi7MDhHOSLtRYvkGtlZ
Uz0LyBSnABkHU8vaGs4f/5FKgxOSLSr/dIJKiHnkXD2TZii7VdnaXrzEYM8HKGeUqevXVAtwp5zX
yM7T745Irf0A0pdYPie39ljlhnDdD8Zw1jX2v146Vk+q1zg/fTeZjJXBWOisO131jFNVP3dU/ttq
mIMr4syrmTTWPl6KhOfQbd7l/YUsu0mtLZ0bU0gwpXbrWW14Zreufnz9IeOlK4sl/U9t3h+91M/g
vE8gMUKH2Gmwqga/JEysxN4nIzGzQ8dKO89dU+YYd5HyxF46yl9FRtWfi7aLmWPxvcJkxYs36sFj
gZ72uqCG+PFO/o+tq/4v7LkNn2/z75vu8wt47l8WUfPP/2i4ERx9oTn2LPz1FpCsGeLYv6uGbZWA
1IhTnR0VGyCgN3TDfzTc7KF8yEQ8Zek5AVRgl/+j3za/AGR0+M8ca0Qi/MC/03D/6ttmtw2IzzBd
B8oPJ4z4ACX9RCph5xPk7IjHo88WeWUg8V3gmEY/Zcx5l9UIoZlbtkV7t/7p+/mLs5Wv46dGf35h
e2YAGjbdNR/z8wvrFekrKaXm0WMtviDn11kKzSx2xqCFPyZBfztU+LWD/+OlWPa5NlQK3/7M2iAw
IBrbvpDHMvCzZdp0DvW1E//mA33QQn5MOObN48fLmAgWHQebGts9fX4bP32V4O1noVjdHj1HU1Rn
XrRRup3du6PTHZpY7zekgRjMEeTgrRszmYMzHCvKlrzp/iUekKr2liI4czJrQusnk02NY5RkeZmT
a15VAyQutOBO/Fb56SXnG/xG6PfjvdExpE27un/r4kh7dilAFjY6VJuGGAh9JzU8az5QjpskN817
q+3r5yY03AsGq99ssj2vwVr1qAQGfKAjszmW2LTzX4nQ0MrFPx/2vzgWQC9dwbSQlo5h0q9fEr1B
bqLGao5p77YbOnQ2d+2Q/+aIf0KQzCeX4Orh9OL/0DY/HQpGDky2e08R6xQ9zNGT7SW7lmorHGTH
//yB3L/6RDOAFS4XUzCuyF8/kWI/G0PgV8cALTC3VeCFOU4lsUEdlLXEBW4qDPV+Cn2Z7IzRlpuW
zB8mOHA2W3Q3MP5fUj3Z0z68h5q1jrCc5LMIiJmxeWkrf5lmIxNSsbLzB7Tsq5YA4J5QyF4cDXnu
4oPeMJVBxwMqTf9qxY9Jd2CIjJlPQyQasf4NU3ON7m7pJe1GY+XDvNug2h+cRxVcJeV4DUdy6QfH
hAi9IbkenfegeRin5KIHJtE2m8w4BCxYKuMyJ+iodzbCo7LtKOWdFxdXn4f9sGhvZCJ/8+WKTwCp
HwcSDKcHuJB9vf1pSd7GBYWvMtSxjGJjyy83DtqMTZIW73FaIlFNjfhoRkm2yf2w3EZNF90ZaXoZ
g7/e2EGkrfIocAi3ZY2QB8SeNO0TXMhNZ713hsHwKbEm5uGFvE6UHp+DpKwwKk4XWJQz9DaUCAZa
yKXXG28Zi5h96trdBfZL9+RQhy4KrTZYc2XFrUidap8Sg8JRKsYtLWS0/+cTzfx1NPpxfxF4l7hP
W+BNXI9Hws/3lzQx9YqMZAgMPNlXbhDHG+5F42Gq2LhZhei++z0hbWCvCbnocvEUqsLcFwLfbthj
guwC1DcxFqyVLZk4aJ4FhFvvsMTZCUkB3Gh2Q4BMyW3TfG1ZZOD98wcwPnE3Pw4mTCyyOyjneIJ9
4vRobWRHjWs0x3xkO5w0Yb1U1CxbNPnWWnl9sc28Mb2gOyVm3Ggf3cQct//8Hv7iqSM4ndjIQ8Fl
wv3pfEI9BNPQTNuj5iHhC3wtuQD0xx6OMNjf3IP+8qV4rJrcfwQfer5v/PQ4YKdY16xH26NfS7Li
rNFY52aqP0dtF/3um/2r13JNyzVNakB4Y59eSzcaT9ltpY5ZpTeXuUcvIJJcXDNz7RHZe4JR3+Qt
3V6mx4h9/7o2pdrYbO52blTbV2NLkKfZJOpSZrn5G9jeB3/p1wcjOhueirpOnQH17hNmK3RRmSvP
qI+hDMy1Yo+3sJ15xJoobMcaTczKpdEEDi+egjoWK9EnAdiBvt+QReZsnayfdvjyetJvO/2S2Yf5
m2P15yoIWTMPbdcRCIUonX89VlYQRg5BFNWxHJryJscasI7SITvAySu27hil+0RNzpENe/GbV56P
zC/fDfW6x9k41wszom++6H86S+qQ7auLwvViTBWMzzGtSLjzfoe3/vOrUOBRUPI/gEhQNn99larz
K+QxiXWR07Dit4r57tHSb/754vrTUxehJbshrMlUdtyuP11cTqiTdT920wWabhwiUu5YAhsLCtl6
pfX2j1f7t5qM/zf3e4bLN/v3vcblexO9y+yleFO/dBzzn/rRcbhfuBH4iN8YdRomrFh+50fHIb4I
x5yvRLoOUH6+zZ3kX9I38cX+uEZ9AXxd/0X6pn+Z+xPArNRtHtQ6699pOT4/yNglW1xl0K4BRvHX
fd6oGd4ERZ71PHP0WruDfmXi7270WY0V1GqFBZ2ddWoR86TmpGOSi0lI1VyJq6tnK2/qQ7uOkt48
eE7gP6PcLB6ZV2eEOQOXyTYTsRUOjGkfcLxAyOLDP1nCdRt/nIB/21Z8qk3mj4Gu1Abdj6Bi7rh/
vah04qtqgWqFVK5JbCrRMVrXQ4tE87CB4JLl9U05WNGu1/x0r0+EfPx01P+ig/rMsf7xBoC5zw3H
XzxhZq1ULvtxzuPLkqNM9PQE2A+qUINNlym/IPZJheQxVgCgdzzWsd6G2m3mhGpP8B/xxtJdCn/a
8S7V1dSl9ZXpD+xQZO1v0fOhAbIsw1qXqqC0LCrt3teFtowtx39mcD1ZJ0sa9G0jbrQNMRjB4cdX
nVOc/vNH/Ux0mz8qigvPRClpQfX5DKorQlfvACCDHIjT6iYl2PFSDTphK9NU+Q6ogWm47FlIsNMC
I4ZeoxowHaTEXQJz86NHv+uzFxcfJWkvg/DhiCCPykz4f6wMmM8nnHG/ecv6p4cy73lG6IJCg+Q3
z2a4CH++tbNJ7TKjQUTDgCi7NIzhvUkryFh8QNgFJOrk2P8OWNBuzcGadm7OhoOYDmBYTJGuOjEU
2aosaJCMIaq3gXSz6jLGZnJh0TffT1CIX0OgDs26hOZKKSzzGlRdMbvD/P6AtKndCKfQzx7bqCQo
rC2HkW0PQBr4SEps8enW31LwlyfDx/yRmmL8Xgpfu6nBKR7c2G83QVCZl5WmNDZOlrZ2u2EOLiXX
uRoIpvVGxt8lnfUtVbH/xkLpXqbe9FBiB38seag9QHN2VmSSALoC5X9Bi+yvA8QzZxUVNDUx6j4F
42c44DJ3AJVU6oSmvbiSJhA2GXTiUUgzONrGBNubKbPLYO0ywDCXrkrsMZtUZv2tEFqSgmkO9vVA
8b2Y+MsWbjf2J9fVjiismj1ZlvHlkKirDiTFAMmUnpuWuNWfTbLZTGKgUHASxTiElPRms7YyX78m
DYl406HoHFb6SBjzwUtOIdqtlUPG9TLwS65tB83JopYl2Xxp9egRIrjpnK45165KMfe3B1ISjQ3r
/nL9m/Pr8+0HajXyDTF3A3Nr5Hy6/QCGi4eSkKel8iCoLJyh8pd2SdjY1qwq+b0dTH03Noa20pJ4
vOrxYxEH7D42GlvEFRZdyZCn1hzGmxb8L0eEBW6pMt5189Vv4hNdgScyflcLzjXAT/WOzrtGCUsj
5zjQxHTxqf8vvA5EJCTNZV4xPicIzIOxwOqe5btP+zHdu3ncvRtB12/JVRVrPRwV7qI4eP7nr++z
+np+H3NGCrMn6ObO5+p8EFoZMVWJloQZ1nd+zPFNXDzaUQuXxERIdWdVxu/CFf50GzN0HhaU58wm
mH2Yn7H1OhZeUqB60vNGM+rWUdfXT5Yrw9c2FYKU7Jx8262dYOtP09LfwmbJU/r0tg2eu3qE/Bf5
1nPdKnXUoLIxmjO8C6ceSIbIETD88zeEHOjzsTJ4uvF4+6gdfYr3X29gkkBeAr7QOcd+Vywh4Fzx
5r9FIwN3uHpusMVbD20FoPMCfXO5ZbAGcsbEfj9kXoSaLzbgC5gv2IjLM9hAeZmaKH0dCbFBszNj
1VuBJGMEcI8Gwb/rGhpyu3gUwN3YntYGazgV3IKezPdOnetbN7PupRb2xmrygnFr6YWxCsLKu5VB
5K/KPmQMbxBft6TNbC89nV8soZtD6FCatfXDjPxns1loFqi/YWTKOdVd+6hM0a3ZcfhncqTDBb2x
ToxsANdhIjz0a+y746HEXrBN4PmslR+SzBymclqGXmlvtL52btWI5V+rI/zzuQoXNnyfNSBhnsx1
ZD3bUQ/rkHCPcDElhvM0lCR9ELVCbh3mdhJ6Nc0iFNZRWPBNebZt4EGNVnRvVohsntsZ077KDAN2
X910yKMWV15Sme6KXEYCFtmSnyLbvC5V0mOwFtWTE9TlEjWFzfiojc9aIsxDGBQs86ka90OSAQEo
O4A47P8XGJejg8JKcJAIm7c5hrGrvOogOzs6fDlkDiXb68rFqc1cz/qmascgB8VBIKi1IQLORHTl
phVVvC0+qBwow5ejBX9hwA229mIW5ugtZPVihGW1akTDwntK9nmIy36Me7xncTAckwaKkhM3mzyw
n0w9EBeijh7wNMADkb65YLd1glXbLuDSk1PZF+oy0+zyaE2q2ZK+6H/LedpsWcTOfiEYCNlqIEp4
JbqW42yX3om93/0EmPikIDJeQXdFlJsW2ckFTbdEKWVvlaufdaV9jUheuxnlhAU7IZV2ge3JXAHL
dNakb0lOeXOLerxaqSR4ClNRXsM09a4yZ0RcQy10H9Sj8UAZbe7LMBEXOtZYAV1+i9kQmTn7pbu8
zrRlmFXVzZxPdzEU3rhEw/pYwF5kz2f1Z+lU47kjE++gFZ61m3LK2awEc5Yxd6vaxiNbkGht3lub
G6yePVZrma9WScwoNwQP8pVj2JNM0nwNqgyCRzOY566L7aOdq/LAY859IpPdIiTZKRkk5cEKHHrC
qDR7HwkY3+Zli/fdHwQ5mkmRmQcmymqTR2jrHZabCzip76XVmOzpczfeDCluhKpDKFGM8TIOp/rU
osUZN9IsteuGCwax1ZR+K8jrYO07rKUly1dqMdwgGEA4gxgZIXnJzRsLncZy8mT7UNQmNuTQOiCI
xsmQiZzkbpsTeYrLxAYUQ7Zv3tojrAXHuyxYkr4wGfYeNQdsZsm9597LpuqqUmb5RKkarSeRjEfy
71IqY+ivydZJsGg2PVzGdaFigBZ27SYhXFYDzhaW+uBJaxxc+wjw3/HyCay4UV6cUDMQTYneY5+F
prnlHKu/aUP96qIIWLI7Zazhjsx/I8ZbRhqOF6SuNRdkrk5XypT2Beog5r/u9Chi53vJFb9JHLXl
0YgUSjexFCfJ2SSYdpn7bHGDzHC2LRFiLx1Y1tLPMNiyDsBn4Kfug+tHNTgVv/Ap0Ka4f3BN9P6r
wbezlW2BO9nEWtpc9XUZvo5p2a6ZMrKQV6BiyL7ppm0bEtkqARas/aoJdpjmonguBS6jiGwxvqhe
uwS7WNxGSaFxW6jU/6DuzJrrRrJr/Vcc9/nCASAT04NfDnAGzpNIinpBUCKVmJGYh1/vD6rueyW6
XHL5yY7o7ohqlQgeHCBz595rfQvyI7UD9bWpTvGKkkO46FZGq8fx4y/z12XAjQ/tpgLT4myoDQAp
+36ci7fU1eSItGv57FeKDnfrgvTCbfSQ4J4QC43AuDP81wAs4FXmNu2JF9q6zgMdIMcK+GZGxzPc
qPN15Z6Pc8WIleQZ0AQVLaVdKuc2PnpTAc+N/b9+WZplEKR6Ti3SiBqEAQZbsmzL7d3XWpPwjs/o
ZMYmtuEiBxikHSsO9ugF7GUP3dWeH1PX4XRHCnUfoU+ERN+jkn2bhrW2biD9oU74caVsytwrJZiA
7+LtNVh8Hxwi8wDwN8PWbWcbmey7NkUu+DYEKCxrfuNrMo5EyZxa0LRVrrmiopYbM4i4ym4bj5ur
wwacZQxvNXG6txMmWT9sUNgfs3m1rj3IfdGKe/uMcfgET4BE7/DHLLvyaub9C1lazl5r1epD185S
HKYxBSxkFtQoF3VKlGPo9yV3F7rvcSIW6Tgjjb9kHw+euHjR3ENIzrKv8UwOzq10G8bqkmIkpwq2
dIFVKgaOqyxfD8Qilv3bqHF5uRjzr3WWtqcfv2qOTvRMt316XOzJ+qTNsqW/VzBPGHiMMRhZ13SN
p11gsRlzeGuRrvRsVTG7zKVVVsgo6+3TQ+0J9qXMl/s2WIDekhdZP9brFg5MZColkKgJ4+0d7pbR
w8u6n43Suk7WGoUY5aR8zZqaR8OaFw/jGYo/6wAVhsdgypFF4FjmB8GCaU/d3CJAIAo0QrNbvOg4
4PfA/rPuPLNFsgL+rgnb2tf3tg68JrQKRZRkMGY8sHUiz/7QXZHrxLcBpcHrI9vwsNB1GBpivs7a
CG0fwQEkiGA/FAYowCWZ2lPb2c4NcjO3ArEWIMQAc1hfFLO5WJHnGAF845pbN+fZFs1ld2+y9gJG
NUvSQNzA2UhFMeO0jS3z2QoQi+1qa571QddyvM1oiXxffSO7kog2Do6tPDT+jAmHZI5w+5AkGzdt
SJs+uK3AiuwrkDzRBGq23ucwLQ4BTP19Ny6Yas3qzkQb81o4ln3lLO3ZZFTWvls7NDLNnJwrY52u
kwGIK6oUtKhb9vonUeTtvJeZ861Oemy8GN3UuSiK5RS0RX4Dm0HfkXMvr2Au9VFdVPy9XrTnyOnS
PcyX7aTWwb6TVBIHH0TrV6sjmGsn9ET6Be60C6tfcOTEafGGozti+zjmiRlkl2LxqVSwmJ2YGFbf
cYvPV2Xcm5/g1g7IxYhGgCzQt1Z6qBo9vKx9sZUqSJNR31nsIHGeMk4tGzTpq2DA0zbiRFcFjpXt
aaRxVQ2YifDgeGEHFemFTT596GGiOSP6OqhYNK2Wu23FSJS0a8Unc64Az3bG/E6EdhfJwrbOWmHO
5xbumPtMtrYbdpz8T7Vc1ZXMebPDYlyeYls+U2M+eIm6a0E/hGCV2gvGidaxGPp7KTwcK2I50Pxp
vyJjrcPeQySd8MQzQqaQWpzSgE1J6Ojsp+1xWY27ZELrGGDWCA0GSns8gqAHxs1EZzvzjerH4aKu
s/qmK9f5RBfB/yKSyr4t+6CGjonSOlN+tZdtuZFrsZBPGBavSE6Mr11ERndV0mSPeDqfdW1CA8S2
dy2q4dUY4/qpdcDEhEaigZdkaRoVSMpOYIGfIGa5L0jaQStK1b61qUwj4mw7noO+Ba7uTj6FoS8R
KuvD6qfYDbO+v+uTyux2vJm0CLE/HOvBlnz74i2tnMfAXoB9JuS3Fu3+/6a1qiE7SGfHQA0gHbGy
NXHoeyrRx4qyM13MGzPHXlYhiAZa0X7t3P7eH5xvdm49Y2RBp2bqexyPD7mRgXxYdipPX+3EfPxx
Evtbne5Pdcl/PppTfjG1/Nea4cf3+vq1fO8+/qj/gZqbbYDwn7fBj+179fr2+nMLfPsL/zC5uNa/
CnxcTPg4vm52FgYrf7TAaWn8K01TuibI9DyTcRnTnn/aXLDG2MhqaNmR+eYjGfl/shscMBBzXXrf
Wwdya5D/nR74r71BDtVbFyRw+RUZEDIN3f78p7HPElh+pb2GcjszMp7wxt0b1tixsvfeb4aDH6IZ
/rjWNt5y+NA0XH70KX+6llWXiTUXUCcbJwAOMowGvWHpRsiev9h50oXINJN9QnL6Mil9u3GGo0ot
OqKSA4PvKLykPbrYYU0u7LySe7dcu8OiDNwiJWzbcQP5bu38hVcxqvy8I8NZylDAe9i5CekPQF/W
KwiU4u6nL/xPOuC/ju1+fDLJiJve+zaZsOWHsZZXKaSnMZdfDas49JwlQmvuSCNwWCGEIaH1DYG7
o0D9x/DpP+39/zpQ++eVcUhtjximp+3Pf7qn7ryOCDWrLII2jMVtLKtoZSDwmxbMhzDOH5dxEIwx
+7fBUzIm/PUy9RRYpLMHaTQ5uO2i1mF0mw/JEJlB5cWb7xXIYOZTTFqWir/1ENheFr0+N1O2AK3L
DffBM9Zzxor2UZdl3+6cohbfkZikd/Cme6yBcmrBYo21ApA3DNkF0sHsS9bOXmR7PvC6sna3o3je
nw2T89/Ji/6vLVs343vbD+37v2DR6/7lMFRvrz3d4f8Fqxi7zE9PdYRv8B8uv20Z/rf/c/G6vvKS
9a+/BEr/+Et/LGV48hAAukhgUHeSirxZ5v5YyaSL9Q6TK1QKRmmWZ/H8/3OYhysPkQh/CSOXw4L2
/xcyaWL/4yztSeRK4Cx4dj8Y9P7KsPehj7rJ92yEfKbPMBHJ1Y8n+KcXoUqg1Pb9uB4ANiYuSNk4
f6eVIiAkS8O+6J3SuZYpITa/eTV+XUCZpmzX3X55WuCoyLYJ588vICf1Jp5ic8Ush0XX1DI+ALLR
+E4K9/yn7+NPVpntR/3Usv5xqQBbpC3ZEVCNfHgJyzUBTM548jDqyTsHf/gU9Gt/sNcVrJf9u+i4
X9e0Pz4YQ6NteLTpVD7m705NECD7npeD4Y2QZT1LRaPJFAUff3rQ0zSFKqUzCm7v4W9/TNZShvfm
j0nvNhn+5Y5OFvlcdCYPte/VQHFc8/vglpyCkUCT7tvVp79/PSbUNmBW1m6Mkr9ery1g08f5sNJS
KnBG0+iDhaLadbxzWx/khoS6VP7mqfl12d5uLmZOpodshNxd62OuKvWbm/kTErwx77MjQz908rXl
H//6k328Ck5+By0JehJe3C3H7tdPZrQSXWfr0UvyaRn6uk9ODRPG38xEP74BXAWvLBF5FnugCd3h
16sksjPAiE/zYYxLqOyimFH+aVxEu0mu5tlff6Q/uxjaDuTLEiX0f3gqeyTkInbxppoxfV43mR8V
otSDSO2Xv77Qn9w7DynMNup1sSBbH55CLbKqSr1yPhiBd5NrkiqaJJh/8+j96UUkMVUErfGSfcz9
44neEAD9fIhxuwqZzxcKst9vlo0/u2U/JD2ILViffkzvf1oZRRIzaPf5JJZPW12v631qB/VloVL3
8Nf3bHtTflqgsEpvi7/poCLaZDcfPdNTMq6LVZb5IfHWThKVY8btPR05q7+ry6JLt/AX7YWwCemZ
YjUd9VNdGPF8/7d+DXtbN7ZJGo+jx//Kbav46QMjoJp8xjrFBWiZnfmbN/fDPrN9Rupk1Fn8lzfK
/PhOGZ2Ak2vlh54D5/rZB/uL6zK1Ebqmc+7rk7eB62esmu7fe/R/XJllf2NJcZaQwv71YzkrGfPt
OhSHOPWL48I5EtsW7fqWh+vTX9/BP/uQLBvs8khKUOZvX/RPd1BCrxcV2XuHJjG8R9I122+sacPZ
GMv1uNrlcJ83/vCbfNg/u+j2SqN7Q8XCDvfrRWNkpalHRMmhTq2q2g9ETj2PUE7OKrefW4YoYH3w
Hdbi/W9+WNZfEoY9zl98nxQRH65r4/Aklq08qED1D4brNWcDmoGXDp/1ceqGGvhuIZ//+qIf3nzh
4AxE+0QiJPHPJhXLrxeVEyLKKrBKhNqWfzf1YO5QG6Zi/M3j+uHl/+M6VFmIwnnzKbV+vQ728GAC
K7flEyngq/kob7XtOXcJoNrfvP0fv78tWRdxHzMT7iVP6IdKCAMBrlg1WGfMlvov6W8SIjchEb/r
z8sLDFTU7WwzfF9MrTdjy89PJRYzK3WFLY8jAEJvby5rdT4moIyiqTDovhFQAGogaMugibw6s0FE
Vz6xESywIGomS7nJruiIRdtxrjYePb2k4J8yFXyWvcPgE6rsyjjJo3+3I6kXC15JWBLrWN14LzDL
hvMCqbcKBbrgd2sVnRUNYkyfdCV6wEIGMenQTj2EEHkrzoe17Zyrwl4N/07ZJeE+mFdQ1Bvu9Owp
jzACMnSSe/ydLpZ2x3iJ50Ve0ztyvnnwNd/MkdYmsT6MDbyu915IelCYK03RIMRXdOMhM+hgDpNO
rTLUOJTTyO0R0tJX6hzG0RLwT+lZ7gMvcXw9MOvoos4BQ3DAVFrdte5Kw3+sRklnS4wK/nPnOHvB
7IQuoBXn88lNdQarNA+8T8XYDUQDYV4lRcpS3H7OCLM8VbygdkiuKUCsZLE/J4WAcL5UKHdghJHT
R8yF3Zxn7BsLaQW9g5VkGGp9wJPapztvUtVnlcZduY8Ns7hrPFf3IXWluFBOMykkRM4ak44NcnzX
+BMW9LbpaIYqA7bVKXeaShE4A/8tGiev+xTnBa9r6lsiCpaE8XTRmvDYnZzx2inmD8xdB+AOrN26
mRco7c48AJd21Li9Aeuj8PVbXDrrjZOupn0A6Sr6MyPXxZVOjVjc5q2abpeiIixyUnndXw7pWs2s
/NPg7Og2VtVJ+oP1tqZu3e1FVRUv82KLL7ZFrB2+b38qmbZ2hhf1Y0XHQ2HfhSMVK6sM47koyqvc
ITV013soMnbK3ybabtKLe0It2/RAAGj1nea+9ndF7G/6AurHFyIXaxuSqiI1AvHdfAEnKTCOwvao
9Wicli8UfZY41qTIMDitDUbihZLNFOJcRack3Y7fcBZ4ZsduRQXR0+YYoqFbluyghoaeIzhRZ1/n
btFEkJcMc884zZ7DrGyGb8KgyR9OzYI2gyGtDeHaTrwDwnmwOtUwmHf8OgjiWrOD0RXHA9K9qWss
eOYu/XXmt0yFQjVpDEYzs4mblVCuKqRxtXwJlE2wDfMBsnKI4Om7yzxeen00gPk5e2M2zKOJlKOL
Ssuh36IymgsHwQwkPvMS8jLgf66duiPSI5bIiKR9zp1Ysj2u6PmCQCL6xkBPrSbEkl88MnFDHwE9
06zg+y08cjAgTCdc66xHdAYcd6POJ95yRB2+kkkwrUzLjCHAgp30GFFBdlQq5gwBchHrQucpAG1S
Kx2uZq++tu04OREjd0ceUme27bApxJQcy9ntq0+BrAc/GnXe+3u5QmyJzB5PapS0LUC6pPCmzwzd
vDV0RDI8W83aOo+To70ngllNdchFvrwZQe8wGJBmL8864iPJrCbfij6YSIknhbXqhFlXuy9xOceo
0cyihenvue0z7Joij0ZI729pTPBdtBDZaezgzLlkf8rFQBfSDJKx06Dj6cA0e30Gym9cVo3ZLnsS
Akk40kEFB56iX8nDZJZ1HzI0LY7tsjCucUayBEg8MyR8XJ0M36cRNnpoESl0HcME0QenK9Z3TYKL
Q9TK4Dxpq4Re4NcVjwA6QaOPPBABr2OQ1PejB2qQaVdMGE9R5+SM5W5VVyRheSnQBum2E0Tfep6P
5JeNzpnCYjHuZ5iKnJVXBAo7Zh8tGB3t6fK8KxZSb/3ZiskLXRGkxIENfyG33eqsn348al1JkJ9c
+/oM4gAqDAAkEqTWzDgwKpISP4FN2sstbpzi25jPyVW/ePxrjZmNRtisedHBtZE9LK+8d94H0zW8
S+U4PPmAooItnxXTIGltqx73fBcJ//9CziMz/FEwcJlwIu9VOs7OzmIfgC7fBPC3Foprk9bYBAKx
Yok3oEGzHpU9TMCpM5YoL7OYydDsQJooquqzbp2WMJqS59wZYLSkTsBsfOzTr6UUb5wVpjD1YvOG
kA4kiARJHuH1I1KoqTD2rmruGWxmmpEYuQERpYt++dFkCasiNogb5FDLnc274AoxNVSvapmbi2JJ
R30k3WHA1VWSwCQy63KgHGNhqPeDE7wiArnpHIa/FSGJFYojTsNYBfnK3xz0vQ+TnX+3fY9pn30S
qf+AubE+5Iv5mflOlJj5ZyJrTlLb96SfMQlqYGAvfpZdCQ8mdrI6j9IvCGGwiekojeaySdoFnwMr
XZ1urEd2uZChZrVrIVPKHkqAm3tH9FqY18ayvWxHr30SfZ9EMi9vicokOi5LwaR0bR3qMSXgyKnt
sIVOTxR9Bd2d2eduqNTB0CvIaFBJN0npjZcTPdEO4wkLX0gWGcksJrw6WtV1844nX7+5HYNoUCct
kDeTFEdsbmi3yHANwq1UOnbA+ujBBs63DqzNymfnWSMyE3nKmsZM3UpBHZsGy6fUIgiWx5uGV8YH
OQ7jZB6toMpuZKPWJ9lZhMzE3qWAhH0z8wapkP5K+llpNXk70Otk5PmxMqinppJJWt/Lt4aZ/ryz
SoRpn9qgS2TGDXEDiErLa+wwJV+ce3cAcJKP/eNqOHjAEvuhB9wS5t1s31d60+ak8dKcuaPw7r10
Et+HsXMjJYhJNruE8iM1o3VmV6qgqQ6hIPrM2ret2X6NKWUZUdhdTGhfPmM2XMeWaBdiSmKsY3yd
kYgn+wsEBRNvuZHJHVJuMue9biNkTt2tD8kr8pa+uQbFA5IoZjb81GMCE/u0jFuFJHgLl9Fms7xv
1NbzZV7fa8cbmMcZ/VVMB4CUgdJ5HpWZvhXw3d+7EcEus3wKiyGpn2bLlXezTztke0V43DLTnc5H
NegKca6wX7Q5DuD4pPndV+mXOajEnc0c92HplxPlUbG3DMv4buTlcFkHcbP5Cj8nftM+SwfzAB7I
c6sxt/TtSZEgTQpPez3l1VnWBLiqFpCiDcp7CDODrKhQgvLkC//7SDzArlliNHRzZu/znmTnzmPY
qwdj1bthshdo7pIkhEoQBSjFdEy3gC3TSpZ3okj9W1+vBh69xubCVnXvptMpMNcbcpyhCuUYa8gZ
qRFLoFZ037sE9l5oIHuC9moUw+sUF8VIdma9IUFMUnPasic7bETsMUHSSG3EILHjseoTP5kRbLVH
LUIsILokDAsUczAjnVmfx2vJK2sR19QMgnbk4AYRIDFEWroz7a9S4p0LkvkpHtz8QW8S5M19sZw3
5iR3AQES+xnC6ovIwdj0WMEv/WyhWM1n9zYbKvGJUUZ6b2b2SMZpToQELHu0Flt1e5OuHUqHuueh
Kv0pv5TsaTuv1cM5mq7k2Ao5RS4mO+ScgiXF6XnllsxysIvFF7kxAMMcCdHhMwMmWwsJsaHrqFeI
mAo6D51Vi1oN1cxQnZuq624oAtvQKcuOQCXH5YsD+HRBcW2A+x4K5zaT5fgkSWYX4GjShkAmt0iO
ZIjOL+laYwVZxkXviQjrJqwJtrqhm7tpjcSC5BTQUYtorV5YNXp/PZ/4lg5JYJF2SxGoeY8W70AO
MDSJtkLrhsvXxh7uuEa87rEHJJxDJmXfZQSa9aTFMIkurXpML8qSjIczAMRLcwXxpe+RSaE/uIQN
55KsNQ81FYtVoYDgWer2xLFQf6BXH/dpbVifZGJUR0Q/5Cw0yAoUuq50nUKMXutGqWskP498ogXQ
OTHdCZ9hyNysvxlY9ds9BKjKPJuCZjhrXBD7YeC3ySeiIOvhrjGlvvE7411rUl2XpbH2omNK1+G6
OAhRl/waqn9EQTO8A/4dymNDxts9CMduX6edeTPJ7GUQlozaOb9JjQG+a5pYbNKUZSGmQQwsOF44
bLa+no+sQ6RrZhlYkp0aKLhISA7mlzUfZB+ZnYAoNS35YWaTJXy3bYkL9jX7eMP5FaUznJhqW2hd
Gh4J/vgzIqmvqjV7VgYSxETFYVOJbI/pqD2HmuZdeWZDMKtRDQ/kePjVUa5bhCtBscSmCEGTua1w
3JIRFPZEOHYb8EyDg5X5npfHvm1LaK97UlzhebemSih/XP5cdu61M1s6MhwkfoSMoRpW5grLSalb
TlQazHbb7WjPNCdj5mtBDVtkN1lpPLe6q1ERLtY3PBzLkyPyhFMJVAUO3mlPVpReLgTrkxfRB9IH
7sATswYTgzwCLkIqmHDUhzXIS7mbsD6JnUK8wgFSO9UZpaF3FG0DdK52aoVyMsFz5H+z4Y6ccXS5
khUI6N1cjKRAVXU6nrzUeK4W3T+mljFeQxA1wbt01b6rc4GVc/7qzk15oy2nvGmbegak6DzRaYM+
tliINDztJZcjzmVkdOLom8l4z3TkjLxtAx99rbi3g5rMMyawWEmq+iVR6DSC1pyPVuELZhhEDdzF
Hu2lnS1WaDzKD05CkVAsWRRJkC3tZ4qH9FNfDNhmWtg4pAEYPXTerI2L6QiZSH3ySzcYthdbXRcq
Jmptq+y/sDMmXLRnSs5aSiVVUmB45BkWlgL0XMVnJNY3nyfdmEmYzX31CMDY5LbavR0S4hU/KNTc
hCK5cYhpoPRg71npfJkIuOzumBuPVrWYxFqaMTSbsSzbaBrMz5J/fihqtyU2vBhfYUE/0mEiIjuP
V9ANNUBAQXYneHEClifqSGRSxWU6kvhbA+OmtqzRi+9MDtxAdkqwcH0zvadjmp5UqZ87B3MCQcAx
GQqmHtlIc0JgdhU1x7sOWhZ2keRLd9WWs54fTbIR3xLYBweazNWL8lr53KtAkL5JmNa+IQnsqzcv
8Z7wiJYfs/YYlZGtOctBjWbDN1yVcBgFazIa8PrdzRRhs5YyrkiD8Mtzd1TGXVNsZ4cRVN8LVNKS
apwi4jpGDj0e6atV5b4kS/QR8EXHsYLq7ovpKxll5VK8212TXzWxvzxNzmg+CEt7u4GGEaH2Th8U
O1SUhUL5Vo9HEwUBSoGs8m/aJavQx/bigrSmIT4kyYq4wQOWA4zfx1Ons9WIdEVOexisiUfxye2w
d3HXLy0RM52NRjHh2w/LlJD6TPT2fJDOKuwoH8fKAfrp9k8DyVwKBb52z7vOc59lspH3k6FxR1Zs
f8BpMJhkpDqQnitwjl5z5c1trw48IMWEJaYsr2w3N42dtnsE7C0YtddBUFGGRAHVt/HiuzNTIdsy
KZ4sK4vKdVnGCBG2+S3tWNSjACQSOWcTbZRdkQ7lpwy8FUWoNm3SxytzWiN3WohuZPVQ1t5r/O5+
wj3QhnbXl1XokbgGhhENznfDN0tCALrewv3QeQT7ANlLFKaoAixFNSOUpb6j/oqaRtaELWGFYyvI
XHNfeJ7+HjMnnmD4l4XGVjGtVzXD2MtsWTgGZ5nHqu6Py3gbCGLHopjH/tYYgwxDaIDEcDc1LUcJ
arm5vwxmhaS0YgK9hvR6ORXaJHqGSTzKT2ORc0SZ4wYmPOFCrHuLHNbPNGwIF+6mrr8s+MariFTe
mTxYYKPc19FRNw0b+HqskWEiiDDmhMq9BZqYEcOWMFcZECqqwiMq2ZcL2jnZLTwmvFqCVUUuqjqb
yoEE9zWjDUP1aDmX9VS2AX0o8IyKrQozAHdWR5KlFsGZ5xU5NWjhGRdNsXjZ3gOfrwkRrdtPBSlM
oOxmjCc7by6Cr4AspLUbZMrBg9bfSEdbFKkTBbWrb8zMZNOE5MyK5IqAQOwmpVsR5Y4PKNILxvIL
RsGGBXQeS/LIx8H5LkhN/9zgkCP7TweZQXSngwnANUBrhUKYC/rRVls72Ynmxlu9FaelNaiv/ETE
7IlNqRmPnXpx7N7/3ol5dXdmWc0HYZCiGmZAepbjEoCh27VL50oC9BgI7pbUbvS+did6tsqk+RZ2
cR6kh2DwxOclzZUItWuYzonUYMJr08VwAaSakr4DPrvl0ukbi3x516a7EetVjXs6W+ONAmaHGt8P
ZvCngWEQTggymn61g58vaqmKeO3heHBU66ygOauGhuxqSa14h404FWeuBXBvp8akOjoxeWvhOqMQ
3Vm1kXu3Hu6XFtWktWy6wZqZVNCkvAm04pCjF8Jdvnhe6jxuYKKHFLoFJZYtlBvOJMe150C5+FgA
4hY2Tk/n8oJEgHw+K/JefjabhFN9zzH289hTZezXGH5sZM+D++BnxC1xAEVaEcbo7pcbVWVjg9LK
Hp5Ss8Xi5xJ8Jb8S0eWKa98IpuWKqlc0uDVS/T5bg5WGeh3RsyL+hN7da1rkoc15wp93gtaXjJou
MbtjXDf2BQF9gkvUln1GBjQy8u9UqQZKdDPNnG4N3Xj2rOZW5fg80wsYvj2Z3TjhAPzszRF6a4Fw
nxllf4LFn7sulFOvNtSprp2iYoHSBTAXDAlJfeuzGU+4khzFaVrnHNlts2qKiMgky90vwZoTpwgi
gYaSoLaPKpPMk0gjgR8Psu7K8tkUpE2gteV8flR5M3rhQBAX9ikWMCt06etpcOymP0Z53gxU3CzW
fPLeMv1dmxWpd96NHH83dxA04IJpcRZflDnlK+nmANw/j7qx1jOg+35G55GjZpTMBB7cwszFY1Ia
K54c0ol1i1RZYh9NxCTq515mE/VHytGaxz+DzZIIs05eWmdK1gtTWkOxb7Sl61f2kUGgtavrt9FS
zZZnlHJOWyaDoQstYQQMolMc70lIwMibuyR77tM2F+qZ3kEbX+eDX1Ls1gBq95UwG4NUMsZRuzln
jk+bYFTNOwZ7bRy91q/wB8zYvl6yAlvFCb9qR33lSFKfcj5Rcu5W2fCcZbRHQvLPJPhZtsU0Moys
Ly+MBaz1+QgkMOh23nbauiFVectQUrHf07ty5Cfh6GK72QUW6NEx77VsXUxa6TKQkFgQgWovbS8v
ppHA62NszVVwKTEVjSxqiXduOGL29uk4emPYjST+3A55re7p+6YsxwlUauNACoBNjrHyFZTLzZK8
VwlBGzssCtP0mXgPU11KZ5TDraSnkB9dLyZeHomgk+9wkiyvAg0w2n+hTZeWGQqBvVSZ9z2bBouO
M70NIuApJCQnzWF0JRluRWqeDwjmvbuGONaG7T+nxJ4sl1G72Wdo62pR+caefnaKmj9Wc3nSvJL9
IZ5LXZGg0czfKbtRLrdjPAR36TQLwgEqpeO90pY5R+g6KqT3xkxM8q7JOc6HZglw6Q0zYLFQ6Cwi
2NPL3HBjRJ+TdzsyCQuZnycP/kr5FBGGsZJNvtFqw0Q0OnlHX7TlrtSie4D0j6dULp71sMocuJhX
18bDSpB1TdyZO2J1cZTXHe21BDXeeHOP3rGG/4qfrsnSM3fq8yiu7KC56Cwkn7vOXMVtKbWEMSA9
rOJmObyRTOpZFyuTs3S3ZI1xq8U4sf+SpPYgOQy/OnYClhX3hvpOjCTqVCdX2riPQY+CUAXwBFAT
1f/LIkQMt5Yp0MMS2I17rn23WS8C6Wl1GhfOkJcDDrD8UPSkFB+F8IaabaVYp2zfFmQd3TR5Srag
8kbr0InF7CkrCV0JtpYQh+keShfAzjd6ZJzASTfGsYedyPEOMatldR0ng9psQzF5EE6xyvKQVATp
hB1P983axe01dVjJUbnzocY0GiXsMTUXl5wRnbHDoxVyXlJSZjUnV46yeytuOH36HGV5J5ss/kbp
MkAFYHOFM0+W8bnftsl4mJVMHlQTsDMHFX6iBRY+XfLGkHVEANLa7qtG5Y9Nl6XJcbbXliJlMA26
vlVS0M2xSnLm0ba9aTV3BJUnJmRgB7Z4WkfSjY0KXCtUpGtOxUxFTFq1JNwjODo4/Vx+N1VAkocP
/b7gsVwrgaPPHMsI6nJpneULNN+DM+hSA6vLGSnt+NfL8aTxuzrYHpS3Opeiyij6s3705pvcMLF/
z3WTJQcvhXr2UA1WMe3beO2ZfyxgK8Ia1O4aEjSkPpeVT2xTUDKk3gU8quMFiUAcsz06EBIbMkw9
juVDVxAo4WRfghmmNEiuKvhSlqS37s28R92MZcDk+fMTURa8dMQTXSvLXaiBA5GYFz0CZ3tHyLj7
Dn3b0WHNP2cR8OKhv8p7jJA7sYrG3MPTLs/7hZlpJExB+hCsgQsGeVjp5i43L4hF1bzy09y8mG7t
cYDGrzZTFk7Jo2Xycl4HCXNr5gP5cuQrYXoDhz5x9xadQy8KjG4l3rtwGeUTSAj2rVlJlx7K0lOX
LR+E6lrILoP9PiJxZpygk3OoB6I8rjVy5F22WG5/nEe1WWVWi67/ZALIOO/YE3GHAQL8Yk8lE2Bm
H7TZ6fbQR2HEacCgH4r1ESp/Q7QAmT/TuYw5gJ6tvkd1qOpeg/Z1jMGH1JXo7HybfyP6zGiPSqJ/
l/PZxH14MruyWPdJD0mc9O+ps3ZjlRIXhMHy3exs1IwJcs6VMinJwMNqjcvEbrItbF1RIbeA7i9j
zs8EWi4D39jog684OZD9aaU6FNmHmtntRqxtKMA3s1y+L4qANEIWORN8FJHGLCBw/M9LRt1fF+Jz
8z2RqDCQkXxt9RddmHKfalLgrlI2R31AwQplu2XvvbfdCdd2OVG5RcbSVO7R90SCNyVgMWf3x+B8
W4yaJ9Ics8YidneBvUtizL0wYyM4uasDhr8jwMtgx8J2HPVZXvb3LRUOc7O4NN7XhWDBE/Z+56zA
oPREUZI7UcG2XkZz5sSPwN1x13GvtwPpmrM4LFYqB3yHsVz2Ph76+DTMIzZBvItWeUaXvqZZ6Ftp
0p1ynrdnj+n7glWKJtIeUQcWlt4kpWFXFlaSP6SeZzPih+j779Sd2XLcxpZFf6V/AA4gkUACrzUX
qzhKFEm9IChKwjwPCeDre4F2d4u0r9nuiH64ETfiypLsAlFA5slz9l5bx5vYdeZmN2vXyZ515wbd
rVOb8TmIOYmce3BARJgBlOI8Z4h4PNFAcr4W6Wh1m6WYBLlRSUYINTXksBMSS+MnJ2n86144g95i
5WrvvDQhTE5V8PNog2GDWjNvBIKua1d/Jnxs0vvI7BznojGkFxwM1IH+oa81l0h5M0Urqqd52PUc
oKcjqVO6uk7rOOGiQ07yV0NGkOvGx6NKmReYNpD+oM+rbW+MFi3XifjI9RwW6ozrvVF71Qdt/bUi
wB5/FXR309omkobOI5KA9ivpT6pfcx8Z2CeqdOvt3NfqkmhU+RKSBvZ55tvDMAyV2pBnx+Wd3Vqt
UldTBqJ/5btTSUfX6xPEMk5AnEYM09g+liknfCb7Dh2gLcGlumT7M9W32iPTg3lphhFvHHNRUKYl
5TMUSNS2BYoffz1lVZ/sB3bS+kJkBHKv5xpZ5MUcRqRQB1bUWmcjcvBA07ELbLWW1VS3X9QsaBKf
ERiP40ZWQR5+UVFOJQJtIxw78F/e0Mq1VjnnL4sEUX2K5gnyMh7dvN/1yq3bYwUfYLgYU455W4X7
Qx9c9jRAkG0qxY/AYaHc6MiGUOFAukmObUc7bi08L3mxM82AtGpCB6ny6DYA/ynWvqeOzhri58lr
IEW3cdRtP8ez80m1WmeryW3iCICPm/6A3hLZjCM4h12ky6d1jWF/Z8BJD6bRta4PqFT6ak8zq+nx
o8+KbCmyMC6aEXD1nYZl+sToL8q2UA6DctUOQ00L34zkzzZNDeOKVyq7Jw/evI8cV39VXezcdJy9
KGuHvvqGmCnJVtpWDZBLx8lvB5t6YOPKWjMfUDM5gKqiPbFQlihQYmGNP90mCcI937Fqj8SWCr0t
Rubilwnndf5imWHTYLIhv1KG0W8oHaauZ1qdFE7IbbBw8zLnj2Iy+KXBqQ/pdePZzKJi2LCMIpq6
N2GBiiTGZTdk7nlSRuLtSlRhzSXyyKjhUGvDGrS4S3TqRgKlCTfw23Bd533L+lenc71Dz5f0e6PE
Gr6t6Po/1qMtkChZOaM9T9vYfVxD2AU1NQab1RSxRxwIAU85zzouG10c1aN/RrUNOyYEoGAdKJqD
RxoNLVVBaljz1kVQ+N3FaMi8FEQOR2NcwlsbOAbMSmRdz21OuMtNRAJjvTKMwmzEOtBOjZHf78V8
aqMy7bbK6ygnDLcpGZJOQx6eJyFyxGRSaXGas0DSsddVeQppsecbUw7yDig7Q9scy+WJbz/xsRaG
7NtpoCGgp23RkD5FTbug++dqnYFhz5GOlrGxLmLag+t4oAqHpFAD7GHl5vznzXxPpwTPKY0sEQdI
8Xv+7WM0k+O8NwqGmetM9NW125mzu1boDz3+86B+wSlraKtSk7ZLYp/HPN83vRpUvG/UG9PLohdP
tWNOOd2nD6qdqPKbrAX72yZMNddJkwiAQ7XxEnLTcC+axF8HMs1+WhK1zK6rPRp1GjYR81lnmvDr
F74gqqSiD81lxfu4SxWED7Mkd1g4hnszDlSAmIpL/bWnHSHWHpXTXVfpzFmVyqtDGuu2qAAJ5U62
sjnw3JAb4l51zC6/8Biji9GJLjkIhmO9hFlGHLJoZdmfpWxKAgGZ/3os7Z3miO2WxY0Nd4LGVeYt
JU2GaHBVu+bwGHD6h67hVwTQMY9or6Oh70b0YXBvVqLLYBa4cnoxHeHcKju1n2onY1yTGAHFj0+P
9Tqdx0puw7B4pqOpjqnux+lhiDznWRNr90PRAyUfr+zIJevN3txUWSbuzFFl0XUBdo7WYc/LtUlo
uL0AhEntTePNMUfOMHdfHGKmjJvGtztrlVqooQ5EMro/PcIhyY6w83YH9qFCBDUPJWXYJOJLd4xp
1LcsDT4HSILmLvCAp/VXt7XJITSDpMiZiqaTXiXw1IJ1ngatXll1NzE8ng1TXZPzzDYOukMxYXYC
P0dggobgzOBEzRsLr/CAz65oeFcx4KfU8ZVz6YHwAPAbK8o7VMUUGc3cxT/J4hAEGXJYbDeoZLpq
h67LM45NKVy+45b4jVUeysHDeEw6QcLxm+z5nM7WpTMyAxoQ7flrkShxxvzv692E+fqmzC3zp2+l
Heg+0qT5psK2vHSkBJIfzuP8E1xRem8gYoZAS1f/O9tZj5rCwMKw6qTW87ZzZqtAbtAlzeeFaFEC
4nBCAhNlltTneelA/4zjxIxfaq+O022eR2mz7mQJeSzL/fgb49E8Z3ZOIh90FSrgFbxbxFeRP06X
S49mIYLo5LJG/JQgMzXL+F70bkR10EbOvFekL4oX1AVDv43pz80P/Bcnd1eYI8ecoFR0PRmMDNl6
1gWynLL0QInEfZfvinj2nI2RZd1EuHTeTvLAz0EvcHAqrzzmvhrp/LcBLX3yPjhqrESMT1ysUTij
UWsl9ryt0ZBEsKK/x/yNqU1EmI5J7x6ZQuA+VG6QO08+zJyZtPJ5ptk4KGer4K8ERD0VelwXeeXH
RxD+ZfqpFUV3aoNBpZvUW5K/pwoQycHsjSQ8MPZz0g1Upyk9zDxn6ZUfj+QhYeRCuCohK5CpaNoE
M0xOaGYU/YS/7GqbOpSTWiJCQrMn+tMAkW1aaQEABQq+r3Wm5vkw+KHZfBnMqhTXVDj4sBJ2svwl
maVTXuSN5TSXRjbqKL6csrhkAmql5VgFnMxKb9444QBGzUizSmw9zuzeOQeHFB4Q6pXF2Qg98p6Z
I0xlQHSH0ZWXxNsiG6RU8jDTVK4JO0zDVQ29lU3h1yOFjYqQTTJ1Bta9HXO6hLTCTk+xQxVhkG6z
gWCQty+RrJPuorJnQm5W7Qj3YRU2Y/FCLTI0u2Z0kidAqfgM+mpmjjDygHzOB6Qim44RFB17Y2ye
zbkIsxuyJH211Yh18pNvRDF5NqXWdP9dOYa3U6kb/RjHltlfToUo+wN6P9LlCz0HKE3HuDTFfkpN
5zEJQ/tny1Ocr2vbIQAmJDlrGUoOHbkwHrJIY2WyHzYsVkad3VW8igkhRTE5VuMMwutssmk/8PiO
DcgwLX9kbh4HJ6vtBrSZU0vUfQKJxj+SEd2gg3ASMux54ct8nWgJRmOSnDKf8zH0JLwLzDHrCAF0
ZLKJmAz9jRziyyoeeE6u4AsECafaoHtAyIbwzU5SxuHEDcagYETu0ZY1+HbZO5K8J0wzTyKkS3Pl
oqWIFq5nnRTDRcHU2wvXONtUe5hF5RhUwENcqFtUKTltiVnaLwF932RrJuDU6O8U3GBaGWG8DaKi
RQVrFqmDhDRD1VVtEhON106qQT1GsY1EIckRA+xqgBOSRrRbDRdO5hcTATelKncdrZL8IiQ3tDgE
5NQHmypPMzZ7IyWayRqn1qdB1wMHWYXj5Ldb35nwO6sOw8AJWWFlwozonBIf3lQgEBI9o8subLS/
D3zkVU8E1lPBcP6ZmgOZrGZ0QpxdQJGaalUxOYnncMt8yZu3qB1zaiPC3FjwIw7q173ZuXAraQ6Z
CL26pr2UwkEXyVdtYtAVupNIG3E2X6Dv8PQn3obU+myKcRlQZkZDEl0D1SEQVQWz2AhMeT00c40P
1WMzO9ZG05Nuz44Ow2jG4NySFujx6sU0tHK7eISSGdYn8Bs1DZw6N9LbSgC35yRn0wMqBbHQD207
06dH/x62z0bClPAmrYKy/dKUCETPvkgmzIt+NVZYk0sZe99JGWFGtEoiGuIW9VhOm1poOTLvg9hW
3LZwNvoHgGJKFNg/pIEuZw5UN28tmabtk0tbkSKPob1nr3HFkh21milyePo1TI9HjerEpQisShD/
QgRV/5nn3xzIGjczvxuAOY0iv5K4F7L9MGUIgoyon0JEQ7Qfhw1sk6Y5JmmVhxcTwVPFfqqqhh4F
c3zve0lGU/ygrMw0jr3LOex27poJ+UodpJF1PWur1yhE4H0/lV0KEqUy4yUQd45VPS9ycVTy1LAh
M+AMdks3ncrQDdP0JMsQSvv14GcDQDUtjaDZFDMzkn0lcyO7osvWlGdGlk784CpkNKe4jFp4jm2J
Yq/I/dJftj5xzmcAPqu2bf1j7BbMeVyapIgQ/YScptir1IEDMIPDmCoOJUiDWBFXA2rBFfFM8iXr
KnSDQ8rJeOXT+yV9SHII7gb+4NSbHLAMdaA0DBUKJgdpQLDvxiiU4z7QVKvVJz+JaT0dkz4pnOLA
IETkzTPJZiVvZAqYLJpOXmVhDZidoelvB9PsCfBEfZqp7stAr4XQiiFPk2p6gU/G6W/H0uaa3YUc
SR0jg2nsaJOxgTnEp5NiHctsN2QiIkMziKc22w755CIErWD1UMZCNUcP0LZeWLN6CuaB7MZh4xqo
cKN8ajflOEfMIUkMCP14q027de+CIIiSZsWI07PbIwIxB0KPLUy2ioFr8z/ZbhzoQ8NgZd6Eqg7p
i2ZF3qy0br19V9rJlzrtGQPHZmjeanvOf8a4YvqVk2jnB9vaIClJa+9BzUXw1Uek268qZMWfk97z
96Npzc0hF0b61WpqBxac4z9GbRENGGLyNiHfN6I0WA2dM5ItTZseF0tc1muAx8EfxN1/xBz5Xzrz
/83Scy0TM9a/xoocnuMu/hUq8vr3/6CKKOs3bIgg/fHV46DHCfUHU0TJ33CiK5tsXNdU7HZY9/6w
4gvzN5OQHsnxDLCaJRb/+B9RPhYpPwvSmPkqtHT+jvNPrPiLO/B/fFoOtAibWYeJa5Z0Bf7vnU9r
9hrb0B4RzsUwaA2dLi73cer5x3Kim7cKcZ9eqmEwftCp7q7dkfTCzS936ub3z/o1geqt6+2/rkBa
juRiwDUvVrVf/ItLpE3Z1I3aMilOd5S+JGxFYKFEGnxgS3vr4/v9k/4IXAFnTqX39pOcujGC3NTu
NrcsjtLV7GwgCucf/Dx/vqPcU2y1NpMZW6r3cP7IIyFb9FJu6buZ1005QTqrUci36Is7U+4EFvVD
TYT2wjlCnky/LP5H7r7lB3U4BQEplQJrnv8eNLJ0clSSCLmdMGBtK7d1L7Mp8DcAXfL96DrFemk8
f+CPFv7iT3z7LGEvx6CJn5jBM5fw9v6i32bSbTbO1iwqoHukr0Tm0ZAZ8M45Anm29UeobUeAWZrt
jYA1evGmw5btV2kJMcqQ99Vs6okdJXPOReXSXzAHt35mRspRKCtD6iUaxfaJSTptfiRVdKzHuRAM
4ex5TOkyBXRTpqlAy8mVWt2eQCX52fTKfNwvLh6FZTCJ5fckakk19BZZF4M6HdxH9hJKWE7Jncrg
lXppnQ47+Fh+d8gTS8LXrH33Lpz8+OuMQ8O97chPze+xgWdELDpTnRy83nCfQof+4xW+uqi/T+WU
7WWZ0IhmHGW9hrrbTF27fHhQnHKKrTVKv7oKwJd9Cl1V0GyMVXI/I0629r7MYNG49H2IFW44em0L
EfTPbp1YL3bo4Dhyc22fkPKOI1px3x3Wi5fIXdcmA2xQuOTNeP3cYvhR3Hb8HlEgEeEynqWRm6GZ
Ig+exCGoVRBPieelvTR0Y59vRIf1ezGq1NGmK6vwWDTkn24xFNAoh+6W72JPNdZG9tOMCCzonSsv
isfPix3BX+r2GatmBoRP4UZo1vDRvJc8G9FFSc9p8rWI0ebOvpXszTgN2IvdeRrX5Fe3wIGy6gdb
GMNlwIpsWyPyh7VAoPGTyb3ESziNIyO5Ih1uimb4VoKpBvGZlMzYG89h1CU9iJpBF+Tr2WitQ2No
MrWJuoxvsw5pqN+6/mODMOeHbuIc7L5h+h0ShNl+zGww2FWbdXslDW/RbqjhlBgLPBnN9Y2o7bJa
xa2QKHB8plGKFujlOJK5zMTF8m8H/LCERMYjMgULBzQndSwrm1KodhvQsXHXyD7kvCb2Xl8RNYnE
SuYjNGIfFR7HamFEX6p0iG6rLF0mQbLyezTB8G3XWZstNhZvTL7kAzetWNG8Sd2LHl5bvarmWhYX
I92m+eynY5JvKpH7d7GiiuBQ5ucJ8e/pvIdPaAxrMXlOvemDAmLTjKdg3tA4JY1a6iz8Jodp0Vb5
GYJhymHPXXcDE9PaL5OXSpVpvsZeaObbyuGcuRYI3eG42VD811OBQJXA5ra8SmTR4bPMg/lu6qfy
yetm8RJ2JTA8AKABp9zEu47SRLn4o6rwvu4Vz3iirfaHKr3ixo9NaS7Wy+R2iq0u3CZU4zCL4pzi
0nMM54s0zPxrIxaDJUmri34qG7628J2/WaE51iwuFjWeo7G00UFJc/NQAQkIILk3k7kS4GPttanC
Hp1gVo7WirUcpKVpjsyPwLLznlgq8W/cwYEVK4bCegjywEabUPQormkgcQpGvSqu0GwsnHqvw4OZ
9lPHr3FcjptI9AtNium92MVmWcmN0ELRXYj9+ak2UH6DG+6KZzxQRAqJqCuTXYGdyGUho4++Kwew
WLysUGE3sWdHNJn6ZkJgULQ+8kCsHOG1XTFxWtMfpyHnepXO8Q3ZFRJCzRF4rQQb0X6G+AqqlncH
pa9VR8xALfA7KzQzgsVl8MbnsW+wuKLkqJhUjxU/WadsdADUDWG4rZPGpmMwaDNitouveV3phMaG
psfwjGY2v5l5elGhQ8TH3tCU87U7QXUkQWEIXsiTT5Cph0P/lIWG+bk2HCRVJUWAuRodRVu2McVi
FEpQ8G6ENBuPHsVkM9RumtTf6LZwPtPQ7BSETBuKcuF6Q3mhIRmjhksb974HbUH9DjYbUy4jdeuD
Xc16a2R3OC2YrmsCVgAWJi3vPU3Lcr2eJNvQ22a9JmRQtiRofwO60LLGzfjBT2zDozjWSW62m9Ey
22Y1zcJwdjULQf9BbbHY8n/dYV1AQgJ6i4M1SQIyeodd8ACVYn7JcNPWvXObtbewIZ0LsturO6n4
5v6+MvurT7PJdKHTQXlIjfp2P59LPZdui3c3zmhsa5HPG60NbzfYmbyMku7H33/cO2bAcqupZj2H
qD/bhGfx+ue/VIIYC+aGBU1uhznsbyMvRlEdOb2ia9P483IgKtBNanrLZGAbk1nciw7ZOfZsXsNt
59dttqmlW02brm7lpdkXLQMK7Grklg0F0Q5QyksmMRhtsLpPYdz9KNiH1e8Yh/+PU9C/L5+MhYvH
5V+fiI5t9uM/yp+Q194iyn7/9/44GUkgZWj/fHiLyuLtFlSUf5yN5G8eCgHoQfBFyEORC6vrvzBl
HJsgSgAPg8JDis7CLvzjbOTI3+An8aw60PWgn8F2/AeYsneVPMci00QZ+ErrW5ply3ni1+ex1Ng2
O2yVOVrOQxc8j00FKQHk3mrZzG5VmOy90Y+2ZVU5H7FA3q07y4fzrnscDjlFuEzp3n64Kdi3hbaD
VVnVRLKLQA2HYjaBxiZueGxrk7qz0W4H2j8cMM3TyI974g4zU7cXZP2l0brM0zZfO7IHGuGm2anT
/CYUqseBJtQmiqLaPHF3xaayFeZtlQY3MbKvF17yckTHVOKfa010hY3TPbBQI5qmP0tBjOr6e2wx
9KSusIdoh8xyISPHotx6uJWwLDTTmbaIf5tPefy1myXOnBA0A3MbJOtfCCjZuTRlng2zQOSL2aGn
xkFlxayzpkJqhCp/Tp3FpMrRvvz/ez//3boUC5rmX7+Tn7CcRv9BbuWP5ze9iuXf+v2NhHPzGy0H
1ntkyzYdBv7k9xeS1/M3ksHYc8xXbN8v76Pt/eZakLd4UBX2Lvam/34fbfs3hPsA6RQPMe+s+49i
h1/jff9n+yO8kktbIkWWyDgSycx3G5KTEoUyG0Z4k7CC30R0tNaDQydtMSBxiprJogyHjoMA1v04
1BUmm6rLDrkxdWe3zSiiOFN5pKM3+rKKRL00yqELMJGJ9oYwmZz8cnv/orXxrnh4veBXaiz8VBO+
1UJhfLOCAJZSkIfDmxi0zK0dIpYYCZLcZY0IYavkyCgkU/ACSjXDcbfc1yHW0b+/iHeoH24a0g3B
HeN/fH3vd1UslVEnVZaR6OHK62BW4jkfrPooiYVC42KmEGTqLnr4+099bRy9/a74gtDz85Mvv3jf
g+A82NYhpK0bmpGxe91pVTw5uSuuJgGGXuIAOc8IPz/HaU75aOI2QqpZMVkgixRu9o6TkXcrOuzI
cNbDYis4cX4AsVqqpXeX6JsWRF+TrpBDr+3tt0NFj+WmKrKbzp+Ks2Y+Tle8pYBzxbBMRGtlHXU3
Olescei3PrhBy3/9/adjZljwSLxRMDnffnprNgmLf1vcRHFzlSB9/MzIIrnq2RYujaSOL1w3w/c1
44laR9JqWPNtHwtXnFykU2RtPrgc3uy3l7MQp0wXiphyUXi9D0ubE+VXDtvajawyXqkB0eLLLHsY
+/7Yolo2QucZDHx7X/q1WKNEJDiAnv50Do2yCC/TApHNph+m7t78+Jv684tEoeDaPjIYtmPlesvV
/7IVO0aCmpOq/5r5Vnl0x3K+8rRonywLan/hYbXzeh/exCy7U5YkxkVplekHt+htOczLTAtfsCPT
2Vqy+96vPrnIWXWcoL0OIR4/TT4cKwYHXE7c99WTpNj84M1dmrzvvhMiohH0KlssrcT3GeTE3uaM
5hx9zWK2iNyixUMMmGEdE3mwxrPvbiCnz+sYFS22B6/mAAIDNInGD04C1p+fDjBvvMREXymwYe9b
e0E9eqFReeN1ZEbhufNaf1f1BC7hDo2oQxwzvsxIvdlqNMrnrsAduIpj38VEqJidGAMdkmR49OLw
g5bun15hm31l4Wsv28wiknr7XODiDCtWOPMaFlG8t8ZhmSrbEc1jwDkWOQUrrMgW3uc5Pnzwwrzt
W78+DvQMKDb5VPi67x9JEHtEOclOYlWv1H01QKIpuwVr0yB9wUBIAolsB3VjQxwjVwmMAHMzlAO4
/NWagIFqMxVaH0hYLw9eqLrxgwXmbfX6+/UpjlJwzN2l1/muG1ubrQ/vVshrk/7Mfd8h8yzqvv/a
WVFzjpy4w4WX4oMseOA305y53z64QX9a4GwwiEsFa0kug7rh7XdjulnqLiLk66D0jYd2wqIXe227
sQRI0HLJ9VC1FV+GDTKIVc2c8wu618TG2efre79szA/e3794ht9czzt2YO/VOSPVSF5jInkMo/jC
8pOfH/zMf/FQUP7zULLZs7a/fyg8izAPL/TEtWqm2Fx7c7fkIY4lLdQgPvdhFp6TVBkIh8rqaUST
ewjnoT4uaVLHKIK/sbak1X0vi7jdWn7vf/DQ/tXl8agSJOeyzJvuu9elTezZH9zEvuYl6e4b3dT7
SaIhYbQ7Knv7wc34iyfQoYoUVIc0ECDovn0ADIf0KLL75PXkDKyVcdUOX3qsEycvb8eX3PHhy2Gg
SmnChumBvWPYStUOZ9b4ey9GEY03i5Cj0GuLTeS2hItZYZMdJ6AbezJSsgNC7+HDCM6/WOYpf3Gq
AFT+i61mZriiHdFa13Vf0Q5MeoMWNjQlYp5HLqmg3UPDCdbciUlC/5mD6He/onjpe8v+2WkQMuh2
zA1APQI8mMR/Hqy2u//g1i7FwZvigVOxwG1LDez6HI/fPcuzN1tUSVwkB8EhWWsoTVeFSoudtLJ+
T0aYf5z8JfwLjfUVGgr9manvJi8hW5Fz84Oz7tB+sN4sZf6frmnJOTAJEIbO8/rnv+zRfOYsibaH
DjU7zqltre4eNX21CeJSfUpYgU+wBrCpimReK8AGX4duYFczBg9OQ2J/MrrePidl19072tMvMor+
T7ft9RRjS7qtTOTfPpHkZ9miRnxMOaqtqxq70Y2TBA++rsZT37bAuJIqO6g2L0+mb95VTcVKPrve
0arm7toIo8u//x7/VJvzNbJGUyPLZX99X4GGLvL71NfWtV9p5ySLuHoagoryKwOUtZqUaD4x6vmw
rnjbW3jdGtwFoIrK08VE/L4293tcow1BZ5hz/fCb6Ek+dnrEi2wj7dYQs74lTdI5NX6lbm0xl8fo
tUj/+5/9L2o6G1w5pDTugQR5+m55wH0xIoxLrOvUE/RVEKO3a0Zo0RbsH9O+vvxm1nPwbBcj/u/l
94u+a/f/+CI4l9LblcvZFvfa8lD/8tCqvsEpjv3tWig3IrBmRjY4e/IljSU5WcQYnqsxu5p1tsQp
OJTArfyI/P0ua2P5OrgGRrVwgrkQySH57TVoq+pUIc3rkZLC3o6uWT3ly4sbYmxE1pvH7N9ZmqI3
neboSka19Wks6vLH0nlf/AVO9RSEuNHWrW66+9Tu26MxSHGr6so5OUthGhLWcGwst73PC10ecTNJ
vXImfNe7ZZorKF1iHxKRopx9PW4p1EnioxWCGfif1gjJj8k3vnT0WMLe1QRYOGqws/qPNQL/NkWS
Ag4O903dTnQJTw0Klk0Z1s9Jr7K7YjkF0kB0Tr2BYLPEGIw9UkznpmBkitwbcY9Rr0oft2LmOAhs
Wql/NK22r8rOeWzswTmBFtVHbAbqJjZaXC5EfK2xJCyul+WkM462fV3P2ps2A9AyFu24HvbofJjg
i3G6m1gyyO8TGeMYJrMrazkUEVzIwRRDLCo4MANXgxi2tTsbp6FL6ou+9eqVDzuQMF9dPNZ5qG4q
Lyq2mGTLI1bN9NZB7smDb/FspW7+vUPqcce+Vx4Nvqqjq2KLXOyp/jz5Vf9zxli4rWbAYPkgQlrv
cb/3odXu2tEov6jBML5V+YLCi5Zzgc0/U4uKhh+uKgG7KBxr+yQCBhJk3rinGuNRod7ybgddlEeP
9sAtMY3RYtTaNXMaXMhQPZixcTs1kdwDrCSp2Kj6+KWEhH+eCz+nRd9ZV4lVkb6ICPeiUcT7ORwM
R6SbBBB06oKwWvIaZ0G0cDCMp1mL7AjrUd0m/aCXRt9E9z1Kr+Ilpi4vkLCmeaZPtY2JaIylQdaf
/oGqzb/Sk2AcaUxBdGwCT+BJzp/ztPcvqLaMXd+l6O0SK7r2fKzhTB1xURd9PB1wlt1YGTI9t5rP
cWrgNceZXR6dZWcBDzTc5UnHDkRT6QsqPeCHWP3HdRMpfvP1L0kzK84ViKFPoHEuggI0GPoBBKlS
x+GpGf3s973KrUaxNtqONbMjXw9vSvUUJbUD98Atb9IwNve2k/LK1Rg7byGEYPX3l7IwjgQa8F46
p7qvuQ2vX5pdcyMDGm3fEmxMl5yz1L5osQP15DVi0ZzC+jBpC615e8LsUn61g+EyGyx14jvt1ki+
CeHS2t1JlHKrAIf+JjMXl5Gcus8olOEQ1wiAY6f1Lhr89WtsmoiGRd0yV8bVcHrdjcLaRTxb1fOM
OBfgGmqE6tKa0v44S8+4AL6QbZWW8ioWcQk5dRy+6bKG6OsbcDcdfAfxWMTQsax5R2JrtVFD2O3p
7Cq16vzB2OKI8C/x3N4NgzefCxLgDo2W6SY2RmzzPMlIOMIBaKOMrCd/8FB8mNjUNn1eod3tyJ3B
tG5G9wisODVMxMxtoHDhDK0a+dAyfvuptHE0SPk4mqnvnSIX6JCsXbmOdP4FB55gKQ2e8zBL77pR
qWfdR49BC7QGWXy+J9pa3WTkt66rptCH11Ux4jW7Zxva0Q3hwmJ4ohrv25qX8Xlmcb6qEcis2nb4
ivNLuHipy+Glwat5ZO0vj0ln8k4a0dDYDK3sZ+3o9p6yt7uXjcmLoRFvMiLPeAhN/BFHDCXRc9qw
+hFWDnlAJfRcBkUmbB3h6QvqYjdB1aTVXsu9OwTzPcF2xdafwmkHvDMAmWa2N4mOpt0Ej+3ayLvw
OKiiuhrwkZ0MiPkgFwpjKjEbz2y6Ss7T1rJzUMKNVz94iRlc4UyIOI4plhewHeNWddNdIPwak7Bb
PVVRzULYjSFLSsVzvZ21Sx/Ndthl2iapn6La5md+PQO93j0SPNwbeF0XBKTkL7B5l7ggJ0r2WICB
knlRekmoVfZCUo3zCGBBf8/Dsbwcjdi7duEhfxJ9PV20WjgI71v7iHFOHy0i7FcqAAA3x8Bpyx5p
QTgRO5oHSYWkvwEBl2TdvfKw0hQZJiwUSZzAXpeyaRTdfQUPN17JOBOHCC/+rUgKxQlgdC7YcsQX
FyclR5fys4jNSzT+IDOLAG9RZQAAEHEGSqdMzzY2tot8AguTknUJpyvlaQ4nPm2arArVQk+Hppix
8KBIEpsWLfzZHf3HvJPVD1JUaakppBurohjMp9KN7wotpr2h812QRMPJY5R5YJDDRB11zWVnw++D
v+4c8FeSWT1AzMk8zCdx1X2aGKszRPecrbBy7zKP8hvX1ckJx5Rzi1iAfatXfHOvvas2QdS+piJU
e8Fyq/PhE7rEVRnM/paidP5BnPV8if65/L2ZgIKKxR9E7h67DPY3vqp9NhDwDZLS0OtIISomONtd
oXMwzxxus02f+u1+MJcIyzoJ2duM6NHzqrNrOMlOh6E+mXgzMVGXJtaJaNx7XT29oE1yN3LE6rpJ
5gZR1+x17b2RLB3kHmjOpgqs79Ic2wdZVgbaDRT9JzuwxBqzHIfuNpku0MehggHZhoAbn+MUgPfC
u77NZyzOjS/TK2vsbVzhKVkCY6j39WDCbc31j9Idx0vLt72L1LWhrdeOdZUpGX8SqelelBMxNJMY
gh1BNcFdBnDjJAhvvM5IW0V/jvqat4q3HveBee8iPb4emzmkxzxZw1f4QO3n1ybIa7m3BJ7e1mg5
fswBELqW6Ot10ZI62hqui+sTKSaWaOvK0lzOSiTYWiSmgGtFGxmCMg6uDljPlwz288VcFS0pnKK5
Klma9xxryqMyCb2F6eItJgA0eH1NqbkRdlsefV7wh6APCEZlfnM5vO6QdTIf21HWx8qGi0NvUfg4
XxCPIRwGs/2f1J1Hc+Nol6X/SkdvZoUKeBMxPQuAnhRJebNByMJ7j18/D6iabzKpbOmrZUdVZGWl
UgIJAi/ue+85z1kq2Sg7gZJ3h7Cd7mUEDzOvyJQrlFHGJXEU9OG0bI4VDZ5IFHOmGtOk+RWyBVS4
zUzrelA6fdvk4GQog6RbUdDXadRhVgSkBVo7CwAhBG1oXsKpnqriaQjQebr+JMa9wNuPfPOyJ7mB
ANhYBNZKWcEmopzcwEWGhRIZS8XKI5JuTB4n9t/XUx2Zji1RrOW0yerdEb9ugMLjKqz40xE14taD
zPrgVR5XoGUi+LL0Ud0wPfA3ATHsr5bc1/vSihpOV2WO6xgH+DaoMrnB91IVL6pacLjYpaWFUL67
qZlcI4wzhQNeAB2n1Ni3QDLHdJ25A6svCa9NPmsVhO+21OpYJ9WoRXA+FL3Q7EMcqA7Q7f6qS4MD
Vj98AcRxV/hpsR5d0zqu3jButQ+1rAW7LLASpEAF1YQp9vgbT10e2JjyW1q5woNI1ZvZYqFUl0qT
F+9ZKXepXfl+vIZAwX5cNoBiIm2pA0f35GCd1qiXUm3clbycR1YeCEmtrtGqUszsokA8jNEhF58C
SOoKJjO/2/ajfAsQSL1Ck3IcQu3WiIEOD0pvrllHgTc0HS9ewp2ke6iIEvCnmYtpSKbQmEPIBjqk
ulXqUK94gqMnOP9z+MCzBJGkrRj5leaK0ZqOLPyACsdOTPjoo2/k3U6KTHXhK223wG2kb8cMwVKo
ESojB8GDafjPjGGo3HyXLvZgZIojywUQ3IlNHKHOW6LpwdwQDMgFQ1CPr72Zp72teogTZ3UqlC/I
rWCcQKp396nWTeauXlHfuPZca93z+sKLzI/AHenZ0K+MRPEeMCxpe8/384/UyvVugT3Fvy8SSw3v
MVBOTwCzR9Mo9Ur5YJJoIewiqAWQb/FBFDujT0iVD1pjlksV+te+H5YIAU3Hhchhe0Sz4mrZDFDi
NrLZ9ftOl8KFHMbFBXq59wKyCRhXHJWXJGvw8OY5ED2zIiqgz4LeSoCispjN9UaTd4OZSJbd5RYm
65Za3on1yq82UZqqdwD6gTMGVtMfWowizdEFFFKg82ziIloSmyXeATJL+XlmX9+i2qAC0pSRXGgj
S+dxweaiHSIwqATSMAeI2QGMgEU0YDItcc+n+iGGHGDiYtXdQw5Z7pCUfIkGTobvyE3mTdvwO519
LFRwqujEhVmE+rDl1pGTjFvn9NdCUQqGWVbAfYc3RCml+BLzxFPtkU/95hAr+fL0VyuXeiseGu73
ttPNmQWid6GWwBR8XamPWN7BvInEQPPQZK6g05RKkqB4DMKye2U971DTsZXjMcwR3WnXDAmTosDM
rHsxq8kDwFBMNxeRZf7YREOMzb4ntb0JOsynp1oyTqcNQeoRn6jombbV9YbEgqJnap0mQXZXTxte
L+noyya+1r2SJMRapw4S+3QrMHzfbnqTt95Mvb8a+q4P+kKHLdph9qzn1CiRgW+zv1TduDrA4Kpv
MQoivLA8bkPfxYI9LalZXvEDBS8/rZIqZw2BFdg4mB1oNqzI3IzJKC3EKA/2BSRf16ZXQV9UEvyp
g8Y7h6Cq2r5ZFIvKIup3SPyPpjUVuyn6Yc3j4NhhB3NaqUzXiW+5K1YH49bD6Oj4QcNDirdoU+56
KwFY1WZCNEJUpLYSoBldV1kiX3DPQpyxLOBSoVpLV1nd1Ld87Jw/qs1oXmIqmtfRiN/Uk5PLRHVH
ss1AkGxy3KldoxUXSV3Fe0T3/MaLn0+dEAkQ/zqrxBave+TOrJFdhClF3pslmOPFYBYScA6ggi+w
aDg58Ohc026nkwNjgEssrdojvWBl2wtKvACcjyNoOqNxp1W3Ui/ROkSju0p4orM7gWVGD0q7wiu2
On20YyjCBZzYrPE8Vdnbg5JMXgwK7+s2VbJ50CX3QuyzXW09j3j2UCKlQgr1mwTj3pr9n0yojEjz
IwJxn6Fu2Ie+CC+VCuEabi8PW9ZBrg/PDeRFH7FrAAYdsN3mCg4jmnpeRDvbGAKImKcHxecTdcIh
OwUztXUxdSxg1PVrOuWgerrs1heCF0NRtUNYjLXPExCejImCyOlaudl1lQsIlHbXZTOU5auluuZV
5RdkuiCQzdZqYQnvoMxx98XdqKiYJCXjkh1fvvcGt56DaCUNeQwD5VULZHFl9hAXBbS6jFmTon+R
jCairyVSJg6NGy8KuP6O68EPIs4IvJ9gxPPOBPk8liF6d1EInk4NGi8WuFncIZ/ILIVBGrYf8Hka
OrZ8t42VW9pY9zjakwCfqRY9CVVkziroacMMprq2jcmpfot71z2eLvfCs9zLjNoCxO10d0dxZDl0
Q5TLuo9voql/DcXJRc4qFTqAV4GGgO7RLSnQTmI9DmjCFboQcIErROt+LkeoPu2JEEKLK69qw+5q
yODgjutb9G+ytQR0Xjq9m4mLGl4WHZC0vAzAhsa2JnQkmtQxFk6QNRoMR6WuCXApvUzjOwqKHTGi
zVf7ILTQdMvJU+9WrUNd6x9Oq5vKnHSFYeY6KANz31aUfItTl/C0RaLTAVokMGLp6Cq5dltO5eRp
e8fziGZh3XEXggbKL00IzbnNU9LdZWJEUBYzxtvxtBCXIm86df0tuEsRYG0PxRb+qbVRhb6FYljn
+14GLtv3EX80FpsiK9oXrdTduRIU4lEEnLwgfi561CDCrAE7zUtd0/Y0x4QrOF5sXqZOHw7t7rWW
0tBAsS4kF52Wl4+xCqhRgirjxGXTX50625ar1VvsE2xq+mTRFZq6rvW0OmApkPbN1No6NSSRO2T3
ser3G73yMjZig+CUuYsfP5taRFWbVVdRFab7mIn5ZWu13lLsm3bfMAeGATUtrLmhPRPuQ77d9ODz
Pb/Z+2Co7BGu1wejG5G2SCvZIo7jhaaIlI2ty2IUd1TQfSImR7GIs1VSDz4zCMV6NcaBng0SkTY1
mhc8ws1aG7K9pEBTMJo6gQst4roXJHMhEF10aYSkEdtaQVXemkNe2aqq+XsSk1AsoNWHroRx3KnU
iIW/Bjg+B9CjDYgDa9jLkRU3b5IaAjJvhpB302DHeAWqpG2jU6/i9JwnOIdnFOkdXI0GukRoLUbM
5zANgDIrcAGzEUGV1oF3mbOEL+keGTQvxOHqdC0hApIWmaXSNMjadKOQ0LNM6cGumzQ3V2ah5evC
TcK1VXTzPHXFnQQK7gbT6fMQNP6OgoaiTAujnViPq0ht5ZcqV+tbXFj5Iw5WdS0SELMgacy/kNgd
2FLck6AgW/2Nq4rwDYhIXeJ9NZdaWKubpIV/k6nm3mBTvbMyQX7jegoeW9Qx29MV/8MA4g8dcZQ3
JvY7lhlUbWcdcaIbzGzIasaNRh3f0Dx/gyiSbaoOXFgraemmzERz2SVlchX47X3btoxBZQE/c2Cl
7vunEAcqkriM9c49fv/qpnnY72PGSWYuIutTCZ0iyPz3yUTTlw11fDQeRK5XJ2JuHgUCPChV9YE4
t1kUbpsm9VPMdIVr7b4/+Nd5ImI/kz4P/kgJ8cuZQCoora5tXME8gHTXKPpy5gTitEUTDbpwkcpi
+f0BT3K8398usmJJx/+hELEgG2eSCcpb8nISTziACS7mMT28COaCaL1J8iAehjxTr1DGtkueCNaF
H0g9mwtenN0VdbnRA926+/4FnT78Ly+IKd00TkViKU+Shl+mU3Kg8gyuR+EwqvSkDBS1rzjix4VY
kutUV9VH3LbW0gO5szZAqVB6eJdDbeYfltplkz5LJO5Gz4sZLNNw3leluxVTQHyIc8xblRts1XRN
8NNM7avww0TziTsVkAD6mPPwSzfWUr0zCgACXgDIYQQZ/nh6ktJdFOdSEBUXoi/edSl8TQZPuXJU
8sx/j8Q4u4hB6y++P4unUODfzyLOWwlzq2IihLTOk1vF1pLjGjH5oU6baD5Web0SCp++UQRFuOjc
J1Sn9REWsjvYqp60czdNhR2a79gB0udfpBZ8CzvKwHN7gHiPpViXq84zou3peWEmsXn5w0v+qlXh
JaO2Ei2G/MQPn40EMzVKfZ+y/2BERrwzAPYuWiilywBl4oKGsratO6prINDaY9+X1SLyukeScdkV
TxsdekqQFIbB/+GWPImGvpxKnhiSgaCVVzd99L9ckGhNc529sHrowN3dZZnhLkM1aG4rIyIbBr7R
ZdKHM5Lge7b1urXBgnby59UCNJZR3xDcIe0VtGAzV9Gr1wYJJrCWOJ3/cP6+KudIPpeZbgOj0fA3
no11J9lc5yFIP0SnCc+pBxYMUf6I/yq0eWUEfcls4JSSGIYgjGadPNJpneZ537+Sr4uYyYma7l0u
QQVR/+8njJqLh47IwPM00CWOYnyzNFIMaOUme3eaGH1/vK+aG45n4gBGfoTi99yu1MkFSmMQBwey
okICFNNXxjHpEpa7eiw7U9t2sVWuuzJvGcJQFHx/9K+qX4K5GaNzdciiZannlqGAYMExTrnVegKS
9l2t09EedHPfED2wcOt2w4Qh2pmJGjh9X+dOpBXFpeaDrQLQKrz2WX5D7KJ3iRrppzPzh09CQprC
h4CfAq/R2VpaggnXxK7SD0GMHu6koAxAZ24ZGOePleJWt9+fiz98Eqw5BqKO6fmFvOP3T36g8MXe
GWkHi2fnSlPY4QEIz66TOGOMkxCsmJeNOo/BAGw0FVL394eXvkqEaJtKqNGmVUThc/n9+EJJlK2e
AzCOBNKA9az3VgSFpa8FSQi2FGozaZjEgYx476CIpBf4Qm+qyTEaRp2+8sq2/UFu/aeLgxfEsB7m
+pT6fPYJEA8m5kqu6wd6dvptGWYekm8l9BY5giIaGbrxoarME/C0ZuzXBICeUb2UfAAzdi/rYElr
P3jpiNR6xXpHK/r7M/aHD4yzxKlGLsmicf6wzVUlETzFMA8qkZa8HJJK11WTsFuehrSRFPWvp2L5
tF71/cho4vsX8AdFjAn3zEBki8yWdujZql/3mWoFfqMdzDYcrioP0LYcRk4G8XBL+Ei9TbxkXEhK
764wfcfLSKdt+8N184eaA1W6xAqiyqqFCetMI4WWOdNHFvWjpTUbxKJEDkp9vWzh6hxj7MIPZt+Z
kMdo+zCMVPuFHFxGetRslcwHDhGXUTGv5Oq58aR01jdp8BaiNzroAu2Uwh1hTEQGLcLvT91XIRWN
RV6xTsIHAc3niqZYA4LT53V4rKY1jo4VkFBZRlIFHI1dyTT2a7QfH9OnH3v2OGQogtGMwgLYgn4m
w8MD2akjmWLHnv3lUtea/FYqGH93AluvKgWua6NyJFM48rlceZ6TBFS1tLspOLIjlEwpsYUQnJUd
efHdoKrXLjcqeBe/ghDY0Mg/iQrSrKL/19EtYSSDtZ+FdzFE/U3RA61n24SxGCdGs3LDYtuJaNVm
DWDOwCawN7lLT3OGYZLuiyINhYKo0S1didpmZttc+aOVPX52RD7nzxBKpdlISucKLNNwsLy0e/3+
w/rDjWZRUumGho4eK/fZOpC0elSqcOGPBFHoOy0Vo5WPfODBB5EClCBq937mS4txyBOgV1W6+ueH
pyZA0IXkihv9rDbwrJjmU9cFx0rwhY1YSNFnnwffQrkiywqYPCjmYoEu/zWPFPmHPdWf3r0pw+Gd
PMVftzWtRqRYV2rRUcCW1BAyJSIOkhQPPF8grSR3HF5S0SSVRRn8uTB46g9v/xQI//tFa02qURxb
mPtExTy7wYfWtdqsg0XH2s9Veepowomnn2hp9E945TnEAxq7PfyLfQkk70MCo4EMpIjpAWSThidH
ELvMXJP8HfDMPkKjppL2rT7ScByg0ca26vo0eWASF2sB4vS+hhC99JqAL0kZDX0HLv9E3das8toV
wHCOtHGI/2hiU5qZmkX3DWAHL0pIUobNGRQjsqmYzxIJW5eRcxoREKUgQjeEPHB7miYISMdfo6mt
7xde8kDiZnFbW6O70endbD9VjPoktcjkCo1dMOl2v7+4ppN3fnLNyVNk6tgl2DT//tT1OvJgVaJS
j17vyjs1orVlQ/kjBXvAJBEzFLTMgVwo1dxQHCg/VH9faxxasSLln4y425LP2TM6DNSRGPKCUk+n
5xn7OhOZ2BT3RjXhDmsFD9z373ey6P7+hmkYoWI1eV5ZWN3PJeV+JMtxArz6UgvIeGqgeyk22Cll
QSos+SKTIA17GVnSjVSzu6tLGHVafSzThpRmAgA+NRhyaYiLiLhvm2k/Z8xAh3mqT1k4+23noiL2
gvHuZAJjIybefP8uzPMuDLplw8AdR6nOUv5lITew1+ZaMzQHrwrynVXKxVZTixIFlUrcZ0wH2pOi
HWloBKb2yRi9NlFxW0p00RBjebmNxFtbM+MPZ9WpQZK5vT9jsnTsBiu5yML0IYxKruBWisYneoQZ
IRFTb14xixvyBbr3yJKG4+nyZWbOUF4PxivQzuKbFbvFIhH1An1cr/VPySjL91FjtOuIQfk2DYJ+
JZpAHnKzUKAGFsJKiiJ3UXStPku6Ll0krWEdgNxkAHo7fVYPmjlnxEwWk8/AeAnmJV2YqBifGRap
SI+HGFQgOhxIwFN9nIZidzSNkEzeMb8T8JHsSNgmflxrmusps8UatYOsjiH8V8AvKDahQmo8gCu0
ZEBjaBaaNXyMZVSKvj4zmEEQPhZ9wDNOb08zPq/O5ejC69vsVk6B1YWQx3c1astX05elR0Aixhop
fLEgewS1Q6HJwQ9X8fl9o7LLNiBFYFRBDPylQ6BZhHWHUikeihSNh9A3PGm1adlRiQYnw73/fAL+
I0TATZbw7/+evuc1y4eS6Oj6ZFb////377HUlu/Z/jl5r85/1G8/ufo/py9779nsuX7+7X+m1ms9
XDbv5XD1XjXx56v4+2/+u1/8j/fTT7kZ8vf/+s/XjBV3+mlekP1m/5+kz/+9P9l+T4Mvf/3TmKz8
xQcs0QlB3mJR5E2V2KcxWfwLwa6OCYJmIR+ghirjX6QASf4LozDfYWFBoTwz+NzRW9T+f/2n/hc1
Ph4PbnnsMPACzH9CCoCJ8fsyKMPbwvPziRWbrNO8vl8bI4QvuK1JAGKX+1ofAPIvTTW1JaWQUgoZ
WUeq23TTw3YsdBq4HXXsvEVe/t7BcoEX3eGIURMJ+JXfVYMxU5BkQvntMXnYlRnTRWddR0fVpQVe
YQaxsjYvkdRIDIulXphhtJFu8Krqe1/BUDUnc3iMnTw2yeEq+1KnSdk0UXoRUbCqNgeeAoc6fuRq
9N2BpaGLiYwytLjL2Gpk+PfUpvSaNbpeylsSeJB0UV8DAGpBUIoYOHwzh1wt+vey70WNU1mJbtK2
7noLd0zVZMywSlBTQk4WDeOXGG8iLx5SlTpse6/CdARWmt2NFAbBR2EE4VUTaoM+50eoGAEKmdw4
T+qRExeKWmCSlpAgFWrp3ro+izSmw96S7AK0Y2nLVVldI/TKBWfw6oHqI6+IONfyrHsOihLZV+FK
JSIiUZzyasmUV2ZEpkoftFzLZt6aIERnGmqgYukLiZqhwMDswSlgxH5I0hYusKS5xF8SfRw2Cwx/
xYsVyYS0pFElD3Y5Jdo4SKTzuxq9I6t7w17XidXWU+cavO99qsowzj1L84FBq60wQjA1U57JMLiG
uVxWlbyUiXoLCLzDLbCwetd4CoumuwhCuXlvxVSOtxqCyvpA+g3cn14u0RcYAHUYshetUWOgIpNk
wQisDGbMSYhQZNUjIw4or8EoE3K5jlW2cT9gG/fysueMPgyyW2uXQesnT5mmMeqzWe0IM8kxP/e3
HdA/NFWhoQTLWq5DYj0Co44WUVC5oZO0QVnZIIGJWe8Nl1lxZoWPXOxVaxsRORekbLedZhvMUp+y
ITeeQ5md7xL8cHFUce6i+ql15BBMltgWuk0ObrMwoyyZJUGr70wI2fFMrJAN27GM+Mh2UakipAAY
aDiVgJnOVnBvuAet0erXqvLia9FzxWusEUwAZSLabmFoNtdgkTJrMZgRiRkwMdBex1i53kLCLO7h
0gOjo/wgB9HNB/9FlBphXwD3FR2r8WDKKW2LuButSvrQjrLyAIt4Kq0K0isvhLxXVrUUuB/U0/5W
bWPvLS0G+arWTPkZiS+qOkC17kuNgvojiBlHyg1R8VVQqreuq6ePojJUxUoJW0/itoHPuciQ0ZM9
ZaX9hqkpGwBHIxShsFXRG0xkw8DobZUbsnN6LwsejQze0kJ2e7bXQSn7ZMt6YpLZWds2PSyoxIps
Qwx1KrAKoDOwYnMcbE8vGmbAUpAPjEpDMjG8uHCAO4BeCoFhHYOSoLxZpyi4unNJ918y32wfFJOR
Lvhr79pvLNhmhU+lxMcyNO/66bOupaLaI1qRj3y8KdeOVCP6yMuXMtRqyHIUGC/Up7ypMgD4xbWh
tBYcE0GwSNoxtHdvUGpEOGw9qQLzHsl+1AbSU61k9baWiWad+WTQAVImKc7gBXuGtYgkjQDTzmia
mwC4nuvoAv28XdqTJWtXxdhaMykMdfIHfLPn5Ak10Ycm6i2aKfQpy3jeMOT0IUtXZEsdU8qEJRrT
6FCJeoBEIq6GYkHDu3wRVRyDtqDllToTMko68mS85ALfgarv0AwSxaCiPnc6PZXCqwBsmrTQkHvm
Sz3zhWaNfo/lMcnY783DoUAK6zQw2fu5WuGMmdV4lBYl2aNkPXuSfpuQ62fxshAeFrfmWCTiDF+X
z4Yq8PuLglw7f5mDDPaXiTuU0n0uyNLwOlim/KgUpZjPZYbfzQoHWHa0spymVoT10iCoinBwPMhx
c/BzVBd2VLXgxtxO0AfE/nKh0LZo62fPE2WkQFqhpHzRlVE8wGQiOaCL8tuAnesThl33To5198il
zs3iojL76IzB3/PMDcDh960h7WS/1T6bif+ogvr3yqPD/zCIC63z74qkffYfyXP6v6r/YDDx9ivG
5fR9f1dL2l9wN8AfqZoFseBEZPmslhT1L0vTFLrfkkwnlj7rv4olRfqLlowp0ZlVTMrgqS/wd7HE
l0yJZg1ebmMaLqjGPymWAAacFUuThmDap+L5Ew1GvGd9zrjtGoEMtt4ZpGYdBruiVPZenr1kuTza
OK0WqRscA0W/bVwT7H68McbmgqllrEZbiQ4y6gnx0cglAlL0iqin/t0blQVQo53qAPsYZ5npLqTg
uarlJ8GVgH0FKCZbbgMn5LJuA9kpmI0QQ2OD9N+lGgg5zzQcWS2eZXUpy6sQNPWhipYlcjrVHnJi
HOd65mQI12dltdTMTWEeD7UOOtK4gOXi+ztu/mZZqPOElCoP4KMjS9RctlAvhtC2K2M+hPM4XaN8
7fM5Qal5c7Siy6CZBdmVG26DfFFQhrkkXiL1RsCylCOExgtLXcfX8TVDtVl8cL2P4lYRr4oLDS8Y
TwbRViJEsOMOAdpCuweGxrgteTKHZX6NhC6J7BuSbQn9hG5dBe++dJVel6Z9U8T7TLiTIwITTHJq
PYdCTSHzigdtflEA5izNJUESlQCq2yPzNejIBRln67jflVax0pvLTFj6zQJ045ZlPE5jGH5gL5fV
DNGw0/tO8zC8Ck/C0/Aqnv4rnv47/eo/1x+fv/rP8mv9Ib/+v3/aj/BZW2pL9bX9UF+1pY4mVZA7
Wx+QJS3cYWEti2gnE56t8lSj/cHzH+jgJs6Tp3gPHFKEPypnj4Vsj8aMBHD5IX5WFYeUOju6IXD1
qhfXEPZ9eWlLDsrFcU7Ab+ctLWjc7oHiVtJY6GcIyfXsgGmkHw9A9RWmmpQ00pJfGxpz2cEsVwYy
fR6k5KPJ/JJqEFLmfTd77B1zeqIhPh2ccVPw3fw3uu6dnpGCZVtPRN8d7HLO3zOfM3We0g16Wibl
KsxfZfOg5REGgbki0itzDMPRSUCOZ8OR9+mjoU3RKs/UG2b76g0EpBdXXFjVMQm2BgBQeZVuXWWW
r/yGDTxVmB5feeQAVYdE38nruFl4S7498+/6/qpXnhCXHHVxEQoPXKqeWswM1XAkD+Jl1zpiyCsc
skUveDPPN2CgCeBd1jha2C0E6rbUYJ73R79ZKQShj45pzAqBTEnFybQFDq/iovfJFDAj28mxnrkX
inuR7+LWJtZ8k9U78/KJEDlwlDMipa1DWW98f+5l3N/OIN9UwrGiR5iMgj1FWIhHmPrdh38T7C9m
C/jpG/NjQUckE/bd8wXhn/hNUCs5mBzGcRGAUGWsTMjmXpz7JN+Mc0vZlaSH3QiHdsp1nMlQcb05
bNxe9u3a3cTyLko+3OCejgNBbXNV2HWOWj/3gjuvlMRRRWUpa2QwgL7XZACrNPQKElpLePpEIqws
fxvXoSMFL55JDHq1KcNdVO9Q99p5RD+Jh6sgTq8NZW5+FHmyAqiy5TsL8sVVUnygXcewRPMbfxVm
3KuR5CM/b2biSF+HBYYGyyasxFX6FmRb2XdUuKxOGgjIJyxH4pJyavPtsPCgWed8omTYrKUZhLhE
dCTjKXIJhTTerU64r8NFrK3ifD0o28SaGzTbTO/Gl+4RI/BOlyltuPQuFe9Egr7a7bA3nycOL2pw
22BkPm6IslBkkgzNecNwN100Ux/5JqTLly9ab9dcGPcd66FkZ5fJpSUSXkVSiE1UJL9JD81FdXH6
Y/7s8ysiy6tqs1aN04LWZH//q1VO9Z5dBD2e5jUL47gd74eO3AfkrqI9JvSIkQva5rFQ95rrSMML
lz06daF/qWIcVNVeG2KupHuBckWdBQ33VEGekIhrVzFow75IKW5h4cooiVH31l4u2CqvwkjXVTgF
faPB7MipHzauvPDzdandJnO3Q2A6iwaDmEyIdZqrP1CKVkx5dIwJqxjsaYpIpMBaPfWpX9Cec2RQ
EGhgptSsrMVwtMwqzO12D3Ysf4hxacazdBG1BnEBuGKf9V340nROEVX0TS/8DO3oXcbj0SUjNV2Z
4Qz75Ogvxj2Ve6I62shO8CEt1VlNorqHrMHt+3lgcu9AEDBlTBWRfKxJZ0nYEAoF0mdrnm40btqg
vlfx8+UqYO5aW8jGOA8zdxF3+Yen0Tug4yerCdtHZNB1N4vkW1eKXniwP4axCv2UOCyV9KqAwKCy
EY9JXRJLquNcRMQ7XhIvyU6kZcuLqrqRnEaV1lWqz4U438a6ONPYzCgkCyVZOe869k87s7qPhG6p
kwhrB6K/AMArKDhufUkl1cNjoRiCy0BL8WWb1rwPRsspLQFUb9VuZeuQ9NeS16M/NkhHUecwcGdU
H8B1p21l144LEpzJd3zSpHaPlWrXa/HBiPu7JNbf5FTdeerBT59Ppdk/qlL/p9WfU+vqv+/RLd9L
ys/h18Jz+oa/8YHaXyIaF/RKiilrlItUl591p/aXSa3JfMBQRGpPeBf/qjs1vok5CXg85ZR0IFIN
/l13qsZf8tSaQ+xBs47v/0dRB2czYhGMgW5KkCakafKoKbyEX1t0I2r4HHo1mvHBxT1jV/rkY6hV
VwxpBvWET4E47F9JEq/Wv5yi4+f459eIg7Pm4HRkzgrDNggROigkCvxfj2x0VTT1k0h6A2Tu2oYv
ii+FXrtkHij5wALR6Va9bsw6eq+Shs3794c/1xVwfDhi05gGLYqOuPFMClIT2l7lepg5KH6QodDn
oigy9YrE7qq3butBit9VeSBpSIhGibzJnDDvuhLVH5SBZ2326XXojHtpxOlTq10+Ow95l2NvEqpJ
SYoX6MZ0WQM0clIFvKwy56HNyE75/r2fDXamQxoMW9HV8v65IqeP5hfBGo7TuCgGIXTCkEGECBb1
QVWI3Wl8HMU/nOevFxjHkqc5mCoi5jXOLjCCwfqa1JvIqce4o11agbzHINiy/teY2pclWtJ8b4yV
+PLP36QK5YtNH41wsFu/v0mWVWOQcylyBEzJOrkSoRtuFGJvMJt7YJO+P9of3uY0uz9BSzicdnZK
86ZGbxpRFBG6qm0ZjkRzj6zZWeyFb4S4WWuyin4Sb02n7pex6vQx0uCX0QwB95067b+/w34UCVBS
isTJRU3kGZTx4RFz+NNhvt6oYMoQrFrExFswec7eWjsQcQhWnJz0OEYZllRvodqA8BqBtCvM7nDw
UbOG5FKnPywRX69TFZk1nFCGGSydxpmSJFUqbDSgZpxOY3mwhYiCC97E+EZOD4PC7z/Bc6Ezp5MP
jsOwlWftReTz++k0BBROhUyWN53t8M5oE/IdiWlslnQEm2qOjwwOA8nh6J/DRhGICa7r2nQGoxfm
RZZOm08/7YofXtbXc8AEhVUSXQSyBFk6u38iovmwzrG9aIAGDFvRTQYnreEEXdDvsn5Yi/50MHA7
0G55Ihjq+cFQIuPr8GLWxBwz/EmdQKQknd1q0gN+f76/Xr3Tww3kDRA0riqNJ9yvi5DOahdyIWVO
FzTWUgk7rl7k7F7ufH+cr5cvwi2G8ZZEDvkkZfv9OLUr9VmAXdopu7S9CJFhLMeum3LCC4o4MIre
qyj0yc2nf/L7Y39d2xHpc0jmbyy0qna2BtVp5dV9znv06Qe9FE3A5lge9QDOrRwy3m1ymUfP98f8
w3k1UFkgsKRx9fWmKSTT01MXG5cvj/2RQVp8x8przr4/ypf1jm6ZyeLDWJimGr/9/aw2RjiGI+/Y
TktJOJrEbFy4haluogDYSE8k5zUiB/MHsOW5fFNEIol6FIHUdKNy1Ol8//LgyojqEJS2bxyTLBmL
fb1nruJkSgGt/NFcCfE4eMs2MmMSo7OGC2qIde8tSJN0haVxtNahaETKKmpCafzhMjvdG7+txnzQ
Ot1DABMyWNbzekbJIqseiF9zRiZsS1MWw3YZ6qSX4kxpTfZQRrit+9Q/MsgnjRzLFZuq1uM2HqP3
AE14y2QTFfTcVH50H5weP2cvzjRFKh55WuN09ezEtWwMzJDWvlNLoXlf1m3yNE6uj7lOqOjlGGKF
uAhigQuTOpEyUBrLXp6T2WAwSs2Ve83o0pWMwIIQCq+VNwYUsG5OH93wZlVc9sMM/AxLcoQIB8AR
2IGCxk6nMm7jZPWzIU+jNwJ7ROiocsS+Y+jNult0aUJEco4m2GU6OVTkAOE9v+j03nxvEyntV5Wr
h+Giz4q4W+Syyd+TB+bOc9yp8YbkoYaI0uneKsWQVOnc73kR/5e8M9mNnEmz7Lv0ngkjjeOiNxx8
luQaQ9KGkEIRnOfZnr6PZ3YBhWygCrXuzb/5oQiFO2nD/e4915vGp5WCnauQcU21VEZdtABJ8xue
0caAd6nKwF1BxAcmn0nsZ9q8XptCaeT8V+meDWSf2p/bmdMXF0i3+MjtfL3PhFzH6L9+jf59cbq5
3Vj6iDqJW2/Zv/uR17JY02pu6kC7L2cChoEsIzNs7Om/WRRuuwXvxn96BEw4ai4WLI77HvDSf5oF
/vO7k1NpMnq34Y9hZnb6pcHSh65AXHEIDAEJzVf9QAEL/swIb3Y7hvkor3FGaDQWMWDEYewlYJbE
urfrpK3DxPbSqxrUrizSC7Q4pALDZoy/LAyG2dPiJ1VUqgslL14aIZRSeFVX5d5YEAedOFb9jkDn
pzIgc/nkgRmcL5lN9Hopo2xtxRcj/0Ozdvm76IsEqEJcLM+ZOdOkzlELLBuf5oAeBD9hoPo9h/HQ
Pd6WxAzNODYPMe6la6cMd74Ai8gDioXtfg9tKF790U1Z+xOSFifWA4fGM7NHe3CcWtFkXiwCVcMl
htv21l1RpoFRaMLeTaRF+zCGotLu4fbb+zTdEO4cC1CUPunql0yyY2sSuPziS9cDc7Atg3EgDWN7
Dd6d6Q/sPP1OK6v5Bf8FkHX8fcHQomxP45Y/MhOjuJwo+Q04RBzWPnjQpU+iUg0DSJpNyAe2T8AD
imfDSKs/5gDBjdh6NxAxLq1BD5I2R5yekofJazu5py0clU0Mg/e3b/UeOpOmWe/xXK8b7e3KRXCT
qxOMcpBURTnrdBVZ3D3q1lwesfJll7qjSgV7087GqLXr5SrPfPjivt5MGBSmlu9RVQYZaLqF0pHU
nTkehG79wT7xCXJ54yo5Ld47mez8KWVE6DcT/nW/yQBelIsuP0bR6QcKiDFSlvEbvcwGSSKd/kxF
xjAnOJ4zyluojtd0ID4bQR+vLxHJEtMx7rbKzs9VZVlPracvva+mhOHDfGsf4i/r/64gLVyQ0ByK
99gZ9OK+jNvfTmo/Zzlohak3lm1P2FVBX1GlKn0412/tUtQJAr9h7Nq8FUCPTICnwlpDeACSsJP6
3S8QuCaL0f8w0yGEH3aiIa0dI1LPHbW1eOFC7lLNrefMDWwexDFk1RqsoJj4BHNNw9GhaSOwXXes
oppwawzRpHde9CR/SbEfJCcuLeURd5hMwwrwLQyi1sojhY/j17COik+ysEpWDGS6gVBFGaxlM13R
hsk8rovA7Gyqu2Sy1xPXbIZDPXFNmdZ+k2MtleVIOhry2iR3qVBvDKLfcm6pPp+q5cM8Om5rvEYY
cnB3sHD5RgqrzNaqYld2k25FjI+tHyP3FAZucppliH93fWibgRJsxcDex8aZBYlFT3lWriR7ixVz
nJmYj/Oqaw9Gn6Ig3AyQBowUCqVeGTfpR8dLnlti9kTlu+wnne3qWDclzrrhxcusJLQriDK99dWu
NPA6fZkT5SnmT047P7AqEP20+btfO/M939St1M40j6BXCugw1dPqgframvosOjB6tII94M9YAjB0
H7r66evs1U28n3QBM6YQOOHp3rFIQf+aZuhew75T1CN6dleTGDQ/ksSbg9IyHnRtyILRand5rV6l
Q8VXJdZzYq93NXhrdtPmNdF0ube24u+0WWHLGNqz2m9Cza8eTF3fths7qKbODRiVf1EaMeV+QXUr
5zvGEerFFYUgtYz+Yeiwu6y2rQNiQZ2fDwkYzmZfprE/9/pTFye0TbPx4siEPq63I0mE1Q566sAB
eOgPpbnxDQF4CtIc4jLmET8mdhNmrW2ES7Np9yC3iARUC25kE1YF2rp1Wu1UhKBUkM0ruk/SWmNs
JvHuAIom2Rwv/ijbWzZfHrS60Ij/5y/JYu856igOCFaHbQgJOyuFX7bJsyF5h9y6eSg2vCQjarJt
ZH/cNDWPnN5gHPWdYdIKqVs/BQeP1s8rbf0ZS2t8twixn2Les4vZKAz/dbHT24xffdW8A46qB9C/
IDXgUz6bWj8GelW/im0+KyzsWEdul4wkmwLD6hg2qiOniTs1EBwmQ/1nUHpLvtwjemRUZ+DE7zXE
x6EvY/yeuKM0c4pGE7EIZcULLGuVYQJUiWmAO4C/Kl8dXH9MRHTBF1M5L7iptLAeptd81HealTwC
RcnJ9cjVJ5bxWOTu78Te6J0zs+Si4f2NYH/9HowENiCQ9ENdO4zAehAXtTZYoWcUyV3eMgxL+xOY
O/fkYf6gT7D+62qI6/zd2MXwxgdmGYuIEVX6M8aqPvclxYTMmstn0xrLV+h4fClG6nG60VQk2rpl
gdbTsEiKnSrEnlPzvoWv5vNM/KEvT/HUcfOfhi27y6raPfbt9oT2fNCX+bmqWxyp7RMYxvx9XbvH
LMks/CTOFhit+xsADgyOtJRHNfcG4hKzXlp/Mfp1iOIlo790zO4Vq/NT381PwmqQ+pcVrZvZdLPe
QXwkKdKar03B5cL16BTvaDkp0lOnWRdMFI8GZT3hBFvAAFhWOO1LDMTOx2TlHopl/tsoyktwmV7S
RGfdqOvLjH+OAAjFO5Tl/bUHj3kBDdjynMm64ai6nItmsPFDGUZglAvqe7LvKvD1nDKcYzysj7Lm
6d/pfJBUb/KFV+MHUf8hdFa4byw4na/V8DuJY1W+FLZveHX96o3Vb242uGyAsGpAJZsp7FHheBYV
HY3Qte67YTuNFHpFRP0/WMCplMvUZzxnGbm0hE1c2jnnFC256Jkh7v5pCDdKK2hcNT0uFQ8l0kXl
b0WJWTKLG7+eYwYratTCtNnioI6xIlPP3Ilin7ppIE34hrhXnwrDYye3FgHEofpaNA8Ov6p/AJ2O
PmqAt3OnEWQbrWOVidF4mOVDzTk6WJb4xa67i03FAQ4X6h0rr/1KFv1MDfT6UMTFdLASUw9zOXSh
tmm/5tamEKHanGBq4/umqeJIJ/5QVsVRlC+xQ+v9soXb3EZmp58Zdtw5KaX1LiEissdTsDAt9Lui
a0KggNFcdj9Y9H5DhT0mt882tdWLJZhWbcp0jotFHALUGT9RoVX1RqmHRdqS0VL2vk0zuBVlvrN6
4+oytbTEM7iLeLd2w96W2hsFDv6Sw503zCsnjZ3w1AxcrQ1RNH6Mcsar1pzhzOwpgALWDcfPHyyN
bsttNzvuFVX5VVTxT17DrwB4i3IUmVMWEQ1+XqzqQQ0WJouq+HB6FXZyeW0YGaVwm1Cf9cjEk7Eb
jb7YSbe8op+WO/gZTWRUkhGYhCAY11nMiZOvg4RK2NT5cE/9Gwd2jB91yvoOr+aAWRLzG5Db1ILh
BVrouaP3tte0dueip/kWoVSMb82boDfQd1ZxKTXxRC35vQlikxm7dtYbKuRKUYwne6NUvJ7N1G/K
5KyZGelZS/EB4eEjrWV7nxlqTxQXG6aBUVrh6m3XbcvPhCgvhb3O93Pd/HY2SwucJc8vDeC+gNP0
L7fqro67MARVdnrAxM5b47J1V8rvDS07SHyZrxm3khfwAt/21CIXOcdZdE+urb1YsRaMAwLhapt/
M8eduYZiy5od51N4eQ/GjrQUqXtIlFLdZa5RBwabAEfs+QOt+2saXep2e6eN7Np9sW/4oJRyygYa
Jo7MNT+5lXwpEveZGgIHWaN7pI6NirO1ucf2DFumUZ/mop16zPpBak8p42XnaS1p/nKGOI6qpL1i
EsYHEtOVk9vOkUPaHgLcgJcVUBsMhzJENH/I4hn3ZmN3O8Ytj02Xfxf9ZPublj40LdWGCowOg92h
+wvL/rEa8DWu6Ei+sNu3QYCd6Lb2p5HLo97ijWndTb5q+khR+zJaQRkzRZ/0YT3Ni3oYHWsMNSCy
OyvJ8cJ0W+X4bgpbupouRtnira2cU6ewzUhuPSH7VSawLojijudOndds/hhrCLB1tbHOcRxRLKEX
x8uaOKx0uz7EafNbG4v1NI60GZBteOjG+KEestMyT8z+q9zbt83IrrM5WqSZC37nvl2YUqagfgo9
hyCh+iiXdkxqHje3l1dvnRoOZDFYzlhZfJy40VZp9aW0cuWje4RqqqFfaX8w5rlXyhDSO+HCRG2c
zthVVPP6a6NTWW8vyZ2cO9Bd8TFdjD2DIe1jrvmL7VLbexWpw9pd4n1datfcJQMybG/UZ73BbBkC
ilWOjtPvWc1CMWJTGFZ5aUYaJydI2EbbXaSKI8/aoOdt1BRZLYecokpvAMiXJgfZjrvj2gnrfau9
B2+Sh6kS+rF3+ZjAIK0hdZpRngyvptJedRg/585tHhc3eQK79VRNGzAmlX0Q4NrLmvdOWeZlpquV
xjnj1FveSak1crv2bhU91xJuMGzVO8JCrFGNs8O8vl8YhKNjAGkbdTaWob53rcbQA9utt4vRWxC7
Z+9IuuRRN2tcls5aoJjER6+tdrJaGAxDU0xKPVp1LrVr4XJT1v+O7Xp7d2/pGeHYGCgcSmZK0viN
38eG4M7azNLljkoFTdjlCwN+CE39RNR98V65MI7PEHrSEgeaVlT4Fdr0lgHNYxD4Uhfq3io5QD/Z
GHAbfxu9cjhYlALj9tSKRxy/3d+hmVn8tH7gyNjJTN4bZd+gZmWjqZ3i9WZbgP1k/KDkWG/aXK0H
TaTL/SihUO11eF5vLVRcQHuuiAOQeVq5y6zJuMatFrNZ63NsHxtZltFoGZCweKUoFhLDMkXtpL80
czrpFwzXzovdjukVm2ESTsn2oIz4hWzb461/5HtdVzPsXCJFeDby7Vv26mFxeoiemJtPdrKV7PUU
eZY7IcT4sfIB8YQNVGnHDeheWIyP2GymnYOepQ1cFvL0LtaSl9W8deDyexN/foq5PJdquhqJ94gQ
XAdbv+B78KyHNS2RPugZvjNWqHLU7wzxN5Dh4iHNW6ikThHkjQjgf7oY5szvrsc1UBnxciwZErO2
N4vJDykrEBrPbmD17DL9kpwUcfWopn/qoal7YLrzL7zw8Fo7Mb30jvFRuy2AeQwhgMORwtvU+c5X
C5xsE+OSS3J1zjwSgbmT/kphH6A+9mI+VKwlfjlY8Fvd8rlqk3cDCzXPHPh2oiFTYEKmCJ1ylD6n
vk75cVOPhMmUzsUz6VIZgpRewiqpD84wHzXZPWWTfBhVk4XpasRnxuvfwHqafZJt63PaatV8mchm
f3EvS767unevYH663Zq5WMZaA2UX5022jZrFLGF5QqAMYYuf0sVW13UemkDrk23fTPYtv6Fzk8rT
/CLqxHrmBf8a+vWacZp/qD1S/nBlmyLK61V75SKM4hoz2CFV16sj22Lv92ysL23FHa+kJerqONOG
4dP7pUStnSCRXBOZ/zL5Hs6NWTdR6njqTYMMigvUTIdoGFzxWjbc6Ke0SKMlHatXImm3A3hlYQlJ
+CfYOvFVxn3HlSrkkJTMcm2Vl/6+dY39tmZrfptKS/oE3946MKFnEpvlQ55AFHatNb8r3XjmKMEU
HQS28PMOvIm3GWe3x6O2thag32WIRIrZfSLHkzvDHV8LE7Slx0GWlWFvtY8LVNqvNkV94o3ZVavX
obWZ6ZnxSB31XVsd53qcjm5TVoeMFpBD01rzq1w3oha9Z+PRG42o4xAdcJTSd6ZX6VgJjCkqqJqJ
HM+LMqQh3yR+cJD0JAfzutF0MDFjF5t6tulaCRpDFiclBqrtS+bCGS5vMj8cZEDKvC/b8pdqZ4IS
MgZLoadBSYY+ylIpQ5oahny/zZ3dPCeAMQGyGnZ/N1LYB2dQzuLVvBUiGEaLbz8hBoJIsiGo2MRz
b6HLs5GtYo8xHf1M2+Axj9N1A3vJFdEuj3MRQ1MFY1H6Xb/Ou1m0w2FrLSdcq0UnXGyU2rGBDnvf
V3Z7yhJTW/wmxZ3Y2DIJNjdJnh1RWHd1Pl00itpCct/lRwnc/wPiqYUraCBZVbWO+DJSXPsAd+Qf
l3JAhgRyxdWZZP2X5+WpeaHFDINRHROVyPtB/93elGbuS10eNvHEQYV3JzExXaU5D+RGVxxI6WLj
uLhCGJS7Vk0zApILCZr4w2oCAgB5V9eeP5k8kAfIiCgVGqo17/diTUEy5t6XEhSvczlRqceJ203a
+KTTC9gc53iEwqgE2u5JJ2li/hnHZebtHck++6Qr6/4z589c3qXXsxfoBeC2b8+os/VC2t/Ojks1
DUkkGCu8DZRE3KYSpHmjaeD18nPDbXFpzpzeQPgXCCn6JPR911E/cGSvwAZbO3aSPYvKtL+TKrGv
HRf+5AByn3FCj00tP3I83UwOFPVwmETWuo/lzCHvZHqzI4G+DMVyaMZq/NXYJQ9VDSyC2rN5lfjs
thV/AUKIo+VApNetD9JtkjINBqIi62npt7K6l525XoG15v1OTkIe0nm28X5ZKQmQCd0RPbuvNvFd
EZAIqgq2+p/R0AZ6p2abCGpuVabFqMwSSdgli7bu+rWZugOyfDVjVbaFFjG8rLAOu4IInzO3XnGS
WTy6UY6qGvaaEXLd3ut0eG4m9kM2xO/KcfbSWPbe0j6tRGLemxz52dN/a/Azq2Z46AsMkf1gowu3
LDee3h1mJOZHhdwaukOqn/m2PygleEvn6Y87ChUVzqI+BqpmSAe2/ja4tDIotDtuXOgN0bZw8xlX
MrxbjuByu8SnO8DnDlfNzz5dQBwKW2NslAz6jlt8XPmzVEWQ9D+UuxxmbfnE3WvfNzbRq8Jbd8mc
dA/8iPmMZF68SG+y3sBH5IfJWr+pBWHrTpVzgOu9RFyh0onYk+Hg3sWWSo2Zy1eMTBkNvazR64rZ
88q9SY2q/biUJYbg3JtZDUgfbvvBnN3Ur9tt5RWxu0peJpjk34m5JF1Q5NlsnrphqSRaw23cutMX
I18O+ZBxoTetonfDOh25FzR009PcMhPNQ90pcVM27mZeMvrjmqgDd+OBj6GYIZJLZzvEo7WBLpTa
qKsdD4w77G5xLnF2qkGzHuJpduyD0WSag+MXi0FcK6u40+dE2OelFfCH+XozddBnw1BhvI783o7T
YRvDrcIUFjdHsuwgDhvFIyfmNXkZiU/LCx5VlgJ71vjvxirk+kI03hjKdrghWuv40ptePO7WmtqV
XWqZrWB1oTjOb/qikZdKV5t8LiRozzPezIGqs6xUy8GtrKLt/H8tE7ObT9XnbNtddjUHmVd3RcdY
JxTLNBCWkG0yKN+zK6HdAQIysgN/coyA0aflWR9dCzWz7x4Ss+eGZTjFdrKaii3RLKAFL7kad/0s
R2o6MCos9LbVXiT7tcVpraXDodK4BpYl8sa1EG1/wEe23GY+bx3cR3yvUIXDfmF6mXDuvFdJnVE4
a/+lR+AXWyqXLA7g566XBLGSZDxnpn2uZ5eu3tSz99gVbs6PBS1HWiOtKI2KUmik5BEIV+mdx9mo
NpcjxGwSV7fh+7Yy1yIoN8mfyaUUhpl5/B7X1LjdZLX0HfBzuuyGBecOt/y+zw9I0Jwt537cLnXf
Ui5lZzwL1iCpgXEkQlAKuPy+WmF5G9QWcunyctpY6VaJ4oa4Z8izzMm9Gurh5TZW2U2kkN/XvvB4
zKULZ0nDRz711iWJi+J7TfTtkXy/8TgPGUjpxS160psqOSohniejxvNjiWyHPcNGyCmdzDfKIQ42
inloG5mMU8YS0Z1WLmR7Yyr/lImWh4UXd89Gb3CrQZAz+ZdsauH61396fGnPKeOTzyKrl1CU3gDF
3KyDkoyv7lPEwGe6ZS2n2Q15S/XCPKhBZqdaj9erw0316vDcBWBEfpm1MrKASa3xDUfPYXDmjEbI
hGN7LRi0vqWFbB4L3XmXC8LOQt9EVK1z/BgT6Vyjwt2uFZwOVoamDBwS/ndu3zuI9dS5FvDgY6Q8
viexlYT7KD2Yj703lnvXLrzvhbj6vp2p4SI8PNzLWJDHQ6Hk9k36w05vq12Xvukilmennb77wigj
bIVHJ4vXy7Z2dsiOMd57oyNP2ItaJkx9++VkRRaHekcMoOjrm0aay7nZMU2U1Eh1cRZaUMS+Jy0l
haF5dadHQ1HxhIHG2r46p8ipMog1g2t/DiiJwR3wmm18X0qXbUKKR40/6U7qyn6YJJMhDhi1Ogkm
x164MTK7XziK7Aatnn/gGgyPtUqHq9ZPp5zYnMYoZXEOCAqoVlYvEYrAdZGSKBolP9JOUT8PnTqS
zVbfD2YiDr2DD8B3cTqqQJ/yYl/l2PdtjDpgkIVKP9PYhgebNqBhR+bajGDblnXVnTBytSs6cWqA
Wi6Ms0rRDHUwpcgklbEES2tRhoFPVudVcd3QkK7zLEXNdQD35p6BJF1QNTDxfVoa3Nnp9RMkm2u1
U6bo7hJt7r+dLZf3eTH/mQQlP7dA5pE7TRI4TTxmIdAtcawrigE7m4OoVXjWmVgqvUVKWHuzWwg5
jCo26Xpwlo92aA0vjOduuzM8YT3VycLJo2/LSKnavUfAcQE1xofZUgfub9luEDQ1tGJ9whOivWx2
PT72TMU4vmbNjucfe4Qn8l1XZvLXoFu3m1tsSfqLeBIh7jfOU5zhAHCbvDx6/ewd6JmID1PuoNBl
Xpi7ooHTax/hNaoP3HSo2gnaI4Hb/lGjySBMOfZzox3y4nmSi/5Ot2RyT151Zm82UnQc23gwVu+t
gEqGf6aq8v1k6VkomlvoHIJU4HHA5243GIciU3Ifp8V0Ve1UcswoY57/1Psjl3j4oXDyT5nXS9B3
0/Q154Zz3zVmN/jthAPVGSb+HmZ6DLupF2IkHtCgTCU6buDT5gw7t9Rnn+E2FUnaYY3r+WhRjIVa
ap0MA3SBdLI28JrtYzDyPMJIAhG/+G2N2EwarfL1rTV9WE6XxvJIwdEPRlGBQapUADzIMQZVtCZB
XP5gGkziYavbAF1lvRTcxgdfrekTUnh9XkX5NHNynt0qo/jkFvTXJsaREGq9U7MKHlZr48qcVNqW
noe+y3bePCdnfB4jXwRrogcAnTAPGlY5q2clliYsWESjmYcY8PiAlUp4UTKZL8Siv6kcc3eweZOQ
gWDE2Ut/hbB9QGrPT5W3fbYDlYgun80frWE/yuSSmYEtt1fltgTfCMZhGawGtVV+trrpSVOV9yuu
6OzzBWx1fkLPWSvnashDN+ZiMC3sZH5n1dq51LhWN/OivaxDO56MCUZRwvbs9+lUHDzUNET4dXgY
OhdByQGvw5g4PZMOrAnYZNO9W7Zo6MjOGxDfPZoilxCuXUHtSpx/3iyCvKtaQtEadiUW1aguK2vX
sAvuTEXIfNMqyiXQXu5IG6MFiwpJEGRPoA+Odx5r6j5SKlifROxsF7VN3asVc4mtUCrfNVs7bhtF
29skjHDOm+aCih2ARv3MJqu6TpPlne28yk4GtLtD18MfI79PwV8n3AsFf90P4rE4Z1qXnHW9nv1Y
ErbWkpwyZ+GSu2I9Y+rAmIyhT1IH1phXh3bDROi5tzMjhaK8oLKIKJ/wdgYNNMCDCtBCE4TSezdj
bJFw8X9ptda9xjhOo1JHCzMSQLnBTJfRkzDaL1cO9WUo2Q53wzY3Bwf6XQRZnfqYdRu/vZEpf4mp
mgyozfJcGWd75ep1tyFzPyULLG+mG0mnBzNSL+UFSI23IyMToAaO7I0tRtPEukcz0U/OUmqk+PgX
1D0GrJwOEZI/5TCcKBryIFpsm3tqihEGOGeyz42VZj3wVnvPfVOUSQCbeA1TZxg2Jplac9hWnTUg
K8dow652qJxtjPAm8LZlVt//inuOmGgfrteHs5gBiaDcifPaa+YpQVOhKXDqnFczMcTf1N28w9hz
Jpu31BSvrWUPj4tpaq91Nhl3fe30JzWqX3nnVncrV6xHmVv9qQJX96RVVD74pGzk0Xa6qUdGN8gi
LQzHQlnP3OzFut0h7ZcR3bMxGExkfLoz7JpVnn4gHf0a3CSJ+jGhPcUegRY3Vlv/3mSdTpFnqPg1
7SAGySL2mKlo7AWuy6RhHAWPzQCxgkc+awTgkSbLXwyqK0wfV5zhkq3tLM7AOkV59AfvWdA4s5U3
IsfNHbLsrcTRd8OoHPQEhZET+h569tRctZTbwku1sPrZ2y1aFWvSfegQ9AifKr3X30w8FRyecjs5
uSAeAm7kNgCmGqFBtFR2+ivA0ZL2qtlq/HRuiSFTHZn8ESNZRtgh2LTatDgZsta/5bB0J0BlrA+W
XJliSHVpPWaASTnXd82ixb8Mpb7TtXaZyDP7LizWsSXLLkXhrPdyFcXOabUFZoJ9uyWbzY/pLsdR
tPEN73DXONNHxkOOmrgSfs4aer+bDA5Ut5oFF5u2raoA11X9YOGYSiJMaKx6nLbh0dEwQY0UyhJF
I12QGHGz15OKTgB7qxr+TbbmYEEivzjb8PI4aO/6rt4P0ESidKoHeuFnCpRLmDHcDJALIfb4Qsfd
kveWt0u3vjoaXBoCubq/PSfB5ICZcl91+vgr1/Tk6NGlQIHh2PUH5Cjqs+izCLnsaj6lRMmVzxsf
EX68c7HmK95TAH47CoitXZFuiMeKL0lLqUVRTDG0sydU9UIrvahD+P+uzv+s75Spq6vrkTRnuJRo
ikCxzozWYXrMCQrRi/moyTCIejLNdImejflxSGrO6Pw/QWxyxc1pVp1AMcOiwoUkOcy2lD0JtGWO
EowllAw0Gn0wi/m0MGbckTNgPuSYmLBW63OWlqWx+d+ePsNyDtywxndVZ8tBl23JwYEuTDKNWvsu
J4uBKiRy5723NLyCTr9VdyNYGsiPK78Hh76YmRf35WQSc6jNw2MqkTSHckMDnepGHTME2P/WdPn/
WC5x6dhCkNVyufu6/2b/bqAumXPf/F87vXL7bQ2WyrZzH2EeU4/JEYE163brHJ2Y+hJ3/GJY7zAI
HoeegIzHLfiwxHHJE7vWGFxZDderx0SS01i+QsNXo5yMsC1psvhDIQLDmWKiPOZfuYD/UWTv/0c0
1w338F/F/po+yUg//gvzdfz53//r9gP/iv2Z9j8c3PGGI6kIMG90rv+I/ZniH/+M7hCnMR3TFreo
IGPjG4DLlP8ghGcxdCTvgp51Q4P9R+xP/4ewPMsQJLdMnvz/KW7iFq/4T3Zg/njpQOa6gbENG3Hz
3+IXVZd7ziynPqI9kMqqcsvFvFuc1n6jAtUcd+kUY6+F+SPtnY079tWYS/eL33g9xhz8DQYtN5pi
Qaxe8w1bGdNJCCcvz0MhvXcrxvHFUw1oJ3Azr7D2dVLg0GSTmR+4tEByTRKjBcaQDO7nWNpMAAZP
bNZOeV18V7seNTf9MvJ2pg7nkKAqHIxjBTbuC9w8SfOffmuCcvS5eFjmOGc6ILzLaJfbfWJ0zZdp
5d1f6C64Iqhb/FJIRzQhZni5G68mA+5sqB5QbFJxf6uS+xi72Xn16goVIo1T5jNzfgNw21uSwUBa
TI7jS1lBCVuTaviyi07/gcCsE+KmXPMXyCaTvqYtoYwqZmOs/VVH1wzddOAUoIPmfLfwp6C8FbZ9
BEjT7TO9JL9OoWiAQbY/GSkds3uEE+0ezxbuWK/J8x+Gc+SMbNOk38Rusb2KeWS+mi7bTYUoLF0P
LGNcysAkGTGzTXoD5oa4vrVRaK7hRXkpmVuQmWrrHX0e7V3TZjRdtdRofYLXYdSO/oyjQTgJotYg
mvd8VEMSisIsLb8zUCP6QtpaQLtDqoKuGrBtrWYljEjTzP6X5GLzXa5zgTwjiwR+CLOJr1nTqahL
0sqF3JEu42lOe9c+4F5eYHO0eZXirGGug3JqdkQjqkld7YEjsc/GtbQEuk1MRXQJ4J/Rlto4zGuz
GKEtkBL+6Vu+FXZnVaDFuZMEnlmQynZHfQPx5SBu7qfVA8zAQc2hNGcgTMrpRsBq6+rmlpZrvGEK
ZnQY4zB2MG1X04MvTHrCnaPUS8eCB6XHG42DxHh2l9GhcXtMj3T2uk/YYhEuM6OGYGGz9/9NmB4O
AefP+ZWQnJrhU+Rssbo3VfZJpQxfAkIn5leZbJT8xA76awdvrI8gwGMgM9wYLZZQmlP9H+7ObDdu
JcvaL9QsMMjgdJvJnDTPkn1DyJJNBud5evr/o6v+bistKHH6slFA4QDn2ExOwR17r/WtjYXgER3Q
rLmXoD6ZIsoBSPPKIM9TINXUbLbxTjPPe1hRKFOlqi1rX7g1PrUpNwGURVkS0RGXYvyet6P3DfSR
VkFscNMlmBE5Ovb6CcUj/phpC+jW+4FAjL+JrbEHYKOsL1HPCGvZnun7Fjh/shnigtfWtMfBoGSM
nGjjwaX9lYwCylY3U/E4fcsINqZwmQ6RjU53zSifJv2sV/UvEbqpyVhZwzoHkIodZY/agKmvqdH3
6lRgPTvo6xL0aCOAhtZja7507eqnJlcpSR6D9j1rwMetBjKGftKhYTzGGzhcWb2B5j8tbctEnlhk
Yp3UbOxo4deABAIlomc38ZZuDYgDOoGAN0KK46hDdKAEe3gvjVPMKzN5iOtUuLMOeIdCgGKQh2ed
W3HjnOWSkPGVbCMaTWbSo+Ep5cB7ankatdE4DWpdWVGW+brbZvqKd7Sj+HCZlNGZbxz9YDfuEO9a
VcfBwh1ESlbMhTFsJw2CtG9joTL3k5eAvSimluXQpPOcEhBe01ZTEhLsei4Hrd5Gc+z026AaU2/L
rkW+FBYdG2gpo3oiRsx7L2gCvqDno4sz6Krpd7Zuhexeu7Z98Jh5qnWc9gSvdWULvcqcIBNvAy12
hm0+ibBk5dHN+I2fM3YHZWdq3Op2I7+P5MQOK04cJraThNEmK7WeqX/R0XQJ01m0d3IZsqwYYFr2
DfWb6g5cRu0114VMtsPQUL57CWI9XRHbyeGDbZzZUNJKdSurFA8p26NYrKPCQYzkZi2b0YncLzJt
1vWsuK2mDhFwBH68Cq2Y8Z6Vockt5MVc5JfxYEgUfsHB4ta7Kj8nN+iG9uzGC2G4KYbwIuuuEkCG
Nq9xhkhYVvpbw7F1BCQrUgLPEFrtzC5SfoCWObL5AX0y+BSX5/bS148zpgbefN2UlbtRYUl7xXrB
0Pg+Nfk9KndeUkZawngV4U3fVpcZuYYrctbNJjo0lMRl6G0muI4M7sHIpNejmjZZFb3Uvasx3q2q
vVMPD10eCMy7YGtNe0lIzFEXaCxtbNTSwL3MI5PBQmVtdFxiTvdGHyhH1V6wLeBoqR7u2LdRiEOG
Ijvg2ZrMaNumes9rmfpGkG212SbZ0JQwzBet/nRG1hWpYo2JmCAjizWBaWHJxocNWeyHhPFPxptK
qlgS4uGIcnePFnlLI/eugU7FpPHMEwzjXaTdcvwx9+SF5oMzHfjzbLHD5yZGxB3k8j5N1FnvLP0Z
+k+kesNIgYer6/guKiYems5fW2ILiNLxzYK8uSHnuPEw/IqeAXPdQF0JsaDxotYtUjEUTb3kFZ3P
sWacwRYBtATLCRr2qrTkdRchnK1ZcUixOaBvsQG5uNVLrRV+FidkF3sIYFM6lcZen9ynsgFWCeqt
XlM4J09IJ5gVlteNoQjkMdGVsK9nLTJX9pgpUv9ihBYzarUoF09O0earViyFTNq+qcJAxJy5bHgL
b93NAHBQEBHY9gC47oXllDGMB6MuZ9QxkE7ctjRaNQWiR2LnMbeUPveVU5xXVfpqpNHzyJz1rS6E
eHDoHzWSnSHGQw+HMUpmzR0vm0HvGCWClLKK8RZ6PoIAXqANM1xc9ppmyPOsqxlc4fIvnF5cDkLQ
IRlfZJnmPNX2Tw5Hpza5YqKeOyAULc/PrIASLROXsZAbMwoqAqcd2zdK7X0myzgvhw02meDMKOvy
vpEOpYlB22jUzrTkRsbDMuS5i3VCkVOMeQvKFJGx3stvXd3PF3NC6nE14N2sulWST7eGHLZZHPki
NyAYu9xDBLM3qMp3dX1VM4ddAuKvcoa1JIofajpaXHn1g+jiyzlrV3PAZ2MMrwjOOLSTfePAGqLA
IESFwWGemfeGlU/raBh8ww43kXS6TYRLEZcgEpYpYfKqM6P0ZREYqzYhgJLGv6Ell1MdnieJfWOI
7C532Lk6ycZiRQ1178bgOwOcfUXYHDjWgIYkbCcd009IPBxYJzP9Dvx7iw7tkSLjBd8x9qw3Mtsu
ZHqrpisNfuwqL+67yTyzA26/1b9SBGrkljX8YfSu4TzcdOFTmqq1I+ptULcM0d414FBIPTZdGwSX
KR0pGiaLj2yB8QSrzviJl2qd5lJscAcwTohGRuX4lXbNDD0ur7s9Wj/kRr3u98uhGpV/D7ziRpYh
ygY6K5jq0HqGie1t+yG5tojfSz0wPEzbosKY35JqgniWkJ6LJpqsSTpoK6QU7zmj2mIoe6LIO0rk
XO4Zrl4R9nkOaTIn5ZrlpFEvpGzWPqdGh2lALI3K65XSut97xSvzn5Iken1CT2m3WfTdablBh3DW
nXd8StdiCCrQPh5e+w0GPIMJBOKmfFskXT3taztLvhPm6Lnr2E7deFsXHqifptUjhO/2MKzboNO2
GXAbRrFlp65kPzQAe5UCRVzZmXyrrTh7FYie+43h2QFaYKKS4arS/hnXAZ0FSq08V/QLu1TsLXQC
9tobbb6ILXkK+FaD5rx0MwbGGmK9MzYw3U+uLSM7A+uX8vE8oH4YS9e+jcMs+5VaAl9FoNflXa3V
M5WnuwzPxzHMAUw5UX+hjZRX13ag2hvH60GANWkv70sjZIhcIPBNEbAtkPF4Gst3Xi2UB2Od1vpC
Nacr1+XdREaby4n5pdMuNiQ+DbfDYDR0sVs4nyl2mXaTidpDqd1mI6ICpEjI/sawq1bYdvmBGUlk
6Zle2niCItdYCksvNYh4J+3ueZgXyphWT9V5MtnJJgPP/C5am89MCQuDaBotnn/83lz/oybE/026
JbiFr/oMdwNUyw9tht9/4D9YS/1foLz1JaadjClBptL/7zMYLnwhZo+ujTpvgXr/T59Bo5mw8MIX
dDh/gnwdtv//aTRoxr/4rx00Wth1bbS3tvFPwJbS+dhpsNBN2RDIBYlLwsDlbPAz/jQeo40NkOw6
920SWWgFvZSVIyQevCqH+skwWrlpPDu9itgPMfOdXD5VKG30HOV6H4Puc9jW+GFnNlf41sdvxhgM
95OhGw9WYZbbDpvwwUrT+GmexAO90flR4PBBwtSEt0Hazeey1a1NNBGqCq4ElrCNAHuTx0l7MDvY
fuxf0gsTOcpZ1gZogMj7NEP4f+C7/NKwAlbUtn9JEJPLFZDj0vFV7ljf+UyOnR8yMrIJBjcbPI2F
ex5XFmORIGiyM5t9fYoYjMJzNZZoAreZbTrpGtVBUq/k0GioR3E46FIHb+iRhTWtLORFtxlCxYg2
ddc9NbZQ4J/lJG+zIXF2/BRQcYG01licBas3ZppWisFHc1ce7FEtzey8RR1Y6aNa5Tj/2lKcAR7P
WeRZ+zDznceYcjK9HG8G58Uzu5tWxaspBlyGgRoT2Xcr0obbcBjO+sZFOzBdmHmzCTLC4xcBf/vo
ICizWHw3AyIsXa/v9Sh418hPOatQ3JVFkB26sjeua+musSozuTMbxzdi+4ehj+4FuzniO91rN5L3
6D1x+/TdNqqGaTMFUfgjxujsY9R5s4wY4ZvloHPO2nfbbigDMk98G63mGxDhw2BoZ1kdYvXFaHk3
iCneWdVYvOe6fW/n9S8GEo+Qr+4DS99PvUDTUG+bwE1w1PFPlQGtuFMm6etS8VfPQVFv49ItieoO
DGwy8g7vyEOdiQqr5PBqmROFsAr2VT9xTbvOH+pk3vWZNI1zE3kBAhP10MT0L1amYYU2OHuaJMFQ
678KitLKwB9vExiBP24Epwi4h89PUuwswolV3x0qs42fBhmQKe3YYIjJnOhf+jS1u3dNdfd16Phh
/q2y2o54WiDddFpoMxST2yCALSMX8ys7MZ8wCGdeWWizCbjVTJHzm6fuLPc0SsgRWFB/Iaq4edWg
wN1AEbcX3ER4sMiUoO3BPCahSMzJNo5zX9G9etIYSmIkLVfsc9tVFXZXk8LHbTnejROTeE8raj/I
5tkAL1eb2Z2JhysLjfsYzU2VTiD4jPK2CwnAtcZGX1le0px3+MjhwONkmOItnVASbgpGUPB5zpqU
8+nK7oLCItrzvb4wu4StXTsDgpQuXiIDfHU/VFsJlTFqrOYqwyWNBj1xGROEhW9y+QF9MycanZn/
k1iBEXE6KKaaa2aPjbEaK0DYOnaMJksvtHZu+djVGUIqYi4dLff8CK/Fiii2+yxS7iGfRuNBy3Bx
0qFlH59wKU3bxYrO8BLPYtu9pyp8zlSNh/VXOyXiIQVMzTbP1p5yWzYH1Fn7qKyeS4j32zSzWZ5M
sU8YNHe22y2mDKrIeAA2GZcjA21060GDJx4pV7aeW51dRuOCEZxNuZdj4G5FPoidSQn+Q4Btg0wA
nLQuZ+Mb2tG7MMGDo+k5Kq94H+UjEtXktogGubKp8SKouVHR3jf9BIYkYxc86TS7rCxAZCFDGKnx
W8Cl8xvMMH4ZWG9RnxwmlNugj57CsnmTU5f8SBC2xjV+x3oAbUtCXkB+IYM9anLDulaywyFs3Wka
MdS61ps4Xbv96OrAHHgdda/YK2w8hcE9UMPoJ/1iWaxTjK+BdRVj8r3hdEj3ZqB9lVlmt4lFHOyx
4Q6bwjXPwnYKNzb+AycUDlHn6klfCMetgbtaGQN33ImChzafw7OGnCEcQAZwRlvR16Xh9ZgGKVNb
uaNKNH3T/gafA5+YwOa4RxNIx5TFVj5HfD9vTAzLj+WAxhkp4g/Ml7y7dIOmbMKdUBFaXcxOv8PG
a6E86eXbALKcpYfdhdFa2qH0FiD/GGnncDD07jVN2uxciq79UYz2MK5GevRvuYFyz3cCOZi+UJaJ
dD7RKx96hkOfWPVXhaoTiKdFIR67xAHBK2EI7DLdukq9uLvK+hyBhF0H5g0T3nbNzFr4rNzeNtTY
wxOsFZ87IuhwP5o4G+l/pld1jk52yOEEaQnDt5XV6LTK8caNWPtXiH7Ufk6saTfStHouw3Ajs+xK
Bu2+7sJdmUHm6NO9QKa/N+e07+iXJysCwftDXwx7TIq/NK+ozhnC6n44pjYj6dHttgqZ0R7yS4yu
gjweZKNrRtXzec1o8waw8jq0By4B54B1/QlZL5vZUZV3cwNeK2he+zlWW3wHzqPWTfg1nQwFn97C
7w0biljZ0Ox2K/sp1JPiVTPTGdugozZj0GeXZpXETxralMOU5NpOmio8o70ZnWGB1a7gwqFFVC5p
qJMdIkmgFOHriaLrQHOEJuDQ2nctaISLTOn5UyuK/Eck7PlejcwWdXsE8gw1cevS9L7xXD31bSw5
h0ZM8/8iJ+f/Zh2MIeyrOviqqIfX6c9x2+8/8J86WPwLguZS6ZqOJKtyqXb/jdmU/6JNwLDDXTCE
eAJM47/nbQ5/iAGdDlfKdhzUi/yh/5TBlvMvomJB2sKCoylv/bMsnI+4LDybfBmEsYDVCOShwX3E
Xwps0RRDW8y+MSb6m62J8sYuLIe+qVEiPcQIkF1UqIVPQKmW0vp/hnzLYe3fIWQws1wCEJ2jAfRs
OpNu1LPty1TL0a8ImDXGSZKnwxbjr8PAPHRMLiP1/TG63iO2rMqj0PKnIOueBXPte2vS6utCpUDG
GQkYD2Y7MKqp8BrDcIYzcQ/9g69aXzXww4tIJ585qyyX1bix2XwSzFVgVu4M4Gy/r5Bdp1PrE1EC
SJ2gEAYaUFGY2Oc67So1YWf0w6lGvps1hT5unaGPHpK6gjIvmY2XzJt6Ea5ZdJZ4vbGTydrxUkaU
vRmK4GqMm44GtcqUbwxF1/iWKsQrOv/4wesiPlIFUsXwfGhy9MN11FdsCpT+1LqqAKTCUlCscIU0
9OfMIWFfTo+6PwsGOD1muiR6CDoATDcy3ctuCqzU2W52k8jZo7FYmglRIs5q2kwSpcXYpPRAExPR
KtHRfHdLVWwEW6UrUk9wdsWpxeQkC1v8Nv+Vp6WVeSix0DJX8iZPFCLVrCKuKJlHODtxG3GllB6r
GNWcUqP/x/t38+8n6U+G60e+3e/niyG1yesBYZJ8pwVv9QePrdenwsQraWJiL8wNufSC9nxd+RVw
jrVCEn34+nhyIT4ePdC8QEuW3/K4yeP3KHKLIHESFA/pXOatn8dF6lw42KOijcVg8brBR1Jt2llq
d2R1oNIJ+0RFu7YLqLk6UypUhuQlSj9Hrf5iWV30g94X8iWd7RrVBNimX8nktmjOqynd1ppb0rJm
N3PHZqheblUIES1pMGXO41Afwh4V93oQAUo0ppEFMX+pVnlbvKTRAb06CiHXmZkbmex0GO/A6Hxq
+qYcmUt4XudXVVufJQzjkfI5Uxcs9nqYWDnheCfEKJ/cKg+cEDLlJYIerObHW+VNosAo4bD1A/u8
iVIZ7iDzEJLD7mq/mOQuv75Vxme3Snq6wdDZoddwnNsrEqezmEwIPwxM50cGhcmP2OSiHC+Hq6ZW
dr54P5ON26nwoZBLYdKnWbVBLlA+hWaS++Ql1Y+zVVMmBcLGFGnpTIB3qUirFzOYHVTAWaFvBxgC
G1I/8hMP9+/GxMeHDU2lgxDTkiSjGktn5c+nGy2Ti0KdDkSWM+nwm7BR53TFIKl3FEnJqmmn4CZV
RLduLKXPxMEseuuNQqPabDLZIEyExpCVfgwjnC3g3EbjClFQCNa+jKqA1L6GpqlV9t25HaJNW/Vl
0MFZN2ui0WnIwQJzmw4Lb6yl9gny3LL0H52cEMimHMcyTIcI8I8nx3AvF8waIRJx6mil9HyTWB3J
Z0mun7iQR+i5ZZkgP9KSiw6efG2aVR+Ptai36m6EiGNoutYRVjTOYKISp4jXVtNUvJm4/t6tyCy/
V7NS5whnBprEZp6IEx/Ev7/DLmBXT6e3xSfR04++wwWh3vhrtHADE6LaIB/HvVJpy5rpQk9hsArM
iQHJiaMepcsuF4CKz3X43QZ9MJinHy9Ai/ilypw2otcxgdNpM+gr25hpNuYNbSG0xQMZElbmIm9w
ErdZ90nElKFNLHmRVli31p3RaQnzGkBFALZSRi+1V8CMYMtrXZMOFburXOgYwTsoTMGFhOdb4xcM
2JNliRk+9xX8Sdz5RnxO3YsABpwe46qiE/115yYQEVJodRmdGVM9WxHLEHo6PGcbR58A0xuOojEc
etqyrXZN+eQIIE4HqWlEhKWzo6vbeOrUXtCcghuWhuUhDAVj7SyOs+ushIKyZkWdd42XMz6wO2+E
JVV2c3nisf5rmRPMlaljuME66ZXHoEsEQ7QWMXNtjKz3fqq2iveQu9Q5kXkB0AdS7L5e5j4/HkIb
lwrRhuf38c4iYabstDOQhU0Zbp3anWb6aB4cKnp5dB0xzpx4mP56cQGn68C7BVorkocWMvyfqxK9
iNAWYZFukExkvK6R2E1NNAFlSYaHr09O/LWGL8eyTQOHoHTQoCy/5Y/veybSBh6HSjdiGIeLsVUm
LQJMhauk69rnEjE9ST2aNV7EeVDez7Rwyb6Lhkhb0dIyfp34Ncsy8WHJ4tcIVg+qdWSVzGI+/po2
YjhjLLYW3lVc5alnTHiGUrUCW5FclCEyMeLH5nc2mi0JDMzgDLrTsFNsHDWoHC6KWlW7PKjSE7fk
KOiS95tfZgBs5JGDbGn9Llv+uE4YRIKhSqxkY44ArnZNUohbl44kovOpJUcJLzRzx2rg+7AeKkXO
WCmwp85aDchHK73ZXvj7ot4YloYGuup7dQMhrnT3jlUsAYCplrbnKbiU+t/KTvJTySr9pIL75Gni
9trg2W3mAOyfPl7TYKzmGPuG5yM0s/elo6pz3mH9TtfgLJ24fx8JpL+vkgnjXkjBCkG5eHQsNK02
HeBQ81MGUY9gDnJ27GH2isZOXLmyDb+jkbMPJXKwbY9e+IfKkXl8/SM+eV+X/SEPEbeLGvLo7Zkd
pOehvYBl+OKq7ajL4qGz8Reh7cesOYcuRpSvDymWv/PoueWkDUpklgkor0drRKzTedDKLPBTFZXW
rm1IHfFTfYHM5q7KHnMza69pYqcdLgH00B5aE2SBNndtQf2NxmrANc50tsN07A8pwXsTwJl8jVzM
eWTwOrNxKPX4sc8hAWxP/Hrzk1/PRpiy22IexLjo4xNSEJO7rDgO3bUAfoiaC6bOdlCjCxqA83br
uS5xCvB9kb0v24U9hpSO+XHGr3nDiqdlW0cfTAQK3mD0J36es1y8o4tLccbyxF9q6tI4WqIYYE+q
LuES831EmjDUNXCepAyG6wEvwNKsE+6NJXOrxO8xaOdD5wLLrOgX17sxdhGyRpDHmYBEXnMxxn0D
QK6vMlTqjYt4RhNMQwh/qMurdGoWBlCS1z+1UbR8IEkHG+lvzxYZWewc+o1OZw3AgVfm3aMZ1uMI
nS6KHmwd6Ak9fa/pvw2hGqNLNTNoD5QVJ1eBnaL/IZXtTWZu+ssr9QgxJXV8RylikPLSlZlJ11j3
UhrC5ZI5m4YW7l6myPeB0Y8/4eSr5hLSNPua3tFanpc+RjaThYp0nxIjOuuNqeobmbTBt0VJdtfE
VQTBabb6fRPbbF/nIMy+qVKz3xOE+z8Fll59o+sRZFln7tLXqElL0DsNg4S1E5rYcYI6S3mYW5dG
qKlhJNw5pNu/hCphdIIT/VTCwidvLtNIF1rA0uJBEfnxOcScY0m6JRquN725VIGprS0tt1EgN+BK
bfShJx78T5Yrvq5L9LVh8sXVjx78tiT0VQGZ8vvAqu/rgVlGVyqU0ZNnbOcauz3pVGh32II2b1br
MMUSlXXi0/LJ2mGzYFJbLCsHVc3Hs6aaodVr15pPG0FuyXQDS5L31sEYyXUSk/c+Tiq6E42F3I2J
yYlr8Fe5TPth+dDygePjZoqja+7mGPcSJKp+PWQoCIVb+AEy2LfWgm0rwulg0k89sULzZvz9SpNJ
Q9yiyf/4h6P10qoJPmXVAPUVYjVjctA7CbzdHJKyX88pWya2VjSzbTx7/V4sckIyvWT90MfZwjIj
JdjeTbmunSduHCFDLyjRfJKYRxKQZiUfNKyEMWjvUQcAlMZYz7SpASk1ByxqM5BGJH9RrEfrOoMI
gZQ6svdcXExCgeWBTKxiBszQbxcWaoawFi3p4hK0aNjnfmWAp1hVkWgehEXDCbDx6F4PIVa/onLl
z5YJwG2b1vFNg9964WbEHgKkeEzFjnzr4DYt+jLaYYOf3y1Wz3SNayi5kviuf3SpCURTAA03AfzG
VNID/AciFILYKFdjN6eXjB35rrkqYSRDXecicJo1qJigGWbvrB+i4XuNnVpbmZnUv4O5jnVfkXlI
0yYqhh96hXIfakvt3k1TPjIzbGIc1y3KVprwImH2YBbVHSKQFjRI1ajvCEQKwRa1RE/fmSAenXFw
9RUp1maFLV1Z10XTkemKT2ZGAzQaAjFvmqM4zqaOCbJRaBoy2nZJuKr6QGpruzPTC7eof/PBHO1F
BSp6r1BIJ2tb6vYVbLXyxeqHAWGKXrQ/dRDO5CrbY7nHUm/9Emi7cmThMruZotZ+JIDBu6llV903
mjM8TZ6ZEVrXBkSyxVGSjyzYg3RXDJQXSgnio+dJGEm+insN+0JjtejFUlpdtCtVUT9HWm03W9UK
m0msN2u4tBT0wBgCFn6cuNQupdVVMHRnqi7MdoXOvCSGnmLbk67v4yKLrxNn0fhLhIQH6RYF7FEE
VuRtDkPYvX69jn2ybi47EzQYNLFJoTp6hxcVN9HlCe8wwJAnWFbJlTugmcRdWO1oYnknyp1P3t5l
i43sZGm6Uw1/XLEEphKnsCBdoFSy125W52dAqlPKAVs78fH/u7Hwu99PYWXQ2yfV9WilMFSoJYUV
exBB64BnNfXAHY2udhjiSWwc4G+PsyTsZ4ddYDin9MO/mXQQxr6+xJ8sky6URmokJglszI6+FGYh
LWTkJCq70Hq8fVMLuNcw4xs6G4hH4Jy2XW4yD0by9r84tEQhSpvNRD7iHdWzbo1/F8hR4EdTkp1h
LiOInQbZYaz6/GzOpmofQek7sWlY2rpHNZcrSYdA0kNr769NA+rGAdVpyiM1Guawi2i083WY4xHE
cWWxYnplbV9nfeethdeqEx+ITx5onmfOlR/Aj/j9+fhjs2UUNiT7pND80HHkm6rbgd1USyZIEdsD
CvPmVFINRfrfJ8z4Rme7bTBgIrXt4zNt6BMhEjOGniK0SaMX9UxaZdI1MN7Q6k/73iPPwreRCua+
N7qB2IoIYdVtX5tR63uyoLuVTIWznoyueJ3Zl5BcYIPR27r6ssrlmuJDkUwzwOd0MBZ0OqbcGyeo
4x9511NM1/QRL1OTtdyHeRK+MM+mlzHIED1pgRCn3hZeZb/ojoGgEJMWn4NBjyHzx1SSlxml7LgK
5yJ5hrgzdD5+Uw/qWNTGxBiVyLdQAGXhee/QttjYONMGxjYBgHqg0oTCod9g+RpwhUyawCszZ1iz
CFS0nLe8gcW2IT14+M402WXIFKTteuD0W04o4qNAIEnx6jj92KD16AR4xya1YLOai+tkDJMEc2Pp
NoVvh+7wOEdTdZ1HEXR6T7lg3iS0JhjJWFkeUE6Vixp9xHObwRSl295F2ivLLKDnMloc1w3Ad5Iz
pwRRR6nXNpyOJGp/FkNv3dWmiH9R7aECGKoQPBrcujb2hygof7lgCZx12qTdBNfNHO7tViWE147l
VK2HRiB0yGBMjKusjSLsLpiZtXXcgJe6KAddv80Irux8WJGoYWiksZ+nn8aeqSZQfDf3TvPTUwK3
jA6u4Rmn+9LjA47Srgo+wWdBRfwWuiETJVg/Byj2mdSjFxnTanhj5YnlysETD8cRYe/BLPmws/uY
gHwKPsf1ysAP8c6q0/EsyXwcdjp45fQaIDg0ZQZtdugHbcnfkqmglhcMSWZxIGugsZHHhoR5LjSh
YYUPKqk2Oo7zkvMkdQw2nuKcrbDqv5OakmFhhhKDoXrsnBfUZjbmA6XBL+mpUyscBCZIaqHnYP6B
W457G7DYDxXWwei7mhjf9Gi03kKPtwkjjeb9ooKxnDO8AUWxBEk4ap9OulWdKXohGnHDbvHLhGna
sFvP4guL0AtCcuqlHK7zgEDifJbTt95oxvPS0nN1GSnTwCcfyfi5dXP5Bqe79NZxpbESKXtkFuZV
BWJoQyGkguk3yRmhfjcJXGnWHG7GqSfLy6on05dBDcu9b4aQ0GqmkZjfbAH50QqDofHrNOrBsid5
/sAvSQvfUFGKzlabR/Mg9Faq8xqQKxEStDVOVeWfrUaYXhZ7KE0naR71UUJoRaOLdtAnsRCJoRk5
kIR7Oe6KFuSpZtHZdip7vNUzkhVWsqCr/PX37pNPvGcySvrdj+NLf/QDnFaPW61JeLdIHj2z+kJc
wpWRK+VF378+0t9fVnYguKf5trH3Ed7y7/9Y69uybULQ6q7vwcCiSu7zCmvGEL5rkHR3VmmZ234K
rRMf1b/PDxG7QBrLtEI4wjk6v6JqIGd2juMPbjAfWKIn9rljcTsTxnDiUv79KeVQNC4gtbhIDY5n
TJDfUjw9dFeMWS8uEzscfSOnNdG2ZnLtZFxRqkS7e2ni9NvXl/bvzyhHtjHTL5kePCjLv//j0rqK
iafwsH5MWF03dEzAeXTFdGVFaCJ1j3inr4/32UUl3B6NMjlo9GqOjpdFBULLha3SZaXNZ8mcbyza
MLfN4hX9+lCfPDUGN84yaAy5SKOXn/LHqU2xV4Pa02wfawtNtqoVE7ZPpvWLy2FaMAVFtEuK5lQ9
+skpmpR/sDtx/Tv273b6H8eNVR2KuEZH74ESv9ILaKJzJN2nmWf0xM78KG5s2ZELNse/00upf+nO
fTxHK4fH18nWAxCShv23ciJ0u+tbSN9elLY/nTqWaodS2Z6B1aYohCFADRt+dxut3bnU6jUsPGJs
IJsgUEyivD6x7/jkYtDzNFB+W8C9WC4+/kCngKdhuU7gD4DBLpGXznug2gS1ewS2/+P7jczWcCUq
G0rh41UiisHg9LMMfKdWAx6eKfGTgoCnqhq0q7w1UHXWCpPq10f9exkWkj42ExLJ7oqZ+scThNRK
3Jwm4bkw7wp3GXT5fZxO4IuUoYGTCoHrHxj3ImZD5a7fOjUc0BNn/tlFXtT1TB8oiP+qhRkWIEMv
dQRoeF9/5TRT0NRO6B6gL4nbr8/3k7eKQbhpLNYAVATHo4Katp+0E9CfBEpUzTZCvE3WBK9ZvBVy
TDnrSH+y2qA6Ue9/clzayyz/YBR4q1358TqXoSWrcQLeUXsY8Fpbj0n2kGFOFyjkHodDS2o3wdcn
bu8nlxZZC2vVMh5HaHa0Xo12oNkV81PqAUu4O2fisaWMBLZMLGJ7Qi3xyWeAM6TZRjVuGtSHH88x
1x2Esrwom5jG+sbNdcK2NOm4GwwL6fs0tfIAMs9BwevVmtp8fWM/O1OIskLna8dFPh6KO0kfCQQY
0SYEGnyf9013oLuvX2pp45041Cf3kg4EpQPgRTZSx+PZxHUT9E+odcQ8FeLClKVGFIzLFjmjkYz7
U0+gjoIb/sfvicHpQbugn8ugQF8uwR8rc2XlKQwYxrSiMZ1fjl4Vz7rrxgcR9Nb+66u5PI4fN8cf
D3V0K82hanElMzNVIW2LdZrFGu0dxFcnXovl7zk+jjSQICMocFmFjtZX2pQdGZPTAhGP8gvS8Bay
uGddaIth0kFktv36vMTf984QoCZocrgASIxjxUjHJjImlSTdeH3VI2SJMw8QXcWHptw4syyvCAsc
7iuCOceti/H8NqFr+Mxwrd4FDH6QmGtCi7c5tUGEYCwmIAFbWuGXUxofLJhKxYmbbnz2i12DyZAj
sddS5Xy86+zmYvoYGumDfa1y5KVh+hgNZdReY7gjZ0vBuoXJICQUuIGa4FfnZK3ja3WWx6veS/Nk
FxqR86Ij4Gn9tsDhugYu4nyv05J5h5k0wX2fmdF3XInVLYFXAYSeBIjIFpFQ/5jNaKf9DNsC3FJp
ISLGezkZq9Jo6ZF8fXf+fofpfiH2FDx8C2no6AEXTgZG18akJ0fQmImRuVejm7wGgTQevj7SJ5UH
Qh4+OswE+cCTWfXxqsbd5GSOloQ4hAsiPAkj2SZm79600CSv6GXPN4VeDXcdReeVLBazrKWChq1r
Oa2dROSbKMbQDaYEOJf/9W/75IZLpB8IepFt0QE5ugpz2afe/+PsTJbbRrau+0SIQN9MCQKkZHW2
JVuqCcJtou+7xNP/C/onJqgg435Vt0a+YRBd4uQ5e69dk4scxFpbHlpCJ0OvXgihGNPlUSMR6yax
lvjKY/YuOty8iaanrRIJj/IPMeTpBXGTUaYzZLK9NkoTslqe6feJSr7wHv4MJves1GA1GGamGYRl
St15toTofuvq0Hj3RGuSXwPRj+5QJCeTTJ6icV5dzUiKQzHY4lrG83nZQlkMQ2jtz6oIVvTNr3Wg
/w+krwSdQ+PGhBm1utRmWBjqGCXurWWAYtNK/HaBWXrpA9te78/l2/TBEslPoGWKFpv/vT9h/6zG
fOLdDLokmk3Ic2FbKuMfy3CX75eP8sEC6VB4eqs1csUwbRbIBlS4CSQ1Diqx5CC0IQUESwYkhjCF
XqFwoJFx+Yjnr8YqcYPXSJcQbc472enfz0whyXNu2gROwyArQVOgzp+txWnuUUhHoVLF2lOMOuhg
wVq58eglEmsqLJWRcea0X6dYqHf9kmSYPphjXf5tZ7dd52XV2CqoDDNNfKGnt71JAZ81rW0F7tLR
FRuo/YGp4XUP1M5otANJq8SCUWiIvzjJpmivE66ZXvkRZ+8nPwKpMMh4yiqP/sHpj5CiV4qiGt2g
mkGy9kWx3CCnRqzTwywuRpndinRMg8tnbnxw6gZTRN5MXLBY/jYPQq+LSYGBGIH3N4m47UxzaULq
1pJ0O2PMqsAr7dQIBYTBL3oWxX9QW3a/7LiYfk5dVNNINNzmr5yXhuXdUDwSg6FKJLtF5tEPvVLX
sABixYgVJFPzrzMhkWe9z1s3FGk0fp5Gs/1MEQv9kHbrFK9sApPEHdbog5vMKezF2Zh/WqSGgc3r
hfYEAjR3fCitYrkZzdTRfVNITDmZbZEQzO+Mn6iUR+s2dyLDvlK/fHCPPMNEE8RbuJak23tkKmNT
G0QmJk5aw6Qt2seeQInQNFXgrH0c0qTwrj0YZysChQxtdc3gP239umwejG62ZFPVXdBocNQrGuLT
rp4ddCWXn4XzidFaMRGCzV6Rf/mGnR5omOy6rjXSpRKyXu9hJ+q+MlviYOJlCxq3bIBqdPLoxS2G
AmsAChzP2rfLP+KjK0wBzOiCN4BFcHOySMSMxnVMQinJv6OHBhGG9WDyZ9kZQWabzRFJMX7Iy0c9
22Lw5uHARv/K9TUYjZyeuYZOCNHm3AVz2Rk3JdFluICV5MaOo5z8GLs6yLb70Zadenv5wOenu+rK
EGzQbQL3vv08xkqjl0MGMRj5t/emMygjBlc2xk4C14GzCTrZb7VUMa98l8/Wf054faBYkPnH23YF
2oUcMyuCOw3nIHuY8cIfRiNTb8a+ABtTpMPPy+d5rpZcD0j9weXFOE8FcnqFW1OJ+mJJugDgnSr3
bVpY+6hIo2YVTbh/iQglpDptCzzbmgHnKnd6+dBMM9P5RG/Va5nf57ac9fdg6aRXbKOysNcb889n
tlKceOab0gWKJPg22bdRa8AIbopB7I1USfNdDGjKxvFeW14wQb1Dj10ClvCrookaHw5X90ltqzG/
dRsDqDAelW6Cz4nui5KawLQdK6cGriWfmGbryhL/WXL0RLeIvdPHiUrxP8VE6k+JrSv0nkBU7FpB
H24P+4dyOKsSc7nrhiV9UwaUGDuy/cDYgUTrXjJ9ks4uhY+fAhBN7Md4yKNnHhvj1TDmrN9ZE4x7
4sIgneTdMgKKMrXK8mehNjddhcTwUAs4SzgurIdlKqTca0zmSNRWiYe2G/Sa+KZLvHtWQ4Ta76il
7RpMSHkPOmMXLNDohhlopnCyk+fW65KDkycwjQGQxtUxSgzZ3FAdi1BLurm4MdgevODKZbSBCWgx
jrgKEAeNRt/oh2wcnCOzahX8t1XIv9Jr24aYywT53OWHcH3GTmpR7jm8B4cFnN4gmp3Te45RU9Gn
pK5wsMvxiGjJ8VUzXY4EPlzLrqc3cH4wOny0WNl+MutTNx/WBuJqCmWsCDL2jP3rqJjlWw7HR2Nu
smrllEkh6ktmxHUOczK/UR0Z+leQrbkMKY3UXwQhziN6x5zcMZKJ4cXpfaTsXVVZ5KchEv0LaYCt
cwOnxLZvyaec9buJ5DvE5G1aV7iAnPHZ69sKu6stbXOfqovKh7LPyq9pTna2XzcolGCrsC3djyjy
wPIQAYgVy5QuFmMk7wHJV0aBcT4l3L1RDWw6g4N7ZxzAxfijigELwntMNhtzSwRQ5gRt9s5q47Y5
suH1HsGwNhjAy2Xl1A6QEHPkjp81KVVnDzFFCH/qTeSHljcoXytWAjVwiKC9Y4SL3ZY9QNfcOg1E
I98AbFz5M8+dRXZ2Uf2XKT0qs6G3K3xERYwD3JpsB2oORtuQSG37kTXHEpS1sTb6JSpD028ZJU97
mdP8h+bLvpAEh4KP24KbmOZwOZXHpLCF7mP80X4nTtwUr6YAtgsJRqUtTDsZbt1oD4h6Ziutd0gV
EcNkSqz8ppyp9cCSQtyPpF58n3o6VfydRDA9mCZ31zdR4UCoMi0ZfZaiIRFw6jNH85Fv9G/o782R
7ruR/On0rHHhp0X9fCAYGDRhTMxgv8uH1sRbxYjPuq0h+HuQJ/lFYRt3JAcPAtjlM492lz22Yz99
zgVZtIAjsDfse6g1zD/n2gy7NJnGvdQ6Zbr3NJF9m0n9xO49lLW1txVb7p1pRexRA3aTr0YmNGYd
NCdOvdymb+6BIlt2Ul3zvboIJJkf1dApdh3/WIfWY4hw8OpswVsHXy7bF4nZ/mWcmrohNsym9avc
sn7AFfVmOt9QQpFGGsuDiJzlS9eo6muLPqUjsUekCbojL3m1lDWmG0RC95xpM+YiLRv4UeRukWCP
500+oNwRP23cEyClhqigAQO+4bdwxtRj+of8aldhpfKgTGh99bkTeZt/NgbArDsrHdFSAyE19ink
x1cYfdbz5WXng288HQwPqSAYGiZna/Hxz6dG6v2scjGLYCnLmO4PrNBVB3AsGx2lUT/rr3lqLFcq
mg+WHzaPtGbR//CNX2G5/x7UaijOR5AfgeKuOVVVbQUZssLQpQfyDaKIdfifT5LjUZziP2CN9fTT
4w2DSTqgYG0tS7EcahsKbWLLITDSrr9xotGm4wUc8vJBP6oqDItZ5NrboY7ZKtYVDWKC0dM2UXql
dwIKnumvhJxo4Y+bSJgiWCS7lfVCmwPZNSHfrhOXzRGdl/3aZSZsxss/6KOrTvnsssNAl8pO9/Qq
dGphl/AkW0gZXrzGsqLwQBK775NuCdpqvvZoffBFW/sqmKcZkjJH2uxHsm4s4VSSv67XVfqlaRBA
ILbx7lDYJFeu9Qenttq0MGmhW2OnuLnBRtNSz+gdeH3CZr5MXgQqICp/u9hGP9MJuzYR/aAiXxvS
65CSGTAl4+mVFFZTyjyGbVFG5LvvmNXRkZiVJqOLlg0BT30T4lrOIc9mzePlu3jezWUytw5IGTZQ
dmPdPj14ArR/glszBWxfjSOCi/ym5v+7jyjjg9Eq+iBvEiUky0djHiGIKc41BJSdNfnsSDOD/DBb
ho2tT8aucVyQ5bItQlXvia678lPX67CpaVblM4Ip3WEO8+6v+GdxGWyVfudgAuftuvwbPjrxiEdP
PpukkDk7ZRLTW4OFHDqcYX31GIIesyHqrzwb5y4OLhjX6V0GzQxs+9xj4fds6PYjoqs8yw5mb4vi
uRAMlIMcjWe3bzLZfI21brBh7KWaims7K14GY9G+Cz6bq0m6qB8mBNu/0joBWZOak4PSP6c5BXZz
/I4iOvpqRtryvy/OSNjZCSBlpwG0bYRVxOSVdrf0AWg859OAkjXox2T8pNZlHaRo+skNzoorXZd1
O7m5abSG2Q2xz7YYKm2WCUWg/HR7hlmOm3Z7UIztt6oWpPP+7w8HnxudTR6tPoPd/elzjBSFWG1n
Va1VgyHDdHbLt7YjTsjtJhOdrSPbY9HUfZjHZlOHa4F+F2lR+X+4xkyDkWjxeXCdreSAnMchs9x6
CBoPtYg5qWS6ABbd06FMYRktvzW+3Fdq/fPlis0d43VaW3RP6O6dnjq6F88TOcdMSoKYSFmQPxPs
yq7Pbi8O8pj4rysXe/0bT28q+1q+MNiG6SKq7mbRSHPbJrF6YYGck1zbmxKGThwv1bDnksZPGgjM
1diroz6seiuhI2bG2kNDp/k/JRu0P1d+zvnCgEGDLTcf/9XFvF0Y6CIUUSPHKXBFHGMjY4kwpr44
KpOL9qwDE1CW6nifZupqroUvmTA3frv8I8597jhNWcRVCh/Ga95WLOR5Y9tJhWCPQTM6LagXBP6+
XpTeJ+kR6ok9Ctg62ZZdo7B1btvPzSIJRoLcZX52hKUD+O4FgTpq27ZvkT03OayjWpn3M32LN6lE
GOPtMQPFmwz5dBzbLMnY68Z6d3P5TM7nGKyxjPVAza2DARxVp8/TSCMCOHwzBRiOCqb8JK4XLsM5
vkwA5ROpzSyxbXqT0bUMKiXRDGSZaPF3+KXodZLGuKv7pLpxurq4TWK1DtTRqI+Xf+X6Pm8eQbQO
6wRyXVbM7fii7md4HgSFBBa1OyMeAFw9vOkAlpryBafA/DSWg3pD2Fsf6GPaXnnPPzw8rUFVd+jf
afbmnaNPls6o7GRgx2M/Qz0yCFqVzuBEdwVBBa7ftYy2ke8C8d+V5ozQFWVtpFz5fL8PW7eXAUU/
e28qI0PbXobFcnOafShb+ArV7n1XLml8l2jDoD0itMWGJJiOPUU0c99qJY6VB0uf4EX3SQG6uexL
0rxiwwDJUE2gzjLTBQqRA7jnK0WCDBkuGrtaUi0Jq/ZnRqz6jREhQMB9GBsNvu8EwreR0tIu1Ybi
ey7hp+IHrGhsa5OC6brIXBOEXcxdmAcEzJKk0U9iygcIhWT4shURjTjqi9NFIdR/sDCOJ9IbKL8p
zdlYjbxdlcVLdzv2dvfD7ef6WxuN5hdhx1n2MkVmdtNQWDU7W7IDcPXcrA/S9cw7Z7QBBdPXVq9o
Ec8LUfQ1+JFUijZEEtuKaQRiaUP44kW3ZXJXmmzd8qrjIderMrz8kL9XmpvbS9HPoGQV9fBRWb+u
/5Q8k7d44MJWwZanN8Qoqxpb0X2NZAu2fWrqbRDT3SgeNPB8bMAFnB1Mj/Pi/NKIfyM70B66+JlH
kZHF5Z/2wUeHmSHGLMpGWtfbNjKKz6HpOr0PhiVR3ogbLvcYLpqf09h9BxSz7C8f7oM61WGoZq4S
N5rWAFhOrwQpGurQl2uPSRh4knf4J3lgo4msEdT4Yz6ETq5Wxm3U93WxJ/pTAuotqlwL56kbi4CU
jGr0i3FE5EvoINb0ejGwimVtNz6N0Rw9jYjZzSs/+/xZcXDL8a1kFEi/3dy04RwvmWz8mhljhoh5
UdoPYzgQGv+p7oid/N8PxqFYlHRUGS4FyOkl6vi2CKkvYIK0xrn1FtkGLqkKnwRjtSuH+mB+wkeO
InhdAGn72ZuyziNAjGWpWILKAlS8aFr9nYhWktdzW9S7nsMeJ8rMkI+mwPGaxC+IJd0rz6Bz9g2g
WY9Yah25syl01z//5+1wIk9nMu4tgUV1/QsRifM8exUYjzaunYBAJXdE125VzpVvz/srfvJaGnQ6
kdqggsPOjRnk9MAxtKMxaqBitDPOsttBqOpD2y1Zdm8Vs1qHcUvI8CGmHfOWxqPxRtBb+mzBnMwO
KpmKfxjwxk/wI7lgFiztNcodPeYuHepm3uVt0sHRcyQIUTNiIVewd2NMbjpBQmlGPsROLiDa/aEy
Ed7b0WD9MpXefa1aKYY9yQrNcpsUxHq2c0LEvGsPNfocftkfm879uIOCNxBtz1gxu+k6J365/Kqe
3RUuDteF6Tc+bMfbPvMIH0kcE8kSrN24DNBNUd+0fadVAcmmmrPrJ0WELvHP1/gy6zO3vSsImHUM
wKg+ePxO74osrYjegKkGM9nf5e0c6S1fE7w42AQGK3upyX8TADlcEOBGPMvXy+d99q5z3ijLEEQy
NiVRabNCZQI3eJx17PdyQoQlSc54AVMtXFy27pcP9cGZ0mLjFeMZREZ95ow1CU1CqbsEwqXxt4tb
RtA7QThLELeTTeIlmwHp4Ysh6VkcLh/73VawucyoXaHXgUKiG7UdLSSJyj5KEK4JsAg/J3aTip64
lzd3sIhLdz8ztS33ihtZxzwhvsI3p5KeKdyZND6yvlv0bwtVnW/GSGDGU+Ui9/TVidyMZzMa4Vfm
5leFnw+HHPJaD3QmjcLC0SoVxmNFLLFLChCJKH1VPy66tP5Lyhh/fKY14m8djZlHXBXB2Xu9Lbor
z/b77G578ibiDnWVvuq0OE+fMWvSamOILC3w3GGqb1USjn7PhhO3D0Ms1ujzoqpEGFnO8nMsvQWi
En71yffIuayDtpEOCSvtSletGMbMlIWR35ZkC/6vKyOvHtIKFR2357iIxE9/Jv70MpLG2qPvYjz6
mP6XFU1DTsw93SR7OghMefHOJT4yufZp0M9fQ5TvgGm4Pmuu2frn/6zK0+yULI69DiymVBZfysR9
Gcde/h20geUoS2g9uyY9c5Q5zgPtYtCw1mhnbya+Kh+XbXLlbTn/WHE10EfSYQNMyBO7WRhcQ1Sp
q/LEGszwvlTlKG8WFmh975Spd2S/Vt32fKj3S1lnn8GQ6vuF4BL9yj05VwWhN8WngwxxbWNaW3Gv
hu+WiyHVIENbq9zWKrRDH+XSWO8ZYEe/agf4h29aKOQBuVrZMe4Rfu5UrIxkCkRx/8SSBogBerOp
+i1jWfPKTzwr6gy2VMAuDQNPgXPWidQHO3GLyjEDDUTmQ4W5yOe11b4MzVK+5Hmd/7y8lnxwPMiG
DoUExRF13eZtwvc+IKYcjcBtzKj0BdzWTxBtszdHjLEkr5Km0pVTPF86QbDQJ1rvg4HQQd88nRUx
1mLOgFQPWuR3nZdkOxV0NOFWEo9EmkpmgGm0hC5WguVKp+aDJ5EvE/wtuuY4beztKB6r9Yx33CUC
OqZ13QpPX7GMdat96tI4iQKjkOVRdXHCaJNZ36bJoMafTLSqV75VH1x4Ns1cgnX6zNZxvUr/vKNN
NtSWm1hmUA+4QHtM8D869tA5lQVxQf6c6Itx5S08/zxihKepwHDIwWt0VsAv3mSYjbCCmaHXLa28
odxXeat8au2EhKj/+cGixWmtZMhV9rBNNcwqncH8XHAwd6Av3VUKUMFc3Muk+I0gpL4i299eTpIN
KDlW9wUPFCypzeUkmXXWhqQhLsAyIE7CgbzFESK7PaEl1m2Mqu3aY7wtst6PCLoOT8Jaa0ClPbmB
ZSVYxomfD/h22HcY/3tIBE31WYX4guNer3xA4dcko3Ta+Wv//fyth7UZ8DMTAeWI4Pz0sKNeRs6c
CrJxk1l/oIr16jCfm/lVGxDB7WqvN36bKoFigIgqmjMQ/rRbjzFwv+uiyFvNMJr6BO8DC9Zod4bK
ULvKbko9jT8D5J3ZxpeGVfuyk+JLExvlVxt9AFhONRt+TzAQpzCqxOqOJVftR5+ow/di7iHnqtZi
OzsW8UH4IDbUHAljgiGkogv5sLhV82cpcqfciSF2wgmNiXrbpfNwq5eNA6RiTOL/4gRBAcPTeiSk
uKscAt0JdvtFaF1LDeN2xK66Sr2MCEIsHBiu0o0/BIL+dh2Yi3G/lj38Vcje//CUDJFfLBTX5Akz
epcVPj4/NvvqD0h/VCspyznM9EjOaZDFKSfetkpk7tEpKU8eg984iKST3klrFIs/JWV/46nc6yDN
TA/ukmKkv9ggwMooedCi3ezZ7UtE+VkRrK0DK9UsqZGhO7X07abByO4VNcHagaU5xp+c6/iME6ID
rF2ntUKH6KN0ywP0n3TxB70Z2SWYBsnoglblXcuffY4KAUnW00fyyOayXMvOImkkG6zG+LxMiBPC
sarHP3bnUhXOMLhfKyZZf3oChVP88ZOLnq0X1atetBIE6kRmDEbVKN+jVZmguKRa/JeVUyv36WzX
uj8Q3yiRlEfA5GRhLjVkkggaUoqQ4LszqJo4pqWaHiPdmWBjaqjYoJfHpDoXrbqi50zYrr5VEdDl
U27MxGpEeXzLZESQ5JUyHd2BdVGsb5KJOGKPkdkMNua5BFUsPMaoqT70gnAQzRaQt5TWQeY0zo4P
a1f+XlTyzXYTVn2TXLIkvx+QaoMQG5a/aRRZv11EIoR8ELz1YMEKmPesjGN8Rxc3+y+1Mt5crZhs
6Q9sju2djhfyF+EdiRpIfXTumspLf3LhsFRbSsK6fHl53K7FvMZQc9eZzDrGYnp7+hqbHfYXHeZY
qBpVfXA7OpiuVCSiY3V+u3yotemwWTFWtCgDmXVCAW3z9FCtEKSzxypy0aZV1txEi1yj2m4eLh/m
g/WQ8Qc0T0w9a1NgU0m4NKUXO+9FaDAY1gJFZNEjQ2S48naOHGGUTfLYava1qfwH6yHua4omqmxk
xds6GwQI2RpqQsreKMpAFYt2hGZjPLDz7B70KCaO+sp5rh2jzfUE4e24FlI+5h1bL4tjNLIUJtEE
kBGd7uewzP0bu/y6DUjwTr1PbiPiI9ExcL9IV6lewY5gP1U1oAd+3xAh/c3pbIRTBU3ih6zEwna0
QEY0BKFioN3rgiBtv+s17UXzCr33O+YWvxIGu1VY1jODacJtVSA5CZ5r4jWhjO5kmRmflKhQxx2c
XPlIG8psd15EenvoSku9i7N6XMkSudmT9IcZE31VUYbUGEu6K4qIwPncQSnDa65qtm+QVvsyKDpb
BCysw3c7kzNE5EYhzJWZBelztUrYKOMGkelBDsa58VNZ118HSy7DgQRybwlxTGtgR2St/awrh1iE
OddZjVOZOkiZCMHp9pD3tImKj7BYutBgL9oMzcwu62KYxHWllw+RJuZxr5YMsVYC35KSJ4ly5sCL
6f1uPTqwu8Wi2+ovwst+STUv7/PaU4fj5Zt+ZmCCufnu8Gf1Y/NJbX76EjmNNUcaeZ/hYsS6Rcrr
BJDcJY63EBZkh9zKdb8Fu00ASKXddMug+N6QRZOfEypOyng7EQ1WNUn/pySwFg9jPQG9ZqNV9In8
akSm88kjlZy9t1ol+1ku7s5rheED7Cn91jbnB1BzJYEubYQroBquVGtnEyfOjyGOy0qEPYvifNO5
HNZ5ajp5RQgWZUa3J23yi5d4pIuTjHpNUCToCCQKll3/hRw5k29Dnf4L/xlxOGY3FU9Jk8BXkHXl
Hut6VcrHrksImRxLAncu343zpQYJLa25tcm0rjSbxdPKuoJokLoO0SNoftVgGUhQqP8Y8uT7GJuv
nKT6fOWQ5+sMVSX4OdgztMBp/Jw+AJULGGao2zpU7QFElVFF1XHOGrUK6rSjZ9gSQVH6Oi2wIjCV
ckQWqxSz3Jd631l+J/WmJR/JyZ+RvpXAEKfejh7tZrQPU0REm8/rnSJPdnL3JcGyUOztWWtq+i82
ggYXZexTgmGlvzektzBWnat234GZWr4MVWwkj3psSAyHpoN4PU5w/BXKDBBSjTJAU6b4IwZhfbdQ
Cia4g4mhJWojr38sTMehQIuegaHj9syZ1DFmnEyaaPmQKHP/s1hGwUONKRViSqr1z/hSzPxQcom/
2PnaPvW0rOhuoq50vrP3mMZbC70l9B/UIG8DKVXEqaRTck9WnsM16YrybxvHKnMtvo8AuYUs9x1x
0IwxMB4eCnSMCnLVhXCcysmHirBVtIY+RcX4Ws/aPO1jg8irG621hxh7DhGjTF68/KVfYBEdJjSt
za7XWAv3l5+Ad3HG6brPE0B7H40L0ye2bKdPQFsshtuPXhoaqQ7fLxO6QbGvrvGqdoOOcZwbBx4P
YSyW5HXaabNtvVSoUcuDHtvkCjXo70lYJ2/hbjRavXggQIuAciLoS4PN0VhZ99gzs9ZnbabsMCSE
4Z2eFbgYWdIIRLPVqKwevVH09yQVyGnv1kZKGtMMHp1Pn+L86dtceSq81v5t2AWYyMuX4IN3wKGM
4HOLgcFxt32lGYelU5oyI0CqKm/lAmUtFXSVCfryDvT6xJUN6/pOba44DSNkHJgH8CtsW33jlLfj
WDdZqBdxrMFO0sru3svz5XD5vM6LMSIM2Bbj92awSNfu9M5ampjAxVtpOMJouk+dtgLy2XaPstXl
lafog0MxKDZW8QZDG3ybp4dCZUrLzprzsEOJdoBziPi8s90nejPKFbfHWZuYNR0HxNrcYQ7AbHpT
kUXENzuFmxDTY8ZD/akc7PhWMIj3HqZxZgRiU3ZQ4/dI3910sNlQ5UkNS0m1JFbJxU6PHmVi/hCl
7oIn0eqNJ/KjBwqVAVXanieljW/7vmkBAhD3d2Pao/V31D2St11tgDREb2f41ljm6jEtFoYsktlw
76tW177IqjPIbZppht4RD3w1oOL8WbV5cd7no2hEmcWdXuhGqRAN1j2By6oyE9E8eYP3NXIU5RP5
QmyGFXecrCs394w+TcNuHf2983gQbmy1R0mRa2o3TSWhhZnn7bre0g9d2lkkACvqLS5l61gkVbkD
Xjb8MRUhpd+6Set7RmkdPWhxOwvA5n1bLgSb0ZFl3+UVOSJlTR3Knd4Z4kpdc/4ltZFKqQz+QN9A
dNhcJRYqKhnUcKsaSw0XDRxj1SE7tHo981v4lYd8Ntsrr/VHB4V/gTkHlDnz683rFhP+YS+jm4c8
MM5h6g1oWH25rxuLkbDTFp96J+7D//UV94BDrOER2vrvtmSIajcr+Ka0IT6MNt1BYrReSidHEVbT
77t8rLUWPF22MFRiOkIJ5vKl2HIXTTyDkJi6KlyW2gvY6QVelYeY9i12QYX3UAlV+lgx1LfLxz1b
W5gDc2ZEKlgae54t0kHaLJX1TCBfK90X+gsp4wUzM0M5Gs2Xy4c6e7s4FNNey7GhlbO6b5YWcq+x
ic1aHQKJy/4YRWceaCYVP5n9051xxHJN77YVmCHrgpjHwEuHVuFRiZ2+zibfAbftqjrsoX9+jaOi
W1XXGALrrpkOhaWttJ2458/5St0y+yxJmlPcK0vqWfeYn2FRcJKggdCMinkz1SFXroZMELdhnCbK
r1QbSXvEvxpIC4MXPbLJ/GRWqWLgIHTz3aAih5JuWV9ZZ86vPiNH3hukfy7jjK08TDJ1UhdrGUI1
1+T90HrLnovn3mi5mFR+BXDm3eX7ffZI8zizWV/JDXyGebhPL7824oqJkqQLI2KbjrlOYxOzTHoo
xLzcW15BvsoA25pZYX4FrnH+UEMtYqKL1IeiG/Xx6ZHHwTDbBfhYmNhDpuGQ04fbyqKapepKoyun
ebYycZorH553hztNW/f0YLyzisQ/3IVuZxg/kBdox65Tq31j6tPew5F5M2ONvnLQD88QIScUPwQ2
lJenB21Hg1k92Vihy45pr+q48Zva0495TTDu5dv40aH4JHoMbWgvotM9PVSZgbUUuteFhhrbu2EY
f0AVHL+bnSOeLh/pg0eURxP6FgRNKsYtEwUBf17Uk07lGivOrZzm/jO+959xGrs9Kj12GpePd/6A
ok1av7ysuAZIs82ChD9YwcPZM79RpvyXE2Wx7yyRa+9cixn0Tp8Lo8WZ1sKRl5b79fLBz08WIy/G
N5VKa0UBboq6OO28HsUhdbGWu4eY1/4bPPriVmGleMIS+X84HG+9hpV2FX5ttS80KIjZ0oo8XLrF
vDeXTpKjyhDNEk72NsEWCC6f3vlbQZuO24gI7r1O3jw1axk5xrXN6XVYiuzBnm/Vcoj2zTDUO63T
FBLmjWtSqvWGnXxEYQ2y21pVLCgSMGWcPqoFJc+M7JDv5iDtUBRzsZOTgmm2bWqf7a9Ff4VZbWdW
+Z1dj+LKOZ+/KRyeh4kx5UqR2+ap1Y703NrsctRBevao1C5MEB6wvccQ5cpq/tHlBVrCztKmd4a0
7vRMRevoExvlPJxmbbwrMzZ9Ecm090VcuD+hJU0IKa+yoc90jQj4UCVQfjH4ZTC/VW6hBnIWZbHy
0BZT9VmszOzDUjAFQQyl31iLQZ4CPFYGGBDF7pM8HXZ14Vk/XWKO/AVW+Y/LD9n5C4yWje7KCo/D
Q7BGQ/47D0XOJcoBsmnoFWr1VErMp4PBPkQzC2BUbhcHTmcoe69q3f/5Vq/NPWiIeBZ4xL3N4x0r
ZelKokBC0r+zb2NHC8XSq+EmSdxriUFnFjKAZNxk1EmICt6fq9OztHoy+tjFOkROOd7RAuDzwOxo
eVqBjMd8tIyWsOPBDafUwCRiRTi6Mi3/lpfqNR3N2ZrFL+EZ8FZECkXN9osO/sepC2t0UIsjCqr0
+Zlxe/JZdoL8qsK0rnzGz26vh1dvdXShhaFe3ApA8rQ0JmHYMxlxc/MFqcgdSeDmazZlxREqQfRk
VkP7c3B05Xj5uTo/T/TF9G10NoFMaa31h/0zZ+dik5OULmrYDJXFjJ/dlwmp+tHJxI+s1K+pZD86
nIaUgpKF5YtX7PRwCSRbvUprLeyhyJHvm+sH4jkYS010VcehVn5dPr3zipQpAwZivgSQ3hGDbdbJ
xCtVaSuLFqp0fZ5Mb0ofB2EnhyqmHt7JfGx2kWezOU+z4lXGxex3qgmt7/LPOPNerDFQJloGhCTr
BmS7XItasQpyGdWwI2uwfOmAW9sPap1qr9hC0MJ5kxVPe3ZcvQljunRDkplkfccgsKdOzo3lm+7w
0gdNZGjLTmnUyfJJjWkQXEsMN7uubOzeL+EOFyCtI6KmSoFVi6SFFKz95ZM5f1YZ3KxOJi4qO40t
LxMGTJ9b3aSFFfpyiXzKcV4kWrPHTLGjo6HkaZAA1trn9nxNnrJWCv9+9UgWwXVOjc2YDpHM1mLZ
oxgYSKta/GwydF9Urn2b1mN1RSyx/eKsR1nhcdwx5FBnN4vgJ52EenXxS01ffqVO8l852/lDn3jK
PUMghrVxe439c/bB+f8HZbyAFwqf2BbNP7kmFoTRXHxBHd8wH0SVWxERvZ9NoT9rLcS0vMYB6aNO
S75WPVrlxZPlg1lW7aFNxubKwvDhRaB4ovLmmwsl6vRNNWc7i8kQUdFJlKyzznseLtdLopNwwUoU
o3FoELFceVPO3ItcB9riEOypVtnLvqMc/lmQSHdvqzLqF18hV3IXGYV3UNrMey7NSvxOGyQbaQ3c
oBvV+YCpuaTj3oibXGd/CXRIPqA9a0IvQjlsOmVxhJuIRKzo89dZEKAhcje+8n18z5XaPJTI9njD
WZb5PG/TwtKqmwHYIxxszd65sw2G4QI6H6w0RWAysVsH/0XuqWAZ4ilszczeE+fqBI6eKs+oOClo
+vRad/PMjrBex1XciJSPZYcF8PT+aUpF00joq16xn/7T824kg0WO3rdpqdzbKokUdQ96VRP7WBno
X5qQXZRdUavDzUyzlVEnG3XillRFfVQADH6r7cR4oh+ZjLvSQu4RXl5VthXl+nt5tdnlsX2mdt8s
1CNSn7IfM4meL+megJkntwPpKPvBtq8Vr2cfhfdj4cjCQ72aEbZJYVNuU6XlSEPg7vXPuuKUz4qC
+EqQD/+zEaq5Q5qV8njXSSAVpwuXwb4GxN1+CdffwEZzlSmtJcbWOGOLjoWrh75bGctvRUsYxLdk
I/stIuQ36/9xdl49chtrmP5FBJjDLcnunhmNcrJ0Q0jWEXMORfLX71PaBVbNJpoYw7DPAQS7uooV
vvCGKlePtqmsQWy2qYyqKH3JNwhOwPWG6MicoTxzdxrrSD+tX5JAoazwAB4Bpy5sivCFqHPnkSOn
X0qQv34+z0vrN0Yk3t//1jtzlzpnkhQH2O4mCpg8pCbruF2Dkm4PMx7WMM7M6klV+wVRy9U4SCH+
kMy2c9dokZBow4WAhnk9dwURsYjx1mBA5OhRF4C731j13NNggwg6+m4fgTIslJ4Af6zGzA5iMPQ/
RgsaoW/iaoTclZF1CI1EyvJzyhT0UKoxQVzUMVblMnPdKBcEQbrvGGCb7+NiLtk0cTM8WvZgiYOr
eW/5wA2yeSlkcjdvgqh46T0LJaCFVmal+L2w8zeL6/S+AIwfrHlkvhC6wlalCg5yBS4jEdQ2RmxH
JNcRfV+C1sl/jJ5Qz7haWnQe2xLxvYJLomjXx/tb5OY6oP5COGqDJiD6Rivo+ou1awwuDJkevARN
99W0ljAA3TxGUUY/cmK9eenkULIobNEKIt/bhMBtvIo1UlyG0nvlGUsSgRx5tUBcs2xE1mr7tNb9
cLCmu/MjmZLqi9K7TP75X89chHm0aeReFdI5bn8AGUnCvlORx5VS5/eX8iZoYn4I5Um0KWB7PuP1
UF3G9p9Rxwqd2q7/ydCZDewUUNzRy707jslGkVUeqdp5PU6DaRHiuXA3yyhanyiGUHfxWNgwX9Po
kxHlVYB+RPPdnsrpbaItINewRwsqu0RZIhoc69+hncxzjqbFwQrcHBhM2OFDAammfsBTvYllOr0V
eoSuPNVDw/tI0jef4NwsUD0XpNZQOjoox+98XIDEro3XkUkzc0swmvCVstOazn1bOw6KQBrAD+yF
gnj1jj7u3tTYtH+mxxHd3up5mi2gFDgn+HGDis/AbPZx0gRD3ReXZtGUg6Xcmxr5udQ5gcoOyv76
I+uRmhcWBIpwpBf6MSlxraucpn01Ou5R4Xdb4uJpsNCTYU6A/Wk8b4rqLqgA1UQtJoQPhRiqQDge
1fHZ+MlhMZ57DGbeoGI1KedWsbKTmg9DeP/gbBMd+QOYJlceJELQNJuLoR7UyIkqbNFtp51fg7dS
3lZd2T5I08436zKnTwJZt4Qe5Fye7w99G77JsQmBZRmK47SVXCGXrQfNhrMqsqGuT7Y5ZtMF4ghm
2UTe0UOrkns9UYmgm5yg8+RcIrMU2CwDvzV/52vVnh0N1f3X7VqYn9uF0qzfr0ryPUZyER1TuD8H
r9LONXr1izefKy4rJe7I7UP8cvqPjr1Mj5DcMlivJggdJKY/Tiah+f112huURhMHjZSBTSmPx1/X
qO1g5UUuXIeTF6W/l65De0vLkRYqe/EWnN14joFJnO4PesOTkRuDbUkvm0sVvs7mPkHNgVKgUtZh
0mpe8i31EGQN1H6IsldWhSYo4C9AlmHTTeZjkfT59361hvQEyX2e3wn08hGWHFo8/IylAmfuwlL7
eP8n7m1d1oNQR2ZTsAyu16UuMtCmCfHNJErnjHPffHJRiHvU6Ln/nkag8Wprlme3KY5sePcuJNAY
UsVRqi5Zm1dAy1LVLJaiwfTMGNAvVFGZ4UNYX1wq4XjBtj9ePFNpoM73d1FWuQGntHiUFQlg6LDP
Wz3sXTPDJ6aOAuw31VM5J79q1cj+QY3xyCFgZ6J0NFD5oQwhdUY2NyEaO2lmUYwNyxj7QM0cysex
yMdQVxTzEmvmkXD6zvNq85LLcAFiEH9df1LhmG1URzELS8Cnn0fXqpJH9FYOtVPkF7oKlmFuEp6T
gNOiAvSwGahBHiZyBV3ZyJDQsnXJ7Ms0Rv2z6HqBbs2sXFqlyYMooaHqi2ocXtvzCPe/ikvbp1KR
+ELTs/f3v/POSQcQIVNE/octvUlfssVDUm/UkDUE/P9m1Ic8UIBtPFRd1H8AWGc8d1n9+f6Ye0tO
NACVTLZZeO42S77mhV7hhYKnbV+FRVzYrx0laQ/qaTcbCdQkmShCBfJCIQO+HiVrTE2USJUGY5xl
bzQtzNCKyiQGUJ+08eBi2BkM+Rm0/cAp84n/VOD/ujDTjLKgQmeHz1qlAThM7GWjGk7sPKpPI5io
gzd0bzxuICn3jycDVbXryTmN3uvq5LhBjVE7+O7Ju9AXtV+rbtUGbSoOkcg3uxc0l6QIsoEBvwKy
uh5wpUHh6LPOgLoCnUcpEudfgCZzfOoxk8WKWHR1Elprg3qzHiMPlsDC0AMNYK93oh5NfanWO+Ok
YEwLNJ+77GylY1KdcXVNfs9ArT1s1uL21BqIWvtN2uTPIk2b6YI7au/5Suw0RyobN3ufOZEIIQoC
F0Izt90BAxH+qmpKN3AtBfKbDkYWuR4oj6dqafSLhqzl2bAOZQRvYj2GJfihQkHLiQtyc8MVxmi7
ygiGQ1uMHtjlbGNGNVQGcApdeAcJ381Zk4OhHmgRf4Dj315v5aIiIG4xmCnN4B7czMHDoq/m+EhZ
e28g5EAoMOLSxju+ebwbheS9VUovmCrw5+Zgiw91bZVf7l8de/ueTo40h+YeZRmvt6Gwa0MtlgWA
v+4MHzSBtV09FnWwIqj2OLRoX90fb+dbQZaE4Uf1mLtqmy93yTjBPivhdFU59cax6uvnAeljza/1
uvt5f7Cd/cj9wdr92ZPeVsdDwABKM2y6kM7U+teasfxeDZH5ZpOPj15VlM8FW/YgvNxZUKmEjuUp
sB4Suc1dvCCQRnJjeUHtThDmZgzjcxC2gYIJ6c910g8h//JBuXoG6XeCWKD/S7tDskKvv+Bs5Rhy
UPQNVhSkQKGXJbYXJOftWBLg5UjgxwWOLUNHQ2DunBaK8OpdbNFND6g+Homi706fYE7+HC7uLQoG
AaOoHvUkkrCN8VJONaQ5WdgtE+cfYvn0fP8L38SPTF7GcBR+SD4oNF1P3sHxo1gTblGliiz9iTjb
eZN7YnrO4Az/XM1VfWh7w8WlRBuNg7H3dhcESxPfXBnubGNXE8GUYXLgxmQR7s8W+svPbQoLryq7
/uNYZuIDHsnzEbP8Twtu+71hjLLDQG7Tad/cdj0dBJzRiiiouthaXiFJk4/fwOojsD3WytzXAdzZ
BcEC1yveuz1Y90BM2vCvsvaYCvem4syQCqFoXlwH4a1AnyP3QxTpogtSsp/qkia0t31viIc2wITF
K0PWFo5fG82J/nMt1eRTNg0V5XUgJFNgTjZyuyaqQKfGrlECBtDhVa9yZe4KP1shFp4H3e3T94ie
TQ9VqtbC7/qy/GxHFurfi+FGxUFj7LZJJTEAsjED9AM/xj8cgL+ih0WN0r7OZlSrusVGvAO1xt92
VJdPLfjhsNfX8jv6Nmh6jV7zqK1Z72eNJz4WCq0Zv4iX5sgsZOdYgBmAr014gbTJDdZndJds7Gc9
SKNq/Lq2wpZPYja9yhA2lhLLcXxQ27mpSlDd+n/IaUJRmM3XJ6OtmrYWXqYHw9ybwbjacwBKXbss
JVBLf1IGqsxZ08LRJAjpqO+l8GrvH86dSZNyEAUTneNqvTXEzJGW7qa41YOSVXlojHhhyL5QvROS
1OObsVygu90f8vZ5AY+PGQvHju4k0IjrWdf4r9Bcboygzur1WZht6eN/UcAZHY8qv7ezA41PqZlB
8Hq7cUPQE30ks6HRWWSCvEqtlrMzZj8zN0tPupa9VACLCxX6PXcdPqomMermmrcVoRopfwfARpF5
mKfk0rhF/WXRKHi/fBFlbPp/wbF4E14v4jLpXVw3th5gouPl/lyn489xrGznTJsK1tD90W43Kkki
Cis0AHku6GhvRnOWlLwiMQgacyrodVb8tEcPC4c809TLmiZeHw65AkdYy5v6p14I5ejRug21JHYe
xXQaCB5StJs32+tMZ4xNAdy36dRXa7EaH9k048FE9zaMNAMEdgxrxNLln/91KQkLN9OmgAyYzTW6
VPYSGWFuwF+uqDp9Xj0u3fsrewNTkntGCioYsk8J8WYzotq16GWlJZSlxnPrszbr42kYeyypEH9/
B3wBjlZh52XQllP7NaLRQdpRRd/iotXf3f8tewcTSiJqLfTqSOc227dfhqmdBSyvwU6wYqzL5CEd
bPUiLRcO1nlnKA3xKAoCkLNZ8E0qNy+GoTjwYIIo04q3ZuZ+JBOPnvt4/nR/TjcaRqwvM6H2Sd4I
/Xsr/oGbG+ZKWWcGztxVHyi1NZ8i4p+GiGBJ0VECCv0OcIK5nPI27md/TjsH5/UerpSf2D0WTYlT
jad4bGvbt2w4t4HWwtJ/+XmWxqpEiRTEdZqL1xvP1RW1LybQ7DRWW6zWgSic0Z4oBcoReh0eLIo8
LNfxidxupAvgMbAFuimAWGiiDP1oBCWOJAY6EI02rhg8aWvywc0XE85EFnff5sKjB4CYkPhf6dKQ
XE3+vUA1RR0fHQP5wbe/iI0g5abhM/KdrudP/6pTyy5TccxLihMCCsavEZONM9ZIyr8DnOgegkWJ
LQRoiBSvi0o9L+vQHyyMfHo2vwJAP1c34TqQh61sS1KtUoMyxpdDTBCEZ9LIR3SSstaPPSVNCDum
4htd2fKgg7e3S2UkBGoPgCiU8k0kkKLsqUROqQZRVYgn1RyyV0Wmdp+tIV6eqILipVXOdZC0KyFg
ocT690lV64diTqdL1fXFR5A+9XdRq8WTVVvZ/+7vl527FwsAdiflDtLCLYDRNRFALetcDewGEykD
GXI0SDo7OdB3vcVSSNVPUCrkurA+OXnXm2Bxo7pdYpzFmla3UfETICW6AVaHH89NC2HVnD81ZG66
1JdQ32YrPEIkYOOD0HTnEaAhhQuY1CKV9eDrnyFsc3KctFMJxsrkk56n7VdTT9MvsKPtVzN41YPN
v7freG9QoOLZ4ZndvK6a9FNuXKxHLEQM3lauE59GUZRPuieax8HowG3R53y8/013txy0OQ4dWE2U
g+Sv+vupYzbNSsYU2Dx5P2Qf7KkRxfIJKHZ1qdy1SOEGR9Fv2166f0r6AiagfmneQn6uvjHj2V78
IVZLUALu8F6UNQZL93/i3ncAwQZHhN49GAW5Lf/6hfVKu4m3A5MjRY3P49J476DlIf4Ho7t975hr
d7DP9wZk89H5AiHO3biJMdLcGwVOplow6XWMn2y7pO9zaIIGkpV22gb6NKFBc3+Se2cLBKKkitjk
HX+ad39NUukdtTHbRQvUxVw/YjX3Bc9M8e3+IDvPLSHw/x9kc73kVeI2M32vYOmkQzyEthVRPy+u
SpQxh/m/LCMAWaze6LRSbbz+btHa8epXmFOhPGuUJ5LAUZzY/wviiC3ttT450t2/LTHIOg60NdgD
cLW2ZCJlNTWlalKi4VQvH5sRT8U5763ziBfPI+ZGvyh5NE8V+O6Hly8sfA3oSxQ4wETIhf/r63lD
tuZOjzICiGBYpwZOqEPeTW8g0PUHG2V3jpwDniVpJrkV/MwASSg2N3/Qe/HcfdNKLRLPc4ahNI3l
ykAHCxmpc2xgSBXo2hy/1E2aQIp4AfYCEDNg3tsqZFanhUhcklUdtatzvCC40Klr9a5FbuV0f1Vv
m6KMBSMFCzdkvfBB39yIDb2yGosmPVhte55f2VMm5rcotok4QHaBRcajHDBzpead8jqfTbTPu74i
iS0WXQHhbyg/I3PRhoszJOOXRO3MI+HHvasCQWA6tvTTydw3VwUgphTz5AiPpxg6WaOleIWsSf+M
YdEv6G7rQYCw90RIaheyP6qMjzZHahiBnFgzJSxEr+E5lsaXCRe3h2gsiosrWieEdz4c7O291IQa
IW0PPgR5preZY+VYqTFpXE3V2o3VVzefkyez89r5BDC1AfeZoZy+TKsy+mNaKcaT6HNR+UoCTNEn
U07q/7AvSEQBWZLRk/1u2V8AD7Sa3acGiTLXykWNLW04A29u838ANDveuWudvjgNjbGKSxKnEOCI
6jOWZyrMfzKt1Cdyc/DRvjpjZwTsXYuPNu/Ohc49wCuCPwt0ny1vddCVkmy5VynjtbhFpJGOMba7
nO8fEXmxbCJV/utonSKlgLv71tmWtuo4YeOOkSfJxONcr9aXchzfq1mrXF46EhcrO0B2/3G72r7C
nhd13RA3NmIForyksYvmB4XyH1k7VR/vD3W7yxmKnhSfUY64fQsTAAxGb/R2UDo8+G6qqGc2E1YM
CvSDRdHEebaW+WAldwcFGSj7fADottIN7Wo6kCRxmeNZGihg2BTiqQG4Zw8F6+e0NOdHr1WP9FFv
7w8CF+oYIMl4Jbnirh+OAnsaQ28dvO1S+Ke8waivzKp1QdqnvDg1jnj3l3YntoaISqdfAgQ12dm5
HhCtKjHm1HeCblnWz0nZ0GQH7FV8hG/cn0AQR681lP1OWacbr6PZWT719XL0XN5wVyR2kHq4tOSR
RcBtnpPgHSnQorOJsBrNyVHWkjpVcTZPiBLA7G59TR+Mp3h05u9Dnehvi1VqeVkRPCJfz+z2t1rb
7neryprhtVWK9ityDQhqJta81H4/KfOvtnVb7+wVpvuUmlZnPEExUT7fX025WNenj2lQMWU5Ac3e
dKK1ZDEHA6WtwNFaoV7sUktd/P/0mpp8gt8eSO95Po9cYfkpH420DmpqFObj/V9xe9NQLqD3SGkD
hWaUYq4/aafbvRoZcAT1rIM4aWXp+x6NkYO44/amkfkwnHYJnqM8sRllxWKyUVbXDNRZaPWHdmoK
JTSleXOzkkYfPDq7o1EFI+uSUjTWZpviXjrmse2ZgYdXafdE50hkr1cd4aPAsXv0CO8v4d5wFKEQ
O0CuVcrMXS8hCoCS1IVzyDqk7nfbzarTGCXpP7V+6CGx87WQEJcuzFC1uUc3Ja8B0zxpaOGQRHfJ
vxrCfV+aOD2IE3auFalTTtDNxqDPvrlWAB+7oCoZZFUbxcB9oc7PFPUSCD5zt9qPJWoS3+8v4d7N
cjWmDFz/joF1gCDuVDk4csChAtWQnFBEms8DZPsPVDbjj+uiuRmOk2K+ZHOivpr6WXy9/yt2PuTV
j9jsGyvqVnNaOJELopSnHJdZrNWbDp2s+EgTfm8olPfpnwJnIDPdDAV2sC+pKboB/JVOR+5mjZ6U
teWCUub1qDYg/2Obmwb8M/A7Ih6ZI24Wt6Fp2HhFA25CmQrj0iSF8c60+tW4eFrZ5qGX6ijI2kO+
igfdFhBqgdVG5YtbNlTmNGDI5MXgKczNtlKj2OzoS7N3897+BdGz/EHSPk9+ZujiKCPe28McENJv
MLvURTaDTbTtK6gUDFYgijOtRvVGE0S9Sa72ge4u4wFfdu974rDHWKSlPEubJTbjNM0mLXOApjiK
FqJq4ApfS9U0AgI41T/ub9Q/RaztF3XoMlLgIl8FPXJ9XBAxBJw/ckRJ1/mnKcQ4BO2QjmC0ikL/
mK7pYvrcV1jtwKapLlNnUHqpAGAWw5S8VyIxhfd/094KYG5JHAlxAZ6X/CJ/neAVdcQ4QecXEo85
fi7jbgoamunQsi3tcn+ovVsQOSKWmt1selu6lItLQFpQAw3STHTfM6rqTw2ybcnBvS4XcbPIlP1l
e5UsElztZpEjZ8GiswIZk1gWnttYJqu/UPRFaGlQDMPvlFL9nuH3ffBW7pxWAHjAFkjRZE1t85yY
tbGUhAFuIBrTrRCNSNpzQlxpnnHDW2N/WWxcZHS1iT8N3Vxg4i0GRzv4EXtBFteFB2MPLrYkYl9/
znad6xGtLy9oosxBnHtStDXsHGDDfjOuyodEKcs0mG0nxrYZZEqM3r61itBKh/STKtb1f0tR1N/A
2LKAo63hBW2OjhP7OPIafeCqPQQzZ8maR6VNBLAVo8GON+uAeL78aFoErFKCR1phbrsiSpoa/dRK
5Z/Z8ELa/5hOFOr6y85a7aD4fHsGMDFhJCAbtDiJp64XrRfGXE/RkIR0BoZnJ0WFBq3EgqckqQ42
5+0Fx1AuNxtkeQeC4mZzaoOTN0vcgRycxvaS21Ks2TWqS77gXgxS4wgEc3vmqKLKYJtqKbDQLQBH
IafCHylTgspDRTXGrN53x+wI5HS7gNJrU3r1kiYi4yF/xV+XSLumVdEPkEQU1JYpFee8+JSo3hjN
4L14WzAUVQB4+DKF2gLUvHlysUGbaYzWIFq6ZhwBsUiFEteoz/fvq91ZyYFYPrAaW3h+NBkYiHsL
NKfIjs5FWbcBCn3qSW+QNrs/1O22QEbvT94L64k+iHG9gNkIrTJLciXQ9QIZv8yzllOqRAuIJedt
qZq/7w93o0NL2qkCFCZYpL4OtWhzTagIHKNeBsxvzblOfNoqSJMOEX6seAigionGuzrItmAC/Rfy
WueN/jBY6jcX5VVsVhxjGXyv76wW8lM2ijcCt2D9gg4atjz+Wrd43xz85NsuIV0AEi8a87JXuC3Q
RwSSIw0RJZij2v5od/P8Ma/T2W9HDAn5aVMYe079YGfGk45I8us4RaH0/m+4veIlRQANIt4v0tgt
oixZLGFSXUKNWNgYU9YSoZ60+jnrypoyWKM/Oly7J+S3s+eih0x1f/idtg3jU1pi/sRHIJOvd4mT
YGYPDBSR/tyVEDDYOUGGLP4v3VCwfECktffLOKu/JYvWfUjMNT1T1p1+4SnQgXI3xouVaN65LqYp
OmUeRnr3f+Dty8vvA2yDghx5400n809JLlMdhR6e557MPMrJC7QEl6JkvCA2sYRaX3YHg8oQ7fq5
p3emIRXOZ+EIbTt2Rdp3+KKjiUyWZX2NmrrmfeqmUG+cIVxUe30c03QJMmVKDgD3e/eD1K5AXZFG
FSHr9edoIQOD1yzQqNU0lA0y3Qm9MnKfDKs6Kp7sDCUb0wSq6G7J3Xc9lJLoabWYrCwkZ2I1R+RA
teZazKGou/Jon+0cNQYjQoOFibmOt9lnODSn/M2jEevO4n5Lm3oIaVOOoTouanYq9CL+jWqOF52F
iTYVjHDL85O5OpJs2pu1FCKEzcDsue2vZ+1pa47FGjxTbOjSOPC0WcMNMomcV71rlZf7m3dvMDYv
rSREbMjSN4PVvaNF41jGoVeMDlZ+KoY9/oS/Kmg8BOePUA97w8mrjLMs8anblspU62pbd7A1Wk8A
hVGK+p9SBZKLSMXw9eUz484guKfsRoyzSXIo4Y6xB/AlUExy1sJ0yoesT7HgmFEk/Q9D0f6TWlcS
Yaxff7GoFw0KV0YUxHPmYTWxGnHQZ1P5PyWzj97MvRWk/2LD40XSCmmv67EgtQ8lprBRYJrxNIYV
hPLugpYztoilWw4vT5So1IJkRqANEBr75Hq43Gj5YEKJAh0Ht9eJLfKgLhAZJzI24oNl3HufdYCo
Eq9HiQrW0PVgqY4oz9inUZCZVDJe8R4OXyLLVj4ajVb9XqO87VHsac03pKoOlXKEbXGS09wGRZt1
/nfExyDiBoxnFNMJJjCJsY387YjS/K/7H3z3l0pusovQFre+uTk2+LotCQok8tiUDToGhQsXW4ma
4ZS1jvmBCG7U/HhNmrdNqyZLuKDCeFJGbfLTqB/fWCnKlimmz9zQ+Cee8H5cHxzKGEeAgp23m2PN
X8DmkP3ZEpbiHpWzarEI5mJHOfVe7jzDf/AQyxDGifKnGaIliL9zO/WWX/SQRu4v1E6EB/8W4TUO
PCu1pQHEaSk8MwPQV/XleO5GZQL5zrMYzfMbaCMv1eMiwAONyrME1w9u4TbP6KyFuq3H1YlF8ZOO
VlSAKTghUl+Iiza/XBREDicHwq+DcbePcLmqei9ULBCzYUjPHfWzE5yH5NGbcShojbyp8Dqwxk/r
VDRfY8erHpN+sh+7aXUO8gN5DDfhAKBKRIEpj4P4u8FVox0wInqtBMakr0/S7xaFWrN/uP81d3YT
ST73NqEzB3WrUUDso3hxpCfhiH/jQ74m8TslEx5SlGUTlAAFzwM/2l8GFMNSbXypMwNfFxlOIh75
VtEi31wPlaGMrrEAusH5UDuXmHJgKa2hKNclZmi1luq7SI4chAU79y3cLfrdf2BqTPv6Thq0War6
kLq2WuScQIfmIUZ5zikSx/ffTgSCGAGVTzCKnJZtqajjEvc4iUmord2aBmA/7C9mK+anzlSTk+7l
87M5p6uPTDFlAZFDaxji9EjvYWfGZPw2qbNLYEkJ9HrGae+1KPbZcZiuQrsMNQElhZPi50igdnTj
ywxvs29NqaoBhIVev7pVs06xgHLo6Cdw4or6saGP/KmzleFSpXnxMJV9+0+RD558WCusySHwPppd
A1OksKIfYwsleh6gmxwkPDuXFpw9iXOQP4li2vUCdIAcTCMDQKF46W+jB11ixIl7ssspu9RePx/c
kXvrTX5DZkpJFlbIJqBeWxMEZKNjzDJXtH4F3iPczy0kmITW6H+YGyVPkFfUfWnObAajptqjWD8y
WN2rZK6z9+wVmftYV/Brg84Y1oMB99I3qiMgzC16XNxNm+0ErEYpLRQ9QmEk2mUaDOfiwGoNIyu6
YD70FgysLV08iseYAMRvcBx923eTFvbIsj1lBlqVU9wg3ifMb/evs72FJ4+BtERPk5B084hnOKgu
bm6kYa3W7jlb7a8dmmxhP0bxwSeWc9xuc/SKidawlgHALo/BX5Uiqorq6lhcItSk39rJUP4ccPil
oFAPz16l2e8tB7a/5yjFuxdPkQYGFTBoPnz17VmOFNuMoqiKQ6VCFm+eV+wB+hTWvTH9h0gRFD0g
FZqzkhy9WU1gR944NG0c1lO1XizM2V/ZCcSlvK+OxAN2XjvqUwZH80/bb1u9XyLU+Es5KzfWotdG
Ehuv63pNXp4aodctJRMpvwCM3UwIdlBStNYSh1U6xZhSdaPXnjKB/Xyfqkddgp07h2PJ52cF6RJs
Q19jGkDppEQuVK6tZ6+ceNGWak79tPWmLowUczjY/XsjEjNIp1rJnN9ShvNqLvXK4Jpf2jq6OM3a
htAZfye2Eb8CN3RE+9gbjqQPVQ1pb4Nt8fUR6GJ1nVrHisO+bZVwaDXzxD00+MmauJ/z3k3/w9eT
WQSqB9ChID1cj7ci5hP1tRmHtiDKzSMqMPaCYz2WX/8hqQWFiempSiBIyr7ZKFWLh+FkSruutlnD
NKq7wClT633E4/TyaIQ98sdTlysLSu/1rJx1gHJVGQXyxfrqx9GoPKgx/g8JfkEvr/NQXmIwaV0D
1mIzVJumnlOtZhEuou3fGnppP+FqK56zVREHb8TORUxbwCaphQ7A27R5IsrWLcHWp3moJw26AfmA
BJPZdlXr59M0Hyyh/N2bu1gyLqQ9LvyDG6SlMY3u6tAYC3NLbb+Aamlf9fGhvol8R29GQb+KqjbC
Kjc8PEBNNKTSLg97CJ6XJXOxy2iRsxKriwMWrHLf6TSUWPO5/Jh0zkuNCwmVIf9JCpvc+9rWL7Hl
czZeJvJwsRNxAbX6fozS8hMCoMNjPWfRwV65VfFEfYCquukwHAnfFgA904soDK3NwrzsCC7sITKp
DduRCOfIK18P1BMflKFyTqOZtm/BEFYfewB4z3FlmmlQl63xw7RE+u/912/nU1PNw0wKoAQFve3r
p1W61xllnYVrOqlgEhXoJUl+RGXZedzZRnS3gdEjMrFt2UULQdSIZQmfegEeCnQfO0ydpAR9izW3
L7Nw7Fe2IKJxZ6c9KgTvnB3qaFwGpEZUg7ehBYyQBYhEXoRFsWT/qxwlfo5Faz+lbnVQUNubJy1z
UFcUEpAk2Vxz+uhMFR8aBEbV2U/kJfkjsYB6omZvnAR6/c+RNWQXggDz4f533Hk7eH/p22iUWwCg
yTX4K3wa+0RtrIw50sdMfw+W1Z/EYkx4DFtt/zCW4ggBtjdVKs6Ud5gBZHr5538NOCSrDe8IhHM+
qtOZvu/k91kKPS4pcDrNWvd9NK2Nr6N1/f4/TBWOmkZUCpxpi3kn2UlR4mGRTUQifGSsxefeXb4v
6jxf3MpzHu8Pt7d7KBvQBSa3llyCzUQXID9mNiMPMFnVP3NnxQHlZvy4kkH/fX+ovY8o3boJNWSE
s1URbSrkAqtVLUJdVDYcs0r7UQ1F+W7S6KAaduEdoLRuDz9VNsozEKso6POAXU8t7daun3IFr8N0
zQOcdeo3/bQeqXveLuD1KJswA/u8vKoL1Ag6vdA+T1VFbU2rhnezoGXw0gXkigHlxovChyJdvp6Q
pnRLnxSrhI0mzkeUWr8ra20/eKDWXxXVdITXvX3BZLeexgvZGyDhbenQFJbW5mpcha40yqhJUns/
h6T2Rp3XDuUXfIt9S8jcbcb/kecsT7uDuOB2y/ATPGoD9PEBVv7B4f11DJsIyx8VQaAQhJvbh3pl
Np+suR+fIsNTLgUKNS8WaMQiR4pmyN4LlI9tlDpVJn0WlxFVummnvEm1y+omHg0o80gKYW/nMBim
yTS+gWDIyf81ud5sOuo7bRUiPjPQZ6Zf8RrmXTf6RWR5B1iPvcOA2oFMZhDaJnG6Hgwk2ODGnkAQ
0YTwSj+o8vFZTY/CAPkEXEc9ckYyjuP2om23OQ05Uopo96D2lba9SW3KnvzCnmza06seZsbsnZdF
L06NPiwXN4no9kd69L/7x+T27uYVoI8HgIFC5Y3ukurkiVu7ehlO9eT5hiCTqoCCPGJKnwWROS+P
bPolVJdyOijC7m1XqYhNcEXSAYTnepHxjV+dqOEuGHJ3eWNly+/C0qfSR2bUDjA+Eaf7M5Up03a1
0UGQEjs8/oDrrsfLCjDKscp4qrP+Etpqjn5diep5TgYnQIi58cdkSA6oonvLKzEof8zuoC1vBq0R
J2mLIa1Cz6Qr1EeEU0giILhSWvnrcdTyS5566RdNGeOX138dRAOkzjCqULIcez3fKm0GWkQIwyrN
mASGUvVvlgRvoAGlqLCorDqw7Ww5SJN3OEE8xnTa6YawpaiHXo+qVG5jTx4imRRnUUyqPKUwg7Sw
je9cEfFwigGQVI8KyqGD3zkRVkI4ZXfgkScpttoL/QjcJLfR5rMDB8EoTTKUAfxtl4EgcMxUtPxW
q9P8NnfWJ2T10a7Sh+j3/R22O3nPpPeHUAPMmy2E22ri3jLxNQmL3BZhk5V54ycIFzQ+kSwPqpVO
z7VI1q8gzonCSBin94sVj5fWzLzg4Mfs3C6yt8PL59F9wOj0+kss+VBSRkPLunQSBBSHtfw2yV8x
a1H64OIgTdTtlo8WCiRh7en5ubPNI1bJzkUqMxzgyRS5ZNx0/Ru0IUKyXOE3gBYQGCJMuKT39cPL
Z4p/EgP9MY5Fuu56FG7LUoly0vyY4E993SaWeG26i4duQZezzsTJSe1bBKLds2KnyZeoyDqB9IpJ
nnn/t+yEAbSapZ8HCw8XYrPoc6YsGLjHebhqffM0Ct19yLVSPFU1EDHFiIynepiKAKWH8fMMV/ng
urnd7CATaQjTECEEoJxzvRJLamJUPSFntS4lWGgsAYPZUBJ/GpUuvD/T2+v0D6mEzgsOUSjPyT//
+0EuxmZOsdUNQPJ5MHm15svU5EsYtXP5qODa8tWcbbV4+a6mnoMCBkRoUnb+7/WwQ91pM6YNHn4p
g/7Qw+0JcwjpryFviRBDV6621dY/wq94WIRbv9Lmvjz4DTffmIW1ZVuNlxMwyB9xr79mrhR9XwyG
JoJFS4GV5SmgUPQA6gK+1KQ4vuau1oekXtKBQn03VyfKr8XjC1ef30CbmtYlaQgJ7eZDCwV4hQ62
BwkCK37Kl6G+OGabnZJMcd6LsfB8bzk0U715sf8MSl8W8QMpM7hJf3qtH+KpaRAyVOoGrZNkfIga
czz1S/lViaPpcn+Ot2USOZ5U2oFWCKpiG8LD0J4MpJ0Fwpql96Uu7Oap85L+qVnXJTRQg3oYPFs8
ETA477oxi97jg2o9jIM3Ptezanxv42GxDj7+zYMu64kA62jRy7hlC4rkOslRW+wE0FLFPVd1o2Ml
Xw2B2RWzb3m5CHIHUTJ9wob1/nLcnG05MvIPf+ozBOubnW/h+umNIASCofDiU9v9H87OY0duJFvD
T0SA3mzJNOVUJdsyG2LUUtP7oH36+0XdjZJJJFGansEshFZkBMMc85umPUCfT4PZafcwjJuTlAVa
6ckjx7w8ZAUdYhNzvSFw7FZ5Rn5R9SHzandtkdan0fOUU6s3ra/S7d2JiTdHZkiZzxPlr4VnPHsp
Fa9mkq41QNtrp0Z7V4Ia+znrS3WuNLf9gIllG2Lurho7Uf/WAstvC0aBfi5vyeWs9a4WrV0xNvHL
0AZVYhj/9nNK97oyvWyv03d1f5KU8kDgFAZpB3Di6gQjrTCV3QSTwi3q4rwMMUDMBGPdT+PYjefK
KJoPztxjknl7F20OS2xC5kGb/kpOEw15w2unbIBCWyzn0BjtO72cMHNNl+TovRq1FEm7s3U3virC
jugAg0YAhrW+McFfk0jaiBh2WZtit9z2B6zrDb+BlgWrYAh/Gc4Y3YslHU63p7vxTaGRoGf7qtQC
L/zym9Ii1wYYBOjYlmp5D+M/e3GNMf+t1Zq+s3U3bkdqubyHsFdkh2h1aLK5MQTR7hAQAqJNM2C7
hM1G3T3lvWG+K6uo/XJ7blufErlcCr/EtxLYejk3XY/Qw+maATfM2DxG6Zzf54aHnoZatsekDVEM
nJLyrUwvtu0r2oESGDfE+k7mPnY1YPwDSKx4OoXIzD2MdRc9wviO/+Lb0YmFpYPGLM2bVQVHZTlt
DuIQtMignpO0Vd+5Y1sEiduH328v5etaXWQJclrQyWwqtbRK11Vp0VmYOzjRECip1r/0SpaCmuVN
sQJIrV7sI6yYtKfZ1HrbbxQv/O5FQ/YxN71w9NMo7WGgNRk0lNDQ5wMim/l7Q9EVKyhHNXYeRN45
3kHJQ/ObR0j+Li3z6EeD5j8OgIIugz9TBn4zmIx6LEEoJw6+Jw/V6jrTsq5W48HjKu1T86k3RHfu
vCE7dprXPQIL3+vav1pUrNZQSirLTSFP+hpraWtztBgNIWcLmsLFGgTv+N8UzXLLT/NwjB4WMWbf
HVZyuRvKoig+pM2cjweKp4hq9k6YvHeHsPB8Sy+R9qAEK+avUz5N6FhYSBn7S78Mn/JBG3ei5o2T
C45Ecig5v9zEq5WiDZvbcahMAQkbnHOc6KJfbW81OFMmXhz5aHkkzk6icJUZ8XXY19ToyRWJ2eVv
+iOI1PAba8dOwzKtnusPkef9FHql72zrrUGwcqUiLxUEqLVcDlJ0S6KJTidkiPPej0vThgxTZsfb
h2fjHqLqCb4NJAOgpjXQbKlrN1GFQiyqDcsdn3S4Nxch1QOi+W4p0DDPYs/beVI2LnaDBg7lQOnW
SzpwObXUnIVXLMRhWduW/w3zEi+nUHEM+g0owO0EfVszBESHtg37hOh3VcVRh6Uz0oiIv64TbNOK
2aw/CITnvrZIP6J7kbYnt43sD7fXdePVpJ4Mpp2GMoqha7RX2o3aWEEnCaZKFSKISjv5kM7IPw6Y
8yJxllvZk2pmybtcjMrON91aXlB8wBch9FLhW21P0HqJVnpcHrIreOzbWY3O9Dy6RRIClXHnUdna
p2xQybIHx39FzyhVbwKzFE+BU5b2d765rvtqau9VHLcmJZ1nYcYA74WdfblnFs9rWot+fIAb3ozZ
ct09DlNtPCC2gaTj7Y+3NZaUfXfo8VLbXDfpJ15nde6BOffUuA5WPBHudJraPqVZ2/3FWZDq8jxc
xDrOWrqjRDISXCMGBK2GenjI9ghmOr0Ps6qlOydh40uRjnFp072V2MvVsevHZUSHlJNgqAiQd7UZ
PmZlW+/sh40LmQIijiDw6STsTv6KPy5HwyyFUcwju6+J6WSMtebQPbRE4VtDXDUPc27bO8H/de0O
pz7wwESoKBhSC189ApROGp4kd0BnrU6UI6db/Q1lynyHjtP8H15+4Cu0tKtBWXhToR6yJCrOaqN0
Omy4CrGpN+8fmf1CNJE3K4Hl5RLERQTQqky5uimj+Ok0O2AD+uo8ooeyM/WNrQpyi5ePpIvC+JqU
nI6TnlLnGLD0reyz1Qn7S9+kBlS5LN8ZauNKs6jSmXQ2OexALi5nZVN269seSyIg/ObJ64tfQrPG
Z8XRpxdrydQ7t8G3AI1d4/2bl5MOtRQMwVJQynlcDpwIljE0mKNlzfFzlNcG4UQy1rmvFsa8I7Kx
taDkM1JRnkcDZcLLwXoHWnI/I7VQOl32JUshP6uKYT0B003vb89r46RIXTuCVsoy4NNWQ5mNZdcq
hgRwNJXxee40/fSKHu3Y4QejHfdwaRsvIeM5smGFMCxo0MupZZ7eebVmoXFb9sMpokLmK0PzxdZi
487Jvem+VHd9t+TJW8WVXGt8O8IlTBPXwFNbUREwTYY+mC0zK/yIHmHnm7NnP0doetR+ZQzF15x/
1/ajuqk+625W7fk2bnxSqm1ARzgpkDodubH/uJF6L9Sg7rHOkZUV/8amkn2cVW9+Z7si2Qvct9aY
ohc9TnqryD+t1thuLTeJzJi8DgPz+96YrCMUqeFdiiv3QYrNAejO9/TCtxb5z0FXG0loqbZENglQ
bZc4hi3OfJ8vESzjOHNwLU+TR8UufxUkv1Lt7S9eMBqh9FvpXCNMc5XKZqrVxXJ0xH3MQzVq9Qm6
vYJTbNmdbp+YrS8J64OuBFkzT8vqS7ZmFFFLYnWneJjvtJK8K4eFchCpre0M9UqgWe9cqaZFzxqO
wFXAgedP2QrUBwNnsLvj0tbp46Lo6WOrxdmPykG7wPfSpvnY9Hpgpf1dXxd24xdmm8BhyK2zDN6J
oBf7F04IS0rO3Vv/i3s0VW+vify4698JFU8yjiSf0169fe606DYwbrTv5lL55UzxpPu4Ajcfuxr6
N9oj2qfbA258BNgSXFl8CJZmHUaAGS9FlnKcYKZhVenm3buCmvLJaaPl618MBbdJQpNoyawNDIyR
el87qD2K1a3y0SgzcFDZXHBvNYOxk0huPG88LiD3WUUCpHXKTbugKUpr7oPGRX9aMWg4dpzzz32Z
KihilvVdDZjSbycM+m7PciMuY2SiMqnCQ/1yFZfpc0fB25r6IDds5Q77UzvwIBDs7JNrKSdAEdQU
JNzDk6xfeXX9cQ02NZnGYrKhlUIvHuw2e+84zXgc3Ug5mpESfhwHL/UnFb5TVJtIPTrlnnfT5taR
HlVSXVNWUC9/gjcbZsdC8BqonFozcs2D4pLighucD7cXdXMoWeNHUgMC99oKq4tUaFKpyy71ZvcO
N4EMDc9MO3GrvBmcIBeWNj0sIimgvUbSuGqUxwtNwcCrnfCYDJSLRKxH5ygWfSDIn5EWr/aoNNe8
zNdRAUYjbigdJle7ZolttYhLow8GtNRPS+FkR2QHl2cXNbo7msfOfKorszllbmpgr1jlFWDccHgK
1Xw8GXo6ngdlRJnPifr4mIPjOJSgC/aEZTfeQxmYy44T/8fBuvziTetGaZRrnKouGl76ZE55Jirv
AV5g+gkhRu9g02m8u/3tN95DunwkVERwnKc1WsREJwEoFdus7afhHr5J+z1Ll/mduizpeeiLzPL1
sA+f0hYZASXu9T0f8a1Zc8okat2gzrl+p6ZUUNaJiXoMZXLPeedOj21EjheZSX9oFLw2Fl3JdzA5
W9eI3AcoFVCTYi9eLnUi9E6vKM8Hg1W57yL8Svw+GvfcQrbOFT13qkXyJqE+eTnKZOo1wuFcVmbT
dEetLst/m6L7HaaN2Ekkr8W0JIqLbIOOh1RoWQMQ+pA9AzGvD+oudH3EJZWXuhTfbFuUz7oSlfQu
Tf2gRsqM1msJZl+tOlzhG/OpzIr4++09tTlviRGUhTL6L6vQoxrGeMh0+TxYoTgZQvmJ6uzwmQZI
tdOL2Ng8PEEWShtUWgEhr45M2WU6sXkogsyr1Mjvyl65L/W0M300zJeXpK2MD5hc7IHJNiYoUfTU
APG4QQxnNcEl9fqhWpo+mCjP/dDCxvUnS9gvUzHtst+3poimPIhV6s2IFqxilhhZ/5B7mMynV81T
XcfTF8RMKEzoo91LkqtzcJqyC/1RdALjK5QPT1niNPfgz8uzZ1bz5LtlmprHwey9ey+hA3WIlEo5
jlYz/cWWB14HbU5i68nc5Wz+eDjrXGvrZPQwQ44pwuZenBzyNEyf7KHd40ZtfQST+4Iq12uTXv75
H0NNylz1SlOzMA2kuWSqw59xXyePtlM5O9ts47qQOa6MCNjUV/JbbZIoRcRwdE1YMa+zi6MWCv3z
7WOzEZ0CdZAKw4DZge/JP/9jQs084ozZYyQtVH1G7HcsvKcc2Pz3ehLuc6pk7X+3B9xaQZIvyTAj
aIJZfDmgOVvtOFcGpwdduDvTFJ81RcHrJun2pNg2p0aFED4P9s4UWVYjxXndNCMjoa9GcAh5LUii
EL2iXJ3u+7SMd161rSqXjA5lHEzFAGeHywHn2Ix0p2Et6bCEAB7V+OuEguWDYQ44N7RAa444O6jf
1N4ynrI+VJ4VXt+7IWt69e0VLmJ/glVJLyIdW33WrhnbAU9HtA3HtnnJw8I4NDjZx77dp3t+xltf
1AWbTWwOJwNB/stpA5o3SGlZ57qI4iJAe8B66CqEE31DyaaPt7fP1s1EjYCaPaAV8O6rItektLmy
0LwKKoSgvidZn31rAKV8qOBsicNoL3Pp63Thdl6XrcPoaSjAy7IBDMzVpzWdjr/ZMkVQTCE+siIL
T0pfqafbk9uIi6QpG9AXpkd3YHU2jKR37KRllNQT4yEcU9WHzgcReS6sAIJp9hSKPHkaK9ypQ2vY
q8NsD09jguydNuM6+leiSQmR9uIuKGBGl5NVQ3qbjaOxCHG/OGJ5EJYhzt7kKfRpzXDn/Fx/WkCd
nBoCdUB2V0Im7Tg1qTCBE2Tasnyfhtw9hqj1pYdq8qgMF6EzKv5QOerOFXi9f8l2+C/lYKIy8LyX
+7d07aoq43gMMNmhRDMX6vvObl9ai6N6+/u+RkSXtQAahpxKEiyQhFT6LoealXwy0o76CJa1rXUc
UbF4ryXYrfrx3Gbf1dbWz6HuKD+mJS1faGPqD16Sxo+yBv6t1gblCelb91OphntSe1uLT+sB+VHS
MVkfu/xlYEhKI3PCnlJJCNunUzFcarF7rnCg6mIMIl3LT7plD/F1veU4zJRWJdSOG2RtQCswt3ZM
PL8Cz8uKxq8Wdwak3tnddzCHmh0gs5CejaEefsQLWpmnzFgwo7r9Va7fCX4DclMUyLgtrxpkS9HV
Dmy4IYiroTl3aj48J5Go/9FpXH+mT/NmGQ9Z5OTfg54H7g4K/uVSL05c6W5CmXcsKDthcJQd4hZn
M5At9s6R2tjazAh8B6gvdtsaodOjluy0OX93znMcNPEQgWdxbaSayj2CzOZQiKPBuye3o0J/OSsl
FaXdmJSCVC9+rlzpqFR4Wvlo6/2uHeHmWFxT4IHQIyZ0uRxLH5w8KmtSayolWvs4WWPt3VUZpvaq
V87/vHl7wMyVjFJA0PRrVycjjr1EHTwGqxs8EMLYfE6NJUwO8egUB20esz0K8vVbg5oe5SyCTHw6
eQwuZ8crkBiYEVPYBMDxDMsRhHfNTXB7WhsHXm54qSdAVxNwxuUoZpsplphIJ2ZEgadD7KJ74ddx
k93Nk+N9TuxWP6Z1WO21+zdnZ4NpID4hZr8q9ke6PWNkzUUTKu4YeEmVnMFwqHswy609whVLyY5L
Dbyj/B1/BLZqDx2HyjEFHqMFRdsB4i2Q/QgSSm+H20u5OZT829D0lPHfaqiszsN0pCsVGLUaBURJ
2kMxDP+afenu1EA3aoRo1dElIeHmpBGwX85KQR9CFhG5LNyuCVqzq35V5eIe8sbM7qtFsZ9MYX6M
hlH7mSbJ8hVnpD0y3tYHJEjhTKB6wf28mi2q2JbwUOoLYlhUQWQvywml7nRnTTceBlp8dBActNdo
TK2OOI5oRdXmBQjOOV54BsbwfrDm4mhUbv9ONF6HWZ+gDotq97kxvD2Hoa1PCnKU1jAYdMrbq3jP
qFsjtgaaNf2SpKdJyZoDugC0Vu1JHN++ewBuApqXsQdP0OUn7eJJcYuywoS6TK2ga+b0MFjY/U1m
82ZKIX870Qd9IGjo3GerTxcJOs+NCugP1fXupzp09RcvTov7GGjYzk7dWEB2B6Q3E1sX6Eqr66WY
hVkqS02fjSzkYBZxc1QmZ/SLsfPe/n6jsmYTnKM+yp222iqjGg7Io1BNVBdegEQXA/raUv/Wpd4W
BXWGicztT7ZR+ZK0H9RKEFwD2LjGM7SFlQ+qfFfLFFszv8iXynrfK+OoHatuav61hZkIwON9aUH7
S50PTeFo0Cu70HmZMmxDjpFdav3/dn7WxtEErAoDz5O8eJoVl1spnaxIsV1uh7ycmpMy2llz6sWI
KxuXRv3btoCTBBAQY/2fLh7tdxmWTH2Q5nH5bKY4HDxNVuzQHMwL9ZMwpqzeCUc2DrWsmyAKT4+D
eGR1qhDKmSw1SameAIY+2BSIAnThzaPXZC9Jg8siz5R2N8xNTwHcMHcaLFtbUtdNLJuo/BpAbC9X
p3IsMnKbCdcx3rPg0JXHJNJ+qr2t7VR6t0YyJNIFuBWUAm91zlIvj5SGJI29h118VVH2BHUTB9Yy
jTv35MYzLpNFllVydwFEXE7KINqKEXoimIyb+bFuo5kwtnWBXiRGdG70Gefthir67Z0m/9ZVHoP7
jsnjyoNHzrCKiRyKqh0EtwE1smQMRn3Kv9tWVe4AWja2C6M4EhPIxQhB43Ju2BNp6WACaNEwyD0U
i9Af4y4z/uelqXNShBmfEK2yD4kX6X6ldubH25N8xQCuZ6l53CygMWQdbrVhksEzc0j1QyAGHLDv
9BBCTmDMYThDtNPiMAgbiDFHp68V8xjGlZh8XCe63ynMXvi2vfqjKePmXOFBdBrCML4fUX790ilZ
Yh+jbDS7kzHGuuInedxRHxq5Ro9J1dn1aaYaBo/Qysf8wbGU8pgbkVftzO86GyWEkBh3WW6gnLIu
N2S4fQmbyAgbM++fpB7OXmjLBq5MRz3FozNVYBI1z9CRCpBYmrzq0Mv/ViT2h1Kgf2eJD7eX/Go3
yx2Fqtorz59gavVqpNaQJbQMKSVFs/UoUIPKfLVx1ceIutPJES5UagK+PY0N+SEvPvTrsLTAiGYo
rq+lQWsHH7KchyOIZs8jN/e6k9kBdF3C2QEQmnU778fV/fB6cACTMBYwifWhLShb1WiZU7BuHO9c
N8N4l4d9EQhXn3bC/K2hoKtJARGXmHsN/iC5TQGm06yQ1s0HYZktyUQ/4z2t7aGu5e29XkWgAPT1
SAAlCPTyuPalbnVJMUDXctuwgqolzP8VmRZ+hZTZHfDKRFUxTafnfl7MnWhjc2jUTyXEBSjCunVu
WGOVqubIB1zsGN1b3fTdOh3O7jRGT5OUri6aNve7qX6zHxGfEoI9/6Pqy7xXd1SmdJicdCCIU4hz
vsj1BW1wezyGebsn7by1S3WQofAzURCCe365vpnRWqnlzQLXyy73KSTOh8lDgrOwrPywDLa+09/b
HI+Srs1oBOHrjhqVSD4ybYBAVRX1WKRg2xvTxAjHxWqTJt8enX9zPDJC1hKOCPfR5fyIuNJpXBJp
8Z6NH0XfeAdYkdV9a0cATNp5zwnkukPPtzMcUDkgc8hn1guqK1VDObwgAhKoa5xUBVOaU6zAaQqM
3rFeitQu3IPhOT3vjqdEL5VqivG9GvcL65/G4+iXnVG6vpv1LhYIJVRN/lD/BP/eenNGIn8sYvev
pr7kw6vVIfecNHQq6Jvw3B+9yU2fw4SsmcQ2/3b7Fr7OMhkL4BAJOureJJqrkxyNSVkstULnRFGV
b5zZ+ltmLuad08/aT9GWMGC1oqXrxSXw0VTc5bemtr27E69t7QeSanYD5RdEc1a5bjjDQ0iRTQ/U
PFwOWZzM70yh21/VMEm+1a6a/3N72lvj4c8COll6CKGidbn/kG7MIbO1lL97o3+Zwkygdb8MHa43
YZodRFLvwRCuwijWmQsLsqBBxZVS5+WITZTVmtM23JhdpXyGBql9iONwJ4ramhbKpmA8+aKyaX05
CH4tyzI6tQhGb7Yfuqb4lHZA0KxMIQGYBv3u9ipuPTh/Did/zh91F00DT6q6lQhQ7i8OcaJ7QYys
66HrUvt4e6jNmVHwkGglg+7lKlpw+2JwChrQgeK28xM1SfVDRTj+rSaeq3xl5gr23z4i1QCpQMGF
CFzmcnJq6NkhebwIXLcZ7zxXdD41CtsvI8s+6sAKd47ANXWOHYK4IpEfmBEy3NUU4bNZ1mTwpsbD
ZMRHS3TGB52ajn2iy91+UsZapFinNVNyxJR5To5EOJHjW20pvmBaNzs+uhNaHsQ04K17rg8Y86Wu
D7Ff5bVt+Imaa+/TuAMIZeV6dp/i9Wb6g1Gkv0YTD2F/QLpS3/luW1uEOhl3GHr+Uoz9chU7Poxd
Wayi5yzYRlPOPQkjU88e7eadRGVri1CzpZSjorJINeJyKMcta6e0aGmVUzYf26GwflIgy4LRthRU
gPW9DHdrapLYQ2ebe4QM8HK8WF2MRAsXxtMpbpZKbwQCmZCzaYZ7e3FrKIRXAM+hgAfHeTWUFuUm
RUdavE4eJugzj81TOs8QYboy2clnN8IrigrkkpCaAZWuO+mDpdiDOcd90GNw/jtEzb7ya3MeAltV
mgewl8VxrNXqMFp9E+0cuY1pkrMDiDfolnD2Vndk27lZUtUlNQO9qH27scRdBkzSd7QxO90+3ZtD
SZQguHCaUWuPF0ebW6MpCTaSJPpvEJVx0ut+oB01pjsjyW+zCpVhMeNaQ+cLWcx1ebHOYujYKg9s
VCrVMZXMf9Oq90wBtuZjcW9QRuU1u0ozuH89mNnMR1hol/px047fGqGPA7lmnf98++LxjNG3BXUG
OGr1nWavUy0s4/oAjbskUPqxe8jxR3hG3Fv7cnso+VddrZ5kJ3KHwEdY06QnLBPtNKe8onnYROp6
5Z2NZehPWTZaAfrTGqXp8c1VRilNTImReISKBKnU5clGwrdd6p5BwbaETz3PAMK3o36aQ3imA8Cz
ncRta5KkbOQy7H2Z11yOp8eQXBxkpoLeFs1xNPvxI27g5h3bySnhUbXVfYL+7k4itXFfSnVu7hQe
ONmcvBx1mczOohDHe9O0zjEvR/feQ3gGi2cU9QCiDsfbn3Jri9I5oQnF801ZcLVrsjSJKmSlu6Dq
l/KYOb16VynjvwC59xoKG+sJY5uGKy5G1ADXhHfZZRCdo3S8c6Ca47DWv2Zmjvh7papQBRy1VbD8
FLr54/YMN+5OqX0r+UOMTqvtckW5TMOmlTHe1BrTwU0Vy9emvHpXFeYizQMMP62smAZO0ezkb9cS
L6idkpbKZ4gSz5WjQYs5jtf2GJzarag+ZlCgGyoOw/giBirQuKAYgZOqxSntRXXQl1Z86LwRsXv0
o/+tZ7U9Rkpa/UWthSuJn4UmgHxOVutRG5PRWxUJM/CX8ahYjX4fGUbol56Y7+3IUs+31/8alSVX
weMfgihICuso0WjdmJoztQFNoUwfdEpFgJTpReLeKUO/fNTmsjNPfepFD9RnK+0wKtmQBmY9t/8N
7kDscPsHbWx5fg+nGvVaGSLIP/8zQG4SN9JVfk889YSPdWnh/Kp/p1TxF/Gx1AygRS7NZcEcXI5k
gOam1pJSMEC0Ij4vDdmlPzuGANJpFfFz6hn5Hux94wKhK0nRAGI88fG6ee1ohVVDkusCiLLNaejx
Hpql9nLBQ/VxyRFGu72am+PxhspGDM/2mvSI8KYdza7eBc5U2T+EmOpAKLlOwyOipzAVb1biZzdJ
kUPK0YiDXKFwXRE3fS6sDokXM/TNsVMDg1rPWRfK3wzFZe7hwyKZC+tnTlmcPLYarYOZZNACTZvk
3TR7v0xvjD6+fREJjxGM55Gjzi0X+Y8tqYdLPrbYoyMyYMd3VodwI27U3xS7w1VKkAvcHm7rBHAR
Sk46wExwHJfDJeg2zh15RTBFVu/DrvECs0qEb4+75bmNQItPJREOBEDIAa2OQN96FnzmmIKya3bY
PSfaHeru7c5Nu7UJJdgSRBfoKV6YywnVS4InnkbHTy9146VRsC/RAZT5Tl2pPl3dcice37zTiB/B
goPxl9zUywG9xOrS3OWUQWYpuUMoCiaV8I5KqyWHJRv70yxc5QDlrZQaK7bf60V3jlrH3PklWzOX
lCwk22gqg9u7/CHCbWFL6LzfmltmQbPgTa7XTutPdKUOTYM69u2ts/U9sb/g6LHQuJ6tvmdCo1ck
Cd+zySPtlEWOFbSeZ7+/PcrWBpVwNEwB0aQg6LucVUJuobkiE0GL//mRctiv2o2ajzUoj53124oO
ZDMUK1FpebjGlVJWbEfDIN6y0Z8OEsztv4djWz1R7igoPiXLo5chJkPsEH26PcfNleTQc3VK1Na6
F2tPGeLCgjpNPBTa17JKarAc8GBujyK/xypUJxWWFB/yD6Q2VvGkGEA52TUlGtgEyh29/+R7YpQ1
8pDjdDTGDkUABJ/u1GJQA23qk53ga/NDSqzd/w+/1olv6zGxC49JFkZt0/merPeIN7QBNLfk7vZM
N7+kTauFUB2hqlcBnz/uUE2PFV1T2JktucOh0iL1zB5Fq9JNCW7CxQjotrUn4S57PJzNM8gciaOl
nfA6bVXSpF+YP97gSpQCUJvVgxmrVhAT4QVzAw3/L2YqRwNPKO/vVWaSWo3kZTFeVcT5sxcX4Xke
JPXTLfIpO4adqXxMl158XDS32nk6XiEM6w1FIAdgk4I9MCj5xf9YZlsIQAtuRHmRVst8PzbGoKFX
t2T/gHxQ9XsyUAfBNV2J349pH9u803l2zIc4REoCTyA7EGmjehAdAEP6YeZ1lT9Nkzr6XePoynE2
O/Wrmw5jiy/7YJg7a7e1IW1qkBK3iIj4msSjzLrRpRiMBqj390cici32J3VB2KxGF//NbBWClT9H
W92Wc5VqZarLPYn81mnKM5U2c1IkD8nimHv1qK1tSPqP8gQWi1hLrR7BEdxbN3pUG3TRLAFZWHGn
oo8auPlcnbyujncu6a2rhS8KM4bHncdwtROipUiLWaFpC0BaeTTQiFR9055nFTbnPNRBgwreeOi1
Pv4nzS3332k24bTePgpblygUO1l9BjIPy/5yN2ZJHCt21lIYy2P1calb65NtF3v81WsgAt+RNE4C
eCFjwXm/HEbn66Vh50J6qOIlOyf4n/6K2hEVfIWdj+yvHX4uSnyS0F7Oi0Oi5fFvJ3SbhGYRRpdU
CCPaKOM0Fe+U0gjFAf3cYfZHxVh6322L5Ufd16IIXKOoHT/tlBBVMduaYl9XtKJ+Tjpdg0meN2V+
GF3RvBmZw96gh0qtg9IROumrgNBp6qwtJDNy6gv7ZXDDGqqump2EUHfe243zx7MueWI0baE8yQ/6
x/XRLA1+OzVVlayxTB9BC+uOECv09RRU9O29cS1QIJGeuH/yzaiJXZGpURMlkHHJ/L0wTcvAqWvY
uwvyKD+SVFc+0FxNHT9KkV+9hy/UW59EXdnsYSsaCz+xbEwNljnV3rkUwVo/Ves+eWq7dvzQzSzl
qY5whN7JTTeKJDIiAOQs227wFC6XZwEVPHcphV4TzMApma366Cp6GdiL3v2aq7hO/LqobGvnVtyK
Z1FGoJone/gS/nE5bu3kdpPEpNqtkZvPSjdaB/obceFXlEWgCSMKDbN/HLLAzaDED7Pi+XbrVkeO
+J45yMYWIZnUKdVQeJP20Je/BXy7WJzFawJkIYyfSTzoR61xwbt2w5ztvaUbCw47HMAebzfExTXE
yFUoOWjuwFsaNuWTmwkjGLohOpHyIXOZ68UPvMz7na+8MUMGpcbNfUIEuG6sYvGEtku7AKEdG+TJ
+16/N3tVxd5b/EWrRzooUwnguaZ4Lx+NP88b6m5657Zd0JlDcXRrWqhDPulHtFH36ipbSylPNZBk
AChX4NbFdSeryMnyBh1BCHAvedBBWjrbNRDhGq3BR8eM92KvraWUS0i2QP4MpfFyfsvo2pGOKRk6
kI0WmGkqTqZwwAIkndgJMDeHIsDjP7wGV3zQfFQTa0jKLogLPT5HXmmchVePh7Iv9+B9WwAAuqrw
U6DDQERYw8yTRK3o/FN6KBNOWgZNOKD/Ex8nfcbEJkdX0uorDKaTejp4Hh1ydcy6ndThVdJyFepR
9QB+9ypWBl70cm1Np1brARHWQOqtN6eKz/qZQkX0ZWlrB4H/zOWerDMlj+7cboDbOKl1XfuFELnL
jeVEj4420euj1Gffj2VLWN6i9fXl9jW/EfbgSE4g+trLp8p6+SuHuKmQBdHbwEVJmX5OvByN3vjS
tVr+EHpWtFOg39gFsOQwNKGyR0ywhpZW6gxoxab+BDonx9E7rGBZhtFTXS/q3gMmF3j1ASQtDiEQ
SQPHUv5yagR7Q2hMVBnqZgrtozE7/YEmt4HQ19CUd1OJHbuvhSGG1sasnFP8kAvfVizl9OYlhjYn
YwRYD5hurDZCTf3GSSbKK+owY0iMw/0h1pP5aHl9+1iVTfTP7fE21xi8nKTgqLQlVpdWrZIgTAtJ
ueH1NpAyLAApc4iHgZLAm+MRchnP4N5CsYH7YxU0V9Os6cI2MDGKcu8OUxF8vrRYPRWN2DM4vp6V
HIpBpL4gtZrVRu0wh8e62W6DXi2nkwU72FeHsD/l4S4X7PpMUGoHBELXkZcUqNrlxpkbJzPDKpL1
xAUlc3OI72mCx8fF1huftkBzf/uDvZZCL3cqCyhFRAmaZJNHzv2PZwbxVaeiQ8bcKOYbQTm4VnUa
FFJxf+CMvKSlCfwae9uMAMYS5mOVmR7eAaYbdUjMj6QOxoiDhh86ZZEdUYoyHtIiHH6lbqGfwjAR
2aGdJu2JtcPJsEaP+X2Egkd8vD2RjYuXKiWPF7hqWvvk15cTCStlttVMaYPMNMffFPCL+wqdu/uy
gHPmO4oQx2xSvHODje+954bqV8rtbbRz8re+n3QVkVxntsqaPZ6g6ZQ1ccYlo9j6UYkc5aR2vXUe
Ql3Hz37XcGEj/kNmgroeoEYIPwRdl9P22tgwFHmr4SNuvSunkWqCIVLlrs4xq8zTU2yb41PGzReI
aHIOgn2rWbvyR9chBD8D4T0duDlzX/MnzBn31F7wxBqROWIu4/TnKY8HxKo7Incqj3eZme6V+TcW
m2gTKDYFQPoma1mYmsRoyjurDbzWhfXjVPNTaCTd8+hlWQ/1e0Bd+PYuuy5VIdYIvhIKLUfmKmgZ
HbWsQumc1uQKWIBGnYN81JE1b+h7JYpi4VM3qgdn0JvPt0eWsfPqnEptGkxN6J1ohIWX35ly4FSP
NQW4OZ7MoC6r9J277AsxbA4Dp4p/SCsQhbkcpum7bAknrw1Us0FWIrTn6t7t5tkXoZ51vkAYLT4q
SBseo5mya5oo6eexSLSD6mXxB+EOeXVqwzg+LbHh7txVW58bPq4slwM6pb1z+duUDp1KPeFsLWml
fzZM6C/t6GQnJwLlctBCanyH24u+taulwhPkEBSX8Fa8HLEJbZUqGSMqqiiPRWyaQSxc50V4Gfpz
Cs+3RXVsZ9Ctaf456Cqlt5pqKWw1pt3eZzbNibQ5eAqRg2mH+ssQTm9Wh2NFZRhGq1Oaj64Te1Ud
0zH6P86+ZElOnev2iYigR0xJsqvW1bjK9oRw2WUhEKgDIenp/5Vn9LkJO+6dnqhjkkbS3muvZkSy
ROlrfwa5TDeq09EeIUWhWSu37QFa5kdEP/8rAfy3O8UcAvIboEDAQlGb/3KnklW+xIAfWpiIVeaU
55rCBOMSgQFzPx6Pxzk4+q/4lssX/NNCQl+KgghNHFSSoH/9gqt3oR+4x/Rst0JdPR3TNTM3he6S
67lMun+5wv22nC4XgwTm4u4B7PW/Qv1/TldvxkWmQqADpiG9n1aXHmo1V89//0x/25VwFYjhYeBz
QdB/H+3EUDChoAPBZrP9A5MYEIBqKYFgV6FBHQGBJBDM1gj/L0ny70QJXBr7IBA8tKgFzOh+XiEX
I0khIkBkXpPk65qK/h1VbelhhApqAEqx7BI4nbHviO4OL/A8onVDnazvukEXfi85wjJBBe/0498f
yW8r9/K7cCIAXARtCc/+599VkSlx0QJPKz0sdbZTsksO1WZZSy1qNm1kASgkQUrC3y/7h/cNb2TM
MqEhQBv4azVVXZjP9YVqXk7d+DrPpE+AFeb/pD//4faAe1yGzkBOQVK7rKz/+a5QfSqNjwHXcfFw
5HlPxiYhjmW7TXnyEbgxmrooWu3b3+/vD1/aZSKcQn+DPDNICn++7gjDQchUcN1AMaSdjV4OhIm8
EX0S9nVIamRdkbwBJvkvivnvTxamvWjbgFJcKvBfB8XKgQKFswdOt0O13iZd5J8UW8w/8J3fdyQU
j6j0wa9BQfFbNbz2g8eNo3s3A613g7H5Cel4X0NY7Kl3wHn//jh/f41gi+FjAYkLPtdg6//8OJEQ
Wq9ZjnE+g46Z7xCsYw5jutDTkBXdY1ds6ZWOBvn/2ghfOGpAQ/6LAsR3+ss5OkmLzrQAnyvAj+1A
xeRaMWVsx0Yn/7Eeft9scSnsSBfOEvrgX6mNS26LgRHwaFbYfL/1wnXf3cCT+wHw7+v/x7O8qC/+
gyBRK/38LKOk3/CoMbAsYKJdfZxSSvt9SRmalTketwrEP86OyOOZ/xVp+MebRAF6maXAff7XqZ6P
MqUB/2Ixxqo7yjIfr8k0VccM4Ow/Ppjf1x8aQ/D9sObBMETB//NNwjWtiKIUwA5U/eQoc4j+jrUO
9phlirxXNBak8b6obvO5L/8xEf69w8J3A5Ha5UONMQL4lRSFSgQZ9xHWHNU6HZuJxMuIudGq4PBP
ZXhleblNBxqsfi7IHH7UIKvAQJivLnn6+7v+w2YAUPQCG6J2uGy1Pz+GqOvHzXWYo46TmRCLA2Hp
LuEzyf7xuP90HfiJQP536TJ+i2WnCZik4GXjm8onfU3TSB18yv5l/fynTed/r3L5Ff+zmQPBH6yE
bw6IWOsIxS4SbonpQAcXi1wO8Pi2739/fL+L8C/MdzAX/gOWMdXJfr6iAAAYzTDV3GEEnT4jAzPv
246n1d2MIftniz34CoBNAstcsmVn2I4sN7zO2OPUzdNV1WcQ0f39F/3xEcDtAMkNaG2wI/7yg2Dk
wMYLmUOM3LyUkeBXfqySz4pMVUsQGf0vyPtPaxY10AWqAr8JziM/X7BYl0kvAcBYN0bstGGa3XbS
j/uLrdI/2pY/XuoCOoKkgt3pt8nQUoWtJKCIKejCDqGa+RlEg6Udkq04/f0x/ml7wLATskPgYsCg
f1kX5RStw0KJAVBV8aotyLC+L323LnCVzi92sUhLjjWLDxBbDMe/X/sPt/mfkhN7BJo0cHZ/fqLh
oqCY4fGxs3CrvF29ih/oVkE5CuHM4e+XgrfuH1YmcCuUAig+0Z79CmzmBpkYSoMzXyGySV9HbiQI
SlaY2SIJJhOPuo9wm7Ts03DUybo+QwLvgGITHS1N3lcjOySg0j5FYxl99d51T0J3XdnAm2BKWh93
amsNUUndIE3T+6NPCmpbxisWH+VayO9KZ7k8aL0u38p5dq7RQZd9YywzDz6GOG3HSpl/J8qN35PF
DeKELKCcN8pI9wGxMqtogKRdivQh499Q0ycvM9G6xIxAkk+bqaw5+iCGT5ccXQG2cW5KKFe78ZHl
GepWnSKXCjHzph8ayIXjWzPYWp4AuUJUhZITLIwhDvq7tbrkd7wEEAU2KbpzVK1I9qoRct21jjNd
HpHLCfeUDEm1h74OhJ26uqvR25O5si28Led+54U3fI85yhzaSCTMHWAQwk+15BtgNRmRrJkmr+iD
tlR8Al2Wfp31vH5CFmchQNaYpIHsE+57bW5DcYsoWsRnQu1r74ANJVEbdevqdlGduuS6GyaZN9gk
hm9zsfTRLan65BF8MoXwLVZ1T4mWKDRXWCzBkbLnIJ+beK6GR4sQmGFPLOh8DS9m/woZQM+aNF1W
jz9Rw0twwWboiODMWsB3BEiZ7c3tHCKke4Rkxm9ai6RzF3UVe6/niiI6Ddp9usvd6My9XCAHhAMY
HLQOFMZZwBojlt5FyH5hV3B4m+9YVXW4074er2gRTcVhIvj8dzig8k/CDv3XDULYTyAg1kgxh7N/
jHnA4I8TDtRsz5ICswHuBrjIdTlFF8znAXOCGXGEt3mc+21PRaVgDskSNze018hYBanWT8dFZkjr
mmn3aqeQFKAawByn1Vsy5IdqFTWHMGeW4y1sCRKQHibbX6kkBnENd5Ec6FL0+VWUO0DcIAjlY2Oy
qZcNsbBhORW2iqN2WU2KXFVgQVdR35F3WCQh5Ur2QIvwQJd6O0NWMiAUh8bV13yrVXEoO8h/Go7U
JNKkCayxH1c3j/7Iau7IefZFMrRwqxTFMes6/GNR5PzVlrMigmHEIB5IqsQ9MpHl0vBYm5uh67PH
bWMx/NXXaftSlhj179INTOAj0rj4CELeUhZXCem6DNQktJiIpgeN/xAMCQlCegoDFhsjuE1eWcfP
cQk71WvU2nPWVEgQeSwiGsEvMqaLOHCvFcxOVtV9W8vKj6dcdcs30aXzqysQ1QC2+5YDGEPesDh4
6pMf/VAONz52DFtR2Svb5K7S0NNXNK+aWen6ydAIn6vwClganvF4cvgWIbgsV/7QUQlLa4eW4MrB
Mbg6IjEYneQs0vmHGTDfAB3cLvAfQODs2ESrMueq4lnRaBTe84EDjgJe0/NpPW286toa9Px8P/ak
S8/gJojxsijsN8DE2dpswOsea0RrkNbqaTvTgmwftY3AuvX52H0uHT6VdkaSqz5b6vp3tNv+c5Gr
UrV2yjaclL5wsPTHm45bSepo2nGy1o9Labd5n9J+pOeoD5uDJWYEH6N0loruM7LFSZsVaxwa8DHy
+DRmGHLvFz12qhECsujd5mG9vdfJHCGJM8QB6cGdpKQ1sZjjRs/9AHZ8LNbhru9XeL0btnrb+nGe
7Il1g+uu61ls+orFUPs3fYVcxB1dnLVnQSKOdKjFANHzDo4Vp8g7qZqqjyP3pWfU8Wd0uPn3hGw9
QkZkr8UtGAwpoPQxCB0eDH7OtieZByAG33k33SQqq9wRKeaUXOPhw6C+9GCeR7ta8WG598Rl7LoL
ke32CkZx4nuZ2XL6RHs+Y0/0XkUUOdglgefDsSx0Xb2VjBryRhO/pAywq9Uebp6wx61e07GAtWaz
FWGNnlReDPW7R7koWzL6WUfHuO9cEjWF7zAAbVySGqisIklG6aGz1ZuPdyIey/EIC33Tf4VFcsyb
JQskfI8Sa1WBYJNSqlNHC/h0X3ekxp61S1i9xM+LWxP3AlpiB+uwRCTbHXwT2fJ9XNM+fY3ywfDr
CKdKtoMXI+1+6AyJ8utBkguD54j+yA8PYM6m261zvc8V+oIaROvGTEkkhlYDcRTvrA7pPMMPfRHr
E5zOmbge3aYqjPZIQH63nhb6Ca5tRSzx+cQrvRs2JXOE+1EnbigQexBs1qkw2TNJ4XcLID5fLUik
WyaHx4iXZqR7kY7ZgPNKLR2R8GUA/fQJzy3OWtCRUnNPML+kURMM3C1hVxNymvsd2stC2FeeQfi0
H+KZeLlzAKQdazwlW3daynHp75aptvJ9YuHiErll+PTvcrX54pBgbYCIE8P/Fo43MRCb4R0jE0N1
azNEcp97dNC0TbtyurOpW5aTRryewKg+t/KaCDjM0qae4NeT7UolRXcPK0AJi8GkCj4nzSy3GlY+
Q5+vmNPlgi+3efCyvu15VdHGT6vpQPzJPAyjGqSV1uXzZBheCrhp0TaOzeLqVR7dWA/uNE5rnp4E
KUx+HoUroBCPRT0cZAl6XJPzSzEroozPuzCta0wRNFDT/jupgqV3EhzHtAnFBAc6qqzPm3hd4Rpl
oh7zxTTz/t5cbDja0HEUppJnAuFQ6SaRYgGH2umwOpHlO7XB8UohxHRhdYs4wQnz8ZElMRTWM/I9
ZiQ7XU7J0PUtosdgJl8kK78HAxwmzWFNhpd+AfN7J+xSRMcMjMb7ei5p1qQiqtfW2nR5jUOy2IZD
C4isjphuZ8zoYCc968phZsWQPNOysczuPXfmE6b5W9iteZToBr1Q565mWZe+haRlBc+DqZTt4XkB
a6OyWjj4Z12Kv483Tt+mAhYrO1lbOp98EfgNokanoc2cFNdLlMT9bQcNgN8H2/X3FvseHhwotR+L
C7Wub0I6lgQHFuZ/u2VWHNOICv/vbhpWFAfVUIFlZntgqrtBw5APBkCIoWjm2Jj4ixzNhHHcUmvZ
oFQkqqm7SmYHJOnZ+khggFE0m5klaatFYGfWUsGHWiWrQfBAvPrlWU7Lpo6MTWF7Q+mY5g0mfHx4
76NtAGMEUQnbsTOQg7k7uvXZeAg0bCFqtnre1Ccy8yWuDgHx2Sm83rpC75UpN75XCa2jt8Tq+LPU
0O+nML1X/hxveiNNCf411hUbWLWPkVQfNR5ynglzH5Iu17MphlPcFWy+sshtI00Cd7T1IYm3OEb9
XXjZ0ribw75ER6ev/eK8Ozqn0gWFbbVO+NSHJW+Rk4cA3WSqAc6WkwsQ0SR2g1lyQcIZ+U59aGsx
F8neMo26rEE3rekdNuNkvEu3sh8f2DIn870X8AfaD5nQAvop4p5g2NfxE5h61Zkp3sud7JgMx5wB
ZLup8R6POQ8Fvo0cVe8eZqJufBClz7J9LxW5MkMU3isJmqNTl7p05my+G4tJv3JEc5mmUjFKFOUw
cABRd5vKhmQMZNQqZPwNq2Z5K6DBiJtUBVneyLDIdS/iqfxRkpWafVZuarrKRlH9sDY3fUuxed4I
DYu3lpYjaNsTCtxplxSCs9apenrasE085kYtEDiCOohzemJzd4e8gkw3Zh3h9AIP4LRv4W6SPjrJ
BtGgPBYfwoTT7Wz6FCetnIfQXeEc1nAy7GdUsYumF/exyuNHkKJX7rZGwNjtKC8mUlpHdmywpSqx
6yM1I/yCTeYLkdP4gL2cBAy55+nFjSNAPayE/qmTBf7RtYQkc+fA6EVlZiOv99vAYBFmKWIG9+Xi
cXkDx+QTJAdb1WC0DK3dONbz3GoToR2DN1u9M6rgkEK7Ln7o2VAMKKsSZNYtxIhr6mw8vQKeM1+7
TgmwDm0i9RXWZHWMVlCPPpc9pz3m3dMwNMgO6V6sHaxqQLILpq0p13GDAo99WUq1HCJVz7JJLRjv
z6EkU7gxuYzYDijwslxxt8o3m9UBPxiiQZBes55spyXHLjANol4PqtKWX5WsCudR4209io70N4nF
zrj3Og3JFZZmN5+BdoipyRUyRW62NShzJDlGCIdRzYh6iGpWKhQOi832S4Wk+08m3cb5U7LF5dzA
im0eXrYpKutdFEQ+NOMwK1iUzFndgeKklq804uB3oPMZWL6btlVWO1ejvgN+naLAhZlEGg524Bu5
6nU2jrtJ9rH+BFNNTxpase5Tir0Vnhuc2o/5sPSf4zFsryTk6kX5ar7zkwxfMd4a+Jlg63ANs/iS
23Qq7HTsRD9/rPqlAwTK8PBm+P0sX6O1yrYm06B4b6UiL6ova3uii6nfSLcEcyxoZ/PHWg95sVc+
zb91UeLKth7mgpyxjWNLLRgqVR1GntwUlRA3fYmiqsFBQcByVTJ+tBMa9hPsb5Lsrt/0Yk4b4s+x
yVSdmG+5Cet42nI5JB+nsEr9YUxQ795Iy9xxmNwgQRiw0RXepPuWB2XlMY/ENn+YUJhmN/marz96
UDN1qzkkwU1OLl5kIxFG7FYxIANvKUB8ue0Zh+g8gV1ict+lJBrhMFeQ73Hs6meOXLnlDDCDpc02
8Dm+XREcdd7YSLq2iHJij9ZkHUqxpeDHKZs3emIiZh8iO23uupzTZTsZknSHHpDMcjNvQ3EubSKK
Hd3SEF9PeDqIG7+47cH6PpnPGL6Ww5nOWfacUcVRXGTLCEa9JtlrEgcEqi0CwG0TLUASL6ofDozA
ZOmIq4OI2kCVjaZCIND007p1akAwDb7RQcZduldpIh/BG83mHc7M6FpppYd2qzKEJuQKF25g56Hf
0ynqULV1C8vBh+ZsRWm75J8L58bpnGoJr6Ku1NkVJB5DtbPofbMPzqzkoNOKdMciTClvtA7DsrcI
WdwaO+FjarGDYnND/ee+JXnP5lYoG8UNoYS9i0F7ul/L0l2xDT5uruEJzYAdI7LV3XDRCd3k6wKo
KGOswIEihlkcYg9KxRFN3gLnSRKFfhNNMiNxCPE7RNylRTS6E3JTgKTFsHvHZgJZlr5kK/PrNAzF
tR+mKm5iYNXJwyCMCgeAXmlxsBitv2auTv1ODbDtPMRACuhVOsxLaMG9hRFJl7Lhfe5gid/AMDBK
jljWaXK0qFGmk8vhBHvOafDsevDuklgDPVbe8AVmyegBo57sCN6ROqmsr46rzyCgxK6TQFoB56Ti
QLu1Vzuw+JNwC3NNu+znWqTryxKhTtwH/Jw9albo1yk4FGJnZTb2wN/Q6GCN1rSAmVkM7MTg0qph
UVU90aSbq4b1dOobKlYgLaSnCnKjce6iXQob/HsWIcO+GSHX1vd576vTGPNBt8Ctkg/YxPknkBz6
vEldPr/1UT5dkTUFCTeaWDye5YY6EWaNxVa2wxjyxwGaqS/4tZc0iRH59McBGMVnWIBkzxNWnz3y
VCm+hy9O8TrXnqkmyzZ9u+Q4nH5sS5x/hMF1YvZg4g93K7UkoCMpgf0AQvNfIPTJkRhqXdrvtiGN
2U2k8bCa3ortLEVmBKwx0+RhHcY4OvUaEWw3BaYBawuH5/J6hvpkbMXMankAny17JFOka/CO00E3
ZRl1Gk3ff+82bHX0HSidlE+BJNLcVzmSLfdqzem2z3NDeLvqxDwV2CTeg0WluoOp2FScM27sx1jD
5XwvwXyv9wTHTYLdn9gbB20ivnysk+Poah59FPO4voW02kS78D5ThyTf+EWulYf7RUnDzxZKx6XB
+Zm9TEkRaEumte9Omc+7h5AKh+UUR6iRtyhWrbA9TJTgEgqVTm96qAqyxVHXrGFRGV4rxWtbu1Dd
g9EM7BCfz5I2XIHI0nrQK0+bhVlNk0rQ5fdujmPd5iNEK6jG1hnuDaPwXy0It3I3dHwbG1YJBthw
WvpHGNN3I0y4UECf4EAMHGcszPiwSIjaDkBr9bMuRlDLQEZc9A46Jsw3Wa/Jd/Q27lxF6B8bYAny
OLEU2EO9cLG+LXWqzEGYOJPXc0F19DUgM/BHrdnS7Qzv85tOc/mdABge94Pf8o/r2rFzSDvK9ygZ
CtYUW4+cWQII8Uc2Ajzb96uG+bVWZoM7xdxhGt/g7Y/roxapC4cFAibbBuwU5xzFNN9DWZg/151w
GNj1kXmps9k9uhJHD/fAiXaK6uRZ+N7mV5OT/MH5rYsfSxQF6yGKNww3PbQC+oiJp7nnUCfwBlvr
fB8FNI/7XOn5TDAETHcuoIa8LdwUjhtMANEnhIRP+7QfltcU3Gdzhj0rv5PcdHNT0WKxxyQy/ESc
SNnVdCGQoMkpJgGwiwuUTjgjoIzutum7B5juATnrKd3ZJUM5v3Ub5FZTGZau9SlxrwRhrbwZSZV9
iErWox90JL5ViKFc9lVau6+oTfmwixe0bm2FGp/vYGnkPsm6Kz7A2XCYjnSs8o+a5ADrbFkOAdkP
vgYMLMjwdbXs8qrTUOzLyM2fL2OPfifDPORQC67hYc4ntHDwsID1boi73jYmUPUBEleklk5btWIh
yKk6kC3vtjtbqpqCShGWfRjW0tytJELFRIkab1HWeNYaxlLbuqrckqYGdP4sKMLMXkY1TnhMiEUy
TzEasM8wfiVhJzOkL99Jz9abHIYwBVYDxOUDtjyZZ82IvIwfXGDMdvReyzsoxsqAaQBiNe4zVuKD
A9gsmyEdLsU03ZQ40tmYPUo50O3SbELwbQrn7qcFjLL5uqCsOxmcKE8izOmNSC/xZSlZBRjCU92F
h6juU0hyEOvUOOCZMB6KI5ne0jUq3gAOFvKMPr64DUqU9LQFBZkl1F/ZF9Dkx7cOOxZQbGjcbnzC
mWhQcJkXnjEeYYYTbbflJiIsfQRzwGnYqzzb5RNhpiUdjQcoKyasTyzVettXEe4FwKurbjyhVb5P
YDYOcjNyk++TogA+4euVK/AUDIkbIE551KQ9Cc9SF6gslPfgEXRRhnmMibYO5vZ5SHY0kZI2QD2w
eNBpAQNFzQnT3ypDHAvKBwwyzsXgZQwMNaTDCSC1fcIZHSXt6EFX3Zd9sOymTAzOHYe6Td0BofTD
jRU12h/4DqfyPCW0z9piSP19N4Tpy6AqSGVsgRjVjCAK8S43Ax4bvOlYtBvlwsOtm7Lp1RaowF74
VC5fuWVF8cizzCBUcCnW5IYgEfbKu5zZ/YakGKyoLmM5sNS5/M7HmiYNhmaiv+1lvN0uxmCOYnS9
fkopqwYgkDDTQwp8qBoNgcm1LAHXttPUuzvRDXZ90nZhZA8DCT03eUYlJjeIo7mibuz5x9rX6Xp5
rSX8+rdNfM4qNfVni0442mdw8H9Wzll8sYj3qd8yDTAO+Uoxfdk2Tl4hRsWPZhN8Axt4CrquXYVb
RVu6rJMnNbnKXXMyzg8eH6i/yqTsPhLk3OXPs5gqtesxgnafSznoK7gOggAT4myKdpNOHfA5q2tk
S2LPX1Av4Vawo3BY8UM5EtWnDjBxdJpNlEW3nIGDcHuBEr+WQ1Y6WESUKEusNGlo/Rzrrd1sYf0+
iobsS7YuJmqSqJ5N0zmr2EFtmKa1Ic/0CyCdOjoto9dvyYxxxp3MJv29XOLhfuE2g3IP1NZ0t6Qe
ws4xcZvcVaxWDxjEQ6lV0b4+eziHpc9jwTBMSjJYarWwt6jqV4cp2ngCouzsDWGleeITpmZvJl/X
YSeTRWCjLyffcnQBHv0fGvDGBlcW12mN9XSiFpHfNyzIQgJ2hLDw7OHQzZ9N32vWoIhRPQY8AXCq
QYNX78beZgxPsfIAs8vxbiu2fH6ot0X8QHp4jlQsELywm0400qcFc0J5QlopbgjnvsGjAY2sOIF+
Uvmd0AU7+ajLRVvD3eoyQuq6a4x8CvQDbK5vYaFTMvDN6gFWCLVSP7IcHUebzQapr2VYy3BRoYgH
CHHcvRq4djsJw8MOJ6hE6kWJERXQb2yqa0uJSE8X5hf8/2W1sg8YucKvDEPz7luMjh0mHVMVYbq7
lDrsSJnoO4aoTt30CQtfMf7FiBDBoUXXwI0UlQr4pKhZLwaU16K0IjsZOQ6vJamxc0xDoN/MJLpp
j54bf7yB2AsjXGjzQiNXoOeHYSLd91BO+j1nCsX2NiYMdfpcPORwe1R3CqYp68HILNqjnIz6g2Jq
Xh4Ku8lTgvouAH3khWj6Hh3TAdh7IY+4lyoF9DX5p8yCKf2o0H+ro3Vb9FLzxcNsyKo6OcLLW8nz
CI9404xx7z4QTF2G/ZIGAaY16/wGr5KAlgVo0hIj4CzBPhiMSfynzDuFYWI9OzSnhEMM4BAt7nah
cvHj2rvq66r6ZNiF/76PGSIQ3joQqzEDD1sywp88rT/FOvQJJhmGf5uTDnbQIhKQdvZTXB4tMQNr
8U8OT1RFKnmqZwSNNFtquDnUWmUGZkKVB8KzZhgjjMhhKw8Yl+UDYP4YwogNNK3QFKKT8xXGT3BF
RJaY0wciWR63IxXU33aw3bwPmQcVB5tT/GM2Fb/hIHuvRx4PSI8bS1fuB2wpFyhyUhycFSzzvobY
aif1lg7wJssAYcl1ITdjQWR0zmQihj0igWZ5i9aTrg36fTTy2VSOLaZ5Tl7VI8H4OUVrilk1Sa3Y
WxwCAJBpBGAOvnJfdZaNmPqSeZH7fk4VOpU1lVMzW+k+w3XB4NxzGT+C9kkDttcpZ6ea0cFc5Zhv
4jkklw+WS0fbkqL0Ohdg37JdVm3Ax4zo4FgEHAUuBPAUm3N4q6WlgCdGX7tmFH2NPDUcUGCSZAGL
Ppqh/Nlztco7NTLMI8Et6UmDxkR+Rv08+AaNOi+bpEJJ1s7goz7ODFm318NWoQuKTIE8B1hwZweI
cCbdhrnahpuiUHLa17QjAFAKR6/rOhr9TYQQyBthNiii9JJihJe7Hgp+Q9UqTjim4o8ineL3IvWI
qOgvDFUgOWJCEjhPRnxvUefG3X/+WntDM3Po7DjPn93MUcTbsYjvzEIn8N/dDLltnuoE+GrkjW4I
dNu+qRAnc4ZTCCYL+VbwvAFns38aWc6Tw7J2mGWhvFmvMcre+qNJcoztQkLx19SAh3N2IPFGINfn
i2wCHKA1JpzePlIMo8yOT3TFf+gsZvFZgBWin6qBHVAzb/DGjZF116DP2s61H4tqhzHbqC6eHeHR
jiD1txSKIHLiPRQYZwZPqBeF+eTVFhYvdgKzeoqSad34wcs5ihqOZuISapHIjxNwlZc5+AALte1C
UbCk5EvbMQMLIqjIB3UVYUD9pFA25R/RDRr5Ic+cqt6Bu/egCVQMw5sJgJBr+dYnwHjARUTVSzfx
Nq7aSOhsDTRr0LN0524a4Bxn/Jizc5Y441vwOLFXY2re+R9lFPCHFk3QE5gaHPV6ZkLWgPwTozVS
dX1gpC8q7KeTT0+cy/FpoIp9oSvmyPBqERSEhaS2AcrOeXjHTCPBgCFgFsewnTtiDj7IJW2BFYAI
gXoctEXMqkr4etZLfT17jWC8CiEgYEhNBThFVkj5hk4BpUAgFf8mMDezjWNAofbJlNhw7ccx23vk
u1sIXVLVFiC9yzN6jdXsOYWyoEUWYXmV5hf2ge2xl+9Av/A44YreYVIuiznecZEHfS88zCGAjSFn
rhESW5vi4Byc7CqwXxNdzh/A5lH5Q5ziPX0pZeDhtGIvJ42JbV8+DUSmFZRmA0bYDm4t/R3mHtjr
MFkGCJeaPK0h9YXRWkMBc2G1lnwGzDIlG5A3nr1gcoSjf1oGql/KDdv+K88ZRwt6OfNxvmd+t9aL
eQbVvxv3F0usvsVjlq9qW6v1ls1xOpyBsmDqP/13KyEmPMcLRq3zQFkGsoGTYXj10vfq/zg6k+VG
lSwMPxERzMOWQZIl2/JYtmtDlMu3gGRISEimp+9Pve0b7bJkyDznH+O6XfHcRX0hyNytKuFgwt77
u3Vl5LlJreswsYecaJeR4JVPFyiDJwtxSJus1H50B6t1uaoC/uOfYfG8BVQ9NN98uVY/5laKIkZ0
Yn7LMfDLS64GeuYg7/zpYG19/7aorf0v7Bu1Z6Q6ieW+162O6DULB3JCnZJY3l2TDHy2rLH41xpj
WCZkRxPkiJnRfGEHQn8+gXcXfPcsWbMdosQSnjVxf48c6UlH0cmSEQlX/NVIo94mlPQLH0BYfhq6
AzCkcl3DTlXUFcvvPhjlK1X1ESKlfSyaA/3UNrqCsvLTVhJPT4rIMBBKZFoK/cA+RBPlee5eVvdj
E9hrLGqytlKnGAHvB6DJ+x0hAMqibfX+DcFMzC/R68M7PW6KcBIVbq+t31tWzN3jwFzXxCne7z1H
Yhrsk09JKfBw/jCoEYh/HFYjyHoSLZffeu5MN5mF0uYD9Ls1ZG5HdFtmG3lzDcfOXkGqGm6xfNT7
/Owvhu+nSm3LcBarwcigauU++Lmjt4yoq6lM91VEZsbx1ptxGXp00QzQNZkMe7WnU4nE7YbPbvdd
OFr+Yd5my8UKNfRb1hnC9+H5tuaXMSMPBCLQfOf1ggLwOa+CiANb9/4lZ054zR0XwZcTIVudwWkw
nOSDvxyiSAVXxhD5BeHlqMdwrMVpMu11OcmBH004RlM/Wq6cyTAb+v5qdHXwz98bpgQI17A7wMO7
V8Xo+wVZIL0YfwwCG4LACQod+jUIY69EAHGXuyBMRkGk9X+1U+5bLFCHwI4u/VqnTJlIX8YdCqRv
R7fKhqGbTRJjSfPyzEKEEB4mK1OM7oYZ1OyRfmcU3XJf06QzMYk2kDVZ57UFCjDo/JcBs5GXTIsz
/uQbx9hFTMgz0txqrDntb5skq6zQDNZ5UV31uLbqrarR+90bNPC93USlexy6237yQZXHL9bZ8Ruq
tnUepyZf2xTVTO5lBpPr/S7hURNrMfb7alxXN0YPEXlxCb6v7wmGUq+l59ElxpPMEbRNHscflbz9
o9x9qkrRX2xNPC9b+9tvtVefuc+87yXX1eNGgM5bNA4+aeObh9oduUT9Tr7/nCeuCeKKkskMn8D4
3emh9Ll44l6VEVl92p9/9soFkiehp9hPjV3WD5spKlRScPkAG2pEDhEOTXhmSHfKtLRgQNLNL9q3
ZaYQ+4AiWplXUc6cPOyS6qfbVnFtVW7wSHac9smUN/XBmmhkgUAEif3YunYa49mgyxk9fL49ymVf
1F9P7utV284cHhnucyub8mmO0DAa0e+9rz0WQvL+QZVQFVl/AwetYFbPjjzeujLwp7VOyei3RFGZ
cBQt40U4xTrBHhBzl8x+5Vx7w9N/uHaXjc4YR66ZPVnyoxB7jf5oJN/z1EXmWpz7Wo8wnkMbPVq9
9t1ky0OoZYLAGvtURFP3zu7dQkmvVXHlEBiCtETj+91vgfhy5gIw/gaOfbjtUL6JXDpBUoAZ8ZnJ
7uFhrOvwkIf0TGTBbhbvjVlK0iInJEeoh5q8QCQnOVCLdRxeoD6iOF8oDkZJOjqATyOqVsaHsPxs
dNWMWR1G/Vte5RwKKAa8J8SxCLksPt9zO3qRx1FRiDbWanDHB90axRcAK6W7ZlVJgkWjnmPWL+rx
7Lj7uiWrrEh1JDBv/Q9UD+Mmkf17k2gBwZ0RiUZ4rDX4kbrtIoH5UutG2sjVVqskON1oH/eodj41
/gr7PIfWcmZps7nTuFXmo+3uzv5cA379EeG2GkmvA7YK1szCP1R6Dn7tJEaLx7Xa7YINtum+vM0I
dLb6fCWcsdXOVlKN0syCLZgAfspG6JPQkcRCWzjFHVi06A6d5YuL76A8hhNvuFKbbQPl3/fG/mOs
bmQci6Yp+DjRYD8IQGaDp3RRfbqXocO/s9n25zY6jX9E17+cbJaA27qvhqdwMewyGz2PJzNEhPVF
Shyw6FI4HdLxpnypVFAUyaC197f1AxRHLdV871bbWa9VbcwGKjmfcJ8lolo2GQJGj4PRTt5XME/N
36qy5l9kZOA+9yVfL3OasYNgiWiOtRfs/2akJvpo+4PB1tZp575BM/hZoeIbDgs0ToC640Y7Q8pp
vIx0Z/cIvJnaqs7ttwRxVsFY3PXNZcqDpUvUaIt3N3esLVlIkzGOe3uj/On+mZ9btFFwJ3nQ/ELB
40rUCBZflF35HpQxe8RT5U0FVa5VtPyZTcFpQ4JTeJ+bKCwPy7aESwxWW3zltTZR0RqeRdqU07Rb
bAiYd4ZHYqX6oupFBkbafrYIGZFmTVZD35ArSZwZb7k6JwDSkVPeGm1QQ1E85zzWiMsrA6BiVF2I
pMX1OzKutWOfSm2Z3WmwvPXqQ2mIZELsE8Rkp6wiJmhGqVucSDDHhbdBupguwOtTUOfGC3IpRBnF
OIn3eYaj6+KZrfVMUkLdoa9aKkTPGLpZmRgVIY6M3j0SZe1u6aSCaOAHFsjp0D/IPZaIiKe4VHl/
APxXEIbRVrrsEnMx/47IoPor3Dz4Dz1QcHGUB5BsLcz16HQqP0rDSJdTVjirbR8DvoO3IKpsN0ME
p+80aTnTI01b9d9lMErzETGGN59HuTb6Wlp9+AzfKbukn5X9JBYyyM6ztNrfHaJvJFeuSXdcayz6
kQJDf4lr7VT3iEymgQL41vgFQ1iiO0aonti9z01hL23zLHsj+F5Izo3+IjZ0poNAde7CZy7iAcE8
4GOv3ehHziGwkoOyLFNYSqn+sGtZJeE8ucap3maxo1/d9u7sTfm6HtvRattUoS507yFD8icdwv8f
VtX1wPBOkZuHdRSQ+8Yw1NQWOBVwEFvrq4n+tTmwWPgHtZXmerh1keAQ2ftwRrGmIRZrSLcuW0Ok
IC/zoNevYpTzVfth0R90rgcIAl8NOU5CEza99lwXJGA2HEWAoO1digXpX2yOkSTsv+H0+bV0bq2+
iXXnntvaQRjpjqytfnDCrRtevLZa1tjsGRYQ7s+1Fet61ak/sOTeCnAqK/YnGG3Sv9FdHLDXBjAx
vdc8FuGt3RNRnHmgLcXGB6Gn7VJ0M0c9iRBIw5Rsi58KY7TP0A08c+G5cLJu6TgLIWB7G93xwBVO
+HuzkbrtDd+LHeI5yuWi3MTHsA7oE8665NYY6uHdmmxgHRZV2MXl5jVASj5M7ZHKOlmfchqvXwq6
d+t75Va6Y6YWywWNS/9rI0T9sjWFYwFYVRxr5oAlEkpqW1YrdZ0ltDKjjwL3IdSL2R0nSy/dqZeV
uaXdxCQM0gQQHFu0InFh4547DR4ybgzGTo0wS1r1N0uRi7lIWcuYWRXaF6T4JT2rKC3Li9cYcEJl
UAqehNBZH9qOHLcMIVqXmZUvJetu2POrNKv6cscNvU8/t/IusntYZZ4I+PCFv8b4PPYFQkzVuP1D
1HNbxIWxlX6McFTl13C2KgRD+eZGT2VEzU1Wa3oJHoKZXSihvCNy7qamaDvGDb+Z03L12UZrxEv3
0M1SHtlg9bOnXfRphYvhOrby0FZ3HFvjxKom5X9hALCF6H6aOMj3KOwSDzVTfvAoNEJ30pjSutOg
E7Q+hJwkM01gb6pq6p8ggCfLKEvj5Q2GUX8awOwOpyELX4wKs9gOEqkZjXS9IMuqtubm3a7KpTy0
tWNa5CxyuWZG2XsQ08O8cNN0Be3wvujDXzvKCQbyyC9BP8SKtH9BN8A+IRHmVshzgcxyDf9fhmad
bnPeesnibfOVlId+zXCnVyrZd71BEMxT1zx0kEd9XEW2kGm9Uwsb73zvK+91va0p5CtajMnwjePM
qTYfRopyykO5uzeNwbrkj+4696DTRl/m8WAu8wcR1+p5kWpibaTotEp6pPcelCVGmdhr62pNnFq3
+93C0wyY2275p8c/+eQ4wfTajnRFZR1fBIxhMCM0Vk2g+rMDUvIAkqXJFHVvCQs2V8dVLXstDmHZ
B8T4b9WKBQf1o0qK1TRFevPxQ5tyan4HmAaczO+npSbI2Ras43qlLyeUlM7GlSsRz0YuhwIiwyFn
xZ4RRQ1ocDRxM614NeYqUHc698z7ztYh0JqFk3FE9wh24EnHv5gBJiy8DYt4obN9hGELuvGy1nPA
Sw1K9V3npvQPAND8t7zmUk0AJ6bXibkjj50pqq4ACl6YVavn1NfA6/Xr0jnm+iGcsrDvJqono+9u
9te7ZnSUAVmfl+bPBlOmHjtFJFaK+t0l8t6qm+mY22t9tBHri/8s+qn8f2ZvrjJGGEBAqrBHi8bw
cDCfqEQAqOv30XvdldO2v3zWZAUcW6nbo77fHpl+a4HeDRUe+S2d7YQTQp8bpy38k+80NiLbYG8z
C0RszXDptg3cE/mMdwU2p5XPo2Dbc0C7z6LoOFsMlPX/usI1f8gcRHxEPq9/zfEwAbVvBQ5GAdQU
HfUCrJ1oMmgmaNpGIyM3hfsBemaprCdOfYWGnb2faOqxkyCbRD1tIYj+mvre/J0rFfkPqpl3/bFw
0X1yjexR6vrE1iWoOYoeUqf1v3HGANOqxVPV48zGWmTCGpotofLbCPmz1MvJ7aGLUESVtZ92wwDu
0Y29+apKOM4jvwxKSBaW/qNBEjymoLn2mNm0MYmMRaD5b8SuKP4Zft791B0KjqMYA2dKJYXBL14F
2ybUzv7vAJt4E1Rzuf0yeawpDK6ocE6iaN+vApnvdubtHvpf1Rog4oqXWc6/gUmG6ehCkK8sqO5E
FSHGnum90YUtXqbeI1Nfez7aeneP2j9561r3jlqAiOqAwTVtQ5Lh82IBTbY209ouSBCbPRF7o1+m
oMPowd25nDt37gjnN1okkjCGvKsqcjmRHd1w9ig9+U+l36xI2Y0ifBgdOYW3B2aC6TH9XdRJ4aio
/GzFVoiYEZI2Btgbi3yhir8GWVDFpUJSqO6mORjQso8+C0EedsyhlGUpxuS+3ZbUcHGoxKG21MbE
4jBb8EvYTyvs0nScK3N94+VS80mISZjHgovvBFOGkGoaJvuBmFNr+56hD/KMLxmhqEs6NVonrfv7
qCbYJLUC9qG7Fauhi+KHWtt4lauNWkxY+/5ncikhvNpUXOXHGZbOve/XNjw0Yratg01U6s+CW/0B
qAkx9goClHnixvTw9ZqQxsHy/6NYzCVYs9T/JjPc32uFlDW2lK5eXfKultRsRnU1NneTx85vgP86
Y2lJ4/UKMDpn50WnxRu9QEoXvVyT2nK97rsLxgEM0hryf4AsNeYSe5jrwzDiGEnqioeMCacuPsvG
hERjZl2ipO128BYRgDsnhUSwcl42cCLdjqC0qyVMaIYeXJ69ULTNScBlOU/KWPYrJgvcZcvkb5eG
HZ0r2ZxKbu3RLKd4x2XNtOa2mCkr0ET/cZ0xeeC240AIB9t8QRixNqnF7Rw8zL3qhruNBkusZS6P
ZMZ+tV6ZSUUdiwrcmMUaNyLYLznHaLgiR6fob003JbktsNN6Kua3UDAyn626ZFFyFiO/9NyXd6bj
649+zOHkHFpH8PGLFgHaFHJSHHLDNj8WxYgWt2LQrx6uvCec8OAn3Zw3X8Y0528mEDI43DbVMhkG
VfyA7bFN1RMxJO8mM8Ff0wFdBbpjkodybbanYd9mHvoac8wxNDvTT2vupmdgFw94W2PfPYZh7r1v
juiM90g4OeNwG4QfUvb7p2RuRGWxV0xds7cS2mF2BCwbs4m0UFnt+NjwoDZZUGCBZC9b/Oq+KMYN
zojfCVCCwtIzKIlnHlwdmvq98dqguDObqbj9fdoSy0i5OgywTHaQIp5DifMQVK+AkXl1IlWi/MIe
Y67gcJ2CP/SwLB04I7ru2rWm90h3ToV+lKjCt7bujE/+NN2WIJNr3+WN002kUwT/zdQk/5PKZLzX
Tu946bSHqvnR3SS82wlqLxLSuDfflU0J3xlt8969wr97BSfPFILdCOKpfhRvJkxd7g+Mv6K0GNRq
006II5sRZG0GjfFzWNeXPJid9QXprXPWirRGguNQFpy6rjeGkz0CxDO9hto9gCJUKMYXFENQqSKC
kVbu92Q6DfcMaVlEupXL9EQAEi5PgS39baxM868zFtt5LKwaULOBO0ciuK9PWH/7Z+RqhQTWIF/m
2S3d4b2StvFLt41yEs3ccbVG08hP/WgYD2g88+nd7vDdpQSVzid67wGxjXYWL0yJzsCfr5jtGIO3
eQkHGSDLjXiCYhv0icgAbzVPQasDeXSqYhuO7jbMa1YIjTw07CdPPEX0lFZfjoxUdAUYWOcHpRgu
0371j5FBmsek7d/uLuxXaB1zZOYeN+9Y5qZdnUaMDfJGdtn/KNXIwVB7MT0Dj9XlCVFjda23fS6f
AB/CMq52f/mPfH+OpxK3+mrExPRV+uBWViDB6bpqT8Y84IbuOtxhSe9WbnDcVoCmk9d6QZ81m+Me
24my9ENZ0KfxZRMdWRKSJRScs0A7Br4FFJDqLcTljcKBFTHdFlnWd02vh/84uou33ZmMObMaAVXV
OyM+GUE78z+DKfyCbH5bLjJg603caiHkTVu7ky1279Xp0IYiPOxEQOKmWEHsm5rvlcYUbmDP29oZ
mre1MLpaueXc4VSvPtCQhDUmyxCukAEoH96Mzei+8WxA//QAowQDbLp3MIoofJ6VlPLSFINFStNE
oeFxGfFq/yKte5mgwsCw4e5l5TPEey6DcrMhD2pd2lMQ3E1/C9DzlZW9q9GXY1oGHrcNxIl4DJDk
DpbNr6LWsDpQTNB7KK/nqAArM/FpMY7qT4jF5rfDJWDxgLFQI0IWxcEbiMW9KQSCN2iI8nHFlFPG
XTO48hh6PeLb2d8dqO+wd+8tJvN/dhds1mEP4RfigaCYvyPrfXkHOVf/Z1ceqsRinudvDpF+RWPP
GHrAJif/VFYVhPhcOHRiPG62ircdQ2zasBfi5PG6HGLZjYLf2GRbckGqNrRgklr5HQR4phV4a5AI
Br5LXkwhlWjKVX8ZBdCQycX1IlIuOtndOSglXjpK6nkpm3X1wClr+W/WZvjlaiwPBCNB6trFynsf
GS43Yz+OfXhUm4mktfC79RtaWwwnxHP+I/7zarvuE9KTE8s8BCOh87vGRTmZP/jOAMfwKRTn1sRL
ghDSappkLZ3VyjCwYsoMJj+8WKBvzaHZI6yGJBCg8XOt0P6v363gQ6teP8LTApF3YTe/T7zHLW+5
314wwyB26zQuKdE6cBbmVlfXZXRc87CNhctRUiiU9iXi7rPhceOktIWpKwnh/XdYWe6/rR/qy77h
B4AucyWMHqbHfxS7OW8OeylsKbVHxqEKJsq36hmU0Xa6vU1nTf43esUC8Q2/ILstkon9ibda/UXx
SPz/2MFEnWqr908MAAQpdNLAjWSMHTpE0iJFWg6O7X1FrFE6FYXX2YnbReV2cqbdnu+Wpu7OnWdW
ZVIYXeCe4L5lmxREDRIfIc19/PRow7DukJPDu5Nu0CJeQjA3IgXhwY+XoFvv2fKq6GyxIo0PMxLk
Z7m6rU8SQVtxn4fMtlloEskXCzFvD85yg2AssURBuoyuyw8xgq7+Xe34WI4A4zzmYW0Z6oVMIlcm
bi6iS2kYN8At98XVo0/xPxMRicn/vQouZhkWv9kEoj0Olrzx74hq65pL34Bmv1jVYFR33a6qPc1R
9CNw7ToLiAibSyBEXz+pehFWDEwjf7dRBO3kdh0s4mLRQJhNhTWXaY3b/BETKHZF1koXs7a/rPd4
LOHeAwYPO+7tViNJ1QHBlGPdumtqW2vtcWlSVpr0o57v7XysfuxwcuVXUK7WnxVeqBOp2Q55l+E9
Kh9D4K3muMgtQtVHAUKUTBzUV8QYjv2X96nNL20p7UfOyZLDWXrLdC85EDA0Nnw+674BWnPONUFU
4s6DE7wu5TT/CVAj/Zjski8T2Yputu5i/AzHqpiz0p265aVD8J2W2G5x7Q+0LnahDqIzZZnFyZTt
AutZqDKrbLKC0wBFdXFwcjds78Bcu4HW7YjTl99frYxbS/2uo9Gcrk1diUvAs7PBWw1gDflM7cVR
AwITGNXUTWKhqMeTRyD8L2u5CR9RokfvXYiPN/aXYPhdzKV746AFpWPSpwYviWCRq9j16uKP7KBk
UE+AfdKnAV2Rcqmsr1L4vF+VwI4ZG5xr6i4X+fzpMa8+FVYjmR5ce/nxLLW8rYLyDYZM7RwiLFq/
harGNkU8ZpzMbqz/hGpiIa+dbophs2wy1JEuO2kJiT0fcrcqZUp5s/mJ4kn+MTwxXngiBm7EUgQv
bV+Z+cWm+OBCrMnq3BUhadwHlLNYIokJ0i+kIfd7inEPQ0pPnkh+YXtCchO0EP7xBvEwxsr2tcMe
JL0vSLmoPFk89lyBddD+AkYa5/sCeV5z8CkanYl7NLt/DO6eQ1FBZJvcUjap87gdQvek2ICw0Y2D
xBJir4WdCHFTq8lKWO096XPzcqijyYHB7Rr53MJCAg1ZIkTWv+be/tAJRmjmGe07d91gR5Kpxa7z
w+YBVGRLYNkHMrtC9mI4CMRxeTskNXZfWjvracPludnG3bIwoGTLBD0Vm+AjKAoorCBoYl4k2xZJ
SeoyzTdBuG1z25AkPQbIqXJsYOgzxZVSWbgsR6yKKJplpimtpaHzQC73zl3bkPsSEzmnfi/L2Lzl
Y7e152brtutY5/qRORiy0nHtDdnk6A73ObpRLNZGPjKEO4a+2jj9bXxV3nwZOxntv3D/74+BOfUl
q7+NcpphVgG47SFGcl6JlzUgCOlg+DtZwHwrYUDEC6fQWYTc9kdvapvlYEA1ctkipBMZOQbtlc5f
XlquPveFXdntTnlPqgkZXEP3qZo8uOwWx33MYNv+GhzRPszELsu0aPLpwBYWYmQD5Llj0EXBVEtJ
kj7tZeHBYwz3WXClD20dBMP+00sX1US/e0M6VXn+SKDJVNwDFXqlSFRrRnysYf5l1IV37jF5861C
oR3XZnPnbEREqGMJXAowXwV2+2MvFAxctMDwNsdG5a7yoyFi5W87OKjHjMlabTztRN4vs+utcScd
GRwY6Rh+BCECdUw24QBdVm/oEiHorSJr59y8SMu/WYUw+gkE9YaDDOGmekzqFdk5HjjbBaWdSBqM
Vb9uXhrcYBiAGTfHP4dPfY8HlEjTo7GhFbn2deB/91PvoNFnQFDZ7q6R+cEN14fnleK9Heqcwzcu
V6mwh62+gR7CE/vZr+FjuthY5sk49AMTYTqZAyd4h6YzMfH2F0mEfBH7MHdjslbh/AheHvFiDcx1
B1XjU70lmK/OBTkV5eKAAwOSw0qon9zXU/GOcrQcDx7PUZ5MciBdKITdwtxfa4XzFgNh+aRzu39B
RjTjh2UXDBOyOqK/7qLD+i6Q5fzTrlv5oMPZJ9Snb72r4Xie/acmBwl1dIlSJe5hN3R6G9pZCsoa
46GaN38hMWC5uci2wn/2TaoAuNSNHiDU1uP43Na45/nHOmxjob9WYxZWg/uS36ywTNym22bssC7u
5BFpBg6mUprPiCuQxs1mIR9vvqO7tUXqAbTSgnC0qsTeNETVMLJ6d0F1ZGzC1+D426vfk4/6eytw
gM1zFLZPm3TL7q7MS9X9txig/jEWCsh9CU89ntDnBg/o2SeYscHG2xABqwED5RFvfot08Bn2n8FG
2ZrcH59Ang8V4B6Jnc3b3sDC3Wel1fpdwYJ++fneO49OLXbCbNiAAWf6rmUKCJp/VlFs/5lwOHk8
7Xp8rfmFbqgI7G9al7gT2cUq83OUQW47MRUtIa+m4NPOUGZ9G0GUTtJDtM+cBH1L3HEiiMyAkQDJ
yKyC8qAS0e50wDlknovdtyp55MxQ5Zmj5NYIh4jZz2x0hNyaprN/oyma95QC5jA81zUQZOK6ar0M
LfdXVtt1MRBOZUvn1W+GUp3DLtd/JMwHXigCVX7dHK0VUQrV+siJyLwVVFzOB1W2wM5qZFsnbQOd
RYbaqmx/l0bPmatNoaI7MS7Wc7kRu3iyeG+KuNjq+dHQ0aaTiOgFlgxvZPIfB6XnhL0e6yicwIJ1
0yJ8GK2/7P6zSiIH4zaqvSlzOrqqiPIu8IXxSXLgL9sv7idEX18BhAakQFWSPO5OQRmlBVkpVSJq
sT5JGgM+jHbbx7fJ4QnhKeWNRxXat/qdBV7oj8BHmo4Fdp/eDWJ6PoB6bt79oZRPeVHzaaBJ9T3J
HAMlOlSV9XHUTd4ruYRkECyV2LkVWO7RQ2I8CJNImOE1siaFAXxF7TvDG1RyvHcDJ0SpYRXTk5MH
vjpYZFR8UEbp/+HrdryTm+8mC/uIb/Vgqnr1T0hsxdmifVQmzuhZgGaAAwRDTah9k52aeQhw1t7w
IWpW1uFZhvzYzfe38DLIbbmXRTGM56XKAxi0kJiYBBApBBoBecACy/8CRARHLw/4AHAJzXRPVQkW
EI2Lqzb3JWWCJbqj3Gzetm0ucjetxxKBrlYFEgCgVEbWnthktALkpVnZih/oiNpi8DMDKx9DASif
mWKwtNt471zM5I60zedhzHFic0TKDO9raSRao1FIqnHfbXxEoVCnZfE5X0QjC/G3ZbeayNyhcjae
t6X/Krc9kie0fa4fm9NQvFX+XLzPmODhLr1o8rKi6tQfoCq+r7Csx6+xMU3YIUwlQYyPSN1Dy8MK
TGojiMt21jI84i0c/taamGrCPMItj3XV4fvIcYpuBy3n5XmnYzaPzQ7FLpknbf1KqsxuHYlnx5CW
+/wZzk0+20vDuWbe4o1Jn2vQJRneOcQd3J+rJiCCoGOaH49s7eJ1GznekwIN28QPAErOAqz8y6Hp
CF2Jw4owuNQpo/xVt6awrpZs/TvUALpKyNkpDiQw181p68qpuiC640IbUbKa54hQWxnDnE34MyLy
AxEl+UfYSKXuLQLWrCRUs3wbFzd6szBRuwfFi3MzvUvjqPtqKI48nrdTXhuKU1r39QFWV6MeWu3g
Y/RbZIbjaiBgml3eyUjb7nEZNHqNprLb8DjLUfvpgqX0cKNr8blgP70hlC5QKAZHsz+s0xK+GEoi
+qjcbmrSCK3+10ZyV5A2aIVfUKLDNuU4jpGiU92oYt3bXksgSomGeVUKT48BUxIhMsWWxfhVsait
HgpC7EUruWw3MWE5WIOIJ+LYfmbu1PdV7mQNIECyh+vCv/Vo7fgnMsIzjIJ/txlPG5Yp4wJE6/jJ
igt9QZpbe3c5BlWdNl0JYMrJsUQx7rX/n8FDWD21wgb4HGCnYguuMb8sm+7Mg25sMhHIx3Hc/8bA
DR/DYVILdDzpOWjmxNhbMe7lwEyqPNLP/PHmBjKjk98RPcCfPYKe4Bw4uTBPVmRuEWOzbXf3zqp3
n7fNs39j7wp+ccPXVqZRfLLtVlb0bSnDeiUcgO13lAs4R4uyV2Fc/ImGcbeTljgZfd7zwiqOgNjR
f73f9+Wd5ZgFweeA8EayOLrfs4ECovWe0AmnShmomINbOauPXeVuGSsjlBiYjdJCwBJ6zOw1Goz5
zvLbidcnatr14EhMBGlfgO5nvkeqB3l7FO/C/udG8EpSA+YLv0B9e9iBFgH1vNW9s4CAe4gYl+A1
jyzFs6bx20vIGyPnYF3HlVI/0w05QhAsPothFS58tAbnLpEJX5wQYzt5sLyiqYAxIrjPNtY/JKzk
745vdNUJN5n9DVlEMCfj2UIMp7btbAN7sxI/HEcJz+VhHq7nmry5Ep8Md7k5UzjlzbcMaoTDDHwB
eu8uJgK4++di75LnwGM2S0TL1Z/R9hXcUvxKfJq8VxFLP/kj+p1hi7+SpLBxT90tsMSXOfjjimit
JxClKPf2yYmohDyuTME84eAC7QsZnRKscnfBEmqOhU+jQXN+Qh47kifZBgCK/+PsPJokx5k0/Vc+
m3PTFiRIghyb3UPoSF0iS11opZJaa/76eVh7qWCGRVh2W9+6LREgAIfD/RW4j2TgsDPD9uAaK8Gi
9zqf+jGpaE0cSUxwTuc1NcQ3gHbE7BjdxUiPWkngwOt1EE6AlE37b0pLbnKCxTTdqqTN4IqkU+I8
QJ1tsgcK0PZXVdKS+6ihAuNsR+p2DKgB60LYYiqgRskkmvY2DFVqZW3olz9cYI83KeSt8Q6Ym5j2
soc3vO+cquoe6ad6j21uxz9E1tThe0Dg4BbZgyMlSpjGvCJKiY2JaDtLfZOU/KMbGHNhtKlTn4wi
ZgFzCJ4GULCyzhvtJjA88Skese88xO0QfRR5g8RBl+c9NILYhyfkOGFyy4fpntw6z8Mt10+e/ohq
cp5trYVTuW+tcLwHT470+KhX9pcgBl44cL45tn5VB0BglT88ZjO6kgqU814gTwXd15DRrqTa39Ny
oYHwPvNtwBfwCOL2LnbloHZCS7P9JHgBwdEVJZIUrMatrhdduUYPzbW3XWR2zq5DSxW8voVaP7SL
qM2OvXSqr6h/FrQoJP2rQzagDLntax42hwhRiO0YuU3+6FpN9sUKp/izg2QgbyDdGz+OUxTld8YA
nG5LWuMYW98Av7zxh8n3No0zgsIMEGTibPhgtags63SKeAjS3x8cAxhhill1gHzQdDsgINTuc9eP
zTXfL+7g9voDmzWvsveJFvXaM/Bi3HfdCK+2O4UnprcFfRy49MwEjyS977PkwBsuru5rrayfxCCL
bts1fReCUogCa6sjf/klBpkV7lTtNu2e5kqAua3Lg2soDFAeNElSLsJJi7pt65bFnZR5YaIjo6Zk
X3uDwSm2QPHy7tDS9nvjDqCvCgsNQCjorrOfgDMGK94TBu/JSU8l4o9xk38euJOAe+hak64gCGV0
z6jJD7CszChF9kK1xQpIqxyeyAeNYo0mJIVcJ86tGyMC4H3sqrwPjwVrQZkA6GtxBxK077cTKKb7
2Ol867FvYje+74dwoBkd18Me+Gj4q9c0JTDtilg03ZiMI9UzxJ4MO5sPeK1ZL1nQlcMDvV9V7eok
rd2bQYMJSPOghwROa63xtzpynwhh1ab4pOVWSyVkshuufzVS7EE3J4I2aocObAUrnTlqGtZETpMJ
9AInupFU3gxff6wL1+/RKbOVtS3Q+SYkNGRdO72gZoRiEcJ8k9T6X6A1rJc4r+BfO2kE7Vjm+XgP
7y34RRZSpDPtvdm4/QD+b47lG54+A13ZYPDf51VEfRfwBhVBUQkZ0WTLqt/olYU/eGTRQPLI9/aK
GkBwB1usxnwb9FmLK0eTtB/CPudd1wTSexeXev6rb+Afo+QAsXAb6zXWr0E6UdTQHR1NeEW100XL
wUBmyyFocBFBb/gUpGXu3Hh+3n6asmn6gIgG+gtk478hS+UEH4W/MSIMtXuQNegtxHqm8aOIS2sG
M4wgAm1217taBtEBSy3/iWcTDSi7gTh/k1g176RZdSxfIw+GjIJZ6Vq0cppOV8eiiatfbdlDkTQq
aPXo0ZZwlxyqD+NBwEYoPhUJIrS72SDsuxUPTXuTcXb3sJW95nZosviFimItAJfhe2YB02iQH4WD
8uJ2sKWo5IH05fz6JN6dk8pyiyhd7q4q6aV7N3J9bKJSCiE3QxQlOk2/yaBua8FUADVTxA9olfnJ
AyI1hOK8i8lybUnJd1MmPBnnR2zn3TiCxuJWGJPKt6Jy0ay1Mnh0KxM5WfCZsNubh5yT9s2s3OZX
qXLvDuEfAaq5b8CD1EWpzzryvGzI7e142k5OoL9DBxroU+UmxTvQEbS4a5b5UCMFRgOfN+I3Af49
3gDjRdgZ5Vjk1yev0OOtFkv7hcWq9HWGBndwNMPBoFpTIIO49qwktm656lp/jx6RGexhUbIE/J/d
wYmyhJvJkqq+84BE17TlR48tWGfO54AcpTr4AhlrPcu035bw4ukwZW1o7IaonfKZTZO+A/FKLdbs
tea7QCFIAtNoppc0RWbvHvmWSu6CTjQ/EbIPfvOeGR5CoI3vzD6H9pclevEpdnT5TNBzH8I2bb64
8CTbra+5DhT51ISt1RuffRLJT9Y09f3KRweh4Zk2Rbibo4N9jEE1gYgLhcl1Lsam3sS8M2C1Ow6o
/6ZokWX2TM96TIDZa4TQqP3Je5nuZdKH+vcQjOa3rpXqqyg6/CL0CLEjHtu+9SExWoBROR6+XFOx
3d+ij2XLdUJhIhdfaYml3jHPfaffppS9zHUEebnaUeXSPkxeOH0zRFVVGwyqra+UydnmmBLxUkJ4
tnoa0TFAwgDBFlrfwJEeTZ9C+IokxiBVyvTwQSvBY67cxs/7ravZCZUzekGbugqdloY6HQjgqkb/
2xyj5AlzXw+UM1cYSlWeWQOc83BcXluqH6I7tDjFc9ORF2hd4mEk2w2ULoVDn623VKatPVe69oMz
uTqqm7UlvtrwHN6B3gmCdQwcFQPSDBd5tLC89kBHBBp/VmrOZ5xUlb7RyAF3FDPRImqTDrERTJ6G
YJdx44EbAIu3hh1VRVs4YdQxrRQptvfA7QVcOdREYJ8VLZ3rYW5FZDR5oVok8Iv6ydCbfQCsYFYE
qBPeXCE94FVt0RtEOQzw2A3yhcZeYuBaPtYqQvABeI5m7BN9wF/JowApQYcXdvqptZHOAtPM2O8q
u56lc1N+0VhWzS8/RECHxl2vFzfkUvld1Dc6AhtDX/webU3cGdRoKOXTIL+XsVG0O2d0QVbHHFh5
R5lwijaWLFyiruTGftBHIBPbKQ21dFckrfOZtwG2bKJCbnFFY4m7NBwnJPzKqGoQiyED7HepM5F2
e9LJq7m37Icbq4fRsDEjY27zapb3PNpj8tJkZOkvlk6+t0OJVG9v0xKBmxUif2jkdyVdxJUZTbm9
zbCN7OkxUDpZBaFpPfdBkdNvcAxq+1EZQiGnH1T8Gu0pHVBnjOt+E0J27VaokZUWPvSG/TsF43db
jbV4mYFF/krveBMQfag+rFrUBWfOEZB9JGFH94Oe+l381GtOG9yGdWFD5IPEz3GsIL2WeR5Bi6r8
Zp9i+4qgqOkmvD+1afoRUtJB/C6v9F3u241JSccxwQc2CCnfeyU6Oivc2+vk0CuLihZ8NFGtvEaz
PoTIBf9qbDSRkXBx+8fYrTx/bcmaCOuFnN+dFQBV2CWVNVqrURb5A2q79O819FnQjx3EZ7uW9Y8G
GXIQNQZp6N6xO/E7ws0oeeC2zR8gM2HdXXtCb7da5QmA0gkERSbgR9Q/Uem+cfom+oj8Cf0oJPOq
58IsMeiEDtT9RKGrzFcdBo2/KzMX3gbZCRoZKJ45T01iB2QHRFu07EozenE5gqj/Gl1E18ns7bue
BBiOUtCqnykSth16U2jnrBKegmqFChNBIEtE38O4r+DTubRdb6aSdIOn10BmgDaP/cuugXjXUVV5
ayPxuD1yWal70OcQXEAiuZ/BlAcHowpR46nSHipyZCHIvWU9gIQgWN4A2BkcNbfZAtAWuizj7FGk
hfEzBxNQHF0EI1M0ymvxC2cPTa5HP5NQRjO7ifYCtPqD6Qxps3cNb+rWSUVvczvipCP2oO7GB9sZ
Wmgrg68PmzS2iu+J74dfPYCMz6btDgi9DRWH6RduhiLdo/3U1is7Fb4AbNO270L8IrxDVMVxeATr
QE4NyK45OmauIyIFfPzzkIXOZwdpffKXrhuAvaQdKtP61H0PU0m2PjU16L3E5MkJINL6ODmmopiJ
LBc0RAurFXowTRw8appuPWtuAhdYi81kdvOkxt2iYGCDlUgrGzwxJac5DcDfOf9gNRNBsShg2tHt
rLt6Z3eZ9bX1Cxt6uTHJj/YEoBDHBF9sI/rUIDXQ1jDoPZu8TjlDgYXeKESLDXBkBemygB+4EjRE
w60+KspMZofk7cpPCa2bgBrYtkefqSXa0KlfdwrQ9wM4kAa9MppAKFsLSBBGuGYst9yKto+Tjz5K
Ix4y1wPNR7CTbrdFbxfegWfHA+04zxnTAxdy6G8oh5jJQUrQdNvC6OQPtH+r8FCIADB2oBp5h5p9
F29aEPxEdxM/CDabJr/olW9/9HjbOluZ6lMCRAl620YqsBwbUDukqTAY87sBu5RPKXiIH21eaRmt
P8d8TuuxQyUD7jXlCb/Qv6A9n7x3umpk+qC87l2kKCp8lG/jZLwphT2b6FCEf8mIrSOItzxwEFPs
CmruSGDjq6Gc4Tnt2uFLOQF215woBoJcT91tFQ7UmKUpQrRwwXc/J+DwjNsBDwJ4YeRYs6wANKs9
nkzVk94ZbJAeSN3HsZA5doU5XwnMEPRlRBp78FRoi0PBsEFyajsARuhKNZggfkB+zje+WXZNzbzH
+ushIIr/NHXfGHd2hDj1vQa7hFrx6DoR4RWFd4qBqXSezCSAftBC4Ci3kxFAq4yCUY4bHwjmkRul
TRAkzUFO15ppvW9Tq+UmS7icCjik7So0Si0mn7SrG7sLXXcTZYEiSUEhRm7V0HTfJjXKT3owZsam
piuLR1dXOmxrH0O7DV96pHqcQaqRwI7S29ESUlBkcb3ma9BD374jXxlv4C8bza6S1PR9QgIUe9r3
6IFD582fwH7yRKV1Gzx3eIWC+G59GW1oBzkU5j1qHhueVPEXDb2Pco1k5ah2BT3eL1lQ2wPiM9pw
80/Jw4TXEF0mlVjcMiJHqKOrSkTM/ykDt+/LLMGJxpGpuKvwEfkh9SCiCpwKeiedBzcBae5S/vQb
SKfQ0ICvoVPQ++8Li44Ori4R5b4sRaOBMoxoALq06AJ+ozTeOk9lFWTtPa1sgxw+r3zvo94OYtoY
4WQe4RqFKUybMshW/7i9lGNGbrcBWxPd0ldw0Q1nq8e7f/SCikVBgXATKM/+Ra+uec5kFM4JFDAs
ATP58z/TBJlRdBL2r10bHmmtAKyogW6lFlKk9u4fyJONK5SXbHPbCORacHneiBgTnkMEhnm8Ygt1
xs/ImH3V+CtKIFQxew795YylCx9xF1k0azBJI0pTFiCX3dA3gzwMrZ/cTWDsvo1ePB4dCgeb//rP
//l///Nz+G//d/70/y1B/5O16VMeUvn6v/91zmLIpPdNMm+awtUXXoc9OY0i1vH0gd0BdAlJWsp5
7u3lUc7ZJiGVZwJqBGHiOgsLQD8aKyyDeD1pBs1VVBhftLapHnhnDDeXR5o9tE6MT4kToM5NIXn7
WHzQ04/ZR4Gfo6mFpWylhbf91Bp7LtN+bWr4Qlip/F7ZPQLnGGzc1lb78/Lg8zQWg89rqCsTq1eb
rvTp4GXQ+TE8fLwjsio6FiLErxKpjl3tNzAEzS5AgydOtpcHffVt6frR+WM4AaDOcBcrOI1F3wQW
qLepbotPQiKMnRWl9ogcfvhWT0Um5lqmdCT6PviXLZaRZtnQ4G8Awawo6l2m3GwDVbXZDB6uSm+d
lalTU9EtZaJMaIuFyZfpGV2BBj5ik8r+ULlRcj/I8sVMu/Th7QPxljRxodf5jGJhypbotgWwCbUA
dHLr1UBF4NEgqu7ogcPOvDzWKwM4JmM6mEC6+Ow5UHVP9wcMWwxXUtdcK9RG0ZIejVUscxoWoIRX
GGJ0bz3c83juvFzEFQOu3Ol4UdH4CJ0xXgUaf4/mo7Y12yl99+ZZ4etpuDQpBKUNc7FUaelP3OYO
CSd2ZGsvj9wdhFGUcRuB+Ins7Su+iK83PNLaCm6vayg6QssjrmvwYFMBBi8Rbb02LJtmbok8kdk7
06c3Tw12pWGx3xXf0FwsWDeXBtIQu4kpS+znqGhpOKjCfGkQKNyDVw3eGieVifM5WD7KAxwwY576
X1eBhh8AFyQoOg0x3sPk52TkQKjW3N7X/BjPfEW2BRZ2SDSZsGMWq4bGQTMTFxCcQQf0gKELJ4Dq
zBruWnvFYPL8UCjRzv+67PzTWRkezBQ4RPNZNsuVZoTi6AEgrLTIvBKgzhwwScwgFgK1Jfov1qsw
ABkOAVOpwDHA0OWB3ftDtA+sHsW1qYzeHqUYzxWmbVsun3IRe/H66JPOZStmuCDvh176GxPPsH1T
Ry+Xd+LZb2i4EqkRRygu7NNvCMkf7xwFMTyuaMtPre9tqxyD+mjwq38zKQmdUvAJbUsuhvJJ6U09
HIhSvYFOHkoBR8uDdoHwg7riGvn6tsbfGVlP+moAFPG0PZ0VUHJANx6SwmjhZICZe1Rzdj75OA15
7EJf+qoCrtcYGl2QCVzyzehKHrz/4tM6wnFN3XGkszRoz3m8Z9WAzoPhaSUeSLDNKVZWB+H00ZWA
/OdvnWYI8JcFJha2oPtr6Iv0RPhpk9MQk+tsyoIvWkUHZ9UMWBsVoMweRZDET2FVmbc0x+o7zPDE
I1futKXV7hyB4qjfY1x0v4FlZw7ve7BZdPfjQxTqFHc16C9XLqz5ZF76uYv10TRgqrHtyHVMv8LP
Ajqw3oD1AUYXW+TaxTodmxCtYYRCLq/Jn7zz0sjG6c5AGQWKS8/INeKNAB5QlkudR5vC2brU7e7W
nSEBFAlevEpWdyJMg0PZeld+xblDR/Bnvew5cDnzf/8rHEMeMiMJugemH9qSXojGeA3c/4hIeHll
qPlQvZovAgqccGDAtr04dJRcohbqnrn2mm8WGM09TZmMti46sgUiQpe/7rnB5GwsCtID+oOxyHnc
Im7MWf+WtmPm6+tcN4s7TUXV3uqHhFq8Cevsyvz0c9/SoVJARmLYyli6GbtwrMki8OBEwKVG2xcv
AhDYXnFUpOvHEbcvwCiGvUMusH8quCnocOEJsKU0Ej1rhmvfjqC+yw38GbErKZbvL3+T+WpYLACk
Yh35FIdaH1fI6Vpn8+fPkdACFQex0inB25u03raXRznzFbiWXBJaLihDiMW29qaB7iuyB+t6FEjq
mgikKMtYwb0fd5dHOhNaCd86F7vBF5f2Yu8mvexA25H70R2qjlOQeceC7s6aMsrcgrCzfVfrAVqQ
rnaHc0j19qBKQk2ss6l5E1UXWywdYH6GfWCtXS3X3jW2gFshxiK/g3KdfLk81TPb2cLi2OSlwMbS
lw9oEJJwgEvGAig8uwBIfGqp04GmnkqIZVifXfm2Z1bR5mZkCTHotujmne4VTHQQ87Qo6QNaq2/K
Pkb7r2icu8pw3CtDzX9qsS0ZytUN0hpezksLZ1x6aoyBPC7jRNECSuqwRaI0DBABx1Rt25vCuMcZ
S7sSIc7O0DEc2wJzY1n6fFr+inyAOKsIdSYU0SBd7KhzgiIp0ESH1ZEf3rx6dCbQI+cMOwq50dOh
bA0teeilJLmTJz6YZRHRNwB3fIBVGbvg8LrSuBKMzs7OtXlVcufrylnMzpKNTgxkwwjfb8qthqjY
PcomVrQJoZa//bnCV2QJbcc2JBnw6fwaHk6owfEpUVaxQRqR5yj8urdVAbzz8qc8Ny8il+MaJnaw
Si7mFSOjnYM/ttYQziwMhlAf1hI8alvAh1c2yLkLej4BPB4o6cD1XEwLrr6w25ZpYfKk/HXh5J0F
TEDlB4T1NTSMAySHk97Net5pY/+7qsruiJdPdTO1Osn522duc5fRPCeoWtYi3NQJrlCqRycT0111
aGFA7Qa3fm57SLH/YiTXRQ8LfA+3xRyM/joZvN4wKOUXkC0aGApAD0PqyAD3iiPelW987uyr+X2G
qxp9X2dxWdRDBUSrBk5RAPc9osdIlw33qk1FD+cG4WjtCDXR+RfHkfcF/FsiNzUKeTo/X6HzOCKc
DaI48WHaAsNIA1v/OprpoZhc78qL9+wcaR8pkxQLPcvFwuVwHBxjRLfJC/P2nQrNaI0Hz3RAUSO+
gyWI5QRahW9/JhK75Qyt0knr7MUcJyTowNch3Z6AVdW3M2kUnGCjjAeXsX9YYRB+vbxrzk3TUQ57
kx1qE+1OvypKaKY3oOOxtkerfh4mhMarHDhrhCPppz5wkru218Zflwc9Fw6oK6Mo6vKcM61FOBBV
pkqzRykBKsywyUdtXNuJBkGAbvH+zUNR96QmQ1VwLgItvigu2zPTjN4B9F99E1CtvKOsHO+S0uuu
3IhnZkWZHJqTULwZyXFOP2ULfQlSVo1SrCvELgZZSS8ksZG/dl4uT2r+S4u7F5ofm5L8iWqMWCza
IDyvjgu9XktgJQ8VptUDXM8Mj87L48x7/NU4kkcwVDnBlBah1FFlFkdI24J3qdwDZyXf20Nt4zsu
EZyabPUsOzALBdchJggq/nF5+DliLYdXwgZYQqPMpih0+kGdKmstX0lOvLD6D8oT03tQ3UiWOl22
K8dMu1JxPXMWFF6nVMipcUlnGUFbsIkqiGkpOpMP8yjN1e9c1P46pL2PgMlsTwkE8v2bJ0nMRv5F
SikED4nTSSJ9jGg/WO115yJOl6MS8WjTnd6hB4mmCS/KK2v656stviqXIvvTkRZnUC2Ct5v0I23S
GmG1No5/WEGqfs4h/odQUDrhTlXos+vBEEBhmiB9gObyP6ZUIO3N5Ym//tqWsl0yCkmWhbP44rhA
5kC+KaRQKmzNeIdpYvJCSwIHVAgIt0glWGo1QrAxV5eHfb2pLMUxZf7QQhBtmE/xX9ekjb5w6GCq
hH8hjmNxNkuZYDN5hM/ym00YXpnl2eF0Z+4xubrLpXk6HJKFOtQlQE6zBuBHcDzmsUrgxQ/aACk7
yJGZe/P85i+KzxckeJ05ng7o2LMqcd7X0H802pKRTJsPU2vax8jyegw08+bKDM+sI4ZujKm4R0hb
FxelLLswxWUJ6qeb1odQFqjXY+2w0TwvPgSB5h0nTTMeL89yjjynm5iaPvGcJw6vOJ5Xp7OkQJvT
RuKo4ukBuqkaMBmMyXiUXhS/7KAsf0VNjX8AJKMr5+d1lJ9HtskMeI/bwK9ORzZRFhqr0uLCRL90
S+tZHSvpGHfo/ORXWoZn9g4VXF1SlaOUSxA8HUrzjKgITBOIQ4FmYzWM0xZuNWDnqfiQezh5X/6m
Z2fGClJXAl1nWotbJU5VoE0h0BMoztkuJ4ME5u9pO6Rzkisf8dzy6RR4XNul7STUYpNGxgDHI531
YyYIgF2l+VsT3R0UvuUnGr/GHkGj2SZh0K5kdXNQOd035FcM6bikkXzRxWaN+xFnorRqoIBQX9Jw
KdqFFD6uHInXC8f7g/Ix+5JQ8+oMdjqaJBC/m3VdR0jqQArYIEJT7FDqRHEIZ5grn1Ofd8JyWmp+
nNF5MsiOF8ehEgUiyY1saDqV5kOU8IIMogxTM1OWIa4tXrUXRQ1ZwBbpoSxTpEpDt9k2nS+R9ejL
e4Go2vPl7fR6jW30+wxKeXSeuUEW2wnktQ8FjzWu0wR1iI4g+8WPm2GPTpD9uWlgYh6iAXbhBhw3
IMvLo59ZApd3Jlkf/8DbWIR5V9kDvNySxn49ffORP6bxgsn0CKWJELi7PNjrPIkopNOm5dxY0li2
n2dTXAQRcacQQLsPGHIhsqOm/uClWOZSWFPH3E8Rk2ybJtpaQBHeXg9WHCLG51fYCLIvzlNCiVQg
8NSunTj6xYOovseh3UNINjbfXZ7q6wPESCRkUEi5u5nvaUxqS6z5Ygu8jTFkMI7LoNmHtDuvbOgz
o5CB8cCcUwN6EovVKzUXGW3h8UEnF9ov5j83moFU6uW5vA54ai5BzrOB3sJ2OZ1LjmYtStID8qyz
nNcYyO5o69EX2U/T/l+MZJPhSV52VM0WmWyHaBnslR5jV8DI+Jn66iZFfBi9D5kcLw91Zi9SO+cR
oqNSTWd9uUCBgy2NPWvH4PtYw5JorZ05GP29blCvX6Wyjj+mI7y9WnXl57q3315JRn0OyJABQMGm
07k49wj0Ut9JgVFhXpjd0Q6ftnmPLmUsBnN7ea7nFvAPaMH9s3zLhiAaMF2rWqNHjqeEJhVDJoP7
Hj2hdnitMzF/ttMIizsuM5qBLAJB6cWOdDxMqvQRtmUpJ/kBvbvic6HZxmdDA9+76hrH3aR5lr/5
umJUkGs8KHVqZ8vFRK5nGBLf7NYDUMpbjJWKjd671r84BxjcUQec8QQ0ck/PQT9iDC1MJNphHKIL
Okm0WuVUrfHye3uRiqnwniR+0FilIng6lG7AWAZkDexJYVmiEGnd4oRnrXyJHMvbN8dcS5lBBHTA
rcWZM6oaU6BOduvSq8f95KKMHdAo3iXd8OPySOeiFY04rpkZXkVz+nRSdiNTd0pw2yiroj02FS/k
zAHpf3mUc5udC1VacGtRxbQW0aqQHqW/CO5l6WAbgio/UtCVVR6mJu+uXJ6vhmISZNW8hDH5AmGy
yJImdJZqu8XbVVid2mOPMh7KvqXGAAtpe3lWr87VPBRfzqZISqZrLm4uDSNveEXIHcVZ6h+AP/tI
EDXBE55s9Ve3M6GkRjh25FdmeGZYmywXeyG6CFwzyyhJK5t9UOCFyRVAVt18wTZR3ydpbPxGctXJ
EYGyyreeMx4Mfw+62PwWUjipHwwTWnY55DQDgx1UOZrdGPbd4fJnPbOCdPJcZiiB0IhXUKSQJ5CB
ZsK6QHjzBsQyypwKPzcA4OaVc/Yqz5tnBXSSdi3fEsDE6e73AJeEcohnY85kwJoNaVdTIsADfEHb
F51hfyMPiz8Mqr5y7F7ddIuBF1sHTRdg9WYwrZtG73e8A1EvCi2omvoUFTeorQcblLxg4GM+fEdj
Ob1yIM/uIS4DDj4dFCrTpxNHZG9qKherExFgQrUKBbKWGz9IsjsPiYAIikaJMsiIxMWVK/78wNJC
d4ouGhnn6cCV0pFgxWmLLl/cfUL1o/xuYEO0hwqjNqVQ0z7GBPLtB3XukVMN5PoDCLb42n2huXrm
5fNsAfGvKVnV6V3bZFn/c+oy7akL6kijgptXPy9v5VfRFVgRr2CqtxRQJPC609na+WSWIwo4a+QX
tAk2SQsqHsdi9fHt45B0StJNFzDpsvfGdWGUTgV/2qYMNTvqjJV3GwTwVq4s37kJEVqpXHDkMGBc
TChsJmUmXixmTWTMW3P8F6a6u9afPRMB1N+jLI5lEKPRjvCHWCMH0uyV7aHiHrizCpF6c0mEFSJZ
p0cCOZMGzeK6QEeqTLvAAHRj58bXQBv1d0ar6HaBJ9pcXqQzW1+R1OJab8+95yWODqMcx80ST6xR
fENtD81KVMH78Vh1wjn4OOuuOsTZryzYmQhHvmLbtA90xDftRSYhVKA0TLZ0JObS6ieVl+8oIk4P
PTHhFgp+trGm2VvOVYjKX57uuUW05woX1QTq/cutgtmd36Qxu6RN7XEPLR0jxgiWn4HWzpXL6dyu
JGsH9kZlxH4FlnXp9VS+hUQIBfB8n4u83CiKCldi5hwlTtJotgrFQiB8Cvais+wcKhPJz3LCxQ14
9Yh6pCqPs9/trpztLvtyNK401M59wLkiMoM7Fa/jRYx2ByzjsPky1pWVpds8aMcdzl/jHl7jtTro
2aEUAUSQrls8J0/jlChhQtFsMtYlpMQt0RJhQgzK0J1U1yCyZ78itx91RUqDtCpOh4pD0PqpSox1
jSfmERKDeSxwT7kZYC4+9pb095e34blTx5IRGQ0yNdpbp+PhnBA1jc3UpKx+x9AVD2EDay7GIXfT
YBiBefWUXxnz3Bx58vwpm1NTWUIGCgDvfjYQ9ke3EetJL+NoM5Z9msGhx4cREers7vIsX3dG2Jwu
VxvoGYILfNnTaVq5jSHA6BKYI7cNV0n4R/J6cPVdjHwywnWohhHnnF0YWKjRwTfUd14uoJld/iHn
4g3z5gkP7IsmzSKexkrHJyoIwb9FjvGkYcgiwGjY/Z5yWv8zyxsL6hKy9F1dyWtwuNdjc/4JsBj5
Uc6nlnT6DQrNt4du9LDryqNy05rmEKOTtzLcHdykelOaQb9t0lrbXp7y6+jDsJbOXjZnTNbyoQth
n7rWfLHjrW5u1Rh59zHad4fLo7w+ovMAoL15SXNTiOXkYmcaMZIbwNJ6FoHHx0wLuZfdUJSf3zyS
MokC85uaHG2ZTOCLTpFuUAbsRGls3XgK9r3jlnt96u0rk3p9OGmkz8BdxwaM8Qpk5tuhpWV1CDTf
RVZdZjnq4UJDlipzvB2AWA2pgfoaUOn16aTvDCiU9y6PUdogp9ukVZC5WwsQH9zN8GCWeNtW2Mwd
hgbmbR2CI37r95zLSTzneSfSa1p+z6yL4xr/KWSygqmF6ztURIach8ddCr7mymZ8fQZOB5u30V8t
wqL1gr6fEUSqahCidmq0IvxWbsRk9Vj1wttXOSE+xdX7Sr3nTAgygH0hpgD2fE50FpE2F1Zj+fQ+
6bhH6h4bw26tBeaXTLNwKyqQPUWYFPvYAQnTssLx2EqN7koYfL20NhcmhKqZXUIAmPfbX7PPQ9cJ
GqGPm7HS3ButH/39mCjvEKflhMLQeC2le30oGY8+NDQWBqQCczpegoQjEkDuiJOO4d5TcR4wQwvk
xjfba8WG1wurBEHG0A2bZzFEjNOhUJMZJrQy+o1VVB2qhl3dPIcumu1628QtlOHB+obxSnXr48Z+
ZVO9/qyMzaKCbDaprCwpVsmoo6c65P3GwSr8vodBc8goyKJ7ZdT7QOjtlUz59Wed80YawaQ/DhhG
eTpXHHMGzQ5VjyFiSfB2o2GFnAZGp6L6cvls/ml5niZ1aga4cnXSWpt7XqdDJUHlUrH3xw3Wscg0
9il4olVlYpUK1E+2nzo0s55slHYeQeWOaP1HNEdWs0A0HgUY7K76JLWv9E5fXyjKIAALkub5Klui
ABGPagUwYlRUPIHpIHI+wVr22fhyee7zVbyYOjwua05UKAG8ioPwxHHd0k3UFfwaBSGo7mIN6KcM
9zq+o2DTJAAHmFLOBrnORq7SEd28yz/hzEJTdJlHp1iHGMS86f86r6broR0bO2xqS8R3pAjNQVSW
uAEwL688hM4ORT8NCg4xH+Tv6VB1JMlCar3fGJPW4IWWBbq5DuoaxWcl+/bK4+dMMKRYzINLgoSb
33uLmQUdKyGQLEEJqdeydWvo8KXR1LmRUFbXXaPDW5djuIcl7DzUU+U/+ZN+je95boWhsdIhcoBx
wwhazhkNQUPPB/yFdP1uNCQ+MSGVuyyd0CvEDRalS0PbJAn8frKY9uPl1T07POeK4GGxn5cPXjOp
vSAmcGx0PbbQoNRpKMcdtGgnsgb0EsHHA7JuUXkosInV1Jvx1g5rQGN5JgXNr8PFGjQ20I52qIaN
36XFjwLHwr30WmvVt2V75cieiZBcPOxlOKFURZakFl9vncaY+gGZlBgpDRyUD/0AyBupmxDVG6PZ
X/6053YzwCM6t3QydZKn05WNMMWMTcX2Kjt3+GgzwAaGY3MbFeE1JMe5aDQXR+Z0CazXcic3rcA4
MgTrGMvCyI9B5iC3hBEaxgOX5zSH2kU8okbBvQ3nFYbtkvKqkrEr/JwbLi+lc4s5qrX1cmSI8raZ
PjQWotfIbbnby4Oe+ZBc3HM9ZkZWGH/QCX9FIHROVe/HCOrZftFjIoZX0KaQs0lQVSP+dSUs/EHE
LedIjx24ESySmX9wum4jwOM0EyOWzaCPex2988zF8G/KhNpNZadP294Lmxzd5XT8gSiDhbY8cqsI
/pazHE1PhbRfNSJCDjTG1eIBfHYz7umJ6v6ub5GSn9Da+NYKhcEs0m2sEbYx9vRO033NW1mV3zlb
lNqH5iYywvyeifsJyszGmzmj7BVJvkN65MJ0MBZlpyzIq0RZLaJ8qGJ+EHl/4/fILeKhpW4SEyuF
N68idDhem4BkLQom8yr/tYoI+3V1kiQmT9zW/eI0yr/LESj4Ko1uupLmntkwMOgdGKOACaCPLIaq
+xKdpaA1N6VMnQ/IxKS3jbCygz0gdHh5VmcOxNzIoipjk5y8ymbbOoBP1jIUjfDhluTa2ejNFNxE
CQ06eJfGnYH50ZX5nYlkJJf0OfmStNDMxcrJyaiUhyTZJs3s7F2owiM2FiRhVQ8yvmmuYQzPzfHv
4RYHIkvmJzV1jc2E35V7aBwfwTUxYZa4cmuuqo4OKU40ZiG2lz/uuXVEIhPNAF6flEgXOWaIdCpy
gxR5+3EQX+P/5ey8luRGknT9Kmt9j1loYba9FwBSlGSRRX0DoygCCGgVEE9/PnDmnDOJSstc7l03
i8UAAhEeHu6/oFrzuVHj5kOeFcvT5aHWc2az6emwcEMwgVWB6tm8Y6ehehLTogubeVF3FBEx8x6M
X5jsYOI1KXpQYQDzq+loUFwe+MzkMrADdJOPqUHKOd0WlkBHS0adFma9gw7PqCvvQU39qgZVPk49
uEp71sor83pm/XgUfqj40ncnxm1ednRrpJMdxpRR63JQIFDyUAACFH6n49JUzq6zv/yWZ74kNHF1
BYzQbaFAe/qWHbJg3rAgYDqihfRFU/vucTYFFr608q7cL89N6Eri5msSxClznQ6l5NDDCiQfkB3t
VdRB+3Z0+7dOXzr0QXpdD/TWdZ/GGrbQn78j1EbDQIOJTMpaZ/3fAlzaUPoxSCLDNoqwEOpRSX3f
5EqLvJpXtFeSmXMTymKloLhmy0SC08FaR++zlOZ6WJaR+8mo5gpjiRTTCNtN5ys54rm9Ya3HIQh9
wCJbxE2GfV+PBYwWOl7UdvjAafJO5q6FWhcXUcoxaySg6aXvUAUYroDmzySoHoAfcg2qw4y+SRCJ
rYtoWhNrA6tW5M3s5PHRidCaD5o5BifW57r5rogM+30hreFX2VGfuvxdz70+lcoVRU9nkgc5nWp8
QR1r7BojtLMCmfa8s8R0MKvc+pZnrXpjYTq+S0D+hd3MJe3K4Oden3oNaKeVUfoKv2Do0zBV9mgg
FpaU+W52jLhB7FJvnjMPKK1ZRdkdhgF2yHVV7qDCX8N7nVtoXG9RYFhVhThMT98+o+veKqgOgeg0
SoRwe9VPa888Kshz/C+CBAzhFT1PfvAqQU+0TCQOeuVhMSboOSbucCjweL0papxOLn/TcxGQIQA9
cYEns9xsHz0uNWTOhBHiV2/EwUj55KUcgST7eLuMdxK75j8fEqkF9g81RnDJaNOcTmRsVTVaYe1C
XBrl0wBncodvJ+Y1/On0rY7QLbv8jq8DoYuuFeoSq07SKvFzOiAC462NUOAS5pouPoPXQOUqUjQ/
U7FzKvBL9JFhnq5E399nx+lBCtnYoIuzij1QGtnslklX8YDO5IwCaKxW4SQn7W40rejbCKv8OY/m
5L6POxSx57q0j30hxocMx+PDLD315+UJeL10yQJJG+jpQ3d71VeVqJwiEqFQ+cMM4L0Kjfh7CV7w
oS6b8tPloV5vU7LAFczEkcqtaJs+6Aa9YdGKJRxQ295Nhe7tEvxqd3XRWe+9aCh26pi2Pqerc+yK
KdpdHv71cl6TUCIEHVZypS3sPIYpbVMOQxUDEcUS1YYMiTwBqoHkTG+beym99sqHPrO6NGNFTlAG
A4Xubk47F5a0xLBwDrWVliFzu90Zg+LtsGlZvuOB1Bwy3Xl7+TVfR2IUnKnSu5yyZJrb0jEmZdo0
NEgUtl2afsgL/amL3OodkVA5amOC5iiX/9AlGb4SLs6tJIIfWGFQ2NxBNy8bF5h2ekmmYr2K/lE/
6fGdkoPtz/osvnKwv8bauy6ZC9AK/H5YSdvCatcPbT5aGFwYgEIB1I4ChfkMI0G3japHFs/o51jM
hkIfpxtHi+d3KXnXe+RW8ULt8+xBb5z4eHniz31smpZU64FhkQFsNjXuYgIzA0JJukA2wBTUBYyO
cVMcRNhbYK6E0PBN6Vnovl0e+NwXJ5WiWgNfDgS1fhrDRIWZl5jGJezqerzHMEj/iFtrfuN2RvFz
nlp1XyF4sNcyc7yyvs9tKcIXCHGd+zEl7tORtQp9rKhBN5l6f/84dVrFu2rKJ3Sx+ts2iaMrEeTc
EmMTs6cssLh0vk7HKwDqjk6KPSX00WE/oUodkPphFDG51ZWDYf1amxBNrGI26bgTr7YV3arAiHd1
yEQid+rf0qAwEZzvxw9//Omo16x3KupS5MObPdMgAji7nZhx7yymJsCv0LlpSgRzNCWr90huUkXq
0h53UVgeypV1c2bBkqnB/iVH5mq1xQFTzm1kR7UqXOKlxj2raW6setQfB6zJ7iiXD/6kTdWfR2HS
Cc72FazE2tl8QouWv5Wm5aqg2uHpappYbuALvVel9cHNUv1weYJ/4wW23xG0LvkLsgcWp+7pkjFQ
s9UzzB1DGqVZgPhztsOqct4vo2W/rY2h+qqh/BzOeKbsJhVXxF3bqvYBD83sfTrU6NajKGkGXsOl
6MqjnVnNtNuJtlTxcWPfFiRJ5ehjdv0c2pWjP2Westw4cmiegb6V32Nc4XbqjJxqNrbJ55pb4w+B
5Y+KaKRZ7XG8THcL/gH3PbHoqGZivLI6zlT+KZ7Qt1pvwSbV/008gxBeL44hp3C0qg5pnXoc8zBF
ZudLpxqKs3cUfFJvbVQyfoxg/+Ogikv1Hm1mlAiuzNSZOMMO1FQadzRlARGdfsRCUBxOKur/lsSl
Ene9LN4PKDzfrZ32ZYeai3E7Y7d2tPFIRvDcK38M81ynuwqtsrBxlPIBXKx5SJ26uM/aERO+IVOs
K0v7TH5DFCSRQpNybRasP//3u61sHPhe6hSKqJoo0S9meqfPVXHHWel9Rdoded0KtXemspxrX+3n
6OPliTqzo1fyAM0C0PYGEfn0CSzE+nCMVNlcqYW1X4xd9i2+BvKDnbs0b2SP8PYOtz73z88BGFcM
udIWAa5szgHRN7qkY49XnzLU2I222ES/JK2hQKHWgT9g9O4U+s0fvyz9cc2EbgWKzdheeq1Iwxwr
HdUQx6G2/horc3IUdD2bg4tXQOrHHW5RtzjdzH9cWaSaSNimckIQY7udzjIgRBNbpJLKUJvVDT44
Hk4tRtbksJgjZTniWG9U14LFGhc3cQyU2arkSo+etGdzyEP/1KFMZ+jXVzaqd1o0ZlgMDvWdJ+fv
BhikvVCHp8nL5GFCZyWgATw8X57w1/GK8gQEO855UCfI4Z2+t2mIZUyo1IYgzfRPFIss2HQWAk5d
iZb35bHORB9wLSpp7IrCoLm72fKJx31HXdgsiz521V1BgCpDI0+cL+bQdu1Dscyzu/fMdjbxhYfk
GHQRGtx41hTVNTr361wAMIjzm9BFfosu5umLj6mBtAlkDKzZCSt+12jJYcEy58rufR3lTodZf/5v
8aMfa7glrjGEwNvcGGdSd7jrapwN8PTovnlCmvvLk3xuQDYslSNwAzTENmuqF/ZgTUUm8aKDMulW
OAZhZQqJCgdEPwJucyVDPjePIObXz0lBATW70xfEZFMDkNDJ0JBt/FAtXflet6ZrR/7rMEypArUM
A+kmskRtM41g5ryxLAaJlUDT7SFjZrbvYUHzRKeqfVosL3pqMsV4qOq4CG2pmk+XZ/XMNmFsshsS
VGvFm5y+JaWNxBwF4ydFV4Z4b+E03nfdw7zMze7yUK8zf6peBpAPAhGZ05b9gJj1oC+QaEJsnTIs
UmqhfBKF7tzGmoa1N+14nEBKPXrhZpBdq7q9Fu1ba26UhtAfol/1qh3QKFgNxHrPi6aYWwQ4gkR3
zthld6Xa2w3CRyjW/rZU/JzglRxEZj187JvhR5H0xvsuXfJdVicTAoPSuadH1L+7PDnn1gFkXCCz
K78Utvnpd6iSycRSqJC0soeaijYiQ+8Uu0oOs1IbBr7RroPenRyRMBKG+oyou3Ul+Ty33skDUEkl
iHFN2jxB5JZm1Ho8wWjhwOonUQFgV7jdlervuW0MxxPoP3xT+PSb8JRhrSd1XOZCRVHlh6ZSM5wm
MWGdD96yNHtJ2/jm8tSefTEKZ/Zvjsbrrn3amTgJlGxkDuZP6qRHj4bNJeXyKOc2EgIhaDARNGD4
bMIFdO6yqhLiYZn36q5XIidMC4k5WKX8OX6HogWoeComaM1xfT9dK1GaEG0TB8EM6YpDNY5eaCdq
sotir76SK517K4SDqJFQimLQzaIYKq3KU8MbQhClKL0OQ7/TEx1j8yS5VpE5tzAc4voqsqhTgNpO
YN+3bm0R32cMzu50tRchxt8lZs/CXl0uxj8G+pMVgPVacSqA77fnJI2Nsh7wIwojSERofRftoZ2a
ONSwcdtfXhtnIp+ukmSDseCCQhJ4+sEAQBmCepoMe8dFcjZavCAuFQF4RHZHPfa4JCgmcM0xi65s
6jM3SpSJCHlgkdb601awOtHBN9EGGkJTSboPZTY7aYgpp+NrKcC8Y1N72hdkpnHAVvFQm4NkpJzK
LdQsV4N1TKlYzQNuZZxgx7iGjBhenpozC2zFr1LhpKq76pacTk01u3VHM20MTZwODkuTf6mxB0Iv
3L4SYM9EgZOBNnGni7jCjwloygXcwBSiIoJlidFb3ZVq3+tbDVdQuI2kDeCg6EicvtCAAfc4KCxj
fVnUgydly81XU3atiZKgq5bqo4Ke4JVBz51ucCltOgPcp6DcbVaYTltgMDqMSgdhJ1WwKDNGwAaa
oYE7lvp3pS5UdCzU3ggFN80RqxfDfFsadf2ubmYUqYkcQ0YWFcV3gmvngR0zfbr8pc9NDCj6tetG
RDG3AjwZdoS2WaOcIjTFfp9jyroz0kHZxZlHaUVMToiZtn0lKp8bdMUB0lWlfvNKkRNVffxXnUiG
Lov5KJLqaw7MaddjT3qDeRh+rxH0z8svusbE08sPnQlOAYvwohGiNystEt0C20Yh0/Di8otdyc8Z
ApmHtO7Le6WX0U2qOUhlzW11l0XZy+XBz3RryI7ZjuAfVx+ULbm2dseo1+z1fIVS0IVF11aP6ezE
nj9Xs3VIqz4Pikgd91Oq1eOxzYELjV0J2JUm+jWG05mYvt7B6NcAeV0xmaebAZ/LPJa5xjcvuvyG
EDs9jrH+rXfa+daemu5w+eXPxVm0ObB+WTM8IFCb4TKcE5UG74llsfpfOP3AX+6L2tpZY4MvOw6m
6V2MRNzjYtXelePk3Ku61H1oadMwIks5HXsxVFFhqd2HWjN7By9RcYq20DnxPa8tdm0zXumcrO+y
XWVoAXOYrEcLzJ/T8bKiTjRvYDxS02mXF3geK3Zb7TPLGa7cEc5NK2Rayr7A4PmPTb4hymXOCsxU
w9TRx3TXuRY+dBRDse/quiMXlf4F1Wc8TIFp658uf9IzG3jlMa6gXkCKr31a9LjKipixh1Kx94PS
rw5k2Ac/uPxpE5il6G8nu3F3l4c9s4cB79D0JHisFYTN10ysJmdrtzBg49Quj5mqjliWKdQQ0kiZ
3k2OMTYHqSvG8wyWHV2Fzrx2Yzkz66BBKALba1MOGe/TD2xj5ucuStSFittne2/On51aYm+96MNe
rb36BvH9JOw4vK/sojMrC1zECnElyqMRtCl6R6nTemOf96EiUvcr3rTmIZ/1miZVeU3KUD/7ktBk
SQFQFIb2dPqSpbq40aLiuzNOjvW9xcD4ls6UfmhlLm+WfkjCJLaTwNHS8uOAJaINGQKYxqKaeCBl
biRjH3rCeCOnyQjLGDgigbVE3Rnkefe5qY0Ez6TSfjNGS2oguL7IrwVs7pH5XMbbIU+bgDBhuT5F
KVz3hN0ckzm95q1x9i3RTVyLf7BYt7hM102wtO3GHj8qpXqvTONtjirbDMVUb31667OCb+W0PFBz
ba5cfs6EJdBLXH0ITUCXtwtZx90waZ2uD3vsqr4QOZ8bo4o7wK+gE6xE/3B535zJsqiArdyONd6/
khwZGuEm5JF9aHc1t2j4ioPuF+U1/ZRzSxQAEe8Fjw21tM0SdZoukmWi9KHaDBhslFmRYiBXd/Nt
7eLuefmdzsUCILXrKYbCJ13q0zWK66uwcrlws1PM+UPrmm35dukjKOXD2BkPI/WoGcujXuJtye16
N2ZY9F1+hDOEGXAXCCnQuURgnKLm6TMoeC1IaWjwKzWrmRD2RzkWvYi6i+7tpQTv0sZG+xGVELN4
cJJZXy3BZYxiSK/9yOo5e9HSYvxx+aHOhGZyXNpBJO5gHbcBKum8vMkNXIyBWo73hcC+WvZWvy/i
ct6lbacnPmo614TLzowKn3hFL3nkVvSjTmci0TMP70mlCWXd2Z88OGZ4DjaR+azWujn7NE28uywZ
qj9/WfrGQFYpYBmcuZvjtnVbCW4VXWwpXLULMthC91lFAyfwcELZoS0NVIOT6sr2Pfe2qxwgsGfK
gxxJp29rqKmW2NGCX3lpeZ+sRp+4SJiRgBbQxvVe7cthb0/xdGXY32XHTXYB6oQcau21YtO4ucWo
pdZmrq6Ays/YWw+G1uFJLw0v/z5TQ38nvNbI/Bya93GYzdL2tYyOQhiNotFBuicYzbpI44Yaqt+o
MkJbQMOsx5rMXyolfrm8Ds8Eg993x7X5zafZZkKalSVj7Y0IXbWljgOxmXvp/GQbKHMU2DYO7bWA
cG5AwjhtRi7WhNbNyQyCraaojrKW6tRg/Umj87s2r9PbokcQIbj8dmdWAJuLOsW6BFjymxUwTG7n
Jhz3YRQJ61PX2h+qeikeXByFw6mR9T5t4msZwJlDA507Mr3f1W8W/Omqm2lUmlntNOFcKdjDiLxz
8BNXc/Rn7Wb81Hjj/6IMDiUZGvl6UVhLAacj4o5sLn1ftBSykjGDPyGW/pi4E03cLPXQS1s0JXlw
YnMsbselMRXhl62uf7s812c+LCxvBLLpc6859WauU7oPUdE2TagVAIxnpzV8JXaIYwmGdvvLY52b
Y+R4aIKjf0KKt1lEXk5BgO3chIlo5btYy+cPmSoLn6HdQ7nUyZVK3pl1BHUSnwgUl0gDtiq0jkmp
AwwKN8Jca94i94dT6KSKZELeshdvmjoiw3OlvEa+OZMRrIo1EA1JpNEh25yeRq4JS+9ojaWgb3YJ
mhCh5nI5vjybZ74c0pKUr+ktGMiZbsJzqnqp42V1F+bZUEExN+dbget7kHhZ8+cTSeeLJgI51Trm
5oWWau4LaQx96JVW0/hxBrArq2L3HTPwAqfI2cNwiHd//H4e1o7QtOgvonq2eT8A02qluygxR2W7
PMkZl1ukQhWwgJq4EvvPLEwkQlalrH8e7Zuh3CxDzr+pSeGGPvk1FkW704Sq3kMBct6VlX6NDHxu
PLoNXO/WLILK+enWH/KybZG87sNmMp1+x8EqliNz7N2RUunPUzdY1+Lba0IYzQfIZxCPYUvRIt28
I8TINJezpEin58gdjA4iD/uROngh/FRqlQibTjU+aKmzZDeapKi7j+emP8RSJdE0GzUyEOuqLP17
a01Oe4hVS7y4kdXO+wINS/KBsRXF24X9uApGGNFT3JXxz6Sve+zgFK8Cv7m4n/LKLYrAi0o9Prg5
jcAraeOrPc9O4AQHSQTOnOrzJqpydZsGK215TXAvbwVHVDgZrerntbkchSV/MA8fLi/U10NCyKcs
saq7wUXZKqIkCwjIrKyssBGdK+8AJXF9M3O8631qBO2yVzLSnNsBKM+1zPBVpKF7Su+FqysnCI20
TfTuBC538xxbYSfQmNjFq9N9GrEA/nQvruMQSLkP0GjHA+N0wXZuhIdCgw0Nyibj7M9IiQejkhv3
8+QW3y9P56vNwVgwXkAkrmRebyuugk5H6Qzos4fCiKKDa9TO57Y1ngYliXZVMXAM/vF4a6YJBpj7
okqp9vTddKdoMbVkDikoFcrgN3bk/UqSVGK+nbOEnz2jRPfg8qCvrscrBpfWPt1nELKvKh0YVbca
5lAMqsZoo6uiC5daFGHbpkM4A9cJLLyG3uixcc0hZl0SJ2kuI8NEWfloLDiUg09ft8JheOhSYYdd
0igfZAxQ7SiQzgj0uL5qRvk7VduOxrdEzpTUivW5mdxOH3IVP3hoJx66rH7XJ+Z9g0H56JN1iLeq
C8nRj/RY53re6MhcW4lQ3miV5b7DTKb4pTcF0geMWBghHJllBXmWQ3KTiZa018M67EHNEg2ZiiiZ
bgcBacrXexW4pBP1lfBVBSG+gO8nvtpVNn+5/BVfV55peKg2cB/qZiu0bHNHNROLhA2PtLCOU/Ue
qoA++t5kFRWP2YrWHyd3sHZc7eq7wWrRynRmqxW+MqVOjy+J4RTHy0/0urq0PtFKhaeaxVV121RX
OzNpKU9WyIaZ6bjjo2bdPjXiRdmhwqjT8FgW7iRlBzLBxx8+fzG57yAPGWOfFyxCtbugxau99VUw
8KVvI8pdhcukmuo+hYaQBWknxFPZqDma6YY9f6HebdV+j1p9tqswOXk/6w4qWHlm4o6BQXN/ky6j
l2IzYGmQeyDq/7j8zq9XNMIdSKjDX0WShUr06Yqe8wbG1VzWIew/O5grPT+2RQ/eYRmvdbpexyYY
SLRzuArRyn/FWW1aeCExiiSh7rbDl0SaNgQuW8OYB20/X+UyeCVOnF1hdLm4I6ypAoIspy+HJ11c
rCjYUO/FuOOEByObt9mOxAhOpyzbUGlc1U/EYu0WABzHco6iIHGq9J+Ar/888ZrvfnvP/6jquU3R
e9/873+/qV/K5759eekfvtX/tf7q//urp7/43w/pj7bqql/99m+d/BL//r/GD7/1307+Z1f2aT+/
HV7a+d0LhtP97wHil2r9m//TH/7Hy+9/5f1cv/z9149qKPv1X4vTqvzrXz+6+fn3X2sq9J///s//
62eP3wp+Lajyqvieftv+xsu3rv/7L8W2/8FuW1mocCVXsxg+0Pjy+0eu9g/aoVSvVqk7OtHrj8qq
7ZO//9Ksf9AaomFDcwG44G/Nwg55AX6kmP+g4sWP0BYGGYPRp/3X/324p3+G1n9+FubiX///H+VQ
PFUQ+bu//zpdseBcgS2DPYHTjTvRavF9un7S9T7pDl2xxyFpX7rZPVXnA841j7nU3v3bvPxPhqIO
YVMgQJ2CSw/V0NOhsKUxBpX0au+4mV8niu/lu1gVx6q91qo4TXt4p81ImzPMHtXUXDAe3Uvj3Wg+
59OHy2/ym6/8/4+tdQDaPiRlFINWobUtRA3r0pSbeYu/ZyWS5tPcSVvf92U1Vp/cDD3uRxoolbW3
cOZofhW1O9nPdmfRoMi6vJs+1vnY2I4Penzu7uqCDuixmgYHONPcm/Jj4ZWGsTNlG11rW52Gwt/P
zSrkir0S10Dwbc4jdaoUxKcKsU/lh7l4soXrl9fwMa8nn/xsvbRQBrJYWJtwm08GIJ+OMQasxifr
FvD5taC3FjQ3089eouJI4kBDdxvRB6fH/GSJ0j0q1z9rmOPgLimmRbcIXn/ADcbPZs1vzChUyitr
+PXLwW1cZw9MAT2QVzezukK9RQzJvu+qMnmgRNW+E5ojpivw2dfjsBVBBAAzWvt827JLpeRRgrQ1
H6oapjycAcJlUEiMdNpdXsqvVwTzwdG46t7BYtjWIsaODGocsU5PY/OHXQxuIAHDBcOyOMHlkV5F
Gs4nkGBkl3TgKc5vbl7EIaV065lbCO6+XoH2o3dbphkC+dcCzXbyaP+ufQHQPQQcAA6berhmp8B2
ojFFY6jdtWQt1jVBn1cjQBFYFcG4RK78tW0TP0Z2rnFmEpp4ysEFWlzlTOC/V77NeqPZrHRaRnR4
140E2owryGbDOplMwQKlGaXOOH804pLS2xub2tHswoso6raglGw5RdDVJk9i4a7YhZOlFApmkmJ8
ny8xVXgUd1czPUtdoOnHSSeD1jPiOaid0f7Vz7Xxhi2t3VgrTo8Lfad9N5LKSXbqHKtPwjZIaBIY
W244U3fdgyxZelq/Fp1Gk6R89vPKrOKgH3SXZjCAv95P8Cl9b6MvOPiidbVjXCxUhHEwpTvv9aCW
d/aAEC+bdugi3xaputw5Bd3QsExEvIR6rjbTR9EYkY3LkOFNz+ATF83zEy0Z+kAYiYGDdI6uNOp9
xTTwIJl82yUKclZUhsRTntnDhFKk6b1ZhnR872YzD1oDtSt8gKU84iTb/FszxFz+O3c1HsgwBHxn
D7H10ERoN+xoSJpOIJGRkBR+8k47MJlJQcE3j96gi5PmPl+PvBJnHq0Oe0XOg2+ptfxpxLXhICA5
Oo82tO5yJ0dTCN9B8+qtxAHXJJFe1GJvJRrFxWSR1WPJQ9UBiGT9U9QYqy1BEhu9jzIqsgNp29fj
Pp1abi/JghB/oGG3xsJ20hG6uoBKUIHveHKBupRBMvdL4y/cZBHTMnUl982iKevbOa8ZbVxwxfWL
Qa2NwK7tUvPp/dZfIZwWqX7UZnrHfkxu/0u3ktXJm5S/8gdnQD9W4jLQg4uCRhAUmonhJNcsJWab
KdFTRv+v3yVOG6XpTe4g4y4O7Vg334Q+F4VfakWf7hzFm5tg1o3aQ2B+nh68rnK7cGy8vvMHV4oY
tJaFFmWHboYSeq2cviTZUiq+wF+zDYVnFM+OC2MSs4uhmnZJnbmTr9OQz9HqHPs5EHDTIl+nRvch
rmVaQ0cejOVeosTRIbgV1enRsafIBQAjp3yXlKxAHy5xvbe0Sj/MRTm6vtvBGvFzsxwQVPZK1Ajg
yhufHK0sP2pmkf/U3cL65lR0O8KqHwoj6K2KM8hxlOqIlL/2zJ5erGNrG9gYCf72t8IuRBsoKDL9
GFJMIKG3OPIXa2tpwgULaI0+kDenfpFhcYNESQf+kKsiwul9abr5PjaMteYxgQz0B5YT0pKImzBf
o9p88axqYnmjbqIUQUJ75EOjW2yvprcKWp41Ek1HvanTPhgHbG98dY4qF5qC9O6gy6MmKMHRDwGX
pHZ5MGRZvxEUCl1fBfQwHWIFpdCbKSa18Euw0j86QXN5p6L78awaPQiQLklVJdQrx5p8exFR7ntL
4hpBYze5DHoPL7tDaoisBlQ6Z7qvzDj57QR9wy+ZXsHMU5zJ+QCSRn6pLVHjAIAaw05R4DZgS2Pk
h1JBc8N1ZlxOOqb+3sItbwjw2+o/DIYu37k93ATm0UbEqinUqTs0pujvOqVGSxGwp/qCxkQzBqPT
OY+iJjkKDcXrhiAGHDU9J9OAZm8I1s9KbhroG2kAsVz8yjif1Z0O8TYKWW9tFDY6fJ1Qkxo1YGuw
Zj2sprjQkCWJuprCV2WK0FOHhuZUUdxOXHufYRopb/VOjkUo017Rd7JSrJdYKU3vpuYW3B5dr7cN
P45hioaSA6fc5b2eT6FdAqLxo7bQVb9uFu1R79I6CbwSA21/KgFv+hndRJox/VR3PqW50gqHvGWl
K5EbtXsIBs3CXRCU6mGOtVgPe9FGVtApElvDNokAG5pJLYYbJ6GY1lEN0IBFpPkc4LiQfm2X1Mt2
HoboxWPsZMVzzo7KfBCxM1YVYzuMgZBNTzCtirQNXFlrRKWlm+JAxFX3LUY0ykIpwMyNu2FOKh2V
W21KcDVK3JcRCC1bTVBqCIVoMB505xZGsGU0bbyXqb188jrAuAHuQA2Al6yu7/O21lchdxejHeHm
eesrmozGh1GiDLdrJq1OHofY1WRgwiBRwoH6YOTPmZd2vLpufgbrhuUyOovpr0Yoib1jp0euP/Ra
nN2Y2ObFoXBbQvu4DEoezDEkbJS51e4FE5Bp8RuFdq2PpITxlFOKqv0xMtmRNA9S2xekHT8Ht0jt
gKRLtgFEEgvvjCR2dV+fXEJrmQ4xx55ZWgubmUImFugUofyqowIdcONrKrzevOqL7QikLhNDm6Q/
R7FAdG6w9NqXue7cEVAkC6MuepM/dzOEvWlEtp78Eg8GlF9RuDMHgSX6IaxXbklAuzn9XKGtWPkR
uqk/o2GJS461otZuk8l28VNphOockZoAy66Pufm2IoF/v3iyn1D+tLSfwiuHOw/kVYYTOCvK556H
ZhRko/GNdOsiCWp9NH4udbbUB9i5ahOIaPZkiN18lPhTMaTvG6k21LdaZGhC1+jgbhhjbH4rrNJ5
mVHemRg6GRzSmXiinyBbEggnmeZD1ax/PEJX++7Bf7T9Wl3Tkk6bVc03+nEmetn1zNIqOk3b5RVb
94hwPd84MGypfOkdbcHZqtMyY594dflVqZyh8fW00OuAFSc+wy4i8qp2Q86BNrL4KqeK+NM0C5kV
b1K/SLvGKHMZ1X459rlZYaEhm8XcrQqqv2ypd43vjGaLpDyXxjgw1aX/0hZGAS1B6QrDJ9MfPub6
gkR34UIvDS2htc+Cg1bb2aqQz9E0eOouQjAcBw2EyO7ppuffzDRaN4eDJDSbIU/nn0KdVCRgFbW2
Y99zge0/tqmc3AOnb9XtEdBPv7Wr3VVgsKVuhlYMVkBgtT5RdkuHIO/75KHp4YoFDpiAd4Bhyzxw
Rs3+WfbJ+CO1Rr2lxNy3ZdDjefquyqeI9R2NzvvUtuZQpfCc7lO6Rv3e7NJSPy5RK7EVRvVPpPeN
lwxfZcOEvC0H1fmFy7GR7DoD49gwH/tiOHRSappfRaPRHRZihYG/mWHeew04Jl9vVavAINlKl53K
/eeD17v1cjCU2PqcDf2EMFvVJcm+au3I8gfARiP66os7+2bnTE+5NF2Qa4XZ/IjnDuRVrUx1HtJ0
0kHAzlSUpxaK8c4eaU/5qhDyHgyR8Px6LrivjrlFiGsMr7/LGfiOxS7TULNRaPLlUnvGHqHG3ttZ
uSF+RW7d2vtkgOyNG0I977H2i55UGZHEzNpcfEQkZ9Ce0lkoWXyM5rFtfvVNqswfuPUbWCKTGKm3
g1d5xa6gVLcWY6F8vMPCWALMJ/kfDwrCicOxqXCN/tIssrYfk6ipxwdZqm79aBRxlL2V/WD3R0hY
+njI7FEaftdE4+cEpIC561yFcktfteV8aFrX6GG1sQMDNHZV8oVRTFmQpZmT4iDckjvOeamqlGe0
mdZcEWUF/Ig4+eHE0n2ZJsC1ISpyiXZQmiIzP/ZOGdVBQVvoCziTMb4ptXJRHzC3X7Rbyh0p5quz
F+fK6oqhswKGPmqm+xTbclzYCg7t+4UbMIl5Lgrp7dC6UDBKFqBYcP/W3AitzcxO5+9SnzwDebNh
+QqqxPwI7d2oDxkXHQl3I2uUByGIt0dcyiL6T8tgAXyrNE77KXSQRbX8LFWG9GDKOE7v63rWxhul
I4xk/hgv4pkTVuGWnS95fNBBlMRvJAiz8aiYCzGbTN8BtTxYSKJYUyrHWydxG9RkY5R2bs2uacuD
U0cxIciMvJzYGnnve3dY0s8l8K/PytoiOEQjEm23U6moP7xZpA3cNXUcj3YkzTjocquVnW8B+LAO
YonV9Kah1JXsh2LRql2HQJn2luu5dB71Mmu8HXBbYonaA5zwHRfNkNAp/w9157UcOZJt2V+pH0AZ
4NCvEKEokyKT5AssFQGH1nDg6++K7LY7RVZ30uphzGZeqyyJCATg7uectfcuDesur/S2CeYBwRpG
9pU1/BRpUat933PaOZH5hK48Nza09UxLJuvGKnDz2XdgCfZ9Z7v9tbJL5WHW2WL66A+aXSwBY4DC
PiLqnZxnsBAOCtuC03yQcCQdrwZ9YiHuzMnUo35Rk4xcpekFqOkyitgkCLMICqfunF0paiu97csV
zoI9flriMtcLj2FNqQochOqki/JNkGZbTw0YHwTnyhtlDk0Zwo70A3dWFQnVX1sn+ESv6xyP3Kr0
xdQnk5lqUbfD3eZZW31pe6P0Tnq/VfTgK62xIses3fua/3I3Mx26hf4wm33l6P13u3K36WTPZlF+
anJz+dKlk6/tWSR8nE79vimDdahG42rSm1mPO1dtbIT2mC7PYlmt9FAQXrzEKFe7NEitxDDucK+r
X6pGSGMvPKaGhtza8mRtlE3Xg85vF7n8vvrJLUTl7Ja+T42b2e2L7ThXfcNhW/eGwmWftdVaRVqb
cbPG0a7HwKknHFNIhCxVyNGlfDVKqTUnkJXMSoNpW9rlotk0qUWjRGESZPrM7ptiJjNeO2aPqbip
4f/ImpClaWwsIKo3yNqM9GLIMfsktoNmUWhNUhpekNTN+eSjJ0Y1B3KrpuRkitKzPmOJwI5Ztsn8
zUoczibS9D4n2gpXLDtnftQH253vNTI0q1Csi/azTSikd5vfDd+F5mmU4vW6nUpPasXeJO/3vmnn
FoQ9z9Kfo24tPRotgm9/VMTbJZ/7Ja+e1o7ZK2oG2V75chNpaGNaSfevXyhgLLoKP7x1VPkRdY98
FcPWaWGdtXbzJBodKaLtpW59gexCe9Y4YvlH1ZF+HdhbW82UKHJyLupJpbzixlQ84hjje2GxiKW/
xQYmeyztMm1OGH+UxbGuxlwLKn32vnT11n2Z22Scd1SuXRKMtt4lETYPmAXNtob1CzgXpkbOvHAe
JVq0Sw/nJau6AQFk62W0SUBR1c8UF6sS6rKsWE8Y22CmHJZsOny3oZhdzv6N8ZhVLBGhxh+/L/SU
I0BW2MN4ZRnKqaFDxlre6j7k3ymHOx4uZ40apQ9Mp/PTy1azmm/gjS5NlrGdnRgUuR5wc2m3hikd
M71dI5zsU0UZMQa126zmzpJbboc076o8nO1e0+KuW7yOTtC8stE0nSWuijpbjQuZUsN+59hW+Ie1
QwUf9nM7j5erYde3E253M4FdhUOBtzkTbsLT2tffhz51bqF8qmSfjwoJg9sL45V2zNoF7Ihjv7e8
nLCGHPNUPdomkMDYZPc98zhmXQbtaNrF2XtHZVdNN81tnJkomQ4jJ9EMHymOMUG6LnMeeW6iY8VD
QXq7iqbfLsspw+c9mLXKyZ7dLG0fSLDV8sOcatRcK6+qHayrrQ8nQqSSJUB6TN5JKVZnDDnEz3Pg
tSnvIApanCTcPF2a4NzpfxlGby4C0uMprlUxmZ8XRnDPTinE0zKXXXr03NywaBetvGDkWmvLIU+z
VIbtWGzl7apqizfAHKZotjeroReROVtgFXnqh9z0FbKU5NQtKGlj6MeU4soM1Nh53xvf5P1Niae+
EnICSR2S2ljjqWNAeFjnwr5Nes19SbYsuXPyJEkurEzDVDuhCbzfMm1pA2sqePMKs/A8yBwir/c9
Jf3JtwR2zUNBsKScO4a39lxvpwydnBZlTs0PRO1BFd1yr60ANoIun5q2/kHORcPRDF8kZqDOMLyk
kA331uxu90lVbHxwA6STAOEBb3ovX+avrdWqb2ZR2X2U0bqcg7mSw9EgN7kkxYiXKDaSpntsXU1/
NhN+u3gQ9sBUaYb/DGZX4w/JdR6dXW9ygy69vhyWgIQaZu7CW41b0607DzVHxzY5rF17v3SN96nH
UflG1TR1g37Uiyd/NTEBHhpVd7ix4dEf6Fni3rZmXqtAmW5613eum5MJp60/6tIh8a5eUueqmHSK
ABfq3woxrXOuZZmM9n52qkzbDfmkDcFQMaAKfafvbxcbvCpWnY5Eg7yJV5lWlFheZqZa3HirEBE8
TJkBFOsefVfvzDckPUP+2M5G0omNjL4BVVJKw2ZojVaFlFf+cuL1IVCNP87KMtSWK4mWq6xLexrc
NCr0sq0CvV9bJJhEXIigx/yN8qJLc28vOEbkLFN+xjwrW16MyjSwsaib9GBtDfjS0Avrvkkc92Wa
HRcHxJwQLf7Q0r26qcaih0IKwLESSP8ALsb0J+4Xw3e/J901rshlenWwc6V5bSzV49j66pkE2+rG
70rV7rTFHm+UqBmZsz8NP2uMaJ7naekKqMJ8LelhO/anBou5RxsFIfWkUblT0AvMd9mptYnlAa2Q
Dva8ZOuFk6zN00gjVo+kUeonWSSdDGcC8HgYksT73i3WTJNVyu3C6TqGkz7mn6fSHGwt6DgWYK+L
3suK2bA5fWwmzt408Gjoev5QvjiDJc8lbW0ozie9558DBci5K9O++T6sRU3aY4tHQkC0WQeNb9MB
C1zH6Qx+S5zmA1fN9bcSOcwRZG3OQ8djuQ7NUpVJvK11/WmVOoHXamw4O/cU4DKa04VDNccdkl0X
g3X15DdzdS9c2hrIXdnwOz1zH3Lg4IdpEsgQ+jS344nDphEphHkpNXPla/SXy/lHlnmMyjpiTmp+
4a+ZFLQIOfXl98Y5e700O+vk9Gm668w6m6ABNXMJ0saH+CsTZ/lCiFqdUPnm+Q2krv880ph4bZMF
ITdysCmm4TyOIZpsDenh6iOX36WOMzmh6bfLDWI262HL5vKG9ltyOdprbQddVs4v8DzbsHPZJU9b
qtwfto7vYsxs12wurLxlkdmafHvosWtFw+gZV9qiE+qgaeX2Q8ugNgM6t8NTuqnpuZkWbG2Vlq9f
/UKtGTWmy5BEWnZ+SZVfMpWm8YxixiwXL8z9bfgK32Hx0rqmesUbQuev5ZN6VHNhMmDEVeMcrK77
34iv4MXjvevbULFEbpBaQ/NiaZLkWGNJzDmgeZEZLICLe29O1Lbsau10VcEe1TyjHCYCfXYdDP9m
lDT0opruWKoBDUEy99UPT+/cz0Bi/hpM81o9SH2oH8VImyPCyKgaIndVLkITmQsyrpOhyrBlG3Wm
JIVMrse1H+zAaqXZIF+v/RcfnwKXplFCm8PcjO7OdLMWuzLuXUAb5Ny90PL652b26tFd/f7JXlTN
m2llP2lfssQlYMBNNPtWf5nj8PO9Yt5WB3ZTJQqsyTCPuTHnXYzITD7m2TDpIdyTe2elOeWx3OCu
ePhAAaJU90pjZ7vajK2zs7huUHuL2cZICZCf1ZIzQji1lvVjTcW4hchYqh8bXRDe1cXdRIhdytlY
z8vqPOz7zDxDXcXwHZ8QJfh8c3PllvCKaGEKtigCV9Mp2IQhmx1hGGUOd8nNiXPLrznhFOzlmpML
3jlHzLdLZ3AqKkb4V8y1K/+TS4X+uOltZwW8RMk3NZFrFXgchCemXS6GBYDR+g1CAfvZEudDGdvZ
5KC6MxaSPkA5BqGCJWP83yj0i6FH1dadR2dZGnTT+Z01LVp8sWFMCekL2OBUkZoIHw1IXEQ5KxNp
V1HJTRwDWU85ybXFIMzArJLZiZSzDivPS5vJWFZ6Mh3GLRFD6FmUI1es/s5H6WXv2D0Sn4FGMKeg
A44aBwO8dwPdlKGXbVRdGbeuF6tin+f2cetuLCM/DdajY+R7QS4zc1hc3Lwo9f1Qs4d4Mi7o010b
oiYH7xr7cI4EXoS/ys6ejzMtz95Sx8q72rSPYtPfD21hUwFdPMEoE2Ics823/IlWOCi718rAK3BL
d2bXZReFJ8cPCLu/XwVUHE0/n/pc1f4Ctv5iApWzNqJRLspYdFp7lbtGcoez6kc5E3+7ChpUlhhs
zFC+mXBfb7+LXy7DPGJNF/s0WYLJSHAqxTo1+v3I/j9dBasqZIsQzAxJ3g3SGTnMFIyw2yphsMUR
iOl+KEaisj9gA96Puc+S2rPxCDUU6UD8TG+/zkh+VZoIROE1LsaBIfC23axqCXmSrQ8u9Z++k8+T
YOLDxkL13uV2Lkv6YBp3LhN296gxB70u63T7x1fBOZWBPVKWc2TNe0VE540zUvSxjLemS55gH1zS
nTRt9/vf5z1SQaAScj9UcGcFLf21823967M2EJ9obHYe29giP+hLP1/Ro3KPZNuL2Cvs5R9SKb+u
R78F2SzfDZPit9dzR7p3nLbzuDV7WkdrTgHjGPYHeM9//FZQSvxLsGtAt7dXmZj6A6xYOZSfrsWF
0NqDZVO8WPTqDi0U2QdP+Vs+H/IOpwCDLwVQx4OBtfTb6+GSWdpuYXpRdd7dlGVd64tDGUf5SOtF
u6kzVF6//+HeP+9cEhqYb0feAJ4U73n5XIqSfBhlR00jk0OjVUw5RmhvUycI+Z9eiucQWg1ZMFpd
tIBvv502bKvjoHmINOHXISoW4A8MBMAfyo9+uPevFg64WPmwtgp4W8jxd5diC3PWka8baUlGSzbr
PSfqOwjff/hyna9jwT3yOPICuO/TxMoVubafSIuQJNM82C6Hy4aY0A8Wcvv9j2Sf+WgWcraLX7m9
776Ojan46mdNtRtia7ysPjd346X9lN4Zu22X7FW0hnhjX5MGpS77o7dvj1vU7qbr7qW/64dgfi0e
OoTe4WmOSbyN1+hxie4v21BE/p5xbsDU/ChDGSXBeZwRVNtuC9Zd8eP3P/8v56s3rNyvb4HLzK9v
gaPd299/Oe/icInVrnya4jbqjwQlesjcAnEr4PM+O7s8TqPsWF1YH7By7xSz0IbnS+MUAQTIpsvx
5+2lB+kzcybWfCf2204953Synryr6rNn7IsLGjbHzQtLl6n9df2B+c+ZMXzzpc+LFJDpL0CQLf/d
lfXeYVahAwg6V+ndepXcjid5q/bLlw9u7vulijWK6/iIM7Eyx6zBfPsN7WGo80b4cmcGL13QXpqB
Hi7hHDWhH2/79MHf9+FHpmC/ZIl/+3IcuiB2kaSwSr69aO27+Av7nF8xoTg21/ZhPCQ7jFKvnYN2
NI6//4rirPt6fzV0GZw1zF+OWe++oqYVdo1jrNwtobO3TtpNc90frVAFP8d42c3xHG+hipPADPsg
i8sPXvVf6pq/Xx4EjjR1cSb4335ZDvRuIhhn7rKjc+r4suoiOTpHLxoP84Hd4cq9s+9sWt4kOQdb
qFG7/cx/aj/MW+/auXaP/jGN/Ei/cI/2B3fm133+zUd7H1C1tKm+bAN3RqVxlsUpGOpwGA1ka2Fb
op0IkHkkdUBZBbN0tt/46N6cF6C/fQBwauwRHcJJfj0of9n+XdryaKDgHKsgPZg7P9J23kmEy8GL
i2vtSXuSF+NNgvaFlt5tcmPtxIV21KPlsnlobvuTdaCg/GBjE3/7TGfKEzsGbF9ZO/+mlsqMakjG
AayEYdvdej3eaN/Ge/uivylOfuzdFLd13N1sj4xw6xf9m/fBLXnn7caK4wJJEk7EERyhC0vb28el
BbvSgBe0eNy1x/6YnJjGRT5Ljdi111XUhh8sr+8XAFDTX6Y4CF+xXgAKfXu9bMoE7bhV7tawCb3b
8tB8sAv9/XCCshXBIuQsTCtL2tsLtOsAo8dniIAgzLuz3pdGkiaqXZFlxQtKUcgNc2I5//1rf14g
//ponX8+7IqR8yJ6x7n73QKalx4GxSvzstpp2h3zIuPY2W22++dXQeYKh65TmfnOu7snc8pe5KRW
lOElcbIlDnscYv/pqfXXo3g+iJtI2zDmeKdstVWRCaJ7yeSj1GG2oM9o6Xu1//13ef8kcBWQbayu
UHugzBDv1kk50sadxhYlW78p4I3E2LH/1QGTc4JodNnd/v56/+EXQs1kcTqxiA4gs+jtg2Evnb0w
hTUjozSmHSnT853bKPXz91f5++OH+OT8HuMcdq723z0H2NtXNL24Cm1scSPpCewnuxsektrVbrcC
GibzPBpVv7/q+bO/ffrOyxkHVpd9lTLj3b0kRM3HIy0jI2k0Nrx/mRQn1iiDeiYY/del/pFs6b+K
kd4ImG7mn/049T//QNs0/LGb6h9fR5RC/x8ImCje/3L/zwKpNwqmq4ZG9PfmrwKmX//i3wom4086
DRD7jHc4xnEU4P35t4LJcP88P+kc8tBDwMGfI1P+rWAy7T+x7T17rFNyIIjjJ/63gEnofxKlQ+0N
3efhzEhf6R/ol/5Vnv3lYSEy2zEofSmEabvYlPRvXwSPZ0Wr1/RrP4EpXlTgpdV1Cx/LAbOeMI9K
ZZ1DyaVjZQFpq7PFWdAqh/62CDYCgEu5Z9pdO3gXwddP6+2ixr5NLgsBCuaHem+CiVl04F8rtW6F
CqYa87WHfAEgzYK2wWCIE4khVIvlN3TBZAVON/jdl1QUTQnnlhh2pnrIUakKuMhGA0/1IlHN6eQ9
WFraWNRKuOON9ZVvKRT+u2mzy+m+z/KJSSAMpf2EE12Jg1GjzObWcWWCiwv5Qf5XWflVfrLAhNcQ
LzLlxH6lGqxJ3LQodxiiQBekYiByVc2j3sVqtfrXJNOGfj9ZYu7vbTxh2jsfini8aZ2qfNZw53WP
7iKG/qDj1ttEteekX/NqmbowWQRHm8qpcUt1U49tx4b7KvjvvYisUeuGyMYWZ+dp5YoaYcIxnAAB
XBpu3BmSPSig311M39eC6Sxk3C/Soj6Do3RAGfWN+BpIu7MPA50iPxytbqRQSicHzKYstCxSnl08
DcD8V2Zi6GSajb16bQncmL5b6VTU122idOPCkEP6QLvAaXBEM5PvxIoM+d5Usl0eW8YIPiRgmq8D
WSK6t8mvlZ6Z1sms+tL72UER5k++QkF247Y40V7oM38pnojhJQNvdmfzVK2d9WleytbbWV6vvlXw
5mk81knBgI6u3Z3W2OgnLGO2gJ2BeZOYHrlbMPzOFGNh28E3W3ZGnwSb6dkvdi3r+60aUhLoVDqD
DVlWsSM2wzuTDal764pEWQFbwbDGq1fg7Mb/wiE8bRrxOguPEhirlPmeLj/t8Q0OGC84Rts3vbt4
ZzZ0Ao7PY7coh7bbQRxkoNgYJq2AbgAQ+1pixm8wX/FPo+hWrIl0KYZ4GLpyuxprsLB4w6rOCFal
GXacydovrvPJaAvsqfFpYbjWXmVuleSnym6hRfDJk+kNzXrBrN+DYw7G1jFe0Bp2TrDpxvaqz61n
7hEk88LoeJE7VyVW6Rbqdr28q8AhvOOyaDYTmBKvhlBPrTXdO5bsd7KUuR3JrCnvSpdJQDAnmi+C
VNLX25F1tG2BctyEcnosQNF1H+1AACDR9/vG3uALapvJ8X5q18Y7oAgwnmWvt7T/y8a3AGFtFBjH
oXfdKrIF0EURCsjUIZqmKSfTZZmxrS3zMiPVTlmdPC6NnfU7q9+WR0iIrNoTZl58yrKGqYO3qQ5D
Pe4JLkwTGoAgc506jRiWLDIoq1K7LDkirIHnkRIQdIXEosWo06wMCm8dvFCplnk+MVTGA8tteo8m
ARPyxJtQTTK9XKwHwjL0ZS8nwMVrqekYBAIEVhucajJhm14Z+rADg7Wzp3lWs8EXaAuGBDTYvWgD
Ev3KXV6WWxIYrU/5ODLxXgho1e79bp4PfHEtnura+2owIm+PuA1ZDje8Yhibe1bhhrKv2zpOpVDm
bq45kqOyQNcV5K2BJiRYBlX3B6maGbTRHYmWF2NXujJoETwh1qk80b6Iqqkv6GBZ5i2uikOzG0An
mVqpsfaDTmnyK9Ny+1M1u6zkQjmTu2+2doGozVMmzoMlDjOrfPulmhYjiz1Ddt5edlDLl8VYw0uZ
OJmke0ah/hP65+bBSgfuVr5orbpEK79tsePO4DUopr181yt74YGvsNANJaIUPCV8yKLseplbUJe8
1BB/MWt3xOepdd2vHmzO9GXQXGhYcIQz/K+yori3E4BFIBDdlIfFkYZ9tJSDbZKdYnp4XatGvy9Q
kjE6qnMnP2VM7VDREyb/bc5Milq/WNwmxnesMG/0Klv47cAxaMSDRmSRtbqICaZh20SkT+O6hkNX
KOtnt2YWpecC/guCPhtFqsAAUh9+B36h6NbbLLem3A2TapBTwVlVJmhgxm11lQCIJuscGiCbtPnk
lW6aXVjFJpGObIUzupfISrT+m5emSWri09L3JYsC8imT6U6Vtj8EBE8RrPrQoCcsGv1x8Po1Jz3N
nnPwbgQqjKXi2SXA7aaHW7EOzVJW63nMO1Kb5tZMCsxaD2nEzlfU6Avyarqd8QJb90h72B8jq5+n
PMU7QCR1xMkkn9dQmIW4qxwPcRgU+lbESikGpEhX7O06HzJDHa1cGniTuFgR7ZuJ/Sx0Gax8sjzp
LiooKhMqR0+1zdjbBp56Adnrg31Jbk02ofxKveKpaAhOyYMcGn/GwcDHLEME1IAeQik/JxbhpyTF
prkYCro3btwkrSprRKqM+756G6CVF6S8YTX6EQmiDKK7ivpzXuaQyVEF1Z5ZZ9fNoj2WOcpvJmsA
w4mKfXDt9apmCpPAfGTVfGEN0+CdBm1daMqISvLDbZAy1hq6qOFUbLHLDUl4xhssYAhdJEPQ6AaO
1pFEngI0RZ2kbBLCptogl1JoClCpwI1jO/LopqxNYvXd7KqsTM15QUe0DlezobfTzVL3i9PBD8qk
/9Ii5bLPEVZCXImp15yLTMvH4haVQFNHwJ8uw208eLf5ljpWWx86yJX5eWwK/UxPok4BDJBqlcdV
pB2kRSrRVd/ZiesgaKndc0h0b+XJBfyOVseW3ZfJc4LcqYurzHMf0LT6V9w4aLbNtepvrTslHfK6
TuXzy2KDTwd1lqTrhd9itQ364ZkFiFefzV+Leay+dTWwwqFs8Fa9VA6v8THRcyaWNT2/5RZHYQKU
8TpynUMxIfi9WFPTqk6Jhs7uQIDCNj5VPOk8hfCn/Rd8Wu37vpqwuKZZIB6dysjLsEbWYu1bZsfy
kBb2OocM1OeOJQWVYyRmZDRHw1uk9kByfLPcLX5jgyYsVSeRBlmZSTNpzNBL1WO33GU6i378f60I
an/j8PD/oHfDOU39v3s33P1sp2+l/P5H8/rHmP38I2zq9E0ddP7n/yqDDO/Pcx/7PHUl9QFrT3oV
/6qCDONP7D6xPSTtFqM16p3/UwT9ec4MZchIB4fkVEra/62CNPtPfB1+NVeonwReLP+kCqKAelMy
M0girYaII94z/BcdTJ/eVkFCo1Od9y3HHyIPzbRZ0ytfrKZ5qbqtqy9nNiGYsm1gML2gzVMnJVT/
lEH4DiEGn00X+iQ/8OZg+5VHnBymHEYTt26K7sZpkGWuiEUKv6nu2ZltP1Br3jVxMazyMwjE4sM7
UR/FONxkFa7CWfJa24Xe71Zjsh4GV2euO2XudDWaTYIbv25u5gF7Htvcu1YDws1eD4SWu1u6RMpP
1edOun51nFAjr188t+/Wk7GOWh9BswIZdtKwDoIojhQiVTlwk7lmMK/b+uSFVgH2oOiImNvlbdWT
jbid8W2dtF4YILtCxJvVtrzytdXGwkZMQHCbsW5aME9a8e0cU/mio+fRQ8pFkt6QMPufN5nLp66f
6nWXKn+8LrwalNdDJfHajGPCLuj2Dd6n5HsdF0UEfNDIprzNGsNrYrMVjReabSpI/bO0ZsUOzRhJ
mWb+p0IOpe2DzFXf85XkeqbUO81DUl5s94uUlKZ1bdPjJ8iviZeeLxORD6Q5MRXN5O1ZlXv2RnN8
GeRMUeA7tXvrJE5/XU+OQCc+bKDWACt+S7D3UsAS6y2KAYTM+dfeZ70lkkySiyVHCqa+XICQ3c01
L2tz3qa9vs2pFU74TeNTmHmTQrLv98au192OWITOMc6YrpPnd6oHubzbqm6RBzlTNh3XSXPb48BM
F/rQEsQGp74xbdGKTEGPK79PkJG1cw2h2A5FHzq9ZnNmQenR7m1HWmtsp+Om7TVb6uNlUTJTv5RO
rlW7zHFahSoHEDJiNFN3kKlCe+JoqeXfvDXnkJHxObAH1vw2D5hbdkbcGQXHizQHO4kqZaVeWHfm
1iC37IwxrExTny7XPPNhoKTZnY+e5drGXdur/qBVS8MxZc4LI4BpPoPx29il2kPTLI69S6mF0Auu
2pCf+mLRvsiqG9UukzQMoZsglS5lCz9xJ6dumB4p53PK2XZcl+dK5lUbQryN8qHUkOMAUyfDSS3u
XF1w8hLzNUiqv9z0I9KWY7fQP9i1G41nnldsj59G4RfWK59ba/bw154RDTxA9m5YVyQebiOa9hMY
bF2Hqb6eZyndqiS9gMVGHpilozySWwYO2kMabRE23F15bfeV693gREg1ldVKM0/mBvPHbNfWjX3m
r/arixKBlBJEDug27ErH3LrIBxPLBYCXXTc7mREDIVTZQZmjnu994t/okm+V6q/SZNbrsEymtroW
0OntLkmNUfwgX1ExMAFgGm99Q1LGTkrV2c4Gj6XCTlbyMPCWalA3DqU+HhtthP5t6/P/FWZTyAPB
vl11JSBk8sOi90NzLQxWnoNisciOA+d+NnwQeRzNeI4SYm7n+Ze9KJgsBz5OD+5EYY7JqlFpkW2C
7kXNgCAQVquU1r2VcywNWmkxvh/U6n22fM46Ib8+/6h2OZYl5+2dnnaTo252+9duTezXtUCcGtXD
2nxB48LVK2iaNtKymSJc6cnZdANRsQWxlbTojPEGxeLYESw3mRwLfgkLwU+XIHrdWZoab4Q9ApX6
W+teZ/Om/2gtTkUH+l9tz/qd49DVkLX7E5jGvS5W7ivY+tR8yZymf8UBTU9ostAMoqC3X3NhUGgV
XZPbKPUBWsMqK/GyMQYPpzmMnH4kjeDxwZmNl7Su6WAFFM5YlZmbLemnbeuzv+iokrPG0deQ95d2
Ra7SnMRRtBUUHubkeUcx6VCbpbR7eSRbI592SN/V50XHRvrSqGTx0EL8FqhH+0U7zj1lY8iGobWR
mVjmEzrLwtQOqWgIsURybWj5ucnXXE5roQsoXXBzxCM8bCE08fxYEa36Uy4WmdYIw9e72UWlRdGu
p0uYJpP+kGW2fXQSSCCk0lriHyxjSK5mYZk/+qlcUPwgPsqD3hgJqR6TXK0RTqZNQ8xDOV6KxrHr
0PDxDNhlg9dcT8skjMC2V/OhSUucR2ZT4G5JhKYlyGWo+suqRaBJo7FaP2HdZVn7UfqTH7hdUrAW
oSrGIFqZZn3RJURxB6XSxUPH5ZGlEWaf7bZpFRdJquYlQOs+yHCizyexsau2B7TXwyevVM6XXJM4
9Jp+T5BcIitsJMw5eypgM1nMaDC9CNZyfm/VQ3m3S4fvvut3G01FcywfNr0nmlLvKIQ1eNDn0fTS
q8VfjHpnlklx3a1d/aUdq+VLXWriiXamX9OfF9XtROMTwVbjA02qbkrceE7SuYuF7KtHY+xyaEX0
t+wxXuVCVyZaduzzvMEQxlo1TBxC+Gd6NQJZFGtbK9Y0RodnG1EBmYmXGr3oHxR9jb5TizN/mt16
eGhzGwEPByDaXA5a9gqsevFuOASMdDCHjEoNhR7bW+ttBXIQ4E09NMTkXk8K+DKolOzv6NA13wrU
4jVSBoTagTTNrgj9uQPzbqsmyXmuXKaWoyGNLxY10PeyPv+UVm/JW7AbBEzpyLQknBup7lx6gN9E
usrHUvoSVMqTnRm29B/n2PM3Ye6ZVTXXtIe5s0OXDVErCsw9ks7uXzwJVYx4sXwg6cO+wIzL/Nz4
JaWbpcrmB0EDlY68QtJ/OjeE0TDzh2nq+SXK9LK3rS8d63AXeXV6/pEdhNBNrxPlN3liQMp53jhC
GN3hu3TdIQuFanwZ6jUUPm0tz7EOdPq7NQblIfXc1Ud1D8tMAp9Z0pGMNCufbzsxW1bM85T+tO0p
XU/lOmfPdbpMVaAxskbmw0mKgyAhnzKyR2eQAc4T2fdhroh2zXrNuh0XpfPop029BL7WFcVuMxUN
T5qm+Ui/rxzyWBUbsqSNzehEN02rA7W0mxcZelPEBmo365Aw2rtt2lEsO7z3F/ag83Ya6PT4CAVw
6uVZ2qVzMeUCaL33z3rJflvROPTEerUYTzS52hXVrP6HvTPbjRvJ1vW7nHsanCJI3jIHpWSNlizJ
uiHkifM88+nPR7lrl5LKUm4VcC4aONgNdKNq25EkY1ix1r++HwmDxxV0yxVTj9eGKJILxc/yeKuZ
XMoQCVvJZoxj7xrYeVBvnGzyTdfOJdbKEIfMiL0i9B8VhStrpQZDulbVaEiZmBE/Z/AV1MOm0l9l
hAXwPZAeXzhg9ky3GQFm0YhgoPEdaTtOaSqfsmRbF5Ba3SAdfcUtqj57DpO2TE+hmfQg95Pa7t0S
XeETGW/zPsrpKlmrQcTNnm7qrCVTjqmTE2R5sk79JO5XdVM7NlvZMP4CC9BfUthrvVVCY+2XXCT1
DyNxSJSN+dA9WnRXVy7C01SnczfEmomgmTg1lNC5aaNpo3xt1TK9rmol/GGbqfim2TjY09UCzmod
s8ESZ8N2K1CO0t3uMv1N/XNOrHnjp7T8zJdbL6JfyEbfSX+BvPHrwPqmwx8m6FJl8FMNTMuBmNtN
XzU1yL9ONS0Pa68SET1EQY2GXvWq4ifp0jbZEERxCCH4jtHvJb5tuNHYGvQqUih4ilIroZMOL8ec
sy2UpFBEln7xW441uvJUQApcT+JLUnUyYvCgDIjXArgh9pgS0Hs+ZKxiEHnr+gLnqqascXAYI634
QfXBA+JZ0tBGw5CeT5uKAw6Si9L2DdkdXE5W41Ck2cqrRnY0W6jKQ242nvxSizr4PntLPuG64pMv
wS3hRsiaDsts6nuJ2WTOF21VpyVcxxnsZnQaL18nYVZonG6Vo66EanrnFTVK7B5aqZ7Vgp6zEy8b
KoVXO4HVsIXu35D+ESjQ/Twhs9z30Y+wGNRfgT4mEGacgWY8KFHDeaO07Ct13JMt9Eajv2ggxCZb
acT1bSTp6gvhmNiwKJL+XhZV+zBoUfldB5oOnYfT+T5vK72kKaWJb+nV9SZ6FTkqXKPs4oeIbiB/
xka00aolUL0xM0e/HC3D/pbGcqhXBspCcaLTNffNMkbajYe8TPz1pPh0qVIdyh/gMNCmbuFf893J
uTO4CilvY+WPjojosTSbZ9KZ4XcFMtT3unaaRz8GX+ImimbHq9aiz0OrfG6E/OPsS2rHxRPXG+g0
9By0V6Iy60cnwqRZXWeU1NrHtgt9hPYG1zc6HkhKuYqZxl/pWZdf1SxXvqs4eRQruw7F4wSFU+EC
rDPtIR5P0dY3g/ZLlcfk0TLCnYsRaPjvqR+GhwFKwndrqGnu4UZf/2oxVuq3TKz0zMqyoXEh5kQN
bXBeFcAIMikH9LXaPSalkz+RMRcWjWUNrCFsMFp7a9OT21FQSqDnpgPH7WaKM/m10Y2qv3Qi0mir
CMCufdbCX8L5GeTB714ZAvA9oaL9JCNa0FJn+GZ0E0yhgrw778S8gaXdNgCfIVxoJvyDrLd9rp56
ol0ONO2mBAxN/mCKlmi90DzH39Sq4f+gR1WjXbMO4iuCYl2/pNefd+y1oWpsqI7l0y1dvcTSjk8V
gN2nqZgh+ljra51tO1tV4cTCDWRBwrKg6NF+5lCVG6+cZrZYmwNcsksCxU2qT7l34UwZfJYybkz7
izaHq/w/DYH6jTRxRCyloESCBeM3Cb04fWXn3saYJl9/COngv/YLuusELy9u0j9E/P8XsoL/sowa
7Mj3UmoXz20VNmFb78kJ5j/zJ48mjU9U/m2LlY2aCYURKbE/eTQhPwFBnUVOMCOp6M9qoP+ICRRN
/WQYODnivsIfddDU/51IQ08AlgB2go0OgLsnCtcP6AkWQF3yZ7gYCBRPOp7D856zkBMAj0uyOLYG
oNCWdkZX3PBV0jZKT1U7pKup6dstVVHwFGCPaA3Kp+i5B/T2m3aS8fTVm7v+o2F4zWad5fR/Kxte
foomtPmpNBRtyB/3c3qZM9aKbYUUN7Cn2gkoIGuLTW9nFZRlSKcEzU1s+96Pklr1EQXOvpoJwawh
SUtauPbNCiMyn/tDS/IafU1mZO0owb09q3A4Vn5Fg72tfNyF3n/OWUT0+jkZDH94Ppw5Wx4QVuwP
RhQkBcVIQHq4Sa3HoH02CuLpfzMIihOY/8yxpaYo6DJ2f8FNkmqJdoqBFZaI1H9u3x9lnh17jwI7
3eZLodhDAU+z4+JR6q7JMw0njLjLb8C/Ig73yzuIRb98bfoGGIkev/Q6qZw/GXwESIcxviaLYzkw
KWCcmFDGA71cauJz6VSK32Bxn2BG5KzaklrZNqZJ/8GzY5M2LB1G9yrM1WcDwvfFoOTOHZySmM2z
y72U/G6KubAoIV8ZZW9/JZGFBXCROsNDaHQFree6QoevkmrK5KZz+L92JMUbux6Muwbe0R1FlZDS
bzdxvYtl7GFcPk6X48B9hXv/lFBaBP/C1RmcvkXiyrdpeKXKPlHyMsETOWmo3GeRcc8FFTqCUbUy
drWmtbSNiMRExyqd6Fh2SgGQ6v2v9mYC8qFpkcABnRS6oBlk/6vlosixp/XbdZrV8YVC8okclmMd
GeXNmsKdGmYs8lTW80wO3h+lCYc61RoNYz+1KaFgVtTsVKJqc+jULYXFY0Lxfe0eaxhpP4sKVSpV
CCCg879/JQ+WCjafLZoajKo5FpWWMJHCnbn2i0jlyMSQQgPR8PGHRKlN9xuCeGK2pRcZvkRIMKXX
rK24va6rIt41QY0KwHCuszE8Jg8/8OFsVSCD1NBccnTMr/zVI05MDlgTGFZbaKXAZ/TamraaY7aT
2vxl9lY1vSxUaAR7MLBurC72h2m0Qg97Nq41BpTZE+RuXXClL2LuKnlo34G9O1faikCa0CJOVyOF
TKCYZtWSydCtOwkM9SqsoeOuXubt/48y/s/c9PXPdbuT9vnnryRvi1+vo4z5z/xFXZ9Fi5rusKSp
iv2Rxv9Hsyi1Txj5EEEAk4VE/BKA/EVdJwLBw8RAmMjnnv/Y/0QZM5DdwP8DESSdijSmGR8JMvZ3
AqpjRBcIYQC8o9GDhbzoo5OFKUFLdFzSU+3Bq8B4cCkM1+T10dPCinn1bq7/zNPXYcTLX/f39P0z
HLsagc2siqfFbX/6VmaGlXuMcKLy0O7QImRjWW86/ZOfju0ZLggl7td2BDND+FbwM2/HItsVlaGd
qih4VFdqIVs/N239GxeAZBdmnvKly0sUA5E2mjdI4HWsRkGyxHTO6+oJCdDqxPKFuk28EolEWIZn
0+hnZwmNiXeBSAta5Ru0NQ4ekYAB1dNxnLgESuEBLByFRTpWjvRFp9NYsOV7XXzTQymAFuh00c37
r+elT2P5eiTRKDDxP26G+69H8bwBYNn8enBvfMqqtPgqqeiA5EO4AxaROp+Lagdy4pgpT/wv09/q
JkQPVwEPVLtxFFBbnSJegTXgKW6RrET7UOf+V6qPNm3aIUXWJglJ9E8Z7bpSlHHphlFHsqybUGRp
udR+1l0XAU1vHXkGimU8TcBxAWjK5G5QG5GCjIjsz2pYF7t+NJRzLoxkz1HPz8xBnQwHjCvu+n4Q
P85JIOjoarV+/01p+9HNy0QibseXlsI11WxjcaJQRU0Kgo96rQ6T7WKMRrLbRlgLwMaGrjBqUXEu
ylo50UhgNFor3AnbryZIVUQemv4ZRMZw2yBbP1FwJYJPRgVLjdV7MoX+SVqD4z3yg+eDe/FpKcgT
URL2EWEuu4cS30LrpuPbm2Wkm/jR3q4bnEd4lINrmQLhFUoc1xhUwvtwwqdzcsRJElfdEdep/XPq
5cXRRaETZvBfNAro+1OsScQUxlQy11PTGBuheAbcv9o69n3mv+bN43INYttDD/UmjgGiWtpJHBF9
+j6uv6Ia1vZQaevEhxZSN8awg8suyX+RCKSa553FdTTXd6S/0hIvP/b2325zNEHj1jQT0sEJLl0o
SRmCK89zHOjMsaRakhSnvoFAADBpj8FP0Kc3qoEbFcy0poATPZ2BidI/tyRoriy9OTE6GxpVxN8e
uFQvvYu+rcruzxn6j5HzfpQ0fxpEpfTN0G+MexXH8f6ngZlk6ZWnwnXpJXBKJ7yYtOyskT1URvuq
maDXvUzKDx3a/3ujlP/ergOLxfjPRzgBNEYxz6/P7/kP/Dm/TeMT4bjg/m2bkubb2UPiz/FtyE8m
uIO5WVtnonPf+Z8kAQodZhsbOR0JiHGItf8+vfVPXKC5ywsseWbP9o8c3vtrGTNFsP9EzFjfanOL
23LChEJJwDjZJO7pwwIFqslNPCjNyau3ceDQ3l87/LWov/gP49DzhVBo1vu8imyDOs51WoqoMMRJ
+dg4ybCj3687C4AndTSLA5N+f0Cxt3e8DEiDJ8ZQ9GwAdhLzY78acJgQc3CaCAp3gKydAdlGE/bN
GdnE6MhQb96gQ+RDboF2El4gzSP7Q41jEyUZCnm3LQmn62wswHAXwd37D7Tok315IpMWFDpkeYV0
pM+Hw6snonLrI/vkEDJip7jOLI/Ck94r1S3i5hK5RZ7/8vCtDFyT8GU7aFa7TTD1fUTsb21NbUqe
3v9BB94wc1fl/3jB3CQWOw2don1ONl/M1gl6x9UAs8qcqgyUbJDL/2IsolQaIolbCWb3n93H/jvN
IsAztXSsq6Ls27vCwp8vtMiHH4kvF33ef1707EfEksRdETv3/cF6Apsx7wtqFljMn2mV491J4dub
KlfyC9F1OeYAojyjw2UgCavBgi5V5DbUoEntKxEOD/ByWzdHyPs5apJxa0JS/BC64uU30oPDZKNL
m2vpMuSeDUonLU4Rj6ToSD0DpD+SrPbjMxtOIXpQ1UQ0B/5l/02AnGyBwsYE2aUcfAx+UOcTtx0z
kN1PDP55GLze4Tn8uWgvNofQ4aabxr5EukbQIgmyTiPuxz/yMapO0RZQpgk009kAStRv359Yh1YV
RTkQDDBHmFvLvkPdLPqo8REqqxUNDm7USGvn+GpqbTvL065ERKLL9Tsg6y1kphG7iKreZTB5UIzI
Pv/VCQTs7/+meb/4O+x5eR3MOu7lQIxmeylj/63TXlJi3hezV6bCu4kLaIYFLgFH9pMDOzIkHLIX
giYzut3mX/FqO6Gu1EPsB3nSaEq66yHy6igKK9OiH0pMW9LJ3o+PPxf9t2iYeTiubosRvRITlBzn
SdevqmjFe0TriJfP+uOjAJaD04AMlWvfYpvsicwRXTom3QZSRW4BU3/MFXv7L0Yhca+zMtj5l4nR
Ke10bUhL4XKB6a6RYoUbG2Xq1fujHNhisTBC/TprdclfLy7Wij7hIplysrxoazQwyitvhFzUK4r1
8QdyWASg8LB0xc1oselZmVZIpaFJJbVGSK8QideZh1bh/Qfav3G9TG26igldmHAYGS23LRXLl7Th
+uemtSTBRaFhBXR9gy3OOq/0WzrPQ+rn9nUXOEc2zAOvknQotyeezTDJU+xPdxsZBAAryupmT8m9
EFjEtVMnIdVmypHDaj6MFut3zhTCEKM0hA3V4qtZaWw1A0e520X5NqHZb42lKjVuv+WGrZ8hl/xP
1+8/Bv3zylmOyFlAoYeIh1NhsYEKJ6djLmnotgClOmOdaxSTkXbkuQ69QmoBNilYDnwyS/uvUJdp
Oem9BSQp64xd7pmAvLGNu+zb9hjD6NA8Ib1DhxQefnMuY38oH1hWJ3vFREko/VMHvwkAyG1/QiZK
O4+MVFnpSpzcVZPfbdH+qkf2kENPOjuiIYCHFUBvxP7wed6YmWx09pAUKYSFG88FBYnmItH84shL
PTRZ5gsq6BWyd1hf7g+V9So2UALRBgXuq8HLvoz0oawp9f+WXnRu0zN0ZMC3c8VSCZLI+nLRnJFe
+wPSOKmHdpebOH2kxjaKPR1Nbik27y/0Q6NgzEeSwKBlAKzR/ihDTEeP52UmZf0iRVzT6Fs0FNYR
o/a332luSKBYCreCxv5lEQzNCaolv0CQnJfyNlID50eb981P1BrTyfsP9GLdu7/GLDwj6aCaUwC6
vmS6ofWueFRuMMSGlup6IczLtRGi+wfDSkLc6Tuk5IHdQ39MRWfUGyTKqJW0kvoIKrMufIJgiGJP
OjmC277uTGUlnKH5HapdAlCoL60aHVub6q5hpOm3uIef7KoyoYM6d6rwAiqjEa9pqO4Nsm1K+RM5
VGKswoDWU9Jp0kTOl+vizhsbUNRx1sYohELsnbZNGIrvntSa3waH4hWCoeght3tpukXBr+b36rL/
LLTMvKORgJC+QTxVb31+8LdAmdp0oyPxPXcsxecRqaaeedRg4jXTmn6ont7zCd8AU/hIQVEirNUk
Ne0jDKQDM0qjMYU4DRdCKhLzXHgVryRDZOEhphqk2YR+kbbFE+Bj7/TIV+YvWXxkjfIwUYfDXfVN
831cBHkNmwLBVRePnyNDz3Z24YAKBv98bEIdGIr8GTbmZMxZios9hg4CtcphhLj0rCZ4XMQ0oXmj
oJW2G4+izA6EuYA1QE+Qr6NGwKLcf3tZogf0JXKByqzC+tFjJRHSgl4419VQ9ClCzaSr0cCk3kqr
UAKhOdXHnwYk5hN/iKObUjjNkVf9Elkv37VgOamCI5IGpHlnfPVB28Iwm5wQF965npzRTl3XK88I
xU7BmcdC8ZjYF6VgtrmGiCx71df+cIkzKS2oeUEei946QevwYGTcwxIMn25KlK7jke3y7f7M96b6
DfOQWgOpmv1fmdt6XiNjEryiVP9eY/e0hr6K/h37pV/9qMlLn1rdr49PQ4J/biOQJky8xPcHtYKE
CkU+8mpQhp8j3zJn5Iq2m5pYuXx/qEPPN6PFVPJSzqzR2B8q1qKI+xWIYhFwkYUeIF3HGm6Q4f0a
RXRp9fkxluSBTVuzYZkZNklKWhkXE5+GYpGi6SRd0vblri6Efp/wD1cTnRHhkXjz0Fikm9DSEEyQ
MV+8SNxAcoIwgMEcQ3Ql9opcCZC850o5HUNFHRyKqQxbZla3LDvW4A9nGB8SskyN1u+sVGV24CxT
NOaxaO/gSMxFeDKsnzeF935Kx2jsuEeZo2psc87VxtUQrG7BCOK0+P78OLTtIlMiwUUFcd4a9+dH
AExHZB4bUm8V8cWINGfLhVl+//Aoc6cfnvK0yMFAXITMGpZznVazPQWlll7FVZzvJrVO/8XDYJzO
OQ7fmrrgLLt6veXgYBnVCIFICpLWOM0C3TiX4aDuPv4wRCUEJQ4XXUjW+6OwkZEBo+XSFU3d3Qz0
La79Enno+6PMG89i+4RlO7dakFQmd7t4FtGr2AUminC5yXMomulvT2uvtdA6z/H+OzILDkw5diFj
PnltTo+Xds1Xe3VEn4Y3GAzGAWM8arllbx016E+qQP94ZmuWaZH35qYxo6cWG9JgKvTeUa9Eqe/b
5zgIIArF4nX74bdHcxr6Omrn+ryS9r+RwGoS1jp3GTvBJQ4eSHs60EF3WzZ2uvKNXj+SLH3ZaRaf
iwyalPPM4/mW0o7Bqa2Rt0WeCZufEBuFWH+gtN2cKSSkb6ZCm36G8aTdamOcA6Tw227X8/tOPv7Y
0A1JJWgkvbjt7z/2ZGAV6hHiuWVYTLsy0ouNFSn6PQ350Wr0mv7IUjgwSeedQ4WDrEsqrIv9N2WN
eMnEU/uVmtEipcutQ+X7KzBvJFiOUG7ef74D85SKCNwySrozu3X+96/madUNJMNf8sRIZbd268CU
73wJDUM+/ouRyJ6xnUgLbZC+P1KIQYRnJQOhshrAKBQaiq+oyz4nbdd/OHUB99ii7svx/LIP7w/l
O7mi+SZrulTN6xok073il9OFtIdjVZr58y8mKQcXujFqS4TZy81eBLoDMZ6RKr2LrzkVbm1LGal3
0lQ4g15w/FQruaN4eUxMduCYIcVFjms2OUPLslj1VTP0McUVrGuCwf7KWYRrXhJMR6bHgekIMZ0j
iwo6d1J7sepJaeDajXrTtS08UWxlerRKol9fC37VXv/xDXo2czcsEgi2hiJv/7PRiMvFTGfPlDgF
cBbMHQ6gKFYjDmmbgmzKkWly6BVSaZkriZS8KOftj5dMExgHaQKqrMrhC1qB5KRvg2Mr+tAoSIlY
0g7iG3N5uBFs0TqVMe+TKfga43+16aOjd4ODgyB/symm2WyWi+xBCtIGuz/uobS4jheyaMVlpWKD
+fElTNaf7CpPg0R6Meey3Cg1LApxROI2e2KGADUGbHbXOB8f0ywdfCA2wRcZ8nzm7H+bwGwksRkB
/VQg3IBg45zT4CSOpIvnH7xcvkTx5HaoxpFjXey2VWXHxLXMgIE+/J1fCX9j11a+7WgSOAV3JNBb
F+eV2jMJc3k0Q3JgdKI3wgPOLfaPxTP69F74rdqxhFM0MElR+89h6+hXmWN4Ry5lb7d5RMm2QfaK
rR5g9uLLqVFLf38tCBc7G0yQEna3Qd4mJ4PR+UdOzLdbIkNRfp/1ZvP+uzhR+lKnj0RMZKwVTKJW
vUGLLBg+8Rwqg9W43ZwsB30zlwyPhCgHRubeQkDMBsIkXap4YclMUpntesF8eicxl+BbRK72V+6g
6F+D3Ag3RHt4x406VZyPLg0uhARglGmoolMj2p+vDnZJY8rtwm1gFc8t6+GuwavrdMzRN78/1Nul
AfeTYIQOUcOiU2Kx1iH6VCI3SWlZSmtdx3DdTvGd+/j5MndZIAggocuaX25bJFkLvMZ5IKhrzkqM
QlnxW46JDg48y9y3YcxBAWv9JQvzKvyw82BkYyYc1xOl2ckSahm+ROqH9y2Hqc8uQt2da/uyiCJk
jn0VsDnXSyd1g7Gq4zpjhd1mbU6n73+c+UDc31EYSgf2MiNhSEgsdpQx0Pt09v/AgL7Gb7Ft7S9j
0LTPPj1cN+zRwaYLdO3DBxmDUpScZUwcAkvNtedbDmZTA0lOoFxPQCpnUqrif3//0Q58K8IMJCl0
FwC4tRbblTbiN2jpuLWZXKO32ApgX1yn4/rfjMKWzPWJO99ylCKXMQApRqkyWHt8NiQMaTIdGeXt
fuiwQc1Xs7mySm1mf7nWvJ4gpkfOpWwybUhbAlF2ICnDC+iPbL0H0nbshlwELUIaImxnsff2VM1w
EGSOl1ZeZhBf1GyjoI6fmy8d7XTgBPgGo0Buag26Td/r6U+uqs4MHzGrE3ggyUZWov8S1fBXejGa
H84Tz7s1EFXEAOyc9iIMqmQ+mgPxMoy8Nt2ZOYb3NUalR3att5Eko7AeSPhQLuVl7r9xv/I8rORZ
g77lywd6vTLEh4BsVgmthisOyPDIJz4wXRF+zpre+eWTNd4fcLQbxy8ABgD6lOpFnxjTFj/08UhB
5dAoBENzQoFb25uuIl1pcCMOpeHGVmp85Wc8tl57bOUdSEbPG/HcVOQguqBKtP8scAKzUTRzFSMv
zIuUHv1TOWXFbY05D15yoZ89YBlYrKo0yy9wBE1+QjqAF4DlZX0BiDQ9sssdWD5kGmalGLknUryL
KTNWUFghsPMxuVx+MVMrPMll2dyazaQfOdQPDMXhQ+5u3g5Qpy4+o0mnm1rpaDuitAmu0qhOziWN
y9se7uyRhXBoKNJQSFFQCXKlWgxl5Fb2pwSHFWT53ZZZfTJGmBGjc8bg7/1t7sByQHlKdQxRPlxL
Of/7Vwdf2yswYUAkutAoql05DdFloNDwHnYSh0gM/z6+GqiZkmhlz5uvhYsv5pjcQGgVNsnKe2IT
AYndSXWsjux1yzfIOxNcuPFqIHlBnnXxVH0jysaqGGVsKQSVTSDXqu2HdwAzP6ohfLFXItIj3T93
ciynoBwp+wEzo+BN1W6lxCqsiBpY8Puf6aU14vV5Pg9DKlglzNKoOC/x+1lTTx3ugLMME2/AVJzE
LcybMFlPA7yeytpMsKIGjOhcEWmAjT0s4nx38iusL/MPv11+C0c8WXnBulpmUHQQG5NqUbwVWZKv
aNnWOeYb+wTH1+aD02XWyM32VTrfkqSQvfyQMmti2iRnRVURnTkyqD/XenKslL/cPOdRqDVQaH2p
sL/0NL5aBEaS0MnN0nfLWg5PGojJh9LMHt//hAcGYUpCYKFxmMW9fGtj2QZFW6sY0joWcJcYTzxT
hB8NW0jV0apLkYbbN4knuTjeZNEDH+p5YfhIlRtJXPtZgEg+9lnM5b4xj4MIgX4G1BZcceanffXK
dPApPUVtw507an/kKBqfOvgWT5PMgWdOulX8buC4fI0Lz3kGels+G+EMdUK014JdQb7Wudh4Z5CG
c2u8ZsMT5U7tE+ss6QbVuovTsYAIi9U9RDkvVU79KS/8nRUWzXWrdbRFhzX1oFNi4Ow8y2Cezq0x
xo8ROve0Cf1R2cELNLS1Mo0YZGYslZrkmAqNbUgrq11Xel+eo/8vMZuUQfPNqDzivDQZWn9XgNet
Vpwh9i6BLPJct06CfXaXRvjN6DIU20xNYh+Gj037yM72FFWucoJS/2pw2vgS5vh435la3q4akYsr
PEXNepvEWaRvk7SaCldTx6k6Vc0Ei+4hT9OHvGmDW3sMC9wU4eBepFVp3GGzqz0XvW7WrpWUM9Yk
0dL0ZCB08Ta2GJoLAoL4qbebctgC9DZh4TkDINIy8tj38E/No9MoDhIdnEFv+ieeDZt4a9gDjqux
qUNUU7QiS6HRy8xeAzAKuhMduZX/FWTd0KwqWaQWysku+ZwOFPLXWRPOZjJgMKARKQpOo1KW/XOh
Ftq9MfY0RQBcdEraizLnzhSDrE+DOp9+BHh+E0A7AyBotrfqRgRJfG12FRT32hvSR8IWUM19VOXe
agQdRNtOXFjlSoRVr7q+nZQXWLia93qeQUsZhIzvVf4387zp5K5WYh2Uw2CXtCI1UQec0fHY/iNU
zcm6SaeYwIDGr8DN8r6v3VAtSrCDpS6/e1Gm33deWOU7H6A+tCfcK0ZiZFH+zPwq8C5QVk0w/A3F
uPNpEho2ehp5D1Y5dt7O0orgi9W19nVBC/MptBfnNAzM6kwdQR4byObcHi3206h48p4Ufi3BZVkx
jUpG01crbzJAUXVh2ZcrIwIo6SJLS4eTmszGT3Ww4nBdpMA6VqGNNT2bYIWLDU1bj7HqOQA12jJp
VzaSD3jGTtB/qUQHcLIsiDhhyZT41ZI9g+kNGZH0GLffGC9xv7PuuzqPwMPw53903ZCkJ5NnD+eZ
Y1e1W+JKvkvUIvFcph7EZC+qNOBhcMF/NkNife8blD2bCFZctTWKKHgYSDZkGHdLPAEQ2tjrRM0r
gzaswcZ3KMlmxuMIciXYUK6Yzis7TIcrdBTyOaiAIq17JwN81oB1bjZ5Q5efi0e3Lc8jHRPuK1FX
hnEnEm0KVtIefRZDmTT+KjOj1Fgn0ulBosjYym7QSdTfgrlEdULrRKijxxGdh99XraYX4RT03Qpk
evxYYQhRuP5QignuYjg+JFhvw+XMcHW2n8pJmbaaA/LtPJNp3O8KlIcZ1bq6+1YFU5AzOQBNr+An
d9oqxo0GF+2hqx5bdei++JrIB9fhXZxmRmSDUqprOzyjA1qf1o3mW9JNi8TsXdUkfEavkwwEXzR7
9Gu78kPb1bOqQUQxdV53LqDHabsIaP55XlZ4L3dNxMebEvMpTaV6y/5fP0FAo1piG7gVoO8rZvlS
UXwrurF2tjCTgfUZga7SaNVXMPN8p2+uojESYjXg3+u7SEf5l4LGjvsgjP3rbpS4eI+NPsEZokQN
SzKysXpV+kr8BjUNUsZKnrXQ9K/xrxY0VaZqPp54Q8I7AbU0t8ZzPcB7ygvMYQ0vJYcR4Qylt2n8
0LhqaNrX1/hE9piTgZ2m+TwcnX6Ni6ji78CxJcDWhqZo9VPyookfrSYn6+/GyutufK2NaToJKtu8
L81uxBZeNNqTp5naU9WyFZy1mhiMZykzrsKnnWdQ6ixsx7sYWb/9Clya/g0QS5ex/4c6mPWYZoRN
PYr4mnwac7M0qjrcxkKRvGzNTj3YVkl9E9LXjem6HUM5hV2WMQcSx4k3vRaNl5UzddNadISjq1xT
y2FTDpl5CZcamOoE0slFCGeJMxm03S8kXBNwotDob+NxQK3xAAS7DE7LpjK/pjhDFZU8a1Uj/T36
FbxCLxDTWRx3/eRmjke7xlxo0jcsjbpdtdznQUCCQzJcx1PtGfSnxWdGgDwNl3TdPhWNgtN2ppbq
U4/HsrmOlNGGTYRyn+cbkl+F6dH66gswvNuaZDe0qdRE2Rvm3fisOHnwFZADnZW9YSfmxmdBkQtP
6CFdTVMRMYEBwMkN0mPryxRSNYdZafhrJPnemQHqN16Vqs1vx3QZw20BK/V72Ld5e2KjxcnW0iy5
e0xpG56Gjd0HuOGmNclZE0wGkLRJC7DKxknE7QcvPin7OLwBfNdPG44wutobexS7zimdW1uldZMP
KQfFVak/wRTw2TI2JlveDVg6LV8FcVuYYPEMhbUPCaODPqspn+Oh6ACbTWWb7IB6OTeT1w0mBNGy
vGyToYIcZJnBygwmLBfQwTurMq/lNRMdeyWQ/iL/ocHm9CDw2XEHZwKV30U9xLl3hfdSjwVFA4Dw
twnzQ9lCKbLVKw1ZbLSpaTExnwbQQ8kJ09pqrtTWDNk7NGbphS6DCKOVSQbyS2jW7H0hVuUzg5Pe
6cdaxzt8Y7ZKW57oFb4eyNnxX71QEn3UvjhOL/QTJfYC/ZQrT96eBpOVFFstCHux9SIQZisF697n
qgAjczVGrfGlmDzPAwCaBqa9y5OBbmAo70xVbsQi+9aGnfH7/YD4zSWNNliLlAiiPf7rTVuUEcc1
2/k4g+d6/Ez0VKxi04+vLAmH7P2h5tTW3u1pHor+Ty4tCP+pPOxHq4qhoRsxJtO1UJlyLkm5lpXB
XDcbZ9hW0mvPQr/WT+tinPAaabPN++MffFRECyT4ZiHkUkPQx9gdBGnNNSacnG3ZCONr6Rk0xSZV
eaTs8eaawaNSjedKPxvyEtDuP2oQZ7k+2siSc48CsKKZ40lZNMMHUxSE/6C+YSOR2cKRa6lhUaSa
eZgVmK5eA0CM6FxFFGY2iKYw13n/3R34dug553wBMiaqDYtsyIQ3+9RMyHeT2MQsNDUQx4oQjKYd
SOOSjSzcRlMRXGAkUZz1wrN/vD/+oRf6UsxB8qCTAFqMX0aKlRHCISm3vfJkHL1i0wvKqO+PcmiG
0PZC1oLWISRIi+Rs0aYTN6nexIogL2CQK3i9WgQWcNKcD88QkvMUM6hAIKV6c0WsGnNubLaRdoRO
tJmoClxIiH2/3n+gt69tHoW+Bk42sksvvXqvLogaXiadR8YJHw901XpnD2AloubIa3ubF9HmlhDE
8PyHFti5dff1PTSErGhbPsModdJfcf+2NpFIIa1NHqY3VV3Yl8AsWiKNbrjEBkHZ5LAzFVcgNjm1
a4xlzNwHTa042ZFiyLyn7O85VPIlySdC7FkOuthzcGaq4XWioDEnqT77nVC2KgfwtvUI0W161BpX
tsExIcih164hD5qlQmRqzcX933PGNudInXc6LVvVAGM5OgPjyH52cBR67ijJUeuXy0LWELd9w85p
YkGW2tsaAq+qDscKFm9TDPSmkpihh5quIx5n8WnrKbR9yfmAft9xg0ZrH7O8Vl2tjq2bPNWGPw/1
oX74/6UD338bKm9O1P9zC/xpXT3/Sl53wFM9/qsFHv+8GSQGJoodGPcIkxX2nxZ48xOOmRRqUJfS
m2XOqK+/TPeMT5TNWJkc67pOtot/9ZfrnvMJDAYXLOpeswALxehHKHkvttGvlhk4DQ4gZzbgRuxN
M85iezY5VqEHN9UKz8koWuMUMT1WXlrd2IM+PcIu9QyskLr612gZxX2mK2Oy9Xu6oW6sIKgIb0Ce
BPB0U6zMplSG2xJTOjJPiJ0vtcahJSJ20rsuImUABROE+GZIouxejQHL9NLP1k2Hen8tTA9edGc0
tb7xcrzrtqlil9I1rbHlbmPkg3oO7r+fUJS23MWHGOolFkt28pk8UX2aWJF+MWW4OuwA2EfKujfT
KFh13si9CTux8pdZG0TGIh2K7HNjmgrAaL0ynRMqP7m+Rn1r5re64ek+NmBBASIY9OgFJlxefurV
TqbtNB1Xya3xf9k7jyXZlSy7/gqt5iiDFmZsDiBCR4rIzJuZdwLLKx40HO7Q+HquqFdkdxWtya45
h89eqoiLcD9nn332ssZhjTj6R7ZjW8MfogGEJonVmQ6cT5DSPB4sSsbquIylD4t+LuUPQFf1QqAl
yd+hI2pjgR/nt3o8kWh8qlx4AUcyAisZFZjr9NDvil5AdfLZPzEaotJDq6unZ6lkmkfZUsz70q3F
CnA7DUB/jyP54SV52zTCc2tcJVjpb33Xes2+W4P1Oyx6j9hgi2N8KjZ9Y6mygYeE86zFzDpb4ppa
41eZE0Zw0AmcR1JrHOWTk+p7eeyWBVJJr7dBGZUwjUoM0VZNH9Ga9a9A87Yb+L+NGNOuTA9ZJgni
LK3Cvwijq8vEFiKd8FEMnQitNfXPE6Oue9eTwV8iQz2Ap0hriJBWuKsZCuGksIyqqdlic+a5i8jd
53UZOj4Tfj0vNezwtmvRRrDb7034okPvypj73q31v9hRd3xihCvtO5Np4BC1R2/tKVyeYe351bUJ
SFCHe2FoPwMCzVSS96OuDkHQkOFOC+B/dJNNHQStCuPfOmdsxHhl2z6NpK099DjYeDLHYkgjSytb
SXixof1BEU50/bAY694mPZJtpHFQE1IRKUfqYHtZPR0a3xH5Yy2k5VyNTQQzhEskdeLfiRRuEaTk
CP9ismR6kkG19QjDbaBDG/JSd99W87jEpZtnkFGMrWODNNuW0wRMo7yV1iIYZsCo1fjQAJii/YUL
eDBNlOE+ZEusLQ+GVlllpAh/XfjsUNdEpVMEt0ZaLTvQrbmS9jduZtdeLKIo+1+9vpF2PrCUgsrX
fqHziizWh9U3Y7eTxhZVpSFfBQ/BQ1ssxUWS0o43x5sVk5Uu2G3SMkldD5r/h9Prfmn943FlUnKB
MmaOyAT6nwf+DTMSQ5usJRJBjxQ9E1XYB+tGcH76dzfG/7/P/sI68P/tPjug036p9R8utPt3/Jnp
Ypp/pZVg/RDTBdML8z7y/PNCM9y/GvQ1eDDv6Wp3o+n/vtBs/2+ZsDSrpJXzP+6Ww79faLbzV4ot
bCIsyCMFU+39ixfaP9U9xAZgTsDcwoCU3+T7/1Q4ClHSgAaBjHpf+54ue0PWL3m6DQfCrJ2DRcRW
RIqEviPxMoan9jChErK2ssm4pMndeQJHM12gH5dV85aaq7vz5s1ORo/4d21GTYdbQMxIuc3JaGTW
tYMNcegc98vyi/LJu7dRLm5HVhIFumDtfq6z82vy9s2Yfimmb4no/PGciXR7wuonTz4y230bOz+b
haYlnP0IuBkCzQmLbfa0ZAJQz4AgsZXpceiWnCPAeXK04Dt4PTa6u+1SzMtFMwCSauag7XNX65J0
NLTdpGnWdXE1C94gtwf8F5JgUz/1dnWdNvtc76sbueH6Eo1B6b9mOTg2fYCmKhvd/7ZMxGzhvrON
2AJIROq+W8C3c4tRf+00s0E/EtorfqyiiRYl28gmN/u96kmSrgss9WFBv3a4Ay55ORyCd5QEWLrO
C7TXka+4v50IKMniUGCPLMfrSbtsKN6NPafnQoPXIt3UyCNDhxmN3QSU4FoQmEMdwcqnRib+R8DE
pfWElrA11n2H6pvtNOyYjChKW+MQBfr5YmeTnYaa2MY+Gf3GPK1AZoJE44WW93w17YJGA7MB5BL8
DBCJScp+XogvFrnfUxkS7kiKDKRLJu/ROnrm+7Qu47HM1+ZIAtx6WLr6Jxvov8UdslpsblILe/2j
rgM8yTkaUySI9LrO23Y2umcjO5TG0HAMO2VEOPqEsjYA3oDUxcp1Pq4fq8GcduH2/dJG/WyQGbd1
TJMyoif3m2QC6q/2ywod4NhPzk8pu72maZ+Ltx3JrvghqoxFom3fst/TGM1NBR4voB74V81W9wl0
pvG7z1mBheanTsrhX88lByReBoihfm3EZlZ1iSuns1n6SGtGEzzZzUBcd8bgSCVregAlMF6yzmr2
PkbiuHXUD0Sjw9Za+hezMbAzYGuQh7AmFjsAUu0Rp13wgNcF8kY9muu31Rz5cZZeabvAbOtL7S4q
QTN8BlRLGPvc+a80gM3zso5u1E6OD01ihjVsIxGCQ2lCPHRWgpSeR63LkLYi5ZmI3n3gKfO4zCJD
4S30BLrr8qYk1yZCd3EZCVxOlNThPPd1dmRFw/9gamRdWVimICzHbor0oXsrW/XpjQGRhl1PptpQ
Zmk4Tq6HEOxqESnlUWmXH+yPUtQoaeyD0qLSsz1wO454mzYlH/Q2y46jie2kqrM6EgMSz2I5xcWT
E1NWKqKQuqViOLTm6ND3EQLp8H4EhDoPDT7XA5EkYYCrirBfA7xgLdyrNWTZbethnTq9ph/q0Wkv
VR64n6xLvWg5gjxzqZcib09aZzH2Y8qNH64FWDZM+W2uHT1m4tYeYcQ/ijbYi5xXXQ2o5JUZdcN1
s/IithbPPfvjLK8N0TdF8CJUEySl7fbRnfLl2tUfzlaaADHmlnhkU9+RHSgeU6lfgCa4e0bKy9Ha
PAhZ9DAsTvn+qePs5xm0s8SpGu8qGStCLeOcJW5/hTo1z0zjJv/gCvMKLWpPViMwb8EJ4U5Hv7Wu
5Ekey37+ScdrRSiqu5W6OmxGdIoIwZnExvzidM+5Zo8hYcTJNjJdgEHpRQsxPhd4EyBMjN/Sn7WQ
l3OaVtXANZizeMrr7k215AjpvXtruqZ4BgniECFV1acu9VlQdy1oLUyNw7qr5icHLslBn9ru1dFV
UrRLXFRw6+iyI8gL31a73UI1GWHlOKd2qpOtNT5XQ+eo8L0zi2to46JQIVPp4LjgEWHI5havOQPi
NITINByl05wWrNUsq/uJOesdYnqbDhFIjjU2J+9taVt+PBPNhPVq/g2qknpo7HPe//Zq9nMRVVWd
HmxncyNr/dUb5bzXAXTt+dAtBzb336dpNLkdWLqeMVa8OwELLpZgNDHN/cxDHExPpWq+nGzMdqsY
uqSkR0mQESM1zcspTyl9PQh1awBtjEH/A4Cyw2Bl2pOx9utTKgsQ2Ub7CAv1xU/zc2UI/jC9igFJ
P2lp9zlDvEs6itXENWXx4TAp48BteJGcPrBPOwr/BqQcsKkTfdv06Gp0b/kqYxvM2z2S4IFUMmu/
ztZ2DYg8/TZlcjiABzj6c1ntnZywpmbUxzg3u5GJjp4YMBArsHA+Q2RK91LBEumMfboGsF8lU/GO
KzgrxSFnQIRNrfuYeloSbeheml75p3b1IKgZ3JuZWtLjrIr+jp9NOcPVHNPUPrd9mwSGM5wyq903
oq8PjBP107Bu9utgPExmOcf37JWYJntIcrvUE4FKfOnLz81vtXhls8oLSzHcrEFzDunKs6UG7Z0Q
OfowSxgHT+rB01itBcfD0B25I+xDzRESicwMdqB/ChrEUrh7d55TGWlKV0h1Wcl3TyGlWUODP14Z
iraPmJ7erLLYW+6QSLv3w8aQTUiPEmTNL2V6sexr7o08/VnzXoSjP3zWWcfXwoeJCNRJyasq0g+p
TfMNf8F2TUvdidxmNfZbkIMh0bsh1CdXfs+FmlIiYFWasKy+FUnJcRNvfnFoNtjD+dzBDRI8TUs2
7jjW32c57NbB2K+FdmZIdlmqD2gz8VJ+BEP94Dr1o1zRdxexd8qSD1tu3dy7Wme9L2J9aUvnOat+
0NEx60OsCILvzP1jo7oGKUqldazE+AE26kub+piY90dIPAfZTHFXgeLJ5eInOuxAHEDDDWivfpKt
G2cGVoTCU0cAgO+2rk1xobs3OeXDIYfzGvrKehILQ/VJJPQnejJMU58U3d6ag51w65NdfKzS2cGB
Ufu5ab+qpX7UoWWwVPSiBfNHp+cnxx4f+sF+JNTjaeCB2eZiDgcViJgIfyDuXqGSdGYCg7HsqFG2
Ej66FnE6pQEBqEb2UOfZYevMLu4Z1urEWUd1Q851RSpGXvjftWo2Gc/wuPgD18MkfJ9ZfNMBTdZJ
uuYmE+FU9ek9Vs05ltI1D3PV7qtW/9xk10YYmbYoXdInCb7gYLstKd0a+4wYnF9gdFqg69cx8axC
3jrFz3Jll/0sNPU9z6cyMc2aG1tVztkBwbsPxsEPvXaN3Fylu0LlV/LOfueBd8UkzcOltbEl1a81
D64r+XLBkhO1nu9AfJDLbQFDLhS0mfuf5Un1QcHGz9AjrMJx4VMxgUZZP2qDprQqp+aDB60BIdO9
Q1B6GH33ZzvqLw1tzIOm17+pzrqTYMr8YSnruaHPjVxy7lnYDF3txW6MZ3/qeZTMKX1kW/smc+M2
pu0eoWzfi7vbhUSZ0Vna/covOuh6Jr5YVC9f8PMvx6L8PQobgLu/I6GkvW54rHaqdqPR7lFnkOCu
8H5AdXdd8NjUVcVnpZE3PlNPflP/YkaeCNvQQqERsDzBH0wwF2uoZez3xsq33IuV9nM4MihMpJ4B
WukhM9W29zJofq6HTrWub37ReT8Y7vkReRjVJZVQK7OMC16uYKFc6Q8xM+M7CEOOMWNXK8QyXBOJ
oFoCxUinEq77iOtqhf6SUWJk+XGC3nMRojIf6JTGBBb0J77bG4J38Qn05uJx0w/dFCQ5kYUvkJjk
uTH6bseNrCK74m80hJVHYh7tL0t05qGZXS30UlM7Cl/j6MVDx3GYMV72ylmeM/oGDUeNxI9jN2cz
qKdzIaoyMTzR0EE544n0QvWy5Fv/iCXJxSPiNa/aalSxSyomY/qGtwMYdXDktpRnXQUZLHvPCFmK
wOZRZ8WYBFXwHQEu2w3gCaOeM32/zbaIcK/hOOz9KcxmIWIIuuOpq8EsSNv8Mro5+AXAyJjYcStv
OBL0pAQ5F7EqpYeznn/mfmXtNDczjmRDtKdGjARIZ96ocGlkxttiAAUZbYwRtRaon2Y6yR1M3nPb
ZepurDGCNzVyD08BSQ62PnhQPM08JkZkTXx/W0OP9JRo5K/6phHyIqJZOt7jknMkmbPhHSqvtw/k
9hFUDeVHOxBXl0bzsL7P6wJdHTcqeG+jHh9LYGbQrZfPfGvqNoZMxtDpzn+6OqubPoKwNxNVe+se
xNmSDJ22XVmBCGJUKaZ7/WZ9D2Zh7kZ3mE+YO3rOGpuTuJZAeAMMOqGGzdck4yoetnbajW0P8DUI
tFMw0RWb/fbmGZX+PhMzFzn9OH/bKLe/ATU3onkbVcjp3uwNH9XKy9oxEnlR3/QF3xbGLKmfsdb1
sQF/KVFe2l/rNa1ihFjjkRyC9f4cqT8QmecIjc28KmvYF0Z7W4L3us01wJPNN88T4svImzSpPKlx
k6fmwdTusdyt/Ek2kL2fWaTqSKxJZ1YS8m7v6Yt1KVcnjdzesJ9IHPqUgea8iclQ0QIBLhz4nL2v
JmHpCPDtJQWwvE/zToWZqznXKpevJc6zUM22cyS7oeFpbT6HhucrJfl5VWV/cusRnGJPKb8q3T+b
90/kUgXfKqOrnkeMcjtdVkbcATG0sv4Pglso7awG35PnLFe68+VJTkaQDGP7MTl9uif8PL90U0Wk
tjlvHEfZfPbA3V1KmKNT0lROWoRAcd4wJ204MkFNsMXPvpDWIT+v0ZZjkfEn036Ygax++IzNDhN8
wKSYUmcXCK4cHWj8AbYFoCsvN2BWBIiaPov/Bq8lndzhNLGUfSQU3iXvPFgPEk7uXqxUu3ErN+fD
lMH6zFKqeaNQc35YvhoeFn0sRopAa36UnOmcRLn9S2shDlvNRCx1J2Grps1z4/7M5SEruic5GD+z
OYgbeTTlLRewTtyDNbQ/8NepU7MBUQxE1xwCr5e7wJMBZedcapdAsqVfm+S1ZPiHvlk2V60ms/Yn
T+SCkKA0RN0pgxhRxLZWbjfsdNkHb3x5Bv9Z/bZTe4lWTTl7vwrq19pZOVhLwClS317NoaVdqGGm
5o0RfLD8R98ym/JzmYr2uKZW+V3ZmKW2IDU4diZQWyAOG3FYRyCawiN0HfPhLxGUPAgDNnOE3tnA
Z6nGddQTLRcegFSfVezPxsJmZLvZcB5yKzMT18fStB9Ub1eRTerEbaGopa+bVPZh25mGV9Opx0/s
fQ24PX0Rt9ZtiX7lNe5hOSgvcrK1uqyWPXuJ00rjkdVe/VhYjYSz6kusxLaTG1dz6ax3FxjYw1Kb
C9WDYWtBWNd2Dnl2TueXcWmZ51j8yjwhxuyBoJ/6m9YZ9vEOp7k1fU9namC8OSrLh1i85DJ9zWec
aSFytPdkk3L8Ox3zJYapuXKJAeolLKly+3AiOOmMoQTbqgkFIQLq5Mc0ouYPp/aI+1xSbVfJjBZa
kgThSM2KV2PzaBYELVMZYDv1xHACyO1B/rlDLc9uNTN2oIUPfmTB9tSk0nwTFb1F08r+TPQ4kg2t
Vcg1F3jQZc3MJRTNVXEhV7pqo976vZn6X04ujtMYCAB7Que0bxucT1l1ylkhhswpuiuThuXojNNp
KWmYSu3c5tarUkZkSxO4d4bVk3ZkzPr0GWdUd7CpvXCriT4ae0XnvpENFSgVr/62V/a1a/QqKmpu
yNR85lUcTWf4sF0vBFCelKOfx6Mrj75qo1LcH4MPic+z9Ix9E8zRmLqRj6tymB8yStfb6sN7dRwM
AOUWhIVTRcRan5lqlFiNa66Y+U4X1/O2SdRURvryrardZ2xB4JrmXbH6r7beJIVksjMvh7n+XfVc
aBN+Trdwb87Wi1c6w2mvL/4f7Pa0oQ18M5p8h4zH0SqQRia5nTF1uSec4m5UgFrw9eznnOW/LWNd
L3ZRHdhynSP89yJaIVGGhV1/Q72o4L/ye0Ac5nhR1j15be2e4LBzi0UmbHLn7FvOT7+/13RTAUiA
tSkqeD2q762nzZ3wXOWbFZWt/ns1Kb49UTQ3buDE69YlAqK4HryZsZnToXeYKJa5be4ooh6b+4Hn
1GUVpUG5wnM17NB1qfN0xweRVcUFxnbUvTtHHbjkBqZT1TU5yjJaQEiP+J3XzLnhTo1LJJRmzqO0
6H+Zi/e4+cY1oI1n5vJGbGkZaaWd3xQt4I4H9Esom31FnkdhGPgvnfVBZABhJz/jjV15KtoyKqzf
/fismcQ1z11G/QIjhIiNpLZEQljGCzjqxGd+ZvbOeQmy755/kMUYbXJipBa8bow9x8k/G3MaBqMZ
V8T4Ka87b/5Uxk7uv6Wdc5MEeYQKkPI8aI+sF+5HsXxh6rpmENnCwVxoBdzEXpfvLgxV6oYdRmku
9+ahhIyZ5wtM+/Q01+pGpfpQ2YjEonbLpE39T1k4c7yt9zM9u03tKHGJsbjbpSY0EpGHwk9jfHtD
ZNpbjDl/D5sK2Mfdkx3QwsCxkvaRW/9bmXZRivIYT0t/KfXutjBtrs0jsbohPWIsdIdcwQkHY8GE
I3SWDYnbtngamwRT+AmpBreK8jh+lHgSWgszKRtOxB5yn+msazEEvY8NOa+naPXFYfZa+MzNYbWe
UB4p++dl1wluk3TOcS61bdjy1qCBDSeWH6LeJdB96D03qud2Oai1C9dOR8FaPCdC/HuafWiz1cBn
Dbgk29FTiAbBUoA8TsSooLbfNkvfu1KLM/drnn0aPZVymQe/PFHvrbIaMIn97lSKYG9vTL9bU39W
/TqBZeo4WgGARkvpZ9+CxrRjYZvFoUvHlmfZxi8v1i/A5Hxscp5uoV3dhgOPpYfQn6ZYZQlmyFAf
21MuZbwG9qdS3wyfJOQgeGS/KJJFsPMkJN9pBCBcx8og/85+SYtLUPixmBRQMjtl+niCYB3P8r0z
fvuF8UVxzmKHIVWi9T5r9FZ6zJzlLGrJB16O2xnOS+yl+lMzyGvpILlyyP+AfP5IB3Js5vm9X9RF
X98Ds7+1MuCu3ISXzD0lQW9BPC3KfU6bwmoQw5a8h3WvTsU4cOEu2ptmXgutY6YBjVgfz3pDxAqz
662sI5P0S6e5rFV71Ar/0JLZelZ83Twe8VNGFXdItu7EtNfUxUanogiyT37Q7tP6Dd0hrNI3OT9M
LieKt70Y5ojSP+yKYD+hi3Z43NOVvBpEFvZ97maBKyOVMB/PpXznKAqpOVi5YayRK4YYt4KKdLHn
eIURzvL3k+u8+WMPP/vTWX9U/RvjFpo92kHuA6J2KP2WsxoiUhN3vf/R61o0wKs10Dv0e7EwtA+D
huY23vM2OdPoJ98x3RmRL+rzpo9e2BXB8trbqxWPGR5Hk2lNVJv+KwnH9q5dzJvtjetV9oo+BGg3
RMbf9uKdmkoktjk+1rR4u6BQ1cnumDVQv8Ra7htnkc6vXdc/4Cs8Klncn2r8BDY+RprGoY9yT2wX
myRZWKhWXI7eIddpQ00wpPrqP5cbC9quts6ggAD9RqubnU1j/N46VpGhl43e1WqGV51tn4M/OOsF
Ocuun6HE/+YKQv3wqGRgwl7IKNDDsrqf5EzFH9NyWPZzj1Niw1/pcvwy0fgAOUxCabP1z7P+5mnt
Q2XAgp8JRe7Z6HnEzOoeoSYi4Y4vdoU67NLWSMnVsWxGvKXZxzDY68XDdUxtzbxu+ujwtJPy5u16
IS6m+bQpblpzXxXVeujnJdhhHJoT/Lqv+cZVE1hnvdQfu+7brCYU7ua10rywn4bYHGo/bHUDr4O9
m4HKwiv+m2hqrtmpmLP54NR+ukMKLw9N0HVIgFt3tfXFPVZDdy10QlX6Ls71/NYh5CKzAM0N2uC5
2YDRq9lZ+F5KMQ3FXbe6g4cj6FgGRLCwtAr1GXd12PdUWmtQ1tcsPZemMx7qac3oQ1J5CEahno3A
+yiLrDj2PWYOA8/HI/yH9ATKGvgMnYVDquc1AKfdFOIxz3dgt5mWGv4PwbeFjlnre22q2InCZbmE
vMfGoUVb3RtsmBBKHaiDcAsKIB5CrwBQnrGpYbnap0NtWMHMPFA8DKz5Y6RgflBHSzAtO+lTHM1D
wv7ZN38cHjKK5tfVbT2u6pI61GtuSxl8NbO9N8zpMrt+sd/s9n2ttQekhLfKqQ6asxzIsnjeysyO
B31EsQom1H3ntOX+s0VZN5Kvn9ajhXWPxBNo42+NbJ4E3sXI2gYb8bcYWMCQ89Xogds49jwl5rT8
kVNCQ7Hy1WET1Y8cwy2TAO6rqaKuGvXiq/S/vE0+e05RITnwcdLXa5HZb2zEXTXk931hUTVhCmUR
dhZHWUvn2CxmAIAYI7/q5Es6a4IoN3+rTz0Lpvugz3/WPqO8HK3A4CbM9Bc4v8d2YwwvGiphfeVp
K0Ub+kRdQvCI9ay6aJ61csTMzBCAOeQndypPSGzpbmZ5Yj9JwtFZHqmjzLZYP9sI4FV8zSpYmhvn
YyEkNqB609+yxjcAyrsPk65T3bhdAE26ukx5aoRkmCJqMmtlB+w+cpPP3LRsUEICjIJRunvZzr+7
EYlidEtMV5Vl7GCU45WpDJlkq6Meqtp6LEriWfjTQIoTlHccVNecMmlx3nTLGKcjyxRWb3kHooa/
p/nW7RAsSHlQaR5rJK4vmvHCh+8JKvKdpEDDU2PoT+TGZsi2oYSlerV8uDXlo5rXmU5NyfNc6+Uv
V9ni6MtcnTaRUdhPo42Ct5q7wii0mO0MJym2scCEn89HuTj9UXN93EBtU0WiAjdQWGyqmSVYRW0L
htha4LO1AreDDlk0GotWJirTf1VL8a411HSqLPfGhOfAtOY6cpVWxIPffWSMjJ5M2o3YR4y6+Yvd
JshGZWTKGredP2pXFgSYV4hJj5uSNZI+KF/WUb2uXvpZj7q2s9UWXCgNO7JhGH0XasNX3Lc0J7p7
FTTAha/UWcs0dYSjW76JbfIv/dg5RzWiZ4ONQGFe9SeYZsHD1tWPwjXbfQG/+hcrJuNhMZV+MWUW
/FjnHj571S4fhd5uexsSHrrn3afcyO8GwYO0OttD5+aPBL3ctMm8i7L8Ab7YxMsirRnxk4lFaVHv
LVLFeCh/VZ0V58HUJpj1ZYQMTfFTVKDtuQmwEjJ9D0Vp10e79nENmLN7ywrbjBuve3MD6hk2jnAX
2OmU9JDFDxlU4NeBBaaDXzX9m6n118bQi+8MUdRhyVjsNdRybVzeQ2GV+6kouqNXpPi2VHll5Ynx
kFewzdQ1bK52CXM4K2mGtjnmw2rEypqLo8hJRk3JEkX1uoq0Vo/zPH4RV1AnWB840fqNJWosVBTw
Xd/HQadOgX5ZM/1rQD3IMVhqfY75sr1rU3x6cntbTBYVyEBhBPvS6/24F3UtDmZXWH/av/8l99V/
na71n/qO77/vp+AOLbJ86P/Hf//774+/hq9/+I8EL9uwPo+/1Xqj3amH/2WqvX/lf/V//rfff/sp
r2v3+9/+8lOM7XD/aVkh2n/wUt2TWf5zN/HLqIr2q/n9f3zL35GYjvVXLMMk6uAnRq4P7jSCP/1X
mgM5ixgcYrVJ98Fbccdt/d1R7P5Vv1v8+WqHfAhyB3BF9WIc8n/7CxxNkIl3JDfGKc90/iX/1Z+J
qP/u0GP5mJApAmAJdGBrQSdwEwfff1hcyExTuSU7pHhWCsMHzrN5w459LaHQfiDJQLqvu0dX6NR8
zbjM743bLmcnS2czxJCDidQujexbXvmYIPqiZ5pe2TX+BGMxml3TAMCkanVly6LCwO7KlFNz53Ot
7VoGWHcHxlx+LzUGVmFTe6O1R7Hgg2ITTLywY+s055Xw/i97GXmsnWDFxoRZIR/DylTCi/s0NU2m
5pWYyLVkA4wk+bF7DFZfp1rsMoFmIha1bzmSVCgKrooQ4h0g4MH1pinatMbzotpX9g/6ngVIsNhy
Az3craDm9d6ohROXocQ23G7Vs51SBCIQO2uDjt/XQWgJiiRmtS4yACmAZJb7fv6txXm27XQ1UN4Y
+RI829mS/mGPY/aWOnP/pizBywn8zHpXY5bfTPYRDVaRcRCPlslcffK1KU/YaWsfy9ZXhMepSTWh
PzQ5rcpSpP6xy7zlSwUlEfkkI3wvihaj6VTmi8u2G65PRARWaeMuMCfmH+T/R4xN1DXYZvNJ1Fl6
mzkF30U2suyfl1AqGtXkTaz3xfja6j01OZ2//yDzTGk4Uvzgo6j16Zntu/sRm6H9dp1uFIcW9sQu
W8p7yYl8d1LktjShGbSaEaeVHJdkw1Ivr7avEfVUWMrEnxxkLEkvtqVefIN4rpC5dPuVkubeX8xy
0JjgMr3Ggj4H9h9lOU95zJKpb8X3ZQ+fDSz6XSbemlypajWyOcZN2cuOWPr22TJScZj4x2wii/BQ
QUb+LA2CrTyqUN/qit/M+4qPusyykgWnAvPC5mYagkOdD2jeQ12OYVq3xNv2/UQsw2bZGr1w3brp
js9RX4apMka4M72uCB0ZNsc750qMPhNxo8y/AJFrxYlzZvmj8dltOnaalymi6re2ec7qrsPp59bB
8yrVsIR3ghp1naY+lnqos5NhU0ccXVr9l2EaRdrH9qIv5ptvZ4780QfCLc+ruU0vDLEm/721qZRj
j21JYJJw1peDVFr6MsKpGqJRaxkKUvcCUS1qrFo3zd0aD0+4xn57pLvFNh9yx8weplQOc+jZRoZ2
1pNSv2+N0iovrA5QsAqTCIlZRwFCzxygtpgjGRjcYtk2PKW61rlx55jDEJZ6P2lbZLuLxxq+yNGs
i74s290gy03u27U0xhOR4JY46Jpwh7BqWryBheFkSAtVNl1wfWroOprEhtfmGPESh0mMwz8RCwH8
ga7+bIhcvpSBXuWJrGxnYLa+9K+kWdMqDc0Q/Gr/J3Vnshs5k2XpV2n03hKch0U3UD7LXbMUIYU2
RISk4DwZZz59f4zOrlSw5HKkA70oZFWiKvMHRSfNjGb3nvMd8KIcJt1Y/KT0Et+46K7rRZ7yLniY
kf7TsKP2pSsC5Mj0erprm408zT8v6B+L0UVhh/E1jVCL2yNeWT9qxSro84L/WyuLH1JXMYriSLZ+
eHkPkLg0zamYknjPqF3991I18t8JJgKqWiSo00q2iiHE6p93yra0Ek42lTsJoJKCDZSje/EbjKuM
p4dI9UbVogZNvW+l1nVphKRd5YTXWktbjM4vEDS6CoPGZnOSIfiILnxHb+4og8QjsjaVxFdEa2g7
0zDgkJfXUnOWIi+Kx6IfE4Af1L/ims7DqkVqOSIQ1EwTIT214HUd+lTPh8CuLtzRTZp1SZvl2tTy
Qv6CGENjGaKEZqxJuQEoGdicEFGixPa+i+kyrIMgbwVm/GoZsgRaC3WU8qXTO/5Zx5Ds/QelF+Ga
Wu9VbFls4PHlKjtyApFyZYiOyOToveIlxqX2guCgJ/94lD1Fy3IIf3mt2zQrJcLovSAfIijXvZO2
kyRM0ymrUUApt+xG6SrInIIKNk0Sz6xsfMsGodzoqT6tOZG0htWQaAYjv69EtGj8xIuphoYVULiB
UsGC/pwPwgFN72+zI8V92aQdyV8er+uudgfzJUy8Ya05+j6xae65ZSwp4kTpsKExa7Wc1If2kUxp
FD9NZRkPGhdsdzQ80Q/WSt78ChtLC5ZxKlyM4XWBjtQISCF0w5GThiCmBImrlXoAJMLSueB0RcWi
Ha34e1vbZsNJEhDBquAzfuWlgQ9LQqbNA6gQjfoSxeZmaxBR8Gx5/L6LCifRLlaHOtiKoA1NAKTd
RECwW8g0qtUG9Npb5Qn0FbMjBe+tLkMM2M6dETXKQoCkufezlBOLZ6oUCf3WMvnG5SnQltEdSWH/
s2/6t7aQRzeGH/eF//u/bzgrO7zjW8n/yJDN/fy4kfyXit/4B+hfnIfOZPsiy43/5p8qfvUfkGXR
z+OzMPlnpoS3f24ihfEPnVIBO0VtSl9gp/kvX5qYYlsxNSvsM6E+81/9e8nqfxs9MEfDqgYVxzZ3
StqkzvP3NjIPlFqHz7rB11UrW5mMbkqTpqD5m2wdPaGc67Xmw1CFkbmK+rG+gHMA23RqGb/5wrJh
FgVO+rMcdN1m6nC6lgBMbgazFS81B7Mcf1HQPcmImvOyqqPu2qgZqmDMa5ShhtsikFbRjb2SVkQF
1SWbpV80KaikZSls0+WcPKBUTuLGfYjMHmWCTcQcLXEjH9p1C/RJ33rYbdwnJRRQw0e1MR5zzuty
Y8D4+e3Hip+S75zCIUB30blLpUrC7wNLT74ORchfsLFUPdpmRlYcegIzX3HWQsPYT0rxVSsVeEK9
GTvGEhdhXi6doqSDGGZq/d3oQr/fF4i3UvReNmSgktwR9Mx233X+lYhlgmyBVgam4sEpRvAUQoso
MhV6lJ3AFPztdeVFsuJb/HSghxNyeh5+CEtlxENhXXASt2/QmXVP5LRTJ/0wsNk9Tmr2/5E11LdC
WG3/63/OhwtuD3btQLtQDKjwyBi0H08dbpLVDZKRm66NdX0lcqNMd+ygqmDX+ij6T/AQ/i9Y9F+n
nOkExdhkVPIHAXRhOvr772UgkQBhNr8s4tGSVanHyXOGcuNn6JIXvxtDkQd7+j5aubYrqhR8sQOw
TiBdZbcO+rA4UMyhyj7WQfcjAscSrAJeWlm9U4Zw1PzZ9wc6AQW5a7e4hXOsFn4NlsepJw8dlUj2
VsQGYTXTgC8gJKHhi0uw1JNhEcq+3+uyp7XlpQmNuyz1C1TVgahv9VrNn5ARh8CV21qnb2bYznoc
fUOlzVn2LvpUjkhskzm7PXqdXiB6poeYrkmo1+VGcQq5MhpgGUjjKYLB99K7Yc9usS1WghqEujGj
vHlT0sB+Hhhb8dKUDhrNbDDaYFdR6dmxsx4KWoimcLammZjvtROY+86kv7Liy88mIooBW7tITat+
7JE8lwWMEbQ+2hDRpA5U80bagwgXctR6/IDxmP6C/z3yRcGGlgITstBnGnrR21uXjswteunK3Ye4
VzrOejyCRRTE8a/ab/1sY7VW6CwhrsWI400V1axp5CmRVECFEAL5A01waGrq0hIyNBZVILx0k9DV
0e7Hkewd+FHY3ngcOeJNPa3MS6tOyZRS2s7bV6bn471Gn+AepJY4Gh86o3kKdJeyzEAtLFvmDvdJ
k0OneWsy+y/HLkjSi0iK5lEm5tThINRToyUW609jq6HU9aiH0cWBf4SKOAV0DvgjhasUITLDZVCV
xD3XAkoUehu3fyh8j2JngF+DVLWmpkk56JnTb3tgrcTbtJFXLUtnygMgANhHWYaX4jKvkY6uSFjh
uBGAwEYtyIG+2KIKDQpSPAIFk0dXwsBt1EiJwNCF6nf22+V7R+31PTDQISxaQQWC2Tha5R4hW3oh
NdGg+ncqNvgsfeOupiRx6biTu2iUSrLEgnmtRVqW7YtQQmJ06EruRwSmyrIaRvNJd8b+WyecYk+G
Zr3GFtO997bWPIU8RW1lGzIqlqZlhPnK73RElQlwnHRZEPlQrROtlbeWE1MM7BIQa+uO8wMyw8bh
OFhrJjHx6mi8Wjzjp0QIH0VA4boh0kI1Rng1DK3YgoQMUD+UTU0kKdATZ5FooWNTTc1lASEv6x4G
Kr3NpkBtjRIGrXazBOwK30tpQJaBvAvjTd3ZzkVtjeVv+lxmNlXGaWoCNpHfRkf06jrTNfmoBnH/
bjadjhRVBwVn9qrA4mLa0lwOfA/feYsxWpPB79hvxoI6oDOQcLgqkerdUTzQox1sD5Kx3XQU1TIn
lwnXMnwqAG9a7vxytCa5EgMSwAPNHec36hbrplP84j0AF0hHFbdqtlIQIwjmlkR+kXRJNqK10uNv
AXK8K7sY+99NyqIHaCj1nou0LSNkvciN0Uzj7uLD12kPrlEV90Mx8I8xifRJ2O/CboTXZ98AhdP8
FfoziS2tpku2cQZ0w5lvFE96EA/oA2zyv5ZSaImLbHyS74ElY/yNDkVYpNGtuskhLd97eKpT9J2h
wgNr+4bbHQwFf5KnlMgQSkhSAu3AuzWaVrSA+q1ZixyLzbA0EkrNtabnTvOa9RkGH1GW+P08hiv/
TFelzmWgWfmdgruN7kFJVXjnJkRzws71RyPfUn+JtfHgUQqi1Nxg/luMiinafQlSa1J1arTdTQgm
k8qwReZvwLE8xMnAgXA0ZHGnDUWXLXWWgRaFiBbejDYgsiWddP+qp5llrwv6fi/IM1Jnhws/ew8t
cFIbvFsDFicAeQvVIWYV0RFF5TqrqoxOVhxlq9yn9kzFqtKLazgejb2yqizEbo+nWt0CYixSevs5
nfVAZy+w8oIYs29HZcpfNIGjfO+qWn2XXum8QU7lqdac226ATojnvo00Brknwt+RP6B+8qykbDjA
pTiM0dMZaKOdKmUKOQ2njTQPmt+ZBnR95YuwyTewsnAooPvA1Zh4Wl+uE6OsKMSTzJlxTvEwQnd9
iYhATSw4qa1nAVlCMsDqHw5j9hgUvniVEXICd6zrG04bVKCkVF4zcEyoxoOKBrmtj87APHWycJVU
alcvyfprzVXhKzTKHZ47EYDSi54iW2DPsVzfRITRthDWdCXCkK/lqVmuQ8PQfwVWChfP1IaOLdwk
TC+FUt9wdsqzpZ/U7LGMIDKUg0l68Xcf4+JDzXgHVQgj7U7GGut+kSjeTV8DkELR3owB3nf6QyBN
k+5HAegE14UAk7eCXTMGKyOl1WT2zC6sVAGHNT6C8W2HyZWPzuDmNLbioL5F+8d+Ejp48prqGdpS
rLrK77JF7xm3vvfmxAoET9wLzrPTNrx8NYO6uQq8lAKNZufWWxKYFbvIvgAZors4u9dJ3FuPI0r1
nzVGoB9pzaRbZHT8fNq3FWIEk94ydlR/DEAsCkHKQOi47GUAxLXPaeZZz1TI8VK5QUyEJpr0uOyT
Q4zbq6N+FKILYCYr+e9UHWxQgEalXffMspe8sPVX0+5q5HR8b0HWWWPgrxBYlvEKhbzdXhaOnaDD
sLpA3laOGz23HAJguYUx7Wp1HJKV0VHyubDbgA5TX7awpm2viRME3k47LisP4uE68Bxw27BTk2ZB
E2NULyl+jfbWxqdVH9yxKoqnAQ0w3FIRihapZOYCx+m67MEUSIOvO1H15U6KsWZEZobWS04b+ThJ
P1vTqNV2WVjSVH9lXum3FIA0OopIIdlesjGzyoHQ0W1cRtpQLhpq9OhoNCQ941McsqXcl2aRDuAY
KscnPzXzO7NDMd1yXFikWDzDX6GJ/HU3+JSAlpAWPPMyKajOQxVINRs7KVscL70VFnqHgSIuDBIk
hqYZUJLAZxBh9WLXKnTcDqEmboexGeNLwqOE5090wzF4Q1VPZZ2aWkREhaTl/kbTg98DmDIMjXVC
5LJzgdNEcbMFdelYQRjWZch5NNfJww0iLFms8rLnV5ihM3CUoQs92FsK4WX4rXLHAH5lVDpR830c
yjH/FjZBCuW1gtD52ESpqeN0o0hhbdiKaHLnu1VUNgszlY52FyKioE4B0V0CeRs5fPjLMOjZeyN6
svmKCvhyEqMtFPViwQqZV98GWTeTNzwAwbXAsDbaa1XxjeoKyWwACrfE4HYF+9OuMYQJJ6Z+EvQc
fC88ak7KTVNCxFumAIu6u6JoPe1Bg5FkwZtFKbYcaJx/d8XImqbGcOYW8ZCyvQHgly5Vyin6Uxf0
w+9KlRUlwVi2yN7gKyS7zNe754qoRm9tIjE4lNaA6LKKp6aIqku+hplT4X5gb90jgVewGOOfprFr
mbXmX0aWXSGK5XihAEaIu22qEsaxLJxOew6gOpQrWTWGuisDI4H9l49mceGagavt1a5EyVgG8Fsn
405DsjXTljWqtisOrcaUQTGmACZuyjrRg3WNODxe00YvsD2mAlRGpKc+li638H/nKid6XHWgQqgx
VvJewSs57gisSbU1gBe29mgo6tseJ1qn5YeoTX2DT7dNn54tO1kFWWewDQZzApkUmEBy36lm86pF
rv42cu71n4VSUmkvpH/HgZFam58jYV9YeiX75dj23ZumYLO79XKDBdvUAhuTaOY2aMuDvFmnlsrX
m1Jg9S4ZEqhJBQEvjhxHfBvA8DlM0Jvh5O2Ysr9oA7tBM6XX35ExssUdxjILF0mL+m9q/HR3Tp5T
uzd6Mtm2QaUnVEY57aJTUzLzRo3s2Fkpru8/KtJKf4xsl4gY5QshcLIVejKRcgKmUOCPv0YbWd0C
b39SotnzqCO0Sh8aSHUj57X0bP/OI6/RW0XFGFMHl5hoFwn9PD5KUUqrGtVCX2/+v5XP/rvxnBSK
FMfLZrs88//HYfq3h/+4/1g9o4PK//uzqmmaqsY/aILxL4J1/glv+n/1M/0fkP1A7bnILB1Vo1Tx
z/oZ6AyTWHcKIRNZXyfk5T+bsPxXKn3TP7W1P1Snf6sL+3c1RLB/svmX607/+Yfeq+IHaIMhzxx8
s0JguCfOaKmJ1YeHcbLU8q+LT4WeDxeHh4vSHY3rATbvwmqq75ikLlpXW399+eky/6qs/Ovy+uzy
do0RLa6UA6VxNlWcv09l4k7sts+uzFP/eOOOUkRag7z+UPojZ8AeOVC1iMZ8O/RXGjXDsH0/7yfM
i0K6WmreyB+SzpUqL23jFMvx2HudQbpy2MfgdtlVNhpNTo0GkHApHIwnqJRHHv1U8f34gELdaQWb
JR5Qj772m11QU/7P6fPJiJlIZp89eWdG0xNR6A1KUagHlfRctsF710eMlYoN7oqdGbc3Tdyjo0ax
1/s7Tki3NtIah56paxaXvWve+Kq3FolzcMr6KmLXoil7y8rRx3fF7ut7nOrJnwyOuVwhL0xYgrmi
HHozeh7Y6wPkXo3xb9dI96rZbr/+K8ee8MSs+TB31KRVay/nCavZiy6jRR+dmDVHRsYc8udnQlZJ
xYy3le+AGYH4b1ACf33TR+bNJDT5eNN+n/e1pXDTaaOvC31tw4iK1Fc7uFGktvPyEz/BPjZKZjPf
h7+G/nzkzKS/W311KJNwKSo6ewmWAhM7RiKAAKDNUPNkjwh/46vNtzTOoM4h9HOqdTconCe7FdlE
2yYrNuilbyhTrSQCx8D0N6kvOLxlV5EHJHwKAPE6NFaKu2yh8bR0zzUMIKMhtpKINL1NVoHEcfhU
NPUm6M2DV1xlA2U4bTqtBNeDgnke1LxTjptcS5Zx0193fcydmAvd3Oe4H9Ger2l8r20odyw8q1Cz
Lir0IxXmY9G8oMxfWfIt1/Bgh2CI2Rd49ls/RujUwXXbnPSM+2gkhE6Xd1+/y2PjZLYGZh3ZBM4Y
KYcheyjlixFdqvmprEc6PJ/Podm6F0UoSZqEOWShuce7DBYYWk7KZn+sol0/XAx1BavlNkQ+2mjB
psjMtT44qy4MDgXUIlPnFJ6IRza6iK6bfexme0oM6QpyAbyd9sRAm5azz6b6bBXNcE41hWQ8ty0M
Wu2ZghklkBc1BJ8gn8fRQWh0Kn4P9dSnf2weOMO0RMItauWgO94TKgVU9LdWRR2AQ/LoiosheWeH
yNQyb2oKxjRzseFa9kEP6xWycUj1/hLV5JOfJD6ZhwEmxGwtVfNQWBhcdLmIkz+aag5aQLnDkeq4
AwRw7+qQOYwfJmMraMSlWhEYUfxWuQgHGzSUqHDjchHH9MfSfKv147K2HLjzD536PZ9IgJh/vEcn
fs8xDKWU2r4ef0cWwHnOuScAyjTwOA4a1oCI/W14KhpTO3bpeacQZ12fCpXX6mODQc3UwMQnZgIJ
Le33dS8E5R6++9lSUV8cPFq4JAcqUBgDlzJAnzM+9ZB7BtXk86JeRuFdhvSlUa11piF5OO/3zz4A
Vh7pJT3X4YAKcecbfM3E69dXPvIB+y+JlWHUeAVGnYOKAMTV1xSwQv0tLXdqqp7YHxxZPOzZh6Do
fBiQHR8ZzFsNyoHupy7ev777Yy9vtvbH1IvjCsfqYcrJa3eDeeKDe+ypzNa7IimyqFC5LuYs5NkN
1Nt+UcoLpw52hnz4+uaPPZfZumclWdWq8CMPnXebW9dR+WpFJ3iHx57LbK3Krc5C7z0o6MBWmb6r
zdXXtzxhZz9bBKe+/8ePeulCIVKICDoUgNXSiLKwV69JYsOhBkQkchAZ/5D4zDT5LYwuKigBUW48
dnW9sguqKwJ3vZEsyWZYEIeBKi7cuJW5D42U4rbc+NBiW3RZIsViH6ugh2n8NrdV2N+19rUG/rRK
f1ZIx8VwQQOlgGET+mtX2RT+ExEHJ/Z0Rx7ePMRJtHZP2cxmUyQFiQgb6Yozrzxba5BdVTIksIND
yj0ZhDrUoq/fy5Hxas3WhyLwEmIjrPEwxTd0XbxRUGtiCevx4tnJv5ci959nrHlKfFmPo9C8mKUS
BY92IY0TE+HY3U8v4sP2toGIxYxjAxCHxJH4l2P0NA4EcCCqTdUTT+jYS52tFIaR12YYeeMh8V8b
FdBDtvz60R+78HypiCQRUSlfakmoKwa4U9lzR1aHebId2HAVSRs9IWybG0vFepcFN8I/sSYfu+vZ
AqGbpqz0kMeBcwuG8kbHlvr18zhy3+ZshUCY4uVAm0esdg9VJejusAunXv/11Y8MFXM6bHwYKmTV
+YaEYXEgMWdhx4+9chtMvEC+2Vr39vXfOPYLZrM0HPS0sfvpb0iIgd/sGBxkbZ34AUcevDmbqWGe
SBALzFRcvcQAB6fO+MeuO/2YDw8mGNsUZxHXbX4m0dI4tT06dtnpP/9w2aJ2RFi65njolB20NW9c
ff2Mj113Nh3Rm/iY1LndGjt9pz5U1okv37GXN5uOYhLnNtOFff+mRZvLGUy/Pu+eZ9/rpIEe2nY8
i6y4QCES5PfnXXc2FzV6EiKaXp3LuWbcEQ111nWN+UxMR9evi+l+g619T/36vMvOpiC+kUqWZHex
Wl+F+rIdt+dddzbtYhzcnQTxfkj9u15/Kbv38647m3EE2YWe5bIgJfbPPr4KolNxp0fGsDGbckQu
lEYCh/dAuAaN1SA+80HM5lzik3WUtMZ4MKwHbUR1f+LFTQ/ykwOsMZtzQdgNmV3zIKICkEd911Qw
80BYKtK56DP7zFE3m4B+HXhhlPNXsPYuBrEHa3fe0vlnT/pxLWqrsqWlqhxGGknDBTK18wbIbP6l
5K7xPzoDOtnRD4/cE8/7yPjQZ/OvEQUJgQbXHTg0kEXpn7eLnMd/6ASJCT1mvejSfWYQKHVi6Tx2
v7MJ2NWARsbS7Q9ptzKz3SBOjIjp934y7uZxwA7WfafMeQ6j+7OTuI6S7QA7AOrcypWPBkCasL49
61XqsykZq1L1WmmPnJMpJTWPavbr6wtPF/jsN8zmZFp2hV0XzEmFDqCmKFttgquZm6+vfuzJz2Zm
nHrIiEghOCBfWKoJFt2X8y48m4wR4miCHHj0rVxb9s5rzrzh2aeQDIYy8/ChHiCoL0btJjz3hmdz
cUBTpbKRYe0rbvX0omlOxAIdecLzgCepNyl4dt4fkNYEDVIwRCdG95GRoc0+h9LwK92dVg/XQMQ9
mWG128w/tZqq02U+GXjabFIqWIF91OCgv6OXaghuAzdBH7YZCOgj4WXtAoqDdFLG1dIXOGJwzPjq
fQL81NiQtIfFTtmhlDnxW9XpNXx2N7NvadiEudAld1O1EzQkXkDXWPTqvoGv5DIz6ihcNvY96Pfz
1vypG/px/9nmIX8hTYaDlwS3ZZHf/Htp7/95lv1TDvzwMSEw1CSmhV9iN9sIrAZ5gQG2k6+n3bEx
MZvPNWYetBCMthp3VJnEMKYeQqGdeAvakSLMn37Zh3tPMD3ISmr9gezBpWgxFpT+JrManP0vXgVm
DjWNr4m9NjQHC8NWakYr1LsrqCSLGkm2qWmbXA2vc6DBCXS32FagDLcnbu/YVJutDaOlVlbaMYUD
paQkdNEPpw5/x648WxxQVpUJmxVWnWGpEvBqn1jNjryuKV3i4yAD2ONVTcx1Q3Xf5yW0u2GhBMOJ
5/Fnqn4yaf5M7Q+vC1T0kFnTmtZN2PIo2cQDhi90zMTF29q4xQH4242eFFCnUfsrsx8NbWt2vCbA
wVn5lnTGoTU2Q/FkjJMfAxppGm8LzVpFALXdRL8oqu+muP966E4z+bObna03Uokqt+rS4YCObEHe
ZwXqJlXrJflvJybHkbc4j6aj3dOUla4Mh9xAc578Hurz1nh1tlYgTCsCbCLDAVX5wMHkzKO1Ov2Q
D+9vVIlEGMDgHTr6JAIf5mDJ7ddP+9izmC0UYVL0ao9d7zDkB4RhWXviLR67rvb3LeuqiduR1IlD
De7LdzpcBmcW0tTZ9C4TaCnExg4Hi6YnuZNP5z2J2dx28UlVFpDLw4ib99aX67MuO+XQfHx3gp7v
oOJYORA2YF6ffdnZR9+FddbGpdcf2scxbH8VSfX69f0eWYqU2fQrzMKvZU2jleSniFAOhzQRPTnv
4DDPQW2iAsEnMr+DSJb0DOV5m0xlNu/aga0xBtkBgOWCAm555t3Opl3v1T6vj8vql+Z91J+3+iiz
GdcpIiykwYDIglvTtl8gaJ5q0plHdkfKbNZJS//nrPPIX1PbH8CeFoADy3yC3V+Iid1T+XdKRGC6
NElyw0lTg7d23isvW9YEj8begxDFJs8PrnPHwIUYcRFqj7F8smASDDWG3mhYDHCQwrG86KN+nUWv
nRQXpjrsSNsxm3u4yZazK9wL4AUAixrCZNRi4Upjwp4vFAvKSwUzSFmkqEzdQF2K4JtUnr8evUeW
HWW2NtSmjbC27YaDQZSItQTZ8PV11entfPJVUmarg+0i6Acs0x98dDWW/eBjz45VZZN2z564U8K3
JHkX6UPZPZnti8/25+u/+/nvIYDx79UD5W5NVAUnbUess2wHS+28686WjzhE4mkg9D3EP1uYvOd9
TbA0/n27ttvHvmdOl/1t5vumPbE9+nxLQD7X35fli6cOyfRWsThYbOaS8d6yXr3uvOY+h5m/r68T
42A5Orede991CybmiXrG9LP/66DBOfD3daFKZpYmARGqSL9axeN/IQ9FgFB/tOmpzfixITJbT9yk
1tmBUwRU2y0EO684MeQ//xAgBv375ksbcoU0pneZbi0FVmDmLg3/VHPp2F3PJioWtia1Yu46R8CR
X3TFxdcDW/98ojrubKJ6CbwCUTds7rxL0s2wJe39zsBj9qgE33CLALLrVphnNkke3Ybk+wj1WnXF
Bg43AIZyZwZyZxrDHjIr8noypwowC7l9pwpzJQSnlAJp+HtT7GT4qKhQdsFbdzSA8NWt8Jssv/4Z
+HI/HztzTaPRqq2DBp5idGWtRp+stsJYQXTE6fQWeSqBTIjHfbJNy3QZKM4ag89iJGMiRvcNqs5s
7Iue3X4lr9uiQ5KWrRyjAeCf7GI+7NJaawo0SMVHpWasMG2tCg2Ya3bZmwZODBbsyWmiIh9/00m6
jOJnuyBJQm0JOElv4PIp9Xe7IY0DOl3gm8jfrY2eyXXWQswwXovwEuMLihZrU+e3QfCUgDk2yiu1
HVd9jz7MvMjwL7TjXQsouMKrAAl8gTFj4TjfYIKtZP8zSaD3KD8SLGGVAl9DEgilQRHH3tPb1dJx
8PSl30bz1s41uHf21iQODXDGqiOzSPnm4ZJEnr+GMHdtOd8d/TLO3cUwuCt3cNd2txUeRrdIuXUi
a4njFgqlChLlt2KZ6yB60ev4ttIBTJTViTX32BudrbljYKlhOR1LHei8Ejj2TvQnlI7T5+CThWYu
AkVcWwJgYqFpY0zE8VsJ6iar1UUGQQ02NdDUct854YmV4chy7MyWY48EdqxdQ3+IvVuzepTxlQEn
s25P/Jhjl5+txo4aFmML8e7ghf0CfN+6GF4qXKxWF534qh5Zl+fC0KpplbiZ1nslOxhkhri4Y6o9
4jMrPvEbjixvzmxR1mB0wmhjeWOjqzebpFt/vS4cu+5sUVbJ69DjguvG5qYPNnCxzrvubDnGoduY
ukW9yCL3lxQa88QW+ti7nK3GWUGOTib94TCBt4hiQXyaLivjtqEKceJlHhn7c6EiNvPWcKZmVVd+
T8oXQ1zLGJs8gQIaBQRlmOSap5blI49/rgLMrRiAVMQBv69BIhBvgEzn7qw3MI+Lb4YyhzxNYgog
Iz88RKd6NUfGuj2brITA6UMw9VTCurpSu+Eih3yKp5enk+wVYZxYE/RpBH6yBM1lfFYe1i0OVcqZ
+mUmUPnrl2RRLEfldiSxYkjybeH+qodbgRKZ5CwdyJVS3Zj45rsSYoKT4crdeFJdKKA9OxFuYeVC
jx8fi/JbZtTbMQTEnb3H6RWmNhynclNKgjCczdeP/0iNzJlrBHurz8jnYGZl9TOuwEXZEyIAmcJN
23UW/IrAkfYW6ClKtGVxV3g3xALYzi9ZSKILymUENV4Z45UWl4eRqoRw3VUbbWpw3VVwp8bf0wGU
5qkV+MinxJ4tL5hpHenWtGuMeNXVqxb2+VklLOePxv1jqcnw/Lw0JymAvkTG0eYnFpg/1ZnPxsds
hUH55CQ2nK0D6K3cuXTe8ktYcU4IYWlTqCT2XBBU/vW7PPZ0ZotOaPoA902Gopfs28bjBcCMPymf
OTKh5gLEVhVN7jr8EEXg+pM/bc7CZKXqlwUZKfmF21x4+h3cuqVrv1b+Q150+6R6EPEGsOOiDOxl
a8mlWeLtNq6o7O2cpHxQmmYXqNTHiQN1CsJ5nHvp598DSc4tDNvK2qSaCuUQGrUL5Cbe8q3q0IA3
a42xp7ndytD2QfQ9tO8yf1vbWwGa7euHeWTJm2sRa8PuPZBhDAjoA55AqnXegmdNz/fDSAPnGspO
8BxT8giGW9k+nnfDswXPCdRINNM2y5e/GtjGhK6f+ShmGxOvxhcXlNMS57wSKCO6H1/fsXpEAu5Y
08P/8CzGWgma0eWAK2mWgPFc+PI+7l5S9UZm1MkG/8WnI5AUL3fmQjaAy419UnxX/Re9BIEMLq2k
2GGPypZIA9DRv2GvLZToOelABlaE8sY/1C5fJcm6KrcRPDeicAiIIZy+NtetDQLehz/tYyzph3dP
XCbyEESXSnqvFlfwRovsShmvEvNQD++13BXGRhU/rPghHG9FVYVALx4rBfW5IoYrR/XvbYg5BAqq
T7ERc77byylC+saPidNwXmp5KWGntE9kjIVLL3DXY0FwyPjbru+NWi7q4Gq0iDE0OKCQNEqWdanb
hOxAodGrq4A0srB+tIdHgpG07rEkEgIOXuPfKtnDmF2W3oUiruNs56eXRXkzgEU0Dpa+H8F5BKNP
DgTxAtCluxuYHVSPv8XGodDfqj/pYftw8LbhhK+o3hJynRXDvnHK6mnA9BRYTwGxMpW449aN5u3r
N39scs3W8RbXdJkrzAGMJVF9TVzkededPtIfxpORWm6a91y30zCjXI2nNhN/esqfrOJzTWiJGYTk
vJ4LK96GtuhCNC4Mhjs/FYvA/Eb4sh4/R08/vI05gkf/IcxXD9f06Fy4DllK72afEq2Y3JliZ7Yx
SaUPaiQ3JqfT3Mdgd54wyrFmXwBPqTvgvagwPNDswEgV/8RUnc5qn/z+uba0HKGRRzhjDmNi0mtf
BeW27b/p/R5oeM8O5azXN9eYhuC4GlnVLI0l/fMVS/95150tuWTtZoYNqOngxpeRvUra1dfXPVJ3
JgTu7/FGRBL01Elg0+JOlREpsvbPoN1obIoyAaRfve/9V91+LQewSHRtKuCpOcFTw0bKnQ07paya
5RTXSPganMxfcrimpJE4/aIuCb01VkZ2Lapr3cJBtK4htihesg6135obQdt9B6d00WTZNckvi0Td
x71YTrnHPtjksfhWyRtAn3VzZfs3pn5tgvMwzTPf1OyT4JLEoaYe26WyvI/VS/hbZ1549kWI2l6N
DZ8RrBJ49gof/+s3dWTBMWcLDngkXaTT9k4RANKtZ4/K1XlXni05g5MUgjBVmiWvwleve1ueEL0e
2c39Mah9WMuypveVDnbWoXKg2bMJCazHFgzq17etHtnO/RnSHy4fkE2mBKZBMQOksQzsg0GQxjKB
A1HV9cbX36FQLr2M0AETQl0aQxitgTSFZXRdFxqfZvFiZ+G7K5Tz1u65aHZEup5ichgOqVW/6aDW
jLevf+qRd2/M6k9+58EGVrsR5ToJFivt1GHk2HVnq4rvaGGhS67bcCCDA/h+3u3O1hRwPOMQxehj
NOtJKvszRcnw5P9eq3I9JUAq53ZTa9E7m+Zk72P6uHzybTCm5/NhJLVK1BRBww3DGFnYxCm41jcn
BXlMxr1NHkn7fzg7r+XIjSbMvtAiAt7cNoBG+6YnhzcIDmcIbwv+6fe0di+k/ofDCCpCZqQRiEaj
srIyv/zORzlzNO6wi5FA8NxSyHRTDKbs6a6032MsaMNxZt5XPVeYui35Sz0P9yNjlF0ewsh6DAsm
+pRgghUid9VGIHobXkCXL9VN1AR5vukhVw/Um7rzKF60SP7iOPXZ93sVM1IYNFpT88D0V63eNeP3
QtHFS+Lfjwvvx3RJFh6XlJ0jgHnii/XzyYK+FunGA7yQTtHo4+vn0cAAOQM35eBWlOg21l/xr++9
nlcpBuZ8c88wHmFJLb0BRICwHr515WvVboWFoFxbl/U0wdDxrG92ua5Vu1IVRkuFlc9ekQ/9y/jV
vMMnz1u7Wv6TpvXRYg2o29sHk9nesqJH+thHfiXuv/dAriKBBqbZlKOe6nZXHHvB6bb/Ip37ZG+5
VusazaxgaMe9m9qPBlCDqh1a+//bOGPAHP0Gg/c/1q6frBvt8u//FQ9wHtRtcbn4Yvj9vMbg6O+P
47ObvlqPaq1HXZOQgxrpD9PBVx0hhRX7f7/4Zzd9tSqTsDImLO5JaJjGDiE1f3HTn133qvxjyeTN
VoXqoVvr06asg+/d7tUqnJw5l2EpcSQP3yLloEdf9Go+ud1rte4ita3TqD0xL6eU7PfN9+73WquL
+Se1THyk9vjlqQKm5rcmCOxrke4MwRN6U0rPJAhvhsdvPVz1at0lvdFi1MVFh0Prf2X48dmTvbzV
/1oV4CuACen/704pXP79Tv/p3Pxh770W04ai5AygTNMeG143xZ8V0y/z56hguquLXV6AjAqh0ynr
NIfBhAlNUtD9LCO6iDc1ZkgrYVZBxQkjvZUQq5XlsSmfivolB6OHRbyXGIuXROM7Yjm/wSTCyrFe
CHvX6MTigsLaCSwPjARK/U3KxEm7NYaTplJCOVcq0DJwDVb7nA/NttBosKQ/UIi4pbxo2wxLulVm
5oqLvXSHaZ2FXW69DbMCPL3YxQAmjGmuj6I7jWq5s7ugC++miYLKPo42IlcDVfRipUw4ORpwVCm9
e3WY3CxjtU8kfzbHjcqOshLziGPnsnWqcevgzKxHSkDzfF2OzoOTmAZkyMjcVFr+vePAP1Yb//qa
lV5MRTryNWvr6HH++fev+bN35yo4VbIjazG+q/tpHR3n77Wo/tE4/+tOMXZ1mn6I5721OJ5O7W3B
ci+XTDRKX7ydFq/2n17OqyBldKHWjA0Sci001yV2LbIB8pmsJBEP+fzyrWdzLSFOkL9B8uCB51sw
oV/kUp888GvhcKaEpp5dtGoMpD82/Bl9b0v/5zT2r4cuCRmPY+qF+1Tv/EK7qxGB//05fLI7Xot7
GzyKJ5lJyX3XbvtJp1mDfBje+9+v/tkDuYpe6JDAEmFevS8F4oF7mWmZv1/4s9u+/MB/PRDVWuYY
8gqjcdZrIy23NoaemPMUXzyVz+5b++/lgX2LsUx4O5rlLOYTHN+/37bz51dbuVqR0lxNmRTStQzt
0K1R01C8djPU/kWYuZIse62a+O1Xc6qfqPCgNPz3Y0Q4k5qDoP+qxcFSO15XvU5UBAwZdmkuAr0Y
XCzv/LrFhxeugNzfZKH390/62RO8WsSaWY2jSIg92R2l5S8iwz8TaH8IDdfq4DZFDOPUBJ/SjvZx
73fAV3vbOJdU/sI8wQi73QA08mti/FxUvixLVNS2tY6+oyyD2bbRxv/gCu5YBpn9VMjnpdrhpLua
hqfU7rcR6vkQpVOoDD/H4S0T95nYyMu2b4b1ZNlu6/ySrK8s8P4RpP/p41yVGPC3nUvNaJe9pnAm
3ekoW0Hm+IDnMW4v9+hd9Gw7Z2dU1gWsXaHcJurd37+fT4LstW45jQ1GMwFp7Iv42EfJKly2Qn3O
nT1ox+8tomv18mzgV897gPjiabnLvncMvtYut20KtUizp32e8V1a/jB/c81fvB//HVIquBFWCL1t
b2deiBms/sVj+CRUXQuYG9B+KTSry4jjQagvppVh/vRNXeC1gtmJ+qQuNRLk2vjVq/dz8fD31+Oz
m76KHKLOIF7lCwOO83qwFV/vX1ryur9f/JPYcC0OFgXMU5hhnPQuxr1eon+Rmvz5pvHW/O832BZz
Ww8KTzoeAophqwKiNIWMv9/0Pzvi/y5Wy7larG2Stx0ehhz1JizcNcXrSuh98lMLiWEpB7fFqlco
kVcUqtfbH5KJOX66ykQYYC1+C9vmixv589OzrkXDGMcqXWpy1pLtF6l6Kr5XNrCuVcOJnChOhOBw
r9ZPwj5r/Rfftsoff9z2rGvBsD6iGsuhkO1tY1h1vQuQ3RwPkfxii/cRdWGhbaLhnMHxLa23IY6Q
jexQQeEJ2gLjsOCab+LoADgDr7Ln0Xq2zd2ovLATrORCCuCneAI77g67NUe+UcTB0rYa/0t/U4Yo
6g2319pgqfpAQjtRmRv8XTcCM7QOZgt/5ubdpIe72qn3SvtuOcMqAdpn4kQdTnit6L8rKLuq9SC1
9qnqUFHqJ0rsvm3YwSTXgZrgAlEl3lDNd/BSvazedeHNqJSUHk0vLENPlkJoBgBcOVqZNfPf9qrX
ymPlNEArhE/L2WVU3mvTu4LCRLHU7oR72RCNd3Etrw3pqax/15ZCQ5tfOcHoXICTua+G92W0C3N1
H47JetJuluWAsNktGw+71pUlHatqN0B6iUfN7YaPWTqoceJWCsTNaN3q4ELCER5X5Tfhb3l8Gycb
bCaaTyX9qHlE5tC7UT/6knxyio08pn7bVPDAIgaq2gnrZLw9Z3k7LSKYZSwNpd9jMd3MZDNN+dHI
u6wTG81+HS/K26SihLs2aHml6nNR753xdyJvRfKkVqkrFzWFxtibpdNkD4FIjScR3mVo+Nu2uANP
EwOFqBxa2dG4xg8BbIzpGf3HWNVe2dXMLKqBbNw4YBcT7dTky0piu1+N81qJnHUeyZ5htUDvYG6H
rXvx7B/m9yw96rUSgGJza6YflAnScbJ4unVP1YyKEVgZOwjhVfdJ7jr06VR137YZWO3fVpOcdDCe
BtOco3ZacEC0hYETNxJo5y2fgIaMgNXMABLoygLJSYKKnknIXuP48ET1e0O9Ec5DND0M6WHIb4Z5
PfHL7vLPhnSxk3SbBmfJxzo78deSvw4PTtD7S7Omc9o6vpvFXkrdHCw5tfNAqO1K5Zw9DCdgCXSY
oWKfinbfqC/d3KALI8EpP2z1h8jeNfFq28EQ/pjDH0r/kfPfLCXIsL5LrMIF/XHMUx9Ee7i8huom
NdAJF2403Ez5uc5Par7lmOpKPFDFCZldRugCZvVYFMc28Uf5DlbiymSSpZFOIVqKFEiJPJ+p46wj
qdk0duSJ4mVIS/I2JqXI2tvXIt2WsEVCYEZZNq1l9YJ7RFzB0EssORu7nDaFfl7wyOmkkzEcR7Nz
u84fC0aqizfbeCjnyrNE7s1t/zBhXaZSk8Al78j5w++UcxFxw2LXLhL89Oel2hrdtB6iPbRRz4ya
VWLsWmiqQGRcCSrdRNSRlHDlXBqzzRoL/5XFrF9qrYSeIcnmkY9g33vhUBpBYLJAAVOF19gBJMZV
wpoCAHR0khtDP1uAy2x02R6CdHpiCobrSfdmQbpXp0Okq3dTjgpF0wGVPKXUVYHASiW9XZIEu7zP
umTjtJKHfYSPQWop0R9G4JT3d0X9q50y4DbGLs2rVQgyWtMAohQwF8DUSpiE0CCZhIbSfFypIHOL
ovec8cFx5lUtdN9qfmArzmQr+vM68rpoeswppvRV66XKPb68KwDzq9Z57AUqPtaeDbfegftg2aeM
J+DAvoJzEjUWmPhiQ48fM3QMixlm1kAiofSv2kddQVkqks2Ubw3mzq0BwH2NVDADWP3kmPeh+tQn
7UnFejJi3hGUhAuOcY203q/FazRQdynFC+SznwqaVMuRjpNgEyjBa+Od6VYmxJa236SAhCKt27YX
zk3GDIJc/6iQwOdTs5IRSfQ57A/74t2UrXXxMIMacfpwPc29B1TBs0pjnc5bkXf7Ol/H0bqDvcHq
Laf7ZWAsNfXLfp+Ll1EHB/Bkqgzw30rlMyVUqd4ZHCT4HZNTrDTptYxvR96gJnQoi1wsY4tViqQ+
07CHz4Dg3EcVPXk1WptDELc4858B0Y3qU5rc6yyWGIanHO5C1dnTHHPx1ffM7BVw6I5g7TBzJmkx
FToZaZvi1/LdoKhBys43aI+adbcI5MK5l49MnjXPVcisp5Pxk7Yg4Kqy8nXIdxamZ5Y6PSTaa9nu
FIlybVx7hUQ1jvEyVFo40Erjq6h/GepWExym6m1l3MLnUUCzOKicpnGTNpsu/6l0u5RbqiDOjtXW
HDpOWvsB3k2YPoxzIA29N4dPKIiUSvEcXV3V9Vq20F4l7xNDds54awgvEvdO89La62I6A8/p1WTb
dXdkmmyh+Ty+L7qyGtrUVyUpyBfeoh9m+QalYxUrLUU6azcQYtMaQ4V0q6ZMVR9LOGizVXGogR5R
zauigt51qnqQVSXRK/aEcqNkVVDiBtuIZR1CfFCiyE+MG4YBt3l0Wqhg52IzSr9NPAwR7chwS1KF
wmfrUiak4mDg0Bcx4FeWs1sXzuoSb5ZKuKHoHno2eXFbZOs5OgORnbID/De0L4GsBWzGaMdAYtTQ
dD1ZeZMBmKp7Q39c+rOiPyn5jZb3tMduGwkBFwPMvb4K1fNg22uFHhQ+GCnb4Rg/d5HXlhtaSZg6
3CXDo8Te19o4qXc1/sdLS/GWn8Hoh1NG5yhiGiCV9m33FkGirVodXFK7VUEQpwjLKtkfHBKyYWNV
/dEGGwN22tVt8oKlOattmPNCn/KCPgRZS5FlHvbCbtRtCc8nq973RCcIsVCvIjd2RCCNhqtaI6kW
tqrl4KuMxvf1vSNF62w4pqMIQDvjkNevnATgl3QTkznHgvIsbd8k/pDnY6bui+o3VpGScpPHu66/
D+F2G82Pbgn9SNwkDTF4OtbJ0wJsV11az9Z8uMKunvwQxXOqrrMRu7l+DZt1ZYMFqyK29z5dW3i1
QNElgH+06YZBJQCKCS8RIHBqAwsRYHp2nIfc2izdqYHB2CRGkPf7yilO8JJPWYROC2Mg8DAHkNNe
x8SIlLC/ACym4vCbyeVgqsRd3TRuHYZesuRBPNTvHdSYqfctPnTotG4VNodiHHHGvSU5JBTYa9Q2
Zv6mFhdQTuLNUCNEJdaK+oD6BxQMFGn7MBg/VWVbQGvpS+1GhACSWEMAevYdj8Dk5J5IgZkO+EkH
pVyvy+x9YX8ryF6gNvuaTW2Pl1gjw260eD1mhqfOPyU2OBM34L49zdFbRTIt41BhxZuFp1w2wo2N
5dwbsl/q+mUBOHG/iYRz7Bh00oxfVivWGVTBSGIqLCy33SyvtNaB6pGzMqtNrrxOZe2ZeUci4CpH
pdNWoaH6LTR3JTH9QWzatvGmnGFC6eKFsct6CL/9fWp+mPpNaN5lxQ0JaCdE0Fajv2R7J0JeojRu
Be8MCbDZgz1YeuI7Qt/imCuGp6fxqjCNo15lnmjIDSt1A3d2JZYiqHI2tiYPRMM4mAHoL62A63Eq
13lqvcpYlR4Mxq/RwesPKqM7WPWzZp206bGeX8gZNoM8vgKD4Mdr+0jJXCS/BLcR/db7XAdyZPgQ
7b3FPE0DtBrIwVPPy0haXjfDTVJAvVNvy1F4tgHxvIY9RkLVmxNjBiMHgilQrGeAKOulLw9DaUBU
nrB3am5b3CrjVrnRDbacsV+JJturWslZwPKjdJ80XkiNz8kdVwy22wDqmUyd42i1cuCd6K3tisRy
LXnbtGSLGRcoeCit8IxsvVggSNCIzoBf6nJdZ+KYWFCg7XjDIIQr4X5hc1ELfUZaYxRtLjT57I1W
Z4cBw2+Nx7xIy8Ep0Y/pxo+cgNpir6OQFC3qR8egnxlaK6cqtmKEa5e7DeLsySHDx4hGNXJfK6a7
bBmDksVpVwMmLP1qIJOfsvjGVqbj0mG+oRmy25W/TKs6q8m+rd6EFvqmDZ9LHj1zFhtLMGcSn0SF
fNze15kEwrX3cdKjZsScWxVgbbwKP4Yw8cLuqTedjdyUa+zL95qz43PkynNsxEE8r53J17TJD7Ed
GrRgLuzf6YBVjlP6mTV5wKnqy8T0oR+7dTWvO+tsadw4U33lyKhF35+a2vLN8U5V56CjtlrJNkh7
cz0l6m1bFwfYfys0X4lkc3CsPXihNMceofDsIvMpiiu3YbyDzDGNQt+OQMRCqYqGcTvYzYeFN/hq
7AhtVi+OdX2Pewt4u9u+Sn4WenwzE2mYgiybIFkSF/lCUeCLPB1KZSC5ww5cIWonYiq3sM3WnVad
HHtvIMHHYGc1miVy+Ap1sr0J6zvRHsfIJDq+JM5PjPnqVY2RZwYa0Eo4ASUdQyhEcTyBtV45jTb1
06WFJN9Ma0WuvKzVjiMeA5aieaytoF4eS6YlIzZeY7zHRtGvbazKw+phNKYHGf/uPs9cKk4MNgYC
Wh2ErBpkXjbNB0ca/WG01rAiEAq4/Rj6TdzDOHtQAFlbqgOykfMEB8kxXdyRJTiF4CqXJ0uQEhS6
W5jmBsY5G7ojBSUiyIJQmXV477fTjaOxuypK5zVG+LS0QJ+M+LTojqfKWznLbpzmw2506D/VSmiT
tzCevKA1nybd7TgszLY46fPDop3LMdwvneqrNevR2DvhLVg7jMq7IHQ4BUeNp3a6C2cmKGML/ARs
s0r/0HGlx6W/qW46bW2Vp0jZ4Qm9cpQfavI0xLeDA9WxOxC3ULO3ybFJKWs0PUrotYm1vinPDxIk
+TBU3azKb6ixkT8AwbLrwJydWy2NN+HsbGG5HfViXBuR+isjQwXifRitp3loKJWRMTgFJZgFMKi2
dsD4lYzGlhnBw5QCzYl3MlIsEOUcyCkw4NuGObS60jQceApwRpwlaPKuzVDah+ZJ46QhLJrJ40Nv
LfBpOPYDlQ0i7TiYDOCGbNzVtMrN1ledamXYtZsR7VRdOSdSfATSvhplT2eYUSLTKSKm7FRPUgEN
zObrZH84ebxvRLZSkp9dmTzS7TxTFcG8QdmVMTtc3lsnW28fRBcGyO04LdwAcDrX8W063V0Opm5B
Mpx0GlzTY17SYLbUoznOIJ070jPYVfU+MttTDVdwXt6wRQSDqq3UUvIX+zWlVj+yiqgbXViGMS3y
AeAdHeLytcoZW79UcuK7rn1LKdeYuk5mBjg4+oB+QV0rcgVrDTAYxjdvE8JIlZKz6byHVnx/oZOS
QBu9vTF7jiqNdogzzatNgDaXEaAWCKwRFI4PonFljR+VZa4kYW2M+kQl34ViTbozB5G9iQFRm/kA
TjpZm5Te9EHngM+aAAvQ2cxoT5fAs9UiscGtyOieQ7MlyH4sBM6OaZo0jE6FNGwiktZc4zyhZCiQ
U1dN8o+pFi7SdOADt5eyCOxP5rq7+1Td2M2JZjZjRFibQa1s3hwR7hO5C5SGfUeZb5q48K38Q1oC
+JJrNdzmthZMsePGSxvIvLUwxlx9MjYG2QNnY0Vb/Bj6I++Dtm0sm3NtBRww2hT5cFM6r6XSnwCC
0tDXVv1Arh7JJzCGq47JIQGKIbFeimUnW8+gb3Fd+13NN5Q1Zvve8DJ/TH61qn1wqApl1mkWzjoj
pyrHjCnvV9V4K8LdSAer3YxdGQh9LRjzkrJjRiY3iJe03FYUMfTeN+RjmHSrDlnsGP8sMVJOY3NV
s5ggoK6X5WMiYYFquJ4w49bEIVNGv6HxkmKqBDkwoL6GbHs8F6P03GJs2WflKSVONznwhCLfxqAr
c2dZQd899PVtOUxeBta54ly6TF7BSRvt9yGCa2rF2qYghSvMaOVMr0XX7wFQ1knCJP65imxPanqv
c950oeOalRxTWoIy9xvJJk9/2HZ6dpaMhsz4o7AHtwvhmzdkf5XwsmHwhiiB6xNSrnwMl3Dj2FCq
260J1Sex8n3RPtVl6DoLuVVl7HubkRqZSm53OUcaxyaed45wmQtwWwttulm4Uo60BD7ejE7dyfRD
PRHEnXZlxsKvqolSk8LwA+hCsoKp0anYIUQFuNIAXa4bhbkXhsDInNrqt+jLJwsspqGm52i2fNkg
apiOZzShV9Qjv7X34rRxY3U8jLCqmVI8RDMMyvwubaYbGNpM2hPEUmmtK0kwVCF1AGb7y3GTEapa
69WCldegf9F5XVSZNESCtKwSN8znjslCRVJuG915MnB1oTrxyJy5i9f7sVmcx6wct7pQjp0+HOdw
CgRSWpnKtiptixzbfQqQl9+e6hLZeOlbUwp7TtqyHapzC3XTJh2LhmM3/5zu7E7bd133Qx2Roqic
QvtwXEdqSEm3Mphol+7jnhJbix5NoThixOqN3AIYXNqFDR5PBmtINuPcvstOHRTq4jUyQ6eFvisU
ye8qQwrG4hWq5d6g1zEboEsyX02yiAkohv9loKTVj0kgim7mkxoqXjkcKkw6ph+aNa2y8MGIXqLW
2fV1tsfb7gdMQvL6MWiX2TVSFoj5bA/gbpSPZnhu4HPoseUvEhCdLvTjrPYLdTyLNp8AgcZ3HEpo
TXhDyUHdeYk7ezfG5ds0It01q+PcGFsla3GUkKVslVodrV76uxyERgJRlqKDH3m/Zn/UJddqDpIy
HrSWZzzfR/PBls5Tyle2EXERu3L0mFp+ZZLmgyN3ZBuvCrUyPd2AIy2ALTbtrYGHWy/B2gRD6S7h
6a5Jlo9aD+oWvqApUX0TnDOctluPnPtj51Fu76y0ugUwDIpU3ZVipn7drAW2PpGGGmq6d0hXRePs
2hpcZ8wbZg8OhkH1ykxeR3FfULgIYTfKnUVls6lWEDnJmZbKk/RTmm0jRNuXat06aquNqt7qyylG
i2+Po1cBafC1vMmRU98ZEWMsQ/lmX2Zzs34ND5Lmcg+UF9jyMK41esANf+9oElx+fZl2DqvFX0gG
R8Ve1YypdUl5OffglsSFi14hRczxlNQveuytjF2L1hw6EgZYordguleSEVNLNT6msMJdCCsa+KGu
2THTYt4wkOtltHWy/VhQhGlJpSetvReVFUxjuxpRc4STvI566k/OOUo0T6bj1suN2839PSiXtxqk
st6Wbl+8hkgZpg+jfbDC96Vnm5SsdWfUQaNTDsbrY6h/WfVDY+0KZ2DPFX47HqG7rkWf+Fp/Nm1p
bfHb6+U3p2N/MOpdL/pAOLqH2SszFM6KBGDf9XCkjk2bBtH8Ws7b2NgXagFy8uCYT40s/HpUVtEi
exJVg1T2bZlpY0V1LwjJMn6DZUo2y2ZJ71p1yMMrCsYzsxQKLWclDhKpfUkG9akegQLPxRhQ+ror
7J1UbzIr8sduOxvLm0za2U4dRlMMQEbbcNyETbPpJYw9S3kN2tMd+34dKsZaZiHMPOw+/jVl5Vsi
ClZY7knmyFb7y56ByE72U6JhM+lY2b2dKq6SIaaXaH4vqXrEEGYdZQq59W4Y92wbW17woGvlbasQ
B7LhwyRKVaLeLMpDBLrE5P4bnj4QdEqMoeXNtv7WdQNKueTWicyVNrBHGyVuWhUFpGUpN+VgF54l
69603AIKUlyHct80zSDRE6j02S3MmMMo4NSayyZO1G0oyRu5tDnV6Yc4KW8VushdJ4KQM8FQ6Osm
GzY6DHRB20LJj5H2mM3PVfrupO/p+BaxBSh4m2SHTnurRkrt3TkyTqN5O3Bmg/epRlQiKZhIUu5n
y3sqnp35Oes/JsatyvmkDxtq+MgEZXtNBVWLDd/MGFM4XmQhrRIxgnlDQ1FpS65wE6m3NlUZR95K
3W4ab7P2GNUnPT8q8TFRjvL8PsFCl3npKZwPdbbuJekWU9CS0LTIqZuHjNZn4/wSM9gprNNgnPPL
DvjQxNndbHIgbQo/bwaXh/Grqt5bAw498kbBjjv5U+j4U+ISiWwcXOJ7k3zXoAhfxnh8Rl6j1e6C
5AuDwJ2lcwBjVlbbafnpcrycnZtMOrf9had6lELtbtHag8GWFum0AjfYktN6C4TB2DDZ/3JjjNuw
gAgLyo38RH5XpGijaSyo8ZimvpCepuQRZquq7CgVlLhGZePFp0bsVSOoNccrqnnH8T+3L9/3vre0
k5ScRHc2dKbC6fbSTIuoXu7HbFf2tvYjXdSA6aJ9Xr2qk3PQ+jtdTHgxlzJuNM5bD8HWgDToOcOb
IT91sbLmpLWOnATiIbirzi+7n8T82yVyNrqkHS/2OHl/a8fPRY+wvX+UkqeCflF3b9dgWO2dHu9s
UvONbv2SxnvjR5lupVb4YtYDIZ+U4owZBW0NVwT2gNw08qMQwx6hPcyF4ubE4zFseG9PWj7cJtnJ
ErFfDyLI1fCHGd/GRATZwOCHHJGGAQc/G3CtFbRbjjOFqbu9fd9L+VbSOP/I/KAaMtMDMg1f7qlK
Svd19KuIinenqfxlcA6yFu1NdTmoNa1nITS3sdD2YsCak4c7ie0bhO+kWZs0HyGhJFQB7jOOpHqZ
rscOhE5n934boweMNU8dHuEC4hMs6Dnv5e5dbcc1ekQ46TPTzGw+hex1inQ/1b8Yv2oEtYya/1Km
j/1Y3dv9vSJL/t9lGJ+pHy7//v3tLikjAaX1/+hxJNp+RKWQC08q6d9/4T322XWvFH/pVFTsf1zX
FuvGOdbWt5Tx1rUtmJwkcmXMXDelkdlv5O+qNa4EOiUIM7W2UVbOLWbSfEVfKBQ/GfCzrg3BoqLR
pq6Q2JQ0c5smr4M0+IqpsMfSkVX1YMoawPfqunB+2+F0n8dAlKm/Rk7rRYy8lz/NLPviXj75Tq49
vZjyN/L08hkbg9aUl33vq76mlA7ZaNpZxVciF6eZVhYN8G+9m/ZFa/evd9NeTGdIioKJIcXrUz/5
Skh3GSD4g/Lo2kAq0Vo7C1Xmm9lsSqMINPvEsX0V5ssXorpPDKrBXf/3zhM56uBxSyMuppTrGrdf
uiCqybFpjg/K1krl1STBINS0LSfGfWIYvq4+h3NOGnouHXorA3GYyogSVie5Hc5d8cWkxqe3drXg
8yFb5DhC7lRQ9QYXy6z6xlR2UV0fsv4XPeht02/K7hG1j24eayzUTVwspMbCxiEDe08rgz7+JB3C
4kE1vje+a10bVvF1VBQTHGxqC4+aM6TU771CFwXVv16hxi56IWQU5B2t2Vn93X/Plx1O9X8vPFZt
ZbULF9YDqVvB8Pne/V7JfK0xU3TJMbFsVF1Z4xjqfeu61y5VVqtnzZi03O6sehGqXoMyyPcufaXj
g4inlkvPJGLZ7eV8nUzfi/TXjlQxOIEyGuZ5r7wvz9Wvv9+s9medrvU/flSJKlnGbBGOddRZyDwG
4+JGS/lkgjxP4fucFBopYHjrSJeeNcYgLf3FMT/U+g9aEJJ00NNdQjZRp2CxVH1LJ2KdQcptll/l
gK3sOJ0u3flEdoJBeZHDt6G5c1Q5MKWHOBoQRO2UxcR+mMVUKHd//1iXZ/2HiGZdxRtLTWNFpeK/
z8f7Ga+SsR1gMYjxh1Y3b0nNR4zD6Xuv6LVT1ZwZhZk3vEpWel7atWU//f0zfLI7XZtKaaXel4qe
EO2jQ5Vezgp/v+4n0d66CgGm3td4bfJsBqkiEENhlEIKSzYE8K8MYv95J//0/K+iwZDKmtwYrIFU
jd2lvC2rg6w/VMNrlztUGUMayNtBO4jqYOWvpTizrVflcyNJCN2yFVVMSte5WzXvxfDqSPeh9Zyo
P8CrmzMFW4gakNDFpWspYbMTUdqp8nXV/Nbok0LCNtWa7fwxyZ6MxGNGYGXTskmdQME+zGpit7OO
ah9Y441MHVH+maS3hvLuLD+oPrtDfFamm8W8sNhuitY5Se1+Sk9JheygamgyvtbUd8ymvYlKDV0k
Cp7oDqcou11g7Fb3ky57dfE0hLuGuQdnF/VfTH1/MmthWVeR0GQorEt7PIku3hwcBhE+0arBW3Oe
KPSbiB8d14gUiBuVV3MS1im+O1H8LQNFyLL/De9icippRGW+n5pjFG7Gr0YUPnnJr+2s1CrSYwn9
wL7/sB/qL/b0z4LatZfVnEiVPTSMwfxfzs5ju24lS9OvUivnyEIAAbdWZQ4Ojj/0nppgkRQJ7z2e
vr7DvN0tQSLZV0OJJAIIu2Pv32TdvYG9KFBQ0mMuunHSh/lbk45rq/Xgi6UYzYWqTjhMU5HwrWVR
74J4x22/bzZGMpI0pLOpaliGdurn04Ma1ueOzEAbmJd2FizRxtwIkstDaO78aZv6uhuk4clIPjnW
T1K8WUL9K2b3R311XNA/nN2NTPpsigUxwR4Fgv7PVGisuYlnV1PNrgIeG55RjQu/Ukz5ACw/19A6
mg3EacqM8QzKct8hJG3N6g/PQlP/uSvCum+rEvXEQzihwbBKoy8C1Y9eerY3CiWFcV3w3MBPXacj
0wGYpP8z70RrrtakYteRqi2i5eKF6uif3Tbm2kq1omV1MsDBsh68G/P58zPig6k211WKTb9WOmA6
R22SOlrWf3jjmispmX2de/2xB6aH6ewrpY8PDjRjdi1KW3TapZcSyznlpnLAo4NBslRgEnaz/LP+
mC09GbGh9Ik+HPJv7TJ7/bOHzoKUCDVmNbSZbNVDaa3I4vzZY49j+sM2kVYhl+6cOBEUI2Uu5/Hz
x37Uy7Mlpxl+pfSaxhVOb7cWAODUL1yr1jd68pW24UdNzFZfrKEOa4PERVeeosRrZ15GGNU78RfK
RR+EunPlolaNAl0RDfvn2J8Mfrdwkv5gk84ctQtIcn8Wps8FjKJE9uYQo/2spcDMt07jrz8fgA/W
5FyISCtl1461gFN/598ofzax5yJEpswp2KqUCAzh7Ujqw2n//G0/2EnlbFGano947PG2EsbbGJAT
8VUeZKvPH/5RV8yWo+ZgKZzCIj5ma/tuN+p/2BuzFVmMkUFmnC6u6/V4xIsvPn/fD2beXIoICYNS
Qz9sxBIOUHCDcH0MZu6yHKOVJ6cvGvlg9cj5AjVj228iGiEtesR1UF+QoL70+s8OmrlAkG7gF+LX
aDqYZR0uTCmWOXDDzzvoowGd3Rd8wxZxazOghocaHMoPX0TNHz13FjTbSLWm48g7a8ayf1Gizeev
+347/s39Zq4JJJvecGKnHw4qnLARTcAITNrgn0ToCyvD98nvQDzCK6rhaozlUhlUKFw7E8ylqi1M
yllJDprr3NRsAMDQPMpgExU6Rc9000+3MhuPlf5DYGsuYMmjOqheBLdOKlf2aG7yiaysvhFmtyRh
5kokNLzs+ciOUGIVqMK3iUsWbg4nJoJ9w5QcpNoA1byugXaHJvVz9JBT64kS/Upwy/JJ9ZmUXIIk
20zJsNOaatWg72dnS2UyTxJ/3DkRP25fDYqpze0k/HUAM6lLL2r0/D15ZWsgE1INnvctAnagC76I
QgzrOP6/6+dZLgUKvhDEpj3a8w0c9jtvuDXAGykAKHP7Oh/pH+9bHykbzdF3o9Osm7jaj7VJDWNv
NSN1+X6bWqeZh/Y++FSJ9v7gUCovFp39/ZiViPN9ZUEm0vLNUYJk0FcxMABf3QMV3PgSwg4/Hafz
Mv4eaU9QH2A43GQUDjO5nag9D+16kOBYJh95w2VfpssQnHfYv+TwvpAwcmVdLxLAwtYwwAPaShGt
Y6obE6CkhEK98R3XaLM/6O1jlzib1O43RkCSBIT2+JxrzxFOJUO/i8BliPMmWSsOuBtqtqVwq2I3
aG+k6d3ebG/jOjsvlOYwxhSVOiqVkP9rPXcrIGUeGJNYRwO2vxtrkNLdxQhk3k/piejMoiYHQQ2M
FCpoIYrGSntVByUYMLlNAukOo3KVN2A+n4QYFy2XzSLI1/EU3w34fyfhXT4Nq7w66OY6V6nVo+fY
impp8cM+vZuwQu6N/lJBmaGU/LEWdiBkFXWpAxhvR23BMijMM3SwFkOxNYtmUdWXGGi4WdiudPmS
lCfGaCwjM3P1XtxndQlNEUw6b9WF+rOJEQFWU9vQwTeg79q1OuFsDSclDeqroSyO6C/dqK/Grlna
MClaTVmC29gM4QW4aSvNVgkS+5Yi3D7sdh0ofN9KXGwlpwLbiWDaKRCs5BkGe8sEOLpjxBhl2K7g
FQyaLkGydD5QrGOBcaVJbym9aie8et31Jkqnzl5A9XS8AU5VugqsZttSa2vCYJUAVoirYVOab03n
rcPQ2WZoa2qB/pL5QKchaPkUaO1UXZmhtsyS67HSjxIxrqkg7VslZ4n2PbQuRqgMJEld0iFAUx38
81LXttpdExjueOQdTh5goofEKS7tCU0mKijGQoGPoCinTtScFhR+y2GVyocR+90pPLGQv2u3XIQu
yJed21N/IpwrEbwOPmxNASShANlu5O4gb9S+3zvxhowSdVFvY4C3oOnF4K+p0kEAdh0w6MCCnBp1
7NNeqMDFMkCY5apPppvWhhBUAhtV5SJjxGR2Xw33KjMRaNRAkcDrPDf1cqBS6aL2FbcaIUBj+zI5
1kLv79E9rsPAjQcoJinI1Cld9/peBeZgNgFwNqqWBWjfBBLAUx7r0Ap3ZaQvAkvHJxGZvxRmY3US
jsMaFSikB1dRfB2nNsCB1063FzjUiHqvZIg+kCcaOga8M10dvSBdvTJQM4C4gwC+hnxWbXyr83Qd
UM2wo5t0vKpVAOa+4zIYYKwOGoxhJwNv7zCPSUY28b2SVigT6XAxtG3S25e+4Vx31gH4VgrsuQj3
PZr8xbA2K/O0ZYO26gclgRMYwxUN66VaINYcEVqhuEXZBPRsEsSrpHkYDNZnC0wHMfdOf0Wx0dVU
CFijXBbGUwm6tRnumiHbqKFF7fUytpHNtLeAg0QTu22Ad+SR/NjF+3w6FxxhIryvW1Dx0ZNjym1R
mMANq61jqWTnukUOlTMxuoWisugg/Jyb6WUeM40HY2GD61ed7eicehZ2bbWFYnTuds2tLUBvgrFf
5nHwqkbJ3g+uU+rrrKXjgdgbAKCse9lnbJHZamr8e49qVwMsOHXSU9P/ZvtA4ZlwDfi5Hn+YxQho
qGCJqvZdBNIjw0Inj6cLs1RvUzDxYwq9eMjYlyPnW6qwIwZDXG2SwVyazeBWBrlno8ofq87cdeoJ
oNQAqjraKVCHUSA1s7UeHpruWVSnYXKqqY92P6yjnFN5oChZHyVz+4MmOfa/j025qwt9E0dXYA1X
o5edcgNwJeOG0H4VXxsFmszQABsHfG1D8chLt8JyTivttKueSyryfu822C+YDTqGfrEa7Z1RDYvS
um3sb+SWllHYLUvzzkjfdPO6ix7xDVtKqCQ+QUebPVvwGCacd7Tauqyii6JGid6/jqq7NFyzoja9
x9OMJDz14/GixxMsVPZxb4GlYwcGg4u2qkvFBSKeUS7iqIYTbO/rTHX7FPBAWkerNrry8ubQZfA0
wOKYwLxLsJsmkQmXKdNxHr3xSo0zcLgAWPzgxp+ueY2lCuhItbtnvfNOKvVSkbd9uGnICUOlGsJ+
lyh7yyMn7JzGlJAKQOxHGaJ0tF7anBOne83h5oVjsk7b4aSxoLo5rN/ywXPEbgiostYgOxUma6Kq
8GW8hUGR7mhpq4QDoXBPoHZltF8q6BkfBJfv2ccfLtp5E7RxEXTkRDuQfQn8cOSTystAa7e1Ui5D
ti04udte35TFdGKLx8r+Dlp0oSXm0sq7RTDBUoSyVICHGCID7vI5bjKLCQJBP0G1VFalbA8A8MLh
MiqSVYE4uxlftBn0zkg71EfUXUEoR1GskfDHrcJNsptYXDZIBExNv7RzfaV645Jb3fcUuqYTT+vQ
RzyC9Pp4ibX4OofyGO56GFVhc2GA99FHjBDU2w4RQwvaReSdJsELoFOj6Pa9eRWxo0d9tvK5ddmt
dRrFYLfIe3vEIFC9yMjnMYaCPSTjeo9WlVikZQj5el1BTu+p41bAZ1g4U/VtKg+oThEzQOy18ntV
QSSapNtRsLVVTozSv2pY4iOY+aFeO+WpY5xV1bIJL7V82qrRbsxbt4b35Pngb5V8q2u+C4yLE3Tv
FRsv2Wl97ZpmsJxY+IYF8hFagi2BMYtiJe3zjO1LLduF1uTsd4AjodzoT7K96tOrAKYW+cr8mNQN
LwsgZWhLOJWzDmNCNXujmDC6dPUkTM4m5RubK9jFfqkTYxTd1RhRUfTXqnc6ccxU5bU92Utf2yjD
or+y6tNymBbesSqhHvzpUstuLHFhxNUKW+CFpJwctqet9VDDYEx2AxuASWBpCGfxjiCHeR8z7lP4
zUaWIYYgX197/Z2qXgb+c1cdwujeg4UcMhdS5p9unBX+s1PBOuLB0U1ehUdvaE5ltiYbkjvFH5wI
PN++COCrDBYIXyzDVi2UvSpVb4bkMqcCbaHRDyR1ZafaztHE2ja9K+yrV7FzwPTEjqt1UQBU17ST
Jg92GfcEDzB1nphgjBgeZySxXt7l9bfUu67DW5E6e+g0SOfpN97QPihqcUgMVDmsl8kcLjtcMvEo
wBBtmWERVpOpafMb2WDsoQL5D/K9B05SD+kAeMWh4l8DhXJrCJWdynY5Xuaph1/KsOi8sxGfywJM
WPnkiatOyxcVlAXHgukvbw2kXNMQXqkan8jitks27fAQxeMyb/cI5h0tNQnwwCtJthChn2YsRb24
xJ93wSKDLQ7jF5MDFvuTiK5aDmKV0XduYULhMdP0T5V30KmfahckFgiMVxqQ22Y6NeRJ2A0b23aW
aGU06mFkp03ltwhOwODcSftVYH5nhvnK7/IrS/q3GbTmEEEO1EIaBNOXrQeIPGCvjrmp+ahgb/hP
kSB/MAabVLx4zbiyBw5M8NNuJbcy2Ix9Cef7ICj3JSa3xPo+jnKowzEIsxb6N4IFXX1rK/VBzTEI
KoOG26XpbScC0bytHwKkpE2nha0UbKQD5Z96iglbr2tARKbNygefX8vyxmydHerzZz38d2sE/5ks
UxMBPwFFTThuj51SdLy09gQN8ORb88KAJh94Z0e+CTIjnr1uBocqVuNWPrxeKPjpFKyh/pREy/0x
7MGAzlGGdQAwNvOHpQ29wKr3oXqi5XcDqSY9GaFUTG7sEbvCehCmfVVMOGocx9MZN1m3rbtdSCit
JeVbKJNt5Oku5GzXrqAOyOuRy3ZKXkaBvDQl/hJqBOIOu7AFMGxuh2FfR/a5JVMoqOGpriMnmwC/
K5tV4G8i5EnsOr3yhNw0cEb8qj3zpL5HuW8zBoCMehxnqmE7SXtnteqhTpiP7Eg2ksW98ahAkPEy
Nqj6ygcKX1XfuspbWylI4Bv8mYrROxkz6zqJ+62wweghGfN5SuOjw2yWUoPjQ2fALj6MUPBgEAfV
6+cPflc8/N0dfpZU60Vn9lIrh4PdNrdsZmcegjaDScSmI6GAH9hIpGynwCPtV4QNOK1NFxrWYVLE
eTzYO7We7gL7LXL8M8d7+/yljm3/7p2OvfDD0V1NTgnS3ES4LpGLmHDhCObti3z5+ePfHcZ/9/xZ
Lk7GdteVCcWvQtWXzaTe9v4+07Cl6t9C5dpvBSXsnejB5Db7njOxHaOzxDorvzSqfZeE/N0bzHLp
SHnnJnOQLyTjMMFF18YU5kS5AnO193oHfgJ+jPn5gONACCe45qxKNU6Z7KQpDoBCB/QHbE39s6y4
PkvwBVCmwpgS8iFQNqK/ncIvMnGcrh8M5SzFZ5kZTAfOqwM09UWJGy15Kxh8W0AE11wzoVFkBwIg
TC8SN6M+noUvZYKku1iqU32dc6JMgVyW0Lk4C1YSUvEAwj/JuChedsWj7su1YbZrOcl9UHSrQHmU
YKlz3T538oe+6NzRD1dpeldOltvH8MaKXV2feONd1pRLdIAcuKOiOa+iyE2R36hIyZbehW7vbXZT
9jS3ME/gyJXlfay2JKJQgWl4B6hX7O51DnUmnlyreERUI/Hgfe2bDu1qdQleok0tgkcI5UpzH7BR
DnBzhjw93rldT6kXRz5+2RZEFU9xQLAYA2lFaiJp4FAG9mljDjtFgn0/alqs7OTEUVfQPeUEsa88
C/JdPXquQTJN48Y+6Ok2QrIqJoDOG2jnYieLeIGkIGzOfLyNmnxZtcEOXTM0qR4tfVWG4S4u9wXJ
KEyJQv9pGt6y3D8UUGLKAKQxfD+0TDR9Y/QnDsLOOQ4AFJNOpik8q8KQ0xjuE6dqLyLWSrr0B7jS
PcQ/f+OtfUOgy2Qx1JBEh8dIaqdZ/qbn5Taxx2XSHnnw+yK4CavpMe4JfkwYdqZYcTlzi5ATB0Jb
nd108akWnwKpRAbJi9bO+KynYjWq0ZXVvDrBi9SCZdEjX5hapAgibiXxotJUd8i2SnHVWMVy0ou3
vs62jTJxu3m05AHINcTQ5iTV9RXKH1x5pYv+0KIz04sJ2nUPM6fqhnWfe6RakhOoYe9e3H6QPNqU
4IMkX7XFQ0wqtT0SEZHytKaIhIt1SMVZMJ02RI/V6N8ayv0YVQcne7UC+KdGuhz0cjWCwG9750wG
+r7x9edQ564OxMFRX5VOh6WLAVVtoC5XYEl+H8FwQoerLdYOShRZKi8iS/2iYvARtnIu262aWHR7
xUBaHzaPGZDCM/OTPrmOg8e+ePCHBkUj/3FC/kZCsHdi9DMsBfmgZqH0ICgKaFQ1wH87V0nfPmXK
CxbmX2wcH5x3c+Xv2osESk4293YwPkzDkbv455u//kEhZi7+HUTQ2FFK6A/OeNbUYnmMNOoKybDy
TfbRJmMjamBAhFWGOzA6ZxDLG12sfFNx+wBRlPBt0tKr2CPr6V1XabpMiY31Qlvm5G0irj2KvWva
DjYOSmghcVKgbKs2hy7M9u1dOwnLJsvXZgPbBsbo51/1QQlLm8UHZRx1LH+vJ4LsyJVeD36wVGyA
MwGcwOkrXMcH57I2ixXQfs40pJP6QxPfppgrG/WJA5n380/4aMhnh74zZVw4iYoPubqNfIwuh/GL
zvnoybPj3vJFKMln94ehPm27a07zLx780VTSfo5TTEfP+8yiPtAiitF5E3poSOdh8Zypy8875V2r
9zeBwvva/SEUMqwsqePJYGDhrxRxg/enSZJwHyHUEka3gboZM5szI3QdabufN/rRMM/O7GwSqjUe
P6sKnnTrGOXDZET44POnf9Bpc+ltOw6CdGoZZ99Q8V8/DFoD7Rbpvf775w28T/rf9NlchzvyGvDD
hk40Y47HU3cXVuFZXMhn4VOawOsx5JRsxIvVDaQqkrPUe7ArrpdH/z9ohmhLLdsCuTR/3MYF2Qk1
f3bMdNfAMqVkua46sYqi5JBxM/r8jY3jTPzdGx+X9Q+jXHK7F62kT5osukiNcVOm/spp+p1mjpsc
WpoiikWdJ0uE61H5QY0jy+8cCEKCpLafbe2odyPzm4hAUub6nmrTwgvApEZubj37EedRfF0ehUpI
awpB8ISrrQpDuEcLyq+R01KRdPPibW03Kz14jL2n2ChW8OO2xRjf5eOwjYEbJ+GFTjE/wyi4db55
nnRrZ5OFSD9Mw7Mc5BWGnOQ+9D+cKLM9bYydwC+R5D+IJCe1k7gDQtyYvVHJ/Qu//t8/uY7U//4f
/v2SF2MV+kEz++e/T8OXKq/zt+Z/jn/2f3/t5z/699lTB/E9n//OT3/Ck/9qefnUPP30D3hlYTNe
tq/VeAUfPWneH48zyvE3/39/+F+v70+5GYvXf/3jJW+z5vg0RDSzf/z1o933f/3jCKv87x8f/9fP
zp5S/mzlj0Uz//XXp7r51z9085+2o9lCtTVh6LqmMkv71+NPNPlP0zGkZUvd0XWhGuwYWV41AX8k
/mlawjBs3VaFxm/xR3XeHn+kiX+C8BK6bQngi0Lnxf7Pa138Z/L/Zyh+7w/zM2bc0iTPMKUtpSVs
XTPmOHv4QLmoJIoUvS0xg0LrICeS5DYUUTaWCfSt8OaHjvnrDf4ra9OLPMwaaGTyp0X5V4uOLgSt
6rz+7HJUpCRXqslCuM2yD7qab1LvKx6J+Pl69N4GJsoAd+lBqdJJP28AYyKKpMpQ9vKql6DGgY8i
iFkcCkrDvk8BQT1LtdxNx7fPP+3Xdm0d913VUE0at+ScYxW27RjEKu1mjb6MvXyjVOIMzNHB1FeG
7q+GqLjUEmNjm98+b/nnQIUPtqVpCt3SpWnRpfPYs7EVREpGLUbPkDLR0EGY1a1ilXTdTa7r/dIS
nuF+3uQvM4cmHdvW6GJN2AjJ/NzHYWfYqd/SJAz9Z5Ay3d4iYF0ErQIJ0rqt8Fq5qlOUwP52s6iB
GY5jG4YUYn6Cq0NXWnmI3kw++ZHguqQ9x15br7wh3vUxeWlnj4me8vJ5q79MWlvSqoN2qKFZHP0z
RHgpbKWMRx8OsSLhf7YQv+/HxCaR+Hk7P5/i7+PIBNJMzdSFwVDOTi7TR8CnLjMKvDU6gblYDxoZ
STUDxed/0ZE/hyPHpgxV4LmoQlAz2Zdmn2T6nW4ZJfa9WL+Q/UW3gwX/FTzr1347NuKoUrd1VZjO
7HuKKUlyoSgkdGHFhg2p6Lofui9C3N9+iWFqmk65TTfmnZaij1O1OK9xN8i9tdINBdnP4kmP1GD5
+fD8riUpbXZzaRnSfqd5/hBY+JETaaxxpkFAVlkZ3SbneoO08ufN/K7XgI5wXEiNefAe1/zQjJVH
ttQKtJx9LbixjOq6TIovmpi5JPxn+CWrSONg0lV93mlKL9pCHRiZrhYV2WNdu0g8FKm7Kr+eVPIP
mPPEy1G03VJXnHhbUXt3taxVrzQiNs0dGqOBEz/mX7zYb7pYg+0sdQ0eoG6qs20lpfbg174duRPa
MRqhSQ13T6Kx93kXzxK079/P6WNz9jm2YzrzY6hRC9HUITAAfeifK8fC1aeJblQHdVs1NhTUbfJX
x8rNRyP1SyI8M6woA6BHGhpUUEq/DBH+HoxdKQsK+K3+1qCLjsyGTg0O2Pv3z1/31/3d0DXd1hwm
ueqwXH/ebE3Ll4kjKYxM43UyfLdQEHW1y1G//byZ94Px/0XM/+kVTRoCQKNlm6ynn9sRaBs68UBQ
CPyDIjm6JaC8hjM79yKu9FXdlRDgBZeYURvA/AAJQFpJg9yu+P5mVGIEedWk/GJT/PWkIW6yHHGM
iHAXm2/5KeV0FYk0DjcFzyxyQRcDQgQx8CJj16DwBJZIKF+cbr+ZhrruOMxBlQDM+WV3VPAH5nxB
OlyiYdPbyQJ1jD1IgC8Qw79Z6pwp7CYI3GvmLzvKEBb1pKpIlMdTZvmLJkV6KM1t7+rzgZ03YxIE
8XzteHIK1ZkHRJFQNEECNXKL0VfOnUD3yJpp9RcfMz+95q0c3+KHfWuKc09Ps4CPyUttGeg+0vqY
5hy0jkxdklbtFxNjPkjz9o4//6G9QHVCv+v4KqM6leIwlXfiq477bRM6a84yiLjNOQ7dzNW2ahya
cJITE5PGFO5njn7058Mzy0dYGl8ipWqy7MBhGpwvP3+JFsdtHOEv7GKj1p/UumJuEnKJj50VdGeq
WtVPNUzmNUXaxYAtQC3YHPFgQEX68xeZ7zPv7yFU1TouN/2Xzx0S7OZre4xdvw42yKVWC9tr2f5U
A+drtVtFTv7FnJlJI/z16QQibMaOqqnzM9U2eoRIM4TmpNUOG1mk3iWQF27cJhoxEwDKa692jOUY
exQu9G6JibS2PgqZxsIvuHafTVm51a1LIczypkFb+fMe+c0EkNK0OSa4IhnO3CLHmCT3E9nzel5f
vyi2Hq9zBxy05nnD37MN+6srfmjruL5+mM+ljcibFrH7jlR+R1X/jtgkGqf5F5903MR/3OTfB/mH
ZmZBmWqmfdBPRO6979gnflbs4/CIaZHnoxNeoRynLZq8RVefDMnnnfmbbUgSdHB7JVYjdp+1PIVx
Y1AKYZqbR4GlyowPyAV+taf+upo4vaBFCC5Dx8+c07w5g9XGDzXCmhSgKCIS25Fr38LIVdcozHUV
+bd572/RgN93bbBJnOCLjemXiyChO2vaVDUHSxnLfreK/GEkfRCPw4ReJskV/7vVyLNET67VY/2t
TSHdVs2N2mrQdVHArLzd5538y4ydtT3bFZu8c9S47iq30l/6DhAymvYDOO3PWxHafBbNmplNVvS7
87LnKu+W/biyrCNNKnwitY9hhVbsTTJucTfuUB7e6ZYiF10GgVTUX5lu/rJhHd8CAQbb4EKjG/ML
RmyVNSxVhrqJIyB43R7rbnTOo2s98VbwZv72Bkl7x33AJgpTyZzMOte2vDHWBwPIAMpybBmbYYAf
y5wyDbQov0rq/raTLU3j6xzyR1ykft4RAgWcCpCgYyc72wCkbGB0l7UT7jOwdyJCWsesioWYrBPK
MJgCjDau8NVXe/Q8ADvOZksiOKdZliW1eQAWh1aPNPO74iY8/Zum1tijJlRSz5W4lNVdprd9cZ1I
CpLrIekK4+rzufbLtsFF2CbfRQKNe7iciwNk9aBM6J6VBElw2boctK8Z/M0MyvGyzQFkGBYJDVJy
sxM4j8I0145mJcWQPBoG8O8CrezGuTLV/KHx/p6HI1v9rLnj6vphg+jjQKdmH1UujhMtENZyP3Tt
9efddlyBP+3zszZml4bBlgHJhqk6nqzGwuyrJeWVVeexGo9Km583Jjiq5+1xMdYJXkh96WTd5mvD
MxQ7SFLEeyuwyO5Qj5pYGq1Qqrd2MlG3EYliI8SP6p1HNt7Lr3OungbCsi2Yw2LyihHNX/yKTIxx
o+Lc9r02uA9820jOwkhk1h5P+ihCsRHdvmsNkfWzpBfKw5ip1kGf1Cn+VtelB3Krkfl5n3NpwXvK
g1Q5RhQY0HFDMiquUDOwrTEtXjM71M49taviW0dMvmDbaKeTfnBQmIzsVW0p1q1lq+llrwW9fRJq
dW9vx95RHgWo9HxTw++9rNQcJpOoTY/CYDfcqb3WEZJM9ngu1TSFiQRiSi017y3kYH3wE7841XJh
oUZrICgdN8VWxvGbYdST3NXxANisgM0yun6A2cByyEFQUH9R49WIDLy5GVHQREmaeL7ceJnORaxy
4ifs+6p16AgEMcn4IuxtoPJDDinoHtTCoSJUe9mJp5k+5Re7mKp914T6RdxE60RrAnyLPSQcRNyt
k1jWXHMrE4gqzKmtMQr1RBWZvHSGVF+O0XRtxjlmDuR+d/0UAHSOsVuoUfHzyijzdqJGoBk9n2DV
91nQbDF+z/vnGnWB1G3avF93LRqSqR5a51XXaBeNFxftKjVQ6G8ZUSQKlAljFy/TbvEVglEmJxRM
loNtOJgS2yBTRVyoi7jUUjouRV5VaannVOWARIQaXPQpcDgJno46+6K01XKTFrH1YOZJ/Vapjb4a
u+pU1L4GymRaBupYXqRHQydmJrjsZHizzZQIP4hByatBpniLMt0UxrjX1B6jukSa34t0RBvcBIoY
R3jnKGFvrqzJQsFZkz6OWakWXwhLUS8Zr+Z8QLNMnDrl9Gyo04QhTaYD4/QT+llmJrQYImrdyd50
lP+JZu2L/JhXypXG9SOqzX0uNWrpqryP6+nZ0kPzERfp7ETUfbHysuMLhnGBXbNZ7MLcmjBg8JWd
VmhvhS4rw417wPJpHK4K/2hD4UCUjG+jwU8g5uU7u1OQH2/llRe8OmMNEF/1RwVeRX4+5owxG5MA
ZqSjxI61aj+Nxd4q8DnllxSoZmO/r44HvjJ5Nv4AYFS8otXOQwfFxCnPRxdloHyVDSrW16I7Nznp
kPkfxRaJUmsBHxlPodWUqDeJjv7wglXno+pxTHt13QLltBC1FIKX2khbd/DKF11FzbIMk+LUEWLa
EzrF5/Aa9O/90IKs1s1A7j3A1kl0IDEnetcBMOo8WJS+ey89T5rpNjUeCm/Vt8CycqZHdqnZ1GJX
dt9m6ywJ221QOxp00jiLr3vEkhESFKV23apvctJwmbHbpRk4SzsJHidNe/Lxl1oMQkVrBVvhJUPf
3MTc9Q81zpq3NQTBpSgjEyAOhYF9w9ZWdqj9t0q5bhVTe6lDTA7CsnZ2qc+uALA0XUDGO60KufIT
yHgBdAHfMV7hL4KeNBBj99f9WEAUqVlAkC4C2xzSVZcYjb9QtalzdZFDimryO79LoL9pQluIsVmA
Da1WYYp6h5PY/H0/bWQQbKWNZd7k7CDALaTqfDNabT1GybLhgEimcN1JLDui9n6wIJxEIc1FwFuT
5jsKdnXOJWVbC3PVSJDbA+VN7KOAIgu8rHoVyFGHXZ8LNDnP+2bbFaZ+X/ZiWGb4UB2VgB0zUbu9
OvpIfBRHif3pDbMziHmQ+YvEumuKoTuLTLYF3zSwHJrioVgLcnnPAjYWQYB2rjAv9rKS06mKxF65
DiO91xb2xMWp89v6BZHYF9s3Lic1SajrmtjWNV5anmNi6606JUIzHgDvte4z0rUhg/OonRRgdf00
rVsk4a+GuMGa24bFsoCBqV5oAs8wOcr4eZosb9eN3ne7FnjH+Z15p2Z+sp304FRm3kkT4DVoyIcI
dDhqv+PCx+/d1LNhZdVYNI5TCRIeeahSsXTw7gPba6b0oeuXA9Lult/C9DBKUaV7uGDyMnXIQ4rB
Q706cEqJLRPnw5R4902Way7uFlGySrPyf5k7r+W6cXRtXxGnCIDxZB+srGzLsuX2CcuRASSY49Xv
h5quv6wll1T+j3ZX14SaHmMBRPjCG8bpMiKxOYYDwLGJ4x2h6vLLKare3mdzOicPpjPzO2Xr6WhZ
hXUde3mEHmhb+LTLdWKhMrsEW9RtnZvcQSeZbOk6CEpr18D6rVrq3UkGuL8LCsgb4nvbQ2MbJq+6
pKHg7PthjL6H/jzVq9zwclxc912uioqMHcrSqKvbVJXzkbAWnvC0I1/YBXq+XEWX86YC4I3lSIq7
xDAnwLRauI6+XLvpTeRSZeyDEitJx37MclM6l3ZuGue+jZX62QhkDb1q7PfEsHsbIpmyk5vVprKN
YPUAfkeyKKpv0+E2bakcVhD2shzYX5474KBH6i5yk3n1fYPt3WWeNAi42iqFEjYG2ecgTub8EtYh
PHkHtsYmKcDFN3O4eq8MHFE3qmVz0bgXWayaT+Gk3UvXR8C5t1cgbGAMXsBT7C7bmgrFhs0M27Fr
wXKbmUoO5VhvA//ylIzx8hAMfckEqxr2cYM456ZoGG3bBp7Zh7G/nKK49zEmE99jW5nvoCbRbi9F
9Zmb6iu1bmD3Ree0uxC63PtYWuNp8Yr6NrcGEIRtZAM0bKMZSViV42Yj4gnUYRxi8bRr4FeiKRXg
KTKLSJM2WuUNwHbwl67KPiLHXY6bYsimUx72T45xo8bgz23Sk6xxTwHEDm45g0P1pW6q8TiFLsaO
WPhM8U6iHN7SrsNeYDekIdrsuVs+hvCvssz73PqVtwMO6YO1H+A7IePuVvWHCTfSL6nvdliX4NZY
eZbAg8Edx32XjuNtAd/9HbYMML3t8FFlXY3UqHWaTDkmuylB3NGvtAS5j3uYmEpQGj43taWgmIsh
KlCmLRds1EzxsXUzuh31WNm7uQ6zm65Iy00Wxyivy5IAJUoD7tCiPlWdSaCbucs/zjzfmqkNspMX
qxOQE/zk4hSaJAnKu24MuutIT9n3YlZmldoeA0pG0/vIiY7+UF4Jt6vvywS2y0yyjvOVo09FnyTX
Jhihs9qAT4sg3uOG+U+T9RejyZEbrvX7IgoeTIWIWIhMWIFZFngViPZuBVV4wlcoaihOWo4eis9Y
MNshyq6DPla8D1vutOi21Y5/cpbhLizwxtB4chVzT3w46AEamfGKeyUGvHA0ZwmKigVCMczxdKll
vrE8y750ZujPgUzaz/mM80cu3qtoerSg6I9+jpcXRG+0NLu9q0yJTJ6Jva96XNSwjxqlAGXbInun
Uh6bLrpAQhELp65sI5zYLGz+dGCab+jR149dFDT3FYHvXd0azDDapXpAvu1qtoai2ZVjdQ+JeNjJ
DlSlRsq9LCv9awG/1cP4+1xVPoRVfxXqq3PnU+JmkLVs+dXv059Iik7XiVzJRoBAIxjx/U2ayfEo
JiZRGonqt04/KQUkrNF9sRsnBCyiIQemM+bArEr3Ls4zeXRdXJ+cgXC8nVNMbO3rrpH7cBE8bLCJ
P9RLUsNfnCZUEiofJFH6Fc3orTdU/q/G9ygWYC93h6DPpZdqnHu8A8npFrNZ/KFL69hlxAN5rcCQ
CmVOQxkOBy9IWvQ6A8M7HDS70PKRzh+5BnZWtXqyFNsy8WCvhxiryvrGz72cjpGG0OROBVLFmvx2
rHIeblTc5XCl3KGE1t9ER2/y5DYX3a8JzGW9seembjflZBdHrboZsxaSku997MNBdUe5depk/NJE
REJuGn/z5ARrKcJPpYSIHoZIbsPN2Q92vODN1DTjhjsE81cZITeGVlZ/U+NKuUFXf7oL0Xlcvbum
8pCF6DV4vT3oXaqxRbARVlyBVMmwr4R3gFHfnJyU+9SfGrRLpyUyv6RKrItmqsL9kNWZw7PpJ90+
U9yqRdhQmKphFkldILm6dNlepO03M9Pw7KL0UYfRsMlGIqo5rbnENd5yh7zpnZPEFAphb51C+tXT
J+OEgL9L6zae9K9S9s37DMJqflBjCOMp5Zk8YfnJi5X2I3EoqjsBXqhjXcY7Do75uoxhWF+SNUfx
1bDIylxPRs7InJpameKk3TS8D6MVokGKCcmnF8GAllqETOQpRPxr2iq/NvA7YQJN3Y0ucLbS22gK
u11YaX7bLELt3TdUb9SBjssADHe2w4sJmXV5WVXObL9zhIeTiJUYRCIGpwjQJ8+wxUsQ7oLRM6v5
MW0c6eALNPIDMisEUR/Tkaq6wMfWyYTFBgUnFT3KshjwX3QggB9FIuDxqd6vvtZeBAs709oQHrl2
/nFuBz/fAzudP1Lf1ysvdA5/xlJDHBwcv7oGYptAu8+7D6EX9//00sVgKl4waLtGXXy85J8U1pcx
DuLimGHq9wmg4zBv5zKfwHmnVfiOtKPkVq7gWN0RkPjjp6TH7TSK0xBboNSag0+DFZvoDi5DG8Af
Ref5OutbL74t1WzjY2pixCJsHJN5kjqsoxJxmprxfjRwRS1Tw+F1mp/N6riWuKCdNlVBorWh992o
ywJuf/hYmqHvryhH5xiKor1+1NoNjynxWHdCVLTbUeAxG1nhF7Hn8Y48dmN4OyOqckMP/itw/yuD
ThM0glqiwGaBTsM4atDfxyZuPqZiTLDLmREuoTPDNdijqeOWMGA/poNyx+FYRQ9W+CFNm8vUK0nE
cZXgKqi8aMtLAtvorhqSW2y8sMbBArL+0GRYU1xi8yavSc3jS17TYRc7ZLH2UdjvXU1aPMV2Pu2L
RvnFKVl2UNTjdCRhs8B3R4nETQZm8a6VaQD1Ywnqg+nEfgjUYqCEtrd5ChUQ2lNlQ8hpHh3/y7yE
UM4EhDc1l7dx2qj8fdNIGHcZTKR+uyzsu1tUHMr3lXF3/vKOASGcSFEdxiH7ojPC/XhltYmbJXps
cN3xKkyNruYWPjBuGVTosqY+JJnzjYIH0PJhhlBgGnNdtel1UtvdDYxKy8N3w2KVvLHrNyICgWpN
8Hd1ah8HDJJ/tnQNAIS6S+QjfhA0Dzm5gItnejjTkIJxavuhuldS1J9GWX+sENTymmu/L3Ney4o/
HRI9rhSF1TnXUuFRBRnB4MuKroWW4tars9hwnXuhdaiiERn93NbRXeoBrJVpn+zI2DNo1Nk2sb6t
otSemToo53AtuGTR2d1k8Bhm4PSdEPtxMB63ew6ncwB/ClGZt2fjK7x/8UArLtxwqfN92ni4ujtV
uhrNxWndbI2XvJ/tQmHL05RJd1O41iWuO1/CZZ6++3Gud6W0YLvEowrwGzEdyY1vvK9GWxRdMC7C
8JF6vMFrJO2agzXlCUr2RDJDCOUUWZS5xfSgjijoqAjATwI7HsQtl0Ff44zQrRYdfZwEmDhW/0za
vvCbaCSEc/pp3JcxO/7WQmVoU/fJQw3IrNqPvvOzddSx8NvHriYLOxVFl/iUrBLI5bQrb4VB58Dw
Nu815+SBmBRGdVgd3Nxz4n2URO4FXlnFdhltdRfMbdscciuusRivi2F6cLwSZpzTYtMkgmjctYjz
o+L9MHmm8r71wo6uMx1AeVpSd6t4mXHIdKVyNkXLfWcOiW8i66LHMFfrVhxKpADGcrgdGkzbIoN1
j1VhJ2Y72D7ZYjf36L7u3G4Z8IruLVego1SOKunZOK6+9pVaOjyksZquFuPeVHXT024Yqq8wEjLY
M0Tal74pJPUEDeKOYsJkbZMhn+4Go7kVcV4nD/PLX3me5Nl7Eyz2hzCiL7QV7YKalZ1bj6XOkuvJ
8m1zp7GUIsrrJjTRgrqR2DTJvrY2Pm7Qy+Xgtva1AmKFwXhUos49IVG08fMYu5mBAPegqV6sppja
PCSoRF0siZc8lonKDMRgWVrbQOe1hPAh9Xg3R0OcYWI5+zNiMfED4dNs7fEiXJDRnibnl61xatm3
mvxwsGS26ymYXsCT6L5HiBo84Iwd/cjtRqNEE1gYTuQ+jizWgGuSrnRN9tA603rVFABXcSinXJIf
Q3eOv2OzbV+FIotPGBP43TbCsE95mxzAzUUQBNCgAkH74ZC1/oSLJbXrqnDvq85HO5mgaQlXwZOy
r8hG/xkxeSHzshwMtMmgWp87fmP3MWAjcUiihT+Cvq1GXOi4eBFd7aSqKAy4Jk3eEUM5H6mJv1Mt
bGoNbepqtlv3bipIjESvrB1v6Jhdxl2eP2R46RrqEgI75MIeAof8rMjgVtczVXicwO1qxPRGN3Kp
ra8j2lAYhjgRQizDNLpIqHADzKfXC/3nXQW23xNwynNtB3jWuTSvkM6SJOXYbGHu7VLKXzN3uBfC
bX+j63PedVoHoqnnCU/aAaDLswajnOoudAbaF3QVuq2fIWFUiOxRJ94jSeu4WzD4BqeEbNXrEzzv
Nj2N64LZpk2NcvO5bGcCKDu2ctBuQ1HkR7uJ9W0xl2/J9Z43LtdRXAA/Hmgpl3856+xhEdAlSc4y
Jg5CO0Zs40LW6KhhhFOgD9QNttm8Pq/zvvDTiGvv0vdpogGefd5y6pJhhmBDL9EUd9hAhK2z9RL3
jUH+tDtojIYu6GcfcOH6UX/raxFZGoB7K1QwvaDsTNa1DweFIFj2xlf600AhbVH6orh7qnD9ir8N
VOXSgcELEMOhhhxj+5wZ3dzq3tT3aZS90VL/w2AugAV6oEIAvTyHxWWT5cgg7xhsIDsk9CDObstm
y+l9Y/1eYBf4Si59ZccDjO8AHjhbQDzd5xiIObvvc3hnIjSRPkYFaijYVjfUy5EpcS888dae/8ME
ueSYIlAnkPnnE0ybMIa8SF6Ut4nZJW1tP06RHLdG5whmlJn1xoL+4YyBu4Rw4LkkFUB/nn+9hCJt
k89sk1DjIcwD1W56R+xf3/B/HsTzQG5zh7j2ioP5bYu4NvHCmHLEfEEpoqu1u1OJ8xYN7g9LF9o+
UA+wgt6KnHo+Sk+HtR0VS2eCu2K4N+MPJ7lv8k+vz+WM2u5L9gXDcAvCCAnha5wBD2wvKnSVTTUy
DrTKMv2pTcevvH7gdvJLlcFzGpODsnNc4fpo4zfBSWfetfT7LaWnj9KwzFbrzNuwDN/5iMW8/vP+
uAgBuFTa5z5Qw7O7JcEtvu6JGqg/ieJUGUr2w4xKSgNKByk7bKFeH2/9dL+3ttcGswQQ6rNZwTC7
Z7enGH1VyopTErTZEWYZtt3BbdaE5KIzVozdYU6ab53OP78+7EvU8EqXCT3Xtbm5Q7K65x8bEyj0
60LaVNhYXSz9NifP/xVdpqd0czdtfkKhgd73vdlcVtvwjSPzcokdkNoBmZmDDzD9zudDp0QetV7t
KIqqOPJq7aYOZ6jWu4+64I2D88ehHBeCBTdCCO3h+VCTqbUc1ipJQUla05EC6yIaUvw3sH/rKX/+
FXmMQKXyyIYuDo9nR8fQagvbijtc1dmOFvGu6yt628t+bJLd3Ik1On/rflXnYxK0KOcJL4TOKpfQ
87kFo4dfpU9U0QtHbeZJHLEzQ0gJAUYbBbVW6H/asj3F9FRqm1xZUzFU3X2W0Ud9fTO9mL3jccWv
hDDIF96LF2ywMJbTK+LETZmtQnsI2TEkibCGG0V+QuXt9fFenJl1PJcbCgqLTwh3dmZcemx2U0o6
Fvv8XXe1bOodSMPHtzjmLwIbhllv9hVbH6rQP7sKDLZNFI/JMynFmw0UE38LaOq+cq0HAmA4n3LY
vT6xt0aUzz9paBRSTTQQt17+o8FQeECj21Y0QKzukKHa8/po59g+oIvOCkcCDkxwyttytoOASdVd
HPD6V6t0khfdqrbAT/qroTRTxie5hIe4sg4Jto9PI/9Lbnz335NxxqM8+6//81AW/H3Ol3zGsDz+
LFdSYnv+D/0fJFVyg/+2+Ctp8xmr8uZr/nVu06+/Eyuf/i//ZVYKEf4HzHzAgyOlTTuNrfZfZmUY
/mflkECbtIFgcro4C/8yK/3/KHreT8h+Nim3GxfEv8xK+z8BBEjwqXDLPEheAf/bX1Arz+JtEjAP
3LgNqYJ/X0lWz7elpsvimaFqjw6NixNWyDE9SLoFeRRlp9+W5d+N8Tun8k9DsQLwCHxHwBM5G8rU
QEloYbXHTlG99k36WUw28mASTMnrI51dIk+TkgCyCVKVgLV6dokkxIMTMVtLAZi2eGt1Mw6NSMnQ
KWoPpRjkPfid+jofmupz3jv64+vDn4fH/x3fB2dGnumIFzHdUrSurEa7Pfq1NX1Ywh7x2RnRH1+r
6KObGooLAJG+0/7ILqmT6KvangHZSvx93/glZ9f3v78E7U/WgYAnPFvzeoDUbkk+rydclPi6pere
B16CwiHqNBdWW+D0O3tVcpUQV9+GoylQZk6S+2i0+37tbw+7qouAi3iGiDvrqp3djeWnmXLjaRjR
hXz995696evP5dbnMfclP5jf+3w3ulOa64weyBEeV7RVcij7TRfg7+xlk39Z+np+eH3AP+xJMlvF
WysIXuW5hkaqZTh1MQP2SxgdjKSbGVPDQcauE298C+nw438LJJ4mt2JkYRR7gWef7/95FdKAqMGu
sKMJoU54/zhz2XQaOlUWn+mLmL2XBQ4ipqGg7zs1S/AhVx0K0MWiKIHJYO2zhwUpno69+BFOAY1i
EYlw71JZczZCdc6ll+nuwHO+oDQ5T73ZZ1MaJdsk0wu6kMpvijcm9nINfenynnKFMDk0Z59/NABJ
QzynUXvUbRptlKWGLe4cKfK/tExf/1xnjyhLyFCe8m0A+uDVz/0icEAJUfgsVz/TwbrtncnF7dzQ
AIvawL9LPBfUkhneikn+MEFIjoD0uUk82OxnT3cyd6kLpKg7ygXj8iz3+p3vt+3WEX16eH2CL/ZI
SOxOPQewuG/DEz2PS5p0YbsPzXGe7PGyndxwJ5zy78wUfOpUHDSeF0hjPsWx85CWzjxlbIPmtiFg
fwgjNzhR6Ac78PpkxB9mw0TAK68pexiey+40SERlWQ28MWgDyh3EtPrHDO4OCX7VDF8wSa1+RHru
nN3IyhNhkw0OgPICsA8zVTd9k/W4UUHxd/t4X7eoh7/1E1982/UZJUOT0BZ5S92zzRvOQ80dKMyR
AnW1B3RtLqqxdb5lcemeFoqwaJEhSqy81V5l8LF55zE96UCOO6/vMeoVk3O5mLIGzAeF/vUFPL8O
A9v2UOci8QBOTli8/vjfagOiGJvSSkZztByc6LOmvS+H6hrbG4ebXL7FJnzxbK3DBQQkitQNEt65
w2XYd6JobNccxzLd+6JytxjLfHSG4lOj5wPiaIBJHZEgStccmkVcTY37/vUJn3+Np1+ANgCZ61p4
ebpCf5uw54JDrWsP28+uLPZtONPZTxYPjdlWHF8f6g9ryyPDGYPgAyP7nLTQ5jWQXRkUxxTdQygU
1iaRT12q5krWpAOvj3b+Dgc2kpYrkRluI4z18zCrbAYEQ+WcH4WfQfdwLCCUXS9oppZBUb/rgjnA
KJjSxZ4K8lvGvn8aPIQXAaRT+rDD1qX4bVUDwD59FyASrxxtoU9VYbCZ+YO8lIXy9oFQILNkT5vX
W8K3RIzOb2wmDmDWkxAzKAow/vOx4zmiGinq/Ajeyr0RXqIP9ESGuyqmV7+U6fwJWEvzxjZ6MSje
ElBIQ/hba7lLnR1qI4YgrhV24dkohhNYHPuwsK04OeZnpNsC/ZzJnfd/+YkZ1KcHAJ8rdGz28POZ
AicKhU5seZy6LLhumiA9NQBVT7PrZ6e5CMQRPCAdc2MVf6XgSJbHyOs25hrzCfPOq/RjnYVL1Qby
qCdsGgtO8LULyucNybjzy5xRHFoN/PErl+mFXIkssA6aggTHg7gdUNujG2Upytqvr+I5uXudDBkr
f5H9ELaGZ8vYBks2eSJTR6uNamzsM0Rfjah2flzmlLZp9F2CBJlO82wq5FrxZGll3m/tpbOPhd3l
t74foUH9+q9aB/09dKOQ5aJ2wfMAX45s7GwXW7MlCmN78tgUNUaEODTtKoTm6QvXF6+P9GKV19iX
y5633xYcl/Us/3ZWm9nraaUn8phIv0S30E4uVDa/5QL64vKj+0HQi6IPXH2PluHzUfBVGbw6ZRRV
Y9IBVcvHfSCNj00vnVM3+M3hL2dFWwLVMEQp+Mt+Qboh3qHRuTj5sfKFBhtW+7uZtvHfXrL/bX4Q
q9nKd8iOn88qG7DpcIFrH7ulnH6UYNyu67ZAqRD9tPTSa+Pm0omlne4i4erd6zM8TznpAELjVOR8
9ORs4onnYxNWD+PoTfnRBU9eb/rOpy+cCYSyo1KNF7qIXU3UA6gtlXmMz0VUFe9e/wkvP+r6kq0X
H1e2S6fk+U8ATbtw6Yj8qIlE3gcdjsEV6KxtEwT1Bm6cfKMw+uKWZco+oQJ9Bddb6brPx0uBklhF
UObHIkWCIZIC0wGwDgA2RX7IMx2CUoJc8/okX5zEp0F9jxyKXQMd/fmgDo7Ws7K6/DgHKGbaqhpc
XrQe5KgqrfqNFT2vogXrV+VS/X+jnYXjyLjwM8o2P6KCjNfstLTiB1Y6ettZVfWp9PxCPAGu/yEA
buYtrj9VdqFVot+Y9ctPK8k+HBpuNv8hPE/jh6SQFiHDeAQlB1EGY2B39lD6Fm2yR89i//oav7iD
UIVaBb3YyqRbPGjP13hQ9jyPHdDoKO39g/G1f+wLEbxxYl5kBwHD0K1EuIICM0y9syNjZKatzLGG
Y0dbc9gmVNIODuy5b1NAML7JKl9TgnCz6pT30OB2YzAmX1GgiK6c1rE+SpH62aZUELJ48zTpw9+u
Asksz6q3tvXXFuDzVWh6wMxJ0hZHzCEUJshLcBgy6FWvj/LiEJHLrgACBDwoCVCQfj6KUwc9+AhG
6QIP7G5ZgYEDebJzZr+GU+d9Elb/lv/ri+9LQ4qilCMFTWmcvc6+L5AFMxoUd49UpJvPaeSa29aH
v/D6zP44ioMQCgOsFcuz9dMtdXxLzv0RulV44foRbWLjeG/EPi/XT6xBD28lZVEPubbn68dNkNhT
bfd4l+cj4Pa8JpOb5W2DdQaUNbe7W2qExP96atKmR8G8qPDJ83Ag4n0BoUfVqBNUb4occ7iwFMvu
r0cha5a0K1GFQDbt7JHGqsGy+Ls7VraHpIZr+9UhEpl///owL25ULjiH6jP7kHOIfvjzFRyHuEua
cjDEAhBf5wzrqDp0e9yz4rc0cl5uCWmTWqKT4wbIvLxoa014lcnIr49z67aHPHG9vVf+pQoalXYG
QdFg1VZA4u68+Ds0Sx7ExquPI55R+2BOouswjoY3UvM/TYXrgZAfiTiCirMzNLoGKowFurgIM0jv
AcXeiXzzjUTm5behgYOoksv9QKfzvG0PZnSox5YCQB71wRVFdQyhyNxu+6Gp39gGLyeksLcguiW+
pQJwXloTlpphMRtM90QzX+WNnh5gudpvhLcvHrK1c0FaRn6PWMkLuBQQx5pCmj8cc0iEJ6oy1nfY
C9FlJOLxPg3M/Mb1sB7/Z4E7vUSfuxVYAl1ikornm9uPI5+Of8LDaQ/FsYka/94tIwdwcLlaiU1B
eFn4XobKc9G/ER69/HbPhn6RlcnZNZAUx2PSVgnE6AirnBn4SNJiwPH6EX65qi4CaSixSUHZ/MVm
9FxtEABbbwofNW/ZFuJLnPfTT2EW5zSGMayZ1wd8eeu6QBrsFXtGkxqcw/NlxaBGznUOrSX1Fu/S
a0QGUJaEbg+5qLvKUru4zt0i3b8+qgr+sKar3hcnjhQRGv/ZuGnkGFsaaY6SK9PBPakJir0Dn/VH
7YQeGuUVDBs4CSXWLpk1yc91Gk8/nUql31D6V8PGR1YVgKs9OkClTYaKvgPcmdoaWxX2mhnmW/Jn
qEXF3PodMmGJTBD5caxwG69YRTRh+uiqUsQuW7tzUjwfjajLbR/o8kJPrt5rWvYQEgrL/5T1uEzK
2H20oxbjlbDNh0PRBtYhbWIonoGDAijUlBFrukbbmMOGg6MeNNx3uHrlkhbbOALkjD4AFUoQjJ7s
t2UPihdo+zI617Nru+JUl0RK27mS6Tuntfv73lEgZyx7gXUH0/IiHChAbJewaTNssdy+eF/Hxp72
xhsR4TfEP+9KkrcedpIbw8Ao0mKPZVevrrq5WY6p1jrei6EqPo+Qr8HdDnMoNsuAZcqhxA36NofX
gY0jSIXiEAGrPw6tVjXy0WIqALeOaW6hH4xM687zF5ldr7WwZod0+Zyc8nZOqptmcKCVsIHA4s1Z
HXztq8bGZQauVo5If1y5yR7cM26PcdMFznZ04vyf3jHdVR2MVFycJq2XU7z4zd0igqA99CNCpodQ
Ls6Dn8jW3ahg0p9U1ltfrTpXPxWVjOIoSM8u5gjLJVxW1QR1k6YYNCDEhj7mQ4HTmVO7ZjX56SAU
R76PcyH0be+zFU1z8csfjHIiMIRLbx/9NEYbvSvH+ivY/sWuAflYwXcvg/KYT5UADuXnRX3spiC3
r715CPwLzmzYbaHYTN22aAbMJ/xs0OKyW9IQw4e0L5sfUBcwDKpVZznHeDIOdhVgqRTOCx0OFkUr
hgOcVXmzaDWDDs8UbJhW1E18spekiK4HrNyGXZlWtsbzoocUm9IADcDm41y9wZYtxaDCm9UHO3PR
+JhLJd7bsSe6jcyKFFZ0nc6f5axX35wwmW6dPrI/zCJPln0qIYaz/4vhQ8xFARGg0FO0ifquGw+e
zlPwlVW6Lm7Ka7kdgtBAfTJx8yOOQutLZZfWDxxufVgw0UeShI1xpgB9TEpPe8+B67dpx2R53wfg
xTe4PgUl5O/SuzbNYg5o26KjKouyxz8hd+uPohkX9GR7twWlP6fefQ/I1KO2IaKj4/rTcrBsGE6b
LMFSB88MXCo2il7Zh0YLDDFbMVfXi4JguR/LJJshsUYRHpQmCvLdmPYtjCn4JheaAAYxdhQI4Dj0
M4JNEn4mKvB1ksOnV9kDOy17p2MLNHRAHNVvqgFJpR3WW+qrbrLI7FTLrtpCGxVfpnJE7qApxfyu
c0ECbOfWzryt8MeUqyl2k6syCoYZJ9s8iXeObvBznUSQQPhYYgl5PagzfCIS7X6EHYGer10hNtJG
svreLhJjArikzoUTF6DeRhfCBTjJAqvQPtbJara5Ej2DCAnv3J4HjLA9Od91k8zSo0XmgNKF7etT
XRttPuTegjgLfpUO22To4nAvwzT0jgOGmM1eFDi87FGoT80Hbyww7dS+An7vmxWlPwJ2/1j6KULm
1qgqtYkdzKVy48rhABLHjJsFnU2E2n0KRawuNBcyrn6hxBZPww3bV/o4K9sjiugyj9xLzuuMtj+9
UKheVvdd8Ub5mzZx/W9+CsAfW1Nv+ZDbBdisMBuaR2dx3HGT1y10SDFNkwUxXxU/UbpwJUcCkRuc
RmIc73IXXoOuVFbQVHWb7ymz8Df2shqH9i0E+k0/z26O0VptIbyYZiunVQ3LwwzbCx0rth4ukYld
L7tWQYreZkmP3WfDOek34BHsz3k3jOo2FZOOd9Y8xg78tsHz99lADWU39S0/NBIJ9gK9Ufk7/AwL
zIOnMr3tFgsG8hRUSIekTQ1tYaBAcTWiOOJdQu7gCZNBVns3Uyr60mzirJOHBK4DEwjSWp2aOImi
uxKau9lLdHZ8dAa4iLeqGqmz+uAjOUKdkpdhZYt7T2D0iHO1wn40k9is2Ll29WFskw6tCiP89iPk
ZjU/KMDg2JthLAnRAwWbX4UK40/c7Pic2E3UgylJp+G+JdVGS6hr0amv2wiZvAzoNMo0bSKunTZo
sLEoklhvm4mrZRvHAQ+ujifuuCLt5C8nrodlp6CBI0LDowZ3q8rFAV2c9omOZsH+i5EE2OuJtuQ2
9JLyB2ZeukfZAmnJK9i8vJTTFFnsdCyGvlVuZoaN0Nx07+zOth+pfRv/EOY57sOTLgt1VYKJyE4A
1nFMrHjlMXIZWmXfqKCHlxnEVu9cJ0aBQUSZ2ZZvhMt/iLPWng1qRdS74P7K53GWULUU+GPUdJ7x
N3SDWHyoW7hgOYW9o+PgWY41DRzz1+OsF6kAfSrUN11qiOgve+etsakouaCsMDs5w4wjNAXArRtG
/wLFQHn9WdT9D6M8gaJAJFNmAqT2fG6+m0A6ln57ss0ogHlwu0BpDaDcvj6bpwT2WQ5Ac8+BKkGc
iqgfU3o+UB010Twj7Ik/YT1AVBmL/HOuzXDV6CFkP3IVfkb0D09K2yMbPk2d0tMB/M700CvskLdT
GC/3ruVye5nFNt5KtAdDpwqrKN7NNQzOg5OXCDQgouF+Ncl6k74+h5e1srWtjL5noBBRp512tlil
QgXEnbL61FkoLTtzFSd7xWkcSNPhWCHbCnQa8wRgI6O22uyAWeD0yeVKsXbeYI0dgSN/LqFFhhJR
XWT1Wz4WT1Wj35YZxVaafLh28kxx2aJD+XyZJ2usPCfC9B0SGCAvmeXzA2zb8qfXq/iHijMqTInJ
JIBZCSF4t/R65c9NODFuO5FBXKKYbIk9pyB67yA6QOBNQFtsOeuYkr++oE8n5/zXUtxVCIja9P3P
O8397HfGjpCzmrmXbwgbCp92aJNAZ6sdEW11TVV7Q6uww/nQbjD4hFXbX0gzwu/qKAntnKkiiDd0
NOZNCnJF7P0uCG7mKsVfE/0QR2y1yv1vjYUmxqHIwunOzFVVbGUWEh6+Pp+zw/S0+E8ds5AOPqSg
s/0RThlOEXXpXHRu1B9dr5kurW5Uh9dHOUu/nkahic1GBLcIJvqsWOma0E2cuvIu0DTprpxxLKHc
6+QiCMe3wAh/GIqc1gUCQDViRYU9302DNY3+lMbeRTTSOtrgC0Gxt6V7eOk6bO+/nhc1NolaIoQj
KLNrfv1b022oB1FXuvAuqEDIbdaP4mjNCAJELm66/x9DMSsQTDhno57+fKjZph8+l513EciVsedM
9i53kYvj3U7eqFKeVQXWr+XCbaK95yvaBufMkqpWK+POdy76yNcfl6gVJ/G/zJ1Xc9xI1qb/0GIW
LmFuq1COFD3ZEnWDkEgKSHhv8tfvA/UaVZEfK/Rd7UzERMeou7MApDl5znueV5rAdiItircazY9n
nu0k2fLvgCiPkTeg0uLQOn424svU1chZHSD0fuNWsunS9kmjGN52ya9xYofyZ3nOh+njQQUoYGqm
qNBOtp2x8b0MaaM4hLoXX9aqxRCws/xNEkM86yPaM+Gu6OO+D+1zurAPFh38eyRhviDRSNPV8fPS
yNxic14JLB2YJ07XYmAu3HPuBO9XwpIBpivTQzmrUyM4HmUYNBdHxUEdinC5Rri1/rxktNYxgdmZ
dfD+gSx2QrxeljVAOftkckZ2VaSj1PAghGe/sRO72Xrd8PVvVwChDBVKlzztImU+eZ5ZgUajAbY7
4IldXMeQ/8gEV/5N21n1GTnpqZiAGbnwMpFLUsdZ8vQnMzLU7bSaK68/DEmHCTX0sosiq+3vTdlp
F1OrTbfuDP/bBHaz8XwagDLb7x/9PO0P3eR0e8qn4q8XCe/WQwaNLIao5zTdHqEhHIw5bA65k2r0
5mnGtwLO8FUlMnOVKVddIADILoElnut6fD+RqOpRK8EQhR9gnTZnRUYRQUmphgM3tmml5rq/4PZR
BjS2VbvPv/H7iYTumUF+V2iR8p5sqFVRitTwMFTVsQbZjMg8Au6v5/ZSczlvjg9xm/y+YCtFyUAh
7WQBtvA504qOuQO0OHEVRZXEXhyjelLM05agzzxQ9MB4s3LNF6cZAHpiEwassS8vdL8HLW000Y6M
mLFKJphisRjl0zRaau3MmOAKqw13qsKFq3BkvdYcDBcMXQOp+PnL+uC7gNYHccdlZ2klPnkKEvoy
1qENHdrG0Z8qoyfH0yV+vCp8zFI/H+s0kGRFIJ1dWjaRxy9toidH+FhnresnwjrECPXlTtShjsFy
Y5ndRWgOMU5Yvfadvu0QG3erzG4sLr7G2obgUK4Kd+gTyA4+WAQofvUvKkThuUPkg6lDon6pF5LM
JuNxsj1MkZckcE6tg90ndVBZmbUuZrvYf/4ePhqFQhFvgHK6h6LpeFOtcuJNeD7ikMZtFJCctwL4
jec0hu9HEbTD0RD5uz+NGuXxKMlUeQ0iYevQDN53FARUeEFAIAT5/GHeTyDCFkDiqIaJwdGgHA+j
Gh9DZxVZhzJp9UcutbSMVULu6740N58P9dETUTzmvzQWojY5eW+2lk1kxLnnog8YDiIx5i1iJTP4
fJSPHkggFxam7lDY+L3u/4jHmmrw5JAP5iE3cnGdGOF0K2a8hhAt9WckHsu7Od5C0HQR8yHao5zB
cMfvrpNmPs5gjVDojLEXNF7pbu3Jmva2HXcYCIZzRVKxqutVB+Lr75+TBhXmOvp5IojTuBOdTmfG
JVG77Pz6SzFkNZApfb6ANXwuVvnglXLW0g+KhI8D/jQYBN9m0+hi85yKHCudwOFqiG1y4Gn5lx3N
bDFUKrklLDRsRjo1I3Brc2xUFZl0gJNDMIaFyKhF/405gtUKxG9W1yK6OilbYwNkw3SzrUOEYe+W
hwvX06ADW5Pg/z6fjh9Meoby+blUneg7P5n0ptZ7bk+ocZjNgpy2C7DNKcNzrloffCFSLahlSV0v
5gPLn/8x6e08qhq/yJj09Dhck6JUq26s+nv28nP1wiXsOZn0DLX0myMAed9zXsT+JNu0Mw+9MyZ3
8FbpLZ11MVqQoHMsB+wGclM5aPqZG8mH4xpLGIvUAPv65UX/8Yh6plLu+I15KKr4uaFkAhSFzujJ
/2nb8B1hhzx+/uU+fKew90mdIXa0T1tTJmH3vhsmJoeJT0rClyQc0LJvqjH9+5GYjcs9YJn3UP6P
H20Ye6DgmbQOZtwbd7Xwa7w73f6GVPFfyrMAZFOlN8gFIRlyl5bk46HcMfRQpXBCmmM0ISpW7VXr
K+3MxvjuWy2jIPRlbTEOCqzjUbxGq7s5Y9LHBZAT2Hh1ddu5+BYIu1iQNFTABDdJDLI//2SnXQgk
HlkEVGSWiyvXucWJ8s9JYpiZmxcD0NNuGNxhlaIZfwTkNDxpdtX0m1S0Hjn4wUj2HQAlJ8iBm3eX
XjxEZLOLhr6Bz3/Qu9XP5Zl2GTplCJnJepysy5JNTvdVXxyGOgNfWBfycZws/YxaYHmdR0uSURCt
0AqKSoTC9slHhRAsnGgeQb1afrjRyHfv5wmjOCNKnrJk0rd//VAcA/Sk0hvMheBUe+fN06CErTC4
7cAjtpXVb7M6NM6sdzgH785X0mtEP9g5LXopzrrjr+k50HDCPoz3dSesf1pM230Qynr/1g9p/UZV
BMBg7Tu0IVLyauHk2T6g2JzKzm0bjdq3kWjkaaSD85eYHCMHPj6lUCzkOIUbjhe33cWWtjDyCpCi
cWEbaeCLgYJeFRt9SuFJt67auZwx9pYF2MeBiiM+FRnO5yrUZ2oaNdYyVunQ2VVVNjWaNJ7NCN/b
uOEfn0ygdCUtZ8XKj+Jc30VOWYabRgHLX83aNP+Y3Jb6iGy1RN+URR/iPTZmGAZQiC1+VF01h5du
qEJr4xv2AIozj8k5+1povIrE7dMNVPrqnyijHQXGLAlWPKUz61vZjbtBwkcEqGJ13lZmHhYe4zhD
e0I0SXt8O3X5CgG6IBtsaFlQ53m+GRNLzfcTygz0k54X2xSrMsBdZh9RiRpce3igEdaLt7p0QRGj
Esyt9YxM8KDA0cc7gBTxfdGTMA4IzuLryZFltsnGlvjHpBr1kqcCQtvg8cc9LSxRCr0fkmpIM2JH
InSt0rl+UAYdvliRVWkRoL9w0Rr0tXVVu1q22IDUab3Sk6Z6aNuCthvNSKavKi67OxFr+JhpSWIi
Wo5m4a8q26ley8hWd3FYTt6KddEbmxxQDx7rAnZrwA2f5DZVZHKxaoY0veqGdN5rsTEOsDttjNxF
BKYy1qYrK1ES2GXPjw48wvKGK45wn8EVD6gM6MyZLlI/hz2UN4hCAsKB7IsG6iveVlXoPkyuZj5Z
lUdKIG27/qs/ijnZeN1oPqd2kr2FHZIV7HJE9D2yp8xBpZFAE47S0GGCDq62dCnAGF8PNAgzNrtc
sorHzj3QemZovNY4hYeujFczG7mVISzz7A2J9uGGBjHI6ZnDlF5XXULESCNv+VqW0+L+rMuEj8Dt
bK/NifciLNVfxiZp+GCyMLVYkS5GMWzGvo3pgj6m4FEzjNZ2TuNl0yqtMEikuK9FXIN9XTGr7BqW
o5c05k/qQJPcNMgHwCJnXc2bnA3InalV1RddqBy1mkWVX06g9811CUPnh6fa+q7zKamVQyZHLs9T
Krhg01u8aWck40FhFfFXPfLVF8MsyLXHWtTdzU5cf0UYgvJwzCSqm6jvJ35RMdn44SpjfnMT+GaX
c1W2NiKIKD1Q3RzGFXcjqLDDYE3+Ws/H6DmWungp/Qj27IQhwi+jjPM8aGHxkdD349pa544GmpRO
0fib5vvqp5mE9WvRyuZOmsnwlHP2jttES4rntEy7q6mmVXnlS5DnMCYn96tPH7cTxAPlHrxWmxzC
C7zxNzeNIntXYqlhXlahUl+jLIa55kU2aqFyKpC0RJ3vveRq1PKNoyrv4JTU+/cKCPmLxAw4W+v1
VKYri3TA7ayc6XUsLDQb1HTqlz7tyBrFow3m1ZD1dVkIlW5sq9FvZnyeYji8rXoQstYhS5iULzbG
2Bg4tEaqeG3pR4jXrtDSaifGCAFB0VGiWVcOaS7EXA0AlWaMBfwdqkMHN/PoLywjp7ECu8tdfnk4
d8PKGfwKeKfdVtSEe1lg5JO2LnVbWjQn/nr2bkxmdMP+KUCmkLDvFBoje76ZC6PcW8rvsqWtHAPL
ib7WO6r0BkRaVCZiqzSe5zICiPxiljpnAXVWUgCz7YHHcPSMmQIQ2MVHIOrrfKMGVR78cS5h/OHw
Y+xLx+YplKrj18iiKXplh3TSrg1BnLAmO1xXay+PaYI2rcL8x6xq/uVhJ7w74Zc2W3gPy3Tl6SHr
O44LtUXExFYt6in+UbdSfxm9tDJXCju/Kz/SRYKVpLZ8G22clyqi3VpBrSJ/WpeLwwvVdKxGNhWq
S/OfqEpBu9LF6SzeAnO1pwxQ6ytfH5yvmsfSWPkUQRESKK/41bRZOG0ERxr+wX0j5HZWBhITJAnF
s0fL1WWdG0MW9KXgALdnBZobtILqAxzjs2LflE35kpmuZOpBf3gu4XJHa5DNyAATw+/EDu60gaVN
NyqMC2b3B3YjpQQuatibDGg6kEyhqITF6BecVZFo7Y8G7RDYzFaIpwrj0e8J7X6Q1yPhABanVLee
xyR563SNRUh2OioC3GBqd4/EKnqbell/myAJilVMHZOiEeADa4V4jNJbmmaNhkVDMTwjDeEhOsqF
kNht5DFrWZvacDm4EzY0Rjy01WNWx465J78Hg9CutHwI2pkfuDa1cbE8KJrG3WnTQHsu4h5F2dOz
6xtyXfBGc99pfYCh86AfmmZCqrYuB2CFB24snb92XKzt1uVs9PqjMxpy2LepStMgtSPvdTJQ4K5k
EfNh9cgauD13mvY1yZPW2unZAKIgmTnY1prXoh1AuhXeS4EOZZ46980eiuktFJDaV20tpmxVZG5r
rj2KkOEK1yGrXpMNkWCZqOt+JRFh3pmVO33jR8zfaHaY71O7Tn+hDPHfAPkz0ToUF5eDVvNDNDyE
Nr0zwZ7tMfzQUL78wg9AjWQslhrmKKXm4mOQhG9j2KZPaWmJO2rH3p3qJ6xr+Qx6d5FV9rh3+wa9
DKlDsgN+A48iKLXUp4ASg6oOqHejmuy0RvdWZDSs73XRz/JKpm3zwC6lY0E6OD0Cs4rCIA4oU5cG
7dCr144cWLtD4wxN3AB366/ytkBWFdoAWHe9k9ioZMa46rdG7RfOzobwf80ShnFKPjtJNhQZ51cf
kmy8A0Vsa2tFL8wT9nkYd3eeGox1Aqv5FhKy/J6EEb8yMyzcsHyzTptVRaK/p8V3lM5q5vD/R/PR
cwbeRLLM6VMfWmhk5eO6a9BiLYYc2X3S5uOXwrb6lwassuAxMB1cjXnD+2xwnYB17U9TjGufF2Il
JypvPY6mstbhWLQJceCyWigcESoW6BxwKpBt0a68rI3u6losfndd5twCHcUoI8U5A8+/LCXU1AGk
VgEhoRy2Zm8BjwekmjCN2kVUsMioHrpxTGn9cUQJyVfP5K+eMF8/ELqOl14d19PeG9oXfYpeZGJH
ckWQwn2t15N51xJwPra5E0NyFqivcNwT5XVqSUSmTDP3qhZ2xEtKTOkG5Mv0PrC9zgHnlg9WuFbG
JK/hO1gk/fpeAXXHUKhf22YdArU23fi73mT6ldKT8uegacO1Rtj6aviZZeyHCRxEkJVovda43kwN
tUAVYpTBsgVHbGh8VTwQsyawEq129m1m8ttdv7JfnVCZjxH67ga6ejVcJMnsXA+cc4DTVe1dT2Fv
IEhNYRICZrc64nskV5B9ZdzniHkS/5syslxeNFi/6khBOUGDodeGGv/o3hgvfaV0M2jMlk121GLt
dY7GaO27JGpFmWfWRc1ldQiwjqrGJ82J1IPVQz4lOjVtSd+Ssr3VyAd5IVhw6XGM2srg8DL5hpMT
tTdSt4aXUI9xrPAqWGKoSLrqyu50tE/2ULvOuqsFqtt+ROO4xleFWK9LkgpRbWIn9abKEuUhKfDj
/WSEyRc0qCYKTolmZJ27evKSClN7tlHGEfIS1zErf5SF8dAX2Fxls3mpZd1zbY37OpmBKTT8D5Tx
AH8kpnsctivhNreVUFthexsHifzcaduZrqSnsLboFVc9XlJgzhrO5Dobf9BIctWAfH9O+6bZxIik
CQL5q6z1HwSRwA3GIeYzWuMcb6aIOiMowNK701Carco68q7p7hebZmg3qVsGKu3uLHy4ViiKBZq3
ITE2ZBiQHib1RTW6D9LOnABrgO3o2/U6D1lza3Q4XKI08QUF18XUyI2OYQw60vzaculOxnMpWwvU
1TbCnLUxSn8VuvaN2cKaNlNn+G6Eptq4UxE95lrscmVzx4tCNvptEvn+rdG7cN08U17MGF8lbtdu
NGm7t73W94GVWuVKNrn/1bMRtoE2t7i8B7IO1RffD9P7OS7KQK9/aDKQ3TTizOZcJ1WL5EzuB/bH
pUecmhvkEv3HyJYoov5mVOmP0ETdS9PKBpnyuna0tVs3mARAnoydgxab+z4fb1xXBU7Z3+vRFWLg
IEminxG3xDQ96EZf04E5Pma6Gwwqq1C2DeZauY8NYaJmqjWx37oHbYA10yqai3UMGBRlAGngIHHk
N6Uu3QHez+BCetayaKtRR19x/QjiSW2y+Av2VX7QWbLYUI5TAYjBelXxCchnDsQCU4dnHT4SsxG5
2zk3V6DW00vNyttNZ1Sv7szVAo60+cWFWfOVE5+VgLIeoKyRVNybHSOedyKbAuU4AJvCbl/Adbc5
0wa/5BCos9skrX42VrrB71eu/aGzb2UtvuTx/CqzXAWz5g4bh3asnd/V91iTyEe9kubl0Lf6z76e
uwNqRy9wVNzhOeYHxWSUG+ni5iRGcYc31BTkGh0hSXYfO5Z22SRVsbZy69kgYF3HSOyBlpcY0cjp
iobw9kavG//FdcsfFgm4wHAysVHcydeiya5gdu88ztl1Zqh51TfyOzWA5hLjpHyde80ey8YH00ru
Z3YGVKfjaqqdA/ifn7MpH636n9yoX71ebXEfuqg8HW0uRgqzsbOld1/Tip7p0ZPuqXA7tqjQBodb
DLuCD5QjqDR/n7f8UUUdGqed2fuOleOzb9vf48z6apGpBNEMkmXlxBG9/D33R9S1T/NECx2FSJFX
T9jEvbhtFb1F+O+x9ZrgFdFjhnj6zM+Tyoo7ioH0MJTfIq2ar9HdTw92EbtY34li5bTGmvW7Sx2X
dHJKsC7aQ2NgmWXk+K6FQ1XfWyX6ctPNu4vKLfZs0FS8sxRrCgHpnwuj98aVjv1FmDhb5VFQJt1W
EPis7Credl0Fwbz7nki/wq/IXwlujuEXIuXy1ZaO/zqEXvLAyq9XAGiQFxrDt5Ar+HbyravMih5S
E1iRpkfTdeiUoqbEmeoYGGjxRiZ0cRDmX0Iev55wm7DQhE4ufiF2K7ddnNfJuvbULcfa1sq9a1uO
+4aQvkckJlsc7ERRmAc3nurA9ybj1+QrufJHH70h8P9xvGGu/JzLp6YgD1Jrj1C3ifwb+6nzrBsg
wS5anWrCsE6vLu3pMCV2yGmpUxTAlMS5MKzSuvDt78xzFdD/YBVrGgQHTmrSOLTB3NVZgi9gQ6Il
EH5nXJh16/hBJRMfAy4LMc5i+RHm0TwEfm71Oz8rI4u6SVJPW7Mt9kneFC4njeETAeuYJuQ6OYe1
nfVkx6KBEGrLUZsdXGB2WMXVmq4fPGwKNuCp4uTe16csv9LbxNQe7Kyhs2uFptnRn9nWWndtNK6F
GUqG1+FNnNXd1xJNNS90qlrnmnRhom3HvDDbx7mIS/IjqqoPPRmMbINcky5g3NuTfkdJLUJUzf9R
0vnpxuNLQ8GD/pAWt7wh8wVi+aKqAL9VYeYVTyNfovlpedVsccBmSWD3o/xpm9WsbfnH2chJl4Vb
7l+5tklShACbOIGKv/KKYUQTCPU/3rWxVRXbFIOpN1patWmFLsfcox0xyKLQLPFWjA5HXteBXtgN
RdX9Y+a1/An6UX61iqR3V0mN89hqJKP8TUWje88xQOPLCB78B3kV08LxRU0ODkO68djpdGCsx6KO
hi+8KPwkDfyZ7TXU3eJ2jC2+GTIeez5kJuLWQO/LJLohGRpm7G1p8xDHXgeLJMb3AC1UdjBbv+d+
W5dAwybSpcMa8Fs6bk32npfQbWv+1WrS6NIxJoGDWNVWD+aYy+veccQm0is2sTyZrmvSGVtfr+pn
ExkpzqAjXSvbuNXQ+dOeQS5e64gzVwPGJ1Qaxawumxj9DaldNYy3ZR/LFyT1tAbNUk+5ZXpGjL2f
JVuC3b4vnrU2ImpX9rIGMO6oMErqnDTout6nf8SSA4pMZdU/cWTQLdShnpvyaXJiWL/OdNLJrYYO
kwIBaSfmP6dkavTVPxwJ2Zs7S8TfjVnTvmBkZnqlXMB8QdxlVvuGdY9D4kxYGBWY9CLR3dZPL1mX
xsYqnTEUxFwmr25jFcYlNKai6jm/CnwFBM5vj1mTjc/GXIRhYGL695rbpCnWSWjN9WIHM+ZBVoCq
30u980aarbL0vlXuVUTK9UfSF2N/Y2WqvvCFE06ck97MztW6KXlqSSqV3U9KEtKhpb11/pg9W+ls
fTFia9I2+qQTn3lNWhmbpgodTHEcR93LfNYehkb6+bofbTwAqHFKd1W50vjq9MrFbqHARACvwOEu
CxGxQ+032mcTdPhT1aj8QYSO7DBpqgnOrC6qcIhp1aLiCzN6ZXRa8Xb4b47ZX5dCQBdTREbwRhev
d1qqnuLMwKBHDoeKjNOu46bxNLLLbWZHMDkr4Zwp3Z1SHqg4eWRRCdYhvFhLseK4RmH0vAJuXP3B
w2ypfTFa2/kBhw1FUFFlHZmy3vCxIJP2TO5ySMS48/m4q6iEwrf727oMP2Xhb9EeTR3otNQMf0m0
dRp2B3vSwgDGTX+jbKc984bf19h4v2jiFv49miOQi8dPnMl5HiK90Q+zVhnDjmuLc+cn5bcGqcUG
cTZGExO+N2blWw/o6rKLkSzk1ipEeKYO9a5Ai+4W6b9FzQ+VGHW/4x+SFF7JrSBDDtvEqbPCtY+E
aaFV4xcl8E75y5dL5xhcvaWhAiImRdLjwfp6HNw6WVxWBrviG07trjQL52/VAqhjdOjnyG/RV9F2
ejyK0UhRzsJQTF+M5H3g9F/8grLU58/yrjy7jALjn7Ia2nLwGcejjB6ma4kM1SGsHePa5dq3rx1r
eHKQAHHdinoMlMQ5++wPvhYtpQhEQQj+picfD4oYS9CB66pDK30KZZxoFI+AdCD3UGcmxruqK8+H
dsqCoeohfz1dk6nUmsbqPXWYzFy9GV1lXUee3Z5Zbh+9RQCtQNmYfosW7PiBvJBkWaN0dXDs1Lqh
ORbfrGwY4m3fNeU2t7hK6hFtVp9/u9/yx6Ni7/JwUD/Q4AFipuB7PKyI67nRGkcdqFjFwA/DmQjT
6VLzlWwsbpUz4Ar81mc1PQlrnL/OZE2d5VqEi1rettZESWJcwmg9xcKpiTSSubVOjbI1lv65z3/t
B+8I0QsCCiiOXBdOlQ2T5za6P43oj0cyXnYNB7bssOFUWhfocqIDqUJy+fmYyxo5eUGobQwwY6wh
0I8nL0hmtHSWVIUPMRW21pQpZtzY0Odx8g0DjTOf46MH5ARYcMts/7idHH+N2qtHScSlHwprBkpX
RgMUtVqT3WZ0Y/2+oIXyUc3S+PH5M36wmBCNg5yknZ3W/VMlZmz7E23hLpm7LksvQ4Hioci5HZTi
bPvQB0MhToESB2xnkSMub+AP3Q229ggta3M62H7RbGp/8c7EN68/5EWRntFvvHubYJkQb0IhYHob
+MccjfXXr4jDkL2GkxkpyqmSzItny6P7Wx38zq6eTTFTlMUSjzWazf6ZprcPphwAYDg/iNMBLfkn
Gyr3gdhuRc+GWjpOxKU9g5/r5elFxNTwCAhJCX7+dB9scfTVw2Uk8ljQsicjthx7k77spmlY4k5n
Zzppm9y6/3yUjzYbAFZIKU12UfQlJ+rQQSuRSBs8WApo8UWxEm7o8KFs38Wl+VVzBv0ql/SOo4gt
7nyinksKxc6PKUeFuDItOX0JQzltehkizCD9GO2oYc9nZs1H7wLuHTcJHMmQv5z8yFYWZdXYmjrY
CNOCVrVl0PVdf2Zb+WiUBazLS1hksqdomDHCC3lo/PkQKs/c5ZKKS21E57TFH602HAXYwHgcoHAn
vVhxbnThEDbqMLtK25u5jcMh1R1SCAhVfn/cv4LtX8mXpmzLX90pSv+It39TvRUPXfP21l39qE7/
zv8PofsLdOx//h+u/Tvm/jqW2dufwP3lb/+Xt685zn/YVkF2ERTxaf5l7WsIkP7DqmZpW46+BBT8
A/8bto+r33/4EzpF2P8RevG3/l/aviac/yCSonWX8IB4BB+Mv6HtH28y3O48NjGKro7NXKcv4mQj
ttyM6oYxqUsjFm3Bbbx0srsOGQYAhCIvjac4onbyx5u5/ffU/BO7f2LKAzEOYTPTkblIdw8tbidK
2dCMSaWXmXeRUlCrSqq/Sx9rvHXMauWazTq0chJVe999MEqoJvmw0haP5sVEPaXqbF+kOZWIqv93
7v6X/b/Hy4SjbwHkc/cwEfA6cHiXxfrHoVRFpDpQWnS70kWXoqVhHDiSjHQdae5faRn/HcpB+gwW
inACceHJUFpoTplfdztNhOVjJLyLQk3JftSi9GL0x27VpVTjP3/tJ58azBWbLVHywvAUfPDjc/B/
pLOdqNQRhOWt0W6VPjorMfRNkJtmcZGzH+w+H++3Pvj/xUzMqAX+A9GYz20LYZ/qFEMtwd3dxPyy
xqJ7ZTa2s6Ec7qxpxXGDvhoxUlnKrV0S+3TI1e6lEGQtW0rF69QH9RWl3fijqvSmoh3X6OmaKbwg
k3KSq15OigpymNxrDmSHVuT+lRtSKexxIN9HTeXtqmnoNqRwXGIMI7/UkhR+Ba2dgdXX9VaYrYcl
JBoVJwU3MCNA2FRDLrafv4Pj/Z1XgMLXpkWcS8rvhseT5VUuQpW896OtVcX60safbUvM5P52lAU0
x91c/NbSQ0k8nk2zJqyQNHW9nR3ADKMIh22j9eeQqafLgw58emxdH5W0TWOqfhKVKljpBDy5Tabb
b/6pvEK7yGoxPvRI1fefv7YPhjIwbMIKhz0OHvrJazNTVJlxGtoY8broJBn5ac67fuMpuz8TjXw0
FCp6Tnh/8eY4xR2W+eyV0tLtrTIiQUlnVIEhJX6UqNP+KrxiMkAxY4c1qEYuhFvz5AUmZkFtTsbO
dkHub8gjjkGXkfz7/N0t7+bPVQehzyeE49BAT0ukerK1hG2PanX0+70bGuavojJUvG4yW/7KwkVu
p1q3evDbwT8n4V8m2Z/jgl0Fc7t0WiwcLuvUKECnCafu7CHcISrBFtYZsuZbJkj8bgtIvl87SrrP
ktOwRgrRmv6Zvft0c2Oz4bCERrrEUQZXiuMlkOcmZtV2m+0NCMiLY0xpiP2E4H1cu6Cs7s3BR034
d2+a6wThOe1+1m/I7akzpJdPDZYZGsCZupQLKSL6VkGaWbcUFC6Vp8pNJMvuzNI43VEWB0oODf7D
xsKSPPm8Ig+JyIVX7vMCdUGsi/KqLmN5pk/1dFX8HoW8o0OrAhLf0+suoWQ0swBLRNJtfmnkYbmi
lNht0xbP3M/f4gcPBLqSycOC4AQ+zatEgzBgX/FATuOrYHTRnbp0pG4+H+WDBzINTlviJSivpNqO
50dS1pOL82m1Hwuc2AO/VZncRr4dm0Fdsw+dQZO/H44znbwU9xuyORh1HA/Xe3TjpGY37UcwY6tS
WDGe17lcF/2Ynbkmvn9/8HCxYmAecqrTQXg8lOq1royFM6PgC5trEWbNDt7X9FeZSg6xZVl7Lncx
yCVgLM3jUTTanSJoPPPeIIe/7UbZ7LW6+Pn5R/rgUSAULp1NFl0rzmkPZNsx2XwtGfcV7NJNMiKS
XyVoZn59Psy7vYK3RSIPLDXhCdH3yRsrvWmCqJGNe4hS5o3b1+EXE6DGVTV7at3O0/zy+XjL9epo
Z2Q8l68D/WC5fJ3mqwyRVVE/l9Me2mx056QdXbsWBaUkz+ug9kcqSVVnbrwkdA6IGcozn+6DueiS
J7Og1elE+Kc5i5T9EuTcMO5bIbVNWEkS2iOMWthTzvD0+aN+8AVdpjxLjC1Rh3p6PE3qWYc9Oxjj
Pipkmq3mzDfXSFPlOTe5j57JIgahMQc7ZVrGjscJqxbvTsuf9xOduD94o1B7PPTSxg6ymVUePn+q
k+oEs3/pgOPD0bSP38C7hFwr+07iEK/th2i0vG2cObV3q2tR+U8BoetaqSJvn5Pc9x5phfLu6fkB
9FrH+hjRqpH5yZnd+SSDsvwekhIkJmiIwiaG6szx40cTCsVk1PV9xHsYcGGcBn+nuYWbbU3yt0DR
ulm08PAIegO2d93Y4v88VNggIePcpeHUFVvIEFSMc41+6sVIS/vHiOR8a04oJ4PP39+7BcDPBS7A
rYNsH0vgZMFNjpv0OX0g+wTy7ytYMB1YhNl367gxxeUIKWjr51571bujuzH1eTyzG5+GRMvrom8M
5ip1CXLSJ6/L7fpK2Hk979G1hiuz8G0UWIPcWXnefAsHW34pePYzk+bdFGVQ7tZL+Y7sDpvN8TdS
vQJbV2jzXtIM8T31Bzwh6E4pEeoaBfC+z1/xh6NBnXYI/8jznJpU0D44NYMj5n0xUKd0aUOSSA+Q
VpmxqZ+Zfh+9TlxM2DrpY1zy1MdPxrIPx75j8WWdVq56rlxs07Ps934px03pmtNmct3oHJ7rd2hz
tI8ub5TTgfMbMAG8juNxY8OKldtO816VQBPgpWX9zuys8NaSKCjXiY5mB2OKCkw7zRxjdWNPziYq
QBRbcWPRIDjIK4NrS7ZGS9aZZwKzd6cKv84n8vLIZ5DaOH0rmqSZaNQTfT/bHdKsop0fM2gv40rr
uuYSi+FzN5ePPgPIdAogRGtL3uL4dYRuIj19zPW9yBwUFnnhX9XYOTxVdh1t+gbFRzk62hnK9IeD
shGSflosZRYjyj9zJHoG90vEptoju6ShqIDIshGDWT+YkkatGOgmuPiqtNwzsfYH85vkhUU+nBh/
aWs9HneqYak4ndT3ckSBu05jv9U2WTh4rw4f9+vni+mDh8RflkDHIetOpGAdD0bLQJilrjvj4qtr
zKIuA3+L9OJ6jNtiw+/oVyDk278N5JZzjIiRTllBptY/OTudAbrF/+LsPHrkRtI0/IeWAL25JtMw
q0olby9EGzW9Dfpfv09oD6tiEkmUZnr6MAIUGcEwn3mNQQ8uUM2arl+rmU3jq2PqRKf707t5pH8N
xG0sFxLgzuobujEwSwDPS1Ck4KlJqLIgn9TXlbZ/vVHcEdxEMhclApbn5bdqmtqEzqR1lRZ0C2Lu
Rwsgugp63ipe6U38fyNBUqdmB3iAvGh1H5V2DnsxUxAeblVkhJd27tHp8Mxo8RF5Y/k0uy4+iS4y
3eO4dEl1qFtdRL4St07sI0erokZZWxl21G5itTs7d2u1pQUTPXEirRsARQimpU6KWgvSHKw1qBn4
wojFxsteeWHriPw+0Oqzkqvm4WwwkFUCIz7gxaioUA2a/IPW4j21M62bdJ8rDowKDRJoL0S3qwPZ
NBAKxqzk9lEUx4+AeX21ob9dxTQVHwtLOG+TVm8lns/Y6/9uhBN0j/Dq0EH1AklfTXQOR7BPDnfB
XHjlJ8vFaMlvG2/6wLsACgbbK/UJ1OL8QNMaTdwhhyD26hNEesfcMSklT1knKg46tlCEhRqADpQy
NKoQ4wOSvLW3oxa/sXnY2dISGnlz5LbkN//tEJUzAgUlYJhAjSzzmOeA5MXcFa9/ushQiJB4W6HW
r43ChNGPHb1fJwgtxQbZWYyTdxzGpPiHiyjOfIC75rf7K7ixWaW+CYU1viMtjtXE9KyKawSKnaBS
RufYRo44GfOsPpAChjv5z8bDDKKI7U+kTE6+fieJjFwtB3VHGbrrfhRZVL6D0a6ANW0KEGRt5bT9
TuyHGBofZhWrkMRS5eN5lgIdqzuJ2rdVINFrBwMgwdTPEMduz53WNe9B+Jr2s6a2RnlxLXCsl6T3
2vaQTbr1TxfhG3BGPh7h3HnAOPRkJ272JY3ipjoKLu7qijsdyhTIkMfuaUiN7ksJTaD3kyTUk2M0
wPv11XIJP1ZgyL5qSlI8q/Ekmm/GkrVG4GXa9LawnRHqoTAs+zhQT7IvcVSH9VnJUwP2ta6Y42Oc
NZ3rL2ZrjuDaZwTbLbfQ/m3bofuPuK+pnsAlQnPLRz370iigHdk3neOcklxUH6x+QP04FYi+H2oh
AMFXemf+M3juOPuJiorZoSk1lmSE8vGt9yBQ+5YJkf6Igqjinic2JMhv0FdgLOC2vqUtM1QfwMpb
4dExBg8PNkpf1tlIG2R4THIv6HSNq4enBdHuH1oXK93bFAblm2G0jAxYudX+SGviYj+nxPSXCCvV
vc5FMs7H1rPmL91Q95/qrizhlYhF+2QkqfJzbnXzH1d0ZnMRgzG+tz2U4viYKYLRS6h78zHMSKiI
fifLeJ9rdhsdhxm10DZRkTWcl85718G90WCZReE/cdlNDpCysH7u1HBwAuY0fK763grf2n3EpW3Z
qYrPfNUWzz0ec1J3INMnvzVGpT1h8VH8GMGtGRdDuDnCYJaWncJm7P811WGOgp6/AzyOVC/2rRDO
MfK8o+TJwNx8jItOLX1nmRrINlVGJ8I2e/gDIfyW8IyOtNuck5Jk8L26jLgcF2Wj6ZRxJ9H7bm6o
4VUp8H3zOxjMOkzMIRN+VEACydq6Ui+T7lWhX+kFXMCoGdXsMA2Z8Q8K/rDmM00bHT9z2qF4cJU6
p5cPjpXITbakMzeFkKu3oFb1pjXOrTuFf4NxqP42ja7QzhXGR6rvhAidnSro2t8UGDwCxnvevq95
vXm8e5WfwT6LTq7ajerBUgx47oo60d4a8wkB5oi36b//GbJpnESK7jRbV/7VM0VHmCfoZO/kYxvP
Iyp/oLiAi1A4WMMHUqNGjTsUZmCOBow6aHENGH4Yet/aaBpBrVstvFjFiAglBySvj/ev1xWC9FdM
JNVldCkjRV9oDbCxqraeobqaQaGjuHkW86LPh7gpsnetFjePC3ZLH6Im6v8zO2MsDvaSaO9hx9t7
ft9b9yCaqUhJ0eJGG2YVSqMmGJajWutBx698bulY4E6UxzvT3QjYyXrlQpMe0saRX+O3Z3Kaewyr
jUIPdAyZK8T055yX31V71IdVXtDc76XwbezMwBbur/TW68LzTF8MZKB8RV8ObfaIQRAq4KqZp1BV
y8SC1WioyDPXrnOZhP39/ni3U7Vp2KOoiyI25cn1hw3rsFS0eMQKOCwQQIe+rEI8asa6f1SyxbKh
y1vLhMa6Qvh7f+jbPY03GjUwgKS4dN30c2k6QfKHtguONEq9U9U5xt9RkqlwJdQR5lVRoa1/6nFZ
Gg+olHh7uedGGY7CLa06mbSQm60Tl26ObXO20+JqJ9CEgsF24wblFbyOAY8RZ586CRk8tEoijIA+
QK2cB7M1Ch4itftsqmDLdpbkNoyhlUdNC7QAITDb4OXXzxQ07Kc8ya5QEelDe6L1HmehWQ+g3N2/
7i//7U5jLC4VQHMg5kh1Xo5VR1ZTVgjeX0vX6E+xkcA60/T+TWyO3tlyhz213tudRs4CZIAlp3IN
CPzleEDyTDfJFzdw4R9dJity4RUvBaIlcL4ARWEAo+KQcH+SGwsqC4SgDJkjcIzVoIY6gc2wDC/g
CcmfiSgEqFN7OUW9uqf9dXs1OeDMCT9pm+BqvW6c4DxgO50lvKCyav2smH320KXzXtd846uhasSp
oVxLJ3sdCGpQhSugKqBZVIhEVRsqH0U8DidMdkZOqRbvVBFWOuLy5ieSp59Gb5CjQjX+5WdLp8UY
J7I2asN6lVP6crn+qGcYzeM0NsZ79KJGG7VEXIf9UQvD8JLGWvxWjK3zLlGQwDi440RrMQ1b5VM4
O6hRavhG5G9S3YSgHRq4y1xEbXXvU7UbwmcHMczvXTh7n5eImOz86v0AEIBsj9Yd4tTrbnYy68S4
VhcGk6pPGjiQsEFnHqCuc5gja9oDsW9sPxf4D3ULhpSlvJeLpwjXqxeQP0Hd9O4M16qEfUXVuP1k
5kW1Z7W4sQMBHHERaWitynv15WjNrLVQvbQw6JDf8WGd2d97u2h3sEbbo4A+AGpEX2bdk/FaRgCe
GiJHosRERRl0tc/qZGvuzkAb7wPweGTJMIegBH3TaELMqbHNOgwWJ4EUTNyuE4a6wm9FjzRbG9rj
qXan+CmBeLtXFNj6crIcQPrKtofu8HItc+rFyiD0MFCVDrYqPov6N8yHys+60pr1p9fvSkqDoPDI
YQGMrYofkXCjEeCmEihth28Ldtf4fjaNeh0gNO2cgI0LhI1PfZcOLFHGDexmgrNsarMSRLkHY2vo
ALljtHPu2vlvBIX3rNk3bn3pLe1whoinbm5FS+06pM40JaA1Hr/V4RPDTrbzJ5HlJd4CA0xJrbB3
do78OC+zZXAqlPR53qVs8vpp64a4m3i7wabWha0eokKNpeGBJix0RMQEDq8Ybe8A0Xv8S9FD96IL
MZuvLm0jmgCmAtAMIp5UYV/uoKyc7MKyeyWgcFloQQyvU/OHyBrHs5EPs3pcPMxcfDec24/3t9PW
CUWfFNlXWU0CO/NyZI5iPPSiUIK8WezHIl0UPyKv3pnf1iiu5OYA75dP0ipWEUq9WKjJ8mWzOXaw
ywkV41giQ+nsDLS1Y/H+I0ADNkCDYjUdFJnMzApjpuNQTUq9rva9ZPjXjKi5thFM4Purt3XyORaQ
c8BtgnlaDdd5SZojagTBvBTm0TQqQfupk6Ihwx8cDnrosvcKLI2tstoirkWDW+/zMED5CnhY76b9
ezUuTJCMRY++QGnWTC9tPO/1lwD3KT6YxL6QD24ugYqt3y3MscccDvMfJz+gwGRjCkehiGJreXr1
mrKWvLcOPQK4zKu9ghSLncusNkCWCUo8Jq/HOZZacrMQO59vY1vSZOEaRf5VFjlXFzet/BK+XeMF
NX5vz7lexg+9jQjr6ydECEZ0JD01jHWaFgENGCsi+SDK8unRFWl3ikDa//QiqzzeH+oX0211m/E2
IAKMG+svOe+Xx1nP61YbEXkJUk9UV5NCz3maoTxTBYDHgdBWfsy7sPTzqAelJ4bhUKOQ/7U1lugS
5oq7U//ceJaR1KS1BCyOl3ldas2psBTtJN9/USNCkrlVfUHFa4BHUiAMpUT5KWltIj4etGZnLTbO
JlRKGgUgncnt13dqAnzMwdguRP6wbdMn/OiBQ7lQvZ2rrUzTsLOXNocjR+Xa4QK/ScYTI6nRhLSI
FhWvvsb2hLYGW2J8N9aztaeSv3HN4fpJVM+/TQ6K/DG/FR3GcPFGd+AzLw5QaizcEEzEi+QQAr44
iFz1dia3UdMhMqUzCEhZ57/rWNhWUNoqrQ4RhHxBxK7odAMitR6bywnJjlY5o+4UpY+U+UV2KSKB
hQQcavQmIJbO+c6B+pVsr3c5rW7od+wqHpXVFZGO6DMhDhIGIh0L0/cowjQPiN1W8Vv03qj7xnnq
hqdwUYbpqORZ9oiB5fTTnu3+W1y7Fco9fY7+vDslKaalEX59F7XrnYeZqtZ46LHZCXduta0vJqOL
X5Ux2Zl8+cXKEO1PTCjDwEvb9idU4uS7mmXVd/By+Xws0wFhj/t3we3ZIxWjUy6TClLadeyNXSg0
Oq1wAQUsWDObYtC+h1bYqEfCgLzDBi5pM0znavPjIoS3Zyp1e7e6Kjwu+XRgfHGTfPbY0HhLmLnE
VUbroSpmp84Z+TDwQPfnuT2QCdgRmI3EOb9c2Rjkb99FrhM0eORd0GAur31nTjsn4PZ4Mx1eCQBr
FFvYcy9HEXnU2lklGCWL87O2DOYRZZAYC9t52tnemxMiBYKeAhwR4OPLoeIZVQhwyk6ArLvje/AD
glofev/+sm1OiDCCwiFVHaKyl6MAslUXMaNIEztteRSehlbvgMK1oyD1+wdDkUpTjJRs8HWuqRuR
lUyIVwUdV4Xvliqa49in+stc7Yksb87KBQnDaw6Deb3py4IAG2cDJ1ji6asGWAgg9iguiFWOO0/b
7YGWCCsHjXMD+AcB58v1w8U1ydAkdQB2Vd010Ur3rBbZ6E9eqUMSMqxXXyDMieQIACy8fdD8L8cL
Y0PHXo3zVFa2+lCpYYb82CK1QuBla/a4d+VvzI/dDuEUSU7+WfMgMDlF+jntuD6cVH3X0+p+T97W
iKewGKx/1LBK9Z1MbOPbwYEAvAlgTxKiVkcsGrs265Uas1+lx0WuGqsDHXznOONatHM3bg3FhyM4
INTUbuBcTld14McMN1jKxX2IrU4c6UVNx9Ish52hNk4zVUMOsgyBZAj48rvhjGrYHY9OYAxUabsW
RufUKuPOad76Wr+N8uv9/i0gMLS0Q99HuAFHA/Clp880H+fh0+yinQ571f6D3cimpyLucLUT9Lyc
1Uj4NtNW5ltVGA2bZeWhWTyhnDxV5dk0UWF+/R1CeQUguMfGoJy02v6KOzjU+Co3cIYwOjnI95xt
AHm023YN5OUXeRldSFos9T7eaqrA3mqo3koFAUHJWraq7nc1HbLMZEdmBbLoy2ioQe3SBm9gKhwt
dKH/vX9bbsTwjA88gSoI4LobyZeuWtAnQ446QEvIrINEi7KfXrP0JqrtrpP7hW6LCqvNrB0vbqs7
6KVOhvhY2Lp4wBpYtr3HOC129vFGOMFdAMITnguYqnXMVbZz2reT4VB3spDMo12nvUnb0Pmr7xsx
+vS/PTQ9jaH/T2ssetH3F2XrFNHlwgqEEhtMwtV+KyQ0uvEIeO0WUSb0xBMfoqdyvT/K1rXA5kL4
5pfSwvpOjyPHnBKFtoOTNfNz25cpPsSzizpq/c/9kTYCakmf5aX6xVgiX3h5gDqO1EKBxw3AXgxv
kQNHklCjz2H7U5nb302UUxFW9KLxqqok25420nbuMFm+/zs21hWKpOvKnh4JxbpF0BuJAcFm9oIS
2+znPquHwzBjL/EHo/CY0K1CCoGM8OVkWwRFsMFBQi0skWn5VR0BhT27yIbeH0iu2uroSmA6FAu6
DLLc9HKguIgkwCMKA0gGFep8QjGaY5u32Zc8R7/pYUzz5o2hdfi/3x944/6VjplS6EFWMNfX04zc
lCirnP2ZZ9pTx2o/TE4cvTGjtsOyy92TRtrcPxJvCLSPVaXv/HKmTqVLZSiNKolpDN8zN6zf2CJ2
6ZHQO4hHqZmdEKNCd/UuAk/n86h1e5tna9K0D9g/ELhNfV0+mcxuWURCF6tvrez7lFbCu9gofWNV
UCLxgQG6QGzz/kJvHFFCcAjtNNx5V9cPD2WP0Sg8Hjq3c6TWTox4R+XV57Sd96xltoZiLEo38hom
Sn65xIi19WVvxbxxICo+54ln/hRczuh2F1a051m7cb2CVf3/weRB/e0BV9VxKq2ZLMbuY9X0FaLw
7/2Si+sEfKxE+S/S3oE6cZ1DBUJ4Cu6v6tY1QLohG/s4zWFc/HJ0nd6j6c2KGyj6WD0n2Eg8wRTQ
d0LmrQUlh5IXjS6LMvLPf59jRjxR9zPXKwq5J9NIIn+abfMUN3W4cxFsTYhKKS1kgKK3rBkck5Ex
zom6Qozz0BRZkqNbIlX7+mUDgimza9nIvQEFdCkcuzKzgzgv4gt+Tgj4Jk19uj/KBuXGlS7XIDlg
wNGMWW1ECthTvdiFHVRNLtXyNfFhNhTvwAGnpmdmto8zW3yp9Sk5ihpVZwWq2xMoNpqWZq8cVWXU
Do7TtM9FGlWHcEmtnS+7de9SJ6TvS+aFOsTqF4aDDBVjaK9eqmPsgU70QTsiQxyrp0mz3J1l37z8
fh9udVjgUhaJGkV2UA+D9lfYmca/HNWhOPdVO9o4lphZkNZx9QmigFk/AJ4ZTOwul2YPFrK1o2EX
cZnJJvGNukll6shG2oMdKGPaffNiLfEBkkVvUX2Nd3bB1o52pUKSLCITAq+WmC8f2yUi+dA6FcMH
VbIcUUvcqwpsXekU+rFA4VM6N+8YMOoxcblmgjienWssXP1ogBqjzFGV7xpziHf6NRsbx2ADIMhE
IoHS3+pKgPRWd7UX2oT1+LSEA3IMiC0qz6zA5E+WVQIfE39wsdP6Rg8UvTGYketkSUfYMHIVBjU6
LHKystaP46hYgd5byQ6IemM94SAAnJG9Ew7veqfGy4CcRsxXS2pcFTQTO4m6ii6xi+cKJL7XmShK
BAZd/d/GW61nrvZLOqSpE0R2kvhtouvPTiUmMoQm3XkzNvY+lWBgLNSOWMv1619PTo4Mkm4HRZ3i
iAL29u3YKOPnyg6P9y/ArUXksZfsXFDiROcv3w2q/KIB2BVdxwrLgTAZm1Mr3O5xGdFUTYFfX+6P
t5EAIrskWZfIP0g66cvxhqRQjAWNz6vROk5+RcCo/JyWmlb52EWMP1x7QoCXipAbIftn6I9dNqTX
+z9h47RT2gCdIV2uuVtWD3IXTyrvrxtd+1po2J+Q/PEGNf79UTaCDq4u2MgIhEgsyGq3WHqe5E1j
RAQZXf2ETsjwxnaRYXVa236Kwq7CGMJyuujgdF704f7YayWeX1tV9mhVICgocDryq/8WDXTk84Uy
lfE1diqvIRIAAE43qHDNp16MYJ21pqI+ONVkk6jFiDh8sPKBTuegFHV11MPevLSTbS5nqfewHBoX
C7HLiNxtdrTcGqNNjA74a5zRbPYoBFsLZ8GpYe3k/9b97B44u1FbHsAIyrgxwkGKcw77OH6XJ0v3
4KmAldxMqCdnLtzT/XXbOnY8AnSaJLDrppsYOhUazt2kBGqhjkevX/QLJj3TMaumcWcTbp0DrhOp
xEAUdZtjcOjUolySa9nHmXdpQHwsPpDrvPthh4b+wx0M7fukmL9MUUz3KdPIgHb4s1vTRSdKl/kc
zZ51p8vIva41kz6+uvhtnDy3DU+zE/0jZtTw7y/sxlMEaoBURpdNbmRmXu7HNEsj1UQROaB/19s4
tkXQpDCAbhc/LgBH4jLideMpAfOe7pzDjQuOeg8JFNUNCQFbDa2P1EWNQSgBCupO/6YY3LQ5tENF
zl/xZx+EGffNzsu0sbAml6qEtEqayLrWMcUJgrZppgRgpD8jPV5+VvPic9G5w84X3FpXVpMAECwR
UgCrqyx3rF7R9CoM8rxFM1NVsCZc4HI+NKMzYDUHtKAENVEVezn51gxhM5IG8DnpPKyejVnFpqnL
R5rPeYebcVYrpXqAy4fbkjO1y04IvHElgBXk6xk8G1wLq36A0ys5Twnt5naq9QjPBQc6qjsPbhdU
qdVWKHu59s/YyaOPpRKJeWcLbQ5PRRutXXoDN8XzTBlijqsbAtDQlc+aVwCnjxwx5wdBmDE99TB5
q8B006q9Nss4KF/un56Nu0Iq4Ej1YoMcZT19ZI4qbW7T+JoWgzP8C7Gjix8q9t9wXPQRBkbtOmkJ
DyNDj6uHgoD5Ae4vf1DYl3B/gKg28qw3UDyAcM2c1cCZlElEj7krXRlylN47LBF3DtAGJ5zeOw1h
ybVgZ6/T2QrXpmxRHCVo8SfBBq02IvWMfEmMe8tsmNfKqWoIiFLoPz/HtlqIr14RpZOv6lHunJuh
aNOLtF15sCZF6R9HRZmfp57+zs7W3DoIfBmuNqqKt1mKVYy16iGMC5p6RMayr7Poh4LBjOmHyPfv
ceW3LjM2Ia1nLlM+xurYFVmIhlYGQDEubRIjq6msg+nGC+bURh39lXB+5vP9zbcRLfEiAhbXyT2p
Ca2uGGIc9A6Q+rji/lmcRe1U52W09+zefykRr6qLBCoYxHoAvmQZ/OULkbkLCr+uRcTSYnzxbxNl
WvIoLG1OENFfMsy+DD3yHubOK6dLryJ4ea36EfHiEPBWeo3QDk+/Nnipp4e5NdrxMSyH/jnGigv/
QGOoLX9eUmeGyGH384OeOnX7AVXr1P6pEIVhh1PUkzTZmaM9nZYNegMMTw4NKF26wTfHdzS1Cc8T
LbkqGFR5V81eHKm7D9Tl0MyzF73pU7XG7jtEUcXvF8EKFxYmS2fDUPLn2svg4L3+m1Ir4iwjXkma
Jjf1b+GhrSlCHQ07uWpOWF+Txq79OAfOd3+UjaNBXCMV0Cl/GTf5btPo7tDabnItHCt9UAmH32Xd
Ul+cpNS+3x9qa5MSuNEBp27Jf1bnYinSNmkXlliPcKqeAF74GjzInWXbeG3l380xhy5DhLjao7na
ZCpVy+Ta9eC6FafFh2VsARNUNcQ1TLq6N5EW15c/mRuLiI4W+ec6F8yXwSibjgOoRxres95sKumx
atw9P+yNVw5sp+QWoDoBpUH++W+bIhxdUdlRnl6zKCYlYo4UKRM0xetDkZXhdPFCN6mfqfoPn1Fd
SV8PiCbfYYKWJDoAbVldNFGz1JOZodeCQztpmYcfTlM09XPZqmFQYh8d3F/XjbuUqaI1BEmE4si6
cYLmQ1RTSY2vhdWl5wVYcGAutXFM5nj+qk7pnnDCxnjUMxGFBWRAY3d9w4HqwmRuaaJrkYn6lMep
dRjTpLyg3DQFmEP/wcuE8iu8Yhd86W1bzzHGKKd1EV0x3QQP0uX1eeYqRyI43COnbJx0huIFNAEY
SI3xl1uHqxtXxSaLrsKWBmiYRj02aq1da/TErve/2uZQlGvZqhKIss4kUFPV8konOxxGaK9LKvLH
EKe3BwVXwh3KzcZxR3OTmqDUHaQpu9qQS6UV49BnMeL51lw+DiI08HgkITSOdbNAdcasLg2/WUW3
xF/vz3IDhUeXDVwZTVlivpvNqVlZo1t0p6/VgtbTBRAJjNLJ9ap/Rdzpj9lE4HnulyY0jjTNMVHu
wL7ZZ8dO4ty3076ffcWoza+DkGTwpu+dp97m/zhhFZ08R3gvxF/u/+StDwPEXoPgRaGMCuDLPZDB
TQLVMnjB2FiRH0HcC6gC5Q9kPnvSgls1ampx6GTJFv4te0gxgUPQ1PUkjFl/TtrGJBCu8JzWo8ov
GpyIxkJMpyZMkmPTxqrfdMmeqvDGdYn6CV1zQj9ehPV1JYQ7tqnayr5rPfyHQfbwgEaGeQwRM/Vn
rLo+uFbxM8SIaWdvbLx1ZHvUJ8CMkvKt28pLbFVo5dLwzYawC5AGsd8507inOrKFlCBiwQTIlH4V
N/Wraa57Y1Jh7BFuZyVsf8XEJybp+visF0b7HRhM+rUrlOGrhRE6OJU0Lsk146qqzsqCx8rF6bDR
3olGNy5RinZw4TX0dFj/VTaPWL6I6dyDlW3b7E3iRMt/thctSCLhNVnPYf3t/q7e+MrA0FhoFgA9
5xu84OhESL/Q6xpb+i6e/Z+jJW/j1n7TRPbXVjOwvwSucn/MjXtHEk8xN0D6F8LaKswQI6SANpsA
IEdG9V2ExeyrLkKCGNxTpl3qf9XMNnfuuo3Ty9ElseDgSkreal1to4g7Ql/IFl76nUpT5wuEpxDU
WdqdUpD8m1aBPqGgBHPT3KZVsJqd3Vq44GUmje3EHBJf6XRkl4Sd1tOhaThth8rurOFYxVrzd9Qu
IvS9olVeD4cjDmd1+aS0z9aXVdXmyoCtaxhotaJjRJyp9rNwrBBikI1r3esDYZrPZDaMCddr3cGz
xASk1aRYMiZ9DhKlir60Vpz6iTE0fzKx34aSl8dvQdyQKEM0FUMYJCItL02vfDfqFFsADf+1+7t0
6yRS0IEsh/gRHMfV61ggUoGbfQ9nppiUa63H6tPScjm4c9X57iTMy/3xtnYoZEruIk/CXNfhWm0Y
FNPyJgwMNUMED4FntT/poit+Gtqi7yE0t84guZFUWaDHfdM7S0q1UUVnw/WwLYFJ7pQU6TO2LlZ2
1OdZukumuhbjqGoley3prYkShgNO5pKX7ciXn9AzJnuMkU8JFjcdTlLp/7msCtU3KrM5vX5NqeDR
VsYdhOO4OovKlNizG8N7wqhxOeMKzLE3IzXQ8EPaOfZbswIfTIUEXChopdVQXTyoNQB1J8iqMX9X
qFrE2Zsdf8B2cY/BsXXFEDjRFpTt1ptIe3TwwlpUGoO12TvvGhQTrn1oqu+B5iMaoHWjeEOaJa4Q
S8fvI62Zvfx669UAS4nlGBxSgrhVLBSZmbKMhUViGIehesW2uuzPC2WTn2oehf81aFqLYzTikEq0
kO/h+baW2vulW0Fhn1+w3kD08Gg7eE7gFHPxFh/T6Vy7AlcAMORfX7+BKD8C44HjCAJX/pTfrhun
auLEouEbVP0QntsUs95mSLIHVeh/gNGGS0n9noH4pusr29BnciuFoYTnLk81FmR+B8jNj5t0wjqw
3duwG5uIxZNgGnBgt82RCL/nHm8+N5DoXwH2y1o+N6AYWypRVfR9tjJer7ZE3IkkonqYdZH8vL+4
G4EeoASeZG5ZyXxaHZk56trFqAAO6bWFc7TAC2tAP/90f5SN3QLjjz4lCAvoTut2m+Eig6jHwLX7
yXXOY2PGsAj06ZK22OTdH+pXaLp6+wnb0QaDPrAhPREXbl9ZvefhTq1mQ4D5aWZgY0pv429Ew0bv
q1bnIV4QfZ+3PyOls56WyUyetTo06i/4dNIiMofaGZ9HhJOm89g1c/5FwWyvvWbd7GgoS1VR8abQ
4uIjZkQYdUMIWp7tQWB0PY9ttjwNtaZ+pAHctScF6fD+sszh/K+X1uhsJKHQjbM+zs2xBxNa4l/d
xckVF/nIkmVnDU0pKMbxw4y3auvl3jfNGefpPcJ8nvBxMDK1oExE/lFbBJ4VAtL4cMQNtfpPmH0O
yLkWdeenmM6icYfj5V9K1eghKmk9W8ltRPzBztx5OtR2ZpbXvBuagT6DWWMGXXq4Zah92km3Xtpk
J63ARx2Xd9d8Tr05zb6ikWeoO3tj442H20eyzSlgA66P99wOS9rLM0dVS/HHMa2vipGiyFVay3XA
0fD1gRLjSaAT6kq3KiEJIWhojdBTrVF13lf4ezx0NcCrQfV2ztbWrucOhEIFrgN1A/nnv11c3YDC
C0qz0TW2zKw6O30ZRb6WRa4440+MX/L9nb8RTvDySfsGaFs0W9dHuQHsQO6sBD3AoDPPY/TJmidx
SJFvPqa4hB2pHI87g27Okb9VismCbVqf7MZucYRRYd/jLCyufLzwGTEv+y1E5+50f35blyX8cwRy
0YSiUbd68IQzmfMoWvoSAFYw/HL0iKKF1SY2qj1t6h6NfK5MP8lV8wG6FapwaewYTXD/V2xNGNyR
bLlCOb5596GmFxAlqBbW8Rh9Bi1bYjTcul8KRRc7O/XXI7q+ytil1M5BzIJNXs24SFrH6FDXDloC
wflj75XVD/qhTn2o88SMz3m+jPO518Myf1wSJX2KOhpoh7TP7G8ZevzPRV573RWjS6U8ot5m0721
QDRBQVLM9H0S2V7pJ5PlJAcl7tvPTV5mrj+KTkUGrcuUwi/pjfwFdiP9QqhaKmfI2NoDPkd5fBgR
OHlsoxAf31evsBSb96RVBbDM9T6eqMkpmq0rqN4Un7PM8C71bCPBrE7GzrfcePykBgfjILXNEyxP
1IsDmuoegg2cmKzLUbcvuHurOtn5jFuVJErNtBppzHAbrFOzqq5Nry1MPmNiTk9NZSCLYUktb09j
idPSNP+u4eKfJjv7Ng5xgmCR9vP+mm5csvwEqkiAdjfUYrSeQmbpKRxT1AACxczy8VAl9XICKKSd
tayMdkADG8eEa48CP4+9KdHXL5dWLHY25gLlkQx4+6EMh9w3PSW59Apv7/25bX5FYmCuvV91stUp
aZbJSK3eUAILw58Ada85GL3W2gE6bo1CYi0BXVJVdV0USsoGl5gxVAIRmTM2LQDj9Q4M7/25bO4V
CZJDSJWS+k1OWLlK4k4zBXw1bJ2rByU2KCfDfDvYVL4tb1r+o2et2gdz8Owno7CW+AgCzH5//2ds
PCW//Er5bkAR4EG9/HqTNxa4CyWU9bMpDmZYpv7Qt+mJ0BTlZ2/qL7QN93QHtwaVWCXgB2DLYWO8
HLShM4UR9UiXO47QXleV8MHQRPkmR04U84Sy+aD3TbdTYdh4VFCNYYNyEUhTj9UV0IomsacJYZMI
W/IvGiqpp6hrACkuRnKclLZ4nCCq+/HEy6mVf8LAkHgTTLFIcG6rNioaVVKbjXNJk/NN2dXlUfPq
n6FLpVGSbl99VKhrAO4Ahw4T76b9lWqdVuu6CIN4cfRPjjHHku4675z9m8xUsiCkgIsEOvOPPEq/
Xauz3nRNR1cj8Grhvm+Htn7be7o49nnvPDeF4UDCqwElgl96daLB0JBKpJYj5WRi+pdDY5cWpvg5
9ME0xL16WOy4+SHCZZkPDnbfexT529MqpcNJvmlJ0a6lLfFyuGh2zQWSLW4wA3E0ogSVkiMJmi7R
28GZGvuo1RRC/aWssxm+YZ3rh1wfS2Jqy0rTHTzLxrKTIOOALk+PFOp5+WPStLPVKC0H5l6icZsB
3C9OEavxNW1695urNr15joThjDSVLJKJ+3fGxvBUlOUDQ3jEa7q6hvsFWdeRDn9A2GL4VUdh6dAt
tjiUWTI8iRJUZ53nzoPeF19fPzJEZ5lZ8pbfNCs8HJMosrQjD0DYolFS549qaTbTwSzK8aItkfvY
tk1/BFodXu8P/cst5UWIht4T2EYCblpEhCurHYBCGR4gnjUG6eIMD1nbmdlxLkP9qA/xcpk0oTzV
aW989+Z+oGuUiHOqGuGhscUie5jtATW8+J8+LPdUf25uUylExYPPv0AO4Tj8cjdUBsToONWHoB8V
+4tbIoFV1otzgYOwfGq92Pjcm/n4+f5y3IQZFN8wf6agwIhU4FZ7oAZcE1lC74M6r1X1hLxlHggn
Tt6OXqW0Z8iK5p5l3c27LOt9JgJndGwkn3+969Fz19OoHgKvJO+19GQ+qZTBT/cntjkK2CHEMHgs
bqBinWjNMgzFELRtb/2N3n/9lvKC8QejkKPxCoEXkD2Sl9+sMXO3bBOKFv/L2Xktx40kbfuKEAFv
ToE2BEUZSqLcCWJGGsEUCgXvrv57oP9ERPfPDm7srjZiZ0PVKJOVlfmadvIdVKNnhSVPcKtTcO1b
aNh7OihZ5CP2sLducex6Gafxzu61JarbJcM5Lbup8bKF2t3JoJ+NdRWALoNcfpcB1g2VChetgTt7
8vzzYKq0PVSJa3wo0sbJDzXg+CCkAOK8W3OlPuDzqfwD6lfYKix16d+6+i62JuwNcCTIqZPQ0FHY
wtdfl5Ly4PB7RrNu4gTCDK2KqgtK6LrKQjdQpkbje15+vXLXbGNSXsM5DprnRZOtr1U2dgDA7jTS
0w+D3XfvZJ1MN3bN1S+DLAsThnudC+n5l2FB6Tjora6kMMj2Khv7xmLIm4+0b82zkWfBLSr/RaSn
H85Ro69GkkbWtDvl6YwYOKu+3K2lXRwD4GwPXtUWn2Yrq8PZSL2zaajmLu3z9LUdxG1kegn8izuG
WvLzT3VzmkGgQPQ7TWvqky2t/NFe6CW4gdbfCizb3/Vs/25jcZ+xehsodv849C24mn2trXdAm+1j
mwTLQ9+62aepteUttuNlIsFgqN7BMyL5JYPZReuZDiGyc1jjTKXWfLUmM3tDPurnJzm1YxCONhpk
Yd85/c8pDex3/hjM74uCiuCNHOIiNtCm2dS+iA3QuWjZPJ9gP+3rEduT9c5szOoDZI3+BBIMrejX
HgwDWSNe+KbJnzBXng8zyl45hceWZYMlRZg2KF9EgZHOt97e177n74F2t4MwTKk1pbXeGVKz3xTt
2BylKF+NumLW/hrlD+70r9iCvyj5YbGsd5CNuzCrxvWxtoufibmOB4Tw5xuZ1sXVvg2Hf9bG+dlY
pdtH/zVcuyL1mCETcYce1npUGKbEuW3P56lYm7DaNIAmSVH4f1iyvwbdzWRVLYaz2uN65zuzcUZ5
SN6nzWTe2H+Xhw6/cgpe/GeTacKf/NmnCax1bHflHOBxvXzIzKU59l6BKzNUhxtDXW4NEnYkOqBi
IiNzIYauaUXWd/Zo3VWayA52BoLHHrpb1LfLD9pG2Y40FWc4xruItVUswRxiGoBTdROZSzlFkzXX
n/KB6vvLK3R5DwBYYWPAIAA6evGULWyzTESuW3cL1OnQx9X5uKydf+ylzA8TaNyvL493uQ03C0wS
740zATDWfL5WPbu7hOyOTUBQjmfMxJofShVo96Z1mh+LEhvuECirfqMQc21Gtz4BioCsHvWl58Mq
KMIeOhH2HUDO7ABSb4xKg2a50iz9xp6/NqPUYjY4BdMKBOv5UBUvuUbHpuyuKUUTZ/0gntLGXR9W
bFT+CxZKtjfi4naInt85YM1ImrgNuHku5JYdxHPzOoP9OWGJ9g/a8F5zD9kbQoJVS4UiMh4Fzrls
Jd58VPrjyjbVz5dX9cr0bv1csiTSCTLd3U2UmFNX1nmFAFeCm+4QeBg/isQ4+n7xap00eiKcDjYt
2eFlY3dZMrpUKbT4VVnZGVKce1iZm+PLH3RlEaHGcCgAqFJL3+NGoYA6ciSMkq00Hq05BymN2hkO
EEfrMwYfOJq+POAusNCJ5WJDu4QcE+QPBZDnu8YDBVDRYSpjKiv+g5MgV93b2a333ZVRoEBzs4Ag
AWC8f+2X7YCFaVeW8HVE9Q4LyvawKv8WyXN3xrdvMbHOo4xjwvO8aM55diNEDfQzto1qCMtBGEdE
Lf71RmOtQ3tBeyZMQULcmMHdMfgzKoAYHnXUkOnj7jLaoe8NWBZtGU9OXn3GIKe7HxNMW9EdLlQQ
KtFsNOIhBzWO5I71Qfj00/6X3wArmr25cRj20EvNspeZS7WMUW/2PzoWCRcuV17YpEkRufnavtW0
oAndpZDfSrutn17eRNcmnrcO7Twe07w3t3/+1x1fl7R+R9WqmDYzCpfLZH1PPLcJyc/6yNTM6i3k
MKLeq0e1oNQjH0CfHhWe3dZdp3bugqVR8QrZ7DHtdfPcuHP3pdNn/21Ri/9yMBjfXh7zykZmf9Gx
92hyXVZvDFWVuPyNVRyoxnrfKK0JM00v714e5cqWAn7ABWxSqwFxv6vToNQEQK7RqhjlXf+H3xSF
OE7NJOo7MhvUrqSZVgp7pbRwQ6EC5E3qLmnzx5d/xTZ/f8X3bWODY6O0T6ZPG2vf2pp6PxiwdFbx
Vkz4ltjjz6VanFDLB/PzyyNdm9U/oEMyRAL5/pbMjHrFrVCquEmS/hSUqXNarVmcXx7l6vcQ4/5c
FZSWt1n/a5dmXZ61drtWcVfw9KQF2YbKSjxeKtor4U5/pg5nD0oKEH02N+znQ3WOo4oKE6LY82bz
y2SVMEIHjbP7FjHgLQM21ejGaZEV9YFCpCNffzQozVDJAJ/rUa7fxSR0YkDS5n0dr4PQDt0wLjGe
jMNxUrY8oN9NxjP31o1c58oqAkLyLJ0q+qbjv5vfqVAppmKjiqdUt05WMqgwmKdbdoxXVhFWDD2Q
rY8Pfm73aRbC/Lz1kyrOjNIORV7X59oyUaHTtPH48obZ89S2ZWQsCiI2j+ptOZ8voyip3esap71r
snY+W23SdCFGOPJDOeGFd6oBnj+kbjsuhxE9HPFgwtjTju3iNRMuvUFVHl7+RdemGG0eTOOhx5kX
8o6zzNJhNRY+fpyrn4059UWY4xd64812dRjuTxBWFN4udE2HuRMN+Y6KRdO1j+kkvBgDWu3Gx+wq
M39ml78eROLWB7kg2zd5abZz0FSxMwbCCiuKme7BkkNhnPo0m+7tJUNpuhi14qxMJCBvrO6Vjwxs
ngPUw6EgsWGfL26A0VyqdWsb0/qwPmuOmu6NYDBvTOW1PYT+Mgn5Jj5BmXQ3DJ2GiXeJbONUs/Wn
QGuT93Wre2etNbqoFrYW1Vj4ReO49ifMG4PIFHPz2dGkuPGEvHJw6NFCmKZnafAc2cWkfB5as8/S
NgYFUr0bXaf6SpmoQUUxHW9E2mtTC+aE1ypIAv69/ZS/Im1R5+tsFG4TD/S0jmMFeY499MoW7AZW
IhnfdKAgnZD57SIBdOdE46UsYt2rUG8t2Wl8zRSMnFGuT/1EKb77kJrJ9Epf4T8jk+ls2ARIwBdg
+bIiFSoaiIHUK9OPVg/vG3rqcINIfTGLfB/gIS4QirHklbsFS4K2r3xDFHDIvCGsoD2G1dLcOuuX
G3Qbhm4B7FeLB+p+g8oyzclQkzxOx4YzvkhICKHTyqB+Nwo5JU9m1q/6/TSZnXUa9TEHzC6dSjvS
AViFHyLIUZjxy3FuL9fyZ4a3tuhGyOWBss/tkrrqTC/ririqF2vm3tJJHxc7lfRGZzbcUZfJEtet
Wr0w84vgp0X2m4Tww/TiTZLlWyOrFyLUW4xBw9m1uu/GAjnphJlc9rlra1EhiCTyW0yVi0PGZKIC
AQYdwigpxm7N7GGsMnycRIwKzPymcKs8nlWJTWYpgxvX7dWhSC5AUyMhchG/tIAmsQxWEcNGEndr
l5nhrIR3l6/l08urcW2kzYqexy9A1Qu+bSoVELa0Lzho0g17q+3jMpkthBVK7fjyUHtTrz8LD92V
Z9xWiCJqPg8dI4rFKQZiIibXNH8pmz4Z1DUreNJgdC1YHpfyR8Ma/CgKXRT3LqxbPzTSQf8Oya0t
o6YdbIvettCGt049Oo992Tva0StzT0Wz6Vf/6kliG+HYzdYX5WMKG5qlBG06pdZy62uuTtyfyjzo
osvYbzYg+Wm4F7E3YVAGhrgIG71topHGyo2M71qw4AmPWDeEb87yLlXBajOrwC0XsZ1jALwOS/4A
dCs9vbw810bhygbntnmUUTJ6vjoAcvug9LwidovAPxQZskcqX9zD60fh5HM3A3S5dC/ARHelmD/k
sSMX54DdnHWCd/hKO5ZtpxHBwX5sYNeNtfP8W3L4KpnCyzKehJl+mH1UuR13kK8P4oxCHgmgHJT+
vsm8aO5UWUPKKPrSHuEhiRM68daNLOPKRqMPQgVsE20nY92FnVYLFNU/QSyomsU7eqnoUF6cfb8K
3Rrznhvb4CJzY+o2NslGbCWH2t/vQmZIMPZrEQMPWe6G0a8gkZSw8gL8ir/ORoYouF5Y/+hlcetl
te2wZ4/SbWge3s6fsHehltZlnrsVVIpYBa11aK200WA+Gat1N2Ok+9bI5ulLBdTtN+rF3q9Gd369
vDevjb9JNjs8zGF470+AmziiqtpAxGMl1XIi6/Nb2MPl4MduIESKeWDTPnbA74YjEQuzA2v1hbqR
YG3ruZ8FxGcBLSAoeJk6l0iEWriviDjTR3m25o5AbAPd+tgbRfUpE0Vu3jd2d6vEfGWbWZRqeX6Q
SbLLdtsMQfQJ9VsHW9LJsZYo8avGCXOq32BvoTG8/oLjEUmg2UpKvNv3+Z3lgcZwqipWzaSboYFF
98fGb9Jfs7W4t1K6KzP6bDDzeTQQdtI4TpvwYh+EfKP5RXpAp18Pu+JJK/RvKnHUjUO0K/Vu8Qd5
AFotKOESUveHaMj7qQlqW8QOitFjKMpi+txVqA1jhZ3r/qakJOe3L+/ePYf5z6A0952t0U9xYI90
VR1yniNO97H0m/URnfcU6bF5uUPrDjdrt5pOI/7Nh7lwDWw11RiBf2iP5I/tv91S3aK/XJt0LkZw
6bioAYna1bnYPfncmT6JhVPwwfo43M+BXz8MaVYcEt5NwMUFLscvT8KVS2wLlKTVlGxRud1dYug4
icrVlIgxZ18fewUArNE1/9+XR7m2vHRioBBuAinuPntHogdr955EZs187VRhkX1CkaD51II++Cjw
a79xaV47m5wRjiXnhaO+u87cnvS8CzTm0qLePK6zOjrpgEWNK2+J818firycOiiXzr5Joc/ujHGG
FLHbmk7oNPO/tW2s0RI4twxWri4VtBdAgnRYL0JA0eWaVgLaj7OhqB50T5vuE2prN8qtV66zTVGU
LHpjlV0IKwd62w3exEPLLuQ6vq+SLp3DOcjX5pijyt/iwpxa5iFI5sa7rzKV/X55q+y1vbZTiW4H
kQBBJHKr/athtTvP61ZSeVH5iDmCHNfvUg2tgVhbWzF9s4zcK79WjcLW2aeoPoW5tqA+H/aBp56W
vHDtQ1EXbRetTmFXxwonTfcU1IFxy3fsyoLwSwPIAdwBl/wncMaVlbWcna7jVSPKXL6huHHj6Fwb
hH1MW5heJsPstvKY2FR/QVfHOe37Mw8bETrrUt+oh1w5oNvbkk0Mfp1a6e4yQ0GoGjdZ0NiZWu+j
kSz5+86Z83+W2i+fGnL1W3YB1wbctJKoF/zpWO7uMw9Eo5bJMY01pZpDn6Ol2c/p8tbX1u8Wze/j
y7vqT2q5SxLI1OmNgnTdXvi7ylOdYNcxqTGLe9moR8tdMzuEypc5B3re1SdjSkb11k90F64gHc+7
aVhHyvv2tNy7y2o6J2sQfnGotpbbP0UhLQkuoMiWg9vL0Qr1RaRJ1BfVbEfDbBpgiQ0rS49ukFuC
qrZvUYeB46OFlSwMLVJtKhDQ3SR4TqUu1SnwCq29bxLf6sN2LgvrIAuvpWsN/tI7tcas8tfHSAri
JBTcf7wv9zOizMr2obGiIbPYy3HyMVCCbGMdkr5bbgx1bbHpqpKLc6y3AtXzfKLkH02UV+EHzMES
J5VZfe57Vf6Au6hHudDM/2V3UctECATNKC723XZO4FXYMsXUdTIG75Aq611q2Lw3cWK7X1ftlvTh
tTNKw5NaP8Frc6V6/n2rFPoAeAcPWV3vDrnlpIcac54bkfnKTQNOGimqrUN92Z3W0SFPm8DV7gyz
16F2NcabTrbdRwRBxKeXj8u1D/p7qG1B/6pZQhBDndlHRqnDri6yNSHPnkKM6n8YBaYBRQEgE4go
PR/Fddc5GzfGTFq2bSioi5/p4t3yAL1yodE0BHSI9NvGZN4F0DLP5hIfhzROPAtDEGFoR+jg+Qla
rXkv3TY7p36pH9KSmPfy913b9sEfVJ4NZwNt0OffN+i9Ce+IEzbMSx51HPmzGksjDASfO43SiV4e
70oGSekSs8hNS4RkerfrA2hhvEM9JMvsRXu0O8M/Ccp/pyXFYQ4NlRLi7HILEHh10M3sga4Q/7Wv
UfU0W8vC8bN4MszkKKZ1jIY2c2IkabzDqJz+LqCmeiNrvXIUkHfCDBM9ODiqwbZ//9qfXuc2iaZ1
6N34lfGuFm7PY9cbvmhjYJ1entSrQ8GjAp3LNc8Rfz4Uho3u6Jfcv1We+6fBTcpQajJ95zfjr/9h
JN54QMi5gJ09oamoAunIGkU232maITJyDBRosCn5XWKLeQt7vAeubnkWBB8SPM4ed/CFfsCcZnUv
sizu+mF4sH1NnDzs7q3Q91P3Uzeh5nd05LrKyE46+4etrOahWaW81Z79//yQrfnFYaG1uNu2ad14
jSpRI8+NxjpkRiPOGH8Np8mssTIdA403YDMyFYbyI1SziErJ0B5fnvwrZ3WLDtxRBtchhd3nywyr
p5qcGT32TgxIqRXeL2mZHZJOwqGw4nr/wwa2aPpR2QXIT2Xv+XClmmwzUZuV/FbfO6h5yKEn9tm/
PfjoW8KUV6I5u4k+F1VkCtb7psasVlxeVK3d5XKaIph57f0idD1+eQavHZQNvLips4IL3l+Ci2zc
wSkh/8513o0HB7zW3SKgdYVjn1vfXx7s6nLxDkJ/ZxM727e7skl3lTJhHGbQt5yo6hUrlxh0QQpl
HKaVd8GNFbs2IhQEBLcodNkXRlq17c3cLXDYYSKgk+/bcgDGUKTJu1Jzl/7glNLTbwT0awtHYYQW
/gYKvYCgNrXGQ60c0rjIC46htANIAu6tUa5FcNIy8goqD5d17ARuEa09UvG20gaAGC7mwecWwtoJ
lfn+TU8XAt9xK3POL6/hlQ2ztZrR14TxB9lplxUGE8WlrNLZlk5h3GeZyo/CmrwwATZwY/H2Pj5b
sHM34MLWioLV7G6r+9eFger3ugTFmMdjlkr9bMqkbw6yKpM1Giaz1b4kk9O4J0uaMr+rXEdroqTq
QMaYawI0Ri90/5PuZ/RRU2GpOzHI8amUXeGeCidx9BuJw7WZ+fvX7iJiqy1F2XcSbRGAIwd7GRGv
m3ozxFLzld72/29iwIuZqLXj1rR/+JVdQf+OHjX1n3X8rM+rilRF69jSuua9Gmr70PX9cGPlt5Xd
PcY2khQZJNhqXvu7xx/Sy22jWnIGrwqKx34yltDVjCwacNKOfLfUDmhg2N9ZHv0wDoF8fHnjXTnK
oHI2YQZqjds1+HwzjCpz+6lIs9g1K6s6pG1J49R3emme0xljjnDRveHWG+hKGsrzABAUiS6vkv07
XiJIBhATN4VAM/M3xqC6kzNNIly10mATUWI1sAAEKpi9knrzZ4lJzsiS6LlQJN997pzWhTDBYMZa
nbjvlafXNPwyIzKL1ruxsNdmFtINmocbGI+2yPOZ9RYXrJ7ceiFFsqX0jWWcpSvMs1tTuUz1Zr1x
Uq7NKlwKXkXADyCl7AYsBllYIASLOEvH9OvUiRrAVVMcW8dYvPu8GwIVEjKDE693Td4Y/M/fvtvH
uJWSaPPmA+y6L1U5g5HQ1W6Y2SErBoijmt0cSngc2b2F6El7TAs10u8c0+xg9Tx56YJkuhm2ll+9
17JuekpbDVisSM2ueg/ltHWiOjWSe88aevGYJHn/GLR++xZNXvxQ69qv11PrO6q6cSKuXDTQTaEx
ESGxUdxvzrnNGhsp0ixu6mJ+j8mokYYDFlSnlw/etWECeia8T2gYXVSZoD0JFAjLLK5GbXnwB0SV
Ktu7JQJ6JXoiHYtkBlsQLeV9Pul2zjq4kyvj2oH1crBgoKCLrdUg5GzKwj9e/ibzyhb00eAC4EPz
FATV7hobMXmqxdYsSazOT09JV89jCELL/JRLexoiN6urNGSb9uZ5MZe6CNHnDGBYd/NS/pCmU6wn
viMvD0uxDL8sNN/WyJ7NtrzzlMdfMEsNBfoh8JPurNZ0fpygZkzvbT1Lp0+966Yisiv8PKKhSVLt
HkXbhhtrHMo3djpUjzCb1ubGQl6ZYph8iOgAvaPIst8vCKHIwRssSbZcyTVKmnE6W6md1fFQ8OeN
NGhP1d4iGB6pgH9g/MBH3Q+3llU/4u7HFOej4UfoXJVGNEi9lWHllOkQZWYvf/SYJ9YPOtRx/Vyn
WjGFbupRYAJX2vmhNrbGQH3eQpdxWmXdHF7eB9emBEYcuH5yeoQwdlG20g25ziN4+6rwWX+9Hk7a
vHShU5av1Lr8Mx2QRoF9wiMD8b0bqrdVluHoUsYIpRonxND6n4lMqmgw1+r3678K9Wi4Hlt3lf7Q
84Cebt3tGgmYWO+Vf1qE5R56dE4iV1SfXx7p2jHifgIgR3kWSd1dsWRKxCDWTpYx1Zgfpcz9Y4D6
ZKgjmvJoB9MYYeUiDpNRFzeeEleC0h/3n81BFhDcPhlJeifVpcNsKtXXR2tZvLcL4K/X9283VRiq
Mgh9oRqyixJlZ5dV13ZsD+za7lah1cdsxu9LG4xbyu5bdri7lRiKeiQ3ExClfUqX93oiDb3gg/w0
u8/kVEWty4ssHxaDC0jLIij+6unl5buy/QMQEOwQ4AiXeOek3wxQRqgz+dJ2gKG65E1hYNimvPwG
iOTKRtl4hhgokWNc6uz0uRm0RGMRT7M2rnFgItd7nxFM66ixZtgda6Hm+d0I1NT9lKa+mdwKR1ey
nK0bQ1DmgrmEPfRLK/VU6RB4dDv/mWjU7PGSzorPhluWTdh5rvyMWBeVWqT/CvejttQQbVoyXjcc
HDt/b/Z4eJ9HFBnegPHCWLae0tQOywR67fHldbmyGXj00JjkRoQZvC8q5Z49DoWgm1aTkp2lObuh
0sV6pxxrjUpJfp/k83iD7H11iQBp8pqkvkSX4XnU8Gs16Yk3injwSuu7EajyaVHVxLvczs5F14sH
yfxyvelO/PLnXismkWFwirmOeTHvh6Z6tFSYQYrY9JYMG28JFTuEqbIWUYkUe3PgpilLBEVUXUXj
KAwLmzvfgqI9NtrHl3/MtTMBBWCDjpMc0qh8Pg19ZfF29pwS9Um38UPe9+a3PLWbzbpF7+cbK30l
jsGSgSRDLXZLf7Zf89cTl1e2zFTNBQT0z4Pm0CHEiL7c4fXfRL5LNWKjr13oEKXkKxQOB0YpDe8R
EK0VZvpSHVPuxRsfdO2YkYxS0IaGvZVEn38Q7oOi0XoXBpuTiHMnpZdH1px5X2cxZRb9gqF6eu3H
wcIFRwSeimSOzOb5iIgCQ9oPChmbJeLtoW/jboj0Yt07oVqxgn95tCtFCTJhup8Ull3C2Z6YUtmU
AbWEOOKPPqrigyrQkq6kI75gKs5Lxpad30Q9BMH6MVBTloZJEgAfX1pHW84uF/FCfTgdk2M1uUV2
dBt7qo5NZfZJiA1FY796QVAsRpppyzogt+1fd2aHrkmFzGcMnbw95sHs3COngi2yb4r3fdCvN8Zz
mO7nFxksYbqTYHSgDl2YeYCnq6m7qCJOkA6OSDvaqPCxdais0bu7sRbb/bsfi+yDAinFKGgeu/sZ
5TD80oy+jAkqS3fIhhFBdneTpQ5RkdA/K57t35Oya9R59dp8iBboGnMIR7VI4Uo3tQibXmbuG1Dp
8305p8EvQEztgBDsrMNjSKcpPUB1dafDWEzcxjd+v3n5+2mI/NHXBCZKM/X51vVWNHC9BgBV7hnt
h4Ry279TQl4H1dNc3ahNHPs/Ho4BLCgZEIGEZxefpBByeXCrEo3kDD5NfiPpuTzByNSwvwHGUHi7
0CpnPgec5rar2lD1ZyPX3NCaguA4ytF4qof568uTcGW4rXJPwCXHutSczzV9msoxL2HO8R7JUC1/
NxQrgKbApahjr8Ut1szl5crRJSsGEOBfwcoUNiFeEw7Yn7zPP04ZmOxZ1xfI+7aPNegy3CF3XtzI
fy7jPJhmBNmxJSJhpaf+fKVhAyg4bGKMa6E3x9Xvyk1n2rtxkW5H7HJL0TLlUUuWA39u3/lyZZ7o
oyiDuEtbKzu5sFjSd9XiOcfAWLQslBPm5tGUzd53o59Ud8ycufMOyCaMSyh9bfyFCUtlbrQ091s/
O+n7Oikz+c5pOrzUWkOOzQOskr6LpmpeFG3mNkuB9Jhpd06WBLGzJu3n8UM3VaUb5is+49EskhL3
4UGXLYr3XvBPq5faN7tx5AfJLZtSxjOTb36aZmvolqRVB2CH2u8VZbPlUK2jemfItP9nWeZSPgTr
PP90jHEsoEY4YxVZAl5HxKdkZYjiHpqBAMa6L9sRzsKZsqhzanonW6I18BbxAaWy8rNeSfHNK0z1
zZjXoj1nZtl9yXzq2kcjX9c1LNtpwg1oSIT4D4mYTMUDtSEt9IMym8LawdP105RUPQYicCOFfZ4m
l9ZJoA1L/U+aW9QIl6VxPmq68v/Np6Bxjjl5+HQ2cWYTyCiIvn0QGq3SBwldKj0MzlyKN4PUFv0N
oHHL+ncsg1wLEVea1p9ENIHaVlOawNWNtUqiPFjKt9J0NW68tq2ND2WVNJ+koyXpCFtkDvRf69wE
1Z1mNpP1trAUvVmsgGfdJDR7WlW2MZ7aAFN/mX42uBE4rGom37WcX3QWKvcND/jlLJa16aJh88q5
m6k4jXelP5a/ssQcvtEwJlORwBmeBh0J7ru55P8QgrKcqkPRL+YcorDoYRwE5r7GCy+bmggAUfrb
r2rLjuA7Fms4VLL8oZZ0gtwt04mmReP7HxE2NkoQYTL72jhJ3UAxa8vvPYquZWT6HTn5wmUXgHED
uHfEfEQ2IWgeYw3lWgLVKdsqAHMFY/5XkiK/FhkGYA/g+OmSHsCpBeWBcu/8JVky4x1pTP8dEFFf
HbO6E+1xLNOpDVu87obQRe6/jPwAqd+oddbuN2fcOYzAKx6XLqjyMF9690GrBh+onUfjUSpDGBEv
EREVSe0O0Rhk+aPWtcj+OugpDyE0/+GNKPxSYbap2i9pI8o3hWNVZ62S9b+L5crgbIrFqA8dvhll
FCBC/Jj3yi1CrTLHOWL7iwKbRBRdwnZ1vP+M0Uq+rTjl3atizucjrBq8wSq9tMpDr3PPPGRNY0Iu
EbV9n1GvVqFeT92bIS8WkLtemjwaq55/C7hCS2TV8/STEknxWXea9UemFd0aOXlmLFFhJulPnJAy
LczNscwjAcsyDTVsyJZDIrzKv6uNfv5imY31IahLawhzlYovs1idpyC1hylam8V9N0iQpYcs96ef
ytYWMxxGRf2y9X2VweAaLKj/XV0g4O3JXD9kalyGMFDrqPG/D8Gx8Ic2wWlCFe8RaE0Nviz3muIw
dMppDtbS5ctPaHsc5S7Ineyg6P+Vd1rf2A+Sltn7NcmCg4ShjpIJppNLCOzQXqN+hP57UDT3ZCjR
7otk2U0fNcttu8PST+Z7O7VK/nCq9iDr1ZfRvE5OFslgqL7loi1/Y5trQRuuaoPVXVKvZxdW1Ydm
wdU+cpZ8+JqlZZdGzZzKNcT/hAMytnOPMrRTNf8KB9OrMCGYyUOHQ21y6jPX/eLqxfS7c/3yi1UN
Yj727tg7UdC52Qen1tz0DJ4cItBSNUN6yMrWGYBoUQg8kPAHBllOmnThlGrm2e6ETE+WookUjmnX
vp2FqQsinZyeEtOk+FXZ5M2h8grrZ67naXZcWgSjTkIsPqUdui/frbUqsoNPqQy7VkTgnjotS4ZI
5q7zlfpe2x8LLW1VCC9z/a3R591obLO/hquhLV8x3q7aKEg1edfaPKqjqREGYhPosoqDy54JQkOr
qw9w3IpvACzAgI1dP85hEOj9jzRNGsyTKqX/g19E/7UEa4GEQWeKH6WzuM0xRdbPDYOpR/fRyxkr
KvJ841jANnPCIsnr31MOhOjQOm4hj+M4e17U+Hr53oQO8GjASpijfs6yHtO1zPoCk5sapJ4Pfv2U
9Lrbg0gbq3/WDWDCcTS09rimFdaJpofToG3IXj/g9Na3ke9l85calg6pKZa1Dm5PFRbVAm1N9FBw
MTDCtTURzqRoi8avW62rd/S1yQOD42nAF8CpIqJqox8YKz1xknOn6o3x59k5k2LOVPwjRwhTi6ra
NOSxmDTzC+UB1SD2OgHQG5SyfnUyCN7CPoJu6C1wXMJGqqHC27JcHq15rB8ckXVeaKct4CauSPF+
MdvlyVZifVJlw15FKMz97SfkcUe1kk4TO4R5PxcCzdeyTf3mZM/Y1oVBPfQLsErkQEOtkHb5YDWj
HefpkP2TKsIC7ohZJqKlGJunzrYycSpGSC4jZX51jxTP2tD+sbt4rjvjH8wHC+wxav6GAbX3nDA/
6Omxar3pdz2uFpLaEHuoJsuOMKh3KngLySFJD8uweGfDrLomshLHrSI0P/v/nCopnXCt9Sw7FUvv
SU5ZGvyGxN1iIUs00cJVcVtGEhhghplrjhUoPWj5e8jdcSW3yBS1aFXaS2gAK+gjI23TMjSmKnif
pRmiKfrizNFSYm4V2lZTfBvLIftP1eY0HhJP+gtVbc19TC1dcf4dza7oOJUOCQaqpgCUuFhFwzqH
9lB171ffHLpoIWX+mGjQ4U4dsT8e3DkJDrNMSI5rbiKTWuEy+MCpc5Rvoepx67pu0n41bWWugHBS
8bld1qA8VgoAbIiblP++Rm9gPHhzwp5UZj93dwK22n9WpVUfhFZhqONIW05R6vu1iKYiGOfDIrao
RRdjeZxTlbt3hVnkb5Gqwr6iw64PPIfTjh8EDhLLeVGQ/E9ECf2DjyP8TFJgLEc1yDp4xxO+eMTe
grdvazeePFTOAtRt0Ta4BPfNQkRe07I+6rle9mGd6lw7OLZlHoI4pZ4/aFpaq7BvVVlHE2QL7sdx
rjmiRPv/qrUv/o+jM2uOE9mC8C8ign15Bbpb1j6ybMl6IWzLotgLqqAKfv39+r7Mw8yE3WrBWTLz
ZD5jl8b274WCzFhSSQ7/5tCj/cy8tb6oeIwy3hdtX6d4n+7EHuhX1x1og1juwz+Ms5qrfPKpsAV5
EoPJh9Cl+Ttdh01KmqA7iBcT/+rTljfMPZbgtmqHVPMTAH3m1UJRLrzeSPLzHLFNee1P8QO7XGPz
BANbWYZtsLqno5t8v7Bipi4ugY2iEpEOMqIedwafVyRLnxABkcyRVKLqcsfs1cjjJ5x7hSnFkMtZ
bfzHZsueph7ejj6TkCpcmcyYy6bhDOHPegavltSAf9KP1obLfIZY5JQDQaW98nlWqn3tPsm/tRVW
ycL7Pgyy/uFEa/aeKJcmX/fU9LUl5ulihKiW80JKJtZEse8tINTSmUixsbHDAz86UCjxOL1vmbtJ
kLtuvSH3VYw3vW2C12FZ+4D9w2uCXC4+msZsXbzx7M5OiKA7QqNRwmpgfuiasXoK02uksghhitEi
RVhdsmH1hHXuvjBnAVWj8SBzsIG2nJetuRNH3Z/VH4/lZgyF8zIMLiZFCqH6D+8qECmiBQO1vI2R
j+eoI/ybcXAs/B0OsESPWbN+zxo5u0Wn0+1DuV59L8iS2YtuCfr5hj3ZawtOKugkDstOx3g4hI9L
WI1wg6nwbs3ueOYyILtTeZ+a9RWblIhP7UY9QV977H50sm1vTVyZrhgTzEoLPUv7NiPa07nwVGwI
Ag6sLcS6bDrHBqaSJI6bTpy8lUG8yEY2m5JH1RsLqKTlr+jCDbeirEnanC7juA+egxDkjuUg6XMf
2zRWqc0fXuammVSO9Y//l7PziBEkGzGrTmY5nEw78pCFBLWYHMOP+blG0jjlOA9Uf4LV0z8POSy2
tAwfI9/TdRNYBjss5bZ3GuA8td2SV5CWqG/mufmu2iN74mCB/n/E+2LOijEpzNs5q//qOah+Q3t6
QxGls7sVcRVK/lpshB8neKTPJYyYsIUbvwwYBi756CzdYy1dCNh9jOxvAoVwhs887qCLcJLKlDuT
158w8pa3q8OYczbMI+/O4a1fuPYNHTeka3ot0sOu847p5ffQb/x4vto30GXuAB4r+Bhz9p2++cuK
Zr962QsFIdDziIaDXDq2iW02eStCinBlIz6wMR6mLT07xqCAmKpAP6BoiMKiG2X/l/Co5W9YZ3SN
PsTgLZ+FOppSt074Hq7sZkVoE/POQksho2Chk0wpz/ddPYRNsXvNJkrGPHn9fgYsRfTR7x+RjWeZ
E9/Dbhn5R/DBoSiTj9Ns2pZdlPUL90vb9N5UjfmM1gEpRzuwOuWIU5wnJvaI9XWd++qyzYNn8nXV
ll9zH83NiaB5xfECOktNV7T7r6HBhC7XyeI6BQ2+va0IQ6HaLN3+xzF1czf5VrX/jR5SoMkZ4p+C
Q/HuLM2ecYwwySy4wwC9kWWqhvqSVovuSuZOiYDF2zd5GTbsGXK77EHNnF1NI7ITf2VzHkKf13qw
feFW8RUwHmraOMksyz9Cc9MuN/vRsAOC/fWna9P+OJzQ6jxGGtSV1Ojq0c5B8xXHOmzLSDn9y+a7
zVheH+q7iSwVBvc5dueCuwKfSIc2AWhTGvWcYXr8nu7xuhTKGOsWSEIc2p/TrZ9ddXCTljnHFOUs
ufZmbLPZyxmtlh91uqe2SFocKHJnWZzfPU3jT2Xj6aML6gPX5T5bqf3RFLERx0xdXmi9lPInnaxo
e6ne9j6JGmJ17JKc6fv799admt/IZOb/8F8aPpb48JKL3bxZFxlm8HWu4l3SMYZxnQpxDAnlf0AO
nA9sOCzHnQh/r+uiH4OGvzdvSAT5tLIberbuw1T4CLQBrYZeHRXubM1zz3976Rsncy7x4O2/qmHI
XqpNt1lZOQiveBPmhc4cAuDn/z8RygWyhm9bWx2icPo1QA6WHpFfGjM2Pzpm30s2pNmHOeKQOp6N
bUS9w6Y+l7LK/uH5M3c5w+CynLKlCvszvghpWwSpoKDulRnemBq9e4N/+pqHMvJIY088pc6TO6e/
bdXuH6Hx9W3kXT3qiG7dPynXPCupjvgLs2EdqZIoBuvcAwL41HuUPq3JMR8F5rHNH+ajLMz31Blv
OcrQCSjFiuIAPGCuvgl5gCOp2T3Mpc1MC2TvtnSP+FiSjIU2GC4tm7m9WcgYcziKjxzvJFSvHtCt
7HvR6LSZaEwzENTo1Pz223ld+lz5Y087C3aT3jnSuD9WsaxPnHwzDB3hIO4ZmlnXdtHXIyoJtRFI
vfkAds3hBMyFKP36XEj8909D5Nf/ueSG3Iy+P72YQymHMAtiZ/LKS+1UmkokMj/SzYwYRKRpUwix
83asnFQAl23+fkpD0f85Ni/7cB29tOTuZR6E7Hxka76lu1/nMgUkL9ZVBq+Bu00frc4sIadLagzg
s5LuN/bG1TCxmqUpSLdzvUIALNd5lGK7WoeSfSPeZvHoOlk/F0x0wjlzmAjbwR1k9NKK2BvL3l/x
0g0AuPY89GIMT9rETp9xvxHTV2/JQa/PUvWza231YmxQVSUkg/9P8dM8dpnPPWHi9el/ttGWzzi0
12tkP/mokGQNedeylOWqAtTOwyWrf2vsHOtimGZJh6lFOp8kW/s/PzCpKLERn2greguOPJIBZ6ET
wuLHKhjoqTMAjTp71wu7W33M25PTt4NAD6izZxkvKwXacQ+AjWQJdOmAto6nI5ocHgYYby93h8O/
ndYpDvnAVfyOlwvXbGm/Df85oSceiAexMYiend6SfVVh4caNfTWtX/N91Xt86yyTk9wiP049iKW1
tpjc1kl8S465/ZJ4sxH7gH7uS4Y7sEwduthZD8hRmFd0v37KyKxLvuvOv2cy29fLcD31y7MGjKew
o7RPC2Psx5jFKz41kPE/MuLiBAu5aif8INf0g9y6/nUjW4FWYbFJRQeZsot1x7Q9Z9nUCjbtyfdO
4XAMMSdVifsdQtBZvo2a3TrPKj9+7KMquMVoOPPzdKvXD1tHwx8mOP8rGHa4AEGOMOF0MsDIR1ZJ
J5jYDm+5VGPj3nFDKheE1dVky9TU8ncTrHsKhZbVChOHLFYnfdTLzw2szWd4rzt5YhYAWkzWo8Ew
ehDzV+/OroIDqoa/21JTPnsw27Q06eTw5h12eFadJ75Q6LBj+/O6vR6esk97KMwvno/gJSaE7o8A
5exyq1CHYo1ZzR8DfhEPdT3V/uXotvr3zsSYFku7wwNmCctYfnT+9Fabbfx1dJ77vo2e/L7gFfTu
DGqJLwb94BP3+snvpqkriS3i3rXlDAI3lofj2Qu6NFSFDJn+vwMV+C+FidF7P9rBFlgdsbgyqfqf
ww7OX+IkFfPMrbwkaxp0GOe5XvcahxX2eZ1fISoJ6f9unmHNnOX70GdLEbnW2ku2gLAwtkz6J8S1
/1+bZNP3NRLTnTc3SXejB9cVZYc3SFgYmonNtQhcUlB8chLz3YT1a+XMew0P57dvJhMOZdMaIhym
aYn+jU6yA6dC+bwfzYrjpugbGQJtd648wfmYWxkbm6B6SPRPr/bFTFGrg+QyYiGd5jyXSJ756bAa
2Ff3nkJEeWuqqYJ5ld72hZSQquLugvxIyKXJOfN9Xdk+HvPXXSaWfUGz5XwLpDVRvk/wiLnMOpvm
jB7bx8zVwJhz9pKCxbXMsnkPKzDms2xCgk00FSYfEGA3UCYrD1ZQ+/0/BcAAnu25iDEXFYznEG2h
V4Sa0PVyFwvnuJyJUBpnp2clPiSuKnkEULiXE+hpjZSk75/XbiayWpghnui5U5YVdTsvt8bH3o2P
2G5tORBg/tDPQxYXhDW5Pyu7xF8K+uL7WG/MGLrj+VxR+i7ghNEUUp6Uk5HX149vvsasPLdN0vzY
1mALfhDkEr7MSMnkeE4lpPcbnLX6t86+Q41X6Uoy6kXR66ILeQDyofOzlX1mHpZ7r0HPcYMB3zac
9m2qPlZqxzcmQzucW4mGouhjPX2GTdXim1716YJ/awz0TNRdxuo8beuPWRkBykrNFpct0etDpjW3
4KTAb19iNteNjQXxv2jv5PPeeMmI08ESGIb/dngw0vOfu826zWnmQKvJ00ntX+0QB3eTSPbXSHrd
28BTGuF0PJvn3QbL76md458jRDsIWhOzbo5Bu/7okVtP9wm5OQsbUW9YK2ef4XkbvBZIaNsidgkK
aTM/StDVxbvppzTYOkCYaI8CoH13n7SLminxhxiwYFH1CVZgTJhy2p3J3UUY3J3E4lXsXF7Q3Ery
//jXIzFquZNazy0X6uuP1umC5xTklHEDKc4/gwnQ29op533hs3j5iIf/Di+kPM4T2dY/Ex2E0Cus
yEGB4qC91WBashRKXnFAqswjxrL9xBWWb+ZTW/FxYDVsfMtpxBieXcGB0Gfvca2ch5DfGte5amOS
yRgoceRio6c4IEPTeLhVcVM9RjZ0bbHtQ/Z9NLOdb3ysevfLNuDyegUXXHnjG5a4U+QPdjv1wVi/
jQ46WeCLBUiHGEURFy62r20pdnHoOzeu2+pkgyPJynGMU503SiamnJBipIwlenzhYmNvIeb3GSl2
Yvgiumwx3wEiJlW0We+mn8LtI1jBVCzurVq9I8oTuqcolAwYz3Ra9R0vE2P6BWKIMAS1sjjMsZyH
ch6GeQc/5XTjFHijywLY1C5uXNmOwONMXKz1nknD2ZBu0uPe/L1KAf/H6OrqKMNgcE/x0NqfW7Lq
rDRBorlgjqGy8hDxxfHEr2/2Cx3DuJV6S+UdTXt43xYT3GRtP//t6GDiZkOZ251Tsw/tOZ7n7GnY
1NCVvCxACK2fzII1I+6y0+RxLZo3a8SA2ACwy/O1PXrfatNMyUPLovC36kPC6+Yt+DVpsU9l23vj
mFvcWaYi67lVwXXu8L6iMWSyyYHDdHzxEunr5z1q1uMd0MOqhwMIPD6FjDEir3pT/+OKr94vHtTd
cDcQecRKsIpk+DnhQeqfvRkrjBJQMJy/IS1u6/OWLGJ6DHdZ2bw2RzJ+M8DpC5toSFI47wVDMGh0
s98OQai8d8oWG00muUJo8sYsa5z3DT340bp9Ez07GcYnQe5ku9Unjkf7V6aqKv7m2mFanib/KhDr
0mj3y8Gdjs+pAQr8vV6PNy+aB03zyrsQd6JxvVNAyWtPTc29X7FpItOpuuPgnee0XtlNeX6gUj2D
iVuDdbDm/5yq8BY3qljfZdeh+we5Ian92/bOqniDKT55x/rI96UaZR/xXl0pbZPbLnj19kHwkFgb
N7dsu0NXcB7RAqQbI3AOrej48d8pjmR2Acof6qJPFfyIiOpsO8FNZD/FnjloAefD/xvsobIvfRWr
9TSZrsvISN4YUdUMk1sM3tT4FyP32TxgMOt4F6dtIPUc0lSmM3Vu/rKBs7jkQlfYNmi40HN/eOZT
1i04SFft1jC8ZN7Xxh++3QPBzd05AMTUPxJBDbrsx8jyyPfjPU0u12eF5EKBCRcbnqDwsBfR974z
Njer3AjYw65nvfdIVVw+aSypKWCeRu/ZqeY0KEQqM+c5ZICTmDUc6/aYVSaFouT9N/9507qYB7Dq
JHz3MARJTsqqEKZl2n1z2+6p0Q+8A54u2DIlPp2aF6IMJ67k821TkfvXg+deyrQBmv8WmL6X34B1
cRdAf08T0dwjKOoWzeJmibQUZRQ3Rl38FTlRzuXK7r/2wEMqHzrjAu64QOnFvE92fBgTRS/o2WNV
aZYRgbrFu2bIe5yg+xyhhHvnelsL6NQEy174Msw0qxEGqbcZwNvnIXc4ZrTpSp9YXKvgXM8VToA1
9WK7H7OZ5wiK+7ClZvSZvrfX4wl6VYMtjl3t6pQTkdIdH3Ot2uyEJiC2RTXp7cPvji0sMg6jj5wH
Tsc3dZ+0+qy6I2aLyMirP/njNupiCcmuLRUJhfupwmHOL4UO5/2tSwffhawM1/g1UtJLbjO4VZZE
fA2LwBn54CTf6R/LbCsuXIipnoqNI1NbKLKdj7Lpt43wW71rbW+vvt57aY+waU9c1fj8WPHBPY1w
FjM9ZmaMXvjDaZATP9xPpY3yykOvGfYW8PqfbFLqEROker+B5BNvYXVtRySLp+69K6xrzjIzTBaR
Yd6EsXMY80RcD/K2rTV9sRPOEZcoQA7Yb50Eci+AUefglgyj8HvIeov6rtUY3OWAld3I2lCtx89p
d+chJ3gxraAXRpjfKVur6uxubih/QEQofjFbO9R3ABmoAFSjNRgz/FZ86q1AiIjuTEFl1723/QSG
F/X5sBVuo1xKxHMpyf5B5x2l2j6Oa+I8RMgr0m/ACbHMHek23l0E9vFj3aoIsFQgCINDVQ4VbMlG
oLmwC0lISlAeFv0eYI2v/EGC0HlDJc46qeMhbxu2yVt5RHgCkwrovYDMsmIM/YK3ns5GkNRhqdSH
CL3pKCdzNFUxxIdUROVNYVO2I/qdX3IYmHwD6Kk2T4J+7G+WqVHuU9ZxQ3ketiF1H1z87qjgG5AB
nCY8CVMPpwFBdGKEwNSnr0ysLzyMBzHsi+K0R7Q9IK+H8td5DCrk5/9FV0eOt04LISCDN9jak2wr
9t4Q5XX0XcaNu5XrhsHwZ6urdIYsoI72zOfgN4CzLg/67LKEXcIFyPLx8L22KR2Er8FJRybTN2Md
qvWcoQ8U39fFLowTXMWNZ+vgJC77bZ9uDGnMrwN+1HcLEddL6Tf6gFVE51EGwovG+yRoJ/mNLjeg
NLQNEEmjFUTh0gQb6fVBM7yDd1Vx0cxpJYiFidav4dBxg0FAv4bfZL1gyrRxCvIppaeeDOTXO7ft
9v+4iQsRoPUenIGKHZ+YIeCBV4Lb0p3otjCZS1+2ToWXECOxxQQZ0gt1QXAeR6wDX/GuQbKekEX4
r12VPW5HiqA5OaZJUYFQ8vDBl9A2htfNf0F/MU1uMXTA3/+m3vTthYvTbigWeOyk9Mck3s5zCE3P
WZl11nnKk6PtiP923W2TDzW24ht2xUA092hem+0ct9P8oRe0UWBUawOymLkj9hlYe1ZUxJo4duUf
HOj327G8sU0M29MSZeKeq+Klvohl34LzBEgMSrB18LYqO7wRmc0YVATYdR3J40anqHviBVBQzW6Y
5BFXaUNuncA8NHD22aUxFJPCU1CGRTRYfydca2GbWx3VrOexm+VFI7aqi4CgKnHvQ5oNZbVyMXyT
YpCFCncfu70kanmVxeTv3lHqOprWAo6Bjk2bbwJ47XB1ij1K6gdL3BBG6qNJQfayTjxqJJwoicQa
8YM13nGKG08Hlz0bl1/tuNSPG1fLaGEaPreHIfBwPtijfgoxx487n3sssipd2b7rZnoztvd/Y4LQ
vYRRLz/qyhtQXmxHeDxflTfpgxdsgK5olxQmNoDekji/dDpyg4PsR9NFUuSBTnsFBOIQTVerODsu
h3XGf17Di33ubaXHMzmIUXThZdTpyRfJ1p9xjkAkpad9lxffiTt7iVEUqEI1dRKdOQhS1eu2siyX
SxheG8Ko3Tf+MG+51wys3m8yZ7PoMk2O55eTMIc4yzRW2XlvCTN5Waut+RG2Ia9uMy3Vry7NFAiG
DYMP6B50XC22Yd/1DmB4srWJPpaaE5J8ZsGDK2Zo4ZWnMP1UYG6iqMQyfxlif4eygRt6BBHskNXE
OnnGGmBB3JBGW3uGXbe8Sb6o3NwNpga90bS6I2aBdQwyPrjjDzHZ7Ee7x/IL1XDYP4S72yBeHrh8
8LepH4pkEmBskdtIbtpmPtl3Hc2TuEG6Rbah3UCuX9fkSlowaa//xWbe/3hocQbMJlN21tSZ5k8I
ura5JxSRhl/FsQrvgl0r9W7QSybnilyu8LII6sut7wDxXupDBWs5q2BDM+ObgRPUisWmBVKy39Ym
0d+x5uURdZxYfgzcsv0xKK//czKcnIuxxmSGN5I06ZvWYhdQinkjZUQelRte1VkBqaVoYsdLJbft
5dDbwD69SExhNAx9VvrpDndUO70GrhMNWQFSst4i5jC7ukHItJrS2Wb3mRMj0LJJzAu+ouy74jyw
Dv6bttRCTu0JZPRS8+j97Ua71Hng28MHxdzs/A3RH18Cg4TMFREhwzkQ2hNlbHX4i/0CyQAg2j78
XCdt6ODrRk8iiBZWO+c2ZMIfWfpKnFZA2Pahm9rmpzBd35XzlHnuqUvWZXpP5mqM+aUFsCgBKbn6
xvV0aHAWGtw/ujIIdxDjRweSKrP9Udo5cFOYm1XfoBQiMiGJItLUU0MaT5n4XfTkMg+bz54c4jBf
A+i5wriKC+J+dMSEwmuJm7MIW7xlMzz3cOcLpPxpfJyuz4tZSNClJnXBiX/28CascCO8jsfzrOZB
G+5Rm+PdE201XnD4xfsM2V6oTxUPKrAvSvsfbV+7ycMcVzVahVp79ckKDYbuZk58uzurBCwSydzD
4SzXCRVTzKggCg7BSM3hOeBq7VYokiBgxm9jTyRMuY1pbUu0b0IgM5HAWJusNem5MgUd9KbE+bmP
A5sUX9cv10kJ1l0lZ2Qw+9C/pd0ENBFaSxcRBBWaoM+a33J5rH2y3DSQ678P1QCfJWDHG3Nc3TFo
NGJ+3bYm275ZYb1/sRJxdVrAv/9rD4XIiFYpuKyQSXylJ4f1xFl2zEmJFWEJnxi9zshp4hMnDdU/
vAjR5lxNdJ6P2B/aS1YNbnJL+dy6knE78GkRcmYjjg4XDRH7vDjXjI3pJeIX/+Xyfc3MtzppLj1C
5f63WnDKzxk54KTzJhn9G2iB+pbLeGf9xlFp1l11MIcs4sGy3/tAkPPLFIOm5/6YAvKpNvXsHXWz
NUWUyfSUXm/Hcg2j4N1EGLcOFxYjwbVf3Yn+FuVyZxFlRorD9ASk7cwTPnYPHgLTgTcQlOPEwX51
Oy778iA0v/7zEa/ud8iz7SVLg+zDH31Yb6Hoji74tMvDg1DR/WqWzOlyDbEpSoggLzh3mYXcAIXv
UYRZgPB1bpaXxISuKUnNsZx0rqNMc41wziBcVsY/gbp3kH5e46MfB6Nv7joyTRbO5TxdQ+SDa70n
YzA5903AIFBmMzRwEboddnW+8J3jPzQbIG96rrK4NL0bPfRowMTLPuFt1JJjPai1QJXSPPTaeuNT
cJgFkk/tIrsETtNcnfSV9+Jyh4k5n9P49r85m2qOh12p/9lJt+bOggFPT4wk+9XTIK2Yh0d3ci9Q
r4wjYaxn/xlkatInh01aUl3T9m1SpgvzoPKj5fUA/2Wc6mqwYYZw67x58+xs93vvwc4dHJdEj8Bf
/XYmTSAKfzhTfwQlsi4LdBw3QXrdUgy3G4iWRKkYbJu8M612+Jpk9tyyoAFfQ4y6Nwias18B6u/2
rNeQ5ybLeouUMQj2v+uW7fTAboZ6rlHS8FBVuv5y5JJtL0jHIV5DaNXlORTpjooUsMg8H8G6fSCo
7RYkrSj38nk74uESasRQp1pnjsLVeVeqmGyyPR9r628MstX0SzMI1dyfTM6vXToMi33kc9WUBcNm
XlPuQPTfGFAYKXloNMcx0yHt94PgEPdZAxghmfDXMJxvGrPRoGoUcf/5yR6G4CBR9jZ6vft7zpbk
Z4BSf73uefOvoe7b7LtftYjH/WNos3vjyrp/tkdwRazSJp0vPrJbNL4B3aqQPmTvf0cDsnS/LPOc
3XsygV8I9dZ9j7gzjR8dvfrthQmo8k9+B5FCUlG2OeBcTrWw2cZ1Y+/bCDzqZNZ4+5vRardCCSkp
1WpyR4JgZ1b9yvMU2D/+b08tmsQhjxu5Ir8Y2YSfdwCkqcTra6xyJo2B7FZ59FuOLHbBHZNIOrB7
e3UzYO/amFrkQe7xwjB2Tag7Kl0kyz4BhU3+GhQ13zvWVetsJqaLOJWFS8G9jrDcDZbTDvcNsI+G
8rbiFcyKvQHDLLp5SCfmFzmPBTbIfMI0k+7yddg28MVVH73upyXzI7/wgMV/NZ3pTc4NaOCf1kQk
4YNaJn6PocK8+QFfCyTUMvOleu3BaI/zTkbJ9WnMAOW4zGj74ojV2J9DpCo7Uky2mxYnDzRR9Gua
4BZH754EaCqYdL3h0jlKLndm65pXb5GDKjbV7k65WlS6MLIBmuUQ/PrpIIHDORN2PgSnUda1vDXe
3Iq7MJUbk2qwodHkq2H+HBuzP46YJmDxNfcT7qq2nVqWTjUqRu9sv+UepO3fuXhObnAMXV/mQCAf
srOUv02U9F9wkekr6TRA4qtfIb8nAPXBd6Puqefy+dmMk15OFqYChee6+y89gzCcN3T3S7jRhOA0
sUBiNjKLLqreR/7srmo7m1EF2T0wpZeUayrUB2/DTCsFAoAa9wypDhNT6K8h3TaOJfYFOdxeR+lX
bTO/PrWN6myBME7Jm0zMwdfgIG89xT2iChZJMvewzp1bGcNHd/bPygnAm1X0iCunHatzeMyd++Tt
1PkCGsNfvgXNWh2XDsn6L1RSHEH4+5C+eiQfL08SkZ4Gsko8A86SVtPTmu4UaZVu2NhtNo1+i6Zr
kwtQB2zZVKvmNkj2jKMGHOz7G5q6Rnqa1O4piZJlOKFpRTynuMG8O5gsd5R2GAzeDl7m/TdpNd1U
44SgyZ8rfqi9MRWDzOSGt2kyUGWDZVK/tsHx3XMiWuo7eztFlg/JktQ1fTz/9mgoP6yI1VII7HGC
kxuJIL0ZGgb8E9dQoWTKGSO8oap6Srh7kSjL2tgMf22frm/77szrrZO45lun6y18SfWR7iHEcnN8
utJw1hOOPlSAwUvs14I6P7o7KFwlAvN25CpXztn5WCP2L7BbK4az51iv4YTBrM/CccZPHD/Yh3fX
XT6mpm+nM1It9MrttgHtT6OcIubz0X0jOk2JV+5wzA82FG7qbLpn5X7QN1FNBC7XNQt9eGdU/0PU
obGlM60UMgKykWe5QYr8eWDFfGzRXP7AVAC6LZzF/DdBq6bztMvkXRJMpGin1QqYo46uuQP64PnB
8daqIhV+9EFwePtzb9ImyRWEiciXHZkHt9fNseVhLxp0WFfy8D4le8aevEoxVybaQynO0TVSDhM4
PgiK2nH/0jhpvIbHUMNboJP4m6xcO39LNnNwR+0e8XJOfITiReXaYL4EjGnVldfPmmKDyDjNjmD6
wsF++tvwIopbPXK2Bpjo+33pmIACuzpTuNCYGWnvhwFKAyX/jLYERSEC+tFnITj1KnXUSWa1fcQ5
ycR/Dr5JfFaYGN07mYQDV1Lt6m9n0WRrcIpNsHc3fWLDme8rokb0R6+5+NmEbUrWGvzrc8sgqcg8
gQsBpJfTB95bHH3xqwiaEm70KjiSbvbHlSivcpTjffN4uKqfT06cou1iIglDvtxwpDaP81at54Vj
GXWTOoDuULkHqtlFe2DMCu2rKkkUmTIUNzsS34bxm8O9mhixE47ePtIWoR+7xMiHJNGqLhOh6+Q+
Dnbvf6Sdx47cOtimb+gXIFEUKW0rq7Pbqe2N4HCsnLOufh55gBl3udAFz+AsvDCOWZJIfukN3+0J
7WImq8MojzSWpvnYxt5YfUtb3YptPICRv1nRYtUOWwx6ILT43GGnjBCWF6mF655aa0yS+6W2yh8U
x/Mz91kaH2HSxPdGq/rqOE5h7NwCEvc+IE8V/yi6fkbkDJSzBBZcNNh/lUUcUVIi4b3J9UBoBlVV
xFQlwE63kA2gIzG+DWkylZSJBxTTsPOrY5vQDBDPWTDVHjr5BLHKig+B6JI7ZJiXbt+S6qYPLRXG
oehtdLc8o264LbFA/IWJj0xuAB4OL54M4gdJpTHtgCN2/4XK1C+VDe3qwfXGpjwtjdm909lkp19M
OhDLxyUcxvzkdnPYsUdhkewKXQ8eKUKqWz8JNbGFy8/6OFmo3m4zmXHLkexz7RIBe3RFqZpa1Git
Qh6NsZfGDq5C8UwDO/5VGoPxowLGR13XM00EOtjn34y8IEPUFt4FJ2ZGKt47UZaSPiVTtMdZdR15
uXYMQIls9q6ho1DsahOYLtx2O5X71NKGQ9d+0d+LKWJ4Zw0whche6nTZTQUs032mY/CEAzJs9kkZ
IEiOSb+IL7oHUbWzAGZnR1Pp4Lsa+alNH/QoHjGPe4Q1AtSqn4DFrGo4YHm6vJg736H3fUjVPNUg
HthLOYS4ovkcJYMhGPOsCoSN7YzTsab3WXMp5O43OMT2O+AV4ju3+qBWLFUaHmg21tF7KzL7Cmw/
Mbp7F6VjyQQHlGmwT/JpHgk/TpyeLBEK8mw1U1wCcy/KnUF7/KWsI9kf7ZlSi5lWWOb3kcBEBW5f
UPZPZuRU7W6o5+EuHdICvCngSEonm0ngPcSL0gQWGy8M/3O7wllSdnE/nQyL9vaGDqt1ElWmTHBe
E+weSBttskMQqLh1kqKWj3hORM1BGWsbph28+IkfVHwFZ8z72SzMycjXZiuipYDTcvXeDiaGHv0y
dMB8kbSHFTOWc3uT6NLL954JQi2FbwcWH7Fy98gdZw4nIwLACjjCa7kdaZZ/AKA+kz87tQjvw6Yv
uofRW5YeHqReQC+Y0CEYXXRwXtoeqv2Rnn6gn/lRBf1bqDvBdgxM+2NQMtjdVlZMuaujyAsA4xVc
xl4EZHA2e2jnA/CBu0AYjj4UkB5u05RN/06bKCedqNMB6FNjAaJTtWUEL1k69fRDi3L85QBEWHzK
rmY6Gox57Rvg8iSaqkjtA1D3jI2UxOl9X1oj6FQw8h9gT4H+Yp+W2TPJp/cDyGMKb1iHfb2F0iWo
WBEIjT6oOgq/gTPS86FCytOhksCbD8aW1OJQ57/LTpTybM4dPfcfYqyacQOeNrmnR9TENzg95AN6
XGn7axIRXW6aQeD+a0QD2UB1wdeOSdyXg+n01XJTcpTDXSbj+CkO8wSGhuYofyI6F3ABQAaE9xFo
afcGYHls7/oUOipgSca4u2Du6ts8s5NgSwfP/VwjOpUe4Q6SyfR5mlS+bqw0urFEXOKuiTEEBB1G
TKhnYn1ObzZg7r1tMtlWn8cy5ZQJkSBqiVwaNghOYXbdnm63mz0C1EVtX00z7JRZVOEj1nElUXfI
pj1DABns82SkxV0ZtvsRX/USREo9j8E9hwyIxVrMvTdDafWnbHHJXALtckUoB6KSguzr7lqrJfR7
dlWqu37S0A40bQAuX2vU92Oqlpe4ccDLtTTlvW1uB0zdvNSkphHJMD/lrMNbgakQc4ArKpFU6CLe
msAHnL2N88a4z214gfvCknQoypC+3qZvQFptVShkegSOk7oHEbu5PE4Gw1I0uYrmaLox8Nq6ne34
JFUQy8MQR/aKH3OSx64bgxKMW6qqxyVv4uId57dUfmAZ4+RDpKBdnMn+MdIwabdlFQ0ARnmJ5OLI
Vwmzsvp7FIIm98armuIhnCG0+96M6gjwl3ShhohnF/RLkPxaYLo2PuNNyidaUl5sPuWG41YbJNZS
yW5LlmyXd5FT7hrGqN/bnFH+XrdG2WxrTQ+JFGsJ37XwAqZvdWczI4vJ2NJ9ADhEHauBadepGhpN
5og9wi+bEAnHQ+PPtDOVSIrj0MthfOqsMlWQ+7L5kx7R8WcJlbsQFuzm1i2n0DyaHbjXTb+EjCeQ
fOBiL0L4ivShaiJPngKF2UypsvihQcLcg+ZcBlzZNNRPL9Jhsw3FFMVbt5lra58jae1PHtfnFrQl
MqfOIlRD/Jqa9mM7hItiToW7UknSRGrdhP38sU0D913IiMcidQDSvzNlh6e3BTAJvHMZQXsukG+G
1ZE57bhxAl1/YxTC2N4rPJsaVkZADXk5MT0L8sL0BJjcSvfC1gutGtXLmCkYpOI98jmhPlgNzX9/
BkpD06oAfkoKlpotzUDgdbtaj7GxTdKW2Bag/Cj9aQFQfnKm3P3JzAEyFu2gJNzbUz3Z+6XM54+c
YsaJkDHnjWvNpXW0C7RoEVQY5Ica/GF5V3rj3N2EtTN84oCvDn1DH+5zryx/2p09/wKuG8Mgq40Z
TJhL8qx6EJ8EDRf+U5XQbze9smPiDanOOxpTuzTbKQyCZd/YNvUT2/2pBCP1iyG6twMDuHKR6Ew3
L8s8LAk/TpELj5QbUEuGsH5kSFWTHk5gXnwy99ElL28ad1MGC7ee7SHxsIV6U5R7TDwc8C81t9Fu
ipCF35DUzp8Hz+ne27XVfplyPZ8yZIrim5o+9a1GKW0lsY6QbzKMVMDxavT/6WkFyV0NBu5FRI1b
kFqWVgUMm4ubLa/raY+mVUBHE7sVfXJHw013sx1BDfJGlDciF7DDsQLoh6SDUbsgEtyweMIorP6C
3G30HM+p8cXqCwY7uSaa3KGNldl7GpWDswX47t7pZIJIguOOBAhlYupnpxqARB6I8bQOQRntAbqn
rw7C7r6VU/XdxP543PeTRIgAQQU449otQ3Wc8O/w6AgCOXruZuVR4BF7NhRL3qcWLF4MbyboFTJD
gfPBAc2cMKIR0wedL/VnJVNsp2yrjL513HrTPqP//L02QHxtABmH0xFVevMbWwLlUMoUk7pIj9Mj
AhNyVcxbHImPSJOm+9br2/YJn5cGULW9WD9UvRRUI8zhil2pUdPehYuu3seo/9j7uurDpxgJqZ8E
c612Rp/NgkLaskHWFln2vWBSNwFBrzV1zTJKUHZ2ykirGUrgRItNMr9UcFbBxrqpc9KC4mwbgbun
eSTQYN6oBn2KrbAiJhpyCj00KmLkjDoGNP0xDcshIMyP6gUn9hF+i507j6EOqYWsxLNfhkALcexL
Pb1L4izMbhXAlV9KD/FLa1Sc5Zyz9btFuvQ7FO9yvUUaKfqkyzIZTnW8wNfQofZOhmeL8QF+GD5f
gzf14ClFbM83rgJ1SvI40A0pUzxMN2k3qS/zOAETmHqvC44pY+lbC9JefKhwTzFJjdq1bQwhUh4X
Y5nv+robe19AwfN2KqVohXE4evqWKWmbcwhrfoXRlzSi4WkmKTNQNCV2jtUl1UMRBkhcsHvNjym3
RXEEsoXXk2Gnc/ucqj55Stt5+WHBdvAnC1blOifHkL4byjrENX52FshJLg1rL1Ce2MqKLMAvVC1N
oCgGmnMyjtLw6KDNwFDekWW4myT55ZGOfGR9ndpp/FDKwWgPkBrV/dKFeXNUSEJ8iXsqC9qrVf4M
oLMYN6PDi2MboFSwJWKitjEGankus96ZNzQSZtC7jYEOW2gp0Cy9MVPyUO3P4SmkR7kX5sSEP4lz
S5K4DPXPTrgUCR3Qgm7TjWqSVDtL8C7vc9s42BAIfphZZitfjsL+r18qJ6e1osynYElzIPel27+s
FtKARSD+kyrIwnNuFoCWWL2jGvJYoF0FlJlhUn8zV4OzHCCbF08uDXCiBgqk30YI9DTNXaf95qk8
Mvye9tr7Gn5CsoESHT90oIgTZkCVfLJohbPLZptZgJjLOLiHfxjD80wb77G1smw6wsvEhFesExkQ
NPV7w+poTJmF8KK902U1x8douv7RG8Mp3M9jhpVYi/J7eeJ6IuPycgtDX7ZjhnXQ5KYZ+0mjJRIX
YEeikOkYN1Hn2sdKSAf8zu8OUb4yQ+ltEKa2M/zuW6ecBnZcDoqJxCliEoOGSw800GJm9T1tIu8x
IbyhDkMg+aqgdzU3cRSEYm9Mmv4DDYnR3ms0RuId1Fv9LILFAvJuV1GOXUWjn7qo5pZve5I8I69h
xyKJA26PxgUDuQ3zhNDeLWlQ0V8TlT6YzKXAOBWR7Wx7Zi/0H02zfCZJI5EbS9OC6tZyTR0Xx54f
M4s7dDPMjNFGJ4nXFLqh37wMKqEzVsbRNp7AAW+GADOlW7sys3alo5BKfqem0RpFEEc88p6JJY5j
4hgGn35+J9Hj+hyUdYv4QmSDw19ibpADql1dc2NSwTyHo06h4TtVDEQIQtWwKRPg6Pe0HWiEhWUr
PwVuGjx14RLcm0xqgltZqkVv0dwwxr3njVa+WWZLzbdVKNFPmzoz/4X7YPXFiPrg0wx4dPFTFLl+
MfyIMTQrgEBs6CoOqILXEb0xK/DyO+ShuXRtOUTf0TOK9BFROcwS5zmbFeUPsgi+oav6MYhqiw68
ovDaOw2jPj5DVMBjclRgn7QBiB4+vlpAMzZ1wwyidK2dLPJ6m2I26JwYizGqAB2TBDu5aBfwGkhn
vDfSrC+e4Tz0T3PSD+/svGy5pgG0t6Dxo+lzI9f6BP7IcIMWA7AxN831eMsdF5jv2Y0QKdRsFwOQ
Ncex9mFAswQiKPi1DYXpKrxvduNt4E5gJR3DQS2T4V2+VW5omeEmxWLpv5oJ+wpZg2m8oWk/fOkt
FwQ4dUrzHHUVkH3UcG5LUFLOPpgZwaHbFMJHC+ww/hnWvTXtgIwj/bJqZojNAuQjODj0XToEA2zv
sxOI6BNS7eX7dIo5OLEsutOsStNkDBPJWwg6odgkbBqk/8l3kr2T2qhKzLHpHUsvse+YynYFbty0
uR+LPgOTQ6Pa+dB57tBuqt5uOAjAfwLaCSERU5I+tg9LENfeJkSsytm2VrGyuEPymr0RWsmLapN6
OdQMWvonfur03BCcEOY3ao8OqnLsbr9ANwBPSexSvC6HCWcul/YTkk9Mf7LMrX603qCbjRUql1CR
9TA3AHGAGZFNBxIwXM0Rtokd5PGxMSeQPojiYN1BN8huH8TixR9o9SvngY2YoRkqVB/srdohptH8
Z3Qe9qCtaVo6dbg30xFFGP7Xod4jf4xuQaIXpPDgMyLyz7uFc0X7iMYr0g462TXD2CWHFknbiAIr
Gh6EGMxVRMCN7pfFNtz3YSDnD/l6GGlPJFS5VempDyYIEOQNnCq9DRs3s1HY8dqXgaHndMzh2D/k
BATs1ApsYUPGTiWhoR+/dkhD/4digryTRi6RNtJu4G5DCYj6BiabiYJzVU4+6kTOTdNgubiB2AIq
YiGzYr9S5ztfLRqiny0QmqRNYI5oaELf1O+VyOxqPzSDQumGgLxtIRn5CFEM9ZG/i9JNO06QbzKh
KnNnwyzKD67s56+ZHulsL0PkhTtBBZx/pSnr7qH4ri0duyFvprwz7BOAwv5msAf6SIZbO+Ql2vG+
MT0TGSR8K1rjA+rQ8CWy0f6AEpv5fmpF9sNgn3xp86m8j2Q4r7SRgBvUCebiB0R9c2UoW7TLPETs
/otyAzM75i9q2szEr1uPnT7fZjLPnow0SZ3tAi442TgaqMELyhghbDd8iGGnIc9M336hUiTOMGze
dVM1Pk9JsnTPJeM6eFNe033K6UkCDUWI/gWExegegY/ZNSiggpsSU0jtbOqawvM0mqXRfmUwbhZb
McZ1dUdfo7wpya+WYwMsRuwjMzSgNADhQqQnn6J35CHiqxUGZJ/FAmwEzHYHBm4xk7pDTgfnh03N
XKmkrWxXyXFZvBlGWZGRPFfK9NhzUSFJk7kAp0NOCcctULZW9QjMNX2ATNMkd2OVOUCBzBzQVRra
BWjhRIZ7h15yRQo5rHPQGhXGd6igQV13rNgtfFAyyt6Cywq+ocAVJk9V7zTJASsMUewb4Y2AMl1R
P2DgXNcbKzb51RBthLgRLvBvUNpudsysPItuaJCW5G3YEw2gstrZfOncyvhJNV7wdsdSv5tVLoFe
zkmjNshG9vH7GujXwQ6nud9nYqLiX8TQAoC1g/IAqi55slA6QiqqLKvlIa5rG9tZqDYYwIG+DfOH
/wEZqIwu7kZfuUN0gzxnpe8HEQfeZtHzZO3+RwR2IwHF5v4SDDhlWXlRFUjuyCLbj6gCTwdQ6GbJ
P7UASiiTaj5VzVzofdYTseaeDwdxIh2vqHteEBJVJDjIa6LuSo2y/v0f0rgMP2cGPVXvIxhtbi2n
tMGFgN8V1JnXxKFXoc0zIVFEQuixKqQo+e9MSDRZ1UJh9PR+j0zCLkD0aB8r4T7MiMNs6RDpr0aw
UE945IHMtMGelWTjEAET+4r65iWhSG1jHc9YSGPLdCYJarClaZeZvd/qpTv06GEikx0Px7dFNy9o
YCqNOJwr7NXVwT6TozRC2rgzZYjfB817PmD42QZhvs4WDZ/+AUVUnUHIfntR6+JbRgDfAs+MedC5
p0kBBXIMaDr64zBYT8AY3KMUlrGVDGQOZF0oF4Gv2eetWnbVmNYbzE29bTWW10x5L20tZLv+zw9Z
NUn/2FqoLTW6UbzkIc9R3wNm5bpWfAtddLhi0XrxcwLXwBBqFXb/S+FVTSrTsul9xfz4aLu286CQ
jbuiWX1xFS01b8u2Abadfc4BfEpvgRD1Be6sdKekcyrHxtm//f0ubpo/VjlTxra7UIHCmnq/ghTt
41AR7l2mQ59R4ipukgYgJTnfcOU8XPhUWP6YmJhapsZX+OzRMJD3aDTK3tfoIe6dau4e+nQMEG+D
9vf28114i2BBQdUo4Eqo1Z8JoPeILYEHSXofozoBf7ZT7gGoJMPzf11HsBtMG/cbCyna88smKrjO
AbGw+5LWfigXAVR0mcIre+JvXV1WIY20pYYj+ZfiLGKN4MIddl6A3OLBLWvxMfAmY7pZ4kT49AED
ccWaff3+ry9R/KiwlOTu0gjIn+91gdWJRo+o9UkR+k+RQ5lhJFm6nwoVIqm8av2nqkT9LRDiivDt
b6OOs7U1pgmeQnMcv1W9fts/TzRTF4hg8eJ3g6EsPwXoi/SSNDwK4KoQpT9ocId+05OPnZgKqJoy
xXJu+h52wiE1vZq6KoBTzIwe3RYn03O+hRIROKcCOi0gghwdUCatrhfe5NphCl8B795kUPLzPXZQ
IGRzNE9ACmaL/KCbxa6uXJ9/b09UrgkMEsSMxLvmzH3Q8rIyjmMx+5Gbqg8IRYFjWCLz3dub8+/z
tq6y7hduaMyRzs5bkxqpZKYxM6pCZiAyxg5yYST8sVra49tLXXwgT3muJ5FQRJbp9TczoaoubqhZ
Cr/sfSrpzK7QwSun+tIDYXKBg5ytpKLR/noVBKS8pvEkJoOAibZz6yB9sFDUwVm45jZ44QDQ2TTp
rVL1aKZyr5cC21zAW3QnP6RAKjdZPqIP1Y+rpBEChiK6Q2Y1+jZ6PbBbkRlzdOViWf/9s0Pgsrwl
NZRV5gJnFxjd1CTvZT35tEsMWog589pyBKZHx+G2rs1kp+zymgn5hffr0gF0cCrjmsG5+fVDV0EV
J7prZj8xYiw91JjtddOPexvZm3//lCy1+iRIHDwwkny9VKgSRORT9mYipxcpph52F7NeZcv8ykoX
3+QfK51tmq42kJDp89nvSEKfwW6ph8IrZ6gxYvBrVE6Yybrq8PZ5uLioxzTRxkjHJON4/Xjw4Sig
XQgdLeCN75yY8EdeUby4hbDuc6sX32Ymr9/fXvTS55PEPMlLla55rhcObS1kqJOOfgjH5abO4VgZ
EsYDLermyku9tJSrhASL51kCRcLXz4f2NCXqWE3+KBEFH2UN+Sge/uun0bsSiS68ScATpsPYg1iA
B9XrlepZlsVgqdFP2qF7QkXUPsyYh3xktFvfuUEIfDE2f7z9Ii+uiVUQnDNiIMjM12vGMx1Fax2P
DsCCc6a+bXabITG/iyeEk9AIMJH/mUGTy9PbC/8d6G3LIh7gR2uq1eDj9cJg4YoUXaSaoOdE0KcZ
tmd4YPws8778z0akJLzyHf++t1lQmg5xFqMPdW6a1XDwxki0NVr2RkvNiJZcnsbtlW94eRVSWpJn
wd19tlustkDdcepqPy8n4CMesP13XqLElYf5e1PyMHjRuoRW8fdns2idyiHoGr8Z0TMDvdMuR0U/
cdxFqBf/evtTXVhMrdEbVy4kfR337FMx3Zp1HUedj+COcdthP3iIpiB/mM3qmuHSusVfxwIbCU6y
IWWtpgrnzlze6DgMFILWr6q27n6i10wVJfo5e0CgENT0wPBxuIHkEzzhYJRR6VqE+rcf98InRASJ
40dsxwzuvCxBAXIJUlqqvhNE/Z3Z9cBd4Bt9enuVSy+VbMWjmsM/yDmPem68lNhLlb0f5SI6BEv+
DeZuvtcStPHbK104aevZxuxbU7yK8+dhuDBG1qQbXyWLeewnN0zoYSMGzcx56I9Irnb/bjlNTYiR
r0kJROg7jwlViZmCjTSBbzbG9EQ0QFVILd6tgJh7ePvpfieQZ1uGAE7c4Uiv+NX1hvsjh4bpF4GD
QRRJwv3Mb1bDuoaJOfScDawKedM6Tfkf1NjxG2YEYs89aH4QyHxfuc8ufE82jBBYkNjkbecRCWTz
JGqx4hbA9H5Au5YxpRu3xmnOgde//cwXvqhnIzjMdYYrEmHw9SNrnWeqj+Pej0F33Rpj5XwM6j6H
8NfSKEIGEo+Y3b8uKQGQc3VKACoYCZ3dASB1iiKLk9bHYgIlB0ftmb22OxPZ820xwlh/e7m/zyDL
YcKIuYrJGFGfZTLLSLsr6tzGj6yo9xG8KI8Gz3pllb+/GauQ9q6GZSa9urP3mIErlsEYNH7cecsD
cjvuMQs9wNWr1MvbD3S+FF/K1IpeHZFH4Zp1FheMWqLc3xsM0JuhvmlLuwWpqstD6MT/mrD8XorD
brtoDnp/WTYygAFF1mSmj5NIcSJpeYE4OK6srPDK+zv/Sucrrfv0j6NnIeCQpl2JQUVUjYexD9RO
Gsh3vP3qzmPCugoUGpMy3aLqOq9PhmS2iBS95VtkIyiuOuqTbXvaJ2fX+6Gzkj2qkN49nintfkLj
8Mphu/CQOHXZnG2LPIVS7PVDplgl412EZKQAdHFTGG5/ileywdsPeX6keUjSIQ3gBaKjSyPn9SqI
eSkZc7P4RerATc/hocbIeOIjE4Pqxg7mH5191vX+d44i2JPQcF6v1y8G2VBgmD6DQXPY5kuavDSN
Ro/u7ee6sO95c+RBLigZ869IMID2mY1CCdgreLjCmk4WNJY6GrlwbNA3uLLchY8F8pQXSDvMgw52
FgycsgY3Dv+AstmBhFQnyR0fV/tvP5S9vp0/Yw5vj4ueskOYGiO884tDdCqhmAWFx4lvvU9xWUQ0
OGTZfqgrAwyYi7tbTE8ljA6FbGfcL2ohCLcLKpngVwexNcLYQvDE7XV8CD2zObG3rXbbuB4I53qJ
ZlwQuFahpTPPe1c2RWfsENRRTwtYHVo3mWHLgxrT2PuCMPOMGkolBvDX8AkEQzGMTm6mwEz7LQoy
RbTFpccEOw7ic74Sfy99YBenNstk5qFpWLzeSFMo0J1BtdSPTDfxF/iGm8TISpoJkM3efu0Xzght
U147Vu4XWklJgpAFevILslnR8FnjYONDRxt3veyr/6Z5uOK2vMaYs49sMzqwOShrf+S8YHCbsS8W
k+Ww6UNXaAnzXxhNuh9DnCq2iN+KR7Q9cH7O8St5+0F/J39/Le1QqlCx0AY9j7Z5FiZtXQO3orcb
OrdVIeMX8BDe82C4zuq16qJpF/Xh49Ib9YvI+/oArl99qINSfB5RQngcaBnu3/5VF7707/4vCHVe
yl/t+nyyrDBOJTaoELRPYdO1N+h+lB9B0CVXXsDlpRhtMX1Va1/v9aby5IKUgaH40p2JZmTZgNZx
4uK+NACY/D881dqlFzSBuN/PAnM+iBpfdaIlQiZwlxDJ7naZEUXPMM67p7fXurCB7bV+UrS4JUbT
Z49Vz6QgSesuPviAJf0Uktt9nAAT3PcZokA/hJiNK8Hr4oowGdfOk80fZytGRh6HVlosvjVWGo49
kpKg3nB66UP6sFl4zZn6vJ3AxUictB2mBGRtf9Vv7WBUuk672U+jUOwmAetxqEBSAc/IQYqGP0zP
Vv+Yef9ekz3JRUzGw/jxbLNE4Djz0OECLnT5DDgEPicQ4GM5ZvH/51Jr+Pkj4elK5tfh4M7+Itwk
3heYD7zLU7BBGyMzxXxla158mQ7WslrZeBqe5wRIBSs3Agbie+1o3Y4I/B97mWW/VvD8KVyq6hO6
uNWVPXrp6AlYXJIZNmOl89C2gvKqsadb6UA6epgQGDx2VRMjhwSH++3jcOmCpW3vsph0lT4/5Unb
wPMuvAmavmBIEZb1CZqiBV0yRflrJPvBFguXUgC4V7o011Zej82f3xHx08SYCx4SZOK2zjXoJ29G
VHQqvJOcrP7nELVgChpVFleWti6tvc5wOWxY27rnYaV2qoEBfMpXHZqmJJJ3wQCicY6HHTLBibvF
aiSadgVl0bhVQIz9GV5rggR/4N2go+VaGxMCQLR1CxkicQ07GnW1eQrcTePULWZFixjhRY/o/uzf
/mCX9gZdIJIf5hLyr0w8j/LAmpE78+vMzQ6jZ+gd0gEZ2aPpXtn7ly4uEgpTkMdxb53XS+aAxLMc
l8Ufmno+hGXUnrDLKXdmOC93UVTOx7cf7dJZQyqQMSBJvkOr9/WOAA5shyHir/7gBZ44yN7u78G2
BOHTYJfC9fNgVZWw0rZ7fnvh3/Oi81gPYgT6AaGeTPlsZRUS50wELvzSmESFtkQsvzUeLjB+p2u3
OUpwEO4Bp6403o9NGqFuUEN/AWc5OS8jsgnFI6yTVCAtH0NnCko5urtqjpGKd5EXSA8t3G/zVNZD
8jFHCW3VygmqHgJH1IQ3YPCXj0k9mGCUZkcBIQW9Jr92IXTsLZyk7sfSLQt6ES4QoR3smfrDPCYa
RLNbT6DyexTvblHNsfENevvFXNgBdGvRCPOIJmTZZ9f6lBStgrM7kcr3q4xZZWXGbZJG41fgtkl2
aPs+rg//vqalaZHR56flf553VXhKRENn0IEv4dbv6qqY2XbcDHsAr4EFWXWg6fH/siYTaOl4Ni3d
swSkCekOTw1rzlIHfAQLQHPH3XBwjGl6P5jelQ23xqiz/QbgglBp2rTfmWu83ukIFNpDgAi9H+Z4
N2yCDhubrYNw9zXgzIUjJelNO5RISpEXnH1AD4VYiGf55EvUHiIUJkzLQNsnx60UrdYUmf9oWe6S
dk6+vf1GL1xTUiKxTP7MHwyFXz/hMiatMh1mewKZcewhVDx7eyx77GE/CEdcGV9e2qfsUcuRFnI3
9ONerybzCc1aiFR+3S092kYdQqAyNsS0092CXolCwPzKPXwhhDDCcNiiFK80ec62jFtGYWdH9QIi
CVXN+y5d6cEqShWQx/ybMox7XWh72hZuF1yJ2evuON89jEvX9N9y8AQ+Wxo1tMJsKU997pT6xOWf
7fMOgF7jysTHUVaeFLZVu6JJjGVTDXVz5W1f+rbKo7jGqMCmd3e2e2kB5yTnFrdCV7xzsRLyMTz4
vuDCcnx7E1mXVtJoiK+9H4/8a/37P3KE1EJVqwhrvitpkniMEoemKsQDo9ih0sNEZOMteXVv6x5u
MJ4vxde6rYsTIC33k5kXNihEmI3fOQW1uonBrXQ+0sr0kd7+nReOM+EK1xApyKJoj73+mWBUOu3l
0+LLCO6m6DuUwFtYyFdWWQ/r2XeHLwO7nr4iXe7zrMUQFg6CyEL6FlE/OwZD3le3wK7Dmx5/IIjK
w9jY8Gqs5FZjxInaU1gsX+jjlriTTinUFgD0xdHUMaB/DaH4Z2uC7EZJWdiYnCxCd1sUxVDzQ68H
igklJlZfQT5D90g8L9HfldEiaosktCluqQ+z+eS2NabLSup0RMg016gEV93MR4rTCgH+jsv6bpjn
5Psko+qdjMPwl6hU3u2C0Qph7wYYsG0xK8WoBqX85sZGlS7c5YaaCxxyRnFjm21efHn7Tf4FJ6Rc
UXTvrbUSZBZ5XgRmCMYilhA6lNF9LH6QFVTjfz1iP5/hV0ftkylbSc0bD2q8rfsJxdCCDxNtaaTN
vzQg8fxKALqw0enoc5Toz5GUnk8TXAuBy6y2pG+XoN43oWN9pMqXT3gPTu/ffvgLdyU1IfMul3qU
R18vtj/OlOk1xVhWDt6aBncLUm5djZROovEYDjt4o8+MGaJ/L2hoo9CDBEbDkueXZbjEIkb630YN
IlfqRNrgxYdR4EHzMktLX5u2reft7KC4oIIcBPTWSv88hYjameHiYtl+bsPhtmEtHBuFBQDK6/ln
4NvjITerd2+/1gvxgP1E81hJZhnWOViI0lEPXRFJptoa/ClCRwJrcTcfn5raI3uuB9pU4ZLeQoEO
rwGeL1xAGNIDdgS6w5XsnX3TMV/g3OO3CCoVhW6oTshnIan+79ccgRxkIJNSiCTnSLkxxjslnQvl
p70z4k2psdmOrGt+9xeOgrsiglbIJiP886540jleIEnI/An5+52HlhdWa52xt0smh29/s7/mltwD
1IAOUlWeZ/H21vf6x1kAhw9zF4tmvxk07HKVO3fS7eJ9bDjLSc96plOcdy+yH+xdZLjJbsH35Mpb
vXAeV8QJX47GLb/k7DcoOAhoSiXad6Adfc4Sp0PU3AoOpTs6n/EJD68Nhi89NaBiufb1BOBYd/1F
fzy122aqguyj1my3wNDegS6zFFA0PafaMUvCt2/GHicdJ1RYw3jEnHHRVy68i0/tkuWTIvJjzo9L
OpvzFGWmRprTk4cUVu4Wtxz0qoAU7EpbJ9dK/gtHxDNpWgvu/BW/fYaBhPieqSTotQ/nKXERCPFS
lGplsetcrE10JVfbazd+BviAcJRrttja0++fnaTZDLR8d+jPu8cYDZpPb2/CSz+MvqfER0qgEmOe
JQ9WiQT9aBoOZ9eVz5oUd+P0Q3jl+S9cibzp/7vK2Q3hIJCEGXqM3UWK1Cth7yu+9OLzNMpvAwLA
N+3Y2VfS1N+DnrNrmEDDxJrJLkQa72xnI01Pyu4SZasm741NpY2+OZTFVGGHgiPwpsPGBZ5OhmjA
Y4GeBVylCoGhe5GgKXyXmt3wBbHW+YTLTTB8ibP/xdmZ7biNJGv4iQhwX25JSSXWZtdiu7tvCLvc
5r7v+fTnoy8GLYoQ4TODQTfmolKZzIyMjPgXScfvQS0Q4JlRSkEkBKQWEovQdUOvGcf0NTBH3IxS
dTA96qMLW17Kpq/0cCQcEMOwNXDnM1rrEINYuYvSDg02DetfGIfI+GMZ0yRKcMCZxAhe7WACl1Rq
S10xBIofHtoRbQdEdg19r4W7eSA1Sn3wUSE4yLp6eSAtxLHQkW5NSmHl7JyShOTtrqktOTorKZ6v
btvojuQqc2ydFbOfEWBQQb9CyIoC8+72dtwIv0trh90IhQQw9uqcOHGvLK4vpi/oNBwTM8QeLVEx
93JyeScGbFyZDEVlfIGaLx3Dy2mnRgrNyFa5tcI4+pnCcUK3uMKfMGzmJ4hv07lHh+Celr6xl0rz
l9c7c0E1UD4jKNB8XY2cI/2ZzML0W4H4W2Gog6dP8V6vbGsp6YHySiTLwvZrtf+RX5zT2LYMfxQT
ZomhkhPZEu0bQrVf/vyjEdmgNNjApcggL+eDWwYeMVrOzezg95ymcfkdyK32FHfAKW4PtRVIqBVj
KL0kqzQCL4eSChQGq4r9kU+Wdh8aUv1u5rn6GPPoflQn5NYts9nJrbYW0uF1RX2Gw0EIvBwzTBBd
S3Aj9S0t7K2jRBKWe7ExVEf0VZKdx8H2YLwLQGOTtKqrw6g3Tp1j32P4MW7mRIZy0S9XkjMST/rO
AbgeimerTMIIIY/0WFttwzmOjVQfCMqOmomHupmRqw4M8VaJaK+WuyzR5Y5fXsgaphQUdEk1VkOh
95ASVFXDN+DZw47mks8RPTzd3hzm9ZFWljAGRncBnl0V75whCiK1TzR/DI3auZvoWqgvRl+O0QPG
z0WGLZ/TPyz76meBTQXqxVyriIW16TsWhvK7o4Mr9Jo8qZGtUhKVtjlybRayr3ip4bXQdkpzSILO
/jpZJtxzJVKLXwJuw9tQgc8/BaWpU6GcguDDzOAyupIRhV9gipX5o40amu0mPbVHF5KFpHj2EJgf
WZ8a2l2MSOCHZaC1gEq2ZPyLU6/20WDc9wlfVftHh7pu6fGEHWZ46WqF8WFttXeRU/XWO1wzSlyp
EPXw2k5ZUjykODS8iMIY01MwVOInDopNfg5KxPsP8wgkCDnNWn0fYceDQapB+XoguwrlRE0O5xc9
K0bNDZEJ+MjSIBqO5Zx0KIWQMD+llWRiopfXnXyPDyOagIqcy25vLXLqman15s41vvFYpvHOFW4t
D0YqHKsDEXeyjGtCqvlkwTg0InPlhD/kOuI2xKBa0Z+GShvBUaQJhpaR6WTocarW+JkrS/km7Mpp
djKm3ynxajMDnOEZqbCZFWv9nBy6YUQtUqYxkUdvNm7MyHwkCJKhZz01T/ZsdUf8nZG+SGhdlZLu
HCI9SpAc0jR6TBLiQVSV329vfWVZhvWPolAOM4u3BA3YVQwWeYmsZFaqvp7NfYpsiC0Vj3GBHge7
zQm/WQIMy3kqYhRZWoTPEy93ZCHdw83psvu8yqfkpMc5HpU7P2yJyOsfRlOZRB+QN6XK1Q+j/QXO
dC6Rq4rKckCVLKiSYzaPtfM0O3L/XUhOOrtDm9qlh5yjjB8AjSy8VnR8xL6qeTfJZwmtJ+2g4ZRb
IQvRdd9pz8+fqlgZft7+tRtxSgXXYy+oarKP9WvIwNwTS9RGo1mey28pjqWTN2sIOe6sinO9KBTg
QRYD/WU0c3WNDT1ELDuSNV8eC+fvbAgxcADE+UkjVUXbBruaHInnEQGiqc0QPaqxUlB2gAHXVym3
C6h/xEcoH4IV5Df+5x0mwf1GJqgmJvMvb3xSG7XYXEVuBMX4EGnb2TlnwCJ3ngJbS8xFQFcHcLwC
/vly2LhCxantBMUvMahY8ObJPQ8HdeeQbtxtqq4BB8BgS6OPvVrgIIPJDydF9+kCYBOPaorz0TtV
+KKDkE5Of7xreGiQSlKQhnu2DlFk9cNUIIrtl1Vu+DOGIC+iS8KduvfGwvF4tKjx0nsF7LCaUj3a
RYKCruaTVob3gYzEDWSu+vn2XJa/sjquIDdA66kOpV5eBJefpxCdFWhjPfpFHATOL2dUzfQAr0BH
/bLlAD4V9Kx3xtzYiTpcBojGJAfX/fBCmJNtldC/lFpr/xnlBZ2C3IhrIbNzqNAOfJxLnPxuT1Rb
ZrKaKUYFBsUP+CcU7JYz+p/932rYVseTNvhDiqXJU67WYOWQ5qd3Apyp+czy4GSF1Wi3CMiG9LhR
/DKOodFG1SISDzdnrCKcQ+I8T5RDiKJi+GmCXfxljAV9rgWo8WRldYFvQRpVynsUkvK4gPEXz+WU
gPtdw1wl/bviqvoudZFSnlMCRguQS42t05ilCMXmZNfha2YPuelG5T45c2vt2VPgMin/yHz5y1Ww
Ikez9Lrr/CTR5rcAQxeMQhAWBM7SqaeJ+jXWKEo9vt5e/Y1ttrTmQOvTn4N3u5zf/yx+VNQIuOng
1xVIVJ+zEPVzdIEsD8qr/UKw6nYC7hJV1h+bGiW9SB64C0n0cjxKYD0JNEBybFWNl7FQ2g+EuyIP
1QSER5tOfAC0qT3Un4qdfbZxbHlbEoMMng6s9GqbGZXaVkFDD7TXW2TQEBm7M0Jjuru9nsrGgjIC
p2iJDmiGrTLsWtjJWFcmHLW4R7KkMwK5PZuJovpmNZohG7ZMhYtZkSQdMmSIxIPRsifeekxIUxdH
5aD72YQYBJwIdAPiZmqjgvsppfGLih21vvN7N7Yd0ZK+2sJduiYUYS+Cd3GT0MRD7oH2sFl9nrMM
8f2h09LejZsg88upy5zD7XXaGpcQDZ4AyLOqrkElVaIhHIPIvy+VVnXO+i5+0ZsST+AhVT5xTbYI
sjbx19uDbnyb37VxKn8LPXLd3x+GCUX1hT+o2aJCIVHG3cke7OPUl18DPKb828Nt7Dh8/mjOcr/K
dKVXR7opUlkfsK7027ZH+sMaHGwY9Crbg2dspeb0YJdsE5KBQ6C4PFTCqGkHYmLpG2ChxWEMtfh7
QYVpkfYtZmyRo0b3FfR7B6Aaafwmo7eu3g16bWB8rurz99vz3vi2FimNxmcieQN8ePlzpqCQ0JOV
Wz/GYhM77yy2Xir28V3Xq+VDisyYelSyqPzzQsuSKXIstOXbXvV7RJrKMS0JGIUDQuBBgHtilobt
eSAtON6e4kbeiPQy9Q/ethRa1k+P2Zl5q8ZV65ciUjwjNBW3bmTHk5O4O01aFdwpgdydYs7SKcJM
7/328BulQoVNRTeJWEqNYg3oSATY9litOh/pDBEcVKtHkqjApuBzjFg1LHULISyQSuz2oxZnOlXW
RAm/yRHKvzsRfSPDs8ghyWDhC4JGWMXViVc2Uo8wd6a0nw8mGB3T1aWpbw7tUDZ7PfaNI0wEh8HA
uQKKtr4mee8C3epauF1jCWKvi/ozz6zedfDQOSCRX+w8e7dmZxEgKWbwtcmUL/dyhDNbpTlJ5yPU
DGm7bjS8hKZiDv/Gk6NVP93+rhu3I01ZnmdcVGyt9Wg09CtUFJsONlnfeb2kIMpvKKXfJ4p0siYU
gifFMl5q1KB24rGhMpHLi5lyy5I2M82lR7v6jMBbkqDMIBDB8Es5qgOpOkYPfS5cyhgyLTCoI88i
s8c3J4kwUix1e/6G+Lc0HsDwBVTZbTswj6EQto0SdCVjGWUHIwJ6Y9di8iDqKXZnPBSUA2pQVXNs
xwzxujYELHNnp+W0qKgLFEFDLVB+5Q7eM2g6hrPlWkFlvSlVK2WuQMvsOegV41dqKVJ0Mia6Br5G
zeS9DAOUgIem6AF6tP2bMyJAcXIgaiAD2BmSxsebMaccrNEZUP0zU8C8mJEdDFiJqOtEwfirjBC4
8yHtdZaH74tRHBq0JgNPMWOc4lwjR3TZC+vINHa22fWH5yiD5aRcpvAmWyNczGSG6IcUm492dqW/
LUIMzi/stfroDn100CRR3sA1SYi3gUvKpu5B37Z/AHkRZQtZuYL41WGEpZslcR+bepe8ihZsDSrF
bf0Uks3d0TNKngF3tJ9mGKV/3d7112eafGlpeZB/ENTWPbm4pdcmUk2gucydIFvojMoYybkjIiqn
eSQtuj3e9Zkm4SAJZKl57qA2c3mms9SKatx+4BnobXGMUTA/Go38bzf0o3d7pOub8HKk5dD9J7ue
VLWIca2Q/Q4j9GM3OT0GTAMi+NyJJzXCAsiY5vru9qDXaQeDcopthXyeUtQqA+2SGT56xPTUgCLq
GGv2/TClzU5yQ4v4OmKQRf+uWdO/vQr8RT6PHfWTpWueFONXbUDu9h+nLlPte2VBqniQ9Ugd72Cb
YabexQ364gE618jEZ2gsHvVWdWqfVCWlJAV4LXErc+7EATNeFcvfMheGqyldVbsZxmCLgF5VJQ+J
k1EUD8206tHfAVt7IND0td9WejZ8JrcQKvr/9vCz0gOYsVFcd2hPR4GQkP9XsMes08kaDnXUEluV
VulQ/s4CPIZD3OwGWDSz1n+WIossFFB3NL0DCZK+mHGCNmaYhX34YAw2pnKYzIe/AtNKrYNeoVZ7
qPuYzqNuRq0rRpQHPYH5dXJH3b96pqMdZ8eluiSQbYnNTzq9kgjZka74KEkST7oRKC824PfPDT/+
QR0dnEvDKJRxq8QkrD0IQSkCPe4kqR8hNBsUntF8/6p0ip16ER5kE9Pr1OexU0TyVyuwp3OpjHdU
2gNyAa7HvKn+sZPebn50WUlRFMkvJ3owUA6cn4UsJV+7eY6CQ123Y3lC8tS5G9RC6z4wxYnfEA7N
0zvTRB36bGPcVX6WS47MR0FNoGG+UhViy2i2ILk6ob6h5Y+WVzv2SXaspqovPyc11DRPngw7/q62
lEfvW7vhapFYGM1T8kZF1dAoBueM8H8Q+xxe1EMEdhuwyKsO8fm0UeZ7LGJt2ysiKHifsg5YFrjo
AhMJG8+P4G+zSsz7rlPx8aI4Tnlfo9z7l2Q07UBJXEmn90xUqnOwYb9on4I40asjrIc89Sz0m+2v
YwiA8FHUoAi/mmhwl9/DNJUUV7Wa7qw16K9R7petydUTVEIfpS4IR3eaerIrQctaf2hErCfnMC8b
3lMtSHIXUWBJwQl7NmM8t0XdnhBM5NbL7IYegJwYWvVtaGNr/NYaUqu6Wa2q38Nai9qHMi7w/gjb
CEGjifgrn2fcQifcRJZ0zum08pNhmIRJyJeWfMKSQkbQ0USgd8oB+R74EEVz6KjExwjQmoqeHLsG
n3TQeCK7l0u8jz1RGeo/WOsFqOpioAdaNuvmF2y08NazQ0ypHGSbNf7VnJ7KPJ1rpDWLqPdSABY/
gqAxqQ2leVI9FLYz/XRaK+aOGis+O4WqCUv0yDIk3+qgKrgZHq0xLqPkOMcMXwjT5QWBHR9Xs5p5
7WB3CobatvajMcBBHOn80OHHPxTNpTzq2vwQqo0cH4pJivOzkvdKDlwtQK4/rpzka4l58YOJnxtN
cTvIXmSjM42jnYBVv4fXM8z3laPE7ckSVuATg9PxEy+J+AmvEbm8y0azazxsuzlYVjTTXJyiOQ8f
ZaUbtXOWyeNbhvLSB+R3XHX1DAFSTxhmHx3GcQgxz6mkBNVHs+lTL2gRCb3Db0A8zY1dP7BqLDod
bFpZNS2o3J1tuVCOInEweQSMYvZfJ7lrrJ/QPXosaNseuy/uhQCz6kbl7p2NYjHNAxICjYsr62eB
u4fyMany8HWKu+KzkqnKFwOaTHgXR1nsj1ObK4e5xNoM3GLdNHf8Cc0fbF5ebtkYtGwQCtpLXn+n
iKsU8nfPj/QRODsFxMvbDofrEnkS2/TH2g4lD3MK45nKs6F7VFucdyCWyS9IDgZ+U2DhKneBoTZe
24yFiXY54AuXAolVnVC1k8o7MxhG5YB1cJKeBhsxoQMWlY19CB2zaj6Peaf2hMg5LN5CCVDq0ywE
hHMYE4udCG9E9Jvh+Y8eDRfbH0QzU9RKUu2D9lyvfvzxlUsfnAsXkAuY3DWQoC4HMaPsYfldXSTn
CH+yByEX/U6Ofv3ohEsNYYBMERrG1fo6TjxUjqRZlLfH8rWfm/RvjMbKChvsTtEwCLOi+yJH5dlV
m7q8w/mm/nZ7nhstN8rRS5N6KaE4VxV2O62MOMli2w+6OKxJ2CP7pOeq/l1HI/At1Wftn8owsqem
0pqnOA7tUxuq5uhajRH9Ew7FFBwxfcWGACcJZafssJFGogqFhgS6Duo1mkMyY9Weegk1giCoPSJb
dZocZ3oo5GZ+kIfC+PPkDo1HYisNDmDw6vJ7/pPcdSGehV3FWiQ8/V8arFIml0QlOweEq8gtYtN5
n8ug/3r7G2ykd0CEFWoOBuXiK+QFNlKoIKez5TvojhyoQwyPAa3Z0+1RNvYaKBLYBUQVYEDrs9xz
wjsnYEdLmeZkLu/+AMfwZNSeC01PvzZ1VDzoRjU8Yhs5vopG1DtHaiNJR8PMpKalQv/R1l0WZBoT
tWtYXfyBukOrATWtQlDQEwZo59tz3do4GjBTXj9LCWONK5FhHctTrzJX6p9ugCc7r27ufZwEnGcF
ltvOOd6cGvUp6sNoTFwl6GrStjhTcI4VNfquh2Z9LzLHfM0CIe/MbGuvcFTp1gNAWqLT5RYFBaGm
3BjAK8OI9282Ks/GMM6vt9fv+pWDIggtKuxYYc4h/nM5SjCbaj0ok+0brSQ/JEkoYSUbWSxiV51p
+pTeqLJ7bg96vYgoAvy+aOC+LOyby0FNgbd9OlCzVTHGQnMT3w4wAga8g0E5/n+Goi3PDqFNuz4L
+LLUgTw2VDLnODoh96m5kW7Md3kSRDvH7vqDUVUEjUbbm7N9ha3Gty2OyN1tv47gUNRwDp542NQ7
ZabrDc8odHtQIAKPSSHtcu1EBn4qGXXLJ5IH8hFcbpi5WmhYOH5J+eCiV4og+58vogPJgoI4DQdu
kcsx5aTlNODSh2atuqTNnALFI9eSPLOrx51yynX0ApluIiGLAhTKoOuuc9u2UYdRkuH3iyuFi+JP
GJ3HOktAN48g1g/TpNlYyJO8Y6AM0PNAU3dqds75bzmvy4RIA5/CSacDTkFhDbmQ2zhpAlT9fG20
CvUA7sQs3sa0avoHu6BE6gGtdnIv44n0PmBn2mIbJWMPDXM/7v6O0JQdD52EJdUZQht+YTL6rfVD
nYyWdpylEZMiBT/JPVr0xh7ksU8CZ8K/XZiJl18qE5ZUkWLpFC0UcYwTJcdJDAONP94PS+6H6BN1
L/bEag+OOH46TewYfrE4LncpTQK3iskHRZ2pe7pFS5xbfQgNjT6OFGXjhVZwOaUE/5UulCFGSLyJ
vd6Z5r8GMVoJZivR/Fkng6m9PrLkx1jrdmUtNtZTY4Y0ZmSqJSzp5eCaPIRaaoKzry3KduFspl43
G3uRY4O8DLYTyTT4sgg+gG6/HAZNlNZq6t72UavtnuDjMb0Zw/SXVpXQpONdMksU1uROrXmlk0LC
fkl5FaSFpI0Q/eVQwdzeFN8hcQFso/IaklOWiVK6CCx0OT46osA+hJp+drTTpLmvOqDdHqap8VNN
Lx0gcto3f5sD1xHeUpHdDweLq0E+QsZzPmylQ20Lb1zt2cl55fP8U6XSQ78HJ25NFCjdYhrh7KQR
W4tv0I01YB1BqFofwXzIA/7PxPbtvs2OmFdrZw0Yzp8HN8Qf6YEQdaieqqsbsHTkwAwnUs8YXr43
dVaK00CBr1I974W2zQmB2gUe81vfY1W8HNSMEIurJclDKx+ogRuHiExup7q3cbsuvKn/jbKaEAW9
pNb1lGVTYwFqp8pP4RQM7wmGQjtDbWQPDIWsxgLD5lpa5SjBGGdVGka238vKiPXyjMEkLx1cLqkN
PTo1zXqo8tZO+rBxBcJg4jguEHdbXZOYAtFhP6ZQvNQjTGiMTIwnecQrkobCdGxwUvp8O9xtfTba
OhY2YuyvK1hgLjfToI+j5aes5bPAXdsDfGbv3Htba7m04Iis3Ovs48sY4GQghuIBQTYqkM7fJQbf
Dpad1FXwPLuv2lHyMZAa9nTFNzYLFDt9odqRsVxdGDYlvqzh3e1nE1YfcSWFPiZveMU5kb2Tim18
NqI3jTheQNDP1qkm0R2cXiE7qE1FBQ+S1FA/JE2anunyZE9QKvMdcN5GpxWQHBLA4Pa5OWj6Xi7p
hLlDiA9h4FP9DZ/Q17J+ApTUvlGfct4n8I+HIu0IiCJ1Dqmamy91UgbT6fbu2chnLHInEECOCWhi
fX+R6ZQowpXhfWlSWsfzPRkfRDJP6JSgUfA1ovzg4FkVpZHnqEVIBqcUVbwT5DbWflG/wUeKWgdq
l6uVsKIcKjUgbL9TZDG7jizlMyhQaf5ViICQGplRuRO9N+5t3vMqul8ACpD9Wu1n3UBANJocCQ8d
EfsT+I3PJV553hDPzTmO6sktnEi4A+nm3e0V3ziv8NoXVCb0F+3qs49hblSOoHhpWJ31eTTxUXMK
J9s5r7+D2yoxQagNwSSeMkuWuPyM/9QQEoikoXBqCceDSVZwWkeRalBw+3TTEYyBC5xb/leWrPRz
Ai8aUytnjj/JmI1+VxVhiPc8SpPANUkOI1JqQ0zPZZyXuQvEHGnZSqlNxXOkocOZJZRi5dR1ihXg
15TI+Af1oUOhE3N5cRwgsz62cCvRK+kzZYTglOEPFpmzjZn6HI/p45DRZ3AHcOvGuQpD5R0mgzOe
FdDV9DbCQXttxzb4hk5P/No1RaYeUqy52yOtlKi7m+HBvgj0rzBYGhcH8I73Kkj1udaxnU0Xh+Eh
1qc3M4W/76VI8E3YpvfKJxwnTOzKjDx7HYooNw+4phbvA9kaDo92RabRBRKOVUYMrNRrprwBjll3
VnvIB6fKvQ4bOtPtQgW3OYP+0CvXzAC6H8mV3o36qaaXU07Fi1FGODbhxYB5uF1kk/q5SJAcAjKu
YZiapPZ8X/BS+ZUbnfqrDwF4VzNrfBzDPv8HUcrUcSfK2a0n07j+AddYe2/yOP9BSzP4u2/C5sPO
8F64T/pEfIFbhSmezVQbpDd6+xEqLUSuxJKyE3ZhVEgDigfYYiIqlUFtS2z9Sy5ZZrRz925E7iX7
BoBF43mhgV9uv7m3W03pewm+efxtnlST7kCj2EddL+KdC3BrKHSkEckgDydLWmUUNQbH/AwSFbko
phfkV8rPBS5b9zH+rjuXxMbZXSCNKqoYkAOu7loafEmAiZztd3RMzikmn89zgmHW7QixEQ7thQ1h
LCg/6r6rtTMxlsK43rJ9HEukv/iA9UMUO3IMU0WzeTKVdjkcbg+5NTFwKCB/QFXJJC+rz5W0YUKD
j3L2jOyGZA3DU6bCXb09ytaXIvdj3RzKzJQ8Lkexo1GpY/Di/tgq4pAO+XTQ+/EDOFm6s/0250OE
hbO+cHK15dr7T/TTTSkzzYj5WNhRn/GfxOC0Cvb64dvz+d8o+mo+EkTQIisAolEJy7wU9Ys7Gkex
18GBPd9euq0JcV9RE17EbpA5uJwQ/vZ2ipkfRQ4Fl/qWWsjPVrKSH388CvfvYoe3kNOuug34H9uZ
1ESOH7ZDftT6cj4pZVn8+SmCQyhzKYGpI6VcLVuC/EOOyZ2DK0BsK7zQxsA54yo9djuLtvF9eDHR
klkkSxc5istF62QR5HnbUNCu+v49HROAAqqGehpd9DrcSWK2BtPZaeCrwHRd8RHUYKD80vGwgYwR
HGDZg8Jth8nFVWzPE24jeXGAAuOPRv3a4qV7Oa/QLMhcVAr1GeUPycPfk/54kNqJ5s6lVHUAAgb7
RxHhhqfw7n65vUk2whMKyXw6njikTutYEWkoWOWCoizm1bkrzRKOoGNU6bBsq/kdXZNw5zNuTRc0
IjRc+gX8d7X3RUYhLgGc4SMIkX6A+8XwdmgDcaAXlD1LGRhMGBnyczs06OPdnuzWV4UmQYMUoSnK
weuxUSeL++V1BbxX3HfmYJDqGI31BPxDV3fi48Yhh96l4XXCiwBNrdVgLQEkEFZpgcoLzWOjOfmz
navZzijXU0KVgpI61e2lo7hezkHrMVds28B3gDucQTa0bt9G5afJ2vX/2OCsoWiM/pgBS8eharqa
EQBThS51FPhFTaHnwCt9jg5L2SimjKHZX3hSNKOHcaw5HtoubyevzHE9d/VKL7DF1XXyw6M1teYe
zPZ6Ty0/jJYqXAw4a2sREBmFIbMt4iU/EWF4ou6Z/kBgVD/hQKxUyOy1ne6pc9jEblZii3q8va02
h1+AVJStCbbrMzTZJYYbshL4cd8buYdh9jwgbwT605XCtnwYRln7Bi4yi4/diLLZH2cYukyaR2EE
zW7C1SqAlA2mmHhtBAiDw/rRJcc5FHI1HIvA0V7zMN3r42y8dblQeFfbqMfw3l0/t5qmrmm7lYEv
a/inD3oHoxS1A/Nu7vE67ZVOPhpKggtIZY+f8S/GXlIfq9fbi7618XlwgSChYGpdNSdwWhja1mkk
P5pGzZudCfJs1hVHtbCMnTN2fZKXC5SSKTFjobKvFthKWzMsx1Ly1QmLCj3hPW2pufb/2EU0MNFJ
4+JZpMov7wFLdH1VFPayqsl8kpUMG8euSI5TipRUj3XKIUtH7RBbiDjeXsrlL1++Lrm/cYlYxDRB
TK2LXFEPMS8QeuCj+2t6tanpT2FfF54tS8UniQ7E3u26oZatw/xezipjXrcCcX7TMfrqHF+AHVje
bXmq/oNCWFi/GoMw81OR98U3q+u0L+1Q6Jln4WhveUVgxyX+1GXza4C696KVLdWd24uxFeXAQwKq
XnQtQHIvp/0/2aaR2iKTm4p+fWak+WkY0/RNNhMVsVbU+b6Ns6xUJ+jjxT+y5IS6izR+8aLFltoc
xt5KhFdLlZLubMHryg4QVNIRTp2x1JlWP6pNFzWUxrL8JJZf5z5/LJEhv4ud1rifQyU7kh78xGNb
HMKszv66vSLX1ULWgf/whkEw4soP0CzUSDNzqoWhYj71RXpIo8YDiJQ9Z2UE7A21zfPtETfONtAR
fG+5Nm26IdrlJwjDIZW0unZ8J4gAgDvycIwyRf5ZKfOft76p7JJUcp2haswNcjlUX83wvcAZ+bGV
q54mNf0Byle38/k2JwTTZMHloLu1TjzSWCNJpQTjA9PDzJSHHy8MqIZvYtR4bPz56hnQ3PkzdApJ
yy+nhAaVqgcTT+jQBFQI9rQ4IIlj4PMc7L0Bl223ihyAsQlY3Hs0MNdtE7mEtW5LvePnhtHH526A
QuYGE9YYLqZTU+nJZgwSXR3s8E3G8nHvsG5ELsYnzeJNwD/W6A9qHzYpFnFEtiVxsCEGHIXW1YfS
GjIP0tqevvfGTQAQnAlbNGyhs6xiNPxTVZmXx3zfGuMTjyEdVf14r+e5NSuKLZC0SMi54Fb3zTxI
9AF4mPjh7JjxvREq5Vsea4RhubKC/ojY0J9j3YnCNs1cJAk22u4jlpKtGvKKs0btX1Vum8cqF8ET
lbhsj9q5dRbQl0URhsILhiarNZylvHdG9qg/VfKIvCt6xw01SU9G3HinOrsxFN1BVLvBfSy6oKuh
ZAE8QptNzY8sUPRHMdL5oGRmSL+qqE3z4+1zt3VzUJqFZrUELtQ1VsOltSJGgXKRD7Kz/jXmGmJg
4I7l1E0y3sh3syjL6VVrRoHaftggEDM4sKcPaao2VGFb2KzHSa7kbOd+39i1NqgJSlDsJao1qxiH
AEqd5iEU/kyXmm9CDr9NRiG93p79xiDO8qzj+YY41VWnTI4CTcGv2fSVSg09hUqhL82g+2+Pcn00
loIWUA1w7NzP69SzDWql1xdUW2+X1Ytk9s6MZ1dsAhUVyfd4DvWdYHod4Rhw0VClkGKgfbE6iylK
l1aroLcHjy946Uw9P02xU72V4EZcMUfDX3CNCs9JjHan6L851eXCp4YHNHsdxlsl6LREHixA7tN8
B6SoopmkmZ4K4ZZOpPbnqgiotxs0Obk3aIRfRZ3UMenw12A2g2G6K6dAOTfDaP3x1Y7cz1KMUhEk
Jgdc7cVeRWiTGpHlQ16G5yVr4WPRiB+OOpR/vn6ollIoWnY9HffVNahb/ZCqI3A9VLPVZ7V3gEV3
LbqzjaSchBwbO1XK6zSJTiNEGnTz6BijuHt57TbWkEQmzCsgBIifJ2bcHCeUJrxBCqZ7KdFnD+Ge
P3Ut18ENLaxsk9uIa3jd8QOY4aiireipNo55iEvsQdhQ1XFRgP9y++hdH3AgbcAXlg6bwztlVYUF
7NMz/hScJzOOXoZ2bHy7UsY9W63rmL0MwxWL4hqLuGYFz1qHxiXcvnNp61LlSYpSHqAk4sErq+le
C2BzMOpe4CuXE77WSEYiWSc05sF5ls3sru0r/JjMOjhHSr0HA/7d97zIlZCtpK1PTkKx3LiirymY
ndm52UT30mwD2ouQ57COcp8ig9TMevcx59U4HUqU101XbjK0iHqjK74XwkmKY2gZBQr+01R/K4wy
/3csKDqdetHPJZWGrPwRMS5csXqsA083eivzElEDhp00W7I+aSHfTHXDEL9aNxOJbiF0FPeZVxYl
Cru5ijraQfRpGBy4TOdvWh3U/45zmoC+B9jVoyAFoIPIPqNtvDBaPWK9hV1iOrPZit7qBq8ag/qT
IQlKXLkII7wqhZZ/E8WISJZoiuGXSMLmDK7IUA5R4Sg4tY99BuFDFunrJGxoMH+4YZcFX0x06MxS
aVy/mWAg5kWAA9J9MLXhgVZP4RcqAIfbo1xtIRCYnEDOIC8ukISrMCNHEhIF3ST5LZiwL7pcaYdM
KP1zFHCn3x7q6gT+Huq3WgQjXWFZ7QgZCMMAnWE1bXzUhkZ9EEW+ByLYHIV7gHrSUhZY5/Qi63sT
fQ+KaWPm3KEiKR0L+Gs7c7m63ZBrQb5k0fkEhX9V9a6E0ySDbQQ+zUX1GFhd5imSGv8VOH1yrzdT
vOdtsPGdqHKjm7sA37jQVxcPrbDWFHgU32PsjWRtK1t3AVg8N4qGvVfRNaCTyWE1T5eCLuaifX95
FZTKrNbAMiVfREH9hZel1h2WYtqj0iVicCluDMMhzvpshOooRo5KZHb3WAaGr4maTK9qMclvk6F1
EY50k9S7Zakm9pGDW/yg9dzstb42PjlRCZ2VJd7yOVZrowgzmTqobL6VF8mL3PTxP5Ar5R3ZIG3r
EzAE3Q7aoMBzVjekEqZSVpsOxCpbimnCR+HocCdrPDHmBq7cOR0mW7htECPROuN6JZ1DmvZ4hCud
/T2PHS160YpQGlB8H4y/cAKCMRUhFaWd0yJtZpf+Y2cdR5ng+TCg2JN6RmQ00YsSTKmBWExuJsjI
qp1xJ8Wx1HpA0tPvxaQPs9cOBnhFlDELIhwKg9rRsPq6PkWaEZSUumWwFuCMxC+qwDXctyBQ9xyi
t74CqabK/3gXoTR9uWskI1EM3Auo4yZ6RLCt53stqCGU3o4iW19hISGhHoTY+VUUGVp1NIq+CPxa
l4qP3tCip0rJJt01EbD/Y8wXJwGA2XK1osXprJ9EyoDIB+X5wM+SIYV2KFTXULP8ESTdcLw9r6tM
fRkKngSVKmqGV11vhNT7QAvoTszxpHujie5Dnmb2cZbF8NhS2LqTCqx06sk0/7098lVxjpEXATqC
CwXcq/rwECFWKdmj49cOEEW3mlPjHOeUBdBurD3JRpJRNTPgdbkhjnDWyp3Mc2vjgJbg4Y4oFCFn
tXFGRcj/x9l5LNdtdO36ilCFHKbADiRIUYGSP0kTlCTbSI0cG1f/P+AZHBEbRZQ8cFllu4yNRvfq
Fd7Addp591YZJeGU2EuAGkBxefst99YXBINK0xbpAehTr7cnepnLaEWKd286LRJ3+NGMV2El4ttK
9LpTlOlHOzldACjvjzsGrC8Tp/U6YspBbvj6yUoFeAun7ejemhbjWreGep1BOYEurss/7RiQv3OW
ORnM0ui9rEv9W/O3M0cU/tb9Grlt/ljqavlQNoNzaevxqLLc+WpsVRAhq5jxbZtOri06NFfiEEXx
7q/GiFfGZzEeyPftfDU4N2tdwniZWmGzdnYF93E2EaAzRjf/N9bH6VqOMGzPdTt53xetMIhrVplc
i7yODnbM3huuLI4XuO46KXq9mE6uuG7PFCysq8G6wr83ppNqQsc5vb0z13d4nVkDQaYXQIHOTIpe
9evneP2Sl4wN4nCB+nUGZ363FOPZS/v5Dk+TI1/tnRVdeUxwCGl1sJs3KyoNmZp6EqdhYtTNWQjH
u9SDtDHVsbMvRqM397pbtF97CCQHm/OmwlxJKvA5OX6EOYZ+r99zzisPEco2DYUNxm/WRuvaC5F/
hk5pPIil/Rd+fHTQcHmJ0JvFBcyJABcmFQymthFcFjYwQ0eIEGpCHZ3pLStICLlV3PnO5A7zue+q
Irv0aVYZd9GsdWNYgGgDtjYm8f8Efr6zL1GJ+wWTX7f80UzL+kzbH+cQ3RssX3RV1/vGyDb1O1OJ
r5oy24bfeq3lEsYs9f2cGJoI29Hu67BL2qj3K6fHND1F/fJvt5BwCRQvvR/rodX9uvLSJ7C18Vcb
392vUaxO/6axik1X3ID18pPe03+BtxDfSswK4rONGFDyZFn48fa5ZX5iQLs8OWxYyPqLassAreXm
89v7dfc7cu6pb0Gs3vR3G6/UhkmgWUCPnLlXsWi95he6N1l+V8S1fZ0k5m3BDGHUODiSO1cVRTUP
xjeVHsULO+S3+IZeS4qUeZGEmTOI/irGPAbH2MWm9anKu/YdG376qYCXfk9aPOiPaLsy13r79W/7
pOzjlz215uMEp819lWqGGCYjTUOZ5X3+UVhc2+AZmdhDJCEs+QOKqkug4J78E4b6/GHGr0g9QQDt
kkBrnPF5GY1MOahIbsfa/CzUDcHdI/0HRWYTrux5iuKuJ1RWZdeNZx7U1cHY1DBbZoaQmu8VWmpd
NW2s+6CTjSV8q7PN0neFqR1UlXvfCUgxglIGk5wbpIo5AJigHRCHOpz10zrmPGe1jJ6EAGMVFTb+
rEpZntIZNlrO0PjX259ofdXtoQewyNwPvcfbAiaSYzW1XhGHpdk2vqtI6zEiqT44BzuZKALjGJmA
UmNTbufq0qUChGjFU2IqTWBPaKLwlMvULEehc/9R6/CU0S5o7U3yQhnaOZGXc0Xkunfuh9n8aGTa
dELDojnIQ/cfRbOd14Kgua2f63ggi8niOMyKqcfZSjVPRbks/jAOR1Ph3S1LOYvjFhaYK9jo9Y3Q
TiIpK+wP70WZ2w/ozpRnJTKsz4ZSdk9zWqEQppYiUFEIvfSzBtPLiMRfb++V3eMM4p9KYu1E3ugN
NDiLpYlGIjNo0vnGmDMlB27a+n2nigwlEyxji+ucmwmY7pzw9g4/jWo5VbExfatMTfF83S6NI0Pq
vSDLDl6NKXBauoGnqnmxOESROORuG38ixT4DZRex+sWJ+u4BSU30J/QJI7i3V+OlP7k5OohGUYmQ
j+NFbhqvPwmekyMTRCUNmbqgQd9gnPKzApf+o5ql+q3Uh+bTKB1RftKzsUK5pFEH1Yftl6GvI1qK
Uq/vnU8o4GRfFmR0hV84i/IDb8CxDMpl0D4btScTPy2bZvRVY1LMABUbbTi5diLpKih1exkrU4cQ
7HGxNlPdwcYbMucZTwRhhQbcP6ymkhbf2mRJuu+ML0rxUGB6+DeWvyOVv3DqM45wL1B1ZG4CFIAS
YOtSZJ8y2TR/K1laTUEFDwCAPHonaCMVSWac87KKOiKjrH50rlZpPgL2DbpsmVF8oDRUqq+da1UP
AEQ74zle5vxcmN3SPTTdnP1qEmH9k8bJ9PfBB7kNZa++x+aI1LF0ZW6wOycr/6GPqXOWrdMEpZkv
d3/8JBjZQNZhcTLg3MaYQVI4TeRBoTQBvVkjvl3lNDqnMp2tD28/av3Rm022zjVWr0zGQ862TCm7
BgFmpU/DsfKqh36BNm9XbXV6+yk7kQz1T2oh5l4IWG8vRAcQLJYDcxbSEh/+Z0Z5+lR6UXopcc85
SDNvtUkBSpJkgmwBTMCfNgGa7ix6vlachZPiNT+6SV2+S5iFf6kIgzwPdT+9n9q6+KE1Y1rfpWoy
4bM0GUN9nkw3+v72e++EDu5dVpayHt2F7eQosUAYjw35Cdi39sntFzSIsGa5MPF1zlaV6V89S9gH
n3SniHFd2jFEDRCqN2oPrSeUsqm0JGzQ2jpDRoDcgQDyUzy0fYCHSfzlP7zkOoijTbnDFUOYa1hi
3jLM0pQe06pW/hxrpcMfRRp9Y/o/L75JF8o4iJB7e9dFvpIZCKCRG8QNsRBpJ2a2YUK5m/pG6S7Y
USfup7ff7xZjxo6iXllx6RbmM9t7WOJL3ju6TMI2iaAoAxAcP6umQLS7j0xkz+pYfFDgYP5qymi+
78ZaILXW4c56noqpCfpezbRLs4zNwYfeO1UrNxEiA5v9Zk4Y61Al2iEh+9e1/GlSnOk6Ra73mC/5
0SxtZ6lXwT2KRfKQtTv1+i4SyWiXVd0koZ6M6nen1Y1Lv8CCfHuld46Lh8AsPAaCBZ5hm6OLiXXj
LZ4Zh43OhTMbyykdokCqmQyiHMrVgN7Tn0cm4Bxcs7T8aLFvQ+00l6hu9liZlpYQJ9OO1autMZC3
Ufk4iOo75xJsLcLzeC7wxG1zATGxTFHFlIa17JSHMXOHpyXNFBkIsv7+UiqVPhyckJ0OA0XhKlC8
on8YKr/+bDWIXi3WOCGqIdp3DZn3c+e48gFZUTVM0mR4sOzOVZjwZcpwfvtj7uzO9dAwz1qPzs18
ftQX2ylUmzZibRRX00m/jY1SfdCb5p+3H7S3N3GVgJsCeh0owGZvyhyU0bgezwqt4ffAhX6owA0O
yqi9h5D0g1ZGCosu4mYlI1wRjYVGRKh1+OzMKIgm58Qw2yMa6N4R4DJYATCg0G42iWJpZZr0vMzQ
j88Nbegrs2vnYvYibSEyqnWQtnCrD/bJ3reiVgUpxtzxFodtl+iW4dRHJFHM6ENbT0XgavjC2JU8
MnF+iZabjGPlv9PKg4ZFYN3U7DA2jC62axFC4p2jiz50TfYemfzh39a0UH6EPoJ819zH5smg3+j4
zDD6DzVqE4Bnl+Rblo2oSTppVP/ogAr9UuN4eC5Fj+ZiUVp1409e7Rwl47ef32Ius2YTyBUDy9Bf
HySOkNnJQoqwNlysiIZIO6M1XB80Dvaess7N1LVDdju3cb2BZNeJ6ZBNZXrK0EU5yyav//hgso0N
ujZ8aojcN0FhSOak7xskGRdbXNjw4tq2Wn2ft7At/vRoMqyBTrIOgRnabMeXTetmejdNWegoYOlr
0dXntiqO1IVuzwzcKTpAHBeNZvt2GljIfijiPstCtUf/1df7ZukD9DGc91HPZNbX61lrzyOQkyMo
xksN9nozM5EiLVjnRJAkt7Ngm2IKZcm0CMEHGWsi0uluMOpDO59qbEESP9MW05sosuKqu9KPtW1f
UWf1Ry304UuJPOh4mrIBSiW3qc2waeyKX03Ra5hINTGCdwmYgPjRq9IE8Csw8X9oQ87vLfRT7QBS
hPne9JL0U6PZ6KU0uteCpKgKYz4tvSaw/et71z6jVWoAKU9iXV75XqUMUrGg3G5FoytgMHdmC0Nb
K/rAbVdpFtEVZhpUtWr+tRgVdOnRswg5WSUpAE3RuogJWfzjt/fKbQxiKS3ydnpnyNxt5wvA4sFT
GjrXY9lnV4HN91mv6jyonNw7COZ7G2bl2sP/BatzI5BTRzKZFGNOwxmBUx/Eqv3TzFtwvs7YPsNJ
waFt7v4Yi8slyDyWGEsXDiXoTQgZh14zmpw0GeSIdtdJCC9q5WEJN+vKCThnc3D2bht/wFUo6GyK
OzDNNx2dru1ROiqzUHMrS5zSPDF/Za0daSsZMEcplhvo4kivnM4gXpxfetwgU/72N73NP1azDdId
DNP2ZCqzJFe6aCT/qLMyCsZIxp/pRYuHTk7Fo92rzb2ptwOyMvz+g2fv7SfKTcYcLPstorwFiCX1
iWeXQnjBin9cNZRNVHHFUcN3L26vTmc2dQid+O1S50pDiVOwnyJEhM+zW9Z3lVf0B3H7Nn9EXptk
CtUTOkIoO72+g4Q0Fs6tnYe6UgSVKIprRP/dVxukXYBdHOTi2s764Tm0Fq280q0URpyJXLEqMDSx
PugoA8jYvstAv312k7KLzms0mE9W3ME7dke6OX7b5MrjWIAqatNUBKWCdeGdPSEbFkQQ1R8yNT4S
S3mB1W3iL53ldYIFBJSLc7Mmc0zEQ9eMuyzGGeC6AH8BCcNEAFumHnnwRw3pOfXcDPXwPo5msw/A
eY3VOR1q8VnFgvFfrICL5cFW0+re0tV+lbVuTUyK08w521DsspM6pi4ERKHW1b2g/6WE+OSIMXDd
1Q8qQohlPheR3eVgM7OxO9jGO3sLoBGKIM5aeiJe+Pqr23QyUjnwGTTUQD6bhen5BjrSBwJ9zqri
tF1IxquYdcJ0ADG5WcjFSGvucYBGntvOMkzRi9f8ymY+BjRPKdsHAJ1obg9pY2kfrboylcDIGV/4
nbVS2XRgeQVqXnKKgsxRy+coXkxEPWCkz/48qD0t3c4cUL0b3crXsT0oLt4AODHI4lK0QTxL9x31
CBBGadfqEgxqnv7Ke3NgFLnYP4thMT5ZlZwMXwMil/pql6TZOddn1z7Fg2J1p05A6TprQ2Prp2lk
vEuXxZn/qlqjMINxkvFdVVlT7xeppn5v6jT6p6gj+0mzJS4ODqDYz+kkjJ9Q6BEU7kuv9h6iEvFm
v6bxGV1kvozf2iUpFJ8gjtKCiJVsOhcDhNpHJ6Y76FfTpLQnDyvlL2RYSn5ZMBq7l7lQ/3aj0pl8
xWz7n0UzSs4v2M0YLRRU0X06G6n2LjOb+S+txXn94kKAt8gLpHFU7u50x6higGjxFjTZb25ZaSc4
EaEFft92M9LM9EpPmdnGQawW8/u1T/jkdVnFxKwv3xVKP5x6ZiiB4wz6QTR7qay3Ow6001pQgeO6
BeDHulHkk3TvES0xzLMXj0l9arKuaZ8Wb244WXqSxg+5503ZtejJDlC4V/L0rsvm1vL73pu8KzCt
SF4MY0KDvnCQVskRybV8i9a8+8jYRA7/qFqb9gFCSbS9C7bLF3WwOoED7JIgGR+38HtmZVSrT/Xg
jvWl6vPpZyEc7AHQPdeqd667eO/sRdrmqU3s9kNmKdlXt8bgFTKGmRf8Z3PHL+8LKQOlc6bMV1AT
+JZWi5pfCkftgYvLlMJkScxi+gSpnAMjEUYvw1EOVTh16YCtMAFmPglPau9VY8EuzvHYZwfBZCfx
obhYoT0ccxKD9Yr5bWg7NojnLHPl3esqLrmNXjSe31NjnSaNPaDkXXNKyHQPnrq36XgsAhVwyxkw
bcdzUbUCdlvFvU+QJ/AzG/TGlBfVKa0HpllDJQK36KKg70hHVb2eHlDdaq9GJ48gtjv5CNcz5Qi/
BabvDY4EjfWM0Qc/BGrZaWry5UnR5/7MLMp66gd1RtW+cC6WddQI3rlM9VXbAjFIddXs3kRxB9yA
Z9TrZle98hJ1mRpkjWdeVqnG69s51067kouKmSGdED71TatiLhm1mvgA3Lv53H9EWAfb38wFg+13
xsIM2C7y5WOWjkjuO43KJBNC2JB+HiZl+W7oiCc0iDPCdvLjNFLLP0aYgfsni1kZklTSN82aGcuV
aZUScZVWnPO0WEJjnoqDp+zt83VyRnyDJHKD8+JfFIWEZI+3YaYw3AI4+1nmXrveHoMXzkPu4Mhs
JelRJqjtZN0rs4FZuwX69QZBBzJ/cvomUe7jSHTz2WjjVTSx8CywK/wrE4R+XyMabI3y52yl8z/E
ov4T+4bhaplLDdPexOi9s61FVnNHtpnrp8ipx/9JgGYM85xMubhzy/w+oyb9dLB1dn/9Ws2SbgOp
3s5paCdPmh7DT68XIhU4UmbaViY6QAJaYT5KAxsLyJ/xpa409WGOYr31qYutAD6Y+TThlRJ0yqi8
94xZuSzuoD7HspvuwKIoXw2zm6+JUI40fXbSYgTzuNGonYGhbqv/wVuczkuAHBNHxH22FMl1qs3i
n2ye889poWgHi7RzlCHIrEpMdE9u241J3sAp6Xke9CnxS8AwaYJqHNoPMZf+EfNg92E0xB18sFFk
2Lane5TdMa6zlXs5D9mJFhQuLbga3CHFZl3e/vg7iSZcdULjitC6lXKs0H9DJIb3YpA8B9qC20El
LeOgKt37WivGmR3N6/DdXt9AvCHpVFJSIwigJ3WziLNJi+gakwidkko/wtjtLSC3HV1wKGk7/VSo
KC32INH9XNjDySKzOiv4qPuoafx5E5XIvoqAMY3RsOLeNDbNKHJmEa+vlsr+EWaqivSyi+mXGNOD
+Lb7VgB1ad+tPLEbaEA/MWYdcuXerMf03aB48z1dy+57oSWO//a2OHrU5oNhNqMlc5xxvBBluTiq
S2sNLvGXOEr/WPaczjrXgs1fTEvBNrzeGw4YwAmab3SfYcmT+IM02gCzl+ludggib7/Wzg1BWwQl
hLWgZn62RsLfMiGl7fUMTAl883yIz525ZE9JMWYnx1q+N0Pyj9lp08HFvLOSvz/S3eQAU7lY+Wwt
3r1mp9DDcLebnyu0U0eS0+4IQrD3frQLwKy8oJ23KVezQmxUzCDua9cunxQcah7ypjMfSrtDfXaK
Jy7BxTnoq+294eqdsHZd6KttAa38w6XvhsjFY1XNQzsZ6L1Wi36Jrak62JY7cQQvzFVYi+EWOreb
bSnxb9W6npSyGpX+tCDLeJqMHuM8M00DSnX7/PZ+2XveKsq6YthQld/OgGEHR8NYou6QD2N2Sftp
+XvqrG9m3+thao/eQT2+s5JUZ3R6GIOSrm755qmWlopoV6xJkqBJbGFpUGC8c0Va8siMYvdRfKuX
+/OWRztXKbxF2AYhwXd6NEpLPtH1sT8MLlyjtxdxB+BloYOGYBdKHIzUt/MAyxa4ntnRqj7qaZdZ
FkpQz6V5msFlXBXNkRQiC8RaCGpPrVH3fxVTXga6VisPcUzH++2fs/fmjH1tcAvspZtJlNHw/MrT
IVehenqWEODuyOmUc0yn9gCVsnMc0Z9h56zXHtef/jrcjO0YTc4Itw8vNPlYd1V8p6WKemmXWJzb
zvowK1V2AD5Zj8CmwAYVwD3EuJ7+6UvL57cQp3aFQNheKvdZV8ZnT5b5R2YR7YFe8e4i/vaUzZvV
alHZuCUp96OdpdTj2Fr6mdekPrrQgJfe/mJ7lST4fLivfK3VzXtzRQyRWMwe+7d7aB7OD0zRrfsJ
KYrTGMEQIBX1jA8Njm0PfTR7f2lNbjpBuhhAyZroj1nuVBcQLtZpBWXGTS1ttBTvmUFqVktVhL3t
iNCLvSMLpt3lReJula+Bur+tWBU1c+KsqOOwM6w5dAUgGtdK+ifPK/7DsI41hRJAmrTypTdrO4Eo
zJoGEK07J0Awda+8E2Px/PYX3D0Iq+ob7Qca89srAiECr3UjoNERnlW+dCTeWXaO02CGDO4o0i4Y
8uTAp2lvDV8CN/AdrqetTgjgJG12EMgNTRl39Ab1CnNYVjOPIA2//Xq7j1pFJYhv/G1bjFSET4F+
GfrRMPACKXPMNjq1uI+QbzvI19fPsT3egDoQ6YZAcgvsZoLWVmpDrYZAq7gOg6siuTLkF0RUs1Mx
TNk3CjDrSx/P/6ElDTjRJvkEybKyOV4Hs2lGQAexaKJ4UnvXCsmtk5MO8mAAsRe+KLBol5BOr7Oz
109BoV+bLJejDvAYLZBWUe9zXc8P7gBtb0NSOK5KBFgxwfp7/Rhn0Bi3ekiWKa21xD4SVQ0o2n6U
mm/jX9TeRc5i/MOAjEFqu2hzfWo7ObbXQizW2reax9pnEtB7J8dzgNOueyPxK7EUf6vl0nZn2pv6
0Shob5utIsrUNXRSSGFf/2hdX5IZty7lvhxVGS5uK355pW6cbWfW/sOBdYDuM8VDlPAGTYhOVjup
taChURXuaYVR+amtDte6L8dLnsvSL6oqO+Ca7X2UF9s3tNvo0rubHQay0UtaFbiZEk0j2o8aFpgY
QZxzS/louxK6ApSs/3B0VzK8TXlKk27bmfJ0eDQ6nuWho8Xmc161aYASd/tLOsu3t4PEzsn1Xpre
PIWqdLuzi2zR6i4D5qaUKCUxTjDbByONtSeM0TzsJa24eLZ7s16uQEuPCp+dY0VtSoCnE0mnZxuh
nAzzIxxg49CaAd/6WquC2UQBVz1Yzt3n0AOjE7biTLadC7OK7KTpLFjybV5P/mhNzmXCtv3nn6/l
ag8Idk8lv9quZVKgJLGYI01MlJJChs2IWknAoMx7oxDZ+T7wYmiCWH4clft7L0hrkXzWA+d205rR
GXbZXUSbtR2K8RMDrQa6SXt0Ke9lPNTD6JcjQONwBjdhMMIXxZENlNUkWSVZl7Tp3BNkhVVjt5YL
bcyprJ1zkXlF5ENNmWa6t8nEsGQxBicw2tKoD5LZvTdfibRgGEBr3jSzK3eOrayCfV+Yqnzq6D7A
CJiPsvPdN6fAo1hYwaC8/+sgZwkEEmvIKvewI7S7mc50iGdWdYptKB6GUHTwoEX8BPpm9r1kGO/V
3mtOw+Q2B92W3V+yzt6xTQBieEOzm6xBGTm07r1QUDI5FQkQBnjhVtqcSls69h0SRAMijmqD47RO
oXKuEWlpLwZQA9fPFXvKDn7SzgXggaYHurLWojeKJBbQylZaeXSfy1RcWlA6j0Y2a5cVPPgfvjaY
tFXtAgD/jS5wsVQR4mIp+9xRk7PVN9lZmZsjAtJOfY10InrKpBMIG25vtFmWkdE1+FLYOQiqpKnj
u1HVciBAbXSql+zX22Fjb/1AvrF0Ot36G4aeRzFdiWp15rWh+Kst0hB1OeIgM+biz++y1cdvhRmt
5OJt54D+RIM2VawgYpZG187oMsU37bZ+HLvFMshEE83wcytZ/nr7FXfuUNJsoiKpCUpLW5xlhZh6
j3sqpRI+DNd2UNrQdWT8EGUu1hdIEIRzZxwlJsYOjsCDUEJgIORTbm1u7qSG3o7LJPl9rZTmOa0R
XwrSBC0W5h8l5RhEziEc8PQ2/MxI2l9D62LV5TSA5KBiRlz0am4qJ0gojrzroWrk/gALugqatpXD
2U3E9FEungL2pM1BimrpMGc+VhzZD9qLM5P1YinSS4/80VesGfM4gO/bflN7mCcfOm8ccZkDBHWX
1a3rBCMhLD5IKfeud0IWurOIWYJA2sQtR0nqtKlrWs5KUiEqPzv5YyNr79I4GZ3nIumq+8TLPeY/
dXp9+6PvhWYg9C78fMLzjcKqsCCRl1qDiLeup+ehMfprkUZHKIK9w+oZ9ELAVq2PWrfeb52FqmC+
rk5cfUqTiTtLbVVwqpg+R7WFxUll5Ad9xRd09abW4ZL9/w/c7Kq2xmMY4gGqp05l01/vimAV6H4f
zwAE+ZPnmxJjJAHgzdcjdL6clEnJ20u7+9K0AIlS9BspXl+/NM7i6KjASyNk1M37WfHaS7rEeqA0
huXHXnU0Kb0NUfB3GCaQj7pIBr5MGn9bZKXpsjFBMwb/khF34dFE+QdWwtmOxFERdBsqXj1K37xa
lQEw8rJVttl1yp9LsUyBh5pSwOzOeOqYU7PGxZFU0Nphf/1NealVupmR3WphsfmmDRk2002+6Zzp
rGfkgYcEhHJ200iMvrC76mMe0/3zlA4DKmH/sSnuyhgGUapxRCGPbwu/vLPcZdaHJDSMInmfzEv5
6A5NvdxngFujgx289zE5J8gfoC97K4XVjd2kKzjZh3kciycj6nrcVKL5g6j67OC+3nsUVSGKvS/k
i22rcTZjaWatANxqe/Wpz1xMhpAqOHc56tdvH4m9R9H/wqrMhXF2Q29T27JW4x5mbCpT5UFqivi7
M8b+5Ehj/vz2o25PHz0weg2kYKvw3bZvJIZCkVw7QKypPZWO28IypviSR1N+okmynN9+3E7Kx/NW
+7XVBI3cb/09v52+tstkGk9o5iKV6H4e2zLy5yUCjawU2nkcBgkCzTYuODLIE0ZX+WONjVUw55px
0Aa5vU1otcA8oBMCwBx3lNc/xBZTMtYjPySa+uyDV1leYNjUpsgWOIE5S8tPGwXsdzlaB4YeO936
149eL5vf1gCRI2GNg8zDZlHVDqROV/fWWbXy/N3iotHn1+2Sjj6tZwjEhdYa4YCpQB0OIlIvHRdz
z+o1xlHg2LkNsKJB8wLxQ47wjaTBPDDEGqnPQ73ENqIsO/vaK0t6ycaZcq8Q9YMxdtmpH0eXj9Ym
16ya1P+w9Vf1RRzyqHFvavjO1LCrYI+EeW85QVS26jdtGPrAxt3s4DvsbX16Pat1Mm3ZG0jJqMYN
LSSIVHm9/A8phVINXNRoTkpXO88lnYSDALK7viQwJKvITuPxurkOjMREq8JSkjDKBnHRE40OVyoL
wx+0yD5VRmSerZa4Vela8t5q6NliQdQe9A/23ppMZsX0kr9SY7/efOjUu2UXw5bTmsz9rra9/X6U
eXlBVqN7MMngjgTGdh/I+mLQCT7ohsrhaFkWCY+4qblsLatQxSepZMWDMynJR4E29EGqtnfpUugg
t4DCAxF0E2GqZMiNGqPbsBhQqnCmCZfBcsaorhwySWk7Rqc2M41Pbwe23bcE3bHiP1/a/K+XNYnJ
/LMRzaHWG+dvc530fqkk2dNkRQxr4/SoS713yzOqeeHGQG3a3rJ60xZqX7pJ6DQ27nsTUjFaMX6T
dmShyV8sGAcmeSCplv1SyL/fftm9nYyKE5LyMEuI59uenjVWtOk9bCwj5lS4C8YaIpeahtrQVent
5VJgmxXqre5cMAqY3tEuMz6VI1byB+X6Gik3uY5GPxZ2HaJgiD9vvrXdWHMi5iEOBfNsXyCw8FxP
inqQZOw+hSoTGLfBodmit1xW2BUusyKZNsbfdOa+NEgS/u9gTXcuJOp0nLMY89NH3O5bg75HM6wW
OWqpLJZPm4g2Yrqk/btBrfFxlnQIQtVNnK+cXJGDfUU01S9H0KW+GMD8+koSLa0vPTajj23oEAeL
jec4bhCN1Z+Gcly9Jas8V44u9fWu3H6GtVVHEN0z/hLk2V5aaJTittl4gTIly2M2J517TYfUVO8y
cpyK1FPvv8aFOlonx53VBy3K6x9xP0SPdiXc4kQuUP2x/cBqf04WheA7wLKbNuYED0OUlgKoTImn
y9z0xiUBS/+3Lir141wuR0J4e1uFzIWGIjoJK6/7dRhgqzjKiMhzqMNLDy09QnxogEP74e3NssOP
Q5ufBAqUEtXizTwMvR8loQsWh4XIhOtDkkt+JJFtfukWvWEnFBFqhlCT4h/64GjzO0UaxR2aRe0Y
LLBfuydDVrlz1ou1JoHeOX9LHBuEQO3qinvnWMJtERUa5VdQ/s7Pdsx69arNnPiT7WYNwgdLUTxX
boShqM9Mx+3vJhTFvHM1VPi9WdBQXX/BfGK6TDMSDXeyd+XiS7OqHkD3ebE/jVr+XMpat9+pSTbU
tGGHuL3qYCW+O/xP8n/7BH460No2ds5dTYp0hi/TxM8HK7mzdcl/dbwYgc3dRDJHX/JqkT0MXVUa
Ieht+2nquvLu7afs3EnMDQmYRCuaY9s4NXpphQAAc5c6q9SHtp6aB7tMu1AsefEE+/CLV0Xa17ef
uVNEUBYRSsCFME7cTrj7se70omLro7NQB3NhFvcNM+ATDJL0IADsXH5AByAdM0tHMngburj0M9Es
gIZkU/2qPXfkm+byGbMP730Ue+VwkCTuPA/eDj2D9QJk6L2G0t8SaBm5MaCSAohAZEgIlCtk4NII
hYZVrBjtHEC3VLMvb6/n3kMZSqwpEwXnzWwQl17RyGGM7vtU0c7LpP90kqXzbVkjzVgvR5YQO58P
/gZrCXOUwLrt0jdO2kFQYj4xtNVEvh2v0Zv/2jKDKjWygy+4E7cAc9K55Z58yQ1fr2hsGnWsNiv+
o2pQiFAxxQMzaBxcpDtLiGQnOFjURVYw9zYBNiFh1zbj1VZliHJpdLoTz/bkJUCgvXapznVbxfbp
7e+2s5AvCCFqTdq1YCNevxqGsVaHmqBy30xmg+bholzyOmM8SLF7sIo7j2KuAhRi5UIwYNm8n+hk
liBaBmClGauLQ/n6bqyNpAgacRi49J1Ptqa5FC+ruNhN/xsKqK3oiyFCB93l8jxGGnRMe1Gt0bes
sbX9lDLyVzs46fe0KIbCN7VxzqFpCfOfPM+ad0TcejkZLczlc53raDzPceJeTOlqf8Hlce0g8Wrd
g3g1wBFSpr77qY26+rfhxjaGKVU2Pbu4aR25k++9F0mWTmefls5Nq9WcBzoEs5KHdeq1iN3L+hRh
JXIQkfee8tJboeuB9er2eJncRNYcU4Nb5iLu6gmJG8+QR72wvaeAaoQVRoJK+rHeC78HqliLU9cY
RQgSsH9M4WUFXdUfmSsePWUTDoeGx0x6J8LUAkpgzHZy0e1G/Q+bew1HK++AFGd7nwDPh8kOuSSs
C1UJJoN+EfO36mICTj2IE+sPfp1PghUgSCCG+//ErV4vG6iRueuWLA+1KE7bgGqiPUd24X4aNbuI
T8ZkOReUf+8MJ08OivTbI0yWT9v0pXOJ3crmCHvkhbY6m3m4lGaJsVOq+oY5yjBRBnlQvOy9JahF
BljOCrTd4sISxOdKqm4RGgkkt2vSZd1waZ3ZjQNRQqD/pTsjegVmYURhP0sIuG8Hxt3nM2eG9Ewm
CXnt9SqnbT4xiWaV+9oqH8xlip/on6q+21nJXZHM2RM0NvUCo6w7ePLuIiNqBaafouGG193rTp+C
E+fJi6otAR7x7k8Lxmfsu3p9tG9vTweqQBw/DGZ45E0eVE61GDqU/MMUMjYe8zJ5hJk3XN9ezNsM
D8YAECTiFvz+G++QzCgn5rwlhGkk9UrU+2arOKFD0FX+GDXE1ibpo3c2jZejodFOS3UlK6AHgnod
yeV2H7VqXA6dkRdhhQTFl6hq53dCZLZ6LlAL+5X01vix70rnhML+8JAbSpwHeSkq4dsurmL/4dPS
toNVDYbmlkwfg6jO0NQQ9Dbrz01SOPeJlegnWMfJ5z9fccASK0p0zQO3sk+gjPV+sJMiBJku0Bb2
1I8Syrrvif/j7Dx240batn1EBJjDlmQHUZKjnGZDzHheM+dcR/9d9P8vLDbRhGbjjQ1XFys94Q51
99I6Q3m2QEEeNJ13Kh8I7KD8tDYCkBHc3g/d2FC7LaIiKMeqPi9mhMaEYswfJirN/mCp/y7N4Fyy
tkeUMe/KEzWPo17w3oZmpdlp1E3WvGVzbqUpRK/AyoKWAvllaGzNS8H1Hlz3uzMFlQCUFCTKbcdZ
0u1IkUMjC2anzT9idDo6rqzOTurmSh2vKPNpear6KD7ZZlJUblmb0xeBg+EROPk2alwBrauNPYBr
++a2CNUJujo2dwGeKplwa82a/qkzaJ9IZ87RqVSy/3KY6Z5xKStAoW9oQO2AlvBAXLBSiHHPsXlc
H6eOpr+XTaHZuEOWjJnXqmNrHByfvbX9c+T17/8IGCh/42vUpXlgV5J4p0+NGWBe3B5UvndHIdul
REGfDvTz61FmCqRR0YQsbecYZQAJMETnNIkGx79/RneXDtAJIk+A/25EfWN5IttweOJCXW3OhvYv
SlT/YPSleqWDdPP9wXauYG4D7kFqsGtqqL6e1dDLc2RlWhpkk6qmL/RJsm8qjhnq+8y0wgtGCNWD
LA/z9f6wO3OE2kdLi3sBXvC25NPri06X2kDzvRtAQI+C7MALU0pgiZp1j2o5jAfVn9vaL+KlCEOi
YIt24I3gO7DOsU5aas1mOVFdd6dmUpsnW+olULF2NX4Ssjpq56ZM8vhXhyJVfy6mqNdf3j5xwLKr
cCHl/ZvFRVFJzRg6CWwA0c9QWiu/VtsRmFwVPcXWcCQKtdM3Y94A6dGjhu9+wxUauRBpjaA8Y2sD
JllxWPtjsuhPrS36S2uZWIfEGZJLi9p5eOW0Hla4j5kUKT8I68aDZd/bbeu7C7pqBW9tX11E2gdd
p7ATVHFGRTMfdKk4G52zfEWdK/HHQe8enFqJ3i49CN4ZvhT4hRVota19RKi4hVlB1yqKwsLXRZn7
rX1WCuD+yfg09s4HLbXKg2dv58IgSMWQZq0N3DakAQqBYBgdWmVyiHxL3VvvHFEdccF2wkJGQQVw
lVBYVfNeH+DYUQuHRAnBU0NKPMgZ7VkoS+gvBZ619/fu3lAQ9dZdtGKTtyX9EkBLZQlEnBwxwX9q
+hbXp6x3QtScRxwk74+2d0VAUYJgQ4F/RbS/nlgjwTLuYikNCnnGqS0B3dIDILg6IvlHgKt6+61L
fkZ5DDAS1YFtjBKlotKTVk0DtSuaB9rctl9OWvdAipid0tDoDmLfvY9JEW4tR5Ox3yDiSkREBlVi
vHHq4iCeQnHqUdXxK+SFTve/5O5QKzKTjv0O5SRX5kVKkEkPpIKgpBalesrmTvnW48N08BVv9zyE
MnWtraPyyS232Y1dFzlOWs9ZgCo98SWZ50ntoUPen9BOmMUwOvYyvCA7NSMg+CYbX2UYBIY9bGaz
y5rOnGonsqH1a/YH5MOai4WkqSsps+6betsevJy3D8r6Gywcv8jsUd3bRJRz2iMltBBRGsbAhuEW
v86jtDylrLc31c5suNznlYvrF9o6S3rEhV7//9f5PuOjNYg6LTv2pjwu95GJwqBNPKJ2beqaZvuY
2V17iujveQPIH3esxfKxt7Lk4GTuLjIHkxIa3u3sx9cns1e6AZn1gq9fxP1JIJt+6Upde/Ou/V0Y
p1u6Ak1ge7weBThpmTQZQlZzLIVexb/yplax/KhrpYOLbe9TKkhc0g8lcr0Bd688esnpa4YK++o6
WVZ/7o25di1ZOPCmZvkMinI6G31nHHG0dgRSmCZ5tkpWBuNnm5F1jd4rEmWMoBlL6+Nc6enPYjRA
/66diPFCaRJzjjyWkmc6b3VzdXorOfEQDL45d8lLJ2KwJog7vrmkw8+i7QLgiND6BucRaeNYSppB
XBiZzQJyKw0/CWQhO19qW0DD9w/03o6CVQB8HB0GCIabHTVHdW5hF50GIeLZmos+lv3S2H33dglA
ZsVhBRC7kqy2eyqxaLyLpErJ+od2PKdIOn6xEQce0euw58eqL8jtISfnEYqEWniQQajKzpFFeQi9
WSCbt1L6lj7mde8UaSCEaLJPatHPaJZpkYh8ZVUe/FbM9YiUU6kkaItN6aQuvgaSTXNVBfE3N7H1
OsYXIS0rV0pABvqz0dndNRei+97Pag0lY6hH9ByX0DzXxTInV1ketdAVix5rBxfg7bOCMtvKuSAd
Yu9ua5sGqrdFVWZp0MpqERTZPPu9beTXXmhH+2P3wgc7zjFBSYcS2OayVUNHabpxTIMYMNX7atQ1
lMpQqTot6LOdkiaZn21jQs4Jgtv/7D4Gkadgm/T2XYqGEZJ0cPToM21upLRPhsgwEJAFZ9i/m8Uo
eVZRWAf33t5ZIEbFi44uPHHjppiKJHFc9jawhSJrxgfDaqUrmmH2UYFgb/UYAyFMFg89js0XFaM9
VsjN0V1tFdOP5cT0uh7GppNH1gEr+zaSowABMg6dL2DoN4pbXNoTxJSJKEfU/bOCQDyW7ZQs51EZ
faHZi39/nXZ3C1hJumbUuajibD7hkM1oL65OTLnQ5H9QA1rGU2+Vo/6YK1ap+C3F8MbNURfMXafM
KutDMpT2eznroTDd/y17nxlN3rXMSUB0k3lQs40ke0HSPYYk5Nt6GwZx6ljnFIe6g2nvDkUOT4+X
c3KjmqiDIoEMCqy3Ais4+koud8rzhM6Xh3kLfd/7E9tbVPJKSqcs6C1IJMYaRbakjJSqN0pvBtL0
GKVgD5wk1H8CwjyC9+4uKvgQmEbkO0hSb94ItUZRnZIbzjfhpOYuGof5o9bren1F51hk3lRRPUCd
KnpZyjhtTnXYRtdsrrWj+szOd0ZceS3+o2emE3+9Dkw6vsqkoddFyUTMXqEIHGWAW6XXsZyagydj
dywuV/IDWrEwHF6PpeYDS40XTQC8Wb2aTtqeHAs+XaZAQrm/oDv3Dq1e6k2MQgt9+32jqdVjaMRs
H7QCL0XR1edQDo/4KHtvILEOxqJUY3gKfy/zH8U6bZmh7UKgCEzUWnUXQcr5J75Syl8Am+x3mlJW
WHVMoVo+DtVY8xjiPTj/jdZ66pxQa6+/9M4iDycd+f5r1faR7E91OmWKqykLtqiKjmq1l5J5ty7m
JtkK4LGtk77UufP2ow0EhmSY3BtdlG3khuc4HWbUiwPJ1LDkbWzFzYsou2Zmbhwc7Z3DxlBcnTw7
YFC3uUYxJtqoTkkeVOiLPyvS0NteCx3pRzJI81nTw0U5ON57Gw+KC6QhQmIw3+tu+WOZ4l6g1lEQ
feNSsTwPnW5fGinqEU0cnIN0Yif6xsUD0CnxL5jM7eTqpRIjtD66QHaUfJBKJ30QbWZWFz6+/gxl
zgroazbYUcIzPFjDvU1PEkMcA8qI2H/98H9MEy0poBsFYyfoeJwWwJin3kj6gxnufcxVGYsnneuS
9/b1KJU2KmG/dtOcpmhMF1iTgUa7lP4yhZ4e1BX2tgo4UrDt5Ey3pCs0NVNk7vscnzYzPSVqXD/O
UvSpVsfKLy17OtAG2hsOGMUaukMKYMe8ntqE+FA9AacLyqrQ/Y7X5ms0QG+W9DG7FJpx1MDa+5SU
jInB0Iyisb4JW4wks1pdL/JAoEvvZ+oU+mzJ0i816e0tI3wCKAdROoTjf4OBIV9BSwWUViCHY/io
1GNzSqPiqKG8OyHEHmiaAJK6UTkEXj0Muk2Zq18iy5upzb6rakd3Bfq8X+7f8LfVVyYEFQcCNzX3
m1JhNlago+o8C+y2F2eJe5EeWGy/BzpbXLquyx7yJpTfXAVlUOQsiJe5J28QuiUIvqaJMi6ShlDZ
iJSRt6z+9/7M9nYhpBTqkkRatL3Wmf95jAss01Uos4EGihcKeutWTrOco2VsfEkpD77j0WibPag3
ZcezgAr2WCXGU50Xf6dNln3oOXpe3S3Z6f7k9nYIYDZidco8aK1vhnPUBV5FGWXBMsIzGIAceFIM
+zSqOAH3h9qdGaBkoHooxN6EkPjwCgSN2Yy6JDnnRFPzq9pFvZekiXxq43k83x9v7/pl38NmB2V8
S7vTVOFYpU3hxcmU/EwoXwfhqqp8f5S9D0jshLgFz/Rtj6vWsfJ1hgoROHt0TgY03NNCpfIaDWr7
H9aKDgMZKu0WgsTNWtmUjPPJ5DqMUjU5V2ESa740i/mE+PNYHAy2t1oWkro0dqiS3RRbq0hYbaRx
F0qxDElRiScvsRBylgX9OqvqjhAoe/cHqBuQqZAGAdCtv+ePUwbqBOZJyTO2OEX5pS36zkVANzkn
dSd/QV9GnNREOoKt7gxKkMgLQybM6m2jLPZh0WZrnZwP0AVVjmqym/dm7y1mH3mmVGBmPLTd9/tb
ZndU7shVGYqHe6vSJFkqHFNLpEFXYnWYkEFfclpE57yNrUdkesqzEJXy9n26CnbSmzSUtVa/yXDq
0RFjnbYMunTZu6EU8adUSTK/UGf9ACy2cyTI+ymGwS8it9gupWrFujOG+BLOVqzY59DMm/dRBnLy
oTJJbQ5Si52Nyn2yYj9gRa4qGq83zoybR67FIfl4llt/NXETXsah6S5GMkmdS691Onh09paPJgQp
2iqvfQM75iOKchyxeIQWJ3lJgpeIqsfRVYvV8VwCj/d0GSvs+3tmPdubgvyaDqxt3d8B0Wb51MYe
RhOb9qAplfqDpczvSGPNc2Lhy2nFTXJZonK+zJh1vdwfeG8xGZP0AOm727qUUrZDBvCEQhzCXqmH
Xw/Sv8UEi2k0zfA/rOUKWqfsz719U55aVEIG1OGTQDOruPfQyK87r9bqmGJYBaXqg13y0B+8Szvv
BA8g7zqK7aAVtlEfnrPFGvFCh1t7LaZT5s82HlwHC7g3CjpiJFhEfNzhmwVMzQZaVE/NuymM2s+W
tdxYj+XBrb0DPeO80fKzIP6QWG0nk0b5VCOdDZBPIYjwRvK+705TSx9ajmHqZahWlG5XNmXtKjCB
/CjSjdgXCUAT2dL6gwrD/s9ZwakraXq1Qnt9OCEnVAUIRsILDaxHNFaFV+Kf8aSI0vyGS3j9vUSn
HO8oqbjm9N38IWv652hGNfL+Nt7/JVRWVzW3HcpY7Mw5J1choc4zo/WWWU+ejFRK2NJm7gRdGPXv
WqXVz0tlLO9Rbpaf4xZPeVx0+rfzXAFpyA7bgf4zmkebr4I1sCnKilpvm8U/czRnyNrSzkV0Vb1M
qdT8h61H1MXNz7V/ixOO8g4IimESUiqp+GRYTfY+BqpwcHZ3LgqNyF/B1WEVy9sWsBHfMJcI3fQA
8Nl06jT759LF/ZlQuT54X3buQhj/XBIco5W3vR61P0OFMbRnq5Qh47dV/bceV+n8UNhd/k6GvVC7
XVyUYF4aTC8Gezaly/2dtDc6hV/kXdFqArC+CVQiYdddTrkikKi90gAGbpM2XXVW2jm+Zo1uXlp8
B04qF9nBOu59YcqQ9PS5iHlb11/2x7yHKFKWJS8odcvZckotyfZjK8wuVKqqg3tkp/8MeAB4BFR8
rsTtDkXJhVu4m6IgE10fyHLfYiNSFF7RRfOLhYa/W2KXdrFivCJdmqxvZwmSgK+PAC8OF/O21Y9t
xIR5N0u8jNkJhoo4i17As+m7xGdlDz7szovOjcnPhHpAmXeLBsHzvEKDsQ0fytRBjUkyxifbihev
ldvFz+jbnuJJjl7u76MdxuDKgETTGfQAaeW2WNkReVdRzosg4xoyn0Rk0RU2hVkUJ9FUOLyMoMVQ
r9aySoE3PJmfUqOPoeAbZjh6s1Ur3xQlwrbAtqdf8hTnja9mWDF4bVNIT1kdRjk8axWB2hb3K+sy
ijn6mChzr+Mm1NePYZUJ2UWWI0rPfdtV3/W2UpYLuVSWuzTh+79pFzXxmWZX+xWL2kRn0VFM9Zfc
SexraZhL4hdKVH0ooQcO/oA0ZP6T8jjJHVoO4iT6QY+uc1NFyjdV7ZcX/Ge7I6TEznFEMRZqCu1d
Pua265ohmQjBMYkDIw+bS4FTw3kc0MHLpTr9X1rTkFnCMoaMk8jX+wu4s2ugI1DAQbGOyHPbNoxD
pWnLiSaXWsdVgK8k7M05Hj5S9UAfY4xaBFGzI+z8zsEkfodHj60IaOdtbN3kWOYMDuzIYojqkyNy
2c+Qy/7WqFqOSk9eX+aoHL3OAn82ztXw4/6cd6IYqgWraSEwphU88foKqqwxzaCFEqAhRP7QJVZy
lnPRHiiB7I1CpQUQH3EMTg2bC74u8MhylmxtsY1V5OLjO/pVXs4H5cX9YWhHrOUIGKfbkKwTPA8x
6EVjEmXhFktU/F3G1ZGzxU6CgrYRFzYX2u8I8/U3i1adGnY+do+xYzzXNn5ESaepbodggl9N4qif
vTstgln0YyDtsElej6dNOEU5JUF02Ut1kNp9/nnOx6Ney/4oDn1Qh7eYP16PgrC/MUQ89dT7UPn3
o0U2vCjLE/XtYQV+x8A6ee+IwrfoDSuFxg4SCfGiSe8jd1Qq8q3K6qAtTxIg97fvb0aiWgStSgac
8npWcaWoadGAmctL7M/aGkR23B4KDe7dWbBsYAETloFK2Yxi9sNQNyCQAj3SpHccJ8tPEXd7EnbW
oWw5Wz43Sukpyvx2ke3f1lTwblSUOG5KSEJy4IplwEYVQQNzqWRs6YQ0fIQ1+P3+l9wJVuiQr6hg
OBm0Mje7cIptbW6LIgkisx5/VEbZMLOke5kBSh8s2t4BW5X2oQLTVLpxNk+dUbOTHk9n/D/pQ7RO
0Kt57pml+NrH/bf789odjDWjHrxu+22sAOHelrRMx+x7iPpnx0hitxhk+1zjzn2a+RYHvbKdc7ZO
C3EBSvgUuTd7JRG6mk9ahURNkS5nAonlQcAl9e/Pame1GIV4ltgNut02tEz6fJoXZcaMW03E+7nD
DcekG/g0dNMRinNn85tgbIgsOWG3wZYp4x2EAUoc0Ghx9CCVszz1TTG018qWHANvQTO9tGzSr04j
zIMrf2+eQEchbdBTIi/dvF+lVuEbg89QME95m/nhVCifw3RKa1+O1eV8/6Pu5ZzgCUCm0OWkqLk9
A1IehaXZmGWQo2F4UhYt9DN5zt3U6qXzaKnhNVGcFxJFPJCN0oGUrMS+PWQHR3Fny65ubPg/8PzQ
Klz//o+8Aa35JmzTsQhytYoeSpRwvBms+tkoHIK0MT2KUXZWeCURrhfcijHaTluVK0lvEqsMJm2W
W6RFkvi7PEtq51tKuBC5JOb7LosTf4GQ+O/9b75zXAD5AR0Bq0J7bftcNPbEYx7qRdAVQPxY4ND4
EMlWf6ShtBP8AU4j7gP4j3HJlsOuFqI3JFiaQT6NEcrEI9RY3uNT2QHya5D09rq2K67/YXJUHMH8
IHR6k/hGaY0eWquUgR7K3WOht8VDO6XNQXq9NzVyEliwlOHA+6zL+8d2AYeq15m0lAGdIeNnNwr1
GipW9sOpKw02TYSUE9rD2RFmfW/l1pYyhRED8PFWFxeYCvDFMC6pimfDKWutBNFNdTqAi+1cAHR6
oBnQEULCYVsfCyl8Qz3Kq0DW6kp2gfFoP9q0q0ZsKaNDU7Odk0BBmpNHbVrBeGVzeTc9EdoohZyE
0HSGq21N3TPdlvF75yhx6Vsa0EkPn91BAX+5zJVxub9h9gDA/ACIULQuSRi2OYoeKhm7xqaLI2bI
KWLQM9kFJ9b+3cVOihFfY9TiOnJtxK6VRcW/Gq71X0Xczf80vWqn1Jb7SHEluNbhwau9sxK82Bwh
BZDXDuQK/3g0BE1+WoSWqhzZy9nScv1K5iMffIadC5AQhA7471vphhAmAeE3qYHlxHJN7RuiGp8w
RxywRlut16FcH1xCu5+dm5ZLCOjHrSO5ZOQR7GKQH4MT9u+61DQ+EPs39hm31cU+J7MsCfwD50z2
OySfzUDLzfYzaquouFuDlMoPosi0Kxh85Czvb4m9z062s5YDoaVhsP36dEt1PFXKzI6oUqP4KSUL
3HYJiY9wMvS3w7z54usDsNoI3hR/JdXOZ+IN9Am05JcR6s6T3Q7jWaP48OXtk6K3BQ2FEuRqXfV6
UjOMoTBRjTzIlqzyFzlJyK4QmCvUxTrIR36nuJtODJ3yFWxKEn4bQuOyaSxx0hRBn4fpX1PZio/9
lIvQnTIne1AmR7+YVGBMV08LtHfsyjhNPeWbNx8fh4uFFptNgnyLVUmVUnLSSiuCRlMm3YNZOGQ+
WLcV1Lao7ZFM6O22cSjWE0Gs6d5K9nv9hatsGG05Bl1urddmlS3518U0/0boVXvzI8dIdCiJRyHC
3hTHR171MkR8PlBx0HINORQPTZUf4W9uHzlGQYcJVUsccm8uRsrkkzbaCY0J9He/sE/kK0Fc9lMD
b2e5cmwOp1FGY/5g1W5vIuBguDpx8YHru6kZZbzZaZPOiBIKM/+MErAKo7nq3pmL3kSXUUsU9Xz/
aNw+q4xIMktNHl7ADVzZqloSNENPgimJcNqe+sKXaks5uGH3Pie7ApbFioO4Cbu0isuuo10fdE0e
XduqUk5LMdjvErzVzqQC/edVzvPtR5G2PUK5vxM//thEKnFCoqIIstkkLVU3Czl6whlij0Lh8rlF
2fbXRLf0QRna/IwIYeTWcMbLgyXd+8DccgCR1m4OQeHrk1Hb+sQ3oZlDJb24hLETPhK8HJVBbut+
NA3hRVKpMkEob69t8B2LgvVDGtSStAyXJdGdq8Tj/RKpaPmd1X6UZfjvcf4JAG4yeHRS2w9v30kg
DKm0quwk7p3XE0W2L+oLNYY7EI7Rg6ZJij8hlntQ+9s7IRxNMJvUrwzio9ejDHzkocegJlDtSHhL
MQ8fslZFDz2K/klzwC73J7V3r3GZm9SwAA7fIORKVFxw5oE+ICtcblKrabjSxPZDj+zYwUbZOyO4
OCorQm5NxzYbZSxUje1nAe2O89ofHAOIOVqkMEwsM15VlvvoKspl+Hp/hjskbaoikHdXjjLP/jbn
HRapnuSKhDsymjn0bIA23jyH8lME5PWXUXRt78GZVy5GlC2OS66oh6dGCPs9nlsS7Z0ysn/e/017
Z2Zd3JWBS1S8zUgLFBDtdhnjoJsS7Z8ssssP+vgfDF3XZ5oqFBBLINTbXFCyJZgaLa0B2+jDwJqQ
YXHUcXk2W/lIMv93Q+x1VMDCIoHHBUi76gbPSS6M5JTDxZ5mSY6ZK2oOT00xFYsrtKYDo5FF2KRF
FrJe55Qn9AU3wSL6p42qGPaI2n0bzXp4L/d90fq92YzaxbbY8pToemG6Iq50xUXCUaMHM4OKPdu9
Y5xwzKm7izTI9anubD2nnNAk33vNmRZP60b6AMosQG85SlJZngCvq7mzInXjwe2/s5yrZBf1UpSo
boVSEZ0m1pNAUMyV86IMufmcI8x+kJbunFQGYQ/j88FduL0BIy1X+6zXkgByUe/jF05PQBXNozFO
8sGbuXMHAc4FE7Iu5W3WpMZZvTQr5kWfZAVNeTG9n3o1fraEUP8u5Xk8uBl2x1t7nezTHSGv0SqR
zLd4o6UckcQkMb+jw5lfR6qX71HwtQ/ezb3lQpeDvJBc6pYlIdXOiDpGjE5dKw/055T5BEO9Pxhl
b72YD1rEVNpui9xNJJSugnkZzEuePiqDWfuVpCoe1LD6IKlfb87N4VslwwkAVulwXqjXb0aFHiMu
JAAc4tZYfmZoTXoD/fvrPOSDV0t2+mThFPWhTw9Nq3YmiWoi+dTalaecr74eWekVmosa4mQOZSDj
jK5n9i4p0vZHnkr9X/cvzZ1dAkiJOgKMLz7pVmXIbLUFaeWVTiAvyRkbh6r3Bp2ecZl1Uuu2pa4e
JHDbAiYlPHJYwmSETYC7mdtKXjJj0EYb2Q4s933kfvr29O7zx6P22CayuRljfTb/KDc5y6jXtJzt
IHO///USuU+he3BzbNPxmyE2L+9i1kUjHIboTh+/P798SP0Pwvshu0dT2eaGNwOtc/1jLo3e5oux
MNCj4yr+S+wzmcI/insPvpixMoH/GAW60f+fjji/f+94l3ete0RDOxpis68bunljmLPwhftX7L30
7jvVPZrGzjWE7TM5O1096Jvb5znTNFHOSV0EIpYqzxxL7bI6Gp3un5q9EwpZheLX2te48b8yJQPG
q0iKoO10+idRnATYQJsekMcjIZi9oYjQIQkQvdKJ2VxDqKoNDja2RYDKm/gbv8oo9Gj3mt8TGKD/
3p/WTjCJ3BCQLoNePOHkZqyRp19PDex4K3XKn5V5WlovLDr1cxKqSenOqlKhxVvlBy/9/rCUaDEi
VOggrmv6x9YbVu57vYDSbu25HNyBR6t2xzg3TvGsS4bXookXLPLkHJk57n1benxgimEpkANt5rtw
B/8/kto0D6af4F75Umr46hazrH66/2n3hlpL+nRtVq7rNk6XMkOds8Ii0OhLAz0j7Atcq9bzUzFp
gGnuD7b3dBHNgPEG2XWraTJhwL0UJm4v8mSY37p8VlBP1jrrwcxb4yEVtXZV4KY9p2WqH1HO9yZK
AwPyHx9Vt1Tt9WLq4LIXvSdmNWxIVVWji5PcJM05Sezo4CXZe7v+HGqzb/JhyqN6VsAk2EV6LlO7
O0/EJr+EluBo1cTh2xv54OvxrPxdWl6pO6/npkldUyclHheDMv1K9DF8yrvkCApIFMN/s4k81jCK
7ULhkUrv5p5EZiehiQUkL6xjQ38pSJ5F5aLFIMH6HlT5nIuks9wwVLPeQ6rJGLwYfwiKMdCWMPYp
y8KzlEFaLmZjm7W3RIb8EQ8l7ZvVFZHlwttKW9wqitnwZT3vzA+LyNpfGQS41LXt1nmJMqMsr46J
mMlFsxslOnVxWXWuhPx7kCuK1PtOkYWyF5fz9MuUSxt/n8qWvytm6ah+BAb34zhO4adsNEV3mgq1
rH1TnbEHcNJofJJmp+vPjZNq3+1Smkdfz4ao8cpcE4Wf8yI6fmc04+Bi0SxJ2NgK8W5Wtdp8qKcB
JsUkQejwHEjUP42OssWnkDoud0ZoZspFrdsOcu0i6AKMCBp6S1JludeHkjW7i9ED+BCAYnHcXIqy
ewedDR/rJrfzmti1mv8pkLNEP53KJbinMpq/ztGcfeGWssT7zrHoerowSXLjX6RMZ4RGOiX+0aVN
Mj0Ute5cihFG0oOkTl10IldUUk/LZDs/hXKemSe5iHQ8SvRI1bjXEk3yKi1N3gnQKLmPk1j3P26P
2XxU8zlRT5EktaDuprQcv6QLKbQvbL0oP4iq6T7XaWM+I94YFa4wp7n9QEgS127emuK7bWTOz8kU
y9mZcUhzhwQZqaukmK11KeWmQD9zGsd3Q1aq2fPUTePkwm6ObJ+qxUTyWBhZ5ItihJmcOZMurjLO
i5Ebybx6J0wgrNxXlkFvvXoy8c2sqXx210welcKN8rrR/bZ3ksdymboBW/nM+Y7C3WR7/VwaXxrH
6ErXAgpmP6vSNAVGrUw5utUwyj2Zh2a+jnG1NIiK2IWeYJ7TFYrbO/DyoJHVU+/noO+aByWLTZzd
eCwa1x6j/t9GR0TSDXPJbDBDBM/gdc1SyI91L4yvgxTGwAuNtPTyoUSy08xAQLgLGMrow0iponML
22ykr+XcqqYXQd4PpLoTn7UUC4UPJSbOwiUjSEc2JfHlw5w07Zdx6Yze1ete+1Y3qlDOyPia1S8M
T9XCU7FqOYpvdq5X4IhIwVAb5M8tTHlO507kU4NsduNUH+d4XjCoDCey1jY7339F9odCOgRkO3fe
FiSSjmUZOTI8yHCCrlqUkYCdURtnVQqPXLrWi3N74xFu0DlFwOeWopHEAqynXdLubqbm39Ws7Kcy
0Ch8+4RWaWCu8FUyaVtUjRKk7eAykDxqI/uqFXPqeLadGn+v6rni7Y8wipgAI3iFKShvHwu9r7XF
KckfM4QKnpxEmy4j/fH5YmozcVXjJPODPpbKqZKV+b9sE4y/qQrSbAeDsyl4lg3YQypkaWB0OGcW
vd7Krsq4D6XU928XAwZDBCwCWWKQezdootJM5D4WlJFVBcmDTOUM2f186fBiOfimO5HimjMCN4PO
Q5NlM606myPY1JDcjKHQPkByCF+cxrF/FtQ9Pzed8m8718vBmDfHYCW3Ia9HeEiof+NC0WX2ZDWw
s7AqWxKvW3HMdSKlp0Uy/rm/Pzf50bpRCL6BSlFGgdu/TYxnWqayMVlFYHZq/sOeneJjpPUmeE4n
7b/XaB9fhqyreHeW+StciLQ+3f8Bv3HNr87hCozlqWTD4op8k9eopmRWCP4Cl0jzdPLXcvzj0jrd
P0Iv7f+Zsc57JRd2prpF25bPmdnG9vOi15rk97Fk5+dwzpMfcljKAAImyib3f99NYLT+PMz84LnQ
eb85wBjCLjpmuEUQh23plarGO9KJSfPz2vl7jCztZNtz7oVheUTPuwk1GZlMAe7CClBGBPZ15Fcp
STxFzVCQhoTzSdLK4pTX9XgxMks8qYmxHFXvdnYdHRkktoEskzVs9wLC1k3YxAxY4pkdVIs8c2vV
nyA85QeFjN/3+HbR4WiTmNDmpuC8KWTgqbSA/7boc6siHF11iuADzOpkRL6u9S3vYtjYlUvEsnJ2
m7JBMHlJ27/ULK0+yliEvahGoi++WNBbuI4DUuxumRhdfNWcxvpSdJ05YTNSZ38BRsl/5GoIMm6Z
md5pVCtFnKZGEz/LWUJKth5DoDPI+So5xoxtq37lShl6N+3EPH5sY+rAJ6uDskwPF/0Gl7DHpGQL
BvRHE0XG7JIOWImHf23quFwGY+9GFd5C73gVss8tImOhqyz29O3+xrx5v9gesFLpiKCvCPtWfb09
yjI257jENCFhridThP0XI5Gyh/8wCjVWmuXwu27uWdlK8VaT8yKQ817lGUmk57ZojjRTt/W539cQ
3U+eB5KQ295jkqa5mYNYDoQVJpc8D6cT8Y7sz0k6sP5K6MW5qr+Pkz7Bw9AQf8Wtpb2fQEX49+d7
c9vzVVexJiI/KKpw7F5/VXMKZeqkoEqSTF9OWF3xlkodyAdZm/3MltiTvD0Hx2HvjmE4joKOu+0N
cZOT5ogV1kQNJCr/FxnF+JBKkW255JfWOdQr/S/Yh+lziOT7EZ1z79CjFrXyBkC3EAG/njBbq+aQ
1WVgDsv02Mr5CJoxxHhvdI7EpXeHQkKbgj2j3WgnpVJNurcC45A6tymfSxE8KKQo5kzYB3HkzjLa
Mu17NH8pytFNej0rsohIW1CDCpbOqS6LntVBnVnmSaGR5dVNXD3KVlgeDLozPwpKaA+ByqU/uY31
Wq0xicxFESDk3v+l4Xd6SdqhH9xEFdYRblPZeR6olyFERbNlx1KVwhkZxMimaUkb3XY0lAezbQu3
6nKkL5NFdiGDpKc2G+xfE41ov05AdGam3F1TKFoXqRTGA1WwftVCFW7YyEdaWTuxBWACqkHIgMkg
WTcP2KpLpcwz70liWIDzkA8tuCyRQDxjHFK9YDXVfReg089zhgIZWi75cr1/mv+Ps/PsjdR6//4r
QqKXp8DMeMb2envxE7T7y4ZeDh1e/f/D3tKtNSAjJ5GiKFFyhlOv8i27c7Q04TmySz9zdUcKGzBV
Tap9m9XUvJc74z32J+i+Djk8PPxzDsK2veHoGlIMpim+Fc6sTFHM9DPzW2Ur0he7bJC1MHJ0bas+
O83W1I4HA67r9Mu9udCksTIFAbdtiTd9VThZ3oKIDszqHSi18JS3VYSql5EmP3C+Gs6ZaCvL0wpn
+hy0SX+FSVcexEh7G5+GDgIQxJFb91l1lLI614Fw5WYT3+dw61CF7oXbSnl8cD/vTjG+bESqxGJA
E18e7DyTZ2GnQ36zM7M9WWHsXFDjye6cKrTu27m2fry+g/Y+jdq+DuwSvBPf+HI8NRqrYTA72NZh
1DwzkjF76HrrX4y+r/WD5dz7OLYPh45+Jmq+qwPTYWUeYpCWouSFd3uqpPNFEaq4lMjeeJ01Rv/h
48gz8FulpMmuXT7+ryJ4phSpFcz4cFSclMscFB97ZxxPMYa7X98+jX+PtHz5XyOBWVLCmXDo1gJh
8AEdptS9qLvhTnxUMN1bMfIJjLcWuq2xPvNqg8eQo5BxT01VuiUo0cesafEsg1v55T981YJIphoK
e3IdLEywqrF6BnuXyEV7iy0Ou1/a3G8DJn/SQSVh2WmrkHkhBGh0Df6o6a2mMKVUJlMlSm5dFHbe
YGvTfVTZ80Eosjd7i2wrobmxk1cPjRnrLWBrVNBn7UsyR+lpbI35XM3NUZK790EkOKQbZFZL5/nl
nugzh4xa0AZuwgzNK8rJN6BhR/jIndiKjUDwyjMAlmLdBMHe3UxGgZcddGBUd+UmcnV7aq5Gb0an
yKY8G4u+uRAQHl1Ve1NJhA5BCJTpVq0gNzMwKzxqiL4lMWwgebojD0+9bEzL8+sbcXcqeeHAIAEH
2BBjGnPEwiwysxvhNVz6qUWxtbeOoLO7rw3RFHxCcmL6g6vnFPX2aGysJeUInO6UNMlMoVSOPk3a
nJwJLrPERX2rPWnpTK1i6BrssK3ygPm0boL/efMWzhPkGB6+TcQadKjFkvxkONW3anhK1MAcqaUn
+rlPELoAsmTncM4lZBzcsnDq7lKWOXrZaYofMNl2nrsAVborMfdRTXFvs3Hn8MsoSW2pAHUfJkWg
0gQoAOPfD6agiWFa0vs8Ln8NwSj/dJACfO5pORy8HHsbgKuB5IE8bUseVwPblDSnym6j3JuPVjvE
3xDCORI+24uqeeWBhsGGxCZmtf5YnahFWuX5zYqt8H95N4bfHamdXGVEQgGA2ug6Yyour+/tvWPE
Jy2KTwvceH3JtjoGTXaLWJiRG/Jjrkx55QaO1eougD/11+uD7S3goi+I74xNxW+Nvzfrxp7lnMH4
MRC2tXioLqiRBMTHdaRfUJyK3o1CHnzqc81Bqr1c4KsLfkHCk18ioUDFZ4WGiKosRPKV+5CGkv5R
KNI/6Zg5/2L0FpEDd3190Mrc2TMvxlutZh0Fau8sLfA2U/rMLdR2+uXMauK/PqW7w8C0h6VESLOJ
wbn+Ic9GWoo6RCk9SgI2PE3cg0hm72pC3mPh6QIs0jdK/KymTN8Sk7w+Uvv+DhkrSkmTlJi+GWem
4kumGSuuUXSm6kZ1WxcuHk5x5ue42b25HY0cGuLAwMdJPzkoq5dattKay4+YUZT5s2akeFTbnemB
aS7f/lpjnIPBBncynjPrzowc6LWWtMiYdl1efm1Lm6pVUcI9zSbzP0QGyyKColr6QBt4eE9zX+sy
CnE2KiafKis1nqKkCnxr7K2DtG2vHLQUBblqKEpw8lehASYzhWQ2aPYZjd7BbJrU7t88rcpftSyq
hzFRgrOSNQKJCBz6ThB0+6uqFZ3i4pSoHezfnfuHHYUXNLhGNE4c52WYMjV1ZUsKQbJqRuG3rp4U
zxjK+pZl4XR6/ai8PhQwvJdDlZho97MDCC+agtgru074SKLl7ySNxPn1oXauclgp6GRSh3EW/M3L
oRoNq+lmCcijVAGzZMF+GaMkvjpjm14Euvt3U3SEndjeBCCXAKOyX0ngeMFfjjmqsWiToqaUPgb4
+wWh8Zm8UT5SnN7eowzDZqQAtMTl65RNi0LLmB1qiX1vT6c4jLXHZpAKP5AK8yFumiOZir3xVIQz
IZyzaanIvvwsNRWlNiuUfeKoUtymUoJHdYjSd6rWm+CXsGV6fen2phE+MUCNBcpIhPlyvMIcnbYR
sKCboLc+dZKSvmtlRRyMst2LWJBha0LHVyOiWadRsU4ubyK5cRsI/f+HInNwTrtofNTk9ECGcPvm
MhIJ6KINQHazzgNSnXbhFAGfg7BU/W928OTyrFY2LnYw0hRAFfdqGHSfYhs70oNjsDeXjLkQi8h4
cD15OZfgOOCya4DqSky7rs04Kg/xWB3hlPd2yF+jqKsV04Moyie1YEcarfw+VKf0XEXTdDaV7ocE
rP4gYtobDvfOxRqDiHCDr006AnM0GBDSnqrWKwbJSlzsUcL72OyaS8N/c6COt7eCtJ2JeBXgZhuA
gNloSjDAeb3VihhdM7KA2KDQgZDkGHySYAZQlOyTH33VOEf32B9DyZdREzUncFHsnyXp3+R3sEU6
Eqr8NiRTCzbEIoJyW7zmFa+nP/K5EqnCLSqDRNGC7paOnfQAJwSbNKxGvxHPmT8R8E1r1x7zJEcG
LegP9veWtwLlm141J5aQcjG4eLnJbDU1BpoN0EfBgnwM0zI9D3UffEYhq3/AkXy+A+KFRXqGYY3I
bdlFEVzzwr6xH7PSig4O9p89vZ4xAD38IpJibuPVzzFk0FBx28PlRi6icDszD2ovSTX9NuSDXbtd
ZBSxj7VmPp2loaxK3x7Rl3VjRctsD1iTnrt2UJu2B1QcX/NQaaP4fZLUjeW1fYLbnZXPYK/iyKbC
P7a1Kh98wnIq11/Am0wMwpUAbHQ5AH9VkyJhR2XsmPnNIfc76RSRzh36VTCO7fpRDdCOcjJkCKdq
KFD4rY+UknfOl4F9K+4PC0B2k5Fg8exMSaQWN7uvpadB7tuzYmTGpS4nx6MmdCQmuhPccpg1tD1J
TKikr29IDpdUhCH2QSJx5OuEC6QnDO2bPjql8IxpnjHhqkoAHkgB9O+EMPKvsOzGt846CF1O2SIB
hb7K5l0tCzP7Y5l0xaf4u6j1/D3iCubSdjXu6qrOn7S5BgUmz9mCxzKur796m4CF/tRCQIfwvTgQ
rJsrfJiJEc1oXh0JplEJbuyJ3lH/SOthPOcqBroUT4+o/X9ujxc7DTn2BUDLA2VBdF0j1Efbme1E
TpyroyNq+aCpJhSoZkj19F43RucrYuY2EmJZF7tmbYv3fVfJppvnXRL5KaJxT9TyZOkucCY6h3OQ
hp8KNu872UR1d9ab+Z7oQT3KPzb7kx+N5AVS3lR2kXRbruu/jgeF6nHMSsm+9iL6lmBfeNGtMD03
CEl4baOLg6h1ZzjiYhM6M+D3LWMMy8kmWOx4r2iBjh8Dq2k8OsS4y0+h9MsW9ee3bgSozoATKKot
srDrjWBbodzruAtfS63QaGilQfeg9ep3KQv09zmSqHcgQduDJ3UTDeH3gqsxjsJUbnVqli+ndMwr
0ZMbOVewXNPV1oXt6RPalcOAdObr37cJSRiKMh0cTpqJ9HdWl1vflWMYNCNbzkQl0rfRLgzvdDAg
/7w+znbZoCpAQluoRkzoWm+wNzhN1Kqsqxgy20/0TLpaHeipYI7jc1sJ5WCbbC5t1M9YNuS66ClT
Tl3tylYdbJGrjX01urD+4KRleycAVNyFRlXelNHpXckqy3f2iJL+pOVH5fPt/YEIDMkOSofUtTfg
FqFnjjy3inXNNTl4Qjgk+0HbsmNUozCekc3kUXYsEfqvz/J24zAsYm88FgRIm2C9q1s8CeBYXCNL
mi8p+GIP8VrnjFJ9crBxdhYU+i9BGMUjWh/rjRPmIZqWWi9x7OUvALTV6xDL1hmz98LvqzH7+vqX
7Qy3WMsgBgVcnJO/CiPQwszLRXX/mpj1kLuQCZsfg53G78Yyx+ZhmN6MhwIdAS+TRaStv3R0X57B
qYGeSSXAudpDYX+SRCW7CYqi34Gd091R6n9f/76dDbPImS6pP9ca++blcB1ukuSqinMNloxugMn9
bko75UmTLOHWjtJdZ1nrzq8Puomkl29EBoNOz6IFsA4VoaEAT5lr59rmuhNeQnz0KtfJF9jHDMoo
vSIRKj0bWaH8LPO6PfLB3t49DA88Y9EMXK6h1Zqi9NsNpslVXvPR58nW0ruAjzyoWu2Nwv8d8V/e
cQ7jsrP+ep/sRNO6oLWdq6iF/k2gUHsr4/DNdUeDzULDxwDUgnLEupyah80YOhLUbCsuKMNLjXrq
qvQomt453y9GWc2YXet6SJ0fyb7JaU7CqUBOBprsUnU4etZ3pg0YNnuSN4HVWV/YYcm210P0mq12
Fr7STepV6+zg4MLaHYWlAeyqUv9ec7/GqHIGiYie/mw+X5UxBSsfzm92xWRx6FZZ9HEgVvAgvNwC
SqgouaiREtWS4uvcBtklr5XYE5Y5HEStZKD8v17GcMTpCyYDZUXuxTVkQM3FoI4xhtzNYFtPVinC
7z3qKE/KLEeJ22kpAlZxEeujO5Q5En7gQtTsa9EbCDYEfWeChIwiYNP6EN8hF4Ofh05R8imSsuTf
VA3hgHCkQVMvTLL0MTbRpvOjpJP/J5eR2blQNdSPVmsBEi0o6+FbmvT6Y2Tn2eTmOvVnNyWkxSJc
wj3GAtQce04b9+o5U1qhfiYoz2XXQOGpPyFubxFoZrmc+KXAg9LDVphe12SV5ntzTguZnEeyspM0
6LxsTqfY/+h2KlewF0Lem7Qe9ff21JEbNeHszG40iHl6R5Br3BtNjR5pP9ryz3J0kn+jSLM+QCAP
A3+QcDNwTXx1fsMLLT5mGYKGl4Lb/wkFrqD0B9MCfyl3Uqp5PZ5C3xKpKJ+bvssdbzCM3PazvgoG
/FWt6HNqw6zxW+h3Jy2wh+4u6EbzUfTS2N7KLq4zX2oC7XvSwsGgVK8tmJ0olU5Dp42ha6LyKZ1T
JRYP+Tg0sTekUvocI4cW3xWIyo2u1Si1c8Z1PSo825EE+NEYKRH4LyNidp1qiCfc8xThB2OrVp6e
5UK/zg2SYaiFJd9KXAcE/p4RFBcpnjvhGk1rm66ZRr3kwyizOi8p+cO1JaN6QhJbSn0RQEX3TcI2
mUUyJSoQLQ/wu6kGA0WvaNLurdwa60dJzafmQxNq8u+inBXNSwWaHm4vxCzeq0GaXhKzxLslpGYl
uWBd6v9VrHPvDXMaJJ5oCjgjuj2WH2ZrHCzXSBxR30mqKv5F5yKLrjVDshQqZBrXiO3EeW8mlSo/
9b1JaYbEpHngrkWgAyRcBRrLyqyfWO9EKSSpPk8+BvBKywMllL0rhUSZzjGwFnp4q4fbjIUiQy6L
b1MbDveK1gQnwyzqgwRx7ya2eVbIeQi0Njj9iVt4xAMHDZ1uiH3YPTN96C7x62A4MmTaG4r8l8LD
IohHu/fl7YUBJCqtcYZy/izhNUXmAUgiTi9kQc2BIsDOUIRYUOWp1OzU6WW1KQcjEdI1SFrNS0Sd
nythhg9a2ztHyJmdiA7eAc4KvC34wq4vytYw8dwD0ox/iN6dzElOT0ZpZD+lPMweBjwj64OIdWdj
8JQRcSDOv3RYViFWBvFVLfsiuM5WM/o5bh6+4Jgd1d92h1l6HIvbwVborAUrnGGtS7xBJOVnonM8
p8bp3kZIxTUHVf+f0dfpnTnlmp+bYXnfi+kX+L7MD2ezuBsqtfPauuzvXo/1dgJMqrCo+RE701Jf
h0F0SLD7mUP72pgVNg+hE4FTF/KptezyWZ9M40I8doQU2dlPDArCebEY3vI8Ay6kOQNWfO2omfoB
Oivnfg5pcneSdXDst9uJkuxS1udJXoTeV2/8NNtIMBqVelXCMOvcKByD+GstQwQeiqiJf5ZDcKSf
sf06thM9ZirfNA+pVL08mGEBs3RseuUaj4Pt12iMngIV9HZSiN5/ffW2m2qBLi3Mar5uKyIV2AA9
dXwHrmQrxo8+DNqvhMpHowACX0cvfAoJCH8uU7nBXFQIbE+2oA+T6L0tTnh4m2dVDgPTayNkNNxp
rKx/06JVeBWzNrFdWc8t+6yVQZV4+CtYX1RaYKFPwSwO/HEI4WEiZjnyNpVW6aaa2gg/6jCWxxu4
VJ9iKOkjTtclURGCzXp6lprBeO/UWEBfsmJqnzNgzr+VJM2/Gs4UqheHirZzlUP8HR40Lkbdy2ng
8gg5o/qP2dZGc8bTZPhuIdc43VXoNFmngOrZjwI7phiub9bM51bLsvOsDD0dtLo0rOvCtK7OipNM
tm/2yLPcS13D8x4if6T7hp7FjidLQ4d0CL48wSkqR+C1ChHVcw7RtsS3JBeJqwK4N/zYllrVrXWn
/tQ0kIR5nm0gAMgtWopXBh0JOUL9moUee19HLqFIGbiSY06qq2dhqvwY89IsAY43GeSOVEt+GXEd
Bx4vZ/q/kA6Sfi5ix/kuVTa8DycssvtGcYL6UhMdlF6mm0107uCo/0pzJcjOnTG2H5W06hKcKOJy
dAt4cplbap32MMzzMN9rlROFj04q2b0XgIH6bgyxSewXWQiC504630fyNGS+jcBO6/VyjZu83gXl
Py0OwRgslog2+kocpBLcZq16sJ0s7T0kfybdTcZQ+z1nef6ctq12j9tNOZzULBwb17KSUNwlaSPf
YYMqt27n5OAmhkL6RzURo7SV2nieBke6S3s1+9XVjfheF/hlwBf4iJpR2QWxfpcFmvNpSrUpOTUh
Md1puXNh+5p5UrjRnPS/WXTxmGjdrLzHdsE0T7bad9kH/Miwle0hZNa+UKXpcx+PMHTyrO8vUjLF
2kkP8hYtgyp2nhDekgSc7SGm72DO7Sm31SS6Fp0WlB4Gn9VzlkEkdvW4Ntpz48xyemeZgf67HCtH
+GRaEkiwqNFTP+tmeG9jagRnIYdV4amt3sV+0XQhW0CWxnpyB2VsPgZQ3xc39lITD3JIsO22RWNY
/iAHWupiAAlRe5yl9s7ss9m5o5yPlOaIJe+TkCKd02AOH+cycB6bUpc/TRH9wLsqbLPYzXsz+0Lf
KptYTT2sT6K17fDSWFrzDBUEMlQFw7L/GarzoPi5IxSi9XQyxCWKAdPncVOn7tyKMvIixa4G3676
/G6Mlar2uerVj60SGfM7RxqbH3VpOr8sHCKk+3Hu5fY+ikJCcimMy/shMiP7FLbJAERm1DLFhUDQ
PtWplkGvhHotXSYJjTNYiYHzBRu8cfiEwBdTqSbscM4nT8lTSaDSfkKeNW4+zGrRhF6XkQ/eWBUV
GPrcfgvQjjMuejFXn6uyFvPB9bx5fLg2aY5zuMHh08hehWgmqt1dsYhsoY0F7SGUk/5kG1Q2Y1Ho
rkNgfBDLbJ6epVwjL1RK+lLUNlaxzCBHuIK30InDBNJ6K8naPSKZsxfCGzyon+x8G7V2ygDQDHCq
XeMorD6Q4JfhRZaHIr8TaZGe6qxtL6KUKw+q/2EXZJNBL99GZZ8InmAX8N/LZ5VepWG28ZDe9DbO
Jl+gwyfhKqxlH3IpmevfqpJya0aaOtDkSKPpfTHi0NNHk6K405QgJGEUo3XXWYuj7hufYX4alEWe
+8XMBdbNy58W6FHeRzq2r1JmN5gOKcGHJui6j/9lFPCmLDBl7LU6hqPVs2SmNiWETq18CU3kd9xl
/T+vj7K3hf7gViiSw4ddl176ThhdVaDroxvl/BCI6Z/MmjBtjrU3m+UuXwIPi/apRZFx3UPRk2Fu
kClMkWuG6tUX5NEwDiQXH+yj5uWm7L8MxcdgMgZubNM1bOm8y0jCAkYo0WgLu9r64cALOmco7X0r
S9P8wif31yoOoUhJgAUOotAtXHj5AcBKKALRdsDG8+UO6XvLKMsqwI+1tcR4yYvYdFxNyE51sqqg
CFyNaqr1ocZx7bfdVkrqtw41Iez9AoikWWrDvW4j03JDRTLezL7jx1EBo6vKxtoK4SNJ4miNYXKy
wkS5VbOpXyibSJcSk7+Dk7JJN5ahlkEWZWlgWKt5QH9joqjAQuC+CQMrV7J3ZmGm7jDQqHOjgFpN
2cxHjbO95QfWQ39wqWpvOGAtiuFILiOdjVeycYIMyw0xCPOiEQFeWmqnX9C9nb10iC5KdGTdsr0o
EQjAZYDUDzDY5nKwtAHfrwo4tpCM8gu+SZIbImfnBrmWpi4OGvJBtr43x2DOQODTJCSvXWbjr8o2
3mVyILWgUEfDCL72USh5uGYEbtoO+WNXJfMSaVcHFc7ttcFX/v9BKXO+HBQKJW2nJMbsHbnii4FG
8P0gFr6fOFRH3iQ97CGsjfEYXaq2m1cVpJbobPhXt35UCb+pWTzJQVofIPyXnfiiYPtnlMWZEBl0
1M6WZf1rFrWog80W8EGUMdWPmF3m56Y3Cg+FE11xyzE3L0k0fJeUxjm9fgPvfR+JPcEh7dct26uK
uOYxYExveJen7xIk7p+t2PhPo1D/Zlk4+bzkL78v71MpsHhPbj3le9hWdceN72R3r3/L3l5cMMgA
fADtbqpudo57DLx0YIIi9kZEEk6q0umnLK5R9Jkb89SXb2bdsnAL4gx+0iIdu6akWyWIIpCPkPPy
YTi3MdZtVVNHPl2N+mrNVuz3ejIdbP+9NePioplNpZT3bHWvFVX5xygFKYGxCb52aqp/oCR8pIu7
d8gQAYWjzntFU3C1Zr2ixXONGO4tG0XuAaFSPIR7xMdOL49EaPe2P6ErEM9FTZCr+uX2oJ5A9xxr
jxuJdR+7Q1dhwFenEB6QZgrcFq9KENFldk61OPz+HzbNH6ALURVv9mrsMqb513QArzF0tbymai26
8vp4yqyWqHaMU8kjFZafXx91Z3JhPIBrAmRBl2YdO+d5hErXwD0tVbH9kEmILwhLSp4R5T+CAewN
BbKCBcQik8VchbIIhrSEokzuPOup10+4vyhaXvgdNmkHYfrOxmRHImxoL4/7Bqii2UGjjxnGa2qh
PMVUGO9r5JoOipu737MgZxexRpr/qwUzWqjGnERUjJoowBU5CF08O6LPbTceXct7Q+F/zKakqYpw
4mqoIMWPKIW8dgtaNXmcxsz4EOTzMLptOg7xQTq1M3ncJdyQYHygAKwhfugQaE44oGSumqnsDVoU
nzWlPiIH7nwSZ3nRneRU4yuwujsmM51L+qjJrcyk57Qpcn+UcvWKxvhwkEHsxEHIQIGzYY2AyG6u
RgGSUkxTeBOp2v8K0f6Zeclqhb6+Cl7XRTPMER+qwrL+p02FXN8jkJscAYP3JhVmCt2Exdp4I26h
9JqAOl2EOMybE7jNKDzrUnnEe9wZBSrKAiwitFU2mXA7lyO5Od2RBIWCe2cYI8Ozkso+int2x6Ek
im6QszhRrBYPRMbYmmjbwZaOFcyas/ApgxF48Lzs3MYAHrG8oitiLl2sl7exYqemOuSSdFW7vPDo
0TqYxisz9S+hvrOrRPUiHAvehyDHDsKgnc3JPW/+YdwAxVing6oRyX2MdPYtDgOk6gwpOKH7b/td
OEcHcevOVFJe5r1BfATf4DXsJNT6QSUtwJAZ4YL39WApPyHHJQej7EQkxCP8RIb6Q85+OZVzLOJO
6oLwVtq4lZ4UEaq/jdR0UPsZs9o+Q1ipxmsZUp15+y35/9hYdAaBSK2xZ1nR16WtgtJoByp/TpTW
fjzNlT8WUnR981vGLWwTtqIrC35oFSgMShNn4NgwKahizHSpeBRgFMP4jHuW+h8+i1RjaUMC+9r0
BtI+RUg/sELUDMMO354sMu8mOKi0leNiOBKF3tuPtKkoAIFBhvS+bKK/wvKhNpxaipv4lgrSRgt9
Jn8QgeHbsXTUGtvbj0sZDayeRS1kHW3ZqtLamTpTvSuC8JFS6XSRtOHf11dqC6s26RTTk4aStGgp
rR+00qmNwaQecKOeU50SLa0/oBiVe0U9aKcxaYVPnI7HbSKZpyAeDJQ5pzcDYfgNizACcnnI76jr
FmgUW10iB9R8BjkX10wTykUb0OoXYTMd7Ja9SeV0L1KHCg/AZmdKsSMnBWKqaRa1d/aYTJcxteMD
VunurMJDBj1G9w/1llU6SmpAzxgGwU2uFNWPStU6l3M+uxY0eK+Tu8wfEBTzSkRo3Hrq8g8i0N9M
XlpmFTYIYHtk2zZQyHia+iyUqxgqbVmeY0q2AC7LwQX0kh3M6t6poPLI3QkfHuD16rxHeKxXXVOH
N4CrmNF1k+XW41g/T81hM3B3KFjeQOao2m3yYmFpkW7AMb9Buk9OKqpovjbG8KBj7c2wVdRVAFly
OCh3wk1ZhcmLuJjmZEoOx76rPwGcsb4iTIJYgmNG5kFotMzQKt1fUmGGA3WAjsbqhZU43ZZeIOki
ZW1/lmW5c+eFgq3WiXSRi8r+9fq535lGxmO4Pxi0zbGXpS4JVRnNnK6a8wjxYbV90Cj0vQeuFRzs
jp0nD/GYZagFOL4h6PZ6NcBZWCiPAAsS3yDW81FIcAqEE9Kcf6CnyQWBW+vT69+4E7XAT+FFoJYB
cXVdsZeNUqsQjyXNUcv5VKtVzP0mZ09a38ho3CYNTbZOfiqyfHh71ELrBflKCCtLnrA6D2OeS5wS
AwmEdhh9I4wiH+fN7DTmh+7Te1cNexSTzUWckbrU6qppzAklrwzPerrVunCt2BxPlaqM56QwTdj7
mirOnVlaN1UCeOWXo+jMe+Fo3bc3z/YSGtIkoQW0fa4qyYjDTJUwzwi6+jGS0sajW0DfOg1+pype
0TK+SP44wjJ7feCdK52BTYgxi+75ZiuX6axNlUk9LspV5xGquP7YVkl8en2UnQNDGsuNjsYTT4e9
bPK/Hv4izARvFP0mlRLLZ0XuhrMaTouWxqGG7O4H/TXU6i7Aiba3Rlqpt3asTN9R5sy35O6oJ7Fz
Ohbfa52MbFFY/cMp/OuDQLhGVbOUadNhyH9C2w2/qNB3LhUxx1VPijiBQWgU9KDNrvjy+mTu3HYv
xl6dD1Wb+lqmaHrT07w4IctlUUgidef2UNyYuT3YIlsu/cLXp/BP2X8J7dfVxlIkzdRIiEoB/Awj
ABFhdk3a1P5GWwSPyaFDzsptAEn58hSEfLmTaQ9GWM6PqAbmR4CWvb20SBbQTETiGaGUl3sp0WdW
H8PHG08/Wv0WHeJHE1xG5era0H1++1xDcYfjrhnArP7cH3+tMy2mUXOAaKArVD0XVMvOUYJuNSTH
2M+U8c3YKmYapZLlXeGq31QiHRSMQKdO1GJip7pFut54iaVLfhSaxkFXa28Hk5ESNZJgWxvzdjUS
wRBpeDVrNUgR4KJB9GGQSjTTow74zmCFNF3r2AxGH2xW+vY9TPSxtPO4FrYxD+XzaTSQE7zJ8WwC
OxK/5QmpG0Otug+JlWQHW3hnzyDIglkQbyh30PpJUQbNnjKQx7e+7tv3qEbp/4pwED+qXuqObtTd
sRZmKa1KcwvKsw36152JkE5rGeNDEZjGVQG8d+0M6JWv7869oeB6EJAblJ82L2UR0K7TFK7VqO2j
d7M0zGczzPvPiSTUy+tD7VyrxLjc3PBY6MWuw7m0GEy5DKgSZqORvB8BBt8BXvkP60RYysypMKd2
1imgfCxseemSi+jH1LTCawEfPfZdox18kLpzAIAk8NySzkCJWR9tCQm5JEDl4TbYsyUBXq6s+lQO
XCXnEbhQ7Gl1nnQeXDMwY2phmb+CQkfgN6k1+bmdsf0mNSknEK6Gkn5u8pH/JGoHE3MUqW/Q8c1C
/r41JgM650AgbOW5jahVh3bYaVSnpPecyJFiHy8rNnxY5tpv3NKH5CwbAQYEcWuDQnp9FXc2DC37
JfaHBIV59OruBJnWOWMOkQEZVXGC0TWdHAQnn6JmeP/6SHuzix0pAEqUNEikln//18Up2WnQ1KjF
o7+iomwMgvVij2Z6waOhxAEwzz2tC0ecHjFYfH3knecRYDWLSoV+4UCuvrGz2jrI1RLHuj7JTwnz
4Yo0HS5JG7ZuXsj9wZfunAwwwQCEdF6kbfcIdM6EaROo8c7Uw1NZBvN3kPXOQTi+t3J/+OJLa3in
waFG0QweM74FM/y8pFeHj9KAMBnCu0eR/95QYGLwLwJzS56/XjrqhEYYyhQUarP0RRzWZzgimZtC
1j9YqyXuWyVukHCXDiY8Kx7zZW7/3iUTpHtZDXBn0RNpuJitJr6rEiJWnlMG8Tkfk/wDNNMq/A/n
YEE/oQdGALdB44hBseYwsRk3AuQIX2r8kQfjuy6wxMfXd+PuZPLqoOBHBLGpI9AVAEJsGPHNksIE
pblQ91Ab1b1JKY+C7L2Nv2xBatlULDaPXDv8aaxPMdo/U+6ZcGV/ZkEme4YTTg+WoIDy+qf9MUVa
rx7WCQRG8KnZLquThpeYCU4VBSBriIzvNB3UbwIU8AcZhO43o8qjz2MmMOeJrTrqUWIP1H9L0F6f
bIg1sid3ljR5xDs4wFq9KK5oEXSTaze4MQ7Y67bnLrH6n73R2BWAGjFCcxoNkfu1Whr3+lzoRzaN
Ox0Wagd8CHpG/GVdnuSt6HUUY5Jb0dk9DXUp/6ci7/1VWknde/qs29R/anX0Z+DPX7TBbuaDR2nv
LkEGaCk7LczR9XloDHu0amHB7J+N8ptm0iMu03A8aCvunTr6l6CmWLlFAfrlqYMk1Pa4DC4ev1MB
6DJuLmOcf3GcUdwBfK49BzPuu9c3y945oOi6IOvpYG0S7ZnMswl0Wn+9Jf2CcqQ8VmkS3alZ2x0U
TPaOgb3wiQnBKD6t84M5pEBBwAWeb5alZ1vSlZ9ak6UhumZz+TA0xZHW2N5T5wAg/AMdgCG4ms7I
wQ7FNBY/+KiunjgSk+fEeE1Vkq27cjW0X7VGmk5Zxt59fVK3C6lRzIJoCUliB8bZaFB7ypKbunWG
7IS/9wAA3B5PNsbF3tjhlipyIzrYPdvPZVDyeOiQKLltWu2zIIJJEhxhpaAt7lRJ/zWYqe5lc6hi
dJQZT01QGr6KsepBXWgHh8fInMxFrJqexfp02JOh1fGAY4teVul3oDyZ4Q7xPMNCxFbgBCUZvnNS
p4gPtI40cO8Yztegacp3Ak8n1W0IYVWv6bPo6OrdCvTQ94JasXBHtB0QKfrnqkpSSD5jJNZXUIIF
XXRk1APfUPriNwZjpQFTQkqemqktfuXhTECkt6r2IwX+Mbt0DvPs4JHbXib8JvRtIPuSVVJRe3nM
lXIspawjmJbzrr3TeuRNzRpO4ut7cHuwKSuAHUCeYE+c0SoSQFUl4ZYT5Matl1I78qosllS30538
yLRnb/ORwoEhphixqG69/KZOyWO7k7ii0yiW7vPMkF1HzsYTyaR8yWVtOndhqd/ryPschCq730ky
BdII4dKNNxEUGpiPHY1+0I5QG3owUPX/cXZeTXIaaxj+RVSRwy0wgQ3SapVs3VArSyLnJv7686Ar
zQw1lI7tO9vqAbr7S29oCGOSgubS/Ve69ZCrnjbsIPDIN/2WRuvSAiYluV4UF0EMmSXxytCRdN/O
pRI3uDm0vzRhVz+mC5KtO9vm9v5k9EK6gqrfivS8zp+jNDJTnS/40Ghz5815kn2wIit2l2pMT7qa
xTsxz9q6xZiq0t1GHGVV5rn8poBp56SpVgf0QUufE1WMFRzguhSQRlrk37FlLFo+LiwRb6lsyKk5
E8s3K3M6+2DZ/VQF0E3m9hVxN9gvi2bDno3HZHw3aIuwvw7JKIkDPbO0eF4steJW7MFv+tR3hnRu
zWwKT/haJ5nbhbPi+LGO/d1xapxOOxQDqHykXMOyc2lV9BoEiaF5Hs0hFVhxhSaqX6oSPhbZAG2i
shfzK9NoO3LluClX6k+lP4d1H8seSP6hhtQvqtfcSlAVHSdJqw7oLxXJoV3gerhW3tIzi4iLOFro
+bDCWzV0xgYGfxIPnVQQiIDD4WjWz9qEbpM5fDfgCaj+aEwWE852yDnkiT1bXtktWMmqhmhhBnZS
OfqL3AkYJtOQmW69GIPq511o2ke1T2LFzWu5mDi/sV4/SGkx9cceMfzmTB6nfS7KWu6fC6grtd9M
g/wiM+FP3D40h9hfxKhor/ePwNZpW1U7V60zhrjXe6JH24HIxbh9TiPNp62DKyHp4akZhdgJoptL
rbYl3CdIHl3vd8GwuknMnHG7sxRHLrDWQ28lfOxwpr//UFsna10IR0DGmzd5lwF5fSmSgbkmIg+a
27dm+koRYp7EZIvvRiPvQdW2IgCtYkZjqxzwTdIlrGUAM9RAmy6s0nClMGpwdJQ4Sjs31taTwWCk
R7wyQm/0omSzNxkj4Nq+yGnrjYxj/V5phEtHbiC5n/eExLa+GaMpAJv0fwm7V1fGFOroiNu46Gjy
Up+wU2r8Khu6157Z5uH+R9tcCjEsqiosI25EQCICzSCXcfpgyv3wGCEP/qDUWneYZ1P/P3YiCTL5
vwazVrk2Uyhn8Ot5OvEWy1I/SF2mu00Ut4dYh3/090+1NoEYTZpr9X2lFC1Mc9LiGiHluZiQ4ZPG
KT0jIxaG1F8Ind9fbOOCh8CL+hztkd+CVFcXvK7MCE6snoKanXna4ti9C1ekd1FoqE8CAel3lPh7
uIjbao5xGnBbDcYCBZ22/vs/egt1XqE4KpMqFJOefGdi0xwyXWlstzUmrLVp7IeMKkzwxLBZHfNz
JPXObl54y70FrsT/joAwDX2kGy9/hCW3XMmElgeg1BbdmrKR3knOiAppHTf5EzosdvEawQ9u0b0H
NunhcFN/LmS5IPQm6LXsfIqNgwpccfVPWnufzHcvf8+kFOpgJhUC2lOFEB7ii26bVqprxG12MEW4
R67amB2tjglw1NlktCXkqxfgNCNgKotsIlZT1RWzM52bfrHdtI4tPzOa7GxaVX3UoyU6ZMuS0oft
w4fFxi3x/ibcuAtVEkdwrqSN/HP1Q5TBkJPCpkpL87w/W6GRfHAKPTzeX2XzeemwMldhoozQ4NXB
apkEIoqMd0hqr1AEu3COeDrrmJ+jkNINdhlYTo0YACWC1xpIi0QdGBed3vNOWrVxb4FNouPEcICf
cv28SNlVlYXww8M0T5GP0h+XiZEtHgbbe42grU0FOR/JOXr2JHDXm6rG0EytebUZ9q5uATDCm/nu
71KSjB9mZA07cXTjPsGxyFjnkY6KdtLVyS6UahFSk6QPedWrkqc7TwXy07kbypH2Yyjl7rUY7Hpn
/2x+WSAr7CGmIOvM9/LoFF0SJgWA+Qc9bLTBlavONmDtqu0PcsT6PVyI9HOV9MbZiOenEWV8Sr1S
Dbq425P533z+VYgIWhI3uHn9vlWT511qPq3RSfCE43x4ZLrVv5h90p8oxtsvdB2mvfC0sSySD7Bh
ibmwM67bY5EQdOjoqAZKOWFIWC12rHgaKqbHFipA6cHKRz6oq23kG++fqo2VkVFjWrj2xvizrlAa
tRV15iAyJ9ANYR3VuiwDZ7Smk6RDN07R+sFcptzT5dq4MIDMrrYrK+fwphuoodBixSWLJvg4HMHI
5AdzoMdx/9E2jiluX4xk6E7Qe7zmhUJ9spkTohydAl31pSaN/FbXjh108J0NvPE8uPTRhubCpTl2
nTNFyxIDVeTWr0FduJPWqi8iStWdVTYQNUgC8zQrGJGFrit0LFgNgamKGTSYlY3eKBrpNVXsjrRw
jBLJXfra1J9lOFkrHr9uEJ6Nuyp6amjspH+fu/HpuIYdhC/YtFf7Bm3Z0AplET2EFIvHCgWGz2Nm
GW5sLXvSghvPvfKHQCUT5dZsZy3q/0g3SO1zMG+gvM0Sc9XSCZeZYK4o3zu1WBovVZxGHOp6CT8m
q86FV6bd8N4Rrfbj/oba/iGkxERdeIs3c027GeKhJww9oDcRYiZVJR6ut1ri0igL4Vx3yrGL69lT
E3X2i2RSXTXUzZ/3f8XttuZtoDrym2N+a7I2N5VRY/0rBb1co+/M70EoyjYRHTaKnRO0+cBsNG4I
0gy2nHr55uuq0OMhMqQgW43KPC1qUs1NKg1X2Bz0xBmJBFWcqliWUtcKByM+FkbUPqCBDBP7/mNv
BAnAjjwvjVFoJ2iiXv4WlnMyYRgRs7MuBrZd1ebHFJ23d0VUD/+lkpbg4LTor3PezkFfIXN9wBxU
19xyidHouv9rbjPgyx9z/WIUmXi8wBhRS7l8jQ0LRa9Rma2nJq1HL58VG4kmyMmOHb3U6IL9/VVA
vgewlROIfiJyUJcvo+lqrR9QvntA0Rs1CZ0y5jcy+jvmDeS3eVY77+ahCo9o+a0Cd5LzwLuQyp1b
4PbiW6HmpHwQ1q3Va+3yZ6Q6mzEy++ghMyxxLgxzlrwlT7p+Z53bNIg/m17FiltktHL97SthObE0
KrBJ9AmasJWCyzSq/rgYZuwiiiZ9uP95t87Y6idCa9nRicpXaVCMqNCiOxO3W1FLfjfV06ldht5F
NsXZ4V1sLbUyvgHP8HiIw16+wtIeotIeuVNSQ0rciKGeH9kLAn0lQiM7JcrmWmAyQQqu/i2/xRj/
uEit1CiLssyiB5HGHVQ0QJFGJ09gy4y9cdvmUis9wKbsZoiy7pw/liozAARTbKJ3m8vxB4Rx9M+F
OQ7vMPty/rn/sbY24YqHtla8jkk7/nKpLpQwtzdT2Fv6MB70OpSOVpYXO+WHvbXMyo4BSkoyQePn
chmtiIwqHOcwcJJ+So5WosvieUZGI3oRhtJ/TdosV7zCWpg+D3Uj3hKYO+kJ8aky8+LKqQyPADEn
YPic9FMxT116jAZ6xW4jZvnH1BI63Tqcqg6hozbJ8H0RuX5qySwWf1hmOpddbEa/Ej1ta5dYhAtN
rCVT6lVtbg2+6CTY84tlJLGn0lH6VSINQv1jGNML9kRT6NIGy6f3TVixnWX0MIU3OmpJYZy2lnWO
bLnRvSGOzZKQmmtH2LNFgxhgb7b+IKbJOdDYyAa8GMASPcvqYn9OlWwqnrDxFQhVo4h5mPUUm8UO
j6xzbpUF+BCrjtPzkpnaNzPHDMANyz4KD9k0FMvJykepOyiiQrGzluvcfiLdn89RhFanu+rYvNOk
Ckz0PEr9l9bOizCItbb9QQ3vxAdJrrNntRENilFjgQgQRHvRHwQYcjSswgR1yBYRlsrt5C76SFUI
kzSO8Jx1OxWrN7cslRkhrK6lOZhIevVG7z9JdwLFxjkADbQOTWXFoKi6yl3ChHGwipZPkOpj/khc
x803j4B8LHSb453zfTvdoOBfjWEI1RBonfXH/HHowrattKhskwfHjJID84TJRS988YtFFgc0Ufyy
yFFftOK9hW+rCJAztFnWhqEBgfIqDvRq1WutZccPupxlX1KcF76Oypiiw67aIsBVmFgs6sjced6N
KIwbm0EnatVjh6pz+by2Fod9k+m0suOqe2/zUs6ozr8fdXt5TB39P8aa0qmdBhrxVd/sXNwbM1N6
lvTQIQYBK0DJ6HJ1x1gUvRB98oCMaOmgFTbUJ3yZaL71Ag5i1+pD9YCeptq5UIuLb+CM+pdecygm
kWvN3ElptVMS9+P5/n24seVox6yDJpv4dQOgtoqoWJJWBjVV4aJJ6KR+TPvJnxiK7ezure+OqyGX
LlUAYeVqwyVIyalL2sZoCiQmlNKl93Kn+ClrUeWmveMcmBnvTea3Ho8rWFdgpKzwpquAGadzkY82
REU0YdQjF4gShAisPaWSsif4vbUUUhAUkVTnqxrP5RfOBPAzEiy2tcK41WD24w+tMmCJXc6n+x9t
I8OhHmaSvEpPrNYvl0uFo2MDTtEJYukcam6VO9HT2FeDYOyeilMCNUzeOT0bSzKOXOeRqy8lXfHL
JSNcWnDcsyNcxur4gMeA8Yn5U3R0YgTeMmOSdg7MxmZZh7xMaCBk3fbvqlQb6WAgkZ04KiG6nz6W
bV59A5dtegvXpGuM8/x/3EyAk3mzK1kKmunVzZQDB7fMyaF2TJreawfVfC/NJcXz1OUeusvCm+r6
r80b+YqKSUMeNQqU4s2rRU3kGO3BJKebjArRx4i+q+WFHAjr//iEazZCjkpNCgzu8hMqUVehWrdI
gYYptcvUJva0tLL9VRPvVCW5dLi/SzdyIDr/UHpWJDHN7qv1wiwsUktMUtBmbf3NssveszNjb6Os
f8ol+G1lIjNeYGRIV+z62EnJsKRWZktB3pXqaZz70quW0va6qjX+/tgxBoWfgxIEV4l9dcLnaXb6
3GEpXY2q51GC8FFozj9p2tgHvD33dOi2jtwfy10TSlMwzCbzYWr32EncODaU06yVwjfiXD2ATtub
SWy9ScBoBEeDCYd1rRgitLibrXBygllfRheJmeoBpVfd6wdJ7GB1t5Za2ceQnVcd/Ovm1FxD41AQ
8Qy6OVufparPej3xFnvY5Pd34e9p3dUGYYesADSG2Ld9mK7lbGVWjCdcqZZnE6nxHlBBOgY2w/vn
SQ7J68asdbIDNtbpj1bv29EdaT0DVOpnTqSuzfZyFqWGmndO8Wx+lBNnEZ9QOtbFQcdHRvaQpg8b
v6gW2XjBNE092WVmfE11UY2eATbnMc5L86NVLcZXlF3J3U1zybV3NOWs8EiYr37UuVYgEDrY4jmk
Foq+2ySeswvvA2evZAJY5k2qEie+BYZddkcptB231oHIu8j8C/t7twxCPsBijb4lmJXMbm6Msh7Y
bSmPXpjIwz+Zmo79CYk14wv9OIIUFQoq+VqMDI0uKVHmDlY3gz2YrfRXQeuc8dj9j7GRc9KG4O+1
fiWQrPvij5xzMc3UTGo0sGM1Mx/zMQv9WUFpfZ2CUXxQNEuARH7mUHx3zu7GjqPpCnMIgj0iZtfX
RKeQQMk48eKHYVTHkf/Cz+OOfs9sTK/3H3KrEbZiJUhxUQVlvTW2/fGUopYEODNNCiTM+84ztS0U
MSmbya/ZgVI+Sy7Ba/Ta2NTf66X2hqpa8+H+j7h9XsxcwKczntCZPF0PCQqcEHujBJJYiNrxTGC8
XthayydNZMtOqL6950GNr6kBI2xK3etXWxR6aUUm8/iR6deZ7FY651nT/7r/QFur2Mj+2Syx0WUx
FjA8dUn6jqmj8lTNox6gyKvuYb6U21sX6Ss035hnmStA9irREVODyh04K9B6dv9BYWr2lg3TYnoI
X+aDB8SaFjrKGOI91az4jLvAcpoTaLHJophvkFeT/9KxdQAry/GnGRuB88h2/nz/ZfyGBl9earRZ
GTmhG0pye9PfpF2Tq3Y5xg9IfncPFb2a2ZX7uPg1SHZ0pqxAGlWFGvg0l9FA3Vssn4olGw91Klm+
MVjycbB68/0Qm0tw/6dtbDymNUhzMK5hxmFcBcm4X5IJXxik5+1uOOEw2J6NEHub0lRy/++XgjUA
5FelXkY16fKc2ZLNGCxHVkVIvezLeY/nQtmEh1zLdkWMNrYfcHSYGIQRsJzXs86StABEHPloBOn7
baCFWrgVbcbsFGr9+GaiGFt7PcVr5DZG2L8H4zMMLpAm8WbS1hBPIkL6YtK7QQcSRrfHnxZH/V4D
8cJ92YYs4yKotkzHOJIFrT2pajK3GbTuE+6NyVe7LcbY1Zhln2d1SnM/jUJlbb1U0zfHAIzry0bf
v9QrFtvXzAUZ+k5S0DcrigkFTCUyagPylKy9CWYwtH/zymjdgRjyaxqr2HYFVgQmA4k5bTwV75CQ
bnSVfGzixdkDKW3skBVSSYVNN5qR0Prv/7geJSZeWRejq1LYyeCp01IeVGDbHyat2sMnrZvt6pis
SAN8JJg4YA1ytRl7Jze00KH8W8r0m9Jr8WmRDOHZhdb6qt3JLw5sCB83etlNSjHv7M/bGgY+IA0H
xn2I8TDAvHxQBViF3ec0hlstk/2idYQPDbnxIsfBWBheCLDGZk+aZ+uRNTL81b0V2a3rQxGNVpFJ
SJ0/THJqH1rmL4Ewu3U834/haxmGM8ibsAhPcV3RV2j6Fojw/XO5dYeupKU1T2beQA/08sGRyhln
J1RDFLxFxr5z8iJgDBQ6v2a8LpT/HBpNvTsw+AgEqMnkjLkTQXFhjC4d2lJXX8Ystb+oS2n80sdq
RMzLGmjeL6O0B8/Yel0MI4Du0xva6Ms0OlA1qw2DwlzsBngIoDkEtxNywJrmlemKJFEtuDvL1J5r
M4rlz0rS6fbOK9u4XsBSs1PBBIGrlq9ShjKRqYyylvREc2ZvVM38RS9F/deUDAoktiOMgZWpel2R
iSyzOrTnpWCuE3n0DcmJX6cIPTqvmqtWPaIVXn+6vxc2wimb34KcBJnmtisS5eSYWSfCQMtw/fRb
qTZPXTHMzgEwkvPRZrj/+f6KG9cLCBj2/woxghZ1tfk6JQR63kVh0HIhNiTVB6HRL5jyrNjpnf3u
x15dL+TyKIohorcOm64CkJE1YZbMQgrGyZSe9djJLZdidJG9pJ6m72y4BRMEAFcgkOuymIMsVZLv
I72b0pfKun3Db0BrXNh2zs/QRAnS1SVTeTay0XjBUWUa3U5pUsVbFHlCUrmQ5O7YDlJpPMxqTdfM
6uig/1Q69Fw8NRoncoCwjhycGab2tR8TvEzVeQrB9mVq/dlIOpqqFElxgf0MpeRhGJoBCELYi++M
W5BKUidJ/zQoC8OltnbKF4lJaeDQz6JgEZLuvJKVyI+YlymKrw+6WT1zfU/iA5MqUNZ2nxaLHyo5
uO9Bb5YPOim35Nmlk0HDLUqpPSdZiSa/XTZK7Etqq2OvhqviyYGOmn8g9QfQo1YzWhGt7UyGh9+B
JbykV+Ue9+u6f9/Ioi3onloMT+Nc/tzDJfnYI+vUulIsDc9J3tQRojNcyd4yAeGsCsf+qGkUVAC3
B+udBuDti610lQ1wBvlIP6msRj/GTE3BuS/ptPjlskyNW7QDwy7MLaPWE7yXwV0iHJncpgxj27dj
0+Y+KsK89zHwSXsfNoScI8iyOBBMpiqHd6JGkuxaWV3+C1MCXybEutMv9zf7bYjB8xOKuw3TDZHP
65p9aIVhM/szAplm8kFIavJPjp78US4GtIonYzpitbCXd20UOKvTKLueOg5O8XWMiQXFjGG0ZjCj
LoZKkt7o6Fzp1WwwkwTg75paG/3MWw2vM7qTNp9Ejds5f4SwlHU7r+D2vF/+mPVq/SOdQIaIjyNZ
sPuzIvJL7AgPldmoh0neddTbeNs4KkLXpq/FiPmaaGmZBQdrVPVA4eb0gPfLD71RxQXulYtzXDgo
z0JDXez+N954QMCzJDFcMuvAZL1i/3hAmHki6YtBCwauzVNoyo2PtAHcjHFPM3ZjJQpzoAL8xVNe
C4snwsRXIcV0pweg7jfCSF+FHMuPTW/E/9x/qJu48FtVD6COscLYiA9XDzVKST2okRPUqvS68Fof
lLH75HQJGoKLFu0Fha3lVAZrBASe8Gbsq5R6BSwpxeIUv53DEgvdI5lQPCcNNU8vlj37zZs3uU7W
1sqEvBPY57V8OK4nsRHKCxi90Co+h4MIwVdJWJzW5SLtyU/c5DDrYjTskEQgGt00WjEIjIwcWcHA
yJIkPJfgiAwvL9Xi0Khm13vL3OC3N+A0EnFLxvn7rl/KHbG4rRdMvvebBWkQeK++56IyjsDW1Aps
xtbP0axb+WkAUtuQ2+flY80VupNZ/Nb2uYi+PDbpjIYrCBXnTUmmc3sXAHucIM5sszs3SpcvvsYM
DWIwXIwBUBX+J6WSGHDgnL7UfEUM4Y+uHNVAWD3k5djOos91Eo/gG+ou66DW52Kv53WT2vEzacAw
1gUGTK//6vhK9kL4kTCCbYAxflLxA/hpDdpf69+uqyB9CFUM6CdZ9+V5clTYaihm4/daNtO3uphN
MFYzM/4IhaTP98/u1hOtNDEgfbQfbg5TpTljuDDPCFA7mQ7kxP1jUieqf3+VrSOE0IkDqWiVGbo+
QmR3RUGxwq5Ox8zL8PU50V+t3dChp3p/qa0DRFEPLgRuDpH0Ko8zxw7HRVD6QaeUcuRaxqD9UxO3
P/R9EX7NQSXEWDdFLalrOIHgMxmbzDsVwNYBAqiH8thK4+ehLz+ggkEXpl+zHczgA1c7UNoGkMG6
IaWRW0pygBnp3nNvfEhaaZxaSgJ99ZK4XHPGLoPUXDUDShrbL8uiOWtITgf33+5vyOXVQaXCIk/h
cuJCvB6r6a1iS6mMPV4Ei6zu/GrpxvZAfpF+LBAUEIeUQtb2la7pBDZYJhKe+Ifl7QsKpkBolsSo
Gg8tc8n41mLy9NKHSJq7QMSjyJOVRczvHGRx4nehFVf/iMoQ0uPSI4zlzY4V/Rh0vSDHlsrliNyu
03mygdWZHkoYhvU47mDc1SlaHtRjFX4RpZX+sPss+4gLtmb7KPvM9lnV8TzyxrYZvsnWDMZk0sfx
v1Ho1R6Ef2PTrwLIQD9WQQd6BpdfRB4H28pGTNgsu21Pihx1x3LQpGMlsvJ4/7PcJDP0QxjNEeVR
NSQwXi1V5nPcmhIm3DO5tgcYxHE7PU59mC/LyVALSiZkxA73F71tXK6r0rFk1sk8/gaFQQs3qw1k
EwMkeqQjdXlJOcD85mOlKMpDQioZeSUzvedpaIz3S5cVzxINjffCzNLAHByIMkJXzW8OcrzxTj23
cRwM3jp6NdD4+XVX1wCBy1jSml6AKpnVf6FkLB/maGr+n/dOOQERR6Ugvk6eU62zRNLYTiBVaNSl
CARVXpjHevtkQWjog1Tqqv+aNENQ/P6737jlSEXWAEFBsJKnL/dWq+Zt3aZDGABMZtTjCMdfJif0
ZjMtD2NayQ9iyp2DUKLpFaPev0bB8uVpP5BcssH1m/2GL++c4dnikFwafVALJ/GkNC/OedvXqFkp
+VPrFP2h60f1WOeGujOl2Hp6AHnMYxxSMlifl08/K2aaK01CBmjb7ZdVzuG9oVUyr95CrU/pSr9R
8s6lgBy9yZJ30dEb9zsmmoSzVRSGX7Ce/D+yeJ53tsMyDwN9Ze8il9eVL6mdp4ov+kV9mRZVKqkQ
2+ZnuowxGy+z/m2MWH8E0TEqiCYv2nQWDDK/haFOklLqSfQywY6ud7bJ1hXkwDlfef2/RYEuf+jc
ZhhcD6SuZdI23yY1tQALpDN1+KhF406Q3zhyYN0gtzN1XGvYqyNnRdMktRFlgAqqlUmpMH6Zk9z/
e3/nb7x76icAAsB0adZcv/syVnJZkioCULaYZ5S3lM/xLMRRDnVJ9kTz1xw32MvMw1ZEB4q7N9l/
pom2HtvYCcasDE8dQuLpwSr6ttipDG/lLlgIjKmmAt5iNPHbcvSPTbWoSHGEKYlLqQj8mHJlNm16
EL32DXcMqfrohPPwvVN1xHEJBOJNzRMdbzBHp/dslUn9kFp1Mvz9Brr4UerlBsKj1MK1s7Ex/mzn
I1rx4QcVi+VDI4fLTuJ224lYXwBoBSIZaCiSi8u1Gq202qqW7WDSw/40xuCeEhjIrlU59bngtvEg
WmguRybBZXWiSdWXebaziTdODBebTpd/7YoQ2C5/RJ02SybVHRk+4fZZNyX4aG0VPqDau+fLs7XU
yjZjQokO8U2aX/ZLOxsFO6vSRfSrE0N/wKpcfLHM6tP9M7NxMtm4YPVXljw39lV6oBh00hKwc0Fn
dPqhCKPqdelia0dLZuNkssYKiAS7fNseXmwGl0ZL1osU1fJFjkV6HnELeUl41ZGXOb35/f5jbYSB
lYK0ihkQCmlJX34rkRbCiuTSDqoOmLJrjU3yLZ+sdPonVgogV3rlxG9Lm/evUw4P2RvQUN07IFu7
dmX+4hWH2gG6fFc/AtFmq2vK0QpQ/hy/MZsLT21bY0lnD1qZuiElQOxC5isXBhJt+whGYHmYbUy0
ds7PDR6DQmNtLRGP1ynV9fU7LyHaV71sBE5M+zPqbc1VjDE7pAoqx0Wdiw9zv0iegZTQTjj+HW+v
igLYEpzZVd8EhcCrQ2Nh5maNUWMGtlVby0GfOv3Y4Pdqu+qgasMTIpd162rwS8+Vo4WfYmGFn1LH
Wt7NXRbuHeGNZBiHrRWRzCWykhsvt0VIiRXneWgEatF2WOjxfdwR4oNvIotyVOq2PthFu7zd34wb
ZwyJRAslQYDBtyxwLnRA8k1hBkVvfmuWpnyEixDvdGY2rgwUpcE8Q/zGzO56BkpZmcNi59FEgj1Z
IU8NuuFzP3/HYdNsDvefaHMxQBpMXwB4Y7Ry9R7TaPUkn+lHp0UVlEi3PKxmt77TjfrfZ+t0oMFp
MtJe5z1Xn6yVCzPMzckI6OKAzihqcZxlI9s5IZv7lKQVyjxhEZHCq6x5kgttDOfUCBZ9arKDLZcF
yj9Fnr6GjZIKr1mU9KlPqjTz8LCN3/U10Ca3nEbcnUu5QJH5798wnPbVOYzp+c1I27GqrsvnjJ2q
VvHjQGOpckd4d5kvD7be74S2rR0KewV4BYC329YivUp9WuzODCTGe55gluThaZzvlERbuwbSLYBb
iMWE0qtPqeMyNJQVqzDGh6ynGaOX6c18BH3T/x+vDxY+8WzFRSF1eblBkTKsjbpkKfgAmZs74xQ4
6eT4YdQqO0ttvTu2Jjfob9D0ddYZJ6201BBEA9mSioeB9UA6TntmoBvBBFGZtfnHfAB/sOuWgUOr
xIYPzpFLCueHwBY89MJFiNFdzBmpYwVo6g9yJBONo2LJMR6vyszX9JGm1v2teRvM+SUruG+VkSXb
vnq3XcTE3E4UI7AAUT0PWTaArBRmNGB4bRVP6izUvfpha8kV/rSehLW/dLVzTBCrSUSKGKgw1c7w
llbZGyhXxwhzyYdJ6/e6ubdblfYAsHQ+6m9bhqvQTRN9KDQ7sQIIBIOfFm10pJ9kHMoWROH917m5
FA0JhOPW5vH1dFmbZA2EpGEGOVaWsKZl3ECRLD02XSrvUETX13QZjHkqZj5k0xY57LVaBhkYg2as
OgOtbq2DHE7DcRbDm5JM+iFLLVqisR0indVg0DCn+6C7lQ53sz7138rvN03Q3JenUk41KQb+YwUT
zkRgIKL2I45ZyqM8hLj6Ncp4WrS26t0M56XE1cp4fIc2zx5WYeuFc9fRDQOyclsmDlDlUkOPrEDu
lOKoQq7wdG3Oz4rKvP7+t93og63gQr4usWXlqK6/5c/KrQJhDOfbDABdI6CKAJj6X57GM0WLLX3K
QTCcJKNwPrbtZAbTVCaK20PTfFpyeXxsba059cmQvlp9Nv26/9N0S739GmxvRESQE0R4+Poc66nN
o4P5DMIscoY30q9a/zAauSJ5mqRZzVFfTBTMLETL1CdYPQKk9CzNs7sqrCnHKe5bHKBLo0EBJMlA
A5of6loqu/rJyHQjeyHj75JDU/DHu0M7VYk7WFnzCyybXf2cS1NEx0YBwfok5DJVnxqH6e4nI6Ei
cHtM6u0HtRoi4EKzXC3/xrnTlZ7Z6ejGSYYzY6djalH6BuinGf1Bm3vtJFlaoZyFrQjNc+rQ1D30
vfvwl4XNVgHiYEKMzWOSHaXP3TC2SJRCT5/8Ac14wpFe9W+5GafZEUQ+GK64QJjOiyT0RbzS7gvh
k98yk+iQ153fx6k60LiXnC53uzZtHvo5GUM3gZMwucj4I2CH5pP6YicVE5S2a1DYybJZKTxVSzpy
T+DRNkijafjeGtVgeoka97EvNz3/Z5uE8QvSeU3/kCWNEp6jsJHVAy524La7yBm7L1mvFarpWzTH
rbdlbJXoWOqdFR5qDWD3YbKTGWsIMLRL/hV4hl0/TWmilI9jaszVsc0pCb6PVTHJHvB2c/DKSdWr
Q1L2qGBVyH62H+S8lnJ0Rpf5W9sYpe7D9Mg/ClTope84cFbvoirTZB9WfWmMQbd0Si3c3oxk/Tmf
8arxGl2bnlZuFGiKQRjfrV41whfF7Oh2o3DXfDXMZsh85IUBjykiBoUFs1qVXeTgUP1Fd0QeMLwK
1S/Q+uOfitY7ZFzqND0VDWTNk1mzfV4h4BZvjDisxqVbn8Uu8jDKP3OoSt17yFqT4rZKKbQn5jza
O2MwlxFJLD390SNfWn+JozyfT/SbxyfEsariZSEkxIckMtTUTYds7lxhmNMDJjlDeByXaviCFIzq
+LMqja9KaBiPspxJX5yZv9EsnmdicGIVXj/H4b8VZZ3hym2YDf4o5gVFBEcpLcftEytePGgm1VvB
LDfydL3WXlqaHMOjiaIPgoYzz+hqRa/NXq01WG/F3C+frbEUb6Kze9V3ipTJhQxep3/MwrbQTpmU
aP05GfryJ1SrevRLUWbfC6fPGjdzjFZza8rR4yLM5C1BNuRbYeGQ7ppyjk5YJI3O56SLZYW5V6b0
bjT00weplsgF07ROOtcxGM65fWMmylEH2OkckTnE80WiDPenMGTGGg+WQo2XFGUgUjrB50wr6pAf
qSfPKV7iP8RoK42vKPX0uY9mM/Zx6LFfTETyysE320mzPkxKWOieloS9cWS6Dl2h1etYUJ31ivxV
wxyZUJmbUfXYwogIJa81hTX7GrRpgH2xAdKqrFc8Yqtb1Nf/4+y8luQ2snX9KgrdYza8ObFnLoCq
Qhfb0jbJGwRFAw8kTMI9/fnA0Wi60d2srbqYiZBIJVCJXJkr1/rN2CVehCTGaJH5ScNQ3jimKJ1L
6m39+7Knz/fFnfMCQ89ORsm11maa/WHK5vyCZBU4fVonHUjdppjG/nLKYyO6dfQ0ba8zSzh1gMKk
d0mnvM/2seLN18JTpz+GbKEGBnEA04FMa8zXIsl79W5Bi8pjK0Qbhp20ML9qtEDyAL6qN70y3M4c
QhqR3dVEIcD2C5y0Yr9G9wUVSaDc/V2aTSApo6HBEXGBJOJHhjaAPGuz6n7EqxHCgymXEXo5tbk7
KbriRkHXPboYIpEPe0lFKWbRlbOFxl1avxF1pYE7npmxxlqat12T1+MHLZFRsY/ZXm4X2WcOdBdF
/WwLt7lFUBdTY6PrVA1ud93DaqUsNfuoWy+O7/a9c+eg/mbC90F+7UoTqGy8hsHXf1xahfgwYre9
bm3W9iHhPAAs2uZuoNrwdALUwJs5sA3ct3YV2o3zPfZX+XyIDeBsl/WipfjAxFNa3ydK12uhCUP9
bSLnyjnwbV3vhsN+lgFuZ8OtiOp4CsAEjuO1mB2gaKjCOP3OSNslRyoCmUO/SOeu9M1GTYrAqYuh
ORS5bscHUZFOc8RpstgbOoL4JCRafbBK3M2CNB5Afw25bn2V5tRrfiX1AgF4bnE+hTwW74xtmO/M
Rf1mAvnyh6bI9LvjtMZdUaIdA52xyr6lXTt+U3PHznZiiDvHH2EWqLtRzuZbKuUZyFRtUSHJsP7u
OZC7cufJev7kaU30drCn7rKeqvnH5NoTXeNilu8H7t3sE9XU9z7uh839qC8F7syFsrSHotSq947R
iU8i0tK31JITDG/yQuyR99QwxEgH97OVUzPG4LZK812FdM8P26Uv8CpSk6E+arKqk904JOpt7Sp5
c0TfOb1ZpDvaQQ6iHI/rAZ+5AEGp5D3C28LhUsKqDjLVKcWxB/6Z7eh72/NVX9vWfQIkKMIcQjqq
j4j39GN06digpIVxlAuZ8LpFANn0rdZCZbiwrfjKLCqR+7BaEnTa577dRUPHfmblzkIpuO87Phnw
wNcl/Ra6nH08LYFSZenXRUSLuedSgZeQ2Zvd5yGuNXE/TW75gd7iqEBFqhHlqayEnRZnJcU5ylkk
RxeniZp9w/A+j8Msvpq42Jh7tqJS/TQPU2MdojbS8GpIZtXc942obnSnbD8ZSAxyyI96fy2VVv9I
PaFfAsvo5OQbA/cXv9YZLxT1nNq7ppuAvfh9sQj3lQNX2oAb1g2tn7dFiiwE2naImtt19Xpc4smi
9F0WMog6NTqSSjofbS57eUCJLXrnVgjZBu7cdO0dKaTO+VKkAtaul3n1blaU5WvlDKrl1xKTlV0L
RIG7o2PPxqup191sB1d/1vaTUkxqqA9We9FpvWPtlDobkqtCd5Y37VA3Zriayceovy3Th7YATxnI
XndkkLheXvBFGi7ceQs0FyiShVke+YK4wchtmS8sJFK588fR8r6PE36lB672TVmnoxaY9ohA5DQb
pZLAyY0W+1vVd017/+u0l8z7mbQX/1UKEYgwgNfZXF9LMoxlcHUddbNE+SLQVouQjU9RELeX1iiC
tpVqHvTVMAyBXbrq4udd1101kaECCakwINvPMYw/DBTwpT2yRbpf9A77FT+jvJr5ZqwOza5VCWdW
qVHjgtKo3pfZaBekoVZ1nF3h5DFemqbe35vxoEz3Y9XoeSDMyvo4qLnJHClpDqZyETbCuBHnhYqg
cYb5cwmYf2l7wZY9oGdBHiJSZZ/rXh+9YpRouRTmushIKrR2lwiKwjkio6N7G9Hynt90jeOme2Uo
hRtOTZHctUKdzc+tZkwGHjo6Es2cZVocCGoNiFEkxFa8K4SnlL4KNyYK7bgdycsirXvjeV296veu
Rj03WanJ6YIur462QFpNVHibUrEDVe0juTNTAy0/N1MVLaSCNeW7QYkt+5B6k1bt2H8riUaE3dQX
zeRw2se6nombwdbQEABI3WTvHSSuFN9FwzK9hDLZiL0jTIHeCQ7FuAIZIM/fm9webpcJeG+Q2b0h
AyGzZQliA/Fq3+5orXLdnNW7qXSH4hokqfV2sbysDhIPwtx+SGKt3GteXOM0jOY0eFbqkuaFGOrl
yzQt2ocIURF2gVKI+ErRnK7yKa2z7M2yLpF0SMu0DYEQNXfSW1EjiCGUHlu0Pq1/ERG4vY4LB/Qy
6myJP0fK4tKAiIWy74c27QMHtRquSdLKuqASXvdaMdzS8WNCqD8ofcMcBHk9G+8qYRcy9kvPHnvs
3GXR3JRR2rQ/sqWt7m01tclcLHN2L1PNja9QMMSxjjQulwGggehV0+Y4THqV4iJ+pxZ1d1WOemdd
zIpNzgRLtPzgVUVjgyDXLeKA/uP9MEr7lRCT7oXdrGXwOst4ftUXVlv7IrWiIcT+XVt2ve0WH2UK
4QgNtMFMfCzojbfSEt4nMqzs7eQ1+mVMD0QJZGKVxZVwAej5bV0p3gXkXHldmDNMrzFfnOwCpe4u
CrqcGuWhLzL2rBIcZL3D7k8Kn1BVkXppdPcmT5BTAQ9ZIWPUNXElAnso6y+miVEXIVh4X824TEbi
ZhHmnn1epRUSxyDjoURrS6CDwbcQbKuHN1KtzPxKLWCHQ6Gao3uzLJcSAXA3/cjx5BSBXVjLO4+K
3I9hadRl38TF9C5fJiFDBaZrj+yzsY6ZTWl+yNvBfhMv/QoWV52eO2hlVTdiKJqanotlfCP7WJTr
efTk27FCVNIfYFeq+8JNmxwGwew4YeTKlJtmiSr+oaZN/F0pbDEDrgej5A9GaZTomVvzG9S2mipI
KG/ovoGCenn0RNWGaVd6XtCjeFwH6uzFakD2UFaXUwpGBskfNeVjyR7O4+JJo/YTxYj2aS4iz1cV
u8kPJJMGiSVGtnxUxToYYyIprGrRdCn1QWYBNc+phIwo6KY5dT++G9LWpbvi6d27rK0dfUdH07YD
zSLxo+hdYBqLX83HuItNPbSaeNpF2SBQPqKAnAR93KnHvDWmYV+2rSKDfAZYcZz0GCF0bYiyO9J9
+3Opy6Q90XF4pj60VqnRAFi7zuiJPK7Z1F41adayGEcrqvu9NlbcvEcuYx7SKSfqQ888iieBv8Ds
Br+3bUGMbrOdRkVnoPFpRdQgRlmEcGrteZ9L6FQnCrdPK9XoQgAQNpGqwj9lW0VFfRK7DMXVj8sA
6ogMy75eetM60fJ75nwlu6AHRYNNQwdmc75mWBc1RROrkL/V9Lq1CMdUL+0ra4Z0MaiqCGaj0P52
i21tMCKRQsP8GU1c1HYix0xV9YiNSnnZmU1+rD15SlrjuZ9GA4ROLuaUa/vr8cpwARvqJt46R6CW
7q1OMZhSRN/dYRdvvmsaT438OaGff6LD8NxjabXRxmCFOKg7P35sH5d9uqRSPWqGUF8raQatt7DS
w0CpwAy0HBCXX3vZ0Jx47tO2MbjctZeI7vsq2L/5ksPAzcFMcu1YOqV5zJVMjrtezSF+GDPlYj9W
o/iywz7jKpOO1pwoVj8XG0BkNZoMK5p/2/BAWUctuP1rR6/w1oJWnN6hnFL6ws5O6bg98yiIHvTF
cZMBObSti3N5LQul596Kyce4i6k5BU4UdRdzL/62OiI/CPMgGmCmRid+W+2vDTWuk7GxjlVnWPsI
H5pDzDn6+tdZ7jP9klV8lia3TkePRPfxiqn7UqqyHq0jfCuF5NGS4sPE/e2tEY3twUa5+euvH/jc
DK77yor6Y5PZRsZgtnU5Fh7kFWpwe23o9auxclA9LfJTQvPPrMrV/AbuKzZPOH5ufts0IKqARbPJ
Na3Wmv2C/8Y+EnNUXfSR0oUoF7t4QvZjRR1BaMkp17KnU7tCOdYVyemAztVmDyjzjqtCXUOe6WPz
4KhpdKkX8JBMb1B3CA/PJ06jp5s26paITBD+YBqffMpCQ24BhSLjuKy1RDAR3U4fYu/EQfRM/5vH
gFzkF9GEeqKJpDkVt/MmM49AxGXmj1bX3XpVVrVkl2P1HXhJdTt3lRXmCSq7vmdnwl7J1Doaokb2
6der6ekn5iRC1VdF+5J9Z7t83QWndYdi4BGvr/rKiyjUKLouX1EAd15T684QFPWk75plHv76yc99
XbCjP6FXz7So+6LpdKfjQO5a3X09yUnjsj2XB1O61c2oRcrf3mL5pasZOnhF5HS3cWMmyHyOojGO
axyziff1zm2M9FBE9efIK+2P1ApKivbtcPj1D30asBglEK0r4wLO2XZ3VbIBdq5h60e7iBe04Cy5
m/Tcpbyrzice9fT44lHUcVECJKvCt/PxZkSNL88yKzaO4H6WXVF28XVPan2LFH92yA16/4Pt2H87
1wHZivX5muqsRLB1iT1ovA323NVyydRjbzbN0ZPRV2tWT5mVPLNa4GMxffiRYkO2BTSIIalT7DTU
46T1dhO4ciz/wG+6v8bZwWv2nZtaJ6jdz3w2VgscNv4HmG6bXKW2xO4gNpbjnJPPq1aSoidWpQep
uOWJPO5ps3h1MAey5LHJ0fXYfDY8SPWhtqR2xAlo2S+trf+xauyFkDvNVy3SJAGHd4sKh6TchY7w
iR3pmblFL81GBgb5E7KfzePTJC+cgr7lcUAOcd8OYNlzO4sokixZIEfzjIAAoLUWhX4qz2yBamVO
S7js1eU46K0aiCWv0UNNh6NlDcUJNORTlUiSSBbnikFjgtnWHy/O1rLHypK2eiyjmshWFaf7sppV
NL42Ju1Xr8A0CoU4oxJ+lnlKFnCeTz2U6Va7kX2Tw/l11AG/8Mmr/nbmwKuRMqCguWJNttNgks7a
kkoAGr2p9aY1jPkPbZiyfDe6wvwqNCqIJyL1me2BnR6AIAqA+BltW+RNAd3VdnLYScCOjoPaTbt5
MXAmtYR8tbqABhL+9q93v2fQNJBSuCqwISFOxh7x+Atw3OrmAI/pSPnaWSkwLZ3ZonWXexT1wdQ0
Y2tFu46T9yDSCVkwrS/LXV51zinPmmci2rQg59CfX73ot2Gm9PBPtLLh4J2X/BBR0D7qamfttaY7
hSF65lEIlZB5rhvi04iunL5Py7U9YzbiJkrd/ibXehRLKkXf/3p+n0la1kiyQWBhHkhEPZ5e6GZd
3eHWctTpCzQ7JbLoh1l1qZ3Yo557DtKD0Hj4WVyjN8mYPiVFWuJec7SmrL4C61/t5kFXT6yWZ9IR
9kCIkJDaQLBufw35eaVYwlSP9sT6h00DveYwzVmmH9ysEUNg9TL7YyYrpJXcVfmpa+dPOOVj3AzO
KximrQc1cbldI5AzTBnbs8ZhRmrtd8glw17JKwpvdB4LQVlpHlUfSLr+BgEL2uTwRM2vaMR5Hz1b
GF/VfBo/Rtii4z9Er/VGNpTsgylZ5cRHupefc2PUhy+6JinqtrTvfVUCoz0aCBzcGuSBX/LEtT4J
PU2aHUbrShc4nSM/t1a2XBpd3ito18Hx2ImZsumJHOmZkwDQ7lqKWYWMn3j8WJlbdzlgv6OBsQEF
7wlxciWm70u9K4BnJk9k3NswgRLmrpdelY++wr/WP3+QOnSloVeuDTlPDklL44xOvakUIlDKRBx/
HSeWzlgPv+xPfi3QYACEoNTZdB4/C0Gx0qUzMLEPZXT8OqrqN4XiTPrNkgOkD7x26i9RXMCsQInT
5BPoyVG+gjuGml5Py1sPsrFu64+ZGc3OTQMEOGjBIn+ZIszgv7VW4V2pY9+pk+82iW1TrR0tBAwH
S8t3CFdYyW2XTBZd8lbIOphW47AgLuwohl7uqJ+W2VtwL0Q1tD9MhYoyqi6adtopnV10gbKyrXxM
1KBUq0vbxBdyUqd7S9ETULKlzQ/qS9eNd0k2iupuHMfuYE39MN+YUUn1sEPa1bswRy817ho9zigU
xUOOxglnsThSV0/jsKYoaV+Ay5mxJHTptbz/9RfYnj58AM4BjfoC7rRP6ZFIqhQKcSCPqStcBB9Q
VwuNKJLF5UC3fbig1K9/9Opkik8xgZ+cQTx6RaKv1HZqf4DDHn97zFJ0U1Hs4Wi4bZwHbiKwikrG
Ov6s1rkzBAmOIcoru0dR+qj1ivaB6ETRvCwW0PF/exYoQRJaKuUJoKxrCD5Y8o7MQMHT8jp2XTTs
aiQU/EzL7K+eCYLBFqUITKeLT2zeT+6cTAAlCpBxYOTAdm+RsxgFUG0XtTyO4OIGbiK2d6uVFMMR
eRsRNcvMiRZMMke1el1OMcSJJm56e6dkogOjo8XZKVnAbeg76Amt5wk1Gsp7/P/jeUiqNEtRq5yP
ZlV7t7FUsqOrjsZuabr8xK62Pbp4FLO9LgASH/0JnreANUqOPy6UMWR2YfZl8UoAtwt//WGfewp6
McDa0edC/ntzDSpzb4kUfVCPSyHLXbLksI3b4hS/5JmlbHBd/+nFw+Q9AelbiDyNbs4WnWKAviqL
q+gCut3eaaS20/PVmh56TZ02l57S2DdaVY0nNu2nccwbUCqgSII+BlXLx1+uHjtwOuasHuVYRBcg
7NKLBgLuIXUi55gb7RzUdrycSAyeJPLrR+R6SQSjdkrWvMlzjAGBu2JEXBGvTvA4euRgS6vAaU4O
sprU4yDyxqRRSI9F0+cOKT5TbS7B1yU9Kn80RBMnVhxwkeiknHi3J3T8n++GsgKkBs6WJ8dYEXto
dST9ciy0Qr+ss9FeO7hu84ez4FIDiGUoJ9Th6JbuurVTCAbIW6qjOrRmEgCxjqsAFCiSULMYq9SH
y1TqF21PdhEoPX6gvo3IVxsYPRX3IEpG+94wOnvyW4H0zE7qTXdnc5eYAhXQxic8hTuBrnYz0LWk
nfZlJPpvpzLJWj9a0xe/7Zuy8tVYHX9gY5FS8umdLPWtnh6dX4CrvzNRsf+kyl6cMq7aJnjrVMET
QDGGz/RUDNS0RZR6fbccW0uLblSrcq7KLMZFw1xy71sFCu8HHsayPTh1a7/7dYQ+swtSbePqiRwA
FacnuTIMMr0jfpYjYN203juzbv3IY7QpfDMvnWkFV0W3TSazIujYHKvdmjTcF/2Ed4Nm9hQFf/1C
23s/k6GjUEFJak2AKDs+jiQFIoHp9b16FGVdp4cGNYcBOSz82DQD4Wi/T3IashoIr3I3m0YKWpdF
9OXXL/HMRoz+PAk3mxflyO3RMJlKFUdzOx5F3WaU5dV5ryp59JbET5zYIp/ZOVD8JP+ihklyvKV1
ml0Ukdwv03GhMXrb9Dn4jrIRwRgL9VXFzr8r86z49yT/z9fp/8Xf67t/p3jdv/6Xf/5ai7lNibTN
P/7rOv0KDKb+0f/v+p/99dce/0f/uh2+t71sv/92/UV0v7FtfPvSp3W1/W8eDcGT/nyT3Zf+y6N/
2Fd92s+v5fd2fvO9k0X/83G88/o3/69/+Nv3n6O8m8X3f/7+tZZVv44W81q///lHx2///J1z4MFH
X8f/8w9vvpT8d8fqW8qq+PdQf/3971+6/p+/e84/YHs4fHcDMR0Hhvrvv43f1z+x3X9wLK9689Sl
YFWud6Wqbvvkn78b1j/oVEHCQdOcDRm/yt9/o8i3/pH9D+ffhgZU7WnfcT78/p/f/ehb/ffb/VbJ
8q6mgN398/fHh6pCWYBqGAazG7cfRGGiOk89+yLRdp512w0nOl7Pj/ukFuvp6WB3sFP3PZrvyM2t
4EfQ0NOJJO+l4Tc5QOYg4zZOlbNP2qZt33BcqfE7AHL1jwef789pejgtj+9p/5kWEunHG4aH4jBS
KuhtebrVLa8FBFtgfUZmaT77S4kootH0p5xfX/oxm0wVHUA7w8/X3k8dB6hPgy1u/Ro+/Odf/5jH
u8J/f8wmA3S8Bq9Eb7b3UhPmtaaNZvl2VDPVvprdvsID01ns1i+BH7359QNf+kHrv3+QegtXFYOz
PnAokLh7VYO+lYHZyeRUoenxvv7fX7TJjNx0GdVe0mwc884ZX4H3i/RA5J2ewNOAxnCtyVzmQQNV
eXZ8FUOm5oAD93AKVrFJEv/7AvrmFzpll1sdoGPJSU6VXHdD+rA/RG40I8q08TiAKp8d5aoeYy3f
YxxUu5WvxK5+qqT90hyzMTyc4yKeSxrmI1OAdEgAxeiHY43piQz0pcE3u0JNpI7u3FtYlHfORxWJ
VT8CEHOiZvzC6FszisLNUnBrrbXHCjf9jgtufVWBDZTBWavP3ewNtTJaokksa1/0zvBBGxsTndDF
OW/n2RbO2mLMhNAba9/XyrLsVRQc250tcEo+8/U3u4E+xZqLtwG7QW2CQZptewJA1BBKu/PmZ7Md
6NmswFgVSljVs2PfdRAk+g9l3ysn9s6XPu/67x9Ef+eqUh0nyw2XGuQhuFKl9YGMgcP69fs/zqf+
ir1tf9Grc7OQ+hyFNQJ15YHeqRj2xTgD+27SxPTOfMwmxA2zjmhkKk7Y91LvLyoAy+p+qbRi2ou0
H6fzQs3dxHFTD6BwwW6GkK+Xd3k7J7cVZeF3583VJpBHKGw02y0v1JUp3Rdd6xhXsTnXzX1uufkp
zfIXvvi295O4scjRQnBDruHzEREu9dYDqvtngvkov3x4GL80/Dago3RWmRw7lE6jT76aTeYne6nF
/tdz9NLwm7NeDk4Nds62w6HgC4BoLPemVKABnjf8Jp5lalRzgRlLiIB+zjeYXaw9Sf5Peqi/9P6b
eM49xYJsw+wj4tpURwGKdNy3GbD0u/N+wfrgBwHt6LPRacpkh16XpB8czLnvpjRuThUP14n4b934
r3h2jMfDQ0vGYx7fCmgRXRO9ccqykR+gh3moeimJ5yAoVRv2iSr1S5O1iWpnblH2R/U7FIbZpxc9
0lSen+TlqJ4Xz1vc1ZTOjd3rrRPmkMphDdFxdvGIM9tTZ/O66p+brk1IQ4GMV20GN2yw/2lxU0Cb
5q5UlsF+FffIiu6nWJ+rjxThjc+yisfqxMy9lPOs95eHywA3AEpBy8i+W7iFeAVlCdVCn2oCaZ3b
jzgG+VWfLUOQJpRXD/m0xA7oodGo3w5qb59qabzwBe3NbjBHtuK4uRKFpaOgYJ2OTujSVT8RrZsS
xl+rcVsqsJDWSRu98UKD8n+NmiMKuHtafUtxIYD2zUA8YBIJxRzLC3NxK+tmAnZbXa9OYtlHFxrV
qeLFSz90s3HAfbFEPaZmKJyoMwJ78b4jzT42J863l4bfbBtIXNvaPGVOiLD9GMaU5As/Ntz421mb
hr0+9sGmIbXWBlURm2EsJveTxVF606lKed6evW2SNth/ZorieKFVcJMJpOaWCwxUxABOhPELUbZ1
BO/SZrb0qXXDfsZN6uiabav+MQnkdHaJnqi1X6VSgA1fsOj6Ksql08/8LJt8wBgrmKs6eq22S0MJ
dqsOUmyWJpDH8z7MZv9YqP+BxkYrQTaWtrfnId4tdn0K6vLCqtoCze3Ig/jeTEvYybgPFzRJfRtt
ghN70Eujb2IfDFGiTBwNYaanIHR6LdtFc/33Ov1/hf5PltWDJcutp3a1tF5CnXujD+X6vorNU1nr
S6++iWbNxgEKWswSxs4MjW7G4GpfNAm4v7M+67a6mGTUkGkJLKESlWgSDrCRImDz4Xmjb6LZEIMF
/5jR0dyFW2E48FFKLT3z3Y3He4Vb4bE8OHzWtQgf5Fi++3bumOct+J/96gefFXoWxLWoW8JGS4tD
51VxMFjmcvj1zKzb5TPH8Ra6W0VWsiyaMoajYn3n2pkPcDIh5of96JzyAX5p7WxC1hicocryaAwN
AvcNgMpsr5l1ft513Nyc631FKjQu9hjCjkNcCLLSLpurM7cbcxOyYIyKyF0yGcZdYV6mRelci+kU
+uyFidmCSDioozzXjD5s6izSgtbSAXEk2Ebtfv1xXxp/E7Qw9btcWSjziCqdXuV93F/JKCrOCypz
cwJTH1UGDbXnQwv2pXtrjKpb3Fqti13Qea+//qwHKz/X0qGJB30iJZRLgHrxJyQdTokxvzQ3m6CF
dZPD/omGPYxLDQK91P3GA8F83qvrj1/dEJmpR5k7MPPKJ/R/sTv0plOQuZdefXPG5gLqPnCPP1/d
1BvdR0Xj3FffRqvlRtJNtGHvwUHz9XX07uyJ2WrH5eogYFcx+gQ1N5BuLjHkRNjjrGn/2YB9sGIS
FOtq9CsZ3dS/NylyaXEan1nZMjYXbUwHYf/FDO7B4QsLB3u2JLen83KDrVnB1BtOhLrcsLf6aMR0
fNB9TUSnqBIvLJltRw2YlI4vpir31bBUqNal32Hh/j3Ztb8Sj63jZbe0vYBBI/dlnpg+/JBPytCd
sjZ76c03capGiKTg790DXFCrXTelX/DQOCXQ/dLgmzBtOm/KyITlPrO9BJEV+Jyy1U+BBV8afROn
jpEBEFM8Xt2T2nVHe+QOInJxXovK2MTpJCGV42kmw0Wjp+mjcmSjDNArbndeWqNvDla9mVAFF/EQ
zmYJ6UQxhBUKRBS+nhWr+vZkTSO9RSqOkzXqilde1mm7Ls/m825YW6KcbCNhxLMlw94zPmuZ/roz
jdfnvfjmVJ26OStnDD7CNFFu2B4/zbpzZq1Q35ypHiALBzmiPsxGvK7gYr+r86g+84Ou6/TB7ljl
HZqVroQPnfZpUGTOlaM3p+zqX1jsW7QPbeFRdJOr7Kti+pbO2j3Okif0VF8aehOlbjoi+ZUpc8iw
Xe8vepfYaAMZ8Xlb71bLG+66THKz7cNVV/yj2bMP+B2msidS7JdefxOosil0aJO1xESlXXb15PyR
pCI678TbEogj+OgOtG4ZWjOAqrIUvHp+qvP6wptvGTteZZupUMo+pNvvXbtdrF0XiE/dnxVH2uY8
1Xu9b/s2ZTkmEQ6r5fgRHYzzPulPn8wHS31BTDqLklyG7Yra0dzpU9G4d+e99yZGzdGcxtRgbCXr
3plyvrbM7gSn6KUJX//9g9euRyS7eiPuEYJUFEwaoitUiM6sD/xEzj0YHIUv5J4VXdnbqndbzs4n
F2O487YWbROiSkKe3mLfHBZJ9bqO60NUJuft5D8rnQ9e2xTjbEwU8Pf1AvZ31C9N67wT9Gel+MHI
YrZ6uxbc7ewyvnLrKaza6Lw2q7o5OwFno8UoeWlRvl8GGWTOh7MW3xY9WnhIZS45HxEW+B+QjV67
i33ePrVFTkqU/6Z5tPtw7jLt3YJmbJhJo9ud9+KbU9OoognxJ68POwUoAXo4F17kfTxv7E1EopPV
QXlRlb2F2KOvqPYXhAnOPNjUTUyysBtA/BzJSQqUEkl+ZQdf/ZRHywsRvyWf49TtoPcwKPvGftvC
NKWKfd6cbCIyiZPGbPDaCKULmGNEa8zXmlNIyZfeepPZjvS75rmKur2WCFzW6e03RtafuVI252Ur
UZBRCgZ3C+vOkOJras6nnLCff3Hs2h5vsEDUZrVxvQ69IOMOCv7XSaJ5dc6Mg4d7PLY2pgC+oZ2G
CzjyK+nG2avGRDrvvNE3pyVI6qEgn2WhWPA/FjV7DwPjrAQLvN7jN588aY65R+RPCLllgWpGdr3T
yYDSs7aWJyB+MZZmRK+mD2NTfFHG4Z7mw/vz5mX90g828QGMfWsbzIvE3WjXSAzoV92Ms/IIxMke
j94mA1aH3sSLT9OdxKgJIPl5EYq22+Oxs9JByT8xutDNjesCwOEeGqx+5oxvIlTGLZhLOfShKorX
cKWCrE3OSlIgpzx+79ZC/ggtyi6EqKwHY6mhdG5mP876nFtw1UxHoXPLvgPNYH+Ku+lV6lhvzxt6
E59T20e5q+NjPmP55xe4Dx+qMjsPhvEEM14jI+kNYIVCWkirk3F94xhIIJ736psARcCtyxNtbMMa
rA2aU7JVLpVBnd+cN/zm/MT8mV3RlHzRYf7WkcFNnfvHeUNvwrPn4EmEjaZ2bsdvJiGOalmetw63
QKohwn0iK8w2XCB37PHk1XdKUX097703wZkuJvKBU96FXoK+mznflO6ptHOd1actF9ggj+NnRIKy
GITThgmkP+m3iI5eN7aY/DHT5XxWQo7owuOHWHk1VXlttWGRGp/xuLtXRP7urKnZwqUmEI+F7UQt
8T90F4h+aqh/mee16pB9ffzisZ5YaWvovLip3ZdYriN9Jz6c9+bbM3RqBFJJSRdaemqO+8VA3tWv
3CI5ZWqzrupnPu2WtGcmcexKt2BJTspr1BreYTd4AgX90tCbGIX6D0G4Z+ho9l73anobGfZZHTRY
6I+nvMDqs2yGuYVlWeohamT9ay0e0xPcwpdefHOE6sgTWEPKSkSedPbntglhU5+HToMz+vjVyylS
+qlL2rAahOqrg3Noxvi86vATlnPfmlKaHlPO9ng5zPplYZ2yUn5pUjbh6Y1xIbMmbkMHUpfvLPOl
BwPNP2uZb5FOHqtERTkGXmE93Blac9Wq/bvzht5EZ5vSnbBHpQk7271PtfZ1kTcfzxt6E5zRhHRQ
LLI2tJkZH8dsJB/m0j1vP7Q3J2hvZI2S1V5D3yZpglbPX0vFOy8FtTehqarcsypLbcI4NUqEmihU
7CUajWdOzCY8kRsBlZbNxI03lyja2PabIlWXM7/oJjyHzLIjsHZNuHitHmidecNJel73XNvCkKRS
ubWFI2HYwWBTc/baOe8S3/WG/KwaDgqKjzcAsMCqF08Vcx8nI9KgFM9CPAeb8/oIyGc8Hn/OpXTb
MhKhq3R5EwyjKH9IzxnPvDRuAUdaiQbY6CkixMECWlsMe58Zsg5nxZS1CVfHQVRbHVQRygJdAtUG
xI7uwZn74xZw1Bcg8DoUccLOdOLe1xY9/5LPE7LN5739JmantLXbcWJu6gRaedqX76dCO+/M2+KN
Cr0eS8WRzHvligucpbvDWNR/z9f4Px1RuMSPV81g4H4iilGEWWQt92qNeIPpuMilnzcxm5g12Cct
feazelXUdAcH90Ck2aPaPiU3ub7nM3nMFnNEMy6vKzEw80Y3HtvWfZ80xXm1eaQGHk+Ok5c6GONW
/H/Ozm1JTlzr1k9EhBAg4BbIzMo62q7y8YZou90SSAIBAoGefo9c+2aZv70cwa2jmyKFDnNOjTm+
Sxrb14ZP7520r8cGZrda0Z/qIqX4cEm7/FvXuxCIjvhP2trfDMpeaDSgZJ4FszaXaGyzb7DYWe9m
qZe7Q6++FxpZEqzwWEr6C1ZqXjBIX4pgC9LTsafvDtdxC3BHr/D0ZNnmIgnNvez+pGJKb6P7L7Ml
3q3TAQyfxGS0vywMRvIw3gY7qCSALAFhonMu77TZ3OusJ3WNpihgFyvEkLyhxS0d3sHuZRpfc3iT
3MFh3fZ3rexiBufkBsV4MMBh9lAADjOMH91AYToMUkUn/+qFCAZ4YC8Nhe00au1wHp/XuVIhqmQl
wy31ep2B82kvNF0FXETRbL+VIUE14UsAZS8Id1E7pVWUrnimU40Fo37IYYwLi2k/nzWlsMadQBzr
vq0AGtXvLKx82u9TmAzDJfM0Xy7jit9bGeuTU0uWJCu7lIayZFvK5zse9jx/ZFmHvjAyePpKsxyu
0JSNV4BbRn8hfZ5tZ4f28bhCfz9AZrAciFHCVmKJYfiCVm/Es3m+ldnYRGkBS/4xfHAdoMNXFYU2
vniMtiuTSC5X+D/r57EDILCKybJ4YJTG2r+qsO3TY1HIXu2l13hmEj7UF5aIHlUfwIw5wPXHpudu
v4xglYNAUpmLYPpnHcvXOm0Ovvdur1xwE7MCiYCZPwMInav7GgZ2x96a/rqRJQuUKSEqSBf0D69F
HeSyyFX4JwOU3203u21yJByYGVzaXThtQWEApou149uxN9/tky3aW5cuJf0FTifmGd1gQL1GVh/b
yvYaL8EaMneUTRc+yvgxRvwK5f9svx56973Ga9QcGAjY/19kxudPMDT3KOZ3mT02Ffcqr6FrLNpE
8v6So6hcgDn1KID5KI+9+26nJFjCcCI2/WXrTa2rnrgWyAfSHMxy9jIvwItCH0SYkYzrZD1R2JL5
Ig1AAKmO/YDdQrV6cHUgbH/BRdU/zsT3STAd6+gIo91KNbMbl2FL+4sgOXRkdkpXVUZ5S/859u67
5bokg4+WmZqLGnKfAVQ+AHeAagc9psWAgcmv+wEMtVRIVrhhwMQzLubUtaemaQ4GCHu9lwFQpvXA
LKAaYUcwo0JWmsCRy6HB2Yu9HEGrdNJ0PbpqQSli0ZLYgg0jO6bvD/dqr6ntOIRMPbZhIIbuRReR
b8hpt2Ol4L3aK1314PWEeBWlrPVa34j0KbF/woL+Ziemu1VLoxuP/HY6wYCVl5Mb4K8C78ljG85e
8hWOITyNkSdfgq2LfgqozX96PQNzduzD7lYsoACAELXSXBKWLsFV5l1Yktq55A93h7/pq4NH1q+z
Hr2tdc1U1l28CqPxzchm6cs67aip4AAVvKHh7DkIcgXcVDvIvORg7LGzCJKkP/j1dwsbTcHwtQMb
9eK2QWQwBWw5/CBEZ/5ES/7dBNgtbEYij5zltjPVNqwfdMPRd7YNm/2T8erv/sDuPAZZbER7Le0u
IKaBprm61sVFK+PlYIC1l4mxyeuxo/gD20whW/bzZ6j3fxyaYXuVmLJ6s/nsu4sZu6lcefSPt8nR
F98lLhyQ72mSqb4gtj0rKu8pnY6VAPYaMR0EhDs4iFxsvEzAO8W4anD+w7FB2dUErVAjD93SXeBR
lZ1mQeGxlTQHj8r/MG7/69LbpfD96fBFL824Bt9166IfY4Dj5ti771b01MJqL+5CfUGs9Zwu/gHs
kGO3GHudGF9xz8iAFbpMKwXyDva+BTyM3LFDbC8VcxLggUVG+hLJrAdLNssG2LnNnTi2l+4FY3G+
9jDdJ/qSJl1bDnl2J+NwO3YO7CVjo+k4r/Omu+SxcI/TCOJmatvl/f/+prd59y85+l43lju5LS7E
+a78zWrYEjBrT4qEfX9iyOq6YzHWXkOWbazOAAGGUfccWVOIBMxRLC0C3N3//h2/2SnJ7izWQTMN
S95gbib0dbbkAw/rY9Oe7JYsnCxsRka8O6prSdWMKOX7OfwTxvx3L3779/9ash0mYyChCjyF6Vh/
WLbAvHYiOdbNFO5lZKrpwhmmdeq2B2fvjY6Si22S7OCg7w5Yg+oCqXWncBmOqkQ/ZO+DmDcH5/3u
cJ03220gNYOyBNqFKdF8OHwFS6JfDj5/d7bCkKaujR3VxY/pd9SOnnQqPh+ZjMA2/PpN44Xgthod
gmha7UFKHKZ5+emi4djlJowgf318g/StE/Vt2E1Wo+A4ZVfNkvnQdIcr+K9P72k7r37Ey9dcoOwU
UlPAUuXYCUX2krKc+XRLJtTfQgBNt6oDfbAr265rl0PFF7L3hc0WVxtEtuoSCrZVGSfkXY9+vg/H
vuxutW6sQYXLDUHFQ7729y0JyTOlJpn/8Pb/ycj/735M9sIyBt7LyhjYYgEDBPhlCMMOnGi5DOMZ
idhMzwlYYFM1JGrtH4MNWcGjAXNRf6VhFJ9nRm/mlMGWFHCTBaEUjDkpX3SXrLTUw7A1pQcs1X/v
662Zz0ATjn0JhOH6I9Jx/LCY1t5vjVjOUT07PAIeGAI8yyb2byJEf8t7efOpeOvgwDxVSNjiG+1y
dKUgUH4+t0YEvsJ/PTVPEa375VAgSfaCOOgaB3prSD7xOmyfl1zmj7Shf3R5/vcdmOyZXX0gkx7V
UXmhK/nJ6PA+D/m7Y9Nlt8cg19zA1XTyEnnobBWNr7Sf/mSkcTva/mWq7CVx8xxo7qdVXgYDrw6A
671yVb5B9VCBuZHzK1z4lThUXSN797FwAMQqXhJ5AWacnWLp1NkbxT8eGqe9+xh8o2fkiJG8LH0s
wCDwn21L/zROt3P638ZpFxqEhDezHGd5AYezeYWqOn7JBF//Wtsw+ENl83d/4vbv/3WIkzpPOTWD
PE0r2KaVsMM4AA46oth+bRw62v6QVP/uk++2H8gT+LwAA3QCy1zK85ysIdRhgTrd0Aq0hKL7WFXp
/1DCuEDtpB4VBq2jAYRu7DM2ooMHWLaLGwIYjqAQ0MlLiOs4G7mzjcI/bNC/+xK7qCGNoOX06MGt
JB9SCyDdlADCmePen/FFkUPqAvJ/VHR4NmuaNIBNB4wE0evOv+QDMJ6HVsNeSDdt+dA029he0jSx
Z2ius6IW4bFkheyFdEuDUmQ0h+LSgJt4NoBWVVneHMrjSLoLHggzoQIMqK7CpbknNYyRe3ZszPca
ug2M+am3eLQHJbzOh7Nu6KH8EKa0vy7fDa5rzZTLupINfUiT4GGAAfexb7lbsZAVYpBADq1M64b7
dprsJUii12MP3yXkdZIKkMECTPaQTydjxrjYQCE/H3v6bpWSXI6w+w6aS9pM5gGq188wmD5mDguW
wa9Dzhnc1Bc6Nxe1UXWec9vdkUEdk6KS/9xI/9d+HGzAwsZ6bC5N2w6VEdljkI7T6dC47GV0a0uG
eYr6vLIg9KxnSt1HA3DasaIi2RuBCZDlBhV3edUtw7NU/QVI3mOH+N4EbBPryjVIIrAQnZuimzsC
Ol/yh533N2HUXkm3QJ3v0eGHRTSBdwXVWGkYHIWPjfluhXqY9EyLNQ26ljRIMtz0Q1GPXX5MkEb2
tl653tBzIZMcjVa9p0Wm6vGhX2VzrA8SqMRfp/vMurpLhyivtPO4s30PFcAfRuY/tb1/CW/2WrqY
ebRidFxcwi2IlgfS6AQNRhzGoW9wSuovDVgBUZEOi05ODNU1V8I4PVlgx2nYdh7mnIDMaUJO/9Jp
Qhfgq6MmPVSBByTj15+9BkMI3w17S5dGy4GcINl8EpOcuurYvNgF2F3TAGEeirRaR8GwQW3tDKQ2
0AHRsdxjr8MbAWz3S23m09wLc9JZ7CqTx4cqzUCq/To8CNmSyABZcApvvl/A/aBTO04P6avh/fjr
w026wC8fNLrTMsO7WQG0XPSKHtP4kWQXVMdiRjf83M0n2oamjGTYFqhIfD/0VfcivF5mYEhFtT0t
VOgiCwI0cK0xOXau7UV4HFpTEgeRPfVQ1hS9HPmzAgny07F336302BkDgsVgT0GOW49Yen5qtuTg
wNBfv2kzurDHRaw9waOSvuv0Kr8z4tNjYdBegOcT0I7tvEynDgiJEs7VcISJ62OuJyTZLVWV28hH
WTKdmnQdz0lt4S8OTsQftsHfnD57EV7kaAS4lZ1OkdMCiiv7hvbq9eDDd+t0BgS6hr/ddNpSYNkk
uNplKg/GKnuzr0TOLIgGjLrXsGtxdvuHjOJYLyEQ779OmMAbPdTgfp44umeq3AnwYihaOQ/N9b32
y6MNom4WBFapod8BY3vVAMkfHPNd4Cw0Ssq9iedTQ0ZSrIbWp7qGjO5/v/lv0sQ9GlqFcqCyjzIA
tlWyvBOzbvR5Y1SN5xhUnOXYiop367VeojoOQQQ8ASwcVAtNeNmt8zElGLicv35cI2pgIhmeznnX
VBlkYGXeb3//7xH63YLaLVfZYjuAnnE8mdVsZaMHsId0fezg2yvBchMTq5NkPC1yXs5aZLSAgbE/
dvLtlWCbBj3Gj248WQDvzuEkP/qwTY590r0OzAsd+x61npPJRFpqBfQQJKnHZP8A3f/6ScFhT22a
1eYU6GAsW2+6IjLbMecmspeB1XGsQORm5tTYQZQ+0arMYJNfHZoxe7uvOdxQch55dm7bzr95YtZP
Len+5Fv/m/m4V4HVkXPhDLHyKRlD9KPcAg5Dwz/VCH/39N1CBeEG5eotz89xgNL5EvzoVfd2bFh2
q1SCfV2Dn5Ge4fNVq2LxUCdasU5fjj1+t05D1Ue9J2N+TozuIMBtVyYeWai67Nha3SvAzJTNiOJN
fs6nsGhzeq/IwUhsL/6CEddgN4pH6xjH300P0R0TJIKT+OtCAgyiqUU65Gd/sz6SLozLG8H92OG0
V361RIHWtvVxBReuu24078Dm+sPJ9JuZuJd9IW5CmKR1XDHIH9oueIy75v2hqbInmCawERJj1MUV
ZbMOL7FR6LsWTs8fjz1/F/p2JhxaNffpOe7DFRbq8RTf31r1/uQnePt2/5Lp0t0ibQJp4szV7KxN
MN3Zeln085QSzk/oU03rK9feiSfr6z8n1/+fGPVvf3S3fMF4q7ulHRTS1tV1axmqRlFzkhKrTp1F
vUpVDL0GrqboogFn+9puY5dee2WY0Gck1q3UhfJy2a6i3oL6ryhykN11BJJWWUTt5p0rEOSY4VGy
MDNPy1S7kF3XIE4HWYxe8aApSJQ3EQd5LzUIhHqGT1ck+dDzv8wo9ByCQJc2+hp5CbtnULmB/+bV
NixuLOUWtesrLOTcAkafBOIHNt9bs05dEeZzwOIi32ANL+9CIxms7zVqllYDATkqkF+jKe27j4Zq
JDJt2mb/aHMDwo7zEC8Vg9w3KmaMkCyXxdHm4rd5BXVJkmjq/upRtE3nYh1DEroiyRgXX7smlvkP
zWeAftDI6ftRF3D7arcvN5HenfF6W4sOplFT6VwzAX6bonGyPnlc2dBTQOt1KusMMy0vF+a2RFd0
8Ql5CLOF5ecmmb1GX9jQb3egBHRlyszCngDsbbKKNJGLSpGyAVFYprMq0zDALdaBs6GDfrPtBa9s
jnw/LVEhWXmPNxu6MS0ysGHRN7I0lzpOETZiL2F6vsfX6kVTjBkiuyIPA6WrWXf022A1q9zm1/TH
3PgtOpuxT+SzH2nGPomBpulzZOsoevS1yGZeKY8elficuzmEI4Jn6aye0KGR4XuZpjF4OU58zucz
gasxojFNei/vNhat7vuQ6abnZb+gGHxN0YGUv4VrCjPCUnUxSGI8C242kGpWnQvQxeIh2oKDTjov
M+B5N3DglSYopNErk10mCslkfmZSdKBwrk6PqKZswbTcIstleiDzJE9uxB71zHo+t2/rSnmXYTr0
dD63UTKtZc9FTOESKzZVIa8R2dfMRl3/kK/AcZ9FQuZ1LJyxKOYXeZakFBGUtVEUlTeidvs+lNnI
zjBYketDR12Iqjax8FbzuGa2C0fvFtkmZqHkZDBZI2r+TlWAnplxSWPzmiY6zCpRT0n7HblPprBo
dNwv1dQm/fQsZ8LZG+RZgz63W4o2obwnfXLvgUKWj6Fw0v/ddKqf0TEzBn38PGDRilNnxEaBWQzb
4bMIdEYotjfJWVKkOs7NM7FWht/jtq6zrah5rvnFuWVJ7snYxGA+O7YlJTzvCbrRuYvCHNbOCVM/
auu45IUcZPY9idhgPqO73IsSt0s4u9Dn0W9PUPVNGf7nPoh/9O24+KumZtvepAfXvTQCK+lHG2Oa
33FJ/bPNCT8TOmTtSzbOKTuRrDHiwyDF6t85NHjQADfR8A3IqpsTMbtOznbdPxI3N+KhZUO0Xfq+
VfVlAOV8fJiHPAW6OgYW82vGQMf9OwR29xkt5ME9rpH8D7S26KJ1Ca84DIKCam185u7BkFj8HcyD
oi8qb+K8Mgqdju/TTajuOeR1E15d38zbKRhEu97l20jYJWWrJJ8Jq2X9QQw5N6XZbABPxJbkoPrm
mgHkt/gpGZ8m4sG9jAwz6iPAHXX/MoM7L85EyD6t7Nou2Dtdko3iDP10OD4N+cJ+KHgCdGWNkqF7
ESsZsZWIfnUnlvR25BXBbdXyIFsYHJ9rPhu01wTpwt9ENuXxVRtjWGHrYGTfhchbU/IOPPW2yLqw
JgAdxdF6nZSebGUdJUFlp46GRae8M18jm+MNqoTwEHaGK96iCfg0Fu0aTN2pu1nyFDC08/J5cGhM
OyVmdN8oYKsMeDUOxmMJFAR7QrjEf9ZYwmnZKkF1ybRL+s/bAD4jDI60huVZEUnvm6uz6JJ928Cn
G+tCDDZdsd974/q+aC2OaVeg4r1MP9y8RMknIDhGHAgSbjX5B4Wn3D6kAe3ylOQMN52nzlGdFOj9
7JKLysNcnpaFR2oreGgz/+DWiaNqsQJjld+RekOMiE42Ia4TKGtB4cemCV5ZIkdaiZjNQTWRJcyr
dPO+/TQSH7V3i/Uuv8y6D+pqcLTeHiPAct6RcGqbV1SO6CaLRimbn+Eaz+19LpHBPG8oiWXnWDY4
7yz4oAN03rFYHzUnrSx7P4a2jM2YBuhbGKe6ceie81P4wRKp0YzRxda+a1aS0rseV8btcw+nu2Yo
li0GQAe+4sXgxjy8AqQ82ZdkGoLuL9qsmXpkKpowxzqhlfg7UpnHTNCwbJtOPc+a5YxftranRMt4
+sjkIur7iTdtdEUTLVNP80gB+DphO1KsApcpqn96WCXD03wSbXI39Q3n0DajAwtzJIOP0r1o7Wbu
TAvmPS8oNMTkNBlQD4vFbh19xd/MPi2hsOs3BdN49KTnVPRxOcB+kQMDbGVdrrVZX1vKbHSX5Qa9
LknXQayqlzELys3MFki5sXcrGkiWNAQ4NsjEO7xukrysbuPNXdDRGDdHTS2D+U1r33f3kO4Kj6io
8+sPnBpTB1h8Q0j4/nZTE5EyEkPqnzzJYz1hJ/Zbfc1afHoYzTLQzR4dNuThBfSLabwSK3J7t1qW
J7eTexXwBOAYxmkqbI5VTuBXx/3My6Fx2/Y+yleVF6CmZeycxhr7WyEj144vxIbZ8JcHxjhuC2WX
NbkCf0vW5xizX3xppxUIGvzIqK9fJMph7kMmMYj3nrbjWnXRnNg7nP+B4RhcqpeT82nqOIIn23t8
zJEv58XJQH9Mw83qdwvGbLkfWshCX9qlEU0Zt6KfvqwmpclXTdMt0wUcwkhnMFKR4n938Ewl7+Ba
H+d/9THL5bdBDZIiv4IhYgQsN23TO53aaUP8JkjG+mII5g1HoVpxfCDag2UsC5IlrSaYNPQbNHpp
8B2u8ltcEhzq7dXPg3xLZ8zvkyROsbJZPWquOu3izwmFLqKMtqxuS+SicQoiYp/OF6rShC1FtBI9
PBsxCLQch7DvPJu8Vf1TpI0LVMHQgfVX2w92PSdhEy8vYUdG+O/injV/i7POifOiQMp5N1ARfckm
UF6qKa5RCsiawLLnrTN1eiZj6+gL7p+i7oOS6eQfwrYbemyYMdYGZPEQqmUXCRPV8anWKjdrmcUx
f7dB+RKUK2v08mHybkBDNPpeqSthY1jLMs3DxrzICTWmQmiuhlO0oa9WndGiFp6yOuq6aiQ1xZdo
hAqf4tncSK5sugU/GaSVgpd5tiS00vNAwrmQft0+t5mCa1LhNboW3wya26JPfGL949jNiLhKwdug
DFu4wm0ldvelSB2L7Gc6w/bgjjNncN6nK0GYHqGB19hii+LAXhu8Ank/951NS5qwoZKbmLuLXLHU
vyZkdMuZplKFIJOMsDwLYzDbq0hBHlxMUejPOQ4jZ4sxqdvpeYZ0Ku9KzXSqHsF93l6y7QZA9aOP
HqYsk+SUgWCz4hhFyFGNHiznT04tAb9K1iX2bVZ1uHzoxjkscUcy0G+bqt1S1k7EdwjXQM2U6KLp
UWkvxrUVd8IaGGvE6KvGYRuV3tvcFD1gSKyyI6F3HPHAZ6fT6IHDSkkXLG+HqRQhZRyerYYWfR+3
7D5zfPs7RvdP+0SxdPTFt5PPn4aAju+Ig8UrUqDIPnKWUY/YKYzHd0tgINu1a1oytJE/4T4Hzdom
1RHcyNGG/LSNGf3Yu4CfJG2ZLLRe7cMiVf7CHRz0K4lpXCbr7Eoq6uYujuP8cWZ8u+fhqr5tfGlf
80iNZUPYe5WM+mPS5l1ecGImyE5mJeVQrKTJ3VRwRLvbeQOqbrtjC+WfWLiae9tuWV5hOrNS+9mv
525sk/sN8sX4owuy9JUrF8GWndouDe5qnS5OFTVmboY2+U2Qvxtbb/ZjkjAG/Huj1wxSznBxW9Xc
/ACuals9bFOyMdwMyLrDMFHkMU3UtxVnSxjcL2GMbmy0lTpyP4qwzp+nYJ3seUGfP/nkmaKszLd4
sQ9zbBL+DZGrHk6JpQG9M41p4sd2XRRgr7xbVOFCM2afolkZ8jJEc2ROsGnYOlgSTExc+2DJ1ddA
gCXclsnWJE1FplbYYk4ahKK5ndOmHBViFFfUURBFqtiSbW5+rFkSDY/L2i/+O6BUDuGQsFmC2a2w
thJTtGgYak9w0anpZcxU075fQ+T+p76LI322KfadChkNT6/DTX53GlJNoxc01bTJA/SzYNuH+Zrk
1xBtU+s/DcTY+mWebGZIueV8EffTMEWEFTAUyXA96luqtvdIjVOKLBiSTf8wTWrCviC61IVPRmNJ
vkokq+6rTGR+jcHbRoKsXfo1nCIZfNO4YEWavPYJiIsoQosSswPBUlHPC3b3aZzXatF8zD4z9PTb
T5nD3v5lmoactlWSDgHOq7pLguWVOd+uvAgoTaPC2nrUZV5Hij5PPlu3f2K0+6u/xwbdbKesBbbw
w6bEmsNwIOnHd2A8J3I9dQvcXS95E9D+HcMqw45IonHIsD2JNUWxUHRoa75rIyLcXSSFJLqK/YgQ
oFCMMQ4b+B75ByK+dii3xdxiEWBcrHvf2nHk7pJLLsdPagr65dy3gc2v05TPCb6Yz91YDVStyzeZ
J+hFYkLm0zfr5LCcDSc6KHM5hw/NwGtWDrgIt49b28YcnyRt0Aw4ocpejmYZEJQODHYyn2Yf5xka
pIf6sed0uLh6zT4MEd0sooPEe/OyKaWKEWzQAk1hfI7AF8va/ry5LNlKDpzqfPXRhARN5HNaTNb1
gSnsbN30Pg1dKv5ZgDbJTl4SIirmbudqwScwJu4808n3DaC8pi2iPsjre+CYYxaXk/JtgHh0I8Fl
9ZjBF5z4YXpvsdm3f+W+ERXO+Lh+6ek0nppg8DPuVIM6uCK+jWxJUEeciiCzQw2KvY8+RouF/mxx
gptrLm4nBkbLhnB37fumxIlk9KcEJXxyboXobGWCpHGnZUUjA5K+AP11PhVh85y1jiBhbjb5DB34
fFV1wzqsyHq+7wkKHU855ZZe59qqbxmCFffcSTfd2yHtlKiybVvLJMHGgVIMr7/B9qJtKq6xdzbt
KJ+sJQjgPHxI3FWlmSiN38AlQfcHuWvSMVJPg40m9TTW8/QwG9O3f9FxzeSpz+T4hqQzOukgQs8I
3odl182nAJKpNXafEpiR/BwpI+CSw36jwSRGnFEol+pzBOr0XA4I7/syw8XmAjRetqK6i31zKodh
XEs1I2NEYGPytUTHy8aLUGDyDpukqjQQykCiC38R+tTnnUV5xQY+1/epWxLxZXXL4B99vG7tR9h8
9PRRs2ZuptJGi2ke+gwyGliorWsFsHk/Ax0dv1AgDKulT9cWfeM1UL0dzvn0fSgiJK/1hNSoYEDf
3fu2DlbICwflK4krx4QXtUUT0Y+6A5rjSiVC56JGb372s7coQuDMQswPNN9KcOPsLba3pyDLe/uK
ywk6Pjq0fauX0QEZ+RzPcOMps2w07kXj7uh77LsANjc8seKz6Dl6i6Q1RkE2peM3TXPbFKC1isJJ
ICWQMQOdh71vMZ9FgxwRFbnpLKd5CwvsEWvdFB6Vu6SSKRNCPWwuRZpZoB0n/IYAu4vKHono8rIZ
7t17YoYg/eLqoZtf5qXJm/tM5Fw3Jz3XsrkuXKyhwH5Lk3+kQzT5TW7cIcD2uYGpsOwH/xF1Vg2t
0IKEXK/FirN8vFvbyWFl0+ETjUR0Rkk8fEAvOg6SLIEjdNE5NqcfsR6cOuXCChilZGG3Prps7uRX
p5HAFuOIGttTGFDW/QQ3PpeV7OuRvgXU6+V5I8hKnuseQKz3GQpQ9D9p9/xspijq/km6KU/v1pAr
UsYxfIUfcZBxHNZ8TairapaumSmBFIJKsvQhtAKvC0xgyD2DoQ15wMRK5f3MotiAcEbW7ik3KEcV
zEQOttBGjD9JEjXimfq6g/yiJrK7gz93QN+hPSxlfQnYjXcoc3ebOQNT58YzBD1GlygeJ/P3zukp
AAfO2+waKGSNX4jSA0J3hviuCsfctOi5Q5ypn2eUSWQJGbmd5gKWEyF9IIwmiKETG3R3Da6Tl++O
bvmEX8Vqe3G8yVw1JsbIk4qibKgowBsWNPhRb+KMoFflD3UMlylozNSNggQoVF+1osnX+9pCf1xC
Ds/zpELDOZlgH11rXNvhxqfn92xZI4+t2Zr4Dvtkj0vJAUdYgXJTKAv0xfm2GnQ3q3O8zuHwM20S
qQKESGFsI2A94dUAOL1WaFuRuAiwU7loHIdxGagxvzBq6LZeZZhF2SdY42r7eJtzq8EPb+I2Lttw
jfqXJG3U+jnAr8mDQoQ26ufzzbQXcfeS+SV+nm+JwkMd9HLFGQNZIHx0tprzl02HE2KycY4YWZCT
ITVPS5SUEwTlZNJ596PZsGVDwrSlmvwc7RIM5zlME8SFWOYomwPK0Y/3U97P2Uvy/6g7s+XIjSxN
v0qZ7qHG7sBYV18AEYiFDO7JJHkDIzNJwLFvju3p54uUerqS1SVNy+ZmrFQmSyUZEQjA3c/5z7+k
2ZhwInrZ+j1PAV1fsmyq88hO7Eqb+HYbqyJy1u3krU1Vw9Fg+sJ2ooatvX1PG9uZvGAwfExpJ2Er
78EAhpCkXABzDm8+rpX5Y6OpWrupE3Dt2/FcjyPMXrzCDMXYYt+KOqjpikNaAu/zkNiNFXWC+s7d
Ehen2guETokzhStQeU1BLzshxQZy2OBdTA2A+SVFhOde5sq2+/uqyPLuKBJrqg+aIn/6halLrIdu
NbtoF+pSU0EhzEm7rHVMeG411Sv5pK3Er4U+BUC1XVTpdVeyH+Dzl44uxoe1gLkVenoPli2tosJJ
o0u04Zvn9k38YE19GpoVNu7ZuB61lZTijn6pTovD1CTWElBmZIAVYh7Ufqkr39p3gInTrsjdVX8E
PHGco8wZeISNXjLn3CKb1DvvfIavtPBn4ECL2s40VWi5ZaYFrLmT2/SLzUjFwQUg0g0YpG0kNQNY
261AspegIEnKC5Z2bpxNlwrH3g+z8td9Y8+aXuFcZU7KB7pIiISqlW9kl47R9f2j02Me/S4SW5WX
OhCgiAonVf79NIFAb4rEyxJEWPBubmRVFe5FnBRVfj95fDEXi+nl/VFXJIecRj6rSXDzsjo3mRJl
cpyzzs+/UM/KeAx15S6y3WS1V4LO2VhRST1ULOZGC7E4cJdmw7hDeH6Uw3o6O7WKZ4za9N4IfR+f
v3Jbgnj36iDKqeOLHUTWdDdzx5fGaIgngexmU/jLvcXXjobEd9J8/QJIHM/RyEqO/HUVl/QKrnZh
arHPZMvVMekyz9MKz9zpmes2uzwTrXO5FjUCU8Nc6uF5kspHm58rHBKigTzeJQ2MyXUEoxwTbone
9t4YuvRv/Us52p55U6Mu783o7Ghp0LrNDhnWXrf6Yxb65TTlm6XszsFZQ+9eOV1sVwcbweK0b6tG
WZtkXJrq0uyx4wAJ0hkr1UsnVCTBKo1A6w1DixjFDHJTeIlPdd20fSMC1yql9ToLwrIv4jXJ5juU
5/YAxJjG3frdqhwreWvyWi8OuoWi66ADbrUnxNHd8FDgvJt+qSvHni8NW+uXj6V1suZyWRKtB8eY
TS+kggEcB0ZTQMiy7+E0tYN9UnrZT+GwkI946PgI2UatppmHUIBdRoO2fWYRjl7kQ+C8KkYCUL/o
U570p25YjeooSPeiLuAKYyjd/rAQgN0LO3sDzdCsTeZ4WtPjSUkhFvYVT3u5BXvPAQfYSM/dzHSu
R3ytG61w0TSjY7F4bQcrvHHO36Df0JUngd45/nUvxkJDVS2F/K7O5+N3oVCJI5l1kkNb+5QiOvtd
cW91nTmw9hKnbIeg8XrEo3TS5OGIVJf6xjIdDRaBlbTxlZmKYYrYRrF8G4tKju9DNjfzZb2K0vlK
MeDac5C1mToui1jnr54om/GaUzux9j3lSlDi6dEGZJ4kZ0ywmUfOXOY0NxTHvjj2KYTqK/DgEl0v
Lu8rHXyb05w75PPZzvCKPq/1AvQT5rSd3SYHnOja9I5psJFsxpHs2bsMAhfnIlECWNT5oxf7j6JB
oNiElQ5sP+6quGvrIZDImuyg9hiXWiEjvk690y8nYFT0pfrwSlO2Si1wBwbGWeCwyw5AJUUNqT3A
i7uZkmhGBUcGSjXbbvqMkHRRXaAmsjraXUnLIbNwarFJno70w7NjbDorZWK9+WvEgE8cFXexq7Ku
+mKr+0+Z/eCOf43J+9m9xCmsEWyY17XknUfrI52/yNf/7F1SYw3nx1KIiMNKp2P1R/3Us2f+WQ73
v3DH0T+HXNF3mwP0F8pvjVXQprUcLspJqzFc67uG7tYcMzzIhd+aN3MPThSSHarpYa3NtB5/fFvO
pLL/htrw2egkAQ+epdaJqCY6sdiQbz+fYCq1IVUTsw6Af+9PZM3/grlhfJJvdG2/9LZluRHq41bc
D0sdq02TUG0iVaUhC3W05gW14bxUfyLJ/Bc8ms9WKBlkFPZ004lcjwCAAY+LbQuw9ScX9K9e/RPV
pSE+rBep7zCmLt/yznicvCb+awygz14oFMtt2SSxEy1kDARptxykKqy/+OKf6CyDYQxVrVwnAvDa
MrWRQWwAc/zxA/WvvpVP6zyeRzk4vnSjRNd6TtYxpv3mDP5Lr/7ZCMXMGwsqAt8LDRtGoINPpN1a
3//xi/+LJ/SzD4rbGeXUzBmPSyp883tfyXIKdXcxCTHxzLIJGgX1c4+iwmn+UhYYOsCfKWqpl0wC
gwgnInvR+Wq3XX+VGYA0f3xBP9bWf7O6PzuiiGyx3HFJ7Kj0/BS4y6+WCSSX/70vxuA+2tS//JfK
Nip3J5vsIVvlg8GT5uzjXqqUjiFJt0TBfZ9Hi5zYYBAURr99un/7Nv+v5L2++e1z9P/x7/z5W90s
nUzS4dMf/+OhLvnn38+/839+5uff+I/de331Wr73n3/op9/hdX9/383r8PrTH7ZUx8Nyq9675e69
V8Xw4/X5hOef/L/9y7+9/3iVh6V5//sv34B2h/OrYUNU/fL7Xx2+//0XUzf/4QadX//3vzxfwN9/
ueEzDPXf7uS3+p9+6/21H/7+CxOKX03cGhxs0S2Hf521NdP7b38lfvVt23VcS5ioGhlr/fK3ipDF
9O+/GN6v/CgukUJ3dcd2zwr9vlY//kr86nm2Q7ySELrpWuj+/vP6f7pD/3XH/lap8qaW1dBzQT+v
bmYOtDDCdrEco2/2xGfaOZUUSuqsL7c1XhDbZlXTxu5LIQPiTiUT9RTaj6eLI/Gn956u7slErLaN
laXHolj1AC253AvZtWewH6g20zxm6enbUnfqiAGwTznZXhgqnwPJZOE6MQ392BbLsP2H7/336/rH
6/h5pTuO5zAxwrjd93zTxhzjk6gDk0pDgtiV2wIYKNQWhc16LG+cUu9DrSUbTWUM1//4PX+WG5zf
07N4M9cABDZt959OXEfTcLWpICw2er6x/OLDFNWLr5fT5o/f6PM9+vxGn/YWBdeKWRJGAVC+X7os
IR+g9B/+5+/B1SCXPj9dDMl+3r8GZckqHWSyxRICBtjUT8QMd3+Wm2ScT6T/2r9+fGeObxGbpvPs
uuKzjs1NG9huTaltOk/5m6QoLurS/xpLZ+er7mns1JeuN7YiH4yI6Orb0ptv/vg6fy6Pfv8AZ1sV
4RnCEvqnU82tYSs0mSTeL68vi3rKT+tgtkE+DsZmnKY/I7h/Kgl/fz+PhQ85yma+8+neSYchxVrR
daUKQWDdyjfm2HXQJ94axIW4rnDGZuZr3zoq+xjd9k9OQAjF//yN+77reFitGgYAnf/zjbUqqKfk
HMmt9Jtj47RXhbaaW9vNPuBErbe569xKiEI0DgwfO1G82Vb2YcnisoFLwdAdb5h8kT6z4DWNrHS1
b5TtXbXSuS1Feelp7tWa5R86kRIYyeSbeoFDukzaHNSqzQIjd+Jj6ffpzdnlmF7f+E53yASRVipc
Yut2tXIrqFZ57xjtSx67D71n39adc+sxn90QOfAls6aCxj97E43ogxYiCBNJ+2oaYoZJfAzPd2n/
K/EAHcQKmtm4tVXyFhsGbanSn70l84Px/FdObjr3ejwP27M0KChSsGgXECFMM96q6OFz2IuZb7RF
X2/trvY2suelm7G8lGRLE1lW/XZlZmafFlxsL+z2vOdBZd6C6c1HnY7tJPP+Ka9qrkpk83qqVrSg
8+RttHqAR+m4V0xOS+Qa7rMm+urr4E/xhqmXH9aQSQKtTBm75sTZQkfzd/juZEHVlm9uIa7m0bty
MszT875eT0WufEbV3oMbk1jJHr6evMYeQ5GSZQUKISPsmMYNJ8+V4dCigwJXAQy4mZmSdQvO+gaV
+BHrHUiTon8iyrXYQjYAYZTV8uV8X3H1uMwQsMBSKdJr5cdb0qSNUNGph05d6puxwcrchoUe2Az5
w/n8Jf/4Gme7zyA6tVA36Yu+gBqaW73mS1hQ2kcVRiE75uJnBom48oGcd063LLt2cb2gSeUbE4EM
FerQMATjC078ydz2WrpGU2+t+7p2buvCdZjh8CjAgXAuoAY+wOFdoy7nnbLVX05xEs+wbKx8gy+y
GcYlf4wrjri2LT68qXkCUTj8+OxFIqqdDsm7KtcxrOf1dRrNDzfWHtpZNVGasVz1lYskgOzDXZI1
wpHdZKi5+Izxxfiu5Dgwt13afT4Wt4yZME6uoTdDUDa3uS+hdsT905ox32bYl28kc+ygKKZ+g+tl
FmDLlERWVi27qmcJimp4Wh0eAGaBHxpo8Q5g6gl6BMCbR0EJZ6cJBXB0UJEMG/a+bEIofPgcNWYo
oW2TKNzy23F1eV40+sgLT4ofihv+83m5k4PdBQtlYDBqdh/YacxLKx9Qs8w/ICHBL17LN8boVylz
cjOerlvdfyiVIrVk7vMTjsr5dmXf3uGF0wM82LdrPPphSzL4xvPcq6oyJhLCpQiGyr8yFuu2yFhI
UEXeYHmZ26UGsEOU/+SY9SXBX0+axjcFsP1V9Jra6BM3zFi5TNNPtYdMusspFekCJh/L0BnPS1Ss
30aUueHseQ/6uuabuNQedGIAgvN/wZvwY+iLtyphyQpbPPTpOVqYzXcYRL6BnfaUleZtJxsWrcni
qM4Pvg59NDC6mBJTm8PBnBAq10STWTZbxiq6+djIYT7OZeNtSmSewcowNyBpK4UArtY4tBNup6A2
D5yeD6lrWnZC0EvmW+GxRJvizRlcrqBMxyaQaxJpbavCbqzLb+WaHnIGGaHPeBWYqnvqRPo2Wuqp
K7snGMx893YNsu92bMqC58TDXhkUKf0oZLtGP9ap1ogHgO51B41JBsmi/LCru3rfQGnfZonD9zby
kDCKepiXnIdL8+FdFk3k1Ut+N9pZ8QhRe8mxDs4WeKHxuz7x1ZqzpW01m9+KdZMsqJLJqdnGrwy9
iMo9l32xf94a29m4ZIiDviEvHWNn4aG8NR0xXRsD9xKl1HzjWWyC2WTk287H5cquEj+YOh5tQE5y
FLkp2j6RYPRFp70uc5LeWF4JYZn9e6/QbgS4ez25soJZ4XuucUl+XxMZyWreGSsSIR7opbuAt8VO
C4ODwWaq6XWQnzlWuaG0PZTOmUGaWnaJvvAhlpGdvrRuu9RkXyQm9uxMmLtBLLP+a1ek6XWuVQUq
NefV91Ev2EbZbya/9zaQ4fSn2badi35umyhmlv9saN6886p4OWmF7TkbPUvf+kTL7+D5vBptrmTI
wJ37h+SoDGIcF7fmZJikGrb2d0Zy9V4a1siohsUyFoIVniTFdl5MxnfG5EWiHfWnKSsYJHM8nzen
puYJhmb/4c28bjN2Tz+ORerW22XqzG3VQ2zu9fO5mGOCUZ6LDTIOr6yV57ASLIOGDcNaRy6odLoL
2xi0sO+na2cc5EtdsYP/2CNy6V7pzIfvtSp7I7YiPjZJagRDbcqILf58phQPxVgXQYYXzOa8H8+r
MsO8lh/kWt40ljp1tfhmp8VzJfKLfNGQFK1UCf2cUltUpR9lo26GnWTBmWxxkZJ4woGju4Ejz3Gv
eblc4KKfXy4zBOYm9jqc9QUMq6Rn4j7eZ/1YRmahK/jiznxjTpwh/QTRrmrY1qkon7zqfJmm3vOm
rEeyKNYXJX1axPRNJnx/kIE+GHyPkA/Pi/ZcYPwoF2CcPy1u/tZmfJtoLK2t42F//ceF6blD+bky
9tGdAJvpLl2hEOc67h9cbqySVq+aV+xcPPYqV2gPwP8c2xRqEyP28Iynh6ZuyT9533/qnFzdNEyT
g5Txokv27M/vWzc4h/QSQbNrcjpCE6N6QLC0iuQja1jW7Pgff3ylP0ypfrpU3lIYruBtGWDan1W3
prIqKDKFtqkWlqOn5/aB4LD11oJdsO379Vl5kMAytruysHdEgF6d6xxzZacpUTyEw0BlaqwcBufD
XJ84m+E/3nacUouVv80pe3zJwz1WsFHkWSwiukNtFh9t0z2hMsgZnlBwZ9btzGwnQI3AuF82HM+c
R2Yqi+042LemTU1zroO0lSOtpDrsdR4bSfzLti94ONNRHygnqKZ/FBtj1/jhanoPXs+909g487zT
9sbE5tdXzlWz8pNU+E9Y1fUPtW9aQF5TVm38hMNijTlfftuyaQaSiR1rgoe0necUprwPXB2auFFE
TckhUcBoCUiN0c4VR7+hhn5TLhOvcx1gyfaJAeiwpaqLj0nmrH/iBvbD5+XT7QMy0Jk8eFhaGp87
ClDdXvVGom2EGK9TZsbDkB4te7yN80IEjVEVFK+SoMYOEDiuT+6gPRqiZViQ7kReVdAFKADPd4xb
TxB1124r1UZZt94nEyOPhE4/TPv+AOHgm+MNWmDF2lfgkXt0FBctOq2onZ1jqiVfjF59h+e3h6SR
BOfGZSzij6bLhjAt5dFNWur6YpyvHG3Ij+X5aaswUAgs4R6mc7NHmjcnA5uUk9lXVsWdyqxF25YF
R2o/5NeL17iw0CSFlmNbtBnIX0I59Ws4eUsZlE0+h1qzWlulmb85o/2/BtNO8huKL8qZz2jaTwDc
/0eQm3G2tfi3/4S0/glyu3zvIVP8BLf9+I3f4DbT/9UG08Lh0IUa7vtnVelvaJspfkVAZQM+OFjz
8C/239/BNs0EbWMzsn2eaLJoxRm1+B1t0yz9V6ACBJkOlAQPqOd/grbx4z/jD54BC9YEXnEQv7ku
DJJP+EOPeqDVZ84tvFnGTZvlTqiqjmqN7ii3lH7VlN0dtOitvYzFZYG/x3ao1VG32pe2HA+xO+7h
eaBe0FO1o1GMTLJug9o8c+kIwcK+wN8o37+VwxDkICvtax2jbZrLoCWqnrw6xIPuV/hYVdDYw9Wo
y4czo+SahJdIEKAZ+uK711rfRjILgYGKKC6Hm04WULiyl8T2z4w3iv7CVvNjRXkfgH2QN2h1j/GE
V6boIITF9DfVOF1bVXoBddBGJFRf0g/sXK2/cXMxhW5qjGHVrocKiWo9mvamsfN0E9cYAaSqf3es
9WUZ522ewdft5RS12vjRzu4UFaxR5upvWV5cuzmXBXu8ONrtAOM2e3GJQ9+4VheJtPrQ1qwO65oS
uitv0NVVoc/ZHzv+N0de2gyjZfqIqdX4AkmpxYbda6FUrpRRhEyHxcLHRIyTFWGSNLjkZgXXRHsx
tGfgXSAyoYSC+NVCl+RsIHfmyS0Qi0F83Omi2kCvKjfWnF5YPd2OpfrrSk639mheg15yTgxhb9Sn
3BcIjerqGWkTAkqqOWi4Ihz06uTUcRUaXSe3s1Y3Wy839UgjHmbHyPsWyGJb5MVu9LoZVc2tHRcn
qyODw7eOfZcq8oCa+05ld8nSpSGVfh25Qx7CVhXftDm+0YR7nIXXoyrmh72CebY1kD5K4VpuRt+i
hyFrRbtgrQTKQKuzujWD9OKqyFBNW426qTrrXkMCAoXaT9hWEx2+hl/tTLU+Qh29sPP6vu1WRFVt
+wYnS4ejbxkfWszwQS3utCeeCnKHtcSP0mOIXllpEtVSWgdzmY4qy9ZtMacxJUALUgSzJ6TdQFSR
2DvX7W9wY/1oDevkquZrlVfdpqvtKZid/BqxpXlp2Wlkjox8sdBdIuZMc5i1/kl2yx4wq9w4A/k0
ZecEw6LAR/ou0vSi20CWsG98b3q1z1lxbQHT0KgzPlebPsHtCizT4+DPJWQDLXWgRtGnFf4XXStO
okA6kLY61FdpzlcMyQ/F6qjNorJnpMB0qF07bnWreYSyymo066upmUSo2XG5TQr5ZmXqZNScYxlZ
4YAH+t7PToWNIiYmx/owZIkWomKRHJ+TYQb2XF/Q6cPX6N1lB4u2PAMLZUCe0hikXvFtAg4PKnnm
fw94bg2ZujA6+QWRxcgEtdyXLScbHkIbkWCQCVj1za/yy3FQfZBiFRk1vRaaHXzamZBCDc9wQ5pv
1WjuzF7mYYsEGXdoq+S9nL0v526TqyUYaFjS4lqaSHUaFkg63FaxFvn+S2a0ADJt9i2ZLkeFeZ4l
u5vUhgBSZCZ8O7urLhX+pdCMMpHcW+bYQGMn19jVXPAmGCbbDk52ZDJdPhiQwDosA14Kt4EWYsTG
0+R39zAhLhdsLUMIhm1Ad0nVNfhOuMxOxQwIshEmZ4i5Sys72Nq8hgsCt9mfxi2AegX/or62Vsbm
a3KkzJj3NhSR48iwmQehuSHB9WJpxou+8L+v0Ncg9D0WpRN2ZVpvyll7l+7oY96rx1s9ia8TFzxx
NY/2uFygAMwDF51E6BK2VC+exRvV2p4aQ0c/MU27vrbKk7lYodA8BflUhmU97WHr3SAqv8rqnL1A
T4q9mjDxTpLpQjnesc81Ewe7yt2jrbxUpfYElcsMTPrE94x5T+B57F+N6WVveWWWR73CcN+A8+wh
DLjUi6pCoZkMQS+qaXPmw0UWJIZlrO4dUTzn3R2a/z1KczNIMswQCrvYotkmqjEvloe4OMAuZv9W
xjg8YrfUn7TEPFbTul1VdUyXqdcDYXkw4h3EfJNjTzR1aOvhjIpwQr36jfIPLQIi9VPuptdaMych
UX7EM6o03TaE+kW6SK6n8tXMz+AZKAiN3HJVLLb7Oqrmu4QkuuvgZ4f24OxRdu7TWoumQd/Ucb0G
DTzjIXWPcPFDAY1ek/JxdaS7he1zzLX8IB02X6draHIhXbkACN4yvC+IvjZtUlwQcxEfYBijD0rW
LCR9PMxH9L30mG6rTnLwvnQup4GKL9x8+q4bLSiHj9vAEHaxl54g+793ffHFEPG6re3OidKOh6l2
ipLJNG7PMq3URo5xHi1DHPkV5iY9WrCgnVu1R5UsI6s7YxJquiOG4BkxdlQLgk78untFJjWEFcr3
cMKlOuq1Ij/5PifQuE7PUsQQ7wQstl3bSxfJvceD7sX4znerE2WoD8EGXH1vVtr6NK/rVw+b+gAC
M5VFU3JeaSaSE8bj+9mpR7Qlc3aEepm9yQy5pL1q5P/iUeBsxBzDeIlzGHLw69/01CoP6zLley21
1Vdpm8ujgxzxGfS5vNVzZ+svyBw759pJQK+hKjuQ+5tRv7c0+2tZ5f0DMZuQUsXXqnGGQx23NgiD
PVIgFbgY1GyyWi4GEjQxHOin+MXvBTFvDXKYRJ+QvLRpBAP3OOsAP1X7PvVnfrcB63nVnHYzLs4r
Wds7ghGdQ2lo+n2bIO1bXM4ycRejmhym0fpqJ+gznE47WYlZBQhUquME1yK0WkQTsMiZHuTNcLA8
HU5ahwdoGuJTcj1UKHt9/aBm9HClEdb0ishyW+xNyq2pw96WaQgj9ZIwnyCTtCyF8yhke0m4FtqM
Ald/1EVTD7AfG31UQPgN4eTtl9x4KH1oqaqcUkYgSdDE83Q9WOYO9IX1CAewKUWQLy05pO42y8AK
lvpSVzSQCQ56LovBj3FKV/eJab0AwGITMnO2dodJ6pG07S99MYfIEFWIBgbj+Sxws6XGPUkEyi+2
RWpcGbninCeMlM49c7uwtM33cxoJ2opKZ1iCvHpRI2MWcpCdG1rAb3irXKy9u2mwqAnHmXopYSGI
ciO0ZFfGah/L5li35q5gpHAmtinXPaJu9naG33HLKy2P5JKITWyvd3nlXlk1brR5OZEEPq9fagbC
fJIJ8Wuq1L5V06PHHH5jLxxow+Jeq4rrdvS3RLgXhs55Bmv2Yxynk2zrLILmx0ig3xdGcrCkec1D
Tckn6xBgKnBxbJhqd1uU9h4Pl5NU3VvX32n6dN/YLra4mEBb93VdPI9N8rWqjV0zeNHod4dVK9Cr
awfR6lctjiazlgFVZYW5mafZDxpdYh4FFF92ywfmmE9OwVHF3pC77XMtundbjy+cScG2rS97ElMm
U+00ae9SNGeOhDvrTN/HqdxKdzqO9vi8tntMInZ1m1DNd5FV+pdWfuWv08u4mJd9cqnbd4m73taz
f6EKB8lDH3lpFnRpd+nqLYt3zGHKs5HVc3fR2dQ2S6JOKpevLrVuPudl2PkeNVNTvZmtycxM2zTI
hlZIUsi9nY3v5VwXtjHBorsfVc6DTTVtXy4u2MBZ/dnW17XV3Y6aE7F/nFCjBQLupTOX27W7s1Az
kjwxj6FZXBdyGQKtNU+6XFCemtZm0jhMWr0O7bMpir88zyOGDm7xVcriZP8A240LYYpHaadfmspG
4pIwx4YWE55zWuFr39SG/iwTp0DcYymOBPjiyroWCzME5FEEr6JKJ77EQ1cy+wdV+Y/o/UCXBuik
nR7NptXtlKXdMnL40jZPYnYvZ9f/xpMkN+WQ35lJXQWjm8YBzUiyndLprUI1tyUMHEjStk8oPaxd
1ZT7dTavsky/mdx1W/ZwnLvejREUYupaincXuSXuK8uj1AAcWhSHHsdYcn4sR/8ZwnWYcZTp+EgV
lQjX+QtAxq7R8pRdFGkTmQ53EDo2i95fA8aHiakucs7AVJu9wB45AhTi+XiFyOW6z+N47RfN1ZJ0
J0vz7n0FM7iznuyYmQbbHmdG14XKbL6o9S13XzNHe0d7LDUHf6yt2zIVY9u7XRb8DVZ1qlsFAldn
3+danpAAPKILcQBNlm1uD+AsaIVj7cqZ5Db3hqNpj9tFNh++Ud/Oybitmcdl4j21+n2ZVRcJtvZX
CcKSdIqvG+Q2QT9aRw5turU1MAeEeHnG/+c4koY6GEya5Op+R3CeAxwhUKgtk7xnwSxs6k9Q33fS
XLdJm+67rnvJPe1r17hYKWVo3vUh36IQkpBGnNeinA7alMAXpyRdNTYbizY9kP1khBlqiDCupi1c
7iTMpxHHhbT50DK4y2bccZv0u1zzvK0w2M2lGIeNGCbrAHLf8cc6xFbiIW7S56bMKbZGdZkY5lXT
to/jWpThbFXTsSndOIwX5xG69hKqfFw3oPtvKGruawwOdtWQv6YmtSRe0O2OyvTLOC4iMOP2gOSF
WZwG6hm3zyXB35Q/GkGW6VyGhJR+K2law26d9SMJnSJalacC6blvyVTf6eCTG0N5Nx0O67xa3gRL
3V+bujqtiXuV23oVZNDZkJ9DLyx6wrDj2HKRUPiwxtvkWXPZBrTeLvfoB3E6A2newM8nANtbiois
SLxQ0fih1Zyn0Hez6lj06Iu1RcZfDQNPFpSK9CrTfH41dR66TAkHmLY3sXzh5oxBpzlxoJsx+UUK
jx3LVhdFTAWvdQnTxSGcJ/Ou8mBYuv42xuIeCdS09ev23RLGTdGtUVzURriIGFVpkeRN1E1xdcIy
iGaizayN8MgBmsdliFK3ZrBbS3EvRzsF2aPDXufDYpb0kAnVylzPNwMCuCBxx/hS1mVfBlajmRe2
qioA2qbF+WHCE0Y0BqOJjEoJnPol9uby4BJtRov2LdFY23oWLTbPRi6eanhTk0aj1JtH1yk/PM5a
aylf0lj39piuoFFvs0kEszm+lHJ6jLPqoNkurXtiHdeeo231sZPQrUuTMfV+rswLSlPcHdirNggG
wrwZg0azmQmzwwmjflAG5PTtgkKTsk9LDxwtpSboPJCJcjexTV+wYhGVIV+NYja2M1Az8mMO6+Q8
zptTBPfMMdP4ILNCoBdYxyLsvBWxFKuP3SO+yJL4hNgXWkm7uqSdY4K5CvNRxembQrFnzAazuurK
5kn0+vQ14VFDQf+A/lNssC/bxoxbiq6K0goHiWk1tg469C5eYlAYjuWsrO0gj/HvRXi6rWwVmCrZ
u8Z0kXQKoyh/iRoDoabC/CysnerCMKyrjFKtNKtjN8l3G98bHC+OmLHtxzKFzvFWuPGXufduRrwS
bPjGyjOPolPBqP43e2eyHDeSbdt/uXPI4ICj8eFDdAz2wZ6cwCiJhKMHHD2+/q3IrKzmPiuzW7M3
uJVVVmZKNZQUcPjZZ++1iw3oiyxKx+6DAj+ywuVPk0+3LZylYnlPgmFTV8vJlcndvORvVtVcN3l7
4XFpI/2+KQlPeqF9CmucDekSdcbSW0wj17LO7t0yR0ka7pPxtZ2zB9YudSTXlS1T84aqII8BV2Iu
jHXHKxaQXBLRvrcvEkxSRbak15bmehq3t0PsROVaYH6Yxzs87ycey632uyeZwKpcrS9QftHqDq+T
bklrdfVVWqUP+eyo23HO/Jd2MDZo9HWLEzeBzuNuXcu8F+N5DWZx7tbi2srsIIp5T0WTr66yLnse
sTIR9MP+0un0FLuN3nk25bl51d72IyQDMayP5xKXzTSQVZyt174Sd8kMls2pHW6Xq6w2lWnfkpwc
TOSIB4ttBzei4sWhF6BfWySIouH6jt8lH50oTwQOo0R/d7mpj7E9qZtKNSQ1+syFWpaHFybN74Fb
8VoMGXaHfVeHLzJZnx3FyTmeF4nxGhzdRN8gDCkQQ9rnxeDaCVNilh4cm0uO02Q5pN8kOepVMyBK
MA8VvJ20eBtbrtR/aNj/kdj/P1Py75qv6rE3X1/9zWfz3zX//w8dtPgI/72Y/3+K5Mukn//sneX7
/ynlC/FDKfah+DkJJAdY5/6S8q3wh++zrcREyMrUE2cL7F9avovMH0p1/seVdsg+9O9SPp5aBQtM
KjR4FEufWoi/tgz/A+OsF54dkf9Yg3GhVKjJwlOeE0i2+eF/W5xijobjkKeXoEnaJH8ymNLkzWgj
QY6CpLMD7WlLjkCARAR/X7XZIVEr+6Lk/Nu1uDCryerdW0ct9nu5TAkekqj0G5yrwdi5SflG+mxW
wU7JdOGabmd8m/nM9CDsUxAkNtHrcljSyfngSG/H6l0jRWrGfEZ3XqSr9rR8Jg07BdtCpMP86PKW
LxG/Bm/ENjV5qF6rYtHNlre96jVGnygTxaj3C16/xyXvcg4ApZNbHytWuhFEYhlrXToqNmM96t+J
GxbtoeY6q48gkqzmWvjk/jajhDQRrdhDLM741cIgjCmC5kSFUHSzVJZVWEwhlddm77InxXUGa5jV
vwgcegiwsjut3e0K8kvi0WqWOTx0uXSTm5bp9wl0kOouwG3k6h5wlLJ3uq9YA/C37ttIP5RzXJRn
JggN1T237wpXGlY/4fF2wAmAVkGVI2TH2vUk1icgXDMCGlvooiRR1dSmFQexyJCBOnCr8cDWz/c3
1txbfrkPw9kHcd2bvDMi6tBA+2FXekiS62VrIeRAOeGuZl8WXjofQ9/ykFgdYX7mOTBCYAcBRusW
zsdgKzw06arbvVvAqim2iyWIiV4mDi4cg5NIctgsDfLXPXOiJSDYWQxmgcp5tUcemT4+XCPOwFvY
DRzWfWOcaV9aasGMN+R5w5WEslAcL/EYNGwuyjHkvWf9YSALkRRK4SIdgWZocybPOVi5LGWAP1Pw
JeN2Xbp2ukxWv2OEZZ99APMoKXTj55kvYNF54UmUal12QDpQROJkJGjUjZA/SJ5h/gFXtlTP8G78
E2X22XtD5pDoOB7uZ7K5WC6zPGjumZTZuWCH7a+t2JibRWNRj4I0dgM23hINYvCQDrar48NvE0Ve
vfThqOXR1k3yHWjukYdFkNbnUpBI+zrOnLxDTp7nemvrrvAvfOJ9xVbHpVLbrvatO9+qW95d2ZQK
ro6AgC69poAWcfbB7PoUWuqOonEUWCPrVKDdTF28ZzbtfsGnS8RmHQmO83EtrXuBPgXLk80bWLIK
puF+zggKb3rR+B8o8ejorZ8om/vuxNI7sVycVZRXQrrwoFcyAifpYEchbx+9Yckg+bp0gJq04jn/
7Pg138a5tL7zMOv9yCW5CIoncArmOeKtrKX6fiKF2IVWsm+TKntQNR69bR6mtXtd4xt4Lwj3IvS0
a0/6ZU4ZilncqE9rDgIWKZV2271lODEj1FJz8OwqrncBN50Xr84xeubw3xiLrGK9qvyu/cTQ6SRs
wQQ1ow2/MB/ciZjoyg0qT9fW3uXET5I2Wlbpt3vfmTPSt5jXubcrxJFPwkOlurRoKYf1AKdT8H+S
Z22CQQoj6GkY68y+i5upK04h2mA/RnkQV+VWqbEv6x3QoCHGnDmNc7xJ4t6CXAtGV+vfc8spwYO1
tlBSsCmBr1S+pVYPxSvNZ7n1CmO7F8mA04JOdB1WF8pyWnmGEnTmccY15u10PMbpVbAOdf6hWTyS
MIeW37ePuXaDYmvGrDgfuSxkyuTI88npzXkRrku4m5XD+mXuxMLqquQXKeptYM65mw12QJnu4orF
22Wj/Ljh6j768hD2QqvbVFQ9+zan9/IFNbiplzcQkG51wu6vkOp7laMEWXEom+PsiD54ZWLpoXFx
9Jbxbggt9JQoG4Mw+U035WrDYgXkkmHlHC1gk9jaXETnqql2aQhUeJM1EF+2OJAlovDU1s0RXGj4
2Wep84531LIex9FbMZeIQbJU9IfpfplL8alXKw+3sC/zdDeM8yh27GYc/SZKdDWgPDFmr8mZihWx
AfUet7s3FbdhYy3TYfDdQT6Ri4IJDpMTt/Ikp+TRdwbxRDk1hOAsXICizsMMdJJfIUDmh24GeNiB
Kk6yJIivGfamNCoyajJx4TXUNreNM42RXXlNywNZN2QKZJufGulousHZFT2PtafNXs2yTY85hE1w
OtPIAzaEbRrvnAFuOwn5fAzyjTEBsqTw4tY9MikqyQfJ2MxMfdyId7oTq/AiQ7+yDknL08OOr2jN
oVsSG0wmNMbzWr2K18jzubifZ9243g+xpRxoU9AkI63r4kEDvfK2nkzN3pbTDFW24NWxAUqcJBeV
lm17DPJaPHlCCrkVuJf9G9HJQUZibEL3AGxr/S7DocUTFxvxweeYaTLsUof1KYS9BEqLQNRMgzLO
LtXUNjeTKJZni3rZfA/lPMhvlzG0md7JCTBL2SlFsDutJX/Wtp0W6nItTbhPEOxY5OJVXDgBC/zk
lAxyQXqscNAzfGfaNneV30vwD6WEmQwpBAOen/UoPa0U35CaMDimFmluMKx+x7JhaGYZZSYJ7ots
DFmy40XM8fEk49NSdom7xfQNECMz/oduMeFGrceKZNNny4w6uWIa3ATnpsldIrFVnG83PiQc7oAP
TWXyHghuWXK+sQ7/uWIUDffAB9yTmMn6Xw5NFdY7wa3K341OF3RX3Ktmc6fIxHdm66wA1i5b1c7p
Z6FwV+S7PhTsftA8ILI+z9lEfSP03vgXOzuv3thplzzB5ljEVRKsacWc07TDr3oOJlherOk2o3Yo
3SmKnCkPv4UH3AiLQhNhdXMVi+zWu0gN25VDV5oefTxzK9jMIJmKUyyXHF+Xl0KIwGXIzW+tfL++
E4lbjvuumGYoBISq9iBesDfFaUkgtuLPYONCNLehKC3IYSXE8uKslA/tpgbV/SnK0a63VY4AdpGY
2gqOvZL5e+OsS38niiZoHpxy6c2jpa3OHIRbm2/6Ntd2JysnjqN0Ghb7ModHUSBxOMiPmgIjn+7S
2l82EGaK7DLFBK8+KYFmDd27i6jv18zNMcJblvHeKjfvinsH1QMjV8btOU2jqTQjXlAKMhquAvpA
JKOp5+Hg1/w2WMoryx1SwVNo6wxazIa+Bbe7jo0mvWJ59sJe0g70wVkEe851NEAFLTL2t80ZQhu1
BbH5yMoC7DascxdzBo/yXSbsXf2lds/qckgYqAAc4ssb3rDAT7n5FHGE50+/0kGUn7hdoYgSYQDR
gs8vhFPMJ8unB3xZGqjljnwHMRSaDYsyJ97kNnQAdsrcnhEMmvCzibXbR2Hdy3ojktrKuFyV1sjW
15tugnE0bCk6CUEqFuMnt5Zl3qegmTyAXLL9CIhhPgUtFLNNPLTJKS8mZ97WfsxmwxflCjYiq9d3
TkQQCiOMsRKuu4n3MSRIrlYwPos9LKLgLZ2wxnIwybN1GuCKFw2uTdBnlmNzIOKChlVn0rzMdN6i
pqU1SCldlLmzDxNssdB0OBiG1uWt5KswDC+EFzTJFj3H/knocTrrcjHrJ5NUy2Ndsq/msB7c30Hh
BAxAyWSTWvAbg3mxxpYX2ZiO2PCYoi43WvvrRVKOiQGyIpGZ2G1C39IU/b4ttVNBVXFqPNGWgYyy
GXQrP3sov18AuvE6oNQNZpcRYrQO0hoHlI3aH/1IMWjoPyN//zun/9fZD/fvB/VoMEP1O/3nQf38
A/6c1LHIMXLzX9J0ioSby6T8N9Od+mHjqfNV4HEnJOnKjPx3090Pl2/jX+MC/iv9+pfpTv6Q/h8p
QceW/MOE/Z+M6mF49k7/Y1QnGhrwhQnpEA49e47/H3yAGVLr7LxZPGmfutbblQoGU26l9iVi3wVs
e3mpfUzF4KdBRL+74aGs+w3t7fuB9YDvPY7u48yFMCPh1i8FXtx0QXHlB2BHDq2Hfn1kUN3b2GXq
Es8bVMNhHCJ/TsSrm1y65BOsz6L3L5w+3rnG77fDMFovtfjdjIId2RWKUxW4G6/7abVg2tcyP1ZG
FttAGA7wzO6JNmG1Ef0uCDOY5/GWKeWL0kyu4xOPXofCG56JoUMMvNYotsTJXVa4aidh+RTnhx6n
ip/dzqF58NaH1AUx0vjJo04YTcbpsoUALzHbWefN09jC/8shfZd9vz33o0a2WGVkMjh+KaWSpr2w
+uFgHDa5LIBpAbhqMVDE48cYjGabnA2ylrLQHpPfNXSjqs9uJslayEHpO7r4LEwCdL9QRbJBj7zs
Rr7+bthl2tuIKtlq1M4m4xWDIj7R9TAAs7KdZTf131bNxq78HrS7Ayp5qM1zqH5rzuPVx2o2rYoc
i7jtRWtHHXnqAxl/hs3hJvf853X2/QtXcHec7RCWKe4PVXkRFzLWPPpLsypj9NqW0G6YPLKXbGr3
LTesqsouQqzAwLc42y0naNlOpkR4suTSKq8d+ZnP3pvv512kHOud8FSm5q0V3EyqPoKWdpm7YA1G
wvkZDyukVTsdIN5JML8r6nvlvWChQVX1GBX5S/YMlx9OxcSzn1pMlUESv2CqxjzgOTvtvfrpeqi7
6bYcRhapMuguF2+9V/1KC3R4xSqaoU0dKRph7Em8q1nOIuVd6N64o9wt47SXk9zOYt7ptb2qgSJj
7vnCj88nGnzZ7Fdk9Zqjy4e01eZbZNjPw/IgVckrKN0DmEixjgpS1t589h6yqIjDG5/3/8QQ0zbx
lrIHWWwwvx8sZHFKMHGVsqEW48LGp+W2El4EA8LNNG0yC4geTfczSxY9WNsp5P2YnwbaAVgWLdFM
fDIMF4rqw50j07s4yEgH0zI2Cgz67sYOH+WZAm+IsSRGsYO6CaV7tFm/GHxpDldZrJCXbHJwdm9J
nu6r7ldXP3XBTtsvsZ4jR7LbiQv8ObG6F6qrjiiOmxyS3bJYV02I/5F2kmr4mHHn+NUJSeLo6J7P
qb0D6N/cuSUKX6WXi9meHliwHsRa38lGbDymMZfLfmRVAIhC+2GqSTpbl6ID2l94cLjGrUrLbs+y
EwYr32OIcCFfddm84yZpra+p/UZAKCJv054mtoYUlHBpHyYut9fVfOy9h7xDiy5LOez74SSygWs8
KZj+cpbTI/nb49qd4DKztTD9FrnkOpvLi5QoXRzcOSNllqwbB4cRhE61aMl/Mmmxc/XhRMOxcdJm
ZzSPe+bTzWCYzIDN5e++dr5j/GmFxPo1PsGUfItZHkXhWvGp+gnEiH0jHxG33poeL8HM+rLcVIQM
S82Thja7aTU+XOe5nHq2WkD2bEF6bNrM61ds4R+oST95m8Z74HZ16LNTloHbH29HL1VXqyvevLTg
o11tRpH8FAubsqJ7rn2v3raBvfOs/Lr0AJhjxSE6Nre6jMyiL0M5YRrNN+fSgBJaLMNxFcDOpapA
yn2xTOM2dO2ZEiAOQFbkA3MHZrcNI2W/vqrwU0G4m5jGbV3tMRTs+NypXWKPB6YlXDEzMxuoAcD8
QTl+B2a9XEPrep0fUUd1j4Amw5N0m6cOpJhOzHsjg4NOuOmLmDtMWfnHom454xNU4uuQnpStQ7DQ
eGl/CxCX1WmbFj87T99bDtkQUEL3hEA/Rp5ayA8nW3CFJFv03vGuMVU+f7DgYsFaKXGd5N2uHZOD
chGdfEnava/1XVl6J8dgOwJDsfAbS69Mlt+auFw+VGZjIxLHuOxuppXxxKPCpenT8ZYSR1SJesou
cxpiuEXbF8x7ww76BNTRpHtoS82WlaJdruxBcWwnnPUblt3eNYuh+RUaXYcMXphntxIswnjJAorr
vsZJOa8oCfmFmc/hN7+TRIyd/M0AWIhk2VziSJ23SRVTC1HI3dh18aFDyo74DdJQNV4Qxf5V0s90
xfSSHH3S4xuaP1JmuGG4REsenmOiJFsAceyAQk6iOkUGT4Exk+MJX7Vbob+wYE1U+kJsjAwUL38V
TCcPIiYA7BsMFc+xFRPhtpMsqgkNs116UQt/dkY+YLJLDmD870dQeBh/nW0GL73S9jmk7szNHmY5
PvJveGgonLVd/RRtE1wmXWyvEd47seliBc2QDxa9B7Wd8Dxp8eyQns/H4WqR7HTV+oolYxuv86+0
R43hdyD3UJY2i+cfkeSOAGrTLTUlHHlDuYVKRczfZy4k/bLx+yLdJ5p0XKtf7Wp6qz3ntaH7KiH1
RgBvhBPZ3pcNRuia6GMwHbQxgJNBk21hdiAKYGPD4sbmdYvqfeiC9fx6wc6Epu577aQ30kJuTgvi
jT1/mJQDXKw2nQvrcNXPPlVToTJXRVMR36/76qWJrXC/LDFWS49EnRisbtioQi28V/vU7Q/oBv2p
t9xmC15U3hVMcUSvU30mkvfx8HQmjO4kLroPH9OfxylrzLlBR2Jb6+jy8c8IzMah1iRiO9gcmzSY
8DAtcObPkcQKzCnNPFl3U015cDBykafQ5HimWUgML3HjS31E42hOsedSydC5GS9/YtMp+fu0xwAC
2x97u4kcEuQFR2iIelWlbOYj6KLqEsswN8pgmFQRUbSE47TlOaLoyAqueKq7u1yFwbtcrJaBDJqp
LAXguDbovI/K1vTeoBulP5UKzd5vreGt5sOwG4ced6tuY4FZTuGbjAzv18tw7ItrhKKAu2LeHzkT
vZ0ck2WfrxgyWTUEvEXz5VBa+XrVu0lyciZeHL1YqhurX0nsyl9GPRHNuPK4XrwA2l2OPfXHe6yH
SVRrTJTuHE+PFn6Sd8zx3a2veSFNWexuVcaWKuw6/1Qjht6obq5PfClnYwB4xCIet2XmcUpl5iVf
hDoCO8c6Uw5kz/kC1l/DuWqsEMGxibFoKajH97yM7X2HHWibzS7sjMm+Ahhl3VKpVf0kW1a96KCu
rz1WETx62TlRgFU3rdYlwXfS4DZ09c5lKfXcBel0TevWgXw8+Th3l1PsRbcVzn4krRZLNNkBy8uf
k8K8LsKKDypOfB5JvDOZ2VE8JRjC1/oyKZx0ZypveSLaV39CXvZwnHXxrq7z6aKjM4o1m0aQGZZ4
7yyh/xxUir6iqXYu0H0FWcXJomqt5G61hJbeE/Q4gWukh4LJ+Uaadriq3TF7kIX/K63jS1P1r5S8
7dPwtLbdu06e2hpssI1d7ybXzXHK0pornAguYm86Ik3ouz7G0SCnEQtFzKbLdAPPqNLXcpZP2Cqx
1dotO++JASgmRojcyWYoTb/aiaGhYs1IzDa4dtr50dTzRp4vJNwNL/DqxceG9dQ1PTabtUh/JSkJ
9ibz38QQvBDcxQQ/00eQefexnDpIwFQO5N8Ff5fbpUgfaLTo70lDE3rOUho7zsQMnGyv1HS9Vt7M
1TZLMlaQCLmYu5hH1APUzQ3H4NWiWMsV7nTyPfu1Gvv73u0gm3cD0wEBhkRUzgHN7nkZ5Xt9nlsc
hpQEQLNwWqw1C9RTkpE3ow+boFIVA5OSGOA1KeXaV5dYTYpHDlMuxYYOjhoXVQS/0dsby3lJSDXc
lHiYjyQcVXYfqA4fAp/br8zT7dbVcXw0lhXsJpLfN3O8VOkefbA98pI9G/liNe156LubvBiG2zxN
s8MwllkdlRjVeDJKtU3nttomJmDrWxc4eCmDKjlP9Thu2MOJXdmnK3MUIfjrZe1JxNZ2Z7B/zta0
KZraJueaTtvJ1Ppn15PWXlx92YDJ7K77EX7TWoHOj+rJXDQW+PZ9k9teegX0BH/Jhec265tlr/mO
dNXBX8RXZjcHM7TBNteAKhvhvzMUZ4hh82dSF+OGEg71J3PvfxWV/zrnYv+9onLQn9W/GB/O3/1v
zocfJBd98MkIIzLkPvH3EKPl/nDgM4FPgtql/MA+47r+QoaJH6AmWHLzH1/YrseP+pueIn+cHQqO
LUTAz4bC/B+FGPms/qucEviusPmfCGywRmg75yj7P0XVPbxkLFM+WVch5EN04v7o1z5LXYGq8Gxa
ppOyUxiFZj3jEa5oB1ujRcF/jYgCNMdSu97ERQSqHa0Qtvvu5FaWXRjamNtLsRoOo0z7FXb3pc2J
1MVsNO+pNPHGyw7EP3NYmQ2zILGWYhZlXJqhAsDfTDH85/l4FY804p1N5z0YzBo3H29KfjaQ5Zl9
LHxa8y6BzgLL5lv6JysIxAkJ0u23XW9/OX7TJNfW0nMni9tZZwdF5u81x1xkR5hLgv6KKq4mv1ih
BuEYXdbFvmXx6DTUcJEjifwECyCTkDvUm8wR43do7KDdqSwd7WOdpZ17gQNubrZB7QaK/Enh50cz
EI6uYeGM2wC496FBGR7wZwQ9glRRme4io+wuIfZQkJ9rxECrmZOM+JDTiVyyN8beF1wd64rCFR/c
feEu/saFCT5Fgb16z2GHWx9PhsBv71O3GYXNqOoL2DizzaVCtx8QIcpPmygWNdJh6x8StlfMo8lS
PuAlXzlLeZNY0aJl/swyOvuSnFQ1WKMmvWnssMST0sCDtldbFlFqs3m7ntcERDqCcPw1tHFrbdjy
Ws9W3OuzuywEzaYmG7QBCe7AO+gamtPGVrE5WD6V0PsqVnG74wrW08XIhWADGiV4tMW5SsVOHdoJ
42SuqL6pnREjeVAG8QW1z4ETuSVXfU92MKtxUpifPSz3c6UVZU0wZaz8nabS8qMJLE1rqdvb0IxT
olejNc8wFG3NlE2vCzQYGtXGfWUJ3q9sgRao954ksZNX1h1Q6pXmqjTVBB/5ZF2BWyb2xniYgnJp
aHeK/HHgS83YeKP9oGU5UTvULL39nuDWZs0rfJlJOOj7FSnxp8ubuGOxLIKvMTwvIBfP6X/6vFXe
jOsP3Q5FTePfsf/g9eh2umrw6f0sgzpzd32V1iebBQyBwsVLvwa/IS0RGuJ4uShnUDqlnNct2z8z
biVlDL+tHqTOBvcwad60KGfmBHcKnoNYwuojNA98PcaqXV/RpiheCwJht7V00at6IQE1o/Ozfof8
mj82pmPBBXC2bg7uOQs1ImPCicdpmeQyfrOzBBUr7P1lpU+3SZPN1Bv327Y7rsqhrYNzLZdMqavD
awWFw88GfZjs1PxO1YimlpIFARRCgZXZjHlPvdYYdwxIcFySb2Nzodsko4MNG9mUv9DU7s6BGm+1
D4mr4OpMKSbRTceUzl9JogAhq5zbG9rhaB5XAsKsZ3TnhCxNpI1S1pOU3cl8jUl6qvR3kVWockbm
U703fROelS08CzihZ1zNY4ygI6fqLImAX7fI2f2OAzfLH9m6TN8Br+dv0gtdEOncqhlAFCw2It+h
eAtzGbx5wwRKxFBr8GJSM3q7ibn5Q3oZLT+1YQmzTiL7TnUGaSVeHfW5+H2lo6CsyO3SGKBu/CRO
vtxONvMD2Vr+XHw+ksXGcr3ysmyBI+2GZLaYSfhrwY48cNiUFD6BF/eU9UEqyjo1IS60FwpFwjcQ
oeSUWKVRdlVJYGTdSqdPAF+Btt2+B1YFGGhGRarKxjcPRJD8BYtonLeXyCfBkVODkhGvDkafCZ52
3ahea2wLsRMWty6yX7C3ijj8ziF566gaeg+bRb+6NyIHEHkI81T9FM4UVvvE1+QjlJnMnWgU2U2j
smofa9BlEV8f8CPpas60il8M+z+FabxdrP4+XOOEGKW3okjTmkKDTD7ArNjaXk6kszNjM227OfCf
PPpQajLeKOVYt6Zww4RjHiqL6PfZ6O6tu6y1WE+tRSFPTcZaE9ab58CL61dg4JnXVcE2De0Al3JV
ODwvE0voTVaZ/ikLgxx6iI9zLVqAZdwWXjz98fdeU07Gyp6PUtn+5mVAVDwVHkxHfFLop15i8DA5
HDTrHh/AMhCj5VDD4BUQ1AQFpv2tss6ZfvghgiC+gG7y5oRWyykZ4Iu7geI16WPC53M6dk298rjV
ZYak2QZ+gTzQypc2tpj8Byr78qsJ0MBrgE9kwM5tF+E+F6RrWek32S9/ShMswwT+k+Z6pKxZvJAG
ylDVSsQH+nO0u54aE2cELnnBtNsC093rys5+OpSKaYWrrPJI9wQE15sIh+2IGtVyLLv4dj4yjHCY
80TjnJJ+Wr7pFCrxviFEkIkZMf5+JMSmLjDGpcNtJSyRv818We5TIZjB+FTYnrtlfiDMSEun+9U2
MxW+kwcB15+zk78GLC1COlW6Lc/adflaASMgFlmJAQF44VBx+Uik14Yzt9mqotWM7j3g9qgW6/wN
KYQvXWYTORzHjWfGeK5Z6hh2WVyg/8b6lQkFUY4wlV1o6yMIl+re9CZoLuhON4+xbhvr2qIMh7+D
OKze2mSaacJaxiRQ7lbE3TB9Z2zg35Xber/LBBDAAQOFf50AsLCjslIpNU/SMD3+r9+4X87E3vON
+N/fujf68/c/LzHP3/vPS7fjYjdGTKGRzlN/Mw7/ucQU7g8Z+NzFBQtLbuT/uHLzYyRUEH6Y5N/6
UI3+fuUOfkjJJVnxbdiEXXag/8kGkx/6L1fuwDl/WTJQ/KSKf8I//v0/Xbnr1cdAIvzLwcpbes6w
p5BUIkOgmmMYI7lChygtOyrCvsyfXFXrUxoj66zYfFDp45ZcFE036kmJhMYSAAqNv09LHIlXZLVn
+6qusvbBCdYVNkdCn9I+ky3qQEEUsl+wrZRps+8MTe7PWgyq39Bij0DKpJ6ldGk0iYce0Bf+ki+o
aymXhsxMEHy8Kbc5Ed3VEK6hVudCpkksoWtwr0dok+wJdFhX9zptzKEqbY6DWdqHLnVdrgAW2Vv0
O59HoFq2ft6WkSh55G5nY1X2LXlAgWeZr8q+huyYv61jrcqLvOiFD+yrIFHSN+sW7y7jh91WzjkU
0BFANuSnbxveEFtTxM8wjpcGslSMYw8VcfWE9eryU2zzwFrch2koV3OLMl9bgESAbbqbRCUPWVl1
mD74QhuuTlU/tMW1TbTV4zWQlO5dZXSoH2xIxNQPUuFbNb9n4uZfbWvZqGHhmEvaA23m88eEnlzv
wbOMrN4bvDk0UKLabRp3nn6jvAoX5oqpf5KRWr57su/titnMDbydaQr/TvLChmTeZNSeunGZ7rvO
G27CslqzO9xo3FGszqGatUtji+o7jSMpSyqxPIe1PX0xoOTNqYh9bXhb9lSQ7Rx06qc2pRbPWAuF
QEhZF7Yc01O1EuueFlaVvFVx7XUQA3YgILX7uNBZZXOyBrLEvkJ7Myj6ArujkhvBekzdqFYrLOB0
WymoAHiYO9o4dEE5GBqOZtBF+1ITWXc2BAknZO+09ISAMDAsHNTaKDZ1tuX2K6G6Km74800YnPAH
yyLYzVjGwyuC0FpsXelSqZkIN+h2TT3RQjOkflkcZnrC752494dLmpzBV2PFbHGZUdwGIEwPvdnH
YTAUF4HhBUXR9eS9+FObbFLUj23NXe8wUsaOfotuD8ej8ZvrpSz1rVWywes9SanvoCCw0FfCymKO
V+smRuo1tOe6y+NiFtTE2luoP6Nt/ZToZrmDlUdrKK2y1m2Imfw01RUZPQoiKvhlSZG8CIsWL6ZN
YvLQHpE0O6xDBzkOpN0lpsRHp1Y0ONOR1h6b1pGn2Qmaz6RK/PeYj5bZhAEQHLJKU1OTzV1Xj5tK
Yi0RzTtuc8RoioYbpjlzHUEMIv1pRx3vdTbk/asfe/ppXlp5G+ZnG/votHGHtOzormyfQRJk6fwb
f2kWUywT91IHJWMUtWOAHzY8l20//uJUkO6wwxfUMunOmYuie06qz9RJwzezc1Wg3plqDsFF2i2Q
050W0Bo+HOF0k3OlO2lTktdlo9j0jJ8+M2Bi8cbcxbNhhDtSQ1kN9XdjJpTTBjtvzEJv2/1f9s5j
R3IkW9OvcjF7Fmg0kkZuXTFEhkqduSFSUmvNp5+PWT3T4Qwfd0Q17uICU4tGoaorzWni2LFzfpF1
FH1xnompKC8Y3b5eXNmxhsRXFY6cm936oCgFeb9djdASBzG25qHO64W4NMrBxCME07B0OyomH8c+
PXmPwA0/804O+DgNHzM/dHgxmk6tBHh8XId1L8obzaCBV5pBtbV7g+cGwhp9+KEI0rYAhG/YQ/jN
xA0r/+i2XW5/wQCrSN47YLoBmoiuqO/cpI3qO9tv5mjvJuEiClQMiJY81uHYwc8A7QWKLRmyXV4L
2lV+bdnfOuACPIlJ8K7gmZkeBf7Fj1eHPsjiLgoL2mZg9nehlZY3OO1p78hUxi3i7hk97SxODvZI
XJjoLCYbgz/obraq+gaJI+dtmFcYDPWzva8jWYN2dZxOQ61bz6/UODRfeDWi01cbLn1uOXe7fqC+
HnU9erLQSoU3Zm76MZws9RC0U06rvoB2aBQN/j5tAFAxVOZ13qbaA0/WYYtoZXLl25gYYEHoXOsl
GegGdLf1tZ8o+aJbE2LlPMw78PYZFaO+eOMSzrXNWM3T+6S2wIy6uN/taTnInd9nwOURyzM8I28U
rLLJcA+mBM4J8VN8sJLs7axjr1MEWXdTdvpv29TEe1VKJcH68KKgpySx7izzj+kEGPQW3zTLg5/w
vcWUvf4aBkRixIr6vvpJutgUdyXIOYFulWLBbaWajzA2eUUlBZftlyiznQJbybzIAzjbmenfjXVq
Bj+TqIm/WbZtaJ/tEX4rVtQJGFY/jjV/xwExgGyzZZANN1SPn1rEa8WMmvxpVFPpRbWeopUJ9QWq
DgxfsLSmoD7kqHw6RLw36dnqgXOXRnOT70RCLK3Aenqx0Uzbqm6hKwUuRbfKzaZHms3mvJc5FBUQ
7UnsXttVSolqT29HHrQMqzhNgNPBaKvyUlk6X61u1nfVYPJ21zmdT1lTKbgYif22rWdlbZvEDRYk
RD5+TzVJN0Ym5Tcq2DPGZDQyD9heT+V+tqYEjBXErS3lsfZbb+usPbBorhm8g6Nk/tFAaQrvfeSX
EanJKHd7YEinWxg0uHuWlqU2cYA6zkRd5zckhGDykF4Hhk+A7LrsbyH5/1+4/l9CP5tDe920Kl3/
+Q/+TqM1y/7LdAS1YWh7ljz2uxB/ScdQQgkk8GxHWlS8/1W8RoDPtAzXtZaqt0vKzL/6V/F6KWsL
A6Cg+JMEG67zmkyaavlRJo3fhS4NRP6AxwnKI3JJ54+K16AE7YSoTELcZ0jwuLzA2aKFWdLDsnn7
5UE8f+1nYX7Ay5P4mzuUboGEVFQFB3LJd0M0Iok1iUR+bQiwj7pR41rK41F7PyWz/DmQrhi7Jshv
Kt0v3w5pAIQKSWnYCoVWjbcSiUx6VLIP3hYkw1Ts8gXyRCkEVzgfao471hYP7QgUPNpyBfi+tETk
RNGi5mGeiIYfjPb0uyGAWANdPw4+N3rX3mO4TjaOKI7AurDF8HELEqv5jCuAj6tHLjEFN0ZdfasR
yH8CqIWyQdjJ5Be2yDOQvCKQYKPHpAaIN7SkwtgWfkNdcExBdGQBaZ+NOL+n5bkCr+hDsoFQ1nKf
p5kNL5uOb7IXRuGInT2I4EvboCLSIwhGeuBgT77pg2x6CmGuoeAW0iXMdAe17wymygOoDDM9NAqR
s41RuVhpJqrDKzfrXFAauUwhEbEumXVdzn/M6G1V3tPBNlHHsEb1RVitH2xhRsMC8Yk3ISoOkB03
naInydwP5Db0LKkvN3RFQw9RMPeqtFViXcvBepcUvf9Wi+mVeUMjO1ToeUO8hRcc4H6CYOSdye9D
1rhVVrcNpJo/BLWvzI2th9xRduZriLZh9Qn5xQcQopkhfpHMYUnrEk7ed7seJbbKttV+F6M1ttQd
RNlfGXpmvbNaAPsbB6fX9wP6qYRqE8W6MqBiTv8kdrZGh41lnsx7MDqUJPGULO96WEIWOIyBfYym
v/jtaBK5a39SIwWDSjRgaILUT+D4uIsXX2qYFVyK2p4gl+JWty0mTX+IO3P6yaVV/OJ613+Pxaw/
2PU0V56fG5IHHb3mDF2eNKz2SULZD7AcuM9dVk3YWNhDy+OL6gXPEacB+jn65VdMhkOUGzoL9Hk+
0WRMbSgimA4Pd/D+tGhPTlBrqKfGTrsxZtQ44gHJ+I0N5AY6OO1uaKatua8wyr2xWpK+nZp8hWty
EBrmPqsyOri2UZT1d9yj0nt/dtNuP4equUYwWjGRKBiDcrQMy/IUzQxefnZnzDujsW5FLCFNBWVZ
vjf1TDq0vEmdN7FhVzmV/D7HST5IMtCVddw/oR+QxdfK1F3etHkqeWRrs/O9zGd052uT9y/qSKKw
7yHcAjqP4nl4EKAjQegFXfqzFU5T39auCt+gISspJOn4P3vCLqdo30raJAhHshZASoryt0499xe2
1v7nCHOHbxrw+3gLXdP+kqedztrpZvmFGlOpkatARNrpizowpGBrYULNwAhx0whHcsnewv0vMYDL
lSHUnGAWHQThWH4bErAmuzAGnrPJhjx5yHncf1OdRaI0ovL7U6FVTuWz8Jv30Zwp5K0If+E+pLH8
DqapeGKP0WuyDUwftzSjk3jvk5pXW2dyNThC0o4+Or4e5dsWFwtImZVugFJRGJ7s88IowQGZpStu
OrK68b43I5gsy4szAm0IruUG3Q2mA+usCiEsS4Qh0ETAGtj/zrX9HgnGBMuCtqxwTNqZyJG0B9qA
yWLErQ23g64Xyb1VNpECtNjo0Q76r5ruYszXzQeRBfp3iCBomvpp6Dse5kU0LOeIbtLOsttxfKgs
tBmuKomXz5vCqot8N9ml9diltAIBtjQYsNNQivydP9mmemsKyHU3dQhXGlWaaOS13GUWdcs5skWH
PGNfTTDdqNMDtHZrETU83jr9g5oHu97RNNRAXJhq0MH54mYAQYyU636Rl6w/gqZv019JmlAhx8kG
cALEWcTnMNQACovd8wLCm1LzkxNmzmPDXlyAx/z3qBAa4juMW+07CHc69zUycNYmkdGg74STte8H
5mbepWaVU+KpGjUeNJNi6Q4povDe0pPhpoHG9jmKUefa2rSl7mbonsLznR4xnBjgSrUdhqL8EbTB
/MNqkvoB1GL8taxGdUsTVXzyOdA/RDlApRlad0T8w55UvRuSWf1Uw9B9kFZQUAKI+gyEfe7Dnu16
nxJqqeOFuasb38EqIjGdT/hBusWtXeOTsm3nrB33VVs3e8Op5oxbgpDDQyCUAKdhlDABdKd2MZ09
nJ5dHWkYZdrxG1TTu3do+JnT1dCU1scC6iywY2rGHww4RxEdpTQI4HIHaMzJYaC3EtHUMA6UorMZ
iXmHCUTHNKAzHQVgQu3ZT3DKRtkiw1gAyhfpatV9xGgTOLJGI94H4tpFcIJnR5S4Y8j4A8gz+I0T
oE2wl9LFNSJWMaPGrp+8wfGV7yEe48tsBTPbLCqMr0Zn0ucuCCg913+S9ocYxtxXO0AcRgUu0rB4
oCxovU7GX3LqEx/pnUFyL33d/t46ZfteGhKuE20/qHip0fCanca2+YFBg3tNKaP56URT8ujSkiRg
mL0BLsdq3Gxf8kp8AsoSF6PHbevm+i29Hv9jF/s4GDVBi3bI3Grub9400+9eD9zfwix1olNm3kc4
C4BvSermwcq17Kr0p+IOLnP7OXeQStlJ0Rbvo8YCqz9PMeS2zhTGdRSJUl05Wi8tgMJO/SblCUvD
J8olhAc9N7odfiDtlU9nrduL2cjklvc3VgFtKPWfNlX1aTcC/SuueGj62ETHAQa8Y++ilBQbxntn
YaDmkKxdoFkxDhuDHtNQ1oKSnGuMnfdt49NJjlwUsBATzDXUmoZM/6zndv/Zxa5Z7gMbcOAmR84G
SRNpzajGQpLdNV3XXEc27NpNVKbxfWcGaX+fIfAncHvJgg/cKHoC5i0RHyGOGgNdJijlIc5CvKU1
vTV3U+gYUBdVN8mDMeaptgeTZn9oJb6xHl425uIFko4oQYXJ+xmMziOad7QUel1Dz3gMkvQNQT38
BqGv/5nxevxJNjt9T7u4+OrMPAhRY1uWTkazwa9ULPWWM89zWJTIzgCQ8ttHFCMBy42pA7W6Ix3b
DGrSIZ1pSfJ+iDs/gYUNHgg1W9jgQWTBP+RJ6t6UilIpOrJ+K64pMVJnot0rPlZZXzwG7lRkV0WZ
jj+FsWDjJHfHrUDtLISrmyMBXQcdXfbQr6Aj8orGllDE4maY5zjdySa2b2bqfDPPRClxVw8bFWzZ
wwmXptHrctMFpe85sic24oZs7mfdQlYyKEcAqAHv8M/kCBn174IkcedUbvMpbG2tB2vboaRDrTXB
SrF1MxpB4FXjK3x6FtC06RuK+gpckmlBFG6w6RvemzHAWYqUZYlgDFa+YGaN8FMOwfmXo+IUBm5C
6gQdx8J2Be5MdJuYWfjUVQ0Az2AYsGYpY+hF3PHBPRYnCGULvZygRuQjcpFwdPmvnRJS+KxEJOk9
Am6WnfZZ5pqSVzHFFQQluyG/0YakCre9NVnXSWWbH2JKXwRYLJQoZFiN/9BLg98wgJ+oN/0kKAYN
EpHQrduFAHL/2zpJ/a+67epf/4VwTfNfB/hk31rsFv8HaNhYZxXpt933b897Ssv/+1+PYWX+JXAh
Am3+d0tpcXj8u6mkOeZfLhhyw4LwqmyeuP9+DNNWMmg42RwoXsvgVZC3+T+PYfcvB7ELw0XzRrct
U77mLXwsYAOThD+JN7opBLQ4YFyLM8jznlLVtnTh295rGmc61BIR7igkVX7WYPuXcM5zZ8YVWOzP
KC7OgpL/0RfpneNRSq1Q5WCnPRQesrtxkegjFsS7SIOc9p8NxWw//yB0XQFPiAwso4nGOwTtHSRu
E15Qov9tzoBnwmnbTBbnOaFw+SiKGw4WGLqyXOx0jkdynAEtZANhzqLQgp0oLBBv/dDgI9iGpde7
bunREGkOkBybLyhTS3bQ/+1anpjUE0tn4Rq6zCrVFLleOkHFwU21AaJ0ZyDkoMFEVD6Em/OjnFg6
CJFsYKX4WN1dZuHZBmnKsBEAOzpPlJp2O8dVdBPw5N/UaKv+3ZD+f07oqQ+i1ME+tGB76tbKFkEM
GY8rPYdXgMudh0O62vuhK/8OVq8ZhWYsmxEvHbBE69oP4ZSisvJbJL589yE1W/WOWlT++m+xlU0B
DAkqdylnHU9bB/spSjFX8EqnNW8nUCZP8OPHC6Os6ljLFmRdFFXNZb44yMej4CboDMVgtB4KxfV1
JUwAu5XuXKOLDK8EasGWl5eLRDtyBOe3xYm14r1BNZqoZhq2WI2sx5rK2rxtvQ7j+a1G5Ww/4NH2
6sOsmDxCp6QrrxAiOv4+NetFVGVG6eW+wMZhrDQytcjGm2muH85/0Mt9jlkIwdBkzTjRxmoo37Um
vSnH0qtEpm5mo1PXWWHT9FVWfv36oZTO7kOlDDMSazV3LYVHc6aZzhbXyTGaOsME3ogP2mxor14m
DBSeDbU4kTw7vbIaJxOtK4ZqgZwWZgIVNMgufdDLzXA8yuoS6XutK8taK7yM6wrZGFPcoZiQXP2D
aRO6ZRv4dRug2o6/JcriKavoS3tqDqYrKzSGjYs/IiSrLLoQ9E5+0L+HWkcinqIt6EI+iGKac60C
a/bsyPj1H33P+lK0O1mBzHILr4wzxwv9DnjgoIld0/TthZh3bDiz3PIsEChyVxccV3ftjExdHcFM
3Sm8uLFqtDszpEf0lhadk/0gGqYXVurk9AFOIi7YVNctebxSFDPmuHVU4aUq0g5aG+bbRMOP6/z8
vRwFA2FTOqDtLHOJQcejQFZXeZbh25mE7cdu7JN96WIvcH6QF2FBCpzObKloFYC7katBihbMJRZU
qddS/MDqM2x/yrCtDn5ZAwg9P9aLD/ozFrh+QzmObq7d37itfDAMjFXCVPkGmYdihGtFxYVhxHIc
nykhWNzmyNGBZyPxtKVrro5rAfs2C2m3erqTgF2w3ehNPjUocCVW9mau8+5BILtzR5uuelOlibGQ
1KxPHULq8RaSC8w6LIDvVIeyhgISfcsN0LzL5VTenp+PF7t2+Z1MOheNdJaezfEC+0YXwZFD/bwL
Ovdr3frWvbCRPMYQFUhKDLj0/Hgn5p+mk8NWkpAarHWAMZEYzhtofJ4htI+Tjm5Rqqvxtbt2Mb7G
tX3BvfDX8hp4HpETfKCtRK/QN/FTLIoy/GB8C3bn+U/5c12t1ni5MnX6cOjBkcAcD5OixK1rAMW8
hmX6hrydBDylSXQDcxMRgxJPyJ6qfq1vMSceP1NWcD3UlvT3RHL0qoymfIchj/FmmOjjZpKJwEgX
GYNN1jfzHoH94gCehKcsBZby6fyPf7kOBlaEALdMWyf1XGc1hqR+xyWSeDiMgMnqcDsGheRcONkv
cicKeACTqZ0ai+fX+sKHxaSjAdYlKFmU/peJd/m2GCYMKXobGnRf12/8Yfql5rB9d/7z/uRGx2vD
yIihcNJBByJuerw2slS55kCq8rBpjnGTojD/zppRHqejMUVI5OKpBypFjk9UxxIY7SUUmG3ZJMH8
pnQgAAC1adyvyehUX4PQxsMhsRoccS7EiZfHj7cF+Z2JwCoP0D9N1Ge5Q2dlAn2yKPFmWhe7IY2/
WovdLGJ1aD2h2HFhuFPrQacWP0EJjpIa6fGspG5QuCg2IbLV+RLcOfgNa3l6wFqOfM+GTfEVTUvb
Kyc7/3B+RU5tODYCqRi5uk2UPx46NOp4Av4VLwCxYt9SH9oaJvvv/Ch/jvZq3Xl2KHqFBHie3Ku4
CzuDkl2dxl4V13SwFtk76CHZ+LZpRvNGRbW8mSYRfphDLK/AbJvXQ9X75q7P2/EaaRv3tdf0Uv1d
3nQLg4siwOpui4pZiAKDJgTI9ITND50QkPWlbXRicqUkF7CoVXBdG6vdXs8TLrBooXodFgT7wMgQ
+4gp+J+f3EujrJZQ0BXtSq4Lb5jQIU+4z5F6TbQLMePU0eXk/pEQckD8mqvU3S/Myukg4ntTnz04
uS7fYdxdZ5gAWBBRQ4VOzrassCZCZ92O3qeF3m0BJhbhwYlt/Tpy7SLnb13jJ9pw8nc5KpRtXj8T
6PBRVyKAYiO3mu+2iDSBRFnoxd0wXWWzMz+aqYz350d5mRcZ0hb4xRpgNniyr0bBNlcEcTRHXpRk
w421NDWgioV7Mvf+wtK+TFcMYiR4EpSlluCwGiocUoy0HWR8qK78HmP10ESomaSt+lCW/iF2jO/n
P00s+/74nEqDkgrwer6Ruu6y154FvtAR/VyPeehpbZV44Agp/0Z+gBQOT3jau/Pgacg33Y6xjsSx
FaD3X8jwkaW0Pp3/KS9nmZPDwTGgWoI/B0B+9EsAUuiTi9wBGWE6v7edWEADXqADwFkvBIOX0f54
qFVwKmbZhnHPUAZp9UG5WXJFC2vyxsgN3thdZf6H4y3XwbNJBuDQ65XPePqUAz0sSvkzSlDGNmmi
bWw6mReO7otqHUHIWHI7Gxg9s7kKEDG5DtDdIvRgbIurKtEXhqJCwBurjV7cIRyBMyJdn50P++NL
Clr79/m1PLWtmGLToXjrOra9cHOff3GIGXnVCPZxUBnVUz10xUeVt/CBsNGAOBiF+0oBUgbcndy4
QbUou4b0rsr+teUHZgIyAqa9f+pTC8zq6HeMhXIROgi9Ecr6pubYbbu+w7vETvULsejU/qX+xQN0
KZRScDseipZ+jdxhEHp1jXDjPAFEReDf2eIJNV2IEqf2rwTLTmrFeaGAeDxUW8Sj06Uq8Cqomzcy
HId9ViOWgTfCQlhN4wv76eWFQ8mVRxTy74QmboTj8ZK+1twK5WH0P8LiNq978RvHz/xCVepl7GMU
cgaqzAafJlanBCeIsm0qdLP0wu8/lSn00S6Q4gACFNAP77IdRseXSr4nP40dSnKAUS1VzONPA16q
k2rmAchOvYQc2Q0gtuRwIQCcSIcWo3OdqxjG1EIlPx5G0xws7LU48EBAZ0/JnEw/AsLCzRRL/94Y
KnXTTAp1l9wAqqTFSD3lanxU0sGoskD68sLxXALAKurTeqSQwPmklLrOP8NqJoDQrPUoRhYPCRnc
R/ybULOZm2rrxol8qzu5VW+sSVa/Cmjuez2bzKsEfO4dlMvgWuYJzNPzv+rUUtgSQ2JD2LxRlrbS
87Oa6WLQIqwFvLp05S9dz/ttZoOuvjDMilq0nM/FitiyLeCXS3FgNc40yKmxoWR7HfvhOzgdd5/W
dXkLLMG6LTu7uJ7cGuOtoNH2MKjLp3mcAKac/9jTv8IxHOnyHCN7We8IWvOdr9D7k1M8f86HGsG2
AkRLG6bNtupQj8e/DPHFOY7v58W1O4vc4vP5H3Fixhd+lVwKIw7vgdVMLNqFojQd7ZDpKnnSFqFk
B0TAhc2//CmrzUYDj9CqCB3gYVfnejl2iBsM2iGY249aOzZ3UZgd8soaiV/uu/OfdGowjpdNZFyu
QHd1nmVUyjnpWw1t+qQ78CRVe/IJ6xH5NOeWqJ+8PT/eqSkk6puC1AlqnFxdtaikOFaXdnwc1Ovd
IJJhq0UqufsHo9A5hRLHHFImOD4aXT6QOHW1dlBdgbqTHZML+qi6nB/lRAA2ASnTe+Avi4br8Sg0
OUJowIzS11b8GExOtneb5ezrQbPtCgj4ddFEFz5t+enr3fF80NU5CNKp7tqZ10vczuZdWw4tcqIT
hpVNYX5XcvCvGsdBk6/01eH8555YOkiGBpm25VBlX3f70DSgnhMFeFCBq/X0nqg/9+XsnR/lRFrA
Zlx4lJLBAIEfT2qU2GKw6tE9iAyFbFg8AcRnZNJxW4i354c68UHcY1RwFY/uJbYfD9UjkZ4OYe0e
QhTePjhDNd/WZTtcSKmWRv16xRZ2Jrn68hbib4+HMdpCr2esVw52LcfDaBdhthc+Kj85GsU/pBjy
A6Cd6KcdO+mMSnQf/CjMTtwbs554yk4Wv74keGwwGAw2Yla12KBMgVdlP5d3YW4h6tN1w5vzcyNO
BAZ8ZoRhKTivvORWk6PzqPGVH7kHK8EE0EzxufBmIWsHCG3WZRmAkw6dSKqZ09soxeNh46Js8QMN
A+wOE8t/DFGOiMDr6IhbQMAALmybhcy3ONl0weP5X3ti0yyp81KNotxPL+N4iqvE7WxNdM5B63Ox
xwEm2kyDlu4Vgo4XLqILQ63bjuClAXq1o3OAoz8+cE2gmYCfDvJ/s39hDS4NtTrqKLGCZytwDcVY
sHkPfEi/UvRO3uDIPvyTr4LyoOsWeAWYzMcTiKUFpF66w4dOr+tuJ2GLdmic1u5b38ns/fnVOnHu
oFHTk6ahymW6rvpoVHx6xNYdWJEtOsChg7fMAMT1n4yiyMKXO5vC+vEnpQwPpZI9QeUeJQy4d5sy
zLMLMeRUXsLH/HuY1dZLHHRExrRyDrKvqo8YM9P29jXzDeIDv+M2EN+kb+HPWi/SNZ2NICXc6uT1
kRkMvE63i8AJ23w5y8/ey4NKhW/qDdu/hmOJ6AH6rROEkH8woYpcgR4R1Om1qtM8A1GMkpKdLyIB
7hD7NDybg6t/Mgr1VpuqMvX31aZ3pniCVAC3jSL573CsgoPIq/5CC+TkyeKhvXRAeKiZq5sbNeXl
vcl2j6rOvA9DLf04aI7lNaV/qeR2aajV9xR1hsiOzSFeGO23gizbQzdxBmFcZhfykVNDgVNYLk+e
Tpyt421g2H24gH5wGdYDgK5t3NygaxLtXHgp/+AI050gDwAZwTNtNYEwd1xqmxzhArExMrii3pN1
GBeO8IkECyEjSM6Clxt4tlVUwnu5hYkVs0xDb91AKoluUtBqV6Yt5CYynPq2z8Py0/kNeHJQMnxg
TbqiDLI6TH0nNJyKbXWI+6HcLx2wvYto4W3RtvMDZeOWVoOMLoT6U7ctem2g9iwedIx7vHQlNJAe
yq1zwFXQvse+CaSvg/S1lXbqToUyfX3EcGmPk8pR3ed1t4ToZxGjT6y51NEqOrRFne9gWRY7qxiq
168fdXBB94CSKWCd1YY0kYmbdJxpDkJP+j1sNCQWeVPsRAmfBlOW6kPlIhJ1fv1O1Q7o11B5tqhT
oLe22ptxgUhtz0wfSBjijNak0TwZQZQXBxtZpS8djKuNWcr8MVhELlB9paM22MK8zZPAuNbIWy78
ohPnEjAZ0GJQmeTO68ApdWhUkyHVwS18/KCnrt7qul8dTNf9J+tqIftDBQ9CPhWv43U1AWnWCbxe
hBzr6KkfrBCBs965kNKeuMCp25Gb0+4QpNDLEXq2e2x0qvSGAHRo0bDdd3qc7aIOPbDzC3lyFPBr
S5GQkuS6CRt0OAT6MaOUiopvrLpvc93n3usHsXXb5ElDV5+O1/GnJKrXoScKdYBgDat5Qnm2tsxX
Q62WxTAAjoFEWd7Qqwlz3NmIUowWD9LFMxszMGczOGF3YVlO7TPQKHBoUYJZ+tbH3yKFltY2GHgU
PibnCi1OceOjCPcEoaR+/VVD5OeeQfMGhM0a4jcH8N2GKVSHWuX2zg7saI+SSXdA0Nq8sEKnvsrR
qU/QHjIFG+H4q5JQ9GoeA3UAsYC6atpCGhF4cQXacDGZWwLS6nFNG4lsjq4nOJt1oViIGJw1MI+D
qK3rKEGO1yg0tKPCzwoi60YL1IccnzIcuXRiRmN8Hdrq+/kNefJzQZmwUWAO0nE+/lxEwPwEjTOb
6NWhI285VPUSM0dOzh0uLOKSmr74WrJjSheEaNhOx0NZo9MmmT7Zh6Y0tNsAwe9dGSBTVvhC3FkR
4jrjkFf7ug37J6dqgn9wB3G/WljCLDD2P5n1sygSuO0itSzsQ+qk5kaZebvtiZUXgu/L1oprskXh
2nCtLlYxqwQdNlM+RX1lo1vumpsBhl6+aegG/NREZdzilGnuysZHvaKIiw8dRKdDlHfNoxnP6Bed
X9sXEY2fQtAEKgN6iebd8u+fffFcCWNMxs4+tI6e3Zp2lN7Yvf7p/CDGix1EdQ1yPXVKnu/cNqtl
HcpRkz249gOSMyifzVWH1sNQZ8AvdQQnDw7iPj99idzwTYWPEv6uagjv0VEusTuQIT4kA+TVcYcH
QjZ6fau7vYc0YP67GOBDb9xRcatCHOxv9Q6dpg2KP0n/bqwNyIsNbbt9LwaMt3NLYAyNH3RyIcwt
wfL5tkVDlZbAcsXTK3OBAh3PYjC5Q+lUfe/hAQh3bKEgY1G4yEMOs35Votf3AZlS7df5aV3P6p9R
KRJBYgLvQqvueNTSgvhrCMgQdl01+xhS4M5ukVdHP6LZnx9q+aNWH0gU4jKiqv/n2jgeCsYFVgTc
dWBBMvfQ41eIACjS7WNgaI9haeqHJDDxZJyd5AJtYT21VEXJmRQpKOGWW3H59882KPqtoWXkcw8+
wJx+U5f9Oesl+vp1UF2h9RJcjXMzfjv/teuJ/TMmlWdSxGVgtTqfoZry2uhZTjOtjd0cjKiEhIWz
BV43Xcgolp3/fGKpwJnIsdEtR5EC7+jVUJYTa4HMbejrXKMHdAVLfH51zj+Ixw3Wt+6F6Vz+vPV4
lPLZqubSVtVX02lEBTabfVd5Yy4brxiN+boP4mrEgy8Z9zj+YjREqL8eubdRN49D88IHrwPO8sFL
kcUg2hAS1hXOyo3h69mYME9toxD64YLbZPqIqM/5NXy5b7g9aEw4ZB9LB3t1OJwODjCRt/RcJwry
bZkb/Y8RkffFADWPrh3RyV0GjtQ7P+zLrcOw1N0XNhTX9pplAw2P1yMtGS/p06+pg/FVXVbvUby/
xFE6MY+UiyBcUSKjOrZeSFk6g1aJqfBGUupr5CdRy0Im6+rVn4PKCXDWpRvO02X1cJmDQbfLvi48
aj3Dp0H62jW5N8KkuQYP8fxYL78IWplLY88hj9NBtx2f9FkktetP+COHWtZsTNWIDcWYdHd+lJcH
Dswejm+8OMgvXvBp9GLSI4oImVdhgrxzRWtuaa55AzbA2wZL51dvd4ZbulksFXt+vd3HuC4TuKe5
pxW9uwU0FBzgyF+CAp/4KB6uFpFKcrKI0i+mLp6z0Cq8zk4+2dks8Q8zr5oWoQUUCfsLU3hioVhk
vIGMBVoGoet4tDZCU4TMrPDqUZ+fZIv63+Dqr4XVLg8sjNmBNlkwxsA5H49i+prVi0oUXlWm5psh
FeNHibXohfV5eV4ZhYrAIjRPcrLICD2/XtIpn+oUn0svnnX/AAOKMr3oTSTAZPP6/Q2KEqgb4Zf6
1DrVinUY5ImmF15f1lgygf+jT9/Nh/P7+9TisLsBsKAHTRq9+iCNQraVjik0jWEQW6OcWwgH2qXG
26kN5yzinksVBbXQVXR1x4IogAm9B6/X+RxOjdh3k2vvE9Svt7Wq/AsJ1qmv+sNL49agPr/Goqad
yJLKwIeui+laIRGIg1io/YPDykYA28Gepoz4J419lmuMXTkY+ZDmXgG2aJ83Kbh9u1Cv33I0hCBM
QBTgLnRXK4T/b4C2hiy8cOizKx4ZCMEzbQBOW/fCUC9aARwiHo6KsgvoR6oJq5iKJlCUaTG3BBVa
pANjB5Cy/ESv9nsdpr+ztL8Nu/xdMbm3JRp+r96Jy9UBYpfBF0Lm8dEaah8vZZe7w+2CCaMF5FZD
/GUufOKJA8wfDzoZdCfEwsWu8/kBNgiLjW8WjFI0AIJbAmzcpE/RIhp//ntepk4U/5G05b2kBLDr
1UjuXNkaZIjCA4YeHhDQsPCxlp3np018L+cAoxPwHVfAPoO3VWo2F67iE0eAzIKhQU5TSlsbgkLp
VWWFTq2nCtR98HqxDjRD2wvTeeJg04HgCl5kxoCUrD6SRCPTrR6WUthazWM8a4C8o9mseMkkuDLl
id5fGPFloubQkoRFhO4wYX5dUUfqP9ewhMNispmqW96HvP6CwryrRYzCFyLCmG5OYBouROOTRwNh
YnJutg2Pp9X2tEY0LTU/JIShxLHBJlJDIStPbpzaMH+MBbZ/HY6dj22U1zcGmeLHDpTPhR9x4tst
UHJcBySL9B+X1XgWcCIzGwSihZknWle7icc4vTN1at6N1cIfxdjiDkTAazEGxAQwesvtgJkt4XsV
EyC8t/VQkgHVIMeupgSPeaUF7eu3K4JVpN4EbJKEF6AJorVjZUbm6dUUPM1h2e40Kgv782dyuWeO
nzMOZRSSA/bqso6r51OoVN7l6ZB5ftVGD8VcGg/wVTF1bNpwh7UA8qNViP5U1QUXosGJuIPvAW8L
NhDv4jVWtM06I5Z1lXlZiXkdRlEmmkVTcZgNfbjwZvvT6n7xlTycOP3wTUiGjrcJ/xTw0FBmmIzY
P0SZv7HQzG8jd4di+6PR9lc2GsVkFM51hVcpxjT7SgZX2JJ/Oj/bJ0IQZWlyZgqRYBvW5W8DWdW8
5dKCRV0TAbMcm7YkmS/snBMzCweY1/7ykgL+vApBieXkmCLOqacNdn3lD0TSfOg/afhcXVjDE8GO
CeXVseCcKYKv5hVXZA3N0kVpOcdutlGdswPFspmi8YBU9mtb4py7hUjHZiXBII9ZJemo8YsOS4QE
7dNS36VVXn8x+2G+P79GJ0LK8oiCuMKl61IIP94rGaYXkRRJ4lkujprhaDT7CeuJTTHG7k1a9eIm
7gNxiQv65/ZZbdElR3eATnAUSTiOhw2R3UKaV8YekFTUH7UuSfGjnsWVSm1UW7FT2WPTaTzNIhM7
OAm0nLU6PQyNSa/WwqAkKGfpWajqXMhCXvTemHZuM3q+y8t7aXUc/7IJ6w4LpGviFbLocbbxFRpY
aCsC3XnjmPG9jyDrwdCDB0Tf3sQ5HsWVY+CUMf48vzAnDg+YD+qEJJgkzmvMVVxjE29V8NM0u0VQ
rnErrCS7/kJAPDkKwFtae+wBrtPjr6XUiBNcrsWeWQ0NiGi7vvFb68f5TzlxQv83Z2fSHDeSnuG/
0tHngY19cXjmANTCXaRESS1dEBRFAYl9zQTw6/1AbttdxQqW1YeeiB61mMxELt/yLhAa108NGnoV
izkcpK8Kv7FnN9vHoO02U4puWtCvomjBeGakEyeUlg4bmS4lh+cYdG1NwG/x5sj27rTkUSK44hBU
4usR/C+fF4w5zkQjr2rzbBekZQwgGCuikFkezw1FSylgveFkmVw51oQLV4l1wAc1JM6+CXD+0ybR
bfrCRx58ntPrbkaNbLWiOrNzT31KVHNWPjH2zRTLDn+TNVia8EzI9oYuuy3S4VqkAa48A9k/9S2p
zPugX2m8g9U5HMX3EAxNaz2DeVujfFhKtFxB1GxmG7uCt7fN6wn9LOBSOcB8ghLk0QWo48OlvLgs
93CwtEs7nr71ytYv3x7kpw7B4U3EKB4sex5mmtvHE6ra2ArwRyj3TYXCR4ROs2gfbGK5eQvPLO6j
StU42qOD5yd4ITV9G/Kkmu9WRD0Y2Vgt3yj/4hzYgxw3qQnRENuk9tQ96H2OCyE+g803p/aQLMNN
DhauVsbD9eL2IyZNhKuYEAG3/z4NlnhUZYdTN5pzW4ni7rs8U52FFDXORzuaGlW5V96MF60lCllf
aNyAn/ShV/W+R3Q/YuBgM8eG9bW1AJygSGChdOe2+pOIVfGizbaONOqgJivyu0DHbEGbje1QjPGF
raH9uzWbulxCmXugN007qUO76jxx5sI5EUez3qReXAUrFPe40DrrbZYNpgVDPGuWz7IL3C9t5miR
b2jdQ4O38q2BSRPWSJ155VV6jKhj/qsNWSJZfgfqhkD3CKaPcwhS0AKNPIcnx12S3WRinjE1Dl6t
NtLjb++vU5t43Vg0tBjQPFY9GFU+6hgFwrpv3XRbz6jMkYP/erKH1yDRJdpTKwnMtA5PZdBYTtUG
XbFP89i6cEol7wqodWfO/qm5EE9Cq10VmWjSH45iJzlLuihIXE39qEv4FHFcamei19cXDMIxfxnk
aCqpOYs0nxkkx/kQAw4/3zfCRShVy8+RnE4ORSJJx4jq7iv+YZUsY+11stjLRO8hiLXxLgawGuKl
NZyZ1euHiVmB1vlZ06VJcXRtLqB1Zt0t+EBdU131zYCNXlqXelSMXZOGRYX10tsb73Vgx4i86RR0
1pTqOHzM4g5TuYwRnba3bj2q/pEzK2/T+VisruIseNlav16rYlDqryvvCbjLcViXo6Uf6Fg87l0p
1JWsEZL0IGjwCCMA/fb8TmxGCCZsePI5OsTHbBofrfEF78J8P4tS3Ral6T7hDoE55a8Pg07R6npF
VEF2erjnvR43Hr2zGMYx1Z3Z1/2XAcHGM6/QiY/FiSKKILeAOnkMR+rLkvgfKsk+q4skShuc6VuE
e6cIWrVxi0Wyu5Gd55+B7J0c1eExJ2kC2H8c+8OKHN25nfN9Ajtt19pWGxnDlN25ca7v6sTOPiGP
6+z/xoK6fDEqmmtZ86ic6bowuylM5fuhMeSFCHCnbz0Elf/GKOyKNd5cmR5HtwhLaRt9PeR7tbTJ
DRatKMTWjqzP3IjrsT0KHgy6Xf87zLpJ/1KQmYfUtSfE9/bO4GeXLnEujrBD+YyuTL4LRO/uiyyA
6DCXqX9lDbF9Znee+IIWLyk6OQR+YH7Wesdfxu8rE0nsNs72uCAPd+hl6tG0WrNMcjQ3sre7S7x7
kk9vr+2JFIkuIrVTKkKoiRHQH44qsOjJmrZFy8KRot3y0AR3uFt5uzTurR/K97tniSHsNWGVxGsl
my5WZ9C9C8vxVi/z+MyOOnGN0wQEHOP6NtH4MfK/5O40J63J9lDbsYzWsmJbzQZ+HamVnjmnJy4d
NAlXZRM2LxDdo9sA3/bZLCaSMqIKFI7TNt9W2XguRjo1IXwbqB0TkJLIrH/+l69qC73TY5iXe2SY
YXQvS7OrUI6+xVL4XCfw5ITWhi3xL8nLcWrm1XpstA5DpW3wNXH96krHYuFMZnJqlwKMgFDMGwhW
6+gwjlMK6cU3s73lYwyaTe20bao5ubFTvMvTxHUvgXyey8xOzYwqMREXZXg60ebhImZxiY0Ay4a4
AA5qhm+q95Os249vn4UT7zrtQB7Zn0VSBLiPRmFH2GZJwuk5Qr3Lk6S7r7IYfZMRM6ZoiC3nzI1z
aloBTFa6afCmQRMeDTi3zSAT3H0Q2vX3jmb3O23WzykTnorSySQRN2PpQOMeVx8KTS+lnUucoQup
rvRUTZeqNMSN1Yz5fZJA2SaQKS5BlIunvl+cXZKW2D6+vbgnzgFLi8YaClmUQY6F1nDFAe28JNwz
/mJ/Qu0d51od4YoOW48zdIoTy8phw8JsFU+w2aqHyzqqUU1+OYt9VevVEw5T7M4+qDZvT+jUKERj
NM8sOO++f/T2ZaYCwz3niMVoxtcWu72t1aJU8PYgp1YNqMdKS+JhoFR5OBUqy9Q5KkxspzzRIsp6
MqoMdw5LE/vvvzEU8R5+4hQDXvFpykVVbtd46R7r5y9tMsUbocx7Tcviv7ETQHiQp7Noa6XlcE68
fg02zgjT1J6b4OzR61trwgfJiH+ZF0JuCHXnZ+mNfvgrPRYbxRWEFUw0cGx06aFfVTtbS/zt2yt3
InBAfIpyq0fffYWvHk4o6xxZmkD+9vQBkY2APRGLndfkbr/lm05bNbveHMUAYPCrKSB5kIxrzplN
/+ryIveh8rF2dlZO7HFuukJIh6TnfCGiWWMQnPWRBLwbEil6mNZU8ZlK/avtv44H2H4tra4crKMr
ORiMDsmrKttLzyt3ga7G0LeH5Mz+PzEK/QCGok9GCT042v+2i6ouCbfYG4F6bjW8D3UDm6G3v99P
ht9B5EeYSs2PvIA6I+ijo8hLnzpKyKIVe41aQkMPoAcToiF3V6S99d5HZv/OVVm8Me1O23sZdgkh
DnLlrWciM5j0fV5GgSHH3dInOBy3qL52lpq2E2DCXeFo2qYTOJCl7YgDu2e18702C/dMIPfqpljn
EKxlGKI4BJCPVqpEWbIzB1bKToe+37RtZRMl+26BhyAB7ebMkq1LcrhkUJU5ULTEPZrGx6wW7M/z
LNEUyiymicZDMrfZ1o8pkV7p1E7iq95bQbdFN0EtiKf2e4cw/V1Qqxrlmhn/Oz82/CtI29X31LW0
fT2bU4ldnFPfisqTd2luJ9txjMUtrsweqNaxCiXigVFlLfblMGT+vpJ6d1Eq27rEHvoJVPU5Pv3r
vccUkXaATgn1ilv+8FgLQ68MkBGIOdWFczfnPV7vmFycOUc/WUfHK4kuNlgQD0IGnMnDYdzMSoxi
tZCPTRHgCW/u9MZ8n7YDwPfgUz+a1zhV3aPEV4R2ae/Iii8Du5BhXHVRWs33UyUfY0lnQ+lKD7Ef
37WY/IUzcj21NZ0pfbxek7UitXJTCDABHh6dFNjfgWbTbNzZlZxlWNU2dpQwLbQz++v1bcY4awIA
gAR253HIkuRIZiBg4O/KeLE+CC+rvtWU/bGMgi/1fqGKe2bAUxNbaR00N0GD8c/hV8h7b+pGnoZd
HEjtMsjIu6wpLX414AM3t6IdVm7d2j0+2lJOIGAl0uyA4tCpS3scxGZV2vs7cwErQoC+VgOOOeGu
VQ9LUzKXbJjT20RvVdiUuTiTPr2+cAiy0KBZ00Yi7mNiYuqbtcwVzJChbdqN26ah9OuXCoDKmemc
2AtrNAdAD5EzypVHBwRrlaFOe9/dVUkyX6u2IAW3PHIP6aiP7Ywb0Nt32+nxeGtW/CEI8KOXTdgO
VvdEWbsSds9XNSK06ZaIQA0Ib25VbThnbu4TW28l4gFI5d0GHn10ppa8Ggx0vdydbw7mdZw62Zaa
0bR7e1YnPxehEDhRyGtIhx9ucMj7AfJl66ws0EMpmJSL3sIV2Zndc4T6UwvIW8TFuSLdgCsdDmXN
PtKDGOvsNKq/V8vSWu/kRL9juXG6rDmzDV+v3iofiAwQnXUu0WNk1iCcurZiYe06c3bDtOv4UEqz
zoR4r1dvbcPRUqUYymNnHn2jOnOWiWHMHa4s3xY3NyKHOu2ug3Jypo53aj4AIGyiY5JCUPKHize0
suBGwNCpC7QCoLyDSxbWeL98ETEfwK/0pPlMPG+Ho8xWoqsksUza0NhuiXw0Pmq9MT7+6p4DBkR7
BtQaxVB4oIejBEhQpnWszF0zI3+IFo3YZY2jf+hNJz4z1Ill4+1cSbbgDwzseQ6Hwj3VK2p/Mom7
28te2s71WHrnhABPDsLHAeRvEBMc77WpjXUkihnELaqZar/nXwmFP8/bq/a6JLdGHexoQo8VVnFc
Va1kgcZrWRq7xa+6xy4dCoRWdGQlHzA/k9k9btV9H+Z6k8NTi6tGDxu41cklrm8LQlMLsp/bxXXk
uYvx9fSJgn7CAwF0rvyDwzXWk3JQAm7Fzk7c/KUAdEn/X2/PdIpf3x6UzXUq2Sv9lbb/UVEET9+y
L5xKZ5Hpr/n+jMx8UtzItG0ipyy6Myf75HDQOelMr1rmx0raULNgumC3t+PALJdVY5s74aLNlEic
mCa9PKfL+moRWbk1ACC24f0Er3+4iDIWNl5StrOzpRuEQPqrrb7Y59QMX82KUYCJ8iqTmsE2PLpF
Gn1BgG70nV0/i++2HLyo62cb+YDhWdOc8kzueWpOFClIBVxrLbscHb6pERk+pbqzmxq7iFChb7ZJ
YBVnbvpTcwJ3RtAJdJoCxfpb/KWS2sJUFI1m2zuM1ZP9FNAFsOWiLvvGAzZqp+dkOF+Jz/8k3vrc
XqBQyKmOu25ipG0zopeK82BMJxH7yyHGP6QvumhpbeAAtt00KaVpE333HtPS1XkvwWy9dp1sg/Rc
3USWNM0x8lM1GNuiNjSLh2P13BzVACgbo/v5XJNrvboP8glaByQuYNkhhNCcPzqlY0YklRkt/vBJ
MX2uAF1s50pzN1YDlQ3dJP9mAjZwJoV+fWf9HBWVYSogK5n06EEZJ3/RvYT8JFnS4q6eZXAdIPZx
7Re+vEhb7CPC3K3VxsHytmINXH9HIbC+s+ss/iYtd7x4+xI9sSUpbIBHgzi9ijkfHbMEnQdpZxD1
gyq172ZUhEJMx/tffUaZ9epRAMR1DU+Pb0TKZQP2MgPqGIM939iqcalieeavHy8gFrwHxqrETRX3
cON3likQ/8jt3YwJR+RIFLBHmx329oqd2jeoKABSNIgP0Uo+HMWs9NyzFJ7pGDvUcVT6WPgZAUSp
EEfM7oKUyL6kovfLrd+19A3BDFKMB03qmGA+YXpqFBbxm0YjMQSMAGF3CLozS3hicr5JD5sbntuQ
i/dwcqqyR70ddXNnr8regcE4W8TWjE2seM9DwaUYgkwYPr29pus1e3QWUT9gh4BKIqI+Fv5zMT1F
b3MmYDCmJBznqXjM1ORtjWb2KWnF47bGgfYh9ucfbw+8fqzXA6/NEtgfqyrn4Xxbw0O3nLuHqHjs
t4Msx7scbfrLeXSNMyftZ4HieCy0AdYMhjsH9YrDsfDfFs04zsauEjo86y5tiggFtp5ZT42Wb2JK
bs+pnTkbENv+lib1uHUxFLUje6nxy3Tz7oonw4uygaJPn9nGdUcp/apIUrxfvAG5X42uWTDW4rrl
lITpbJZ4LBpNfybyOnFp0HgFpcvFQQf/mHYWoNCl832MXeB07oU25VkU0zg5c9BOjoKMiMkIK5nk
aL360tapogzGTnO7d/jHevdDnBlndt76Q44+Ck/kev0zAm/BUQBQ9xQ0J300dkJbuHWF/BY0pYnk
mLyce3L1t7fbySkRE3p0BakGHIPDK2GlY9w3xm7ACCXUB8u7zBcMqt4e5adN3PGkKLHzInMXUs8/
mlSFN1BXTI2+0yuncnC5DrovGItRFqQa4n/T8jL9VONlLjB3RsuNeuKk+l0hKVSGSTbqUCN9o//R
Wlh/hx2yny+W1y9PKu6w15z8XODEnaediLTOdoqoA2ct9oj58XgV9rg0CG4H7pNTNkGwsa0ZXTP+
B/JtbRlSEITHVoWvtl19LVXsfw/o7L0Y5MCP0vbVx2nQhA1sx7K/YN2QTyEsb+eznfRQCKDBDEao
w9oD3Wr6QNgKO9GnqETq9r2fS92PsDShPQK/s/5QCJV/Sbp2SiLLLk0ZSb1eushofNzUQSEWWJW7
Yna2//Brz0v9vjJ2Mi4ybMsTQMKhXvvVtzOf5tV2AzvLBUvRiccWdvXhHRD4RbMAftJ3pGbe1pyK
BrNY0WAQNZ1TcXrNiCCTpFYKan9VG8Z+43As3Rm7vF/aZZeSDLURed9ySdpe8faWpeguJ9zQNdQC
02zcFGPifsJ8pPlm1qq8HgUGztFcKKqkdl7Vz7+8CqvIEw0YpI7YqEf7c5raJquhLoHXbM0ogBS5
oYFohGbTnivAv77geatXIxAwNlzyx4pZ3H1J0DnpsutiQ21Ry7V3mu4rMIPy3IK/fjsZak3geclW
QPJRQjbqgzb4tTMjvRmTdxpt3DwYiz2DKbUT7R7xLmx4ktlCx+rt5Xx9q1CZQDmOZiG6EwC2Dj+0
Mzh4n9vTvJtVsFzldfwjcJR+JjJg17zeuzxaa8y6UjNgHB8O0yzV0E1G0O/iWuXBRRsMs7YtbWPJ
t1Y8T19tpwU/rNeJVYfuELifpPAznXVQLujbto/jTVpPhbGRmNubIcK3GrbFg9VivGwoI91OQeOY
Wx7/yd6mztQ+TsFSp5GKxYSV9YwuwwXWgdSs2jKY2l1S9PDRHXSIt1URz9bFotImj6aecmvIhY8i
Cp4BWRKJmMLXXVOWGKHMS+FlUemYyR/tLH0tanyZ+pugavwbYGiJfeEmLWhSr6uDsMmV+aiPY5uE
UpUaUUicJXIr3a7Mt3FSigcXFHFJxyXxh+insPsmHvVknXSn8miVX137nEaM7bExu01oxmb5h5iH
+ANY/eJB+on7vY1H7QOoND1H9KwxPnitYXwerdHXwqnzixE7p5ocu+1rxwUYbKpbuzBMEMPOFLyr
xq6OwyD3Miea5xrj9z5tC8SMPW2pb0qUguir4p3OLym0MaHr5pOQtY0fiDvyr1LfLdIY7qld93A+
llT/2Eq/EFHeWDJH9mIpy3ARThmHwkJqY9+6TYpBumXG2YZ+oPHeVh2uxgon8uaiTLvxk+Wk1hPN
UBywmxX1LTpX3rmalhahn3BqPsai6a9FupjLtrUDla7EsNraD3VTVZGv5+4m86fSD20nsX8EXew6
COA4M9gyO00sXMJm451UXLFhLpT+CS8Wu9sRgyTBlq3SPRS1Jms09Q3sk/AUH6iLuGkwhN6caRd9
SwcyRNRRi7nll/lL3ucti+ZrnNN01GbctJqefEwGDWdYCNpJQWyNz37s2N+00R0Qxyg9cbXwt7/J
pJ35Mp1P0KaWvL+hQrJYu6aX1qOUQTESg+npwKlPVBC55mS6GG2N6Y/Kqu0b01Hint4hSg4alvX3
BeHoez9pC+LCwKvkZmh9qvZ6ZjTP3aLwMRq9QjE1rY/riMtOIS0+WvKqTnPnWw4sgOYWxT9mVgaL
vU2yZP7RdLnzwVTS9ZBWNw26UIM7q43yiPQjTFOpOmKBg1u3XfvjcgHOpi+jeEj0e+lq8NRdWva8
HSoR2xpK+2Xp+xPIl0w0P8zaib+i9tN+qXwYhmFPVvTQU/C2IjMglQTQb3S3vfvOk8lNK5r4UTWt
9oOEqc+jVo59FSG86r0oiANfsmw0jX0XFPa8M6VVlteFa7PYSmTdM+wkp8KoLvXTnTmmGLZ3vszu
KhC2WeTZs//UtK18EVRYHlicGLoAe2iKdLRPX+ogHb0Ikjm+8gr3zCe058fHeVZ6s68RTOb/9QI5
bKzSsOpoRMk5Dpcmzx4pH4oi0ulvGWEFsf5bH1Dr2M74VDqbcY7ZIHnhxH/w1wS4rlG5YZ6oLI2E
03pbgH8uIbmjee8HbUY1zslyP7SMfrgvrAaBLpw1PXZln67i7SLgE/SVlzahBRz1OlBm3F7GyJHL
HScqeOcmto9LGG7iWmQbdZeEvWvSVBSI33khpTH1SCi0dCFfUGXET4Z17dfu/N4qMz1SmQUxV+mz
fdUugcGeNVJfXfWmamC2kgINEcKqSRkyQYVZnOf215rjiofYHaZqk1eFg6GK1O0PcRqXD27a9i6f
sDbw8nIH48Kh6H9fBy7MH49GCeEV0jXttrfxGtCCoQIAN4qbBRHUx9Y2jWXneo3TXlXYzbUgdTR4
IZ3iKo2EzNOb1b6FvWErd9rVnDa5W6ahrvZyzJqKYlblVxd500lgI6IE8znV/R8FVfw+Sukq7v04
sblwmwo997JXzo0/dlCyC7M17nRQTm6kymy8NdoeTa8S48M9VpbcohWOeuIKT+RkwGgkVcbecSV3
ZgtT5LHLs+I5NTWV7B3hT8lukFkl9gXiVeRBxLXWXjgqIEZtUq6mLBHNVwaYKFumhCfQTwPjAw4Y
OR3pTiMS6IjEKpCr2pxH6LGbn5cSv9B9N0pPv8Dg1UxDh6+Y82EEHJsJO3sntMbYr0O4jcMfpS90
pAoyHXJM5dnLH1hU43K2lIP54Jt5cWmNNPxDodp6Ci0LBv428xLRX8RcxvrGTEZPQ1Gt9j4kKIC7
YcCbddtx6Lwrz2s0HY1wuyhCM6uKl0KMHUJdqAR9oePdXdfot8ZgrYyOMmbjEYfPSzPfx8GiSexg
qpI7vIudKfSyDOp0ptlVG/VoUl8WU+yENdnAfmw9PVqS4QbaUX8v+fq8RcRyWWhi+NXvnKaRLAGK
D/h+JatHJU3h8d4WU5KFoL2SL72jlWPkdBIAPC2p7EofneZ7TYmNBM4ZnSzMbJ0ImzhYazZFVhEF
x/PcGmHSuLXYzLOn3Ywl8p4UVZz0i2UP7u0yt0rsuSitadNoJu9ZamRa6AUZJoljabfcl2023Ttj
1n8p67ioI6v2xMxd6uSQpZTRxJsFnEYe1ko5csOBKYJtUsrhaaH9sEdSevavVCryi7bj6dhkHkHq
U+7k7rIVuUqMy7TS0q+eLu1m0yhpjBGNKXFRu9m4HSZR73rRwL2yrbw1ompuyhvWMiMPE3VfR2LR
kiYy0aq7Wwropt/seaLAOuaD+9h0jvWSBi4MV7cvlL4tBh9N+IrJjmFm8FyHut9xPQy127/Lu659
GVoeuj1igiC2rD6eSe64dvuXRI0+r5JOXbaK9fmzYU3li1wMk+ig7Wb7MZeaeh6672mxM7Jy+Y4R
s/9lKpaKiK6h+jvFA+gMExiBH2rSc9sN382h/Ykx5EM7+sPzMBbyc42mdRG2cHY/icmT38lPCO8a
12hUOJs94Z2NSmDxYQ1PHtJx1tK9LFIkIAPcr2QIoh8+RucMo4oQwZjSaJkWODZ6IORj15ne58Z3
hj9yX/TjHRT/6hnmb+5Gfm94XVjGWnfnTb344QyV+Ydp2U0XJXYc/+Bi42nuTZuyCy6qZRLyc6r3
o10ZH3O99D7IdtYBwpQaiux0/ot2MwlCsA2nsQguiaLcaZvXxnTpLmwnULTr7smhCaA2ksIY9ZPB
e8A9Ky/CKW1S2JOIZD3odWElG6UN1Zcmzp2XHD4eQXQmg4+aY6YWLH6nfOnjQHtXdXN1mylj2gpp
5PO2MrpyNS8Q41NZ1u3z3A5Qsso4bpZHBSONLSGm9EOtAoJ2L8kND8NCiIKhjBEUZA75DCG4qvOP
LFguryTKKJ/SWhMFhIZaa+6WtjO0jdQpUG487vsmpG7Fg5TlwvH2jWFQt0RXIXE2RTKYgkSlL7N3
unLn+mMvuDSivrPsZZNPOlBHboLhASHxromqwJuHsGSr3lVdpz9ASXdxltAV1xuRVzWHDZXQMjRS
PFJDf8yCOcwDhP9CmnBOcmEG2Lph9zZ1IqSh24zbfPCTTxjGBt9rekyg5rwpXcIB7NuHvHVxwRlc
Xfta4kCyEEkX6Xtl8oqGQlCJmjo7XkIzBSUTTnVS16EW8zk5jlVSXTmDMaX4REjrrkQg19z37ih+
TEM1klmbebwJsqn0oHhNa+6RWcYQ4RLRjFGHpqZ2pfCfEogy+Olj5hXS5v6btekTDr6zvAj8ZZi3
JVkgdoi629KQxmOUZyYwNYcKpjs2OzdeRHXRgue/MbthmDe5lVEuXoog38XCrHuE5Cznx+qyTCiq
Kt+5rMd6+g7Q0muuSttKurDXvJjSjJmUUQ7N4A/LqjlJ+eDxkNTdOPXvTDx7y4ukG4sg6pQj8o0x
LdOnyhrGpxgIYhLlo0z7yFRD8yQC0SURCEXvucoWbE/Hqlrc0C/4fpHAxtoJbW3oPg86zTGgUqX/
VNQjcntwSak3laWT3CC73mpbfXCNbGv1TYqxGy+zFU7AwpNN4WZ6stGWRLI8i1j1+ZJ8KffSLGEs
mJ7MBL4kSHnsXa9AjkK5I1XXJKstdYduRKXuZe+5HzUP6ZjIUAO3tq4L70IO1tiHeuxTtUI7FsE6
+CEzeFHqYJGTyFa/aPvCMr8UmIWMd1rfN36ETFF1m85JW18G+ZzelcQJbjjmlV2F5KHDF2R3hvvO
wII8nJbayaJAIxiNONnQ1RbHHOOoIs2oCVhoJId+O2dE7VmRf0BxqbDCUVYBppj92KvQRWi5ogcR
9Go/8Ln9vQhwuoj8JJXptVlZwXxNZISTgtcY/mXRNjpotApN1ajIvO5DYeTjjyrnRtyofG7fKzpE
D+WYE/NnCenhdRb3BXcHrAIsupp6SG+0Ruum0J+7RuIPWeaoYouJEzelqu5C1HfsJ6jgfbrJXae5
nyY8Ri40woB9ntNB3NZSj7/OOSu96Qjt8sgfWv2hGVuCRkvpdbaVo9S6dWm88YH6cx1shnwc+tBf
gtYKs8pi4QbLTBriSb0eiWEmNhI1HtrggN8c4zoXXDxXqeyGmggkaT57mj6IyxzizhdfR2VgsyxJ
t2zKoMKQu1AzOodEUMN+GKl+IhwcY645zN70UqJVcNVLh+RVLnhmhXDDEN/Rm7aMua78UoZQ25Pb
Hs7mvZ827oOp+VzZRpuU+nb229gMpUv0TBk1yz0KJSINGGvMmyhI/YCKwKL0Z192yKuZzTR8bzP6
ThcwxOJdPS1BvHGrvnoee6vTN/+wUlk32IepXb4mxHVuEjy22qQ70T8al5S9LWnEU573CNkHZT16
DZWnxEFULUJJFnst5BSCNKQIndh8N6v4wO8cnNOvfF10Q7ATTCjS/6hqQYI5rBS5+ElL3ywoSCU0
cbk5eAvc2u8BiTnntK1eF7/oLcI1prQHRelV028EaaKMrJl3opa8zaMdvEtVWnz/1RIb9S5a6T7o
aoqpx30xQ8i5tuZq2nXSvkVP0yW+6KkY/3Ilz/MA1KF37MLKp0R6uHDZPGqyMXS10+GUggCG+lTp
8zmp/dc9DwyLMVaEQ0e/lCN0OAqvSJ8miMHjCDVmt2WWlvddGRRXRuxYu7b2rTNUqBNN7xXxDyB2
FVBAZO2oMrqI1locJ1E7ZeP053AzlZ3kvbamTxoCKKFftXbUIuQcOgvpSJk9ZC55QferLogO5CFr
5e9Za/cKiN/hxLtBEqMk5oAAUaYuVINvU4XSwS9/REZBMQesMjM2jsUVchNiTWKpYQeDEl515/UE
PDjIvL0jX50xFDNpWoHF11cUwzF4lUpfIepEojUeK3mbFdjIUF929iQIRfT2UK+OGM7WIErpDa3y
nNTtD5dtmIYmWWRR7trB66MurcR9Pwl15oitRf/DphWMGsBSKOFRY0Yk4XAUfnm77PkufJyCvo4k
eHWz5ymWVBC1LzDOwHefA5W/WkS0vXR/ZcvBGqIkfHTeihG/x0F3+FRVlkdGmWkbDzxchE7/L1Pz
4BqwLwiuOAKEaEeLaC69s8TOMO9s3GpCQfK1X5DoPrMrXn2qn6NA9YCgQUP72KOpyMpKjXZLD6LR
li0ZwRIuRv3Lul7rKPyzmqtz9x7jmJLSU54xVDOtlMkNHepyOzHg8bj02p/az//+PP1H8lLf//cG
6P/1n/z7c93MHe68w9G//utWPOO4V/8Y/nP9a//7nx3+pX+9ky/dMHYvv90+Nf1vu7H6/jSIujr+
Owc/gpH+/E02T8PTwb9s8ekd5ofxpZvfv8AKGn4Ox++8/pf/3z/87eXnT3mcm5d//v4M/3FYf1rC
r/X7n390+f2fv68CRP/+1x//55/dPZX8tcf05bf9U/lNPB3/nZenfvjn70ih/Bv7caVGcGxWUjA/
Tr389x+5/wZEfyV0gSwlO107wVVNsv7P3/lbQC7Q06MfudKoV0BJX49//hEINX3F3cOUWnVLfv+f
3+7gg/3fB/ytGsv7WlRDzw/+yQf9y8n2gIQBDaPACsYZEO2xhEbTTwZNneLB5NJoQm3O/K8VRr4P
VunBummdDGzmO9sQQ/DoyaCPaeG0waPeOer70gBGCnGgya6Wxi9ViKRQ8RlZCX/awH4OLou+tj4D
FjT1vdWiCR6kYnlfuwtUI72xVXqF0SNVHmyY9eyCQE98HAe9/doZCrdFrAK4pp0u7ttboaW6HiZl
AaOhA78zhJhFPLh5DKl8alv/K5yEGnKNSFQbCa8hsfDHWlLpk4tbRrZQZR+5pTWr0JSqJ5enJ7d1
AxYN6RmtsyKErEQWzn5QxFuaad0AWR6mZ9i0ll6FXevboQ81+RmEHEA9ZeZeEC4ZPY9tUhl1vMms
MQiD2af3HUz2XIXoGJRy17tDXEQx9RgROnkv20gzlddEgyTx2Gr5JB8bfbDvhtFb7LBtF8cL61Ha
QbTYAb2Jzvkv9s6rOW7k+ttfxeV7bCGHW4QZJlFiEEXxpkuBQmqkRiN++v8z2rUtcuVV7cV78VbZ
rtraMk1iBmh0n3N+CaeHuLGYjKeWHozq3EGjnIGS0nQ7Omo+1JUO1nRh9vVh6WvpJFY0GGUG+5Ps
WsKKSyvDVFC2qUMBmsdBqIJr6BQOw0M62R68Xpjr2RZUtZ1sC7z9JA9VvZ4ZsivQ+82Rnczubn/1
rMLNQXl6psh5qSDdD05HXNkcdIywNwrfkWSlGsPCkCTXPBnoImQarsZ+r8kfM62H0S5KGqS+ZnI4
716tzyzl2nsMBFVZjPlhoculWjWuoE2dJ5MZ9E0mm2G9nUszv2ggq8tUmvk6x00R7WGGnQLJGnVl
FVM8dbTEv+/X/y+2t/65vdPq+Vmzv/1/sKmdwpb/+6aWPjfdF8UG/eUft8/99FnyL923f2j2uqRr
8+7Hre70l37f6hzrN+I3KBOoeIh0wK7uXzudZf92ojBCroLLeQL82c3+2Oi839Adn5BxrC8xRcYC
998b3WnrBDWnUsMYCUoGudx/b6f77ob4n63uJFmiVuLqp/9A6X/N5J/DdjaMlQ6r3NaFYU++MYUa
pxJG4rfOHAGgx62XLUyYRtLUR4slUhP+zMfeN4CKLR+1QdzIqNIxbDnGRYJooPNZk4MYNxGs7lQ0
+14eoZcF79y8HD7505TfFTUj/YxsECMAA12nHQ2vLJh7Cpyi49npzXPPq6sgKUN/GJn0Fh1IQYeX
Tpr7C+BVXukhnqNp/s6+sz8wsFdOrDop3+Ml1+VZ57CdMsTJXQVXd92Nw2bsxEdPywxINxWNvSe5
v/tfikKsH7npOrzsar8Gw247+VWooNaHueuKN+ROlTmemL4kiJBY1IsOaAqa0ebvjLDDpWPcgNaZ
oB41iPeMw9ovnuvt09nshaf9s+wii9GQlvdjd5oAwvWfwmQZjfZpcvfNx9cUDMjUNsSmdevbg1o1
o9zI08sdu+FJoKSjYAAzWYYPA+bLpMXpagCzH+HsxJZmjpdp2CJbEg3eth0xCDOBOfTaT/GwRMvj
0tqkMiDsZJvAAU8+hW6HY+NsK65zmtp9I/l1f9vQnLdwCNz8llD03T3DjbT/Fhgh2Aoys3k9H/rd
aM8MYZb7IdowDk12NIMavojLqK3SyoNkPxqnAYxdTXfmygwqNn3DvCdvznsqgxl0o2KY+UBPNc5H
u6uchw7yyZcaF0pm+cFqXpJhWz07Kp8fZmfdQlaG2BmmWL59U3Su+zWYZhCRsszJ8Fkjtyo4EaAE
pFPvbFW2z50CkZkm1NjWTK1xU2gxjApptmuI82YJPTgXAPGlflOP0iSPoMmDKGXCDDo1ixB9QmP2
znFuPONp0Ot2bVZ+sIsjhnJFe4aUPt9iKXR1oZw88uNyJnxOvwmZIQGITkRWxS52bUFc2fmsOAuW
UklEnesY3ogxGBjWwlBS5tXQMGWF/jE0nrhW2h4E+LPLP8OICMKHVkXKgePm1cu5j/zcRQ0ios17
2mzmJVnk4jeedTWL8XKn+Z6vAMXEfi5U1JkH7GuNiU+MhU8WyRa782Go7e6iD415RGAHBS/RgIhj
6gtZm2+MFuekR6eF+HO3Oy0hosKfXO80MYJlOIlCmu9nKf09mVu7EE/SBsh8YAaG3ZJZQBS5nHCo
9R5b3LLlZbus9QnSmoYeUVVe9dWthB5QHNYTBfDWbOx1SIqlF8PRXNdlue77KZgvCVWwQR3qKYi4
YZFhsBNM4QJZYwT7vnMHZ2ZZVxXAMPYd6m3FQ+QyFnBwGQvteB9JpdyRFzeDNabtWPqfGxd0MzWd
vfU/5rIs8ACtllMIp+0TCB6ptYSD6kH7V80WXm0+E8oq0J6ZNGQT6HOLZMhnd66b8A2ZRFQweYMx
RVKrbjXeRlQcVizYZjRkrcKZPuGFuN+JCmprwr5blSnISV+C2zauyHxmXeOt2fpEkaNocm8QUof1
oYgEVRtia8lzL9iUEBIzD8bfc7kqhb8s33J71wdbzLzNWFi2Cwg6jzSOyE2aYuEZ9h3nU9XceVVZ
3pa1stekbvec4tFEZpSoOZ9PABnd3IEZmHdTj9v4ZS/D6dHF7PALGlxzOizeunyuc8ZJVawJcepj
XZXF+nGwnRE6yArycebUvj2mhJeoJUaywSfJtQyMTC2lHG+iFgtcoKW1NmNJYyESvZXcLGMyF7hP
wtLIOtphe8saGN1jObnQXerBbd4UkC9KjKSLPUja/JREEk2ye6vpf+vaodyMtm82LB6MtybIHEmZ
izVMYP008jB2Zdgf59mUF3VfDW3M/XTFNcPE+j05I63KVt9m042E6b+TxG2CKMnVKZMhMhwzyYuy
fESa53yUwWbzM2C6j65f+R7mDm2fx4QGjMPtYBb9lbf7WpL20fgrD9Bu3WTfdoajktf5wSJhcsus
uVBGPNnl8rHNq+DO0L4a08KprO2N1ec1BkyN+EZYOyVtG+b7fZdjDXkcLBbeme/MjYpFWEDH8qyp
uRc5RthpuU6rAnyv9ijeAmuFGYLr/hK3zkwCwDCdiELV6aPWcoQHVVS6pGf38oDF0UYsJQ+GTZsU
Agg2w3hQymxuwu2maOT2ccCcqsqKGpvFNNLAC3HpGhSWoSMKP1bN2A9J7qweRAU4Ke9X6MBAtVsA
vuAY4JUJK9c564wx4nhe2c9iqEdLkxXVpvmn0ZlXDcV8ELtVREpAa+O2lWh7h4VdL0Akacl8v03x
KDEscNHRx3lWyeC4wkoNUl314b3d1Ty/admiW+maGJHJqqw+S07mNln2iu0MKXn3brQtHH22ynLe
Q05wwrheJIhwX5lP1eBhnBD25QZzmLvxmYrGMw5LoNePsl2az0wBA0BeyCXcYmdgyD21jnFfjG7x
uNdD9FXa9dKeSgCA1gbZsoi9Yes0Y5fG5NgswvPKZ8yU1NIdvCtTDTzCyZqgTjByhgoXhcvOul+b
NR6ZO7ZZU1qGdxfyzizE7lhMPcDAVZHCqh2bq0BiXsf82zKe63z0uwNp8RUKHG3053sewnfpSLYB
NFms6HGOqu7ttNZwUcJ6LNndo069tXNZhwlW/20Ja7ea3hGyTmT02kP9SVZNcRVXIm+jjMBIDA7r
nL0J9EEMmVN0uAzUhtUMKciNWWbYIvJ/F+VORmDbTVUdl0NPnVKvayEOeV3IqwX7uv5srCcKtAWK
8o5lyi7a6700to+zcpr56M3z/s1RNN+xO0JIybxhEc3VuJ4oY6y9/cpXTv/VW0vjQy3s/B4OGrKb
UC/R5x4U143ZI7dnGikxpTsL86NYgXMOC3EGV0pM44yQGwneCeMpz+YV/rejUMrFtjRcnSgB3p7s
oCn4VW5m/zBZJ2oLiHxwLecJQLNc2UySRS4eLDilqkuHkG07G8pBXJjePEDjVLO+aSlnvy5501vw
DMfmblRyeIrmtfqa6zXCOHQOAFnW2SmfhiVfJCw21b6fcHR4Zp7Uv6swb6HDZpZ2r4KovhiWZfpE
+Sp4ftaiSLYP1E3X+6tKoCsFJ3ebvnoovdL6Zqttv4u6YSd0E+OspCRz9gn8urnFqqhVsdVBRou3
gubFHTViNBcy8ecBnvyHLZDep2DKI54+PLbP/a6gwkz1Fl1px6e+gvUBSEl1GX5sWClv1mCy3KQr
KgkrheEw4XdaAo6vpg1LkBC/8ArDD6xotxyvsBRAnZhMeAT9Z38YFpVsdR84sVZTf58b6wLVcl3r
uM3X8J1CSDkxL1DTAOK+R3cbeFOZwNjfzi22/DzGT3T5wJ5mGhw9EuV3y8adJ7To4G+rM85dVrnS
U1l/Wi12PcM0G4g5rLOgUT6u7yGzmIPaev3c26N6co0K7p6/QIfNloLBfeza2vgg1mb54ne+eV+x
Y/RJoaHyxyVF/vutqpWOx72aukOk/f1s3wW8jFx2EeT8nFApOIerv2Wep2eIqH1R9rEQpurOeo85
xYkTlMPkxTOtzcjV0tGZrmBQITCsHBIwAurpRBHCzF7fuT16lO0ENVAfG/diFHqBPOj2F/yKeBjK
ymA0QZ1lpGHbwvu06jB3slwPm/tmlaJtzhQuxagUDbRPsevP/gdEyKMVO97cl3E4U7Ens8b6OK7D
lsN9bqrueV1nP8rEQr2bEnLtUrJuESeL4TvVJ80qaZA+rBw+mJmZT6ux0AHORT/CGiTMi6AUEegw
6U0umpVIDx95zv07C/bERxUaDuOKSS3XhhHJR4F+xI6DPdJhpuEFPhRNTpZ9sBvFfklv2TUpHZgL
vFGL5Xk3K+HykSyzSvpx0PmB12U6E100eZmwwT/jvfUQb9i5aY+cjWbfMVZxaSB74W3gy9IKW6jD
kkwXd13IGJjFQGM5Ql1lGWnMgM5CE8pc0nna1LFft3DLsO1YosPoSeBru8xXHg2wU5FCJWz647jB
Hob4TcR6VUFRij2YhnQdOc6KOCQZA5EmNlqJa8ODSXiU0YiP0Foh1ary0OpgjhoC13GPrSzVE1gt
kMFqlcyF0ZklwWzBd6t9gQ16L/3Sv8N3X9qpY+S0pMGCb/kZXvccUysMxz5eOiZEx2avBTZAXWf1
KRRUvz3X6DLbJG9rWoRq3jjQzd2T1OK7iKYUZlLrxB7+5+2RYma8N/y6qy8EomYZO7Kv2TJqq/dT
2ffssnPuedfR3jinPO3FuCXQL9DHUU0AX5s/1dGbaeu2NbHykK+GZ0j0tYIqOCdDcOqHLdPGHaCn
25BJ4fnjdlHjY1ieSVfP7zHfnIwjGDCQQheNtn1hF2aUvzejQZvQS+tlYF4okeQqBnAq3qRVjkD0
kBPjndxhKDsQW+oE2szKqTpA6TkS0APfltlZaXBzw4qy05GsX9cpUASO0pLQfaD1CBj9gumAmubZ
SmbYteGxsUYpLgpnxNBpbGTdn0k4asW5jZd6cJZzMHfXOHSr6mwP8755YzdEDJxx/pc577fGNhoL
i02f96bsWqiDW+DHEAX4qWbsWBxCq+Qx254BnZYym7kyYvLBJiA16PtD75ttcw2bf28T08jlcL0W
AFyxJZsdF0FvaQoSR/3CgkxS1N2hVrlyst1raPT15GmV1eMo+jSnQfxWmctuHYPT8Z5qcmmdi4KP
Bl0I8kb4dqJXl9dGUOo9XfehJ+5jA+Y4j7zNnVL44SsZyzvihYO7zG2bzDar/2acbbNMa1kL79CH
VWClRmSK7uiaQgQTcgSKwbi0oQceZgeix/mydsHydusJZr+GbTI1lxZ7hLyJul6V9yIYJBPfUszL
x9nLWY9xae17cAtpQRRXaMxJkd0WrNkP88YWv/Wzqi5gfMAaXOze8w4waYW4n/q5tEJq6Ylx6T4N
QDwDLa6iTWdykrGgBgz9oXTaSK6KfboiDB4GUwO+i04UF9YwoYfvq3RofF2c2ZXbW5ktdV/FkdyL
IR2L0hozCMJR9bnuO+ORlMFmuOi7cQ9TZn7dmuJ6RRkSMjfXV8oZN82JWm7GUW+58z0Wd+mPvtPQ
ZYbuXjGN6ueWEDcccXOq7dI0s2VxeBg2IG+RjXokQ84fVr8nGbqZxnMO+ImV5inl3w6MuqvbKWjh
xTveTnoMBvKDdYCYP63JbJWtnVr7DFeic7iVRydanSsjXKErgx75XdL7ebnFs+2o28qX1aelhfAd
92OPbIPAeEpfNe4GBmMTM4fU7+V4Hfpt8M5c86aJt1lOTyEOcccd1UoI6xRmW7aqHeS75RN3Wdd6
lIRFx1pHm7vdYbYlwljs1eqmuLIOPJk97O99E24+IwBLmzHjx3bLKgaCZaZqlKRJ2Vlhl7nlLqHj
ENEQE37nnzN665aEXAbMBbexaj5CmIcEbSyRvoY/04Du0eg+liqMHqIZmimSOVZtAic9eLLwNfu8
WZDR46EK4f0IY/M4IuZyvrCAchRURu4zuyUzRI7zhl52LSYMOlwl4ZDaTRQ9ScR8NfikT7ViUWxx
lFT+OMQq6MavvPyGSqNADdvFPI/W9kGV9AfnW5SvDxMZDCU3Xym6xhwEwE/qeZk6pmF5DaeBl6lV
kF3mVS/Xsp/KSR7LTo0UUp1J5+zAQcODNfWNppRrbPQ+fdtRTNaqzpDMTMs1060qv2/ESmkBWcvv
nOvRsCCr5ikk4Lo/1FHT64PpQzMmhNbLx/7OrKNdYhRku36GvWy9fJmgtFoARa7X5SotlGlQuIty
oI1sp9Vs762u8YYsdFZ/Sge/dss0D5kX9Yduww53i0d3GjaUFYXduxB7fMGoE2bXXB5mhZ6HEyCS
/pkMoHen89D5/QW94Lxnbk0DV0AXZyp+hJPqheoIirNbn2Y88udbmZtNeOYWiFp42H4e3JJatq3P
OMIggISsNNFVXi4lIZZHBgMmLUwz5B4nDw1ywXZR90s4fSmiYl7emL2is1PAgMBhQYeP8AmzaXLb
gQ5t2zWhJ0OzDZ9FpTbxpG2/nu5r0WiGl6Up6BKAVnwGY3D/Rl1tMQF4nvtIQV2M916+kw+723ZY
fLVLjPS8mM179e8CxKWEQzYdXOjY1VGJOr105+ptztLobjmQhAcZHyMlGMvWoDN3l8MFJnLbe1VY
K36ModPpChAvuDbVacBboXaGiejuZ7T+g58OtjF5CQ+uORfd7g8XkwF8mupihe++YHr2bG5ieEaJ
bz1oC0X0iWtvtpkzuJSHJdEHPZsrqrBjruuqIEe13Yn0qMu2TZWhg6ug18q6kJgBdvHSn2I3Fsst
YQU6bbgeQ6e03DjPe+pkjCqYsfhGv92NRlg2hNgPi75w9gmRG9ZwaEesoQ6pijDkatIwimoEdps1
2kkfMU1iPGQOj5HVF19xioaDpbfauOuLLuoAAxA8Y32hBQk1NS/2ebt2xbvZ5i8lAqrxG8ZE+RIv
w4I8GEe5MmOguXrvWgitCOM0XNpY5UQ3AXku8iui2fVh3KPFSEu8wcN4xgpoYl8Ze4A44vi+WUxB
+QrBiaUNDkzSKxPM0U5BL3LyKLpw/jI42kV4YTs9xaDQlpVV26Ieu9bp+cJytm+rRa8zgOVmfaFN
yw8IterbuoWFmCwhcWa79of3YVdVSOCBPBFTaXukd7BP2Io1L1WYmn2YH5ZRiyJmNdONrw4oaLL3
e/DUrYvXQ4O21fMcoPpKB3Oub7bA1HkW7gHLbDb3/ozQpOUWQnxIghQj9lvEEXVH5FhVPGtKxFvG
IdydWavlTkcbHhFsaqLmlozeO6PM+5YPt+KZYlS8yQnVA0zVXmFMBNMaU7BYQtP6ACyJdHDu3f1N
FKCAjNW6U2AaGLzb8T5Dro+XgtFf2nD81WgIoBuBWarwk1FGy8qW1zffulzq59nJYRczJEq3gY3i
iqxGju9SoTxBT12w4cwQsQ04t2H90aUa3uCr50z7F2Nb7gXQS3EeSSNfgKHKNUyRSVRL4hrB8maN
DOiRunIrJANb6XF3u/CqIc7FyBAIeGk1Y8idqLY31nO7dMMBkZuEWN+aPh51ugWu8XqP+QqaTepk
mOvmnlY9alQwldqt0tL1BzczmJJYmWL3Ky7UlHeUyJoBUldHyLlHs0Y2M7A3mvE+GNZ9nsvZjLuq
NEHbm3BEKsm25Ma9kVPpg4W1iFeLDjjIDxUtZ68MBh80vf6dWBzzIdRoWjC4c4obCJgDq6jaMQKT
TJq+4stiMw5ZQg1FvZtpxxljuOaF6vvhCwLV9b3Fm+TCn7fG635qbDTYfmfcyD0vS+bi3TbF+ahB
vSZpi3vlWmiu29yxtsRRBs38EAGCXFMShjf92k1uunaS3xSaXKw4Z+4bnEE98M10kkPxGKFzN5IG
j5izXbhLf4CiZo2JaaOMg8++NTWUgGpqzun97Ds6t+BC5JTIiLQI8kpNARuXlQUuB4GhsnZiGKBp
J87gqOrjiAPFt2qYmzo24f1/hS3b1Le+HnWU2uZpAMwYBiAoDLvpVvd7ZFz6Qetc68hbg3hwdfXo
N9K8Wei/9NHtXVVejXy+qyGsIlSLk9gfXGCnPuGoc0zmPW3/zcXGZUrMxabKIGII1jEcteJ2bsbu
EwZLQ50SrDM+DFGXnyi58g+Z+v/A+X/CF8Qa4ASS/3eI/n5qP//jfJSf2q/jj3D8f373d1DeA2C3
fQcOkU2A7QlJ/xcoz08sWElYXeCAD5fIAcj/A5S3/d9stL4nM9cTVw0Ht3+D8qcfOS40WJhyEZYc
nv93MHn+zg+sQqaf2MbjSEhcig1dgADwl6xC5Eiwxj3eHXZuRAnuyAlWPFZO/Rk1uCIQFwNJOfzC
m9B6ySv8/arE7GL1he05VMZXV+V/IFarKrzU6qGga1ixceHIi2orm4vZLfFZ6siJJVK9aiT07CKg
R27Ky1oV76uWwQLR73titgypvz/B/63of3rc4v++lpOu6aAQ/riMT7/w+wJ23d9gjTgsQx4WFOET
ffl3/pzr/EZEBAFWLB0m7kzI/r2ADQsuyslT4hQHh5UHXMh/r2ADNgqEt4gy63fWHWEWf4NA993K
8kdSCaZPvocaCedTPh8M2ZdrWA0jw4LaB7rLJ+XHpuFtZ9oK99tpL81bB0UVEU6TZ2WuNcxfTAyq
YkHLdWe3o6ezSpn7ede2HyWBS2CGCGZAUNypQKrVFl1S7H5RxcvcdO/EqJoiiViPb1rgn475PkO5
2Bvz6X7xPPEgrQUD+tnR8qlXbXPVtaqbUnolwiwbBBV54K5vKN6j08kt+jdg4fvjVgTu3cQRHnDc
dWnZFO8BdLoPxuJ0iEckUs3YBLM7mqLCqqVbwqwOF/EBx9L2yxop3/gFn9k+3bCXNxTauwNLH7Kk
CZnoFQ+8iBprkw26o9KT1v3eTeoC6r+sYJQt4Q1O+9ZXDd6V+bu7U5TrZTWTAZLgbUTE+oetjpZv
+yAZYgvyfBAJMilk8l7eKbtZl7QjxPKiKqTnAMrt+S8+/ImS/OqzY2YCRxp36VNG4Gnr+cHdDyIJ
46ytRQrcMpFZIk8cCcRZM98ow2yg0El/eFH+oHO+oG++tDVBvHHyFP7hgqcP9MMFHWEWRbCgYGl8
hJoVAB1mEOQM0Vy6N5tbH1RApeyu2JRPuJMV7RVqs2sp7Qsltg8A7RnwQbLWy9lffzAOjz/diJP/
JaRqiF+h47z8XLYa14UF78XVqYDeiT65gN4jfqFd+OlV8OJBLcFdwHL65VV6YxxG5NAsFebQV0pZ
Khuc6VdWpt890l89Vd/HCxjSdoD643XGjuPUewmm64M9h4yLSrxR5ri3RH7JeF48IAm16G/tYftg
+sp8UJ6PmcHkm9Un5ezDt8L0RFZyBQcwBUgF7tBOw9k09bNly9FhdQpImtPKXHUqjCE9tYzzmRlJ
6GLOmwkhyLuTgJcht8z7u1mO7eOARPVi8xo1Jp6QWY54EHlXOy1jvNNJkRFpyfPVnAl1s6p1P3da
x//DL+t/59U/T0EA//28YizZtS8J36df+P28ssPfbFLgcPj8bsYDp/Ff55Vt/YYonxxYfkzB872q
+hcLMvoNIvdJIwUDktjjgEPuD7q3F/zmsQvyo9Nhx7Qg+Dun1XeK43+WMu6fmN+Gp+tDHaeOe31a
7XZva1VWVtriI3gZ7ONjn/vj0bB270rvW3RRkmZ/SbRXdAwtuAmOojXBbABtYgxlJUq9TkwXLYSP
9z/cwp/sZC93zu8fLAQK5YPh9Ya66tUxGojKgKyEhewAU+Ky1ROibXtc+KC1EvgI0VL/9QVf7h2n
CxJgFxD6gREX5NPXTpGuuahyRECbBqA/ialCdaEcQz/89VVeVbh4JnIUYA0Y4gJso6Dhwf64P7uT
wMKemUFaOpN5tZIDgF8qjqxlbDj2+9a28/f5NNjveqjXvziLXlmMkThCYRQQd85xiqktg9qX1xah
gwdIsOYZLub1U04AxMXYMubB/3RGGSmd9thoH6GZXzWxMYatjvdiso+0yf61DLCGgW0ZfvzrG/K6
+v7+qSACe/gG4uiHdOnlpwp6F1ddkUOeXR3j4PFozgaL0WLcwsuL+2gvbqt1eVsO03jZb1A5i80q
znx/Nj/Ubc0CtKIb6hlRpMw04RD94uOdHsiPL8jpphEzFZ46JgcH7lcPjOkRrH/VinTNo/Cg6+jk
aeSqT7T461mw1dYHtzEYivplZx4tq9LJycHsKFa/u8QpQv/C2Ov1a8HH8VCxIiUj0IhG7dXdgrO7
bsWoisyrQl5E1IBTBncmzAKg6MfCi7ZfmMH+bNV4eIghBCSl0GctvHw+NmAVZLihzKKhk1i7TAE4
eqfMO6XQQSMvK0BcYeqhsS3iohr19dZ7ddbZVn9hiMJ4by7r/oun8rLK+b6SWcrQCG3vZED6uqxa
x9EbbIDiTAR+cKO0WDNl2nPqQo47a0toUQEayV/c+tcbBO0oOiqyYSjsOfW9VyvBhmI7kYFUZR3o
IgNfKLygy7/Ka/zJVSAMnxKXmPiczC5f3u7WN1RU1qLO1nrkhvq68vFkd5rbv17Xf7qDEN4xb6WL
goYP2/5VpdSWbBN1VfmAypt809kFg2TYsFOMeFsc96n0yQpq/Hd/fdXv1sEv3iYuy3nHVyP9y4F8
//LbaRewAFzYTaFpG+LMKDzjm4sHA8LIbSgOzWJBUdgAQM10MdSmMoHDACrGfbEXxlUGUJvB2Qi8
Hil9VxsD6YMQ94IkBBoDuyYBFUa0u/W3KmiZEzL5Wm+rCk8ClpLztloq62bwnNHLeh2YYTxsYrzC
BOyUYzp5YDd9Y4o3BYj+epzYDo4jVurdNbfR8+J5LtZMM9Q+QD2aV8ZvULgZ7Y1TE4NO64eiX/1r
GElLe5gLCMeskyqP1yBaxqTGynuAel13SI6mQN6NYSlNmN1DbqfIAPv5XNqIz28YpuVnON7I8Mhw
EbCtRs35pD0orFmEfdTDGuFFDt3NMJioV4XFjNjUTpM4xhJ8NuxKqdRAPxX7E5kBfSTuGPYND9Kt
EBQ0qh3Tv36mP1tJbEcOwjWqFTanl49UjtVuCx+PrcBujLQrpTjCX/Qzf5ia1NklsUewMrK/vuhp
0/nTOgKZQxzM3/pTO0EEcj45ee+ljaP8bAegzIYW7Mg2cG/460v95PtRE0RcyeK/TM1efr9xzGtK
p4hL8VZcWiB9B1HAFuud3r1gnW8H3zd+JeL92UUxxkbWx17vh6/ltVgbzoCZmOtZXQRVf1vfYsgh
U4bOKj1xABNfK/Pv31N4UXid+1SCFgO9l1+0gyhi5JvLFwWaO0Q88KQvw/bgDHBA/vqe/ukUo0ez
Gf9yJa5IIfTyUrghN501dR5ef2uTcmqpcxOvm6wyox2rxGb9xfVORfbr9YIRAJAF16Oufu2GKQNv
6Ka6IDPO1xQ4WHB8A8KUnzE2LO+nurEf3ZBm6Wh2ysJpQg37rSkCvH7NmmkUIFPYHf2lnruU98t8
N+SAc6nbjtv52Brhr2KbfrK6vwuTKBKR/f8u0fyhiRcjRDRDd0HaDm2E41bZADYJM/ERZ/7i7f3Z
pahHyaTFTZmj9NXqngHro6HNg9QqGqz1QqM8h4wQJpJd+RcP4WfPAIUqb2wQMIF2X1X0W2GPYTVj
djHunriadkFrSnXYxyFihXjREtKp68y/uOpPvuBp4kemN936Kbrn5VLrwJ3XwtiDdAogI9aFWybK
HjccJ1f7+HdXNR0EZgXEbeD6EYavMgoK2AfoX2c/bdGWp5UrdDbAiTu6lTRTq9byb007qIJOo3I3
cEkexccNsfrLr4bqom4iIKW08wcyMQzIN9AIf5UI+ud3lb9MJhZXYnf3X4cEDWjF+8gdvZQheZQY
Vgmxpimma3IDsLWsh/AXK5I/+aeXlb2FaS2zLCayVLsvv5eso4g+rDVT7c+Gk1bliiq3tdw5Oliw
jFuYB04h0nEr+guoaYhyyZ3w91jAO0HjFaK4CUQYKUZZvinT1feb+w5X5TbdDEdgRiS9IenGlTLC
bHZxVufV/EDVjoACxzT5pRTddkSaunwbm7J7m09QJg9DgKI0lk6xTIcOS6IBnq2X51lQD+X1ujfq
CdsqyhYjcBFf94qxTuuN8iN2YajuXTPHmrAy1fRcdB2Em7lHkRMvjr18Fh3lVxKJDn/JYq+GS5o0
84ureiwxefTN+3Gahvc1T/tbXYziWthrVFKM4KATY05k4io5GPhx1cimC14my0X2YK7dZ7i1WlxE
kJ9PN1Fs707uu23i+lKSW1SXWx2T+q2uXSyCJLZ/E+CtrncSSAxdBpfOBD0S8XK+Ptt6COj3c7/5
5Pd6aDL8wux7moX5g6y3DQMpuVj51SQdAgGibVs/i1kBTY7/x96ZLEeOZFn2V1p6jxLMw7INsJlG
I+kcfQNxOp0YFVAMqhi+vo5FlpRIRkpnSe97G+EkYTBA9el7954rMdshTl4RsOupGd9yHTRyN96k
zCg3bTwsVdENa2zly1rtQcZ5lE6zM9IDM3oWJPwQ4ve6DMaTrKKyTNou5UImr+IWKkyI7i6tM/4L
JaH3W2BE+vbxc/O5qiJTu76Ysqd6qVNsG90krzSn5SulGx5II4XGhX1tbcLNIDpcx50w8IFPFdpd
Onp2OYOOszT3ZR1GA1EAOo+N7zRmQMd0TtVR+eH4UrfCz+Nc+Y3eEIHZnEYoToDk1jB6ipymi/Zo
2aYzRmVEfsLCqo3EI8I7SvL6gNq6bNIz3+BsxVSfsE0WBrUooTJm9Lfvln8YSKtguouz5F6F7ajg
T/XBc2k2QBKLtgoxZ4WiPRpeg+SmtSN8QtA9j+sIqW1bYQo6Fk4Dz1E7Zvao/dV+5g8hoJmHvn2d
5oa5RDth3ktzqf90bR+pfdXeJIm2YJPbeGHaXX3EXPX23y+Wt8Xwnys4XnKm3nSEb6nof18si9mz
6pstl6AZ09t3jd8mbMH2RfkGgmp02hvHnKYE5C3+n9o9/vu//q+nWoq5W24GMlwzuiUW/PMa09hW
19mitRMJvbHZWGLtkh4Jc0Iyk4zF6MmdcmVGgWI0iRz66Bq5bXC1+cKT0FPTnbSM5X+oNP91q+J1
JlLjVqVQiXl/26pGQ4RYGyy0TCGnC9e1qgeDZLZNl0f14//w+W+/62+3n7Lr9uEZ6pIG+Le/FWGd
VG4wOgntx+k4t3pJlrJt7kBPuOfFn4dfOQCqRJdQ7SzkG1sOIG28gCDmdU7zOFALC1XoNrt/f2H/
WiTgNr7F7ZDZwvHw70iUovanwSqbAJ91O96ZCgfvxvGlsWtDOTIo85tXY9TT//Aw/tXF+efbAVID
RA9R3i5e9b9vcivKlcLLJz8Rqc7uZcGCTxtQHhvCLDc+dtDd6rC3wFgOHhAPB8d6VQO5nWYx/DTk
Kt7//V34B5Tlny7or0goepHs8vSA/34+t/p5NhwEQFQQWp3cvCbAvPI5FkJZSNHImvNS2Ps+UArh
dMlxxJY8PmhNTeeU8Qx/aTRiLBYkZh0hv5o803WOux20k2vi5aG+jOE09/LIkZm1ronS+ZTJkHF2
b93kyTJzvNdKmeYBBeBERC3TymgjBqtHKJxniAHTtoZuXSKz3KQAc8Z4Wjz/Lfeyxo/NBTlb4lW2
Q+bOqIr72rbzYYOcusUxH1bmENM283/LZmaRIZmS9HbHr5mXBl4/vYRh3xL26o7YGaQ7ZUeL7+Hd
kU49xs6UEdHWd9j4+MeYkH53WevWW7EoMzzVsEvY1wojtIY5Dmarbt2dUwT21XPk8OKvE35Sa3W6
q2LddfCx+Fa2c+FRrJgN/f55CGglbJU9C+swhbaxJjhiLwys/eZBs6aMm3kOHAtzkFm/dqCj4nzG
vr0HvEzDC4PI0CSdwRhs0xZjl8XzsggvdlQ3Pszt6H2VKO6Q/oduLf4IvZjjc7FS6r2sUe7ZB4x1
uQBA3pcAAhoZqBMb93BcpxRR/CB9DRulhABXOemKoKZGsXREW9f1+yUfK/K5Pd1bj3YVKmZ7roOJ
rQ/NdDNDMSxiT0nS5tp6yEnS7hhfybGcnuFneCH9CwYOfJsZZFek0MbI5UurQy6Uki/UO+bwO0/T
6ZGNOvsd8BAVmxWvyydFL6PuCBHzzZdnyHcG42yUTW4OH5wnFc0rLOxlnLc4yY7hgvN8g99T06sT
FZ2CaIQSUFSD4W6nLh+fh8G/Lf3zUiMhB0K3nRoRPLfdFBC70dfzThZFW8Zt4Cjm0ENaVdvRmBUw
4pu3eFMMoPA3uauDK/KN0I4rrxQLZIUxR7Bqj8MrVcOA7LqMshA8ZoE7ZuXts3Z9XYiX0WkNgSlo
8ijvgLv9wXjZYj5wJUBa0ViEnhV+BWe5Vn3d77s69+7KFQz6Bq9DaN9Fze3vBIsxHBocOQp702Iv
LOWDv5fpyDR+XCetoM/DJ7ibh9R8ya2GB5A5iPFJGjdM+CZC7JX0EKiqQ4tJ+T3DnXwwRBRm2yKN
ZjMJiJZ6X5vF/1B4aYzNqFLfjcGVrk6yDDfFIlixAlwzhveOnAFzQYAGDu/nZNBITBwiG95XY0Xh
hmMCXoBvgjPs+vlW2WThu9EaOMPVUEVNAh4eSKuWg/miBpLY44KH6gQlsvzjBYPxmGF1oUlfk8Rj
+Sim4ymozQ9co8aznosA4ZyhjEcxOpOzwa4ufvCqpyMuSV1/VGXov2s7Us9Eu1Xfk/b1pc9kaTN7
kFiMhDusL3Yks88aVj4uWBMheQxAwZ3BSOeoWXnP1C0HbmrrLTh+WAx04DpIEDBvEZ6CvGnjFDMK
KmQAbNHmNmja2m5WVYmdYqnhtaytK8JlkDw4HVuxbyj7f5KRWAVxXaFlD/WEbUx5WWkfDbLTm60C
W8AkKizC38MMJW87VWM1n4M6cAGfc7J8IBh8ep9F42Pa9JvwpVKZdxo6LFiJjeupZD9fs4ul09LB
yxYgIOzqKawTiQfXja1KBB1zmcXxDmwsuLQmSDbNkdg7szhKFUBWrbQgD6Lpuynuie6g9RfWITJL
2M8iIQ03fZSybV+tPDdBNER4Cba2rYcvxzBYz8KsNK4Iy6uMln7DdHzkxqq460tIAsRDma/TaETA
73kr0VytNDjjwnbzVzO1nZotpcfM3ILm2LeF2XbJZFaMr7Kwrapr4I6Nj6IZcsR+hW367Sxd5R8w
6+NUjFTfMRdwsOB1+USZ7WW1r1HIWwUi29CK3hVnBCzvWVlty7CkNVCL8mYuqpT/olOcRiAj4ZPg
ljEb+p1BBYY26x47k0FDYkGqvUPMujqxTFfXg0fhzhjxXaxxjNDR8m4np7kxQDGufGY+Sc8bULzN
O4Lz9bPPjZRMv7ZhFx21U0EdtQd1N7sdSFMocfRqsRMtARY8TR5Dj847HG/VmWqV9S76UfaHnKF6
lpi20PCf0mLC/18bxBvMguHBP6Z5/3/Y/r9vsej/92F7/Acs26/6f/2f7774/av5byDRP6nF+A3/
NX0P/uMG1mOZor/FHD6izv2HWsxy/4OWBq0adGLOXzSh/1aLIRYzmdjfprMMRtzgFvv4X9N3G4kZ
HnXIRfRJ6ZfRm/h/0IohMfxbvWtzASiabjUvgz1G/n87h6ihDLqxv/ldhMhQ/k7e4BiHUTbD1jB8
9+D25k9/cGhEykj9dFdzSLrJH69Uau0bBun5elsyobgbQXPjTESv2FI+HQ5ycO2lBnGiGeUwJbMo
baeiQT5uen8Cp1xO3u2o8ddvnLsCQJuqP5fKtthCxpwzVxC2b/ksIPEubiOPppLza+bJ8Y75SXUL
kvHufGvBLhK2kp9mXI+9ty+vrVz9Fzrky+tMsw+D3vDlMrEFVA3g8Dh4ZXDAUutcJj93sAjzs1hZ
mm2U1s2lZjrBYjxe80JU18JTXyU+mPugFnPig24+UqebB6cevkSWGm9FI8ZrO4KALK0AiRqzyftb
/blHNaOPYimCezXK4bswik8N2/14+0lj4jealeM9G2r66pA9nbWM6rss5JKniT9O6e19w0wLDkVR
BYdwLT+DjBu4Bk51xQ3BAvPXx8ibwD/InPv011VS3FRXBNzB/bTIL5JQPoNqHRIsIVZSDGpI2tnz
Dw3H0SQzRu/bLZHVRcrt1zgHvX1VljAPHg7HqxeleC+tfE4wARFHHHjffKtkjlk9H8I0sFFi+rSs
fY2i68Uxuc2lyGH3cDLaFfhU77PbhY8217ukfbrFllRdJxff1KblibtffZtPYnD5cMTNs1JI8ePF
ryvIx9BuDrhCZxD0/MDG6oIpAYhhfwGaDg4Tlaez8T14N5gW+fI6kJygp4Jqf7u5ZR4iaJ+JfdrI
JcWNGdSfXVPzF53pC3vPZz8YNs0Yrz3ebivGyeBAUFB1baB7JE4nIOawtGv6H+gwMv+bpOT+24Od
dYTdEBxq5ImH0mErwwl873rVcr8Qa/eTzgd3MdTkQXrTQ7OYU6wH8AP8U7Yt88Gq05ZEua61j0FY
GLeOYVf/6DvC58p8Cq5G0VVna0yLfaAngGChssJXk8SMpEp78woJNNzKwcEiQaTYNqP1qYksmNod
UW5GYvDa3nf4rramnNMz8lDnUlHHMRJT/UdRzVPsuzMuU6fKY+QZOsmDEQeCAa3riz3eOzRBM6eJ
Z7fpIVCh8+WYpPzgTW1v0SNqbLci7b3EIQv7MmZSxmEbjn/KiTi/QEcZQ0jCt2K3xylPz2O4Ap3+
DNsA/lZ0O1/hiPD2gVv57JST8ybhCj2VbtBuwevmHU3NJf/FwGk5r6vfn0Ms34fMXKanJQvKe556
9cbuaG0paTuNLBtjBbyo7H6AF3MKIGLvLFFANx9atGuZ5d82+cm+N5YufYpwbfNojdGDQhWbdJCw
Yt/sbGZa0XqfSQzKE2VFQiAlmAr8oPHCspHHfa/bOBsjtmQThA40lwxaurOW22Aq/fvRV87VbNLp
h9mmObZXRbnrBRn+LIEjDtOnf5lU5aAbN4sdZ0LvqGDcqcAfniyWStIo9OydauF5W9gs937hGNi8
mbGQM/NsNXy3FHYAdBwzdeCAA2u5cat2DhNaGlNMA21KoqOBCwdzophO2nBfW7wND7myrPuSwBKC
JdL+ZDeG+zkMiFxuHkv6jni4EaF2Y3WCn+vLLecQ52hJ62XAWfMWMal6U9LHLIYHmCZe/hwUTYte
dAx54NACrpZYDsU6LaiAm3w8MYRKXz3bIMeoGpdDCvniQfm5OvQCy9wmFbQ5J6fidF7K6ozzzbj4
+LqeYJ5FMTYSCJS9qYgu8CdstUNprDuJUhm/JvPpL5zwcFxJTSBg9kC2SpAAfit+qKGIDgqDG6FU
vPsj208JYGkeh42d9/7bUDb2EeasiCc8Kod+zoPtoEzSOfwBNKM7kERAaXfNl6LZhV3YvWRTt278
2fJOeWtmD1k2G1B7xjDpPXf+mJ2gOIOM93irVbQdqhslaO5wnlSgo3Kau3SDSR8wW7tHtxxkv1Zl
85l6DtPoMMfEXI33auWAREe5NXhVZpz/a7iKCxKOLLGB+h2hN/lJX0Bq6puGzutkaabKYo62xNoc
Ms6AWzMd9W/tqktfhqQrjHze0PDO9YzBNxpqfTSZkRxwes1ATlqvPddCONteLf2l6iAYEFF2IytI
GgnnHLH0ebFzAcWuZ3wOnap7yk2JtskLOG3S4YmXKJ2Ovan9t16bYmtM4fTbWLKQGkA+D7opjj2J
Sy9M+ddXuInheZkz8/ZKOPc493F0SnexT6PVILz1M//WyyK557EohuXgrYZ3hMHQEODUrgf8HZpT
As5UH89zooyUxMvVqu8BbGSbMIfqILiQLScD1tZb3e+GbMi9Dk7D2jknX6fRFfHHuJ27DFP1badi
vyuPSEvKRyOjEa/Ucp95U3TGfV99qckiYxRixQZmwHOKTwkLNyoP6djiT2YRh+ITHLiBwMhTXLrt
rleQjkQ9/BDZUkTAqdJgRw9huuHyRLQJ56WE/+MMwyFKhX0OkdI8msIvoXobMjj5/EEk7bq7RrIy
vzh8BufhRuOw/fnDWAb3bC7w5japqxqicgvxWEMfulsyFjUCNDB4pdDgeg+76o3gm8W9hYfalkV6
HdvucSZBdg+o62L6bvdYBNBnCXTiaQdud/D4/Tvyjx6UQT5XoRv9o5kGkVSlMe3TXFxlTrMNLMaD
YaY6AX0OA67LOBtht3LZcN3VERfe1SXOOh7iIXRPnEGgP0kprriuHwaHDYB4reecMRd5qp9UsAuS
uiLftZH3M0otHtMxdBCLmQYvLcZVC29xLFGi0B6j/8HEatt6s3kSi+FtKNOM2IxomJAlHZxZaZqt
NTnWDmdbQehepT9Xkrx+4hhE/JaGRX9dPWs+GiJ1r8zEnRhzQfRUMO3YQ34EmhPl6zdUv1M/mfqH
RbrPtbML495rQr11OzvbaYgBiejY5/wpxGzTYYP3CkzzdsvRTRvkJHJqXHbl4hPaBzj7t8OcYFvn
wULMG5yuTT3S4WNzg5JPaCnDPAsHr60wwzctmF3eGtuLQ3FrcS2N+RLOwv+9WHO9ayh8YxoaEAgA
IiQLQKW9WsZuV4RkNDotDNpQh0FsKtr/upphSnhjzdHPaU+ON17ydXJirWp/OyCCP5VlI/ZtKy61
GxET2fvjPtJDAw2GdYLsIv/FGcVb2dvTlgimbjsGrnH0xSj3njejHM8XsQ3J9orL2ukxCXpkBBrT
IxSOcgf6gdYbiyLgkaBKUEDRL2y99dA2xrJbXQHTYxndGPodLxre8zPwJlyW7qQOIfyWvVzKYm+4
nfm15BUqr4E0EHMA1sBnSiH5qvXswXR/QGf4q6m67jdTP+BGRf9ziDj0uvAXH+kqN3vwCu5du5Af
CA3hnkiuq3E7lqPmmjbl0Jg/FtO6wgbJabyBaW4VeSdsDHRmlsAmlzMyBoyXq/tRs7v9TvMlOjYS
vxVZQat1BPUfWjtc9ZJ1nKHcZYSEhreaVFfAMFpN5wiSwZHUM+eBN1YeCW/1Lkhrob5AuSjezWCo
7jwzh1yiU4B8y+LNz3o0ul8FIM9E2jT2opUlRQ2WFVutJlyBfLhzGDIT3vSy8BNZ4KTcKG11T57b
N48CLOOH5dz6XKbnp/sJDWC7ZVcBzOTazfJAwqTxpHhFxYaQzJQJbJUeqAmHVy8lOIgSCcoTcSvu
C9Bx71pE/rhLS6/bg9Eta/y4NQaeUobhwxRJ8xAYZj2xG43do86jJmASktI/GhqtjuuNNuX4Ivhi
o1iPZGFrm4F5lj/42l7J5+TJy61Q7Wt6pwz6ymnr5YS+bEzAWpcsqsWxSaPygekgFBS6QwQzF6FT
XkinvFgGODYfJtUpF0jsOO6AswpKO09mjkpPBsBR4BXFzlduSM9N/KpKZmViGPSZtOZiG+QjJhKf
2U2mi5R5pvdOLNcSA7p7EejI4ibQXz3/iaQ1k5qxXVik2afvVFq529ngdCJWOWy7IPwFjoTo0V4r
EoxyDfzWrO90Nv6qlLD4ppWxmzXVeGZQrBO4mH/pETIOXIGnYJX7sGKqz7W+Eh/Xx/ZUnTLlT1tN
kFwc5p2BFki1GFi9y1wOxQX8NCRI+Cn3db6431YkrUcgv8VdRP52okju26wLWJvZMcWB8ucxaJaf
iwWixyl0Bo7K6ROwWdN2mVL/FFhedmq6kY6d4+KYV93dfGNHmRxKkz6j6ypBQN3LXlUAt7X1CtCy
3/hkMsalwQjWs8c7XS1frJ2QN5o8PIjA3bV9XgF3EbvaiF7TXjxX8/KDiaXYjT5RnWWxPDctrdue
PnejiegWQRgPJHh/yOkGnBJl8OAsafNizF1K3pLzuir9kYq1eVAejKXFt9IYI8t6kbJkN1dfhfTa
bSWszxnN+GZWkU5U2FBu9b66pTPWu9JZ+xfTaMVdyWc7ttS7u24tf9BiOAa5uvF3p+q9Jv9T4z5h
FlM5yVz0n0thfja3WqownOd+ZpeMyAWCN5ifSlF18exVP42qKePR8vB4G9/QhAD3tNfWnD/aqdU7
f54ehEcsSRMMy11KXOLJH8N0x1giqR3QUGua8/Eb3PLKMt4sPbHAGOsdgXjM6XUFXt3sIMoOlX1x
SqkZuLntqcqoJkdTeriUQhoWrqz39E3vKUthyJuEQ5UYmQiLNJctVBnIhPYNPzmqO6Bj7W/wP0uF
lNYEYOchKIvY5JIxmudnIwvCc7jq6Cey3CHRaEi2us5OnWlz2o+c3yY712mqw41NwmJYtxfYht6V
Rq3el9TCyAfU9zIG6jgBawRQAIED3gUxhyl0iFk159KPfrau/rH2LqOWyL4URXSG9PIN2u+3k/m7
pqtONoOijUVNUYxehDEwPRct+yadnHsYovuaNpABW7fsZlY2UyD4GMKW2IjltakNMkJLMuAk0cZy
QZmRlmFs2e23X5U71UOGN9YjYnkypZCnxqNX3SslpwR6JmS8Idfb0bLeOjN6K6hvAWJ2B914AHDZ
5kLMTRvGPqcaxsFQM7AsJsP/odkkKx6IDaXlRxXOgHqiyt1nM3hnE4KmAQZJcywEj90z28k4Wqt2
n7rBtQX2QrceEIlTCpLTx5r5vQ1moQuLkSP9+s0DDoCyXCR7gLlPxfwqM088YpVWeyNqkHg6kgZA
/WJa2V7URgm/0oV+1DGIju6kqueTbao/9OewFcoFqKY7GJt8cJ5tI30TjrE+wuH8aAcAat00vFtG
99h61h/ovG9dFH1OS/ZduuGdxtCfOaS/OdF3VlvHUN4cL8xN4e6CXmWc9LSq8VfOLOw8gWGMc/To
Owitx2z0+3eCUGGhWlZ1HZFzUSua6V0gCOjyDCcg0iavKDSHGoqVz4Cl76IDO54kF0kse7fGfgY1
1OyYBtSesddSnObB2fetexIEs9In9w9dtn41cE4Z6NZk6XYrcWMkdNnTj7HJD3h675sQgXRe651y
arZVdSyyHlwIFjZYzX19uEGldgCZfYKwjRjhDpKoyfqB7SCjz6R3ZkFg7GqaAHWKKEbX81RRm2cE
ktPz5NhUBw8j8uI2Egxm/CMJmhufU8UmAjKzifz+NOfFaw2e3MAjsREq++WXgCsZr1L1TXuaTelL
ME51jPgdEy7hl1oH8kAd/2isxoX3AVR7/+Sv5dUu+mG7rt69m5bHce5hL4X1W5kNT1qyUabtmawO
A+a4StpyfZErXOwlJzEStbCTwE59FOxbTDaXV3vOT2adXjHxEvzgmPsaDgnwluiYZxVC7kLhZpHZ
s9NExAv66sNPhzPnYXiDjYDi3mJ3kSxl+9nOUmhVAU9vntMSbiWj3ZX8iV9EY3IGr0pQMRDLh9io
bPk0SP1Ck9DaD7VhnfKsNmNiRt191QxdjbC+HF4hpAKOV3lLAyMC1EghX0YbGbAq5sa4Xlpc1kfV
guPQhQL80HRBYtNFhu1Aa2iLQZscSvCOf5Cuh8c08CgC8mH+xC8XbcYCk6cbDfpCpdp8LZVbv61R
1h8Hay1OY0BnmB7BjEysZ1r2I+jz/Hc6COuDFpt7qBtlP+AAGV76oSTutF+NjT0S6wg2Kz3VAKlP
jP0TFTEs5ZLaVyoTooBajj9Wx3FvoFBNwNT+WS2jPvPaeju0Z9zgJVt2KbPBhxCS2G2dGJ4G4s5p
Go0+R7nc6nehueotiaLrtVplells14WLFuUP0DPXgyuZVFWK0XZh+mgidN69Bjpvnoe8rn5lS9Xt
Z5Rau7xmV3Km0T6ZyC0e4fJx9YzEb3m1yoIhLMvho+xRMmLbDqtNb4MEGnBoEqrBMcxU47Sv+0Df
cVqn4TAA5ep44Zqoo+sgNekEUNeKxCu89EdgyyiJJhJmAzF3B+wxNRaEwDt0pXAfw2X9A6k0vfCR
0mPZDpoUcaxSvkmO6cbKGCzC4h1P7CjDuanDbk+aH5G4TLmsd78ksYpDR7PNbyi/BeQU3gybNomT
VU85ar8fSBqzY4BR6EupMXjKveEdvwS47EAZF8FhMAGS5W5SCuOTbOxHH6Fe3IBPTBBf8HJ3dDRg
LPS/0iJcfkhvgOE+Qlyj1TXvKWPUx0rf4Oy34QJFWfQHt+uNWI0hhWtgDec+M+qXrhs4D1us2LLx
87u8rc07xf53h4TLTYi7QRhTLceSSE8Ab95wDBupjqTmhrEXucY1N8ufk9tTrfoFGHiOLUJ215F8
kTtpSgYZYfNcuKP9BHPYptfctCTzjQJ7PphCml8EUyWpPTHVdMvmWIuoSGS1Vne9j4oSjUZ9CECz
J9DFLEFeSaOhJcr291ppdUYCunBiUMZWZbcvtm/K/pRBaGSuwn3gydxmqW9dblSmOHInUteccatK
s2M3n1PQpcI7NoEAuwMQeZsNSw2bs0eLCVV3UwjVJC7hm6eirK1fs8UZcbT7cpvdVhV79OVlnvmr
HCohr4ZZsEW+Ue5SxE/7IrJ7gNhsN8hEvGu9aLCDy/IE5S8nrtecj+3SADnMEWUEdfo4Lh7RZktf
gRys1lOHdTaBySy28Oo5hbYLJfmtuVrSbYvBmpPwW+bFE0/u+NXU2KZ9n1CaumRmwsAmSAq7t3ZB
rX6kOGR+EHRcbVeGN3GdT80bklAFnnAOTkA58w0t6zapgl4mfZBDWHPsbk+vhbGJb3j3qJqAzqZl
92hUhn9JZ1h9XM+lHSq0qAAbLoRVijs7rH66/ZTv4CnXR5Xqbi/NgAYKZy5Bng2rY+SeeH/tB21N
6kp+aID4ikCO3JsqSA8kKHuZ+lCI9eOp8sO7lCzRQ1Ep9K0IYzWkuKRdaoB3hb1mZ9Qr5v2oK/2V
lbB9NkKs1mlBLLvPXZO4DXjaF0ZRJYJde0ePa6t1BxHfVRb1dgM4sW6sxCJud2dkhrdtJokqGxbv
fqYLcaZpaW4J6il2pVf90YVwzmOZo7Wa5bTNzNL6JKYi3PaeMyd5Nrhx41lAR336s9LMw124dvNJ
S5Ia/Anm48jasJuJQ9r0iCEu5OyEF3owwYt23PqSpdJOpnwYtgi1BgJGoGrLmshLXOnP1VSO24jE
IuJSSYttS/y1y+JE4JmEqo+lV/9i2FijqTGni+Zfx45ZG5ARAxu0tukhk4JONt6ky63v3eWCuG32
Z0WQSdUhH8jceZP6gjc9MAY+pEZ+QcQBpolq9B9vIZD9psaQSQUNmv+HhhpHVoiHpDsgnzX3QaBu
1lY2j0HlMolCEf9iaaZm1hCtBwN2729zVPK+89bpj6GYZFrEYIPXrBmKpUwML4tcuz0GYo5h9FQe
CPalW4Fuhc4v6aml1ThHv12dd2u9tVeHWryGnhb0Xd36FVMnsYMm/WcuM3pYCqZcM4EPJwF0J1kj
rV90p7+KQmT3YqCWoa/vT69SGzNixRL6zDp8EaZ1m+LyS5AjGwkmM6Clra/dd+hq8sFcgpTlzurf
3bqIHhzDFXYM6kul4CBLQWnuVOYb1O5bgpavP8S0kJ0lW1AisUKDxwNRtqCdFdeW5eE3bGRsbZw2
ocuLhnRt6DknmKnza4lwOSkpCH/OeWm8SfTWB4D/40n5of4w50g8WmNA4Hvmuv69I8PvqfEq8mmZ
xX8IhHuXINLuFeWzebJQzwA27rmZdmSyvgW0OXqmkEiFxvZNm9w9hnPfUc/Et1+WlOMmA0535g5k
I3L6zUJiS7xOs/Xlevy50oeIivKk/OzCaHrsnGY6NstC+8twzX0HyPJKeg5JD74ZPVT9lB6zIi+o
Jotefd/i8MpELHg8OuwDL11gN4jBcCon9UpHI+fRsUOm7h7hVWksLQ7W/cJ/iBfNLZrzpUxMMfDT
JSa/Kh+7B8xP9lVHbnq0AvqpijX56Ji9+97ZfbXlzePOro6cOfrweSPStd5WS/XvTcpQdKPIDRo2
SPqMZIYI2kEmBM+L0Ipj8uKtgiDcvv7UEPQTZkLpxg1yEZOF8OW1PCxEFHH5uJrkkTG7PLWTYcal
q7JDFgjnyqIaPTQe14LlTOjY7vv2c/GkM34pX3QSYRd94bPt9azlWWGGr1ApcKMwtFYbx1nBJd/u
SsNnBVbD2pVIwf8vtENnd6yX9cGdQmZyzme3VggEWhA9ar8gDvXiCbThgV4fJEsHtkWyzgic2tus
3HTqTyBOlrMmnTNPXymt3Thqaui3kYDa+MGYvfeeClNm86Wvm0BSrhPyI7SC2beMeQcHdyR6IK1z
/mhqgSq8j2ZZ/lmbUcw7r4QHe4WvbiRT2AbWGSHh6m5XTpL5k12jJMWK5QzQVUzLShAqtDBTYLgP
7CZrzXmZdcFddyv8jteULkr6o59KNH9GmD2VSBID9s3ORO4uJoMdyV76L9uyJBNZ3qCZI7xY+3uF
pNeCdzD07yZozu7W+a5fV0497KYwat9Etk7BGxqzUuwqdAkTta6uzkRzUG0sQvo8iKDbS7arMnrH
MGH3F8Y0Lwqjd7JORip/iWxo1ntXo4rez22oTmHRjuxvY2par8XcEkpBJJLZHVFrZ0syIeSMPb6W
l7Vl2d1YgBpxnavy3fQG75f29HhvTBh2DqLIbMk4FsghmXJZHeCzIEqqKLrmMcwyM2bWZKWMYDMW
0kPAE3XOkOlgQRuYxYUhY8/k1tPbAQk8DJ1xXv+TvTPrjRvJtvVfafQ7DTIYnIB77kOOSmVqtCb7
hZBsmfMUnPnr70fZ1SVlqa1TBzgPF2hUP5TbJWUmMxiMvfda39KJZu1T8LSbsKUuYgQJ1i8Mimg7
ppl7SXObPcIaUWS3Yd8wb+ac4Z7KOZvuvq/9IdnKPtGzJSnAMRB8xh9pu6X1kTMQLZrqIKpK0awE
Clzhtx2g5jO5M2S6CgkjRyOPaqFfFFmYEdKFYu6MPJCKuL2A4IIDvRK3IdDatp99UCy073s8m5TR
BZl1uuOlT6kFDHhZCFF9R1RvmxciKUiPskVY/rCmwLjQKl36C4cXu/ZGmxrZdKaJSVgeV9c6ByV9
HxNVmOyZnpY2nZ4yuigJK5Lrtte87jTnXVNu+YS153rDwTUmVh5LTBFeyU44q1Cy3Bfw0wE+Z4Gp
pWuS92JNX2Br0JedMznIewKyH3ZZ5WUa05JkavldpeZBhB8YdfwYCi9e5op5tQNtGVUwyekoK1ea
b2Q7cxrhNWq6fUFHBHZI0eQHg6iMDezZYElzYDuFZXPDKdmcMwrjZ8oTEtKQv7ZrzxnXHO1sSK1p
escZ7Wyib0DGIW1jDGc7bIjYmS0XxSFA42VRDfkVVxO9YT2iVB1dHCLjlVN0+pJ8IKZmpWhI3TG/
MY/k+Fs09xVP4gNa3JOQhKJNbGtf22KymK0bVw0NjO+qZbNANrpoPJltjb5GuBBTmdC93g80QVZd
b/uH0jY/Z0plCGDdHZgBsUosKiQrz+lLFBARnBE2F12PsAD86LgLjsarsGqWI600RZBPG9ThgqPK
Zipb78uIDWqZGvoc60h1zfdn3kwWD1mwTTdTIPHrVHTUC0TKkcY2xnxq7Qxds9aD3L3HDw2bvDKo
CONBN7Cuw81HabyuVQLqvMjYEfOILpAqpvw8ilR0j/qY6yHKOj2UVV7dWJ1F9tAY3GYVh0NnLO88
OrS9D0+s10jZIXoFXW8MUeicpAOX9DdhgTXVK9+I53l1uUhqwiCmpLDWEizfJU2D7nQqGEVy/Im2
TWOtQ2gMC8tI907bX1lZtipj61LCYaVjvNN0vVhXMpbLWtcuaY4phK6cL7JMXfm+yT6QOHpG0BMa
3qiFNJEqAK0p09za7TeNOZGfNDoH3YUrrIXGRavTz/VyG9azBOOVg3Jm6JU8TXHtbHIo9J9BwlaL
shzEsvdHsWXcpy/pBO9BOyfbHPQsLj0K/4XdcHSs6jliJkTojIBW6KsA+yrfYRBfom2+LkPVbAO9
jK+y1N4HlQEDQ4y7wEjXMKrlrojieymzFcr84IQ2IB0tEojSUy926fDhfL5jVto/iqigiYZylA5l
dK+VYbLPzeSr6YqQEDrxZYDYtmxqS1t7PTgnfFv11lbwW7xuU1aT2I2uZS9EwdNJ96+V0Q9rHSja
SS27aVuSQPrsOf53A+vgijwL6LAZg8HULO8SBsi7vrbcc1SJNOEmUmzSPNHmgWO5Mutgl2rmsJE6
UwthMWEkanr6zs4U0QhGXWFXhXHILKzw6axVp8mzCKoIz384PBCydNcOYXGQWkqnI3ikjnrw6yZe
tnhgl5bsby3LIAKtgS8+jR20UN1xL2TEwLmR46OL7/1g5jYFQCyfTZEh9DaL/MI1JgbXblhs+Frt
tV8jLOmGAfK9Gz86M/CAcSwzL9Gi0LHGhmvq9Usyxj8zNvqeaopDxTC4NBnjZuWME8lbubuDKHOr
SWfggY+MEA0OowjddL8UiXC20mSKMVondD80FM/yK4FL4ZaAa8qHH+S1HVBCf3NbpCq2mIhXYpde
ZEGubuKWoZJhAK43tLWhgk2rN3S9tdMRpIbw+NZr4aY7UurF+Rj6V5nonuL4c2HHF4nG4ajy5Io2
255AsnNpNh3eLO1SBKV2kjVwaFsze3JUuhrL4KyuC/+h7Ir7hMypMQK7WvWM2ysdn7Xy/W9AZDcR
au8bZQnmkeO1cl3aWq5zaih1TuZasc7bdImW+iuFMEFR4Q+9iY2F59C2wei87hXtN2gTm8jvT8fU
tDhsmd4WABsndLu4iAcr3qBOGU+NLChoZwb+uo7dh0GWD7GagcVmIuUCaE620OVwGJTOe8TLa/eo
ZGpHBIQwCOvMoijJWkg/wo4ubCu9dQN3F8ZA1rUSDC4NKcqQjlqre/Likn4vma/rQovPiSyhQe2o
26IJTxuVrMApPpoc/pJKA1Bd599qy9h2EJUX6ZwVWwBSvCCTZZmK+C5wqi0gCVSEzZWnF/vayC+c
qD/BwLmiW3JiRs15XJT2vtZrTKxITDj5dCSTxWTPBnl0KjOEepCuSdIAZeAoWhh5UdyGbrMlUdC/
UimJYMU4x23L06ZNnuNOnCdFtafEMeZAmngVazZO5JxVn2IZSV0dXUw8PBlDwqmBdvbaNwvrq5mg
HOrCMFqSro6sJHbTZRzP4YaZsOd5HTYdMmho5zn9tYcxadf1Br1xo0HuSAofoqEOe+2qEvJgt41x
XkueW4IV4C8Dy29J0DQay0Ir36uxyTYOGtKJgQ4wpmIPKpElEUq0MProyTWBDzsj9C8UIpuLPk2o
eBCIeAlvLO2Za5U8YqbOuk6t5M7luL8M0eqeuFQgGtFxPJVQIrF7yqk6qEoukVTxHhVhVTiBSblw
cp8eatjumF92F1KZcmlSSl+2LUktdd4z2UvKpdNa1QG9vnsgtIaQtqS/iiTwGkbh1BIJpAwQslta
OO5pCzp629fDvjHVeWRYdzza9npuOQuhOCtFqS4RsRr2SVI0LIJeZlezZ+UShjJpkCbaUTfxD3Fg
rCviKChOGE3SGUr8chtWJAIO5RPNaWYNcWMs9cJdysmFqG6pXeP0B61RdIGCM30yd0WT3vEkQq82
rIj+uS3THoVv29O1ISo1WIy+736Ht20BG7cb0a6RyljPvTSjM1Lk4gPTSe8sYBx6GkYVVuOOM+HK
7yz53SZMZQdw/Efi8bhEeZKtsjzi5O4QvmlwOsagR0YtulxvxUPHPe8ZmR0yt8j+Y01gsjlnv882
zN9YEx7L53/cPavvz2/MCPzMTzOCJsQnIKYOsGQHh6/rzSytn24ETcBlpqMgeWDj/xU6P/SLBWg4
hCW/EGiAPKAcnjnQv9wIeBiYPgqMzFhmcfNaxt9xI8jZa/Cn59Ti58FbeUBSAEM7GB9mLsMr7EiQ
2aK3SE0j5gxpYCKJi4Kp4NlfrJI5YJdM5ldavwEbpzLFupxPt5GXmOYGbW72WBjxaei3qH81rSDX
N55rISji6QXIAPko3ULsW1fH/ONGPeMOHwPatEA14z74PCYv4jahskjGIrtH9dgeNATRINThkXfC
ME+U4Wn3bVWwl8QznqGV1hODeO1RZqPJWMzo1xJN69Ky0celaTfu4Dv1K1I7o9tXX+rlzwvymrH6
4kF+c51cTOuugDMlMWzLGZT9+joV5PBUSW7+wBUkUN/THK3Taui3VguZUAYpkxXSGJCMWnkVLUK7
/WaNHuVlKh0kj0ghh88ayEUdqrzo7nQ7mR2KHZF3sRaeYaotU9qeOiT8RikmfgYAmHXOqfYD7vW7
nwMWq5wpG/BR7CPOhtnVAdVc8YP+Snid+f4ziIlxm5Y875Fk8ZyH1w+FQrIdB+Y26EL72stQpTbw
GNBwzbltTWA8+anfnfpWQ7810w9d3IudG4Rqn+SdvDTzMOZcXESnv/8S3lJJWKvgVbDv0BbgtmFk
4r79DjCkpiYFyI8cnu8h1115oLNAtdV04mAkZrH6/cu9kMfffudgKA1sOtwYEByNI7YLrCDECsJ5
ZrL9oCXWLYZsY22VcXPCrDPdYxkl9LLAX0P/nbU/ZB/44s2/3Jx8XgceFKwEGI7CPfqysrgeFLXQ
M7lAxDYzzqQJjHuo+l74ufgxpX5F2E/d7dDSWdG66vSR/F86DMspssbH3qjQXWRowg/pgBc6d0gX
bMlY+drRtFhPlFLwjPQGu8GUaWgGwQLkaxIYtbsC839nw0HaBMRcEYerzGsSA7T2hIDz4D6H/Xmt
+S6ai5YAkQ+Yey/G+zfXHXi661qWBfIQFqh+9LElHosgDJtvZqe6alEIezwdMYc8KEyWJAnqUbEp
zEiHqTuIDqnsQCMFEm99niKg/ByiPgxpqdVcsqQvRuxAqI0WZCO29wRzN+ehTQbjBgP0FZNm624I
h/6c/0sxYKd5xTZUoEkM1ZlBv/RmcN0rhx71ByyKvyxliidWMDAGD7qYPCZMcnMUZGVbT2WFugx4
77ROEy3kHGeQR04W4AeUiRek09tLatCxEwYbmDEv5yPLWRXrjsCW+dQiSHqw/MBaQ0tJVnnaZDEu
CU88monnnHSUxqSHl+My8etrQcQDZWrHfiScoDtAuNE47lJwn3BkTgKKQKltmXo6VPYuxnpoXPAH
iMmLlhM5o1eRW3U3UMEEGVRN0N8YQ4m7yW72hq87ex1DN1CcnFO50uAeLECCnSI3bX9w9xsXlt2Z
xE0pPOu/v6/nbeLoWrgOSAsdMjzCbHe257165GUyksOQTd965nurJFBErXDFCE1T4b5czIlO7M2/
f0me8X99SVvnUe66NryoI2oTmcsOdJHhm54qd+clc/ZZ6gSwEjiW/f6VjL/sGdwzbJJ8zVgWuXmO
Ph2PajpBqv5GhtSDrQoGq2UDksjIfcJxvYKhXtCTn4QxkSGx66RfI0I5z0ZJZfbBW3nhiby90C8L
DvqtzhtCW//2QpO/5bih8J4KpA1faFJlzaIlxf1SxAozztAhKAekQDEe+z2KUE0G0Ezzun8QsU0r
Mu2ri8HE+7sy9HZilQ75M2gawAWEp3YInzq/PaFlpmpECyrfCz8ycQ+bIZZmgSiQl8ycj9iwL+jT
tx8KBOSLHRQAMhCVowOTHk1uRQbcY0q6POJectq+6zUjClik3gUqbNIkcjfnlJOCtl+X3D3Pg3K9
RU00OI3LQMCwV0aC4iZK+vMJmfnaYNjkrqzcyB97zu4/RptpAvKrCUt+OInPWGfq8wRM38PEgPCu
KnxxwV7cke1unCR+FV0xVSoIzWTqNJPJCWJHbop7EQZCkZ+IsUWhVmpCrktN+5wmk3MKCcBiUFy0
BwDPs+oCiaa38CxMTLi5MG8YtslAz0OHnn9wL4i/rlAgZo6jSy4AHMBjOpvZNXVfB+JRkX/5RbZA
NigAJdByPczgemGDV6DpvCFD/GEPzPbotVCVEs6RqSBeoQXXmXkxaiMO/d4RjXVdIdy6rhPa4Muy
nOPbh8Bu91CsqDC1pi6uXu6x/9iw/4mS/tV2s3psHv+B9ZpC6Pwxe/6vf54VeVM/K/XYvC52Xn7o
V7Vji0/AHTksSeDO2Knnc/Kvaoe/EqZFSMccySFN/vXPcsf+BNncpNVqsG1RLv1Z7difbE5AFEOw
0eewGfF3qh1j3nFe3byMDDjFgdqlm2fi5faOTnSd2wOfFIxXW9usb2Ny07+ECdRXmWJiyGRvnPZk
XlxllU1Y8DTYlxE34Sl0L+20DHpUeij99jw4W6D/MtiB40mvbcNDSPa/tsI6vHitev7H2WNZ/4Ps
3O+PDT6C/zMv5m9FSY4p8+n/+/aP9c8/B8/F/A2/+cP65du+ap/VeP1ctyk/yi/69V/+d//y15q5
GUvWzLeixd7Bbwt4W6+XjeTL+V1dPWY4/d9JN5p/7tdqc7xPbMBwo6DmY+yH2v2v1eYac8ALmwsI
AMtz7Jmp/EdxzU/hreBw6bInO+4Mdf6juPY+gbt2qbc5DtnmHCfzxwX4VSRy7X5ekF9/flM0stjf
LDcOePa80TFf5V1Yx8VWPnR9zlHSQElJplYsguJCoFodJsPZgCoKGGkY0Rc67t/dXgSXDq6OLRCY
lV4R7sXT0V9RjnknOp5gjuBjjLePYfK6Y6p2Sb8fO1DH6Q3dRopt+ZsHJH1nD7RcX1349z7G0YZN
Z96ZqduY2RwpSQ6YTzevDkwhycWRMmn8TyZLLkhuHWLdFxgwE1jVQ9ieI6WgJTZykKP4yAksLAeT
WEbyK8JERRf4tMttagz2odIG81TXKdpKNx9mO1rXflZuUl4PU3mvk+/y+7d+fO5FcAillwwr1oFp
k5xwVDIi7IoQGuIdI6AHqIgh1Y1bB9gIcDWXUNsNtEJDWTxiacqvy6q/Zdyhn+WB0Z5HWU4KqTTz
+JJOd3kXV1M6Mp73fCT2dqsDgc7651B0WJjC5stYKHOX6WH3qJlKoNYcs/yqcdtiqekjiINBd3bK
K4RDSzX0U4ykJEjLFDIiEuJ73U79YEWh4COJGa3Qw1vSxE//2VWOd5V5C/j3uwrIy6cCbNjrfWj+
iZ/7CWFSwDrggrDKeRDxQPpjO5FzbIcBdtolMkrMCVR/7ibikwMkfl5mMEfoDXG2/2M30T+xN/HE
gT3k8RggiONo9/jdbvJ2M3HMGZ3ItsTWxSMMTMkRStcrtKBFsSPwP/XBCYbdZhU7mbd9dT3eudnf
fRXXpC4yqEvd4/KBeCJyQfHqMf2R4yFggE2klBIfbCk/ccZ/Pok5F/B52LrnalQglvCO9pS0A7ok
wFXO7HkpFtBHRmOF89xFot26NYogR64ITFXoNKVwlgHcsm7lya65LD27BlratflNDlvMXmc0SYsz
Zv/CPK0SXYLlDCBbbXJEMnAlcziwZIsSEzkLOQZuRUu0OxkbfnQykW2wNZwJ2B7SMWNscZAyyuet
dHWJn6r1EQpAx6hQq5Rw7UwtZnQwCzGuOFpb+Ynedg6jxSi3jTVGPfMbyVq1eyKHZg4kN9U828nV
iOY8iS98xEww4ii19r1jWteWE7nRhV4M+t2IDRu0qx0nt10HcGJNRHhxLmGEpJsmqLAno9cb6m3V
+Dhz+nYeWiPdRfijyIzoFwnjAHcVTxTVjPNdvVwrQnQlnNiBg/jJ4If+Xd43HcJnQQm1LRO3KNdR
6vnxts1slQJjifJur1lkcDObo8pf5vkY7JQAXHborUzSzy0sABf2HI1zlytZ7lU8yeoEGgAErEin
B2qo3uwI3xyxnTtixHGsgrx6JGrMe6yJ0b3NXVX+6DJMjPwNIWUB2vevkd5a37ArmT+k9Kz8i+b4
EzLEdOiMtZHrwj3xQma5GJTnYHBjMvp+3bh9GZ+UQlMIaOwGgwYO1g59YeXW1V6PKbqArw5lAkDd
bsXXRmlgkgsxED/aiEYGa2nQFtvqXoUsll4tw+QpaMlNt3R6eTtl+2Q408PRnaUZxA2RbUlg9A9u
6zYGut8kL0+qkuEtap7uZ5f2PwXGPx12x3+/Pa+bMCrKo1QlfuLX9ux88ujAk10xx0joCAT+2J5N
8Yk9ln2WLdilpzNng/xx2GNcgo2JimPGO8FPZcP7tT2bnyjgWVAeXThpvezcf2N7Zm7y5rTHlsa5
keMeYxlKIEpc3vjrY1IMhlJvOA+h+DEK57TLlHUpSqvSJAKFABN83ARM1WcvFOwm3QwZ1zNg0b7U
StHDULEU6qEKlVSQOW0oLXBeWqH2cHjjL2bvdeFpOJjMap1BYVSee0kJOu/SdndNFafRqWoL9D5h
FhtyG0+O/8WxSg6KxZRkkAITfJHkEhI1i0wm+w5uKvmaZImBAiKpVbDFJjB9jipRjSt4UaiUSNop
O8gQpYOybeijK4Jmm0u0faEGOQRC4Va3FNN/folFWxY8RTLPGNUeESL0u3gEjc70XVcz6teaaSdR
3Je7KtYi+A+jl1Z8/Dxgiykaz191UgXBZsj0IDk19crTL9B8AaPLLKcKNomfhwM3qMDpZDtoMFAk
QYumB9IPPJwv4qKZTCKr51zPZe1XY18u7Bgfy6JvGmxdpT3pYbnKHaTCa6tQpQ2zEdoRMKMhtspF
O7ZJMH12YsKUb7qEVt60iworrF2EpxFWiX0+aI3eXnUOlh9/WXVaGHvnba/bdX8ttCxnx8pq/BzZ
bgAzU6MNiVqZESow2bFI2iUw5oog9KTOFdSLzox6b1m3RWAgA1Ces0kIPcHZYBQYscAVmOW+hGPZ
7COCGb9iICwY0QxOWLmX/Rga6WJCWQwO01OAJRAQgygi7QMJCjQBI78GXmEmZ/RC6mTrpF3fL020
nNoKOCG5c0bVCkLvlefb9JzRdq7MiD4tBGlMTPbST3rML0VfedHJOD8s65fnJikxPEPjl+epimHI
romq5DlrjwHPXLZB3TwVY6gXZ8XLcxkgZX7j5fBjFwMyoMugY49fGSZrDpAoz/daS5162xAgf4mD
YDBWDOFN7CDzjso3FEMDm7dZ72XLTcxoeHCcGPQgk/5+XrcvW7T9sl13SGIEoM4WqRo0pAqUT9yh
+BqsBretRNFJ3ZW6aCF6iwyXr0JrSCdG0oCotwAtgDaDYQLKcRdlBboEPyjVFYEzzrWHTjc6GTod
E3c1+SggF/g5lHHLk0fPtiKMemsDzzVFhUYYeAu1EXLWzvfSjmgdtCNWfGaNTt2jKkOUbD/gKS3y
YEkWXyzWcQOO5AEriNNcjKmNGaKJm1R+bWBildHCwpmJCqfxNCdago8q/IuJqtI8s7j5SVmpYKIt
6dpYxTcIyhMW1yC0L3Wgld7SBJ6zbjtCaJbCztS5AdjhXOP0CHCyM9yraqpa/JkDjoKFLGptD3hk
6lDkmchB6XGUclkNkVEsSQ3Sr0RAEuda18LRgiaZDLQb9SSDhT/57ufWnRVTwG3QKRlRP63H1Aqv
gsFMtrxqBtHFmwysUzLsMMxWGS06MAJduNGzNto58BYlVsaZQRMzfmm3JAWUT+j1Rw/86RwlNele
jMo61rxTMF0oBXPWyJU9+jjPSKqy1+ymkb3ojDpUS1kknQURyIIrgE28yRZO4Qa3McDrx5r0iWTt
At4DkRTVZAtX0udeUEmU0sLwOMMk2ug+UaMT145NHBRfg+p7VRk+IlCU+8OyN43kFLuNG6HH1JCr
d6MF/7YZsRUzjwsp0QsPZOQiTbqecbcd6qfkiZUsHN3Mfjgaw0PVKHnboeKF7TaRooWWy6v6z7Y1
7yMjfOVnmy6bdRqZtZEs8PGVNyBC5Dn+iIoo0U7HIGv26LFXgxGP5zZzqmQtWj0rWP527W5DNroa
EbatriY1B4K6IZbhBXV8HW14koXTIWHPu+SQnFikw+XcUIHoOlxjqWd8YaQ4sE/IdrxSVhloa0QA
vow5h4vWvRg17mQgYhSt1UJQ0LuLya69pliWnj6QVe4kJl+BwvZQrvU0kzzpXLv37ss4wMjtN2xe
nA8B4yyMBnkfZjaFTGtZ9dgTFjJUzBxHzbavotiLGnNDfAG9BhxBE83/OtbvoZ5pzSkJzrMdWDTC
Xfaei5jPy6XxXehKy9dgDWp8gels/dCFydMvhZ6armWDPnsZ2qbxPa+Rl28F/HtnkQwlfbY5RMBv
NuByZxOzhkcePx9usj5z24gYQjwolcjDhClRKTEBaIDRzQX9Z7O97XGPf/Yhktm42NPqkluAz4rM
A13ii1Uli3w+tmca2DkEawOCW8gMwaih7K3pDnnt3m6nRACBiCor+QGY1sFhG0JX5CgLP2GBtr2b
3yReO2um66AIpneT3jlJPULabsM2uJnztcpzPWpk9RQTZcXVFXBpcMn5FuKJdTOpxEU+7FZFtMrS
KcZ4GTYBQmK3HLJlHZeavqpjtukltrTYRtzlxNpCL33VrIuQImk56el4mXDxkkVWaBFNdr+BH2F1
MCvWiZakj/x3453TNd41KsaJNZIO4w0QIDiJNWI33NtVBTaa4PgFOl1smlOPE3Yxqd77oZEuFayS
pM3PPb2PPnswwS+F52MFywNvuvcaX37lrXZfYk1NZ1FCo4kJUFRepeCIb0y6ugGu+iFpN5nk8bho
I4LD5iVGtZSLCCFWFhaMFQdEKYCjvZpojZqSmKOMWWC0tui61Yt0QOW37rNhOvj1LFs0gGKd8ERt
+iWy9GRj01rKcJHJ5hQHHb4oJ0nUtQa5GWI0ML8D0jhVrEPXKu7QL6tzBqk0htqJrBI3LuvvfV1b
10niY2Az9NII1qOLOB30fMXZr4FNu03RcTTLLscZOGV97+zIVLRmuV1pAPkdrCzfYI0pbi1c9Kea
CogBIy+z/E62rAXBKhzUAyc0VJS5F5rf2GBR9A3SgiwC5KGBAeT66iJ0ypwskqmrhjmlmygQw/O1
cslq6k+a3CeJqDfg6oxmKThwuqX+za7ChHyMqFfeQlkeYkMX5DRGxsrObyY9MPP9kAWxs4gzlzNP
nheke7S2ImXUC13w1aHq7C+6kRBSPJqFnR9CblCGrx4V5WLSWoUTtzFkORs/jXwFNwO7cO00GXM1
WXdfIL3FZMQbFb82C2mPupOdJFjiGhdZsteCfeg0gz5j60wacn83Qnkjswj1PlIL3OfRCJI6y/EG
ov0e3dv59ft1TZ1MREtqVo2+TFEkNs6ipFz2eGJUrbnoAy3EJemZlXFSBD2KjwTy6cXgmyEgHjEw
fwzjIVH4ejPtrHVIltpqnAajre1NnM1pHNjQQcNWPxlyn05vUWfuukiV726yTOuvex8t1na0OCxq
7NiSK0a1OoFgzuPWei74SPrnfqjbVYn8KL8rpDEBufaljLxtl8XzLNQTk35tCLq5N6qWWJIxI9cH
yP2dBsahKa+0xvAyPl6v7r0KN5iJ49cN6s04EQqDRdXB9uRBjSuj4azqRQnyv899GifYtKakAbIQ
zckEgJCv1OS5F0RlskaisB2ufZSJKFnN0hjQQ9nonXSOkYBFRJGZ7Oz6bLb2m4zTQiWzGQhfe+0m
6MrxziUcp9wjSDfCdYbTN10Qc4QhASVu8IjrnZbzOCKUYmrtIzIf8Nmuktxo41XJXLD52aH6Twn+
z1k29e9L8MWjenr8XtSvO6TzT/yauFjePFZh8dBXf+mD0jz9Nd/jr4CcuoLnF9Isi/vozyKcUtu0
6F+y9gykVB6l8R89UvMT3Tm6qsh9TFQ/VNV/owg/lreheWDCSJYvk0YQznQE3tbgOUa5XJQSU4Nl
HEB2BjRJ8UwidkLtvLa9TKq15jNaX3g4/KJlDZoW6KS0eEAghVSnPLdqDFoU3pTMaf+MIqZbTjBR
gjU+roq+o2n03zkLcrrBmHVbWHl8hnd6Mn82Yv83FuD/tyNAQrB/txa3bZQ/P75ZifMP/DH8+2QT
qYaE0SDdDwmry6L6tRQN65PO1NhkKdIbpu/z50pEjUsHnSMpsddyzmX+10qcJbcsUNpE0JgZHNGq
+hsr8ShdBiXt/Jts3aXN7c16xaMGd9ygPiAz7UxTPcHBKQGfoNbc7pnc95LmTZTJS8uoBccy4ADt
us6crthHWJKeLLfNxl2CSiJfvbp87zT352nXn033n++JOZhEN8z/KKLe3h1Zllcgp7DbjWP5GayR
9aXsx9Rj7uQnsKmC/tbrU++BIwZ0vN+/9LHgbb4cTEDgkZrM4pCgvX1pnAqg9p34LC9jbRN4uXXo
M5/oARHplw2o8Ke//3LzE45eIB41lNdvX87MBoJL0/iMyBVOIXh+s29xFeVffReIaedA0Pv9681v
//jKvn49Vtzr3h8CAVu1vB6WqXBN1E25s6ta37q4rNa/f6W3A5qf3yGfyaGHL4VlvohWXw9jI4Xr
b0rOtDRvzmItyXZxOHYfBEC/t1AEbkf0EgLdxfGLcAL3WruOYAGB1Bq72PihqHEOOGHSnfAbdISV
3a8UWKkPPt28P//lOrrcuxavyuPg6DrWCTTJPAjPGOW4RDrk0tzgcw6u3clyr/Oh7fZkenTLLLG1
az8uKmfxP7i6L+NiCzKAEEd3iOfguoQfeRYkhb4uyZLbBn2l/v69MItkEKA4vIo7y11eL5bEcunx
zOZoN7K+tfqobQ19iq+GJAnPRKmay99/pr9IArn3EFqZJK3zcmgajl5PABqyhBWcMRMp9mootYci
EtFloZv+lUsR/sUbMyZuNs4SvcWJv8FAlwI+7bHX//6tvHObcDvO/7CEScs8+nph4LJN+MFZQwbL
silTuYK6SoEGWv2Da/zOK9H1d5gGzGRu9py317hVEAQz3zl0ogkezCGKGb5P9qav4vjk95/pLzJx
Lq9JOISOI4HxAur0ty9FjhUvFJuHSI+Mm4ZL+dVhuvZUejiqT3snsO8cP4zneipLHn2tpYM0xmX/
9fdv4507BwEMnxappeTJd3RpqTGsHALAQZQtkdZWjTe5xDBxVk5JyYR0ms5GI8juJszzu4wa6gPR
9jv7u9TZbgn5tfEWvMgmX21L2QSBozPNQxEkLopDr6EZCsonTka18Y082P3+07530ZnVo+ng7Mgx
Yn74v76H0JGGPHjFgeFexaCPfkhGrefNfcTKaR/6zhwOKnTb+zkV7ETzc/Oe+Uv7wXbx3kV//S6O
Vhkbve+0JZ7QoSkvBC2yc4/URvqUwr6CkKBf5fHYbcfCK7cNLbcPVt47jwKJhskiiRpvALLHt9fA
zhN6z5NxaFAznyaNsE6MLhDRB5/xnTtpPvIb+IMcHqgvDqJX32zTK6zMpXHA0dysfasT2ybM9CUK
8OYDf4fx3kuZnN1nO9RcFcyX+9VLOcHUaVZnEKk1xTbmyhH5roMTYIM83HWIqwzU2ajX/S4SIwHq
cob9xoAUFnlmVTcOXvJzS1bm+ZD2NP0EPfKPhNzzvXz0fKJEp1toOhju9eP4XTevQcZYw8Eo1Xjo
Ka+ZT3vppYh6ezsG4XA9OSp4Jta1/GjBzwv67SsbiDIQpVHW8GycZSavr40XNlpXafZeG6Pkwoeq
CrZZUtLgBWQOl/bL0BkZNMY4quM8GpEnONB+CTzaOLbKMUjgjPrglPDOTWgAXeF7muUcHCmPdj5z
tjBi5Nh3qkg3/pi0Z0EWeZ+jDCaUDYz+WjlOix967Igw6I1N1Frd3QcbwZE4jXO2YQCdlw7nWZPp
8NF1icMKVXvu7DUzqs8KY3IOEBP9c6tm2KWIs7zWZClnMJY4HWQHWTs380ubpsTygzfy18X7ciU8
zDoUu9gL3n5BcYs222jl3s/q+LtvW+WKEenOSMjGaruRdMUxGwAINKo6MSs9+oGcxHyQ9J5RP5vT
LtRte4F7Sp27/Sg/urPeWT3U7C+VkuDYeHxnQS7LuIDm3hJRAMGyDa1VO45yJ9qhPauyR1+f0jWH
rBdmnL8e2XGJ3YJ46RdNWM0TspFC7V9thcufK/e1OPKdAok2gkl7mocmPXHn6HoFshm0ZNSJHI6w
CJtOVsLPqtWqbDh7BGWZXo9erZbk1DyGYpjHGoW387tivApVEJofnEzeW8u8HawKbHX05GfX5+v7
q/x/7J3JcuRGl6VfpXe9ggzzsA3EQDI4T5nMDSw5YZ7c4XAAz1Vv0C/WH0LSX8rUX5JpUWZdZr2T
KZNkEuFwv37vOd/RkjlS4BxTMtIOhGX4qOcny90oLFiAgIbu0XXn9n4aDbF1O7juDmfNXz+SP28u
PBH4RqsGmh3Q/el1UgM9FantozkOwT7P8a6HljLL7cAo90XNvjinD/vC4NQ9++sffNo8ftpc0D/i
MztJrLmj/fjL542rzGrFHoEJPXNJgsY63wb7NQHtDgaH9c2aQvGB+54NmeC35HyKqvOgCHEp8Hi2
dR0Nf7O3/PlZeBQRkU9fiEhwvG8//ovAa02JWAoQxe3ynWkrS3WZU4Y9ZerK2Bn8mQESJd6Znwi1
/evH8edzFVUPBgfb4epucfL9+LONTLslkLpjaNGpJ45lPjSVXb7+9Q9ZhSc/bej8FOS06A3pep18
wX9ccF6O8a5fsuMSzO317GPjE7VRxnjeyCgkHWBfsRxQZSQ5cIPJ3dRAuGIse1D7KuUsL+3gAipp
wj7d/fW/7N88eo4aE8UTzkc6Ij8tBpKzK1/wD+Pp2GdTa9XXjFHyfQKKloSBYNrM2A/hsyR/s5Wv
j/XHRQiZk/qVlbhas5yfHns5OGHW1MZF6JckI0KnEsiENXS5XaZQDW0rndCth7Y5/d2t73St+/lH
h2uFQw3PAfvzrzwg+3QZSR5F4LWXTg8mqSa0NPYK61kyTI4JjO139TLdpWPvH7UWHskegMsNrhOb
zhDlrejrHP5TMjwwzb4BSbbcLZYnrup+ZKw5pm/CVI9KF87FXCTFrun6KEb1Y+zIKin+plb4cy0e
mBzJnIdUCxRs68r7Yxm1kq5A917Y/fp+VEKE2yVLnANp91G7cyBQ3v31ivnzUl5/YMiS4QIS+j8b
vVgutb24/sUUkCeSMlnclyD4/+aA/Te/FW+liY7e9NYbzk/LA4QLEQ6FdwH4O7nFIMVIu2/SgmE5
oSYbvWTGw1//Vn8+0DEBWBHCMCL/2I/XP//DY2xKLag6xMUw9zlJP9NI7Ijl70mPtP/mV6NU+Wnt
r36Edd2jVaMx8CeDIHFpCvO8T/pO6YKGSkkFiyWpaF/MxicPOcxHNEo+vP4vNqM/Z7Ow6KBDIbZs
zn2Z+Fe2hru+8QzpnJm6XOBnzjY5osvUZ2qnGJTfMKHM623RkFsM/nJKzms5t+9wseoPcKSyf5hd
Gy+9q8jAjqFFO89aVOXl6AzRm+zlnG0DxGbfrckl+2mw/QH5D4x1hDZJWL2JTgU1szJmhhvXt4rr
jo8LLyjwxGhvK7suY4jPBG+5i5HGLQPyN2bOy2Vt9bAwmtAR6KVaCdxaTQwRYBpWJYaIBWiAD/P8
jZdffPbVMh3LNoD1kbeaMZuqVPWJUHcatpkz+x/EnxX33FDNT9lM9h0aK3hDWSfIVkpty3ptBgva
nFEuS8fEuPK/F62PTmMkgecbKSoE0GLsrpwtfsSCUZRb3qmqQiGEA9h4pAlgZ4ekqhhUFgiHpuNS
uC1xrK4N2VnaE+7sNIlQaRlJwcNrmSQOHW7iQiGmtYve+BBcfp4GYt6STTb5ESu4m61xF+DDtUB7
z4W/rzLxxVaqQexsDbrfk7vd90CzkgwliVMQvD0PBWIg2xfQeGsEyp9oX8SFOVb+V9GUcPQcDkqw
qYAa4YLJhehoMycJBakFoiZy0hx9bA13IduCbq8kCrYal7gak34bGH6nuDg1md5kzUwoHgwVJ9qS
ggdhStYo7AayQYwt/usaYVDvJTe1GNFWoUfP+21p5Patm0DxPYhi1BdDIUbYOfNMKDZQBj/clJ3g
39ObUP92CSJCKDFl2UFgJFAA8q/jS5hOMoOESwjDm1fYOXzaZmBtSfRfBPBVzfjMy2AQfGB6BKJF
npDDzhHufO5Ip36hrFpBZWWfvCovWz+YBuQgKM+5PFd2IJ7ZGuHZp/PkPJLunH0l5WoSu1JOzrvf
cNpuPGzg94LkyWBLslqutvUyTzNP0lzWfhXYUtbo7D1oSBQvYYYiYKfKrC/izq/0EVpu5R3GnFvz
RgxjX56lo4jyizyLCE3KyoKEPiKikAcyXDaCjRmU81vn55KwKdCcNnq81jrkGi0ZHMeFPAAc93m0
TdulI6nOyBpCbllC6oioDRgiU3YK9Mhu++ag24m8sVl44O4JCaFcqnVUAP8MQr/CLlkrtWY3Jg0f
Q0uAdZMS6eQXY8CYFkroNzK+nYGPy6nMfSTG9NLV5nKIJkgAm9Ybkpckqkswd01a3TDhDcmfa2uU
CMRouoCMEHVsobqm/bnVes7ZJGbcpAnahHC3zAYuU7jD4tiiqFmTgdZQiJyg8lfXT4tuB4g2LLep
kIgRdV8bAxFQ3fCShGEx3AS4x+8RNtpkNier99fhQaa0BUJU7V2Z67gHr+QSpWp24bZySRKNMfKj
8BO9QwFVLeEEVa8DRbId8lGV1Fpmi3BL+kG9QzsSvRHsYrm7CjVbsIu6AGhCOXdEWs59qxlCVxYl
/1Kw87gIUV7T3kWOOtMaf1uC0r6ozT58hF2GrxekgTA3BCMbkAUBnoidAK0r47JM8TFYqpMPvp8H
Yluhm+82gxUWDs2yhn26QudPWdutZXae2+opV6VXxpZuSUOpCQ6DN2E18zW4huXJCcnYitPRrs/S
ol2AM0KG/Axy1yNzx/Vzi8TOybgrkonrlT9TaMfo6dyFTELw/GSIozPqiYy+wwopUOtPkf5iEpXy
4tnCvuJJeSgxs7B44gMY79MkMB/sHEQcsQrNOAOVbID5oRdxix22hYi4RmeSwJEjK2v2dpoHDxF3
WpSeLbOEWDqFfek73vISKQowwItr2oczRoDRS+JSTNSonQn9MNc9Or4xJNUa7Dy8K60T5x2LQ05U
S1N48cxv2JGutmQPtut0XyQZ46+E001vU1CrlUdn1E+BStiIgAc8E6irr1MnQaaXgqX3d4i+fHSZ
broyoOqRlKhq7r1uDy/TvDMzD73KUEV8MlEweX4sOjREmzwlwACOJTwq8hEGDsCh0mcQHIsvNjTV
DxqyyW3FMG3eoEf178m4SzB6L0vAdI1KG1oVn9wWlm0eHCju0TIhDeSsxPaK8Wsxzf5Tm9SIZ+y9
I3oLG2HDroNnobY5Gl5SK1iU7bZTomwvpOfprxFeVm+HDi+ozk36QV/7IioJ6ZGZGs5npvEkDYaZ
8Qg6w0OnppzsAJYMoUS1RAQ+2E1TPZXWGJHz2Cf+jWn0VRWrugPNBmASpBU5U6GK67AuWPRqti4p
XWjbF8ZEposmMG5VhmbYMgYjwaazulE+JgY3Tey1nLvxvLhCxQH6ILD3U9lcLAXlBH4KUn41o5UP
zyfgyeLEUZvGNBt1MQ2OXYINc9o+dq02vBFum1cb00nZ0qF/Od9cg4SgLSXR0sZ9Ax+VOD38j6Xw
83NtE5K16U+cTJwjBuTIGvwBzpryHdX9MMegPlCbhDB54IG4FuQe6O/qnjv3Umz54aDIOuXVb9If
J713AzHKKz17s4OmNyLGt6+QMjNfdR02tMp7Q2CbXg+L373pXACahBFX3rl1YLy2TpSONFQagJDS
6ITYDCqiBwRf1oVYkxGx1s1R8eD4w3Rds8sz06Jq51BQA9onkaTgdha46ORIBN6C2jTQAIBbD6yt
mWSROk80vDWUVSKRG+0lhkuUSeFSGc5cK24xQkBHBfsKkBaNeJJB12VFjcj70Pvsym4wbWSBLE1U
0UWLoUXRPScOblHPfptQWYx93tFKYyi1q3xPfJW9VRAVFwRpsReBn33JSYJ690/50s1I8bOZptx+
d1Wg7zyGhWSE2RVsM6QV/t2YBBY7YJ2WpPjMtUnQfMMTjBOSNFE7wiZeFVxzB+wuSC3KotDxvmZG
nhHF6IcPC0krDzON10cHUoB3bjQd+n8uXyQl1uSZ5rtwIM4rTrOxOw5mIfBIOHT83bmcPzyhB7Aj
I+HPk8ymR6RORNrRzGT/W+wkQDuItpEoiNzSazLYkNz3+BqwVHnesNZZXtIj+V3kyp8Nu5EcsyKy
9mt5fQUeuu/iqWjWs6cV412ANv9bbZA+OkSLe4WrFuuBVQ3ZgYqePUVrCbLUxTp/bUR6XPZJH5Vm
XPJ/vqHShA+XTWY47VCWe1eeGkcIsWbdnyPclPiN9ExCpdcGBzaZvDkQYOQua0oEjYCEzE201a2b
fCSZWd8TnJPtOrfp1WZIQ1jRpl44Jx22T00ymFH7sVvMcCqg7XfRHjiHke3dSlvWzjbLcqHQVdGn
JfsujCciWsot0Gs+vjlCmHcVlS7pjV3kQkxtwsFF0aAW0sFm8lofGpTvT13GV+1LjnxQf4RXv4zg
h8XGlUFfH8MknUFmDPlsxTRHvfdibguM7VONWi3gMyEkJJSvlLvAiiOp02Y/zAONn7Fz+EyqOWzV
Nhrc4OsqP3VJ2F3qR7OvCRZtRyr2nUeyMYFpfpJ+6XJtkfgaLt+gpZfP7tA4F2Gl0Il3tp6hW4kQ
xvAoUZ1PZaA3Fkx/yp95nA8+bdPkDGbW49gW4C8xnFhE7lJsHfD4GruG0su5mng4dyoocuxouRde
ct6icwcpGlBiZ3JQ1ELFWCP9ZbjR3neLGB8bIu38VRuMBjDU5QC3qR1fZoDm9zWLqtqSC1SQVDMp
Ut0IAhuw8GkOlY2cLWK7oWH0R8YwiQF/S9KDIDJREFI2udO7qAaWA9jG6QrOdLfsOolg0klHEloL
K7XfpxkkcYxtpgMoOwPKj5whecB13FYxBODymol09RkgDNZbHAHu19b2xmxn5FZhx5CLGlTpxTRp
GJ3zpM9EUIYW16se1nELUlvEYdcjbjaqqaeZGE0DCQdkPrsgmj2cT1lmzpcIARUraky8ksyRBMEu
NKt66/VF+kFLKxhJgfNxuFZEZYCxKWA6BtpMPitrtBHBzgmdL/ajl3UocY1ma87P+RT0jv29Qall
29Mz3o0RIbasb1AWKqJbMXnqSyc0qoeVTx6dBX2IxB2urn+1lGYUxtR+kpzbfna5lKj0NRPSTGMo
Kba/jTIEHaCBUk/GkVWpONQoMtGe1xAqbXcZYPVzqyEi2tefSykMtcfRalQxghAN+7SJghd8oNbV
rHt5L8fKuq0SHg2C5LIGPewn0Vep2CT2nRwgt4xTixIeRnZtxNgSja/olWbyRvBFOXtNEuFnGTTG
Y1+EBc9OBTlkWKxufCePpAeKUCssMYKmxRQ7TrWA1yyo1XaIiNW4N2qvufAEE9q98BQVc90S6cAd
KcDp62cuZbZsMm+8EliQ9M5vp4WUKZVF37CoNXJH76UjCTAyWrSfadTGgmQ1UOqm6K4X9ngD/FbO
nbKdjPllEPjGYkIuCZPTRIA8Csy+Ym/hiXs6NWz+OyRz3UfzMIiPjwFsxo9wjP8nWRmMJP7Qu/oT
lyX+P/8xfPyv9/99Pra5+PhBMLd+4W+COfsXbON0mlHMmcwvwRf9SzAX/gJjxeW0j8CyrD53+lO/
GyjNXwIXkAaNRFRjLn3hfynmXPCVTNyYmLgWrsvACf+JYg6h5k9NMFpsyFPclXdJPwyByI8NNzjU
U1IRd6zqJB0epySN2OsJgPbVI++ECYh/7nxDvPgmE85vikuefS9TRZoCKPuePJytjtKhCN+n3iiT
ZJ91ZFi+69qJlLqakrD5uiSiSOOIQ9u4JNFMPPSDIAyOUNTmdiTO7DXlzXwlYz77EmZBUgGphUd4
rnIqe9zHNBnjhOs4lHRrmT4jMifRXuPhadgZrKAjLz6c8ksomrzyIdrkx1EtRY8s3lIeCQw1bXyo
3uUd5k9x3qWh84HNaySHhAGHs+WhEOU3gxh3HlvLsMqvtiVydQ0DxDpDSlR/84hmJRZhGDi1gGnr
+TNrLPpc1YLxbwlV9s3tge2is8ZBFxo6oWmIGZO4yLJcY6rKzPfGS70UXr+1fOQLW/JYveVuZgOg
jpfgbeIAaIX1bKuc+i/vnLU4rDrbAZ7BRDnc+6jcVexWqf6iyBctj3OZodM3B8d9rnq09VtE6oQ1
IVMDya5Tr9Pk1pY6O0fbZgxXbMA9x50li+Cr4+Qk8HR9htsAlE3mb72WjiG74TgjQLfcWe0o571l
76eilLHVAavkEPPSmmmqGTbbEQvAexKkKl/zBzv45BSk8SItlBgEo7obp6IvERuWMzwa2ibU2Fl8
MhOof9vl2qACegzciZOHOB/TfQvsibAghxtYSKfJSlM8cRlOII/+drlVosj7TWD3mTwUK114s7gI
PDbBoAqeuWfxjcliUDd86CsAmvSJhGSJRYtNT7Ib/RYXTfyusFTzIsLKbuKAfCN/E0ib+6A0y+i5
wXJAhJCVJOcar4tBxG1AfaO0CvGcghLk4sL5XgJZZ1GQQCHxXvjk/73TymPRVRHpcXFOM2GGzsex
sKng+QVH18Vpy41miTDw6uV7N2E+iWcziWi1thQpmzbP18t6507fQsOe7i1hBlj2Mb1CJUjJnx5L
cj32kAeo2GfHKb14TMfke2FFi8DNl0XPeT84fRzaU+OBROV79N0ovxZ4Y3HNVukazSBhYfc2zt+W
ActrOuXuw0zAPS7dUUxn1SgxSwu5xrWFnuscZI4m5Iyn031qoHH8Zp4TPeG8rZ/5m8FtR0R1tgtG
NTyghXEu66iALId3KUO+XTT4+mhk1w1Bmm6KZYLu6UuB73LeLBaQUx5rpajJs87+tHq7vW8cXu4Y
VYetN3BlaUTMpR6+pLNP3JInB6DnlVVWfB5zX10byOlIii4G+QZSzbypiA8ItnNPGz0eq8W/1lOR
6r0ASWFSnUgKYWUw00qYLn9nmFQYOwob2BC9OxRHPNncDw0CMio6eLnms0CoTCgvLsgLP2jmF1PL
4dWZAi4iDkKD68UdRqizxHWJ2CzpxHP/NOsnPFudu5EemX7naSqGy9IwzNcqaiAsTorEvi0pDPUd
PxQ7H5FkXL08oJ83NleKLzbCdhadNfRH2QX+azuTWrRRPV+3GcpsfpYqyq5ln3QPXFxWZQCpFk84
f4f7IHGd49T2FVGjdklofJCjtwrqTH3Nax1i9ErnpieoL+/lntho76UCZ1KcJ72R0I81kvpOlbUx
8RvXGHqcPiSpuOvNnmQoH8BqQzTYdU/sdruFvKMeavrBemtzIj4oOJXcN72hPvJ7t2KbE7EcIh/N
aXIyvjaKOCx6UV95Qc0kXYTNc2/UwsKwPWqTDEXfJB46JTV751lFftkN7FiEiLEXkWjWYlxxWiKc
aETY6avh0KvjHpMFATkkhngrRV3Ml4EKyIvBv1R9THXmTbiYkaHQF2QvXfJ5ZGCq9C3YeZ8Ep5Z/
Nb5QUkQ3E7TSNzuYaLLociQoPevmRsU+DPZuBVL4pDHQ+gl2TpOEB1viwiMUoujp7Qq7/LQ7X70g
P06JQcF0Tgh2CtEibn3PeYRijBdxyFLsjUY32lc08HvCXkNiQzYFpcAT+erOPSuFrjddBec9Slot
uP812dcUT/ljPZn44RK3lc+wcMvzMiC/ZQNAzcw3xdpir3VPa8ZeG++6wuV8sFxQyRv1a4MeO/az
OLXtwRFQ+g+Mr10+ajr7w6nHf2r3k7ZK6z89jQFqLvlkf1gSZ3FxGhXw3164gcbQpTQv1nFCI2t9
AV0/yg6gBOxbFLaMHhLXYAzhrhOJ5jSckKdBhTgNLUrDXK1s6ygjctjSMY0RfrMxyEFXG6/jNJw8
QazccBqI6DCcGbqvc5LO51pPayKcPH7uOkqRp7HKMFVmsKEPjwx6WScvgRTiolqnMTTeaJ80VpVw
HzyNbRw3aftdeBrn1KbG9lT6OGAP4WnsMwArlVfqNBRqgMw8WeukiJim4lH7ZOJslgimJRO3db7E
1sRIg2/YkNo40OM4MtAi0pTSn9lU00jjsa5HXoaJdEge1WmapbuMyZZah1wG0RrjpnFs73tymoJx
mWci1s6l/cpwiDkZUjZmZjxz+y5xe+uTbkdxbw158CFOc7ZaJuUn4bFM3wgioB/erUM5Us/EZ7AO
6shRZWance/fjqdJHkXNskbWkubKYx8ISsukXC5TaZdvTN2ZBo6O9HbWaUaYwHiM9jgRZoVBnjHi
AM5J8zRDls+4DhpdMir0jkgr5o/2aRYZrmNJiUUz2+p1WEnmdXk5rANMzr6gOLL+CZ5K62W4ytJu
AEXWgrE5QhUg7VmUzXSnw2h5jyzBPb+LaEHkTeXfOHZHxUQai2xixhLMdwJPuh9dJFwfG3U23eBP
lNPWY/dj2kYuRw1xooHvlhEvRvK4X5gPg8L9eaEyq4sOrTFAc8As7W09siBvGMzjactZQw57TWpd
F/TRrrp88dlx64CBUO1bC9lSYwjuYc50T4AKAWsvdmKHR9EW41PeBTokx6MpDk294DttWDEUoyQc
34qSAmLLttcgpQw6fZTKVi/0IsOeXTPVR5i+LqR1v6G/jTcbyDoysaI5pMg0vtQaXjLCbGVcFhN+
qdid5/a7iPilLkRjdecTBJPvwSDEfdpMRCONg4sRmMSM8KH3ZmLqspZIrU3rGpnPeyXIKML67e51
YHjekXmwfrKEG31Gc4NFN8oR1O2cCQ3hwXXVSJgPXaBvXqFoxy+DQTIUaUb2RWCF+iXF/wxR2Oya
R8I8iwdvGOi0hI2LC9zBaLzDH1ucVYa5w2ofqM3sG/65OdjVh9OlxaMqE8M8K53B+DIxj/2C3TY6
or+hqz1UFuwDTnTS683U1+DYq0VfpMpt+FVUWh+tqQioJ9PQ+Cg6nwqhw0EZbQFVeWuaF/Fy+9TN
BbbgcjbiCb1ouo+0xcyQtp26Jzo2wIRMv+oSR3A6bcclkeY2K0aCpSK1EB5fkeRZ72Xdi70Dbt/f
e7LtPKjQdnkrmKRjGNfNGGyQ8lH0R30+EQM9pj7mzj7k5Pjnd+qb/2m3Zdf+q9vyZf76IX6EDFnr
V/zLV+ZA8YEZif5s1f1wq/2XrwyoJBKlkAsv0DJ6KAhhfrsmh7+AGVz9MuaqaSStia/6zeLINRlJ
BxdsE3Gfx1U5+ifXZM7on6/JzMf4fgDnVqgh7PEfr8nhXLnKGmifSidA3Wv4zPDLKmQBgAJmMQy2
ycKwT4sEkhYLpl/XTuRFLCP3tKQ42sS+Pi205LToBmj/7NqnxVgu9G63AT2xS6w4LFd/XbmZXfv0
d39d0CollwnFrTiMSZtne9nlXEsro2wjQA+j8Ml95g2ZGFtgl17fmzYTHKRqfZtMTfoW9V1A8CA+
EF644PTy1bYRHfX6Rlbru1mjNLDO3PWNxfBbf/hNG5yHpxe65tWu13d8Or3uQB/C2D9tAnOXFA9i
3Rl03jFCwQyjX4aysomy6NhE/NOG0q57S4p8mu7eactJTttPctqKOtlGn4l0xqfptFW1vXb36rSB
EUcHXSg/bWzitMkN634XyJatLzttg0btiHt80s73RkbdOUkabJjeuncSMcg2WjPXv2xOm2u27rMT
Uq3mkANFaJlsWqFACbtuy6pwRkLG1s16WPftwmbHLk+bOQbpcGGgwR6/IJNpNu1p6yctqTgUpwOh
k6TZFp6+T/DDH9P1zOgtp+vj4nSUyJDhMrHvQ4jm4HTcOJ1nX3nrGQTyJ3Bib444mtz1lPJJXWMi
XzjDEXBP+ZX0U1KovGoI2ovxdMS55ENsuPpx8qnTKUgcshVu7NPpOGpJzhbfwudGx/HpT9H3ZnYK
C0pWMXAD9j1OWYZS/o0+nb3JegxP64FMnMF0l5xOaQZfnNj56fS2GWLu/DDtYweDlrXB1V8594mH
l7RZFU2ZMRDgOqIxPHTJmDHwX9VPht+maidOoihZuJN9VpWVc5aQLsfEfVVQOYT0NefM/BFWqSpF
ZDVrb/4SnaRXYZcjwzKtuvkyhyniLLsnDn1vr01MeepnpjhjHutTl7PzJoF5bW1+WktLWQnSip5o
ubZHHS4sa6zkmmliNlZ74516qUDyaqYW3Fq+YXAAvsU6p53NCMofr5AIrQCAU3dWldZK+uhVH279
Uwc3WHRz0Zz6uuGpxxv0Ef1euGD0fu1THzi3R4iic7EkZHKdesV9KdfBYB0kj9PaTLbMwsZqd+ox
m2u7eW0xGQwJ1i50f+pIM8egOz0bOmIgsPasM+4p/sZE2M86pKndru1tyFzBC0CdEf9/FNFBM0+9
cPIrp09x6pDXS0W33Fsb5xIdvCKNlXY6QD46613T0GVvjdbyt8Ni0UAiycr4XmSEQTW9DXnD/LVT
71X+VXjq35Mb6EVnHXKLhrlqFQBpctUZTXcEBFRqbbc39NI+krHpEHrAFE1eOMIqPn2S0m4KWDku
5yZQpziKqOnvIzvNvoeJze7DXJKjd5NR0QbMoyxoZt1Y5vJ+HEr6TUMbdup2yGz3up/Zp+/QreYC
puxMYj1NpTncja5M9sPitsWmDAQ+FdBhBSGOoRRfIRCJC9hhM+9O2+ibWfXmdS4aIXYhCBdmk1GY
vyYKDQx1NLE6iaI5z6fWrgE3E8Q1RX3yFo7M93d6mqP+PmfSLbZFZi7PhOGYX4lcZHOFkh+1Dz0c
phwICky34kbrwZlv0NhU8x7KfpVvkaaAzEBYZi17WS01Mz9EEDciMQIkF06bdnJH4k+T3zkGYF/c
8zInoFcGBHdVcuT+u3hM3Mj3FN1VJxsf+wAv2TdJuiwxuENBFRwYZvfczVnTxymCi3HvGA5qL4Q7
NC5jZxzWJKxFWMDqPKM2trUk5hM6zhSY50GqlbtvRSWhgMxDeY67rn0RKEzukmrOzWOTT2SiZxJ7
7CZMQvtxLka/PivYt67mWabLbbNQcR1wGpaHdCJRc1N0BC/yDpRk9YGGme79iexPpAhMs9ftHF3j
EUiqPSE/Ih/33AymHO8pjb8O6COomn1WNa65VWEpbw0+yCr2R7a0uSuYlJPRrNTBsIAg//OK7Cp/
E61sP4efZxewqUEw/0b9/p9Xt1E0/ctD8qcpB3XbajL5FUi/JnMRc/F71UaUFvML7OUYaynC+M/f
i7YIyiOaEgbFK9kbPgRf81vN5ji/WL6PbBlqBVXbKvD9nUoB5oJhyCmE5tc//Scl24/iXkTEeG5R
haAsD0+i7J/02HJ2AAMKYEnTWCPVG+SkdmFj5LeBlYqHQPjT3zh+V2Xyf8rZA5taEyMJqV78Cg59
0vXP/6Bc9iQaRX/MXG5cVbFltmBspW28johF9n/4BP6Niwf37o8/y7EY1a4GW2peBkjkOvz4s7Cj
VkVItjat49kmK6/qfPQHDzByDGem3Q6KrsGbttbTuzSaTBzxZMdzKlTWvhY+zRNkWNlQ5lZMzGx6
Nvv4AOLA0vLdke5KJDIWcMdNawaXle901wH8jjgxdJpv0QqWD2qgZbmvwskZtobyK+cymvKqP89o
iHMMWp1aIyNrq32bLNGgNG11kB78YPH5RGh6tv1Zk0sv3TeFJattDZCJubMb0oEAzlO711g8a3nb
ItqzdwMz7/KqIGb8TXW5PIp86YLvdTG1iD2WNLhNvTy56uYgf6uAPuQxZCjaNp4tmZVvqYaRycdI
F+kls8GXVXtTFWZy1S4TvSnIO4S0bjIq2W7eYmzxVqKlNbfhpUeSCb5S6VSayGzDR59LPAFBs+vy
fkvT0apeGiMbmLtooy764zQruuwTmDiKlSiZa+sYZv0Eg87DWSHNjVtaCyCk1PalN29NMocWVE0W
t+iJBgliQ6SJOfj0YturrtWASQvdX3mp0TSPIbFKmtF164H82hS9OZrPgZ6AkKGpQAXItDlPkEvv
Qu1BD96T99Si/fAno1m7lwmdOojsFNYRUqQ1PcUl28PIuuBmGHq/lnfIU/qg2nbcq6jRTZ3UIZYM
1527IW7hsCy3wdATQYQ2rsA5dsMAXJn3iaSK+pIWUbHI3dxRm22xDGj5HTdR2xNvMkCpuuMXoCpi
GMC4vUGT5ErRx16XtVQhPfo/JFG2BSf1PnCUrG/r3HBJDkVZv5dWPtbbyV3Elz6dWUT9KOd63wm7
NbZ8juALSS+KPNThxM9uferScrsQyF6fjSVlQTxZwTpCCWrxtgAAW3bIw4vxsJidkz4rUbeI6fhu
Jl21eRxUeoMwP6c/Zic1WhCedbu1m4Luc48yj3lUGwXgwsA6Q5KnJREdksjLzxwtqX3MHsUHxtjQ
uQnKUfJpIp8k8cnPlfNOQ0J3F1pCR7y2/Cp0Lqtx6qsjferMoaWHAgT/v7tk0wMHqJRnSd+vf7Wa
YATYvBX2tW+UJtKDKdOoEF1UjKRjg+AyzxAlIWDM08DvPsy2csszhnpzepQ+h3gsGWm+cjJ6kFC9
fDrHBeWaF52Rj8wqK+x56XIh4FIOIFEY+SFqYca6oFlALGH49R4FHKLMoRzr8QBhgBClIck66yAl
lH1EdvQoEQfP3Zk9SyKdZ78jEjPJuayhR8tgp6nOIKHA9HpZ7utRmTFZt3C8uSj65j4dGoRsKIYA
cDvGUEa3ZdRF8qxTtX4sEc+kVwkvcnjweltZD+nksnx3RlW5xXPbJpN/5gxTN1HNuA1alpepMQAV
AgyzxuHKDxtkK+a0GFBVZeEZW+Wi+dqYfm76BB8zBb2E/2Jm54YdVv1B6CR7b/D5LLT9mEASNkQN
R0mfpddzikAdj5QJspcQhWzv+R3jBxpA/bFcEDpxl9feuBtr5Y1bhJFevS0tlO8PrErNlCrzMvdJ
M+hjaGiRygwZzZ0iNusXOwi7ujwIxF3F8kIAnmvdJ5m1hNvGCKe5/ZYh/7XtF8uAxse65GqIBj7d
1l3eUKG6WHhafweON1T6Pe3pSfchc/QkaeXrSHs+d2CfzqPh6ndY3PS5nv5/ffRrEqllU9X81/XR
ufje/1AerX/916aWi8ADJNbK2aI2Wr1av5dHTvgLShCaq2sryQpXLs/v1VHwC50u6qPf//A/hR92
BLQr9EgzpQdFsyz4R6gkbt4/1hDUZD7QbEoV8BEm/8FP+mO9wvzcI0/SJKcYzSeNLSH9s7TxWide
muE8S/LqLGlJJUV+2tN8R0ymszO460X2FKCi/L/sncly3EiWRX+lrfdIAxyOadGbQAwMzqMoaQOj
JgyOeQa+vg+UXVWMIJthqnWZpVWWmVJ0AnA43N+799yRl4r5fOeQeKweqcO57bqAul/u2L2baNZ+
F1D1pmnL66yFJLulnRqGOxqqZLBQQY3sc2wVmXNuz40Z2TCaa7P62lWZnO6Doiw739ISjwAq6HTy
E2WRpqGZ74Ytqk87M4Ct4gz7oo9ZoPxCwebfQptH3xfYxFRddZSPh03tCewRvLYjKS5dqiPlV01y
69YNG6A6rnKsLG2qpRvaMN30FGX8R2QRzDNHbA95BrrZtA03njkEvxLbNqsN9j/oPFRJWs6wPfUt
Ps+dg2epagnwfBKB7EgHr6q2tSnhxQVYTwQ+w3BuhQEt8KyktugnIrfo13VTT/p454TOzpsm4zFG
Cx2QPO3k8Rp0eIf3gaP5Jujoia4o00foEODR3jTp9JQqq6AjovLkBYJof2MkkJfXSKFh4qq2Ngff
dbTihwwG7SJtZAJ8dCZE3DfM3rLW+ENEvK7ygk8rQBdSWWorNigpVrZlcTOw/ZUryiiy3IUR7aLN
wIU+0ZlK8UP15CL3aSaavUqUahHMa134K82cTjy2pe42W7N1EbCyGQrGTQUhFptC38TQuCsCTldO
4PVXQ2hKtbVaSSt+xBEzrsKwY6NOfh1DSyqj0SZtap3457Apkz2p1+ETtXuqeSzsZrYJsVTO9Cdg
VPia1gT3kdPqbCZw3aAB91L3R6AcXWxMTpwJm1YiNS+rSeSgi9tFmYdF5efI1uRTNi2M1arT2vkM
6etU+TUZ3NlaKq1Adcc3IOJP3S+hrmtnaBXATwf4+epzT3NGRMF0LOjtdD1s06kfVUIChssAlCSH
bQyZfl5j3w2NvTsCzVibQTmThAVAkilW9V69Bbro3rOzc67MsSyrtVeIbCL9oCTuvJuSAp0+shHI
GlmU3qQRdrXVzM6Ajjp43DXOlELA16QfvkqsrGp3I1qimUJAqHerZgiEczVBGpnWReDW2b7M+vJF
6I6V+CZcy19u3CVkIlqQeCHPNsGzTb8YbjFC1ScKiF3jB1ZpaDjV2uE6SYCXI8NauMANRpEraYSu
dYftSkU+G2HMK6WbTAH+HWRWq0xMSHRU1LsvBG530RqzChKLAkHd8rrbzYOupXWCl5GeFKpTJtkW
dNA8+YnJ6nE1dEPTU6oICM3MSs2ilGoX8skjzbfZ4EJCNtLUXkWFm1a4ucXYi5mJePXxeyD0KFxj
kyDgrhple5vHXftNGZn3o5QVlB5d74crdteYSnKYlqSLaIhsV1Y/i2fMDYGgUgpV3W9IXfpCp5sK
V6hhpaPaZdu3KYlDxXqw0UCtktkLWAstBL8rlSa0AxM6ssY+58pKHxUtJGkrI+Fom2qY17YJQhHO
o7LMcAFE7Xwdd9jFECrQRcSjpnR8Vh45JGtLRMiMyIiss7OsYNcDEEK632VatZmPtq3EDk6kbOJ7
VTjQTS4bzLkTlLduRV9LXaeyAEuCo47zZ6zF2RZIufhWWVkxr6ium58dcLzs9OZOXFB0JSMF5nJz
LwNHgzLLosOpJUGjtjYzlkK/1IUQG+QQxn2K3nYdp257T+exR0aC5bPegWCltwDib8lZgpB61gV0
7VaTniJ/4LyPXtmauzTimJcFny1yuYJVzl0zkTbgMPClWTQhklXJnDMHpe2FO5s+pfJ+I5LoJudL
FQu6vUYQ0YyPo6dyis09BPglrjG5NmOnv+RxAfRt9TtlhQOMXXgtil5mmYbqfrTlBfH11a1y83tY
TPENSZWYYLWLoo4egpZJUMfigp7ybTAg0Y8RO/m229+ak7XJ9ercVjgUoNGWeuaz/hdnWWSWpQ+e
aT2UVXUXUG6Ttb6PMDlhXc5oT5jNJ75xIKTT4N7JsXWpafjEOTbeoKO7t/XIV3XX/Qj1cWdk4hOt
rD02EDQOwIIHLAY3aNJ2yrO+sbF8dNiL+3U/8UQCUZ719swra6iruUqCrWq0XTwn3wpbPTWUFdF9
t+eVWHrn4NaxLERXreNq5yPOyXkNsjz5DKITwUyErQx9QLi3h+ix4icYIKtRN2NjCv0ggXRM/4n5
Tim0q86i2rxW+KToxYPq1uUFnz1WuYJWdBYKaEy9u0UIQl/KAOmxkb0VrgNYaHfk1wqCf5TNdyWi
R2vpLw7dLtgKhUpWHEu3YbykOxfnbb8IBvsYtc90k8Z4L1p1qRHyqa1AAKgfXW1dYfNLLuYwG+8c
yHUrG7Dymh90O2jjdYLX9DHrSUY3skk7k1PyhPEpv+Kx9yvXKezLQDXCB+kwIAZBIKexgb8hwegu
yj0YHJY9WTtP1TuRa86ZJtUTFtGUMgJf3jglCUQlJBHK4LEWmXdWSXUVeIF8aPoeJlaUGXeIKuiJ
W+bdWHP+zdCsf8Xdx9i0im8Djc/JbOuTn6MkYYmsr1vXq1NfebHZkEeatw89LqNfFoSKS7LcjZ2C
ybSdOt2+Qpdf3Oh180MkoblHdIqGJGfdmSASIpUVjUe0a/WzKYybRiQC4oGU2ZmOM/nBLgcOf6Oe
rtDEoSX0uvgWLHwf8lKl/XVRwQ0rYaXxdW1LyNLxcKso967NKHqsx+hZL1vtzqCS54NRqTfoVJ8D
nDJQscPvadp+1c2KLY0NVeRBC/Xi0dYsE5+NMn84RvCEs2Z+SiFtrFA8s39BYJFOA+IrGfcbajU7
PImVX0Upxl0MZylbCWRz8kenoQjDKFth49/EXqiRFZLy1UP8g5zD7VbYES5LrDP7sZ34/R32rHFx
qarBuk7nnKK2OV41xmJzp8aQ7CDkm/tWentNwXgGantX5Pm8nzSkbil1dSyA6dal6XDbkQXzwzLT
+2CYP08i+hV3Wn+nUXF+FJZKvoaUQoJuH0GrIAHDqvA12nZeih2pCk2+Twrd6ooNC6owKl7nPPgW
6FitboUhenWF0bB3AXu0arR+VbiMOQALFSNHHoIKzWrWyaa5rzH86+ciqwGr+bhbvPQXuj1CjAme
wl+1gbwm5nI5kCZ5fk3bMvIyWgtOjwCN1kxTfO/dusWoVQD7HLM1ewIzV9cWqG8zANkWZ9k5de2O
wnsqYN1X4H4GbDV0ftrqAQkZlEKLlokDbiBjH2We29Pcx8kuAuVuyMcaKoQob1EJ6aO6DIsYjOQt
TfrUbW57DDsqeQkq+k+48YI++KV7kRNnq8KBK7JpyIL5KnFKrBD2kuQrRmgfa7eXNsmgZmnfJx5y
nkyn27a1S8SqzcombEu/rsmjMJ8gKpQomUWpb3IRGTqGo0iSP/CfU+3fp9qPxRoPdfxfly+5enl9
sv2XWoOYT5fjJ803faEEwQv6x8GWbFCkAhxe/z7wvjrYen9x0nSXeGyXv6VD0fln3d/6yyMyFE61
DYkDuIf1R4l9S5n9VRmeohehAfCcbFtAABZy+fNXZfgyD2wR9N24MereuvPsEc8WU6tYNUk2nCjE
Hx2h/x6L8xH8TAAHgJMOx4rHVNEgzseNg6sHjoKWX81lmZ0FfRneqkSc4vm+d2305lmAqAAsLYDD
8RzoFSp3ynHTsFVa9wOpo1lGqY0t7XCCjkJt4s1tBE5Gf4YShSfF0aXJ2NEaYS9pQ17g3RpaU3/r
gqmD90dPYVWlQXBVJ2haV4TFN87f793/m+H63uCuZTgGQ1MrsI6e4ajFXjMRW0orPs/PTKdZhMxA
am8gUxRXOgjnW10k7h5OU/L9VfXmnd7KIVXH+f1ICUjUKY0YQufCD28xzRRTIz1x3ARE/10JO1Nn
ZkkKycejHNFhfw+DNIEmmEUyvZRLF+z1LHXSCeFu0Y4bElrVeUHdGWlakezKrBIP9TKlwjgH6m+n
k7q1mw57RtZOt7AQun718e/yzhUbGIBsfEqgp9zfjLZXL0zQIoQfWcE3lQa6QSuQNA1RUVx9PMrv
H3P0Xi4eJ4ealyGAZx6T50QBD9blmQp3mOctG1fjEq81m+REatNX6eF8X80DFjia9zZiJkDk4aPh
Amk5cfMPpVx/33vJ78Gq47Ic/XZEvbpg4rO8PmYrtfE6Sl4uG1f8qYO80PgQfo+HPuLALrz7j6//
vbsMDphFiUeOdn6Z8q8Gdd1q0EqybDd6kPBwvfCnMXnh7s8H4QGaloli7u0g7NywhaZUoIdFdqXs
CNNqWf4bE4ZytM3qD72OhejoSdadLKMBj/Gmgq560RE54reBnZ6gJ75zw4gscEyCC3gTl4iCgxsm
7CGwe4PYJczwwbpxI2pUbLhPrODvzAWTc+vStABuBSXkcJSalDbEgwHJlo1rbgwj7NE9d3HxhHJF
X1u0P2hayvbEDFx+6tG7AMjGsfCXscy8wR6aNDth1TTcQbzl+L/zYkGKjBtkEeaJdfyIMvh7tjMT
pOHy0vGslh7964mXVtjRs4ZDdEdPjRzkPDZfoDrKZO3OtW5S5ZNAbEYDkc1Og5if+oUzJT8NNDs3
EdvrigCmKhz3nERUdGK+vnMfMB0i6eTzz4Q6finmZDLjUJjtprZa4zwbvHxrFJ13PkgRnXjQ76w/
PEisF+T4UkZ39KMn3fY6aXXjMG1oOaGiLHd8Xx5jrT839PDSGqiwWomzycroQmnkAf3hi4ltDjUE
eyULJDgM7sOH0HeBMRmu1mwGxwp9AAgY1VwZnphWyzf5YFrZ5FHxQWEMqCDENByNMuK+buMScqZm
Jn6Bz3xVU5iHPRJywnK1zccXhdHtzYB8vQi2RfyAkIs39XBAUuPmWdOTYiMmx1zyKtOuQq+Hc50j
TwuTOXIj8QNsVE1TUI1InozUieMzvXRqDouDHsGHaZiNWw46U3gu9A4W01jZ3WWacbQ489q++B6E
nKoR/OA336ZpnkCeRkhnrpIIGOOmJWNk8gMQoSn4niZMyJ0LDMiJeeRUO5lIZ1i3VknMkhlm5l0E
8wxTAWKIT6A0rWKVukH0OUMSi3kt5mO87jIqH9s2dYUBb5lS3iax3EY81bU24vGOLDdZO8Qxmmu7
pzBFlhvZABczAaPubTWSTLZBx8kdGGQSfTcAjqTkNM1E98XdVJzlkhBKP8cy/0D2YvKg3GAMfWGM
VCIHzfGyh7xP4sbP+IUyEjJzSQWlcnuWiJLwMLSz+MSA5TR2mPsdzKkbt45VC/BHlbe5bmqx73Z2
9ZIGKeAjvYhz3S8dBioAzmCktRwOZW2T9uBO4ulnE2ZJ4Sd62vwM6CHOUOt6Qz/TQhlFpClW8SUc
tXlYZTxrgDbU3PHa9RbEJUVWNdld3VzJa9HNYXFRWVRtLy0HBB1AHneioLEKK5xb10VYL5Ktfiky
th6eX38mi4s0JLgf9prAVIOUJ958te81lPmkHWj5V9ts53xFjzSkKEFY57ewaIxob5CH5WwA6MXb
2oSOfS5dQ1xzznee27akbFRbDqxHnc6Ie09VoU/OnVZody5HfoMiONYWeim526/dhk3IStXsOXxl
LFnDo9vQ9G6JXehIuwy9l9L2unRXgwwoQSu4NW4/u401dM2VdPj1p66ljmNQCKc9G1xMPVs+AESp
dl5xk0vSPBOZbD1J7PyFCfAuXCNhHbv1OAXyVoWhWZ9rAlneyuRuPk6Yeopz7ATtRDagqtuLwpHd
TUZ2mFyHmRGHa9TRJQXqcRK+m4YRp99wFDf08ePLMa2aZq1FXf6LPcD0zGIH0S3GrYp3I5coSsuA
TkwrOtPeRiqoIO5mbpLRuS/i7xiiEugr+dS+yLS0jIV2QeM8mLP6V8oKAI4uLdMHGhr8jLFE3L6J
kmhOzpyorXBL6JX9MJoapKoKeNiE2YVHu6ll64y3Mw01pKv03Y1o3ZpoCj2rLOnQl1bTMiNoEnY+
fSPNWuu9pPonqkJAUJE6bsrCtQcmMovC4I+YWLXrFq5z990Jqyh7akbPA8dhd+UT3S17/ByFeXM3
9i6tvpZVkLUiojpN3y2Yg61GFh+aXtx/nh8Qncb8tS19b6KMoH4joqC9lATdPZuNiR2IjU3qbjuP
uubvhfM/yATEgXwC/v9m+dXLj5fwpfn+Ur8uLPz+S3+3zC39L+lwPHDYW7IZ46Twj8qCRDbIHo3C
Ag15eumvSguaYfzFf4t2kIMqe1K6IP+sLWhoFPkgGuzv2LIuHe8/6pofbkoRFPIRF8uvYLuCT9Lx
0cEtUcYbEdvqPkrH/ewiJJHIV058xw83pS5gB8HF4DOBgOot13z4WeWsphsjzCi/t6qLSK+eOPQ9
d9ZIwCndjpq6+IlN4vFlLZYWlJeS+21YnLuX7/yrw8lo0gOlGFz5LXCcG4Q8wc5zBu2PNkFcFrVN
BIu2LiyeLgz7w1ESFWbDRCDkIvgi1k5vxE42pjwhwzysHfweBW0FZyDXI3SK0+bRKPhcUySHC/hq
lISIAQHLSLKW8WXs4nFIku8dOaMnLu1wI7QMKtjcMXMdjvI4fJcb/OoGTnMYtkOjNb5EHrg2Orvd
0jjUNpYmpktElOWJGXK4cV7GI15bMpIJJMQVy8vwejyH3MfAtauWjazz2SF1YM1wBXsDdeqo8mZq
CJP9MucjThCmrTtHVxaQ3ymShCDOnGDV82mWyheIJE5cz3ujCMtgrIVGbRyH5fRqSOzY5WMaVVGl
SDGvAo3JWOH0fLXevFPeefNqIcgRvMOAU9iGiuOZnkivD+eIeM90oRN1g1I7ry8s30UhtWWjKn41
bZudfTzoO08LXTB10t+ONLboh09Lh2uPI2XxWwiZb2yJHraWUtvmVemdmIjHN3Lpo1JGhWYv0M4h
hDgaiuNWN0Dj85MhTHZF4Zow64LsxChHd5HJxwrFXGfzz4eUXIzDUejCRYXb071TU3APsE3uAtAn
JHZvxlzfe8r7s5ONuwwIygUZlYO+hpzkoxXRovZXjmOJsaWbLvCS06DrPeccREqxr1SUnnhgR6/z
7+FAzNnMRl4u+/h1rppBulVnwJGiodUsvdocFEeEVrMnzxN6GklN+Yl7evTkGFPYxmJYhIEnTern
h/fUzO2kQfmrfGewtX0pvQdVWc0fXxhVAKY+x20MOm8eXGSEVWMBV/cdUCT7UM/kHtVnsomCytiM
g1mfeN3eu6hlebI5kTJZjp+bdJdFP4MEwUsPLMYp001KF+/fuCpEdDQCPYqChnV0DAUgEk8lRFef
qHbkW7kGDqcWk08IeQMbRhmbj9/nd66K7xhTkee1GFCPZqMjtW7mlaa4FmTIaFwJrdEoxz/7KDMh
eERsMvhn2Q0cF8C8iexYa7KVX+HzxHlISofqmmL78bUcrU3LKDQTDEElGm8tqsLDadfiY42BQKa+
W0fhCsnFtMG3kyBcNoMTF/TeUEToUdUjPoa5fjyUMEJnHpzUHxE/+VEnx4fG8MB3IBOiE/XPbeU7
y/x7Q3HnqGbzNpFusDzBV9/jjijRtATh4EO7fiy7YLzoY04U5TR0fzwXTGpKFLb5pjD3jvdqgQ6l
oaNAwfcxxLXb2x3ihrhw/o0LYm0HAMFOd7mswwuKzMIZOLVnvp1ozRVFl9ng1F1BQtXBV/xR6XVZ
bdnnLh97PvdS8mIdDjZA1nQBDKJySfEs8Hb1V3oRuvuPn9Hbt4i9oEEnYMntMdhMH46CnRinJ68o
WvCy3iTN/AWNp3Nier87CC8Su2iuChrU4SBxD6A/MBhE6/J0g1Za3tC5H040N96Zbq79apSjpyPK
UMV5VhPHHKCRdcsULVVbgZYWg/Pw8V17OxSoNoL83KXjqLM3O7wgC4ULBRhi4i34uYocdQsar7CS
Z2QR2okn9M5YVBRpJehIdmkrHD0hTy38Mgn50rUSeaEcJ79scQC9cJaQJ9aGt8+JBtTybaLnxtZl
CY99/cIiU9SKqWCognV1Y9WklSsBvfbjm7dM3H8VSJeJLUHwsG7TU+QkdxxQmifOkBKmAu04LMP+
SoAE+ow0zG0vUGOYpa8ERZ4TM/DtmBxC6KOynaArzUpxdGUcrsRQhKlPkcsECafXRCEgwU2JoUXz
htfi42tcWINHF2ktK9HSO10axccBdQte2IggQhEl5QWN75glfSbbK5uQ2tvkftIGusgLZbWrF8NL
M22mpNS/YJZqPreG29uovrpQUHMTUI5tD7Sa7PAlrwybEu5O4sDStp0kFW2WZvj149/+7ZQjaITN
8nL01ekLHN2tOmlCOrB8jnASlzmVa0w0HArm4JtGRdM6MR/eGw2dgGeQK8fO63d9+9VnoqlTVO3I
Wf0hcdppmymLMq8ET+jXqPCjE6O9MxNodNACpc/qYo48+v6JIE7iLuP7J03VrEYZ2Qi0+lSF/jjm
E4EYZVHffXw7lx95OOEt2ku0HFksYDtiGTh4raCpkNCiiCFoPJ0gOPvnNCNeVDpihQqYqJTDw8cD
vneNvL04C9mw6JzlDgfsdHRLGoU5Px6oeHeh+Ywv8Io2L0y+1PqzlMTlfQZfSM6qRzYqEBDz6DNv
pr3paLXM/JCzCrnGlFwftalS+0TG5olsrHfmCoEjJMjy+iy+0qOx3BKk9TSkcNZdGneRXWgXWR8m
5ynNtc3HN/Gdp+bQrlukD0sO8LHMI4/y0Hbx1fmzV5brqlLOk8A9uCkodW84QiablNTLE9+wt0+O
GBwkOObyAi7v3uGTA7DfzXFMeXSwm+YKM1uwsfTB2Hsx2IjFAbz904tcxD5s2peDsXSP10US4Cng
otPnEL4IMdGE44iIazo/0aCfJ6Rv3S6l8fXHo759igstBlUQnlr+z3HgXCMnVNFA4XFszulurviQ
VaqiE9FiCPl4KPfNu8f6hc5BssURgibn4Q0Fo01zOafLgduj6xHUyuy28mo9XzDs+ad0VumDaggj
W8VT1xUnFpu3c4hyA/OVHPbfVaKjxSaN+RbGpYL1UdftVZFmlk96BrJiujnJtWalyWNgAe48Meyb
7/hCrSU+gfefeFhWnsOLVnCcp7yATwBWxNuPQKAvYb+5J27te6OwhkqT8x5eheNlbUalP+lVzPmc
fLa1o2oIEKHbnZihb+YKhS9ehOUOepbBt/TwWtp2rHsDvKFv1BP54mzIEDW3PC4wF//OUNRUftu5
MWMtL+erDxEk2brNrI7ORzbYZ4J8grXUp2yjk/uw+3havnPv2GDRsWEtY3lBbHcwFF0k14nB2vlE
Ui8gf1abdVCnxR/WlH+XDVFWUMjgHbB4TIfjDKLpkiyfORg1A4JiSIfpVxun0LT++HreTPTlKVE6
4WvAqswu63CcECAoPnIrwwYh4nLVuEGvAUOHiK5GQ9uPhSaabSum8s9nOkdZKilIDZf+99HmWIH6
Sewcsz1RG9U5zI7kxVKmiP+tYVxOZBwuF4XW0eXRra4de8h8DiCdRZk37gtfoxx2YlocKdK4e9xH
Uzd4mRzENs6b6wHxCTWH5yVrooUmEl3CR2KxIF5a6Z7UcjD7FG/yQaxAwHQ7x8vFiZfgvZn56jc4
zib10rFxOhsSydBpdr+0sfPnTs7W/ccT5tQwR+uy3cTj1PByQUAcx6vMc59MQhZOlKTeH2RZPoiY
W3b/h49N9D0e+GDZa8H9r7euHoKZzTRPP/HY3pv9FB9swlyZ/tRVDsfJ67hXXSUyUhPB4g1yNO4X
kC5VKXZ8OIacKrgkGujUIePdy0MfyaLIbo+K8+GwU2cVno5PzSfQDPodfeD5OQ078+7jR/XeCmxC
nGSfR3MFsdThMACpNSqW7O8CwBsrZBZyOzktZRY5mFBqPh7s7TXxMoMmAUDCLkjq5uFggP1kP0BI
8rVyWPQUUUkkaFwXf/5GMw6bSA7xJlX0Nyd4s4QjXLBgmTA7sb70MtzBropP7Ofe3jtO7qiddNZE
odNxO7wcpxhlKSQRN2Yzkbw0N9MaZ6kHnK3ITqxRy2Q+OGWgpuSDv1QpsTvznA6HSifENzZHST8a
smCbFFq1K+spu4lsozgjLrY5UZ860nKxVjmLmMpeJIgcqcWxdTmxSmsSyDV9AqZVclOmxLO8pBwX
as5WXt3eRVapP+dOS/KmKp1UoPWZOmfPnkErHz6eNm/us+NCIIZOqFMqoRlydJ/rHA1QWeCCU06l
bWOI+TudYgZCIzjgHw/FNDm60y6vG0Iy1miL7yr5NId3OsDYH7RBjPSkyDVWyinXeu+GDHLZfM7N
Uk9SoJhDBSFslhreX5+T7zzf1H3ktju8NgXwacqwj5UaVfySTE2NqY7IOkI25gLLDCete4vOonWO
VQgsU10OxriZasf8LBPV2hdjlZFdVeH+AnNWj1X4hP4bvzLdkXjA/tfPbPfMjWhl3xJDNBbCRIJh
I0xiizaKbriOC8p994E3Ijv22w5a4adMT72zJovkqFZhomLS6by0s8mI42UdyhUosNjFAFuAsEtW
Mcx/81sgcO9NPpBwQOdTpDQH/nKoGWmzgueXUYFDDNeAQATIWmy61rCTegVk1zSvmjgJ4G/PdkP6
W2VC3bjMekU8ycbzsP4CWbasHAqam8xd8mO0IGWfO5abBn5C+NX4HV1yhrRpjnAZwfYae3h4ISTc
GFr2nCXP5mhGWDzHeArse6cvPG9fB3Vu3RY4PZ1thbS02bc8YOG3E0D5jV3KCfVRKHMTmm7hJejW
ps72rhWCYc/HBDuWmNaqaroZ5jrVnrQQ9/VF0Ld1/+hOhWmtjdjQz/sQsyHxNfOc/6xEMP3EPKyJ
S7MboLG7Eaj588ohtuDKliqp96SKDB208iLAz5VQCP7sYdiCIt8PGF2dMAh/SDZVLpShUEkd5Ay2
7AtzGEOESBQDo/hZI1QTqyyLcrHqJV7u72AG6emvTFyayVfeNrS7QWXlwUMQQMs8N6zSdbaNEqP4
gss6TiBs57X9MtaRDlSxL+MsSgjbFAQsq7xxyamL6lG/D6OWQD2pASm4yZWAGZ7Nlc71DLn3qxae
+EnyZwNAHuJ1eGZ2epSyISxJYxoUjPRtWOjaTcOBFC9mM8Tjo9nVgQFFDX/3GteiVf+s4kD/YppR
40CD5Xcjp6pElDdXcV5tMdoPl/qEHQDLHvmMz7XWV+3KqbFPs7cdnNY3MjYvK6NW8WdRizRb4Zaz
FiZ80FXrjiJjRxRaWISbVEKM32B+dMx1pI/mdwPHI4FcJA/kAPFCDZC1NyJdgt+W3DRtYnzXRaPi
ddFPs7nDGkueFhb0eg+oZ2gI3nH00Y9kU0hfNbllr4HaV9Y2L3XxMwQlg9QX1BzIGw7ihBmRojFs
g0G1X5wkM+VVOAH4JDjOtiMfIQhpB4R3TsWG0DvjsRwwnq0LWXjDuVNanLnqSJXq3EU/NW3lkIff
B/xn2kZkSwgdUQstiZaJ1T7FbIY7vw61gRMvlJp6SwG4emiASk1XDrmMrV8NEfnPxA628Htq6ADq
uix0EqzwzJIqlaLE1Ne91mfBVVSCBvfDoHWb86TqCIwI48R8nBWRhM9zbOc8jCQhFyKLc/rrSWvI
Jxb+6LkkdfeetVsoQghtO3kixyxnuXErfT4bWDN/1bpsv1h9Vo8XFA2SLx6sguxigpiqVgFEhHHN
HjzQ1jqk/J+6CIynqKdRvaKDBSXbCkWv7Siik7Y6jEFhf+2LPtbvgDgazXNGwuW9XmvtjTEbFI8G
jTDIC9ah/KafrS7da1npFWcWWX6EHcDSeCjbXqHBzjT3F5JCr9hP7dhVOy/pBIz8yNC/aJFuhTty
a1NthzIo/GmSH4ZU1G28YZ95lQVTME9gX0bsGN2tEZOXfRnmg2ecy0G3nu1Ib+yVBgfnc6JzYCdb
lMjCipd9dOPzKdQh8E1TNl+WXZTn68YqlAZUKjQLH8rYgJk7wAVPekTRmLekYUXGWlVN1i/pDdLd
YHgdum8B7fwK9n3hILfsot7csJY4wypwsmn0Gy2Z79KZktrXGvLmV5fMMHzLoD4MaBWkR55NEu0w
8U5oSsnYNFrhG53S1I61pBfbzG1KELtTMKPpxJg/WX5jjln4ebHTfCv7SjzbaeEGW2nAhgUnkBqs
DTHfgHozdkNfUY8xw+o+0IiqekyVWXvPOMXjcOeQkMnaXXAUWWWFKe6RvOqSXItAJhdG4JkV4R41
QTA6gCyEwKTWRevaVV2wzqGD5zdh3pfpM6G2psC5nbrzpRMiG3uK2hLD+1CWfCVBIqSggWgTukzE
hHgKAk8GcPN9oum7emKWf9FIS7P9pO27czBT47CXMw9vA58S+BGyHBWsPA+E/FmejXPxq6bbP3Fm
6rOXIXKcnxUWlPr7qAYDARRyVWsTa4UyVrC5KjYJZWZbn1g2UhN6QpDq3h2rFcipIjPDkbgIDnx+
TOYxEtBubPVxJcK0Dp5FZVfxg+Z2usFkd+1pHeujW++WPn9/r2CzRw9ILVtJGK1B5CxBlp3MNm7v
5NkjSM9iCTeO3I5ZMhOke1VHw6DOGzIH0rMwlB7CutmVACRizjP1cw7DsiVRi2QIIpjVbBr919aj
q/9itWET3sd9mTXfTchLvEJxEFnXVRa6P2URkNEx6F5LaBqyjXgFZW7C5mv3WrwJCpblXWC3SqEY
sF3usJ9jTqo+sTOqmMawqnrnbLRTQz5KRULtTZ1RS3y2YceEDyN3uttNfYX0upZzZWxpL0b9Lgkn
M/Jds0ufB2wz0/3Um/lCmwIM941ua0sEkppkt7diUcG11Nx58Iu8c0BBTY55bjWkgX0ugU4RP2JA
5MfP7c4XiT4P7hl5ABTPR8MD45k0PfGtLBJ6f1ZPvTDXhhsb5U0z1QNLUDnwzP0GyTHfkQhBvfYV
j6A27IwITsRW0xnhUhI44Gw5V6bGFYSqfIQ8Omb2qupB0m4XAN0if53FeBs2mhKfetskBqTuCodo
cstuv5ceAI1rGU4F1RZHSaN5iAT6EdzlA4jelnhD4xZCfuLu9FZ6L1qr680nJxiGHI1c6YkUf7fW
WRs+T1RENS2BWe+rwJ70YtUO4F9fynAatM9I3vEMG1M2Pf3eTP9HhPvfi8Xnn2KJN0DP9c88e6nV
awHu8hf+1t8aED1pv9nLwRHxJHqQf+hv3b90KvWIDiWtgcVaRrn7/5hVlvMXqg7+jGofMkj+9U/5
rSX/4schuENwxP8g4voTpOfhUYszs4su4e9jM6IswFmHp58CENSYxLw2Q4GRwIOaTVZ4WW2muCpO
1G8OD1q/h0JIRE8anyDlB/eo8qBiJ5hl13DIMXmNGE5seT3V5ej0+WVENWc3cMh4Ssra3VGSi/av
Hsnt32fn/8q77Bb/Rdv8z3//7ib960j99/h439CELTh87vrhpXZDNAW8gK0fSxVGt4aIXII33Njd
gignghaeS0+sWTVFCemQduX4URQaD47ZO98JJw9uqWnXzrpOJx0ukLIAUZC+5FTb/2XvzHobR680
/FeC3LPBfQEmc8FFsmzLW7nKrroh7Cqb+86P26+fh+6epCR7LPT9AEGCRiOmKH3LOe95lxDrDGVD
9G5RbpGFjK/N2GCTUpowL6Hu85W2Ul7EmJZX5DHFbVO+UtQsWBKo+BS70djE96wfzAsYlIbPkTUP
D8PA3FTuUD87IDZ9gKNR/Odu/T8VwWjLD1rfv74R3aDrBWIAFFoXx28QOd4JYYuneO+NiSPjjCTr
6lM5GDTZc41JATpkU3+Q6W6f8g4DMh88Fd5/XZFvTSqQ1vxailElgScOjY0UYzXud1ib/+yUqUYV
x0USegaSEYr/KDLSbV4ICvMJ0uo2MrL+nhyMMSYyIs+fDQETcCPhrTCd2dzqj5OwqY0w45/vjKYg
lRknhkm4kynRjztYMPxMxTzddwT5FIHEW4xXyiziq2HqGvW849I0ruNQpNkGb/CiA6agyOGFpmJx
C4esIX8y1b4NstExkXS1etz6cZFMFjdK2T/JObpBtzRnpdp1Aj7jHmK6hftsp9k/QqWxs7PKisc6
iIcWp+mknQhRopRJcL9ZRP8FjlsU3WglkSOEGdjxk9UCeJMErxrTdrSmYsDGyOrwwSYfpwkyhF01
XRTaDV9eEp18lDaRM58bytbBHRaDe2QZdEHSeOkI3cMVS8ZQfxkz7RJ9j2NddCF1NQlHZn6XmE5C
ZMgkYSStimgUPt62rXWGFMtRf/LCpnFBGYxmD3JolNxmRMWP+zCSnHCzJDjEb5IUH9YN+Ztvk+1S
zXch4ZsYtgzYvGD2qTroxpUUskxVpGrvG/GIi2OeKu21ahJp7Wu5NdJlY+BrugZGZeGzILU02eg9
qQAePxIpKqlE5eMvo6PHzJscbXZlXD6JaqWRrgNd5NysWTglG3m25cH//DT46DCCzQ7YurIUIOod
Ln1cK+dskGFHR5XlbM1Y0f3O7JrrTFFJZhIjMvJlkKoNlzc+3OQhvX7+/EN8723r0RnrkFNpEFfn
wcPn94qEN4+dD16dRmXQt5V+wXQnOVf1QtlWipNefv485YODfp24WSDLKjfHcSalSQZFVSu68MZy
pBzQzd5rp7K9AI21n0QztWehuuh+b0zpKkeTd6hctWfikap5M82K6RZpmG8WQ9IuNCmNrBM43Bvb
7vB0ZswJ5cCAxSEztTuC4dRCdojZzWlgpbC6qZD74VmS6sEoZwPuvhO2ysgp4rNyKEBcq0lVPK3X
lw1dXb/tyIQ6cVsdQtfrD8RdzdgecgL3NvOAwx+olLoSIQS2ql2hN6o3QP52XFS8p4DeDw5hg/qA
ORR0C6wSjo0ZKOmNUbZn2SOLarjBV79LA44z/Glx9LVesCeaKVNTNKqu3JKvydQ74arWTYx+XUWM
CMPw5MXX2KCW3wizxRHPkvR8W+DgV+CtW5BH8Plier94DUiGUMZBjTUoyEc3KQQLwyKXmo88LPWz
gsnYNiR7EqS2jL8ki6RvP3/eETiNcAnpLc4YqFyYj6yE7sMfQ2KQJiJJlQngzvVvTQhK7yatiTGc
HS2IRoGs4m1BANh1CsPu2zgCprpEOUibzz/I4aKgbqFywWBdWcUAMmSHo11LmV8rNbFmnm5L421u
26orD9l8//lT1vSd38D/Px9Dug7SBvRVwPJHa08Zx1pPhwT0lYO/RB9bOl+KpjDvEpHPP/EKIIwB
g5+vRZ0Pl2FUqqo3yWWKF3aKc/FGUhCWn1VT8xSRZX4KMT88OdcPBz2IshF9DrbyEFwOfwvMCNWO
NDgsHZlM7BoDDfSUK2S2ZcPXSGRpYOuDAkCZxRfyPHQnRgMfPV2xWQSkZiM4OfYSSVq1i3Rh1iSO
9koU9HlFCEmWSIs7x1HnI/aU9tlAtIqv1DI5KbCjT9DpDoumP9+fIbzM0ufgBr06fH8oWjFFHmtg
wMGapL06BAfp02a6qWp8yMM0T1bP5iE4sSjW8vg/B+T6XGN19IGszCkJy+do7WlNZarMDmrS7rWK
lpuk46951FAaDVqU7anVrAB/KuXaKEyiLlBkjtMmMZIM5r6RL/UGTR9xSJ9/Kgba7z+WosA2JjdZ
MaFTH30sUQm1mx2z8bp6vIkazcbzfOpq0idyAstIp/exE+xddekH7vQrCBmBg72OkUpbO2ZkAvs6
zbALtAxm5HQNkKO1lhNPQw7QuEremz8LhK+J12FGVfmkKGmWH2dK/Giu9mMYmlJR1WGdb/kulhs9
ch7SCPsBaFlKGGSSjR5eyInFyWrkvUslJF4NkhMfdVgOqVv2cbIEsgGV0ys6uS03Jd7yPyXUG3HQ
j7a6G4VRAFcS+IfvPdGxPjl0BqvcnuvvejPK1xI6CUyDYnNACVzy8IsM+JU5rqMMli8zW7pWpZF0
nq5W1J1c4cO9o4zCiQaMHczPzmrjCyOKMYS31cAMa3Wyrrxyxlt6Bd+HkloO69NtmSh9dz7PU78p
kkrJfSoq+3WJAIHcaeydr6Yi4P6TrM7vHHUZwyajb9oXNYwtRqNQkxa/zqXkvEw7Ciwc8Bc/H0R/
PxkapN0w6V6g7DYLToJFSbZf16YvsUJVuONMhqnD1HMwyHSdxmducoI/Fy7Je1nHM3BjogxosXLV
RjB2OcyiTWojOXfBrObrEiuAF2FP0/Oq9LyiXxq0e17G+TYQPkxVmHT6XkgKHr1I47CiTJKqGqlP
VK3wCkk4iRv25Bl46oT0JDCtiul7HbGsAf/AR10Oi8a+ymsteSxy00EqTbhQ5PUyuLrbEzhDgoAa
O9uF/NkEF4fa8SdcXheSGgxtRw6UtWBLLHL+HqX9r1lkyzeMvlXZZXwd7qamU1JXGude8bJ6HpBb
GhIzOzXv0m8YNomndOihvWmpDOmXUuUXleXMhEIpllczs6LHOIuRtGLwoky7OZ8NzY2lUrtvpaz5
zghLvq1gu91K+SjnvsxI7ryo0qhGO8537qnO6Ey0k8t01Q9L1TFN12Zrx3tZPxXbyAkEKKyMPVbp
YF4ZwO+WMpaGrq0YyQRqTbLjRaQPdAyS2dnqtpukKNoMFMedX8SZGfoDyB1e/UbCcBcDvWmXYg5j
YCgoabyGsOXkXGPcQE4B3Ig107DRe6Q6zOQ8xayaJ4Y4fQfYHtaYJJO+yIJk6qB4Qz01r3o+EUVU
kXLlGdMiMHxNMnsICtLdajcC91f4JkWbBWCBwj6fW1PPoRBiVzrgEgiEFedEsfYc/c+hpC+Ta5Fo
XJ/z5vV0JWYjws8xnrmLhQY70W/rKZX9PlRChdkpMZK9S9Zx2kGz7si+pRirZY/Bq975AgPBNbSM
deJi7hdpm1ytSJFc+kp9pIeD9GETAHFFqEc/YfyBSTZMskHu/bZPzToIF5m4AL20tXuHSFB8mKPM
uar4jWyf1komtIjNXfMLJv1lA1jc+ZG55hc3qY61fYu/52O0hlO4DaF2DeV1an4bu1wldKEXoAc5
TvuPugaVzCUbGzVChgTtR131UuinTqX8nMy+vmVu1lVkMs+WuZUSyeE3n8Pyol0Q0QR05NZdRZZr
7kk2bpxu3mvOd1XS7NeeYKvHgsHsPelYYv1ep3XbaU53P8+M6jyVWO8yUCaJWZKRRApjRgxPv5Nb
zg3ca2DxLgixdhMpyVJsmjQ2+jNkaeq+j/TaDkxixe3AqHMLDHXArjepB/3OMfIJ1lVrd4tPkdIw
hc7E+KWeuV4wMlZgz2MwKmQXj6GWBbIMxWWSMOVkxfYxqZZOJV9ocrPcDOSjfGFoUJJjn2t45OLS
zaRmypkJnjlpn/SekLGxCGxifM+0vhxwH55MhYlYqk0bgIHoTFnWlV92afQLbyE0BRNj+vOEFeEw
8yNyZq/Ab83xNC8c4Vkw4aSN3ZvcvV2OAUSUdcstgezli7xo6QN/QX/tpFCMfjo15Xcbo0kHyn2W
EMYaYubIHZfUsT/beuXLMYYjWEXIGiceQ8a7EVcKoqcHWfWFxujv2lbrPvSqhkg6T24d824Km/nb
Oh+3PDq96WHIq6k+nzsWy5neiRmdx9AaEL16ekG/q+c8P5vIR6FF13Vsryktl1dOTuXKSUOauqZj
COWKISaEZgE3ZnJRy+ZOjJMl4Gg2YVW4cgWXcjMicYRzaER1pl6LURfjZRyb3U0eh53pL0oFvaxL
Gf14LRyG1K2h6f4ol8UaWXE5Hj7eTGBE6g+Epc7bpIkKba80JbHtSlqlhk+KoSUFTIagfcwYwkye
PdRhuKlkAQtGr8kK9GYlZlKpQ9vzC8ccbrPKEBslS8xvjTpLd0ulLP1uyQvMQCcGd2tQBnbAKV4U
BFihgcnHSrocRVgnZzqz/9Tr2rskNPGMbYao8Jamg7tWdi9409YPSjPetAPlNzXNOZm4J0lL70tZ
AywSwg1Nn2q963hFJTlJHlY9RikdbvkKB0KfwpHoa0u6ABoooXzkMta4qXzFLPYUNfCwiXurJ5Gt
wkyHYUT2hXZUxyuzmsshPSLDZ2e+WuKw3kpzq/umEPKGjKD0REP9vm5GZQc1fU1YQuV5TOqpJ2LL
so4tWUJxebTrmSQ8RUwbm03+lbjxkdM0zG8/r08/+o7RodBJQRvErGr9En5DOEHX2iEdzA6xRlJf
5s4kPaSdPJwvCZ7gUyiJHeYu4ddsqPHh1mfl778z+gFEB6udE0Yaa6P32+OlMrGRacQ8vkolkITe
DJxxHM4G3SBaj0gnTyZic/f5O79pyI46BfAE/DRIQoV3eoxtZfpgoaUesPwm0e5XyRLQPWVoHccn
S7RcJ0k9YzoJ5CfcluZEglPoxPNT3KvYSzUcm6W/1DBZgqlfok2jGInhhbkQe0ct0b2oFmwjTx/t
sd9k+Nh/l7WOu0St8/tlrjM/ilPdE0s2B6SoanvHGCrFL3urZ/5ltZXpGR3jfIBMe6rdudDzYCnV
MvKxL2oZYzfQJfwIALbbOqQFgGbKEikwcjKFmO5aoXYCeXrfbMPzhGAPiGvL7MOjZjsthljmCh49
0Zbhw5wm0HWwxCJo/POfZf07R7+KRc9q2XTPMuG6R42SxJP7lKm1l/SKRrtq69y9qNwCFHMklI9V
7XH1tXjmtOOpd/xgr7P11hETS0JHmHy4Dmnl8RzXJEHJhkuVhb/KTsiT+KbnMCeGuLUf/va74t0K
8flt1PLOu0ObFnWRMsBGpSSpPpMkIyByNXel1u4ZZlt2oFQYcIe45Z9okz/4NXky/i5vT4bhevim
KyEktzON0IqU1jMywiwIrSk/AYAdoalvh+dq70nfgyMKO+zoCx3xhMiNph28HIPvs4hNvtdaFKQ4
HJT3IrfaFZJ8Fh0Vk14Q3xsnVvTV6SN5zyHjnMPhQFDV6uWTMRj2CYjkSK24fjiU4JyzK1FVQRh+
dOjlFWVf0uajB0GHwPWyr2qG2HNbV55htNlPiADChH6RLpi/EsvhTmu4slfHs9q7haQSFoDiBLmo
iEeReosVix9tnded2zeSToqCIyelB987hdcX4vpxAlQ4woLfXoAFyUdnoARt+FhT2kxKXeQTdEin
kTt8vDRMXOeC80vUSv9LtpoveoIVOPn0WbsDv5Z/1oaO86A2MZgifkc75RvAU9/tXgBPDvDVtQXu
1/EPTjqqQUxbhlW7Q7V/PsjtWlmNlfaEQxJDHqdOnNrPVSmBAmJHiVe3GXFRypikcDE1kXijrQxY
9pN0RQwBiblrgQgvDPg3sa870hpeDNUk5dfJe5gWTmyT4hKmKlECPHIGRpGk+NdICNsQwBjSS08V
KnVWpNX5c0OGiHK+lE4zYpxuSWdC5vdyB0WSeneA8/RFFAoiB+LuovuQMuqpk8NJ83v45a8MhOTv
+BnqCUkxjYAeWIZY48mjXk1+vOg9ORKh7UDcGllxZ9gNKMmFGRXm1zyZCDyNQ639HjOo/qIpGZqo
ohyaljEYcdA5JDlwg763GlJfmkK60KpUX3wjwh3MNU2ie4m5z16TbqXa1wk9pjvSpxo+YkHs97tQ
Ni8xwbB+2EO7PBHPmuZBWxEw51qQ8SVf1fuICROYQRHUGoxk6tcWWICeutoYZYFFWiFXYQCRvnkQ
TqtEvjDgunoFyWsyOhon/xERtQPAYFR5gPXVoGxtq8teTfp//SwXg05AbjVS4i5aTWQQz669JM3q
0MvNub92INLWLgh0fklrZHc4MdV1509ZjG0iR3G9B/fA+y2spIy0BSeunBMXy/vDHYcOxL3W6pht
4kRydORFZIWSicNEEdf2rWNMYxCt4US1Y8/nxD2NJ7bnB89D6wfN3mYrrOLbw+fJQ1stelv0Xhg5
yxXrr0kYT0/hdU85l3gF84q/Z3P1diAAfXJ9oqTkv49NMS2MEmUL5ihCSkjPcU86nEuxgm3e5/fW
+3KRMx0TEo3VChfi7WT9rV5TBHytVqckt4gFvqGgSzeCsGCK81Z6FCtN26Az2XEpDIFWSOnN549/
j6WCKXBpgvFyatAoH32zCLoWeYChMEw9LnlCwyVcYIJSyHL1+PmjPvgRjZXxjzMA3ycC/qNH2R3k
s3TkTa1l/hIjTg/dKrKqwHZoAo046779/QfiwrP+eExyYLAcPjDvJVlqK6X37MxIN9g+YukOnHLf
WOZ8iRFheuJ56noFH9ZbJqwbfA8Yeq6TtaN6qypnszNl1kxb0GV6WVNq3G6wgn3419ZWwSdl2Waj
mO9rk1BMN0e4+k3KUsKfDauRU8/MUCFsQmMQV1giMvy30khvMW6YxF3a43voy2SoEuVSObXsj1Gn
nML8P1iOSKOZD1MG4jxwvOwLEXfKrIG0RUDi562YsuuiSABGGkNuXWxvo/NplLSgK1Ntl6vTYpzY
D+97NipW9NnIXajmmEAc/mgR2CJuqSGrpMPotLULbTsRufHah9maEBmRdSNDWfh8pbwv4dYyGX0N
JjMM/I4L8tqxZtG1+IlNKosSE1awxzhdTmh5PnoKbCQGmez1tZA7ejVItIqa8xSzspbblvbXg0ZR
X3z+LutfOVqEEIJX1TBXo0HxffiUlq5eyCR1eFOLIy+Uu9oPiZn05zWsDgdW88QP9sEJgoxltfvA
5R+R3NGiR7orG2NrA8UQh3fh9FLyUI19sVH0Cpzn83d7Mz47ejk8bd5MIDEAwbv38OU4MywQtGL0
wKp+MDdoL+quYeJBAbDDMrnxNEWybgD7mY70zRykSaxeDWUxbzIZcjLQL8lvpz7UB9veXn06YI8y
owRZOfxQw0J6WZJNGMNFUnht62V9ZpP49q1XSGXxTHk0AywnC9mt0yT9zgJHJaAKcapBWB9z9N3Q
IDCuo6mET2MdXZJlT9geIbvUi6LRLbdmnPq1ywr1SzNHqCEQXUjfrSyxQ1eupunFbgdnvsmTWPkJ
6KNCj8tsOzrRG32wmyE1MLpmgIgfqHP01XQD2g9Lwxd2lMKnEqLpTutM7VwepiVwEso1XHvlE1/E
+6535ZowFwSspSc71rHZuWTnUxQLTy+XdIf+JfcVHatjBgGNZ3HPBeQvyJfxMHQ/P1+eH7ytg0iU
yxzMiU9wtPWiifuG7MGBojeTb+D3M6lD4ATdziSc22j7Z3yvq6fPH6q+fyqOqoRs4A6y3uHHx0qF
8msFRDlWzKq1PckQan9FzZbUfkftELpd1gtycBuH6VwIqCGCVO4W5bJRy/7BmtR0YD6lx4hH5FhF
3xHptg5/S+QTio8SnwHod8oVtLP5FgGM/kJCIEcz2iA6pYhM4c2CuFNySWU0zW08IkvnXu/mfbGE
3Yka4v1hA8GBggXn0dV6/7gnIi3YrisboFgSg7Ft9SwPKBrJgCIvavf59/ruUW84qUXdCedeh39x
uKuzMC1S/BEhv6v9/YLf85a0JoOWNT7lX/NuwVKhUHCukMgqxj3eJIldEDE+0nsyvkn8UWnCXUkD
5smSQixUp4R+o9UdEoay23z+ju9pHyxWGyErgAJh93yGw5fkYtCMMIwW4sBy+UupxLlLvnBx2dpm
dbYgJrrJSxiAJJguPlMz7apLu+oWDrruij6yiA5tuquuWo+Pzz/Zu7vS5JMxKGEPr8Rj8+iulJ1C
q3j1xUvxYt+jNTAvjCjTTkhQ33nf4+mEqSFsZ/jIyBBRZR5+AUYm1AKbapjz6JnsTaI4Uuz1OByq
gcUs/rG38upRnoyVlYW8Fz5imZKSWGpVNAKomdNMWrREarsTcye7bR+3P5wps5+rtJqUIC7H0t6r
wMwlEjZZ/iJJzXCN7mV1207WEHCqv2YhXC+tQnp5GTN2pSGjfqePjSpcgBVsjCRozIwXaQfjYOqK
pt0og7D3KAxD3GUsRhqIdmK6/FlP3uJCW1DVbMFq0Eoy8b1TFGifatHCZtIJFWxdBsjLi2hEYhIJ
n8fyRYsKqjqPmozhy9iKjpxAEMVuR6jmQIaLk6fzrnakkPksZ73k16MmujPBDNy6K+y5Df0lYkG8
aogpvzrNNPwy7Gopz+KiSBErW1oNz7DFgAP5zlRrqCdDpqMtnOTSL4ahfw7zUP3B2LBz3AFdJGWz
mBjCoOdqbvqiD5kSqUUI2dmSohfDwgodNKghdsYwG/1n0uBKjt6wEd/JGdVfYReoF8u0WqtJbVY7
gVk5ZYksLi/3TPuU9HxJUTS7JtwrGDxa1H9hymvElNeODU41523M50hN4crmjApVLjs6PysxTcnH
YNPi6XrdfsEtsJW3dQXx2DcGMto2Y18u35CmyV+rHt9M15lWZsnCYrBdRnjkrMMybUJfdGN9HenT
+NNWywkDeKedf/RLmKhu09TFV0k0ZMPHWW9LXmxm6JUy2tUCeaEqh5DgxhJMB4ZvfGYtCva3Qo3K
MxkCUnsG6m3nm6ypFdnXU3nVNxJ5AIOliWGfNNk8VdTVvfqqJ31LMCwYNJm+XI6SO0FeabkGlNYt
Ee/FrjOq1R5SHimnJsWNsgZVIU+Ji3LF8IpKqndNX5PWCYFtnOEJCaH7YVxiWqCEkaWR7jxOzzWj
fe0yVkNnIwuz0wMxt016WeEPYblporePLafcTWXGduXlcSP2EI7KhzRu1HsBFaMKunwKhY+hBPDN
qLbOnUOe733qTI7pkTcbPsvMjp+7ZRiJhIRn/FhQq5Hk2ygLxHnIpQDByTg7bmM3uLbZzJdjd+qQ
A7YKWAxMU0n9iiSmDtp2aX7S3IgdKS5a4XbFPGR+HAvnJ6W0lKD0b/pNqS8lNA9D54sZOqR9bjta
doMhf8nMQZ+lCoN6qnM46TZ0aLfM2JLESjbOLwKfm0ciAmj6+ljToS2pSo1Ur3de5hFbYz8kzJMN
3ZH741cCB1t3SMoYLgGKG8nXgNpLv7eNQd4Qk2EkFznF5xWtTdi7LdbHqkdTgPHb5+fxRzeFZamr
dToWOVBGj2qbjuHIwNha9vpYt8pNpJbW19K0QcxScN4LJprp4lrmNN2xycK7hrn5rmyy5BZtaSYu
VkKXCUamtA/gcKk4cV18cFnTrMoW0ycwaO60w2OceisvEUCMOO+k2nMP58Cr9LL7XlXxiXLr/cW0
YkN4n2PMhK7k2Koj6cnoTEbaHT1qBj9jk29rIqFOXczvawLMGDR4rhR0q6f70b3UhwwqmNVDjcDd
mpQP9s2PHPGpG4eSfc6m6m7U3B4uar2etzlGgd9h2LB5qtz2cnkduyxqczbN0MRUSGdb+BPf60qS
vlasx1O+6e/IsnQ/MgUvvGXy3tZJwOHXD2WmIvO8G0mKIcNYDSHtU3Xa6QuIj3ktJqfZVmK2PSDc
aB8nU3VB6p34u40vHwK4nOkjpQwOjUe9oVETrDw2zCCKQpW244yk3W6m75rR61eDqE/ZB7/rs9fH
0fcyRVf4oY7feRoYn9kWQ7wBWewVJszF86Qv2Q4xAtImJwlPLIl1gx20dzyPJhtRDuUaup+j+Q/x
NI4kJ0Bz2FIQ8ZkVdetKRTnvifWNAsJrrbMxXOy7Dng4aO2Qu+/zI+Bdn7F+ALA7mKg4JoGUHP7I
JKnM4zIhppLJ/vRXD8RzUnisJyNNXwZSGR+nWDcePn/m+33NMynLwBYwy6dhOnwmweIxHgnV5BEe
ngJrJ/VuggMEFTWyTpxwbxZTR1+wopAkxxiPBk49duMPnVmKdSYhONnaSeIlMJUmV7S6+X3E8EFc
WPHQfQd3yCPyiAwQaFNOksslDLnaOe30uzqOxEMipeqXXoqggKE4WcR2MGrlqykppFFNiXGF/Cm8
lRl/EaFqFOiXtKoFEJCWWn5eStzePBNC6TYHRvxa1k78FMpqBBWPPvliHEpnvySDHW9UfTBgz/Vp
cWOHKbaT5tSVZP8qzbKdDIeMpjTXIjto2rR8mi0lToKCuKxno6PAZQIy6jRsOnSoXiLK3E2kQla9
UZZiY2tp0fAKrk5wq9otpLP3o9NG+wG6VnM7FLGNo3DXWw6MjSHhRkVMeAo2+GBvKawyk7aW+E9c
449+dtXqcYAl7Ik56veiMNXLqeDtpGFcc5TJhTixtD94HmcGoC2NHuyJY4tcrOqTBSIaBYyDETRf
DLkFdmLh+idxsvksbPnENfJ+nEvfgSwGDIu/jkLm6LRCt2VICvuJce6yXE2c425Ua9UVtKjuqerj
bBMTlOTjWj1vgMRaxteQza3MfES0O59BUrSDIZU1PyVEuw3+9rbTgJCIOwOF1e1jZx6pGW2n1OmK
GmVKHnDqz9y0H0hwrk1zOdFnf3CsQLFmbzN7hRR0rDzoRTHG5F/wLCcd3KRpGhwLFvkCSnHDP1bx
NmRwf+IF35y7jja7RqdNhts6kcD853CFiSqNE8ngDYfYQRKFm4sZXpRkLeqbWlcHkwI9jJINTsPq
Q0xE9+vkhLXsKj2sVz9OkmG+ZEdyzc0pgJbbRkX2s7ZDLYfBkjYP8PH6LwYQ3OK1nd5Mm4XU8Gv+
pm4F4HIiGIw0w1+pTqtXeOCQW8il7u0TR9r7qTaNPaaVNrIvjIb4KQ/fcmDjTiTRK9jOifZbAiK1
AZxexfFK6QRRiNc1LDGJ2EJoinGugRBn0poDMZndZYvN5dnn6+qD4onPg/2RQ8+Ny9JRVdMqdejA
lIekW9Y4ofQ2syeXsVh0oq9HkHx8Wa6KLupBJlponY8HlC36U6ySx9GTozk5E4pc9cEMK/p2tspR
cc0Sxi6TvTR+WkCAel8xp7FBO1BET+kEcu3moRbvkjYk1EuvzOJOprbApwZzM7iVbMzGE9ZMbr2i
Tw9JLsmtt+CVi1dSF5PdxnQ4jDwcmKwLcs8W3ZNKs/pF56u8ZOpk0YzLRnmHhDe9tGYnvslyeOOu
ifNtiMmcDCE/JUH8QVlwNXYzC9Kix2zffM3DJl82MxYAbA01NU4NPd/w84NtAYWTMSt3PIA+bsPa
4YKJestOw6Q2PKjrSuWbJKo/SkuojcyplwGaqaU8AM6pd7ZkODA8s6EtziGPF/dpaJl32YC30C2l
R6dvQiaI4hLXpeKpnFFC+3VmAVQ4fHoRWF3jVF8sK22sgBs1af/UHv6/LcA/UQf8tufe+QLsnzDb
719+9wV4+3/8aQygG38Apq2kSOwuuexWrHh86fp//ZN/w9SSEmu9kVZDO/XfxgCkv/+BpTs4KPMd
MGZc/P7tDLD+O8RipFgjkcMFD5HU37EGOLyH1wevaBy8SUZXdITvCGuNMqhaRj1VaU68TQkEuxS0
wRssOX/ipnIq0efwOFofR7GHqGr1WadxPBaj61OC1EKQ3sO+U/F4NGs4GUl76hQ+nA/99Zh17kfv
jEXIcZZ5nEtgK3lP6iR2LoE1NNF5FsokWfJaF3MaZdsQ1mgHVKWSe0hveYXrn+r/tgxu/tzDv3sR
vD3lP1v7z0/BjID2jCHdGp96uLVhSMtiqqGG0zhUz2kuR7dLtl3whnmt8FL51cE7ccEtunPqrRKf
gXjYpFKJ1U4JhHZjWpn6w0g6yNMFXvhbjonhpR2K/FYY+JeRYQltq+qzS3zlG4xiq1y5UCTwVwa5
mWvHTgi9YGr1HXfNpHkgFanXxMh2GEbga9Zoaf9TGLkRB2Zi8Xz8qzdVpIofmBeNP5Z2vuFED6/M
Ouc2o+HdOHYx3luSWnoKUxdQRLtYMMob278M3///LPnnWvX83xYjm5dfL+1T//LrH196/qf7R/X6
j33ys63Kly6h3H0pUTPMu1//evs7fzmPmNofssZUaeUA/pXv9+cBA3L0By0cRS+562uMwn8OGEX+
A640+AGQypqGsZYxHQGe8b/+qfBvKFxWBGSNrzBJlPjv/zqwm+iO/vn3PXBYaoIMwZLhqEL1DSsE
tsvabf7GtUm0tMKIocz2cpd4it0HEfwoyHtYlGF/59z/9m19tOMOapC/nrZmXXG2UIccz+WWZFak
OR2yfSVh8SOwzpJPKOyPzi9sfsmdxjPW5DyX8WU5wuSmAahYlIW+J0EV3LPAX3jl9584v959a0QO
kO6CZHztwjksD7+1wrYkGKN5v69RP7mZMHS6ykJsR1HHQbPATbMbRb/6/Ms7NjJe3w25JDQapArc
BG9Tz99+KxjhCZM+p9t3lpAulbB8ra0Zy6vKsXc4Hs4At3q0I1IV74Clnlu3jhFwlAOQ/eefRD2E
4vgd10/C8iON0CSN2Tn6lmkisHvrtXbfw63foLRSXOiHyqNEPXkWjn0UOLmqoyjUmII4uHFHhRVv
OcYrv5EHZTcRfR4wRMguLCO0AHNVLSjnpj6LpuGxKlHliGrs/LIR9lYpDLJvE1MfLkylDXE2I57V
1WP4YQ3l5KWMM93t5+93xN393/czoA6sAmsMIg9/35ycV+CKpds3sdNuNGN8qJC7MFhRLZ/xE7JK
Jja3osJhrgit+MpgRXg4zoXXjA/xrFSTObDU+Z5QzeqxbfT5JkSa55sTRoRNNfQn+sWjGoGfA/GI
g2SOeR2y7GMgGsSLMp0TZq+glMbYRFgbHLW4UbTRCYgmPkXQe7/JACE0YkyxA6B2Ou5ZVrpGthA8
uQft8VZtezSdoh+9WR79djfzTofPONpiWm+O2N9oyb4LiqtlcI1N5+V+FCDg8BHje1ixXrbnyLfc
U6v7/bdJM8b6Xhtv/nMcDFnLkhlB4kr2CVmXS3yZlJZr2PPFrJ8Cid9sno9fkvJHWycUnFfHMfEq
mEabzWqy7zfmNrlL753r8tI8Z70rj+kloq9teTldq1trU2+6r9GLs3dur+qraqde9zNjM894HZlL
XicnKqN1/372uY72d4YfatJkS7LXxotZyYK6NLH36bch+QBpYjG1sb00/ltcMDYduA+1J7X4Cn0g
FjrcdDr+fWookmnfY82EPd3WAOU4cXK9+23fnkHGHaNa9swxt1MRXQ0xPZ/25v+wdx5LjiPLmn6X
2eMatFjMBgRVCjJ1VuUGVhJaazz9fMi+05UEcwirc7ezaGuzFuUMRIRHhPsvAG0jp7vSGtKPetdH
vB/+vRd8ctKdJ+tZJA7wjwdrGPqhq5dEQk/Xya60Xej80Fblqjou6fWfTRaR6IxMWgw4TaEGchrJ
G1AZ1l0ihfCAFbfbdMWwkoZv7fgaIIAQhxBdjQXPmLMD4D3mO7+JlwKkrtOYajwqLgWL/tZC2xap
atQvzbXh35rWY8VtVCsWjvWleNO8fjj6RqFWrBYnwlvfBasVZ7ftSMNN+q3X7t4D3S1HCwHPUtw0
QB4m1H64bp1R1kS5NSAGZP2thJLrvmPtrgwkLxeW49nU0ZejTzJJ3FCTAVt9OiwvxjwVeabiwAvI
9vEOLgLTsbAaz3wgUlC8zczf93DILi/Os6/5HpabH3c+oLnGbG2OMUX1PiyKA9zHe1GINqgjAJqo
1oWcvVkxgs21/Pcj5UGMawzeJjov41nIwhAk1Z1GWqTSOkOyhNrnptKMzUidyJUTnkzpVWXtLw/0
bLtPvCAOZaxx4P4R/PT7wr+x6i7Xh0Ogus6gDmu33BohGkZ5+uNypHcO48eUOcni0ARVuH6iCnJ2
JppZjHqZMiq36q1wVK+6Q3SlUzN6ciflmJW0zdfpGggioBllCSw1v43+E3oKipEGzLJZtu4zZZCt
SlNux15fcWwi62HZQ4BCM8SLkoiXh/ppOA5/er40+8g4px/VajsoPp6g3CJ5gRvvHei0bdwN14Gy
Rr+aV9KlPDrfh+9j+xBsNoN4J2Pqkr8HuzaFN8l9+Ns/H7cYhL9YJlOfY36VkeEzKIGoC7dF5zaQ
AEcQEoOwZOszpcPTxQF8mws7f1FGhP93+slUqUSNIcm8Q1pYLe7I1VsWR/EuHPBm/uvxEIULOI/H
iZIzO0QzKr/J6I/Boa7C4NaH+Y85gtItLIH5vuIBCoMAggbvAC5Kc4Czh+YsvZohPdKm0Om1o7ww
trn0PfB7a1uI8YLYzzxfEQ4wJ+VXrrbqZEU++3ywh/0xtspj2FsO2iXHLgF/NEjOUMmPXS5BnV/Y
zp8MkGfq+3TxLueGdhoxL/yxCIu2OiK4h06b1O01bxRRjjWui9ZYWINnq4Phcc+cDF1pY4NvOA1W
ZVnq9W5ZHWvSsarQZAxV4yqxtAU0wNle4rCBzwciFjz0RAA5jeNGeYp7VlUdmzi7DpprxN62f7n6
ZhFmqWGA0Rz1VO6OhWGuRvFoptHCyvvkW1nwhFnGMnbIfK3TMeBHYcitV1dHg8ubIF7J1V4A1Xt5
GDNMPQTkaRx/osxl8NA3H10rIor6nB/p8Y2vEd5EYGrvgx9hZMe/OtehWHc56llenQWdGjgf7jj0
dYcsyQiKpg8dV0Fau8joQwNaOi8+2U7sXRE2DhUoFRXW00C0uxGcmNYbqhW8SbM7ersdWqq+3aXl
WqilAvrfz8uDm+blJAMyOINCNumaW4c8b18j4Rq7wDDKo4mSDrDBgxLuKgX5IOitq2rJ4OzsAT9N
IKAsoOegMwCkzK4b+ugOkaVpJROo7fI7b7StjXI9Xke33ha+0V65sq7GN+EnOkn5r+z18lg/22cf
g8+SB6y8rhxbgouJvFKyu8hYch//bAYnE7opC3Pmn9WfXEQK24QInCeOr6XrKFEdxUNJG17nwR3S
tywNFpLwJ5tCm1LUJNZpqZS/ZuuTgp4pt4rQHXtJcvAvvYN3cVNJlSNhz9DK8B0jFTuJt15EHAp+
ZYeJiJvuL3/b8/1Pd4LOIucO5yg3kNO1K5RpO+BNMR4laXIAdJ2632vWwmL9bKicOOKEfOF6QFn0
NEpRAqvh0w9HSbYRtIG4piq2/MP80h9Q9vrevpTP6VKj8fzIYWQfYs5WTSXBjXM7j5GlSBCnG0hy
Nhwetv/d5U84a4FP2Q3+NKR8zm1ecGe6AMUYUNHMpfGIFHsNTKawE9ORfxpvQELTxKlulGfwUpeD
nu+J05jTvH5Ibi4gXS8Sh/HoK5Ij9q+TWcDlCO/v3NMUcxpidrwpEmrVsSqOR4VSkXJd3Pa2sG5X
vBevhb3gBPveDrZDZweZHezLbfLb31pPZupc/hlLA50dgVWVezwS+vFo+eC7+52h5wtP0xm75b/n
byqRgGTgxjpH9Y2yETVKX43H4UqMbX2bvfg/23LvZ7aJOcA2fjQfD9JauBd/uPAU7oX78FC+RE+F
A+jbdq+XQIZnpY739QROBSweFCswFadzO05N/UJLxGP0QtWB0ly+pkffPCqCbXxdetJ9ujeBqfwb
bTbNUQ75BC8qov0GUq/sNSxEcHnKbNXjDLMBAAy7LNi4Cw+RGTrpv7/6h7izicXrU22UjrjJ7+BB
2/gb1QHZeGdcI7Z641+PhS2+9gtb9TzPs6TpMTPRTPdZYRfRbH/wwKEdxd+qcRO1u2QfK48c1spC
oPcb+3zzvLtqo81mnOuJNoWWcWrpw7H/Um+Cb8bT+MO6zh7AlgfX4jPCB5OkFIsNrdcvze7vtwz9
IImWDWUQ9DxP1w82VJaFpdRwHGXd7gX0zpZujZ/cB3gUfQgxmzxDjXNDHEno4pXmtE6/GX7nN+kN
InxX6T7cq9toV6hr5ZCGcCbtJR7iZznhY/TZhWvoQGwmpT8e4zEW7LwXNkUT6wvXx0+D0E2frq0T
eWk2RBMdXCktm/EoqGyHLkLD5/XyPH129oJs+DfCbBhC0hZCHpN3qvJlDKLreDB2RbIk+fzJOUil
CFwFtxuKcO84pg8nRRA0Yz1MabyxDtawabpXNJBwAbo8lulrzNY7urUQIumImACWZ6ftaBboneGy
c8Cc5TB4myZ8Tv36fhhvLEFdOPvO777TbQlAHb1C8IPzd5c5hoMUWql2kEMLCSj/ubf2YnBtubBW
EvQH0aQc26WSwyd5EsI6jo9cYmhV0tw93VXFENUlflLNATWcHYDK/YBFm2sKv9EvxNZsPclgxWm6
acvvrYxQoinz0mk3lz/z+WTSQgNyNjERkN56T6ofJlP3ldwsEdw8BC4dFHnAmgXNwFVQVE+VKSy1
Lc5vNshF0E2nlQBClvNxdkXNEUwQul72ji5PUbuv1XUmePs6TveY3G3xXllBsnoTZX9veg9t2axz
a4mPfbZJaB5JaNpPxQp6+3N/DbcNaYdi+HMI0DCdKFF0TrTC2+B2ESw0hD8NZSGKPh1OPIdnM6yk
Rd8FXNYPrjZq6zgOcYKqXJRfsyr62yXMS5uKkoEvJfUJmn+niynGKSloPHHApm+0RTpBvf8r6J9R
yrwRcVEopaNfL7QYznbNFHJ65zOdU4dsls/UQpHLCep7rKBrUR3e9ZbkBKpyRwVlNcj1fqjG7Yit
wuUVO320k8QwVf0BJk2kZTbs/OqfBbhq9lZXHlsZwflBaNtrK3bHde/7eGwgAhggXblv9SFb2Cqf
LF4iU3bAP5X31TsQ7eMVmY5X4ZlxURE52maBsdMmz0OJZ7mn+d9p7Ky9UNy0nsPC27auCWYTIuJf
j55vyvGB2P4EhpvPc1X2g28U5TEaBXCocaKi11hZ+Yp+cvUT7WqPdJVLdwDOl6oSM6AlaxjKNnIr
OnQZBNd5ZZ6uMQ0FuCZCgfZYakIAz04X4m2GJcVRQ2n4Vmrk4dqw/PF6KLE4zhuIe109Sg7joGhh
WIBXB/91EELFARqlrAS3RQtY0vEFQcV3NSLcsY9KHX3VPCm2lz/b2dk7/fQpxU0wwaksfvrTXbjA
fhm75THorGbdJWHg9IJuLeyIGafony9E4Y5nL00Gosy+kFrkY59aVIjC0OKahJjCWteaL9h9Sdet
2QWOOo73XhqXqy5UzHVolsVf9minOUK9AEUQsEz8bcr3H/I5alKun0ByP+pt3uyx7Ew3fWfGC5/z
fOtTEJ02AVTrqVA5H6cFZAHgeHWsKl1di8h4f+vc1Frpw9A9RjH6X4ihBTuzjbtDVqjxw+XZ/CQF
QB9AWIkqGZWquWZNCWUKCL5eHTu8Q7d6WsAoyFoFUqu/l/Iu3Exua7agCkvO8meXEjYdhXsEnQg9
qSCefl0TZLDvRp1+iGo6OA2WfFu5wl7BZd2vBJgNuzKyflwe7FlMiAYICEDo58CEdT/71gldLck3
PIVd910QbgP0zyVRdKT4pYOkeTnW2YE1izUbX9+lyIjnrny0AvzDTfXaGqtrHHwWwnw+pKnTiIIc
hkqzRZqhxY6loiofVc3Wf4ELNwZbum1e/5PB/Iky/YoPW0G32roWkVc/tkW/yzJjFbRXvjcu1OzP
1iKfDMcYePjklqmEehqFtxG42BGx365E3X03KFd9yc6H+nJXL+nrnV3WKFpC3OPJCSJW5fQ7jSXU
QyzGRs+IviTog8LbePGUhfrd2daeYqAoSEMWBCOQyNMYEk5PVc2HO/qqhbJeFT1H9WhDLMJfCeK1
lIlwxGTE4D3n8nSdH6+nkefwEopDjTQiZcj7CHZzkwU77kkrYfxRJsFDJhrbaqwcWRfW9fhmNaIz
hEvSCtP3O7laTL8AQRIQP4hanN1oON3NyIPwcLSMeANpf+1br0MXrpvkHqGahU1wfv+fok1ZGqgg
9//5e7Dkcmr4QSEd415yOjTJc1T7Kl92ujp8Ufsvbix/8bNHrcudTojssSn3QxYvXGo+W1Jc4DCN
oe2EmcpsK6aJlKHfJWOHMU62XW9KEqAZ+BNLtdXl6f1sXYHT4AZFwoKfJZ+uqzGyzLAsuYcqj2G7
acq3IrjOfsawrtUjEJ/LwT4bFVBZmHEchXBxZqMKRHwNokhSjmlrPhgQs7o+uq3L5EsZGQv75ZOU
CUbjT6jZnsQVsA+wF1fo1cgPni5vmrq/7vslNcHPlub0aAGkzE2Gb3j6+fB2a9RQGsnMoRqtvND6
4rZNYNdq86JE3a7QgyXoy3lJhrcptzyISEDwOXpmr5c8SZsgkor6KAaJ+SUeJDQyy2S8UmR/WHlJ
Uu5Jh79iMTLW2HBmiBtCEfPbGy3XMjR7OKrcIHHGLChuh3j0b/Oo+oEdR7ANtKp9vTzh58U/c3pk
4bIEb2yCPs5mXIs6WXLruOaUbBV8h9KvhVXnKCG32sorSckqV9HrVrYQmRVrcR0bebtGxaRBXiv1
V0i4Ksh3oAiUxdaShPj53CEByesMcSUoyAAXT+eu5HjoUGrlttSaFmrl4U1Y+qrTIu60VnREzN0w
X3gOvgNgT1MZ9Sx6eaBNAZLyTDqNafly3QUT3rVzB+PNMxtEUaM6fhy6RvBsKvHdW58oVgbnPknw
1ghwgqpDAZ2+hv7NY1+YwcFExbaC8UtjH9sgN3zGHkJ4ywsRHQ1BMsAFC4MVvCkBnC+7Y5FYtufK
8n3o11g/oss0XnVhrd2ruTzpp3txZdrYr+IbKVqR+2SqkcAfjOJJukJarzqkeLbz26Qg+kr1HC+L
yBSMNzWUu/tIGiK0J/Km+z5UOp3dNoG/hfPRZB0Z6+0L4JHke9c1JSYFOPEe+452xl9mFVqyACo4
gFH4Q5rRnN2OxNyrQI7oxZHU7Xj9esAHWvGxX++2l1fzPKfMA802eyeIXaUUBMJRBLIzPgXxcSJ2
X44y/dyPS2QeZbZEUuo8WZsSRRPB0OLjk1XZwpk+/REfQ1AgoHbHGYfEHmJF81Ih9l9SnUphe4yT
8IDc8h7yNfoyZaivkojq2t8NiFYrSEd2GXIKOMXOyfBhCoQNq6/2GPhUdgYxR1DeBO9/OcrZQUZ5
lQIL7ysDfDUSIKc7q9X1HsHgAJCG367LCu/stjYe6qLbZIZiDy2GpZaJLlkQ/eWq4J1FYH26l9Ba
PXv6m6ht1VmR8LhUUSWBT25gL92aC8Obr733KHTnKW/wOTk+T4fHew4Qm5JS5BBaR26O2NTYSKn9
5dqbR5mt8DBwa8wSM56pYZyuE8t9pffQbS7P1Ez/hfNg+mLTE5Hx8ISa15ARbelE3wx5J9YIVYXG
schGGyYifVykpvI1vq27HAOMLhh9TqwBT62+5990uxwPrcs/5nzZcPehe0z7jd9Fu+j0uw44x8CQ
c/27XkBmx9Kvoix3xgiIlIxEsKZuivq+kq2FLXF29EB+wWcQhiJsALTa5NOo6mCpA62j4A7FaM3a
BP2VNq48dZ+8Xh7dPJfAdgKqQiGZJthU4J3Np5oghiSnQnAXS7WwEUed1jh6kQvf8Ky+wguL54/8
zk96xxyeDsfTYyOIPZmTVLF6W41kCZRPN2xaSbXFzhBXnFt4YeLSXg28WIIMn6W/Gyi/4L3xwY1P
pAI250WmXVA0aSrVxxbxyFU2JB0uSMmSjt/8c86jzHKMJETgmzOxPvaWh1EdAH8DRs5/MJRJdGb6
ptSMJ/bsx/dx3+Hf0lPDPSqezrEZiWn+LIySuLALp9/68QyYxsJhqdE3QL6KTXkaxuDSY2bB+yZE
g6noghIzLaF0Jk/pTVEVxUICO/t2XLFQaubKA41+6uqcxlNyhE5SRSqOnt6Smn8X2vPlJTCt5ZMB
vQcArcxCIB/PdzJ3cz0TW604xoZnWwH3GFpE/sv/LMisUdKXKStAIkiQdivEGbrxsTCWWL6ff6o/
I5lNTRppJeqN3ACk7K0DRhmMg315GPOsxx1jUjT991spp5ORFL6e975SHLNi1e+TylbZqCFdapzq
1t1SM2tpZqbxfqj4ZKjaICDDR0uUJwlLu6y7poCxsG3mKXU+pOlHfAgi5cqQhtP05z8Yz7hHVrI3
eKEvhFmam1kKMJO2qaEkFceh/a4AOAyWnghLH2sa54dxKGgF4e2oFkeTWr6Q3Bnak2T+vjz9SzFm
ezGOhSQIY2J4A3hg85uSvGjNQsV7Kca0BD+MI8j00RhblliIWnEjAc2KX+PFdvTCdMwBp92IiGhu
MZLWDFaq6tsFqkeXP9ZZojzdK3P4HiZESpEXcnHEN3VXGB20hGMn52sl/3450KcrGHqAjCwH/NA5
1BOrTR/wI9uep8XapFejdW/GoKwN68HVFloin87Oh1jTv/8wO2YA/TJFPfDYlBbyIzdS+6wnvnN5
QEtBZnulRGMs7uQpj7W5HSs7EQFK6T95/k0SI/9+ttmGqbvIKqv3KLK/yjWsXAXZJvSqSf9+SQOg
pL1BIZJm+dx1QBfk0qoEkeSPf6CaI+iJmFHaL0T5JDdTTAJNxIMWsbI5E6FoqtDNy6o4Kig3AjTM
7RzhPcnuFLqqK2zW/nqSCMeNHEwcRYmzFlyhuPTjO5Z38XWkdBUpkQ0P9nKQs6Lq+6P2Q5T5euu1
OKYYVByLZD29XA75XXSP34mY21VrFz/GW/9eXnp4frL+uAkCoeAmNTnxzFZGVAeyIPsN82Uhtut2
v/SmddQ4XVAI+jTMh/rD7Lg2TCrkdCK4eITfkPW1Y+EQNT8vf8BPktBJjWN2YMuqFNWaQIzJxl5U
70vpuaqD7Yhm5uVAn8/Uh9HMPppShV1bV6S7DmEDmXaePZr9bdnJX7LYQ2HOpIvXbGlIP+BEs4qt
8KpFm7XFgenyD1ka8eyMMrKIsmo3ZaiwdgpTdpQa9roob808XQh19iCdl1xmZ5VkRpkERaU4Vv5K
w/zHteun6sHYRc9uvFIShz5YlqyyDUJ7lwf5yfH1cVrPhBglIUYDl8BSGDt17NrtcH85wvnb7LQ6
NhcZ7ZuUkslUHUPswPrSjLb0PUIBuIZz5ljeJlky3ViYt7kCuSdJGTJUDEnBJjUabuUAwbcoxbbv
P8pcf1aqNdsTgRaRPQMiBTL+TMFVEbXYab5c/n4Lm9uaZvDDQZkkSJxW7zOU9jutuVb8ao+vzuUg
n5z8J8tglh1doZLVTGGOxKTbSi0Ovrq3lpvOFqIDpk/by9E+PWA+fLdpBj8MScpL5Oqm79YiPdZH
iPpn23zMHEt9NnAqR3IV2NDSm2ZpWczSSjv+36Dg2EkrR797xgB2rBbIFlNWmD0C+ZL0zCB2U1ya
9xtQTk/TpuZ6XqfZJtJEm1K0rQNyNqx8Q53u0Iyvl7/m5xERKuMdzV/z9Z7RpyuSeOT8xJbbDcOb
PB1WKRr3omY+RJa1KuolsNEZcPyffPUn5mzl115gdbrPWzpVhVWnfOlLwzGVdjV2wSbLEF6Q95K1
VqorZZHEejaPsD1BJuryZBBBaWl22PmZoceVLGiHOv+qxIVTw8rNtMwBW7/+yw87izQbpGWFptqh
anooxTu3EPdKxQBDnqp18FznhkN7YWEbvpdWTlbPLORssyuD3ulojesHdevIV9WLPK7omfWTv7EN
kMQ2dt46WdGRedGuBv3BhDZ0HThL/YyzDt/k3zXJF0GhkaYa0KwmiUTkGLcjPyN4qb51v0un3FcP
5aN3bzzk6/hbs28eszuC00JzFtvfn07wh+CzCsfQd6OrywTXbztK5uiHSLYSrpRq1V7jt37Xb+Pn
LLX7X0vyIeerehr2hL0FWMOVcw7LjJREMSuUqg996bQtHoLOgFO5sA7qNXrkmiPfLtltnuXdWcTZ
uS/Gw6BEGRGLwbqX0ydpDNa91zql+zLiqX55PZ+dJKfB5u1G0UpRza+m9QwLzCzXplE4vSUuJPel
KLPpQx8udcuIIWXVxguRdaZ1h9H65aGc5bzZUGZJoAOZrCT6tED9ZCvXmLen1k4p+zW+eo5eYAoB
YfFyyE+XJYhzFgaiL/ROTw8tsxhL+mKudohxocFec6VFjhBf+Uskr8+/3584sxQQxLjXj6OpHQLs
wQLlkItbuVh4MCyNZfoNHw7gDkdyqcoscmj2FCeNoxiCbUKwSrWFhHZ+sX2fqD+jmX7Jh0ijKypZ
Rb/sEJW2eG/9qB9T0Q5u5H38vfnRfUE8A1F3PDMvz9XSN5yd9Z3W92JJH/yQVmu/7OxobFEaf/6f
BZm9D5RC8sJc4yBSBWuNyPYmTH5Voby+HOX/kZT+fMFZihBEYDiWzLqr0nWrHoV8ZX0zf/Ly0V8F
0WmCjZ4v7ODLq0MWZ9k/q0Bw8xTQDkW2Vazr2HiqIBxESziSpTCzRIHXterHHpOkeflKNiaL3S9p
78jWkgD02XXzZA2e9bpEaFihMjBReeBgskI+mojhWzRLRPxIstXlCVsa1ixP1KIgYj7G16vVH66u
XuXFd17/6LArzuVA5w9lUEwm9z3cLicV/Xm5LlFTI62qXjv08PfwvUoe0J2mWP/Tah3dfoy3S0y6
KfXMbieAG+Dvwweh0T2ne6kDMPKS3vDBUtZDLlC4/Q82LhGmPiEnMJKLs8VugRVXBIEI6GW7VOzi
ajNkiPIZkbZ09H6SIz6Gmt9xhERvVR+S0SHRw1VarEO5XCnB78tztBRktsZNMxaDAgzLQcTSJ8LD
SK/yFS7uC0liKczsOJRDcE1Ky1gMo1upNB7E4FvWLhFkPl9wAF1o6U5Ew3k5S7fGJK0LUTtIj8nB
fUHSHmUN6bvqaANtCLvEVLZGAfvvkzkT9SfqLM9m4yBmOFNrh2yCJj3V2hd9SYbvs3v3SYzZupsI
UKORjdoBpNqNJtvqOn00Dr5TPsYb06mc9nf4Tdtie7yRv4u1bX3Nvme7/2Sp/DvMOcpVdYFXSMWg
HQap4X1qOTxN4+z5cpDPd/CfILP1mGHHhjs14+yElwG98Prr3/35GOGCRAS8CrYCHMxchDgqRLcO
vKK5q8IxdiAL/hJ6cYlneMY3mZLDhDtECw4Y4hkUxQQwKMXYxeKNmYq9Y/au8GZiAfklGsbmqyqn
ReioiMS/hnFCObTx1YCHg5tgcdN4/UvQSUDLh1ju3iQ91/AHjhsvtnPYrK94exXhqqdYPeB8LUQp
hu5VLcC2L+qFO+z87j+NAqSvjFEDF0p0ZE6vRlaj5LWHR8edL8fjU5sWrR2WRUIl0/BXWFLtJxnP
hb00/ZkfM/h7TIRDOC8mn4b50a7ETZIVllLfkcvbX1KHyRAI2MBOO0QntVwZv0Zi+9wr2v7yuvhk
rMbUtpAmI9xJeft0rKEl1XT7xe4OQaD7zg/SjZ+EgJsbegpImPlbOTF+/X1IviyrEHVGXnSzpT7E
YCq7UevuXBPVUd9tfwlsKgxwnmplvHUbjBIuB5wf/HzbaSr/DThLwqGGEG+hGN0d/RN/3cXCk5Xo
nS0P0LGqyv3L5wjRGBQapzoocbwBZtcMycz10BP77s5y/UnuuwwfdLd7yWLD/VmV7ZJuySeDA75j
gNAmHiiK2WLlgJH12Eu7O81AGUgZmtrxEILDrTxyHTx8zIU76Nm1FxodUDqQqqDaaA/N4WaeplU5
tiDKXWz8DhTvQUPDM8rVHb6D9ujKTq+Z13KX3IZFfqOGSwX5s30Cio7GFyoiYFTQfp4O3A/PFqs0
NZzfDeVOGcK3Xq28/SB62Ken9YuVK4WNWjBmb/mSCtMZ1YFRn8SdpuFD3M7Vu3joFUYdSq/9oG58
TbnuBBlOao6VMzY8wHHLyt2HnQQMFu3xyFzyj5mfEdqkmwILffJyQUN1jpMpY1MUgtHQ77RINJ1M
0dAvr4al1tinUVg0lCxVrq/vX+LDSCVmt5xoand4bRXbNFFiLnlwOC7vyTNxv0lYl64fbNDJK+DM
pMMwM6XJGiG473u9eZYT0wxXbueKRwsXy8wuklT/loYV5IY4yPzejuPalFa5keZPHiqZ92IZ9Ntw
qPdelUWb0RML3BaF8J+j4P+rsuPwwBL+VzbwE4eH+FsXfJRff/8f/tFfV7T/gpBNJX3y/4ZuMHFa
/9FfVzBxQMBuckdDf5O1yv5NM/xI//f/Eqz/mtQHwKhAxoO+zsn6rwA72PP/whSLhiywY54YMOf+
RoEdfu+UB/6cp7DuwMkhRkCCQvkAPOUsLSaU28NRHnusMU2DlWVlxXhT8aTewP5C3SUVOyQ/RK1b
I0JSbvrY1PZ+mlR3gdXoTmrKyXUll/GTXqPGjWFleVVI4uikXi7dVBZyXtpkm+eNFW7HKleQK6+P
s32e14OjWzxbuuK61LtrTU/kX6gefU3aclWM7kM9Ap6FPbDKstZ09E6ObbHPX9RaHPglPRf1Qr2K
iZ43EpZY3ZHameYMeVrsBSuNbS+uEaDBbHTTDe21WEaTvajwW5Ct14Z94I3NuhJ8aT9IVWz3XUVC
VIU1zNn8Kgdsb/shPpcjTlsYSprOgGHkU1F8o9hJzgq0XSOH/cZTdeIX0iN2QxsLt6haFVRURZOn
Xo+3Xp46fj/ucrfY1TRgsRTdZZIerRoRy7S2qyq7QE8wRVKldLH+8mV1hQXsrSrQMxXWVZXYahJb
R3glr74Y4ckAzTgO1lmkOp6ev7n6gC9rrft2qMi/xKryv4qenjpirQ3YW0uCkyC0tGqKWNkHnmHa
vWutegut3M5LdgN+mjZGltFDWvrXaobTAAXJa7hMwlpoaOKmBR5YKHj+UGrVd2rtp5/rV74o3OfJ
kxb6jpZs2qi5terMSeKu+1ZqXbPlQPUeTKk8FFF1ldevaXTlDlbkhFXkreBphbbcZfuulr6wokCS
Y5koW/VDKqc3OXQOW2lleRs3+t2YDr9KwwodpUr3Vtu3Oy3rv3vdsIvqqHAMN7rqGh87pzH5iWzH
D0/VjqPOWirNiGtvEazCQHBXydD95h6erEI13Seau1ESJA4rcVQ2mdqEuz6OHcHQwnUZ9oMdtXjp
2HlahsdQ9FK7wZ/+CtGRG9w11W3a0RrqFPeh1ONNlUo26saF7WKFtwOPf6i6oLHVuED4SPqRZqrT
DNirR81VaOgp/r0xZiKSVIIOxMcs98K7JopwdtDupXL8LaMAahte3a8zKfillsrGwrZbHAeLOy1k
xbQKnk21fo7C6uDl4qMq8F8kFC8MwOaOLBcxbwhgTq6/z8biytfT71UTjGuDFsi3Vi2/q237pbWU
KFr1oXQs4WtjcftkZYqj0AWhh66ByZJXoVv/9OqaYpbAptcfg7JP7wovCMGPp1loi+h5hJ78I/IV
+Qqoq+mkPbSHPMt1nM9i+sfaN7lTKGKPrB3JHoe9hTpRG9yNHo7RAe4jSKgHpj1IOxcT+NKSfuqD
diW73jZvrpp2M0q93faah7usbLL50f0BIqgnCbzMLVXeVTKWTla6m6Ev3ySFNdOZ9GAT9kIXo66j
iDdp/KpUjxnQxTLBukkF+gMN32bLr6LiW6duq5ijOn9tTf2nH8d5ZKPsKPIfgdPIC5xEebRYTWbk
b13dSYDoyzQTJDtyMbW19agMeXvFmdbQ3hgUf3gwxUEYrtpyxI9BUYZA+6GFYKiDjUrWQRYK8Lip
7mG5iP6bGKY6vhDmYETpvahXagomDlGAr1keJNLORyw4uLLKQkoyuzKS3Ni5gzwMq6ZW3Oh6jIdI
tysIQDJPU1UuSKm+z4+Cw/m9zBPzKCL9VTqSILT3NSbSMPU1FZPGMMPrSRkTKGN12PseDomYAG8x
DldeUYPtZbsbxLzcVoWi/8ASDOhXiYOssq7CtiU7h2NRK7ZeeoW1wt5FneRbkIvAQVQJW6dqByFZ
140Qh5uR80ZzKrnp7bzIPdey01oBg6UiZno3Aqhdu1VpYkSsel+TKrDdIWbDm9pKlHzPs7FaSG/R
h9zH7HINJRW8ebX4WzVK6CPFRzychdusSpWnzFW8VZ65IaUOfXhUpFy1caqvv2Ylumq9674oVhKu
gq75aalqvqvzPjnyhmPrIM9SathkWP0ulcsrIfGtqwIfr65a1X10XWvdrRrQPAu8VQJKTW9Iom21
a8MQmcGWD5/ddUplt5a1xQK9LQVpJeRusibTDjtvvJK4ZK9cb5MaQnLbWn3oRHn9FAQBz9TW/Vop
wRr3OuOma/kHTfVrVOOdYQLxpCG9SxDf6MoGH0fNdKBg4jduREgEBXah4EYeCx3o4rxxrwQfQFbZ
bZWm1d4MExKv3CuB3Wt6vRnZRXvda150isNl244rsB3VCNs2oijZt2xJufAf9MC9NXNvM7bxo0uV
ws6RWHvyBj+56bnDr2RRwGe6v48zgbd8HF8nZVTbgdq7K11zgaB3Ll5J5Zb7KQi7ofrlxvFvE0UI
G0OOYOe3Q+5IFmLDijfEq8rACDXWervPh3Xes/fGLl6biDrcdcmwkdrkd4m3iOqh9a9XTlSKB9P/
qqgDXbgsuE6q/K5OtZWi+KtIaRCZDreNd0zpYa95KL/4Qn+T5+ODHmeuzf2CFmSZcOjo7arOoy2+
jjtDLH+LQ31nKEl8nNQkHCxit5VUmmscqG9arTkYZR1i7mYNmt3oWfBkqf03tzu6EVIoWihY2y6R
Nj4SAtZ4U+qJ06St03Jd4ig125+ZVr+oYRhw/Sb5173krwUk4zZ+r2wMnJPW+VA810Z/NfotWplC
stPF0rvRlQH7efmu1jzfTi0MAYU+uUs0jMRbNXwa/W9pi2hS0Gzasdv/H/a+bEdynkvuVYy51w9q
lwyPLyRlKtfa9xuiq7pbEimKoiiSkp7ekfMP4JkxYL+Ab74PDVR35ULxnBMRJyKlDqs1BDrzcTzR
hX2KDd5CYVZ6ckB5USY/+jM7ZxKe4yk+gTHtnjRGoMnUSYp7eSHioDPZlN2Y5GePt3/TcNv1kffd
T/KAcaMIkM7rlr4aEcE55wruawoHwKyG17xb38ZAAdNuqob4hyYVnwguvMKf4qAoHhCSFqs3/GEW
bIgQu96iF4vwWzvJ35H9e0hiPIt0uOc9cqgm0mT7LF6GYxgvdajkYdXL3rX598zTKuoeNL20wGVH
pbCQyXHV4zLOX/QyXraFoL95tRHdUZLUs3tXoT6QNenfzEhQBTEfwWNYzPKoqHcIAsSpezmUaLrE
xPVO1C8rvJ+ctyj9F0kt+dMJeQ54UEaaFjFCRXqa16bzXoUvKOxv0qAeeCbekNn17jvSP+OZzIom
RZWTjb3KmNRNn/xNWLgjM1oalUM4H0CAjlKJJJx2eupardZKxzBLjMd3T90iIKgPmbIb6lhGFD30
UDUwtyHZWqDjg6rIu0OANt7y103MxM+6exRdvINGvyk0NrtK2W3Ngxvle4ylVsMIrxCvXOOoIfam
DUjZUXO2EM9oIn8t0Xge5+wu5753VN04FQubDjzNEuxNwQKwReCi6nf9pPeC6e0DS7YDKu3X2Oey
asAV7nJndyatG41CbsldNHvwQYVr64EGir4iI/GQd4dxWD42kTz2vl6Aq0SfOUxLoXIxQXuwckXw
I00f07FzFaRAuBmgXSVYHitmbvSeJTStWgRFdvEtvh7nZw2KRCZ3MAyqG1h2VF1MFHoiMUFBMfRp
QZJo+xkzidBePHT2Ei6WVUYt2z6bA4c4HI9f9eD6So3RyzShxPhj/CDFunxuyNP92wFY7SATw25s
Cygm1LvJPMC5/3VbFTrr/JRu6tjHiAu+0SuTj+1LhTTftbmEfbq3Y7JH/FEVq3kXAwktPZF6j9ua
AGEXrX3r2+1FBOiwvPWsZqd3UBYYJCz0SFD23z2anKeUHkJhj9M8QdLg9YVI80u2tBeGMN82Z3fe
kL0bsfyMmt21w2Nu4m8KqhbF5UPBXQFxKDtqDAx3UJ4c4oxfYn/wDlsCQ14d9UevmQ7JLM8+264B
a3zc/g7vAwF7nQEdG5Nn7AHdC6f2C4UXHEwksPMBL8SAqOkwZj7aEMx3WMuXhYvThzHz6jaKqnyd
f6yQyQHTA0yU57FUSXPQmpVjJBHCDRfzQmObCDvofD342fIaEoNhTmSgdmb+kqPItoLXU0CPoTOv
aARPBhbUe6ojVii1njrXoyd4V5nJS9LGwf2go5+4804O9xcdxHc+pO3OwFttW7sddrFRVl5i/KUp
Mm7HQxA504SdHA/BzM5ScxoX886Rrpp05m4bfQaZqv/XTd2fZiF707A3k5uLaZE/NvjdR6SXa4Qg
Z9nkhxVfS0IPc7+i4/ii6b6bMBNEaG8l1n0nS3ZzHyDZAcMdrNCGdyVN/saAMF7CKDtE4pam25t9
5JP7rUNFhnBwLUaGmbAJ3Xsyhl9DHyFcOO/u+tn7BZPc3TSI11Yta8kEfPs6/7eZ87IPVXrS9l4F
K3x5poOaFCmJpyo3Rg9Z2k7PCM/Zs6nH5l6A7nRMx8deZXu3paoIO/e3gRPVxdBA4opAIPkc4F4l
OW6s3NidWoJfCAA0hVjD37RNJuzHt4iNWcTB48uwnyAXCSnSggZpC2C7oghTK87+otElRr+idMA9
kmeY8OP1OdvC72aSLxjv/Uh4ZWoRGp7vZ2P2ole80jzdR7J5QmrZPqbBk2PNDrTBDrmFO2nC34Oe
DplbnhM6foxo3Pubq6vGjDT0pcpgiwa757l/pfIyaPEIeYbCgkdadRbZbtF8a3GQQPZttr7u3Lsx
NL1OSsXFvCXsi3NIhyKfLrLwWgVnC2swKTwYOB39NG1HoLTo+vZPE5oNuTaM3uITB/+IE+XJ3cwM
vmA0JEUrXXhsLc13a5cFL9gSHR+Iv5EL5zh7iqqoBHdq3sXQIywJWZ3HPk0QlLZieKbbdlUCLW40
pkmpYyn36OdbTNQ4wF3Q+FWSOl0jsFyjVpC9y8k3jdq1LQjyeo9c+BBFxjD/UdgarSdLv6DSH14R
vehhoGuC737p1buGp17dTsLu8ybt6oGOGbbUMn2MuJEPGGH9RwpT7QOlSXygyrb47IUK9y1CFV7D
dogdAreJ4oXXrNCqb5TF+P0SY44HoOmFopSdxiHNi80bIl7kTYBrvrcUXT2PVxSNhMsLSguildMb
m+ZuMIfms7m2Y+vfD4D7T2LAIs2eOL7+BoeZltOqliNuIAm8sl2PVjbeaZsHzB5zVEo9NQAMumC/
EpidkTZd3jk43WOMHN8PPaaI/N2sRAHAy3xK4FXyl6KfqjoEidXgl+mBIBb4fqFi/c0Ry463I9bd
Kod+LPXQZHmZMkxBEu9MXjhrWngdjVs9tw2yz6cmqz2ch1+N0Umdxyv/xkV+sry/5e5ZcshINi8V
KtXyJ4qz8WO2Ns7LgCfhi0vmtYSOPLpgD5tgfY9G9GCxPHogCtmiAqO6ZpPAlWlDjlizEfOvEi8Z
6qEo2o7RvcGHfxXInUeGMhQ0xjcEIFJqQfXe8MURV0kSPgOEoRxr3vFdAqfi7yUQ7IUIjs8LNAGr
czJ6+zEg9MW6Vp4lG8OL6CyvhE/O3Ougat8SMuxCL8I/4xDT/JhGI/mCCaD5bLH5jTt1nrfHFBRj
V2RYs/1uugHNxqKlVwXobg8ptLpQq68hTG0XDLEi7uLfA+ktCHYVurakdOZH7G1P54lrfoqRPHph
aI8+Zu7WIzNhfPa6rpmKlMKGr5RBQE8hfit2KGYV7Xs5xWjXpQrfMT9JcJ4oMpSkx64bdjPd4Mie
PPoxzsAw5U+Lkb8CBO+oiZ4cn5q69QO4jsMbZkbDoTNxnOk8i2LVBgiATGWWlb2I1/PYcVwj1KL6
F0vYsq1sh7zOOmcrDPL2JfFcUE0gkuEphLl+qJI5jTF7DHSfzx4pI4zTNUzmUvi3JSl9km5oa4JP
ZY1Xi+zl2dSczk1fGW4w7DTOo7WH37Of4I5eCd32ushS9yub5bu1uf/gkSVCHzCc+9BdRy8digAx
1RXU0ezR37b06kXpk4zEXmTD47poW4MknM1BKmWbenImvS7prEQ19do8gxn44oN/e1JdOx+xyqhh
WBisI4xPoG0/K1Bb/W7muFKRPDXV4xJ9xzA2uG3uYZWliQcsqa+9SC7okH3kJ3pAW0UYDLzo7KxO
/ihBMcmZ1smUY707HIfxdx9swDzByzT4Rhck7pphenQErXYQYJZCM2LsZzuKFXG3pofB5oYMw8IL
FkWrDs6H5aaG6dXTalyLFP/uiTYT23Ve2l8QG24PLIDfKmzMCtUQc3XBmO1CJBi/IPb91npsmT26
yO+BKaZ0Pc0AKlBe+aivC4303iDa8xLAIQ6rA9ZHZIPDhIhna/MBqszzEaDMrhMYAwdDdrYxpJ5S
a759ZbpKO0zDLEFg8azkLoeq2mvD2ih3kSZwT8EsbgucIVl+0h4uY3GPPgQDM483zNdZWzIU8SPG
K/UHkb7tfss06/Eqmqnsu7i9LqJdzluiAZcEQWtVORrZnGAD+oDl9BHNj2imxx62gl8NZrC8UEYN
A2bICE8ba86hjxub8cneQ6P2Fhn1yqUGsDg3j77153LwgqRCcijyIjDQA+6I8PHC0FX6E053+DwH
9TZR95lTT176EEhbn/bwl29uow1McnyvPbh++kwEe/CX+cVS/y+ukdLho0Rbijncu7NTOqKxkEBr
IocgTv0BCAw/stKPmfr9LukzVwaM4SzJrCIyKb1owBhm3uMeCRogvMRFpZ+BjJ6BJPk1naARyvvw
wS3QORAnaxGnpebSOyBF+k2rvq2aLZofgTM9dMOy74CtMvISbn56kTH/XnD/+f0EvNeLI3Uxg6ce
PQ9guoYD6G5b8UUWM5oTiycp87zCT4HXtavbtwENvuiKeEAUg6R0m01fuynZZfAV44a8rMDniyXL
7heNziHOxU8fBXckggYMHbapEMtZRjFb92NM5E+MszLiVq5C098TbqH2VHSXiRC2ae65T6K53uBe
8GQNyXZBtFwUD96HLfzRc/JrZq+aIvyTyl2HPeG6T99lDwbCLBSY0yz6suHjWvnxry1P8CF26asj
+XVdYO3gAQCYVlsCRdwK+B4BTMFiwDi7SgIbixv5YIHyWT0elnHc4a3uY9wIcBKBeTPZY25+W9YU
dV1EiDlQ7JTDYLHo2CIAuEZPKXxIAJtOL86Ye5ob+MgyAF5bWHcE80LXB2TXrf2fVmNTJ4PJjCWK
HTj6tAvwhoPMmu7KfTR5YNf3oTfQByx6IjUxn/6ECRrSDblFDwCInxZ0/fCixaxMXfycxFgqGAFu
qy7NdzPxMSW7Azid6MNIi6lgfOuTdo+5CFsXmfjjOobMgnacK1QmRu47GO28wp1zOLqcJqKGhdUn
kIOzGYBV+5l7ywKDsLplORCrH9Uqf4/GIL6OOrRoUvzVDQO8Rf4ug/+eKcPAPesGJ57ZokNCSj1l
SE8HovLqbmZBpFGPDRn5CfDzdvU6qvbCNXof9QJ6wSQ1ldLhRa7LV9L3x7xB+hTqii6ckC9A4z1k
rJETTbq5npYoKjXso64IlmLHGIvPMtIqLaC6lVdpkrDKeQI9VlYThBNXxFf45GgpbdAW+JxjYDnL
xxrzphpsfuFmC66ehpsB9zL3uBjfK2eCKbaFKfq6SVhbx+1aLGbmeIdbhpq7XUbVP9Kxy6D+D17S
QGWFz1jwZeLWHYgjyV04NE1X5PnKYI3jscIirA+abT6Vy/w7m3R83Dyun9fN8k8U8uUsZfu9ebT7
jOCqeUc1PQwGx6XxEown6kaPwFu3GdUJUxFVnO5g9I0gadPDu4qHeCYyvV6SnHt76OGxtCov1Ay1
gTsOTLR/wU/F/gbs4QGSAjGWh+t1jrEivLg/Ae5l1fOPFjyMBD1U2oUfNqA4uNFo2QeS7Frsq16D
BM/puPg7HfHfAWv3A0J5fbR5ReroHhHDr2qakyNW9svIB1Dt83DnYHQapUit9DDH0fC187DUZ9pZ
A4+e/zKtPuAn2F7yFEHKTeoXYkJRQYdRhM3G6qDzYYzHTgOWebQfA9XGFd1iwoVRmf2KlTftLNUO
2TfZ6+bCH5t2Z4+xk8/SA+t5nUPEnnINSEUfWieKmFN16bxG3Tniwzkob0DmBLiqc0K3CpTGWrRD
I0vS5bjUGN4ksCs5XpTZjoHOYOrITHzw88sQxeIAiyp+4tSDDdsYxWUy8peVincvXP6CxcLb3e6R
ZY80q+jWIbQfOQAmY/qlCsWEVt+R5451r8uEEMpxaI+RgnH8Qs908K9Y6q8ZSKwCrN+5i9wJhVED
A/YZufGa+zkOx4pFGEVSsBuMh0AcCZTfPozMgi1+19uMk+OQuZQtsX8CHfLi5aK0Bk5aylOfFOx2
ZVMaXTneyV4mo1eO0NUWWYy+LXyT7FO7v0qD7PBw9Ft/Y+hSuvjP3CRf0wyblDQ6SBH6ILAGAL5Y
F3+VcShO8YgHNmjuQru9yA6iVjJ9kgW0gqDjzui1dM2dsj2+VpWsxda30Z7BrLPKMWHmvlcEofEK
ivYMbUOD+Er82lj7j1Yx+BDhc2Cd29PGFICoSkXIGYI8cRhn3A5bBqiBS/jVtV5URAPZxf4e28Al
lI2HXHBW6FGSsoXgscLYfycWga2a2AfTBTMlSHiiuhVR9ppy4Mtu89sKEdv6HqttPwZsh9VefaM4
rdfyMgloW6nWHyo9bl8xk4/Y4nN82Qk2kmrrIwwwvXxR+BQucIbCBe4n8DHB61sZSh6COCsOE8YV
HzTOXWzJ34T8MDu57xn84T5OsanCH5CVmGLTkuZQCWePU9yUPA3v2QgcCC6EbzygYRHlGzpu++yh
1zhsROLCMb8mnC9W9Ll7CwHIMpUBpJ6TRxI0h22G/SuRNTBVkBptBIYcpX3BPU78J5JglzPHw7pN
7FVtDaTpLvwLW+9B4x0XkZK8GtrmI5jY3vUZmMWgedwEyMZl8U+q2Z4oWpCItOCdQZE04i98nkog
2l2RkM3VsUHbilJzr3DJp+NQQ3BZKRMUMl+acmD03DhxDpXA+Lklpkq5OLAhPOYjajUnuv9BQWlK
m0fjfvA0nNuBriPTb6ryQAGfAY1HqBju8WhxxJpvT5iFyiQBKUflFlXzhLRz2fe2CFL3AgQYcJcZ
D7QFGez/RuN/gJ3RdRgx27O0/91od0366T3KKR69MC9t+wBGqLQ4yXDTXAqpYR64qgvyv0Lx3jtz
9CmIlDADppaY7k34/T7c1qbqZoRpZnz8cWH/pB2eMpKQY5TMAB8RTjFCMOA3HzwFgz/6418hIUdA
Kno9o4SUPuluVNkK0D9u1iKw3VW0/rfhibwGZqKFr6MzaYyp+hBaBtvucgTUfyVETO/dNtvaeQD/
UoBCFXrGw7x6nwus5rFaBogudhV0IK6c2Ab+lZ8i8btn9G4ebJmvLarj8tJGTQUh6LP05W4K5r/A
OsFnEooHi66vLmPdl7HDw4ph1U0AqOHGya2HcShT52yez8FoHobtsyFbOWYC2gG/8Pv0EbBdHbZR
bWi3uyljApxFGk714gO8kynka5hX92Hvjv2MOylcIQi2yNpEeoewFn/I5js9ojRLWUCucA964Dgy
f4+I1h9P4d5vpvk6WHKZcMfnygOc9mgDjT4Tko6hMffhoCobvmFbu2hA/OXR85DK07ySU9veWoEI
9tyo2ZgASZUNqIiZ9+EpAV7Zx1pj6qD+WWs/XNAp6QuTdI8qW2XW6KMfBKVn4V0i0ETi7HVZPa/t
z6rXYpYj0DUJskWhFSVF32BXB1g+l7SvTRTvoxElPedPASJl2lWVM4d3McsKG7eqQoFs/4YNbtkm
lOWS8CNm/GISyW7bIGlq5uaIXKGr9js8WQHi03jzTjx74j6gFeT+UrxqBpZ4YcjGERDIw3qwibyX
Wegdsc1upKB2N8wNIWaLyQdtEJzNFB3HZJurzQuB4gooGvEyRTCJSmoC8wPbHQa4hoZLVGSIifCp
PgkGZRXiXWkvfsV99G7T9R6YW18twPaT4WwndRhyFK9YtY+eHujNynVddilZgdOzcf0TUIxOdI3+
Lu1Q9lha6OPxCd4pz1t8yoe5ghb8uRvsnQNpgot9wkQ16t2SY/GTcQ5ZhKxBNbaYzj3M0RlO9or6
uBsUvwt7tb3qW4Bfn7cAXAGnRE10itdhl5kec6i//Wg0Tt3En/N+e860O3QmA08u8itDms1FEQMP
zGTc7qWFQ3CwodWhv/+Dqu7hn4q0/zYY8SC7Ydb/+i//xYTh34RqAbY2gJPePFD+j+TIMbcblP84
GlSm8f3KaaLqaDD895DCFglxJABSu2FNL4sdsTgCYcYcQMMMqvf/pci86a7/+QKPv//1X6Dmuynv
4MYL7TsWSZCf/Z8lrl2HRlvM/lBAvqd/IaED37QPTBC2JWLgT0p43m/A9tkLfBH1czaHiEXPnJ4r
b0v+Pev9/+suobuE7PH/qrv8L6pL/Pg/VZfRP4IkuUmfCQC2Ww4nvsB/qi49P/gH0tvgDuXHPsTg
fva/ZZdB/A+4D0BpnySwhCZphr+lpbkpMn3yDx8qYhiwZjcRboZv/H/+j5/lvzd/5L+fXP1f/vwf
T3KW5P/pAAEGTvDK4OaahPg/tOH/RSOd+d7cGI5BTy8kPkjG9FD1C+nmj9DhlcERDcqqAWhTvmUl
LLh9h+6nUeqc59gAqONEjfYpXNCoXwWbU3YkDZ3t31YFUp8xethdLlJkZOg+4PoYAFNFYL1K+uUY
Zc3YFiApWgr8oR/MW8oBqJVLuDn/gAVh6VcYYNr8A8SCBP5FV7j0PWfKj/lv8DGJwpO1pG1SkUEI
/Zu1vIMlnZ7GqpW9634vGibQ5ZRMU35ka+Sie+iRgKe0HJmZhiBc+LFrtwUdFhb02Y0M9+kLSV3+
byqSpepW3L4u/5G5u6IdF1U48UcaeZcp7EJahpAYjejJozmrhZl92FWBbAeEBwI4eyNk+jL56DdH
2JGGpAwSwHUbSV+jrn2P1IzcVZVjCXWEPTU+UtxdAuXWIBZ2G0ML6KlJNSghmGK8RVJTiClCgGj7
HmqS5uxyrk4pHOX0W+Qxb6sT3epy68Cnvm0c4q+bsb+ZhiNHxb3H2EgvBgmKei+5txwhoUH3OEDq
dYTRVq/LVk3+i9YRsmPa1mIjITM0o8dNenCuBnfkP4Uikjfub5FQfPuQdn8zRIMue0mhJKshrQ+b
h83DDFn2Ta6/A+3Tu5CyLX2c3NY2AubguL0FX4PPQJn1F9oHwK1dEhWsb6+Oxgm4mBB5412mkqfc
s6/bMAdHzFThH+wmtVuN5GunMRAuSYvZFk7w0U+0GLTdUas5q+NoXcx1ZAtGEW/O7UeHNRaU81WL
mrf91H/BQV6tNVXwL6/YPKE7WWen6FMrGPCx2cdWa+Xbhqd/OhP3/h8OcHh55gDf3HGddD7d9Ysg
Q1DYsQ9hj0Rg4STmOtzSUIVoN/2NhwedgsfYijRgnBxHsnTBDxD3VDWltxLQicTMokXoZ7ylnyio
pEPTGlPzB5M3gzQiC9tpK+xk5WBrneVUSrhTwGwVhhywXLwCCwHXuicwX5l26xDkbAf4VMvvnDrT
HGO7qPR5XOape4WYQROEfLKuB/2dbRKT+ByoWT9oknf93ZwBOFVVS0gP+SNkR/4uRccfFnFn/PyW
Xpli9vPQV4ciDY6JdPLMWZLVPLZTHTg93GUKUytgoSuG/g1tkmHr87w16dfIVXOmzA/2TRpbgPuJ
LvM85d8QvGILX/GsKeYbBQ+ywIFIc/l+4+0AapeLmuUUvCohaYLGHtzgUDJvDLBmsGznwGY9govW
gb9koOWwNLIaHF9uzNtqzHTGHcegMNiS08AwDtHc/WUsau6Wkb70k589Sb41CAtN8bnLRmFuMdh1
gHYMz8MEV6V7MS7hS9YHKfDDYYpqgpvw5LIYm2sgvdweOVjrvvGX5BW7u9tjDqHZqffm+TKtky1X
PSUVaGevnvuwXYCihPY9EhG6bqvCHMhIjssUFPhEahU45AroMDuTzACTtGodasYze9jGVX4Gw4hh
JuiiXWYxUKWABGwRwQCtGEOaVT7oD0jJME+TQHvHoO+8q7H6wZ/RkjGjyR7bRXCdVxsAI8oT5ElO
SVYGQG1fQNCZKmezOS/Tku96x0HR+4KUiV2Bx3rLd2xBxMaxmp5mvXQHmO9lMGP0CRrnYNkHEaeA
TTz/HHVg2NfWtR/NylNovlxaQQA17dPF0GMn1DMin+k+SSA8dVmCyOl4Qe/fo0PrBFhN5k1QInlj
B8PyBHL7CeN/kWBl+UW14zcWmiZYKTvz0WSpeVTzBHCqgSQMe53IDWldHfCoPZMBLgFQLOYlNGz2
CKfrX81mEW7r44dvR96/NpvAj2QAl+NEI5JqMcFejMA7oknynYeVl0MbJO5owPVeFyAUHwELknOU
2fFop248zbRHqMGkqy0B+YeSFe/kZIZDpHNdqdi6q4H69LTYmF4b2dI69OIAYLWcfq3UTjsfPvPH
ZGQUYlRhDvk2f6f4CncQ2gVPCgatQvTthTdsOPjJGp4jZMl+9gSgFUhhxBXCwh8yv4jCmuPWBD4g
wJ6Bxw2iz6DrFvR6mcJA2sXDUaZz+OC3K4CthoLmhxYTorC1ccNb1MePEgBcCSPH4MmLsrDydKv2
CQEu7wWif7QpebYT5tBQMCBJxPdLAZBh3xHYu648zE4uGsL3fE3jCgqkFYFsy4/XG1wtXTjBrd+b
KYMeM/cwmvUr0PiRsvCZcICrQbasE/5LzNOMJ3fXummCnEdmEPf6Zqdoo3CARu86I0WhUEhzCDEl
yvkOLCmqeERi5Ed4sMub9qAc0kfVJOoS8IX9dVsT6osh2JKIOQ5BaDrfFinCFvA8Qkk7+i0YTmDq
fQhdboJ8sKT5MFkz+WBjQEbCzFJhoxDbUm3jMQUdVx53fHJIP+gn2m8QKLdpSmG1FmL3MSS3L3xq
yTM2+wNNlqMzCTWl5aQ1d1niafEHWy4J/RUkZuVAlZt4/pq1D+3fprDgrYYcmytyLrmYv3ol1jLN
HTswDftw8DYtMJG2f+Hx0IPi77aQ7EkaQsyT2wky3sExUZpMyKcZYHA1cOpfWZ7Mu2mKxwQj4AL5
5qy3AwdtWbnwJn1Mx7WExhvaR6uRMj9n4XT0O2OPnrd2l62NxdtgFsELhMPKHxdQNFaxBMC/dJiG
KTj1faj61yFOcghuvfQUdrDPgwSHXb20Yb9GJcJXBFo5ZAbNsUH2uZtPvQN2XEIEm+HRz9d3rXN5
wH6jQFDaFv9h6xqVSdB5dbOlSDWDZp9ggn5Elll+ykQyP6VG4trAP4hjw0xqjjnrWq9ATBlwcxlE
hebJ86gBT8aMWRgbrV72EyywdoJiLn1FEPMHRfzlM6RaCLfsWpY+6sCGe3W7tIgXKFdAutzv+9nF
83mEnCOvlmYKnl1EhULR6QdWb+EQXo3a2q9lyZ990WYPCM/AM9MaQAtryx4U85DvvlhNRyxFjz3E
TQPIlgQk8tdiI3HtWALwD0TWNVwbJLbFqgPNk/YH2dogKNIpMy9ZlywX7MXMZetBl44diNgeM2aw
zhKrBAVj+/ZyIGGz9SGxGKLhY05XLDBQm2O453KJIbKSCyxnOh8LN7PuMljngoV9TLaMfJhQQYOk
/dHY2x5J8u4yFf1sguhXVEY7QGqOOIUYpC9UfS3u8CX0jyxh/ku7ZsE19lzzJiBv/+bT2ixVA4v9
VwtR3iFdxK2UC9feaPfguiJ85NomC7nehKonjn8iLyNvJJdNbMkLDN3VOVrDDkZUmkO552/oY8Z4
bV+xC9xcI91BK7mF3vxsfRcAUwOuCruZZclK9BpUf0Ef1amKg3p1fxbIdZ7wSt8nDzgBQB7Hw3Ia
Oz/4zpSaY6is9LTer5QszbvimMfumfFtBlwvyYDIIErGmRcsN3Tj9X+xd169kWPZlv4rhX4eJugN
MPNCBsNHKOTNCyGX9P7Q/vr5Qpl9K6XqWzn1OMAFurNKWQpRwSB5zt57rW9JUhkwDtZsrV1EaGoK
nmhUMPTwM4Bw/dYBsY1GoBkl46D08tz6Ya7hg8ozRi5bPRxgrlu9k9ILUgm3WttGT9cDiRHqJAwe
YxsH6wYTuq3VLMjUBR7TlXveV+WHQ09qS8UdhYdFDlz2a9Um14Z6Lw0oNQc0lmmQjodpNpzLttaT
XZ62kZvnDn36YcBw0RkWSk19PAvT2FMoUrgwqmQXGUgkrChD44xIfGNaobkxjPwRkdBlp/b1ItNZ
9NGpPgYqO/SKu3oxppmEVCR0NiYa2TduUO065NHt6WJQH8UwRrdK7aRMWJVghXTQPPAwJYVAQpuw
lOjxPrdmne3GoNee5QoLBLOccnwdW9Oa13ojTRGl0jgQHDpRDpKuZzbJkV28+USvXybIplcQ6OlJ
JmBoii7J7vN4Gt9DRWfpi0fZzta5Yvb1JsoCfrOistR13Q/WUxfGOVohPXCCpY46Xd7IWjaCHHN0
YzNUIedDipFdeHMOMNGXMeIlXpYmElqIwCzrNRCzSgPiVcYdtVfEJWzl7Mw2XcIuA4GBMbQXk40g
7JmGVKD6ET3b19hsNAR+dTlg5NJYely7snKbCf5kRc+WyHXpwDTHyi8lq+fU2SG2Z4fUeh7nhhmh
vXccpiMEWozop6sYwbE+Vji5DK0LrcssQI7gJUNboY4w8KIf9L6pcLT0AXazfEZd4Eu8qffeNIry
aFP6mZ6dSrOx7PqZGWWaMAigOSjxaUtWpO+jktPnEuQBFEFuVWS1tRKfrXsI6tdS0t2h+ci2ga6D
G5y6YBknjnxRReTI44PU12qQNK/yLCK6ylrkWnNm3ksimf2KSdMqkIJqlRQFC6al2plbqxYtMqKd
s5epD+j0FpqWrXU5U3c2+Z1+LZsPWWP0XPmylW+jppW24aCOvpEi0k+Z8CySgpeFRV2+9GqeY3Vi
W/CKSszENKJmjp8T+AEKpsyatWQ04o0ErHIrD0bwUtFB4RloVJqzSOVZX04Kuh+XzkoNz1HM0eyH
OkVgImvVSsLdtsSjkkLhCUtlhadJXOaBEuwmJexXluSop0kuZn8oZ2VpheLOKqdpaWWm4iNTbXZ9
iR4Gm6i6Z4isHsI0sc4jrcZ+IOKx9WfUai9aKXW7jMbncoSuSDKPrb5JlWh2ET2aK1SNCnLk2maE
NllM1hRWG7czuoyWcFSMnqpr1O/c8EvjPAsMZ9TRtRpcahNQjnzUgt2gT/qC8jrdWJHWQtlLdWcv
xJQsAiMwrsspTG9FGKabAtOhvsjZ02wQkwPD7VTMpxOcjwy5xi4aygEZlJKuhQLswQhJ+Kr6WBxk
stUDFJp19YgZiLhVCoKicy4Y/hRiKyTJMNhIGuG4lRiBWhcIrx1jlSoNgzAXtZHzMxv5fzqO/0Lo
/vcdx66JxXMRP39ye59f9KPvKOnfiOSBhHLuECMhJKLsz8aj9Y3WomxBEEGCIX+Eaf70e6vWN8Qr
FDw6aenYDMw/7d6K/g1R5Tn2XrXIpOUf/6Tx+BlYQKNRge2h2zYKSA1cgfql7aiawilJ1nuK7YG7
2hph1EKZ+w1D5Iuf/MdBiHAmzY9mKu36z81xPc8ttCTh02Cn0bqYhIMER5K2cjX8DuH6H9/Ombus
qaZjA6r9fKTQmJ3MmZxHZcoIxFAGp78SU0EL4pcP+T8MHv56GB4C0KLgaqoQ650vh5mdYkzM2nhg
P4fVopDz7qackH3/5rydz8svQwXOG4dxYD3oZOGSHv/1w4nt2LZr7WGmN+YmRqDdh3aCqonHxMKJ
JLEMLKtap8WU/4aV/58ObGgkxmu0RgClfplmpFyAjLTkB+rPYKEpuYhdMDD0MdK68800VxfVZCbH
SYrr3wBgPrfBz9cjwfHniQ40A4uJPdf9r6iQMi5JA1Dmh1oNUbKNqBkCbzBbVlIejpK8FlqBNtoc
AyJLSwM9s1/aFZuvv/98/3rBnqkIKr8MF61Kzvzn38Kc4iqbK/WhSyLdp799U1cSwgIk9v/4QIRc
GlD0GTCYpJB9+YQR/kTsULQH/Kf1MuiM2scaE3pM+sPN378lcrG/Xk3gIUALg2eyLBPKxBcAYmFK
0iDX0XGetDDzJvrfaDyCkfvELqscW/eQKiT7pMTZq+wTtpYTsiORzRyRVzuZ9AHQUKANa8UQjYvi
XIcEFuout2tM7TknxpVBqSKaAq06Ur+FOY9p6ZPyQc3TT7Nqu2oTY+qVZDxxCBgKbIH2R+XUzHmE
VTtolVdbJV8IM9scOa5O00JlkpyGwpX0sM/JOsTtvZJMTWt3gabMB9uYu308z9MIcT0lYWmou+rZ
znVNP7QSHcxL25Gie+r22cIqM8rlGsOTg0f6o1YlM7VndTS7Gl/2QAbEjDQMY5at6NdmXyCxoFN3
XnUnFOpe/lFKy1levjGoSgw/k5Os3wS62txMyCkc16wabEFZmkvWuorDdlMFVSR7M3p07D4fnQGD
hNB1GIYA5YYuYJ5LLubU31hyOmu7uTDRpORp3D9FUhG9NXJh2G7QxCoNDCT9dDPoEMvhS4dg42ru
DUkc+4+2xzg2thl5ijlKnNiVLCURGjihajRIMEif2yUm64x0ifCvZduC06Vo2Q3Qxq7n9BT87LTk
UpY5dF7w9FC/gEOsGtoyejUU2A7Zz9IofKwq8q20S3XWP6QKg5G3V4ncMO2EfgD3xrweSqcU4wp1
dINZVOtIjNjlSpPW8hLFZq/SykmNqDJsPEOMQOio5pM1C/smz8I6JGJSmuWAZK7QivnwPciJEexi
CW1QpukLKMpWfR/0vdbp9EGsrgrdrC6pBjZY72x2mx0JXeImG6c5HRG85M33udG6s1tPNmskKjTm
q2Dfa2HRTSdDpTMgYx+utCZZmclknDVwUNKK4raNmqTEcx5AyDLcsq4QlOkah4rdPEZluHHqFiV7
Bz4wP0aOnMq7vg9MeYWfu/k+TOVAq1Nr7AP45bDalEpu32tNDxlU6Gb2nmSlGn6vRsJuj+05NNZt
akzgF2rYSxcMBuJgRYtUiu4mO1JrT7FJyVpZzZjPp6A0+kuWBSO8GKtQIn6gLpLHsRSJteob2TaY
MuizwslQh7G8j1SaDqtoNm1tL0yMXCiinQblnIHb2WV3ryQ7BbXLg5nST3DzuS1iX5mho3hCcQp1
JaGprl7CKB0xe4XaOCNToFziRkK0Tw2P+D18GALkWWhZ0SrcToPotRsUiEFwEYsOlY89gYx5SFC4
azeTmcvRm5MjcHs988UQrGT5pCg4m7pcLXHLKQ5y0JHbHT2BXJsgDgJC6AXeeTTMGlZTMQRsvFvQ
a7fpHDf4qeImQrI0aWVhgG8oz2wHSVZUYy+1IWqGKAp1j3hO8zTZFTGM9AixEhRDn122hknzXUGH
7CAiUdmKK1KvI0dOWrPCAlup+wGzODk4SpNdKlSMp67Bq0c3vw0dEiaqeFzobO4Rkhmx8r2rOaHL
Nk4i2yvaXiftAk/XtKCTyzQlH/rokPNkaT2oiGm8qmJCR9wYsV26UkczuAypme9a5mRE/BUGt0tM
XwR9R26yDOG0RatWIHy8CZjr3JYSHoiFHuZokJxyboZln5ixuVQlxnmuSqxxQeJiE9ERt+LHdhrw
GTRRMp4UPTI0j8I3jdERBSic4iLs6ZQWRn4xaKhsaK3Fxl2BVvHJFh2qUyOVgkcZxedrl8n9DdU4
ujYrUpP3SGda7EVt3D6ZkiwfqhpHA/ORGDBt1wkZOR4W5kdqj7yhc5uA+qU4kgzXUkrnyXCKGNmc
3hQ7tGDC9BibtPftAL9mso38JVKHCuhcU9QvxA9KI4ZNmDHVWJTxKjLV4ViMCpavVNLlbmnTDesX
iTbHL4aVG+gipwwbXKc9J7k0ml5vM7jysKTE1wqW86doVPTbTpaGV55QOGbpWDvgMcWgQIyxGjX1
KrAgS2gYM/igObK+j+Foz+7MYTq6DvBfFpVMBxsNu1NIyAg7+WpWdYrFXjSIcSv2iviujTlLMUgF
irTkTTNIz2cnFZAulCzHl3l20iRFjrko71QqyCIBxozENx2ONLoGzB6qOZ0mQ1e/k1Qt9q3U4wbg
ExjocsYA04q0U7MDt05wLOE31QtTt4OZ9M15hNUi1Va+gCcZde7MKum4JaPjV43WTerp/RiDiZjT
8HVKLGarwok0mlaTxLNQxXDAsGIyymOGtQBr9jxUL81gtCiSlJ7PRTRT/mzaTU0+pck2Y0lmHPpj
tYbk688yhgN8F7B8Vnx3g9bRbvvUT/Oy20dMMQnHjdsiWdZSkD5wyxTKaggKpvhq0BKj0tAYTrGU
V8aV9tGX/NgX/U/p+i+irlCtYBEFN2g7BvxhNtv/vXjmtojF+9sf1+JZvLd/HGIq0T8uOvzL3PR/
IAt5Lt7aX4vc//jjfxa91lk3w0aeSF37vI/WKaB+qG0U0/x23mhY57qCje852f3fNa/9TVVsalET
VxImuHPV8VNsI8nfEIRCG4GrZ6gUq1RF/6TqVT4XcOh/HDbDsqaYMi0wx9Kp138tM9SuzUNmneFj
3VeFyxjJuFLw0lftvJPq+h3lsF/O8zX7s2mV2jqoKFg2NgT+OFEGjNja2y+n+j8UlOeC4s9K7+fv
Y/P2bZU8d/ksQfr19xkwskrT1IO/Sat6KaEIxl/LH6kSxWeJNXrOTr7/+2N+Uc9xCoHcIDnSLVPh
rH8g6n49aIs1T6KEO6/G0s5QGj/Ph+YO1EvNHR1lflOPLJh1jrigiO7MVvlNefu51tMdUp3x2IL6
BhXNlPPcNPn1+HlUIH9tRvtqhrTsQNeJaqAnOhtwU9rIVKWMUbTjpMrzb2qhvx7YoNbiIoNuh91Z
+VLesWYzzHQ07Uo1JQXnX8pGKCZ8Qwv6a6cd8AKZ14ZSrWtIFb8552dO3y+fNFcwHzC5aXzOGpX9
R2Pn1zcNBMoo8ibKL1M3dQHHuYfD02aTe5YXrno32BtHx4eyvoZvtzE38crcNDtzYx2Zii5wAHiO
D62Avz9/X7Vu1sVauKdmLfhXx1c3AGNcZvd842vvvZ6g8a3lx2bn+PrC4j8nL8PjdMp282q8HK+M
Q7jB+HKcj+HeuR0vhxOr+XRSN8BmPOFaHuNbv/FfT/zQ11dmmz6zlwXnyYsXl8ai82xfWgYeFTr/
prm4ZvxmQfGxKn151S+bZf492dS+WAyes3bWDKtX5RrzE0bV+U0+0uu8wnh9Ie3ynelbe/xFa3k1
bQev9gFi8NOUTfPx823f2LCquM56PulHbXP+SbBuvO/rXel2ru0xK+PXcBb1ut6168y7xnLm2R5e
/FXgGRvzGK1AxKwZzP3mGra+tAp+fJ7UDYQX8jzjevp8EUM8FEFtSNnlcnFxw4ZpV3vlKrzsX+LR
YyYR2a5T+TlGmd1Myg0OFB9pt5st5zXUvhXf6jPjXL6vjlscJG7jXQMvW2O58iaXv/ARFi1AvXkQ
APg7/n+YFG9wL89OQ3cQbnHrnArKIL5e4GpbMJr2zq9dr//+wtXPLa0/n1Af162GzFU2FUJCzo/0
z++z0inwmSbll2PmhJ5mDDYyizrZOGWxGhDALcopQYgQ2i9CFvX+xx95tI26PNp8fMXO85H9Zbuq
81iw3yk7H21u7yljpXt2XzJCNRU8TIGC1F4dy+3HH0oiXiO1ChHnc4eeR/DYang0cBvpO6GAYSoS
HG+8ga0Ttj//IIITsCy7Y6LY/v13H99Xj539myvA+Pw0+TgzdOccB+orz2/T+nJmgplm4BQ3ySXS
nC16nL1eRFeJiPaYCZEkXSuBsbBiNNWScsBFds1QeAk/pg8df0Zmqc7bRH4LIw2/1HDDxOG5LJ1L
pJZbJXV2XS7uGfN6GLgyt3iJ9eGxFZghGakxkF/GTXd0SnMVK3e2MuOB15yTbiuruhqp7edoZWrx
IujG/SjSZaLHPkN1v4wujLRDI1D5QYg5AJG0MPs1bCPfkeWFrosdVcyFlqEKrbMrrSiuB1Fu8WX8
pvv1ZQX6OHU24GxTtzh1PHC/9FFR/HX0t/PoUk5Zaqhd2TSiKBjk77Kw2h0uRsU44cpZjiGqrb+/
or+0w/jE+MBYAS0GNsTG00b/tPrYeEOnEc+Jbxhs1CEzsdlnY+sCWpx9owXXRJKHT26j9ZsL5sv1
ct6VsfYpVMcygRN0oj4f2Bgaux0HY75IWvU9zZ3Gjfo6h8KrXgRha7gJ2V/u7FB9OUmrrP7+Xf81
BAv+scLYj9sY2Tz7w89Hr/QuoO1hyDe1kqrrCTRnktvpju6N7MqBhBnnLJATZ4toVW7iOe4OqVEu
mQfvItruB1MvnnV9Bkol0CqEY/VaJVV7k1tN8ps4n8/nCUn/x2+KeAqou4LK+sueqLDluMzYP9x0
SvwIVcHwchnTUKxZO9CXj11KRyam8s1mmB1/f5b0z091ZPwWp0ZnNMlFSYf/KylbGfLGVkVXXiKH
XkAyDRi8zZvlIraqHHoK6WWdGuqbPJ3bYx5DW8yt4nYC6rJjSBq75/pqT/LCOmwiset1BWd7MVwy
u29WTZPi6zx/aZZRDSFqYA46gWKBYnvbhXl21Az5AmFIcmmJKrjVxXFGr7lPwq1jRT0Wo6jxoooY
pQSgBDRZI/Haoei3c1FgqytaJDthcIRxh4N30m4/zsw/Kpduypz//e/za17LampiWnIfWvc/v7qo
3otr0by/i8Nz9fU7P70QlfzPg58xyp++8AsRi+mye2+mq/e2y34cBIH9+Tv/X//jH+8fP+Vmqt7/
z79ey66gGL16D9nO/VrM0BD85Qo5//yfrzs+57zu/r0Vf7jPRfqX1/woeGA6M7pgWkF7kd07PpB/
1zsa879z5cLlC0hZ50L+r3oH3DOxWwrifdXUFFs7Lyw/6x1N+QYEXyFxAleCBYD5HxGdaeJxU/+5
eFsqocrnnT77fFZw1DPny/0XLLmZ9loVxTZrLZqRPtDvhGZ2J5pWEGnRUa3Neh5Q32ItNgjR2qHK
OamA/5ZFLltYqHTsBzYdPhdLHgK/sx5XQm/k4Kg9laY+rsc4Qdysj6qOABzrLpfyrpc7eRmjIHPb
DMBkK8bYV1taBFXKWKAriIB1zt5NCtddM4Et0dS6NJZaJKQjcKo7XA1sL/tYWoreTL5DV1AuVBw2
96k0KSd4UBItaLM5dUMsby0AqnujFxCdS/YUdLWo6e6Z3LdYKBdRf5xwbIEytbsDiCffMsU2cfr3
WuMFUWddYW6T4InMb5qKtdbMmTVowwRsuXlS4we1i6/NyNpHRoPEN18ZU7vRo036HCgqqqzxZJTF
M96jp2KuX5qm2JZq52eWs0NPty8tQBNDdUL2c1LC4pQXEql72rymEXQzYnwERbAyA3+wToWdXEdN
hccO7A984SN6ID/E3l1P+MnBHEFlPQ32QxJbCy0OvAZ7oD06e7Md9/0A8qvAUGqW0lMtzM5F4nop
2vDamVB4ggB4EmN9ZYj8HtUVjRdrx5DnMS3n+6HN2HSJ1VS2t0av+iE51cBZLqcQBTHNYg+HpYWQ
87HNQUBqXCRScNHD7SNFhE2oTGDlPqzfabcvyjrZp3V5pZaYwqs83FklKkvmhx4AKmpMg98ktg+R
kn+vYRMxMKDWc45VgwCmtS8QwiyB2y9ma0rWzDo3c2JgnksXIrlwmEHaykUXGj7knuc8LXB5zUhd
LyUVNnOU+tO8S2kVhcraUE9d0S6kBurpY19s7Gi8w56NcE8jA3GSrnNZfa4wA6fahU6P05v1ZuU4
2aqVWGEkSzxImbRspHnZhuWtEdyU2krXs6tGgZTajStI3ytJ8pIoPmGUBy6uA61LYCGqR01QvfX2
US3sZV3eze09gI+N3jRPs0WbMDdwxKd+GZqHqZ+3oDKe4iY8RUG6GuXsYkId5+olR6pN2qQQAGgF
b6T0qe2VbVBBvEaOjmHBGyeuThrRbm8jYVcPLPbh0UYDl1fRk6E+cwXtZqiNiOQeU/Uxsa8UuKkZ
lkJkI5hDh+8xNYucDtdFD1cE7m8I6EketY1VPMA9Ud3CNFBeS75dib02OCCrq1scGfRFgZZYh1Yz
kDghMlWunK6/Byaw1IeDjUrT2DGbr9zBmlbONELPS3eNeWdLyZbB31JLW1+fzjWgBrlA+G0bPjlZ
xpykCC6nbLi2zjdfZDs3Sr+uuyu9fs9phmpQkLCiF0ZC3GxPfGjtDvbGbOqlLbd7rUwIjHMOpQmC
KF03mBWGBO9xHHn1COUUnbOg92pq+QUjrIfMMtaTGtxaBUj1qtpL6Jw8RXIu+wrQlHnZhzWnQV2V
TrhRh9AfZqIczkaPft0arW9ET5NunFoBtzpss9UwyneQ0o6aI9+z5XpVbBgUwCz9uWhKF0rrWB/A
HsLNKVCHtzRMmdrr4Rbuh95Ld63Q2U3AJAAUYrtodG5lpOWaA+hH6ugDtfTvEaEAaGCIMiovqN9W
ozljcLCWYJhqLt9Gpn5O+ztVxgvdNMH3iL6vI8+BJ8p05yTpptMSywW9vKuK4q2SNbr8fQBzGlKD
rOrbZu7R0g7XZ+QOdCel92VFZyoA5/PeLsAV2HL1RCZLs9ejpDqA2cPZbMk7x3AuNGne11PIvHaQ
kh3ODPuiC7hbLUuLVnqcvEVdf4GADuwGNYzddskuYMtvmDEbOEXh4rDWOS+lTW7RvFDUx7SYrwWE
Z/gsR7jc0a6OyCsVopDXhFP3e1GpGPMnPT/qrDxXDCDV0zBpylGVH+DNGm2Q0dVRF0Mie2F8G4Vm
vKhawFqtqBWAXdaydQ6DEz9nWeOQv5LPW1UZUjds14E1XeL0RT83lbdSPvtpVq0Y6IpdsZJS27hI
ihSIL6AE60wuaRuKOzUYgA/KtDiARpKVUPrQ0e955mcgyK/VYDF3JlpjGZRsYj/UUX8L2JXeeWPd
NjEcq4EPK7XSadHV3T4vTngyMsjjgU6ZrfRem4/bXi3fhr5/nTvtJmr6XZEMNThp/NaFfKFjH0Cm
Jj9UZhU8V43VIWFFBhdzd4xbYMTc5i49r8IrwW15EQPTReb0iSsKbpCha+4blMkec9LRHRTTl+Xk
XjZHsZG0JNzYyoij99lSo4cBrzVwpJE5aZ5DzWD7y5RCepNT1c+Rfsc44JyiHhZpSCNvwoPkIpc8
FujeFQcxu5khuu3nB7nTvksT3VQGlK0rEjp+hhYGrskkFP2RvldkbZ9mAePD4CkdAvw90bEvnIdB
H54HNICIZZaaLt6icVOrV2E5sA92pL1gUYIuqWPgkWXwSTAjtgNxOy50lng1lDD3CSzI91j1YMDj
aVpI46Dx+M6utYwNNWJfILZZe2ygYa/01kCTcT5jmWzB7MPUuywzpTuIyOaensQdcQjagulesM+Z
sLuWboX7OErR4rJ+99gqH4wgY4HX6/4dxLi1tAuuhhG9xCJj+u2mWLG3loje4L8HbKfmvWmB7DDn
c7a7gommCIx0H7VmSpzfJK9iXRFLu+lwo7RgESZsj2HXrNUzD6ZTOMu2xW5ppn4zz1JhR29Xg1ms
QB5ontw9VONjHev70IBjkjvgkyyo81oob9leGDyn7Bscexdt1myQn3iaPKybVrgl03JX0+VjmL44
pQM3GGG2rxrTEcnYdT2RrTBIIPnlVLokhS30NcIg5LTYTkqysCPgEj0UyWWlFdc1CNu5SBQebAIb
YtJUW9PANV6IpJk9IWnWsaI2Pgh7zE42qCiibCAleolw9GWpTAWkYwSpjratZOPSDid7M0QwFYHL
LLV4DZxIupqpKm8dS52wiYDEoKjFubQI9TDwR7zXi6EWOR2orAV0r90z/bJ8qCXf/1deOkDLevI0
KDCvpV6QjZSPri0Jw62lblNLJpe1Ti5INR3URn2J23yh9upbx0ZTrwL4oMWPWv0f1VoHMjbKtvwu
vhZRn4qv/9/KLcWiQvnvR1GEAL83v5ZaH9//o9RSiM9xTNM8y+JUuvcyVdOP0ZL8TaH8ohHLuAtL
tkZP6b9qLVX7hjxGYeJhn6UaHwOfn7WWonxj4EQriJkT1dEZIvDFuP13Rm5s/59rLY1WBVOlsyqQ
FgKl+pdai4fuFIesAUFI5PEuT+YSN4Q8p4SlogB6UzEvUbB34CnXUjUB7ivbWshbDWOHtGJyQDxL
lPYTmhzJ6dGAm6jl3iJ7imu2/pp0lHHgpqsgqYp5oWOcvc8qGwT6aI7FK4jy6KUdEwQnolBsFwNt
hZGprbUtZVsZvgzoQMK9pCrzlv5GuaKxDZSqgGm5Q1ctZ8tAyblhFk7eWLNBOzBNHFy3etUcJtEQ
eIAuXdxyZ5q9iynrXKYkRT3TyIzSHEJcEc3fJ4yT1t7sJwUcZZpUa4ilVuJXtmOF/gjma4DGA9OI
Vj+c8QZtOM/p9wKbTF0sOyfrdVQZXYkFgEF14ehrxEFCA7IbjAEyBHUqAV1MmnY0KQIVL+g75A5u
bkYpWR19o/EglozgrcN5jd1kwhJQT0FBNCJrJXp8uCgoCu3+arJCqgVk6Ogm5G6ITmkHEn8BW4mi
rdSJzBjVmkWq6uIgWAj5bJQN8BcvmqRSrypm3ktU3PoOvU8Qe2LKHiaFR5iLWzs5QpCxZU9D5/Ja
9nqKSXQsIoZLlYZGPHWA1TRqv8iB/j3lGq4IgkocoJFKGecBeJim2QQgqHLoWyqGl2iSWbvQDOhH
yLJtBbyWZupCT7pHZRioEnp7vmjVCJrdhPAqLlVt2WClvIorvXrVVVw+SIsGKkks9w+TUKI1rmqn
WOSjNd/N0E3f0Mw4Ckj6wTxD0uRzI1APlc5TkiD1bXJgrnOt63EyS2U5B2skIZwrli1wb5oGGvAm
6wXqKALYrA7kZDOm+5yF2aarzeOc9cnAUAmXOzRb7XlA5+Ao0JScdj6iq0knyM2CJn8To+07SuqM
34L7IgWB3OrlzTwZyU6vcYYZqbnvy/EwA0brSma3TtWV7hTUmRtl8Sbs4XEX8OHcJja6hVw7rNR2
t8/aQUb0khUviYFYr2nIiQ9DgqaxJ4TuaNmvQ1PVC21kG+7U1K4KnN51Osz2siGFIFQh40dRBk80
HEH0RNKdyOS7FKLAqtRFu5yHFNveVGUrmT3cWDkLZYjB+vGe1xM7SLW17ggN98uCZYpVmja3wc6T
JdKV5Gb0wWm9tWPxACX+BSjDLi7B1YxmSE2l2++wst4kSqTEDk4SSsrroqEvow9ze45Q4N4HvRVU
qrrQJiBBsKQzepbWG4ktFA1ToLjIZ0JEs/IiNap6ZXfKxVyPiRcFUuuVIxO5WQzxS8/njWXIWZk5
88C25qIZDMiSZXgvYIs6Tvik19b1kMAQHeLsyTFEsKj13F70Unes8Kk/Vgw2VdWmbu+1daIk1DBd
s50tWMqiki7CKFhjHb0/GzzdPKSLjIt28Frow7cQwMwrqrFboxoepVxcoLZEliR2chJmJD11IFnL
/Janek3ZIsrvmNokjBgwK9XY4GExWiOzw8q8SgZ0Ohl7QYykI+OisB5IwOt6r4G66atzjhwmLkDF
YSA7i3OIQgHfq2L+yuKlbQJjLVSQV5ifnpDx9cvEMN/spEkP9Syzm3WaU1j0xAj0CKmUwHT2iNA4
IxZxZJPR2ke5MBuv6oyrplUgXsnLpKTeciI9vRSOWENAFK5WGhsAAH4yBo+Rqb8UTp15FS4f3GDj
vRgxYOcjnm3sJYZvam10QCDl1algXmHKNEd6dJm4OxYdIsszUA7RbqwdtNhpdmGtJtvOktKzMqtC
r93v7LS9trr2VAHtPKZVHC06a35F/n2VK0a9NXHYroCLPmRZmF83BBN72TDSUJJBE8RCVdfQGtaq
0o9Hu8kAelkkjlfMimKNUd+o+0LNS79NpeQxHrRVo4cv+dDpEKX1iyxnNkgrvQQ8mftJrTgQxGJ7
EYm+WjMMuW3H7i2H05Wm8Y5SAdL/1GFz1B5bWyLtaQ6k4ygm5LIxDj4hga+PCYyJ1fFWID1cMmTB
aTQfzt6veshWFix7T8FUPqem5UbcUfgaMMnp+irtFKbKUbsUZd97CDlXpeEssgl2tqilU9+R1iLn
2wn0oabUm3aWpU1f6Jc83/KjNfOehY1QL4nJQjCM6m0qxltDLr6r7bQ1GRZNhBstxrLc9/HkrBpM
CMu5kC5RytHvcBru9VHa5GTUVX0rXiLgo0QEEdRbDhDMVPr45OlYXjTXr2U5nfIMKmxYiVcr1Cd2
0nGx05tYQkF2xtC26jKVw6u5c7SF1Zpwv5w3aZwvhMj0yzIxtuZgHWZaETO928DOi//L3nksyY20
WfZdZj1ogxbbQMjUSaZgcgNjUkALd7jDATx9HyRrUcU2q996OzabsjKqyIgAHO7fvfdc4BIYiykn
cxuWu84OlEBls+sn1XMxwkeGQgwGZLL5BhLcf0evXyEO95Ft9d9nGL7Q9YvIgyBRqNV58Qv6eVBY
FYg+3BRcU8exVwKasSdXQliNch3ZHQAawOHw8sjTwx50Tbk9x0zcxNFTTNmZuVEtIrKbEDcMiIPp
oAwfXWLViTjaFk+c/pfr6KhvL4Ilw10PGh4Vbt2MDionLYvcVPuKH3Zk5+SOxr0uHZOvX31bqJlW
KdnNiKGzXSeNe/Jo1QuqU+b17tydEPhmaivysTsn0p/cZ748l3nDklv2lb0UycNMyPBxHEv7Xdjc
R/uBZ4XL+RXK2PxZRkHdB+cIMoy7a9stz4yROg9ea0P7EKeqmqIfTJpcQ49gLArXOvSWZ2x18as+
HxnBzVFgHcIVNNewt2x/yMlJL1hW9nHfP9tOS9XufQlhZHQuOq7tt7lrzKT2RaUIT/LgC9xupWdv
0b4v5puqMjGHuawUhf+JcAN07DLg/FLXgDyrExDOrUfIyykQgFYC5SNFJmzQtsDJLZhRbS3cEeZc
0JJHpWIs3sgjaweHJCuGiEKa3oPlSyCQsR+Mzw1ZUq88aO444ElYJhn+R3aE7K4fl3ZZotQbKX2e
VV4BHE5i9LrOkV8VD4Ly2aF1NPo8o+wzXXD9oUfW5kI9sIV6kJaueJ785qtkUuW3xWh55K9xK5uI
x85qChLyFWUBG5oFEyeWCrfBMrrrPggu+PCX8sHU8ay+qB5L7YUenznbF4JtWTrPfOi+T+3WnjPr
vD5BBfDDIydAU91zdGyW+FDSFxgdAQ5N+I9IeJ5q0xJtQJyu5teudcdPWRswEM/HEM8U3KXGBaGW
CP+umCBIExxeSnPq5gamv4LvMV55jRWeafsTNC9kdmVze1PtUbBlbumCSniAMghp8aFlCYT9gh3N
nju9bfeDl2zNZFbo4mPYCbQ90VZoNIAl7omAAwTIIPk3FyKVrv9SGKUzDM3ANBg0r2NygMrU93xo
E4f03MNZanoy32JZqfOTVii/IEvBD58LQpJx3Vy1ygV6TsUa9OBhfYWdObwRfNTs1TyynUl5mMfA
PZm6ymCuWfkI6bbVexgrsNAhJ6ScDqybOYn6SxjW/k09aXNe/dlcrDESn/qG1Q4+gA4gTpi94uO+
Ctc1orgpds9RQ3WEHbNs8S6tQ1LQsRnJEGsL3Qs1GlXGc2zN6+u40filsmbk0B/2TyPThHQkkpyS
Y/FvLbhAULAjShYLq3qp5si+sXQuf3WLYJcYscf/2UBH+SUHAio4SlzrHfJLy8iNu/yOls7q4LSE
/8H9r3tRo6oenT7W7HvomCiitjrW3mi/L0G5AQJZRs4VAKFdK9TdNiHdnivvQxzGOyRNAC20SD8I
J6zfObMWBwIi9ICQZT/Pcw/NceRZeZGlPR+hJ79bfWAusm6XcyDBLKQM1Ig/6Bmifc7CaOV1eMlj
3z4uYopT7XZfeOw0Kcyl4QvFNLQx1bi42yErXmDS0CHfqOtEQ5nziKpQbjBwPIl06BwTZoDEaSa4
OAlQq71ckJQKjlAo06F/ngUeUVgmx62Y6tEYgWo1tTc5aATOZIAP65hneQ2tK3XaiMaFpk3cvcvo
7Xku9XNmUMcqm+5UCBJHP4/ojAJ3cMgH27lycrorK1GW31u5HWSjtqfDwql3jmZgRJll81nkkrOj
8RlH+tPwyjthi7ogM5z6dqInjgMljWfOemeY1F50JiPe+ERZmLvMe94JXpf/ver9/+ok5l+F749J
zB/h1s0C99csxqewOMLm69mJh5HWxvz2exazNRljycDmEm1ml8DBXfOXzdfxUMTxX26AnBCU1ebr
+GsUA6QvAsRHthXMBAE1/tb/YhQTflh4/iZ7ezauHmwcEMYCx/6fYcKoGV2OyBlngaoc5tNiw/Tc
eQyDk8va2EvMmSXv8L1PZV3cahUpbhRF19mFU15ccx4IuzCd3VA+RbqjE2yoTW7uE0DnOXtvwBQl
81dhx7TaOh0dC75LGB7mKGktGGZQjwm+EyQqj7WLPeYcLT5y5mBXPUz2jhNpuuS9BfGqtFkRW4Wu
vetD6IMklLbc+mw5WN7wDnAjjPAvFHjW2rv1g8L6ulplyKZNs0NnKxotMDs4ntVV6VX02ZHfS7uw
hSLbt35mUGZq1n1wX5vwZKkCYZuH2kq1q8sq45kqkfuFib+g4jjCVahKhqNHb6Jl7RDa5QDFiEHs
cvY7v/kCQMy98wu/dw6UleT3clXJt4LK6y99ruIftGUgXY1LoEskDpz+5Ge0E37JXF7yNXcgguBc
MXN7u0AOaEFN1MCGux6i2h5fkh/TKtkt/WdvrUKAqsNq3EMdrclIPWsUrzBYC6ITFXPjlx64sPMZ
RA6lTEFFjVUSZvFmP7AaNkjlqNcrrAdivAcrZDcb9DDGeBi6NQqlNzPaHs38pYPPpI8iiQvDiXDu
spe+qCY4vQQHKUVkRQeAFAoKsUQ5Iu8TJ6bkS8TRdxp1Ecdtshovpg3UG7BGKzg4DZkOjM2DwKXT
xd9H4HGSTWrJ1osFj/4kNne9v+vItaDCxbnEbQfaBTVXL8FRMixb0tqH/7CjuXAi6aNbVtwZ2h94
vTGcJ0Y5ejyD87Z+FJNVcv43ZXkNU7b4ZKly/OX4/rMinlbvitGx3ZTy92FAao/Lz9owgeADIm3a
NA51ntYqJYaH1fVeAdcQAK196o9IfgTBJ+1PAOqnStv0QhYEYndTA1OKE4QZiYjM7fxl7uBZprPQ
3XdXWaVMY085LTHKYH0UTRjwszkOXU6u1xNQabqJMz0yqfxZuG32PTNwqCPPd95LuP0UKOcbO0dT
FDHtwwntg/+W5mvMnY82rW3cU5md4XHgeOVhwYIX+c23guF+8gIIxQzrcD3WUx+rvY0wlwCMEv3K
9KOs+itXSY95ie32ZZoHI/EWOyPSg9AGzPZLU+fZ99aA/DwNbe9210Gs8y36BZ/sc5e71F3TPURI
ZlJu/eBUgfspW4b6xrFWhiCFrO0flOq465HnNH0X44TSRzgvfFShSr70UdSwvRucqLyQYaR/sjBN
ey84ctFM3biZzy1HzVSaqDj/yXHShvwkRWzzm2Z101HEyP0BXSw5o4q5eTZFTlTNc4tVP1d9k7+B
aOH7SZqq9MkfOTFxz4V8KehsWuh2TTij0BReLFiknFzcJnHVPtsur3bIomp5WUmFFfdTCziP6zDU
9SfqIyTZb9sK4fex7Tr7biHMacvDq0Muw7k5BJUh36lxyed7IJwtNxSuBaYnpQ//Jsla9qy1xt23
sxK9JSc7Z9vTTlWBMQi2i97lcAB5dwnxNlSyfuJY1IDuHi3X89GGCeMCeYuHbB9LLwuPS2RNb5aN
E6X1hat3xlgDVnWy4mwm5xK+P63BG9Rd52rehRyL7xsQQu9jDN1jmPPNsJgEnWLwNszDfgx97xMX
LGUNVBI0CZhnnxFquTCB25f4R+39wA2H391jPpZmPszUdAnjyhyiaBiK+6ywC7ZruiYLRo3Op1K0
E5nAbNXHzhWsyQK3JXUWjQWXH8xhewvwueuvSTCCxxRLhZBG2RvGKtq5qvbIpkol4IraDh6D4KLQ
ZT5DhRJJ9Il8XoZJYgjhrAL7dmwu67l8K0vq5FI5djbhAG61Jx9iOoVKnHKvstZ1xkOdx0wWciQq
6rKG1Wb0bDOU2y3CRYJUTNoYgDoNjYENDXYjsTC3faFxiObHSNkB5iP+s6T2bA8vdGYnVooAueUk
SxsSXNO1wVuhNuI8HbvlXobVSvUZTQ7gF6LI/wFu2hY7nvXVWxwwKu8uvhkDY14yIqAuLd6FdH4Y
1XZ3et10T6SJ6BKMdTudMmLPv6rZbe6COQyeXShsb4125ffCYi1MF6CcP5xRW9lu6W37Ze4rdpZw
Z/tfPuVkp3mNesoe1vUrKCp9m2QOc5Mi671kN4hK9nuOA8zUSgJzn9CqndcwoN0NJ2dPsQuUy+hL
JjzT70BwrJ9qtuK/aktNV4hMJY6LkhYe01RkTIspSu59F0DSDtl5U1IlRco7ovZ0Iqpici6Bjrhm
tKkhNK3cNDRsaTN52/EyfKoZODDolFuyrsl8RRS9yiFD+rMkfDcFtX1bgA79Ps74D0gbDp6fBg0H
VVKi25h8/BiZM85gfG7lsVlqmgo+xut+PZXeN8QGBGvCfYrpLmP7dn5Y1zZgJA9qUcc3eeJM9U2Y
WxONNCygWfcUNlBlMAVVPtdADRTkDJFHMvtP8tYmtWEFjf1IKV/spJEvm3YPJBQxAal2ALor4gZF
t0DZidbK+U4NtTE/nIWp2k3fZA2dcB8iBzkCBI/F1Jm3/c0FmX0pvPe8sSqD+Ly0VO46IazFPW1a
CDDrrOzsMgJIKl5BrVv+YYSKXj2pZeo2VnzFVDQrDV4P2uEJp6VUtqElJB+CUbHCavrKqGSkifdD
VOp/K0zTb72p/60+yQ8pStQsY0AAAGScwFxsetVEvk6ZXRBTfnGDap8tvxRuj/oOPxCcTeW1sbwl
6trL2+xDMyto1EVAa9lbIKdR14S2VphBR9cwiWgpp76mz29czAP5ey8tlI1CgdXiqwtaldL4zg/q
Fjoz5znTvjczL8o9/4eelW6u8g99MApw+KTbyMU6dR8aYvahJwKJX6Nzg3wUHsWH8MhligjprWHp
vIAccstTLiK2wlzIwfwcT1WH4hYEhulgheQVvYEVc77MmTW7pxYG8S9bE9+i6rgiw9zk0IN3bYZL
hBYVLua9msAuH2MxRercNbKm5dpdap0u9lRSBy8roe4rFp7muqhc/dNiG30bQ/D4GnWLHR0dUE3l
0ZF0yp68eEqWg+nKzqVTycEY0wdhHuwZEmzsU3ocN4eA5R0W7dj0t4VBjpzJG2vSyPKcZRez1aZ4
ZYjEO2sC7djBNMZc6hRE+HjpDOYkFWlucyduqAPy2XYIdms6Z4qawWw6hFhy8SbaNTv4hB7DHegI
4R3AsOGJ67uiBmzhRLA+y2VSzYkNgr9JmDMjkiwBarAbeG4++0mJBY5bVTyhD5XFUaNh0ptqjD/S
8gK49kAFd7WpiMWvzgXMmjZTqNtdMvvLtWIsLHYjW2q17+ltyHe9HJG5RhGahObnNoyvnCLnI5aR
XbxaDqWuKeTT2k4xOAKm7AJi5btJwMJ88LTM9aUL+nJme7vo/to3jSDnVWCpTVeMV0xATT9wqO+q
1d9NWtfdrYBTy+AFoKl7XSc9Ve25J63iMOloIijRO8Ziasm3gMYQ1sHBB39GBzv/WIOYKgqcZz5G
9x09BZ1OGTsuEXasghm9PSbm+2St1NugGvc/84HUNNzRTlTvQzP4C77H3OJwsYzlsEJ6dcZ+TUUf
TbFmrqpCSbh/UnqmlzKIBmc6cuxI6E2IgtwNmH/NnpUdlsVTLsSWLoruY9b8DHs8LhO63FF/XqPA
QMZNO+lV9DBJNv/+E1vPioRLLqlvWH9HPv6/k+P/EPD9NyfHRX1rln84ObY//9f0IP6vjwyqbRPG
jMJgy3/+nh4QESaNCjDKx0QREE9lrvDX9MCHmZUETBo+AEyc7f9mmg/+ixRpgmmeNB6ac+L/b6YH
vMTfLfO2g69ii0/7IKsCN/rIw/3NMt8zCOdcG7s0rSpzXUX2N+yLOJdAqlD7VUG7DpziP2CXYG/9
M2bH9MOFE+Y7Pgk7F27tn6EX129ricvL3rFdG9fngYdwd2ktcIZ0jFaJ3mNfqELK6UGz3FVV3Ef3
K0bygHOb34nrqgO/d+Wh8UiO7zL2DhmFv3AIUDrXC6MAMJ98tj+c3HWyfVWDg097WST9sWqixX6L
OZF45wFyy3AF8ant94GH0+QQiWne1zXP6uuhbpF3sEAMr3mulx/sGzAPrqNd7lmAQOtk0Th9meqq
mI7GL9nfM/c08oEh6fA5rCoW0MkMoMHJaNOyGoxIEJdmTfwvgaXX/GTBsVn40bBtIUTFfuQdRqxZ
M9VH7OM2QxjESIyRNKPukqUGD0zHTEmj4SrL6LqYplA2e4QGlgmXsm9DmysqwCcOGZm7jSGTU+to
/VgVDnkC8oqc4EPffqON897CoIZrfM3NLUiO7lhgcwkZwJjoS9u1o8/kHTfCQ2YQpDg/97P1efS8
BW+K8XRzg98Wd2QcAr8/OYVTvxmnC19nm+Woo8yUbdvQDm/xEMt7u4vNux455TO9YZi6z0r49Yee
DkBo7NHitu92P7bm4Atmazso5ozoY3w7MQoo2/ozbjt+XXpFstdWOwS7Utg1w1kI0xwRXe8ztPGI
NEUHbDnNwpwz2+Crw6oNheE7q06EfihJnE+fxzbmNdmNizebUUoaimXpkG88Gp5y7CG0ian+rh5H
y7+K+7Z8ipj8lBSSETpijc6q7zYYF3YuJQW+h9pq3PA0e2qQqVhXHw1koQBFntbJBXBDzczqZfey
gl3xA/7x7Hj4CkTVrTsfqXu4WmxN4bvyR0b8WpTV+NDa/fBmTxRiPID34LufOFYh4XKwRZClzK7v
73lpqIlHmWUdHPEoyeRDPTpe/SA8+ghP2dLOQ5ci+zFCUcrj+nIYvoyPs5AWp/yetmdt9sZ1PfNg
M8yontvBLZqbgMueq5AHHH9619ujRsj/6xfj1Smn85xQMQC9P+Ffpp8wopRM1jEel7QZ8niFy0Op
wrRi2KFO6UK1XhR+9XO6s/dL3objESxMYb1KgVnntKIIc2mX6/A2cTLwDpYgh7bjHM+77ryR38yH
IX7sBny7Oz3h0HhbAPh0ewofkYwidFx27RGtpho/NkHgyefvW1oqItnR7NTP6PzcKvYwL4jNum+q
F+ynsn4woY9rU8GTHg+yLVk3FDYV71Al7BH3IIjHp9IXVnnh0Fote7EwDv6Ozb+KsJUQHTx1DG1+
qtEqf8H3Tza0+MC5sIOSAj0Z1ypY2asaAiVsgzV+8Sq/To4mGP2nnFrOu57d3C2UljMVFZw3Gcmy
UKaFkBUWywVVms7ycowu1eSqrzpa5IlhGYnJ4NlbakIROV8VdVw78Nh5qtijPCR53zxAXbFSDb/M
ZsJVztde7WQv0xpreag5TUaPNA8+dR5ZFKDFTC/KOTjZjUJwXXEbczzbjskgCAoWYyrmE5+0hMNC
2JTYsRlgMS2b7fCx6dtzPZdEV9B/pwrre9cVJKtQyYe4/9nyPd9GQlHy4DtnHMfjCa05I2Gg3zvV
3pNspMYVqNqe/OVnq0owg43RAuGPLyZZgDFYsbiSC+l2a342hGIHcDrHscC8HZfIZTCvGQ1P02kr
OgMl7hwS2q12oe7vog4D3Zc4joYZ4nR5l1TFC0Wyh9JfOW9BVz1Qb53tmBsPX5zc8dgxvXTsQIHi
hcwp8yu9xqfQhiXGvovDfe1fFqR5rH83K4k3akx5Fnh6vc77sQHBtlZgfJPyaAukNeGpa+bpLGK6
+sQTzOxlzy2b++2VO7CM0rVyZKkKXtdoefIaFDPGAPa5ILjEjHGVF9/2Lrmi9Rpi8E2WTV+H1erh
1AOjFoIqbip/cGrVJqbVQlJooL2TLjEBQu/xeky/rvcDteFiOc25K11vN4zt8gYmlgl7VvAtFYZp
yGR3x8GxbuDCPXlJBVUQ6K2kkXS3zlItO7wTwkdVImFE42Ghj/bkxY/CTmAXeUrc+nnIgaxL7nQW
PNrDZNKCqDyHAf06TdEjds2tVq28YY96nuIOLHqd3+HuZ+Ge6e3I/eqU43o5eLW7AH9tHgLmzqgH
LkcR6lyuEqsOABGPPKisuisv1pC8VxMJ4h0Hi6qD3UNt4A5uETU1+WoeE1JAO4e15xAYWFVytSqy
usxgpBpJzsxET78ZRRcard5Ra6HggsguV5zqqHKTOAxhY06T0wVn04XV88KUtOVHzWM+asmgeeeD
7U8WvP1LuY4AkRxdErFzdX0ls3l46lTkfEtES6zHGoYwDSOZ1AdnGfAoLMjW44Aa2ATxlyjuQHav
dfetyEbpHNuCAJluq1rBneMzm2WO0Sioz3lY03gvK2+oDtgU4qdx0PjHigqpnJA7MuNoEgy3PC9u
ORURW9f5iqcTGPzbXCjnLO2CMpTQFRThNeUjBnLAz1Y9kXmZl/CenpVvdiAaLIGW7+0EseP65Dh5
H75jilTOTaL4azsOiTkDWTYL9g5/xHDCOcYMUmloVatV3Asnn38lonShcPU1vl7YKq9BPBDugNcc
pgJdPt9rJyBpTcWqWx6wD4aUhxKxA9NmN1SJ8DXGr1AFFaniHKAUGCQ7PnaA5R7zVjFJIJ/Gm3ZN
BuqhgsnXrgUM5ozQx4mCQY/BsyzuW8sZT0zpo/fEnmoaL419Fdc0g+DA9Q6Y+hWneHoYUkbVC4/F
akYegHfO0hsKdhhJ8Bgx+ewYf6/ePhytWtwCTCnThlmX2PX1CPwYnN9ngZXg7PKrdKxkvXOxyxk0
qDPClFzyfCIJFSwnIvTOFzE4HsX2K0mvtPNnEDOEpYtz3lf+l1GH1CEyQ6CnZrJIhLSitF8ik5xE
EmDVQ1k/Z75sLzbe5GonSUQh3WQkA3Pj3zoVVb85/rPP8Ry9ltR378dxclBPppH26KG7KwnCp6oL
T7SEOCdOibW7l9AYnuQIQJxHbJdy/BxSPJHmxBDVeywbvzz7LKBnhZfuUmJ+2FirAcshoaWBx+F1
JCx56rSXsNkBAqmoIdl5ZR0+Tuy1H7XUsEZyEV6rIPgFIq+5DM22CFMwnGFO1LI/VEwak13S5zRH
UBJ+FaJX3aFVME/DqlLahzxr2+8iHoldVuOWYqQb926dk6PuZXaKagnFDAEAM5FE0Yk+KUuyw8rD
CtAWsgRGosp6X5qx+GLLkcx4kAzNJQIRkZ0j2uz389BAJ7GoBF9l2F+PERj6eTDFT56po0MFtzKn
yMySahkOFXSkJUiFxgfWGJhHlh4EPh5CAT2XAxOhuJD6vDpTc+JwD2VjGHFQK9qLdjXYrqusoXMZ
B5d6Vp5nTSnI94WyDbu6xiOk6Eo03lvCQaf/6feMiVNXhYm+npj03ddMDPAzIGsdqd9lNNf429x/
iTL1OZ5EfOvJyGE700yfOFFSi7xakTnZGUbvIp4pnxkbzWK9+CtyamOP85OxnWniho6LX0yhuaSr
dnG/5kjdGDKYo6Q2AlMqfDmYo7YaOHAb3vNEJSadKOFM18UkWuyY3rS8D8YdqiPl53hAZejO96Fh
dHjF2L2UdCAFDRpYBXrvGojtYwPwnJYKJiqAACYZXRWO1z55RHXSAqPkla49ElvIA1Ta4ohqour7
IJQj9kxvp5uA6bsFt74Qj9a80PNLZnKXSK85kKSk+MlmlkxbpqFw2B8zlLaJRb23hIP3sgTPkups
Avgxsd3J7wu+/nyHXzbGMUxwAkNZAZHIh85ycjXpuYwr8+xFwbeRqO+nMiRBeTQGl8+erZiiiWBo
aAzrLOJwMifmSaWJnkrm+kV5zaruXMftGtxNpYQqy6p5SpglHSdNNY/PKn4fmA4iUUy+O3MJ6QVG
dGlEw8ehX9ziduKIvR8rz/8eU879iud1vJllMz1azFdPXR8/M6wRF3vx6hvKFLpnOQts2AMhc2Xn
48nyu/6cuS5dLaxBw77uNOaf1oYLM8Suua2Vy4N6Sez+QAMzG/2Vq1lHhsVJzJ/WaQ5PAR5JyIs9
4cM9NQejvg44UB4oHJ32aJYOMiSP/BMhgeliY6VRNzToWcdt2nEVd6HCSwMM7yxa0x89nIg7DBN0
PBdLyQ5xSKCopvgbg5dwBDCWdZy7q5y7VgfK5SFOtQWnSmwxWcMbrhUlOdkchscWk8FtI7roJc+W
9VeVWITzlW2v960t7zlAjkkq+GkP22A7tWmRnna1sGoK1S2d0AbGXtEKVW9fx3FX8cCJfb4tClVl
KddPSlbBXjGQTE6NoV05jHpyfcB3YczbamABy4MkJ2HhOcWVbgxkGhnN68EVlUpN1pQ/EFyXQ6vp
ylqK0pdH01qFOnYi9CZmue52QXLMvMZsjAt+4Gh5Y6kuuiwjuQd0N6qKem5537X993DRwWfyG6j4
Ixk4FGAkganU/nLApEpnC5HGrYBewiY4VEipBDa8/BXvpXgLsATiCETgczwNZWPJswtxovKqI/zK
BTk27ZM2I7UoYcfIFbNwn/wKWIqebDv62eL/OHZTzia4cMfJS/nmE0xrjBBelzxGwHGrwfsuodQg
pvOAYxvQcP6cC1z1UAiG62J168soy+loyUK0u7pBahUCJd0qqefGPKjAK8w46evSIUimshzYgKa6
KdDjKw83OgGN9BDFZtBeliBsb3PNuOmMv/RzUuX1beM15RO5wPoO/5fYTYNa+fTj64iv5YqCiPoo
vAVtMwsJtnAAkmwUJOLEj2bEOjc1uvS+L1RgfGtaC6dovkTv4DjmqyEYPuoj+ouN4y84bM5lh5af
GoGrbHPzqNCq2h3dOe180ZMTfF4j407nwVXdq5r40tOedYyqb6wvWFQ6MnssgOF1vQhUkLVRuNyZ
T8M6FQWBy0XV5WPlciaiKcENvzYOzWQpM5u22LsruV1m1ZVqzpFbU/rQqDF6NwMm6Bu8FFCd42Ul
tV6MRfcN34j4hm14fZ5tvaKDEcWR3EbsS/n0qHW5pTcLvPYEydu/rskGHUEQFa9F+NEXpOinOG/G
3l9szrBf9Nh2+51VWuUtBVM5PseAW2z2WueN6RQSvQoMhAM6KF9FGz3x/EbIs81IVFczl6evPqFl
Zq2X8VuNiEgUlRQ554ltvhU0E//f2kP3nefCVFxAgUePMbXJw57VUj6X1PgxwSq8igw7I5fzWohV
pqocpisrXsWhcGzzhOMkOpAXptELSn3xqoe4uaoap3VSDBD5NwXkgJXMyhxOShm17NbrbAaQAtqL
u9cpdNvgWKwO0zXiqUwG6qWY84MTjQQ/E/yZxX4uY/4rWNQZUxQ+UyzVOuXXmdQrDilNxH5XJB2z
qLhFkE5dGTjDVTYmUAJ6U8jv/G02/dTwxJzUmuFNFVYGv2egKBGEWQ0LgbMb/8gQ8IjaY1a2J8o1
I5+d/TI2B39s/efYGdeUJxN/jHuS+o2J4l/uIfD0cDo+fp2aqO2NbrMTt2y9C76aqzzvcsCCVeg2
lxJCGBbPmtgVYSskdo18BIHUWc+4xGYIuIwGh/6+zSs+DNdBrwK/toZre01UmmzHbljQbo5eNECF
wLNIRUk/43B4CMnbIkYn8/DW+QGf1YD1bU5NjMpDeqp122tm1nb/7LndCAQ9973mmWwAX79UQ6xo
BdI8hayqoUMFKw9MktsR84F4bxEvPCREJqx/jXKYX/Eh0cPGKEi3smxuisoqqR8TUdZT8IqT62wb
y4aPG+gKxN9WEUJKhH+AeAEf3+/ZjjewX76GPR+MRzPafAfhkPPmMEXxZ5LeiPowBrkTnpYA8WsL
qyV8ULqWvCU1evz7iu+JyeswdP295eDk2zFogxGFC74d35rI4VfyIVuxsru6mR9ZLvPqNALkqm8t
X/JdkSLmnbbLvJniFkq26juHpae9mXStX9n4jwSsAf3LZwfNcjiaPuq3Bxq1tidt+5FA+qSF/rYd
V35QaXqS5snHW4WGqsMLY0BLpF2rqBcUMzWZlRxZUSZ+hpnem6JPmGt5jO3i0CNqj5WkA0gX9rzF
ufH58V1XGxyog8xPpYb4JEef6HgIE19ijnkp8SxzSo2rcxs4R4SmtX3ys8mEu/9ru0XHuM2Hb6Ay
SqE6e8G7MTDNHO5901FBF/dj8PY3YeXht63x7xXCW1XA38yOLslV1wefyo0OUA3GGL//N8GiMrmb
2KXHVet64h4VrKSXqp3CeZfYkSyPngNL7j+gzD7qQf7xovxdCG1hANEVVSb8g9HFZrrXis0TZhtr
eGN6N5HN4Gr4KTne7V1NE7m/jELs4smij6jRHXTghVHLDqiveGxw1mN6msg4VW6n0e7s9rh4Ivgq
TKzMPqDTEg/lSrYNVxMgOg4uKn72Q2v6HAmnOCaOcK5wwjlyn4QVcdR//0y3H/+Pt0eLSAgdNbaJ
Xvz5ma6WOzg8PpYdZ+CSa7uXFxDoYj96wfwgDcATLzIUfdJh+vTvr/w/vk1iyvhXvZhxAiCc4I9i
CMGtNkFHpDmhctlY1g3GbysvfhbBwAEiQYGq/sN36RDB/uPNsmnFehtsgpxDePmfF5DE4aqnljGS
bJvsbvUnMrOBlVzN1RpQzZgl8U1bi+ieTrzhqoshZzC/Hyng1SjyR0v1hqBhAUDpP/xg2+v+80uI
nd/uYmzBcFP/+Cg6AYFb8EDHHePOD3GLgaUqJNtFSTKw+g/f+HaX/Plivr2VfpAh52764y5KFkrI
yPjq3UQgIyNTOnh6q+PwL//+/f75phw3QmeLHIakNummGBnz73cr7J+q4p7quTlHpu02syKAu1QR
6pRRBs+Gf3+5Py9kXs7lOsI2F6O1Qp7958t1i1N2rEcwmT4ePOVcoj1gydmWv6xm0W/GZRtC8WBg
sryyx9r/+w8AUfiPTxat00bU3QzZPhTRP0uASuOWc40utGN/L/RrMTardaiATYYokFZ+z57Dnw6g
+gfUArqk37KVgmxmPIJWXh0Rod9jRGViohAV78CZ9DThdBHNfTgyQyrI46qs0kx5fp/6FN8xZFOs
H6nITckZY3XX8+xVZstnb7WsGUs0eU27d+0ztXQWPE2tWPt/yzLBpHjQIiRse1ACHT3osbb7b+7O
ZClyZMv7r9LWe5VplnzRvYiRYAggSXLayIAkNc+DS3qj7zm+F+ufIKsuISiiuWZt1rc3ZWWZCS65
3P0cP+c/VBO0sYqWqMjXP5CfMCEsksjqezoRNiyuxB6GE/TK1eYK+iQfUdTAdm+5WxBQ6dzQHSyj
nqDbdCq/GD46M48UQIYZpxpOoVd6/DfvFOxw49yzzkpU564hTPCnpYUWwaKCfdGiEKVoqKSr1hSJ
QVUQ3ruUh8+rBh1Bo+FTcq75dz4wx8k8TnNP06qmEGwCfjmP3Fj8Uo2AAM4ch+QAHm2G0xZjCO9r
JrB2XVRBEHwZq2a8dhT0N3eKjl3MwkpQI1jr1N+T87AqCOgJaJDkvHFhHp7gczi0j1ZikkXnImiV
mz7CR2Q35B3hvm4toMNspwiReHiA6SY3XH6PEVJJgpRbZgNIO1Kq5QBPO1jFqNjVG+o04VbpI+bS
o5sznni1rzS7Ju0J0CnShPTznvIRq0RM5bTPTQW1NaOhlFpnGFmdNJpU07MepRMMvENYJ4tWDAU2
O0+/oQ1NBmlp0EQrwOCls+j9MBQn9PaeJsHhpR3a4BWLJudhR3L8aCnTLqivml4U3+sROt5aL2Dx
9gH22aBGna+6UbFqIpU+BwL65d5DuWgiaMceXX3FvZtcJOsoo7dgZ9GwB+TGBTKpo0E5fc7SQKJ0
OR+2MwG3dunKpLL5S8tjHUm2WDMXvuuY1gqY6Jiccm2CmPf+Zp1hH6AHclSQQk2kDsvGFuzwtBB2
DFNIwwYgrKHZgt5xnWvekXPKRbhIXWq4CCHdyid4f9z54ashnkuYxejK0Ekn5tmELrkfeq6k3w0x
wFv4CqXlVc7t9ur9cebBVUOWCo0O/osCvOM6s9OQVlQgdKqH8DPd6AzFDdS0JpvZ2zTJqu+dH3ba
keNvOs5fhhWwDJTQNAaeJEvAeBzOKJVcs2uivFqYhuJ8CaC7PmJ4WJUnQSSsJ60/rsoJGDn3zBu1
/FvDNvz1/ku/ijgovYNkQJUE/AxAgZnWrmQX4S8y2VYEobjsB0/iytAbj8gDsqnfH+vVAmIsBHZt
eDcANJ7UW15Gt6D1sfIwnRHUaR7fWxa01AVENf5AdDnmj5Xb/3xGPHx8XCzZUNg1kIHRn1KcFznw
KAZdyVKbdhhmTlcoUjOrYe5cYzoG1MSwhp+pP7Cy3h+VDTn7vDoaaaCUMIQzJtkXY/55gzyza3Sr
SUma5FJV6/p0MBFcAWieZMVaN0Eqh07c/7LCXPtpASNOlmiB1Xd1YKCBp+Bn+hPJxEpfAyGxzvBL
oslewBi9dqAW3xaZk56LnqLjIgQB8UXQI75LQ10FHui5LmwYim5EwG6gvhiGBa6RftfdJaE7IWlC
0Z9abIZ8pUsx3KGKheo0ElhINXJo0vkp7fwecW+l3I6a3u+ATGTuVa85RBF0rf3wWy5ceI7LwCwR
cUaw0UmNLYwc4kdLvFaWBf2tlH4LTpa7hlJV+yj0htOhhjhQnOLVaTp0ubJOOQEHw2EamFHTLqoW
J1g6yNO1XoC6I7o+1XwUg3T/IuUK7l6ZGIcVpz6s4WyvNrn3KXZ8je7qKBuI+jhfRe4adH8BqKdN
U66iep3yO7Mg14lnYrzya2ME7eGaYEhGdA8WCW2/i7KrUncTjibnC07eyiV8DXGDvef0cH4Fj4BW
6s+oQauKoh/WqzWoXF4E9Ayl4IHYLTBP2VpxYpZLIwNuo2XdryQxrAkv2vnE48FVayTyOIfOawsm
CNxps1kVVdGaJ+iWDBQeUan5GgaTrfeQtuKkxz/9W41u4BcLtR/SA8W2ilMlN6yzrPJNf4nNtRuu
M9jUW8yHJoU3QHIndJFdexnmHpFpiMwGLfVedtVZjeXZShTSOns+qi2KdhUbw1NilMmnWg164FmN
ZIecPpVwCdWFH5ImPf97GjSuf6YireGeh03lmucOlcRvvZUDlXXtHjvjYRSIYiW18l2hbfLZBP1C
UcdUvfEHaJX4LNOUHAh7oZQUs8k+EU4VFj46QjabRKBassRRp/UuImTRkk2VNnW5BpyRYtYNYLRb
Jr0NT9oCd4MXsQFBdvWMShmrgUfOssZHOTWd5FSSgYhGVRq3Neh05mRl+/RxowpWyLKwq1yc5UPf
b9/f+a/3/eTdB5sGfCDC+PNbWgZMTjR9VEIrofixoI4Y47DWFGN2/zTQhwCk/w3Z5b/lqE4D/aXO
/L9DcpmQ+GKyX0kug9TIHu8UUoz6rj1AkE4/94wgVeCSkqpgbIPivw63QhD0niGkimb/QeBB4h1p
L/6HStlfGFINdiouiBrRlG6uZrxgoGrqH5QznCdfVRio1j+PIEUPGqS4DkkAhXkaPQgZHMb8vvSG
TvOiS1+laIQIV4NcTKVjzufxQ+uiV6pbFbCUciwaTQru/8g1nselZkUVCBUyVueUCLwIgjC187Ir
wsvAX5taftEhdBOktAcreW6H6aOZ6Ovam6zfjfjbiy909TzGyxLUXM9/euXp4kwExlpF2PZs6MFz
ygSVs0t4JxXSZ0XZgSDLxg3tbI2OYekE/oU7hjnQrVbF49m2JaZjRqX7myNPcljMeJoEDGJIYHVr
st+dvv7LSZBa7dvmEFxOPDNKedj8ov7J1SRYyBGZI2RIR2pGiZ1p9xJwvUMHGKboUhP4xgJ1dwO0
OpUGJxW7LsojX+gwO3p+Nk5m1qtBkoQR0uGzZZD07X4U+yBqSRnMxM2qFYbi6S1+BP2wni7S+RlI
t6z4UBb6PDAHlcM30lC7m6DYLyfFGlwzDXL/UmUN3OdWm9/3CDquKKuEp1PP4GuXWs6VItAtVm00
bN//JtPHn61L3BYg7fHGBmCJmfNAqpq1bdViH/lV8AWWZHMPBjrY+I3uf+hY/v2e1OwoTaKMgb/T
4XsClu3LUfH2XmCoU/OgPNHS9piTwluvg8EVGb2JWTkifIeDdDmiZ75n7H3PLBBt8vvb3lfVdVM2
ze37E3cYZZ5fBx14xOJdqrtckQ5HSjrdakIjBqdkt5/L2i4vHRGVHypI/R5k8sEwyWNtaP2Hg+Cm
EOt1El5m2gQ5LK0AuA1A209R3gxnH38f7iCOwagcwfO9iXc6ju5hfGlWY7vuGhKuZeq3bX9kvb01
bahEcr+zyDysiSnwcrU3QsK5iUMmKx4/Rym6hygpZ0f2snYI2H+aN4vTg2KtBkyDeu3hKLLI/WJw
g8sczpmyKgHKZ5uM/tcSKnH1DXBpcyP10VJXWd/onLyRm7ooC+ggWm06RMaR53njpRHMZ3tNxXj1
iR7x8qXHxAa/mLj7usmqXQyk+qRT4n79/gec3mm2k6erM0KbECNMcp/Ddy4w4Ky8ErllHREyBBYQ
7c2zr0ES3/eiOuIC8sYL2TrBExqIagHfmZ1ZsKZS9CX6vfRif4e2F+hlw7eOhYvD4uTTVwS+xDKB
Hgv3ZCKcvJy2KAPBrSb6XgydfppOnN+0KoIViysHBkQmX3q6udYx+Yb05kXWN8umelmZkXE+QkDd
gdryPpdlE93Q2+jos6kV9k9KhDh1K37rwpKi4W3xRpidHmY2/ZzhLGiCLVQXfTb9ZqsXSL7re1uv
lMsx74p7KHLFohpMQU3MV2kBqtan9z/5YQHjeYJejjk7g5pABQjfmHtgFxD+Q9TVl0Hfp2eFi7tz
YBQ2xKukcXCYsJIBQwJbuX7/Ad5aB46hWzCFURax50b1bQGBg0NlT9kGz2Slqi/6IAiPLLZZD+T5
NV3VJZm3qdIAsD1cB3VOPylr1D15hWGs2z7X6WIFmgmAivvuN5TGg+9KUdc3VBHJaEYjw8O4st1s
bUaq4q9SYMw0BZUU8b33339mWfj8aGw6l8N5ql3NgzdX86gQiEyxjt2VR6vgE+aqyT1MaKoGcRV+
gayMnmJdo4xAHJ+0GSxtHYRdyP8JcRV6vfYLkr48csw+5ZPz5ShIZFQCIRvInS2NbrSErIW6b6kz
nyI4pUfL6ZJ9Wnc1V12rR3WiqvPv4GzyswoE8VejbhyAVWWN3klCDr+2/UrfwdCIgb4pxef3J+6t
hUOx2xCsGdckwB1+UruAnsA1Ya9UFqpvqDei/O22R5hbb5yIjj6VTF2T3tmriqI/aD7s326P5Apu
FWVjBrepGtmLcPTQzcuovB0J12/FHUqktKhI6FREdKb05EWWX4wdYhVavacx1pxpTYyMQhyZPypb
6lcStJmA1D8p4g6q1C7MUOtPILt1N95oaP9EzGFL0oDmImzTtJoldjFeH0bgVvvEV1AtDdtfqt4n
R3KGN9+X6hLZnAG5S8yvFmDSDC8OcFuq0P6HFYeNLKDWbZsHxqdwqCShN6CulfoeRgvtIBplOQ5N
sM6qSj0y928EC2dKW2xrqvZRdTuc+qqp6Kcr1V4G3BUgY30vxvZRuuq9l1PVGcdt7RjHAtQbq9jh
eDMIgBQY9afpefG5YwTFaisv9oY0kZEsKjDfkWktTU3AWzG1nZkVKKcM+nmfjF+V6Zw02muE3NaN
lv/wp5zjw7uK2hUrjyVvkW3MwvKIlAhO3NlejH61Y3lnKzEgyv/RQQSgXmLdUwZgch0/WOMgBirE
7Mp92uvBLUIX9WctyO0PvwmoEArAVKvp85uWcThIjkpnWlpyD2axejCkHZ+OVlwceZPpSQ/PSAah
OsyOpTTOAXE4SKbgsm3Zct+oUr8BqNfsvHHM/GXUWemx7o32+jDiUmI4ePXxOpxFs/U5oA+LABtc
5wQEwYIet38d9Fb4xah7oJqyxxsAEJRxq4KC2vXcXO4opwWnuPJeYGdi0ch0OuFBde2BlstmiEED
GTVV5fe/7qtqAdM9OUoixu8Ss16fG/QFkITWMavuPQNACGCslSq68MzCGyRburUVImkpgDUtbAnp
f2E39FcRj7SSD66B6UmmPhAdoakdP9dsB3SdIBU07G2EppakoTGKDZDG3n/f+RqYUCS4cFgaett0
4Cfh+pcn9gAkTWn8di+zCuScjOSFrfYLc8ii/fsDPfXnXq62p5Gmey8ZDGToObiACqohofWxb5rq
elRsAFaIBjqnoRTGhp5etEBZygEzFVxXWRdcZZZUHhtRitMCBPaR+Psqp5o9jZiFhxCjFFvPG2gY
dX1BEMmuSl22V6oqL0rFtDFLGYLbxIZd0gL1Lfy82wxwmE4c29dhJ+tKPBz53PNkdv5Esw2CUVUY
IV6/R/wAXhSH7U/EJBN0Du16AW0WpUSwEus4DhDlKsqPnmrT6DqAKfBaOrgMMUtIwMO6bWjVeyfF
6NQtkSkIaS8cOXDmd4SnQThqBJkBAnzqdEa8iBdAPcsqiVkCRaN/yunsbySCRHrVb1neiL3JrD8/
suqmWZuvOvqpHNeAPEjSZ985UZCPEE25r2tXRQUJNu15Wg/jjQsdymeWmxYKrpr7pAdu+Cnqq1Bb
cWkGJWdouSaO7LY3NwGGYmxprsKwWmZHrkGD3dLwcol0X5yNHQ0sVFpNGmRepHzjfNMW+Lk6O5GZ
sF6EDccN2fsNF4PsKk+L8u7I7MwP5emDkLcYaCG6Kn6xs1iGRoqb20aDN9iA1ZyeB/V3DR4FWr5k
lTTSMiEv8hKs3LqnFIRCkFPYj4U/NOWpUoQCpQ7T7ayF4rXtFhAoijBKAjri1EzL+PHIs771JTmY
ORI5DElzZicVUUPN+zzddxhWjRATTRumqTq6fC+JagM9NCipy8qvg3IpatAuLXq4j8YoufnyJVP7
SKSYJz/T3FHNYAKFpboc1IeLuUqgH9pdsdeUcgxRVlfRIUO8+Jgj7JtLZsKYTeITpB32bNMkrpFF
oId5byPjxsdpHmHAgLtdn8SZu/TiNN9lZY7OGFotI6IHAV2fVVEayT70fNwavEy2Hy2b8vI07rn5
6SaJ36uHQrrM10dXXNTuIM7pqyfXnRYEP0A6y5v3v/sb0ywm/AVKHFisEAYPp9kJPDNGn+kiH5x+
Z0JbXvcwR44cE2/sA6qMBqBKTj9KZrN0yyEp91rdvSgqGqGe1+MnTrn4GsRJRRu4y5KT91/qjSwD
PVGESDUSMJ1kdTZgNnog7WV3AZSlhghX0CAdM5kVC+m2ZgaDbexVIG8CKwYRddgSGZocfmadh2nh
+4/CuTM/IsnJ6DfRkOWejGrqbIa5PQV92xYXRmDC1ItlV2KXRJ/hW1+N4ptlNPLWFhbdiCAm+3ow
TWhnSG+WTX3VU7pCiNI3A+siSj0PlqRwQGiOXiDaXSp8tHR1LR+Vr6pSo9owlIl6qrRGrSywKGdu
28pqaWyPqd8tdbvp99pYxDdlZJUP9APMZmmhS1ks69GFSu2MmQnuqFeCbm2ljnLfAnS7hssVIxFK
THxoIETsc9kPD5ZdTybSZQJlEIl+56QfEN7a+Wnc1xeN3fVyU7ZW+gB+N8FVnmIoWCsjbT/Vplbh
2Z5ww1hore7BrEYKDyqOrsc/sd/DMEx2mvKpRPUpW3Z6DcEfTZJoF0e5/F5kUP9Xoa6M+TKPY/TI
nc4wfmiGr6NTiTorUj7j6F6GkDdLOCaGHi9RhMpa8KyibRFaMtqTJqNbBWo1ChyxQPYvpdDTY0qi
bkUhtGIt3SHPEbiqQjd8gB6CUXQNOshE8NEknugSqQwcDV1lWOaictNt2k3icVHXBbgT81MOFDuM
jG1liTxV655Upq1bFxMFZETQuA/7jdcqor8SGT6Ohlfzz4VZNe1JbXjaLxRP1EkmW/YIXUCpGxfQ
hGS5UKfjeeEWMvWhk1TjPjXQqZ4ok2W8aHJAp6vKTno+YJwg7e9pxPFbSANAsgFcxp/1zqraleiQ
jkNbO0eyCcVmxMdKdDvLtdH4kN9hgKL/OAq/ukaHn7Cp24l+bUvkJPdmjS4IauWdnaKyVmsJ/j8t
RmQaH/c7Cs6+u2z0AFAbTPbMW4Jgpv2owPetsUEItUcIxT4XIKX/kbeogpxmKlzprW961UNux1jC
lOGQpUuUAJFdiP0mv2nQJqxXA3AtlDKBEGpLtMwsrMH1+JM/lqwgdUjKetGWBTqjnugxbMsruLUr
WqGsauEVNXY8tYuen0TSpt/kQ6b5VHmNDokfuOHYlPUDLO9WaoNY+6hXQvVL4YOf60kbtasij/w7
swkadeMbmXOT20P/2Rh0O93gcYjWDQ2vPoDq2cef1b52iY8qwNolt9buqvNkd63lNOYWLaE/XYfo
hvy0477QNlUncM8bw+7MsYxiayQolqL0X5/kvhEYO3grkFNK4dkLKYvoFnVYkAYermOfMb/WzpFP
Vc5KGyocSEUNxeHULWA/5ErWfG5aEV72jQeTOwzCUsLvbpsvjepmBqzvQCTrdpQmZwjalP6qMBE7
ec7CPoRb+FtQwktMwn/+q1mYkeS+OP1fwReQgrsLKxKvxyf76d3P//j3p5/4DVyw3T+esICAwEkK
p/rDX8AF/gp245QmUqsEVPbCMRrgwlSpcFQy5Km5rxPLJoJF8B//zl+RKnODpS3jTCXID4lfGbMS
FzVmIjRxE2yzmAab3ZCg4Ebq4GK4ihiaBj9uUrVuzB5hUZz6SIp6t1wLC4/RKim/gKVUbyrTRJ0x
tN0zS5TFAhDwNw4VFOpKqq1IidTeQ16reGK0wSjxEabfPO1E0OYdkvVdSCtwzNTmwQTMfduivZss
ZNWL73GSuRd+atqPSoiZBDBgt9z1vY5HU4/QzoUcIMUObjdMWr3BholBK1jm0vs+bYebF9/w6vky
8xLg8Na0ULMgR9QgZrjmLDGuEn/ULE/XVnVXeusQwZ0VmsbF2qqNctX7WY5njFet8TJJt08j/09s
pO6RAFE9/hvO6/W/bdrs5x26PdncP/B/JSKI+f57V8BP////cTc+9G2nB/knGMiy/gB5QhGH1uRU
Y5vKss9YIP6GTcPNlOzrSWqOtOy3nJyiq3+AyKWcS3VLx7Nv6nv/3lKKjgs7hoIWJd6JWMWW+Agc
6OnC+Y/7MS1M3NfpyHIHNOkt0Wg/TK91d2wQjsBsIXPiQNk7MpY5WL2sVlZdzxV2Y+D+DAs4TSMP
VReBlLCnAyA/09hbaPRmNqxPw8O9Zat0OZId3piJeqf1+rSB6D0mp46mUAYurAAnH7eUiAABk00A
X07M84VVBfpVVjlKtmrhbCYLUxsIyTg4VD+RoUHxIC1b41ODZx+AlKqgzFYnAm+hUKI3bvqInC07
o5j0OvIHH/2kexOLzp8fX+j/arFA07nN//3CPb3L2IzDY/YyGjz9zO9o4AA6cy3qdRMwZuqqs6h/
w9jEHyoFXFrTOLGAL8Cm8q+162gYXnI4I3RINdGBtv7X0nVY1VwVDeoeHwWxTdejf6xaC5SSYdrc
dEGFqBq+0LO7d2j6RV0qyrgCVo0bQp0PPjJcmrmpbSc+QReB3MvvwrxbV0rV7ksf3f8zdVRXAD/9
yblNUUKI4yBlHPiIJT6/i6DBewCcaIBcFREt/NpZik2lL3Qk5O8Ae+ag8VBy7yOVLL7XVLJiqjit
CoKbTdHmI/KIemFcYU3Q/9LOoB/Cc0cmyijgU7W1E25HEF9IzJhFdheNDSxx1Yvam8YCQepAtYJ0
X6u30sTXa9uFIj2jEDhW+NgoA1fBkgiiZLGEe1vVwalEF/pBl+OOyFCnZLO9f1r0Zt8tgVu3X6YQ
nq4Cvyy3dSjxcdFVLdlmovkssjBNNq6Oi0xfBicm8NlNhqdDuEbPzNuMgaLd6ailDYsUhyfuH7V+
1xdR84OmcnGST5mZ1aTpycc32P/RlGwCh/z9Nrx5HB6CxyR5rF/uQ9qWf0UQ+w/KXRDyuIRNDNqJ
/Pe8DU3+BjMRWm8T6kWndPHXLlQMcKagMMjJwI1wq5+QCX9GEOCkU1OYDM80QLBMW/QDhiZTifAf
WxE6g8sWhLgBOItaEKfCYQDJhrbSPaF7ixYBnM2Qu0ieedJYIdogli9m5o1E57AU9HsoNFmpTk8g
uicwwovycWbKFKERlOFcb8D5QJnEjJ3Eeb4d/C2Q5fUoAMA49OhpQokBkHv4QiX1zi4scVGKXCNd
2VVtrjMkzJ9Tp4+MYtF5UYEJWROOaJa0tSrvAKcNYUCEsU9SD8/YuqnDzfsz9oS/OPw6U7uFkinn
MUm9MXsZYj5yFAmS+K4z/MQEtIQu2Gdo+EctZwakrdE5Lbiwo6V8brUeSmfqCgjhKldB5ZfdYsyv
9EK9cMbgSNI6ndCHD0b0oJGqQlqn8DTJ7L5sBTQB3QUKvTQbU81blk16k/sW8g4YnqxYScPKq6HF
HZmN15+WUuKUJ3MhYchX6Mggg1ESef5SZJG7Q4gj3zWqXi+H3qm3yKgXK2mXcu3GkdyR6qjLSrP3
WWD3W9vIgl1gT6B6y3fX7z/XFJjnkwGUhhwRXUGL/Tr7SpXUgQbUGc2mTBmGVS6GjVlpIPccdCrt
Rat1ElMfbdA+jUl/Y/cIgIxU37+6ETUemD/y3I081ExBMlN6cfzpVuI7q8SAObFoAQP+gPOunHEL
GT91OnYyK8WbQHJKaCLFq+jpsjJC9A3ff603ZpsmPInDVCIGHjx7K2k7jax7JEcGZwR3ZoTJtvTN
Yw3b6XyZLSRaArD9KWJCSZ8upi8X0hgbg22FBjqEMDHXSW73q9Gn2F/kCADrceQcOYTe+lYsTDIY
0Pp8sdnCNc2wLJzeYkdBHVvKsgMxng72ahhk8U9MIPJLE5dgajbMiWNVMsRqgaDA0iHL4fKKaFKL
IsGx1TfN0GwGbWiVbAhH5VPN749aWzQBvD9kcE2BLp1U+0uHAv86Dl1z2xSOCuE1NDZt66AHj0fm
pRdp+ma0JbD1i85bI78nd1Rtae4Wi2Bo0qsgFTjW14p1glDdD+SxQzSOlXZjop2/BldZn1mIKqyT
yOjIx0rKeIlroyQH3+b9JUjUfPVq9hSW4FuwQOZSCegM5n0b9MGySQxMNRy3XuqYnq8crDeXqM3Y
GLy0eLzWx6rqb6x9bnYT2QC5BOoVs6ioVwYFaMA/CGsZwYkoJallG+Wr91/vjUOUsGuBujQtME7z
bqLsEZSGpYQ1F8hA4tXQb5Ed8lZZJ+wlphvBxuNAOzLoW3PK1VQlB0cfl27k4YYrrEbtCI/BMg3M
dDn2UXyuCDe+ARFentA+Db+2Bh6zroMs6Puv+8akEpdJMbh8sB2s6clexP+YPTLKAZ+TAb+NpZIp
OJA5uCO8P8obG5zqEkycKUiQRM02uNuYCRcilcPYws861vX+xClVmI+RcpQQMj+8yN80lgh3LPok
lAnmy2QISECawlygrPEDy4FV0PYrW1GirYSUs7Dz+gYz23qjuEV4NVTZ5wDrpYUD4WVLwz7Z0uUD
LINj2RInq+iD0/38cIAHLbSBALfOPrTwYFYaGg83tlZwLfFnufAwgTpynj5VGF4eP/NhZl81h6Vk
jw21gSzAZUPDvQHzmsLCBGwY72PVC3a15dXnat4Nn1FSpplL42YVIu13HdLVoQ/iPfRUUhZhaBo7
NIHajTKk3wkZ7tpxpX/diUgudCdK1waOc4hrYXCqteLx/WUzU53h15HKaOwzzmq2PuW4w9XJwTwk
uO3SCnDdtSvC8ieuneILGzfEktpp7xsvC8l38OHLUfEC/iJrbVDBx5FnFXWQfC8axUcyks2rEe0d
H7BH6uAfneMnl1CRUbEUsrRy2QqqntwWJVqsmtlN6sUIHphoQiBFZ7V+56NyHh8TIZlBZp5eEN4K
DCoiBWf2HPhWjl4qnXqYDP40XEdC+l28VrJGnkmcknXkK+4x3RLcR7XmgiM/hSAGkBi3116qLNPa
Mo+cRK93Dyw2CzQA8Hh9qrAdznhNM07EJibcnpv3XxLL+KWUlsKVdfTXtpkMR4aboT2fJoAOqUHj
2wXsTVQ+HC9tYhNLK6AGUiLH1GnnsW23y7aP0fNG+GobT76JY+3ZiEChrZGj57YwRH9kW+pT3nS4
YdgSHPrkr5y+VO0OH2Nw42q6Ubg4raV0A9HXpKdiN0vS7RbFy2xc9bj8XOhJnZ+huJospSjRaEtz
F35fnaKAFWl3hZ5yfBRpfBpWZQO12BSfu7grV41lPtIsPtJgnx+qXENBC5iUG6GlqMZUIH15dGvw
cwtQx5j6VYO9EZnykECZXsQZrsDv78M3R7JMoHMqSiMw2Q5HasqyqLpSKgtFyX6laVpuCyuT+IOr
ypGRpnk++A4TIoOrIpgEmhzmU1b/IhwNhTloOOJiQ1hq1smPHXgda5OnUiJPpx2j9Lxa67BFn8Cg
xpRJ04k5fC16aG2JIQ6ZTD3qW3PSdaVJvc2LNXa6xy5Kr98MaAu6stT3+F6w8g4HE0WJ06jksPJs
PNuQycqrtZZ75UJNrOo6dpPxDBj3Ua2nVwubI5TCBPdhlDrJe2eLpDdHtWmocS0pP69ctf2MHspF
jt5IVIkz9ClPY8fcIixzTl53ZFO9WjVsJ8gT9iRBwdKxZ3eVBGNQCODAHxCgMahnFzSIMZ8m85bH
vuSryWUoEJCWhZ0KVbc5aDryiqZ0dLKYxM/0VYcO+QLVW2edFdTc48ia1N3KZvP+rpihiDi7IEWx
BZlgZCEA383Org6JA8tDDW+JcUy9LfHPXkVa5p+WUvpbRFyAn4ilg5r5ZeE35nlZec2l5rdiV/nx
7ZFnOURy/X4W4NOQo+lyQJ85XF5u2JXAW7pJ/bUHdebUtPCw/sAPoZXFkuItKuZIJV0WCMtmJJog
HBaNeowd8TqeuQZUSa4HwPBY5nPwviqRhEJxtVgqZNdXHCXFhY0FwKbiurUyhP8ztlC0DiCHoJvT
a5c27fptI7VhReXAeujRm3iamP+JdlrxmN001eNjQz/tX6CJhpPZizXyqi9985g9+nfJQQV0+ok/
CfW0vOhSISGIShcFkgkC9yeh3vmDFgU4YUiF3PGAsv9VA4VrTwGUJhm7GWzTAaF+almDQp0AZVwj
CEgfqYAebmgKN5RluQqwkEzw09SzDpdzTlrXo99ybYeK9s1G+PqW4qIkHveI2S7Nxu3v897xnhfL
f7OA+DwqLXVKv0wAHcTpqV5EHwelL6AW4rqDq4CbZxrelIMfHiG4mPySf4S434NwD5pwl5Pe3ezV
Sp3GNvbJ17Fvmt8Gp6oxhiz7YfHiY189/76XDezD2PY8CtGatICQjWzF7FVa1yvB3bnXaRskSLbq
vnltckiAd5HQBjPnx/vDHZ71v4eja8SSmTqe+ixDiCNNOmOL/k6slWdqb9ygTW6d160rj7zXW7PH
DfLPgebFVzsTOqhQ51oiqLDipmcv1ArN6/ff5q3Vx/WRlMqBdfWKh237dZcGgX2NqaP4xD/qaMpy
VzvFeZdyvIiSZIk3RnAk93mDzgEWFb8zwY60DQpih8sP88ZwCBL3uk6NaiXNCv1HCGbmygssYzPm
IoZfJ7CYoj7/1XJre2MZqX8f+rbjLQyv7emjFemZU4kSBeIE2y88W3E9/yfmhiKdwUlPoJm3Cduq
ImmKnOu8RYbdiOMRGZrIdJap6oa/dGMUVwVt8ZP3B33jq7v0XVhadBCABs9mBifQAMNe/bqPGu1U
r6RYjThyf3xjQu9n83MT4NgRMygMXc0uGFr1WqSEUd1zg0VYtcfq0qB7Xu1/BxM8OjzsFJekbPYu
ReBHVVWE5/3YOdYaI1L5DY2hJD8FVujmq9AVMZrbWuRgAadrbbTWMnCRC7M0tPZkUNXyFzVUz1+N
6H9IijVm4S4wOo2geYw4O6yiKvDO7RIk8QrVdiVahoj3fIrlkAwLumLe1QhgXlmUQYMxOq5Pxa2D
gfxtZaa2xDeyrH4FXY1qEzV5tUMX1ADu6Y99rC10pTC+9l3VZYseaeLPTaHy8VNIaVxwDYzH1FZD
FzsMa31F421c1w3AtQU7tj/3FWlcoyyHNVuWh/GdpUVhv0Q5LNKWuWNrW7c0jFuARDiUDoowPlVG
afSbOiuMeFFpVXo92bOO25g/QCJWVgBda2nJH7aGpw7SVpk6GXYhLrUs68JNMWUJ+Sdl4zWPZpCV
yjLWGuXBb/X+F5pK5s7FviZaWdKyuqWL4eUN8yh2eo+h7k4bU3wa2GL+mV3mebqDDt58VjHuiTZ+
1ni7THUkali1Dnq8tgLAvV6MCDZ2BVqXr3y7jn+5iFbTDVc03V+HZTPm57oMDRyOOMIG3IItn/ZD
XSmPVd+BbwX5YZ2gxxc5p9jASnfTc139keH3hSOsQF1thSuXYS8qF1lausWZuDFCq7zysZveY9ZW
NssodpLPWWTjq5K7intLUPG3/HakUNzClt9dRbbnrgv4fYX0dHU1djW6k6rw7wLhpNEiioJM29pV
H39DITaLNmFsdQABzL49D926i9d6V2AjGABI97aq6sfFKnWExBVNIDGH2bdJ0QUnBGXjuFWJnpPt
g53TOpAqhkLpGotvWdxj94sBMjWPfBJEbPBBi+GXL1oR4NQ+Rg5qhMMY+w9W108eRFlBidzPquFB
lWUL752u/9roY/2rA/wxXY1BhFUMNYbJQraUwLOqXPP2eQzg9IJM3IHhbwETW7mxK2+aMG7OSyM3
flGktIer2NLkme7HEm6aUWqLrNUHEw+JdCyRmgLARsdeS9JFNoq42WaJ5T1pd2o4nFhjEoPhBU+7
lE2FU0CXDrgkjE2rfio1kmxAmNVUTeqkjhOiyPEQGvweXT4fl6JfElHQdlF2rr1RgMvFyxrZy5C4
EmI6kpT4A609o+0fQuSlb3W0t37IpgxvHOngR9Lhz2svdVDfd7B9klvTSa3r2BjDe9GnbrcKTVFX
q0jk8S6ncJHuRBr0+7Jn623DzMx3eO8pkAMHs7gPdckHGl0LJ0LV87/zBPXXDItfHJ0yWpmdDvFk
5Wq5+CESw8Nepav+i70zSa4bydb0VtLeHDK0DmAK3JaNKIqkugmMEiVH3zoczXbeqAa1itxYfZAi
M4MMmWRR48xBWJpJEbgAHO7n/OdvYAnjh1VBHlpHgrZqwk4INkMYHSngo4I5smlel4XZfyJ/jDBN
/N7yr4TJNDkc5VrfI3FvvojCSD4GdQCJsCGu+lM7WO47vO/aLCrCvL7Ja4m3q4mJzhR7BC1lsQ0n
3okH3vibAOkreETtZx8TI03x7ceKGyOGxBORT9MpDkmz9hOpFJ0jydZ1CKMypO89NK7W97hPsgZR
VL+bByDoeBlo8yKLGFruYO4AZOXqTu+sWSS33dKSEtVlA5DAauECe8SnwhniGhHMtengrxv5RgDh
pBkIeY6LhOwYWFrSyg+Fl1nfph6oF+Z5n867pR9kuOMAyxTu3fb0hizv8nZqliWNM8+wrmhxMXiA
/OKY+9GzuyWajVCGBNtAU+Ex6fK2YN0Twhi0Zb3vMVt7M5C84cRSyfXBkm7tXuh8Ks6o9f3gemYn
bz9VpBDRh7uEkRkbULQxUboGrwA/3lxEsiuUAHKIwBDIzo3ayasQEIw+FrR3XtUHxDyYg/1aQYUn
C4w4TnKLNJP+C4Mc5OF6KHGQ29Wq5sv1Wrul5+X/J/vtq5jhgQctCyJcu+2wk/1mIjgtu2Ba8UHW
hm9fWk7mf6ubMXT3JRbUx9WZSDhnJtgMBAAxyZogoJcnL9PmJdIzm4gHR4qP/eY/4bYmvgzmKnTN
7EkYT7owhnelJqH5MCD/U/sGbtEnLAOLN2Zd6q9Y4Vtfqb9dWEd1xqtHjZJO5zHBIXlnkG03740u
cG9bO03rvdMwCLPeBZCI7juCJ8tdu6ALOHWkDZGx6WUEMbdOU6QQ4Ptlhl9eLWSSzqUnDz6juCdv
zultDb8v5pMAvcBJ3883ZGBKzPnklNjI7UXQ+6/LYZb+SQVlTh6y0zU6NkNiGPe6LUon1pXbvc9z
5c87W4XV+8QMcKfXjLLVZUJoM5dAd1vAg9pWlis6j2yYqhU+NqRpInbNDPkdV3XxOPdTUe+3yLA2
dotBo+uSE4k4vVBJGROuWenD7FYLR7waICk6omiNvZm7m8nYOAqWojljNc+kNvnizC7Q/FSadZQm
Pd+O1XMQHSg9SoKZGaIRZRoWvRPD/aqxBcu9FCJY5SwErGdTNcSFXlEWhGOjMbykrVAIS9A9xFPG
qt/7RTLauMBgqIixWSm7ODdSjnnRJ0N3bdoz7oKDNQX6mAwNJ5UogyU/ZUktjCuzbHSKTbCVhPvG
K/L5XA2N8x5mR3AW6VDpnTJE/8GkVJgAQkiNib3CD4gNkNlAYLSR9OF9xYipbm9Wq0MvUFW9d7tW
lv/J7iYm/UnYwSGrCaiPA6tImA34TlVSMeF3T7ZlN3Bnq0PLEDGSMG5QVVgLUmcHvgNzKwoHZ9IV
jzPRLkqDUVlVzGmEt+MWpEKAi+8iAxm+S0L8HGB3129KkXl0xvFkfxeQYI0cHO0lMWYSXjepAy07
chMDyqhxmkikuBM/tCjL5Btx90OkMoSNrS96vOHTB+gyRRi53hpWR4Y8co2Jc1lrolf6UfGK08nd
tbhxIob5LozRP1Qy6ZTYgOTf5TMds2a0NGEH3xHrFNXOxWG0TL+4WRhiNnNRX2jZGPo8r26PwXpY
VTImwcAhzzCXLQqRhPxe10t7MhRGwsvjzJiJlAWNLy1ikxbraiSGTUeCSoVYcGtklqXweKoI/+po
xJRaxU1ucb4SVb+WD8WKaSro32qwL2POlh5ngzp7DlLjfsbgCbs6oTUOmHlY6B2u2PmHMdN++QP8
/C/u9D/2Bvr9gnyXfe37x39cfW3qr8/BJ/61f4FPsOUQD2+qZYbONsP8/4BPzitng1M3AixKUChF
/wafwleo+xgCYjyDL8ZGd/0X/U5AqwVzCgPYWAgjsCT+O9jTSyzDxRoA0AQCOV43/L4XsG6/YOKd
rMF5LEPrcUEptmAwP6rPrKXmNxD5y76WS4E10UpjfgPg5Ww/5U+A04DutOu6+dx77hBPm+eu6ang
Nx37zy+Ct4aP0IPv+sX92K1N+5HN59YCgyV8ZyKChsLiTy/5J3jTTx6atXXmPDW+btC753fCtkRU
UTWduWP1JLzSPDW2M93Obpf8xvTg5e0wgNqC00EYIUXDd3sx0RC1OaXJ1Jxz2mBCm2RZcIgXiMZ+
fUM/vwx+FeCsKJJfDiaVmMLWly15Qsq5H2Ewx2gK1W9wje2p/BkL5Hmh/YGwyNnPvbxE6fJwHYn3
c09eNS3HcVJwd5yB/L1dwa86L07b/cb36q93hTE4gwvoegJly0uczh6Izx195yQIRiIpk0IXi5nf
YRw/u6uNqg7/iYGq99L/0ScghBPWOZEQBpDidUnEXAD/S4Pk+KAvfvemfn05qALPl15Z9ateDQKX
K4o+M8c1SCFmuknX0T2wj3S3v14Y3yd1L14awx7mTQ6PECboC5yIaAAxNnN9Isa1/tQQYv25Jc6e
mO3CIhuPlLeFnOUqKN7MQgu5s6kkRGTMY/9gykCuiBs9DaG3Lv2PbWVBc/MZA+KYXYQThxpsu4eh
Iltp4y8Mp7EpTP1YlHQHt/1s21x2GDpr/+t7evn1ArWz2cGqYuiP0zLY/bN9iJIyod4eT+kyeEda
+v66wpDqhGlL9puh9V9fFoJ70HW2IvYjyq3nV0oodsm/HU61VObecKQfj/2iv6K+9cjTW8kd/Pt3
xmXgbOP64zFkf369slusoZU9sdD+sMO3YDkGuGafShP15q+v9NdPizvbJHksegI6XmYazPmQCzl2
J3yhVjIpGgP4NdO/QaZ/cpFtB+fw48TgPHjxosaiFkueNCdn9o2j68ONoI62Dr++k5+sBlhoEJ4Q
QkGDe7kr2Q5DFwJRTlo1LQpA8MVcyonQaK/7DeT60ytxgU1xgrv2Sxc+T9K1GHODEXmfXeUAdIem
wUa/nFLn5tf39LMHh0x/8/tjobPhPl8HtPT2bBnVidwAGNpVoWEupuNvjvOf3Q5mEch3ze/mEtuP
+NNxnnlFZw6IZaYabfKEiOSYKosjpB7dN/8ft0NpslF1wLZe3g568AXXaTQ3YbYcm8nJABCr39Fy
X45B2BW4E9hX9PJ87i+hftLGG9dR+anxw0evLZfr1sfSYKps8ba29fJkETrzmznSTy9JS00BQcbi
X4ZjqSk90IH8VKxdGudonQ+42lUnGC71aVnIJYWCUjW/+agotXgxz7d0alHoR9SjnFh/IWf4/qik
25fHQZCnvtdiMr8MTSaAmPnYpl1S0D7nChE6qqNWfXTMPv8cAiUQnO00Q08Lb5qv26aebpapWImS
F01/IeatwQwCotsDtiATOVRLJOEEo4xQTmsN9mkxhEtcEL4Jat3i8HU7pLb7mka0H9+QDKOzgwXw
M7zFJSsoEVWZJgz0tVc0XIldKYDgQqePHqwD862duTDXQQ9JbhRMGW/s3sq/ZYh0h4tk4XHv+8Ro
7o2ZsPYDJgsmhL9iOpmrssfImVOTjno0/f3Q8TBipE7ThWOvRCZbwVjJPbGtem+FxZyddTkErxsr
Tz4KZ0nyqLK0fa7nIvnWkbLjHudCLR/K0fXVLi8L6Guiy+HP13mNAoFoJwBZMjIOUm4WillqLldB
g5kBfEJwnrip51HsZDV33QnWTAGm3PVhH8vUH3ghfhFYsewWNvEu18u0K4AuvRhziSWPc19kNrxN
b0r3ib+6HwC/6ZzBOapv6UCAKjhMW8aJo5K7rlsScL4sIcCWtB2SMurZenJh+pEyMAj90ZRWu+4x
+SLEp1S48dVhvTwZS4uRRFINeY7CmczGiBT37lItFpmgy0SWE8rlWomTXPDKRXeg8jqqDS8taTbr
5e3oivEjoLn6TPj1OpB6I02BIUOv7/PFb96mBGamgCpz5TmnbjYWXCnsyUo1cfVecAXmk+UnQnSL
29VtGud6TScgpNSymiNhK/TMK9KVY99298JoyuQULJx5kF9a84D5HSOeVg/jMU1mLFyx51reQlfC
l9lRtXOhyI5/t3jB+qmUlXUdzLN8T9U/F3uXBM9hT4XvLREB6NW9FAqfNg9Hhg/VEjTjDgchfFTG
RdHJtH5vVAc7h7bIglTD5yWRvt7NqVVmOycX2eOY5t4TiOpi4dgglzV224bZZV4VfOKknEK6tKa5
/IYmkW1tKEvb3+WqSh9XYr6tM1zWJHtoDeJzo9UTCxMwhQP0zi37/M6bKkfFBr2konEjei0e2VIG
YPepNpEYSAP0E2HDtfRtBIcdyZTkYdTdvBvxaZ53+HIYR+ohaexGnRrvHL+S1i4ZfYGxyNwxTpc9
iRiHwEjaT6kOMz4kc1yOKXvasE+ZXpdRUGamdbsmlmHu0kD074XFIOkkZgLdkTWUwbuyq1D21umy
uocQGD3dC12E7xhAzu3O6TK7iBppui1uLbJQu9QpqweUWUBLKrRw3GA+6M77Lk2rL8W8ZHdltnrD
fpn40F+3vl9ByMfl5Fu5NHUBgbJu+WfVknAIhN9BK+VdyEhUwcZ0dwq2koyM8S9iYJy85Y9koKqq
KctDKwZ48KVdEvzii1SrndvY8xeEXGo+tJmv17hf7IVY6UT2pAem5KC/m3XreiGeApinO3FJIlJy
hQUggWYk0dlMsSzLSmEGDeq/sAtRzN9NJTa6wC9gl6Yi5ufxOeLCv/EDcfGsVzCyvC38h9IH1ig9
0h+CR3Iw8BjGz5fTFtvtPwkeLYs/Ql28cUy33E/BYf1vveMrOgXEkHC9oAuDvfh/B3F5Xpz5zNx9
BFqoLTa4JUCU+bxuEg2+wnAIyXVJl/5zNjEmzUeC837TCzw/5f+4zEZI3HwdaLhfXMbOEOUnq2tH
osyHK4Px7rmflLXTpmz5bhf/7k9v4CeYCLOAZ3UFOycYl48ZqAUREgrmS/ZlUiiAfobLURcyh1Ac
f2RYM9OqK4c482oxGMT7ZjdKnCyqlhMlGNq0u8hgdECUdFVIJj3JtkLd9m5dBReuNbvhAbcoNKHH
Ikip22IV1gV50VoZ5AcTCpVPyttYBGzHKHEIRkh2s78kOMEUsoQ6ARXSGHV/VJmVuwQj0iZbOu6d
0fezyG85mqfLXhOZ/cWyWq0TxmQOOT4QPOBM6FibDsOEXcnUAQtNMKtKOB/7uloynHkz06Wjm03T
GGHN4ymANhs2hN9bsR1mQRWe5rqUzGvTonaSD94yqfWd35HB58TzAH/1hAMTfy/uN9upo+l2wsGk
Ua9+yAy2cJqEMetULzOKSt9gBrbJvYVMoqYhdGuNPI/RSxRAECrO5Uq9tzNRDdX2Pp1L8lsjPN+8
2YMGkYV2HOD5Q/WCOn1k5Ft0mBXioVoa/S3diJleVKM2QizwuPEkqrKmry4JAC7fuxVBWmcJfoy+
uyXEjTG451vy0yDNajjjPIqpSuT3ld18I8+8v7cIZbHPBuceKenzauPK2Dkpw2aGz2Fcd1Vg3+Pw
TO9LjjXZxFsVkz81Mhd9LEzDN488c8NCIO8G/aFN2jD9MhXoCb7WJG7hgswyIxPSzgkhuFTwRIzd
SifswJSvXR18LuDXFezVuCQfXLtaip79fBWpEWtMoiv8OicfEyvGLcnlJnev3rarYTQXwq8NwPnK
1C00jk52BimOcz2Od1s5K67Ldqy7t0u+cMHCYNz7upzMyblsiMdjnu2B5MPILeyijtYV7si+YvxB
ZttiTxqLs4p5d4NLKY5Hl0LJTtzMMm2B94eqbqHZ501olxxLnlJna2GYDEJQVo27n6dRtP3exaCr
Iiw2t1sGTWVX+s1BElS7fgy1A1cl6guXWXxVDBzcqg+IkO5I/Q7f4BNmh697qVomyE1QVHdG5mTj
aw/Go3Xv9kxuwK2C2jgbyUrLiDly5Anmmin223Jfa2qDJhJTUiLt00GVXetskYKHvnjtuZupF7pr
jSxzRNzXM8frY3/KzBLoYW2XM0WUIy5yodblNad/GjBqbYW1m4ZRjwx/cTPbisWum3LrmPVD5p9a
i2Srj1Tyw3TLUDwpHQy7cHS9o54l2iwyja7Jxygdy+JT4+WVujR0UQQPuQSFYfdZrUQhRHbMDred
RaCXGeN0dKtufTtpckpXJk1YLzb6zq1co2/v0M46GQku1AAgn4hpZTneJkZIbX6JVnPpg8+r6pS3
nmub0d89gli6j7uumclzJxTIQXLV9LBOsEjzZb7vxGqmLdVwT0KYnwvUQ4Ofa+SdUypSEWurnZwq
IgLNCm+gTWY0XAuLL8RaDPs7AtYKU8KEITJOHta+Q5nrYy5v3oR+buQXK8I1Y4/dfJDsethRxmlW
Eqe4HjnuwtMxx/Ys2DisB6NAzwKRIyMTdgz8xL0oVNtf1tJENVG4vA6m+bQ2NBQu0W478rwVdOl1
besQk3uH0IctDnmb1iLkpmnMP0pDL5Dp9RJqhvkhgclTci11laQGxnYlMMNv+tXnxyWnSuCQ+rEJ
5jCPEqhZXxyXdjYq6INp5GDHiQlRNTKiKMWavf/1+fXT66AJBBKEe8d0+vl1OPcJOXRxcmqKFo++
tmz1HdGW4d86lv84JCFawhzntPT/EvyRZwGp9lzG6IxQnNdqhpXUnYfe66/c1NX24de3teHB/2n2
t8cH1sTkD3azt4FoL/DipPHlvAqbx7dig7aCzgC7QjDBrscaaDylidH6Yj4WSfu7CIXnANH3S1MT
bBRjGPrQ41+8ucZctEgK1pjyknIPTaM8EKOIGBim0O7Xd/nXl8dNEgFNVDysRlTwz18eh7VXaY9L
WYj5bpbULq6SMfidZ+lfn+V2IzYjt01CSqP9/CojrQwe+JjRudM6kCY002biNu59cF0F7NHQKtdL
np407cuP1/jfCSsTVlDqX5T649PjM4eh73//R6HvBK/YHbHzcBmfkkS7ZSH9KPTxuOJTZkKH9dCG
vG9K3z+8sWz7lW0z0QBKRChOKc4f/VHoh682lTz4IiYPcNUp9v9Onf+DqPufbw9mOKxq3EY2Rj96
Gcjpz9eLi4YPT3zxYSARStynne4wRpZdnpv9VVBXmAvTpfd5ulP1OrT9J1dNhr3sJcnZC+OIzMI/
Ym2SgzDnEPphV1UBWv7SDdM1PA4u4/w4aR1H2a8daFy1fUjw4CY2NfWodeMKQ9zhVGB+BVeQaJvN
s0ERCX09gsKI3ZDMjv06JzKd/zSZpfWEV09jUloecAy10qPE7lF8lvBaluIQYCw5qMMET7rwTz40
F73rhhINYSmcVOwN2UEirecVMkeGy6jZHDGGbqaYEdWcycPoLSXAyyrnqSgiY2N+FsKQiD9VslAj
9hgNDdmu3N7lhQE86D3lNVT/68brvRHMasksWCipW2cHnzRUD3olw5WoG6GBg6JhdhE1ed1iOOJC
94t9PkZySVkhKpZBq667RsJyBCtbOjiSQ16038g/r5qds3qkx20sK7/7nI9r2r0WUjZ9TX3t1TVx
Gz2mp91c6pEoV8uDeFR1QbtS6s9BcFZEXxXflsatkVtnmHKPl+ZQjcXemMiko/ojNCZiJN68TyyF
kybsW31OE5g0hHKDfkR9WXZvxo0aGc2hO97xurzxAd6nci4xki+KJcrr0bmG6jhmu65Ycce1uzm5
zEc5iBj+jKEORGJN/DxcRzVJ8AOuT8cShtqTpzAqiFsYb+W+YAET6TamELiUZu5/UZmDbPYpkdhP
GFnVPnFQpJfHYIsk2NKAyPGCdAfzPdRoikKXQgqWuGe1Crv9tYIVnyapiuiyqjKqG3w/4XGpgIdZ
46BbR6FauWEL9JJsZA2p9D3kUjJzDWoZVIeFg/F3uRq2N+9qaaUj6fUYSgVRVeI6DWXPLTW2vK09
BjckkGbQyezAoNbCrzp7mhInnY6+qIkwO2vLm51HCRfJgeTUyMaPdGeQ5B6HK0fquW6G1cmPupgS
tJWqbzA1KVd86mYJwXo3ysy5qUOiLff9GjQytnLJjyLREfi0cb0ask+G1068VGG70IpCx4xm7HXf
jJY3PLkjDoqQeTeWGjMemGWL00J3xcMRfpoFxvqGL3Z+x6rlMU7mUBMTtOTguEYwqZseV2QoQCmK
Z+pH5qd7hOpDeAhHp/0YOhM1ZIOP8HEyIMbt4NPjpFUJ886nu/+00v29AzImA1fPTn2FIVBjnTaD
3gklbzr60dDaWQBv2wwnzAHEjBrfzVlsZVsypvZ62xdRWCkHOy/kCNmFj5FqFgWTaM6wkppNODfr
t3Sz/QdCNDDWa5cUkitlMb+6TgqWip8CIHcuWwz9/VJOJ6jyS3PVr8Z68CevDD4BuIOvRQM96Hyj
MEdRZHXIFGqcPVUd8cVzMNQXSmRiPLBVLc4ub2xP3TXgJOU1YOtGS5nWpgpj2daeoSNb5C5NQNFU
+TTEHqDL+l4VjCneGorw2gx/6Smh9wat2wqfHm6Gey0dPlOyj21y3nZkdHQZTWHryaMdDkCZrNLC
NPXOnUyrP888jmo36cbJ9llldeLSkIarzkXjdcM1Ko3AuOS7Tf2LyW0g9u5QSc99bPiNKWIcGvtg
jVWga4fbE7qRX/AoT/WnOSTlCt5cMuJKHTaW8R5ftNzGj6ps+0wLhAewJAg3df3W+sxkPliLcw1v
165EJJ3ezE/hBAzwsJqDd5NJzNzgIfvuw2RC7LqS2FY7R1vovj+2OMybovpgd5qNLNQG5tJECFvr
kpp3QnJOBO6lPWaQyYuxUO/zoSiMKz3a7fi2ztAanNN0SBYoiI2d3lUIW3sOJHQ2u9nJ5i5ymhAy
pZ9iyHsoJamX0KLxGnsrqwHjC9xY1C0xlR5oKWF6ZWRXRj4fw6VNkl2XT9XrRAND7EgqsB8Ds0z7
Q4WuB9zCTKvXiP1Fs9X5UA0lVltZRGZzY8e0R10XD5Ooy2uPphGXLcT9inLaKeAUktb3WjvWymE6
EC85RhiP2zdqKJPlSEdfTcdhSZM3pClBzoQyPi3nxu3NJjaF6r4OQrQf4IGvyyFEY3KtoUNfS86m
bWmY5kUlKw8D18wM89NaJCux2tOwmmdo0ZyeDeeuvQNVl+2BYbWQB1pUUeLY0GqcVLCI148kR7dP
MkQdfW30dicO+Vi3W+pRKHCWgTVjRQzkmImUckA4bSeueTEtZKjvsoYDgOh1FAUdTElUztAuiTAH
Ia8E6oop8CCckCN+mTndgkWmj14EDhn01bkP0/KQ1C3dDMc38HeqS2nGKaYgjHHspLhwfenOwGMM
PSKP5XoqVDhMB5m33qcZFY8B5gAXmyBr31JtjH61X0+IX9X6VnQDPS3Te+eox0w0Fywo/O+7cBag
5f0k7gI6cdAjnJyeRFJ2QWyMarmwy6QOiA63g+bgtK3uX4910l9IJ3lbdiuBSGE1la/DEB5mFBhL
/ViNQ3s/GYMI9jOdBabgws5q57rzJGssk7W1PCwAPemuHeB+n5LBtm8wxEMcPHS5ld+UabFCpVIM
rmKKj/SWncT56DTQ3E8oUrKvHm+ZB1rljv1BK9sdH2oUWuORrBm82nsjTO2LQLvaPNa+ZmKHqmZl
D0JvAP3S7QimU6LqWuN29lpHPWU14uEpFsonPG4yw/U66TP7c9rN8q5zXByxjdQyvyRzCj8pK8eR
06bpqnG/8Kzf2tphjJFMPTkadpD292KyzKceXjLZfKn0ea+ms34pZ5b7gf6nyiHclrCKU7/2H4uZ
eTPDypRWE96Bc2kqr+ANDwt+8wZVzLS3IZKcvYoHEYnazaooz1x9nUprSHlvrfnQ1wqLBb8JKSpk
rqgTjbXFfXUi22ZDhsiQh4lf8uNza+0+Vz1WM1FipuoxtBp1gZI1fW/ounlrpWKx9/5SuDm7XKOv
swb3hYilSJnlhlLU+0yBsOxqTtjzkJvVN+156dXgq+TbgKjnw0jp1x4X7XhHUZpATX22Th3SH9nb
Z2Vo8+s0agFqCAHrnZlNw7fUC5vkfdfnDsl1ZlvN+1AXqf1xLu1K32MaU/g1Y9ax9o921lvmzijp
FZzfoBcvUXjyiEklxs0lYKyA+ckLFD7UHcAgNxWlnU1oPPKAstw3ljncMhRWFQtTAxf/qUH6CRL/
l2vS7dJ1wDSFl4Z++UUzDDnI0wFAWuRbRXXpOm1wXAtj3i+4j+6LUg/7X1+PLutPEANtDteDUUUC
xHZBOH7P2xzPQMdQstTxAJS3gvM25hmPe4vcnD3ZUFj9z5be2WTBELoy67/Fdfl+dTLBGPSxiqmj
N9X3n2koa9GB9FpEAs6NMPehUCqe7frp17f4HMrYLoLDEqlG+MYiZqTpfH6RXLU1ERclzDbtirhd
ROeyB5v2Xha6YU717/72J6/v59fCXxXCJ1jDX0hjFkkDfba59lF07ZQ0qvfdFJpXY5+Pw2/QqBcq
3B83tvk3Q/0EknJfRoQZFsZi5dwKehp2H7H4NXVrZa6nnniOuFLltG+purF6zbsLxAzBZwOW4D51
OgrOFliQc8d9P8+dekSis4BNblPXXz+Q5+DOH78R8pzAsJem/aVQXUuJ6GTi4edN0OxHnIpOTOiT
/yIs/xqmbuGg/16Bf/FOuKcfejZJ3f76D4DFerWlIUIgs3ByhrS2RSb94ZtgvrKgTsKH4H+BSRnq
8U38AbEwS2W6CWCKAQyQHPDjvyEW8coCQBNQzpmAImZhQf4N61g4es/3Hrw42XiwQWcBb6GVLzOd
WnMlnzH/5mekOR3rqTSu/Lx2l+txbCioej/s18fWb5bXDlJX6yodZiI2pyxMX+OTXn3zU3suItJt
E7Slc/Iup0b/lE5F+9BkhCfvbXvE2dn0OgfRjzSxThQYmD82ht05kTEZArzdxiQ5Cq0OiBoJ6XiD
CRcF9RCmyqfC8vFLTVy3eeOUSEJOdteb7X6hWv1oTYO7fKmTpbfeo4RJ0mM/6BDcJc/S+VoERXZG
R4adKpMR0T3UxJ1gFYTBl3hwDJv0wtYygoO7FFO302VDHPYmY+zyuG5ay9n7U7uEHN6pMZ7Fgi71
mDOXtQ6zqK387eC2vRsrSYNOVIsrrkwpq2uMnYr+kPuNYkaolw2SSIf+M2X72h0CoWi4ZNEUNw3G
wMcJjCJ7oy03T9EUJhYQA42XU62HKev1ctOPlNqRB0KGd1S3amTsY0orunSFl1wtWUuGitv5431p
ecgdQ5ta67DCXSTXg7NSD08Ntl8044ZoH7xh9l5n9ZyNSN3SjEkrQz853m5z8KcQXhPQgzvV3wBi
5aWufGq+vHenfafaoCTrGlP6QwtMUEVBJZ/cJEEUCNQ0FFQFrklzUZVWgPlwgxRoqvP+Lijs0DvC
2dTLru8aanGdoXuisQvX9Bwm3moelzzvrtRKY4R/WlsoNLBMBmMPAtC3MRlkG9FVsQr6pUwYbtK2
zpHIQ9g5Tbd2TwOndHqcaFDyaFAUX3TPKawRGjs66aEbwoe87DEcR91tREFeLSsog5zgi7Vd8mFg
QoFKtMzdR/DPyyyc6/bIF4kuuU7G4q7TDTc2FC5srwlpFr2D51NQe4b5npobb6+tFoAQw+h6jtAv
+A/CGaciJmDeJjFQwU+InV5WT6ITAwf4ytG+Y4A5Y7cZ9BLoTrTiNYhf9nXNAnxSMaBtbpk6Z84e
wKX5XAZyupRpGhb7hM682jmVp6DtdGX9YfZs9TmXDKFikmP8r7ZGSX9e0DN9liHIyoIsmaLep8OL
u8LZ2sfUMGwOHbEQ5KQZ4EV562ZOVKRCnnWBU20J1yDPL6cMml1keeAPMaN31Gi15xIMNOdIMXNH
Ted8tTUdaw9UVZkpGNZozDNkMYRlKByVaURqHDYSmhLlJyc0io+GUg2FRVZQXzsMwj6Xi4M5m1sF
0P4ATRng+ZUPAQ29WbUPJbEGcZDZIcNpK+enKsMWd07uQsITa6s+gzOF3d53dW4dVhCBYzjr1Iu5
B987BpPZ2/ESmtYQJ4nCk3fG1upBdTDn0YdmydcSSm53QAYn+6uVqD3wN8tRbcTIsrpdRyO9dsuW
QAQKs/zrnLrFQ1qGqRG1rPs+QjFQvZVgTCPo0CKOa25DRdRw1R/HMe0+sWIwVzWZqTanmh2FGaBM
2gt/wDwb8qQUD3aYk7uzNsEsYvAxsXUatXHp6sT7On2ntAB7iavGGsGD3bJs7Sgb0lruKRL64eSv
yCawMNR6ZEPtXXzl01LvHD2nx5L2sziLBu3TjzrivzOU/8F47Fcn/N0//7f5x31T/fP//OOxfvrH
m/6f/7f+krVfn5/6/Cd+nPr+K0hJkHmY2CFqgb7A8f3j1Bf8CdQojnzYKdTEG6noX2c+XkkudiLM
ORBXYMzFHw3sloT4GOYrk0y8beAJxQq51OZX/neO/e+WzH8erDDWwZQI36WNJ4Uh94uav4SlutTd
iIWkG8PWac8mA5Q5nlznZJZZf10kNmkIk8rRo/rlmJz9KvAgiKypcwHJUZe7qvCrB3OW3RsvATPh
JFzWT/hoGjsQ3OYewxvoz3965j+p610e27M+aUNvqKIEFRH/xPvveRNRoK0re/+j9trCjhJtWW/S
TMLjVcWQ30oHoCsFLrwFI2XKU8EwvMHUuPuGHZpz7ZSOe+EM9vzOgI59U87CZ7DRBdblDC4KCGfo
6aOu2vqetWK6e0r4Za/MTFwhm7U4PbLS+NIn3vTVzHT7lpxUIh1GR3/Osf+8NmTi73VKbxP1fZ1f
LY19YN5RcC6u/f9j70ya40bSJPqLUAYEEFiuiVy5UxQlkReYqAX7Egjsv34eVDUzYqpGNNlc+9KH
7pagRCIDEf65Pzeq0FuoL9sQ59HfZR75YcP5/YreOxn2MOfecqi/tsWDbxI/IL2M4BHnaIRaD0g/
BQs6cF2Ft94nLNVUld8ALqTaosULI7xu3lhW+89X85+VgZWB8eZv9v59m5ffAJx0Z0PW9Y/9vRq4
UNAYiQo22BbBqR/j179XAyn+gggIgI/dP0hA/Iz/sxo4gpPDOpO1qeyGrrb+df+sBrb8y+IXS5wH
gOGa7fmTleBc6mD36NMfA4uNJgoWJS7z86MyRJTWFTIPdqJp9X50aOZKWM+wpo/yMKqkfyPQdX4U
Xa+3wow4i65i0HnsSbg6qIJS+rsyV2tjfRctW59fz1trxQ/V4ucV7seFWN0402BJBZ72+oOJTPm1
wfq3I7s1l8dM9Rr4vZN6N12cetZ1VhOGCV0vJgmO+BFZFwWVrk24pBEB9Z8eiX9ZuM4FCfKnxKO4
bTZQVG71qv/89HsEWM8iLF047eaSH31lxe/dzK8u2Y+W+RvXWr+wV5+brCtfJC+f1aMLM+r1tabW
61U/+8GunyZjM1TKvOtk2p26ARAE5o7kskqW9M4Qg/7y+095RnPkSeXSPLEmn5AgGPm515fOTMot
LXcIdo1njVeF5yT3HQn6a3esA2djDStEEqlvugDQoW9pla0PhR9l7zmZZOXWbFxGsk1dPr7xz+K9
+csdIVFDbIyjjImT5/U/y2qqbIAvGexkrZq9nyfekTGOH+K7BCYRTdQ821OwZ6OOA7bpp0OHP+zS
bhSNAk4EpeT3/55ffnHcJR9RkfuEk5qf3ut/TlXKeCS1zZByIaK0yXLljiG940sQjpBrT3UcL8Ub
1/zlV7de02aBcRivY5k6+2YoC5pdsRhcE53pqmDUtGX8E29//8l+efRWcxlceqzevIF4Bl9/sjKo
tW+kk9x5SdPaN701dMl9Y+Z9hdxulF8mo8yD0yAqjxYjxjBvxQMBFp591SwqbJEwjWAZQTe2zj4n
Mz7FZNLS+4axnQ0tI19t4qs9ToQkifvPg/DNZzy18llZQ/ro5Mwpr4I5UEyQdFN/rma7+FbEEXW/
RVLKateYab/sE59k+TZKNb1TEZFOC4OvkYjbCkzH7chOPkHHdOb35GBM9Tj7nXsvxtnxNqUTi+8O
k/Hu1sDUAIzEbZ34MWsnCp02qH4mA6Gqn+WjiSsQWDfNpsyFDKJe7WlgsgMLRw0anhv+DGwaqEZX
aeOV3c7o8x6WM1ipdEPBa3eX5WnKLZ4p3VXkxzGCC9MeD7XQSdRjXFVENIFGue6t4mjzwa699MrD
WWDmG5DUKngpa1dC7DGhH+HHbRvDq+66pApaqmjykaGvtjpz21hiGLINFl/ne2TyoR+GdpDdkTN3
oe8SZS3fy7kR9Zauw+SLwoZp7O0E4XSnYYlZzMWZLWwGm/5Iqr5YUjgtd+J5dLxZc+xOludUdNog
K8SRcs9CEi37dmy6p5w6e2LaUZn03DgzexopinUIRJkpllV2RPEWkSYQG0xLhn8JlgrOzIgTsQsV
JhfcoAqP6qWZ2m0HwyvImOAbHOb2nGU9jDWGqZ2tRpctDy6QFePYSGHsy1L083Xnjc61KDUH5CZp
iKT1kSfpsIya4lh4GKjo3AN9RAa7g/hl24rW1WhIkug01xpSeVS7w/e2hoD9DgJf4l6YpQRIemhV
kXzASd3aT4LBPgG9tdPjLpFmbe5spAv5TlvR6m9KhsR8wcQbII+MbV09zE0aWZfS01Zwzek5SL0D
X89EqI0nY/zYrwfyA30+xQB7jbxEQvkla4PBll8F1eUyxjakvoXe7RlBgSMJOVrdDQ6rZNmNIf4Y
nrrO6aD3oUxQgFDLsVDoMU70xRuMNL/Ii0nBFRwINm7ZrTsmZ/Qgk9sJWabYUBjT8MEX+JdbRi3w
yWpNy8lh4XSK5UUDnLzUiF0Boy8J26d1svS9RUrpupxnQpTwnSRzJ3rhPMxXgbsvSt/NDhFcbGvr
u0WX70zmFW2IbEOdiNUVgO3kEFchumN/Yik1+CxOoCrs89RYbyFOFJ9TW7vzIVB5m+2XqSjM29ZK
anMrrExcanfx+YWa3fwNJ/OMo9NmescWwRKfeFzd7mpOqsq67CrKpbd5H2BDWQCZFgcWDD08p/bq
jfDpYolfpipeXRXZFMkjnn+3Ogz+mD9xWsyLHbugyUCwAEa3c+Au0SrgNHqkxbtGNgBoZU6Huosp
jWMdG6/GHFfLIY5tLCYm6AcyFnhSxbHNC6CessjakFFcguWj7xhEpF3FcKVSxC9oMc+GJux6YGE7
xozzHFZ5Lg7kvWo7dAefGZcqRsaapkTk3hBD8z8tcZreMH+iHrtpUnNkJSQVuE0BkddbsFbW1yJy
xGlMcXrx+nKsK2hh7XOS5Qywi8VXy0HanfHdqAewO25LLQ/1fxnxOm208XhDkHOW+zGzh6siZ3/w
SWIcM4+LiqJkm5axdDOweLHMUTrT0odIaesB9Uqq/KFyY+OzLl36u0nLTzRUWIxW87oW/SpKZx04
Pyf94Ftrui3CzctCFuVN/VAgFLXcjigqLufF73BwQVOZEbuLrrwIxrF+v0BWl1disRsi30xEKXEZ
SSByVsPKTA6uaYq9nha+G592l/5qcKQ/Mdn2MEkEeLGCna6KAhZeIeZtOZPQnJt49A4IXcY3luWA
8E4UG82+SYT9NcjXWSlbZVfvrbSzVs6fPXxi8736/yvHBicW5FZ3yYC+io7txDnyuDiVtk+Lh9/u
okk8IEgGZ1tb0cuORIXBSbYemZ6qRWDsBWJf7jYVbbxObSdXdmN0+CWtqnm3oOF5KOG5d9+6AVa8
Cv9+f+Vq5V43PgMpSGoRqlnLfzwwce3FoZTKBAAqquy7Qbq7C5FnFX56csiXaUTJ+bWZAoQz9sKl
Oh3hdii65pL++lTvZToNl8wEMByUXSNxEwyz/YUTtiGxkfXYE1JWP+KXRYTZIvMb74jXH3LzHGiR
bjI8amqTY/E4VQut15uuqsUVVqY64NVVpyZeJ+K6t57XNOblHDEx/tgZRVtfKac0ipt6yZP8EBeB
ASc3KIaFfEYd60rcFgag3q3TsE6aeyO1yvzodPYYBNuk7bIBe4ENd2/blU5LqCCaRqG4m3Hm+Vup
ut76xJuiw+60DiEva0b+CyxWs+imC5h9Sf+JlJckmJUPdndImwn+Vp5b5al0CQLsylF185fZ0151
a7kxvFUSJj1qn6fqMVtzs2Z5MVlNykQkK8hljTy2H9uG916oRsYxp9RLKVFiejw+tPDU5seOjPl0
PeQqMu4qkeo7WMQI+aMCmndRUz+MZyailYOtAu16KinT+CEwjPg7BL9SXbW1G3RbMbUdqYmhKbKL
nPy1/gL/DWefVzDL+NQ2mrZ7jJbVeMcQV99FXlEmT72VRh+JlBfZsVCT1tvIqHoZJiSycvoz+cl/
rONcyueGZEa69xdrYWuYuu86a+I+gzuJvL2ZWzGux7zyb+eWvsVQL03M8tUEzEln1Yns1mIU8InQ
sxeH0tKsKVEUpaReVZw3ZFTAeG4YQBOzzhZTgEAcoNrTftYEX2hjHx6nfKAMRYO/u+OXL148M0vo
CTVQ8VGE5q+iGZb7gCEOg+rIbh8ylWQLZ8JF3WSR6zWXpNGm4puDG+1dF7gr/7Ev4uYKJh4WInPg
hQTWLDFeZpGw5+thrLIL4ZNbTyMp73znpmXXPgCBNa8z15/msDMcBgkoMm0HQLgrjW0iCjegOS6P
2FDg5LpPzYHOkEx6nM2xrXwkLzcZu67wKQf17BwrpXICCYHUN1t1kjPv9t0we+COsjIwp02bshZg
54MQHcogSqzQi80GfqGXG/6WJOBAFi9hmSFSP3SYkP2ICXGeOWa1jVEiyPaKUgas9Xbyocgrvt1i
Ssf38ETbCZdCkn+3/NiqQzWX9ddx8JdPWe8GCiTumNcbnlrL5fcS8w+Kzcx8dFOv/VzXM2TephPW
p6UGJRt6yZK8cFTDahwzxHAJ8lN2094Hsu6aw4BRMtu6anK7jzwP2v+aO61snkxTif7E3jGwZogF
AyDxDeMCkW1LDUDw5E5RMIKDI+E5H9NCJjUKvVHfVNQa8/8ZbIxHpVPYwcOQ5G5yafcAAzomUEi3
W7CsUXRY/CEiptQXQoKjLNhnB7wjiQB9k4LZ2D5mbMGt7goToCVC31XSD+OzseTpasXs+0cjVXj1
ArarL0Yq2n6vSkjY+2SemE22xpw/ehFe8m2g7ckP7dkp/FCyf613LhJGsvOsgnFdOXf9bWZiiNpA
Y+pZVV2axfi/l423aQyHMSzHruibKWnX3eaTDq5mbmCwMZlF4N+UXgsvrIpIqAE4zA+pU2LL7svS
/jTAC/K2S+vYz3GrjSdeNk63q6aoGLHVcgwJ8yYdnj0no9eIGTdWPewxsCgsAEDFpsST7oU4Q2Fi
doXXdnvPnXUCuZnU+YYGq+krYcASekKdZRLsoCHuKzq+ssNMstYhxjUPbUjEhbdybmoLpKUIunjb
mMr7YvKcaLBT/MoP0CI1lr6gwINL5Tq+W8Hb7KtM6+DKibwAEGMrwQLb9dKzr2xS7Nq60d69ly55
cySlhgty9Kzuoz3HnrfHvFjjJM1Tzw2ZrDVP9ZgOyy7ua+tbV1cOjkSouzUxfmaOR9G1sDokQTzz
ojMM5wm1z3aOJEr9m6SD0csYkk9gqYZ4e5YF1l0vGxwuzKF5Phanca964KYTBb84R0/YyObvljZZ
ajRmUC5LAiA92M4kPnaBN4Eg7ox+3GVzOgfhUqbe1YKbN2e6nJfWBcj1nlP8aI3uddolhXcqO3/i
C6AhSUw7EKw2AzSWh2E3QEXlzNQtUE+dMZlZ8EyFe56yB6JMqUnyE6mY2NrExQ+Er410L9QIKCLl
YGxShJUnH5FCEn9nTJJDbAFqgC8Wsy20+VrHn+3M4ozZLyL3Dl3VD09Dlpv2yrxdXqopY3LNowo7
cp6JS2zoM178rUlu0T7MnYkCaLcVTeKiEqr4Suoirr6YBXSKkytbUx4T5STGMclcEe2KmN31vpJ2
4tyyPrlDKPkv3C08h+EfGf0/ojaiNgrR70RtBO0zOsD6J/7xtFh/rZMogkEQKpA0V+DT33r22gRi
EZb3wdTw7HtIW/8Mt2z+p9XGAqERodPE1fK/cjZ0R14inAGp+3NxoPxRZujMSkfqyOahxhyD9RIN
6nywldFgNJlzSfbEMsvnIhuTi8VJ2c9F/fAwGkUBVHmZ7jywgJeW0erDT/fpbaWXy68uGsnhFo+g
NM/7EZ3ZhrpdrG8L5Vo3dbX0L/BhpwesAO3fdqv/s31k1bJ+EnrRMdEskVvlj+IV21yHZT+JyqUR
OZNeeeV2lRXvpy5zw5pJ3ZZ4fPDGp/rlpjJm4FPhDSQbSJHxmazGr3Nq2ynAHSA1u2/WBwPP7kCG
KFlkjeXEKt5zmIQsBq8j+KZHPdun39/YHyrt649LlQzPnOWsA4sfZqmfP65O+5ihPl0HSzRk9XEM
gAaGsip6ufWX1AnWdbfdt3OzXGiSFU8ydoSJzpQjdXH8z/aG8pavLmEQsavGtvmzqt0VDcuMAcuo
x1aLjJV5pvGnsw+jiZTNpvIWfd0Y2XBhwOV7A8gofv3WsYqaPLx4+hnunT9gqs+agD7afJMbVRpt
1i2k3NjDUnMzWmE+eVOc3pa9oTl2VOW4HEjjB+SKvdL5OpZRm9ynrUjulaporVA4XIydH6dtse3L
zHzIdO2NYc9fzfC3Lrz9ssT6hkR1Z4NJ74z20OazsPdzYqMBKuwjb8wQzsRx+qjQkKHhkSJmecG9
+fqhZkxSzvzIyo3o2SG5uenvFT+3zchWhn6IZLx747H6lwsGyF6S7RwGexTR1xdEBuxHv+bYZiXm
gbhOvsF8tx2iHhBj/uxH7QN4KIxf1GPVztNoIt0RGq986P5uRWybm6jJo/3+X8Vi+OqnzV0IuAcu
s0JWTP98huNhMMLqNJcbMMfpQ8NKtiuj+duicx/iwiDCguRg+Ptrno0IaG8maEl0m1vA8o0z5vWN
WIakmtAoMo5ffn0iS5XvK0St6z+/yjp/4NklIord4fVV+lT6OhNgNFTRwN8HYUrBnXbfuH//9ll4
CwBwxDuOj/LM3TBPDufyar0KKY2TJTuQ5gHOrT/+LLzjsD0wZITlsr7tfl6RUFFLY2prfoqp+lw6
9vhsqdb5+sZFVqvn64fBY1RBBy1uT9Z683x8NVmupiZEfmmDnsXeTEaZH11KWppvrlXAuECO/qjj
CYRu7DgGqJV8AWAdW4DJtmpsivGG+H8tbiTlrDDIzNyrb37YyI7azeY4nJauVieUXnoIMo7+OOIm
jcsw1V4h70sqXopLxhy+fRWLmD/r9GR6LpJINrx6ZtNawkFHWX8EVV7l26oFW0eiqXJuF0VwD0Jp
AzouguB1jEHXBQdVpaRwBr4QtZlLCdOtjbPppZMWB7y2GyvwH2WbUaCqmzG+bYbYPk5zOxUfCV3M
XtjVnqGvmM70y7veZiv7GNVJLIjOtN2yGwOr/RJMaBr7ti0XPzQ7NyuPCCXoEDkdLwMRCXN0NsoT
JVWbtWiMbTvoudyvSL34MDtL+9FsiApue/otOiJVjbytVJubOzgWfn8RLYgElH7I2uK4Q7zrGvFW
JdtRTPW8lahgeuvgQHnvuwub5U4mgbU3ZhIOG8uZI7T1TPjqIDqSE2yfyaNsTFsZvL6JelmA0os+
DvVgYcXheNDuGQfW9sm3HO5PrmFo+Lln8GfgxzzXnLjxsaYOAJ0ml4baW1OHTzBu1jsoi7LodrMr
4/uOgVO5gYAib2bSGrBjuKWrAbDzmcbUswHvK1uGp2lu8m/taJNxAMSBL6DmX//YDi0PAYyLdxbk
OuOWv6xN6K6w3HLX5nREHhD7m3mHwXP5mIt0Nq8nDvXdzppoa90H81TtZ4fT9EloFuELQdJzJMlr
58WdMWjV7i24L+lWoiUoNhi98clqg3reGY0qFSiJljZheyhfopTg1YY9aZpez6SAiE5m7pTdWPWi
nohZFv62pH4hpQXbJ0oGtVB9HWzVU70i0uGYor7P2xi8SB2OzKtOKNdVxo1HNgt5lmZrFzkG5qHB
x4wYUrLNyINZVduxbWS8HNIzZ78Af/CNXdIR1dtMpZH0+8SbrOKysfKBtE82ZhcjQ5gXNfPWCusl
tmjJcCmuRbdX9D8CuEd9j9BR6IIEL/F59sh+H13GFOA5ZkO8+BPn91CbNenRtpwMUqtm2d2UVLJ4
p8am3+Yii9Q83MkikPxSQNWJUOQiElia4PoRGi8se+sNgQc8ck7cdBdXDUkqKXNS1oJisu5G2j7H
vWruF++uH7R4comNN3dAp+Lo0eqIHV5AL4xOcSnom+nxyioqhIcqga4yCTdMYbE0lBIZ0xMJUmOt
Z5ioMwIVaA17HejqeQ7S8d5OikTEBPFotN/5o5LMAfJIZntHd667a4bGIoRdz/lySPLGYaCT05h7
EJgJqLciS0W5gTkAoWZOuqBAzz6I1Fjn1RWVJRNbINbMIPT9ZFUS+pjSo2kJvH5nV60PfEaDhhFF
GZBD74eK4owiqaGf1kmxmcbSWe6E36Oj+UI5X80M59jBgY+X7N1sSohb1zWVHUwQvqZ2510Loqz1
jmwy7+F+CtayrUAbYYVkfekScH3PPym6jugtJcJd0wsPVKjQ9nYqyLqlRUunj5m1VcF5u3IfmEQ6
J8NvyRW7ZuFc541XjRsVeXRMuBD44m1aIEJTkdUEFyIpaqwUbBw8+AR2a5+E2UQPSO584qG0Y0zc
vXVjODA4TzSDzWMInUoz2nKCniKsIlgABcpmVHdDRAnCSbqNE4eVHCmqd10M1psS/f9zK/350iwt
vMNOnXtWOAxJQbUNavuuYbU6QECxkF+YN6l9Gvi6Z8pVliGpQ3dDms+6XShiwqdqSD1S/sR7bRMj
NBCddqwLfpulfeWiOV9WahQLNyJo7otSrcSpqkXmivFAFOECa5Foc2bhycj8rMNWNwnjO78F/WnG
bfO5bghQbsZF2ZKKEKBA4YDFF9NyQnqd4WOkhs04xXOOgdngONi4ZGApSUE420yNJ58D+NsCPRUL
+R4fbZdtpE6AkBhxadzNg1FTTTYahonyMukvqN1gWKmuSJlaL4nfhzotW3M3Zs0odp1tx58yXk7V
BfN+9FXJuB1EVu0at3FE/8+27Of6gXYuMDKZlTL2Y5FP3+fd5D8GUxOhv2NqR6JVwrziNDXRLJ3P
aXVYkib+rv0hcU4yt8sPMzs4svSxlv02mWClbNw0shniGbHvo4W3LcENqtoNftRwJAic3rlgldgx
RoN4LKANwM8wS/8JHFNzL42ieqxzzRA+Jz4vQ3wSDbItqtewlZE7zzs49LZ/7zGAmI5WPzFkmscZ
4OV6Q4iEePV4kWgVDGArW0KFUqrxSzk4Fd+Ea6qct6fRkJjOFV1cDSVYcLyIT0Zu5wKRGMrB55oB
ywjVdaZxRH3NeU31PL72JkKf7sNOrD+rIF2/VdxM5Y2zWFW6dYN8wprTpy2p26KdDXIZjenFd3jL
q+nBIFRBuh4ITedd1Px3xKxnK54BBFTezK8MjT2me2fypt4/KV1LlAEqCCJW2Vnb3/vEsQhpqxjK
yE7nqUt12I+N3X/EJcQlzr6/EZc+V8vn6lxd4o/8rS455l8IG/ZadQB3kVQUJ7a/1SUR/GUL8tYM
fsCNc4DA6PWPvIRBGkA8KVFkKd/zyFX5/IX/7Z4mTUUlIOucdASnN/6SP3FMvj5c+CuQiap7PNwW
Sg8mhLPDBSEWwXS4YCsdR9m0y6LSPKaKw9Mbosvrk/56Hc9aj/iBZ5IJld7ZUYn94qyI82ebNGMe
tcnssf/iLEv9Ed7EH9OfuBYuKI6ArB8chs+OMrlgs/Vj6GhOsOT6sve3C8CBN7yfr8/af38iZDmO
9ljxzMBajXo/KVaJtoOSIByfiD3OvdSKqCTbsuQ291nnGClwUPjpyXpTjuOKq6jIA7M+LFjfzhGe
uXC0r1pEmcxhccfekE6gcTMn5abG0/H/d7Gzm6hMBm/MKqAKWP48HQo2C495bNNiwUZV7X9/sV+e
wh+1HBDd8NL+OE6f3cuOepGew9MGn6Jxn7Fz2GIr/DON8cf9IwS9KhCwDFEzz4Q/C9tgJ5iqbnxa
My9z9kAIQHA8NQGFP9If/rnUei24YEjEuJpfPRwWB7QeSjdDrK6xTqtHMuQHPb7xo/q328Z53WSx
sFlhvLMfb1H21MDNMx2hjWMd8p5om8Ve9A2V7kevwv+KlX9/GEkXDLLpmgLxWIx+ftKFwenBNPNi
k8cgIrbw/zhAcxObpMNIMRCR85ZuQCYcpPoctwZGFFySyjpMaoVTlhyA2/di4tceVhoL0x4eRMSR
fIDZMVeWP2ysLuohXRDfj8Nu6lxS/eCDaMxSdYuX0TNrY9OOVvx91HgrttBpanJ1QxZ8dguPOp+l
stOF3V+p3wWZqdQpTReGMlVfe0+xQ7HYGw7U9ROf35G1TogveM2/rHDgn+8Iq0GsE2BM7N9zdioS
SiaAjbq4r9suf+cOGNMKDBUYbExJmayRBn+Ucv/xleB8RT5mnLUGI87+AZ0eCEejncB8MHygORyB
sUcabzzFvyzaqwJMzheCL1K1OF/iYHEag0edGfp/P4diEPKSNNywZSvkfvn9CvDLarqKTjRhoEGh
Xf4CDcgwawI75Rjj5G311ZsG4pPMxQjsgI1IHyoZCflHitePe+iYay8K0iyDFnl2D41mSuuUKj8S
JLyRAIoPe/C78xuvifPfKO5hB+mXRDKG5eCXHglcdG1qW9H6GzWsfNvLVHMK9vAVvPF2+PVCxOF5
K6wvJGTPc796m6OsJUaGtcJykwssYxYMEj09/P57+rer/L1h8KEgkNh4/eRT/QN13YAK4weTvel7
jBe2T+70j6+CdXnVzLkKNvezha0cLYK7oi/pOnbLyxp2zmYZCuPu91dZv+Cff8UM8AijrJ0XkhSH
dT4IyoK0V6Qn8OjopbnHL0W1Zy+o9ii/ivVgVSVi9/srUiBzfk32bD7JGVK8XJEYzev7V01uLEdO
plAVWkQyXL0EwhMKc/udD0ulOvl94H50QE9HaPaqRAL5cZBD7VYHGPY90QMTIP0x4fXV7wZENX+r
3NjHI9SqvtylSLf+To9ZB9e6L+cXvCT4GaxStPCQ6jb/vqixcLaD27Vi60M7yvauvWTTJrA7enNd
s4qLCwmnkwN2A6V2Y9kLTucpEyRni6VqQopxnQ6omT0+yGBynmO9wo36ORG4duKIiPIEp+zYisq1
N3XXIhvBUo5aqm2U/jZDu11CYxTuHEY4FdvN3Hh2EQbWMKZ4oUdqRacIEAXp1CL5VPjoWzsLFxMl
U9Tl1vQDW22P/zopcdclFigwmMpAa4LWtvKLhclaEBYV77HnArmZ2oLBB8yJ9CsVYdsk2QMkas1r
f3G8F6che/8YmNBw8byMTsxBreYcWIetVUFN3MaV2y8XZrBaK+hNqL2PdKNyPp+iiTWXyljsWhQ5
yOZAz/aIJaiYRnSTUpfh2ilOJoeajgjU2Vj5GuiJDzwjaqB2oeEPk3eMtY1bKGgq+4vNQ1BsDX9w
XxA9k/EDcKjos1cP6ERgeEEuka6a3wUFTa80kgP8we6i3g995hgv2G6X9w4zoTTstPLLY+1a40Ps
4yGm7XGENUMuv1x2QIuU8aj8agIVjkfwU+fq5BllDOZVE4jmScVM4rDadp6Ot9kITBxsdt4koao8
TQONKEcnVECtfEQlxLAkFKpX9gV8gAEVrDeG564azOYZX0fn7ACkRMk+wwMmD/3S2PPecAvArEoP
tkH5c4yAV+oFqpiB0igODlhMimYAfz8bKMj9pnIRcuEOxDzn+FLtd4VJ3h+RylXdVycFkHlJO4tt
nHypUiLaZoFF3giA9+5z6Ih33Hcr+0hAFbJSW+DKeZzbWtMthjABSIlUtAXnePY+kdGmLJbgfvZQ
Ujxin6q54cZWQaGGU0lZqIMBbYjNvTTH3MYdlsPozzT5he9uaVKqtNG2k31hzjAZN2TtMw9KIArb
BcnuLrtSfU+uFLf80LwgL5ZZvKnaflEBgK9kOUp+8c1XwEQpw/54bEnr9MuEI8+lmPl+Zj5McS0j
Ghw/sJMkSlOCaJLjpYIN35OngCjUOxpHc6keqV131FYWTVldEiT3UdODxYt30k4df9MOMXvgmqrp
8ppZjdDXSZrmZbULHMwnzkHb5ejKreZAS012nYINaKDFFROKOKSHasudzvOLwAnKbBtz1NNQn5b6
eR5icSozNIg7lpxE78WAHX2m5qORMMb8LJLtk/bsvuu+YeLjIEPrjcxk7e0mN4j9/Ji0FdamDxA0
LSY545TeDkORkWhrMmepTQBGdHEFuwXIzzhuBtEmOIoXF8fWZirww0fcVh+Mf9tPu6YRwfsgXimK
cdpP69C1Ux8mn3Jq1t4ppjultosK11QxWPQSuS3m6pX/HTocEyiGNWwLGJVs2akGSesBCafPZAx9
hhbiCFRQttu+KNz+67jg4gztQfX6kh4WRLGKXSo4iGmIo2snZp+6g1c5y7ABCkJfCuZUwJ9DZjrH
yaUXcIcjMruhCoxXNoYviUsKwzi6sI+ZFjHZR3MSox3cFU6M7Kk6i399xq5lIqJB0W03SX98Z7ox
xxjQFGo6uDJixtsLB/oRIxA1hS5m4nujMJfooqnGiK4Ss4nvMrcobzmRk+mVQ5Q+8HdgWR7BBDIS
alOdX9aMyjhVzLqOwJa6ox+OmZ9Yp0WbTEFgkPgP3ClRbmxjLD9BfPKikIBA8a1TikqFahQo5MUS
kU5k0anSC7v2oxUaNPfbhpOEvbEh/tOLPRjNiyF6j8YDxibvbeoE+/2UDso8dRb9MZuIIfK1MRJh
O3QUtQycRvxo/bGUQbH3WFU+dF5nNlskafF+YrRQke4hxLxpVcxRApu9Y+2WeXE/48VmqleaIoV5
Z4j6uaw7C0+bbalToNIaoKrmJLRhLsVqTSJ++WCs8cS96GgFDlO3Gy/5ceBRzcyquXYy5jcYnM2e
tAPlxPiETRWDv2popQ6ntsTlZ3cyfuwzDeSzxK+hQnOqneRbCh6ifeSfKetTW8Jr5AEyMvlpSWa3
uexK0+svCeuWTUj1sip2PTZqur5X7Pyzwx/rtwwUvOZkaWuMgbT5y7gN3N5hkIqHT4aZMkX8gNAp
k51dIv+FXiug3eFOzM1rnRsM92BMAnllBjTQXaRyUV/4RVV7odkwaNrVQhn9gaQOoO4lAQ15mmk2
Gq6qHBz8pc/Ck+4m4cwEYmBJyGcqVnOyM/kg8/FUUl1l70FTzOmH3qQNdYfrmf8caQGIbmCwdVUe
2nnVmleB9hTwGYAV2r+XMe6Xlyip3fb7mEU99gSMwSUjYVh5uBhJCx0XbaF/YsMXYmOwtljHIFDJ
Y5vHkeJbdcc5XLQf1TtKjmm9kxBHCqCAc8qSimuw28Bf7ClAclxotUbaSn2RwaUAWUrgHKm/T2nW
YK5R8UJl72S/x1nY20yTK8A+VcHZ/1g5ToCByKBIIiyF7MUpG02fu2vkIzjkZByBHtusoaniNLir
3Jx3GIdkaOsFCvCA6xGs0Cad2JTNiSGXkHzaCFwY/e+mTWWU7dCUp5YREO+tQ5/XGVbMyaNZg2WW
yGeaxI/4G1ueSVaK6NK3vf9i7zyWJDfSLf0qbb0HDVqYzR2zgQiEyIjUqjawVAWthQN4+vlQZNtl
kX3Z04vZ9YI0FqsqIzPCAbif/5zvdGRoQCGSRZbhA/k86Rx8HabKWA2hCPKLQtulT/Fm9pjIiqBK
QesNiKE0faRBs4zb+1u00lNZrlwjdlHAC8yM4ge5NaZppUglI9S7ob3SYikCbZIA4QtqMWujNzHR
fhr7Sbru29Y2fdXpzO82H5rsGi1jXwAxZiQHU6RGmH2oKBvm7xiAjddIks3pYU7I+IZyxP7Tkwjp
LO4UG10XCLZ+z/jHjY/UkJvqKm9G7vKrXDEZNClbWI6aqEYVh5CUhzXx3NGlY63qPZBUFMkYRWLg
Amo2fE5XEGWDfILjq59TGWO3JTl4tQ1gZ87cqeUOnz+jhgjwMW0QpdYdYqKZcFE6paR9jjiysiNu
BASqn1bDcIce/6Bb4x3nhQB+PhSgId91KxJZ2MbUJ4Qdd1TZq5kC6uCmydcE8AxmhhAVus7OjKfe
uhhVxjNQyeci0MY0J+xYqO2R2mLCgbVWKw/mUDcx9rS8epsGq+L9GWbnx4MYD3cORErl59ER67qO
UgyXM0FFVwyYqs+x7YDRVLj4KqZJpaLRdVE3Lx0pqZUqIIy4bkr56tad14EQVcyV2KYiJzyKOP7n
VlBZdn87aixyX53GhQ6xKlHANpLUY5jMmsQmbvb6U0O2gj4XMytOE2cbe2f0DV1ggz7NlWfW6XL7
10epHx3EP53eOBiSBgKdsYFJYH//fJLCGC6EssJMlAY2PUediyPBHxFFy1Udd5G5SxMSfCEzX331
rVS0KXG/dblZlWFmLw9AIt8tKTcTP6mKFcrOTLzV1c1mqG8KPGvVnT71THTACRn0nYE8VQ8xZN7X
oZaqKYBlnUa3HLXj1CuXKoUDBETylbqUxHpQVks7GENlWr49NvGTrmbzU7ZqkXO9FKkih3C1YjOU
IlpFXIQkkyhRB7Hy9a/foz+KKirqtA36kYcVsgr0+5/foqQlWhJXFDXalUL7B5G3feSA7XYN7HGP
hb6MD3/9gn8UjH68INRFy7JlUyU2//MLTktmyfnCMAwDT/GxSh2DUuQ/SjTW4V9hLf/Ja+G5wt9l
6RYvqP9Bf89NbaKgA9y00QE4wQJo7woMfofVzKt/cWz/86EdmiRcFTCam2lU/YNS5FRkpY0Sfldk
Ny9Omi/nxU67f/He/flFoGboP+ZE29TH2n7/d/MEaGxla06w0YkEZ9/LTE1uurIRh7/+hP7ZqxBn
ZyDFNWNaf9RvSrvjaMMhx02Iju2VFNKaQiNX+Nev8iOa/vPFuX19JBUC9CpQkD8sBEzTuWP0VOJt
H1JNf6ZFckeTFBPSLt0mkmePct/eRKmyqo85BifKVTjKrQFHdlBQ6rLo6hVPptY8LKOyWIdEId7n
YSaYHf+vv9d/9o7gRyPzjreOf/3hfdcc0iYcpnnfreFOA6J3AGFj/Ytpyj99EZV2CXRUlHT5DytI
mZxJHZoFNbPnGMK+tumo12kawoJ//dP86arQ0KNZpQzZGLiBafx5FeUbiJjAW+tK5jDsKB0Ycjdt
bclbddH+KzLPn1+M4eY2attGEDLj9J9fjJJxhCtj7VwEpC5YC1wz5B+fOpUM8l//WH+S6rh/6RaS
2cZAlRG8f34llcRiykhqJFoZjy40eXHgaZZdp5QqnHEiOO4wOvK/e9lvN03cq6js2wjnj+7kGA+A
SjUfL1o2kQ8Rud6pOqv5x4/2n9H537k7/+5T/hNo9DGGPvbGpLwa/kEm3f7Cr4NzzfiF2APIaWBB
W/Lgv1GjDM4N3LAaVb66zqSFFf7b3Fz/hSQIjDK2uVtWAjTs76bmdLmwYXC4NnBY6xo0rn8DNMpF
y4L7/Q2OkTxivmLwfSBRKz98rr+7W4tiyXrm3Xecctfq0KUDAizrMxFwQWfpvMTdfWsKxNKth5bk
Y2OoZ6OGHeguRZ28SmQBYTiYQiYaq9CNFw7qiP81WRSyoJLlUIVQZBzq3L6MV+KbBoBGn/SmeJGL
2lgOwqYwFwTXpm8MTho9TMMwzYHa2uyN2b+Vb8sPXSSO9bUlOSy3SRRqiTwgnOTKOkW3zkpZrlJ4
VAP2yg5af9VQeG6q4PcS0uGqQgCDndW9IAVRnGKjR/OaaFWdKStY+FaJNJemZ41Zeg8ExOxCIIUY
lCaxATVEr9ZJMOc01oZxOlDkKE+IZFxJSvkiRsnSQGSSRvNiFWqpl2Ci/i6jV7y0Ztpe8rmksTFW
I4ChEyB3cqX9SHOqukJA8/ARdu2OG8VMBKszTcPlXhhnrirTOBGUbDv3DpmZKYzMLP9Aj+rwxDZw
AFwRDYWym4SsfdMytX1sxj6GyUq7CxHeqLWCOlZhHgi9ycJC1nk/WjopnVOWUkgfdgA/0leqN/IP
jmYFBQ1ru/bPqRDCeVVlqXklTJvnfhZrpKwXrJ3IhgrQ0XkojWd2iOubNaesEympFjxMZaosG6V0
JvhPJj/3hZH5kVCHzLfKao1g+2v5VUcZNZNXhHtaCK12jT1bhfMftKvTXwuGypTlsOoTH6Q3jItS
X9YrvImqjl26nPM9ByR99qeWEStKHA5WHkE9qUIL9QTiiqURYXOUyl5dVpcy7vKSQgvqoCUz8htn
0rAkGvoK8hESK/V5s4EJr6xMTj35XAsHzyA2IzcjIflFwFRiThszI3BJ37SwPaIJ/IEtJIRMBwYC
xXdC2JdOVUHPCEeCxjIj9CTnSsvyd9hGyg1nnqIM0VDTT7sfBIRPp0rSYOo5Iaalpd6JgdOV5lPv
0KlNgN4m2z3biUjDa0vdQxu9Lnns0J5ctoUhMRvFt3yI05jVAVBvzmusk4a5KR6Ok59pbrQ/YnsU
FmZyjlBhwnIbPFuBWFtouBGDmMYfkuYDtwMvqcfppUMHOzt1qTShvGLq3lVYuMAEldI0eJVFfcRO
pEt6VEt7/uSgbaEyjIOhPsVWSqmhYzVJscd1qBiHFf5+yJSFPmwilw+grMSAbFEWt5pjMXpB1Row
LdsEYE4DclQaLKM079VGpaetG500o7xtvthba9OO+uhsrxd5J8ISNt+DAChM0Bwd9DtaX35xIizB
Z0uy297vNNW8H9RUvMpT0nHrap2RxDGzjSeBpz4itk3GxrP0Nhj7tsZ7lhAJ9ghwN1d1lbXtXS00
TGyayeQ2gP7VvBpGrNZgaiftNeEY+EwsmNBkSR8BtL7ctIhOR7J5I8g9wsPhWErsmq4Vv3eM/DF2
Ij26YA2ijQnRqDh2jGabcGXINO8K2wJOXEBpIaPbJGUeKsOwfG9qDbXoyhitcTJ3ZEORtN2oEuUd
2Fw4o2OTizd8P/U11n8TRwmZbAz3aGsUYwxjec5GnbHRDNJYD7WqXa7jIec8GY2yaHeGU2k6Qhlt
3F5k2JnMl07Z0FZ6kvW3upyYUtClHKHc1cZkjB5Lt4kvCSToPbsYvk455B39Lh06PGqBDeTH1aNU
vDt2pg87c0jmj5b7/IuGaeqdPbhyZ1aJvdN6zk4BasTa39RGo1ed10Pz2mOzjjhJF6nzwQSiMvya
dLY42sMmeCxxX4CkLjLMgFo0EZAtWmPdK84UQQqLGt6Oec662OVbwqac5eP6bcCZS1Wrk6irN8YF
fe2qufbCxX2E4XiG8xHv1F5PYj8qRpBSgrQ9JgtFQnMfc4Wq0loWTw2QZ3uL0tlHbXsLXMPoaLLA
cAaQ5z87pV/7rXHD/c8Ww//Tje8/bZP4079ukiTT+YXzPYBVRvKYGHSZbcqv9kLJgrKKy4nTMRoY
p7Dtt/7BZlV/4XDOsoIjpxDAs/mCv7kLFRiOnHC5fW+thhjbnH9nm/Qj4PbfuyS+LZOPnAwceSy+
mmZuB4jf7ZLQZYfFknLLhz1T3m6DM5M23HgvsEwmh1IR5YEZafmAzh4flYWus9AomXk08AYe0r6Z
jnJKmXuMNxnMFy5FaoaU64aJBco3EARuE1F6MaXMulOFXd1jf6Y9RjW76P/f0pu+umHsvv52fmv6
v+1GtrgDKtL/2s4DH3WzdGmcDP/751/2v/46/qq3TfJPvwh+bI5vx69uufvqx4K/+mumdvuT/6+/
+dsWG0LP13/9/aMeq2H7ajHf1s+7bz6e/3kZurBB0+rtb7u3/ud+gM1p8ut6ZPGwL2bxgMtDbfqx
5n5bjsYvWyEI7r4tUc25avMS/WM5stVnuTmggn9dqPzWb8uRBkbulZjLiGCTFqMg9d9ZjqSzWdm/
27YTpdbRzjX+cUhWyzAef16QRY4EOrYqm14MZMowtSvpMUf7GiSLrSYJQVdfq63/xjHDcsrV1yrO
dpR67SlnlT0V9QE8CbmaJBoC2neh2BCYcWFAjAwpHeu0Rgw84yLnUbroO5PIyL5BZN2qUHR3wHbg
UxCIDU5/7LrhuIi28QqV7Q2PuHY/9g7cnT67T6Q1FHM/NX4UR9dpTY0YeJadTLVXB0yePK4KaA8f
xbU9gTitCSC4xJh5AozdcNcRwvGbJbrFGvgcVZOfSTz2WmtXJpHYmUoUP3NgqDzFqq4WqniAH6+0
CtAK+0I4IAnB/gBcAi7qr70G9MwkfBDJ/WM5Zca1GFTtUGhs5S2z/F4WlhNErehvZMb03zG6fSMM
VcCGVwq/r/PsoIK7Ckpe9DpzRv1U2SK/NTnVHUpSHx55k+kxtcpawKCbwUBEsYzZg6bFO53kggdl
5bahW31pzG9MoJVP6hroFOqzuRQ+DQjyLVmsKfbbXo+ubHVuFF5VX8/tsGpnrMhVHQiaxIGaRPb3
NlGMIElw5QfGYNmd6zRl/FrbPXkebVb7mzhXreeijTRKqVOU4rotyovGVZG4KHHAMmJU3Z5Za3vT
r3N1TjvruzMUgPoj3sIpUAfqwxae5iE4apPOrX5g1BCasRULzcsqzi5MR9LM0yoBomPMqMERjC9f
1Ey35/e+jyPKEFv5uim1njYG0FvKA8xB+TJ11m1lgoArV4UhjlkU2OPoVIdpx2mT967Nr+oUDabO
tAoeXTHDWiIUcD05fBpJnjZBPKTrddQ1FzKzCLI0WMwXZrvUVrQlPS2x9cRBUM2PqapXYa3o+6lu
6P3DmbGLK/VbyXmnJpzkDXR6PqeRCiuvpggxYxTSyEbYrobmR6p1oOZthXeEBW1Z6cPhj2jx7VYA
6JZjdYmEfgWm8irLqWTErsHz4cVqMxg5ZRDb6Yk5ju1bNrvuJA5GTBWM7BAOK4AZi8L5t3Eb2/IA
tBn0zRjt2bLya22CSlZOTOYjfy77B2vLCspqEc6y2jGJnC+kyL3BPAza3VTftwZNeNPC8fIj11b2
OQvvp/zCPKG/g7h0HU0Q6fQ25HY07qiscuVIPRWdzvGeZmut8ueafgRu9CRA1GCoyilwVnufplm0
L+TUWzuq/2LJOdlUWhz4qHZYJ04F+EDMwgQ7c0PxxnmBFGlqB2YW/RH02npjJLwu1LmZzu/YClqr
aO65bK6U7GaJVRfQZ0qneSKTM2ZYgf7sEUI5UK/hOggQy5BdU+LgNYikICFOSCd+kn7XuasQ5ksO
G5PlUXSEq5RycMusDfXaYn+PKStKrEeriNik96XBfa7/FuF7vaLmdfLmPP1eF8VNkTU9iUpmjqPc
vjSt+JQih2kuV+NB1cfTPJMvnYtL1fZv2NJDRZrX/aAp70uVz/GZ+b/mi7QfqcioIlyyOfyvXIJt
B1Cc7KLThpaMLk1urbng//XqrE7jQ1+tjI+zJpL8jK4ufD7JIlEHyj6WA8NEiF9ydnFLv32S+5K8
BEtf3Mc5Y3VJficXyy0usfPbchXeOpErjaDhVKaOU84apTvCq/0nuuUdDenRXVdGqUq0S7pkCRWP
QVQ4E/Mt2ZnORrTkPkahbi+aGkqPNRaHOG6UJzIBVHeUff0i1dXkIVJGgUSv6R2tE5AlkFne8o75
q66lO5jQg8doGQdWw8bYrs2MSgr9bKryPR3y+C9S+6WQbMg2RTYfhEO4rpjkqy7N0mOiEZmzOaV6
DJKaq4hudvb6TpA1ttc35YNSiBtcSj5mc0ws5A2v2qjKrqOKMgopeaRoLYJ6OnAkq3d6/oYryTNA
4VnpotIII3/ZqbmPzehY9fWeRAjHq5SnimbOp3hqm0DK2w9qfM52Pn6Ucwo6rtdrvIT5bacoH63U
0XAag8WFmrYvZ4VOCksNGvBgTkfqP8KrxqZPp+LVImEScQpmvFvpeKcr2y00s+RWSJiTElziVGvz
ESmk9Qv6aGd6FT8nUdghGa5Pp6uPIudwbcW5Vxq615TT6DGN30Irl6VMr9utcyfrSFUT6wxyC39h
2/gNzqxKJ/P3tK6vvYGKBXOP4pmXjrPStuh6q352JhDPHU+1Qc+CYZz3hvSaSlWo5ZzegQ0/W3Ye
ZtKrSVvF2IozZb8PsSRoAO5AcrJK3HVkcm5Y4ShXt10x7fR6PqyxyeVAuFS3ppt4aK4Rr08peWsC
G9W7ZeE9xuNzVqmMHPvuICrdX/DEO63+GLXJC+HdI5UYx5xFXNNNEg/ZCeUF/4cyeRp5aQAYF7Ns
Dmg+XmmdV2t8JoxyVCXtQQKe7FqddLGc6mud7tveSnbKhA8Z3S52p0X/bkZGoGVGGKlv+pj7diYp
LrU/gAGNe0TZl6X/XlrFfirjM5Qo14Gb4mpydqkLZd9EHXKcnd5whnbVMbnB3q17mKk3M/zWhINu
Y1EQTZD1nGgnoeFlKIuPVk4PcWMEat/4GfLauECKHHSxc+ZvqQ0tjI/dTWZDg5mlnJ1oCttSwton
94eCWKsEBCFTFlKnhZv0z8kcn7TleRFJSIvPboY/R4tTgStHNEeZ/LqLTehuap39tM63WIFIzTpV
MEbOJxetT4InhHQKI9iKlgPDcpkQsPSJU+qQOM6ON8xjaXhLkRzqks7J1Q6rbgkySiFk88GQurcO
yoaW0enCbSOW05YLsLtEwKTkarhT8dtuvtZKag9YIz0LOGyELU9pEURqWfHULD9vDi+gAuVr3n/Z
hXmZq/5FVZYdVIK9nhs7o1n9NSFCiiXHl4uQDotDbOEdL1YZh2nSOciSGh+vbOKOHH0s9Nyq9CvG
pVeL7EBYUOJbBJJH5BrJL8XrWo5+aRb1nvy5dZp7KeMHdZbjUH7yUR5ylfekJiuIPLIZXeY+86dc
P5p9hMw65Zeulbc+Z+vWnErInqPIsCwY58aChrmmVtAn6l3cREiaan/XstGAKHkjJTwWZ8U3EnHo
VuwgjowXVvShMhu+KaiY0/r7WVPRNCAmcE2UkM4o9PB1TPk4ffQXLEfVw1TpYESN3jnBvjRdc5Jl
t54l44Fu9BelfnDW+TI02j05c9+Y1N0oDbeJ3Z5MVb2ySOgjSrPj1B1f7/ojyX/XjNtbvVPvbML0
s5p+w71zgzC0k5wrVYAuXOWQomd35L0v9P6qFDYWW33arfJAQ7YKTQGPL3fQiZYap/S64bGt1ANU
fOp3sByTgIZXx1PbSWiStnWsm6VPOHdnLc+4cV2Lop4d0uEYIp6gv7h2m+4napoD2UrBxhkGS70B
zpmVgeSoH3H3XiFehWzVE5aSrgXgnJ8qrXzFCvVNLeboSKNTwESWWwCGNriBz1pFl6ZjHsgB8rlB
QMi4L0xr5XhAa3hypFDzNCt6G4zJA3J60WoCq1xIFr4nrYQ6q4ldz6l9Ls+lFl30+BKl3wCWurZ+
XeQ9JEPpQPbtdQumlwX+Q7jeUiN/02L8tyheG0FaxPRMyjUsZttt1gpUJxwI6mv9IcKLwD3mrTW1
MMNfaqd8IIb0YIn1sDmrGzMNSSHscRdt7EYWj8AK16hhVUlRmNInn2TM/pH3gry2onBAAWz16M5q
v2WlDR7YrqD+6HeaXWqB0RKVEbm9i5g+tPHiTamhHDLZnjzLuuKAt4sMmripPvbsIn9qp8FPF2uf
zs7FWLaW2uIdUcvTlTeo1zcL7nEl/ihkE7sloHD4QcdReYZN8mbkK2sGx1iXJ7sSzZF4CO3CdNay
scT6X1et9i2JlOjVjpnJAgjNWskV6hJCxWXaqG5e866772YrekpqcCT8v3g59+iluyFt2ENgCDpg
X+OB2ePaUXX2Vxo2lc33ftL0/B24yIvg/gyEOcLJg5yCkXoK+ji9URftvZyt1J/T9l6Z4QbWYoUZ
3D+rbXInDL17zuT8k/4DN4vyK0kCX6SIEPTtrQHfLlCb9IJE+tm30rFLS8DLlbnVCPtZ1H22uvAW
lhCNxmfVVC9ANoK+yCXPgcXkynKNTV4PgLlcMTHqbzKH4x4ToPxcTW12afAZ7hf8texOi85B9S+y
0QGBmZXdhZOutJsqRztQSmbcF4PaA1+sEhzsVv4tIsdOjH/F46er/ZVJLg7SqrR+k+IB19s0SQGJ
Kfs8rZKzJxSCw18Bjwq8NxLmbqB3/oqkbSF8TRplUvEW015fKVf9+wQjfYKDUYlLnmnjNZ40CbPX
atsbFYFwAtCIkYF7rHRJ6itjJPA7wGoEJM0+V7RhlUtj7eyzmnC2Hw15bDwxCqMFbzPnd6FEBIER
dpyGrLTSjavN7p5uU4OVLfhNIyYwYYS8LTyJiF1OqgkO3xIdGB0xcCxKIGbyIoFGoELN9YYiBmTd
wesE01Hris+bpVDxO1lxTadPyX/rbCyeR+6jKZ8b8xFPLyRzv5Lj6dnIRRDei7UnEhXhxoQAGesL
HqlCN3ciZ7MhFG7ebFKHvZmljX6x2qZQiYeYKaZgfHtuTxvwfums7uSMhfNQlzwJwDdKFVsy2FQe
5lhWdF7qtNpVc21dIgj5uGqphAM33Mb7kd2vO3VJdR7jlR8eokVzi4RULHYgeklk17YiGeauo4Vo
fTB03Os+gymJE6TjJO7iKOmhxC3AzF6Klqe2qhNtZ+pcS/C+tm1nTNlfJjf9KV6ZCgWWFVlt7GGj
kpQPm8cylmOrzgBJ15bR5do+W3OZgkdDaZXmLE1aFSt+avNGHaLKqYqrTMwyfcIdc1VYJSuuY0Z1
s9VdCswe4lDA9pzvM8KayhcHuMT6Siscd5PoK/2YQCaYX0rqi6+GQadEGwrNyB5sFliH7XSvUn2t
3LU6SGGPO4FyivCxcGdCCV3CasiKKDQGu2O4qRdbdQB3E+5nTWVvRF4bwwmDZcOfUP/hB/O/2BI4
cQkrRzf5LMw1688mQHLmc7mEv3PKc+O9NrQNpjE4A3ygGQPZjvqo6AAzJok8rZ0nIyyBxEM0H4xM
gVMiW9fNbBsNIANFujP7QvuqGmd8Jwyl3i7K3H/VAzuUwskNf+iaJAT20B8beapfG4XpmTvD/V0P
Ql6othidCOd4WVARXYFlwvyrru1dguh7nLIovs2AJCc+YHYYxeYcdzsznVXSGgXQuDZJX8CM9Kdp
LpbbsZc7mA/CWpjKD8hYOOA4P+QxQFQzcg4kjp37ZjDsuza167MKWf5WZi7H2Q3B+tj1zdgFJrDg
50Fkxm2Lm307dme58AqjB3FM1zk21XLJlqNZls326QuCHU1qODecnwxvlrLs0CuQ49vEqjcbcm7p
uxnbw/NsJMN3ubNZ6yKSMWASBLqvLE27Zs4k7VrQdCcciZwXlKuUEm3OKTl7CMaOiOb42AvWh6wB
+ihi9T7ndvkCaqA5Zkod30dDx35EFz1j2nFCbaNZAeAOBYQvPewOHtUp/HFyLzMejapIQnzGa5D1
vfIB45n6wGFSyqcsXwxkxljSICsl9QWDfPcF0/qadQS2aGiAp2fEUIlqrFMdqgMzWnQmWuxNO73I
QL7B7nJ/YdMeN+Nd1iL4u1of63Ss95giCpO2rysaOc1nZW7YzcRWz7xSmxSkH4Xj26pjmmJ5MVkg
fDVjbq+A5j2iuYqFwa6Mgc3ZZlq1ziZZv9bMnNsVzWhhI2uR5Wo0qO9G8N17ZDj8mIQ+bjrFJt20
avVBW78l3Z0A1+VFNMFcoXwuljXfWxOZnZar8KiZq7ZLqSYELAzlyC8lJf1S8pUtzqxEC431XXwT
x7Z+D7+cA4K+9q4Ki/SBZnsOvkjQ/S4ejfkMAkvn2AqpnoaRi0InOReXZp8MHP973u/hVuMOw7aj
qwIxP2g5CoGKxLAvnFZ1dQynNJPj0jY7JEk+C3k+5WRKg9bu6K3UsshrtZLVLSoZE3aEojpcRpGc
5YLHqZGFXFaFD27ypV2M+44OBFGH0uycZrpPK70I+0J3JbY2Vo9lwVn2IzgZEEdsO9YogGg7Xgm7
j+jayBSv0SmD4y6DOdxCcFbqbjrrtYiOercYHH5y7dMsB+kZF0RS7uRamE85pS5CU4JJvYnaIX0x
++y0QDJ4n7GGUpAxa98FG4eM3gh5AnKk5i9FvSxfha4VryRB9WO0SL49J13QAc4WXEWL1e0nwujO
YcB1lrEnzKs5ZH2WyWHCgPdSWFX2SeoCHEO+aqAm6K3kpiylgZXrxSOjM+XVrJ3movWyFhNq6SWi
6601+oSeDkmSj5h4iQASknOm60WN11tB+zyyuzyY71mn50fiI5C+ViUcDSHvMQ+Yn41SWFcJOyTA
Z2o+vXWDjjwhhvZaq4pyb7eGHKarZHHmstawkmSQ/NXtPKMPjdEJ0+NKbjxRSW/MycvSlUooEiKg
5BMrr6yvYx6BpAeJv5GXit0oTp2DHGm7nptpK+Ox4EGOF8PZLsk5HXbJ2p4nUfZozy0xqCk+IWvh
x9BiM9ALJrhTjMa7kjh9EusczJW2b1Qp+Rwsg1l1TZyJhtMgGsdhX0cmHcCrofuzZF1ZDop9bDgk
5XoOs0M/7XsmX+wVYF4jiFqGrsJVjh5NVc9CPK8Z3Z8lfLFmMMGAL+uN1devc9p9ZdPsZ2XPWaXF
VK5X1XFEiidrPtNJosTHaSifpEIKtKjV3ggNISwlmbQzyQYTSg+JtESHxqYMA0n9UQGQc+mmyLoe
qwylRSq7HZoWpomBLZ0ttR4Cb3dtNsb9JGJAGvg3sCxY0btKfxnDCCw4A5DRWnptGxTMep6pdGUZ
Ow1Ib4np0DBqVmBPnxmRAvqJ1X1TkfRchuk2ik3KDirel6korWC0p+cZRCDXsXFBtMme2H4STzCm
KeD2HuIoJrwP+Isvs9zZ0NuZC+1icF67aQJOpZNr3dfaZBw2+gOxpJFLueqm1wX8F1vrDrGCBMZN
YbwYdh32Y3eMkXaDZTvcaOZyq+TOsJvi7DQuWrwf1lmjsTFfV1fuqCCeS3hceQEtr9fVa60zkYlT
xVWonsQYQ8zDqHyqQLDufJAp2hpx5B3Ha5JGKn3CC7ohwVDlrgCKN8hWGagx5jPa4wOmMd8WgEeo
bA07pnF41nOk85Z6WqxNzNJ0Q9xACWN5sA/zBomArrz1HwhlPvTzsMfSPXpZkna3QrBi8gJ7i8OD
hEBJRmsOGJeyy5t7J5LPjtMrh1EqH4gCXanx/DnP1rFt2pO9Wld4SZ5oxkHqE8M9O3jZLWt8NQ1W
30/yldC4ku6CLUP6lgGWusawDKdrppKb++4YAFAqTnZZZWw++GHEWK+3ppq/Dz/SIVxpCdNFf7MI
AnrJY+Y68aXskkcab1Gn6hL9XmVnD8sfDwyk01tGhPvStvZJQuE4ZhCeToLtl1bu874Lemm8rowh
aObsZZhW63ah50Hrluo2o+TqrSbDeQeut1iZNLFs51wuTjDl2VaQvYKW3I1eQXlzIFbd7cy62sE8
QHBjyhLivx6uhKUdVUQ8b5LFpY/68QnvU3IdSXD31SG9U6oVyW0gUDM281ZuR7V04thvbctYkUzh
op4JW6Dq9FN0kGsdQWyjRcrflrUlB6XErp06KkKgCIUWK7t61B5GbiX+HM/dcazK4X3e/IrmkDcs
iupOS0HvV+sV7oE7qVfeVS0OC26JNiIgn+hRGyZXde7ziqlNnAoXI9hhiaRTnOsHtWJ/7tTfmoXc
U0UVi1QObMShGuoN+Mh+RU6k3QZpnRs7dP0cjVz+0CbygHiIYNm3n+Ag7pqOdKOWXhdJ5y9ZSuV1
I5khp6VlbyZyspvU4mlBfJwSVXscS+c4IuRVuSiIXf+QBbkQ5kTtn2asoM+QE4O8ZepiJ33jdWJR
dwo46ZPVta9ZnJyIpzAsYMK9eu0wjzsLGlfAczn1ZFm80Jry3Jf1PcfZ4pEfp3R7Q1BYZB9Anrq5
vnWKxI0/ZvGVZhxF0pwyBKQbMcopuXvjOks/IcxllMv06DKgFHcWOcGZA+FrOqnze9fNxvWEuewz
jcVoBn2mzf48j5uSToFW5ElcggAHpS0viX3WuYVuObANtmfnKeYIIp2YkEvXFA1Wr3VsGG/yprkV
fJcmf2i7nsjYk0Vi39b1JJzU1m8oqyl9FTcdWxjguyPTFCU0VIHqHPXTNbgZ27ebRD4rwF5Wv7MY
SOkkVD+shC0Gekz5xWY0Zo6YTd5gFSM3sEKJ41OsMbxEDP6SF/yx7IPSoRahysbMS+CjvmqjWMQ5
0rUFcbPPsLfx5xWvqIflV07Ff7zbf1fNv/RuB73A1lKlP/lHtr/ym3tb/YUghQPIBW6QrQIq+4cv
SZNpgv2/7J1Hl9tItq3/yls9j1pwATO4ExI0aZROEqnSBEsqSfDe49e/D1l1XydBdnLpju7gTXqk
LiRhIk6cs/e38W0BYTIsR0Ek8v90IEKTf1iqrZEKbUoLydCs8v9HCCI06w9sRajx0UWa6K7N3+Lq
I/k4EYJg5JnVJGRT88eoGuQz/vS3yiQsMDqQV5SIvuLvyqL4ZAyCoXBGP3PcVZJ90pa2RXI7g6q2
jbJHgoLCuz4qqU3xtnwl/Wj8SwTVDMgCAsbMOi61G0bmj10rzNWYMyaLs4ZZWBQcbTPE9xl+t1mS
tjIybjOimNHpkRvbVW7UyE9cS+4QVt5oRPi1JsDuNkN3rLVf2qp8mjmg69EOApc4DUTeXfpJb4mO
14fKOKTCLDeBEjHo9xsswxtPjF270xOSaj5Fqeb9qEJO4PTFcOJ8HDC78ZmoJv1agwLgI5tiwHY3
RStFSJqiaa+UD35mpaTbV80TuYdgubRxSLUdHQ8aZpz+S/+gIb6kRBY1s4mwxFS0afpA7X4YpBPW
K0oluqezFIpxtZjlKR1ID3BFnPaD2gWXq37IA7W85xgu+K1EvHfHlg/W2aCXNXdQ6QDjFoWvZBsN
ViZ9zKL1nwOKhw9BHTM3M236iVWh92BSWJVSCJ2e/2nClNg+6EPW7iC0sh7liu3Px5PhoHlEmuUs
Kh/6RN1x7edWolO0yBKDHqzoq14R9R5ztH/Pq7PpYwCgI3pUsiYr50YoCIyxhXv7ksl736OljkLX
b4O9ESL0CaxZvl1axh1KbMz+CS3u6K6p4k9ItmffWEUwVVNsyWOZngnNo+YR4XGSTvAByW20q0LH
EesoNbXMbTgFITwfg0o92uA6Uob+qYZcpSEnzXeJ+G1GVxCpxuD7Vc/1W6vZY/Ez+9hUP3826NdO
VWqvyrN/S9g+hH8Bysh/Nct/daJ0+98hbZuZ8/9Z2bZlhv52IZv/9T8CS9WyMZWQScH3999LGLKy
PzgeolWDVmUTl/5vKZuY9ZOIy2wKPw0kAJq2N0sY4EYdrypKNoByIPr13xKzcZU3UjZUmwb6NXww
iNw0+FxLp1dpJyGicpy3o16Otwyj6y+AVQGW4K97DPRseozNlOOiZbcPIuz0mxiD9bovteSJ7y8I
V29u2dPfos7/k7XpE5b0pv6vf6mn0rrXv0dqCD7hOxIbwt91uqIKqhw09sKaza46BPacjhXwjjsQ
vjBOHBvBEjKJ7RTNKdZhgh1DFNqafnj6W2y01z8Es6ZEb0rbhgjKhcbPmwCfZk6rHqgJk03gs+DE
41Tv3/+9r6bPv2/DzY//+td8GZxEWIow+dMtOCNnjmB4vEbrvIPwEn8NZowROiGAiJPQiMReY+8G
s7kzNGdaa9SkP2fIuOt50rrBloIGLK6SbapyhqULw2Erw7pq9563z0h9nQkXieth/r8zSfVjklga
W1w9iPAaoC6YgiJngzK83OA1uYbq1GZV7vKX2Yz/FEowDXPt/KTfqHaZ8mhAbw3rILLsrmgFFPjq
IVfD+zIDA2xlexUzuTlKt2CKQsd1TeKVa7TkHg7lPvBbWq7eVtPBaGTWbYrmJIqs/ZB3HxspV6zT
O5yea1P8VhjD38+DCQ6wCgoHhM+Lv1rz/Fzvm8Y+BJpZ7oU9BzQV5bVInFMj5z9XIWmTzBZMztoy
iD0dvJzmZmYfRkkgoBUBfR5ra9i+/3It/LOvl9E0RcfMSXmC021+RG8ega+XOcF5WnDskjF8bsH8
+LuqGLpuHftJ/VzVRqlsdTsKD2NVtLnraH31gTMpgZlmbGTlpqm0fmIyWmKXLEDk5Bsae1N05e+8
cDcw+TEyN2joIMtbVFF0neGBW6l3QMwhNmxxDaVCLa8sLZc+Nd5DFOQkjc8e7MUX3cPLQlQtvANe
PBVhYljclRqbpMKZeQ7cpStZR/UmQqW2mzJS5xi7aB85/Wd/wiOZd0uprHvGc9sRIRGSO2ffD9n0
BIk7XpkBtp2xNfV7p6jFtp0gHUSFSfoP7lY3jxvlmWT74VaLtPwKG/D1D198aZqBtBmuK6vJa839
9jFndOQ1siq9g0I43S0NVHVtVuN3dqB4Z5sc4docKVFLc3xF5Vl9gExWrvI8MV4ElL9bkAsC4RhN
jvdfP/a70wXA4uunxJ75xKyhS24AjXLDbmEQHSEK+Xc0hsiTFIp+B4c8vxsrPWei7VQf6rRu3fev
zPZ4fmX4thaAW+YjxoJYANizNQGK+8fUTu8z1TE/WiL6SddX3BAJVf9d8PzH0KnFIcCy+Z1ATYG2
axp7+dKeIPscoFjHV+bgmlo7GGrclv4FAddp7Ra0ACF4lfqVjYMDzvIn4oqAc4kGh9rhlWvx9tPO
KTac3LEPnmrKhwB+2BqnUYZ8MMu/WIFjbUYjO+rthBei67srX+zZ2m6pTFUM/BhQn7HmL3bpSJ3i
GgkB65ffybVuJl8DItLXychM6/1HOYegnf1QuL44pznTqcaSUVoamAQSGToH0QE6g09Wmzs/U/vv
XUndXOr9vdXTEVP78rvtTOMzCNj9RKPCdXzrV0fWhWvqZv6kh9rXdvCIkS+NP6mrEHTAiYL5F3fu
mGRimxjxrxgSzwMn0nKtZjHcI3CJbg7m7062+nGiz7IpiFOeG5fGRsV+ClUpx0xnV8XdpCreRpvo
iFvtU5k4Fc0tMTIiCfHQ5tJZN4psbvIKo99QE6/iVLDtVWMikEIdlStf3oV7Zkk2LwOrsg0vYPH+
15Yc9K4YrEMmKweAWlJu0hTRHvDs6Xbi0LPq0jS+ctELbyRHcdvmQ2fPUWyNB/nmjYykrxR6YToH
HYTJ/QAPCnMNkuuUtfSGQYxc+xNCStWW1iNi//bKB3HhlYStQQwaFE5+8Ws58ubyjaSXBH+I9yTQ
FZprWvNUoBlX0zy/Uhmq8350st7O/YW5QJhTodhI5oXvzaWqMI5MZwycA5FD2RMMitbVQbW5NezU
lQYnaBtb0JR6e9TJ/8iZuCHpv4JTPi+U+SPov9K2V6xXSsbpH4FEnTBKmYtDkqeGSzc+v08LtdzF
5EFARdKrW3zO+r1GUubeHxpn2wZ5sK9xcF8B4F5YbHnocA3YwFULuvjpHxLGnTHIvLAOQ60mO4PS
dOVEef4QjfKFWFB18/6CcOHdtnmxdbY72j64zE4vF429gVZFhw8RDuaqIAd8G9m5ci/00dwl0ag9
EN7x4/1rnhUo/CyDUxibmcJCtKyj+qSvJkPt7UONYXNDBsW3aoivkXdfv8rT1wqTMV0t9kxwRBid
Tn9ZQzJNGjd9eMwFUiHCe7pNE+uY9HvTfKEPUe9V3RlucSSzn1V1SPtBE7dF6MwhOC16KNEX1171
s+PYvIUSL4DxjnMqh8TTv4mg5qzRGLMfmB1mG1Mdu3tgrpOrxl6yb2aRbqDr48YLS4juod3f1j0q
r7IJxiuP/cL7rkladzx7dFV4FOfv/81Hl+dqkvp5Hh6tTA9YsoNm7+RF98ix1ftKy4+B2GDhOZGG
s5e4e2+zDiJjmUEXf/9lOC9rNFOntgaIxN/CIf30D4kGHVGwV4ZHKaIypwsVY69hZIlRJwlQC88F
H+aZ1A+Ojd0ikn//8tr5OmtwIIVpbEvIFZwdT69vDDkZYk7XHb2Y4PW80PRNn+cY+hEFrqlO+30v
vO5I5Ka99uIp25WeU360MecfI88Y7tuhq7/ScC0eY2PG+o1KRxx1Ut3WE3thxyTyKayhzGZmgCfI
RAHRjUO1LxMMvnEq1R0WLCRXseK4xIl0WO8Rdr7/G8+XFFjXrCjU6sr8SSx+oponwZiT8HeEQzm4
RZXQNYw0AusIVdnVNC+v3NPz75uDNYUqKLC5m3t2VK1QqhVWwCNNOxiM2VTvdBEYV3ao8+MYLlpa
Cg7f93yytBYfE1lWIMIcPT+OJtYLv5SY+5l39TlTcz0adbechnajaJl4TGVPQzmsf/SQCf6K0D7c
2E2KzpeM6YMmde/K33a+e874K5hxDu8VUaLzqvv260oTAZ8wi49a6Otu5uexm1e5/qwUorhys8+/
H8OiCT8fCLiatdwvKp3hoJZr2XEas+ypr/LiezvSIUWu3e+C2g6fVQ1oZwhr9sqx4MIaQpAHLReI
4Mq8bS5+ZU8zvp60OjmGeKg+glRVUS0TG48Yg1n00OffIUDqayrH/AcIOJN+PCRXv1b/8aD/xyPD
+Qs+H9Y0fj5rCfOL+YV8c7vLXgYGfq3sKFCtrjFUpCvTzF0rczD5Qye8csvPezEsgFDEqcwgzcBZ
WmyaaLTx9Gtpdgz1aTg2cop2dao0d41eI/2yre65VGFXIMZXNoEW0VsZiJhTohLJO0zcvQJ0d+2A
LNhkQSpuw2Kgsol6RvNJ6H+oba1FeUnegkQujRDDQ5s/tsOdbhbVMz6va2D38xqAVZxb9zp+sUn5
O719fo4oTE3r4FgPffKpjqwKkItvwyfBydBp8McnGdnXKq7zso+uAWZ06EA0YHlsp1dNcxtUppdE
RzbL+MlLVFKUvA4Kn/xqm98rJas2KakVd9GUdg9EKpVXVsXzVUoSo0Bnig1w7v0u3t660ZTeidLk
yP7IlHrETMcMt7vyrpyvBFxF8lnSjbEVGEenv3KEFovKyYqPhkKeahkM3V0cFRYCerO6sqdfvBR8
NxD9Gk9zCf6qAtMaeujHRxLlmFVbXunqkf45AqN15UoXaiuTs/nMGWP9pWpf/ConFKaQsLaPve9b
zNQjfyvast5bvU7mYszIvq3bL8Iq7O3YjM1TGw/jSkX9tqlMI9w4EFWvHKHPnyZjOhoGeNmZHyJR
PL3PIbi6yiAk7th7tbNL6eFhKxLXDurnXwraKAtR0JyBx6a6KM4t1VPHAkDCEXp9eN9ZnYkcAOQy
IQ/p3jHQ9IrB6K+8qGfPFXQWcwt4SaQl0uBcXLTipUrIgxuPwtJ/trJCBVHH2gadUvPyfqFwfhTj
UpC9KJptXapnQQiK4tuNEufTsU0TEMKmg2qMLN195pfZrU/KJMl0jE8DfWjviUr06cwY6c37f8TZ
k7RfNzI+SnOOt1mOUFBS+dCoDe3YW4xwQecNCH9JHn//KmdPkkkNhDCaxmiHNcYjp+8LbaAyU4Re
HDutCm9Qu8h7ZRhxGgBb3fqR7e2bsoiufDen+xQVJoMm7qsyx27NbL7FSxqrRl+1tlN/9qV5r7bR
c90jAE8D9RBm6a/3f6B2eh//vhgoEZKDZ7ADf/fpLxyNsUGW7Lef00lWCQRlSVAAQPWdCQqCiFtn
3DGNNl00XIzUK9V49PGtYAcQ8oZNpoPhTtiAEjFyhV0B5Cfo6l2cNtWa+FNYCu3YvahW4qw5O0U7
OxvtXSnhbJd1PVzZK2bi3JsWAb9lJp/wqJAE8NxY4E5/S8gnJyYkr4exQIeUini2FXjGBy+ZQ0/K
UNvA7MF+iW0eXBhdEgJMalyzjEQI3LYOjaUBdDewu2Lr6TY2fBOK7yw+KMhld3hHK+bTLX6vQdqb
pu7jj4ICdmOXpeVOBqpoaOLijhnGryFyhl2ZefpRi6xyTW88+st2AmKPmwHbkJpZ8a1hNGCffUTQ
U0DabpgoxXYoe8s1VfqK7z/ms6c8h09LxpcM+eYW1WJxSBjaY4Oy2kNfR6hazUZfFT2Xev8qi1p7
fgAznY+vhW+FQY6+2Kw1L0idxvCUw9jZGr9/BMQ+4Ixtu7z7Mo24edMplNuyEnLvhXbCEQhPnBgQ
GWucP+7rtEq3VWsScqtbxZW/7vweGLSJqSN4cQ0O/YvPCmQalmaz549z8F0ZKrIiBl7OlY93SRd8
vQeMnC3sEmx7zJlOX8IsCmo1bKVysHu/dUeqUdfo2mrVos1/ZFTNb1W9wN7oiPDX3Jfyq6JhbpvE
iBCQlBKoYK259gobN2wr4wfGDP2VO3F6mJ0fE+2zucUgVUkb21x8J0YQdgowO/UQR1K6nMwwyIU9
ohIVJyESv2HvlTLYtcKH48Zn8v5bcrpR/X11iikGYwy+59nT6Q0iujUQhM5oh8Qe8N1ZQ4PXlx5l
GkzNlYdxtpLSr6JmNZG46qiPlulnXlNMVZFk+oHDRLo1WtVzKWPRtQBh+5BSll+5sbN8YLECUfJL
ijid/6WBs9gvUPIPAzu9ToveM/4cyWK/USq9eMR8mK4kXQQ3GtNpHuzrN0JMxhqnsbcFyRU/xTFU
yffv9KWfT08BZI5BUclGeXqnAyUWITdHP4R9Mbo0wCUKIAPTaNwYBKxhX37/eheeLG887W+LmSKH
hfkLfHPA0mAX+XFp6QcWeA+OxfwO5YP6ACXoWp7ia7v3332717dIY4xPO5JpE9Xc4jOTXmvDEOAd
bnEnPk40ht2uF89mjz4eXq71ECiFclSsyNrqkPD3pVOBDrKNkUYNiXY5TyH6ru/q3O42Qqokww7q
tQ1pXlHO/ka+MRVNqgR3vvjOzCQNiskz1EPfacaLgZLxQ1/nyWZEELW1mfVu0yi3XFKCoqf3n8T5
Wgc93DGRwMCPnAlep09CcGIifdZRWes0De+f1m8JmKh+qwZ7fQY0MBSKQVBhNBbm9+HN85bWZMRT
KIwDcjWcnjYN1BqM45WP6sJv4fWdxRrMkU0GbKdXsYYgcgI/kYeaXuXGyLNPlXE1ge3Cq2tQr6NR
BnA199VPL0IQQ67a/SgPUOHNG18R/t5o8+zOjDLl+befjWHj8OazZGECh3t6qTFGEqRPXKrJ8JYX
GaNKfODtlR3/wrtHz5bnMgOl52Hw6VU4egVmWw3GAQar2MEIsnZpjhEOeW18N+bFcJ8rTKr1yrnG
e0biy3978d6bJsxeTkE8krNzX5SbTdTpJuCOdnBwxKNq9DZR2vjfgB9RbAVsKvpaqEV0F4Zd9Llq
hP1C56rEiRfaf1ESlx8KYqeOauCDV5k61fsmslo8+7osHpti9j4I3OGNoTBTjwirwZSVRNP3dAwi
uYamH3+bGuIpN5CcUoKdQViSQV1Yxb0zaf5WL7uITaBXUbRHhV19U6VOC1KE0r7LOhvjHOSNFe8/
x9Gx9YrAbaZiADpVNfIv8i+s707ZVdBHJp2MTF82o34fBKEGHIpWppvItsg3qlWb5V2V0EKfAxqU
b4beWT+E0cDQGKah34dRKpp1rOILc/0grj+ORhN+1I22IOTDyr0nT68/BHkM7azRR4TzOJKsvwAD
MoAJi7rfUDD24S6afFrGkVrHhRt7eYSMMe4dDMAIFvF3q809XNUiwzWPMWM9KJn1J8l8OE3aSrO3
QQbJlhhcnVrZw4YwYfkedLKoCFh6KKnEdkXVU8JA6ZqaVYun9tjENj0oXHYy2Pbk0cG/Gbzs25Si
DmoYj/k3eC25f54+6j/IQqfZRVnH4ltn5gPUTKQcSdGCxmzTfiDMyokinUZWTvacBDCBbRbB5seO
249UNM66g98J8xd+ZLEP9QgiKEeUG1ZVNb3p/Kz6AcPWhgKWYiDAs9lpyqpGhPtZg8WTYWw3m89F
OfXxrlGb9os92HIfaYOc45oq6wd61OleH+qSKXNhIZtX8wgG8kS6DWV7OAYPJTBcgKRCwsQtDEJ0
UPQXjKONbHyq0mZnjYOh7fERxBRQKE2Bhw7V+KUr0UWvldRXbxNfz0m5ymWDKIG0326VEA/4p8b7
yBlZJbBqSlUC7ixR4cNKUcL86vOBfhpRtFqD837SjzaWhxcvmCZnVUWhcd/4pLq6c2hD7BrmYD/i
tvTWimoFX8hC1JvVQBbd1m/wUuFSqmt5k5Ph+uv9lez0dPy6/rPTIwVgegbne9kbE1MnOtqYyOjY
Wz4POeTmlVMOAggXL/8qRte1aTMj3L5/2QsltmTSTi+fCZnNrGyxIyRWXQyBJ72DaffyQxl65dHJ
BDyKTla/ykrits7bCDtrrLtF35Zulxje3k8149kmXWaj2UBWx5KzH5+kfUscUnhlZ1zeGWaJrOIW
k0vDZPddnjUwfGt6nsXNIZZd+BBDeMV5FkGTmKBWO7GhvlCOXGs4X7qoZEOmfUAfke7e6ZKvUJfZ
Spt2VLtWtI4AtK+BYk8bMEujsyWz/sf7z2G5zM8/kq4gM8r5Icil1KgrNHKSRdkdvKncVTYne4xC
+KlytdojBbqyoWnL0z2Xmw9u8yyStieNxdOfVxpw+TDVdfgdu36LBb5xIVApj0EOAiZiZ1jXsk43
uhNWbpNCdAs44609cMlrDGWl2zC6Ji8I9hZ/OG43Ro0Q3tNogz29Blhkje7Ugkt4/yZdeCiIFubq
5XWotpQtGEldO4EM+0Osjea2Sw37SQ00lY89U/da2XqboNevafsuPJmZbW/RdWWMjAb69FbReenh
v2c9Lrqq3I+2EPsOhd8K1WmPZ6FLrxT+F643awipOGf1Cw740+t1cdKQhVkPB983X0Lw7MxAfbmO
QZ/5BrS992/p/Ne/LS94EWxH2jSg5lM8R7zTq6VgoHs6VMOhBrkCFTLw8dQSV/P+VS78ppmHqtAb
4wYy+z69SodDk6ClcjhkcCDWnSSnqOnNF7YDGMockq+83hcvB16V3hWPDLfr6eUo1xTLDzVIZxHw
KXQmA+znrLoZBdGSzOuuXO7CPaRJhp6GKo3G31L9iSsRI8SUjYfeNoItEuV8C3pU/fzb95DdwQIb
SzdkHqCf/iiwl8T8pXI8KI38JpMW1Fj30x+Hn9bQXQv6WQgyyYVnpAEwmeWIqbJzJu8l35wkGDQj
h3QOKNTiKIVjJqZNF9UGeIAi2PdUXHiJu/Cm6+YUswwnnRVgZa2TUAeQDoAro0Z4/x4sTxY03BxW
K1qJFmU4yuDTe+CEiaiyUW0Pwu+6LX5n3W2EYu+VnC3//UudtR/ma+FKncWRCqHyy++QkZwMQ89u
Dy0lOHmvo/hEdkR03xdmsdHrHKmCPqAAdTosnI463g5GXey8qUhuGirx3f/kz2FdoFPPGIgZ6OlP
T9QcgaIRdPQD8F9OGlsvAo3+IQ1Iohgnek81vEak9yj1NG8w3LSdSrdVs3oftjB73v9zzlrdr3dH
SvD4rFAUD4tVquhyKBWNoD2MvvqOUIvRlQOlrIMMwQUUGK4M0pwhLkBHKdKwexhCz9mRykEtO/bK
uiqqDcF36c5hgru2Raw91qRabGQhxUNbZ8ntlBBDB/nVXiP8G1xwYDHxfHl/RSC0PNvNP4SFnZYC
SZWMevTT+9o6KUwkRKAHXMV4vnNHfwBOwU4SNHiaAzyhCSOEOyMyDu/fQv3Sy4wtY16n2FvoB55e
Wen0ih067w4sHRCOxTh9QpRKeQwW5aPewSUByC+3vQRwU2tDvBtT50/oqtpzOxXFMZeE5QlKwrUB
c29HL1jArgHtW/WMum1dCLwIDm+uJA63rQIwzGXnrXNTpqvJCfLPNhlFYFR05lpmWJGKV7V3KorD
lU5AANxKEFYNia5PQtPqXQng5Updd75sGgiyNAb6zL9AXi9O1XFAwKRKQsSBNOdoC4oElEASyivP
9/wuGywYNEhnowI11uIqhBwrfRqa08GXebsWVWcBgHCym7LpxZUl48IP0uaptsYYby7hF6sTNHlO
zI2iHFp0nLt66koiG1Lvyl566QdJquFZrM3yPJtD3zaKfIaynMRj9YDgZaZM6uVqKpwnG6D35v03
9HwbRR+N+tYyeVBM0BbfeKxbFfOPku57p+6VWAW4DL2+GOWtSfPvys07/w4ZbUN6ZWbv0OA7W9rp
7KqVV+uH2ISJLLAiEidoVh8Ulf6e10TKfsyV/Igv+lqP5cLPRI6Hhhp5JIP15Q0lna/lDB/oB6f3
rU9geb6pgaL8EKHTupDY+ysr+YXnR1GC0JhJK417e1Gc1EZmN4U/6gclVVRXqUJrB/yUZGNhtp/f
f4C8EbwMp+WdQdmFx87graBLtniE6syFGiPPOpDuc1eX4LCgbjT+fZPTrJrdk9anIWqgbxixwAPb
oBpxe7WL7fXUm9mtQ8jPrxjsAcSQxqDo5Qwk4WqkdqIQFJpnAed6Bae5qvufKwuDxr421Ep1dYPz
6zqCP0BvPE1BzlR2V6waQGoEGgEsNOlSZDDHDOz0E5sonteVXbXGrdXH1gvyR/YurXBWNZPGQ0Oy
gDuOgNsIcR4OSNLFvoBJ+mJ5adNiTggkVpWyeyn6JDfXPrHdUFnpS9UuQffaFzNX9eHGAjb9JTDK
l14OcbUC+AA+tcOd/2dkxFG7s7EaNKR9SpmQFzuioS9C/jYfOOgN1mm9gjXchK5VWByHW6V5lhFS
fHouY6ftDbawTy2F+g/G0eKpH9KpXdtW4X0ex9hxOL8TMLMuEWzdKmVOORXAuaYUVlJrJasKTX6F
uN9ZB/S0sOgbSWOsiDcqmDIAxqSVEtNyJZaqH2BiKDTm5BQWcw/Hj+9IS1CRM+bxn2o7iu+sDjTg
sIEVrKeJuYfUxLqvFWZPKEkeB8MKo3b6FX0QvZi57ynXkGjEn+Argk9VacSY2syQBOCEnRNFUDXV
n2nf9ijfkU59VBRws43wk101+s3HWrGnr6oFA3hXB+A+uUlGRdPN6CeTLNG8jNYJepRhA10tMD5n
U1h6j7J3yHWifRM8iIhopCuHmgtrCd4Z9BTMadnfl/MMld5zgYNmOgChgphgFvsshnfZBLrYjnxn
KwZXqmsp0ZVP+3wDkHTvZ1UtLiaFk/zp0lyGEiR6IJxDOaA3HZXYpEa86o04X69muyuN13kiirRt
8U0XxuSJLm/EgfKsuSUAsd5h1yZKEurbBiD0tUr4fMHietS/2DznA9wyKrPPIaOHdicOhY1u2ctB
hHS1/lBjMtxeW6/OlisuxbgLwxMZlOzZpzcQskpRDZUlDuQ4B3eBoxKCQEfTVayG0U4JutePHP8l
IkjvsTGa7Jdf+KnrSHKwIrMQ12xpc21wunrOf86cocfmMNsPT/8cJn0tZYImDtVkjm4TlOFTXQE8
wxNgkRzglVs+/WA1kW1/W5kFTU7ebpKVwms9gUsvFsJPdmFOmcxtFkWMSqJz6ENCO/ZCxG5rTDQq
vfafcJf/qOm88KDZgzn0oADCCbG0gdGlrkLgXuYBLz7+Hh0gQj1q2o4o4GH//pO+8INMUlfJlJyd
F2eGP0+aIzFOrXOIEmjLmp/FbhEgOn//Kgtx1XyMRaRBGwX4hsJ0c/auv62VUgfMbRfj6DFIil8p
bVjDekvrLUvwCJ2FwQVRU9pm8nt1VecTEGbI+k9X/ogLb9GsGGFORbXLXGxxcovKKo51vwqOXkAa
/W5OKL/nlDOm2zQ0ch/xwrxNal4qmIq0xWfC0Kzilq/A/qw5AovI+3/PvAgtXmpUy9hOMOhrs7fq
9J6UMUkaRMpjarQqSDH4q/xyq02FhAQuvFDfFEnbKLd16Tv+b1+aIR17OcFwsyF9aY33NXsgNl61
D0I1WzdkZrVGqu6s63gGf+s/h9wQm/d/7dwVOf21gAacGQ+AgJitYHG8i6DYmtPsTi8J8vqZIAWe
nQ11eQhgxKFg8MhpY4TgNATyylCL13mGSuxKbXv+tmNfRruI8hUBI4LJ01tu5iTUhY2GPVgxYJc0
UX1rCNwH7//UC02b08ssOkSTifBkBp0cSqdgUmVaxcpi6bizSk19skSaPMaDXX1OE3SwWtdM0Mwc
a5WQ6/JQVKShYV0vH8cysq8cwRba1fkz5ENka2TorLFfLR9CW3vq1IaKOAjNzLf8s+SDoTB9SQNi
9BJzcjYxliRYrqDUM58MemrC4SvhPgNe5ChyVb/3rxw+L90s2t7zOofKU2EmfvpMKmhPE7C22eKi
97sYS8rGm+tcQaLpuh47Ri7EC+wau/+Jgth5LIzedKkTWfMHQ18bdg0d1LH7314YOb+9ToHYcx0W
r9M/K/d8zWTCxBio0/sV7dLULbDiXfkqXvv7i8+Ck+NcrHAwQGSyWASCFHcj4cv4CEQafRLlJH5p
oVaMm7BUEwWNvBqtA0bJoF30KQOADUlGV6IWpmugRw6k7dp5chj3PgvUIpZbg3pdqdGgwL/xButK
t+nSnwtogBuDv4VutVys42rgWWYW22Dcx9h+mCbGc4J0ywdWd0gKEwIZ3RL1Sx144a0cKRiCsUtv
yciNV7Fp1Nu8VAipNPEwy7aK1s4UEitCQkd15UO/9FbRc4b6wTRNmWPlTh/faNHqCrTBPhQjcdCA
v0z6oVr5YGCp/+4PXvcjgFUEOixp3FptqN1lPSAAxe04szIw68qcPg79ot+Tqs/fIAsuQirGVrS7
XjOB326FxhS1wojAmJHt6Gxl1hMECRZ6XeROcOUdXpg1/r4WRdxrp9Y0eHKndyEUehk47eQdCsVO
yVKofKa9db/GR2FuyrZJ11GeeqsqGKdd7ct01yae/4huoMexbNo73cogd6pzHmeHS7DOguA2pRvx
UrbauEqoYD53pd3spNMrKCIU/su+HW0c4mzWwACTw/sL6/nyzagMUhe8LR0RxrLzXnRBroBPiY8x
4ol9bwX2rZrn396/yHxPTr/IWehFrUnkPf6q5T0zDE8dBJmjpHloDpjmVLr0PVsXUO94rcw+3xQR
/zAW4TVgEUCEe/p8tCjMRuF78bEg9mxVtormiiir7qs0bzYK38ZeUFPd50VVuUIflFvLG8iV0lt1
FbB8EQWbmo9YLdWNnZo1KKbI39S6A4Gb8dhHosuueujnwn9xd+j3I09zEN4iyl98V7RuE7/IpuhI
2QhOuvTChJC2odRWTt/1JKKEsiQF2CqOsmUrBjAYJzddVRPzG5BNirnHKLbFkAf3vTd6n2RvkceQ
ESjxwjoy0AGVU3zoAs957gFLfhAD69CKwFsEbZlWBC/4KhSs+3EpUNe2uncfkSKbrtUczDz2qjr8
Rn+TlI/QD3lNGpruKveYLJI0HMiQgEdtx9AfOW536cfKsMEXq82oVmsTCGJC11zDN8XHq5LrNHTN
Y6Ym7Z8w4DOkNknTXXOwXbqdlGCs/4hG50L89AWopRQJ22J0lJkabB2ZVm5BV+p7H5NWzbV/V4U/
i+cQxUODovMyy8pPrycIRPNVQ0QYf0zT1ctiTp4lO8kwKmcDVG24chC/UPgz0pwHgDgrWIGW6nXS
UKypIFEZckdN+Fkw2s4xaK3xU9d3QbmxGPh/wNCP8TdNErBskRLC7umyBBLe+9+1ev6xOTS3gZow
1mfC4CwWQ/6L0mlK0QGAZQSZGYrxKbd7Z1sQzmNiHrql/pBP2AYIcbH9v8oA7XbooF9X2qq6mVQ5
8zH51JxB7amZ83pHWzSCpjx95dSTXqEHnS1DCBzZHlAjcDZTiUY9fVI2wvI50wAGQkr1SKRfTohH
n/5TEf9/xNq/XhXg/5mx9vVb+j1ka/j5mmc6E7Re/w//4CL1PyhFZ9U7TaQZjMZ3+XduqKb9oSDa
4yiDeYauzyzj+Sc2VEBmg0SKG3X+Bzy7WW/537hI1f4Dl6hGN4pjx+w3NH+LtSZfLYL/XoihxFBD
oMjGXUqLa5YnnL4fDSEd1BFtvKooVxw3SNMspE2M1zLR6jBjWQtsCRdYrUz/V12pw7FsvNQh8yek
ihcuDYb+x4BXuNmRlu2Xt05KQ1FdN11o/5RZa4Tm7DxPg4cEC7yyFgRm54fQ8ai3XfLMCROLIlP9
qjlDnDylUjSwxyNVKLPATHmePI7aN47IsEd43kR0hk81UrlGGU/tJm37L0aRZSPolHa0t7afpCXg
qjROx3WlRWpFRFoz6KbrF45S3WGMgvZdqH09oETzR1E+exh2YtJxBHkwG6U0fXvT5nkLNzqwMow+
k0IdrJf+15wR7SrXTOdD2HTBp0mo3V0gFfKdKrtZG0U4fCnrpLjFQAH+Eu/ex//L3JksyYpE2/WL
kNE3Ew0Ioo/s+5xgmXlv0oODgzvw9VpxZXp6GuiZaaZJTcrKKqPD/eyz916DXGlGTLsPV3BSQIn8
UwcYgO3F0mfNmxvTiDgmlLb0X8G15DzwzPWYRk19KHrUV2/uyhvTnO6Mawanxk8UB7AYNlaUyy2q
r0ujmp7OUlZMWqbzsYyFIhphYtNsZHBvN9S/lC7AQL+ektTsp0M7B952yZ032nrVmXlCnXLXbH8B
k40nkHIOVR3K3IgI+a2XNIh3uI3otwnGd2K0aSzGxYvLLtV9j6I9AjSIqRpyke7oucSxVY6ip+IX
OrJTvcy+UAu1I5IPikJLs2O0AGsSfWjYhfIcVXgCCe23pQ2caJiCaL76MpvBDTb26FytecDB1V2p
CjJXZXbmKLL1YaiavgZb1N23vYmDLvQnkQI/pOZIdRON3Dyv8RpSnuGt1LT1tv9iC64GNHA/V75P
uX9pqtikfxI7pLvAqhrgQzTwFVJK51rYiCMytst/4bYubB1ABGH0WBQwR3e+EU03sjQoGEht/bBS
6g6UUoW985Tn+EVJpEzqQw1p6B4cMRbpaS0Zrm4kMKTixAdeBRd69L8pYTbdo+GkU3XyBOR5IALD
p6RJ+KnzWy/YYQIha19noS0OKeTAQx22D/Y6gL/Jxfh39UbvWLGKeq2wzGHSXaz7lgB+PC3tgQ5D
+HNRazXnJjSw91KdJhOPVtM+qVnO7qbMYIpa6RKVP5KSLPpaq5x2dChbexLX5boBqbNCRa+X4Yqf
QW07huki7Hs/504RF5ZNFQhE9YurskcHsGU/rbSslONfR1J8qLA8xzbaLklyHXTvMlwp1xKyKoPE
gIB4MpYlbb+znp7ya+5H6CRY3NpP5qr1+nMd+Jg7i4B2wDgdPV3+qLqqoo05BbdG15FNH7Ty7I7y
Wt1u3JbTH6HH/VxKD0pRtwQ/RWcfKyXFhQeUFRCqknymedgDGBQZBQZHEM/emwtJ1uV1tgQAJvNb
La3jw2tTQ2Hwu3TmPzwLBE2sa1DT5szeHLJMTfcNyN0ZOThTtgZetjpKnoqooON/TuWa5LrNh29V
q5SFDXTXfqtUWtpJBKjKixkxEeU4MdKI0ieVl9thMIBxCliDGcvMy9ha1gM/XuxNS9PdUBcw7UVG
NLDN6vVjcamj3Y8+e+5ASTOB7/DHLUkPTg4XYtm75jE3JhA41KG8QMa4o+FVxoVDeZwNs5Petxp6
TbCcoXkbOzulLSosR+dM/6p7cvvC+AmnwuPBmXU0h3h+bx6tq4S0g//jOrugl94uiKa/VVZF1K0U
y2c/tm/SUN6uaILlVPddt+sltGirHbCwdLzuiiK71vH+6NkobqhsJ8ulafHjq+G+aRr743Yp1hPV
aMNWkw8CftvNWRsDo6su3HPXhCyLPNSt+TcquvyR5216icKVHlmwypDgFiibA4r0PvAb/+gx78Sj
8NdPSt66nUFw/JNmCSonYeuUl5K2iyNLiuohHNz2BGz5Dvvu79w3UIeDMA1PfphSWjT260nP07jr
Us9+rNZweu99mrh50oZH2oWyE7vP9MWZ6wzismBh3+euPlqL1HcFR8ywFUQKnU1re1+V8qIPHOrR
NrILfQ8NrHxYoPC6YdrsAgsFg4Bfe6jM3rgIo6JJOL+ihbXPmwh2R/KXBNfuqpE0QB3cBlo+tyjL
HpfuSLpbd/V+w3x+9LzWPZbCVPuhTC+oJcmUKt6LrjvQx/IlrGlj+fLeaCaYZpyXDdHdJxssCzzV
h2buz1nobIJAzruVGOgZuvUKoFZ0eLDHQzlM/Y72zCxuayC2JilFKngyYNL5sBvc5dFeeMYvlZ8M
Lv3+mPWOrrXKLe+/+xqxONyBChEbepKifV4E2c2chuaOU/8KBKnTkz834wbxIvt2rWk6retqM3lW
VZKroLuxCCgFXeNtUP+LuPaWH4Af+iEEpTcULDjl4sYYnO88AZ1LdPp5Kqi450T3NTDkfN2nzvTb
qe6hEhQWSyiWo/MpmYSzMj/JTsRVDuK0nMNkXvO3DBOomsy7YrBOhKc5pP1w5xR0SpS1Q3vPUD7m
QX+JSn3Kw7XcmgOJbmfqXm3tHXK/22DngnbiQc0D33Yu8fQf50rYdlzIdtnb3fpSQj4ClMu+wAvM
e1+HvJZ5F3X0dXmMmD1/24fvkIkrEfUSAhRAgYjE5NvCzyueS675mFdp9FxFvUf+o1jg69JcHfZt
YWwcVy7rjumDebdVJVYhWtegDUeiGPMjOpnBqFrn8DsH6ddfhG3uBDSqrY+EmDj+gONMSbDsJNM5
ncsh/7F1VuOusQDt3liVM6EvTAIMKsmxTd4sFb0olsXDujLP+Zo2byEtYwn8uzQG2NxM8dojovl7
fkFiZy2NcwwXduFGOTU4xKYc0rArppMddevH0NrmzhuWqKZjWwawZiPjwWh5ulCHr1crRmpv2EKb
4fylFtqxr3RBg4vkWlpIveXS9gSGq8KBZ22r4E1lfh9trRHnwLZQMrs37XG8W6XtH6AvOHfT4IGr
BJloZbFeelqDaK8ogRRfKZZuHXTwpa31PioX91bk/Qwy1Km260z8QWUViuPEh243VgTdjoWiTGt3
S10WoPNsNGnAdllFNOWQUBA2vdI/XJMwqh4GYRt3FarKZnH47q7c9vcKrRZskjfcLN70WBjzR0/x
1APdOhxyXXXHFXC+uBPlyABygY3NAGVJijRPmYQ5N46W2ACLeQXaOCROBObTXIGRYdnbwo03Eyh7
2R23FhMvWHurpanB/S3wqDsAPwUMDcTzv5lvfNWBlZ/yQGVbdsTA7oyj9Ev95UFyTDwJZlOb63jE
BUABs83BGetZt898rOqjySd5MbLoZ3bXfqd6UR066b0JQw6EHMl0aorJic+3T5bJFzVYggWYsYAS
4nY8XaFrgpxn91pATM/X/ML6mxpe5YnyUM/KuR/6en3S6Donh4avZLHDm9paaHjBE3NUDmeJVyzL
c0MT/JuVinSPCQhWWGmJRFFJtsN/720jZXC4RuMfPTkPRTeL9+YKSAkayJ4j1kRfm81DmhpiazVz
9hOVdnTpwtV899j05VnH3c/vu/diXc1N1mbh4zq3TybVA++gpf8Ys3mswzLf0KW4fJhS7Uqli0Od
Ne53V8nu5IFOeRwna9i2Q5p9izEIvjvHm+6G3HVfomqQIQFoAgoiS72nVvMTy/xufJrMtT4bsI/A
F6lo+vUWY9l5RqP2lWXKvTEGnGm2NPa+3Qefi11Md3Wv2zjzTc01vugBDbn18+LxZ4d1Nz+ZCnxf
Mdl7U7gWsE/YeuwWjQ+3nttPWWE86JbQ2lbzVN4pYbLSs93mrg4X86NoGntn+vWQABd6U85s7WdH
QWIE19PpnM6eIoMmzFLqOLnRtBGBTcgrXbEqBut6qs2g26/EwPe9KmZA6ZMd8ESKhvRMlb7ai3Fq
HqJpTMIBLjgosmaI/c5c7yv4SiSLpuJkFEb1sla52hQZFT/8UB9zUcnTYnpXzlr6kC9AbLp8tJKZ
3r8Yhdc7g5qJrmnSrSrw27JJ2JZTKd6LwbQexqF7dijmPM9OdpORg2fLMOVxyKx5cMawuusMx9sK
ioo3hpNFX57M+b2F00fozvl9Y2X+WayW/WRh9L+4HB2bighK4hfZsO3S5SXtohOAFQ0rM3ceS65I
u4x9IcG0uaYhexDA0YeWvn4vKiBlp8haqszdbTVZUlEdQRO/5TLwLRw0f8oWGAxX2+K+awCbMqYz
XaZBJG99eOYl6udmKh1CPF6YZ+e+A/pLzax5KmiViBlhALgBLed5ZwieIO56X6hFnQ1PF5fJ6h8V
ZXKbUVvMPij5YAIa77bq6+wmLMEKZAxZnI8U54J8plnOKaJDv0CGCQHOJYU9yl1ZCe+xvd5/Ck35
nGuLH0DU/EJ74JJVRDouRZePU36eFAlyptri2vk8yNcS9CO1xRlz6KgFs7foDgvcJA4iEKIk6dy/
KKjvEFztlxV3a9z2LsBNa5m/+by8kzH+G5SLd8nQ/87X+Zh2WbEJ1jrflY3r7w2lRM/L95ujK8qa
CtIKpbSMlmxmHEwBdZH4pPbbpDXTy+d6G6Wzc2JJ6HGNzsLYhPeVEb7bk6+6oUbh0SaytilhHtxO
efhC1iaxzC46iii8cRYo7nMPrFdXFe9UGz1EKV5ua1Lpdu2LL3QSAFxdPe79pXLPwDUP0L1WIpvr
0czqT+IwoOP6Uco7ZUbAwshQrlYe3FEOW5/TKBUUiqygXeuf3G6zQ+6N05W77R9sxILPNEC1x1/f
JVjX9sYS0Xg+iCcDuOm3up7OozNvJ0NUT3BNWdqS/0yp/tplbtA807b0jHAkX+UU6buJcyBZJuX8
YT74CoVBaXr702IP+9JE8S6U7HZwE0tocV0m/I1FfzWl+JVMHHsNT4EQWwMK6luOOXJPKYT/Rcmz
9z5r16Qyvb/UigJ/HjLwGe2VmuI+dYaDHjGpMoR/Op01xZM7vvvu/IevSMrPwungltjGfk61eSna
Di64k207pyt33li7v5Bg9bOPqEPxp4K8FOES7pZsiNcphclG1dFhNJwf1dT9TM2bLBK7N72EBXHz
Mqtq5LmdD/elFOORkc1POHiNREzg2ISwvY1rZRSdoKKAr166TeTV486niHBjdiat8m7vcY4tZSwi
q3/pFdKIMUOwqlu9Pthsy0+ispmAzd91hl4fWWa2w9XsB4koDfnEqvEPrnDQQ0voxrI16cc2Gs7K
kKaWmZ66LRUhcxw4jtx3Zj8k4UKfvr1G5j7r11uC3Be9BG9cj7iUu428FR1oTfoU3Usd0nHdtfWi
KbNJg8+2YACORP47L5zldRj0pA789jKWs9gGaRRcOl7cJmSRbObea52n2NkhnRMBAKwSTdgNvMJp
9pVs5y9ci/Ot7Lv64AHFS2j2fSeysO6cZQouxVo2/K9t9y+LKmNjNob7UE/9zK/HSTEEjA3gFMku
gfEXjExhPxWt2e2kbY5XUyVznbMC8J1CZsJeGANVhKHLXM0zPmDO2OLLfeiFzikJNO0Y20JzWIje
HfsGkLc1RtZmKOxfFKiQEaJ8klCV4lp7V4SbncYEXeYHVWF0Rd38xWkakXV2/ENjB+PBtkqTiz+G
giYa7n1Ka1BabIrX/cLjDJTNiUhvegsJwtaU5pdQSH3kDhBXCPwuiubG1LCa+f14GxZY0wNsuG5X
N1GLXDeQWW1qmdRzyO0o1VGarM4SJEqyoWNL9sIB3W0MwgRbyFUBjGMhN5EPEHPIjU9OPGNrC22e
QzDIx8zWDrUJ3t3SNkeRh+XZymaxH7p8QT0NuDvyfGC2H8MyWVzdbsMKEm85oyxd/YJ7p5dzUtnC
YunfS7yH8qXLZvo6UBaRF+3PrB6+ceTe2U06JJQiaay8kbx+t+TRptlljwh+N6+DmbCm/2tyytKS
lFdbPfjVThgBKel6mTeDr/uTDYjrkjo+B2tbBvcVS6qpy2jTzGZ9XDNY7WpcUBDd/GtWaeqcmNkp
BbKXPMOw2Mu82wMCqdTFHqEQ93nreTsY59N6j+fCAShbpmabBMrOCKPblrfcSWctL4Vj8s76qQOa
FveHTNHNIpW/Us1RsrJP8wzQclm27zN4eCZoc3bmWPhN+K7Xa0hIIOK+1ZYWz4Xi+0afqwCsOYHl
6ZMhE90Ep3JmJgxzy5zBEDrYZDdpbWTMlZQoQDBrBI88adZMKXopn4Qp4fZSdhkaD4FPRvxUDp1t
cOg5TgMfzZlH+2FUJgN32VOfnlhROokbRw+2fSJxR0cBF1orP2Pkd9TWs4aqS3hoWuvJKH1bJTpb
6FIFmsv1f839Zr40vjk5tOqk9t1YBsuvIjVbI36ZfZvM8oq2L5CW71H+o0MgqWv22+wZA3S5U4vP
Na25SafgpbbSFTcEAlym6+GxxTTZu9Z3asOMrWpr3KqmAg03B3/UaK2vfBH0C/ot3ExqwmwudfXy
ZskFDlyJ1NEY0byT80qRuU2pa4y1XdxEpTSzdtPRan29lof9mBi1Kl9pux3GB1tOLd8HcPKHCKSh
DXBRtY8FAhKGbnZ/zVM7aHE2EYQ2lUS2lEPWvFUTXLe4wQt6o8XKWiInawricSPzSm3olDUIMunu
FSgFNYDNc9MH6ddAI8njVBjeo7AWOu3z5TLbXBH93m8/RrfkbjF6T7DsGAt4SOY8lOxm30+ivW/G
XByryAiQO5HMX1eZBkdHhFQ9lcXwbq/58gvYpd9TsFUusSN8SgO69J2t3UJMG1K5ozLriADgwShP
y99omIxlk/PECNkZdNK6CedB4AWftfVnZm/JIwT73/LV+EtjH3Cw1PaWq3jvHZzJzWlxlWlUvhaF
jJoYxNwsj0UO384BRtUPznm2S6/YslVM+40LA4sBwmbxw4jsd4i4Ld6KtI1VhEGj4IEA61zJbld1
AbGAbuqm9rlyPeqox7gqOFWXLS2H04zftl/WtT9k5Mgk16Is0PoS9vqLVVDaxJhKmt1IkGkDnHfd
4vZ+m/PuHmn6RHYELHLuBHGwdMPBWlFqG7MMj1R/VozsMHtXvZgndhSFG+cgr2OaTPXeb31vh1Oz
QldxdWzrat1MWXgTKbO8Zd8Ra8aVj2wY7urAcze9mhuc1262q2rpk0GcjbvBA0IiECU3qgxN9ggl
TxJiM6o/pkJQtSFkY59beKufMH+D9wxI66W3KGi0Vkd/5n2Yn8gbqA6JEFX22o50GZsVIuoUhYew
n7PTlFNwstMCfjifTyHXeLI57UWeVUZS85XZVIPrNNsgN+1yAySSdoa0eqTd5nPNUuuJxcClsayj
XnIx7bw517/rMMx7a+BaDn+DLIgt2q2yfaJvcpQBaMTF3nB+ijvl8dON19BwY4FStQvU6KDHu0uB
ho/k87bKiM67zEDGnbnefvi9/CuJCsb1MPoX4Yhqw7cJyGvLHaYUdnczzuv4rUR4N2oGrnIC18sN
PTqW5jyfqCuF+0jZwEPeObcEk439MC57Uqe3fSUPg/Cjs0VBxcB5VPZ3UaiyG5ftwAbit94MVTRY
McYRa9MpydqHgjSCnMH4bATpLdsODkWG6Yc+4FtpIgI+Qgu98ftip1bvVLDOGwgPNqw024/eoB2l
XYIvT6BTuy5bpjwqs0dryf0DKkD+UAdlt42Ui18aQ0lk5/zREQTbxY6qb7GCP4/UVyvgFS8RCiVx
HR2jBqRj9tAIc/7heUvJ5RBofo19uvPN5c41pJdkwRg2BNfKJRmcChXJMS19mMTgPeF7dq3YTBt4
edpyDk4562RZK/sZVfav9rOXxjNZf/G7u3jwpQ9BRvP5EuKBjZrolmZsuN2CzzAurncFulaGo8qb
8NjP7JoG2ORJ3Y/AVol3xt3okMy0PKo0LNGcKSvQ29zl+cwPGtdPHXb9k1LVYwHMiQnWVbuQ3Wac
W5WVGAKqPbVDpAyDpjtSl/XWlo4Zm0soNgaA25vGsBkC02FfYy38zoaRmXXKboPrmzpYQ7BlgCsT
s3GWpOA2JxrjfcCKdFDpxPWt7F7zCr5zFVpA1i39pQF8kCrl5p5QYxPGPo+Qc0ulzE02Cnycmf/T
Bh5LGlqenykopG6mUje0sDBrWc16dLJ0xwtEjvbLf1LZbWtWaMftsvVnbXwGbmvEZBWqExjAJrGA
17RJX+X5s3I5xc6VVmq4XSTXpCz2ZOqfG9T+9HOAyuxtxxrm6LlP6yVWynI5d8nAplpnM/19ztnU
gtEjEtx2e1ynJz9t7OKFxUdebqqIQfhQLbobEybCvP9O8fOfh9SnNBJ7nBT/swjy/8mp8X9F3BEt
+GH7cwUYjv/9v0Tm/X8Iw/vX5PVfODWK5vvrW//9P70aODL+w6uBwfMKzrzWDISkC/7Dq+GByiPb
ENHmgrWKbdL/9mpY3n/Dd4U1yWYVDojhGt75X14NPB7u1VVBDSsp0qv94//Fq0EwHCvGf7ZqUHmK
E5K0ONULJsGD67//T41ifQhRO1LapIbH9ybik1M6tk/Y6HgW3szrWhr7fABlf1Om0t/1ltOdaR4Y
nue2I3eXwoknUGjtWFZ2RLAL3R2jGVNEIejcbUcxY6ozrcclCN9Yop8DIsp7bMCwE0IvjoIU4SgM
SX8Ra1jPbZ6pA9enmHPM+2FMZ68p5HPQ6XA3TfOraepgM6RmbjyEZQZwZAp6un2Eu7Q/jjnVR2CQ
1mHwJ7Fx87U9lvz5B34g6km4IaQ17XTh2e5oQbZpM4rbtLNxkjMh+bD44tq0GPRc8e5a4/fk5WfH
b9A/TTNWUzgwx1YpNxEBmN5N1Zn/6f1UWrsI7HQwhLe9U4KpK/LpHCwZFxoCfdy+yBWmxS/myKXF
GsLhS4AktfZuh6aL/CjH00D+61LwxPzqFdE7NkbdZjbdpxaYNKdvpfejl9lchsNo2zZtvctr81AE
pQXS3ZsC1qhLuxs063j9Ty+1i2I3r+qnCUf9IOxFADjOptiEgXdLWNtPwJpTvg87Oa5k+jJdG2RZ
7pfELjvykEaXc6Dn8n6NRnFEzpiPV5LencWOO56l6s6G4fmb6bqtsJwxO5bGOCV9m1nPiuaJLhaq
HX8GzWZYF9J6pyPcPS9+7nyighl79hYNLTGpouZ/AmTPQW5uiRGCFRVjKxKqTP04omQ4MQPvMiHY
Yads1jnW6cCJnxd9bGq9HDDeiDweS+EOPOyY5j2h1md9jQaEY4doWwbeQxPmxiEQQ5HMzsRAiJx7
DhfJgTJ67j6rJ95D3wb26sk6+OmIIb6HNFUfqnBpNtSP2UcXD9JzqSDWcbvq0W8pqsqaqjvlmT2c
oxTWPEc/1zBe9W1YcHUuSjdLY+5dUbOFGAEhLbfci0bBodiOTsqkyaT2wbkDmEipKvtatFb7xTNM
7vUrt2KbSO3B6UOT1tyS41ZHg7upoxSW9TCuRzvvNd/rEBq3XDwswAUHr6u4zhMF+MmV8c21aB+0
CxNoKbXxGtUWXLaRctx06qKvrpX9i+Hm7hNfnJVvCm1W0qvmB9fqvN0sOzPOg1H+ZKtrnMwyU49D
tYJNG4q3tnGDvdd6UwwnVm5MpMyYYiDMsj2tP9y2HYbxFQti5Aw7KEnGFl6OdW3TknkTV04e/PaY
fPZR1LrnoFwesoZrjt22xUPrzXt1vRhPebTHX3yQkHRv58E/ibEZLjhGD6Pu26dgtQXLifw28Pyn
Mmq/mCEwI/QIexTgJQNGBN4wxa4iMm7WLnuEPvC9epkXT6U77PN+qRHWnOrJMqKgi53Cug0H6z2Y
Xf81iqxy57TmdLAH96CC5qtitbWz2866neva2ZTG+uMMhvrWiowMq9Ku6/bYZJqETGAS4k2nLOyl
ieQ+BWHfTMuXtrP3RQUvKXowBXzNLhzRMIMOhL0vtwROWDMNvyQcs3Nneu9WrX4CGrxQoHW6xQfA
1NvfhSzdPguy/qBy6oDF3pz/TX3xGOXBLZdmzC2z8dYV1m6VZkeWN0+kX5zxkxwBm7wbSuPacg0y
G0XP6pJlFNOMcGS+6UR+z9b55IjA2LWteaImQuxc27r4obdXUknUXLEziqzc9ovD4yIIuJcL98kf
6XqAQcSjMbDW4nnuPe9XuH29M4LsyXFTtiP+cg5r3r9cM9aJNrrNiIYjWM8t0jk2qiUAbe5aBNda
aD9MZiE28T+uU4md01ObxzPjJlwm1Csjqk+L39mnxrVvo4xdkKDkBoNLtB6G2rsEyKDxuNY/SCR/
i9XYe9SwYIvJGfT7U4HqEs+ugU/Vy3+ysTytffYcqvbg0xOL73veFmF643RInrnmTBmH4C9MjBFh
1X/ItX5u6ug888uIUX3sdwpQ22QqyrtGBfIw59gNAi7xGsO7Gen7mob63yqjnNOrRn+XjxF9e4Nx
WxacnqVfZaSWLLiufTNvfKfbB5h4SZOPiGPuKpgwCxX3qjUTew3OrOoVitz6Qv5b0EKHVgycnWI/
mLNPeT9M7HrXz0laapuWYf03rGX9GFGezuKD/3Zjd5DfZTmOewvv5U84RHNc0FAZM78Nf1YJu7Hj
le4j2+j3HVHCIMmUzsuzDvoxepgCny84cXfzGjiHDGAHKJKkwFEPUlWgTPfsCb4nXJlPouefCXCI
mkB7PilmjwXdvA/8hylPOypIsK5nY+4hmyNk56vZnuxapptIwn9qVIn33q5wyRSokUSXkypyCzxY
KMl82N5tGfZ7G6vW3mihAbGXr3b+woXfGuf5qzcbmOG4jsh5DDQZxNm1xCD28ZfNJzlGgZGoQqr5
ufE5Bk9FR2fu1m78MS1jf2ZdcT+XBeaDat0io4mN1nQXl60zbYu0OGQgvYup+/KmfNuzj8JUkHCy
bKBYY77HcZkrM9uwbXmby2k88sbcm9StBz3FEJ2Jc8Xrt5pi9pRJJXWrJKpR/PPiiq8UM85It7DO
Zr18C7VcfES3JJ3NB1GyAsiFf29ZhQbMzck6ppnGmdHzGntMo2nV/IZ4vjdBV8DltNo54SM0K57J
EUU4i56Tvq6/Sh83wJT6IRt/IOH9vEWZLVj/2c9De/1t+o7BU6Wrd542vpduLu/8Tg77JnLewVXw
5JRRtrE9OpsMRzew2v2Xol9usNhApuoddJwgyyBeojmnZiPotORb6mLCjTUg4ST1FnVEEHaQjExF
P6OXLknlZvqmMrL8TAVsdWBPW+2xXvBvZftBtxESYKB9w4zJkRf4nsb00uFtunWHuk5CgFSvmkXA
WalofFKB9xnkfb/r29C4LGr8xXm163v+FJOvpNFodeQa5n+WlPRto9IdZbwOmi1HHu2soSNqS358
DK+ljm/VQly71lW2HbIe0WgZz5Hhv3ssPLZmtpTPTcMPnraYlK9AR7GKz3qJ7p3ieyJtclqafqk2
Pm2JGwCk6qvHpjFiuOZyw6jKwSauoyGLNSxriiRdFHsM2xtjXBvegO7qEK4yPo9t+c85bNPWiY24
/ecptnpu003s/HMb05i/DuduvLqQncWasSQXS18jPqNeYFZ2qm4Od3rGSrOzs+k9A483bY3cwOXc
5KHR3IT/3M8K93Z2DK6maPOfP5qFphx2kJkLKn3oH7E+JdL2sfciB0fMUOAgfIWPU5obZ8TgemsJ
08SMPbtL8Fe0mcakjZEiFaeoDvS4R3/Rf7oxC5RB31NdRtfQTTu/mVfj92xlDg7luRhInfIrKrGH
Z3ZdnBz2aVEy/JtTmYq5EhrX8bX9N8kKaGM6mQ2SpIf137TLNnotXq7Ry5Pwp3lTGTzPkLiBLR/S
69C8mtI9DddBevo3U8t/83X7b9b2r2N3gfeHEbz+N4/rf7P5cB3TJa2vCQuCYitZbEznZcFdcJqK
2sKG5ITDwc5hEx6zJmp4xdjSOfa71iDsz//iKwyWqkeDXiYMRGi6lb5YqyiR91ST2rek2xWTiU3b
0NFBnnnG1+h9Q77JTE4/KxSJWP1y2jp4iPK4JvDdXleWK44538XNdk9tapZTrFZezUDzVTcc81Z+
ktryvaQDvGxs2LhZbPinQtjvOpMGWzAyvDyPWtwcCZFPFzEdQgEqYTYPs/FY5QMbXrx7oXxsC4xO
b1YgeWA7wVKYO7NmN7bnN2bS2+pP5FJQ/Eg3xbjtqzEWNt6GpFVDb+zbroOHHdZj5t8EFs3vJ9JS
eb3FYjDWiW3gm45rnhy0yapRc/rkBmSmFNDDpXLSlXMvjbJX2husrzHk8Rt3bTq8hEW9UOWAnUcf
0iF9NEfL9JN1CQqKvj2w5cXcrf+DvTPZkRtJs/WrJGp174IJGkcj0N1Akz5FKOZZ2hAhRYjzaByM
fPr+qFRWSVl9qzqB3txG16oylRHucieNZuc/5zviTdqTVEcGAibYtUEIjixht4zLh3XKmytj4CF4
5Bbz5vOGgSXTBGnkRyclyPVkqMFsd3lOBv3G7Ga8x3UFioxBdMaWYGhROhHctpEcEC2m7i9NJSEw
mkV1hkvTjYbtmdOrrOI0O2VRP+kCMwYF5HmOtKbs7XhnWeOZXG3zxu/M4gYzNROCOeB77dsYV9pg
Wt3HYI7FTaAd52Ocpo+cm7g+xWhinUjrOI0sbr5oFEH1MkNGuRbZNKaRORglW6x+mHYSwROD8qLN
16D0nGW3hZtD1foD1gr24s+c+Aju9h3c2HPwzr65S9cFuUnXgE8s1R1wKQxW5HUibqIi7ofgnFr6
uty13lQ84I56HQrLu8yaoD90scAvLJ0rMvTjvuQLIJ99yUhzDvM0vwWWFDE2bPPzyh815qNZlNd9
kn8lRb7lApsiOCwo09FMwfe+60DVTZOVNyFqxvhqOM53Uvf/qlV/AYD7Q/Bs9zq8fs8QXb1W7//6
l/tmHNJf7se31/onwWr7qe+ClfvrlryjT4C0JBnqrVHge7jI/tUBq0vrrC8hXrsIT7+Hi4SFlgUJ
CO6LjbmfdN5f9Sp+aAN1wQcyhaQPgWbNf/uXn1gj6g///Auopxtsi4P617/8TKXAe4ActtVbkZlm
2Pr3aIgUV7Lflx/dXJgPLo/Kfc3R7Lypl2FnIR0QuZm6f8Yc8zeR7geNbHtZ0OrWRuxhXu3/XerW
DSrHXsrpiapAhoBjIZFgm8WNiQllLeMIfG/bglCVt1hC5iHCtOg/WG0+fLa9dTkyOrXdMxeDYnky
PLS0YzsOrvWkvdznAOwp/YbfNjv3PYzEBzt3+BW56HJ3r8ZBJ4d2HDn2EqvwLnFKTS9EqhwyT8vS
u5eFvdreXsliuU4SPobIyj0X754/fltNC/ml5tsuLkGp+RIqui6Q6XreyxhRv9qSIvcmYp5fhwwT
/EcfmnYB3z2zthO+z6dttXtCUbpv9pzT/exs5StW5RmzQbZFaVBs0KkkIAgU9jrF+EpC1BqDL0Fj
xPOOdFNb31pZY35mS51/bNKsrY86ZSpxJ7PGvnRmOSdP/BFswVDTa20c2NvaOppH9jShI3L3HqOO
fjI4S6bRvKi1ZTY3ccKh2qf3FGL25JsGokwyJscq7fVdW5KVwfmiJOMV31S7NB3NU8dFxVoDUCoJ
2aW42XHURiuOWVMZl1m+ob5GS9stpz7kth1eLe+6mfu5Ooi1b8VJJ0YaRLIxGHGLiVzevoLQgj7j
bobVSKnRQW7LqGV4SP3qs8WIeCZ17ErSmAG63lyt3qe2aPqCZ2ViTLjyxoagEIeKISIGX407sQ48
wgu6eYqIgM7SoJmIjpFZWxUQybzp4+Az5QvHRSxyZwYxEa16EHQnmQbkRjq+bcSgQedtG1bMts0P
5lCaB4+H2GPWTx4PErkY4eTxuR2bmklNaIwDxu0mLgl494GqupPmd5wFCUX2eI147dTP30dGL+/V
WKw0HmPWSaJUuem7MpfJ2SXY5iI/qZlr4HYpo5VgwKlt7ARPQ9WUVRhbTjKiH1VJD3G0mi+2Ge5m
uXQhdZbS0xjdOWW9mQS1mR/acY+/J3XBx6m5fUsUg9SdZ2btOY/h7tFpLXb600rwkIOLixZlVrQq
nc2QCo6Vw+kpguASH+nY43pZZY61KF1aM9mXRUx/tDMm7l0A7/2tCoLsbk5iazMTVP1VhlPmyTEn
Nkcrz/eLbZQ2RJKOmLvGJdsXlcU8nPtZl1THaWiLQ56awAqodfAZig4JL1zp9YJq4zXm8F6XMOeB
VWrwbjDogEnweiibNvTTGC+1FzKt4WBZgJ4swqqYFWG+eVKMwmxdjAcSgmyNMX70D7LP2tu8wCZM
/KBfLzuNL1q7yv3UJMH6TKK+lSHj9fHGFTK7z4uxvlorgxK4pZ+Dr9PaBA15ce3b5yIp7TWUqHAv
FFhLjNZY9K5EqZeHha1Cx2IwBHfkppYnLC/lK7ZgfDZxPAhE4QYlKJRTyRGTHNBy0ziVtUQyYMe0
x61SGOxRRe6FUiunwNqLJrxjx46WGmBDtJAo3MLETCMJru280gUfWMYusJt9Z1pZ+xXm43xfuACH
3jN7ISyW+OtwGXiLGLAYNdaws92qbqI2r9uJw2VC/AEcHpM3/IA9GFY8qzgEU6fODuuyZKINW5dR
+4EImDQvk7513bfKZ95yTniOg/vObcnI7cp1jTVWNBxCJGWsPmCuFoGvczIqY/A8zBszbdOAp1EZ
T3zJiNArCT4H0J5NT3aLeixD7qfNFZO7ovBJliy1Gg50lfG5HIxZUZzpjQbueY++Db84xG1WACTo
W1mzFFmJS/ZmTVd24pdNv0K5Uf08rAg4k1CntMb0XxLIQh4NHeystcWvtu3BAkIri4xLfvJQfduq
knho8Zp4NFPYwKwOntWYeMoCv1hOsTHoZqs3bTznfHtECZBKDIf9U5ePDR0+sgpY41LCRGZ/QTPD
Ol8uCsBXSUOqUt5DUgmHQI+NFZndYjrW/rH14HDW0QKFd3qIpyK1PvZmW2kyaMQ1d2Lo+vgZBUN9
Xdwufpq3WHk4GpP53li6tc4Y8M9d6JfmWERLPiM7xqnDs85NzRdWu/jrquYU46BZfc2LWJ6hZeHW
SQzDqfcKTQjoTEPeJdRtPCIXFk6+SwEuW/tkrps7L+vY6CbJcG6Y6fA6VgOyHkHF7jMdfAF8EWz9
QTQR1QDrAwkgC5N8ztud12zWTiJoTIU6UqaPLB59Gi3W1FyxYhkF4t7m21iMVJ31vsjnPQ8hi9Dd
xFaYgZZtfwCZIDi1aRjNYebX/mun4xxV0G8d7n1NAgTBpVm/KJS0JVTOOHJ7F5X5Zsu0fxhrXMGR
zYOOVGUJ6zLRTTnuvcUaysiyW978GpTml9528E8HbZncB1gRP+uVazpcPORwnhOtZjICVKDnoesx
8Tm0+JIwmtTFwmqT5vrWnaV8WotugOjRcXzZtVk9+Xs2C0t/1I1dcQ5TXZXuyjyZ1b6s1fRxtn2W
rCZfUlyPyhEsdKgtMees1H/E2F1Mh6BS4K8Do6DANchwf5DA88vykMgGDOgyu25kB4n1xrDLIvxL
YOc1QVSmrI4KJSvSSUFFj1mOY74LgryxqF9Z+XEHp9CVQ6Sz2JkW8n5kyQI1UxuM5UOWYE5oCFLm
hyDVEJnHPmMPwoI8jbs6yFrvspr6kqdQmwPFswyWL7Y4q8d+zdheu/fwdJ3lk2M8F7NNCtddyTzs
1l56+Mq0I7o9+c6mO8kkZfaJYYMV3YN9PESYKQjc2qWHIQk7HijmNWNhOtD6U9/qZfXJlhOpLs/U
3EzOHjIkGUxw3OMaDXaS4d6rfe88M7PuRK6eLPBkxejCWTx6rEuSFbefPU6TKYnDC6aAPqjQwRAC
SnY82ZFnpFypk+vH7gm3f6Aiter8eZ7bjMXXyqop1JVQb+Ng+OKgxTohic/pskQMFAfGV5V2bnIx
yduJKQxWKFOoMNAu60fSgdg1KZW9IoVQfwqqdL50Bo+1Oy8LfG6Frz/BzU6tg6OnWYfOUBoEGSf/
2tSeSXoGm+d7O6z6Zl4xrR50WxjP/M09n9B0Mj0YKJZjqBYfL5BQaTKg2krntfGbmkdUYL+DMmi5
OwHfULChh4rVLq2IHdW58Unmsv+y9HkChgp6Wo9tsk9ewEu1N3E8p1R/LcUz39Z41k6bsO7LDte3
ZYr2a03YJkeGyJBBu5UybDIqeC11qXvECCTBI15VRtiji4MwmhqZf0TtIIdejpVgWDVLxnyLYdD4
k8QEnpgeT0UVNV2N0cMkOnNf5uheiIxeDD9Q6YQrFGgGQbZ6dsGpscTA70E2wYnSYQXWGdn/kMg9
ITHWxjyOErz+uFZgbSO/uJ2LCt1o72Iek/XOLVMCQbFwKJaw18BSeP6z4gZEsPHVtRLjfJ3YMKLs
CP8Frkx+o8rcuQ2GQZ4x2SLQIvPCoY0xTbySS8FQ6qwLmMiguiS23DJ2HsK0HadXjDGC97pK7E8V
a82En5GK4YNZOywKLlvwIvQNmnkOARl6QULTLi7QTrZHj6QP41BRC1OEQbbKCXowi0M4MN3IEDgF
8F5+lF1oNzRxt0GC+jv6dyqTXE9CtHUe3O0/x+6YRTgFuuE4inEkom9UGOGSkmswC5r+WnlFrqLW
y+xDvhJjCf3ara/9WQQvVTtMToRKaGNDJMd31gxz7hzyREGY6yphvNd+nFRQIZKxusjjQjE94/XW
sJBlPu+4/1LvXpqkrveSbaIO07xarz3Tg+ITk52d2Al0Cf1H+aTci8zrU+zXeSfP5j7vbkqE2z4q
7WSIQ3y/gF4LqyBAZa9u8CbiMnupuAkeUSoZjnC4AVbQ+otMo9aIq8+J9PVHAoZ83FI09me5kogN
sY4Nasf9bX6q04B9a2v5ccgK4Dz2logp4jHi5oZ+uwmjU9Pwfoo8yz8XjsmbAHEY3ImmgF+j8lY+
lB3s9d3cl/7RUYTi2AvNBpdFa05sQcTY4dy31t47+W7dewykKYiOytbk3AOsZr1I2CNX+8Aet9g6
yyr2YkMFUJuhH2F/tYeUtZVEVjjbKaYM7kT/sZk7T0Wd3pYpQhY8DVMwhzgWRx7HYRAsVrXjYcz8
nCon42Ws5HKbx+xC9txRxbQf/FjwIc/0wCJBkjAK2SLmyyFn+JUh1tktluY5Rf2C9dgcbYGhOtS+
0H6UsHUhK25OAA58I9UviqPI90rG/xWX/gLQ5R+JS4wOf3l4nbPyR2np2898l5YcKDOB5OagvOib
tvS7tGTbvwqP/+GSoiAFCjnw0+/cmt+QNqYITGr7aPXZqpm/W6Es8Su/x4RnI8ENw63x/4y0JDY4
2N+MUL5lu1wPwJcCE70KmecPWGZHgvgAbES4NpgUhnP+G87tK+7Qr3Frpx3eHO43P4lEXgwkY93E
0fgXUJSpy45w4xZ4VZFW3LtvH+Kfup7+fzPNbciff3it3L8i8P1y+doPWf3L/zn0r/WX9//743Xz
/Tf8duUYnvVr4NtY1PBBm7BBA76831RJw+PacW0kOhux8vsF8v3aAWskLHRMdMmNU2zaQLe+Xzsb
8cjxCDvDG/NNF+3rz1w7P+OwuJRpjdhqfVzqhz0XpOHPHrpCF2rQXKe4aoV1aroKvdtezb1NwvCf
gMK+NRz87TL97bWgdggueUsCA/wD485210DQdQ3KWq3zySdP0yvwP0XqRHTeoa37CxF9dkS9F9S7
9tsMoDygIZDtotn1OHzNzMQ9DcUa7KTDhsbMgM329YVfmO7hh/v/5rd39aNc62yEuD+8WSksch6u
Y1J4IbcP7gdzoSUHX018eTsaY5+SYi1CArPlhZTpZROwKrcTGahWPqIGGDu/O5n45I65JipSKdQJ
17CnqB0LCAm2/Izv/8GnCCFicBFVjE5C7Y42WSlS5PmKY6Ap7IPOpuGIR+ScQjN2o0Zb7t25lrv8
isdmjduvpaC876J55RdB9sgOwsrPpZl/6L18B5LhLZXxHQ9k/FKu8SC7+NyNG3f/33xP/2yZnd77
YezfuV9a9csBpNMrVQb1v/zklv23n/8RVf37CrMNAX76Bxzs2bDcju/9cveu2LT+LsBv/+V/9Q+/
jxUelpaxwhfiF8Bq7t7pZPh5sGBC/vp/m2fvmuq1/gPnbPuJ3+56K2B9h89P6ZgTcMH7PBW+jyLM
Xy1wZR63r0PxCAzcvz4vHDhnHthKPxDYZ4Hrc8l9v+cd+1empmAcwFrC2tsWkd//5t+v5X80iqA2
+6eLG4WR9/ANlkbtoOmIPxZ6oQUXw+qTa27jZO0++CtTyl1L8t0+ecwW15uJ0BRsK1+tSXXXZlNT
XpXayTfZKp/jeaD8rinEW1oU3ZakJD5zGsTEKK0j6ci2KsFvT84qT2MixKbh7Bup3OBVL2WGZ7NM
RHft04cqLhZTr8YJigVQvnCk3z59KMp4NC6banTgc9tV2TQXLq4LyMmZL05T3iaI5zgOhE8oIFV3
G+v8QyPH+vZbWuQsA3v13MD2bUn6tm5yWJK5uvZj1cndmPhbprqrRVN9dodVsO8bbMwkF7Ff9DPa
kC20+Wgudhlf4WRc2mNKLtHbY0JQFkntOEVT85VL1NIkNQFQIvYOVsnh81RLLgaMnUEZ7xdvaDlb
05NT7Fbd9aSYDbA5YS1Ac+Hbx7l/qLw5MQ5J4jd0iCg1J5flEASXla2r+7bI1omBAmquWc6oCAXY
XQ6bncw+DcM63KGTlFa4ZArXgjHV9oGzpAdnbTZ65+DkIK93dilpawWKNDHp8EwxAaW2mvmlzb3W
Q7nu/WxfJn2GsjMaNingcXTesY0goKYScHjAuBrqCIlylXi3nC6bC4LivhP2g5fETM9F8oaxssiP
RmzcVaXpLrsSreA1LuMyChoOJwF3wUWKPYzwLYY7MGk4xpP23OFJRL5s6voPs4l7iqD8Gj8OdZyf
ESIqL2H9jbd+ZemDN5msZJ75XFLR9hnTBSiVDLF+quzyiwndM0ECqHGkFUUeXPuFu5FXaC0eCHGM
7gcz1/mnkphbH/kszqSqwYfx15q1/GrX7Qi3RKz+w5jC9iJUT4q4i2vyskXva2vXN2VzX00Uk+37
YGqPjBy3BHph13xaXLmXq6EngQcuNRNGOx2R5tY1R+PQJRZ9tMxX5gx4KvSHtWtTKzSdweiiWhTD
CXHXHgnXVcOdHhjNhIKU1jMzjRXWQlasj85cMlsHKpgxmIf+JDgIePUVzTAWLmBNl8tBplP/UHcs
/NLKECEKO5+e5zRLqa9s7eVhVB4kiZTohAjRzQfjtGQD5VjEXpK3IGA2D8jKTyHza04bsU7RrPS8
tF87lQD5ItKa39ZGYNMZA935Fn2AQq5cO9gOJKwcLE7LVH7EeIIRA6mLrwKbm/hQDbmCPZsY2Rsu
9WG5GNJihmOb2d4tG9DkkYkr3mdm//HRcFP56k5lgGdGKfmUQZZlHrdk6R3BEmNiPtTl12Xix5Cw
+r7+XKUG0REDaBvpxdJHQmv9ab5IyLs/ZJyy7iDnjWBoceufFTVZksidHPVsCJzxF343LqepcXBz
ijoGXFiVbkMGrMs1yZuxN/dgFCfyYeRBr6XRxsEhHwoEOmshHXluMd7niD4a6q2djfmdiqG1PKuH
Ikhu3BbrVrgKk2Y17BCi+7zCyuoj5Vr1p4T3sIa1B2r8wmC+ESN7G0AxCLoVXyQwFI0XvgUUQKDS
fxz0VMH8s2qf6OxE0/G+m0TxKDyKsXdDNVbPOrAn8ttrLr/09VLfyLkkFlS6XQJKleqR5lDhXCRk
LzqDF48dKCBB2T74gBpTXOjSxO4aW+lXy9fAxwrakF88tGZ1PsgJeHVna7S6ZPNhta5YVxSKWG1d
GbFJyYwHHi9UCqM3iJ154QRPpfCjbRm0ACV4XNTBBRtwlaJsBofUpTso1jlDr4TN303X+hQh2VkZ
35IBxvPuAOK76YYuefEsErGR6QRBgo63TjpaTCeOz1RqM6xx+dqG3WQHS7bvLLth50e+CGgEmm7U
kxLuicFXqxNtMe/yQJaStCayqAvFKenUrceABxJc3Hj9TqcujyqH+Y0fihbVj0g5KBNu6/ULoop8
bKwRrGAl18vSt+YqwkdYfEIocbbKZ6+JIz5w3rs3b6Mq5oMwIwIhYVlbTtvv2OaiwWMHXu7nsXDz
4+waBUajxa+BaxBnSLeatsxFhwVddiDZUeW7Ig3qJ761qed41sRvcspZjUp3xQbUYyvGLMm7fESl
6z+MGVkAlPh1qUJShXl6bFVh3iVrLTVilE0Neps749ky+1aDeW2Z7tZAzX2Ijk+ccumnhJ6xMblG
Kp8pqmY6kIa9VL1keNSs146aCVFLO5l56Ip5fSuTZD4nuYEVecQ9pCOhlwEL71oNt+wXrDbimeu/
dLW2PwpvSOzIJQa/hOmMcTeUa+A8k3MXd4ZZE5uF/Mjl6k+tf5pFzWCozV27QxdvEmzHhleyxw0M
PLRmbZuvMNN6yks2E1so68q7IaTIQ2gdO0ddLEnZMm+tSbQYWDZh3wmG+DtavNQT0V7rduVfGAee
anAdgbOIRx5dDZhJ9Emeez34myzNbGOPjTNuQ0ChYB8YerbtoUn6JSVbLoCCu1bgv6ADjtW+9Rzj
inDhWjEYl1w1FZSFZedXnvw6JdQ3hmnXrAZC2Yhq5Rpq/MLviMs9bFvrY+Kk2U07gpjalxi0uL/S
VZxXuiA0LtvUj3exdLP7YB3IshBl7iWlFfYAWmit1Yc4XjzUQBW0fpQuLJrhKMyClIDOrzqsWUno
NJ0z8LzgW4SdUQ+3giTScl4VgIRQmWQXLdrrgB7LxeOBHH+zKuVWr6MUXPqLsGON75R+8YtyXEZs
scwxs6gaDBZwMhv+s9uM68QTStmPeJ/EerR9a3WByhrreFCz7ktWbwWqx1kzMG265ZWiIkVQDkey
TuupIehQRR43jdqxmXKhkqwNQioEtzbS6BQ3nBCzae+3I83l2vIS+FS+Z417tzfkgjufPXOIy876
PBq6FuwxYvmqiiT5BGlcdOeFy9Sa5/ymeBeIync0i5J4xn+Dx4YIeTYeRJE7MrS6abxNU6NP8NVX
hn9WOaM3XfSr3G6lBUwWgBgzvxCLg61rzJipRY3s8SHQniHu5mWx76gdLj7NfgXIwWpUfnTHscoP
LfVxKIRtw9VKkrpgw2HWCkU5kynb3Jl5j3vJjlU6B9sDKHoBhq5erm2nmCGo5KXlf/Z1mvGwWYUh
x/s1YH/UhJkWpn+RJAAUntgw5+UxNuN6vkBbtYNzZ8Vjfqf6Vs2HbDRncdbNMlaHNBci/uJmuEIJ
Q49SPmz0xe4CQOri3NlLTOU1VsTV+ielKD8foDljOEgKfDEuZyBBTdH25z8coKF8Gl6bYzqv+ONL
py8yPOV+9eWHU9d/ck4XG4/5b+f0by8jGaSQKDRZrhEWfn6ZoG9rZQwd9UqORhClQVffC39g7WTL
mSOJCau98NqGiNuCCHxt9nO3i/2sf/jz5+L/mTFS39pqOKENST/whLX1af/wHf2dUe/fPy/v2Y96
2H/687+fk/96LvZ/lTaraGCZ25kUqeyv52Jh/iax4mFDQ6Kk7W/n4uBX27ExeArPCugeAtr9Z87F
YhO7friWbE7jQtA6h39Qkiz3/8D+1myVZqMdPhH1aWkLmkqvYwfXJybOE10QRyWI4NXtWbpBUnp7
6c9heDlI9+ygenmncICUcWj3U9n2nxqF5448XcZZYseYwlySXWemjv/bHfA/WmR1/7HE+u/18Np/
GbIvP3Hkv/3Qb9cNfszfLxzj2///HRXvmb+6XKkBgqrHY9XZXue7hmJI91cTLWYTyi0fXyd/9idE
FMHz+ee1h8onH5c5cWcqxPF1yuAP10tLASIDSrlBAMaFU6ZVnReFCDIpqvPE7mNLaKk4ocxVVRHu
aEHHDOZNjDJq3HocbAq/C5uqr/o5iruicqx9gzFUGZd2mrTwfkoZjHl37i/56sRXZqYdzViacjM4
A2rBBXfsy2l19L1yXCc3cH91o57OITfX8OUZvqN8wO3uFxn2sDJT9snG4FyTvRD6ssXTwTYKGUOc
QE8v/ZuphqnaL5UTLF84ckrCzMmwVPt8wke4B6TcW8eWgrGqwYo/JLiXhlgZcRHi4pLU17oO82Xs
cXFQAGwEk0keiTrUwdxNSyWKA8no9aJMpq64aodRZecqK3ERgcDMuuaL0nY1PK+Nju/48kATzuXI
4RTYgZVexgrR9blQwFOETJKdk84B3aYJJaaAOXGDYl9120deoX4Ngq690kZK8BknT8pmw4q95uTG
IJkVFBJSKXSwp2RYh+mtDOxu+LBUqXejOLE1pISIOecXPE2zIxYjOb0M1IieYVsV+1V5zmsx0PYD
OJwszLaj9CKjAnF3xGVpEhAT4mmCjEBmkQA9qaC+gDYEXDXneK7JJEY1ek4aFRPdP/HM0fR8SPvm
ea5SeDCUmxYMECv/gw5G7UbG6q/qMCsqlvFf1oe4UbHJ/Jgc0il31bAe8Y9Q7XPfg9gpnqDJG/lX
Bc4HfBwpHJv5eJL510aZ6m3tMfyt0p3l+gwn75jzTcNu/NBLEmmfzdGpjnIQ+EfhWZ6WkmDnZFG1
mWgvuAcAXEJnpGWkCVNkuB2JEON6nN2MISvwDkwQaAKLQaiXRsKbdcF+GppFWn2SYL0PMNpyJ6J9
Fd4ShYBQWAwXD5IuLLLftkYdo0Qkho2/2Ge6HPtnTPxNHdFJCcQ0ZtF8rKSab3gEwB92W2Kba6+h
CRptP+ivdLK2w97FsTiRxoWwtaJyKbLjNl/nnkBl18TMM+aY5pdULSe10NO3G5DZopIcuLgQfWXs
07XqIXLTHccFw1zM/FAX/IoPyGS9R/DJSDYAe6oC8k+FUcqh3VeopjUYtal58pqqnl4rUdoHMzXX
UzyDJzofjRRKR23NsfXOHQzHtdbxOTwyZVyQLHTUyVlwO3BNqPibD7J/qjhIpDc6pRAe/5m9V76t
DqocVszMrTO9z25jP1PvVZ0sdzBepnEsqL6NV540Eyrt5WCt5X0AxTKKUb7FLg7G9NCQIuLiHEEK
bT5idY3ZzeGbT2sq0K0xhhKZjHRghkbn44OeZ9yo+4CMDDaHuE7WaE1yLJyUzdr7cVzlacWfs590
hoUiHu1CXjqtSMhhmSNE6sElHPMFHbt/Lu28bD8ATpH6hGKjisNCHXKxHzlzpaQ20vU0bynlSMeG
FV9oJysvJymzOwEp87mbkuZxWKz5eSmWYFdU7MDh4Q1JZPcWjgQUiq3GbSFfV+3rxu33ojApGZi0
c1zJq95MnN7FMUEHA0op6cQNDYQbaKCGpPtJ55cWc1twennQX6opmHC4EIwmAdzSIbbz06nY+XZl
r1wQC6hx4vFYrWJPH7Cy+5cq5Ty1cypZN8fJsjsSTosfRxNZ+C6UI4fpOi6TKyxQFc0ejWMdhtao
rU+9s04BQPtug+pS+Y2NTxmgh6Z1cCJVbxBFjvbU8yXImKHLYxHJc8r9y7mb3KdYsnwTPV8ntcuX
hVOs7iwFEFHgytFInO5Hq2/ym7VNqPeOC09s2okWGHHoWYovjBh5ufEWdZH3sb5v/KA4lAoqy84s
XXGXQm6/rkESPiFNdMZXTviy2EHMwJW3dFXi1ay3sPdSayljYPQEzSMM30AmeZJlekzIUDUUo6nK
pinWWQITdYcOdpDweQ8Va56tYb71Xdy2J6uGH6CyzP20kqFqI15jxrEFpSA4kHbtTnWq6WSuE74+
G1Mi8ckJ9yQsWcMOwsyaes3A0PWzO2/QxofVbusCpzh9LXhQeozLceNvHM24ufXcdjPz2puEZJIY
bCRBkagcXeeWiC0rOUTH5CNWkfkR2KYFE7CGrvyuSEq9pKxLHcQ8vVGpy/JobjcTyH9ZHRS3J9xc
mVJ24Q5cJBwwVX7duhhN9qhe6WUyOrgjDW+ag/0EmandkfWqbeKnJahpZovDHMqsx1DOTw7NZwwm
20sMaE+hVeTJySo2D7+aTNDAjT0Ccg/4s1aERo12GnbAGHm8M5BQJPsonM6q4CHoRgeoUzIRy+p9
pwTNMHhIOUpC3uSt9XF1nG2zWc99352vyTPIeoccR4ZeE8HgHY2s8ex0B2YOS41PnZXPTlFD0sE+
sE9aD6RAKLYCp4IB0OmqMaJsuhEHB6HhXCqlLT4rw0vOktFMyf9aQ0WQokGt6HZ1xQMaAmAaLwee
8eJGV+YW/lKJP1+zZ1pY/jjbzuvAp5WUGXse9CH3dapAoRxxyy3gzUQVGE2IlU6c7LoHCj4FBZ9N
wYOwxpujjfIxgCip951hjnRkz3GO4Eds9eDylV0Zc1USE2mXzuMvVaPl9XFW1GcizbFEsX1U85FH
7nxm4MqkBo0k155nEl9TgBYWb00cpOGwTqr+vPPiYDhrXQboYQeT90st1j45JT5n0wYG+zDdjUU1
l5cmpW03dcCyF9pW3TIxMu3GRYsprVtMmC2d52PAyo1mkz9b3Oe4nB2etI9xsZgPZrvy1oBBBI8m
HjcZ4Uqt79I0k5+gOhgfc9DD7WU8wUy/TlmqtkYasj1tlYOHGlYo8HvLsqabbl4Z8gt8oj6TrMLP
nsn8J5+rLHa8KB7GGoBBESfOxWhY4ATlagDCQHsHCEfFDKS5IDHsN34T/XGuzuo72bidPmo/YVdC
77LzQvjEpFSmMAdqQFpzrhlkw1/X1IbYC2AWxjZ7sG7EjVPsEV5IygRwjhGsHNepTnM+taMPsKoH
fGkcZtPQFRDmISlDoJN6vl9JqLytGZj/RdSskPWkB5zyotsqg7Y4IN70wLsF7I8pW6Wi1Y9LPsTt
XmFA4PIFVRYcYhv74CH/D47OY0luXAuiX4QIGoBmW960d+rWhtFqaegJOtDg69+ptxyNbBUJXJN5
cu7jO77ikaQTbJ2nnpfq2QLz+iathxwdghNcZ1satolb5Oo4Wnxhymp328uLTW8ICeHBDznCcymn
YB9liISoc4uQfGNSHBpm61Gsr71DtHd39ElyCHDrYJDUx6r1Zmw9RTC/rUaWf4dwGHDmL5XYDcMw
iW3VEKiwZY3cUoLPY/Q6eQhnL80iGaWUDr76w9QUAOdcD3jTw2oTSpNqIMSbuL2ov9esTbi04ykZ
7vHa6G/Twwcl27CAKbi6XvoHwGs6PinSJ5PLSPLOEUFw8tLz9KijVnXYfneoVhlx1yZq9iCLne5l
CWDYPlc2sBySkP/R3E1e1OEKIZlKvbO/Gm6e+z67DvghItY8rASOcDIW9kV9jQEhC6P5T9II5V6W
2POZVXeEnmyMnuL3EaKcOExu490pSi6YnAUGnU3AbKvYu/OUDTtRdAED4nFOoZ5xJUFoTpUs95hA
APSzSlougNxnUi5Uy5w4TOqyQbM32ZdxGRZgbixizyyAHRR70oGwr/DoOIdOcuLzdUzqLqkKV/FY
eDNmfOKW/surEtDAvAbqDXYB27QYo8VDYYyffwVwYzAbycZj9K7Y8j2VrQ0levG5yy5h40V/6rGC
wIMmObmExB9IhPkjwmBu5SDHkVtkv/2mmcWVaxcXV5n24fAUIaf919MiNkhqC4Nzhj7hDNsiNFfH
ivR7gYGCJ7gPnmvswPkBOWI2od+fc7anCxYmfvdxozUiSIB8hMjk58rmsbzz5qhxr2tRt/7ODFr8
bb3M+JfIpIySJdj16S/52aCSi7b3b6zLfKbinIP6Dy6HFRDNVF2n3s8vAYp8CrU0/cPates241Cr
X/4SjXIPATz7IKEQHW/BFPQZAXj4wb/ZAV3fch5s8B6yhm/rYYK0W5chMplEj++TQ4j0fcXyINxz
KuVmm4q+9u/dWChgjCx+u4/ZD4b8DeT1lLHaiNzyBURV3V9qJ8gRMeiUnm/bgBmqzks6O879TKCM
2bfLAEuqTshQAKnuZ59+oYf0KDEYv8nGOs6+dcWMhruPiunBW4LkN646TZmLAWgsiCuza4o23mOh
JDTL5H+zM7bqfSHpazjCeXKheKjpCMsgfTGIKz4QdHjv9RSYc+3ktv2QyE53PVuuL5/7KXouiAY3
mylSM880ttEdcmNkRokbARUDBZX3xAcA1j6nod+JDfhXiSKe1IElSMtT2DfRMUdwj8A8C6FGlsm9
uyQsTZLS/RBOXfNUDokCHtN0A4eOmZABTpRwOxXWsUGAOqunwELf2Pe5ZckbsTm0YKTZPu/LYAGA
CwIB+xlWz/ieWtd8UYZmpNwElT453cpil9Un9qGmVnA2lPHCA9Uzm6ou6oNwm2Do7Uh+aHmjm1jp
6lfGs9Dcs1KkpVgGWl4wtZbiApEaeAqS59YDAH6PRhjLwJZpXXFMmmE51yIqfzQ1/y5B8vy6OE3i
PBQLICIYNMEjmNfunv1uQwOxsDoV9er4myB06uQ7cis6Fwxdw6MOZlauJsqbC8vE5WF29WK+tL+m
F4UfB6bLGmbXKBqmq6kG+9f6VRjuCTGtH6pUTsclTslzr4oJyXbUMPfZQaCyLw1CoAlBfB6jbImX
8bXEPoHHAtM4XJbGasbrWTb8tSrr3xM/nILLAICaRWXpdDPtYxi/B4mXvt64pzdKIzttayWKgkT0
OEONbNZvJVb3VczS/cgJtt2mvRV2X5HocNSRh0gZSwSinKnzKMq8wj6A1eYbtRGENMjeA0CtMYAj
jPKGKrgPZqwE3VJMIGmy+ZFgi+gYk/QV78J8FAf+wCE6j9ni72OiApY74xmVbHN406zgUDUg319q
d5sXPQ4Og/B967QDcDLiqUX5qQpymI9OxEh0V+bU/s9uRxX7RFMdJf/I4Ek/01nRcy48pRdypvVL
4SWAMUYu/2ZHHTg2j6gJbgljSxV7e290nIutfac/Ugu0P7dA1PBzFBNRq4WJAknKStXeWlXvvqRr
XV640dRvsHYO2TqTn2PtyOvPJmYXdYG1mW+RS8TPyHVYlJqyL1/Rp3cBGe2LxoUyQHNAeD+bq1qh
X6NLxHV2TsJGf1oZqg4sZp48pdYsIdm1Ax1PzEVChcyNf7LxFL0vMS/XfpjlWl3LjK37mZ2lCHes
RKZvtSj/3g8E6XKEwj3IfJ5+rJRthS87yAAcxyloJTa0aQuUBmvvDJwW1MlC0oKL+rHX2hJOt6rX
evZuyXDpgvwCTMbwQEkcHrjvY/eog9TizQxhCOdJjXO4U3Lpnx34hR3irV7kuDwanhyX3R5C9BUc
L3dzFyjDeLsZHzPDNMEE8BZeczcmZZFHzP8GkwkgkShLb6MKFYYXt1mjVx/v6Z63pTiSXVieJXKN
ZyWi6MnxYcTsFm3q4IRbptyNLN4vscIGyeDA04dl1eU75sL6VNcGLJ5l0cygcL6JBDDadL/rJKrc
jzEIZ+/aDoyBOSwkcWypP49nw1FVk+lwG0ew8Y5JrNI9Kc3clfFrhrAS6m1xW8mWprLPyZgVv0Wi
OG9v44Z7qCo0/zFsIeyOY1zwkwMxnVjVIxRgdya+KKngxqORbv62XGa7qjEo9Cevp1sXoics0lsE
hmCmkFQOsU4upIiF3pZxonuP4WlS+07pFqKwdKumfw/HqjWPQOkW+5/GYPvE/nhYHwq7Mg0LGsZz
c+3jgE1ENv3CykigRZvNcrdi0ev2varysthZdGP9nrSPangICx8iCX7Q6r5F2dO8+1kuscL6i2ly
tuVtQEZmNazRts1FwMzXC3pYN4T7oAePskPb410+ZHK4xaoQK+jFz3YAqb0RCeuRJ93KEQrrmoyH
tKTJBW9F6MGaY7z1kTv7m15NTrshV6JptkgSmrugbvGAuLNJtj5Tyr8FU5ZyF4X0v4fZWAcgdkEa
E0V+ewo8XP+HnCn1I6/y+l5jfHqBFMUkoM/nTNKThxNJnmy6D26r5XFtIhbLZH7leLMFkUxF48tP
ZFHlXZmb2ykYDDB02NfqfD9j/41ObYvniDAZwMFn8JIzv182V5/os1DrTCIan9CWjO9ZRTA5RudI
lufIX1t0jDLJ32oEVqAjSfpAnmSJVdn1fc2KOM8aiDGT4/yuhjIn4orUTvijrIXn9xUdyO+pjaCb
aCyMdeYPrOUJFKKy8FfcnCRxgyaZzXu2jpyZcFGcdY+YJjrlAQnKYM2GeD1ynDb6OSlFfJOaZcQZ
ySpm/EaeFIf3EnfRd5ExbtlovIMEzYRV++iV7Xysg7b5TYxjeieCet0VJCAiSLpBs4MsZr40Bdi4
mYGoU57BMN+uzMJvbt6w/Gs6gowYpmUA8sDgRP4o7howDqepMeoc9K56nHTs/EYoOd3x72ofUeaI
05RZdS1044XHJnOFOQarUP+aSFektBJZAE4taI9Y29N/+RDJ97KzTXbfLHpBwoV+6FdRV81z2oji
lIxoAEk97YeLO/hJuU09QV6TQ0BPvdHDHAJXFzkDBb9CE33jNkQ/fmXln64UwxnPF14w8nTJFF9z
iIjlCtW9k7bxtvE8jcXBDaz+7TGM5zUKtfvcJ4RkXhhpannJUekTeAC6ednHTe4igEPIdkIR5Xa7
GIOuA+U+tv5h9FqvOlZygriXgBP0dxUWJi5/rVdqe1dm8TVZ/eBXEyRCbkn/mhn9eYW4I4aoC/8x
aITknCxRnG8R8yXToYZFcc/9SwRHpuf4OC/UvL5Y2oe0q5TcMI5N50OHqJR5gvBRl9CrE9Syio5X
zgTp8wS+DflHQALuHt93kNNGjAgFbeRVT3o15jNZvfQNU3GQc2xlLCJUP0ek6bmrZ57kTfoXTRR9
y9a2sma6VmV5jgx4Dp9Vxn3xQGYvFvV+WDPnP8695BMLaKAvQVhE9+CvvCcm7HwFfi1Ofaplt/Nc
P8APmEjvonKQPV9hVkXfRoXVfVLpcK/QDn/GLTlV+IHRHm2smKKT69czNEwKz/qAKZOxJaiCuTlx
0EBIK4e62bjg27Adoyp8DIj7QZmarc1FdFEtN3nQRt+kE3vuvkLgwC0DeXyXt0l5QCUd7Vg04c5H
zUiq7pQ3eEXt2KG2L8sy4m5BLBNt9ToPwG756cvrGKblsfYidQFRNnxbu/LyytI3gIYCEe3iTPgn
FYsYbFEgcoCWia6xYprhdwaXTYMQBw6XHqaBxADYcWNxBhWyYsqd+/XQRr74Z/yVcQrOQqZaec9Q
hjbbgGKvR+is1Pvrn4gi5y53BsGsV7TLI0pe+ZN6Rp9sJ8wL58pCol5VJ4dkEsmd8pCQ7FFOdNlx
KDoob7ZhULBXMBi3ZbW2xQuZo0g5J38evEPXO4wJbLUU2wVh4HsPwWxXD378n1OMKGG00r8qJK6H
opji9leOzpuZVS3qco+tUD0PkfA0B4jr/NfLYL1ndO7riz8BAOB5XMeF07CS+tShocO3HjC83MYr
kzcgtzGkFBIH06ewzYCKV2s8LNcMfUtGxLUeH/1YeNFb4/l+96TcFkFVyg8FT8B+4iPjDj86rnnY
0dprNV9HqfBCpxHU92NE3sW2kFAnNouB/IpKr1DwHUdcoscx4mXhEE5YdwWQyw7OZCL/K4uXLtyj
ycVNX8CDanfaFQSnkN1RuDsmnqMhw5Tr79rnTo17loyxCqM8hj1KzLVV8n6mRv5JbNTlD8h3IUpL
9I4Ooj/C4HZhw4PIkVdmv2LZDSxgxGRe/bZAQ9xUItjRUNJ15VIQ7MZlIrfBVBavWZnN5PDgSKfm
LaJpF6Aw2NMTouYku7Rz7C6qNeIk5nKF8jb4JhIJOBhrIZA+QUgoYTUV091tAIH3OPP2v1qYWvhr
+POnzTo1PfLoUaQ8yeQwIb9CntdnXfjJrzVka/rteYmYvbJbMt/WG71fDuq+t6i4rakkvBKSLXCK
kk7X+lZSIUEguxRBZ6sP4GCzuIvCJuueFSJ+sYHe5gUs6gL9Jso2eA56PTUXFFkA5q0dQjiIHdgs
akjdPjdxJMJTC+pEHJO6nW56ijY0X8mQePq3TAdb/7OEpKwcRCHtv3Tzojl0ZVtWz348R1Ans9jN
ufXLcf7bN3E7bW1iZLQnz7YItgsbPLaZ5LqJ7UqE2A9zKsZlFCzzdzv6ACY0H+fGleF8n+Anzh5W
4I7Qvlgz0EFnhhveHxp3j9ReVV/B0AXfSJ5pzmIQyidQQv0fgk3HaCML0w43UnVJUkLPmDw904f7
F1N4Jt+qAKEbm0IiAGDMhPdV0CwYUFej8JtGk35k3+CQR9QyFXnjogl7pjyouzEU+Te6NVMN847y
ILEXZ9L1EXLlEsCtbWPWlIWnwEX7dmyne8/Lya92mTAOh6gcbrN15h7veenxlFqsAv/BtrDeZZga
nV34UuWVZQP27q7uhdnhOrVYHypVu29LQAzIZdZdd7uVV/2VsJlnTvr/gfvtb3rTDSOkPSzzbObX
RtfeHs3G+gkUiMaISI0hu1ScFtN56XL0ajFahHPQiTVgW8ecwo/qufzDcF3sQbB6C/qx1pPHAOvJ
vVU+tjDgUvOuNCMRHv5AL98ztL2KKnbxR1QCBE7GW43RZiICrpN748CDzKk6NfnntAhJ24XDG+yB
lZD7irTY+164c3VGar1sFdL+PTpf58pGtv21jmXI27tMa7wS9ty59+7cuy8lhp7pBqkuqIPXVQU7
zLnDzunlXCKmbSrk3I5wLJjSRO0qtkOAc9AJfS667K6U4izOFtkXpP5EbVC9e9Fqvx2TWd4fFAsf
3HtYymI2FHV+txBdat0TxY0zO5AUmUV/plWd5Ye68rvg0dJd0dmHg8ZTrHuTv9KphiAoQkq/U5Iy
0wEbHteT/T0M1sevwbqoze9Ss9RmTx1RxAC5kowu7q42XjQXe9m3kxgOlgTrID4WOohBbaG4b3Zo
modR/sEWInwYDfCe7kemndOzk3FP2F1qhjol6lfnWci0cmztBSGvhC8Ko0mZazZVY6T3OnWl15wz
3sz5s1R56j1pPYX5Z5AnBPttLaAXNBy8GcQAQeVyxIPn0VmDiu7wy61apSvMqKJ0jqjvOwbe7Gni
L6KQYj1CjKaLysGfOO18A/kOKFgI0iVjLGEwfZilaZHgFEs/vHYsYJD682pmxRssgBSNF0kXzOwv
OmtFuWy1UnJcCU+dNZzLyVa5wDzRU+9BBmconTFnhbd0IoyUCu+BAJBQ/2l4aqjy18Vq8ooFBocN
W2lmSTwuUs13VUK1wIKJZRktAjPs7qleyFp8gkhT1N2266okBe+MLCfcLdKRk4EvVaVFgbiWMdtJ
0LvqjQvXyJTHFL4nRTJsdMZwUY1I+5QxsiYnDgtJfi093WWPnBwj9TSrXdaB9ViSCIuCbdAwFPgY
B0W8jdvhOfLmuRrAlTXjjGQavmWrxTbPxyn8p2XYh+8wm/z0jka2q8FyElS5I9Q+lKSQ9qEl/sNU
XI9OErkj7x/z5Q8tinrcR4NfNXuW/RxujUI6cm671C0fbo46cp9H1Pxgb6MxOWqcZfE/XCqk4O1Q
MCniuwFQaX8nV7XGapst6iYH0mlGW79neTWHl2AB1gBfZBbMBFkTpzGFRAYnEznyWhWFfyLKNxuu
CMhGQgUDmmJKZ/Qj+d++YDd2K9bxY2mKZ3JJ1LFaiPqbUfe1qWtfY9Db6oiUhl08ldIonWPGNIZM
tBWJSU9ufeerZhNa1C5bHTbFtB0jOZpbngwB9zDIkiw8s70Y9SmMSXU7joF2/H1fVjhPgDSXjKPg
kq7R0enzoE+OnA2zQxYQ0vxxN4iOdXBVrvhPWMFUfXqANImbjH+f6s9ERzjD8zzni/NfESWC2TZv
RfunS3FnwNfISahnMdg0kiUWxbKNIQtAuStqaB1Oyk3kKG5QQfqn6MW/fukGiNEgZcojHjfdHwRR
sjMjYUbBLOWY623adK3Mg08OOctZr8+Wy4S4HGw4BBOAodYt46fYjxuuUVIMhGq3QzsX+rUj1Cb+
TwwBcWpZ3zr6rsprKlSVjIQmjF6eeRCgSSOGuMU0y72m5SA8VqmqD/8bagC12N+cpt57DJfxEZfW
88jirkCQ3ePxad4cj2YZ4LEbV3+KxRn1AW8bVvlhw9y9Ypa0QWaTuvpsF5QIb8js62Tcl2BxC+BU
nfAOU8eiYG+I6yaXU+s23qMNM+mnriiCzjITi/h92xEE54ELO/zieMT1hxunLT8SgbniYcDvImos
wW46ETTcpvYa18sASMNrPPK/Tc5Zx21hYJ7fmonIg9uVohzfJ16U2UM8pI7cVX21Cq5Kmy3fUTCk
3he88F7dMYiieN7EDlfAayUDUR0bmgdB1pXbDhZckh0KW3FihSyS2QpirYGIhd6nIibWONgATVDX
hEOJxgHwfwgtcJJubyh74wuzHD2eLfWx/YSQT4xPJ3Bm3rzhfRfv2mltlzM6Ha+7n4xU2B9Q+NNo
OXLW40MEtuLmDW0wKF0WfQNNwVzjiaT1SSLCIAuCKA8w75fkgDixrF7ICk23tWnoEjgTRQBElXt4
oqvwqxn2RZPw0Tw0rK/iX0GjuxVwazCtw4Usb7++DEgXkqPnclY/LQH/cQodXOPEJTnDCrmYeN6I
GgvbmzZPsAP9bmslxkCGOqvXJ2fcmLo+VABesV82beO/cH4gqjiyZ7f1S1HWWbUDojxynA9VXa93
qYgmbDL1lNckzwJVNB+yGoX+N9UYAv8FbWfKF05kzSaqlUOy6zlrvLseubo8MKgsxw9asCg92ZQJ
03cI/DEkstFjNvXIQz5373ZpY9BT6yyhQ5osG0ksdWeIV5SY7M/WwObuDaAervXnmmu2qCtwq9Re
LCQYdZCjV7r/yXBpoSY5Y/RMUBPnHTuWxzCdPKxAXqH4Sz4Wa41JbEvNCkT3XIeTwXk5jk4PqozU
u+l7al1IN3TzyiQ8T8bFoAogieipK2MQrI8ouADAP6424nuCIY0jMfuBnW6n6XEyeql+CISkKWQM
lesx2FawHLV/50alIqEEMHi7zbvOgLgqnWLeuCYMxL6cUsMuyiNhS4BQqeX4IrPKtt5xvq3nX71S
R+0pM9ykaHHAqXr4DuO+Kb6CyRJHt4/yGbXmBp3GZJcDlIAiWm784c6/T5Vr5ANdFJG3aGUQbjxp
dH0ATkukW+UJ+QnJbDV3ePqZeBgAy3071mvKSn8aAopVQFERAY3S8IfGCOqeCzjGwSYEQMqOhbwa
wo67+l1Jd3U3vR38v9mc9V/Q/OVzLbJg3viZGO9Mh6Nop0B8YvHHbhI/CD+DY9QDbo0MqggA60dM
QZHd91Ht02rXTADHfeD0jiZEtZyyl8Tze+J8krGs/40TY79HtFze/OWZ2Yu5f7pUQmsdsJ+RumWT
oD4imTQ8tLZ0XcAz+OzWO6il8gFIWH7ok4483ALiFguOEsGc4yYTfSUx40yGXdk/NQQmnpKoY4fe
j112so3tHxZ0YTUO5xEELGlyuxHOIWDyYrYvskjlYwYQ07KK6YqvviQgMp/84KL8W6jHEvf+2VVC
fAUB/qUC3h/nBMDTj5ZI3V0eZM435aY8IrF3ry7fxtaZWrVu4dDGB6NZ+gWNkiQSqWonLCylLfpi
/6mZ6ukRi4/wADwaAsZFmcAConh4gBne7DwQtPfxmjosjplBn3U01a/k8gGPXprwxYORvpksmdRb
RrVeR9O9IvDjhPho6Iz3Ifi3zxAZMYGceXMM6zbdtVi0t1jkh4uIXUy5Ttq3rzRNpKfQXGQsZTH9
kU/YiXjbehi5GDhWnyR9sFYOm+U/J0yD9ZHVTkqF1lfyhDEq+4s9HFab4hm/nZaZ91NJ2694n1zS
K4N17A/8fMSd4CN4K1T+EBm/+A1ZFmULuYfqHcEsugy5BlQHk/HPfdBEhF5lyZ0HjFRuRIowxSOF
iG+4B6/F+doittQGCQ0Jfj2iyR4ebVvUe6Mq71T8X5vLWB2y7LpgRedScB78hbYTvmUSPmVezhpN
l3P/5owK3S5/4ezeL5f/W4F5ENO+qu9hlJLtR4AlQhdCNH2WoqFt8VIJD59931sSjdf1ISChY8vu
jThKqK17txmR4nCpYBxnDkoUStIUW4Q+kTw1cxccyzVK2baFyLnxPdJT1yGj7qJiL4/ptszp1Bfk
8Cqb8IEtDE2OfZDJL0ZZ5cEfiuXoR5bcrl4wLDTwE7bLXOTnBU3GIybO5rLGGdV6MQVY38i4seOd
Z3lNae7q10qwtGdiEFm1CztVXbGc0e12TbTJMlpG+B1sC3mkazReQWmgGduS5Sz0+gUhAeEG9pDg
I4XxgYtxz6ZQNQ9MJP3r7Em2FOUKx0B4LQHcNPPVDjWhf879cjhNTgnqsWM4e044e85mhI0f2nI8
Y0ms2V7V5przg5+IZ5vX3NCcRlb6u2lkKkzPEGWnvPbnx24uCSKOsvieWPQZ2RcU5gd3mplBO0EQ
vkBEQFLmKyFPetLikoSL/OMw4YFEHAdhK8+rp4tbhH1j33UiqjenHPW716zxxVt6b18NLotRQpzS
E1UrW41kyhSsTBN9hNVMkUmWtkzJyL1rGZ3cmbkYNOsb172bycu8z5GzfEZdF3r7vi4BaeO9xJqD
wSE6yTHGyZ+BaL1gH+AtdE1dP/bViKAo4pIBRuwrrLNudgfJYs0PY0Wy1TJFxlwkipcthV/ebKJ+
GR9KNnqfjY+YfwkVwU7MfA79SpoWDl+v87bT2HzxPJfXPMHjvyW4W+57AbG6rZJQbFgfBA8jlxPa
Tvac3BLspE5BhFeDweiYvDGKtneGDv1zdMhAZ6vd7zViUqgXmulgCh1tmyXV9BS3kQVjeYvLZkx7
UP6NJUmJehdXdtxJW1kyaFwK56eBYO0eC0FXvOowmp9Cvoctt7aXHlzOnH8rWtZ271l6qw6p3Df1
V7yeGkJUdxq280uDseMER53mdlMHQ7G13ZL/Krhnv4gvyOH2l6KlbiKehAi8eKaphhyZ76Z5nFjl
B+qn7ZPkNWt7yayEwoVJy9DF3sln61Ft13aYCExiKUAQNbutJxqnmX5A1e8DWuGr3/rxm4m8UZ0H
ZllHcwsefrTIXCAYxHJ5T6EzPKTYXFhQtPGzywzp7MA9POPYLdsNk/vIPWBTJyONefM/BJhKPS3L
ML4ygRygbeSdiXeG2nXmHU0ZX9qV2LNdMlQTiQJ1A7TRTucsUOLC/V/0b31R+zEZPFBGzsWAUHff
huDnQnSY3kZXi0sbkROZfFgnBR6FdV7wcIv49NFtucOfScbu+00REWGMsdlZJ1m9z9OyqY9OF2fr
MfUSx37WYxsWzCQXfv2JD77yd8zPpPmbLpnHWq3K2QOy2Uft4ywezpAidPLzuKKV3gsZV8PMvkNL
isEsHormkXigaWZAGRflc+Kwe7h1+G4CulIRbkROj5PGPtCUaZZYJsMaoUGyGpDPEBw8JCPMi/Od
A7IaGXJtQQx6Wx0jf6diXEZmZv6q8jtY8hlSBPaEMwtjfvYvhOQ11UppOnOlAouTTWsC/0ktBLg9
E4YlHWK2oj46Ey6USRpIzsILt+CyXZRBAZKE2Ah2XRoRbruIGa84Chgm2yJVffWRCTfJENYhnz+Q
fUF0Vjka2CYh/R9aRKh8XxJEzBVUq68Oosjb8e9EU0gGXdONF84u8e1QanS7FfrGVQOryLcEzZW8
XB2HyKbsptIg4kzXEIaKDDPIBbMFblrnJL7dDCO2cEb51Y5d1/2KshxFA9RBiLZZLzyGoyJiIcs9
RQkcMqTNrwZ9ZrFJCnlTHi5e0nXXHBpt+JZJPoaj8mzc/VdD0BBIB/j8qVU7jv1TPA5d+JtZ7Xxg
mIHotQ7DOOMqaavyY1grBLfxzJZ2N6aNOqRofLsfPDXtyG29Bu5LS9xNfsfyxTRMGZYhdHf1Apn0
vI4Zpqa9Y0ackVsFh1+dmUL2bzSlXobpo2wubgziAW06KNWnbGnG2N20yYxJO+i4/z+A9YT+rl1x
Kvwot2dcWYYkVSeWDfrKBC2VI4lfXh6fqEFESwU1cELtnFmTdrchJU62kIyZRzb4K2B2Du2+XPw5
eWQ7Kg5q7EvYwGmFXN1x6u/U4qpnM8YMhTxFlRCauDQv4dSAhxiLKtjOZTPEp8zN9cEYp1zuBMNX
7JlZWeWknoPQ+YmVAhmTFEl9baEYhc8J8pt/CJDn4hyMdbewseOCvtnjMF/oNP2pBznwj7MlY7zF
CU5SBcW/Arj6heVaEJzG2FnvUP/+c4Yw4qAqwtxvvggbwEPH+EvV8yFApwo3UlrYJVtgvS0HXwft
9gGJFZyLjA8w/emsJPLAiHDwzW4u2MyiIgShcfLXLAmIqNFKoD+npYudk4FYMWwJy+2dQ13LRCCD
8aaFPhgLFdKsMoqr/KmZ2TcfARSM9acY25UtXNfHtjxMS5ivv/ObjXpTUra327r2JtxacOl57kIN
8iKMgQV6dUO0HAcIghxm5xbBTobrPZ7gK+0C8O0D3R4wlp+W2NHlii46xN8Rp6MS73g9Yq+mmJmn
+G/L8tHetyXxmJt+ztGwrEjAyvusyeCEO1NaFows7TjooyOZwuwd/jeJSelQxeyhUd4vp7wHdz9u
10E1fzoChOLxMpMtB1hqDrx6uChR3zK3hsLRoYMwwJayVq/gS826XoNQkEF3oOwy1tt1CZNvxClz
1SwP2YBbS29ZEMouRMIzSkBHtzl4A/LfRQ3MpNOpdtAJ1l/BMLTDq2/SqthD5nN5jKleAiKyGwGX
+VyWo/yxfFJEnKI4vRELukj0X02P7GCjLCv6Hsm/j6ipD6MV4VIW+m0PL6Ftxn02EfTFK1HDR3h0
tZz5Y41HTsj9aNpFPDs6KwL5zrCqAKkc9Vl8zCXDdTokOfaoo1elwcIR6gUQI0WlPALdwkFa/zeW
meuBn8jYY+6bDsGvMyn2KujZn7sKMO6Fxpf4di9ksPNMtDJ6VO35znxdcj6e155h+LKXKF8hLiSl
PKsSCdTG0bf5VDcvzsHtGZCijifdi1Op1WeB5+rKmZRuo4nd1AWdPirCNp1+SraKuxItEtw7CiY8
TXNxCbNkdg593EBC6EL3DuQ7Prq+HTmD9oNfEJ2qMjO78WGRcuASxZWmboOPNZvPbZspsfX4+5X4
IkTw1xYaO45VffE7FEQHTrNdQdT7dUh2X8Agg4eURKtN1WfBzakKhhpUcQS7uJjNoa1GspXCii9g
r6QZ7/sK2yOHgm6ekcAmF69V+nVFGpvQTfYLce1+9zkOrAZ22tNyM8Evm4GWI8N59AUJqae1D1zk
TyhgzRm9hb2Wvo+p5H8knVl3nEi3RH8Ra0EmkPBac5VUmgdLLyzZbjMPSUIy/Ppv172v3W63VMVw
8kTEDry4VUZQjNckK2I2BHZj67gtjpoOQP5RuQ7nHkzyYxkbDmHDLPIntvthe+e3ieXKd6f8OQhi
wN0BufKr0HhSOEQjm0okUcCDhkbNxwZEyniTPnGsUwnmvHRwsgm7Vr2k7GKsBbieiIpJoKGle5ZZ
K24AMfYhhyZEn9+qJIOBoUT+Kb2Cyvl4jDzOMCVKWoXZ3HkI14oyzREX297Pk9bdAd7mmaHZuG5z
CNc0OEYm7Q6N72XjdTU+pziibmbFrlAiRREkomSZxWoXf82Z070putnT7Ug6h+egTsx6rmVgvSMv
k+lnackakMHBpdNVNnsX8UJrqDs4Da4yMkj9ncXBRRAUPCQYp9zuOph1Z5a9MjskZmm20sluhV/I
4B/hRHEa4eJx+S8LSOzeaRXbFxDhgTkroDtv3hQqlizOCNSjS7L24MacJw+QPvyTyQsxc3z2av/R
sEl5agA8XrQ/6eBBq6G/FBVJwSBjqqYDdj67axWfp8GE5wBc5B8Frpr9RMZ63PfL7onTMV8X6Oix
7vchyY4/akyLU00a88StktHGm00MYIal2yVfONudPWIhBDXLfo2vXY9J8KTpssgOrlyY34BkoZM6
OFuxyyQTwjr1CMFR6azfu3BMBC9Nq/8b0pmjLWf4kM3fOq07mpK7u4K9PHczpMqvOEO2efVqvE67
xBoWHj6RNvIbGbIx72nBoaEZjt2g8mlHAwhS75B2TE22FMVeBFgI2BbE47kdvYD2SMaB1z4u2OpI
nbD/olOL8bKDoEMDjBvTWmMSxmuClhuby/B58QpifDNcD/D9qbvQYe2MT4lTFIe1dOrLYpN+P/kW
39EINrIm/LgF54LLkCK34WGh++AycNtpTpx0+u08S90cZQ4NzXZS6cMSiPpRc81RV9B5u0i4eXnp
K5HsPHy9Dj5/B+9myNI8QzAe5PvIg4nSlUH5xyxysDfluQVGOOt0ZAMsK1xFLHpa99xHQ0FtoKNj
bAVj0h1X5K+LgzWH2XskAHzADYPBeaVM+CpyaNfbmkgi0aVCYArMXPqhN2IMg+WUYxAnbz2NEVOG
8OMdzWnzaQDwcihlyZ4s8xLnL0Hx7EhdWvYd9HhyN2viyrMYDYaYBp6R2gi2iexYZPLtkyv6AGg+
Otse19SFhFl7yIKRdk4qDIqvwfXkayCCHMJciUrxoR1vPhvte/LQoBZxMsxFPGy4OsACBHlW/XXG
MXzSyepUp5oIsLttJK10oiunP7UmN+gTenxulq7c1biZG1p4ZnwNnVNTNolCe9aIuU8FhTJPwwB5
8QU82PzYjegv2BlCzlIlhiMW+Q1l28KaNNg3HP8g4njYZ+kO5gA4gc/+E060R/80TZvcoyZwlzWN
VJJDSBoSxmbFBWkS1xrULGynj2PdDgWhd6wQzjIjGfI0KN4y7TbFaUzccO+hCTH8jGKHmAzpie33
uXBV8uoHHgfggWgWRjD6iv9NvRlcClzY9dOdk/JQJbzi7ED8GFpJ5EIZM76B14XSgwL+3uAee0Mt
Ho/NtuaQQ9DiT+SsxMFcG221p80jnZZ5uE9bHhtbXTgNWxBGjisJYwhjbDCTB7D7/cekoU9vwiHI
+IAS2kajig2XaJg3+qEKtlNY2hcOvVl0VQOd53Xby/tI9HNxoZi7jg+6RbvfhLYjneTSK6E/kUkK
BlRUuv48y35uDgSHamy8yKsRJSWoaBXXZuBeE64PfcJ5MP7gI6jujFqCWx6E1opsjQO1E4ltLTVO
uWJPUPgPeD0qSIm+ZpuWzq05TUNBE7akRGjD2nw586/lg6TpG0hDwxLwolhAe1eqqsXDFHvZBVBl
faKjoPvF2bUZ7hdwt8t56ixcSSy57MY3QFQn0lpKp2zJ4TtchtthlfYLsl6tcW1xNjN9SIF0y3+5
aThddHPQ/4OfnfgbnDKa0Cstc7yfnMqKS+IxVrxNanAZFPw4bUOadpOcXECJslVbjRcC62RxqqK+
fHL81k+PdX1LW07eRIzKI1mn3022rLm7gTkf4i6rFy/o/hKa0ncQPgyELIVve2eMG8JCwLJa7fFw
M424wg76SIKNdnCQAyXDYD2aE/pdTKYGWMiOt/b0yPDa97/IjJA8x6Am23PE7BSdVt8Ct1qc+Ts0
rIuXzq1xCcXJr2oh8fN8WyJPvyg6pkSGBiPZbsdElF/Fwv6Cbtx8ffdw1HBFo/HiXkw4jz2IrKZC
pyTOgEkulPmprxUcM78d7B2/IvQFTgj9P/i3ybtYPcM+WeP4K6pc+Ag9HkwCTJjlSqWCGNRRoYkk
FWiBLiWngXUmJYaIv8jeqifYl65fPBxzNBxO5TJFmiA9i+CO4knrJ4npYwyzB9ZpYzHfRasLbcJU
vjT+jnq1JD6uIu9/i3Dsngc8CbDvKp+lI5cCyn+FyfS5jLzwpbnVORMUHHdDs3j0Adhuz/Ol2C0i
wqtLgXQ0vwUWO0awFsMRL12sXyIagLK7TGVZd5S8AAq2rjDozlMAwmOfLmR+d8hL4t7AiTs5ZGPO
rcxcAm+qXVj6Tqg3MetfafjFoEuMjwlWuwu9otUfB4TMrz4DRMBLyyYElSNcNjVZo4Nr3dtjM4Pl
wIHDb1F8cucQmsCEp7nwaaQmeWG2kyP6ercsK3ESEDDkY4ybj/h+Rz67lrjEwt/LfR/wS7fIC6Bx
x4gu2ySaVc2qAsaOQ3aeiemIX2P5gZ87nXptgQowzsK38W85KMqipv+4ERs62cN0eOBYKeRmjHzK
vPFF/p28OeB6YtG66ekVO66tHa44WhB3zZSsexIB3SNFSc45AEJ41DM98QzGLQu+VCBe7vlcnNdh
CMhMZytu1SJC8We1M7R7O4R8rhUngb1LOuGXm3Jv/lvczrjfzoJlUgDKLXbekjOVk0uud1ZZ/Ujo
KDobz2WJVFIZxikqdQOErpRSh7JaZ3Y2zbQd8HK/9pxpTkZnltNM1hTHnI0wZv5gwRTa9b3jnCrl
MVfogLz+gf4gGrBXzU6ceHXINxuYKGB8KleuMv4x6RYz8fFVcf3Q28ZcoQmX9/iGCJhVCZ2s8EwI
FFM7RjhNp0RNVDTUF46b/p5ISPSXVhcSqb3x5RYXTp/sJ+OikgLciEkBQhA+BSQN3oI6kN1H0WU+
klKkpk3JZqU6BaojiAu8s+K5EBGURyxuwh4So6QujLJdAAIca+j2UggA1ZvXD0GEoMq3hxSPynCy
UlFN6KnGo9JrkFl8qlklt/sKPAvWF4WqThbWhrH2sHNPGfkgAUkFsTmo0mPnaNd7Imc62utInuSx
hgvbUenGkv/JVQYHPyZJH1cDutrRc9KcZR/fvLOJiK9q+B/DvC2KYn2k7szwV4QEeQhUf86IZW/M
mZgZfT8L6ztszTng5HEpMehNoyiOdTdENCtG8Bjvc6+LPTB/buijVgpM98lANVLA8uYTs2rxPcel
BXQpIsyxvIu6997hHOXy7qZdZcWXZ44TTcmQD7zgSEaW5WOAQkr2tQMJHIjirhyT8iufKvVXRj7s
5DQOxHX16im/4zyAkZG3+1zvMnYJLF7ZPT80sGb+RLLKHw1f5zMW9oGQt6qKCE1M0JK2DUffS86g
X4R8VniR5V6KoYfPwE6cvrWGEMM2nPC8IF5QNb66nMio9WL0Fgo+Y2JxGKaMpnNPRT3bmfmQ8Bf+
V9Xwa1DNnTjdqzQfOQv0HlHGIhvi6LDkTHykXrCYfKgZu/oxSjC87JUbx+dlLKKj9LPusR11PvLR
ABfZ8dMMRIow551NMy39dlrW8XMq1+5fGOm53VVLSJS5CZnQNqocaf9sMRVsZ3cFl9DigLq/Fd3Z
hzldKW1PZIvjVLU9inKUKRbZUDC74rpGafXsqK5SV2eVOFkCLlp1dCCCX8TqLPt28cJLJaPkD4V4
9vYUDo26C1osa1eYV/W6W1xXqx323aq9ZNXgPlY5gFYky+S5bWfzVmIpNpuAOiv6ypkvIohJq49E
V2L1C9eevNQ2rh0Q4mtZszdL2WlP3+PIB1TdgpwJFvdAu/UJFX56TCnAGkkC1e1+oSTsFIwNjXmz
cE9QlxbxC7E+wlddMjlQb0ZrNAYMPbw4nOj9Laf+KDovRbCeULUWUnDa+q+LPybxI+YITnRdS8z3
GpO/WFn1O3JXW/II9PKghQsPZ91lclz6gxyBqWrrJHRCfFXeLIu3HjQlDTN0YIqCOFYsmI9bfl/U
co8epS1l5N4baR4eDFgchLjzxjh6KBM770xuxpodfYgKQiwvfMXiH4/PuPMVh3Rq5PhB2eKhVMA/
08+xH0CbJy9aWp8zDuEAvpW+/Ocy2vnvsu4cirAQkSYw6taN7qYphe/TZi2OCiL5lAfpIEo4IuYA
GP56vjUHFcEdvzp6wKVCFsoEZATGekXG2rAjcqNgA0lKYLeKJQRYrcblyo2i90FgYBRVc7yrRIz9
PXfH8bg6bBQ3tfahCDUyLpMDbo3gUizM44J+3/uaYAehikWmz+R2O/wFHkNCyLnzWiUi/IHFqxuf
eYGcypNwCJWcAEaRGAB9QBC43YzY+ivClPSL2mup4kbsFTmofmfZs4N88JYpvx85QWTHWg6svAuw
79OGeojcHmXrkAcuBq3uy751p29iMoF81+SvfnTAD5r1dQN9FPDtjUpmIKzpybu9cFS4x+0+qgN7
XHc9++yLNos3VMOFbgDSjhNMuvtRptgrAe346BzNvATf4zyF3ikdFAduvE4oHJkJeW+4RTMuf5eo
7F57BC6wm2gamAm3TVWyuF+aslT/qqFpi08ECDc94Wwo6v8TvvGK6HCmzdQLiv4QdZLTbhl0vr8z
1JNFyOtKn30mChRp0Zl6PfQYurj1fZItkTvV8R2H4NXyu0brT8hR9r4d8/4zQZXKn9QUqAeWQ2u5
620f9fB4UL+6LXkM57966nsPf47qL4iYPMnQBp37Sq3zHotnRWBU4XD2iuFELUm4AybUwv7AwF7g
Im198e6MNd4v69fqB0DB7eA2UYhbfMF+nhElF7xt4zwzUIfcGmCG0XHgy/AIEYIc8weeWpxfYLp4
NB/gPuES1axv1T52p3U8zbfKJ1uxWP6UZcNahcUiKHI8wgkWp3q9L9n8gPXSuKh2/PItOdwkZi8z
Fojffc/NR+TipYyL/GhsWncA2CbWEp03Oe3Z0gs3byCE2xv4mkjq49gsYnh2PJVgkgzDHNeo4Y+E
uXczvgzmmVt5fobF5F0KW1dPwTSpddO6SfCHDX90xSs+7KqZ3iFSKEyWoNuwd99QXib8JfR424jk
Nx00W4msXdgL51+yi1WwIVIvHzrqUyWrk7kug98I/JikErQ1SjH98lHWrSK0Ivz5GwpJfE1L/JP7
lbiJS0rTXY6zz9RwnEGp+0BaOh3sq6VwPwx+ehaKvg+xL8UHPJy40RRwuC7La7xJmCbqyxpM5l4X
lX3rI+zDJErSqaJ4heTxLijqut9AbmpeVs7L22DKqocbjn7exHTEbKlWWsFF4E1TmAaPA2advcNR
/z9uf1JRjhFMXx5pUIBVY5Scu3mco9NYalR2gl/re7faaT6Gte/4L2VfoN2lmFerbRjDcNng5gpZ
x0dgFL6Il6/csHQvxM+mYIsFfDjsPoGb2xnYhcsTrmakuIRhlpCNzYCp3/mz8ezWRmb9wlQ//HBI
KDeuHoC022SGIAWMOL+k2NUOKwfAVy8rV/YFCAvuYSBgVuxrZNQb2Qg7eXKQnos5rvAwlSKsZHjG
eXEGh4EHVPfcpSrHeUbZ56GJGn2dPV5/z0SYrLjGXuVf/NqvqbZVaGVnrO69vHO8EN4SdUjim8I6
L/LIazcdkQQnqLtDpnSUUTMCGPNXLNvwrAOMnxCsRqMgMOTe9GIHr36PWma+Kk7HPbpO2d2VTUsf
ogrh2CzApXyXDoR2/p3UrXOaTXsrU4bV/FI5gRoQm037L7jZbmG49714IlggqwNDqYMnsFIQnkB0
Z8s+TZzuvmKWuUJOQDOIpW80e0IskueoHpO9SlhYVQfOoIxcQzTV3bEfOExiyF99trVO7D5XHvhs
yoxl1eGjmmb/5BH1BMdNtzf8si7n8DGvZ5uEoTwkOBKxScHqTvHoxmN7Tps5Psk2zp+CAO8RWC6v
eWuxZP+JZRJtBd6n+7wz/X9zUEoPr62FsZG67pUXqUW+1PGnS9SS6j+NHYmry5+uFuP6pWVjuQU5
Yghwtmycn9BqSAh6E5rcJc7YT75RjJjjbhJwT+rvZXXcAy0R0cyITgnAVrgglfaZ6JA3OA9h6GRo
b7v7OXXhluYT+R7NjkPso5Ce56oc67/lMjkXt3EROLT2AxxmcHI3sZPSW4abPX7NESfuu7Yr33M7
YiDmw4dyFnBD2DBx+10Ni0m9FcZBBO2mUJJXDLAy3vIXGAeGQZ0b1Gj9rHHL45NVffUXNgJxicyf
WYZKV90elAvqGLS67vca9+3zmi/r78wq/92JHUfdw2psnCtrk5ybBTVQsvZo5LQPXDw271PuR7yc
2K3csGh2vkO4V9TclrwUz5Qj23PKBjA8LIWm1KkikXHkxZqlPOGL8ZFXMY3laxrXh6iqqWYpO684
qrEai0NBj+Z9YEveDw5zEEhHrigHxGLc/GZFDHE0JniBEcLcdmDZYE7rGrNKdC30CPKW1Zkbc8A3
JvW5x+3pb6p4SSiubjAkga7qeRXCNyMqk9KaGu4MpI0MXUYWf1x3yvZY7tWdxAfAHO3HeHt7keKH
o+ll19aacBwXA/hjSmEIdUeAUi9dEytwNsCOGgK3hGoY3NDSkIk8klIH0iLztvEjtpfTnNvXotEZ
KTZg3cCjsoHRPFmW4uCOpNzD0R3FIxiGVdBHXpvsvHqEM+BohdlbxzYaNI7X6+zKrJFebUaoBRwp
QwSP+9Xd+F0cN7SExmv/CF8R5xVEPBPdz71C32uWWstLi6rOtQt6EQuXk+pl7w+21XeUbdPImadO
Q7ZNxgTmE7SuZZuGkiQ1bSw9a3gOHfMO7/AgtyAzcEjGbiqaf3qNmoeQ19e3LEz0Mju+PfnOxHOp
zDAye66YG8Rfusc3Psb+h6KtdHfALBM9DoHXfKxBUU77zurplX2iyl5isiwK2n6Tu/YrXb24BS4W
xWgPoafZbAwjkXXrs3f4R+tn7X/7HDX+TdVCLLUvZvWlWkHfDAaSiEh6T3W7X43yWTZBH/BbT/P6
xpwsb28sNjbVLg3Nqk5Uva/de0gzRv+3slGa/+aEkRNvoPupvERrT+gcYYg3r0Lvo1YA+Kl/qKK0
ARei6uhfNwXxR5BmADRQunnt47bgukBlNfaNZSB35n4gBfEQONZLHrEcYkTc1O6CaLzQXf8ZRpX/
PDte2Z6srpaz9BsMEGJpX/3cYqyiEoT4opmgR2ka4wd63/rlUnRB9N1pAFR/GpIYv5uexyhiZtj0
f6agjruHBJ+FPMMyDBqcZRFnAUMYlC1Hg8e8++ZYp5e/RKjackcsWfynAdrXT+pG+XDRAmizPjXJ
0Bx73EJExCMOlBupkuhS8OS9BrSehnBAlPixwoYnGUtMJqpror1MQq5yM3bN1lVq8nBuyH4PYIAD
WDvHhGaAYKznAlfU/EuPfqi/4G2IgjlnSe23EXqaeCvn4Sdeg8m8cKV4/QcQQQ07Yo6HIdrObAEJ
cLflE88IADA9vT/YslnZ67BP90bF8Z1mDqdKNPEAYhF3G/1TXc51ds4Kkf7D0q6aHU9q8cTgOl7i
dqVvJsZr8ZtOr+5XV8yELoo01ScSHsOLARRw7KK++7FAnx40vgnzGrlpjnvFEfE1HMSsN/wULmIz
fkhgVUw9xW928ZOXHMYCowpBWhk1/DX5EuxRR4MEbCuWP741WQfT32TNJdDiFpvguIsL8NpfPLn5
X64MTAm7n8R/0BknJ8quAnHpfUQVzE+ri+oyuV7u7gJ40x+UXxG+DEwBuoKwiVJbPkbvi2FPQWLJ
Kk3lKtUXSK5qdsZsp0AKTzTr4lP5RYihwAToWN8+u3XP1b8RJGu6+5EQ4K2na4FJEwyZOcaFsizM
WjxDO+KHeQ6tyxDE8iPbeE9BbisG8oGNYNsHHBvWvIocMramDwC3mk60Z7DyTYD3tZv/Dg3j+H2R
RSyALa3QFF+U7k8eo7Wn+xTpDo+aK9BQJTjTGfhEAjjNVGv2zDkdJ5TpS9QwM8/PiQSePW3JNbkn
FqgoKA1RgB+KK9L1Naf7GO4rvo6j1EhPaHg8eCC5Je5uEnrRp4yXLsZlruh6+G7KJrwWRFEaRMM2
D/6zuqhdXqi0DVNxKFKumRsUUifPhLDa6r3OoTjue6a04rCIMt1XAj7xIU26pdg3PR28ICjKpP7j
Et7zPmW4elgYfAiF7yO5hfIzwoOALIpnNskuMCvFK6IftdKEQXGJuYqy4ZZH1973E3QJr8vaYyN5
2Hac6et7Nc1ErHOcrs90hiuzVZMTPLH9TvJ96cGw/TOIbOQCgSQaDkdGG/ImEBc59FpxThhsxA7Z
CcdeNPeZs5PxSEwBtxHByyBXG5eU57GpaABgqnTW0yoix3lrBjDex2jM0vym2Xvp/SodEHuSanJ9
Zyb2+1eajTp9LI2JmQN91rO7NM0Hmjvi9QPQlql4B3WYkfWA46SlrA1JxMv172zux3KjZVOUxDiy
gtsi8qU9UoeBWXgZPZrtmQ8IV0hO6pCLmuXczrSewSkT1T7G+M3yjFDH2ZMBxHQVjWgptSBCSTNG
0u572ab3iCLFax10OEIK6dcfcQXEhBNOm/2gZqW/oXq6UEgmizUbDyffLSySLa5ICWTKCdK6xsO2
BpX5pvMotCdK12qCPuw+9wrcziFFsyADSwcCA18A3u/jhjkrmJ25m/c9s068kRItlGuqFf0eW6jd
kfmCQkbOAu4SC6abGA8xEshX26wbz4ZR88ginoB/XjWsoyOcX/iCAjdniyJIZzXsCgKCn7A16WJa
Kb1xjGWjkoSLa/arYG/JddUvXrKLinWKvjoeSGBbO3YZrxAFnfwlzFlevCIkMhHEHnj2E1PHkr2v
PAfTvUgzglEcms41eiL0mcQeg6xFSy/95YIVH/AblNETpWv437RfIGpUNEMRnLndya4Lrf7IyzAP
3E2K/0CzeO9hsmAcmaffEZ/hQndeTAPj1vNItOG2bwwq68DV8Lpy2ZbnAT8CKbiBtCx+2TB6j6p8
+oGPIrtPh0AFYYaGHyNlqXNpQqXuCzY0/zhZJrgUe1Ohxw+N/CgSkcgT2+3iPuOozPm0lH36hDlF
4JRYJsTplHpC9kXoZUWKsBuQA9uwvvZZ8Fnffx4aB1Rk4M2kjXz24nueWMEvHDPOS1sKnKG+8SHt
gh25ziPkkwycKxr51LU/LYiuO9P05sCxi7SS79biZPE3vGUZaPxrRL55BzrCoW819HN/i8elesx0
L1Yy2OSHt6U3If2jfck9Ku/S7vkF7evC4fYNI3zoHkMij3xMU9mxFqdriX5UVV5MoJVzaLtEPYZ2
UIiaS4oHEXuBGD6yuG7/TB4baDLGfYs9zw2Tu1wt4FSQH8S7REhvznO9Tv2N4mPyE8SD5JoaXn6k
4W77s80QkyK63W3G+9UqyIY/TKF+/DhgGe1f53Qs1V0Er3J9i2KaFr96kKGHpouB0sZUnfu0PjFX
Pa5sfHeR1y+/hCDbeRO//sE4xJjkasC0TYjFKhn77tuvF+aMrhlNQPtQUd5DSQ7HZzlLNiYtww3I
q8DFU+kG/YlgbSrOfc+oMUYBurlu+YObyln6785Z51+OQ/AcpJUmjTTYI1CRIORq0M3ZOqJhnRfw
I6LCLZF+UJHFb7Pqqrh6ERSaF0gYIsEJFooT74y1TjG84mHZs3AIv1yQFs/kNSlFy9uYVdJqBOdF
LNa7mnkBbo6Tj0dwBZzrwT2X/2WxMyMp01P9MA20Pf7oIsJkN4fhoiDdjOboe2NlD5aSMaJfmPLl
lnm3/tKhgLHatSTGpyqI5IZdnf/IG0K9VpxeMZ7IjMxHE5W/AdTqK0Dv2ZDeNvIJinGxq3Oe03sm
ifXVV3G5W3rlNEdJmn/f+Amh0sRbSjImkFh4MLlHl2H7PZuIq2/S0Ppfw0L+m4MwX9PMuX7nOZz3
ODs6+YdLM8EryYbuiTTMD57U6Tc0++w0Q5theV9WlwqrzEkCE2QF73fUo5opOCulAP3ktwjzJnIH
lyJFpOQ7z+Sx3A9OqVj11Kn77PtR+GM0D2ucP1l/qupGAb8YxadgmcCSaNSCx8OQhCc6nBC2/RvG
B5sCPyWr4uzfmvvlGynV5TeYSQe6RZBIND7CK8LFTo1nMo8f58ltXg0/9hfs2v6JCZVRzAcXRCrN
zZ8rOwU/RSGosXeUja+xa8PlLpVZqI4EbYmtzM4cHilmH0gWSDhZilTOg+81HL6YFPZ+hpd+62rw
uzBXcY7aZb0KLPdMmhCfkdKxmNk4q5Gt3HTd+a604Q5PUf7ZZjr7qDj185A38UPWVea163KwWcwz
5eeohl95XwV8XCWGBvoMm6uXJP5XC8jlPZMzCUg1FPkpnNH0V3/5S7HgdCzSNXim3qcoTxE33l7y
1hs2fSDUI8182G5CQnf3o8tBfD8N4UhyK9TnRUs+VdUNv5g/ln1PMuZA2108/w762g0PDsyVQwsz
oNikOkcexfaNS9bBJGf4tigyiW1you4sFjtncF8jikgf3NshC98I1282gaHEYBzfibpIXlw2CRte
UtXOR/VC26DB5GI6mZ/Z0u8Xv5wOdaaYs4iY9wVSXxddrNUjSBP/2c4ZADh/aS/OmKcfiw1fiVo5
BwGf7+riej41jRc9KcLkx7VqF3v2qDra8SzqOC9glW52npTikvP9QDBCPfA2vpx8lJjRY8zwq+Zj
4TF8AXfHd4vSlKHx9Hn02aJjricfm8azz8vqRHuw+4n9geoKTM+IqgrsR9ivY7mbpB/5nB6HH6yZ
5o32UaxAVVh8YsQU5yaAQVyNwkpc+KAhsXhnf1CKsn1OGfQmB5O5CQ0/VzPDsipGD980h6pdKyUU
rFJNIQDeiXWwCNzykWDDuLNZFL9kiE0c6W2eYgtzQhT7wq8yenqgd2GoqN0Tnqzpr527+UcWXs04
O3zjN5z3oppmvKp1En84UYJbLXWe19tvigmypWaQIxnzLA2AJ1MreuomENyAejnBjvgBht6eSip2
tuDqxB12Cg6ikZrHm+ZZuJtqbvOLImjDj7pCy61zbByuYNQBe7o1lo22f6uf9WjQeEKgAhbN3qeY
GZh6UUoeh2lPI4LpzqAPDD0v42Ce4nQ98VnH+06v2AGVg/xHpPZHYA3Y9Z51LnM+XYhUs63swqH4
F3mZ2TiD4OVn+FRX6Mrl67pQAbwbw4neE4gHhiiT3nL8rHihAeT6lXLevQ1sY9/fJCHGQ1xST/Ro
RF+OCa5ZoO0duIBUXOLU46HqgbB+cEds/APUpy3p+Fsjp8yuDEvVNZhv4fMQq8XvpPP4vAPquLq4
jMIDTSG9B32DK9rxnP8KDR5M5AugRXIGB/YuFskRK1ilpWq2AER5EUeqfi1bVcK5LCtxjtg2f0VK
t3ezGomgMw7/ZnJv/tR1+1jdEpbcuoniP6bsaON6jvc9ddVja+g2jeCYbwYU0cckCusDZHQv20wp
WNdtEcTWJWDT8lLP/d+N41XPvLDmS8Ck1W0msDybsafb56Ql8zPDLSQ5qcCFULtze4VWvLE+ZOoC
0GWXyycYDye2FC4LSH7MVbO70NRXX3D24LbOCtILmEL0LqsU2wNm2w0jffyp55QowdiqEzYgABxF
RcS2qPSbqQyHTQqBDOaj4IZMXad834ZBzkPm/++I2lZ/EafiZu8vqfeg7ZoKAg3sjKg6hDavJWyu
KW9+Q1wZ5IbL72Z41UP2XiaJeKDHpXihs7LbVYZm4w2RcdpfNe4QtZdmzYpdVY8ZR9a0Q56F2bBB
4e9vk0X2Z07E8MpZ/6tLZHI0BdhjEvVMCEikVBDU+hshfsoZ/Dp9Z00R+dsMFRs2AAu67wXKTrYN
g66xd67hyK/H/i/b4WRnIjkBs5rH7iUP3QjqVJzfjOc1DiBV3NCiI8h30uHiLZATJTtB31XfuvCy
44r7flv0Pott2GbtcYFk9pT2tnvhlMKzJLSd/Uujh91044qVwDY1q5YuCLItzwVF3Q6An71Zw2w4
3OwKW06V09Y6wILaRSc7p3bwd8wpUURRcvbBy9qgZoTuRVBvu+sJa+0wE5t9a3NNoKEmquoWFMuG
80gjRNFGetjna8co2+KuopGr240AK3mc3Lq/J/yPcnKGLS2wRFunzy5LA3T8G6gDtxPsm/SXnciV
QtGLCfniVM7m2cIzR2cPeZyRqfCcN7Eg20hpy3tXSfGLHU32ZZXbneMhDu3Rq8ojhMib/ajk+yEe
LrKnpGEZdlAC/mKvSe5saRvDGpP09PBMBLCLXJ/BujnnHOGxPToD60HfqvC1IpX9qmSQ7WLyb/Ry
xTDQlBGflTbuLwdcm3Oscrf4PVofyw1vrfpPGZjpmuPGioG7U9O1Ff/j6LyaI9XVKPqLqEIEAa+d
k1M7+4WyfcZkECBE+PV39X2dOmfG7gbpC3uvzbz/5hen2CeBo+LkGLL7Wsvy7I1ht25NyKgf7gOG
DuA7sZa0yw12oQxtvHfTsUMqzQZ1yPIQo0DGqqsKEg+l3/QvmRBG4ZY85TbG8obqGEVV/sHghX9s
iJ4qzeY0KqoTJoFopcKxf8+h0eNRmch4R1+S9K+mmF+S+FYj5Lxp+xEtN0Jgz9/MMIW2UoflEeNZ
8tiycvjMY/eWulEFjLVvuwZnSjk+8ThRcgFd37NkYKoR2hX5Ora670LIn/lctC8jfArC1I3brREm
iJtOMX25af3esDzM1Slm6EE1laQkus4gXi8LGPUtQSj9DwbsyLDMSmoOuChDCeYH7kzv5ljuVulp
+m1I2j5VA7/Frz9mPFlZFa8tJQD9EzM8fylTjOeK6Yy7pwQKwXOzCceLxgOO4DarLCa66Ergcv9C
n5jemZ/Y+7CMfCI9o959GsKmS4+FYJ296xfPw8iDEc6sBDatP0d4XEUTYtLNkNr6Px5fUe8rNvav
Tp6N9ZdtTP2wdIt6DGA+PI7ITujt2kjg7A/H4obpB2FzRM3mkSoV2cB6c1ic46aHxo6VRzqdrK40
jl7HtENxgyNyzZ1D4NY3il5cjWczjVP0NdDnBQiletwbqJas5wXZ7fxfm/EKLEEAaZZpEzKRYUkB
Gy4mr8/ZHHLz8gXmefUUjIMBwrGo4pQ5QQozr8l+ZicV3Kpoq/0dQBq/fMQD4IzbEZzYO2l01FoG
A9wulXV9oDtEI50PdfAgRtB7ofZyGttyCZ/TpPAByhnEfs82o9+MYwOeDdXE4Jphi+yh3sZaWNEF
BYwj17qs/G2W+/Z2bOm70QvCLywyIv92NK4pozokMm6koGz6kgg1j+sQFX4TXZa0ru29NpP3j71p
cypcndEBEuwhUFA744W38IY8JoRgB7Wk/82Qaz4wxSHLp4o8wrjT2EWbCdGBBWSIschsTGeYANmw
ChjrYPNfDx5D9Z0fBssnmhvfrAJvka+mL+d6k9i1bB9GjXmUkLoONa5eldoHF+h3WX4jwzl0eukG
q2tLWuGMB/XOBYxXv7DIsmbUOTf375dNE9t8pB7qAiQGimUKvgr6fv5z5WA79SerouQiwalfOz1T
qRYlb9LPR3oFfkzMUfkzNBPmUbfEc8FPxz4Ul1fqFRKOFKjVNX6fOn5ykyJN8g3iqnRqKW0ZQGcH
jgYrEUxI3cS9RmgqsAyjj0xf4Sjm8VtcDSb6HDHJ65MZkfPjX2ksg1DbQKNrRm4jcgqdPeoAPR5S
3tW8YseTGgs4RxPb2Z0Tx64NnBquEzS3kAyI4lgkWTCRaLUstiZjqe2misgsnZWUcPxRjupcCuzs
lBtJjA2MNsRkf2wjbflvLOGgjIAWstxT6DlKObbXtIzbGH0F/XHhg8OD/dLtGC2DAefiWa7IQqKb
f4UkzGuU21Z/aGPQQYSocJ2saMIEljtlR5tKtqQiJegcVhhlmYulU8IAGZF0/1kk020vVTrmjg43
BqkO+YIKDIeJt9Kd3xaHoRoXvTORV30SpmFXR6sgqUDgBxo2Tm4X+YFumuxEOY9Lfg/nLg/2cxu4
4XGCsxYj6aypOQHKOCfjDvQoUHpYPPl0r8+geSA/rixPaX2udMwEB21+U8PYCrPpiq8J5XBtJC20
w80+3Bd6CvxD1dXRuAutbGkx2DXm03EG+LwrCqbJu9C9jIcedyRy/LILuufuRutoxC2qEc2roHG+
KYEJXowzTPKoGvo1Po9E7wQsr68mGxCHeOCtuWsq33kMUn++MbM08qZekpxyRBwWzsdOuTLdCWcs
qwv/pGyJFG0R5HIcSCJNLf3WWXPwhADKjC9kFPUPMjAevxQxNIBKXLfd133lArWLmMgIp6Xh95GX
UdCW9sjZnjavFAv18DvA/PkloA43lMNyPMROhoH/DolC967KVIG2Zdj+VFuD/os8/CEHPK9IWksk
pffMEd38wWsdCh83nLY8duk37oqgP1pMV1dSJflDznFQ7s1YpsWuJvruR0pycjYZHkRiLhhdJocC
rluKDTTj54Q/XJ0Bhkmiqiwn8zZLoZz5j3n8cO2Sthn20dyFPxDjbDzVJCgyZnQ1NbQErmFv0kQ2
x8bLm/964CLMlWyLbLp+Ge2zzZbtCz/pdJ0nZb3x2pL+hFqIhLNwyIfg2PuxuB/pWrxdLUxxTjXs
X6ozxVHPN597O68t2BB3DAywbGD7Z4HR5tFdCYnN2iTYMmgVOYHEeSyX5g2HjmToT6OEqlo4GY6W
KRD0bY50aZJIaOvuSULIAyKcFMKRUjrtd0wIx8X3ZXwafKzkXNhjAfdGNNgJZc/echPUlnxZEmwd
/B24QIgKTRrwSoMILuQp4JWSFuTAm0MnNYzwSlltULf5xVsFF308VMNQ/VjlhDhtYDbLM5tNAvsQ
gKIfL8ejio9exMELDPPimW+0ZifQlf2J2I/gQ/j0cAeGgA4apN4gPs7qcNh1tfKtXUgP3OwXlyH7
BmcK3adrE+e+65DAGXyuNga/Hs/3Z7aMsTqXPnTgEyLYNPmv69Iq31p61MnWGtu2PMbAGTNIsYSw
YbWYxDOgc9jbkl3fLc+TQm3ABPgUdEPLQETEoliXJSXhauTDBBWqwIxzy436KUe/dbYhbmZ7otOn
byIU6ZnZ38orVQlAU1PefmI92MwraqsmDsfPS1zx4xCxvQhtKge3zCe0xZXg3DaLcoI9PhfIzZyU
uIt7Tt4nnATVh2h8Mm95ejEUJAZG0oakMEhsXInEQ7QcREeTZFny0s2MnrcD+KxhzfjAfcwAhzWb
lt/hJTHQuTaT6yVr0LHiztKZjTclWYpLo2tKr56ha/XZ+VbXvTJOrS+WXsYE/9aoshNtn7dtcWro
PZM1nj3WYfUEAhROpIcc/8JEzj6JhFNDpLH5FlVYYqQpF2afAg8d26AZ/uXtmUvqY8u+EPUM8WYC
CSXu3nxTj073CjBMzv85cUUgyKoSjPC+c9cgU6D0dOWBgtDIVd/ZAs00LOb0qouaT6OYxUj6kSen
CBpPxCRpmpqo384jjv6VgHo6rkurMvPeHq0435ssDN29thiHOS3PzkqNrf4JBfvtnSzVeBGIctS3
Yp5cIGhIOn1kOm4lF0WgqNy7JpeSCqoEIjMyXLiWkxuibuooubGW5lD5JK4hgk3YusE6YSYr+Kil
SUb7wFpAZ19seIf2zpP4zQ+O4zX+NWfYbK/sblDLoWx6MsbcZqz9w2x3eXjkthgZiGc3qKlO6Idh
0TjsS10bpPraVip4qbFFkjcFFCr51mao1Snh9v8jqIU9DV9292x1qDc3PZSQ5d5LavsPZfL0MCQj
UGmVQXbB+CDsx7mFZrCZRqgxp65xgj90DGzppGdnwTpA9hieSBtZgq8WeuhmCJFAaSiGVA9Vmd0H
nWfsreEmtuiLMMMJZL3ruUyD0xJGZCFTWjGBy7sUqB/M901FvCSHARHJYpfb7DufXYBrxxIkDuXD
WP9OAaLolek0GhLjw3PeiqRmNKC9AUBiXbb6oYMbQkVZGUrirM38F36n+HnybbBw3NmRDWYuJswp
D8NmeMqQCh7zhS3/DaJm32N/Ty9NKz7sllXvRsNvfFjGCe4KWXjtygfism0be8GOb7mnEMhgwkEt
UbrXYSze8aPq/GkebB9AFXPwtcO5yxrEch4C6EI2zudKMghrrEeBBv2SM08t1hWDvp2ycgIJb7kP
XY1oa1syJj8il0ghjUxVtEc2xl7fjfLqY6kM/tbKJTJqP5rJKi7d7CJUMgJimG4jPgsTx4vYQktr
FXuueCkLlLELdqQmd/4VLZ6otJq4kZqmvlVT4eeNFXPPz9Deg2hjl+qyaVVIncrCWWVjA8usruYv
6VYd4N0Fp4qNOeXkOe5Lwqh7G1fhjVplxAnlFNSGpoo+4Mf8B+vIA8Nqxkf0hrz/+bDwEjC39R8m
mqgr2OCJA4+J6g7RY/KmLe3ti5DHsBjnlJyLKhMw9FPaAF+55R0UA7ROc6T/KV8Xp1rZkrVrgVRz
G2VFdYmcuDj0ZS7fmrDkDmSRje+ogxS8Glsc46gFwzRfcScE28xHlgx4KI5WrY4coGkYiPbpQCI1
SnB8c3rpiAEvxia4ywQeZ5AaiNcMZhk2KVBKXG/Z+rHHTQrM4D4rUvmQIny7hIKoIabT0IsCRqZo
LVX7M1BtDBvqtvnFLC4YJCrxyPtuGK+6lLz8YuvJdRhNNVwWDMrUvuQRsHco1+OGT6/l7pj7FgJP
rYqp22pnyKYj61w73piy0oBnqSzwwfBuPPNaE7fIaLlQOxOkg70JvFYV38Vs2CP41sSRmwPeAihQ
EVH4kqGMQm+jDGwytNEyBd5B4BsIAtRjRyC9PkPqyW68dicEr9+G5qOaP3pbpfVaLH3YPUxWoscL
sxaMHRLHnsezH6FsWCUxltR9Yt04l5wEUKsUgxR3XTojigCGPhEyStuL9p4y5Y1hS8oP10vi30On
uK3RdPovSnCUwQ5Q8y0AiBOEFERE82A/nJg0kh3rc4Ju0UtUgMoictDouQeOZLe2DWl5DM1Is+sr
NDJmlgG/vKD7vM2RkSuts7RqZ26jSgyMryCeoTBHML2pnSR4hqbFJo1/Pn9v64bjbA4j9eXGrPnW
cI8ibhA8vOra47Pl652I5txOaHfxe2FHxpaKXxZ0SBj0ww65pfcMjSxiNYdyI0Hnl6tsnxaUPFvO
bFaUuU6jEGJujLI+4D7iNSePGapnakZYjCnooI1XO958wBs0mnVXT9rd41F1or0L4ujYRABeEHak
xjA6adv8gjuibfe6YMeyFb0ijSKSvQKTElr9gzfc8jFC0uffKkuh5NPYRq6tV8CWBSmILDg3YTZz
kijb3hMjwySRJ4nM2YxEYvfcka3oYOWqu/QXVAcY5jqc4y8bjBlyE91m7SaPypLtkxt3LzahhL/L
3APQJteJ+x7BbkODH3ji9rOZMHhbEo33h6qzxFHXQcE9tXOfkSJIAJ+7a+aFvCBaEY+OyaFy43Ul
j24HaFIvGxSxtIjIkykDSfc1ywZutwOfz83H6aAAW/w5fLFfNWPf8K6ec2s6c2hijyYVzsNwR4P1
xOuNnzWYupCdVUTcCxVBlFkE1cgbHwDlwlOE1hn6XMxeh+fJLo5jCw5rbfo5+rRix3LWQX7zDKFk
rX3YpnPnsGro1SfyUkBtVAj2bqClIAjHQY1AtHUX6Z2HxgnBpxvODQqMoQ+ZN9HPbHXjwWtySlBR
qyEsYWiY1kmLc89wxGfw3fjZgY2bZR99R6LgM7GqgBoaE4bbSWkeIXgkcliz4mpc9jZVf/VzJPI3
9+hoA8vj8ONMcREV13lNeyuo8cMN6yxOnFIIQnQSfI4S/jR5uFs+h6aATBMr74h4xU2evRBp3QOr
9p6ADb/xp09fuE27A/bpDPuiDJ1ojXhE+uxlkWMRvhX23ykXSb8BFRDcRq4E7a1TdMfPU1YSDImH
T/v7RFqjv6UI79zXDDy//SJouSwI0UEWYV7g+dwgRCmLy4AMEBwShfCpkFb3O7n6hjKvpnpPIZg8
DwGGka1qBL5yyDRTeLGlyMIKJrUp4TT4pp63cmrgzQboAVnO65tKlYpU/sEcZplH5eCHp7ly4r/J
H3IyqUo3+51ToS4V4dWMUqC88L0vXhmTH4qcEklQhBaoY6vKkgXO2CcyvKZnjOvAPMLqilwtTSwL
UkaQfTMzMIZJrUKnFLfyVCVIszBUqPmZPwueIoS3aru4KOl2KYNoZ42pvv9hETtZG0qV1t8MVtoP
D4xti5RNuq6BsIrRp5vsUSXdOUlY+R9WjInnOBc5Ax6vMwS8Q4McivUU58PFjDj8NzOyk3rLiEm1
6wSn3xVNBN1v3kHos1Lfeytnfz53aPR7MLIqeITUTDQN2RutPs7Uphy0HcsWUFrICqFODumBtIL+
zx6a/MfqM2rhsUdGeXQwGIuDz239MoOu/ANTFLePtYNRdqWcarkfKGIeuj737+tEsY6IOUyB2YyN
9ZTMqrEuVd+W3ynJ8P88nRAA1irEsQwGFLEM5H96G/j9Ekme6QmUjDoLqpqx3Z+beJDX1crye8lC
8T+4RuIXjXr9GCYz4rQcs98etRPUWjtxSRBjYQUJriNrBO9fdgNrRYEcWKO5BfWaJwTFLC5Q953g
Fp2vKZ29p7IFcL4taoliTVkeq81Ogfh6hp3pqE2H2PBH2fTlBFHY6k0QOhasCcfI+l0X9ixz8o4p
0E1zFl3xYZPW5Ys8wSqOXxUKSYa2DrOwsYNNMKcpa1XcCFpV0XfcZh0zFLhKiztT0rX8hC2rml2m
pLyXVu+9wsi8Fs38Aojxsczy6dGaZsIbuklc0JbB+unS5AG/7Hzf8UhloK2n4lgixD1KxyC5QK2c
HnvTyx23THFAjN0+k/AzX9nmL1s6PGIqp8D6QsBonwnp5Xx2BrlVPZldOeCpnQj7+T2R+mWsvRHd
Qp6v3dQNzhPWoTtZ9+iei9A61eFkb+ze/1x4ULaxr59bgDWbGvAe2gSS7VDy1CxnmTyyj20x0URB
aj4wKryzsA9/S6xOT5aGVEB9nx1SlJTkPpfRl5KgkhJhWJwphreruClLTtWh382RJ798oErvVlrf
6FWDUz3WIrDv3DGN18i5vuKQcBpwkYFCsqogQDAKaS/YnV4WbvyVxh0AXcvqNpg1clINp+y3saHL
zfNgnQriUp6qHEKDXXbzI+JB0jE6i0ShMOzO6LCrc1EM+Y9SCfCPvMoPHZmAD5YZlnfJS7mhjQ1w
CPnLFy37fOT+xNqQgh19nzKci8z1/X+BsvUZptINdtnFvzmV/CYJl+4ctWF7cXAjYZjv6wMiruFt
QCLGYrdvH6I2oLvuoEVadqBfOqLiwGjgOAGtM/N71T95GkRr3VXOq41och360jnC4HYPntHuW5wn
8t+Ax23fOaQDIUEQj47oi1ffz9sP1w/p750G97HDElt1VvlMTli7X1obQwMu6a0FEkWqNt+LSv0j
fKXegpFgiFcykjgbAxc8blBG+8b1mPYi4drHcBOwv3g98TzEG+3nEnEspQraMBcZ2sYUhbgrW5O9
wQQqEUtTOKIpGXaDkPrgy3q8A+kK03eQDADIImKQGDFdxN3H7oKxyRH6wYzwJR9DVjxTuKJcjh65
WWQF13oO7kcvfB5wltwV6dJKTuV+PDq2VX6jx73iH1Gf7oAPJ0oHZLLNdCSfKX5rimhnMUT79GmH
znNfOfsGQQQGU6a1+Of6Aw/QI27hj6znchalNfxhA8SzSs9YelP/yBn3GdRL9l743rgBTssoyoEB
VROxCKW5Z7rOjOttyiDXpzXuH6p/f+94LecChEHcqm4fuOuY9KRrCUbKANKotqKJygPo4PaR7DGc
oNUYHBe8QbtS6CNmOxvViIryDanfNG26919nNCGffBUjiQvWs8Ka92kVtAyIJ+oLwXCk1HhoaoD4
DZiJaqKeD8pJvYMPio14b0iFLJlrxjbJuPxWIp2R/muzW0SLjWoc3oVloxonTVayjU0gI8TjwJyS
RoDrbczmZ0k0OBG4VvIuuzZez0T2vRQmJRB08dvgBwrK+FC4bCFXdbdgUcATx0Qenajzk/S9v5Hw
nMTKVzqH9p+46mtR1VOqfLACvby0wEaR2lQkZPB3FHjGWntNQKt+z9PaPPOdyBX3dbAXuN4ZMPvm
P9uzo49gRAiZTtDu29avvO2SIOZPoIjB/UU0s6mXRLy4c4uJw3cweTo1sacEYV9F3qDCzmHILQg5
g/yVHkTtQ6eaNuVSwsZDaK6OMgFYXirUCl7DBFaiYmiBYz6Uvs06tG+WT3siB2SKEeSzLHTOrGf1
1htJJRQOgosA2vqxjaOP0Qfqr+merlkSZn8MPdFPqIz+3y6afBdkMtjgMMDrQU0YM3NV+scJGFpT
8ZJvw2SeBJ82APXXuEiNegpVzAECoyj5Qogg1AK/t21PYYruppARvR+T73UXR+0hGav/N6R4MuiJ
3rPBNh/Y/KjdWVg1J07j9KtMpHPuOvPPNqgT4KN9ZZ5wz61DNPZIMMAuBjq3FtoxED7q5J4VFlZQ
l535BrUWvv7Snne21vU9XhXwE0XHIqVP8Ys2uaxbrNKs5sDrtd86z727PDTxg/CnHImgla7twX8D
BZu8MYBhBY3i7cGyyuxzZLTwNIkOJ2EFI76FRXlH7MADqQXuY2kCse/mKXt0LWHenRIxri6EvmFJ
b6hXS4XnNsy7fRQB7aUQdPF7gZS4x1iC81cOZs2Mp3lpPBs1bDG22yaKnTVcJ7Nj3iYfM94JquWU
GEQk27jnlqD/K2IgYMh8RvfKdibGSG7EoWUwuHFKHV+XMgTVkJCOh04xvjMB8cK006QjIfRyv/GA
YauZpp4y0Rs4rXBnnqGsQL1BpTG9gVJrko2M6DhXvs2qTSeud5nnTN3hXmSXLxJnszB0v7cSJS5Q
JvvzNIXtCS9F+x50NJBSBO2WSfD81SXpE5BIlLRJ+Age98v2fIUOlWHdqnKw6Mi0dq4x2Iud9uf+
7DqK24drcCfl4B7FXF5v5uAtQVYQ6gvHYneix/0c8YGMQTm0azUmdGah30crgwLsIcNOeTLoG54D
X4tXrTsJNd4GcbiNcXvqVS1pgM8y9+Uh7Gv7SOkuDtPcteRk0N4f6Zlsyo7G+ZSLGx8LnP6ndqH1
iVgzbLpYmu2AoEMgU+66p7mp9KHOpukdx359CHUN1I0PNoAwyEL0eWrVchd1rNTtyUrPXdS4L7kT
8tOGfR4xVuILvgE1hgerK6x1YaUvUwbrkNgAwKASXpK3Hm0CIoyBMTth2EL2GiYs9T1GkaBZvfS7
7eNmI8Y4/jC2vgcf5j852Y1jVgVxfHZ7mT6UzVC94lpDBlsCM40G8mdZ2Q7NV50zpGHbaP8WDuEq
tW6GTRe0JUTohpwLa4ivRHqwUYR6/EPstvcN0WU/0rji4oG3cRGimvc1nBIaRSTSNbPHwd30MzFu
p7xnT3VD7m+yOHPTDfsjohuRaiJgtJoZGXbseBlb6GrZ2qVO9vHEIJQnJ1/XuXBndJfcKnFLXeAu
svlNU6P3/qSDNz2Z7Bd5MPoKkF4bHyP531wLZACcGd1KExe8zwL3XY+YW1fR7I/jBrd5eWVMUsAL
923r2cGJ8jnUxqCQ8K14Jxs/vs9GmaLzpk3YEm78lupWE5khvUf0TZDHOMELKr6pJiXAw4uRE7GB
LYcNzUdMkMILLSlaOFcnG9SJ4a6rfGufVEL8RfkI5uMGXCcJIKU2j/0Xj3h3TEBO+4x8uYMuGM8A
LUjkzqpJkwZMRg9rw3Kgch27K2aZ5QmYmkV3PwdM9srSHDPIQ1R0c0CWgwo3JAvGKDiT4dt3K3vX
uKq+NpmMMm4QO90kQrD4TULiDpq4oTzoshQqcySPxFxH922uu2/NVXQZyyB4xYI1bOZEsxSg8fZJ
eHJ5ENpuKaIVw+RmHTO9/i4U6fGsoqaLYJh8yPCXXPOUjMSN69r1Z85a9RdXZbojAJM1W2Hrx16B
YXCKNPtVjosKyhpu4Vmxd0aul98v0URo5Wx5bzXa102jq2GXRCK4yf9U+I6go3tlNRkfXbeK3+Z2
uG+aRZ90DsS/JvTmJ6Fx3uL04NiYe2eVAs24gVIEqJ2QFGhRWPqENLL/F/Rm2PH/xS9WaNMOtz6x
cwNs/ROMZX/n0Ovj7grmi4zFdKwT7u2xYm3DCNLR9xl1kSI89kbjMtV/41wP9zUEvzvfxz2G2BOq
uj1hMSyr/JeNP6d7llo3jq5pv4eJEFkGeqcJWNYK5HPyj0lW8UAboD7nyZBM0xpRvy7GecNMx/Si
J3twrTTFdqSC4SGCdlzcnOE1wyHPfzcWOjtM+cFI1IIvT93CbNPE3LP1UCVXR5n2Pm+1AVA/tdWK
/LXxCYSi2fGK2gQvWOGJyXqk9wGTJsQM//eztc7SX6cwMScNcqQ/kZI4HMiXqe46OKArOdJmrQDj
aihkZW1x7mbJZ+EPBCJjRJOrMpnKXTYmdJiMhN/8vqsx0ObsaaG0XgvQnXsix0LIUDb5o5hCJsSn
cI8Mdgs8IysH9Nz/sydwcriGHFykrfjJqBxoytEPVWkcH1AZRtOVvJNBXpAQFRtSJeJnKBuCSh9i
UgOG/5ZL1q1LoNK7TrodsRDhLZAlzMmDFk7/HxDO7IGcLD/7MnPI4zbRJ/D+v/ZOxo/UufqDdUix
KfmwyrW3hHKb+1yLCWPm9xCwKQGhU9KsRktS6mpk3YyVRk8xUxDuYZK12k+R6H9SLvX/707CLzSC
HgHqwCM5QobtgsmlOi5W22VMayOWVuxniH+kvlHFtmPf+BTjNPqNO1ioRRtLmHiV95f4Q8dAhpH4
hVMnslY+bw6Olb49Bnjs5a6bgi+wpZDmm9klbAikzMElXo8nKqVsY9eAOU7NtrWAVoU0KYEh/wOe
osRdrjBPrAEAdeeFrJznUYOFwG+WnqNsav+lXddf46gusOS23WfGqXTCTWs2CUGtz8R/5McIU++F
FareW5J6KKt8hJizZ9Xb0NHZobS7rtpGnuquwpLLm1Ul8jwXlh8izEM5iLihQp3HKEXylfT2Dk58
utGTn51cp0JfNk36iirUPkZMoj+KNne2mOkKJtt179+XuaURdlKZyUflWu1HxqKSQ4sRioq9GTvJ
orLDhPTys0+S+Uc65fLYhrp4mNXicyaQaxG2tngQvSQn2lT1u0ec6kbH3n/wrXpyKUCa9lVvfVsj
4TeTa7JDAEvsJtqvP/vJYX5/y6iIq1QyuvLTnwLhB5uA2jlLAh1Xo3EzvPg4zuB1JAFIM/AVj3GK
YmoFNlIeEyNdcD51/nQDcK1MSqyUHHmyc6HAa2Cz6qk1nTJ8xD+tX7Ard3c1PR55nsVOjch4B/cA
FsbdL2gdGBp58x0JlOZ76XMLdsTCtD+PDJYL9KZ13VNKMWRMMJpPYX20uczw+0dx6t4NCkmUzfAf
GWcp3wxdU7QCp/aOKQI3tYXb5DOOlbnHrzw+LWmijzVXW40bltAQT+Iqd2FpoPAF68DSZQy35DMs
u6GS5T6L4vEViIo+E3pdXcUtfwQUh4fkleUum0RAUszUehFdLR91B9xmpIk5LoGrX+FWJmKGzhu7
tcn1jshT/4tCapx29aDJCkSPLM4SvbfYORbrdvgGlNIdi7z9oKAkc2d7H4xqcwzQmRlBgoYzoROe
E17mcQoAaUyZz/S9z4ZfABrCQRomUz53tHjbrslQ8USTJADj5iHZeaik3usb7f6JgbOQW/Bwzgm9
GTsgxtCVT+yf79vRNqNEemHXyORJVwHbvywnrO0H0+L4xAQ8Ebu0GVu1HlGfTGc37dH0ElmX5I8o
bxwSlOhvfl0pbHddlSxS7tD89w3g4TT/ZBKJ5okw0nRZYfdB0CyKya/WleLDYOAmy0eTdVgu5rxy
Ma0VIzxEBuNI8HmP0SUTMYROOaI51Mtk3ZnyhpdBJYvArONmI4cpKJ6LyNNMs0RWsZspTJ6SyZOi
Y6iiLnkaUSNdYSghkEgLCys0fJYt5ECK/sB164NC2kGFUtZhjz5PdKz3IjBJx8oSN35mEC3/MC7g
GwoXPZ46s4jlBMtSvQBiBgjXsawGntDcKrE8EHH4COSVzS8uKm5LL4U1BKSssPi2/RH/ZER3xeyr
xst4djC68jJkuiLCKEx0eTBAwcDfT0DBcIAqsG8Q2u39KHsMKnldfIyIVCkLMc3JmyaZTDjTqOi8
ZB3fSmY7C5A+uL9rSHwOozO29yhoaYGDKmLnabwU0kdrwbbYTnNo/yt6iygUvFL2OQMJQK/ZKOCU
/JI4bfpsFvDxKt8/jeMQBPc4dRTvvRIEKdtWYJ1nYap460hRV5sONIo6VyIKDkSy2e1xLEooeMGU
ie8b3ZTq13TNn+uPwa6SRGGscvYLL6xe+4UoGqgJu5YItfGcCdv7s81A61KmoboDAuE9kNESvCcc
5rSwzEFf+pgmaSuQHhPrC6xs71cNMJuI2xVyp/UJ7NQ+wqc1DFqdqgl3iC5FuA0qFqobxl4oMsg5
2o9tOT47zFt/LV28EhMMviWJmKXiZcfR4EFOMfM3aOETols02XHhzMhq2+kZ0kp4pqWh8Ehozd8R
zxPgQDwqUzUw83FhthEwzlXpuO90jgwYTGXtqbSjt6yb/mY3z3Zkp9DsyYHZuldFhxaZPaUENgem
3zp9QndB9CoKhPSfO6Dr4GUAXC1/Zo7rd6BOJx8b6Woiartxx0cSHda1j0McONwjJslreLMrRhSR
+G7fZe+jXZzGjkxzuLjbCp3VRgwS2x7MQ+IWE2eHggqTq1T5wen7EklIOOwdQhHBUsr2Hk9L8Kg0
I/h1TCoX6IJ53OEz+UDgON4xt7bPeaKCo+2H4sPTOj7BySPhKrSi5nNRbXRXmJtWKvZeygFh+2BH
2X8zjf3exmONrxbUSIPApoxYSHtm5RThJZyc6U5AHFyXjS0hh+JgQ9OQvrQszPyVp9GHwkC8Ml4W
bwwEwzvmdc1vEgvzGDa3IiW+AzsEwBIFR3gOSqEeqADC7lZKLQd9U+oXVKWTI8KnFPormCi4CZUI
kK50qsJWv3jQKkpgV0Ci36uw+/sfRee13DayaNEvQhVSo4FXkmAWKVHBsl5QluVBzuhG+PpZeLnn
Vp06Ho9EAt07rB3gq+8B20RfMxilfxFb3NyMtfssgBru86iZNo5vHHHDkL1Lnxe2STnnqjyLypnX
8+JJq/o9NsSL4oh5smCr7Dt2Im9AHXLsVB5R+FzHOKdV0geRsa/spNlkCNbdbgIq/1RpUV64zKLB
+Q88wpRsRetdoARHlGETM+FcOL5aSzG7G7+DX1yMDJlWPHFCFGU8B5J6BwImXBfxrtA7FInEWfzu
aEVsBuV8+HhLIbZOuaG+fpdNEN2MyX7KKM1tFJ3rPaAkflR9MezmRer9PAXNDiW4ChcDjqgSffMN
wm/YE2cd9r3r/kpm6pCMsm85xwOWBF/MCRZjITClfyVb6p2FJn7cWUxodRF5O93RerZ18FbEMOOY
EYYI430v1B+BOurKuUiC1KcqSbxfWOIXsRAUt7o0ZSFZoKkq6/c86x+7zZ96GAh9q20HCdVsL05U
ZgdHeifSqu7O80WNphMlR6LJRRh3CSpiLeZ9PXT2M5K/fxHpfAGqh9YcjW8AdVzOQkuoE3e+kLP8
Siwlqd10wLFJK+/JPP0BAonBFrMnSYwTXAQjX2u8MKYYutjx+KxMtJSCyXeeEuaZNQ5SPVMjd93k
WnTsnNltNzKp2t8WmeP92NbQgduR1PCFmU7pbbXk3cA3AyirZW0mnwgvBo84wESyX9o128DxlePs
XLhhrwFPjCsnj8cTKequ9m4t2U/y6FayM9nDRVZjp5zT6s6iBU0a3h6OlMWIpo2W3iS6+Fc6fHwG
fzEeHafAs292/RGYy7jt/LS+Rs7wHuA9vsadg9SUEXHU7I72kXNopDN9W6bgOuH6V4kCxh0MZBCI
i24Pcw2oFmW9I9Sj/NZDjTk0g/GtgRdvmNUaCAnTtfA9r2cpg0fRUaad/GZekJRIXow1U/TUXk2N
/1QElr4RIHuisMzOuDBxcfy5qkPHnaNTIQ1uu5yc03NSKeQNAAGHUZoWFgYlhpIRAMiRWct+LUsF
Lj1bprMzi7lDw/tNq3sYCKYVAp6GtBSXceKYG9heAwVSK721EIf2gKXaXRs06XtiGd/A2tV49lMD
dCbt6P+IG5vgZOBWH8j81+SmU0a+jWoS+6VjvBbhdJxOnKt5D9aOukCzMY6ZVM0zWyzZby705KPS
1uVnid6WNnP9zBSEvNqO3gfzX7dOXTSijn7sChgDRLHQPaypKXqe7Z10gG6RmSp/9gtHbALfNh68
bgiujH9agjfZYUIg/O06g/ejlU92xorneauzuLdP2L9c69Pfqneju8db6YKuuCdM4D/RcrgKR7K1
mlVurHZ4Br8qTRCfNyx4qoFrQsrmTzkVxLBrRYWUzz4m2U/aSxLlQZvv+H+Cs5kszXyxlir+lRrs
VvuRLbcIdD67QN6f2Zn/taPWL23CjLkLjATJoPg2/YjcR7JcfRYM7m1D1suMy2tbth2uqJ0TXs7N
sGSuZ7uQ/Cg2QvjNfh6V/44tTJujUFwpFQsmh8zueCu1Mrj6q8muUtRH1pWAcsSxaV2aqeMF2Ijy
DX+FzVm+1pNr1nA7kvyd6xUPJBw3qmw8/t0aOSATeExgR71S3vHw7/F6bAQPVzzli2rPTjXYe0L5
9SvT3BFD18wy7WyT8XYvpmBZclz7Ik/FWrka3juDUFxZ+R7bfjW8pEZyljJxmdtgpY3gPj8mS59N
Nf3y23gfDESsKso1y+RMcNerBhfaLn9iZ24atj0MiCuSIyEq9tOQZvIjXxhumebsbgqPV1bbiXM1
Rvuiy797owBxA+U/ACXozfwyaZlRbIp/emNRFxo9cJdGntdwXfTNDQIHmT7tDnMyrH+HPr57drK+
/DxHXA0/7g+xlfZvvErn0BxrQCBuORSf0vO8v+ZkZX/Jl0FUSdI6ZKOu/i+S0XOaUoYJlRo+e2e5
ay9DXJhwsbYDwwDJ4vUPz24OaoBbIrvvmCzyFqsqozA1mcdRVPqKObYOSK9Alxy7Zkx0KIgybnmF
fHOCO4MknU71woPGpZZ9sruZzsg0xOmm7xhhU7opQyTY6iCU6dMjU6vf0bzjAr16XR7RCIn7S25W
+Xu/4MMoqRnwRCXVOId1/l47PFelEVN1hfx7VH5wAMf+D617AWXdhwXMsUuak69MgXuf+Jq4T7WR
HKaZ9tfoVFG26xHBd11lQ7RO1WhgA+NriOa9I4uzwTcHq2Jx6J3MEkinYLcnd9ct9WIRNxp2o8m1
GSp01P8OGn0Ew1HirpQ1qJngOc+oY8mIBAZlHna55JyeWM7LLhy/4sNEaOKqq0+iPMSw1ZvBVJkH
XaShdUREARV9gW1yiGXtc/Cues1SG4RRA+LeQY3EDasxP5p9a+1b6ZYvmr5gWKerVpiVLED1BYfh
0rvHbna0KPBRLZ36P+T324PjGvOetT8O37aE1adU86SX5OFDp+FIAtG5hOfcrDK4bYn6m45y+rfP
+1e+QBarncX0VrkE3nFZxV+u6Sw0ONSqH3lTdE82XURWRpGObV99dUJQdtloK30ko02K2gviVd3k
EJUD3ISujVDjpc01GPSdDOFLYxF6nlkt3MAs+Q50VV/A0NThMCecFvW6Op5jHF86o2lPg5cGuymm
gSgrzm1p/D2XHS9Hd3L3BDXeEqu6N03HqxRpdALCEcvjyHHooXAz6QlNpJDxoYox9Q+9lsYrdcdV
vMWntgnort9968NZ8XRZwDGHiGZxNETysmDvkMTJ611MdvrFiIbnIoeyy6HCDNFqzLDx2+zHJEfA
Y4Yv7iCC/DAhYIU8QTqITUSUQmYuBQv0hnpJldLM/NDa2BD6zWKSROtoX+qln42gs8KE1zrq3V7i
GSsTDMBe8/dsGlfuKZRw04vB8HIBBr6961K3OnZZAsEpgjHj+f9FfXJ1yVJDPsWfyf0/XAe80wJ9
5GCPjniSPNoPRkYDeOJzUUW8HCGYWCGZXa60iKXDuG8if3zzRVzvUuFnb2wfnFvcnCdHts4/ejVY
dSqLPh2quitqDwZco/wQT+0j9k1Fy5ZLkU/3Zp5I69QLinowziP2F2ngnbkeOnZGxKmVYj5T2nEQ
n0EQ3wLDHVHZYcHkDlMJ54Ve9FMBP/8sF9CJfHIb+RWUsn90hnNroBlgcSHNn0j8k09MgiG9JD5E
fpsDx4ZMe3ZfcnwTpVgVyPh2vEddmW6nxuo/Fyw65A8GuKHSpOdUxbF3KgUp1Ro9hLM8mhj4aEB9
sHu4btpF4hxoVhU7vmv1AdBBR6MFrp/L1Bx4ZklYmXMni0lASPmhTJNxh2HHT0YUxienUGD4VMe2
xCRvKzUSJ9Yuzw2ZSNolM6/Giy2n8tWd4uFdt6K91Xls7vtkGd8s1gDQ75CLzr2HTiHK+VJoBnVq
u+RsyD7wf0CsA46T49qpkgw77YgFAsAq41QVe3aWmlvb9M5e9dafPKjOwh/Gv5o73IUCoMWzl/LL
hNvl9P8l/KCLQ166HrnCtoULkGZLNBxYdxhxV6Pomfi2usQ69rJHgVjj7keBGnTyrJ7HfsOVmYIn
KsQmafrewpqp5UdLeyJ0mYt+limCtLEMJL0JPFYu74C8f5HS/2upNEGr6pxDAU8rnLyZTHJuBwIu
szeFLlev/cJB4lD7fG9KJSEoTZSIYrZ/yK+3q19nTsBwaN0SWHfz5UcPaftnLuXPXPXeodBdHuJ/
Jzk5wpLvMmrbcQEd85KJ0vjymzpiQmrtrxMfpmLq2+zxQjtuuZgWagNc9gd2L/1Km7fNSlfb5ixw
Hrg4Ddt2YEyGvzw0jGS913OXr899HTd06ymWuzEbbUSoB3u7BNlJVClhubbTRGLn9sojExYBaXGi
2Kaaf/XKrgEM0aLiYcnMZfGmHKzKsxzHjNhGV/ExhW5FWHFI8AQRGNiHSfmJ7AnsePIAOaA/FRUR
oa1HgOxAcq3D1kzL7oNVGKq9MGVccS4hH9TjTRLPwvM1lE7W8xjBCU3ltU4J4pnquhBfBrziSREu
ZfSb0/bycOlRmxtK6vYRiUqfFHiFN0rLErgIocCPVmo4/UQRy4epx/GQJwGRy4H/uWn28X/wJ1UY
MIV5phL/RXOjOi4E2NcwHYuw5brLbszQRPcQVNoqdGTtPji9D5d8gjxG+AoBL9BWfI+8zgvTgM8l
UXcCGs2IVmtnn+zE9OdEY+Bzwe3AlkrsMEr26mzCG8VMR4fE+MdewClPiCEyx8daBhb2Nx0yurJO
4tsbUFPMZbHd6NNiQVxDMdmgOeQHjAcnCwuL4AZh/sR6t3P9kc0VMuQ8w7ih9u8Q2hPtf31SgvkE
UorqboejnO85O7sblRAz4vuzmyrl38jaeE8dSV0gxkAaWxfjdxZsKvE++EkdZe2jck5wwMaP2HZA
ucKZgyTDHe7ULosiAtLkEaqcluOZbfplky66WGk/lnVRZiKfeg7CR6ohDts8kEnB1TOl0wIAI7w2
nicrpaeFGRQWDLMvTr2gIhzNFhegCpLkOPgtbesUwrdb9MGuQ4chZsqT94vTFWH2aHDfo8T+xU91
VcDJ5m5iI7sukVx+VS78wrofibR1NnOaS1o9W7mpQ1/P5Kmz9sEOKaZ9BNZ5Xbyw/ovRP2ABrnYO
+p5FMR4SBf+Q1WBANOdNBdQTJovk6cunZ+52fkeEpzFrTkoZe2UsvgWs87XVhRUSxShl5GMs9XmY
rSfRCFoh0xiTj9JCzH5HM3ZTOxmnyGBkNQpS+L3J5H/z4v8bKPJTqIFMMhhsXpFQKkhbDi4h0IV5
9nAQ0ubuJMh+wieExZlm9d72qzU5s1T8gYt4p4PGjLsnvfQ3L5IXSp7sK1iU2IGVc+Bn1GvBx2B9
OnrMMEFoLMzDdOP9275MNDPnE5VzhyoV/zGTMZh5aqABDkzGuM+ZbZ0Hkq9HRNXymGUDEyE2I304
eMEOf6DG5rSI6tpxdpmIZzz8YNolcIUP0nSwvwvze4mNg247ViwLKIvtWKBvJXbwMo/sKsiJ0ZFi
bk5+wxYVITDjM2bMF+RjZ0Z8m7wFcmBrfVW9Spo966JgQ0ZIoZUnhgOH0O5cLkS9mMZs7n4328cu
HVeKA2Nxga2pETgBHk+WXXCngucsMB6jY9c7Fwou+VgDDbcY7YkBoJaYezf24GMGFjX9Fbc6fzXs
roHcZ8D+MpTQVtZKhP9VO1rM4ZTNS3kxYZ6/SqTa+kxYAL1Cd/1Jl/UIzLTzo5se+NreMXTrIpzq
HNJDMpdq3AtvoRa7w/eremo3pX2ZuvXh3er2dcqnR2abYme3+ptS0dRsZ03aEn2Ik1+zsAMJ9JxS
bBfD3CEjFRNkE6AHdhM3w2OZBvwCJ1P8TEPQnCN0OmKNSH+dX7wbBs3DeEZHN4mDJaDTNx2F95hK
7oSjPU0x2mRBuCc3c+IWZgGbKKIOjFrTWcXFX9h3FXMxXnO3gPpmybjdFo1f8rbNRtPeElZgjHse
7Q8e6/U/TgHLr4bL5RR2i5xe0Vr1q7tAH8+oYR8tFMlzYZgfKyE7ZF6iD2PTDt6IPw9UfZKRcLgz
9FiUZnP2zNY/cZgAeZFPMiRujmBnM9LyDFFhLugktxl96Di6Ct5K+d1wtDVe8IDnM2QVj+iW3wxH
YhZjgNVBgCnjnnqUeoyeLGuBKj3I/HMuC+9Pw5jQw10K54NlV1yBttT+xgYNzbdIMx20xayK6YhE
7GCXSAIBgANgk43bvWf8wb/aom72SrshagVriQtF3T1/RZtjmRaUoHmKR8vZk1H6SIGxPY0+EDM0
MUhaICKzaZ/OE4WVchT5dpa6//FrXPletshPPKn2vsclu+aza5TpnITgJgC/t/TRjiDsWj6DXPHY
rSXRzKxslu6ARxGFTv15Z1ITOaZlIG/1kv+GLh6HC3ViqnGyPSdedyv75a0GVWVrLCOgTMzTGEv3
b4hRDwNZk8X2RmjfnivxF8vC2Hhe2YKESIRa/1lvUZUWf0uiIGHQqpYcVhoslFiNfK+6yD2a8J3J
bBb1r8XLDm5aPntJ+l/u8RCggE8be8goJ2BD8P5qxnadxRCSifDUyLZxAjMpU2B3Y3igYdUjoFHw
68sPPXg5Xhn4bXRYHrAdWaa9wbX/ZGonf1o0bfse9RnlBqOoiYJjT4TsmHNLkDTc5lfF2vszs8k1
H5oZFVi1ep8Gg7gg33B1lqU61LSZrzGAoX8pTAFgwkCfkJMDrh+FXd/lPAdHXGmbBBYl9GVq5b6X
/j/J4PeFESCOHBDWDzxyILSKjB8CX+O9nDgjkGhdaIF59WeDk+AzQ7owPzNosRWdso61b79bwVTU
dFqK9vdEPIf+LiSpZF+k0n4hWf7CiINz7ldcQmT7N78xxI2MIG4mxjI7tVYOtD6JXhJcyh3Dlrbc
kaQfWAJRThDCgpzfWzVY37FHCNj26UeprLbujbI437RQnc1jFXTeTnR1eS+DbNo5NJseAA1FsJ/5
r6tN7zgaTjYhpwsmZ/PhCNl2e62T8TXXhX1bsoiPq5NmR5qRxZmzIA6JZ1MQB165+uocbrGO2Hce
DTIJXlsM+jFK0fwZutj9zTlmOOfxbBwabWWXIBkGD73DcA9Atqy/iPjJP3O2CLwjkhdzXz3JqXga
XX2vMZKo0gdUxsciLR5LpfI9ex7r1gqlp20weg4sXoPxasaqTiU3Xv6PW4GdZkkaV4Fhjrr9l6bg
gOyOxzpCLC886vK4hBVyzmapKiCxo/Xo2ok/hO8s6+3Fp5X17X7ktpJtTZOte+HKaD9OFTNiLHjA
5ghYNsT5PCUtLFDUq3qZYRlhSB+ryYojKh2DY5wMnuZ0wOp2fPR2a0xoMFZ0bdvKVsds4HfxugAu
AsuZe9yMXYDTDPYwmqlhbezYHiWhEkkcdxeazEEAjzxYfURsdxE8F9oRfplglAxVXNMMZTXYs/4m
uJZ3AAmMfTf8KP5L5FKcVDFKA2+Hx11lsg8SjjTh7j4psgu0qmDPJ7B4nkvxo2n9hZEFCzkRYAxp
FXSbkW9bNlKenj3Nojr4ieJfICiT0RnBhh/QkP7LmhhBfLCK8dAL42iLsqC+V7043C1IwlNpQNBh
sCFuEjIvoMKwBCxMEMsz7IPTtPxQaE69glqns8tmEOpoM4GiwtjcE9kDpDFVJLw97U1PC31dtKBW
RAi4SH6EElFMHT+AlFV59TGusQ/ITTvB8iaGPvHCrpP9l27MsmCroZzTXTQRgt3SiONLRzhC6Q9g
SoRt3FqZV8mK9jnIciN4ZY3NC6XVgmOtwKeE7EXb/1mUgV88N470ZiK6tNMECz6THubeJk9c56mN
5oHlNULf+yxIl+hAwr3q0IBKvW4O4tLn04B+Mtn9kL5yAZycECwmcnbV+uWuN6bsUyR2vne4RXhf
3MdHdTJ0M2Z71+yZIoWnRULN46l9see0fak78FTQjyP5Bf9els8JAqb72gsXXwnIQ528aF4GdRhE
QVPdgW0Lrn3sSKvmrCl/TnstMkOsIlpy7VOmHJsxzZxXfE2qLY4Z+/0GEgobhFvuIfE+jSgsI9Mw
JI0wZjMQ3SzFlZ6ow5h1Zfic8Scx6xExg4FfnCoEjFPpyhzFg1Qk8d5aQ9FK2WT2G1dTyS64g21k
s0zdZfZsq3idQLcYhyGVoxltLN3W6CGktNjJWv50Jet0Fxd40R8qqva+qES83MldZl3YRX08v3NU
o8CPzp5Wf323Fy8c+kp5KFw/otqoEJD6UvQ3ozBzi6X3fPQ+6TXXzd1pLLEcsANIt2wWC21wOyew
VpoNYpOCfJiD/oyMiDJYaru88WpWwJqtMbnFxNdvQKrmumVy9iKwG7BuXjsnqorij+tmzJoTYxM7
XhHsvkaZpW4pRmJxjcHVkqQhGHZasq50b1YNjveJrYTqweUvF0cuQCOP3XyiNxxZYEY3ScLffZP7
cKsgxyjYjyOvixk5gbdlEJQF31bXZmZAybqxdjx10k+Ohw6TimZTvs9drtpfAO5kxm+QeDxYAn3o
ogzjvWV8NjqzIWZapzIZ4umK0T4L9n65bm2B6ye/6rKr5W6MFBUWzQ/+WqbCHc9kzqoekpzjH4mA
9fYH9V42TV2mQw8eZ+O/GQsdH5ghrfibTm56HcXACVXgoYbAW/IzDJvhXoxWdTTXMkltska1MRok
dgQNb432A8n5QFHLGaKsZBx91ZxYxxeP9DHPMNalndJwmXKp+2q97paKDpPXR+n430Thud5VIpHt
ngDONHwXhg7i74yV8/Fs2qOdX4tBqpP2UExZEuqKtYs+dmSSjTg6NySOzAfR7OlBIREYYNdr9rG9
cgFqzxBOwu3nRnjJJv6W8riYnJT41yJclV4rOnDZzSxt9hvj2c7ODpHxBjpN4uKScVfWBQIiGw7H
yswI+lptnJOSceJHrAOWCUTR0bdXZcFK5JDNV4MQ94DhLNJfxlKhtLsV68j31okMArAOEC2PtW/5
lE2L/0spssMbY2I0PkKC/2ibRuyqKTIfft1UJ5F6w5/YDjwJ38QWFuFKemGXYIEym6bwbaHezbpS
LLqieKAXZ3V6QBRjnm/UsZkcbIeCAw926gY8cVh2GbqIzDZ55vrL8WLlcFLINKW/Ca/+1MTm+JeB
KPW55CiaCZW3Qk0h5HD00C6Ge7PGLqyoOUV9axPpKvqFRLjZmvU5A8sBYDWPFWIbQy/lhO0CUxpk
EFV5Z7GXb0uJYfxgfSLu99lUZ2vMI0nZ8Gin1M8O3Wi6Tx1X8eXhWMTgcghHstrQuxH0/tnlYdpI
N+1zMrPFQI6M0b6NpQyWf6oKESjUeLVosGj7w6U3BuUiaMbSv5lQ+SPAEqn9u+YyA2kRnp11SFjW
Ordo2hMZU9t4B6oGi4CxDuXDe115ysm2s7Crucb1NhDZs58T0m+RkDIGtYssJlZgRvU6bm1VcPAc
mMHEFHh1T0PXvuUtfAWxBnw/GtU5wX+acrC60zet4ckLTdnFwNwkCnOz5t5EzqxNWYizz5brvo5I
TW47Bb3qmo7K1mwqOFVyanxOCEeFzx+SWBzenS4FjNbENZfXNWhzki7EBhK7AH4YspJ/Of73Idtv
hIpi4JrPgY11eWksonuPwVsThsNc23BJO6xNsn0sAd2UVfh0rlMa4KxlMTXFhsBU2k5N+04HpJeL
qj1paw0GmmuSZp81QfIfCxmWf0Ou9MobcUuXFGhg+S1lYAvlHSkyE5IyVzby6pGJOVh7B89T3p0g
TnBWsCt2zgJrdcchNZ+v08AL9tmsO1QvgkbtRZZj/UG/Y+KoVBn9r8K02zBPy8b65NxWnlJOJzjP
IvaAvhDW7t8bquUJxovj7cwOR/JgxxEULi/xT1nZRT8SVD8aumouYLKjM6PN41WmVgkph7+By6Jx
73TEOwdqHxn+HqRQQZyg5yKG2cV/AMVzkgJegNTE47k6JnvC9P20cxMBGJAMlUt8zHExYGkrJmFs
URS+VGWQrIsXg1r8i+faMLhGRXdl4LNA+a0Wqjj00AcwiSppvvvVCm4GgoW0aC9pGea4lOU2aGdw
+TQuuccVPFW2mW5lwVpd52wTzs4fqZLBnX9NfD2Su2qNmc7JXWJu2RtbOUNy4ODdEyJmdEPcO3K6
J8PHmKVoPpE5BHlK1i1uhYll4cwfjuV6H3airZdc5djm47pI8OR3Tjc8mWydVE8DEkz0t8Th48lh
S56n8OgYtjpyxURxRGtipSmWaWGku4AaZVzwmuDzezTG1OGVQyjlLZ5KeZVyGI1sw3iNUTzNJnce
6FQJYPiJ536z6UtDfnIytYwX08Qm/TQhih6IOhUfikLd+JdQLuQz3udO8ikHjicHcuzN+KiyOWH+
ZZJkeby5mXddwxgIq7fSpaMj6xcHUO1Ms5q7685jQYdfW0294rKUmSb/tTJbfymjy0Iuxc2Dz0Sk
rzT17De2R1ggN7k0nFLcVYmnLeJPalPDvCMhF/DV4lceXSI4kjQ5mzYEA6IYRhoNuXX6qXJxmWyR
eDehuSCdwTCWYtmAU5nJQ7VxugIkHLr/7wgbMXFtBz1+jgIKsGZS/niWzx9rE4IM8bNGh8wXR+hj
NNvBCfT9gMXP1yQ0Z9XGF2fiPr3NydmX96z1YD8gZXH2LcbWA3c42Nh4tpnD+ail1xskvISQdOp8
mw6u7MnkQr8MvJAdB2/6CsCT3gyL3569QzkeP1Q1GE61Y/mq/4SVzWZ423AQcehU9Jd4aOUZgSDJ
tiQhVrHAc/nAuZnb0Ui0YE76G8t37fQkXM8KTlWWynxrG7wxNmiwxBET6Y0h9a7ligS8fMa9ZXYH
Nbce0ks3MwakFqas6KaNW8J77rUCmAfnTyRVtsvZDV0o8Ea98UHaMzr5spM8DMFWOY/artrpJaXv
WWfbAjoRPbG8jX2xtwar6V7KZB6xLiChUiIQRFD5ELQaDImjT+ix+kogy2YyeYYtYghxlfBfgh1R
ZQGhIqt766sFLe/tVMepeZvBJpmJq1hpUICgktV4toLVo6oTWzTtroYuEnCNlqOY1S4b+UzifrE7
XbDCzdeB+9eeUmC8iyclvjNa908+n9Ijw9xyYNhvqaeHa5jowe0YAUIfaKAAFC4yl3p9hyDvOcHU
7cQMV67oWjK1pKrHb0yiJPnrN+wNP9GSLiie2qwD7m2EzIgUZtbnw0viKsx0Z/Cr4gD7xxIPNHLo
9aN0qkPSRgaaQBuVVOOYsGs0ZfmjZ9IuDbM6qy8ECIpQt6Y8xhOx011Zoz+pScCcklUiV+ZkzI95
6Z4YIuYsHYux70OCdc4eKX0kc4UT2MLFyVT5Nkx+nl9z0x9rAu6L+RMkrfWDUAPRtzacwOJ/Dnzw
q+ULI3ZLB8gmngZw4ZvUK7GWh8J9p8np7qhMKHBilXExKTxzqEMbrI1dU/hWBROuKCCBRCAXyPHY
VfRnmfox1FA6lAuOLF4gdw6VYZ/b2DXXniL+tqKO9u4VRuP9MfukeyIQvgBdauoD8QTWT7CRMofc
z6z2UMYmzP5aodtAC3QTfh6ZrUIQgx23mqYf9qIloo5q6Y8PTnBZ/Q67jdQBb1kt6Q4OnGoaMfMW
aLXv+dvKJbs51xO5coj/8bZmPZMMc2PM+QvD0Yt/0Iqj2qkf3Egc/Tq2mrdibRYhvYOQ+TPpeYIJ
WEGaytbkdNOcFxBl1MGlaSvuBEucvpAK79wXAFojfTBX+1zGg8SAVcOgdTOOZ7iKScc6X8Wx5w12
HPeone2tIMw6MEQovFThtS68HXuuNU2WPPsDI4QbpckS5kSs85renIkFxVQIk5R92Mhx+OcWqw+e
Ic+cO+nDueFKyuyVPbTvdRoHh1RYTruPbSvxCXIJ962c+uB1UPnwZnVB8m8CqmB+CeAMK+rdt36I
HY6kzHOhnzm0JyBJkolAQi7akRd5At6n40/pgxrh1Bji5M1Qs/EbkWh+BHHmRgxN+PBtwfZB/rpG
8OReIi7r/1ozQCziWeC9gcNmDanIRzXfC8DoT00w8C8PNMFhcdXVZRy6TevabKG27D8pL6m7sLQo
hm5dq5gvRoa9yAqppd+mpEv+BCSwrD0Z96R89huTQkkU0MoK0Y55qpkT54iY9PEbeEpDnGfXVxPn
ngIwN1wrUVegvnMGUnA+8OpMFQRPdF2ahmHXltGg0kMqu5REcAumVZnZpHWSuFao2O242A0GNAA3
Nrbx8njvhcQBo+mZUlDwSROkeMeSHnXY4V6fZOnB+AcI9FhsrJczV1KvPMc4n9+J2ekP39T+E40G
Y0bC8Ge2sG0goUFsjcMXq5bt2FyWFk2oJkTFu+qWapw/1oKNRv9m5IaACiGeBcsMzGBE5TIwCY+B
uV0QyHisQzj3CcS4tdFeJtZz6y3GPFZQovoRX5ChKuZ8he910IbJ5003bQX6rttB3uy0Ll89WIbR
3Zhy9mntSE+sJjdyCKxdZTU9576oCerQhnqZgNpv02OqGvGRuGzVnTDpZf/Wc3qhdF7YibUL2JCR
XKUb6LkbepAjiBkDVL/FtOAx6tz0WyRW+y7cDsBNps2/RVYEZ2Iw7X9Dag7XLPXdS1PEcXGwA81A
UkA5ArluLNOfcu5XbKuzxJrBHcO7yQhz69YnURJwN+RIfJmF2dlXMs99e3Q0/8YktiAbBUlFSaue
/LSFhmx7zperB+NEyb4fP+ikBSayOxdSIO4dreN/tc/L/166JVovrsRSBz/C7d3sqRhVhsJkg/di
SIBXCkG7yJl4v1i8+3cV88HWJgA8dtR6SfUT1w7S1PTjuSJMWQbCkCHTZmE4eOGkefK8jEzsODcB
O+ezjh8dRTMVqtnKQYkviePcCbsYikgqR/7zxGQG/4w5oywTOf5407weXmy5zHfmg73mmb2h4ndV
xUiqYxB7EB/SJqWAtv7uANSSVKpoMu966i/Gw7UBXlRHK2Y4BLT73AXNi+EGYJCNTADO22ieOXa9
zgJn4OdFEoD0kJGoSaXKkVvCBuN0NKB3NGKC7cXf9xxBOmW+QTSq1L8MHMHE2YqhoR6GHJVO8RGt
GVy07Syr8+sycno1W54+RBgR5JCR5uQjBirX0C6vl26Hr04HHCllku8uk2gQwYmO/M/ZmS23jWTr
+lU6+vogDoBMIIEdu88FSZEUJFm2Bsv2DcJluzDPM57+fKh9Y0IMMry7K6o7uqo6CSBz5Rr+Ib6X
bqPaCL1ARGfKDVeWW99bjJzebH9EyqNFIyKlU1IEFPnZhE1qjKYDshGjLOA4IwBPZWlZCW4hLXRM
4y3L6hbZlqkPA/2BMrIFupfC1mSILgqZwJGAOAJUzpGzRjceZixzK3pDt+S7Iy+vKexjZuQwNYJ6
1DDEc6xbYaukQT6ErAQ1WIRP7OeFdlz+Qio3OwSDVR5ERcn9S1nLJukw6LhVrslksi+j7McYCzOm
uDfmXY/Vudrh481uHLqKRmvYYb/21zzAYD2mBeXHh0hTZfFomlpX7WugYcHW6HOZ3mrNqNvQr2Vu
PSRBAmASNz6IJ3j2HEf2P7KYYrD1XxJIfnqAyUbYjCnt7+whQEU3StLqEdlqrnI/KceHgomB7m7q
NqjslxTCpXyGvZClwQbwk3YDtA0YYYmSFYA/d3hjEogWQ+TqwOTpGAVgOUrNfEhJvV8NcpDs0xzn
0bNNx5bajb7xD4w6SO0cGdSfjKaOix3eCs5dzrn+Ct1xRjMZ/u4NBRnNImaZxphsLEqPESX1IrPv
oiLgL6Byj7YgrgsOQp2NVpcfGK9FaJ+Gs6jsz7ahpiPSBBK2bI5JIc08selUjMJvnlS3jSgT7bGh
BgLCYQhrfCyIp0xEGSlk825sVGCDenHFS4QUIIioyM1TL2J2vnUBJnflbshis34ATRtlX/MQ9Ow3
adt9h4khoPet7TftsE0iXfM/hhoEISbrkgwBPmxh2l8KJD2UtgnQHzPfIAExJAPU5Sa3gI/KB3OU
iNowa7C+uzjE+VCScD7G5IdoZB+0meZFRpVD8/5BM/zE/+UW9K3QKiMoI6v7reSL2keOVd3iXJDp
RvUgGpyQP/cWDfB93JmlAQlTV+qGcRTMuaAd5htYCHgPK+ZQyL20clb3zoTyAfIUs3rI8VhRjIEm
Wh/uTUo/h/kNwpYv9LtC8GvMQUlCHCj5MKEERVQBCUIlnRc7QIZuCWiz/YSddxUgjqL5DTlzyRwx
xbZPPKazyLelbwBpJGEMc+e1oUtFpV5mavxJ+xwYK5XnBGqBdmOZ0IbEEmvsfwmXJ9waMqJH4Y5d
85KkYS63Gd2gLxOxmHGoZocZGdg0vjQk1x/Tudc4WWH1ho6OPFal0c33ldVTlkbIve5tZBeCV2no
I82M2Ujsn9QYEvIa4y3zOQ0r523GIiII9qY5I+IxEv2R/VBGgi6W9OOXvCgC/7GDo7/HMgPB9CaZ
nzsD9b3Fo7kPulc5pkZ44/YT2qlYllV5+4lrJwbwnGV58WZWAccTFkz4lRDjfGmmQdFwSWesaPEh
lx8NzXJ1yAhV39NRS2cAE5mUnybqA/22xRrjW+F0TvQGwAgFs9GqExykHV889YVvwhOqEkqicJBf
TIzqPXjIcGrJV63gpUWvy/mEOSnVFifH/T71Y39whQFJeSyzu9pYIPc0SdM3EtjpSPsXFqUj7PYG
s2akEhH2b1ECAzYwPWTWVL9BlIjG58RJh6neFL3J37l0SGk6ktr+aJllL8h9G9crNGpQTupKiHV5
VqubmYoZwktALbidW1dEv3wEJ+/HCadGz4jdglld0trlwexmElBU+cpDGHUxQ5m6Qt/FJGmFRsvU
Cx/f0ZbbfGicD9hDk3LDAGGymxSZ85WRc/mpk2aPwoaV9U1/w+vX9PvcVUP91UDfR3sdIIlr2xnG
17YkSMtbQxk1+l+F0nr8GEQf/lTkp+lt3aMXYeKHoe5pZvf1UUBQ7neIzGVgo9wmKR8d1xlgw1Fp
adbf9J8siN0aSgvlUwpmurgxlIKPiCwmCtnQiwfGq5aWBh+FhrqbHo14Pdxoc1M5T0FcQyklh/G3
jDgR/kC6C9mqCM6cdsPvU+VDOegF+GOHyIyfAuqEhU9Zv/Nny/kxM1LCqplT8BoguwHOIkF3GT6F
hnEmWaGZbps5G9wdNZEp/nJzCLxbtJOZEqP7o08kw2DzmTWhYIC4EExA2gWMyJ5Fq2FTUTEFRffR
Zkw5mNmNhUxXx0xJUQcgxgXmxAwXjVqlt1BR6OwG+0FA0u4RMBVbwTTuBYy8nuxjspNlQq5Pzvcc
wVlkrUKzyvcMpX0IrFjBeuNQ5K9ZW9cMPOJuCkBWLrKdVLcg+vYhCSoM3w5RFST1gvRbRwQbH53E
NZM7I+6ittnrU6m0txLZLfW17Fx0GduAe8dDdQt0XmXw32ni0T59QeEgJTEmeX40x05P5o0UwLh+
6bod894ILC6CxOiyzUfg/K2DEAuf+EuJAPb8BlvADlDSibOwey5wDXxmdjsGWCg4wd8IbHfJp6py
JPLeIBUOqcY7JCtW4J0w87Tcb/g9GXgQiGj6PrX4G4dpwJQVWqjYOFMABlvpASUEA4pFNykI4oey
C4pfqe+4NAAMiz9DN7D3ttPTa1rG35MHvNuq3+po9H8xwnOK7wMXBaaR4LpJjzS/rl9ypBlQjqcH
+ORbFa2BBIEg7g/Tmb8nWlhCiiOxg9iHJzmeNSVBx+qApT7Yoz4c01kv7+pw8NsXwD6jeFpEAupD
a7ZIFuzKrppwE+l84ogMYcw/Y1eUhc+MmEzW1BM4p0LDreaAWYX9C2ciCtHYaUNGS3G3r1xHPVay
T25NlVQ3lRHrfylofXDpQeYDR8PXprq3ZxOfKtpiALRmjuQenoKuA6KK5oNR5BRBHWfDGYVGe0f6
tFRoOCGooVvzp1oDZrWTmTV8yYNsdA8JxpUT2k2+i2eCiOlGbJFkz7EiJHggz4CKv2+O85ecIRhA
USOf4wkaBHf7lpmUvYhfkmFsetNyyhcGdM58G0AATSh6JgfJNeJidQytvmZ0NJUPjCPzGkqOlYsf
XWiXr47WGRLhnmmwZoA3Gv9gm0/9Rzuvu3tAPOqIY44GdycxAVzkA1IEk6vcpeWfI/Hq5v38Jtoy
QsRKH4c3HT60RYcJeqjeZ2zhiPcqjyRLAaaEufvMgIl3nGlOrBHIXAt6J75cFpzcLDaK58AtMwz3
CHFAJbuC/NpHG8UDgUp3MUAhO70h3ZrBYbiyFNsEFG5+KDqmoAEYZIk+OvjCY2aPVsK572vrK+jK
Im7pNsQVfYF5BjgpjhK6ASvEkx46n0DARg9zk6UFwgZOr33sZ2fA0Kxybf1xrIxW94hlkAipwupv
Nd43HxNdK/3Pquw0a5GcMOvb0DfNfQURw8Nid/og5cRMVovsh4nSqvnS28xgt3TizJ90WYroFTeG
+bXSFFkbtaDaFg6v9RPuiNFrwxRnCw62tH4ye5hLD+9M9y7r8NXZonnqMoeKMSKCSoyzwR2S+8lH
7gWoSZQEQruJVOUyvY4zeI37JlMzFJYh4oiOXoVkHiLAks4vznd4ouIkbdiYOyCF6g7x1kjJHkyA
Lj0MymPS6raKdwHnk1Q3szr1HA9UlrummweqezFpH0tn0uAZZ0tD+34GTh4chhimDjZKrtV/M5Bd
TF6mZkwCJOj0hraENbjQZCBa0U0O0Joa91qP16a+FdgZZNqmkyVzmMrBCwQx+9L0p/4JMkAwV38r
ve56aIt9OUGjhBbVjvQtC3Br+bTrqzBv9Wf0cmP8v32N0X7zEgmk8j63TtGPDwB1tDL46ZJsx/6e
+RkHDMz3CFz+4HTgjXFYy6D0fqDWm7HhkEp3gxQhC4QgjviJQH2wJqrPD/T0nXnXFWbxLaqNoj/E
UqsYIBmVkN0h5iLroOuNEITyrcqAcIoj46Iw/Br2koh1nPAOncq9kYOPs9q///2v//v//vvH+F/B
r+JjkU5YGf0L+auPgEDa5j//Nox//4uwvvzPtz//82/KEFQqLYWiC1mba9Hh4q//+P4U4fHG3/1/
RBJkLeyr8rtvt1W1o/IZDqmeGm+2ST0B2w+eNsR5TLkb3Z2oXmqHyf2YMNeKgCdd/jXq9MeYiiY3
XhEunE7bXSaopz+G6d1kD9z7XxMDuMfOkKX7xYDT0t6YfTZlB4xUoANXSUhK8YcrQ8q3LFNXwhao
9gt5urIpmQFpoTa8kSsmhzqbsGWxAccpZQf3kCN/GD4CV5fXNNzTxxUIzgnHkPTM0YBTmLufLgps
ilaSAu+NAcjQPDiisxGObKWVbZjHMnraDBwbQnPZWMZHy4R3ihC+5abczkLRFiqZpu5wfS30o02b
NqaJVXckBRhsLvhEDbvrZIzL/nkwOt/xgozC5v7yQ6w+mdBdgaSwY7nSlCCtXOf0GUxe0GwFvf40
KaMHnlSO31DP628aU0eqS5DUfJlMM7i9vOry//rbrhWGqRsYrNDFZKNYhlx29W+7tpibJLR8u3hG
6hETizJ3svs+gVkIjXhut7SDFfNlHGdvQwd3jivb1DqzupBKsltN/kM3T1fvwMrWTaMXz34xtE9J
JqznoFlguugjXllq2fHrBxWOZQqAebYr5bKFfnvQxhQaAwFZPDctlWUO8GMLmajed4k77mulO6+X
X+z6cxqmZEOCN3Qs9qWprz6nhWBPNUJ/eMJ1Et5C6C5jFvoYCMtF+ZGGP3Mjm/T48qrvXyirWjTw
pWGShFv66VPS4+BBGb49FQkp+mbW7L/Chg42UzNt/vHHa7FN6Yw5loHu6TrGsDcrnRab/8ToXLyS
KKJbAh0tWrpRsOkuL3bmdUohDeWYhmTQqlY7RUICt2ldL8ZAC50f9brv08LGQQrIhL9GsY6tZBoZ
083ldY33+0aysGPzFYmjrlh+2G/7xtIAj5pu6j+BvvJKTdTpvhZo8Qb0WrDYbpCoj4a5/p7Zxptc
PHq2SdPiM+CjWFETbW2IDwP1nIv+y0ckS15ct5dXDvGZ32hTcNKFtmk66vrqN1ZhGQwN4hVPk8SZ
ZBNmNm05+NLyLm/wfYzSonq7/FrWAZfdrUziFPuMV0IIOX0rIdXy7ISafDI52wAD4Q+0NAXAR9so
OAtUpI7S1pjeQz9p9xEGudvLP+DMRideGvwOuluGLVYbPekNaCJdoJ7sbjRvU9nQSSpTHzBu311Z
an2zEyPlAgkizgJoQy5DnD5sEI9+52Sl/YSgnbsr4dXugd9TEzLOP+RxeVeS+W3gv4qdYfiobBQF
4IB6zo6Xn/l9rLZcw7X4MTpPrlurW67FzAUc/2g9aYNronc7OsZtmaZfYNOT6RdIsfapPu3gyEZX
Vn7/ubmWHBZ1HK50XsPpG3DnoXatUsonIB9MQDVrVLuR/tPemRPrnqHUYwrWaO939gIOccq7yw/+
/mNbXE9cjYZBSgHa4nR5bigHzkBjPJkxmawRD8WI6FM470TU9H9dXuv9WbKV0jGqkybHnlHb6VoY
TuO70Tj+kw6cca837lLQhdYBiHS7zfUxPlxez3j3VRXYSqEIMjCSdaSkThfMQFz0jp4x5Qs0o7zD
3DAWx56JJ63hyLfqvd0O+m2GzQ0iUlOAzZ2abXE7YWo3f2yQnPyrAGwvNrlsxL01J8OXyOIWR9Ko
hnhelmH8wQ0t9/Hyz169JtsG1M6BULbOn4XhrvZi30wdqrFGfmfO+XxENKw+Flpm7JjIpU9BqF87
hO/XE7pp813Q7nVp267W08Ed4YmeVIwoXWxq8wH2OkqiPmL/TC2QGHf2lx/wnxD2W8LAEwJa0h2F
pJdDCHBXQbUHNFGAYqruGCa3r67UsoOUZr61Q328jcQsvmiDTDCDG8GElFmbHGbG1zudIubGMs3x
ys2+jkL/83sUaQO7EnFDd3UGjRRRlc5EUwnQTJ6FGHvW4ucQl374t18yh7utw3ER+tHT+JCDmkFp
GHnUZ4lLkeMJLE9fr7ygVcHzzw8Ch+QIQUxktLI6lczrDDCTLZ8kyNJ+iyo0SAWJWRM71Ir1Rzwk
QRLTnUXRCLvGSeytTtP/TkszCnd9Jhk3Xv5FZ/aIoVzXtRzddJbtcnqSXF0byPzHFkSAne7d2Jie
EZiaDjQfxC/doGt0eb3VyV1eAJeC4do2cGdTN1d7MunwwOnoddxVyEajHYyU0/BgJjYT7koAzD86
VW2PH2ra2y9YbPb1lS1qLqFhtUVJZrn6ef8GidgqeW+6FNuYJmzuwjGdblt86lAH1cfPblR/IOOX
aGmFj4t57c9sGdhQAwsup4qeuY176hG/JBTGGe6MGwUQCmVgw/k76FFZCuwh3vihHT1PQqljJFLg
IBltRnCz3y+/xPVHc6ib+WAoQkruGPqrpx+tkQgaUrqntyU/Hcsb20LBRkWP3IFqa+BZ8HR5vdVd
YjuOLV0LfrRuMhF3jdWxDs06VAiCa7eO4/Y6TE860CPDxiqA8LZJs4kb/Mq+XP4vf/9MjkNJyr0t
eE5DN+zVybUhKNDwd1pPtnp5VLS98f2YEC1qZbO1rWq8QXCxuLI5Vlc2z+koi2LAsE1rkXNcbU4s
86YMzCemBI5yGB9mUNSsRztlZnKs9LKe9qh+adrt2Bhly9QecMM27hj/XHl48f6HuDq6IyYXquWQ
Oqw+cK6D76khfnnY++jDPcO2sH3KwJRnXN9213yRnWHD7e3o+u1EgFJPhthaO04vqo+s5r5l6qp/
pr1r0SVBSliPvg5iscwB0Yvs5ocYpF/yVCHL4e90hmvuj0aivnljgNsn8IRdrT+VKLeGlLEVeDlU
LVCyBxvdhqRp5RThFh0NpaHfNugD4e6TyZHB6RQX2lKIRnrkDV3W9Zg4RkDst5CltOBFDKgzv8YA
7NOP5NdoEo7DOHbmBhMJtLkv79l3Z4QC3bWEQK+Gms60l1f8Ww1igtnDEwGckt3kTEgTf7A3jBiR
xDHn8ieNFefKR1s2x+mOZUFOiMEfDl9uCTy/LZg08LfxI8s8fRjbTwjmls8YowZXVnl3pXHEWIba
2uRQcNOunqtEwiUGdJ55ADbwcqZzeFtLgVuL7AWWz6V5q2UILWICHsJ9wrMkLbNmq8IpuZJgriM5
P4S60gIjY9CCceUqKIyJQPQSiwAvcOXwKqs02ud4U3s5bnw9KvOLDmRUlB4lb3XlJZw5HiatKZt2
gaK4WL9qA3W+oowMfEOgF27tPI8eM7SMboZlF44QO27B/CjMIjEhTmnJfLy8tc58aYoawb4irZfi
nyvmty8dZo05TxloyiA3gL2CCc1+alEW/fkONgG26VyT4Hh1e5Ur9EPRKdzI+dIz9ETkTUf7QTj+
ZO2DeAjegPPjAHD5yc4cGr6oQiuRnAnxmNXmiptwLMMsDL1GYosj++YOBiGw+g50mWXiiXF5uXOb
GQ1mQwcFzh9s59MzU+vJ1DISC73BTrlGx6QmvvkEj3FM9kg9YJWSluhsTHF5H/iMCCanNR71uvpx
+Ye8ywrYzLTI6Tspe2kDr9OSXo4gCOog85BRNfFXH9XoeJB1xuSLxLB03lT4VolvYwNyb0sFZUY7
u6BjvJkdSwt+JmrUy0e/M5FcRa6lnm1tw3jDErvacANTbApyydiLo3koP8zAkvrHylDQ/V0doaNm
m/mdK45FLmtQOMBqEei8/IDvbnAuU0GrndSTVFjIVemPUiQm0ibdGAfE+q9FMfbQ9j0Sr4CHMAC8
vNi6/8M9ytvkDwscMZ2VdeEBsiF3Ii4JlPNSke9DtIV+wPNEKjtxJvtIUFOUpJhwznsT7EC1uHP1
LyWWPOk9/2j+bAKI8bfKaaIHXLONco+Rr/kjJoc1rmzBMzuemoy+u+KE2bQBVztwKnSIvU3koYc5
C8Da+NXKQDWv1mw6xUPLZOPvy2/nTNy0eSu8FkpAYa73/GjHJv12LfGGye13eAtZwGJV5MWEsX0p
zOa+EQFeh2UQv15e+d0mwBRcoKVK2OaCYvJy+qxNauDMVEXsQxurWag8ZpCB/uyiuwyo98Plxc4E
SRJ8i+ILmp+gvXq6mLBgBBhlhZWecMbbFpLl1piS/8UlRJxifKSkaVNYrbL5AZeHPoL17DVzQksT
lDMAUt3QMPJEWAk1hQ7XoQkwnJ9mN5cf8Nx3JDXTbZ14uXSsTx9wBpzjtrKIPRyFUnp4ZnFo0R3e
hQ7LZw3MVThSchuY83C4vPL73Ji5wxKn2bDcD8bqMANkF0PnJonXOrJQj6FGD+gGZ5Tw2QxMJrsj
do34WxSj/+dbd8mllvueKh/yzukj16UUU635sVfi8XKTDKW2mYC0349jbP8a8aHDDiMoILbQcC2v
3PnvNu/SLadDrzMtpKsmls/x26ULfjyInG42PRsm3bbg7/o0mz56gLGeXSmv3r1fKhxGkgazQB6S
I3q6lAWwI6dJZHp4OpvQ8DB2UuDON4HdjDcT+nvMffXsTwMRL3VZlVsIkD956+midQpmf9KF8lIE
PO4os5Cywhhok89tdGgZgFx5n+/vXq4ECh3boYmm21wNpwuaKsNAJ8ksrjz4A9AjcRCP478rGy8C
LEymTR5lPH2Zo+AeQveA7mjuixHhmj/czcvVZCh6D0wK2FarTSXtOJF+4EuvaSv30LTAO9GmyHey
VmIDXFd/ySGpXXn6d4d3WZR7ajk/LOmu3nbko4s56r7w0ia2QxC83QxiZiBf37ik7h4qh0hSKytT
xxr86p9mdqzOvJJMwyT9IRafvnqpGzXRPbaQXWIa/1YrHASQACmKDwCzEoQyggbCwZ+/ZoZANjGS
SR79udM1Zw0fxyzoSeawDoOVUsU3vla4jw6OJ4dg0XsDFZvFV3b1mVPrLpkk4y5pGnzd1aoGU44h
aKU36ZnQkaRqGtSdAp+OrBECpr38jMtWOSnBlveKJiRHiMuc6+d0tSxVXaxpufRkSWRoQ5Vvmdwb
+yicvgsUDb3Ly517OOoA0kUSDy701c7toLNFKEAJVCOmbNuaEWZ5OqCWHImCKyXHuf269FaFSbpM
prxKzCujGmbJlMVLO6widNG5Rw3J7n2ucnHbgnt/bSPD2NG+RB3x8lMaZx/TITpRc1FwrgcZNfoH
iMiGridQX88cIM5zWWyRxxnrTQW3xL9xI7BoN/ht6BjsYuArsYoI3Mml/9UKG6F+H9r+hn82RigT
rb1J3885whOvQCx88wom4NwmUIgpEN3osRLGTzeB3/p+UEcwgmcHJGIPAhS5DJUd85iSZgoT7cr7
eZfosOkW+AQbjrLJVasaZgaJX1ZTgMJ41rY/MXWsD7BSsw+Xv8K5j+DYuuHYYBXZCautLVtnrHS9
ll5bVO0zLkvZXdsi8RQ1s7wSG98vRffCEDQpSeFJcFYPhD2BpSFNoUhQe33rh61501USweeoF1cC
4bJtTw/s0ijRoR47hv0e+JIEVlNDCVTg9x0wVwFayMqM2s+gxPu9TwZ+A5ze302ihCSjo8xy+aW+
v+hZXjEgB3sENPmfnf9bTiFQXEJ4Ine9KXTm+7SUD0mJ2i0tNh87erCHZoiMwOU1359k1gRepNij
ZMbOKm1EkRFTwGkRraBV96TPI1pmahCYNKr8g1XgtdwMPSzsQvtxeeH3+3TJndg5y0RyARudnovG
GcqqAhLk2XFmy4dSNqiko5lcJZ8vL3Ru/yzV/FJU0UZY4yl6zeqrSRAvQkQiPPy7y/vIDl9rnVd7
eaVz24fXKJeuLR9wXWcmYatHkxk4XhnWGjA2u8WSMqrjO2MY0I1L8qr/lKQq+zp0evzL4m78dPkH
nHunSxJBg8Y2KQJWNwC1a6lp2WR7yEfNjz4agbgZUe//eYyhXiM9dDgpTGvWiKM+VlJTCCd4VhjH
PfKmbeUcEtqLfxxlWIf7E0weTWeGJKd7hPbt7Mylwt0SrOk3Jef8Dj5RTQ2n/7z85s4cA5JdxzZB
/y3/WjbRb0dPyVAConYtbywn7cbXjWxPj3vc9n2FwzYANHJsrJctRqVXvtm5lUn9CDm2Eny85a//
tjJzngUjTsyBN559RTcp3rl5C9WD+xTd2lhlB7T9uh3AsmvDpzMng94k4y8GkiAw1iejiHpIpWGn
vNDN4WJpTLemNk123eBEh8vv9/0tSLrlwvQk2Og0VFb3RRhr/T/kSw8CMWMsf4qGYyZpqtAnRnBF
wy7w8oJnYimP5TAg4t7l3+vXqqFMVZYx4cUIEFTurdvOchE4iQQ2ikNR7xTaH5eXPPeMiiBjsFXZ
RZY4/ZLUDUOFOJvw3B6h7QAU7Z00ITDoqpAIzSTulXBz7vOBc6BNaVODgqE5XQ9Z7FmfRCU8IU0g
BvwilMhmXEkG589jNVNZil1BR+p9WyNqp7Eq9V54c2G5b0Yf9jvHGosrp/3cSUDvw6IpREhR6xmb
2RgoASLB4pUVEsqVm2mfMQTId0FfgHC3GrPZIsf4LVL+H+I2CSz0IYRyHMB+ErjfKkdDwz7BpY9E
3QD8m2/gwtqfm8J9Mw2A1nKEHFEvZdkfbxeTdBDNzKVIEPYSzH8/+EWrwrJP6IHSsDq0QRLspFv4
Lx3KJLsKgmZ0JTM8sz9NJBHp3Lt8SMBHpwsiUQCLe6DI7NtGYnId9bdmbvq3uBMxarea18vP9w59
sbxV1F4pKFEDBvK3Og96XE9W5HbCQ9mn3VpBjM4NeMNdNAxwE0Zyg00fCVQ3eqkoFfr6oViYPgOz
X/Qdwma48sLPXM8mDQaGRFxeHM/VVx5xW5wKexAevrYNU3MHg/cNmBR4qjbmkMd6cMt9A5nhWAHH
enLsON1ffiVnTiw154JEQTwHVN3yhX775NKfHT/qahM/nME/REzTvbGqm5uwKoIrD3sm/gkD9Coj
Rwfgi7m6OtEQFKiUdqYXZ45+B9MEWdSusz8X8Rz9mlQ8PbSi169E+TNvGOQ4AAAqgiXqroJu61qq
V6MlvVxHzRdZcbebMYdAyGWTVtjKbnp0BT8ELdo3WwTa1Z2SQ9hdefLl3KySeO5TcDwW8zDO8uoz
oz8Zo9xHATRhufg1agb/09yH5vznpwncjEW7dRnTozRz+i2LdECGrzCEZ/iKuUuHqGlRNib0fGh5
ImfS++d7xyX6glThaxKqTtfDpnjAQZbpV60Z2c9Rk7aHibz2oYB/cOXuPLNNl0G/uVT3pJJrZCgS
foFWy1R6Op3bLYqvI+6VLSLKgRkiYH75uc5EJZIPIDhLCQKCfvmcv50JN4nnXpTcmhlo9Re3p6rb
QALEaklg5IDXq+v4V5Y883xsTmosDiF32nqbQouJuc4c04PApd/XhVXS7GuQ8LPROL38dGdOBK1M
i+70/4weVrukiXB282MfrydjwehYyG8MmwBr8B30OXjeoh+/amKw9wPCBpSYk/V0+QeciQMQ5RyG
bZwGIJirIDxFqcojv4RfGQ6zBkdeLNA3lG/Q3jBHA5EikDvJFnaWU105IWdaukRbeE4grymKqGhP
Py1E5qqpijAlDbLUBFfQR21Ot7FgmjHQxsFLcxDpi8Lkw2Aa8bZ38PN25tD5JVtl31x+D2eiAqNU
Slygzmzsf+gnv22zZNR0qmo9uZu1xPjFzsi2ZRpbf57M/77KupPaI0fUIZGf3Fl67O9Md5R4fyAN
3TpZ8VlZ7tMclbXXRfk1MPe5z8zFojhJTLjggpy+apkD5HRhrt8N8MLk3VSj5fDiBpbxzNAy/daO
OlqAykjVeCVpO3OWluEP7RIKeQS3VvdM3GqmjTplfIcORH108sY8xLGBcUUQXbu//xkkrSK74/yT
6ToKjtA6gWkH/prA7uJO1anEUQVUK9Y9UZZhctGVXVveYuHX+fsAr0jMfcccrPexqmAdz/hHQyu6
cp2/D13gJpn+LD17kzC5us5JepLZn7LsLibvr/AJradoq5PzfZpKa3js2vwa1ef9216g2wRL2BoL
nn0VTqBGBZauxfjShmN2yFM9uqmsrNkpU17LVd7vKGG5tGcWMhY4anf1YfFpbbEagtsW21XzPTSi
HDlPjiiyPnkL8Tw0s50+uUgnXj6oZx5xARJyg4PngT6zChq9XXYxZrK+N6JKV3OT1tlDF4V5sS2T
hJH95dXe1xx0ahgHs3cN2LXr1QTEVbxHQNeibut8SNFDu/HLDsMYnL6R0J26rt2a5QJWp93t/7i8
+Pv9wzhvYSTwvIruwio2F9A71IAJpWdFGR2+tJs2tVX2EO1td5MGUXUlhXgfA5fqhkk/LUZug3f0
RpGhYYczj9f6FU1UKzUPAyiWm8tP9f4DcrXaNIaXPBAG0+pUDMpExxcjc28iqf5YNM78QYNI7qVt
7l4rac6txbWm07ah1U1mfxr2VKTSErzT5CE0tAA7MrSokQCHrJxca86eWYrCaYHMc5jAeq3yrxg7
+3ZAVNybOhV9x3Ar/ZjHWrrT5jm+sinPL4WkHpNAcKfrOIctR6mjeNXDwyjGj8iK5EezkPkN2uLX
8M9ntiA8iQVyQhK7DD1PX6DT9Bj2udng9Uh+HZwaCe0sGsB8FKgEzkPbXXm0f6gQpzHcYmy+AHIU
Q3ukH08XhE6sh4Pt9x6mghmOm44V3U7h6D8XsrK+6rVvHIJw6uNNndE6sQPusV2ZmcPRTHGcIZSX
+NHivHt5z74PdhYBh8oFMBI9uHUnLKsxiDNjbK8QPEBaw5yCG9X5iRciKIMax3hAIPQPGV80HSAQ
gl6mUbyE83VC32VyyFPUOT2Biu8XDUTz57EKkc9EEmJvNDjWXX7GM7tqSQ0AEMD1sgk7qzfvjujr
ZFHnNYhFezmiyLf0+OejUo1x+F8sBSEG4AK1NlO606Uioxv7MDVaD7GulHI78G+FFsh9SGF2Zbx2
7qkIM3Jpoyy9xdV+woa7Q/0qbr2xj5qPjma4BxJe44VGh3PlBZ7ZJIpGNI0TaiJlrYeeEUobpV6p
1tOrEdl5rXaPg8JWVYXx8FBXE4JVc/HnJTUNN74WOTQoFyrO01cZuE3tqEyvvWKYgZvs0DzxgaKl
eDdmeFSHKC7jgjaGB0b3CGIVrkj9n6izlM2Vke+ZSEHuxb1sAEqkM7HKB7ouxeu4LsCAo/I7fWrx
PAhv87pCkY4iR0MItZN+uv3jjeQIAtMCamLd9fWsmolGwywbT4lsPEx4b+0jlGCOUkM96fJS555v
ecWUoS7Zpbu6trDmGhPMo8jOF9UdX3d/5nPk34C7m9Ax0Pr95eXeJx4WUy9uR4ZSTNDXaFqz6ykb
Q6v2XE4+kvzQ3CdMM45lXnzCZCg6NotfFxo/zZWzefY5SQMogGkivANeoFiYTxoOvd7YWNEL8h7p
l8G2gh0SDIu2YlnfXH7QM1UgHerl1JD5AglYXzExaUZZtWXvWbCwAKDFCW7lKZZi22lo0ZppamxK
gily0JfM5pGCKQv+Smot+TYaSXN7+de8DxecJahFS78VpNo6XIQTquZo0sz03aoh2OHENn9w+6Sa
DnpjFNf21PuPvJxcVBwWeu2yt04Pbx/W8STTSveMqsDPLE4Qg99hVydeJ4TEX1wb3W2sp+JkV3dJ
eQXx+D5cMRb4Z5pNXOS+XR1YoEbGhL6S7jEjqbaqictvxlBHv4pcQ1rGXfyCrTZ2vv/xCwaKTkJN
awU+1RpnGSPYKq0Ba97AQFlOxq3zmGdms3OCJruyk898SxqcAJdoVZEBriFETmNVobRoTg1FIr7l
apxuUU5BgVBHge/yUy3v6jRrga++cLQk/XOdj3n6IQPuyEVYf/ICENN7xqoW+s25dUxB/x0xvgUY
0GhgYOJyRGqizK+coTNPqoC/8zm5C6gWVpeAgyZvtjBLPVKm4tBQimwGzEk2SMtdS9DOLAV6iGkI
ACloeOuhUqNrgtwzqbwSMPyN4U7pc4ZHEjaodXQlBJ7ZoDSFmAvSnKJkWM/Lato/2EOPPBXyqMD7
R63xwLxnWNgjFf2WlRzku5rjUvzxVca8FWkFg/oScruzvIPfekHgY6MpDHGAFHiEAF8K1KRIrtX/
5+y8duQ2ojT8RASYw21nds+MRmMFSzeEZFnMqZj59PvVeIFVswdNzPrCMmBA1SwWT53wh3netQjm
/VN5YsjeSbYF6wxexjZMUnpJpFqs2WJMqGKLXZxzb6jy41yrXn6ooxRpx9zucEIp6fquBLu3Nhh8
lhy6Sn2HJYaTvmDVQ+rOz3OKZ2pQWz9iNKM3bgcfULerX4XirUEgbm8XHhM1CeAP8iZdTtK0UVoQ
eUF+FrXRPNpzUx3aUc8hYdX5cVCaNQ2B5XrAjWVXT7KqaOq5y6xE69DUtUfX9CctK0Mk6g2sLDG5
jcLuKWnVrCs2ckSlrpygZTyQyzJakGNzKRi0rHHVsiwi+NKGj9lV05+qCbXabW4IG0XsDu3YItQg
wuWWu4sY4O8Hdxz29yPSzbXK4UfskQYUWBNCwhIVLGqseOc81H0MhFqaufVYDJ+EBX7p4M1xrT6P
2Hbah0DxguBQoR2Cf1ZWpeHjUNFj30co1McrufhNg47fRMPGkPBZuFDQJa8/rCi0Q0Cs1eRnVW1t
yjAUl5HJ6taCNgOUIsLtBobr1sVXih5eGh4rfNbeW9LKH8FVK1M4mEpgVK5/hMYNr8SwSfwBmM7e
cVkQR/Hx7DjtPyqOxisp6vKOl8vRWKf0kHx60tTr5SJzwuQo13s/sodRPKe5l8FOiibswA8NxyRx
NijYprg3Y/0WT4w8sUZYOY7ykf68nvgNwMZoTfCRqyD/FtcTsvUxThpm7+OTp/+25yn7kokoexJN
1K887rKHxFI0IDl5oBxocC45qTN2f2ozWB1KeYWD40Td7G0KsJWr4fazptXC/FDmEQSwZc7o5VbB
JH7o/b6vpkeRQetFrwJrmmxUNy4Sd5v7X9MbL1Fqr3DJylKcvuf1S/QS+JmFNne+wdsbPvVpST7e
5cY05lge5nZ2huKmB9gk4l68CbPWVFcmB8tYzUiebIlUBmIzYDh1cYzsKnWQHg8bn0OWYFSQmMWU
HaDXQSZJawf5q0KJO3wocwMj7zVlpRvCmVyeR+eKoj1DoiM36I8rsSu83sGZffZx4wp179QLCvt0
42IClR3Q1BbuxWX2p34uTPTyaKe7beUNWzGrvfutw25Fexpm1zWOma3HyjcFlb3qYPRooO8VFfmC
YwPBLBTbcKRd8E8UiCR71rrEwaCjlESo766HHfNLg385YppxhBTne98wqBKuCY35DJ/JMoUyYy8G
7xsy+4rrT0XU4Qfd4mzTKBlsir4vLp2jtwdDi5WVLPX2gzHA40o4HhFCVvHXO5saOFeP9hT4qgqS
NKH22kb2lH959+OxCpNhk6KO07N4fwLr4FI3u8DHuE5PNmHTScEosx/oGnZW5R5dG3D43hlT3QRL
mod/vXd9ACXwN0gzwM3igXL9lJFTFiMUK8+fnQBuKJFKbLqemdMcpcEPPALDXRpmnYdgl92u8dNv
owWyNpQztO6gEpJOXi+OLF+FvM3s+WOvYRKkWvlDUrv5c6+h+li7rHr/Yd9Yj0YMonyS9wN7Qf7/
Pz4WD6XbPkpGx2/SGmPj0jB6HE8F5LKmUigAmrBeyR7fuFkRzSHhoAyRmIblpWbbAQl4XTh+OLeS
CoLl+VxSfqgTM3KnDgwkLOuoZJABmCaOSZ6nGLbqoEX5Y9p4WbHyOb21BWDLaVDzdUptpestEBl6
AAzp2QJ8KM5KOH5CMrzeB72aPuaVEq9kO28sx4TEhjgGsFVSDq6XG4rEabGAsvxwTJDFaSGGlOFk
77VQGzeTynTh/hu+ze8AutG0oHzXZXdxcR+MJnuJNU147kr8DDZzpeNJCg1e+2GXQfFQ95aN0ddk
9p+RgceayMOzpDjd/w23NwK3AetDWETl4iZw5DaD5MBowGeNWnnqGizb0zjKcGqgSVKEyBxmhLt3
jnPpoTLORf2RP2W5KaPZH0c7Z8hFk2AIz0jqebucmenRK53iALF/Td3iNmlhKVmeyPqEGdjinRoq
fWeMY8IzjuKKfkCJMiz3lgpPc99njfdesCtPRt9SFvAojsg5zvWTaVVaYWikY9DsKI2P4aWyKXI7
/Ya38Vpj4q2vFVAQ7SX6XZxYa/F1VIGBiajW4dtmWfPBSHHxLGz8yioNDXExDOY2GZFHRVMOU3OY
SNjwetHh/vF5Y3u5cSirKRAkDHbxvEGmhGrVe57fdl15GAbrozvNyUMAAuX9sYCMgeSFwM/uLls+
ceZZs4WMjd+zH0c3L9RqIwwMErZFn4ltFubxO0UniTro9nCp0v2liKfavH6Z8Wwi0D8oaKeNmv4I
4sGCma/VJxhl7YquxBsvUzbwaDMxA5cf4+Kc6uGQayFmCv5cNfQJ6rpR/w2qWvvb7lP8UWp402dz
akeMnqdOfZxNJfmKHaC5EpJuQ+ArhYxDDDSL8kaGrD++zKqcWwPacu2PleLSqG3RzRJp+uiWQvga
Ff7x/vl5VXm9LiqgrJGyUEgxKqbKvl6wbHE6xMek8j3sa5AssbNcKc8Ikzv2pxlPCh7YCHJUyqU2
zbH1zFp5GXFFqR+sQU3r30GtTNbZjifFfhlwSMXARjS58cNJOjvEnmcwonhrBl2c+6M+Vd3B04YC
leZYYGa0SXQdM0/cB3H33YyMc9V4M4WhZ3yNPAcHn6Mm6iY6WGbag9eHS6F/U7GN+weNLXwWXbTC
nX02JGH67BZl3m3iQBTK/v4W3UZoZIw5FVwVEC5IL693qDBKnY3g98dNFRy9cX5hYjqeGIzkh2YC
z6uOwbiSe9x+1qTqUsOPnqecQi3WVBQTt2s7RcsVN8ddLPBwVgvLxuOKJuR7Hw+4FGkVxAsqPYbf
i8dLpryIlDzzx3rSv5hYWIS7NnWbcRs4ejceq34EozwL4unKyrflGDN9CDtMKvm2wa9er5x7YS4E
zhm+jQLQCGc9VEGfKCEuLjRD0oNrxphH1j0GrjMxbiVy3r5WKkCoCjR2aJzRBb1eHdZXLbi2Rt/q
cwN5briEdBLGfU9n57HI3PljIYnY9zf7jffqMZJgskbzFcbo4srogEozc8eM2tHHqD71BbTBk6qX
EQrZzfvvQiTWHAP1TTn1Zt51/YRxiAXEpDW9r9aqtbcbTMNJcLzNnBhrfaqbzXwFheloAziUBQy7
rpdyUG6exjJq/QqsJXaaWb3H7G94GkNVOxdJlmKpmq5hSm82U2JP6P0w3QIlxlh/sSh1pTmUceO3
QYj2Pe0w68mpJ69CP60KP99/c/I4XMVJFJbIyEErASjl9S2eMJ4SfDdxZ/G7ZvD2I/Otp3yovE2I
RNl+grm4m1KyR7crpFN3ba7cvrf3kyy8JJJCtuxxD1jcT2kMLArPo9ovDQjryOJ7R7MYMlSnZxF9
QNU4207MnUx+Aa7iOwyJax1vkXeD20nOwf/RzWd+wEleatakXomNsqsJP58NVCjazsL+ADfwTYak
7af7e35zGcq1pHqIwWSYntsiCnaWjsYmSry+NRkgWQucM5NN0aJkeiCiWAczqgNt5Qt9a00w5WQ6
DNUQn16GBROFDWEHtV83VhWdqlyLxs+2UHC1LmkLvTjQ5t87+JF7ajKqJBLJUfFSNTVwslFJO6um
sdeV/9pwqLb2HNqfpw6Nj/tbettQZi2SCw4yuRWZ92JPqyQObCvvhK/whpOO6WxVZOE2E21Dy1YJ
Ju1EQuDle7eqvM8k6pW1j9JYb14UXEyDZNMYddmuxOI3Np3EEsgVqHfZZV38KFRF2hZr69xPMHf7
CiSx/059HykbYHv9kb5U2Lz/NdPEptCUukTyu76OHVUxW45SGrnfZXndMJ0etXgX4dA2fw/M1Pxi
tFhHruSYuvxGr2MIbBfaj5AmDI70sjhR08GILdpk/gywI3c2Mx9OXG0tXAsnRExkm0yPsmqKzoaB
X9FH2y6S4VDj0mY9TbWOmE1rTUP5j4bTjrGtLK0NX90WExx+OpsuiBeHqtfth8jz0JzDB2ywNlGF
bdkn1RlHcapnu2qP90/UG+9OCuKSQ7g2oKPlhCIqjcYpxjoDlVvGp0Kx9FOqiHGvV9bnyo2SlemD
LE0Xe0i7mJJVan1TUC7iYJXnpVbFSeOrzPfO6dg2l8KZ1vqIr5Koi2Wg9wGe4Erjpl722kXkobA1
14OP9Urv+FS4BVIsKhYjh9p1GHIHClh+ezcqOCV8qtFL1c4huRpy0kZWpN/SGbuRZ5yih+AL7Rkv
+pCYeMBNO8srDH2PoWCI319Kpix9W8cKYzbMM23fGkZiOnxQF2X4qc6MvRWnQXsEZR8rJyijdNwK
UdQwAYEc6Ke4MnsNM+jKsTbpnE3OR2RtVRRygsybv7clTrU4YWLt9bNQNDXa54FuVk+Rp8XxPkOw
Y9jGDc5Au8yt5/FLZppIvsS63v/GgyKfnuZCa7tLNkWKgUytEc0a+XlUFMpZeDVyQxtNR1Yj3YDr
sLwnJA8Dl37khBXR/UN2e9Uz+CBXlNrLEKaXgA6wLPwGigC/RUx3PDWVPuLUHUZxtoUy0/x7f7Wb
xBSQMJADcmHU4TgGi8QCBnk4eQyt/dHOnDraoSlu1s/41TvOsZjGOP23rcOk03YuxmXOPh4xWHm5
/xPeeGBg2RA+YSrTWVjGJ2UQGXDkqaa3MBZfDSgVXwXGM1ifYq/y/1hKfklMfGByLG88r8idyY4L
4bfIQmtfZwgTwzclJUP9PaLTZX68v9xtqsjWwk2kpfiqL7joYQ9dnVQAAWwfS7jmMRc4wsFw9TNN
dI8Yr2Yb0IPWSuR9Y03ZOKasJ+5C5loEDTMBo4ozFdawYiq6nd61utjaipl/7sNG2SJO0/0VeVjf
3H/Um5coqWNgHyQlB+uYZTFPWmMzOHZsgGyF+ehgen2OmVZjatmu3es3Ufh1KXQEIdZKbt7iyIok
ChoENOxTEyn1D7PxZrHHazN91hFD8XNj7le+yDcXJOhLoXea8UuYpFFGDX16xT7Z5vwzQO36ccCy
a6e5869cV+PP93fyNv1FQpCADyOEdwgUQF4Lf/RFcKeZ8Zh0zFOpKulHrbPUb2ZHMrFP0sKOkE8u
SsySk6ENfF1xWm2jBohG7fCf1ff3f8pNIWAw3qHVBjwUEg5X+fUvUd2gCd3G0U9Dj9vuv8oUTY2z
z113SNqHarSSUOqRZerTnABy2do1oL9Dkhr58PX+D7k9XR5FM6oactblwPu5/iFe1zDAjPFcHeYm
3IRGpB51qymOPVga/91LUT5K5x6Oswo69nop/G/xsq+wA8X11i1p20SZYf+li9Aev5Kmud6n++vd
BGBUlKT0DwhN5i+csev1EmbG06gq3dFO7GHf5Hb0c2pxlKL1I46RWUHXdtvwYppVvLu/8u2IlE8I
PwGgFiiJaDcjj6yYXYHETXuMnAbzNkRFXmIsfy+KEVR7tqjawXFF4UdzWoDOmoNkYjk/NI0a+3ZX
4iZnoh8KMCHfoU+HmFdelX6GsjOFmVdjedp31kerGkJfHXA6zAKhP5la4qwEvJuvUz4F9lYQwGG7
Mwq93sAYuEpoYnp4ZJ/sS1TXtZ+VarJNsIE4YGu2php7A/gnAQITgqgqtTjQhGWoIxmwi6FKAHWZ
ZlQdUHOPGKEbQZchNznPtR7+NaI02p2FE6Thhw6kfUamAJznwcWmQ/3kjZGrHDHXpNW2URBTMtcq
u9dM9Cqn4zcSPpBSoMwCaryIkQoawVY7duLY4NFw1ppJ3wgRiU1Tx+U2GpT4p53rxl6dB+NxLAOK
THQedm2d4G9bJclR61R3p5khjlRRlHzEhts8NJZV75q5TH3U/NMHPAixAkUr+bPXVvrBE7G1zQiO
fhU19sbCXPUAZEQ5YRo8rZzcm7gkn47r2wWzhODaUoYMoT8EhEpFHPPQKXbQq7KHV9fwshL6Lki7
9nFEM2qntl37wDAsem+IkMvTbkJ8Rw7glxdQKjRkiceoOeblBOS0jt1jJOp529vGWh11Gx0AlzIV
MEhZKAWWhFMNjt9Y2Ubi17nqiX6npYkTHAZLjMnBmMugfHJ1OzG+B2FUzD9mQftPXdnsm4QCFhJf
l8Hsh0QGjNbi+7LSQc1EwU9Is/EShWWzxT20ebSGvD43Nh+60s7z6X5senNRHhhSlwz4S3HxAQFX
4dph6ntCb/t4K1qUxlEWt0vnpOIxMv+T6nqepNsiNUWzpjR+c90gBMTpkuMRUL/kitePPA2i0ktN
DU7KgBZYZzngu3sn3dNnSld293YpOonM8Gji2ASUpURIRDFjx/nkncrGzk60EPWPKGg42xk73pXb
/CZQcsnQ+KbQk/19etHXTxVOuCCrTuCdxjQOD2qOSJzb6/YFPsAXkerpe8c7LEevmRkayZGch14v
l44lZkv48J4yiPJ7FTX1bYaY2kmJsMpSKgSK7x8ZY7GVzNBBFJDxvo4vqE8W2TZ9TDUwjUF5MIGJ
5KBDy3p4yDGcSQ9R17s17cPcQZCXdlooNsJRq+JvPH8H9ZjiEmlf3MFUUZfFnwShWRiL6oE8upu/
VRSlvykpsWpNZgvM8kz5muxNO7WnowU0YG52GE+lD+OQqvZBG6s02ngo/9fboB3HCderORiVJw/2
8jOqJGZ3Sib4iluEuJl4mAHIhpOTVNa4m6s6CI9xGzg5JXiuzcYa0mMRUGDYgu+QlgcSuSPL/eu3
0ltYz9P5CR/UzAiOQogvfWvZn4xgdLaO2dm7pHfA80z9Wt9r8UWzMAUm+Ru0VDIN01wsrFHFvvaV
kSoLEdJQtR9wbJR9nba6r0XmcJJiHof7R+KNNRHkJEYb8uAj3nL9sBgmx5U1u/XDGLr2KYzRKyi6
yr2IxJwQGQ/THfC7NZrxa1b8x92LBDhCqywpAZuIVy4L+LDnereENV9o4Jjqvu/dWceWp81KZmja
FP0qRTD8XaeKgaly2WTm1kWP/CXE4hgBhwSe/bau7abZTOiFPpl1XYhDkEeO8xhWofvFmoUefi2T
XMlaIjFgPuS9s8jApjyPpho7N7ai2ngh9spP6GS1ya6fWsf9pNaaW+xqtWyrj4ZbzdoXMZR9/uBg
G5bSUgmmtNwWGRjqHFFcr+MkSsH4EHlAgWsFxg4DqNMXOnvodWzV2q6A6DiVN9Y7LWwKsevwG7o0
Ddy1A/dI+rWvkKnbMDcffGToZ3Ufc21+GKHS/Uoxt/vXg6Dobhossd8X6XgDzGZeZdwYuRHqFldW
6UWDNyNpfck9TaAzpv2YpiB+MmHnnKY4MVYy0JtjxnIkhSQDKBFRki6WE+DgghFII4KRVnJpgt5k
OIsveEDb6jB31q/CC9/JtZSPCByDTwnMO6CBpTKfxzyoGeHaXqpOTC9WNZd/t3onLrbBvNaTYn33
P6Wb4IoGoDRKACeOfwvV2PWnZCE8Goekhk91ZE1HhNWSh3mOyiOg5/n4zqW47wkUmBtiiiPZMNdL
zWlQF5CDg4eaevsvVYzTBvui9ls2jmuEjVd9oj+/VeAsvDXURF4FfgDbXa+V5m6tUVo2F2JlSQ1m
mG1+tvRB+W4oiVltgHiCgx8Sw3sBXzV0WwUxHu8o8GR9cTH+lew9fFBOrUsnGwYUoh/11Glf26nV
1nDZi/tbxhWpskTwlnhIkpPr3zqHJY3tujcudWlO3wqoOf+QWBgvk178UBJRrfTK5KP/uTX0j6CS
kOhakNzoDS+CZ5E2dj4U5nwBjtNfBnyKH4fWrldC9O1DyTKFr0Z6WcIEkt/WH82OsqvwqUyr4QK0
IsWaYVLjJ62y2ucxnjAD50pZOchvLkhiwpCY5hH30fWCydSDDpn1/mIO84SCSKV52z51rSOCueGh
EKW9pu97Gx7YSUhzFGKECKAu1yuOUzGXSkHu7ES1qm4rA6XzODDifDvm7fRBDTEd6icvXdnZmy8W
m2OZQBOU5Jh6GZUUDal6KGrapbHmfqektr2hpPrdzt6aKvQbKzEOkZ8qI3hIcouPqIV2mRZZ116s
AOmjzdRDwrFMasSNZkdiJTq8QiUW51JGP8aVvERG4ovtVCFY2W0WtpcgUYJdp3O/bxUBOu3vznBa
sdHxuGw37jBF3/rW7MtN63WmhyirHhgbmSlon0IGYf2p7tq+3pmdlWLaoStfuQe9cp+3VneevRbb
MluLQwTVhNDMBwfrdEZWDASSvZP33U+zsNV0iwRP+REBVD09qOY0VSghd4KJidOMa9/j7S7D4qcm
wZcRQD8Mn+tjBIdvtLRaqBcL77ZjjpDopneC/onZxbCSSt9+IwQzOuTo96DZgCDM9VKi6TVrovt/
KZ3+d1FT7AcDN5gk1ycbq1LLf94Z8SnmQYigYSR1Zwht1+sFwPoGOxrQlMx08/eI99C+b/V6PExO
OK1JvS6aB/LscIFJ21AAmAS5RcRxJiOIRemZFwul511VmKgG8NlfrDJ00ODvp+SAt6cAa6xn89Go
ojXRktvdpWXBxPlVdYNLTr7oP0JezlS6nDDtvZihO55F15nV1kv1+ZdrC+uDWYg4WHmft0eHe4PB
CmBRlAvhQ1yv6KV5kmHvbl+Cupv3EWY4ftgN7j4c43kl6twGO/yqkLfVybsdFeXe66VCq3fNUKOa
MoJU26tohp46c+RWrJC9UDHD+e4qWNLePz+v/nh/xgR5jdNHhRTIx0H6ILf8jy1NRBmErhdUFzLm
LAHB6Az5tkfned4LQ5mrBxTfnL9hiAUq6N+gno+VGurmFqnvvNzFk1mlGzGXrvGURINzqFTY+Bva
eY5+SOoiVo9ZoIt+f/9XL8+B/NFQy7ArBQsh4Z/XP1rPUSCwJxhlMflh8rHoUlfbNdDHflZRVFXP
QzhY75ydSEtXGoLw+yjKJf58EURmd7T63p7qS5z22U9yHjffKaKtHr0k6ZqDF/TT9/c+JXeQBGDQ
S4fNsQQTOXBgs2kMmovo6/JRb2b1RBNcfE1CtUPA0ViTz1gWuDwhsA9iFlK5IPmXitG8z14vc/w2
Q3DuIRW4Fre70DXywC8FTlgbG4XQz/ZcKdtB7+av735aAIaoEKDSSMtjKQbjWgXdqUGrL9kw2ua+
NyvL3Xpd5UWP41Cq+ySz+CHvXlMynIC9Maqhl7IIaNL0Og8cCyuxKSu/xKNeo8nduurG0pr8Y+wq
zcv9BZfhhDtSzmBkC5aE+Kasbkyba1FXpoukxJ4ypu8H4QGl7LJmrRa4/UYoBIBDEUnoGdzg+qrA
0xu0QsbLUGnGvjbNcltOnnoMi/Cfma7kSiX31pORwrAaIDtJ+73+JCW+YzDgpl8KRC+jrYAS3+2G
yGy/W1X8XsFNXNFluiGB2HLChhPn9Wq9N8WmC/D6mI3zsHf0/OsAs2zXI6n3kPaduTLGfFVv+zNK
sh6cJhIc5qaSdrPInFzShQHIaX0stSGCRkxVkz+1neu1G9BXGTQqPa6OY4Wj5CYsCuMVhhbGAJtb
+3cXqWivo0IBTmtoxvLZ1VL3a62IRt8EiJ7+pTaeUmyLXBmZN8NqdLfYRWf7MEHeE5y00u3DAr44
DSZRRNspRFNvGzlV/vn+4Vxe768PKTvlEjwB+28R4Ujp8Gzta3EcOkU8hU0SAV9W6wMDsIKZELY7
o01nVyvM7Oh4wbRy1V4vj5qM1IVEMZvWGgMYAvv1Oy20rNVd5k+HabTTU6Dn+nlShmRv0Gtpd4Oi
VGiwxQXYCqv6Fqbqmkr4AvT23w8ANAJZg1AP/XFxhB2r9sIUvN/BaLBTLXTIyok2qy8RiN8dNsjz
46i71odWz3tfaE24r0F57hJbqVYu5etA/N8PwXyHPpik0PFrrncir6NO8WZXxSo8AANAwwrpyBDh
3K5uunMAUfq57pzwAKvDPN4/A/Kv/r+DTqiQzU3SD8mzlRpqiz2Ycd8GaBHpx9Sxw09pMAcPDfn7
yqu+DhavqzAI5HKjb0/zZ9ldzOJyVjtzNo6uSVGOUaX2ok262HlJsNanuA6D/7sUA3iScubElFrX
exkApCqdyDSOsdPpH2Kl5fIS2vgtCEf3MM/BWkJ182h07Ck0ULtiuIbG1mIDXaVvPUED6hgXPQQY
FboL/qPKYaBlsL3/rhZRiWdD5ZPLkvSAtwXDfvHFWCG3OAaB+lFYbfs8d12w0xTX3cAw1Y5qm/xK
86jyqY/Hz/gezpvQitxH1Y3TT3aB0RLZXXPkHAKMMEp3N5FunScbu3PdSeKnOMqVl9lOQS4NqDgL
2IXHPnRz2M/SWxIZg31hd/XH+8+0GBH/7zNJZQwCkSyKF8+kWc1Ej7nTjzU6qX9xOydIBDjzyUgN
QfcZ8LRqFv1J74WyjbLZOWWFLZjBKmLvGhNaBi6iqvd/080RYpsleJGJlqwBltusVpFm9IyXjq6R
Wh8QXv7YTs10EgWKrmU5/76/2vLjly+V/IBLjY4om7D4+Et7HpmcGsYRNo73KfXQL+MM0KhWG/VY
zaa2qSGNfUsqQuO7V2buRAKIEB094GWZnEbkZ/BJjGPFp3mONLAyiREFG8eppr9UI1YuUTPrfqA0
awOo22eG60AjBIoj8Y5px/VHaliBoEc6haeMNvFOa7v+YCQ4+JVmRmHpinKfZTl2vZ2xpsl8+27J
rXlcqaJtUVQsdruvrEIAbEtPswetqSqdcl9aRvSYuuRnaHKt0YQW6zFJk7YJMm+hjCD6LdbLRhOx
mbCCGGRU0OYPQ6qQk+UUdq6H3vE4o3JKZ7U/3X+1t8vS0IK4xr3OoYIEeL3BwokRVbaFdsoDQ8H8
EaMuPNN/mfUwHuI5XIN9La5ynlJ2ul1eqgVflW7h9XJwHLrQRFH6hAuZ2DWe0+3Tsje+GkUcfbcU
rz2lo2vv2Gl1k/O2V9L6xXF6XR6pOPc/n3L+43p5G2+obkKj4ZRxn587QIqbNlaGY10lH+K8VfdZ
nH6DvWgc7u/ydQVPt4cmAdgWMlNuAKLzYt2wUGOvCU3tlNVB/NXFFXJrpkP4jOSZfpwNsjumvvlK
bvrmorRGwVxJl59ldNJjhPBcL9dPo7CMg5LbLkoMBEyziSDfU8jt6lZbMxh94wWjOMPnQn0KCeJG
Awuorz3npn6KQJUdcSUMNomm1UcjQY7CpqzaekHXnIKytHYQc/Tf9zf69jjTWNcMSmMoYShULS6J
AalXPZ4d64T287jPOivf6s6QHN3ISjazGr3PKlC+WH4ktEESf7qHN+j1KdaNdKhT+5Qwudjapes+
RWA4YHnW6E2uXOtvPRziRdzqeAXKQvz69CJ7UShz39mnlDN8ws5ZPOmDBE0O5vAl58NZSfkWhIP/
ng5mH9wKIi8N78XXWpfziBRK7JxmSAWbOjHmh2oY8r/0MpA9Yc04isgujnpmYuwGVvI4cQduEmrW
Y5+380MS6P1Lk2CqTo1QPhtVkT+3DhSRStOiLVCgHBSKSko0BOGQvy+VlK+GyoySjD/BZizxjTRX
e6MMEpybtSF/trrc2hoaery16Nbkbm7DCmFbmpeoaB2QpevXL2buA61onN4+1aWbnDwdQowGCuV5
aGyQBzBit2UWu4e4Rqzx/nlfJJWvDwmHjSsKoKN0qL1e2W64ISMXAA/GKdbfs8cP2NRGjeZOoWmf
7q/1xvEz/1xr8W1ViLXiNt46JyfUcAp3YKlPTmefbSgEW2H2zun+egtrGI6fZKYDBQMZxvdFq+L6
4eK56uyAyfuJq6l7Uar+udC6dKc3UftpEF70q/aSi95Vlt8jGrJBmW08kKhI/qlS7+7/mJuNBm8O
Bpy8ndsSRYLFt+f0GEKrcKpPo6PYW4SdrTM0zcfIa4y/3rsSSa5UjgWGjR/dUoEX5JnpKGS3pOfI
GyjJrOyHytH9ONXtdwYUBmcsAbWCzWX0s3yozm3nsi48zdftOr8UbfRDcatfcTbmL1quTvv3PZgc
05HCShIi3dIbbQX8fWonzAwTzpFtbkXjJQ9egVlj1udrRmLLq4+lKBK48iQIjCnh4r7txSSwmOFg
xGozbaqpteWZmLd5G2j7aDJ+itx0VgqU5efxuiaVkDQPhBCmLk6INSVMJM3G8iP09w96U2o7PEWL
bWyLeN/OdNnub+cy6Mj1JJOJnggAIILl9dfRZEj8F1QlPnDyetdplbFVR7CDu4k26T+9ghq9Oube
DDev51O9v7j8y//oBqB1IBdnbbDOXAHLEbMaFE7Xj5YFhrJWvxlVpe66QOCKdX+Zt94jXQeKDsh9
/LMIOWVeWZ3nDpaPUZtysKfps6HA3EkcZKnRVAkf69CpV269t94jcw+aPahA3VJnbJRvqzaNbT8x
3PCCeHz/MbG9lBA+lVs9H9Sf959xGVnkVv6x3rIPYRaVbqd0kvxyLD+rYugfUCmc/u1jx11DO7y1
FGUGDycjGMfm+sjQU4JoJwZ4LDWdqqwt8yeHi2onyRgrUeytXYSqDk4MtKJUcLleKlGHInCBAPhu
0KfJJrBDd1vHWUregLjVpreLYiXdfevhuOsh29GokuJo1yvmYWMamRrZPmYQ4kigUR47PbD8FFzq
u5dCz0nOXVyCtEZVfL3UNBmdlYjI8bU4/5VlxvSkJlhnVUE1rmzj7UMxE5B5BYM4yqVXXssfQ7iu
H9ymdDrHZ3oQfYAmb2BVMkhhxvp9kApqXIizzHbAFMpOJxX39UOlXVJOQWg4vqF3ZzuTbsnu0AJQ
cwGrOdDyjcieP98/+7enhLkOFEloMBLHsfTbmboZU0J3Dvw2FPrGhs56VoUmyf+NeQS8+T6Ztddn
lCI0NOAgN2B4trgX8qAfx4YM4cxdau+mQoTPjpkaK22hV9Wc6+joydkRqTPTU1o2i2UMLcysyRxD
nAK9/OhkWbNt5qx/iZVp2gxJ3j9VNSMDJwmil9qMky0p6hBtUS+P9wn/2jRNr58g4nTMLvXeWYmq
r1i9m99H7si8EjWeG4MYsx9R5so0xU/sPtw0AAR+Yf/UP4hu+JKVCB8pmW0cIFUbO6OtnK2VF97R
sopmNwWRfu6HsT0VY2qe9KQxpKzMcz3OIELrLERc3zW2zCbF3xZuhVtM9AjcGSJ6imKHe9tK7F9p
MtiPiGWl+8o0h0fFHBy/GPPx1FeNt7MEIOohccKV+/KNT4lhPUBk2VHis118tKWdNyTqneKDFB3P
WYRY4pQU1rmlSlzZ4LeXkih3hgKMvhZXc5mKxrTKSfEtLugn+OfITYPlOYd9IVaWurkhbYl6YEjJ
RABguLc4ahlCbykaKPHZ6ZtoFyeK7ntRo26cqFF8w4XGZ5roR93/bG+ej0UBJTFsY0FpNXQdKuAF
EkaMMTmjPNYc485qjoYb98fCTNZu47eWouUptYIZ6tHSvl7KUeC7RHaQnJW2xIhmtMfHQR/b7djk
xQo1/CYY8VR/LrW4HbustyZrdBNUzdxuIyKt2E+REe3Y/59hyADz/iYucJIEI7meKxFXXCPki4sD
6U3QZZ0aPcC+K61toZTlLkyjaq+PMxY/ThE+DBYoD6twnMOkGB2gf2UGN4x8gp5oxQcPrZ1PU9hX
6MBQmJRVFr43peUXOljfATvhdPESrjc/cIpKSwzUVwj/+Yeks76OuhZ+y1jz4JlZ+T79wv92hGkF
8Mj/oezLeuPW0W3/SmO/q4/m4eB0A5dSDS5XeXamF8FJHFGUREqkSEr69Xcpe9/T25UgdfMSwHBc
LInTN6wBTVUssODteDB4qSyk8BsYrBi+ZXyRN4xraJTwxCHQLxgcYn065AtCN06mULHrGE5wFwLA
M7Lo968Bcg5AWqCqAO93jvLz08HlXLnNIQsWCDc6LvRxp35awpvFb2qYLrUye4mVqUdUfLrli/JL
NFgycO+H3z2zVpjhdyFwVL9BMTlbkoDTQ+e1T5uDdoE3XCrIW4G8320j7O4LQ50X7rAa0WhGGAFK
B7LPc5SFHIVhAjZ8h75p/ZuqaxMSAXa+oV5iT1M5xHkKN4Q7GlP3uqzg8/Xr3fCTzfedjBUBhvfd
4vrt1E8QFBQjJMQO3DPTNlUuPQjmqk0/i/kxQlPzwng/nWQUiHAlAGm+qtifDWiXcuk70x5MPAVY
4I0FdmUZB2KzmKIdn9EoX8ABqPKl1X4uJsjmYFNesj/82WsHDnrtcSAEis5D8rKXmYEWYXtIpmR6
nAAC21ZwTTuErX6H39j3gZO1eTyrOo9HGPNcuD5+cryuUSWwC0iYke+s0/K3+HJchmou+6U9hLot
UTRS6Y2K+/oA8MQlY74fZxhLGJk/KqVA0aKO8nao3oC4b6asOzgDnYmwiUV5OHNeoNX55Ou6uaTW
/EP5aMWfA2QNXCKCMXA2z04vkM2AmvUydZhEkuYug8iigogwKEtUEIdzCKh0YAG6Oms3Jgj0DtI0
6T3aj9H7xISXerI/LDiEHqhHYsmtMnkALp+96oGPcTs707RvknbMyACIyL5FUz3HUuuhDbJ0NzXe
w9Xcm/Aj2vzDrq6dL7+3y1AKXeuU0ITA6wBfyX87B6lkkbAChDEdZBMw4aYlUSLoNaQ4puspGS6V
x8+jE5TGcXmgQoDLA2nZeaAAI2MEWzzyDlnIoyIE+r0IfKkJfIl8aHH4bd5UPL5wfq8hz9+iW0BU
VslHgEARfeEiOZdDCodyFAC+O8d0FsGBTwm9c0bXQOJfoy07mmg/CZh0dJxfKtD/dORVB2PlCUPp
7+y4nqYK5aEZbDmvidyDqLJ0B4dAdWUEpKMlZBLJ6HoUiQ2c+349sWf1GDwzBJlQwEMVbz1Bz4vd
DHoi1KCbc1LARRWN8cots/I3e5TrKNhUwAEiHUWaeC7rHqlEjRlfutM0eXpP3TEg1TjRk1Tukjfe
4lz9+qnOTqfv46FeESA9XAGw58FtB7yPraK5O7Vpwoo4ktVeTiNswBf/Urv3J0NBjQw1EXD5AMQ7
xxiBf16brk27E7JczFMvyiQhnYVeaTaw9FKCuEatb5do9ma0s30IgPTiqA6elWiEBEleS3BgtY1b
tPHFIwL54A439PDUhzI7QVAsIHBy9i7En2fn8fpy17oCLhccTMA1nR2PFoYtTUuT7iRk2FVFB8Gq
HDzN4FEG4XXodJDD/PVsnh/If464AjlQm13LGWe5yjzikZMZ7ziqlvm6ieYTfKayb1w7w0HDP+8+
9RDl9ix7P2ZJ6eZVhEoHhHA5vlx/iTt5hm/GybQ+P1J05IPQO8EV8fYs1FQpBctjfmqWyEHnV7Zx
bgYVgn/dANA2MsxG51c73yZd7pTtWBEPFNMTIMVqE9EQ4tIBqoRVn8bvtIDIZAJxgKAou9nbXHhx
P1suHupM2HXYDJi0t191tB7a5o7LT8bAwLIBkRbK/1WcJ2XoHmsHkcoIfNynIVXhsxIs2FSpSc2F
6Ts7y7+/rzXFhCr7WvJyzwKmdo2WUxbzE/yyFiAibGTQPI/7XTSYhpRsdEjiN7/ZT/5zVLC4k1VK
C6nS2SotnS4xaYdZqpoguQFw9QOffAGQy7xsDJCkuQjpqxjc9HmRZrmwT392KOCq/N/Bz65sWw4T
1CUUP/Vo5N2MEPArQM2LD7Xff/z1FP9sMyL88rE5QBCDZMnbGU57p6Sin/lpHkr+CYDkZpM02qIG
hIuadMiEtr8e8MerCiIAQNqhpwWJjx+6FTJmvUbhh59kPfS3ksLmrKxjvbPzeAed8hpipun0ZDDT
F870ny0jYF3Q03ORXKFD8/ZJ3cDOymUZPzmwltnV7lAXkQVJ1usSeu0mUMpfKqBCfv20Px0UAOQE
wozoZZ+TV6GAjB7IXIkTrfXyyOKkPwYVfAgT2UXbMqzkfd3Hl7SRz2Gj39cu8otVJhHgMNybbx9V
tG5ZNVOP5UPb8GWGDv8eN9e8UQNTD8qLvsFVNb5JlfN+AIX9BOMOiSJyHFxiT//s6aHrAYICAqO1
B/f2e5STxyDjMvBT12beNpxj/dWlGTrTtq0/TVlUHmet7YV5/j6RZ3fcWpIClBNFIigRn000QAlp
M88o8/sS8u3wU3ceBx2B15+y6TmYXXfMq8FdXrqwjbYAHtFdUmczpkSIq7IU/RbNXnrExF2q8/zk
dUCrGuVfXPTIRM4D8T5GY1XHHT2hlwOBJZ3ORRLJYJNIqCLOXlru5rm1u99cgeslg3AU2w1IkR+a
n6XTV10DB56TMrSC0RUg1cTVAiYNCAa6G2M15GMiGV+YhR+eFcMi7MY/QB4h5j+bhL4KnQiEcHpq
R8/71sJB+gpwlebQcvuhXg+1YJovxaJnYwKGAPIvqidYbGitQKri7XLrJ9UEth34bQ9rl3ony9Sm
LQGqVkQiRzsvGe/cctTtNvPHOf69khUGX2u7UBgB7glM3XO3dbbQDgWrRN+KYRHXyOPeocIF9tKk
PAJtk+nCpXh2bgMKieQSTSDgPlYuWHBWntS9iSMRRiOYzONOavAjbdRA7h0GN3tgF4O7X6+iDK/u
b3sKwwGKDyDmysNBoJ+d3YZSJCHPAhs+uLBLyycfGUzHIAIQQ6ENgeI8bawr4bhOW35shHUefz38
2aXx1/BYUsjk12vqbDUBQwAud1CHDypY2CYzk7lyOukCDjlnBZv8p8imcQ4Ktyx+PfD6wT8+938G
PnvuQFXBSKs+fEhZIwoF6at75vvp069HOV+4f75dcGKwUSDeeF5+rGDyEA69Ch9Y1jgfpAGV0UGm
uZ3TpNqLoc2uOxmYC4/24wrClEL3CBUKiB8BZft2t8hMNZVbLeHDMgq7hV1cXMQjEM2wQItIl5WX
MB/nt9L3Sfyu6w0dDezUcw2Ztk5qHi9x+DCYXufci4cc7meQoQ/EXIAuVG1jJtm2hajHk4Cibe5T
V94P0G25UII7i67WL/LdmSFARLnaJqyT/rfaU6PS2WtqFj3QuOKbSA/1wVfgcS9CXFJo+clLhnEW
+CtgPQE6fi5uFVftADSYjR4mo++GxHiHoIqiT61pgJRKpuES2fcnKwmNH5RRkbUC8XqOW+C+yspF
6uhhBqt6zzudfcMF4BQWwhybMpwz2ACGl7gTP9mdASRoQH9cPd5w9r19nzCtC1jj6/gB9nkAlGZs
vMomDcKRGMPTUoJP0QjxELrTfMnP8fyuX6cS1XqEkWtRaUXbvR26tLD+0tyLHvoZFNg2HtDCDaGp
XgIxuZ1LF8aVTVVvogR2Q2iV660ABohQSNPeliOLN5T37l5V8hJw/e08ADeCix6h1wpZR4aHxOTt
9/JYQylqNfHXlSiRXaPY2frXZe3KISvKIADg1/CRmXedFlX0e2L93wfHsGBFA/cEmsk5fI3aANVV
uJd9nfqk3jZwYTjgJdKiiZNL9Oe398KfQ6FPAfIpPBUTYObePmfIELGkwZR+nQFT27WJJ7fWb+d9
FmtILzgJmP1Z47rPKRzACINv6W/duiiJYnDA1dZiG7AlYEi9HT9qvUmjvM1exQTCyD6DuqJ7pwZq
4vfNQD1bEgeqAcuFo/OsoLAOi+IilOlQtcWtDxHpt8P69cDnMRz810V1DhhyGY2bDYSo4uEqaWVv
VAEAkasfA9AN0zvAQF12M6uOKhL6JSDvEJAoN2OJDPpC2PX2vME3Wn2NodKNcjc6fNCHevvFEHEB
shfX7itQkqDXhE3jbVnJR1NEqhs+pLw3lyj4b09T1LHBfQd5FNX8FXf9A1gydaDeZ5KIfkO5Q8Ep
e7LPcCOciNd19Ovv3JN/DbUGIqvlDYLZs4ObjhobDk7230DWq4MjyzSwbqA3pe2T57PkbjYUFoTY
a0l0YcbP3ytWOkD0IEmgQAcRjnOdAdS24TWVTawijUn0dZ3yYDdD1T8gdRI7e0gO8EtK7z+8V8B6
oQWEugesH3Gynk2lKeEG1WUUtrFOgja7U41R3lc41bUrqt2vX+zbExwvFmI069GNWge6fthUb5eN
gzMsccZBVoRFcbkXvENfvxWWzL1X39olCW8hmdYQmizd/tdD//CYgNiuZTks2lUJ43xouRjUCaEL
CafxMJ1vqmwuNx1yllt/QBPwN8da4fkZiFxgTwGJc974VrWjAWrhJR5Tl+wT5A77mAAtpo/dojJ1
IUT/4cmge4RqKYhRKPfh37OzsfEYiuZLYykaxoAZAmXUdESxNsuIxSV1YbQfphDZD3o7cJ3C0QSF
ybPR3CWslspvY0rcKnQtRoNaKJERLUP0P9qoWcG8YCVk0SxOwRymH379bs/aTFhDeLN/KjegWoie
7tnmtKjctoEJSkrQBfFdiAkHbC5626XtQUwZfL2kqBhMu12ZfqUpRP5JM2buh3FU4+95fuG7rD6/
q7Y/WoyrE/LZd6GIlpckswklOgnqnfbb8XoUvcGUJxyORMslKYYf3j66i6hmwbgNxC2cD2cbyDe6
mlCYBFmB21E9oJOqtxCXckjYtuUVbYS+r+LAFhGCkAsb6DzUgL7xasyD3YvHRn10vaL/Fs3C1iSR
aWcw9BSw7uPc9Q8wXw6eBXfRPU78+aqB3PyFA+O7DNB/EiN0mhBzIdqDjCjKo8Dtnd2ApqxxCYnA
pSREDK8e3QE88kJO3cxz/Bw+BTGdxH5qJ/9jPHb1fdD5mr/ErWeOCnqMlkSimZ8jl9cemZJu7o81
4+EHgPaik5eo6U5qCtJ6XUXW2SkQLqdPOA3tcXRBOc5HBG/yLvGrRv+ZHPzXl+m/q1dx9+czqH//
D37+gsKmrCs6nv3471P9RQolvo3/s/7Z//63t3/071vzKkctX/9xeunVP7aaf30Za8HP/+bNR2Ck
v75J8TK+vPlhw8d6nO/1KyTeXpVux+/D4Tuv//P/95f/eP3+KU9z//qvP74Izcf10yp8rT/++tXV
13/9gcn6r79/+l+/unnp8Ff/51tFXzjcE17O/+b1RY3/+iMJ/wnNQQS36AhAVhul1D/+YV/X38Tu
P9FeBkV2pWEB0bRGH1zIkWLE9J+4OlH2/Q76XzEeSuj1F372T2xUXOnwMgEQFBXvP/7fN3szV/+Z
u39w3d2Jmo/qX38g+nsbka729YCQYCtClQeIEnCe324H3VcuBOWdcuNxy44wi3mdaRUUEEc+hjWN
8zayh2Fk9ICoBdVBQz82IVvFU6Pc9Wd/48Ha6yTiCYL+Co4zWxgva010Bc5eLsr13NapzO50BEnF
DaA4SU3sWNn2rmGRMpuBhtHg4lMGlNIlYROMb79ECg21r1EE6Ytl0ii79pkvqvc9G7sPZkzMaQyT
z4n29H3LO9clwA60nKS0g/ANhKk2lY6zqyHOChOOZVO4TpXew9nbiT0iJpf3J4uWb6mIFRIgoRHo
2WOW1umyr8Mu18BnFZCI1Ic+RedEAX95AC5f59Fgp3x06rtkmdwiKpUhbj3cdDjHiTME17TUn2YZ
C0hBhj7U86ZaHqDFelQRr1uyVF5StJNgBfdlvIv5AoUwINeoAn2earZrG3dQWzOMPCKZW2qROxkH
7c+UkXinFgV1Lb9QykMFvlrtLk0IxS13CbqjFwPgNED3ZSO7DEDUqo1vO9BxiNt537Qzn1in7GM1
dDcofKnqpu8sdFkRp8t3UoYkgkrmSeEjNUG5ofGucMNj3Nml8Jtq/BpHVku7VzWbMMoBg+vtVvpw
FiETHalfrA1ZnVMVvXOkTFVuq2oBRNa1Sz5BzRMW5jbdCg1Dm3fz7NFHnQXjNfoY74baQnko1mG3
9XqXbbUb9tcRXtudy/orPSwF4Gt3gutxM3uDX7RouxXIGbaeUS8go0KNy1PuLsLlhCJRo7a0heY3
oDgjI62XESg9eLegP+ho0/jCxqTHkjEHO0b0rkorinwL9U8Lye52foZ7qQegcd3fqCjZI9cFKsAu
dJtUVYje1dL25YZK+PnA3BP5soaQJmEstaeybK/k2IyK0FDY/r7t6EIPIJxD2A4lfiu3UWsTWURg
Kcg8dFwCQWnkNRDDIQNAcVHuq6TeKae60pMt0VIyVV5TZXIjtYkh4DltsK0ZRNTd5RF44E4SZ7Kg
cbT6ySuXBHA/UzWgePsCCWxcAzuTgi0LjY9b5JhElxw3TB9f26XSxdhDk4KH00BkPX9CJ/0bx33f
e+JQ9SNELRk6uNnnuAmmbdMnIylldky8unwXWtDI0Qbpt25fWdxGHHYs2Ec1lPkZXHTHnTCT0736
2ExbrOl5AmuX9VO+LM0hjjjf0obzx3BZ5prA/1yflgk2z4Ti6GkOwgzTHQCODOLIzKQzCRg3S15X
QpMJ4VkxLUwdHN/tHkD2Th4r4x5jv/c5KXtnPmhpAHWz7FoEXA1EDFkrCEXrAFqDsQGn1gqoSs+A
DbVbFK3ULoVwPwg/Ceqvuwl+by/u4MD1Ei0p1eWLmuDcE9ZTdNC+bu5d0CQBvlayP1VC1D5R7szv
fD1oQfqpp85uRH3ps6m8qtkm0k4daRORREhz5zyswnTLnK76trDV4VjOYwGDCxTPbBPfO3NFAzI4
7bfMhuxDm0EAYmdqaoim2uPEkcwmJC2baeNwWj+Uk3nJpiY7DCilFKqFFO3Q0CZ3qiB4AkjAHhLH
qJ2r/GDX1ZUsmJdakBqHmjcbZ4bD2tKKzN0PWf9pRTYcMthNXUMcoJoJOnqjJeHUst3Yl9FEQjkE
qytVm+HoG+VEfGhR4IVDtqG19mUENCgPFChUeLFYZnW7EcJIMi+TMNdOLzVIcY3HObFxJReC2sNy
EDrpblgS9h9YoizYiJnaNZrKwla13IOW+xSkStNiip6QJ6/dCFUhBi8n+Qw6+m3bgx3smHQPg7yU
EwomLQLNDzhf5UGBAHQEtjMPXdOofTX3p6RDNWIgLQoiqz+WO0EAR45VmRbdAJ1eOUEMjKjIL8Y4
0ke6JPLacextlNFBkpS1sPWYQ7+u8w7t9njf13V83ziQMQhUzT+CLkOfFw2aCxl8/2OQDfdQ3WkJ
hxMX6WT/jFUOmUKT3AMsgETYC+/B359dstDhVGbRK5ubryA9RxDiREZZwNrFvYGTH7Qqs4pPOCg6
sfRgMqE+mdsh4OAuhw+4otJDzdukkFU4nQa375545wOvHqbdJnDc4dh7gCwDDQmxoqWUCOoZhCJf
4A9QGEhuC+XpApq5jIyS48qtO3WwIuMEVZp5Awp1B78qY4peygDikrBBMKSH4ww8LJZw02VMklLZ
o/ADOPX2D9AYW8atVTApjLHbyvL9wJGkA+EOXUjC42xbOnzXQpE4H3wH+hB13UAGqPb0p8Uz/GmE
RtdVPfr8FuYRwskZANQzARVPwqAKiL8ljyV/KpOaYSLpglMzgzqruHe8ZSLMhahIXlaDYgcIVbGX
eYTuNNiDAaQ34So6P/qs9jpSM5AKiO/rLybBxt2G6OPyPAU3592i0/oQ8BgYcjTg3vfGC4bDONY3
6CbhYllUaUmiWrDTM/c41RXUjCw9TmniZCSi4OsxFnGHxEBcfWxQ1vFylPK9dIvCcncXzzoIN2Xr
tqex6eLx2vXUNBHoYx4z8EU+JlUj/eOk/BtPNuxOtWLHVmNJ1vIvnLlFbUzQ5iWFMX3u82F8WurG
nQiqS0dUkTooqSBEbDboDS4k7li1g0MCQ3EesiOBnqYoT6sOyqd+C5A2rkpUs6b6ONDgoS59QOex
TOiwgU5qdkddTM62hpRaRsrWtp8rb2w0ATqH+QQEXznmMBsp+zztAYAo6qzDczR+KJsCrKGg341T
rDXgLW445jAg49VTNc7Ja8vNfcncEfT+AIzyq7BHZFVgBkefLNAMFe/CPukrOGgrIbdZlyYvfm3d
E4ROk46ECErLG4pUUoKeyWpNekAyJ3hfrj5l1kfXZc9k7Sxo0UIeYjvJWA07Ezr2G/MS3uAAdd7V
8HwtZiylvaNcfwukGqptzshNsFWRiG+Nj00LYRjYArLqOAuRHhQDjKkW5r2kVG57z4duFQ5TqnMv
G4AgrzlcjLHSigZCV3DfhFGNE8ZMY6pE/36CQWiVz7E7eQV6WHfKK49c+PO2F1F5XXa+2Tpl6tCC
p7qZdkuvHbeoaOcCKt/RMYdHwAwltCmqWjLIZbmCF099sIz6Drz+hv2ofbtFJiiJV7evbR3GBL5D
/g3K5cmpnI0F8H6u4GrjgLIIxhs3n1FIkptgadXJ7QboH8SqYEnP7unURQobAY1/AIGvowYaOZhl
BO1BF57mIKK7TDuPcnLrqjBJrQ41+KobxuSzX8WwBF8a+mWh895tOg6DZKXeJZZPlBiWBp9B67N7
nQrvGya231cti3eZde6RckwZqXnNU8Tg5XtQl6YNEG3Zp2HwXLOlk6rBwbGpfcbJnerDSEtIiUXS
bkRn02eKe7olxgXap2BNZT8bB05UQdl2n+xiDcD+wbgrTRvBLqkPnKtMBO0LDZomH91ZUuIrr/+y
CO7ByADojihAFLPhbDg0jg4FjKklpOCWKZrbI2R1cVICthkvRWZZ+2GZDKiEQWLmg1kYdNS41Ut2
lTo9DGFKx4Oq6qLrEc0x3Tx58WIykO8Bndil0LzkubXQJSQwAo2rU+ovUXSiUahBXmh4HewlQ4PN
ZMFk85kPIb8JZTVMOZtxXBEaC0FK8AzHAv/PBI9TsraOAD1kbOP0A7DKtsps4BM0T4aFBNnozzvQ
MPt87IbsO3HFACBnWeGnU/yZmc7ctUDbhFtqEfHZTYU9xmdY3dZyecwMjFE/yTZBfB0O8gonge04
yYZevyzwJ/T2GoI/zVEttSC6Y07uagdGSDJqhvsWDh5fm4T6NYGNEsLQuQyjpzGMagSWOon6TT+0
uHjnaT51QxiqJ9wjADK2biXLjSPaR6/2W3EYK7qYbQwhmhGDQLVi2pRyVF8HCv/LrbX9bWb7XRLQ
DozcWX2II0+0uaNo+j7yDU52JiFJiXtCyds+Ec11WdbR5w4mYgkxsCD6aMKWjxsKJ8Bo20APZNx2
CgFVJ+UdmvjYxQHNXuoW6VGOgPge7DlA+uZ4HDeqwpFSGB3B4DHgzQQ9jaj0EXdmjok2UGKFEUYv
+trZuri8KPFczP3OtQ10OXGrwiJqbBja1RAwi3MQGuJkO1jGLFwasjivHNuE2xFZY/xpMmoINw28
RGHr04/hO4DtYgNs9qyaDQTQu5msZnH3Hcpmw5ZC2FYfawpOX2zGCt07CWY7tAm77puEtXq7FRnz
nhHBSJmr0KxhUtXsuTH8puwq8Xmak3QgnlO772OYXyLPMpRnRzdsxF2T9VG7q9EiQRQXCEB/3MBs
S6DV2SlCppZdMYAecfGrPnY/ZFlLAZTyeufU1lW8B7y6vJGuU1egvdXimVd0rrdzNZr7tvTGzxLl
ybxfgvKb4oPZNt4ckySjLsdqmRDNolUU3LauBatp8gZR4d+kpySmFbtxp2CwD5EN27zyoiUg/RK5
piiB3Ek3Y11ydtLQnBwQkyYIIgeqwLsvdYrsqLTwzdyCA+0Pm6gcw3KroWP/Hmad8iFbSh3Dw8TW
+8DgEPggstItD6ALWoW4HmjOgoIDK3MW+afEATwA7pWHtnKbndcjqiHxMPl3JuvB35zLWasdjRAV
EPQBm+nEM9TWYXQyuoWneP2eLePUHTJTO82Vgmcygl46L0XTLlV1hOIMkiArpwCFagvR47lYZE0f
U/Dd52Ia0PC9DcJ6FmTwbGyvHOMmsEPwRT+e6IIk7U5VLGOFkzFfgqgUsC8VhzIjFJ/dcos4F1eZ
sv34MQvLxiGjduLriaX+BhBWhDWyZc79TFuFWwpNLNyE80O8ChZpSOQVZRigYcnq8AbSc/EVKjHq
TrbNKijDBWmdmH9IYJd3RAiSXmXIVx6hSkM/tRUU2NCPSj0SIEnHXbpaYGLBmaEicKCD+1HqT7Zo
oCV5NL3nIszpxCb2uTpA1Hm5rUPMA53qm5GieZ05sIkqcRwUEy9nepMELBz3vodmzGPbt+E3CjIk
2uuDabt9xpwGvihDQlGoMsZDzsUzWfC4ivldOtYLtARaEYMdS8Zk4tlnJ0BjssG5OjSfjO36oxyw
726T3om6va0doNWIy/U+LNMN4JNlgSrWI2zjHiHY955l0VdHl+572ybYk97wNIkeBRxH3vEIH+W2
99at9l2Kzk5asvlWI9577BFqo58Vncq+20dp6sBWp3o3Nrj3wIgdTPcZQSsMEIb7TPUP0vdeO48d
fe0mecO6jVDTi0+dGnCR8aoqlwe0FTIyqvZlWI3J3CR674C7Rkwk7mQqgOvuPkYyfKxd59bCNvYo
qpKipAa4XUzFbTepFYF6bTMsMuktL5EQH0FFc4s0qaNt1/eKgHEwEtpFX4a48b+28AzHQZehySGr
l8lvNoI3RyfrUaLJUEdpkymPdFWTMVMDikb+umBGeF4gpSaeAtUJzJ9919dPbicH1GEQdWK1v1qU
7oln/AfKxDupkBFFaiFz3Gtk5zCvrupGwfq6R56zd5krohqrqbXRc8b7Zdjwftb4Ckksw+q5WQKg
IBZ5xAV9U84Sd1wwjyRbpttoyKCPFT+gqHMSHr+yPIZnL+oebYRzy0NOge5QUS7Nvh9cdWUdA1y5
z7aJO107it8EiOHLhsVkidFHBiIZ4rD0aGOnO/GeuYgMxK1rWsQl8WrxESzbRtZ62wx1duWzCd9k
6m8RcCkYPxtCI243nU7jjTuOz9mc3EkvE0DvVUfwVp5cnE9oDcCS5nkYo2/obQVHD42rgzVIc1G0
Ga6dZlhuvHi6QazlE5Ek+1R6qKONbs7i8rXiYQR3huUF/euPHsQuNrZtrkTt1EclqjszCRB7/Rsz
zuFD0KIn4UazJD2IWWDviP5KQVhlD28AQ+IeFapEpwFB3tNf+7DeuwL44UNGnW3f4wvi9icIXA8w
W7J5uTg294ZkN7XtjfSi6Sqm7EGAxlIgiSyx+Ib6KJxIBZtgnXMoy4ISZj7D+jMkfohEEMY2LhHt
0hdQey+J307jFSB4txAmfVy6FmUk08+3WWPmzypMr6Dh/A6Mrk+10IcOtMNd0My3qCYMBALIDx6i
d3eBsclsgHzuYHoQ9F60Z+goHakXwpuoi6DhohaNdWaW22jy+71N+l0tOkNwDWE54fTOW79Tjxim
hywgtseaUO8T6b0MLaJfgMwtafo+Idzp3H2sPBgUSv/EfatvU1TUiO6bJxl3DxErP+oU6h8ZbnBE
GygMuOVrizJMk7mnuENkWtb1iPda4xrS2b1KJT8IGnJEIy1MyFok0mpjV/dsMFaiD9XsTltUQG5H
mn4KyuFaeNEnuB1Ahhnc1jUu0nmbVZaga/9RATiYV/VykyZgq8+eOlZxM37KqGnAWK+vhjY8uOOQ
EniHjdktTAkt8kgW++WmHkLq7BVMUqM96vwolPIICLIvAfeH9qvMPLtbaJMd695bHpUQLhl66t9L
mgZP8cKWo+GVDx1q932GNGtDoxawVIj3FPBFYDS3arZ7C82G9zBjdQk3c7JJaplsNeCqD6qkyyHo
yw7bc3K2ekbx3/Vl8ll3KGigZ7IxPcIiynrcNGYaHlnpdVsJMQig7Oh1Ym1zVfHB2yaMcTL2KL6x
+iAa8ZR2yz2ok08V4nwy6CG5NrCtha0ZiN8ISP0QSoFjfILeswSZMS4LWteGRLAgAGCPWlxxyZPX
jEOOOhMnvPa96wFByj7tYDzq0mts3Pj/sncmy3EjWbp+lba7RxrmYQsgJpJBipQ4bmBiisLogGNw
x/D0/YWyrCqlasu0WvSizW5tmaUIgoDjnH+Ma5C5GF3S82Bu1akeS3EUU76xulRbqmUgdlZJpKqY
zoEDOiHq8k5V5uPa+0dzlDJ1gc+uMan3HwZU4DFXywbPLOY0HNybsh096r2XUxup0xwsV6MQ2edc
qvUmJ5p6SIPaOeU+G2Tm1OMLCZtAhlt1S/bzsSpEfXaaedoNtq5vSsrMX8lL+90NNy8msZxEg3B6
3AjZ/gIVZKZFL+v9HA5XS7WQ9lKMX4ZAtEkx2FdUScaypIYkdET7bJfBEi+qe8+N/F2ObTpTvb4X
3jKlUTN/r3lIuhqKLTaaTuxLl5N2Y2tknXTAN1hJ+VdrW/MoqTHfN7k7xPNMHStb8beKTqMAw0Qz
WAePc+RUus03Fhxe8AZtur2gw6h4WcIs8az1MRc9G3SuHn1X+q/IBJw99x5fPhzzNol0fb4kDWzE
HX2bve1QLMFbVrbPigtKVhHfue/tw7LKk1v7p6XOzjrbPmxTF4nooffTuXRo7rQXlZ8gxEQyqggq
CdDcJXmu7vb9Qh2p17VdnsKuZVeKY+rJMdVLNXnTLuzDpyCrXtlOvjubuqsvPRa9Pd0yF66JdjwQ
HeUkKP6ztC1AbPg3P4f+xMJDg/t5GLavrssBpKo+QGJZ72lUOmsnpD2GlFr7a1NRO4og0FmyfR5O
9Hl1PdYagMyyjYUKxtQd2G/LhSKaBDdwdMHbgru5mPhrhmwLxL55N4g7w90yGQcQmGCXF1H30oSd
f474K3/zzGz8ahnei7mNKC3JUFhDnuqmGu+oVTYMCEcvK1O4veiWiat1jgSCZOTWuhDmOzlzCZKs
zoanBTvlfVFVe7pI5yudt9KLtzDYHol4Xqt4pnp8gpAy/FIlSyNJfDecRnd3GlQh5xp7m8jC2O26
qXrQW794O2UNqtqzSc3FgzBsr0m8Cbpm9XR4NXB0fK+B8M+mmqsP259yFeP5KpdHr260yYkQtMew
d8aretjmJlbWvHj1md8uKO4KAmS8K9KOzL0A28rjop6cA6gZRUxNTZNrTodsVoZvqxDnmlBMQWwT
L9KGPkVprwku+wZ9Sre32zrczwSmOTE2OHlrhN5ZZK3xe8m99skiR43Gr5EGl1XvozkDaqagl7ju
KyjibG/lxjeOm9t2c3ZNMHnpGOYYrIt+SXVXJG2WVS4AQlTvKmpovnn2XKQ8Om66IAV9ITiGl4Ca
7/qswpzd5cQYbrhnpSMk8zd3GIm4KLZzD8pk8Azwpe+Fb25GdYOF3bJ9lk2nm5kpnHxfV1kT1LHU
G3qbuB2dWvNw22biBfW2V8Ci+V66OnuRW12/V4S26RjeebHiou38nfKbJHSzP5Rr/xt6BvnRfp6G
j48JQcP/ARUDQpi/UDEM4qMtv/5Z9cB//4eCwfV/Q3uLcgVbPBlX3sUu/YeCwXV+c92AUBSiR9BP
8qN/Khhc67eLaNyG47y46Ely+qeGAXEDFi909IDBqCKQMfxHGgbSW9Eo/EtcE5iEXVrYdKnWDMGn
SUj4WcMA6DutiP6qHYNPuc9HWaQkN+qd3IogoeYth8ByWOPKYHpkhwsPtvDfwDvTqqzPBe1gyRI8
Cd6zkEbPzupfjQWBcizVNXnLE1NbJ/vjPBMEvzqLu1/cLB7yVjzVAE3XsJy8nyEI8QAkzoAtwIrK
5s0R0XRr5uM+aLb7zJdZareOfbXUFrRJ/hVBvb3zBjBaFLmXyb5idF/ec/xUsWvkkP9UacfgWp/7
UB/LimzpTY1P1CdQRSlhrXuvsj8VgzXGzbY9TJN3yHVenUu3DR/8Sqj7udqqxOynZgd+ZJEt3E+x
4Q+7MTO6O9V9HjNS7JBnOHDS9zbkX0zZlQISWXS8ZNEcM3OcgKg6BLEOc8rgR4+jKe+oP/EA6utb
qZyJETmXe/LOm/dR03YASHhC8AmvK9SYWG0GlGaUp7laX+HIvMRyiNjaxHKjbQsW3QJDsepo35Tz
dOD1W8WK9+71UEdktIWPo0ukZkChWT1Wj6jhh6NwtHVvj8rfRQ64mwYcJaaOYe+106uOh6UEPIBF
RkQeUIG9nqYteJbG+EFWmgYBjWwEfXRB9JL5ggEcdOjgzTCIAnzGKra37EJGiIZD9wL/xK2nPttl
CwXUjnkXL93wGJhgsZ7BHh0Gk/li+KiurNF8jMI7MyxuV7TDPkNTK6OHwfevIgsMfPDzG38aZeIC
FcU57aRxhSVoWuE13LnsYxag6Uk3YXRLw3y7Z/t4E9Y0v7udPR5bo3nUQ/BgsEdviVdtn0QFENoh
loyFXwAtMlvFvK1u7HFZU6ScXEf252nLghtCbSHsbN3RQGJ8srLqo42aQ70udSKFf+V0LLFhNW0w
DfVtZkJ0gd+Dqqv3ynzqhuppCGu4QUQG7wVavTgr6yleBsg+t5+zO/vizhSmMPa1MY/HYCn0kyZ3
7wp507rruSX3mDofeGcbSR8SO+a0orj07CIlMWsvUf6cfZQNdww1oo9I1p1dWQ3OrUNRYIJ8k0EM
8CgN280+5vNQ7KSbrQ8XqI4kDrHsc16dVkJqIYtgWFbXUb/01GMH9Rmd7M7dSqhpXSU6OyGEjs7N
6Jc8pM3jhhYy4fxKGnj/At39PUojiWc5XJLGNZvHQIPfFp3FzWlVVYJsnxsFPWjr5CL1iLnVQ9hj
kKclfg16ce/Z63tEVvg5dDtxpRcGWNOqSoD5qZeJ10wNhLO/AYfw+mxSsw36c+n1aywye3xUpctC
k9vFFRLZ9rkmcvcT0Tq9lawFipcZZV5cjZ763TAMcWR0l21CRkhDf73e7jkxq7S0JqYcF7ri0TIy
665u8c+kYs1o8xKbsi83jE+DbVEtd1Prz7Q0Be1DAL8rYyaU3mXn6CFHSqj4RGWUF8ZLpbaD3mxv
N/fBDHZyyWIbMbO/0QBfXinZDzKudcuDpPItSkniFzZP5uB8LVHYPA+BbJw9GES3G4mw3VlrJZIV
YPxoGzV3vRsu4jT6C+Nv25nRzlrGAosHvwxDnBVr0zRuyGIBBXYyLn1Zld65Cvv502Jr0pwcwKOy
WdRp88rpveq7Mq7bKZv3q2qjE0QAJ4zR1++uCqxkCgagj8VQ4MUXggN82M/OgyOK/eaBDMeG7esn
XFY5gi1AmCTfkI4F7hbEjthcJEqdxdecty11nMG6HtRIcyW/78nsi+Xe2Rb/YenN4dotvPmjj/zB
iaNgLnbrgGjajFo0RqU0TvNqLyIJJggfnjviknqj/baORX80AzXdDA5YrLBmG6lQGO2NouqvW8sA
COEovrU9I3wBkmt2RjvN+ILbPI/R0eZIRSpB6mkjsq897hk7hnLSb9Xsh3c0YU7HvrbG+7yBOCw8
3RwyjrjE7vM8yQmk3RMW1TyiXzV2arPUyfcI3tuo/t7XvFcPg3eJx11WS5dAH5P3gQjAulEIet4m
zpotFlZZpqLx+keDGtik1nbIFnAJhiDtuSiglKgb92+mcBnP2WiQ2iSiFUiONrLwtAJgJFFHbUJh
A497xcRKRdc96AYD8eKWAlyA8IBUGbmNxGQbb7q62BgbC//aJHPzOSzK7T73zPq+zPKvU1ZY+3zV
KPAaFFcAU+1+UZWbjtKwWEm6gPrpYnxfjbL6kjsEzDjKtq9RY/Kvu5huYywZcq98T54KS+U8+2w5
x9705J7Nuvlk5ApB26bnWxSBjx7iO0B2D7NBkLFV+66gYDoI0qma58MSuFPaCU67Rur+plZrE9MN
GKQFJoEjwmqaFkVoHMPikidVd87bCnGYIKGDqHCmcO8YCCrCfP2ObFjcKBuMwBmie2MR+tEz8AwR
jrFfnHlnddNrZvDalmtU8MfYZ7pdTjozT4i7P+els1udvoCqIWDHD98HWK8N/qrOghSRznu3BFcL
vltAuSZ1p9GO3cxKgae6JBIVOx9JYrHobaSOA1YxP/cOmIZeoCGXuPN1RuxDl4SeehkvgKi7qBTr
9nIMpd186HGrHyieq56mBeBYjeX4kvkBF8xo78TqI6CqLOdMWD6t84FL78Kio4eVbRekK/J2nT9H
CWLUiwa6Mq+YIR5csPl6Zt4qPWpWlnZnBYZOlyq4E26xF0OYbDyMaT0j1+oKf9/4xoMvhixeeveh
MNzX1TSmF7LYX6nssm68pi+PJYOWVEcns9PQG/cu292pIVNVks6YtOvc7CeYtnCjkAd24rvRi7Qo
eCH3LUsMuR8Oyp8MddfYJr5bHd1JC7R4M7gkNeaJ33vlLhT9Fzzg8hhQJxp7dbar0X9DJSAhWvuP
kOd2mvuHRXxWwXwkjvgVqcGucJxbUGIElwRzBtsKwOAdVPRt6daHYSDJoycKLSYMwko1/EQ/zLd0
6Nwqhi5VIgqaTf1p5E1aV7rZ5+0Y8249TD1QtuMsO1/ZQVpiybwmAH9fm5BTuCIfjW2zEL2s382x
m3bab9AiaHdJycxHGkYkROq5wSvq4kOo/V3LFH3laQCLUnzv80sF7vyZ1Cpo+sCW/S2Gnb30lu8o
rh4VsSQpGpmN2UjGnEE/IJkbn3JABC9SJq0e1dH2/QHyzCbPtLQLVFrKeDHpMzy4F/khEA+dxf6B
/Kh0iyhad/N6Oxrm5j2EJb3go5rhNrP7zgZ1iCd8Q4cJu0GsXOQopdXd5V7YXnlkB8athL+mBfO6
H6YpEQUHelgkRjCn1IdZ3c7qmy+b0cFgZCTcrfakueEVw1uR3zQBeleS3w+RWX6fltpLc1v7p6nF
yUAfYZgghkCdsVgzrw5/e84jyicQdaszgldk0ht7CPmG15FRhccpyoNrTxN3Fdeh0T0TCzXhxhfz
yRvwhPDVN1Bm5VDlSG7yMLRGwr2bPZoZmmDdRMGdQo9EzVvdXbH8F2lkL0ZM3KcRy57OGE92LnHL
EOl9V9wFZgdURmHbJwvC+ozrCPm+Uv1D1nrFi8vrbW9P5nbdCAAwdEChAIE3eae1y/oFZV5P/qVG
mycjpAVIt7dE+gHxi07mMkhDyLkzkMm41m7iDgyjowXjiUyq0h8zupeLzgn+td8+9Vtfm6SNtdZt
F8HVBlJWV2QZW6g5syyRPdkx02zaz4jY6hvA0epTy4yVWu003UoYnt1kAP9Kct3vg64KYttpjBeO
gPBN1bV3DRCXJ1Hgqutw4vLMtqOSda2/Zg4jsC8ujEXQG8e8n2uIkG8iB8LxM5UoaT2Fsj1UBRkr
9mHdyueu9K/C7XuGwMahEcU2yxlkGEWAsoFulbgZpuxoV/k5szmIa1QcVZcdQgQUtRF+oZnvg2l7
PHVWYcWBO78OLmVpQzXdFfWn1dqOls88pbv1QH/c5TFd6yodskofhhm5ahZu4SmLmgtPwHtVz7W+
85Vg/N90Yk/9p2bSE5FC0dbs/CGfj55c8hcKLaarWZCPSWwklt/F+zSUaLqJU+a1jMYbWVNnfNFZ
U2W8GPz8m4lAb6fGCd7Z113HFF5LNhgR7Jxya+5LVfi0sOkvXts1TjwYlAvGg+30r8pGAU0b0CKT
rOn7d7qexl3UmiLpyrF/GelJWkCisvYgx6U8NKMadqg+5g9bGOzPrcy4D9Z5vHENvlstvexsyGrZ
I/HpniRpfDd23z3WZjV9tmvwqt4y4KnbfBlveCfysgCNulK4DEvYFefCumWU+cSrG6xLnPdmHoMK
m1/LUZkWZzUaod6SaEFDs9v7/Rx+X0LX2IfKBcQewAwJABQjWZJztPNkXRGQ0Qw3bVnP8eJJdcBu
0J6Cqeie6DhcY6vqgs+LzKaY+GJ9rPWkD1MEHFaVWXbsUWy+o8DNr+kYGh5s3B7o18gK001fDFfa
E83B59w4WWPl0Bsj+1M/+y/QXZcGOi6b6cCGeXMjY3qEwx2NGvOL7vzuYfK7bYflAKGgM4wj6ZiW
gmsc9fZ1A7EeSEIKnNuiwhqAMXnlZK7188hJsTeGUTKm6GyfZSv0KVmuel/6E9W0NMkysZThTcf8
xcY+yyEJiuYZY4W+PKHWqwEvLwAAfSTb6NXGZEDlylKGvOgRT4a8Ih9WXRWhML8FmRKQLxM0oc0r
+lps3kgQ1ZAbt9rMOhQ9OO13A1TJlVias78G8gOG6MOlNjneLhKDmh8mThO057L39dU4wMkh0vZX
tkMY/9LrLm2Pg/Elonn9e1lFQWIG+XYg2t57hS7gZWBMzT097fa1bY7lTuWmeqxsV/ux8nyI6KLS
POZi9Nhwa3M8RL2eSzhg5b8KC3s4neptdU+1HtL5KEITUTLlxojRwJvqubmqM2++JoXBQybizG80
LHO8deaK5owLNb0VtvygU8v+1M9OfiCyoz9H0VrvFgiX12pzmo0XkVtyIxTzGav8mkbr+tXOt1ft
ZZ/yEt4b3OZ6aoj2BoT/wwz5/0HP/0dm3l/BntgcpnIs/uupHBhg/+uE8qH9Nv4ZBf3xD/yBgxq+
+xumfdfEq4WlmYSKf1q5Lj8iip9MHMsmRsAmU+KfSKgV/ka2KR4rAp0YNIKQH/3DzcWPLpXdl9yl
AHgVT/h/goT+bLr2sIpdDPZU/3jYukww159h0HUbBkmxCMYAdwBqmpENtONFvHRQzfr9T5fpH06y
PzvHfjbr/vFZALuEVYH6YkW+uCz/5KI0x4ac/LHKUuxKzDHcxTsfLfqOTPOnv/6kH1Wi/0J3//FR
eNg9XHImzQcX9PdPH7VsbRQReRalG9H7rRNd6/CpFYiCABZqZv2hjBetT36dGWk2y5c1WNItMz8V
2EfehPNd5w+G5VY7D549pfN2zEhScpAbJdp1xO5vq8Yuv/qv3xdq5pKFSa0Azr6fv28VklWG1C9K
1eqU8Tb2ZuIA4MQBKx9iuGxNOTvd3V9fpR9hqT99KilOlzZC8iHJMsB0//OnNk3pNWrlkJdViO67
7+7zXn9v7Ki595fhPGdwzcKYL8lqxsKYZu3IF4vOGr1rS94xiCgQUnnxyU0cWSh+nFF3vDXPUj8t
Rj3vS8taE0Ia2XE3THxUDZBHk0dvq+fHTY3KaR78e6DmZTe5hgO9TA6N8sNiR5jIgZjVgsTFIIst
ma3JgO8jFbncjZjtnkekDM6iy7+Jibd+pgW4cQiWxW95uUUJ3OB/P18SnDj5DFoZpUWo8NoGl2Ix
LBdtg36utNwgZYt4EdOElm3MbswsumowZ8ZS5n+XdPtLJ+o/vgrPCbmsfCVwy5+/ytrVgSu0jFIz
YttAPMYxLhcwPRHi1MCMQlY5AFhpp3R4MkCPrCIrqsLZ659n7Q//UaTov32dXytYIld1Qa27CMEc
Frzc6RF3M0IljnoaZmiDv7k3+eV+uTXheTgSsUgQnPBry0K55EwnOgrTvs+aGH+e3uXS13/zBHBW
/vvHeNis0V4QIs0p+PM1Fq5cG6vUUWo0EAmaly6N20QHlurMkq/jHOXEuoQO5jzHiDPLu2LQQEPJ
UlJ4x9FvzKToghE4QTxI9pGkavSR9OlvTqtGVDFn1VjZeUOll+BR2ZM3AcPUlQcDrQXql9GII33r
bKVO+iJ6HDAfqmx0r6Xf9Ok2Ynrp86KKo1J2UNgVSJGYbq01Da1SnfocMwHmgSEVAG4tVtadu4zM
XE321TCpAW7n1zzH2xM2IjaifEtpORsQlXCk1OWjpo6ZHY1NxCc0OuFzil3dYsaMdNv9zXX+H+9l
sv8dfMsWr61fsz2KBUW1XzdRSl/KulsXmGmEKU7rdcfJM74UuuiucYCgdlkLokbzFD/ikjZemGj+
b39MLj+5z//8Hvo5SOCPO/lHtgkzEQ7qy2v3zy+HIJJqCjMcXZj6i9gZ4SUEm21s/n6BwlAXxLJA
3fbXN/T/+KFIOYhWQZL4gw/984fijUbqeLGRtYjipina576eLn65MynSQRzW8GiMdX/9of/jcUYA
PRwI3AlH8i/HWTvTWEo2O693T51GQq13ISzOQXNNO21EqN7VW9BtOIO74G016/JaEKFNamXxN7/+
j4yRXx9on7AVnmlCrO3gl9Msm7ytkyqPcOPO9JoLUyfoRRiiAwzYwOEy2QA5kj5fhqtsqNjURhZ7
OzBuJVPJFb2xRod5clmG6vjXF+lHgNWvX437EhqYvhPYol+o4LpscgKiOGsi8eoEfXPXrLcrjJU3
+3tSW1APRaY8dK5zcpwEBmA9u/hUEcCWikYfb0rrnHeUBUgK3TjEnYxeR+EA346FSCqMU/YwYnau
osMSbfxrRLcmQctygp0q09W5J0NxJ4XxupRrmkfs83791TdxgeDD3sqlualnmifnLIsdAzWR6kqM
eEYvUXQXXy958HEBwkcp3XYT5HfEbywJEc82a+54jblPpbMwKgyYApB4IWt77UHvNsT+4FT3Ze3+
TdXH5ab6t+sJen05VX8kzvz8fHnIt1qVBYiWqkinjjISNEE7eyofS9se/jha/jfWkP+zWRL2X8ow
zuvXVnwdflpA/qnDoCT1t0sMNiIHjBBk1vDH+kOHEdm/kd9A9Pql2pSOjMt88Y8kCTv8DSCWyfmS
tWleNpN/bh/Rb2wlLk8KXQc2MRQMSP9JlsTPtwqBiD4n4WXTCYhFIlrrl0SdwlMtkY2df8TV5Wwp
8HEJDlGkdvB3AeXE41ye43/dl/S50efL6U9cUOCZpPj88rJ3qbOjC7xFZwdVQkSKvdnb3rA16LXY
BnEXKQ7IvWps1BxWaE35rjGMZUjDYkO/bpemmwRgFRPgvLQf1iIYnl2TlLKkyrT3uzm7w8uyzhKi
OISIQP1wsdQWrRzHeNAMIfsAP43D1Ow2ZbpptV4QvSJQiY3DU2PMk0N7UKvt4ReoSQNIe1wqL8wX
qDDQYrl2zMTbXZTyrnUQnYa07Fln0ExNuUR/Udst3ddig/tqO7QMdH104MJ1k924fJmvonCQOhiD
pJezm1fjg2+M09smz/VzM7XzR4lRyIdhlDBsRTNlBz7Vulkaxx/22eqiQJka+lvW2hd7YAukaOO2
Fgo0nWQwOBMN6LTgDJkxfgSCDHVXub/DuUUIOTxlxrU720PSmM4GhILe625Y5EX5ilqIPH7+5iQb
8pJ8JUzkYr62DRdKk+BAOtOw5HZJ1bf6WZZZD0VHcdSXwSzwnDchVcNIAfIBrYk9Ptlr3X9n4mDH
GzbOc0CgBT9JZ3p8pcK1NsTgGoNbW6Iii4Ng8dq0M+XybqiAhmPhZI4Vd7YLqTUr0d115Ux/nRUM
2GJdjek2bsRgtIntW/U1OGcNyUIjxZrgFhffesddMEgPASe9GY7yxYcq++J1vXJAd8M+T/ywqs7E
kZb5nQ5QDqKqzMjRCHPT+0YBFDqPtQrU+zj05otnyv7TupJwFc+tXIpkbMZeURy7qO+Xqmwrzps5
2tJmXMtTM7jjfBXCw3unlVrd5cPrrYtceAN4XnRlnZrS7+RxtK3GSCYvmGASZ3v92Oa10bFWfU2y
B6ZcMDU9+NeZo7cOiJ66YUa2iFgyfk2zisOQLTUu9RJKJDfA1YQ9+uZppQPg9xEsEgu0ldFmJLKo
iPZTMY5T0rm6wsKdk42XuKjmGa1F7dz1uUUviTRM9eCHqnqZhsoWV9i9qmcf/Xa4yzSqXRbHMbQT
fFtVxWwmiAjBrMHn2hYcU7JmxAEcbHBa/xPwc43DYpYVxTqepeR5CwQhSV6OR7R1e8C7cgo9kPZS
Lg/r2MsuJuGmlgk3dYvrHtVr3EVN8HtQmba1C7TDg6tMg65zTCuoZ+ZOhwN/yqHCd1YhfYuHERs6
n4khfldRdVemkyPmd0c3KJgW9gjI7olRQKwDnqXANmcVzyV15nFEPdS3zrGLcxBiu1kbsbip33So
xuDvpU47lfverhlWolPJJtsw/7j2ZNwa/qhu/YKaZoocTS1TlFnIRGbf5djAeBDpRGxtdrAdZ33N
h24N8FQG2Y8wkRFTfMTMS2le95aNF2Xl6OJbX8n5ukZFFD5jvyB9pg0QYMQzS8lNbrjulYRc/hIJ
dwpTp83KLcnc3sAa1nrG4zTX82VZqZDCQ6KGOR0Lm741wwXdwTrZ4zfcu1KeVo43+nBqc3vJ6hoZ
QLDi6E2jZTYeyVVeskNUFBKJjm8PBfAwOPWek5NKwoE7ckn9stHPfCzXFAqtkykhCMVB8cdc9+i3
yibpbGUbaUiIyn3OcWM8slqwil30yMgecMyJXYid6o6As2pLBpKkibARIpyTAsz53sMZ2aOW26BV
CeZzgfqzEocG2RoAEUELEh6vpiaJ0PMVimxzlaBMUe2VjyFBFTkgupze8R+KDgGD4RM9MYwEibhK
jh3Fdp48F0Ug33FGcl/TGhTS9yk6C0FUP5p4/OYImZKaRl4zeSWt5mJr4ZAubO29bXVGxfHkqOos
goVnEFSvOlSzdM19zxbbnGzpS50AJ26/h3rsPrWrCOTOYHltOJMF2TCaM23bh470sVxgifD31aDR
zuHiLMZTTR8WKXr5JQxl7G3pxA6mNjpysfcfhT0vz+7mDtisXD96DRAn2mlVOdjBB5N7AcnNwsFN
kpgHvcPkQUIllNOMJopui5RrKh5Cn+TBVHDs2jEzcdfEMrcqP7YXr3irl2h8KUWLdGQqfA83Q7fo
uxz5T5ZgkLe/bmUOedWE3oQrfKJKAf9gob/TvTXi7Q8XD5v8pARqFLdxrsq8lNF1y98uSrsFE/XO
a5b8ZuqcyuLZy1Gw+ZKmPbRpjRvsacfBo593ebMLcItI0hIt4mZCFboUDG2ja++zzacy0zdk1iUZ
jvEgHfFvzvFWieZzBg5T4jMkSftCnHrb1YwfMEsQUpkPnVFDkvhdzkuOoI76ZpGcnCmZBQqWPFuz
KnE59q14Q2h173QRYMLozuI1Rw7ytWt7W1+3cw7LPcs+VMxJpLDvYOs41gwcmAkPj4laoOuqJ5NU
XrKFWmYTdH5+bty5TjGvV3CRbYDgJytQQeSZ8Z4v9IKn05yJkPVglGR5ELOpgN+mARGSHb5jJu7r
3UaSzJ3HZGSesCGUZtzY5eBDcSp8WzT1Zd99v3TsOPK2+ejWQ8Tfr1H9ZxKrco0vaNQ2mqWIgWcM
Sw9uce5Vedi6WcNYbjmq2WCbp4Fd3CbII1/WhrcMo9xuzO1QX/eTFb5r9mrey3CZh2p0xFXWugHS
eFbWFWmBkVgYoaE5+239MFp7fexqjmOzk+/+5F4XxnBGoAKbr4Gch2TtwuG1FdJ4HScLDxPemHIc
yAOB9pFeVZxqAmASVQ77Fvnu3u0uEWTtcgijIUKg0pzq0J2ulF/2ZEGqC7ZJpLf54fkIcKH8g5hs
jB96mLwDbKES3U1tJ6+/b5gLEwXRmc4UY2Dhboy0aTOSI9W2UdiFxJVf3TGUd2NhRm6OxdDxUvYr
ZG3JhjA14bD3aVgIjuROf6o1fiFs0MGOwFL6XHtxZ8jAJO1rws3iO5+E6YExmYoRKFatWklGCQsU
8gMxLWFBq4sIJj9CVFV0J0FFY9yyJ2fMj7b/4G5W/SQDaFWGlcFOLH9GsDQQ6sPugPxfG9tuqS6W
VVxIiR2V1jspYF5SSbk4O3hUeVzRQsEQB/5rKFoOdWOXCZcXhS3p2usg4Li5eozovcXlad39uvXQ
/nNAIoKzFEWSR/azMEhDGtu6xPy3mdnLTDzLbgmCE8ZYvRwF7v8qBit2P3Bfitse1dHRMojQoW3i
x5+W921K8kh2DuZ6AK4sLjJlF2FeBiR33opL0FC0wPL4OdD0tE5XfQAYjfDFj4esvO0zQO2Q1Ntb
j86zxBTToRFdkCCLclEO6FodFdEch/oCxRFVwUUqp20fjLK93+rJOHY5AVsDIjCxvUVT1X/uVV5f
K3I8ufnRNpdl/4CL2xmYBGv9Oq5BTY5ngAqWIIK0yNr+2AeSz5JgKM+du/Gg1X3a9S0WGzkK+2kc
tslmJlLTmWga42wS/vLF2ZybXqqN/zAQV0oZ7AIX6tRS/VM2NyeFj+h+Y9uL9kPrd6fVrIyDdOuU
ps4tVZ0xUBAM7q89fwfVezu5LTfUxmyyaA5eZxuh+KFRUaR43ysF/DGoaX2YR+uNAR6HsGnZ65Hd
RJNUliFIzVsuPS66KfX+m7rz2NEcObftq1xoToEm6Ab3DH5v0/sJUVmZSW+CQTJIPv1ZlHSFVuM6
Dc7gQIKAVlVXZf5JRnxm77XnwdxQbvfPo1kW901YU93lTbiDZxodOoNDoLdk8+N2TEBEi6ejNqNh
o3Rfo3ksKSHGNuI0lUG7HepB7bq4jAEZYWjlCM7XhJsyNqU90Ie6lNssKBGvKc6X2PAXvMce0Q+q
1ZZi1FRU7tmcstivOB6yZKHAuXilk/k26NNmnTCGP4MUeUjD9p6wFaTenSNWykF84k2lsR8ia8/B
/eqE6amK2y8F1WqZ+K6KqWq2KTnSe2PIiGbpi9OUTE85r9XYGups+QXvpjdt8Su/h9I+1g72aGF/
4pj0gELkZKlju+QpkRZNQeAhz2l8ChXp/jhaB2sm01h+XBbpHU/gFXVisQ2E1js78qKHYlqaD79Q
8LesxcoXYHWtfT2y3cPjUHClowgx+upCdWcfG2+qdrqorZWt890gypeyaPRx8BLYZP1kruXssHFv
u6ulBnRr8Vyj22Dmu8KXI/YpUZtrw5g/ych7TWEpgc7L21uOpI/EH5683urGZcis2GKklcPky43i
K1wm1PgMJ08l5ShOnqJZT7OYWcXrJ1nlj33j33WpdV+16JJM2hS17WUZ3aS+d4c23Nh1NiJWUGJ8
3qYDLBx3sbsFKRRC+ao+VKnOvqn4rHNerzA1Xx2FDH60o3ntj6I4G5buPhiEfKV+2O57gT6Flh3B
R5xeeHeiFULZ98BA6xMOd7UHlSRW3aWi51Mu4MoCbFlro2HGN7Y0Y0P8impofhR+/BYu8sZGRs4h
sLNlF2aEv3q8kSUIyKy3V/4wFMcCkN/SH2C77XPP5/uqutdShRfTJCICitGOhOfvmcskQUzRqo1X
G8e+EYBkbInMMrij4Is3ld9iekUF6vsdjZeFABd3+6Z1xNULGWVGqTiS+m6cXNP6TqH4rNKc/8st
PRMRRVBv275+m8FNZaiqoWUw3Iysd9tK/GcIAiep6+PIimpb9MZI7UCdRN7A2O1ga4VomyPExWYH
RHOAkOlWxRrBt7fvWn7kGFb3OvEIpNFomxEmN94Z/997NI7DJfa9393i3TP1F+Tj6Syb7jawUS6h
aQxDyGoWTN+ZESnY8bXXjzv6BQy3wcGqy2Sd2rl/AUqQ3tixs4f7DxdvxiWHGzi4pd5WdPeUtqSX
vdkV35Sni3YbpKAmc7N4mPxYcBXl4s2hOKPYKw7RZD6BJbifJ+RwrcEnWUsbFUUrCZdUwwYC+k88
60tuNWTHmR2bYbvBOeTqiXY8Hg8p4UKrIm1p9jwxHiynJOVd4AUI7EZfsLw4m2q2XqeuT7bUaxb1
qxEx8A3LQh3QeUFTqrHnhGGoP2yQd2vl9ZAMY/odt+6HY+JkKloPbTxDRKRr2YSzxEBdmNWlTHT5
ljVx/BEnw4QJXuXvPE39W698Cf4xvcOave4rhTcmLsObOcX5KRpwUyqeBw5xApkn7PYI48phN3V1
BreupaxG52/eF8nwZZXupgzNeYWnFitvRJHv4fSTDklDTveJOJ6IMcu4NqjsNqDB6rcmce977eQv
PMAXVJWIbUBlXBpvBPQa5vNbiv/+254dHglUSIJpwj3+71WoWLfjEZAoifNgSnbZ6Jjfee+Joy4Q
ZNvdLYEIG0S2egP0MHifzdw/wMzGRJShJo98ucPr3L2FwJFdughPnuqweYf0syctKzvLergMRUc8
YPzYZRnffgQHqm+gsXvtHn7gZ9RWd+MwX3C1vIrKqu8ADrlv3riIys3y1Srkk2Oi1hvljHSaHoQF
V3p1QX/hOkVsCkBtVab9N4C+7mQwb7EMG89Jc9KWeMuNbj/Ywt27zsSYpFbrwnJ5WlWN10EhDCTM
KL/VfWA8h3NywzAfOwsjJhT6rbuTGrvsCiT/hO0c9kCFL2XkIQHmZBv4SFy2jYQtYlQnsg8nefRO
zZ2vuiS9dxatut0nr6ZFRpOozQC4Yc4GYjq1QX8wrAYHaoPpaAAy0yVZdxP1+qOUxjdTWkglrN1R
NVGuVVGSbgyQ2HxgQcotN1SfcSLlzuvzK4AoiDEG0Y5Rw7TB0AjH4cG2TyrQuoacCE4qpZPCXRz8
5Lpm9VOpCGJgmpxcv0x4NTUpwkxnGOHhppnCRl7oQ39xbfroeI0P7rtq7Sr+ar4bYV9M/m5kpo2/
JRn4dmFGraJqKFeMH1JnNTcMdYIovKlCOe3dfj7PYWnRpYflilf+EFZ1vYsSezkO2jg5a8/jVjNI
gmzTDQXWU+6n7C517A/xGY/c/BAXzhGzT4LtrQ/TteuM3z5ywB3ZENkm8MKbqIU50InuaLsjyNUu
AgfXNv7Gcod1XtaHcuZTm0nPeWC6V+2HCn2z39L0p4m803bPtnloQaC0i87UN4QPawyyCQcD0LlM
5PbOr2mYGrI4+PKreZvUzraMbbEhHtZ9amYOqDHprLUIYYQljWL7m8ZmuFaYBa5mA9LPHR6Rz8OM
G/c1eMfa8aZvHHL5WsHFKUkSYfwWM+petSXsYr4pvnyX+TKmQ1inHAi4DWKXCksz6dpoxuuMA6uJ
8dcw1NnHJOF4Qheeua5GnrNMt/Jg9B4Nkj0kK4Ejb4NBAggznu2T58SnJsbAg13tx6ymo2UzNOzF
fgq7V8WY7urmsfE8axSvun0ZxPC7NuttSNbYssK1OZUgbGgmgkikA34mWyiMT60bPLDdCPJdZMmR
wd6A90WEGt9I038M7EKRwOfMIEbIF3u2k+dAh7RKnWD+ES0sL48Ugz1TI7EzjWitnATloO0BVA3m
c13pnzony64OirWox+nYh0G9KYruu7IatR51/hTWxR4GyuscJp/jYM0r3TWHiJbx12RTTpXZcm9b
+X3vt2pnTM18ghPwDGjj2GbTKQdstdJNhexIWRuNYmZlJNJkVpxWTzjLqnVBPSgawWQ+f+NwYF4X
W2/8JCdWpxZEZ5xpE43m6GD3qTE1rph0CUYA2d7u1Bn7GhToLIPB0znMp3DGmesAnwqNWTWfQztx
TnkPPFRW7Q+ecHaatmm/FfHfDr14aGE5CIahU/pBl0bgzmQP6OKnS6nVG84hFIlDgn6jSAJIY42+
VtwqLYgFqB3hGT8PSKDGwk2FI5Sy07udGRs81u107l3fulFRgNS4sPpbUEaPDtnPK0RK9TrFBxr3
3OUVPCmTMzWR3h1jwltke3SJ6Vjtl8jEl8g3f/oMBqo7It82bydSHVAiNS+yxjHOAWyv3b5/dZow
o9UsX/1g8I9Eg8UrjlCTFQVozVZlWx3mb0BxaPLpmEKNuHuIYSN5/DicsNbP/tAwqmL9tppzr1rF
oTpM3A+eLGy6bBv4MqrjByiQ6olGQm7gCVkHK57UDlzuPRaJ4Bz0WkKFsk69zIrn0hX1l2qdBUBa
ZhLhcb5LQ1nTG+YuI1LvF9dztakynCVrs57KXd1gKwBpeit6YMpkpjqbzuUULJsaxkKBwpB9dunK
WyOioNrZefgVmMVAl2ocXIJQb7TZWoxNw3Bbsj/Bzppmu9Caa3xVs7WVFnuKyIit7dzV3cnPRrln
OAlUotRbPcPdJroi3YSB/poIorh4ow2AtkS9AkOh+ygb2UDrCQNoKV0/7HMVDXvGBAiTpwj7YvHt
eMULfplDGLafY86cW3pKvUj0C5CKA7oY5NQ2rgShAjCFVeSY20SCDzMWS96aB5Lcj6TLp1daiAG3
UsknJlEMnV1jNGasGQaiqdSDiMMkkl6PK/1zMk2nWGU4NMYa8riG4Pao+26e15brijMDFkZzYdFU
b8Kj544aU/6eQYEiAoZHB9G2NjFIUf5pWit0v7M+tjS7PEVTA8GW0Hcq/Zy1Hf5C/cD9168b3eZ7
6LKPdVCF66xKfk25A2MH6hoEchgbGmQPq6J0jfV362FUxa0pw5j3hZu5TXBfzWaMQjCv5ovg1txM
imKzddvix56Dt4yESshkDoSFfv4ChcZrNaLLS8CWzGREPGGChHeEnPmQZL61jWfVnQR5oYA6J4wM
c+bu24QxH5bS7iFu5m4zV5W+GYWBkX0M+u3YlSAX/CjetVgIX8HyrJWVfoZxgGocEXRsWVucp6xw
R8O7cbPWOsieh3YwoupolYFaWUQIutupshQTVi9xdwPkoscmV+LdaovvRKe/piq+z3srBMIHSAMb
9aE1o3GNZ7A5C2Zk59FPf+ZS9Jsm0r/B2n6aNs+rGQePDr6bTeOP5VOsovgjspIn1oO32Lbui6zw
IHdN/abI527rZvKFJSE/SGM+Qne8HeBYr+NBBg1eVvu1rpxXBm9qw3zz9zxHVOkzSi9J27hKZfAr
yUB5IC3nCyxJFXdHuSjIJu5H+GoM1rz8amm2fljEmeLI/sOrRrl1LPuzzK3+28SHItc91s9jpa1f
QRrlvLw1xQQqkESCqPS8itYpTC4xpNmTKjPcJC7ruyx7aNkCbtqkWjQetkEQPV5Q3xbmOnd4QVd4
UaZ03XnGTTV0IDvM6gxMc4cGDpImk9DS3CFhueunzrkDrM4wMZ3hkI/OyfR6zP+mPhnwvg+Kz+hI
4XcclHcryxboGAYjiRkoHV90B8vIxemwr0IYMxj96nUVoCerJ+GtcxhMHO6xvyMq8ywdD0Nu5vyM
WYKy1mYZIAUuB0HVFgcPdPLuKhgo2BzlJSAay+Bs1QZ6GZxLZEFJ3BwRGFLRnEKVthlGm+GpB16O
QyA9xknf42oHeIhVRdynC4opmQ8QduUhgFu0dmdnPI26dKA7AHzK+5w5FwQ2wKSG80AONFChQevp
o2AhfSMg1ZgstFaEjWEqH/PPkpKa7YJ+ydmn7ExAJF/adVhyhRCcedOa4GT60kFgVd1hlT16eLNO
wBPttxEj+CaqzGqTm1hxVhkermrVhgwUUF60u9z3kncnbpIrY0T9UDUt3V9EjcYw18YnV/F6P/C1
9l/AOq1T0kp35+D7TNdtoKpPiINGsCKimELGY1dYbWMbtdE6mFCw9mZDWYIJm91ANEnUSQXm/o2c
zfbbtFAH0kcuPXxqMJ9M8ohNehPQeGOK2POGjqdpqosbw2ZbzW3MWE4JQVEkFPLIimHirJT4ceHA
bxg6/LLp3fCTC/Nmzgkm2DS54T91sjGR80WWs8/H2L8H2Ix0KfKU+HTaVID0hHP7O1T1cGDNxgSn
5AXE/abQOPmL+T/2N3UlLo0YjXOXVr+7Gay5cgboZGQMTp5LzRmkpXyc7ewV2RlL+MJPtnboHlgE
cns6MQWrWWKOLMOc8nUEIggUBzBX1TzHzPbfDWhlb60Y32ctIAoAykxWYW+7p6qcKeISMXL2D9mE
hMDL3OTazhBaqbuQHawAWHVspgoDjoVd+BAlRjW8qAkUJziM9k2WIyI/CdGVtYsRS1YeQjwYNVqo
lc1i2t/ARBsSVjpZ8OHnackit2jmJz4VjptxYJqOl5+y1mrSWa/rwavepRSMDYcILrKKE+TVom5/
E3O5cDBGMKvuEjbAH2cu/NeZfaGdxPVhHmMmj8gN3Q29hgFMoAjTr8Qc04BjDWNtHI03ruqNbYdJ
YF06qjmB0ROv7JxSTuDptWpVeYton/tD6ZQT0XEuQxajgDVgZddV0TkruyvcN8hfubu1lGLjMs5P
TTwmO+mbctPhcmfux02GRTVXML77+K732pcoqjhKWpbAxhYEZHoV9Ux8o51r92ASdLLPgX2tOgl3
1bMH61pFYWyt9KTGliGrmRyBBdVU8vW8H2FDnJ0J5mWpSaq16cOuUs+7AqLEWoHkP4qApy+zUmYZ
OG0uRudLBrB59ISMBJ9vjgj9mHlSXi3EKScvZ/ujRHgAWlatOKzTg53PPLmx1T/7RWOxf8c07HK7
4Tk2PrPeOrTa/MniqN+g1rtPBrNloLcAW8wkGDaTazQf7dhTqk/eMpsofXrNoo8fA8UbRIVSrFzX
Nh9zKwQjbxiDes+NeloVlTo36WTf2Lyh3wgZ4zdq/SA/EvSu+ASSck+Gg3FRUHn3sUaOT8GXQnCP
PF0/e2wiNpWRJ0e7Mo5MqWBn2cDa/C4I2bMD4g7hf9+0M8oim4WZ25UXw2AtJjiL9Tbo5/rb6ZDy
sUIfDhKsMFZ5ppOOdPsz7fmwtooQzUDErtvrkp2ySZ7KIXlC1NJw0KOxIKhsTpccGJHcBn6gf2c2
ayw3YTPUYtagYUfgGBtN/ymJ4AEv5ejXIPMcXNNqXINJTrCOF+MrU/nsq7dN4hcy6c9rlVjjE+oY
95TlCplGP2fJC6iv8TD6mNNlPQb7ngfkOUgFYSVuq4w1+h3iT4hGg6iXLKBrDaMENQLjgrs+xyUL
rIbNdEa7yMzB2LCW/6BBbieOuMkE2mDl6BLSnyoX/LwqP/G2mROhaHZaC1+CyagbstYa5HzxUzVW
/2uYiuSQU+ut0Kk5N5m2snU0LYkZ3ZNRdv7Vt3Ms00wjNpCfqSmCGRAhcqVxYqE+BZjsVZdtZwvu
xIr/NW7wmoqnEOXOsyFSFq7GNMJwcbHaEhRioVuKBHy3fkxKlsyR/QIhPkOCZZsK7Mlg56QNphPv
PQKIM8UNQdNjN7L+TOeZ66qsK6zhOjH0yRTaffdQ57KIaGFz2KSHnMZoJmsBz26AhrhAzwV+NyTS
AEPRwvgvknNXds1jq2parmAMvRn2CiEebI47Y+P51bzpYimsJfKI8ag9V8nOpU/3PEOe0CakGGCU
Q/Xqqc+iGfUtWJXxeYp4JaouDgmdqnEPZeimckcHv61sGM5Ex4H11D35D70uR8J17A8waAyiJcEt
IC1eTT111zZiGhH3wR0aCui7RGDASG+NySJcqa8E388cbmNyKi65ogBfxBisHrJawju1a9Qjoz4S
LaWOoDrfaNlaIIma8YNIubpb79T0i5eFWSQgcQihUf6A8U+e7IWh7lkeGRKluEVEtJnaHI9ghE8M
12ziTzxH9YNpMr2zMSbRyHqw6jidA30wZA0FwVPBAskg/iWCgEoSFMkzLejvresCW3OYcawBZXyo
BqVJiLhx3dKyvbCCUPvInIOfKAjxZIoacd7CWDbJosEn+yuh82GIEhTiooLkCfyxt4IyzdeRR8gY
lnmPG20LDJ8gqCGDJkPjnlmzlgfcu1iAqKnGDWl85o7akxoQmcnCVYVS6EpI/WM4Ul/p0clpl1Gg
PRmRGk9Z2SId6BalkMyIb0K5tG+nvvwlwzp99TxpvFooJASJOHP4zr4XXLfw0uWsMMMXZri0Q3Y7
3CRdDDY1IGgkWVudsBJmZOg60kg7JxUU1msy2skDvmNBTK2pm7XF/PCLEWd7jq3cu4Wr+lWZ6jlN
ET9gsv7OK9RGGhXcRg6koXRmS1SCpV6QyQMvFfbGQ1XW7Cw2Wsg+nPwTf/2zZNnEzNd5oB89d312
mRB9vKi68nFvkHWDi73ERhuor1iEjw1j8+NchhRgaXKjfUZJfvzVOtHw0ffqy7G68C7tGm43wjwI
VUa7x5IMyn9C+ACc5z2ZdG8UZ/7DPEjjIwQ5wsW3oGUqYND+dDGqmbi1LHpqqlxuycMlp1rN9CiO
QmkO3IgDTfGQOn2IQSsXwCgyN/vMYTmd9GC8z1jgSi6uY67NZoW4ain5niYn7G8xNddn8DGnAHr4
KvKto1Y4ddMl/DiAKxX17k1aTfLVn9yz4VAT9uMJ0BZDjMkpV56TIJJDdhytPXC5yIRYRtIH2o19
oRmdnHWbo6JfMUpmEDCK4eRqa8ESmOrghiwmwia/TBkO4nEsH6YxeaySedx0dbg3CwDQ61ixX11F
ItWEvJCJ82sUer7L0/4mMPNb7vTqKydc452DBf2MMsfsQTMyPWZx09xj2eYrtkuLRLYgbwF3BjBh
bAvY+k+fO6l/J6I4K/fM1G2IYwXXzoLR0fMpryKTFoS3YmVCY3rpXQeDS1sYxP2IuCAJr/1RtZvs
vKg0IJKbhZOtalwHyUqSH3mb+rXaYHlP3hDtVLfeuFi6TE06GrZ6RC2kh9k1t6BB08tLbrrXTobt
1qbSu9FECTxJO10gIh4BeDBXSmTCcoTUgeoSFqo05Jl8sE2KPtWo35wGwIV0SZ9IRjqThh4im5u7
rtE3VRJvZ9mvVdMjCWyccQI7UbqnmDwyMvAa0ug2MrRavbbHOmEQAZhUwfxc7rPEiKaOAUBG+hF5
o/6451BlfRUX0fAbByENF0BtJ/1smM+T1MU5wgk/F+wdfxqjAB2X0l3Q0w2zOdy5id+1sGac5llC
6LrPODzdD6cp68dQp90zyIBUEfeWzA7sTZufAzDfINgG1tDKra6L6l4Nojc2uAer6ivsyqRYjlwv
PaeDKdKjnafmcExzdBA7KCFzdKxUY5vbsJ7oKujBBqK4snEi46ytB2uFKcUPt1PTEIjkoe2sdkbq
2Q44sTCsr5USQHBVl3v2cRhLsm9IoaiqqzOSWLAuho6Z5dhaSfCCMIzMcpTXXPUS8NcXj/r0hGSQ
lQYgI4/sqoSsm++Sm4n70mDtxjjMzBN/5w+zxZDTs0uMUrUdbNp0cIOzWxL0smRc+cPHrLi+r01e
FI+dHfSPad4u2Dkod0iqIpb8G0HXbZ29Io2mLfJ223lK2hHzOOIIoDWjxP24nmI2RgdIbFZ4z4ii
o6dgSu9tnATsDj9FUvZY1uPj3djwTlyM9CBRoOHE8NtTx3BfkGICerCrRSOZR5YJEiJC37lpmQES
vhjl08RST9C1ODF2qfUY9+G7h7QnveYxLQ1fsSi/iE2SV19ZiYnY1RB618cQ7M7QJJwfUq+0gaoi
yO9qk+Eor+nseIdcdymP3DxhJyBYuSlOIeiTZWKQo6SYmsml482JIYHPikxsN6VolA6p2cTdykP0
Zx7KpPWnXcAwqV2PVm7K21GW1usSo8qWmHQDta9rMLN7pCyFsRcFHsI1D1EIxtbigN0XZlf6a+o3
RKVOajXmpoTgpYxNldbIHcK+7FEkpV7sbRo9d+lPA2BXbvzOQbZFgLn2nrI6k4xJLSe9FE1veyuX
x8AGlt44Lgh6OaMHdyYYBHk+l2RlzyJvNg2dm3dbsUAwbot0nhSMKfDmW82+tOGwqWWwl1rk7gHB
61hUeA4dlR1If4FYlLKGZLgIzAzpk5Tha+cMvryJ8bXX51TGkpsZ9aEAxo834IxwVJODtmRenzIK
3reJXTcTOiKUUAey17KZCBQ5+Xhp2nbHMPdcEAY+eZSr2R0M6yssXR//k1O2mbhmqo3bV2emzX7v
GnOIUB618SXK4zE9Im+cx0cKgJpqPIuCvtx06VBSufnowTexKD13r1C6jTuDO9PeD3xk2Q00D7jm
vWF1Hkgrr2sutT8Fn43uLWsHRRG6l05bo9nkNZI4MDtQa65YIR30xBVCtDXVKRaQJpvaYsOYOn5P
QpTMCCDZij/zmOl7chzJ/QQ/lM9rG66Tf5NlmZguHg2q5jjN4w8GJxUJVDUW3rXT1f7PEFijeA3a
1m8osmRR3ycSKtoxN1tzmWkjybxNsGHQvWFXda5oZlHzsRaMHYvMFsbsxbHOhBSPSBRhJQO8d6Z1
JcEXbV3gEdUaiwhJMQOmnxiuHnrZ2yLhbGBIXLv9a1NUjgL+HtvjqS0g5T00Dko+bli2jxSHI+pd
RjusId4mbxqi5wbpmz5kuLSLq6iIOFy500iUQY8K0+VngP51P5Ye+DY01mGwtoJYfUEbGMaNMiUb
ckPDfV8XaaAAhLe4+TaMq/U94uix3ULKCW+GWKjxhiE1Cc8ryw4XaB5Kq+9BxyO+UCNTT0i5WZ7x
WVLAGKaHjzWJ0yi818M8FnsfOoi9AkFHQUwUYpvsGSfl07Yzk54oAEfSSiHB736NfUCLAH8NESoI
+QHJD/opMM1xhKgslJ370lAkxYfRNDqPQbmPwzpRrS+2A46N4eA2gIUpxC0uaRsNP0EEJAXwgHDl
euusa6f3BI0rCMrEzJ2/sYughQqIgzu3bhNxgmhOeNIQdfDHleFibLfxHDDiYFn8TX+KCqrqx478
pbAhUdUx4/m3h3A34Z4eWUKLbgyeQyPsr7VtIaUsCmnJm6kPHPvIc5ynu07V3i/hlk6xtbKC5KcJ
zQSYMlrp33xMI3EZfR581pAGfgtf18iFheHeIfsRvMv8XfNtmCq116GGEUdqRVrckmZUguYcRd9f
ETmRJDiSK6mhkXa280BFzqn6lwUl/F/h6/tvxlRefGn/Z6gyGaN/ToXm9/8dJrJY9sjewsqLwta1
3AVr8XczXwAvBFoIJRBEB7G4/f5o5mNUvJiOkYyFLvuFf5r5bO+vUD+W/3jw2bHH2P+OmQ9Vyb8Y
7Awb/oGAVxL+yVgXM7kR+MHsg+sxL6hdKMmpEwLLSAHeHZKAUGNbmv5XS8xlsGb+wTgDr7I3LeNW
q3tOiyB/MUz3NRGw3Fdp2CBlKbpRsZMglisjKMlP7jsay4LBDKETOIxQhgU5qqpNwiTzfbSa5ANz
mfcQGHA2fFZpVogO2umtFFZ7EzzOWjFH7bDVxBfuHPekhjFmw+XDkzOLqYPuhDgB3p3ZMR2oUlAP
Lt0CgDo7fpGBHU0H7OoeMdVeEkGBtmW7s0QzPZBnNKV3hk0oAx5/CWrLaLGYb415ypDwexO8dNJg
kR6nIqiecsJ2lj5jvkNrqE9OiPArcgpiH4QsENV61ZV5VvExePF0coH+XGyshwdvhE6HHhMnCEJW
8pxxcn1Gvap2YJ+gB7SzplxI6iue4/Ecl0Wy7cjlw90g7mMiJq/SL1FAWp2NPs4hA2DvytE+AKhG
F07tEFKztVCvVzJA4MeqPjhMrssyq/BS770gwe+QE2t8ATgtz/QX6p5m61GypjpEUQxDtjch2qET
ZzHBUCUW7rXynPF3xJadmc803QjwUie/6KZtkRviqQl84juhYSKJgDe3dzwjBKs1yNeuMIkpKtCf
rBBn+sepNmKULo1fHUsY908Epli3AXuvZxOv586fF8dKnc/3M08mZ3NeqC0HWjpuuOTVA1IY5vfW
sIwCVUiXBYd23jvIPlajUQieH1OeoWkcAIpBaWBjcWQaD4FzyPENxKZ49R3P2XCfvhqYyM7MicRV
w35+jYYeA9DMQQ3QVtK5NnJaxx0GkYEraAm1cVbYIYN1UnqvGWc4HItEHHyvZ5kucGgKejQfLYzB
8qlbu2AcWGi7wJ6A3AWRZqi+wA8YvYqvjl0fFgRg40eALOl2SgNrH7YCC1XjienKVMA4O33ObnLu
e5am+dQCDEnZoANBLsYRWUJW9nfaM6KHdHYrCNwuXBnm/oUluK2kc9tPBKaRu1BE9bErbD9gEJ05
KKCQkJyrpLSuBLXML75r+MFNjZuoOfRxbF2K1jWf0tAz5n1aMSym1mIx6fqmsB5grIEUxhgf2sDD
ZEa2goEbxODflDHT9ZwAsTJx65NuxnFXxUEZbxxLGPd27DO+t21/bwKS57XT0kTh7HZUallzTW0V
4BSeSK9bu5YO2Lp73d5BYFceuKGBexKOfDV68D++qaszUQsCExASfLY2/IjIqRGgTWHcESdJRUs2
X5cYz6blVNdiWKbzujMfhFvbHEro9XHToKyAWBHqo+cO7tFBVP3jT2F0H1tR2YJm6ewnRDTkIWsI
idYmsYhw2EboD0iHjKL2VrpLTlcdWbFL/Fxj53v48+Pv3vAxeQXIT1eqM4o7RHfTqS8yNJlZusjI
R6VwQ9uOW9/OtmXc157t75jwoORzk1jtTVTxqLepgvEPaKNkqMfGdxWEGbwjtNnWRxdkNTqfUFfs
9BhWmMSKM9lKl/FnpgNxx8M1AcrzZcQsc2akl3utIVdmCzlCcrugIElZU5E8kpxJO7LvuiLjmfOk
XawLVucWY5/BvkxDbkJNhmVBWhYWvH2oSv9IJAt8R6Xz4gZRsX8xB4kvumDIwsJ0EjB9XIRcY0Ly
pi378n6IVUeUFsXtER9Hi363CtJz4KbqAva2fZXdiL4VBRgqYXrYh1rZYJL99NEjYPa9AWnyGVA5
IuByDfswRKP+/vdLE04Z/vvnBAcQJL8RN7RpnHT/sf+ub36Rcf/n37SUQP/8XeqfJdHmV/frX/5h
W3VpN9333+308K36ovtfRvvld/7//uL/+P7bn/I0Nd//8y+/awaDy58WY/z+Iy9g4bH8X0qStq++
0z///r+XJJbl/hWgh3DgZvytIuHu/3tJYlnir4y6gtDHheuTsAAR5R98AfevlJLCRNEdCtIehMUv
/YNuxr9jOiYyRitwMOlR5vw7JYkFqOCPlv8Q/ASPJ0EUYuGuQLri1//AAZtxFuP41uURjAYChPjZ
YLy4pWBhXx5OL5oRyyrMLvlwZMqVH33a+MM8NzdTmH384SOjOJ7iuvojdOZfayPYBstXQqllezS/
y/f9r19JT0JoSZBoeWxyfeTcRRVni/Tdpcr/f+Bt/rffNJ8hGCsk4pSDfyrHUIE5ZlLiguzMiNOr
2tqjfRkjzzk4LZzrJmLVTwIuu30rbtf/yd55LMmNZFn7XWb9owxwONRiNqFFRkakTnIDS0VorfH0
84FV3Z2MIplTuRuzv1dtRTIEAu7we+853yGKlc43SY2rUXDQoD3uLH//1aWY3vEdeWH68pKfgcOp
MJA1T+fW9z9DoMFIDAxH2dSFQtU94HdyN5BV0psWNdESNPc+amrApZxgccXBb5CLzFbVvUOXYa3J
INkPPSaE2VB5145vPHnVgLpsCyx4xaB5VQXt0nWmKG/8cxib/erVRWCCaDqBGpkPF7JeC1vUm6YQ
NIFolReK+dCA0l2Okx2pSXYBvHS/uWuo9bC/Kf0lycAAajNxkOHWwVrzTRMd/V9pN8/Thlir4WXj
KiXTYUUsQNlfqL3KcB4NQBLeNv3edy49FVYc6sqtYhMplxIOIDzm7W48XmYtyHSrdp8zSK9DG7c3
mtbXe5kpxclOGCbUg2ae/KIMD4NJuKzaMinxx7xYqH45PPvjGD9kgbU0WuSuxuBjX8jo+xfJoTDH
Q+pZAZY1ps1D8tgRMYvt1w4xyGB9s8yD6TugHRw0vAnjZLIBqRObk2vld53uyyUWGjpaIc9NUoSD
iAgq4eN9rqqMeKWqmJedXy4NTPxzZk/u3iox87EPIInL0fTP8UyYc7uN1VUbj19D10PZ3hZuymET
b5zSddjXRLVLG3W4ymrtIRMZmQ6luitlrhyUcnxlOOZdWsyephAoWqUepH3gDYSNEJrdC1ZyOGj9
OqGfRjY05TsJieRzuBmztRLtCdm0HLqCxJxDGsZWNclLMr08VjFOedgYa2yvL6GTX+oJC2M07oZR
26Wq3OoiIB03Sb7qlnpf+vUj42g5B3IBw3swmbKbZLqmCaMFuFpIppVG248IDjkw87v6FZlngzpF
6/bJiO2TIWZU2sUhqiNQvE11i0odI76h+BeuGEkr1DnE1rHmPHe+p5zI6oM9ZdUjvEGls3eWLP2X
yhXVEdyDhWgbQdLMZCP+OoWy7j2Uojv+j8mz3rX8ra9w24ej4j1ohXSvdST15ENkxvCMikhMuZL+
0VFLY+HScL0OYjWaokAULpoVCYfsZh85QszwCvmLhsiCVuOzkwzMa/JepNuYGNYT6rp+6wBPX9dG
nO9qrbK3tYWsmMCs7rqW1ZgsqLyKzVgF0VMaDuM3tFsuAhcYG4OevohGMx9UVZZP2InTU0tk4LYZ
ffN6Au8dkkqOh0DFK5lESntovnOkOyXP9oZhOBcVaHmgyrWt40MVtnFpD2W9yQd1uMuLQD+hBW8P
RjggnvC6l6gyi2QmLGDBsdAPZpP6N2OuIQ2BkKTDmtlouMl8JOB9KZWZbuT1S2Gor03d5E+pWj8Z
U5AmOax7O1/66BfXYaEwVknaoKbewT1VfU079i5k4cvc8Sc0d38fJdLdlFrTP1i9tqtbYZ3G9MGc
/n4+tsm8aSgy4n0ehwk7U3WnaxzImsHe4FRZ4nU9aIrxKD2yLmZDABalmoZzou1IvJNfB2sASi6L
Vy6JvsCVt0TO2yxjyak6p2LDODALumiRRnW5mli7cb1ri36F54z47aMLDVxHkAYpgHqTexKZDXEX
t65K3GayNuhgs9NqwAblc+yS6FhrDr6nYKH1K43h2ywIxc7GTDpG2kOuc7iEDxlgeQMX5nbttukg
Vnj6PuhHyO1y3/nWYsxWXf5QtHs06Whl0CuR9IyCDYcQ4zTSSZouJWYuqtdjoWD5I0VaW3UCjjJq
ipiP1zYHQUM7DHcC64MXWugey3lhPPkIzrPG33hqSjiImZubCvEhPe15iEh1LtNUbP2KjuLYUFkX
ZMnrzWbUbzgjMTVXZlX7DRY0YRuwYLyCoCN22FZt9h7u+ikS2g3cUyPLNYlLztrH2ANuY9GOyNJI
OZ3VCZ8kDUjdTonLa/1lSKhdbGWo8ZjWKNZcKaccwSsPz6uj59rSnJ4047iOh1uLDa0Jj2Eu99S6
s7i9jf3gWbffzAwsYIzAa50j3QXuF16W/YGx2o3SF9YSXSFsQk05+aJajPloH3qkCb2H7iNzOYlO
MQK5iZ+bGvKyTLU9G8gHHDd8039/ltvwalGT2lCUYLz/+CzXLM1vDSOLtgGapjYLODqhHiepc1Gw
deSlcZ+mgEaMTFl6EdxEKYB72o+CvJJ10q85Ma6q1nSWjpZ5WwJJ4prJe5Kk0aWf4VIlgZRYu2JB
bZotOlXJrjVDaCeSjSt2RUl2sX8sRormLNQeXciOi1pFsC+0DW4c1L2yIEChuiNmO5gzPGdN+dCe
4e/yM+CEUiU0f3yAdNItex6CaV70wr6kfBbLTncJBq5lTk+kTb+ISqGvGmY78txviTgoV0bYPiit
nOPf3EUBSSOlEDfaKIaZY3uk/fbOweklswiGE66PWwt7DAKXaAdde2VTpZIHi704p10+p+M8IF1q
7nh2TVUXOvoscbUb7hW0FSnuL0R0pU6cxzB9dWsk+qbsW54euHRb5xqCQjUrNHigRRWzJ7SIc9iK
GsX/UsfKBQb3mU8ydWJwVukH57JkGGwH+Z2KS9BvwL8IfYpDWmfViyk6ZTYqgbuh55JtGzKmF56K
u7uvnE2ViQ0H1cd2qI9BJN6icADvZJgY6WgXTLCDeVdIrGEmjR7aw5s85VEYdvqdxyO6VKtnxcXR
VxUZHy7+Cp+C9hrRr12NGhKlzYLsHp8rxXm4NL3kwmi8R4yV6rolUmeGOQ0fdwUTQdrypiynNl1Q
XFaeHc/AGeM4iZjRqJV7EgZpMIPkL2TmvaVxgzioSZZqkNj3dWNWSzGEX0WmAuCmSUDoz4BBOOfQ
O+pT2ooL1qW1kPtngsA12zDnRZc+Gnn7lFeWvMvK5LlXtWKFyShehDqU5LZZ2qAysTn37CpEUKFg
GFSx7hRUI4XaL9NiG1rFi1RQs0bDVaypS8XnEMfUCmudry8Uv94pCUpGHl57X0uRw0KzR+5z7Sri
ChpMjTlB2WEXu1Sxvsis5h4AGKG2tVg4DAeYHV6PIXlPfdChEok3TizuxRhc97p5oDyYKy0PrD58
sNNyX2k3wkm3Xv/q+eIiFv2cecI6hkfaGAt0Cgh/odKMC6Mtt7ZbHjjfL3PcYIFgMOr7Wyu78agl
sk4uiaVgIIliG0FZbz3qtMGYvCxFATiqUecVMW4m0Q/kjgJ5GbWtEvdXUeHc2yA1sFg6XnZCyIOB
fi2NNwtHo05GiHKwjXDGJESX0SVng4sc/5npX04mjKZcD21H+TISur1QmVOp/VdaHw1zzSJqLpri
GOXtKkP7MBZfDXt4kv5T3rwqWOMbrB2gaazwtVbUZaydPO2urIuFQkNQFSe0P4s+Zyqr5BuGLJ33
GqY0Mf1v/QgqIFjl9WvQ9ZQGizFBgyzalZ3vkJ58n6I52pKUjhYe7oBoX5r1ZZKw/2j1AjzUTKED
Pj03hG4uFYdV9zXuF5ZOFSPKXe0iXojmTtVf9yTqMWLmyX2ZE2fvxlxhmtBlRqiMg/sT1INQ95Ln
JqpGhlRyF6gTsTZn8grIyuOuJTaGsc8c6xVHuiu9eDGSEW/KZJZcKyOvw8yJiOKjaFtcJ/ZywM8s
TNT8DA1rdwEKYDGZtQUo44T5fIFojxA5CYPGKcBGhCtOytdGAevKu+EQtmxtG7xcvqa7uOh19L1F
u8qHFjyZhwb0Efw9QBPCgvBOcQfGQEKavtsMDu6PiVdccjIXw94UT61XYgNQZo2jXrSjvfMyFv26
UMt7k5A4mnQHEUZHlWDG3jBmhnoxJCWyknIPE41llS1wpJL0KpcjsG4JtCRzGC2UF3Rbd/j7Fqa5
x2Iy7R6HFDuUKY+h+KppwTxJNECY6RUSqINTPnXp0SOyb/RejMxeRd0h6KtF2jsLQ8XPSGqQ5V7i
TSMFkgd2NWLlSbh48xKMHUqa2FnTQ4HEp2O/ycv8EvfDErWnuiZkGXaBfYU36TZwYQoNjBdXXkMd
oXqeyasw1dX9YRW1LV3lsZw37AzjwCGoT7L7pPS+FUl96DySqYO4u+klJkVXQ2udxVGyy9tJFHI7
4KPVRXvCwgUwHrqwZy8CpdxnqO/72l4TGsWdzVmhVeI3d2SnCfmQdYB5xwxtea9VRUyrMln/v8pE
mmNFVrQt3LK8HFEKHWJROI9FgTTYC8OpFksUpDoyjnnrwlslNcnzKCX1k273wddIc+19RNTkGvVv
/QGEWjsju9PDQbvPBEw3LcmzUpuole9bCXnRK8mQCm+bIxRIFp1V9NfUhjVdT83mPzb5zp3qk9HG
RJqXanuCwJxu+VakIk3yCaYmVDfJVOe430see6p+0u+FUPi9KFKm+sidKiU51Uz4kMVlP9VR8ntJ
lReRcq0wmEKg2FevNrlGW551tFxRjMS7qqycfZCE8mtlcVLFFyitg6359RFjg/8SQeTf6QpnBiNg
Xj0jmEc5GQCunj0YLncNwTTXOfy1C+wCLF+tuY1USrQoT8qDbSYqnCdqy3GqMkdfVitXGHSVkVhS
4/dESNA4GJUrAG/NSx1l7Q3w+weZCAVoJdtrLh9h6jiAO7xTVMN2NFDppHH7NJroemSVh/s+gylk
tS5af8qcJFxiRqFxgYVLbcj+8EvK3UDzeIYJn120Thd1ZT30cclzSW8fI+Tn3Jxe6hCN2nrNI5Tr
NpuXfWwtR7xs3gzZvUPIz6hZM4zERMLbigr5aDIEL30xOdUHp3Cqq4Tb6aaaSrpsKu6yqcyzpoIv
+1779d/rQDzVGU8RisPOH8m6+F4xMmBqD/5URsZTQcmgrzvUU5HZTOWmnArPcSpBtakYRZaYvrTU
p8g13A0pmeO3YSpe9amM/X0jjLbmeRvMogVIg5NhK8Pa6c/fdSMtHAqDo6rx1s3Ih/EM57Gzk2BZ
5nKLnMZCdA36tFbNu9+/7U+6bz+87dmSUUwi0IdiiLddkQEfMzhXaVFF3LdtX/3+nX7S5Hz/TtYZ
zrXRkAZFJdA63++esRWtCSKCnTdar+h+P/hW2o+FyLQTMIJC6jFdS9qc6tnX+s9O5ZNBu4+nHYel
bu/ltAvV035Ea9wBYNN5q3DarVDrJlsS/NjCBq/S1tG0r6mdSMc/O7D/SLvwvxgQHIKXMquyb/X5
hOD9gOD/0hiB/u67+2UaU/w1fpjmIP/9X7u3snob3s8Rvv+Dv4JSxB+sCJYGNaWJxOd74fnnJEER
fwg0AdKBz03lqeu0j/+aJEjnDzQPGvMCtG0WaHnu/X9NEhzAxzqoYsuy+HdTusq/Bih/teuZvXCl
vbfsJ+376Zu8W7tMIghc4S2YdAiNEGp9uvXfrd3QBTI5lJRZpcoHpFxi7IQ4M8s5S3Wwr+Isjb5k
BDFuGHiMzgxFAZbrQkPPoHZd/1pFXfGFUyFPBHLvbt2uSRhq405/KFWYQ4AQnS8ycqwT/FbxWGmd
+a0rFM6xlvvy/aL/o7vzf3frHf+PKWvkb3N75k/Jc/b6Y1759C/+GmSp1h8mEwphQIh29OlG+muO
pYo/GCDZBGsZFrk7U1L4X3cfEy7TYYoNK9QCk21wX/5184HJ1gg7QG7D3UDcubD+yc2nTfvmu/kJ
bI1plONw/5km47Tvh6J3N59TVN/TeJsNmzfUhiImKtOCfxD0KIEZf5WXPGqJcvUNLKVmAsXGjv37
d2v1Jytg0gmdfwidlcSSspDbG9MqfL8CUhusHeDheoNSe1KfkvuswK9AEeoPQKxBxqp0JfL2mQ01
Rlhbd2hpW9w187JOg7skQlD++4/EFnD2mSxVqmTm2Da6KI6FxtlUzTG8HqpABIQkt2IVJqxNZwOw
AC2F2i+Sx76bLIYp+EaariwzQMEgeAPghN2il6KESAt7tpi3mrA64qiVKpgPHZTXp84gr9OYwixm
EMboTmA7svK1xWDcnyPCGx9jxAcXsOmaly4PStw7EgkAHA09JZfRs6nCBVGSG63OquKgu1HfzpVa
dx5J/bBJgSzf2Gr8bzpAxnQ23UjGlUw611sGMRXVZPPv+uVg24q5S6MMrgbEqyLcBFphX6pOi/DD
6TQNt3lk995e8zozWWdG3yJLJyIWba49Zi0uUyUvdlEstFfLhjPJ/Md3+EolZ5ylkG5SLeuk1Aui
V3Ovm/kuqIpV2ztTUI/BaGLGA6xI0PlF3WtcTCJPVMFfPD1DDCFiAGkrzU9GYhyAr4CYKynGEzfJ
HpWcgNeFUzn4Aoxq5IHMi4LCZChSwBQWIeEGns/nMbymddZakycEciZqvhUMsLAwSIGPzUKN9MTo
B71YmKXVZL5Cvsp3wBhCI0hBWeJRPVO0sqb7JejS8nlE9Y+rQKtLwvgAtuUXoa4RgcvwgHMs0lO5
pV81FqcKQUYwd9wSNLOIO3GE/zu8uYFOujcmOhXHa4CrACGOIheuRyou5vcsuegGT37pyrEFfNKC
QJGyjBaBnZqIbk2h3U9FArndrhJejW6rv5T4Si8HBfoADfMuuZM+Brp55TDsBCLsqREJM5ZyGThq
Iud9yLyHHwZl1CqNO5qCgUYAdt0Lcy8kA10aL1kS71s36Q36902BLYxKXEI5S3B+l702PjfFRAfE
DqwEDCp40+mg3WArsLrbvDZZDI7qIh0226Fci1ao9qIzq5T7egzTW3YzwIMOyTI9zj18ifOa24+w
LiWVtbwd89gTF8GQQgIvOWWBcy7NATZOi0yFUUnaMbsl3JBKRMlJzw2Lnn5OkpQg8yhxMD/1fjd3
YtOnOxLbwzd67OMF4JQCe4aNcn6pgmPKUNnULeMDfNs67J0Mt5jTN0ZLb30oL+rB8IyrnuphmMme
QeBcywe75PNmBtnOAM+wBd/nRBpbYffGJg7KBxb1smHI84Qa+iZsxDTh3DK3fMYT0G51bI+HLhMv
NQGiZrlrXCkOETYNbBvA3m1Ut97Qf7PwJ+LFUsG3kQ28KkmMoTxbDG43BDODNRVE5gKWzKua92ju
HIKSppo/2I11tUpL65BjuAI6Hi/MpL+y6vYitJAiu9ptBlprINMyheLA55jVIUllDAhnWkayeKmu
cj8PoHndqk51Tf7IIgO60KMquLD6cZflncmSQOc+k0gHF1qXad/qQPaPNvI2ofENbMPfILTKmoof
DtSCpyl0rxAUWz2vE14wa9+VFrJ4HaAY8DJD3toefUfHwG3i4Al3YCJEqQW0J7O4ymoDlEo6EDIH
greLcq+1arwwSh/Ps3KtZiWZkIRE1aNzldldtUyDgV5ZAtkt7PuvZQKIMLTzKy2jfvUH46FKAJGp
8RHvO1yNro7WKKtBF1W5O+dwNe5TKY+peCTQkpw2bTPCjy0jTX0d6ZEIzSP8CtYDCbq7yfmEuh5y
wZ54hYoQJm6+qEuCe83J79zcuHSqeKWMeL3o7zeLRuYF0LmxjnBoMivL/R452BSiS/LonPYzyK6q
uEJaeeeW+pVRpTvUaU/ERe0wtebf8K9HSw0k+hdXJUDPlIFYIpeDNdQ14wwVfLzWjcRZlp5+nTQo
xHSzmmEvuqk8IKuxa98qvaC1DJjUA6h6A1RoJjLY6mq3HDRMIyuasHNVz795kGMXlhyuAfetyIKk
iatBCmBEAJQj15ut0w/HSun1Gd7tReM4V4ADHroQYsuEPmRbueD0eq+ZyY074bIQitCkBTLVMqsg
0iyqn8YxuDTz8Chkqqz84cUuXzUw/kVVHhxA/l2aD+vKdbIL29UznJIhdqHKqYpHpdP2YYaMnpnP
xsndIzBn7I8EwLbPw4Ab1CoDfW5W6p2S+OuqTS8brFZfke7Sls1V/SJtRpBOagsQgFmjbA4aI0gv
xqaaacY4owqk5wG2dOWk9LVgQz60XvHFgeht2Vd0NawZvomLXCdjGYE6YxGJBytYZmq5iwRddkt+
0dX+oookrUnYSbjXUjyWI3hBJ6UBHjThRkEEWETxRUeQzkCQ+26UzqPW68U6wCABAcADuK0CeV8p
dCmu1KAu3+qcRilivTq9CN1shawynrOFrfvMunNxSx+Yo10IPQPZqOZ3IBzHeY0VcmTmgU0c+0Qe
tMEaJtXCjsP+upC4CvnkSjmvveo2zWsDp8iEe89sN75VoF9gTH8cFWeL6eoL4oxt20LmIVDKxAKi
4YQqjWRmuAZUbNNsxFWvVicbpQ3sPlXJ9Q0bq47JhUTD8t4xQ5zEAbkEY+QvS61dFyJNyMB01jxR
gBZ4WzXEpdi594Opgjgrqo2OdmrfKtWdk2EkTBjiVL3ScEICzQ5C8FSSas9AeNwr/LER4IvHWDeR
uXjeq2Z/CF01i/YJGtpZIYxbzQpjhnbBziulnDPhDV5hc+6bMoMHg65ZHacBg7S9BZ5qQuhkMM99
K1lD0PBhuEDwBYeeioMYEp5J5DC0c7Bz3bLwiEqWlam98AWPZpkka0cXI89y4y7VvYaji/2tUEoa
8noDEMyDEkOqxBpWAumDJsycnOT4sAI3ZCpHjmPWg4iGN9GV+7IAC5e2ysH1LPvUZ02/Qcl8wfab
ngIjL14cGxh5H7tHyDZwDst0ZRnWnGjde+RCq9HvwSl5DphXj72Bcyhsj2bDw6uct45BhrqLqGkA
lmSk36oqXjBlUWV7gYifQxEg13mmc0pDKhtRTjb5bZB2Wy00ZzJKebCI4SlUsuhkeMkJk2QoFmXe
ca8Z4GxD9XUAiy29FzANFxahb13S7MysvE95fM112W7Qrb8ORjKsa03iAtE9Fv0If0g75qXjP6bQ
qUqV04yVg6RQc6HMk4EE48T3nhqIKGz7xlatDWiu4Fp2VWTvB9VbwjBcEIIW3Vm+bdwMwGM4hmZV
fh/3BbgHUfQgIMFJhW9KlTGbDKdIvlWdBOFVVw7kg5GkgaAl8cKaZ3Sk62tZMTWg8C6A6BmtZQ1Q
/RSwa1lifwmtHnFdFnnVfFAr+1jWnfItLODTbdSKFQ+uHJFpozcdXUihkDieVmDitgknRo49uJXy
daRaAectKAD4DcjIe7TTPHm0zZ4yQFcI1xM2zCkq92ezVuO3NB77O9IK6bLmCP6Jao7HC73TEwIZ
6Byg39EtOSmF8gbWSUicn94SY8O1tP1o4dSWfPIchZM7Zna0GeZo6lvw4UCpg7ECXhNETDTXg97l
0Koc1AWSXAespXVHCrdS1v7S4tLmh9RKY9aL5U8s+nJiLkD0LG6ipCbGx5Jp660Kty+eANuoL9gd
EGXhUw8eNE9iWDTt0omoNRJ1SyJ9dBxapzyGTkngQaPFsXKZOPDvV2hwbLEem7q/yXPVuWtr+KPz
wFUB3XjkpO6hxkb9DDky4N4WtT24zhHb9KRWgOkEXq6fR14NztNCq0P7JPJUC8yIzRysV+365JBn
zSlZEZ6YV5FikyHu9hyhaJ0y53Ud0s8UdWDP4IiULgxD4b7LSKxudrXujw8yI9Z1Tcy98qZBVTLm
Ueo3V0OIoXNRcQhkpkmQAewC/BAguhCfx/MxVBrmJn6v3MC5eHZ9PblQMweSUie3vZ0o5jK3lOYU
G4X/ykpvGlIUrNKdJ2rhgawu7fC5SdgX50Vidut68JK30UbZPbO6vmkuqUlMdipCoNwlEvwIyojW
RWIhIyxum4IEJmaAQG/CeVVFYY6oUA6XeoOFYtGl3UB9GpVSQySUlc+FYzBljcohVI55qAPPEy7J
8lrRwsNME3ijyPArmk+62eT+DOitk2xczXS/JJ3iYPDrgnQGzx5LZSQ5Ys+7YEThAEcseI78QAQL
O3PR2cRppJt0sCRFQ0Yy9mOH/wVZe+hkxjISTXtAVJemC9/z0aGhmU+UVeVqwE2xXzbjowEL6MYk
t0kl58CjHilanfm449tJvVHQJhWLhOPSrRrk/k1BzsgzKb3GFz/XkK4oLV6PradPcO+ubIq3IrAx
9ypV4n4t9Zbh7oCC9RsMTCzWRpC1XyEP5ObCAiv6hR0qrJcq5Y0DoUmVPMtAQbAXG3bx0saZ++ah
vEPDoXfse8TOQLwtSNZKF6VSEh3RigLEbdJ5iO48PyievCHCpo2+WkUHVTg8Yb3ISE+mF1IEj5iV
ZkozBlel3dZTmEyHCx7NZNXOh9os7o3QLLuVDZHmySuNyJkzMnX2BsF9/RwQI9rWZjTVL7z/SM4n
/In8g2bJj+1ynO8ammuap9IybVQ731XD73pIJIa2tcIS2qhjHOxCp6dmCobmA33QT9/FVm196phK
xN8/NomKsVdFUVQAMMtQWyGa/OI5QIh/3/f5yZuY/G+ywpEmbZ9/FY/zVBMCdsOVmnLEp+XyYFdh
tPv9u5yNTaYLRmHIcdg2JQ1p56zjW1d9MVh6iT3LlFRHSW0cmyTE/tEE0QeDob/11ngvS1dtC5KK
gfHt/BsFhB+oaeFXcM3VspsVAVgANewITLHNvL4hLhYLhbAy884fdE54PTXrqx4OYTLLOJcU88hi
BPjBHXM2rpougCVpedKPx+LkaGe/5RjWNciLoNqwNJ7tAZ1hy7zYtF8G03vTSLslHLp4+v1Fn6T/
P3QZv7+pzb1DW9XQ6N3/eAOJJtFyAxruJmeQtpIgKA8SitpOCNff9WElrsrKjpYiqx104xAonDwe
97nvi6Oux9bOlhwVAqvoLhHj0dkTCVN4tuJuVUBRXP7+0/7kFiEJ0Rb8YojeTfvsFtGFoiJAakCT
xMLdZkCMIY9oRA8MpffP73lGh0y7NKIXsUWcXReIFzY8WpN7nr+yMOD9zi3BDPv3X+jvK8uY7nqL
Rq8lmMecvQv2IU0ge0crWerKioMpghXIlB+8y/Qq79vZsHdp11KR0U22VIS6P/7Gih4ZeWkjuGHa
gsLVaaC/QZFoTiNsiruAkvyW1LX+g1jSn3w3fbKj8J7CYVlPE553G2DMATypUWxtRpNWCeN9D6hW
mE4Dg397Y05/fo33Ro+fvY2J/cI0GBjoln42lgQe4jR9pKabwGe2a4l0wif20QdB5T+5hPL78NOW
pmUQ7fnjl0Fa5EP7QKPT2H63StFp35qu1m4HZO2n0vW1Gbzqf74jGuy3aD5NojJV9oQf39QBvsxh
Fa6EUMB6lJSjaN4lst5O1h+srL9vA2yEAPsdxoEYjc2z72eECEpzdeovMGN7M6OQnq6UFZyqSjrK
VWs2xJLoqV+tACTY/QeLbfoiZzcoJhVVZ+zCfoaQ8McvChsjGIyKd3eEbBem66XHpCuxKuq1mx8c
R5Ie8/u75u87CZIWIcRk7saZ/H3Q8e7mNDjpCCyrhIdD91unReasGJGSoMTf/vMR/f/nf/81OZ3+
vVT/Nn7G8ZGylt++G+K2r//9/a//NfzT5R8WibBC4KG3dKlzO/45/bP0PwxMn3jbJMCMH1JyDf4I
55uG8gAFMnNBdoK/xn+Y4tjmoWVLQ2WdCPmPjPU/7ih/2uo5GZzfhTV2AYz7jndSUzJ9gDxZsPbr
4YM771evPv33d3ecZsHl7WvFO7kO/dsOctWqDMt49e4Sf7gb/uezn222UYsFxm01+xiVCPWsJiR/
zJX55nOvLn787B5DCdPA237MXfTUtRIciqa0/tFR9j8f/Wym6CfInCy1N45G5dzxRLlDZWB98qKf
bWs0hYiMk0IeE99f95B1ukhbfOaaEDL44zUZqWMi7NoSy4p6a7guoWgJGsbfv/jZJPpfF4Un94+v
3mWmE1qtIo8DEtUHP3IaUlrr9CuPaWuVUQ4s44yeVJJWYhMUQ7jgrBoefv/mP79T6eP++N5QEk2t
MCx5RE0TELtmIPgUL5977bNHGhG1eeX2/CAGjEkact0sU62PNvdfffCzx4jKPDk3jU4/1mpK/2b0
jukElPzcJ5/e9N36tZAQ2r0Wi6MxmC95MWIk0N8+99Jni7fWSs7lbiqQAPJLjkZ3yDshPrUz4Pv/
8XNnDS8aELZyrPG/rDJNUVHMhB/5VH51yc8WL4Vh7Mk6FEcHD5HWeVd+aX/ygp+t3XzISjxwdnJK
EqY2hORJLFaNs/7UNbfPlq+hx6ZaE9N6gtYDSFcYWXVqGEx6n/v0kxv7/e1i6EXbWm3pn8Kh9ucC
9OsMxvPd7z/89zr1Pwenf28P9tkSVYjjMawy9k6pEd4KtP6LoEuA/mcwfmeakrarTqk0BrHIBtqQ
LrdDR2pJ+drfACdo4SfnwvjkNz1b0tSz4Jag1B9dLSTMgLAw4HTJ9vff9Bf313np0rSDij7aL451
7N64rczo07qfe2iiE/vxN/IEmXphndtHo6CxbRT5MxjIDxTUv/rgZ2saLkANh9zOj4Gw1DsZQe/t
I/eD3/9XL362pml7aYaSYJfEEIdxUaKvWYCbYsL0uat+tqoLvZNMoZP8aEHuAx3bEAbX+vrt5179
bGE7RWDmTe9mxxRPPU4E2R2MXh8ef//q02b/k6Vx7pfTO1LEbKeyjl2bg3QhGRNEcWrsjDLxF79/
i19cfutsbetuQcoO6RxHszOWroTCCqz5cz/teT8GAiP5dFjpj41Jkh9UJzLpBIDsz33ys7WKJVgU
utaLIxDUA46Pi8KLPgAv/OqiTL/Hu+djCnxCjExnjiIsaE0rRjM8lG5efG6/tqa3fffyCJHioiw0
66gDj7WV2762lr+/Jr+6Yc5WKujaFBnEYB0DiRnfjRzzXrQxXOOg0T74UcV0fX92U54tWFOxc5fW
pn1MLHB/saNVu8JDm1Nb9Vy3g8Bc9IqX3gcZIRFj8W0MPX1d9MZ4N+jIXgk919a1lwP8DtvU3GkB
bNneZXRDiz268qrqGW8eAbt5dk2iydaGNINAhzS0skiEs+sDcf/7a/WrH/lsY1At/EMF7P1jLUaI
EBG2YsI23A+aLb969bONAc4SwU5iFEeUAS8wmuCEiKtPffBzG0vb6TGWf7IbLaV70M3+NI7p6+de
+mw3iNOUSMwxc46NKvC/q/nRtZzPVY1/axBivZF+2PPinmHtzX2nJR88n6ZP95M70jzbCdzGFnbN
ix5Jg1IvjRyIl6eCfOT3xUDcZcWT7efG3FY0+UFf8BfrzJz++7sVrNeAWL0ot44Se8QFg9tohwQI
gnTdG4vP/RTTjfXuLSDftEaBfOKYcePPcic+WG38uarIPNsmgL8bkR+XztHUnPAWZ03x2Lhlu/rc
Jz/bIBLhcojWeWrZUbH7H87OrLdtHdrCv4gANZJ6tR0naVo5bdPxRTgdjiRSEkVR1PTr73KBe5Hw
1DEuX1uAZihuDptrfwvOPt8h4LjypS+NuxOzEcBkMWwE8SYfNHWeRATEvIqEDyC7Tle2leDSbziR
K2Hvx7st4qdJNuybXBPIf1IUQVV1bZ6ALVbvGR9ABWnhm3xTwWr9VtYF5HCqg65M9MEjFA14mVSw
vF160f30GtTEPePTCOW+PU1OEPhSpDPlbZD2X/zadqJe1mk6JJHAGSCTd5xCQdSLevA7f7mPD10E
7GPB4AFl5RAeYRsqjrB7+OrXcyfyQS4GWX2kwWlmSHMlMOk61moQN36tO1G+BXO1oj4jwHUTukcU
BGZfQJcp/JbxxAnwaAp6gof38GTP5fpyLacdUfCi9Ou7E+Id3qsZ2PTpqZTNeA+QwacG5nB+m9u5
eOH52gTzslgOCRqH7cAHaIbA3RwSz8nohDhNYjFD7xyeUFn9gBcJOBVeq6Vzyr/+76qZOKE9TUmc
qVKnJxHPzcPA5/JHbFn1MS3iYS+sYJBzpNn4IW7woM/BSPqoNvYTTgDtE6ie4z5IF/6l0qtO/b6S
m7rn0i5LBCzACQ9qkFpMeFB+D1vM1O87xU5g03LNsha0RfAD01ts6T9gs3ztpfc8Tf+y6cbOtT3Q
kgdZnDaofWbiOJsBvqwU/qde0zd2AruAhJwQzkAPJoBOccizFUDPftvfOfX/fPoGsORIS9z0T20X
f8xYeluV/z+Zwf/NMBcaR9Ie1G5YwJ5wEH4LPzb4DlyRFlwabyegZazTckuDBhym5sdWb0AFXHsY
vNS0E87t1rZmZOt2IoT+6AY4YQ949T74fUknniUfBB3WsDmh2AKGtCIEHZrr2HOeOBFtQP9tUIBV
nIoFnG5ydtpp1mD167v7HstsGkBDDah10LMMlCUZg4TKr71EnCPlLxF0fjh6Pg0pVE/AXlAOtyX6
e4Pw6mZGJeAHzWJ1B3FhtDfwU/LLPUVOtM7glccwwuEQJnflgwrL9gaO8sazdSda4VwM69SklZDY
47ZAivEJ9Nw7r/kTOcFqS5qwziBBYUXP7uHCVh0tyLd+S8GZr/38G1SThQvCDPtMUjQG9mUQaJcB
vTIslz6wE7IQygWpgIHWiQGGC6L12th3iZ2beKdQ4IY3aJDfzsc4QF38xsoJZJpsMA0tVvw1Ka6c
OxuCJlKtPQoA/Np3YjlbddHDxkic4OYGti94SWtJAr/TVuSEMoEfHYzALWSjZQ8o4Ah/wmlMlivT
6NIrVOgcoMHyBNtSESRddG1vaig499sWyNvW0OLsnDG+gahuxYEeYDI1ZPHvUQU49XkNXOiE+lBA
yw91j4CrNuCKVt5F2ZD7Ne1EttSaarqM8gSu0cFW8e+lMF/8mnbCuoVfeDkHZjvFDWpc4CIEAh1s
Zfwad+IaNQpLHLRwnYZqBEppmCHt5/BK4F3Y0EInqkN8uhBEriIPafyLNLgbKg1ygV/HnagGxXzq
sZctJzZP8NqbyxxYDe4XYaETwVjwu4UqIfD2XaHIGxq75BsK1mbP5p0A5mVogCBOa5x8KgDe7X4D
AsNvWJzw7bdG6pLH9YkCNAhSVhTBRTKoiV/zgRO+bJuaZm1L5NMWWKdvY/bRLmC3efX9j7DwWa4l
GISsyg2qsV4mn0dYZ++7Mx3Nr3EnQPuKbMgPlMtpM/yMEpuzs9Vl73dE+eOr8KzrFcSc8xYEwalB
+d2vhaGoQzcT/+zXdydIQfZfY23oBhuY4XcQ6lO2Xlu3zk385fTz5472rOMoEUPNXz+NJ0Be6sdi
gL1rn9TNp4HN5smv906kok7U8pjp8QQ/bfEeBYUpcPpt7Lc6/tHlPvsDhkWF7Zowc6pwU7wb2p6/
w62SX1nCzmvs34bHidSqnAxhVJsTAz3+nxReDweUffS3K8xhbwGVl/rK9DxPw7/9kBO3oNImxTio
4aRBj9nJfmD/sFb1nxe+lh/AC+3BnbdxeWUbvrAyu+CVDIjCUq+G5yHcqOuM7EntedGgzh4biTSF
cc6iTxQG5ruI82Wv4cBxZZguddyJYiEBQS7bgOdS6bcq+Bho4Xexo84um6oYWgMd83xD1cPezMvt
hio+z247AQxPhQwmiR26HcWocpVw72zWYrj1CrA/vM9nIRB3BSrUoojkJKkAezUoBvKUJFEndoGe
WggIcSQXTN2BRPA4081vE6ThyzM/ioFgDYV8ao4yapSHBoAKCs8BcaKWcKAg7LChadt9pAoKDJiN
3fgNthOoVODZWlWU5BVJIsABGQFIVl1bBv4+v0HFeTkooBzX6SDhDVwrlKcISYC6sItXHgrqxpeN
J/bsq2MsyYM+nHe10rdFLFKvzwmcysvGpymrSwUbqlyR+ROh9b6U5ZXnhkuD4oRmiPKcCZ7eJNdc
3QCWfy/a7pvP10S9wstep9YEacfRa9PJYzB+NkCi+LV8/mOeBeUU2CwBvpDklLbgIg7HHr6Yfk07
QTnxZFi3ApETjvH7aQAjn41+Z7DA1XYF1Eo7GXR7KfU7eE+jrjv916/bTlSianBcVTYSPA3yct8m
9ltiAq/VG/Lrl6OdZDAkmTq0DUYe323z8hiH9pNXv11dV7OA/DEbTD9I6j7YFuTUcmKj37d0RV0p
TGZlShdMQA1WYELvahjo+vXbicgU9EcJSkuWw2wlhO8z7ho2nrajX+tOUMo20trWMyaKWu7SBI7g
NvDsuBOURg5RDadn4DpZdwPO9x6qHq9rOkyKX84T7GChSTL0ugK8AOcHsvRXTooXFinuBOUs59IO
xQTgtIDh9nkXjjl4r36D7eyV7WSwbBuW5bFePwVDDMj2ZnvP4XbiUpfxnMHxQsObyJJdYKNPAQFH
9/Wen7/Zf8+1AXcCMxtL+BEH23CSm/pci6Q5rmz7ANU9uXn9By6MuyvOMsNoMuC48QM9jC3rMNG7
KsX5yq91d8vswTZBuRU0dxXAz6IDvBpJHs/GnQBN6jnYppr1J8FttO9KODqtzey3aTI3PvlZABdt
6DlsGm4AEuf3KEe69sBybuUvn/XMWnu+uzU0jOYNNKtTAGOL73A0DUEy6kHOkxI0fMUovTI5L8wf
V6TVK7Yg16mhG4wkiDcCmdybkUTZE6pLEWOvf+VLP+LEbgGXk5VOa38yKEx8jDfGHngtfnQo8b5y
Ij3Pl7+NlxvAvSR4Nkog5EEJFOjRYIYdtjIWuei34IMewARHPTg/Lh3das/p5cR1zYFDJwM574nR
E57y6n1Hhp+vj9ilqHPCumZCz7zQcFCFYRA8eVJ5HGUc+e3mrrSKiYQA5lTg1lEu2QPgUvdarH7P
bIGLcIXVb4KrdnlW8lfVuz4u6IctEJvXSwZss14GRpiWBSmybUKyQzzF0/xttkl7ZZpeGHRXYFVC
W95GoTCQ/MlHLcrHKe39pPGBK6Wau1HQrh3MKaE63PWyBxZj++41WdLz3/PsKDwO4Qyb8NacKEh7
sK55BIXCs2knci2Qd3oKG3MyVpVvYxSuH6Avs3evd/zCuuCaXikDkktF+ARH7gnEbdPi/lHTadwB
EICHo9d/5NJXdcJU9UEDtggS2T3qaXdpFz8Exn7wa9sJ0yAg4RgCHAz8OntDCvbNpvaXV9OuEopg
R0nmseX5YuB4YmzwNjURPfg17m67WldpAKtCvLKvMI7o5AeU+PhNGVcJBcZeNgEHP0N9Yh/lVnxn
I5gSfv12Nt1FW1aKhcCrQ8P/NgjN+4R75mKCxNlzR+A9akAWs7yqMVHWsRsOdQb4t1/XnSDFYUGY
cYDF0JbytygRfluI4cmvaSdIu3IKly4i6sQU1pYYGKwImU6/RdEVQempICnM7odTlWTfyhioI4U8
3tGv505sAqSKI1q6dVBY6ccauVJRXQvNCycoVwQFj24rA4EdlM7p774D/M4W6Tc7mvROoSzc76u6
yiYgNZO0WAl+heHlQ4zpkdl49tumXV1TF6QzalIKcUq7CYXWsGSY4AJ05cR0nnd/OTG5wibRTAa6
KVDsJGrZb2vCk7PLrJ+cASf4l1tSa6JKzFMFRl7FUP2It+79nzyh17RxlU0tHHKqTo01HuizJ1IC
Zcupn4QENc0ve94DfhzwkNanZatvt6T4uRE9e84WJ1BRntMAisrrU9hV7+tE/Jusyu+hGbCNl/0O
ZYBHMTbVJ1PACQ/sru5bXEXkyk59abY4gZq1dUsAGgYjTgBc2c6/RpgYeI6Ks4kyWAmQqFb1Seke
NkiWgpTW1LHfPHfFTSbqUUUEiOOp4fQLwCGfAR5TfmujK22y6QiSUKbLk1whXp/L+i7WRenZuHPS
pQbsmcmcK2LhOwW6alkBsZZ99oogl1MB7V4oOvCbT7ReFDjGoEmKJZWeXXd20mYbKzPxqYAz0QQS
HqgtNwtgZZ6tOxHKQPdaSWuQdxPZ95DbNzpoH/2GJXoZRKQ0W6OEQh6oTm91NDyxJvA8h0ZOgE5T
uk69qXlOBFy5QAkvD2rohOegOAEawwBWBqtiSI9lX5CDO/RT+slvUJz47K2pdAGz8Vy2YHA15Up2
tfQccVevBM1AFquFFLnqiLmD6TGsixq/Z1hA0F9+zj7uIN4yMs1jtvDvi1jTf5cUWWa/hQsE+xf3
LtXToJ8rAXR1r/lxsCDPWZn96zXqf+rSnl3qisoIAsZZlONNFqYu/cPWT34n9D9exM+aDsFxFumc
hnk5ZP0OUHwBuze/XjuxaQ0VBCKwOScNnNCmACbSwNAc/Rp3onPbJKiovJzzeOYPAH5hI4r8snmu
IElnoounMpjzZKXZadgiqo9NOTI/1V8QOuG5as4VpHFjXm9S4m2mnkGlNH6LeegEKGq0aLPpaMwj
YrpdFG2/s5X6TUNXkKRlAbP6JhxzokIwsEsKGiUcwb0+qCtI0gJ2SHAlGfMZqMPNkg+2uHb8v3Bg
cclsCWQw/YJcct5zMO2DDdwxSJSe/Pqdvgz8Ck4sy5A1Y1523TFts68ZnIU9x8TZO2sDTiiqEU2e
ihjU/bQ5oozb86jlqpGAPLSbLJnJxyj+JK18ZFPrt6i4fD45D0PfqsLkAFNl5S7gNrhfxyTxO4C6
MiRR2xSKQX5uvvrVUiRb0znz3DwDJzo3qD/nqU5MrqNq2Se8YXu9mY9+k8WJzoBPUiChqPIFpI89
txXgxUPpGUKu0iiGcwTiX6i8yKbdaptDEFO/k7OrNBK8GocEbHVoJWA4a/8Jcbv1GhLqbJwWNt7J
OKJlky5wxysXuKmyyLNxJzhBoor1COxlvmRF+7aVcyhggwgj9xu/zjsBajNb2WkLuzyEp4M+iDA2
6y3KvTc/4U7gyo02buga6ajLR1M9TNbkHadXCnovrIqu3AjPFWZK0qTLm0gYEAWh0GQ7gCmU31x3
NUfhUkYNSXSbw/BzU/toWLp/A+C/PvgNvROnwWYLFMHMKk+aSX0mfZHCrrEN/c4A1AnUqNUmq4Ky
zbPWPMlE/7Kx/uLTcerKjjbdsH7thc31+r0z9GccM69ll7qao80kBWkkWh5neKVs264DfNev006U
4qnMxsNc23yig/5juiHKwe/sDBbkyy1UpKycw64Y88ImMBfk9fYJFwGv/RnwuZeN8xJl8vBn6vKa
o76/jNaP6ZZ46RBodg6tZ4fndORlzYu4y/tVZzetaZY75OWv1dL8PUBp5hxxdVNOsD/cxhwGUW+S
zUaHKpv9Vkbqao9WSsYZNkd9Tje4D2xCvidl9uv1yXIe2v+mE2nmhCaBnc2AtBnahk/dmwLA4Z/n
65faRbBZ8Vp5qStC6qONyzqehzwYUjiQF0BCb6dameQaiObC6LtKJHhqRKEZtiHnJYEnQY85dLOS
OLoyRpead66jawQZ9VzOfb6l5ak5G2ourfDTwwGU/HJeKlutQGdvJhe1fhcu5AQvXS9dI3UZvrxN
Wiu2FmevSTxl03CbJIPXmktdWFTSqA2vixJ7nCDg4sv5qU3Jj9en5KXhPv/7s0itxDjpLoQX+hTD
NEhs0f1itN9zDmjeLxvfbLlVJCp1LnW0vOdFuO1X0Ze3r3f9/NH+Ek08fNk6S2B0y2EOlY8dzdQh
UxP/roDdh43XCCO5ZLDwQ2zTxu/IQbkTvRtA3kWtW52TJYj3RYPHqhsOYexweP3vuUDTgTvkyz9o
EBOncWGGvJfMsn+2QNPpHR+L7iverrn91KZ6goXZLErW3YJ/B5wMuCa0/zxTBivwmKmohacuMf0b
ZLlFt0Nyzq67sZfwiJiDCH4xmUBpI5cTeSo0HL9zO9CnxcB+6n4uVtY+1GSM7O3UVStMy0vYrmsS
MeW3V7oqKQvw+ApPvT6v4IAHTffXYbl2u79Q0kdddhUv+BRV8KjLOw0A/pslU5R/S0iN6w9X43Dm
iK3mk1IwoLvvbacbOKsZUORmZaIrK++F1d1FXAnezcXAN52zerDZDUDbC4VtFSD/uBgQ2AS9Pk0u
RKyrqaJKBb2Rkc7hCHHIgo4d4HmWXZmDlxo//23PlgNNwtbCyFrnK+3th6Bh+qaypbkyQpdaP//7
s9ZhwQqunxx1bkWln7q2jY41sfKL38A4q03K5q0BWMzk0VqoHUWvUxSB7/0adxabmaOcbbSBzjWe
M3dRwd80jPgdT5m7sExk3cJxxaA3BQpVsqnZoR7bjwZIXTNlmia20t2ikStJzC4sk3tG1JUhvzDl
XY2ULcZ2KqZC58XWJHuKBM89qxn4bu1SXJmRDtH/fzEK1JVKhU0TUxDYsOy2WfuP7My/U1t0d1gs
UT67lcs3wEuLB0IKdVgWuu6MbO0dHH3MMdC2gv33BDNseB3Fu0Uwc18VIX9ToTYd7tX4rysDcWFm
u4qrlI2tpBGT+RTV77dIV4dkgpbaa+65kqsWht9iZggbtjS/qxJ+9DCc9mvaifcomuC6uTZDDs7+
jU3lA6gDv/yadoKdEcCDAT/Xeai4fou5kd1Z045XpsWlAXeDfQsUEmlYbI2Y31H2WCTE6/pPXb2V
XFJVKJvpPNPBE7NVeiJMrB/9BsUJdVQ2LhCtlkgXRQsO5yvv9kBJPPk17pwfCluhXFgiY5R1Su55
xZud5Zjnr7d+4bjlaq2qZIFvKVxscmqRtSRtMr0TK+3emCRp3rRxpD7jGGG9JPI0cW4BXdZHAcze
dF5W8t+haSZ4Qi3L7et/yYW544qvTCmXyKCAKpcFrDc78QO8B7+lPHFu7KWq+ASnOJ1v0hx4puAN
N19J7l5Ya13lVVmCswRjN1yMGgInS9tK+Hwq6HghFfbb5FwMlWY8YMPS93kckDe4tN8OsFT1G3Mn
XqOq7fqMYsxrNiWfJRIy7xdY0nh+UWd3jhNVVbLBzAerl+xVjcw3nBD8Ti2uOXQzyHqZCRayeiLq
2MxAHrOS//AbFydmkSaN6wpOx7ius19xCTe3pYffh1fjrvBqVmWxUon7F9ymlwNgIPVOT4nnfchV
XqGqh+hQWpVTUj9sqGxH2Seu635dP69Cz46KG20bOxs8CKit+tojRuEP5rfAu7KrAie5DC7aTZ5q
Mr4xKtvjeX3wm+eu6qrsi2VG/Z7KeRQfgPn+Irvms9+QnJez50NSKbwacTQN5zR2qJvyp9rgqOnX
uBOf8MnVhZU91kQK+OmSlt/NFnreKlzZVQQWPplrLF1qNPIujMkjh//e0a/nzpZqhrnIYM7U5ZNl
6maF/upQ19zzczrhWYqg7xPYs+W4GP9gVfnQaXZlPb+wC7maqzYRU7Msa5/DMy66hcF8tAt5z954
jYqruqrJDHjdggeYQGKPqEty3+neb3N2AVKrlnMkyrnLSX9o4jhBgX10zdvp0qg4G2isODc8xT5B
p+5nU5n7egUmx29MnMOuqWB7KDKkFkW07sDh2Q+l5xH9P+yoetpSkmAZt4Z9TkIYIxZ+J/TICUwJ
BeQUdBOmSRpmO71n8N3yHI/w5YJS9HMJ59+6yTlHm/0IH+E5vnIQunBaiZyo5GMow7JLMUfgYi53
TNjl38EKDW/HbX7y+55OcGYLDBrZwBoI0cbmhnBxWpJZ++2druYKefRshkNTk3fImJG4uLfF/MWr
367iaqi2bg0p9jbG5ZtojY8F079eb/rCsLtqq2EsUewIi4m8xx35fow7vRdIRt3HbPPsvBOgQlG7
6LnAgWU24U2Q8Pid6Hs/TAt1VVdqHWiLPLHKB26PcTtUUI40td+K66KggpXAqXkq+7wrExgzH7rK
r+4WdYcvI8kORJZE1lUOGRCshDvzcZS132rrqq5slyYTKmb6nOjV7rhmJxMQv+3NVVzV4yTiYMCK
iMzTV4CJ3tXD4HdacfVWRoaMJWvT57yxn+3KPyRD/eP1SX5hj3DlVtHEo1EN6vxENE67LOuR6U6u
jAjHF/vLo4Krtop6Ocu2b/tcB7Tfp1EVfWABFbc8HbMDT4oZgHpK9rrU154x/qwof/tJ56ibTFtb
G8ZV3uhx/bqaGbW9VVuIG5ux+qGtYT/Cp2DY9WTcmt3QZvJDtlEcXxXrv4iBLx/SDg73SLDYkwyK
9lY2Yn2ibTweypp9iODGtVey3/Ymy+TbEfXsOyl7exhMz2/rfoC7yTzzo1iL78q05JauC4xy/T6V
s1rwBObDhHZ9HlG4wKNQCJ7V3eC5of/Bdj87EWd9XQ51iokwGtz46Ma2nRj8gDbUlYFNGTTOFGD3
PC1L8D5hGbUmUh78xsVZMBrRlWHBZJeva3DD1lDsioz5ieKpKwNTaoJnRb00edACJ0kS/phF9W+/
jjv7OhPBjCLHpM3LQH9Nk+xuDXs/AjL987bz7HNOtEiCdVzbHNa275ss+xkUgVdFLKz2Xi7QXA+t
hEFjkzNR/ixJ+yOcud9BwVWAraj3zAqL0RZBMh4lu1mQejh6jbarAavZGBSTYSVIU6G6D6lq3gZT
Zq4E54W17j+0KUYm2I+oNhdh0Nyu89rcbRAL9DAmghFwTA4k7pLdPCV+4D7qOhES1clqwitNPkzh
VN1Yi0K5pA2wFvkN13nDeDaBbMXanvZdh9UmvIVl7LgjvfKThVJXFrauLB2LFlfBqa4/kXg2B11t
frZd1NWErUXfhSAjizymQwRrK1rt6sSvuodSJ2a3DQ8kNKxkrpGF3xUybIDnZu/9xtw5hKdxNIxN
i6yEIvprvcThLhs7r6xEmrmSMECPSQQ9tcorMRW41r/d4n65MlnO2+t/tl20fY6KZ5PFQKwRhlXZ
QTlYrPGBGlvvUU2g93pIw/sY9o0Pquy8jkP4NWeThzO3XWPUyUCWX3+s2vs4pT4HcrTsbLESz92Q
b45tvs4dnGW7dIaxTvvh9a97buRvg3S+ZzwbJNgSdGvLQsj91uxYZdkhEfyWZs23YLumCvi7yQb+
ACdquzqpo3GL8QeMnC43c1r/6pKufiQNCi/JVAVP21ymD2XAx3gnJyrfRqA82F1rI/0YFww96YO5
XvdBUS0/JxM013TDF7vmbNNAJwSWQoKX18Fm9G7qsVE3ZdG/rTswR/Zt1Cp6HOKwvutxT7mt2BC9
jWGp+LVb6+gN03K9I3NTvVOMpQeo4vT+9c9yHpq/fZbw5WfJwrJuJ03afGNrcmhog2Ij45V6xfdw
louRbjCqj7HF2yjLjskcNvs1g1DVr+vOegHKZ0pGZRQ4alOFOqa5OxTAtvm17orT9BCmke16pB0C
VHmPW2l3i/G6d6Tw5X056rD7jUYo63H1pTPbpTCPAF81urIcXfikrjStKyq7poy2ebTNe9XQf4uQ
eBmAoOPOEhFkAkmBFlmBxjBMlS4WO1DbrtyY/ppyQOPOEkGnfiCp6vD2UsJ+c6vCZd+tEX9Ymtbr
VQ0/4awQTQf0XqxSmbcj54dhbN9Ma31tylzqvxPjYHHBbHCZWlTu8fmegxy6lzqIEMya+Zw+0X8n
XOs6wuleiTbXaWI+NXP9GJGx++wVUK4sTQLZ1FKAinM80AaQvmWfyxH6F7/GnWidIQ5Yum5Gz8+V
E0y9bTh59GraVYNVSzwNvGjJO2TB052gotgxbn683viFzd2VgzUtsg/dgI8KB7ObohkeuOnuVMRv
alRphWnlc/hJM1fytfZDltACYy/L4mtWZm+zbvTSqqJtJ2hhKRzOsJ46tz39jml1V2bJ0+ujc2FX
d8FZ04TH0gQaOKSUNJLKVdR39xSSmdtO2uxLGXP58fUfOl+v/rJPMSdwO1CLYYGdNXlWJvBtaVJ4
csAnvLsdNzrfd6teIJlf1LDjBZV44zeTlwwao+dGNcWEmlOMXheEX+tGfpe9FxkQTTvRvHQWeESJ
zHDM2qNsUb7ZDfE/rw/YhV3AlYJla6iV2tD2Rtb3IhqjXT8rL+cBdNwJZh1sSw3nMpnjoeyhKBNx
4HU6Hr167krBkKVUE55qcGqwLd1LO/6DFz+vzECauRowDjDa0A5c5HUVQtqXgn4U1f2VDezCmLva
LRuISqqylHjjW3/OwTDut1n69tyJYgh2QxKMWIjEGB6nkfwY68kL6IxRcXbepKr0nC74nhnlMaBN
6qspE5+sM9p2Inea1Nw3epV5udDoWBRpsgfAs771myxudGZhEDGBzMNqBvIRkPo3Kpi2K4vOpe/p
xGe/BOvaxrPM43Wr7lTGm3tkda89UF7YWVLndBxu3RyaoJN5My5dvC97SY9pEInPSgM/ZVm6vl1s
1Ny8PlAXDiepE7JNpiqNM6bIKxrXN0kKhC+waeXNKpVXnjPNXF1XxFi5TczKPNKAKC7NBxQw+K1m
roqrTzpr+DLVSKb3T8sgf6xW3b0+MBc+sqvhakQ7h3oeZG4WVt1MRtk9ykTKK8N+qXUnaueuVrDN
wfycF5vu6jh701CI7f267oQtrE8z2FfgfhXG6gGrdIXISrwIN/iaTtxSpAvDHoZCeVLjGTqjYkct
tni/njthCw85NekFN3W8cidvedhkO6rINZ3VhVPJfyBagdQ4cicSqOBgR6bky1iYAx3aTyITs+df
4ETvWsUNEtaxzDeUXg01mOyy/uY3OE6oomIjHHWfIY5E9wlg3G4/NfRabciFCekquZIEEvGsHHED
0qLfQQu87Ipi9Mqbppmr5Cpaw6pwCmVerLbdazo8mYb5HfNdhNaqKsEFqBS5XSu1R+Im24/J6Hmz
dbVcEAF36Sqw1rcxjT7OGV7EYPdzzRv3z4vJX86vrporS7quQraihQign94t80o/sDEGf3Equ+M4
EruDoDfb110NjH1Skn3Yifop7Vj9tt2Il8IJn8eJ6aCJyWIsxOVtEB/gzvppDWO/SRs7ET3FKgwN
x/il2/TV6GM7M7+139V8zQESzi1AhLlY9H0ziyfZzNeKbi9cK2InioeFm3EKBwH2fDu0D7pn7FMZ
ddVBdR3ApFRUYEGlkUl2rKvCH4u1hd9NPnaCnEdkCY1YWpDSY6irDUDP8NH812sFcRVhOo6AJcsi
rCBpyG6R74hvRzVZv6XPVYS1OmvgUbPInJDwbhqKbjdlvsdcVxKWjtCExJbiDC2n6EmGKj6EZpqu
HBcvnIJcEFdaDkmSpBWuwnrJ7tJqLR8zCND/NQ32jL3f4Du7Mo/NQq2a8BcMjdl1tkGGr1s8x96J
YHhsx0M84HLUJ9XvtuD5DPCiZ8fdEJ7xBl4PRuIpGc+bS38rZOoFB0+z/+C4FN/SobZtPpSkvwnT
8Biw2POQ5UrE5mnrw7rFEW7gZ+/usHzU3eZ3PHQNBJmdmnkuEUpzMoBqA1KE+EdbSB28JosrDlPx
Wg+xQAIlRKXm3qQ2UzsRstJzvrgKsSRdA9PGfZvXafyR1nOD1EnmRXBOM1cjxnAIqnWNG0zZB3If
h6TbJaW+9qh8IVZdJJdouNX2fDAPUTt/X23jdkdkG+4TGZKj3+g7oRqNYSLWZmxyGld6N8JqiAbX
rDAudd+J1DKEyBcvgRI5/qHpdiaRw42WS/e+rvrpijb3whXSVYtVtGggwx+Q6qdbf8M3Oe9tF1ic
pTGBZsa+2lJ7eZLgY4cv3yySdYaXdQSxe1ZSdlor3t7zOva8O7r6sQFU2qZpkZeZmv5WiX/SYbnx
+8bORjttklTpnAhAmBJ7M8VBckt08cmr8f8IyIY5gZsKbtXFyNQ+DUt+WILFp1o/zVwFGUoJZt0u
WBuKMGz3lI3dgUT2q1/Pz1Pq2Xts165NxotN5Euc/mz7dQa1K/Pi9KLnzq2X6nGUbToiy4ZC8rsm
LsY3cdP5ZdlcrdYAeXTcwc49700x76Yx+1FFxvN7OkELDRWfQ0ZFbvmY3S/wODistFr8lhsX2iWa
gbEhgcw4TJYPOpzFDZyrPJ9DXa0WG+g2cIpbI+BL5ZsqHdpHU2XGs+vOQXmFY1VvKB7OZqN+8XB5
UPyaPcJ5UvzlauSKteysUioigWmuw23EU2uGl/AtgDMbrKXNXaeC9MqZ+0+66C8/5Yq36m3ZKEmh
sFqbptmldVnsJKP8bjKjvU8GQM7Hcvkd9Zlp93FD4l1LmdmhxtzctbAHejuwMD3CSiq8LQbB90FC
q8cotfFhtdS+z0CQApaiCO6A8U+PaqTiWFjci/aJAYr8EK7bfFMWRXScs7656bKpoLtaj/EdszOK
tkdQtG/ibf1Uka49DmJR8TFYVL/s8Xxe6J1dZlABy6YPn2Qdwh12GUk7HaDwJO/CYgPTD4YKN5Se
a6dqwP5u21H00MlXG+M7XiXNfZ32QQfvpP/h7Dya48a1KPyHHqsIEIlbslvJoiyPw4xnw/IEgwHM
CeSvf0ezsmC1uwobL1wuGA3iIlx895xB5H+whTQf4buDZyaCZPgXRaf9GQXC9F4qHHTCUPbPkHxt
r2xVLxH01tA7T97FIbq9qbHVQrzhidLj1I7tlSPahZ3WZds26LyIgIx4hFrL6UagaA9Wc0aeebDq
e6/V0gXcaDSNti4xR6k6UPExhL93/XyNH7o0NC+/64elOJCskvhSOHdLGaeHjbpzvTW9T5GaiF19
s2aAoMWAq+ZTAzXc5HPIqFepClp27wvqgGbKjnzvVO/RXdPtsBLD7PS7jbggGxzGVQcPVCTY1qlN
FQQgz5uaurPfB3XWMz2uVR/1PTA52rVptPD3E4ru/S5prrQZD6SskAPH0S/QdyJuixT5Fr8TvXJJ
NkINUqdNB4GAfbqJqvURAI8XZA0tbSdIwxXMOgeb/LTrHcaeQag/x6tmn3495v/tcz+vAcpF1wBu
czwQIztYMi3fRTgX/4s0XnSyYPGSY8/DL3Uz7ench91thMXwpt3CqEgHsov7qt1siX+Jf3Vlgr29
7ygXdxMkj1aGAt+nJgjgE07VTiFfihfC0zC/vDHTAR5lXjNC/SSRFjWbwA2gelJF/tjx4lnZkHi2
7ZxZ4shs9MW34GnTR43zUIMbZNdyr0BRrkRai1RMiDtShVKXySaoqWPAfqzX26ByJdKK3i5cS1lC
aycKoeiusTk1zOvIolz6rCy2bTYSC0gXdyTNW4mNzm7XrkMXJ7Nzr5CwdIrNOOCRge3Tx7Ky/HYH
7XMGLDypZES+7XGHfVLW2AYuAY0xz60apwTlwvmY9tws7+24RVf2p7e3QOXSahtrlD6Wl+tTrP6c
CiiI6r4NkMW005Vt5EK0uMjaimeyIC54CZmMZk9DlMmC9tAtqmYUX+u06Ho/fk25/Jq2JLcHj5GT
Fcfjip+WlCa68ive3mpRjfhqq/31MnapDWe7ln0nRrhPIpbFhmzTVuFwVS9e+SBoAb3q4P/4gkf9
eAG+DU8fcY4Hvp9lHXz+dc/f1rYSypVRqw6xWVCT1ROZyJbiiAh1j2JdoW8EKxtA3Wa6G+PBVMkh
2Z7ASnHMghoCg7/+7y8NnJNBoHAnaJa+xFLC6bdK17dYuK6c7C817WznbbSrWQjcww1bPsgd/oPw
1/NyMcaoOZFuhgHHyQHfpJ0s9M/m+bPtrua7/0sVvLEp/kSvbeu+5wFOIt0eGvgmDrn4OFkUbCWV
Otoj2Vre/W1kPeVpviHjeyqjKu/T+gjnO9If7JbPefBFrzXiZDT5ieYRfdjBewHNn1UCL7vhrzGn
oVdSQrk83EZ7OgbLXj2Jdfmkqhays9awK1vyhc/oUnCNjniB0wye+cu0tKhU45xeSydeavt16P9P
7jHbKtyInpaN7mdL6QphP30lsi417qwJiox9PTBUavKm+WfHO06OqiO//d1F33BMsYuCAN0TC3qS
CKXfz2H4wSskXbht2RhIrg5noL1q7nOsakg+62e/tp1w5zQej8qa8imXvU7jmaRy2DbPmeIEvISU
vdVLXD6tevo20WpNIh2tZ7+eOwHPTVBBPawpURjZVY8sp39NY71e2aovTBUXbws52SREa8onKD7e
qLkz0IDxHHKXbpMHzLH6/dAQD4tkErNdJcHhlTBULtwWAdw6ikgUWKeW1OzdZ7YEnk07odkD8J5N
SYonaJ8dp3keqkdkVb3kMYRy4TY1bUMgDXIkRdxGz7Pl81+mlrXfhu3ibYC4+ITQB3zMxUetmucu
Hn7zmoYien0WqOuWtoJZNG3aPo2jTp2mSHmOuROdCrX8SFeLIIurpk9tc9vbafYLTpdsi3pOKyiG
BtmKSvOUBHmZsL7f/dZDl2QrZFhbHMDQczOTR44V91O1rLPfScKF2KD1GuV8tQUSnfW56E/x5KWh
JJTLsNVHhK24GIsnpobbodvudrb95TVTXIaNNUOkV7oV0LHe5YmJeUeFubJ+h2ZXiqxrhqMJCTpe
H7jAMIKL1FgyL6kwDIuzdbJjRELT4HMuxRY+bqwKU0VF7nfmdCm2akT1fbVWQTY2ZX4LI9j9tIC9
8Rt2J0C1VHKGa02e1bp/Dtrl3ToIz1nuMmzFgWpF6PkghuoW5yCDKpWgHz0nubN72uWgAsXFxVMg
6B0nnb7rbVzc+Y2Ks3uqXuNUWPblk9wPc67CUqW83a+peF7YPl1+LY4auMptaH3a3u/xtzn/7tVr
l1yDy25ZjARHz0jbOyGWbCiv1fteuna55Fq/yoYIEmDrrCf2gUMlO6lprE9DV6t32yq+67ptsyEv
1qdgWdZ0WQe/d1XlYm0zTkUFKJfiyXbigEzksZ61bauT36A5sbuLlth9EvqJY9CmYq+TetF+q47L
qgUEX3lgCkooYdmnUXA82CjUnh13Ile02mw6YPpJjeWpZ0vK/HzKhXJxtXjZJLJMBE3nokqq9vga
FYPX06dycbVwgJxoUKPtehSPcTl871qoSfh9Sydsl00UNbTB9RMddJm0oa3uNpzg/Y5JLpFWbU1g
azai9XlbExKLc5svu1/XXSCtroXRdGn1U1NNYVJUgUiXGTalXgPjEmkwnYanpcXAHGPzBaZin+O5
8FI+FMrl0XQXN8D/DI54KFu4Y3n7uWDS+C3EkROdirTj1oQrZguN8MQYPGzgxvzG5GV1/uHJqsMB
ifahwrZq8fiQhwdNNrX4Pf0oV6mM63YQMBXRTzLYedpvEQ6RxcivxP7Lz38j4eKiaLArqaHfEQdZ
FZA8wZPhmAzK2NMB+SLPkXf2V4gYxFtNaJDNsOkCGa6hEb955gNcIk0FXSxmY/RTt/I2PaLy40QG
v4Oki6PRheD92tA4K3CQ2av1TpHYL0hdEq2OdF91eH7PJCT/UEwXL3ez3JhfWspF0ZpSrVtd7HEW
2N6kzUjkacj3z16z3SXR5FyyAQ+deGVX0zkv7btRtldG5eWK+8ZkdGXKGlpDqKzfggxUQXvDpm67
r/Jovl/FzP/ALb668fsJTsDu5SbVgZtYBvuv5aGCc9wdygHPfo1Hr1cDpWPVBD3OwfnehOd5gM7d
2gbRlSH6b4a8NUb0dfPLIXVpFkQTErzVKQzD7qHeK5Fu9frNbiNWiJDaDPKaZbLly7Nk43vThvlp
j1/s02P9W7EJcWv3Zk3xcgrkojs+dhE36TDw8HYxxe9mMfojL4c7Mo/vpwpKLyEHiMnlWjwS0lSA
r9QXv7FylobN7hrvKEeeFfhB1A5wXxbDJ7+2nS1cUEqVIoHK9pIOpyIvnsG6XFPtfpkpb3wFF3U7
KtOWdtlx2WHNo7JQyGpXPwtjAcvv15+4awcYioRRnOW9fJyZegF4/YLXtaac26AIGlHFmRmjbUqM
DYM+7dnU+FVhKRd2i+OtGgtK4gwqrHO6LfGfeJH3W49d1i0iy0gWuaqM6VCL07yWW5mSNpBXDtkX
9kJXmoyMDI+FG5bNutZjmkM/5W7jS3Umsz78FgcXeqOFpeU4izgbRZiZoQUKqxrPc7wLve28PPbV
oCgDmi6iSVAjBAUVG/ea+eUPXK/KKu4hSZHbODtmMUB2zrQ3bdAqv1ywi75Jmi+GQW4v04v9bQzC
P3bG/Truom7bsWKNPHpEFN1PTXsO+8JvK3FlyuCE0uR6HWNo0ehTYPcdwl6edQLKZbmOA5KdUd8h
Whm74XjoRqEDufb6e+nN3sW4QEq09VpVmC7rUp1suaibiR5T2uS2f6BdUZ/ww8w3pNFDmphR5Peb
7IPzIGNzWxn8yBVewlfi4m07EqFcDbNcELmIPsoz2YfTQ6/q9iHekGxLyiPU50YZNuAuo8cv4zbm
TQqMPFoTvoGGOlEiygc8BpanOpLDkqDyfH9o9DHfvLzvlklYlPUtqaEB77WxuAyZhYBSpBcVZyEL
3sXTcku4+c2vaefsgKMD+DeJ2TQc9HM7zrBdWUe/unb1E0PWYNAOM8VZtLDf6n67b/Bd/frt7OOr
iOjIuhmhm6vnvKHf1pj6rQouPiYqOkUTQdMT3R+qXH0PKunVtHThMTsXHJJDkcoi3tYplzOE7aCg
5DMk0qXHinKYutUolcViq0/5AqTWDvWVcHn7+CFddoxFeWM7ZFwzq0AJhXVzoGJeXpmEb2+D0kXB
kAQiSzEOKmvnqD3ndI4ej9aKTzACk15nM+kSYA2Dq4R4GflSs7817b8Ng/CysBHS1T3LqwYqrmOD
c1/RsTTsRp6sVnjdZaULgE32AIwz1SrTHf3MUROeLmH/1W/G0NfHPkiGzZCOVTIDGSXOhTluUd42
nfwadyI0hvdjFIIizciRL7c5xO1Q8so+/rrxt+9t0jXHZCu1FriCwn1TrLdbU4UJk/lxMtuBL1CR
+Mq99qUc4+dTt3TBLqhQoqyWLQpXhQWphA1WewVU8kl/EiKs78J4Bb1awHni1z/rQpS5lJcN4uHY
615mQx/+GbfVe0GIVwYQTyOvv7WCihItglFmLR4cEy6W9wevn/26/fKVfkhHQSgLbCksZ7KR24/9
pL/BU9jrHCVdUTIhi1noiiJupy7/uoii/AwXYC9fSyFd3EtQFh+2RsfVnq8niM79PnDpB4aC2n89
Kke10j7P0Xg9HCp5jBlItV+P98u17K1Z6cTtFrGCFjAVzoYqYu+iilUPZVWttxEsPxMTDeVNTZbg
pg11fyXeLk1MJ5hNGSvcPReZ7X3Nn/pgIqkJpB+ZJl3CK3pRly7EKrNDSuDIw4u4qQ389lwX8Drq
YQG2VQkkvow56cVM52m9Jqt5YVxcHKvqinEUshcZWJhHY+vbdsz/+fVHvtS0E7C8LNYaOrgii1QZ
n44qfu5eHK/9Gncitl6m4WCL4MgmYBHFrbD4CIRKX3knufDiBn3411OfQ6qEznWH6RKzsEvagk+/
FzGPnmI7fe3IsJ+7+pjPmMNLMth1foeDrZ/cmnR5rUWFk4XeGs9QQaRPcxvVN4waduUcdGFDcImt
Op8Lq7ZBZmXLkdAfyqRs9Hdpo0ziCfNEzfrJ7ws5Mb6sHdX7IXlG9jzCSS5k74+wi65dKS5soK4+
maHFCItaKbJ4LKAAs4vqBI1q3FjyMbQfDjwV+V0CpCtWhiLZg3JcvzJB2PQbF5NNLTf9lQ36QpS4
OFepSdhUFRMZL2J1HqGbaEO/m7b8CeeaNdnXY+bZ2o4Puo/+0cu1WoxL3XaC24QlKoNR/pyF076c
Od2j+4lv/clr7rg+kzVia0HVwMuQ2yXtWMNOHM7Afo07sb0GkRjqhmFUtq1OkDYM7qNGHp6tvwzY
D0cJPbb9uBLMFkk6WPvWltwiu/23X9edHblcSxTJVzFWvQC+yR3N8OrnV7sjXbfJJT6MrgusqJOo
w6Q/lpuxKTyXa5foGocZRevdwTM9BeEpNzkKDOAg7TldnLw1H2y3l8JizLfyu1zFlvYaZTheY+4C
XV2O+hUjGsxF01ZTGs4gikXOuF9pj3SxLoPMLxZHg3Ff999CJAeTmTHP86ELdu3tOnakbnlWhkF+
P4/9Pwd0j69sJS9T+o1TnMt16YPj5QksfhbP+3Sfr6q7gfzHtarMS607YSppXc4UletIkJA/Q0Ye
7TBduTa+NPFWx1/+yx9itJpm1LGqg2asrumH1obtfT/m4522deW3rHMnUnEW2YYQCuN4l+sDCMLJ
BPbzIvWbks7WylBSRXgTsCwikP3RvLvhVXRNavzSuDsn5Wg8VBNuAxovtzmBDuiDaA+/exZ3AjWg
SKYFvHiZ6yFcCzYk8+Go6pf3ki7aBf4qJ1DF5lmhIFrUmBREql/HXbpr4RxTRnQ8g+XOv2NVfa0p
/+j1MV24Ky80iUaDXke1en/Y6nYl17zoL3zKn+CtIy/avihpFpmOn+w29MnQBX4cgXQlyUxebLJi
Pc3g1/aVlMFpCtl3vzFxApTalvOhhOfKEsOdAx4GbdJpdpz8Wndic13pAQK4Y9lM2t9jbjDLAbn5
XUxcfKtfUAC74nqb4TnAJnWldVICq/OLfBfg4mruoRiysgwK2H0C+92/Dtv84TcsTnAeg9TjFG8s
6xr5nY7hdzXwz15Nu/TWWHYqLldBsn6EI2kCCVHzpWVq9Uscu/zWSJUYcXah2OXCk2jrMDVF4ce1
SRff6uatDHPdRhnPzT8MzyLG+M3yn+AtaIUSBnvpLDzYM9R+38Uk9jzNuewWXbcq18NGsplBNEKu
Bgl1rXK/nK5rMtkOcRnvbCRZbUzKdghjVn5yA9JltzoQB3VEBjTN+L+xLn5roGLhNwudbbOleIwD
QE8zAdF+iFYE//aLZ3bSlRBT47iW0bbTjFRzeG46dbPGhW/jTmQGTayrodZRVrTt5+hoIBZazb97
DYpLbPUR9HDWGYWU3WRNYkfx3CNV7LdcuczW3lnoLihDM9mJ9q+oDouPmhT/+vXcuYIeg5F71S00
G4Pd3kVb/aGbredzkYts5XnIQr0Sku1DsN9E0xCc1OZXIyJdaItFezRUELzP5r79tMoBVjyzl+Wa
kK615B6O3apDtD3pjiesC9/V8ex3VPlJLqwvG+RYZpKtuh5TDafJ5CDgPvy+pxOe+sibau5xqTV1
993qDdHZ+YkRS1ceDCJPjTgqGmZl1fBbGTRzGilUQ/r13IlPPelSF6QPs+ZoT7OhjwGr/vJq2qWm
CmjT9LQ1IVbaIyu4+rI2m1cRh3SZqW2kw2B5fmS1hSduiipC9nlebP7p1z2/cMlyualmZvA338Iw
W7a5aE6yGjvkSvMo+FMXQ3sl23JBF1e68BRA2dW0hw6zqCl5nrKoN7+ZsIGx5NGZVEH9OLGshToZ
Lt6Ewt0BXpQ2wBJ9BHr/m/dFcfb7uS/D8MOdElYJRbTE+Z711WCHdBohk5uQliioDOeq9ZMAky5w
1dtIyCmMj6zdWwvBiE2kjffJ2GWt2j6f+2nClGj27Ttk2cqU1cWVjeZCwtZFrdo1jndpyZHJGKQ9
q6j5Wiyanvew4Q/L2FXcLxpd5CrEeOiSygOJLL5/lSUfUwKZ/2tPAy/34DeSBy5z1R/rUKqqPLI4
itczakyqf8tBib8DUHz3Qm4FPns4jOduPchJcKhMM0kCWHYdVeR3kHHZLE3HYoLOYZgd7B+J1TIZ
w9Lz+u/SWZrYucNDSphBOYynDazao7Ier3T8P8/dNwbPxbO2gMgetddHtk+hht4YBDAs9OEf52Lv
Tnmlylveo3Zvs02b5uwgiYmrNq1JBx+tMq4TMeUdXuHpVCRqDKIzlGbx3FmssEpixb7fVn0YNae8
HRu/u6JLfIH9jOtpR0QEBI61eXXX4Q+/ieoCXPF+zEUZd0e2sv3PwZQGZCP3S1i4xFXLhNo0aY8M
Fkzf1uejrv7+9Tr3cgV/6wtGr9e5GZUJozomLBFtM0DXXyB3mSwwR/QccPq6fRMeBuW/xZExKNS9
U1vfp2xcrlkcX+q9k9xa8rXt+7w/MsFmmsDmrD3vtLv2rH2pdeccUM8D7YYBrcNOPE9EMYTJymuv
7Rpoy+uBCZu6jwfWHJmCm/WtCsTXYVHXdK3f7jl4h9eNb2vT0cnUNrPRtJynGITFEe5+l1H4/bxu
vS978aKdgdZbXSRgRNYbydTmNWPgEPO69TAYmzy0xr5Aeqgs3k1SKO13cISNxevGDQVtPx1qy7Ya
j7GtgcwpfG48e/7yNX44MwQoMtgLI/ZsmDX/VE1kfxbTFHgtL9DMft16xxVraKD2rC06czY76lFj
NvvVzEHP93XrQWVY15JhzUZG/qJkrE5dSfy0SCEA+7pxXVdgIweLooxmrdJpM/ktuC59ZRd6mz6B
8KDTOjsi2hazzYio5Y3NTWROcRnKR1Pz6huXdHywUgNZiOfZ8xe5HFauoq2HWtyS2QL7xzCi1jvc
vbIxEBh6/XuQKCkHNuklAxSx3OcRITcchcJXDrYXlgaXu4rYZkQOldGMjgQ2k6WUtwRv1J6tO8G7
9WQHJyKmrG7ZnZk/gr33Aq8gDPB6VKYopvPRsSmb6vyfsPxewlbEL7Jc6oo1Vq45bmZZy48bONiN
ybyF3332V5R0vu52sB4oZaHzBFT6naxtnwC+Kq/0+2W9/XnvFq77496OFUeJ3pTF/Tje8H6fzyBL
orsI5t4P7ZrTb1Kv16rWL80bJ4bNSnApLvBDokORhDfx+sFOU/Wn3zA5MWziubfHHI0o+FmOe/Dt
awJvMz8qCkTs64+wi06jyKsZM7iE/7vlYcZRL+3VcRe4itqaTJ1kQ4ZSnC88sH+WceB3/hCu/NVc
r/FKWkz5dpq6rKKiP70sO36h6tpAdjyI8iBYxyzuUAjHwzCJbeknVyFc4KqtimW0qKrKsJZV7+QB
lMQEvZepuRAuUhVNdWD1vEGNrjoqKHIvKISw8we/L+pELKi87ojhm5719XwThI1JYP7j56mBfN7r
mSiRRxDTKobMVjK4m6q4ud3N5BmjLkQVBUTngpZD1rb0IyDttLH2269H5UJmBobBr3tuUUOFTzkM
WUQncZdbeTdsK7aOLs2j7jkg/DzG8qvQW/FgZl29Yy3gp902194oLuzyLli1FxYpn80OmSJm71HS
YtjtNCj6d1sU9hHeeZokm4m2b+VQVH5TwQWuYE4Npz8V91lLpumx68b+3LZs/PTrIb2woroKWgvG
rVa4vWQhKO7TGsy/98bvWidc4irclopMZu6zqf1ikT1Juqndrmw7l/rt7MSy43SIW9ZlsGA9jWRG
ucu1pNKlpl/+/ocT9G7tDj2LGkOyqY83BH/4DbUT02Mv1V6ZDe2iIAIO83XCAuZXCStc0qqPpiDm
wvYZlrnhRkIK9RwRlqd+XXf23Zp3+X+H82yROUl63SQjClg9G3eCuoYe32IC0mVbWrehTKa99dy8
XM4KrMKM80nUZWMRto9iGNdH2vkV8QoXsmroMBWq5E02leT+WOfPjfXT4xMuYgU57abK5dFmlVB/
okxHJ8NW/ub1LV3CqhZNDhpk7zKm6Kc1sI8Vxxncr20nKjtQrWGJN78sYKIySdNX+hFCAqXfUugK
Z8V2YaGhwmTKLkNammpPbbh7bosuXlWobs9bGrcZi/NvQZkfyTJPfrHvKmfRihZloSKDuTKR8xEF
06km5bPfqDvR2eUzQ1HYy6iP4R2uKF/GIrr9ddMvH+6N070LV5URKyvCd5MB8BZ/dCrgJ37gEWKC
Z+6Vcu8Ly61LWEHfZ4/yvMNKzoJPMLOAmm0c+N3XXMQqkBGtrDhMxuyqToEcNRDR1k9SULiUVdiI
hWii20y1657KZng4YJ17JZQujLzLWfG5ELYNuj6DTsT0YWZ0O8lcDe9MjvIAr4/rwlYvzpUoFC27
jB4Ip2Oaq1QMXXEubXh4IYvCFczq9Xpsaq4QU6LL4KB9txziSsbl0rxxttOiCw/ckOsms7QpM3i3
5ufKRvbK2Fxqnb4+BFT1bPvcTn3WQOm47vM4Cfj2xW/cnXhVZQQNoaBrsiJsjnu9cfXY9zY/wQT8
2ovLhVu56+S4QWEkXHneZCTow4/BtpkyiepteldWCrxxUInzXlBxZZW4MFguihWOmgLzUl02ycmc
5/HxGKif8rpwOazAwE4YWXts4V0nk6ZaHwjJPe8qLoc1l+E6xFvUZHNXQKkhWOtED4HfrdxFsRRM
fEgLyZaMk++7Ari3lsIzD+uiWPW49hPdyj6r9xyZopjW99Oy8is9f0mUvbHquyjWTGU0lcFgshmk
inpglBdVCgBxgxWC5Ppfw3s/LQvholkjeLJ171sDPdnwVs7rx37180FD7fvrEN4mReuo29qsbupv
SEz90QeQ6vEKYRfN6jawxn2H/byICzOkRlT7p3rSqDSsIDDpdzB2RbWaxdQ5ITju2GlbU2UO2MXl
1xSMLsSsy2hhU0dFyU5NRiIWp0QszblXo7gyPhfWHxfSYmXA42aesDXGw/Bu2/IWbrUd7KHwal6t
KaGyv90bQ64gGxc2S1dpi09duB3D2uJlknQwJ9goaDYUHhJT/vvrD35puF5C5YdLIdOcGFS5YbcJ
6kRReExQrv10G4TLbnVTPsHEF41vHWOPDVluB1Fd03O5NDYvv+iHnrfbFNs57BEGUF05x8XwT8Pm
8qGm1Fz52JfGxtmJm1jCSmYiTWbolk45XAKYbT75jbsTxHO87WXQTCZbhf63CPrPUzD4nU1cfmuq
+mkcIIOa7e3+XpR/TYdf0YD4j1T4YcghVCS0tn2TjQf/Egfdh6i+ZqpyIbBcdmuB/8+h963JBr7N
vwkgnL8PKCvVSV3zMenKoYVvqPLjlIWLc63Nmo94rsTc4SW5FXYoT3HOCr/1zaW5VtUeAgl3rG/V
9G9JpzsClWi/85vLcK3CVv2x9wYZ66I92SJ6L+q5PXtNSvISaj98X9saVM3BNy4zkqpTLHp5rqFG
cWX3vRBOLo61lHA7ofFiMm6rpwh3liQe529+PXdCdSkYKUDImKyz4r6bRJHoWHveh1waq2yPUHZ5
X2cbU+9suD008+J383f5q2VfKpynSJW1QwG9tKGzCZlmv5uES18FNGZLLbcqg19QkwIlClJNDr8r
qMtVIR1n5+UgZTa2+Zca98TDzFeavrAWuFhVMOdlP6E8MYNBeYhsdNnn96wf54ct7MizDgICN25T
f/WaOi5mFUOhps33pcw6tcR38I3UKfKZ+ZV4vbBLuUxUMWkjeH2U2TLn3Z/bPo83mpL9YYbvpN96
76JRPK92Xdq5zNoyR3nOVB2pGQjz2wRdOGrOjYKyrUbrfL9fO1uc7SAmvwtW6ITtPm22nxqhUS+y
vu/5cpdPh5+TkHD1qIiwc85MpLMKOGVqtIiSAB7Kfmt86Nx1a1TOtqvcdbbFyx91AQtRWXz0m5BO
3lguZpEUWCHYbv45n8anJmr/8Gmau1xUznQ/q9Kg6U3dLab7nZrgb7+mHbACptL5OulBZ+UyQZ+H
Hbh3Cj8oiv8ERUV26PMuCB6lmU5bM92vpP/dr9/OAZgGW4gcGprOCf1MD9EnVQC/Nb/GnQ11wF69
iqrUWYCU3dmCdobkQumHFXFXigrvy0tX0jh45GH7XDKb5YvyOglwl4fSLSoitKXBoyp7+X7eO/le
L7nXpsddHIoum27mvtDZ0kXre1Ww7TzEinnlXbnLQ+2B3MjecQ0eirxUn5cQoQ3JlXPG21sTd3Go
okT8NBG6Xi5lUCRxwIb3HDrOLeT+6Xy74EX7ROLg2nX87XdZ7pJQoGlXRZYteKyHoOSpDbry1Gkx
f1dmFjdItrU3ez8E6cF44bUkQ/Xx9RmQBPDEK2UZPO7H0n0PVDCfcAvKvaoPuQtIEbsSbacFP4j0
36ZCP0so13nFmmM3+L8i73gDXWLsJeI75PW7U0k5vbIJXvoOThyzaMJRpA101sKrKWtE398cZK4f
jMFrkIniJWlQ1v+At1q/BDPww9efQeRL3M7zFDy2FrNYVfADrXu/ol7uclMFi1fMXiQEie3PkOh8
7kd95ez29iGfu9hUHs9RBQ4xflzW/XOzVU9HtXudc1CC8npIinUrgxb1EBnLd5n02/77nHPPyePs
ueG2Q1quxZ7Lwv0hkuJ7E49+OCN3ASlK7VQKyFw9Lu10b/a8SSghod8O4yJSC4PQMtdb/ljXzb2Z
2NcdtbFeAeUSUlMho3nVUfAIZvIf0m/9LSWzn1IIdwEpWA82w3jY+HEOm+8FAQI+IgnodTjjLiDF
DOY2zUdsAT1kGZRZ/5Th4vcWzH/io+J+KMetjR/3av8Ko5kPa7/94Tfi0esZzua5zG3I88fygPbr
Ea3f9pHrK0vvf2+yP2e/gea+bt0MnAmNjeQRYjttthM536yzWp50tYTLQ4lLxO2AkvkE7r35rdQ8
eMYS197v8L2Eb964bH+QeNbPlMDEKIGgEUtnO8cq6dd6/oehxuaT7KL670ocTCe0qMWHpWqlTtpG
II+j42j5XoIP/CMKGdimYKgNSMeNno1WJp1VuHwr/s/ZmTS5bWtR+BexCiNJbCmpB1Fu22k7jr1h
+dkJCZIA5/HXv6OsbMSyqrDJwqmi2CCGi3u/e07c7g+oiqDheDHmbVHQYErWclzg+opAOGkDNU5J
gSnzpgnFDtNsxg5hHlvoKdVkSURRoDi/9FEK8KL8vMZBAc3VeJYPbNmrS26C+jGA2OhzuCwtXmlR
ftAcZAN/HttWFPCF4Bx+09Wgk70cUMr3c72TLhy2yQGtF73KLhImLs0SNsnEsIn8fsr9uiQiXfKr
jWxRTdcXb9FP/0+Py94zPE//1pHJX3LWjE+//5kbx4ILew1r28tOhNmFduQxi+vXBSH9nT/h1rOv
sdoPWSsd1pC/mfv4khEUo4J6O0nR+ZnGSJf1qk0c7kAmsks48YvO5EcIIfoFqq5XYjYjP1OrIb7U
NM4SHrwGlN7r6/t12kG6TolxEzUEi0ddsgrt9SPf8kczTPRgh93PPVm6jomhmYfJdLBYH8PBJqHY
3pQw1/X8ps5eteyAc6sgjC9IyjzTvaSHZqal3/HgCmyxGRx0VO3xZZTzdrxaXx26qun8rk6uZWLe
6DEoIAZ/6Ybsu27oN7hg/vH7VXTj9uFiX3IfIVBFxuxSzMIcdc7mU8Rh3l3GsO5RNtifdyjz3/mx
G8vKxcBqpGVWqKVnl7UtGZJw9p00kVcqWLocGJrLRV9o7DrbqIZDp9ZTvkR+yKB0QbBZiiG2csCL
Z6R+aEn7kg+Zn9qedB0U0ZrC4PKMrzvbWEDmIC5PMjTx8fcf+NaYX//9h61MmjWEagCiomEIs0NA
uzJRO2v9FpULgg1tBNvHSKqLaFGrhMHInOyi/Oj36s6KzUuqr97a6hLaCR4v5LsWmd9GKZ3DdSrW
vtoMRgVqxk9x99REnd9txcXA2hzuccFO1QVGT2/QvwuxENm/9xoQl/+Kgt5OYrm+dYjubZJVhygO
/FoApAuAxRXdbVfu6tLA1KZogzUR8DTwmycu/4Vpl/PMCnVZG/VizdQfC1Jqvynu8l964wM0BfLo
smr7aEs+H8q48Fz6Lvk1xGVRVzoPL3rVKTfZc7x6hv0u8bUWOmxCWYQXvuR9YunyyHr1xW+qOHF/
SwsK5fcyvFTDn6Owb6tm9tvEXYUtAx1tEpU6vNQaq12x8JkI64VnSldfy2BnovHWwhxxDC7B/IVX
+6vfeDi38TWjxhJ6HesgJBcalMHT2iPd5vV0l+qqDbzL+s2EF+TyJFQHlvVQxfROoPtvwfoXtyyX
65pMvcK/A+gbVJGx3Dc7kcNahvkzPGIQvkv1XQVRkWzxKlMiTfgVa9k8bQP2niLruE7yiiynkI8S
ZcYAzQU5DrS3a8sKihp1nR22sqN+G6uLiWVswGWJ8QhzukrRt8gTFkV+rvHSxcSW1ipZ0C28IHXw
LSTm84SZ7fcFnXSche13SJmSl82S5ahJvzxwud9L9t04hF1KrCrKZqB5Li/dLF5l1ZYJqB+/nIqL
ha2KwvgGoMxFG3VArPZNrX6e8dLFwoIJdtQyEPKicBGFpMuMzEcVex44LhimVI4oZ4D6BKTp/p5j
aK8J7uebK10ebK8riITPoPy0aAOIz3QN+t7vEhM3mqukS4TVjPdNPWO2XCmkZL6aOkQhLIASirPi
YPOYv8sz1n8gGcxHD9moep3AgEo92m1cDnTsNr9p68JjHK4B4aJqeVlpcj1DBq86v3QpsTCfGlnW
eC4JwwWyQQ1JbHkna3RjMfxH22voZhKojF1d6F6Cvb2gs8pLpEG6dJjWSC/02yQuQ8Evpm0uNMs9
H+3E0bHeptC2Mb+QGYBeAMNnPpb3GMBbQ+Kc1hhkTSbL2aXV05GH9SPdZ7+bKXOC6LGV7QCik11Q
SD1pWaTFKu88+kZG4D9UmNAoKCiMdNi0Fjap2z98kN1xr1jtd/F16bCOaVuPImAXBNLPOx3O3juE
S4c15VISiGSxy2gwJiF539bKb6q4KBhFIKDWeaMXHmdTEgU6pXvul891QTAiddu2lG7YkrvyqIop
SqAbYv0qdS4KFvCWoR2pIJd2Zd+3vkNdRN958RuTxQXB2BSJLZr2/aILtaWtuU7ycS6TWQnPKMyl
wWS97sXUsv3ShJ1JVJZ9bkt17x59I6vpanP1fW91Hnc7qmft/MGKvHxfL13xWa46fxJd2XveClw0
bEfyUSi5rSgGqFf0VwJwHf12XhcNy5gBD7nI5RLP9fYU5E1ziKbIrw8ERmQ/ZxqIQhGDNni64tFx
jIfuodZE+M1Mlw0bo22v8nnAqExmSYJRve2QzrsTvt+Ymy4dttdT1e+4RF40NpuDobZ+GnScP85F
xe7slTd2eBcJQ+/+pGKLzue8AcsC1bBD37B7t+tb7+8AJwEJatZuZLlEWwTXbdqaC1RV9Ns5E61f
QOASYVlRdTDhGJYLL7ruaQggY10ik330ir5dIgziMg0ksjE6HDhCUjP2mUeTX3zsAmFd3ZSw+qpX
dNqUEDVQUdLDtunOzLn1WZ3TtWRT18MfaL0Q2cwPHFY7j8Sgb9lvWJwslSGKxm0Vz5cwtsde928X
O9zZjm+9uLNY546rrDXTfLHB9i6ui/jA8mnwmuzCZcKQrhtG0ZL+Uo/BcbLf4AvjVVQXrlAWEzKc
630dLkJRuH3a5rTMlV8BWbhI2NyJcWVb0F9E0OQHkcfvg7Lw89EVrkxWFwkTl6QZLoX6WBEz4apW
+Y73dV/4IccbqJmg6wLPnkTzWefDH+hu9VqZwgXC6qqturooB3AdgU4g59nxsfZaPMIlwgrDkf6S
+YBbMeiIgpFDEHax14EhXCJsW63J+/n64sW8H9omO4cjZyefhYm59vOAr1UDXRC4+lzgZvamItHX
TZWvfo92FubeQS51RY/gJYO8S1Ly8Z1Wfue/cNmvqZtwjMamv0yG/J3N4QdSL17Is3AZL2SO+2oZ
8ehsqF+y7ZGMg9cVV7h81ySzolXwoL4UdMqPdavpAZ4N94rVv94HhYt41XBs7lr4414GVMHecEvD
h2sK328jdEWwkKRrapkH7WVT6wdm6ZuirT54zROX5hIEPs51k7eXcAv3h9qQ78Ee+TWzCJfm2ve2
q0q0Ll7GfP0fA5gyjXeDrVsj7hyZUaaU3TfdXNZoeRP27WFbVq+kt3BxrlIWFTT9V3uZYHGYqlDN
z4QaP01P4boMtuA9JgFm6YLQVh/QMnkUKxwBvT6nS3TxWmvKkKi/WCgjn1rRTKco7ug7v6fHP+9X
2VJDlXxl3WXb1LOUFz6Hd0KUX9ePhUt02VmwEjUMe1FZFYynbm5A9gxkar5FcCt+T+cifoqWem/9
VpQLeUWVgqUnHTFOIiSnLJrUoRr6r37D5JyjTBqIBIdRfYn64FtnI5PEXWb8zgwX8srQ7Er3QJlL
3jcfKVyntaJewZxwTQXDnOydHhtzCaKJP02DPNbZrrwif+EyXnLTimXjaC6DBJM8BuhsjgmynH5D
7pyk2B/jtplKc5GGtMdm7tEyCul/z6c7h+m8toWBYLe97Hn01TTbJZugFvj7N/9Xdv+/ZRnhck7g
j2KFzll7wehMT2HWFjbpbL8dJ2HMC5S99IPs6P6uX6LpzVgO28nQhj5LG5TY+6IRfmC6NsfrZqiS
RdTZcIAUY5dm5TTTk+xBfbHObBhtSF0faoFwoCnz+Q0cZ/1wf4gS/7wvkAmGTZ3G6uVb9H0W9LGb
Nq9cg3DVsgoWlRuFe9tl6LKkaeHiKSfhVzoQLkJlxL52tEQeqWYZHLi6t1nlaTovXIZK83jm2Mu2
dG7MUw0f3H+KpSm+/37S3Dj8XIhK7dUyT7Tc00DP382gjgtTfiyGcOmpSWQdstTVnhaEQ3aKDtC0
QneSn+WkcGWzSLMCkt7MnkKhvjus6Ix8HCLhJ90mXIAqXLIgVtm4pdG0sjQTpkygujF5QRk4GZx5
bsY4bo2U6TrZ/ZnyUh9qvW9+Z7fLUJUqQ2E5r6I0kPOHCImXpFBZ4LeFucxUBHOitpB5CDkSLpMF
0V5S5tJPGw6uiT8PzGhQ6ezCaUvBfHcPy1BUD0vm562Kq/nPD+8lhNCGiPJ0kdHn3OoHMbR+TcvC
haZKMmG7lRVPG0ipbuqjzRq/885VzkKqPg5DG7OUK6zPqOj5Aalfv8uMy0vNfEAQAFO/NCinNJtg
/0siT3BfuMpZpQ0ziys1S9Hduh0HFYljyf3SaMIlpuI4Uk3RDSzdO9of1gZZgAzCtXcO0xv7oktN
xRa91nTO1rQRRf2XYfEyPBU7KYhfNsAlp9aZwdMA3lNpRXOdQL/xXMf3EMob7+6CU/kC84y9DrBr
NbpNlnZ46sj80eu8cLkpNW+CQ6SYpR0vxIMNQKTPCjdgv6c7CzReeAUht3FNy3Fjh4qNz1kw+CGx
wgWnrN7DfcojloaHeuNtEua9H54tXHDKTDySe6ZYmq/iCeJN8G4092oBt74m/3nTUlsXxVUXhmk9
qQ/LmD2gv+yeititZztX39m0UZXbJUppwd+hvfVVbpHfCeeSUy23dV9ataZ9kNf5oS/ZVW9ebpDk
95srzhEa0o3SPhJYQdCIRFX5UznVn7we7dJTzVrFa6yzMAXe+IIOjSUpm/JPv2c7EW6AZk2o9tQ8
jQo0nsY6MaTynIYu61RETYCL+o79Nmz7hC6QKb2q3Pq9uLM24c5Yh5tt15Qs85o0xRAde0SPfl/T
FcUitc1DneGQQzoGlhBjE8LNMtR+V10Xd4ISJ5A1uM+lkuESlKNs9E6v6/TkNzLOCi1bxrltECU2
QT8kURs/QJz5D79nOys0r6GWHgwTS6d1Tum4PG377vlBnZtut8twU9vMUgiKrg+BmFDCjBfimch0
iSc1roBgKca83QB4NBkvP8QRD/zG3AWeul1BxDu0a1qPEX+IEU6fKrPWfpuXSzHRQRtoInVbOhZU
JKizL4kl6OXy+qYuywRJxRJmsHpNTbiUQD1Y/2RRHPDLGbk00yiisV6KhqeEFC/TMp+3OfJ9cycf
pXrSsC0MllTORJ1Vsc1PIV2FX8qeXU+pH6pGZoYvDPzmlrTcYQE2VkX9MRK9PPqNurNKqRItimAl
xxkdH8OMnGA55tXqIVykaVgiLfRgtrRswy4JkNc5wHLGz1ZduFQTbkRhN2x4cdV37FnFmzllUIrw
XEjOMco7qcpcYNCJrPQz1VOfZma/p6N4nRi/SEm5UFM0LwWvcTvEJpCPD5RE/HutQvPKt6m/8wdc
z59f/UT886whY18HkBSnaR/Z+G0e6/5Yh314Wk0c4AzhfkCucEEn1cGsvFsimkZN8VlE3bss435B
tUs51cEcDJ0VFChcRd7ymNskH8PQL/Hlgk4zE7gy6uvTl+g9UYFJpp78z2tRuYRTr2ULgatlTeGI
Wn00dbG8XSIOnfHfP/76DX/1bZ01G20TicBvL6kJ2u21pTC1SWBm2p7qigXHnZv+ne5z9D+YojB+
AZqLO20jb7aqF9jj5PwHsPyvkdJ+x4qLO3VhscjWYuO3S3yYmuF/ebt7bs0u7FTCqLuDkdGMLEFd
HOZ2Rjo/9rP6EC7sJKOaQFm/m1NWhdMzPLDmEyLMzi/2c2knKkQ7QdZlTsceOhDX2hCM7zzXlss5
8TpCVgAITFrLhicxxX/y1W+quMJXkmXtGnQUL06X4Lhe4ZI+Mn7yS8IlnEoSAdAi+ZSaHNI0SzAn
E1nW979fWTdufi7g1K9wwqjhlpziGl8+6SjIkmnr4jtFuBt7sos4rUONvpO2XtIZMmcfRgYBuKQu
UVqlYwF5ubH0VB8SrgJWMAZbhubEJdU7+zzKMclmpJr9xsgJkAcAbJW14ZzOepAJhEoqoK3dX34P
d87dtpE1QNxlxq6cW3jSqjfrtHol9biLO81YS6ZauilV0VqfYDjSICMZffd5ce4ST2ZqUNufpyXt
czE8Du0aQ9YC7i1+T49+Ps3hEbCEEe+WtMvz8ED22SQklr3n06/z9YcIs8ngk47a2JzuupuSaoAc
u1HNPVXzXwc73PUGnIZJNTVE61Pka8UDwY58yUUTP21hVnmdINyln4ArF8uc50O6BPwFfP4/Cw39
rA25Sz9ZmpdhV2G6s7YcT3IiW4LGY7/KJ5wMfh760agxG7NsTAOxNS+stfNTNcroThD46+2Mu/yT
UgXBIbUv6da3TbIy9Vpq+fr7KXmdev8NQvh/9LBW3F2h5DmlTU3l4xYgT66D4IGAev/UFf32bqQd
SqO//7Ebf4hLRF2jgzAbyzldBHkuzZc59+vM4S4QFYuKhZKwJW2WrTls486SnU+N53s76xaildzQ
BR+Ak3o+kW3UR4F+Oa9UBXehKFrNLOgUdnnCtjK1UwExfBgHeb77dT3/sCssE6fRMFd4OiTTH/Q+
9IcuHryu49zFolSlqjUgek67mH6EyORLtBO/Se9CUVhPk61KjHnDjD2VNntnSbA9+E1EZ70Kq6Fs
RfiYajTRH3LS20Nn7zz7xkbpYlFGThWoDTWlsDZcD6bt68d1HKqjXkq/nBx32SgpRKHzUY9pif/3
MCDR/ahr6blKXTjK5pas3R6PaQyu5RIE+yc62+YOUnxjdFy5q33muNJGZE2REa2qJ8j81e8r0pXP
Q87Cez9yY59xMaloaixMeOmYsnJ8slR82qLCK7SEkNjPy2najKivBh9pQ3uejH3QJxXZ7jz81zdC
lFV+friGeDOBHTT2Ry3RX9/P6rSsE1xbQTO/0pHZA2tzcugy9B96LQQXk0JHFoMa9TynfduzwxSS
+kTy3U8qgLukFFvkRiEV0qelHi6rjN/x0t5Jp92aR84K1qJuGRmRNg4tE8/B0gF9n1h77CAkdCcc
ufUTToRMYnSs1RFqAnHB1r8bosrTMmHVJb1V92K2G8evKw0VQw6rYSMuzaorp29TWZDTNPDmWOqN
PufhwJ/kRmqvqJy7CJUikEmN+3ZODY8/5e2ikz5Hq6zXTHLhpgKgaUBWOaB2Kv9GO/oZfT3/+D3a
OX6bUiDTNl5PGSA3TcLtXP+vG1rqZ7bCXb6pCnVBWxUtKatZ/TbPChhzzo1XQwx3ASdbtlpO2TCk
8Zosu9Xf+zoj3/wG5rr//XC2R/D4mM2kemSQmk+G6fd9E++e39PJTnGo+QMM2Jp00tuQDLl87ip2
J2l3Y59z4aZivPaDdrJJ84yOB16kjFidzG1Fk0oub3WU7Q+y9qsDcxd2ymyI7C/03VKAbPrAaSGT
MK61X5ziwk6KKAOZ521KJ543X5AgIU8zhWi11xd2YSe+qbmhFl9hgFH322yrskc6r8Xx90+/Hlq/
CP5d2mklYpoDRad0FBtvkmaJ+SGCM02O8ioOGxOxwG82ueSTkEMMQUAypPNVC7CB+VPCss3eybHd
2Kld9CkMTTBXzd6nJNyyV22h8l+3lj6MMVQ67vyGujFWztkcNIGd9jhfUrXW9LBF6FnamA3eLGwq
j5Uq8ocGyeEkXiiDAiNusZ4j56xxeLOTsQoHepZr1p522FqfgtWPGuEuINXPM+vWfabnIC94ku0S
yLFnswd3AamlFqj+STy8LmqbQIGvkbHfieDiUWHPw5ZTPFqF0EqIR2uSEXTX71fFjejRpaPsts9z
E7E5VfuC055DSzntqmi9U0+7MVldOGrTOswjAfK4nospS7qhKS65jXhq1pjfCSRv/AkuJFUFrCWr
Qb58DfU/KOcc9AjRjN8Pz78J/V/sGi4lVZgettv50KdgRwqFgQdovF1rCQUMQU9o5Gufsrzqn5et
NIcxb80DmU124o0xf//+FW79eU4QHlW1mRZ8pVQaCJnG8dcw6776PdpZ5hVb19Fuw5wGdIVH1B9l
5CeszF2Mqux2+BqKEVGMqd5Bi4PPfrAgF85RvUgQk1ahgCFl8B650K8i9zO54/+Rn7JFhranHmuB
6H/CCO3CQ1z9z2+onfjazhlsl7e9uxqgfx3W9ywYPZew6zJY14udxrigZ6MMArr1xI26c4G9Mfdc
fCqjfK3tlmPrMSAPonY5iMV+8hoRV3qqUsNeiAzPzicNCmmw6FEI/bAP7vJTwYQbXr3nVbrtzXdb
duUpJKjp+L25syLR8FFy2ugqnaz9zI1MNSd+jCB36Sk+kaDNIkXOxbS9KhF8jKbqTiB6IwBy0Snd
hIu1Y0DOOe+mp2BHWCLaNn4xE5FHqDDtH/yGx1mhqNHZZo8ycoZqZpJV2QvUrT/6PZr9fAcYkOcv
4etFz5myf5eDPk6wlr2z1d+a684KLYN1k+ESkzN6YP4mUfTX1mf3VBRuPdspEQVZG+Y2x5Dktn3p
DJNHeOKGJ69BcQEqrH3MQ4YX70z7TscdvD/V4CcfxF1+qocncNllkpzV0r/N+fQ0bX4q1NyFpyAP
p0xc4dHxqg8xl1/zkNzroLox4C461fRibsUg8NocdWjVfAtwB/ObKK4SVMXbONcxJ+cwrj7Yuv0z
buydcOnWa1///Yc7rl4YFKB6vDbf6fOs1WM/SL/L1b+tZj88uoefVqS764gUX5t+O8c2vJM6uvXS
zqIkxrK5phgP1lSneDysRj/4zWxnSfKsDDqE1dedpPqTVHuytX49ZNyVf2IbFEN7jeHoy/ytratE
89rvkuySUvk2FRIGYCYdyNwmsVn3414M90xWboy2qwC1iyhcpqpksI7MPxTBBs23ffO8ubpkVFGw
hZNes7Oass/lrD7H1ep33Ltk1BR3y8rn66rpshe76ENoid/UdrEo0xRqmBdMk2zCZXHMNRTDsujo
NQddLqpWebXlaDpOe93qJ6j38+NU8nsX7Vtf0zkra3QZkMBQLHg1fZ7r/rS2k59oEnfxpzjeddlU
ewXakMcJN+J/7bL6BYYu/1RqFmZBbiiQ1CAZ5+lxX4zno52z0pZrpuM5KFMGPyRRJuvw2etLuuhT
xBqjshUPRh8NNtjmYKbYLy5xuScJbUy4wk/7eZYzT8qwX9EpCfURvxd3UsJrwKpMUlWm81S+oWX9
rQs7P2KLu+DTKPYq0llpUywg0FoEKC1PIA82+n1NF32Cz8W8VGSo07kq9qcw5+YYzr75Ipd9WvNq
UHKomrQs2y89b7/10eIn6s9d8qkOMlOb1e5nWJGEycZmkjAt/GI2F3bau2ZmZWT2s+HtUZjsI+fF
vZzFjT3FNfvrYkN6oN02DXj1OdvR9j4Y6XlHJs7qJEMcN00zsfM0rmt9kH0ZQW6/nP0MsZkLPGWz
xmZF+zrNAvklgN5GSUq/CJ+5vNNaB6SneWRRSc6g+dgO6wPX6l6rrvxlzpS5Ek/LQAYImakm3dq2
+bpUgvzRN5N+zWfFH302AuYKPcXQCBXxzm26L9uXujRvmCZeoBnUiH+OPHvWkYyihTlVjdFvRBuR
50p2053p/i8//980GqxCfn58NMpyXZfaplD2NsdoNd0Db8T2kNcbPTAp5kPeNSRLqB7Hj3sY748L
5vDXJVjGv1BzyP9iON+zI8zYs8dqLsKva4/8SUj7wj5Co3I8wEGHZidGZH/M9RA+7IO0XhEAc2kq
XkzQBMS4n1HZOsKwr0r6tWJelwnmwlQb15sUC7RT42lPStM+VuO9Fsx/tZR/NehO+FzuAoYVtGlS
HWALPmjAT0coM07RUwlMpj2McIeRB1J2UH+D69cT+NqgPQRBth5mlYvTUAmkHOVYBkdWx7RM0NIx
fOA1JWmWz/qxyGdyrCBr8hihS/2vqYujFzTAo0ldK9UfM7rhw9BrVGO5oH8uU1Y8QFi3f9MzlJeN
HtZnqBU2adZ194ojv977mEt4RXAymWw7NAgeBHnfzeOasFFFXuVN5iJd2aCrshvwsULzvV9USiY/
exrmIl16nOdR5XgyzGNewuWvypOaZq7GlYJvCe4H6E7KwvyIftPPcSD9SHXmwlxNBTPJTAZV2q39
qyoy+Gpld3aMGx/SlbeqooDVaCIs0rZcqmSM+/IR7j1+jfjMRbkMWyPb1m2d7kHH36xRs0JAxdN1
hbk0FzAlqbJC6TQso5eQEKAmtVcMy/5jWEhWbmqIcaWAMP+XBf3HnQrPye3sFu0M+9dAa51i6N9F
ATKakVn9LHGRjPp5/zelbgR8jHSa406SbAa1tzYvvRIQzGW4gL3TKDBLcBZl8KUakfFBn4znBu0y
XPlogi3fx+DMN/2J5U0qaj+yDWYFPw+KrgtR5Q2u8mM/lG9Wq587w8N3XrGCy24NwVaHRTwX4IuH
F2LNnJRD61enZS67NWWrFJFo89SyYj1OrYWGe757XXeYi2lxm4sc/mUopVKdndADuR2MsV65AuZS
WpbDkS5ANjY1dbCeGpbFCbrBXv3G3MmE7WMb7ytW0RlZq/FZxvt+ND3zq18z17Vva+Klngoan8dd
dG8Mqj5PxCg/fI25cJYpNihNw2bs3It1PjSl5MlUzIFXJo+5NJZtelotEIg8D1RVh4Hux7Ur/Lg+
5tJYWx4NNAq3+Bw0TZyUIvoi23E8eH1TV2xq6KEVBBfg+KwDXrxkAf8ShGPnNxtdGCsead3FBEoN
YVG+Zg1fTrXc77V63biQuDBWXNQ9pKez8IymSvEQCV6cgWd1x6bls+dndcL6rqVBtRYkPI/rRI+0
Y9sHtfbqz98P/b/twr8IYF3ZKb7vHSdFHZ37aGDRF3RyRq9LrUhS7JqeR1ifHEIO0bi5y6p3wvaw
Zxro9roVYn4/wmj2+whDiPpBSKh7ZnXNH2Q5LH9ELCNvBYLVB5h+kY/UqOpxDnd1mKAQ/Yz+A9hj
7/Cm/f0fcSOQcfEvCGgDnMlCeRZL9lcXNK8U0anfo50Tmwb4ptdg4xzUdDvvcbce8lDdC6VvTR/n
yLaxgpJct8ozFEsM+jK7cD+wsKd/UD1bv5PbJb5GJmF9tU4S2YR8+xxP8XaK6uJe3ux6jv5i+rjE
V0NgPmhh/HTWqIj/UXX5+lxid8sP3aQGfiBtD6WhUDA/AUnmcl+ymKmYu0qeJTftC3Tp+JuhCSEM
8vvPHd74c67//kMFB8XPaW72Tp4XFasjWli2x4IH1REqMvrBIkz59vvf+Rcc+NW4XWfEDz9E6F6N
5YL6EKsnOr82Ii77Q9tbeozr3hwaqJAnG5fNa24kEUc4RjL009FmwgQZergVqGvlnfVSPIdVKT5p
ueYfqmpT78GVDU0iupljPRoCLGRfUP6DA/01qH0fk7p4W45B/gh1r+VDDQ2b58n2xZCQ3IYp0gYf
91Lkp6ZoqkeDhpq+TmI+00e12e2x44H9WPMmuDR1OC6JjHiZNLUePuUMlpx3BufGR3B2PAuP4Vp3
2X62k4WSIrXrKdL8TrL01hfmPw887+ceuYsqPJfYNB4hRFA+SCOak6n69o9Bb+WdCtW/zhK/+sJO
oFJsQ9lZ1eJogD4xeW7N0sHwAzBGssA26QSAyn6CVEH3Dc0R8lSx4m/KKpFQs9WJRiHkcSi2+A6W
cGOD/A/eNuQd5G8jesb3jP5pozh76KGY/L/ff69f07fM5dumaYMq10TFWdZK/RmRcT3zMjQXUUbN
acjz5mFp4+0ciXjxS9K5yFtP5i2cq06cS6QAzwLDdYSvX+YX1ruwGy26rdhHI86dEv1ZW0uTXlP1
+vvRuvEtXNpta0JONsn52e6rtUnf4FTMl5h9/P3jeXwrEegaKiLp2tYaactzQ8IiF4eihEZpf2gI
DwRLFMQ2yB/7MofDd41cqrJJuZcrWutZuQQQtNExk1mf7BX2pDaBJZwtw3c5ClxzfegHOs0FvLnD
GKWjvRk2Wh2CiNfiz7GBvKRIxhWlvH/yqVP5miCVPe0vZVjJ/Bu69yukR9Yc5gU0aXdT2heml/rU
b4o95lDyDk4DabBhrfOknww6W+NTgebFv8as6x9RSr6waithh2dhKjy3VpKDMIU8Qp4QenC0wBmj
RrRhPXVBLC81tPPeU00ycSS7LpZkyqr/c3Rl23HqWvCLWEsgkMQrQw+221MSJ86Llk9iSwIECIQY
vv5W7uM5iZ1u0LB3Ve0qfYJp75cy0fFX/rN56RbfFI7k/qfkm3wcVMfebb4tT0735KQ5nLnXQ9rm
a5/3aSi6jXXyaYKFwy8rBInOGmPJ3RNfZiyPYsa1ZLHITRMVLY3dU27aqZotaQo4hOAd720Q1bRk
Fv0WdQ8mNhppwG4sWtZ9G9sjfcjxHWBarP1WdnMsKxa1Tdk2i33h04aIwGRy/DTidT4T2JyEx7yT
21DKrM+e4FMunyLJzaVbbBwVC/yoy/aAK+3laLdk/Aa9MXLCtc1/RQ2c3ARXLKmoTX6kypA/Mk2+
2N4Od2NjprcsF2ooMBJDTAkNU1tBopxVdpznakr9cmqEmiFDMJEEoMnhmzWFeXwb5y5BDkWnkbQ5
6TxZLqs+EvKURxtU5jqsbr00k9zoDzeMjtfR0OPnlz3b/mGhad+WgTN7cYbFV7yAAZ+yb6Aev46r
gjnJuAKB8IVBpF3zJpVY4X41t/mu61i6ofFl1Heif4gFfrSgZgjlMSnybKwiadlhquck1WCR57qs
6RJVfl4HdfVtZ/RTvy3TyWC9P3Q7kgMXOs6IhuMjr/rZ0CJDYdxXfWen8YW3oiOnbHacnPo8oezU
ZFs+yWq0B/rSAkDuMD71PFrELXPS6bfeOUaeBhEfnhUSxREpe923rsUncV10BoCVHH1petAZdyzt
l+6U7PM6nTDEqehH8MEcz5HskU1ioEsffyVhb1ekUw00WV2RADUPRTuG0D8kCenowwZyxPwxh4rN
Q2xm/FWLZ5K9IEmFRMWOl5GdtMl6dqLzlIvL2stJlD2REDkVI0GSSxnmPRc32fNcvXOIP6cTpNzw
hhEDfqA67BBhCn/dUi9fkEMASymomdl60m5MzSeMpmbwSWgQgnoaKRbiWSwhsLthGBskjY3WoOcd
1QKm1SPkNDy3YlF1M0USxKJTLvBizteV/ewopeO72xG5+CJSm+HWJALbM13ikV6OPuXbV5PoKGDi
bzUOpuJbpK7UwnuginXT6KtnevSfNJ8aehOkaf17O+WbuEAUaKIfyqYjiphh5puAKqChaSn4Oso3
/FS/PI8uOwgvVhqJ/tFwMi9nOC2ypU7tTPrvHU+35cZjrGvY3tqI1y5h+/gTHk9Lhm6n01jHiGrI
z2O75O52UOX1JW8a636RQyT2tqfjrOIyTI4sqkBQFGVXjpn7/u8km38DEwPGJs5NDDOOS7fZXd2P
kP3FF6ZzVI8QKm/dcd1yG1ZVtlk2mMqTLf13ui5xFH72Bxv8aVzcSB8SnEZ7Vg9mkM1dazAz9DOk
jMGFhvU5S4q+X2WqCgg6IR3pcFbY64bv1LxMGK4ZapnLObtiaDbr3nu5z/xOI57xZCaddeduxd+H
EfYxyBqmd8K9yAQxSV3RxG0yXHgc9tVWWR9Id8HQm9n605EL2HrvHV7MY8RSMFJIOV0sO+MigjA+
zo3x13VY1v6TIx2TXZIB43mFgVODKuaJTVM1zm0X/z2mEC1nG8NArSmmiYe9YDqLKjXHJrIlsYNb
PoaEb+S57/q2R3w2hnUVvI5i4hSgEgYoY+7yhhzFEQ+4oPLMGvkfpknX6JW7OF7ueljRbOfUdlw8
xG0cxJ9mSOL4h4etTn9qGPXyF42nNblZnjr/mjZYpF8hiQK/alCIjhRjlMTpfzDk8NOFHmlE7uc+
bH2RQdLuPnkIYdcFDQim/MkTM8enAb6H2631hG0Pq6Mo0IsuKNF+LH6R+aOIu1m/b9gIQRcpX2f5
Q+xGRqdGrgk7JXzf1IOBQj4qHd3jTFc2SSns36I1OrfT4rL7FUyq+QB+kXQO4zkhbuZKmiRHr09w
mZA/SGMjpsI/ZNu2+rc55r2UcJbd1yLpk4nwOmFx1j6YBNHTpjxgQRH+HtbN7UfTZ43/8IeJOFqE
vdl/iEG0+jsdoFT4XDpD96GaRMSW7MQMBaZRez/G4gEuZnZ6SZqIzPpi4ckm1hLzjN5dFu02qi5j
Ls3+aaHHxvVgMprKGvLj3JpCdGzMtoId1mQMxr+YfEU1koxReEiEM7Loc5ly3LZSzvB7ZJOfsrgG
N83EXGnaZ0N65kvwy/ts4ByTnVe48sOFc0+h1vrdLJnze8mWAMLW7hKTToXYexVYwfo4EgFzLmY7
y04Mc3uWmAlUcWVYLqL+DhDxQl+SAAO7taRbztxHY/tlHAvaxtrcDfqfi1KZmrizR9GJlbcYzgnj
wSoRfM91mYNxI+emj5DnA8c02mRXGB3u7YVHfRy+MjIyfl4TE41njZ5YVNnBprWcuW1QMG1m1pk5
xQOXqgMxEFhfsyYc+7lja5u8R1L3c70tIv1qDt7Hn9wG2l7GDaEhPkmTsvOmf06iLSMFa+MmPSNa
VIn7XCVkQ5hYJrb9kh0xvRNwdd5xX6+2PckpCuRHT1t11CyPZNacVbK10cM+RyH+I2xCLmkap81Z
IN+1qeEwPWehzAOS4m5Gkzi5DdsOc5wSSFECRYtb5bOyqsfksg3BQeFP92u0TH2t1gUuteMCl72A
OfZzjjJq+g2SEuIpfGU6i+vU5qvLC91vOa8FFVDfFAes+fvrisoSp4ZpzFLkcGF8EdAB9a5AVbWm
/XlvfZK8xgfbVHSinLjtzrLBNC9RPMNGDTbOCco1bN0YPhGc9rn+T0XUTRdh+F0s0uGqEzgq4YTN
h/d1zGGI4eajNVXD90Rcs3ieBP5s7qO5iAA0mf/aXWLA4Ag60neorBn95SfcXE8QmtnkVY4Haa/B
CyxABo4c4LpvMm/PyMN2+CSiTY/lgve3tS8Hy5C5OVvzF8QHLsNGHheFiL8vzme9zMUa+jA+U/hO
Lw981HvzRDF3kz3tGwDGbzuFFPQCrZw1ugidzuDC2tF9PyEWYB4+8ziOslOnPBHv6cKX9Vu2QGz8
TSo7yT8NPivqnZbzQ/+WniO2G6LVQ7Onw+bNgNnArvME34ywvtCkMxD4z+mO/TvNYYtLoIZmLwaS
cnUVwFhPzTZAdQPDotGckzbwGWfF1jZPki0qQkXZESQtglo3uYVsoQ5CIMA3YwQ5gyUxdoq+LYMz
41oDHJfZeOm6pjvnXOCq9lyKXJdT3kcUxdmR8b8SnmPUlSyMK3lkYc3MNdmObCgS2LmeD5s233hj
FcKJW44+7jQ0Q2pEsZKF2Fsqpn7URdsI6x4T2XZDXCwMAbS4n6MpmfHiItUcN7hm6mUom3HfC/z/
CAKfLtPLy4wLAscfxJxy2go1m76i+7SNfzO5Ry/sSNG9W1i93fco0/2BEy2ZDmBGaaS+Y9XCg5PD
WnG9zgJFdIFZqZ08xt4JEIIyz3L1wBBIl6JkCINYavzi7tJimH77rvmYr9vN5fHontdB7rzqlq4j
LygUDMGsYLt7dYosYfx1yVGtnPqJLeJlyke9nueFy4dUeMzF5pk6o+RSLcYfSJvbM2TANH46UAba
ekywroZ6whDt7K4hG7LRoaL+hzHpOEQ3szQufM1r4/l/K8b931aWiE80pzjMTvluYXYbErkt1Qi7
y787YoJKAzrr5Gf4nchyElKlfYnDh4a9blYMkbhzugDNdFeFUGFXo8HPW1GlC7Xrdz1qtfoKrKB3
qorSQ1A43S9Tsjxn+bwmzwhUjd6NWwUkGwqdgSjp3ptWvKEzhqfF0o7IsUMKEvJRedlEE4tgkwR4
L80qnfYeblU+9ze9UfIxU+b0iPD3qElklYQxinlhG6jRf7k4jdYqolu/tIjqXmW4uW1tEBriJSrZ
BZQL6ZJ63pQcfwszirVusSOyV4Evsdzljq9ZV4J28FXjxn0p0lkMXWEj9i8+rYcza4J2d+zCx0Cz
OD7v4l8qTMm3aIrecMhaNqF3jdq9PjSiOdYin5ItzQo3wsvnzFqd6du+TZReViRhLgj8hq2HLryy
gPznA+B79g0JM+30YGHNmOSwvVtwk0pCCz61A65HYAR3rPuXnJnCDKgW65JVPVU0qaaWbO9mFdGZ
J0n61C97FFXRhv8GvEw/HcaGx5NvXHPDWmH3qWhzECF+j0ofRnq1dA/fm40N3xaetVsBA68c7RrA
NF/EYCz2gsCyZsi/szTdgLT34ydtZroC3oXswU3bUWwqZy8ioMVCSQLftRht4dngpIUc6kgxo7a2
zzOdcMJv8qB3ZrDTPXbXHJcD4lwAtubHtYW9Q8n84VF9r+GSEY8CZZsQNr0LW0LJO52bMagqzo75
MtNMnrmS611jcECJOAzlaIfsFscAbGI9NijYIM4SqZxgen+Qms9TXMCEri1FQtcSuXvDOYR0fJ/D
jEMLVlpVI3lcww+JoUToeUHF+nPyeYu2LEXh5NFyH91Mat3gzFgSfpStRzq4GBCnuVMAHgjEfqM6
eCw5iK9xUMg6An6S4BlE8uRbMqFjGvx1j7Y/CIhkqBoVGjbL8XnM0G5lvM0Sz18l8Vza1rt7pMIn
6ALS5cs5Fv8YOxwfqYnCezfMa+nSiT0jQqz50dBGXhH4J+8a4XqcJ24uaORYaZtY1buhcBCJmVU1
lMsom3TuogtGaZdqdw1KOgQ++N/L3ohilJDwNtAqfMfkEggVRtVJIDj30o4oAiH+2o60zCIr4VKH
tnmH/uUMBRO7h+JhGIsMR8NZDYEh45VSr+tNpsLCQinb/kvdhAIYzW367NrBoP3n2/gJAR+5zGm0
v6aYbDwPiocWsvsDD02ZrFKNI3VH3finD6u4Xxibv6ltTLDyEwNAn61ZobEYTi5T8H5uxvSSNcrW
MGzGQp9sf+nMtB/lnvv1ZCPX6oI4qT9VZ81Tk1P1a1hbViQhsramOh7eul5u+6m1zczuDBnak7Ge
LVWcdv23TKnxZUy77EPGo/lCpliEeCOGwiwX4scxRBG9Ia9AP4Wpl9c10XlUbLBWqDB5jRpgb5fh
bEBEfHicg+7CDsBcVaOVPDeZROpeOnZEl4eR+0XmsdL1QKJoLThpm7gahyEDuDWHfQJ01Cx91eL6
quUh9/h9thvu5cJ0O7mPU374tyTzcNrPsxCZukMfM9fo1tO0mI9cP9KDqxuNWbsgQJR3AJHs/oeQ
3b4zcN43FsHdDO8OLSLaygA8AfdkVHsupm9w8oKp5bQgyuNLmqYdS4Ia6lE1ycYga/SIs+btMT+r
GCWmP5rlbl8SpE71sXDqEYzM2D4eKH9V3fpUPaVJ3ufVoZAji0+P+qIUuOo/GNv4FVqz4ZSwaPqS
nkwHMM9V3kFfqnnRo1bNSqyORpUdQYJWmUD4/ET5im20hn9hWjzOMOXeTdGanZIt41Mx8TyHE+rM
R4tZwoa6a8dx+9XWUvfPGHs0qCBt9qITN7NbNHnxl3DT65IhXgk9HoJ038mYcqxiMACkhigDZQrH
Wx3qTuz+N2q8+Seix+Tn4CbE1cQiUknJ1hSlsV76AEXyhi6z3EMeFmyWmfwyw7o84lCIPyan188J
1NDzKjDAVhDSYk1G6+Fv65qzu1Ur/Yd1PvsPJRv/2RPL0ZOpPkT3Oxy4v7RE/VYkY7o3lUKd9BiO
WR9lutH8PlZzgsPcz8lr61G9FQTrXxdH6NR9ggpEl67pk/kkt/noT2pOw3Bl8WDvXPwPAuH4x/IC
v6L3qDstQI3O6a6kUOPzn0iKTrtKZQvErgmE7lm5rMjBe/QZaWGOyUcMRT3PG8fJJlKcf8/Hscjo
14aq7i6bNl+3MFhj1UE2IK7w32nzGiID/w2+gHByJ+kmMkStSJW/HOD7LkA80JvhUCQSwJDohgfn
CXEl7/cI6lCH80IPjiU/tRrzpyPZhu9DDGer6uBeTmWKRJup8k7Ox4LrYJvdt46lxx/vYQa2ETGn
dbTb/pUiCvt3NFh+Hibhzf3iKMq/zKXtfNlXY97YYWioCPrZlxXukZ/N0XbtBTKvYymnDdDeiVmM
DkKU39n3DpLcJwwA9Y8jx+RILbNBTzUwCxbKHj2IulNA5ZcLfiK/SyBz6c+Ux6ypUjYNeE/EOFVu
gkxjzRh0rqUmXKPngO7AV35K6Uu+7nih+N3aFVz3xxOx0M8WAy4LZHjQDVfWAHfI/n5Vzfphsnme
Crd34DOYS8WZpJMHgLLvKMLTeYUSNph25QBnla40UoGP2tBNDXfm6LBTW3DIyRXPTbE6o765mhwS
sbX3MbkmeHQf0bICeu9QmNxyCnX8SZJx3q+8bYf02ucp/zUtQ2ifOTOIAV/ao8eGwM3G3BXggW7r
iQMguxzRFliZLlbcS73tmG5APAlgbRZC/ITaa/foEoLXpQgbMWjhmrBW0tF/928ihzy/KK/an6kh
enzJfayjF77HyV6iQB+2czSP8Alvdx4/L6FvPlp/oJHOzA44E54lLbiVOI3/dJqjAqEim1Ud+xFC
YDJNdLmlJM08etpAtso4w5/GJgr/TX4xcIlqh7xGhwdgBeMlY4egI919ZKGhFT+WJsFS34OueobK
YEJjNpxEvurzhJE/XrQmi/4cgfMbEAnBzjt1+/VfeGLzh44TeQ2TsuiFJmkfRrJY98w1JVdAkM+6
W+lTjEDEO7iT4ckO+4D5vimRHGBjbzU99/MG2WRvFvU+5t3eFCSm4WqZb9IyMZs6Hwlc1H95mOLX
xM0TCvxhfRjTJkWXvm69q7ItU+Qc8Xj86cY5yStUvdMA/fSwjGe3hxZX8oLGrBjbRNQDgMq8sEOM
kIqQ6vGWxKLxxYzK0hYptf5V93A0wOmy2vMQd8dfTZf8KDsNR9PHMQmTr/McI6d3mcPRD5RXoLrI
TD//M8WJUKyRxMFRo/CZSXW1sWMINRLO8+bSMiJYCXSU2hP8huxa9YSZvFwVhsnZvDJwHjvbh4IZ
IDZFTFacqDTt88dMRFsZpcL82WjbBvQYhoRTQ6aBI5lwQ81DdnViSZ83RZQjjwOdA4zgCqUH669H
P+6u6oddi6LrkKNXWQcZFWzEx/bKF8qegFtnVdNR9ShkinWSGP7GfAK8SqDNLeDtIO2bijyMgNst
71DqNfn/Y6fSpq0y0I3/vgqECMWaL8oVa0z9mfb9QQo7067essy+y0X7U7IuaPr1bMGzhHx6XaZh
/52RJcN0twWBUK4TSu56MQYnQSKQcf+s4XD+vTuOFiZTcmxfoxYpTI9OINIEzfoKJ4sB1MReZzLa
gI5CJjueB0T90hIbj/fFPMKwtACVtr8Oyu1LBUwf90CyAP8r/EhGfyWq4x8q123/ddBxbQq0l0AL
yDjgIfXIar2XE22Ssu/THppQqaPj2TEl2/M0RMGhQvb5A/Ti/lkucAerWW+EqAyEU77aeN4e5SSd
et0wXRDKHXP+38GsTZ9jzHcEdzRxc8m6uDnjnsfNpJy9s8DFMGiDrvEfsxD0k1mxpuDGtnfZvXar
nu92w9kIQg04w2VRud3qrtm7Dwewu1aDNL/WlIV32JLuf3c0NncA4LHq6L59hz0R5tU6DIyIUytd
+rSgtblia5m12mnqurKfMDSD7qbjFN48NJq/x0Pq2ZnZoRuv/2TaewlyYH3sU+gC7kFg9fnvfTti
sHETqm8cGJP9HMdp/zMdOlGnlYT4e6PAjinj4iuUC+x+WWOJkMsxm8/bIQ0qdJAxn55NWAVKbDEk
HHTkIIaZQ98rkRaaMQB/ARMF38W6PiUySyubpW24oEAYiibZNWoK5//mwzaHGxI/+6TumTruW8Qn
XoWj04NfbXbWRCAAF7CczoD5IkSpQqzsdh3wogGQwsv1avmMCw7VnJkLu6UTYAfApQgphFj/DIl3
8lc7kCpFiEDOeNOEr4AZFIOjPrTFoIx82zu3cSyvmQ+ViqaAg2d1/pZFm/myaY4iOIPFeQY//xQs
C1dmvY2+d8Nl8KL9tkUaJCcGl35suNpwGc+HAYC5pSCCnejvpM3j1z2i8OnQEanDmAx1TMCVNThj
cNBRVIZUaF5jiFvdHePSn1aKfz4mXp9mMwDzy1tcMhYkT9FzoU+AhUdVrDwYVy1A1l7bNkcnBqtH
UO8TkbfRDCh5Q7v5j9C0rpJTluFWiTpbjCI5TtLAwg6clZLlEPLksvI+vPFtWbrSI529wNQDv62W
jxe6yz4Ft2PYEzow8N0gzcq+yyaAAFLR97kz4eStUi9QDojKM75W25itP5do3qsElPOr41H3ZBHZ
UQLmHC6ay+gNux2SRQLT+AJoWHxe5ETqdQaAgLtQnTu6tNhBRqItEchBK6012Jf26FHC7Zg5YKv+
iGOHEcBMDGjdzPI4WQjRhETdW8agti7JDAyATMrcFtonBSDRDS2nhxvgNqVTgZQl+P7mKa12614D
VCFVQjHOk208u9hBbpc0Bhnb9/v+gGZjP23YEc8hi8ylYV127bpBnHxkjzOcL7oH32V5jST3Pz3G
qUr8KAaDxkmaYhlahHLtg9mrId/y57bJyNtqhqQCMUmeAOp2j6Ox8R8sdlodqR5KSoOU1TYQsBwq
UcVANSlkf8hatqH5oAqYIbVEXWYT64qrY8YpHkUfkDxJAJrmI96ZPSMWVJyC2Oy/dZH+5Rh/W3R9
wAtcVQ2Cml80N/4ERBq0qNy2ik58OXO/86gwMvwHLzlAM81yXN2Q/kXB/enUyl4xKoqQXoy2P24N
OKsVOP13ogg/g/ZNKhNt+VXkU/Q4r+6DjcNYt06DXVEyR4IlqD20IA1uy4an34EszGeAVu0dQU79
CcI3h4t8bz6T1A8X4JDspZv895l35q0jDGlsC2oATMnMEv5jbXsP907xGneGV8cEPOIUsdwWrZ7y
pBiG3Ra756SSffwHU1MznmfIqiOfLPQreme87jE5OpVQsvRFvmZhLTXUExqXPeTzlWsha3KbV89b
ZN6TBjZZH3rt6QYrTE56ltYKEWblog9t6Xn1Cy7ClkXgY57d3hD1YJc5odFpZxjvASrlvToybACb
hZ/hyLf+grJt374BSm0GkFX7lOY/9BzSP1m7D/qJ6I27eojFPn2ZnR6+Lba1zcZKz9oltyOHpe+H
MI4Md3jcGJnOEigJQHNPo35K4I1OH47JtlWqgk1+7jQ+3F3SxhZ0I/Wrdq85xpomXHshxi1JOhev
P/Jl0u5TRCtze9GPJp6gWMUfoNqAo+NawAF50eWSNgqY7h7nvxffoYZOuVCPoD/buJ5CL/8/EdfU
Cff+u14XY4t1FlNUy+CavQSoy1Faph7yZdyICFGFjnEcEv2xuzYF5yWjlHWPRkn3hoZyRI3U4bix
pemO/Y3An3p6yY1Y9QnOTTEp886NN4AqCeQMrWzHrxBJ338fm2zvX2M43E9lbnDxb4i7WKemMNis
zcMwj86WeQwLSfSdoLHSAtdy3z/13h940uoAWlu0OwDrslvjCVQDTSGZuctzmu4PmDmU6pePhl08
odoi5m1fs2MsjgUZ92+md1hMSQLqKa7pvibvIF5F/NwCZFFfGv52XwuH2BgealDQmipkRKCbHYAw
XIdpiWkJpOmInlH6eFXPQkff8xWrBAavaasdgTDB8FYiujnLEOAcLaZHqpg3wI19FuAuXAotlu2b
1yBnKjND9RQVfIDYFHrOwW8WtC+RZPmK1xEKvhp83pBmD1unEVkzMwnpA+59P9XI5o2WX20W9etn
DkhJJHCGmzakRScLzEq30uFaB6aM68mA/Ju3Uf2kTQRGHB4VVERXO+pZ2KoZITe76xJIjlqQ8XDX
v+V7ZuML9D7Tfp2naLZDxWcrusd5m7b8zHUjRndFhJFCWYRQ2eN3GharypVQTGyqfgHTVFkLm9cf
GtAWfdmQATC6apv5wiQMGxABDmPQ+MgekVyRLyCtEyg0SIonFIpMQjAwFlGktoc5htOxvUdPim63
6BO4gf3N9izL5hMNzByQ/+gBkMU9hkvVMJ02E4CBLUSx7ubAh3V/QGD1x88ZB1b21cSegJhkplsN
uRCMIqYWtQKHVg7cVovvXvnEGhHXR8z6Hr2T9pGHRecRR0AbzhYvU3VXnCdo4BC1NiTHL6ICHys6
e2HaV5AF+zo8CpJwSyo4YLjjPxYrtn10fNEtGO6ddf9tQAQWdzKUKn0ahdncWM5JdribOkBgw/OY
YbJ1Azxgz8e/+e3X8UDeHQj44F0JPlShM4JfIsFgYgMJfgFrwOQLeH/La+y+ToRK+H26QRnd9bc4
Q2s2nHCXcoFk2yVDf7JTnBN40rYb/8NmbtIb8YlxhVvpmp7ixmvs/hbJrGWIZwEPDJ9/KU3MR0D9
s3nwXDoTc4nAzNyq85iqo3uVbMZ1fRBEKeEwYc0V5JbNvrXCLPJpJV3wt2iEOvUOZglI8JLzZCvo
prMaaecZapPgxF+dN21ebLRx2KIKZQVKRuejN4sze6jx/bulNraPO8xwC1rHjBzLo0wB6Hxk6mDj
byi+kr+ObocAtAACFbD2KtKHDCQ1eg5QG/Qs2QTBVTzk3asYTY4Uq40RxqrQkWTCSHva/dIQ2SxP
OdqLvQQxyt1N/4+z81qOHEmy6BfBDCogXoHUzEzKYhX5AmMpiIAIIKC/fk/20xpte9uMbzPWM+wq
Aohw93vu9YYNm7vF4fvdqhAROHKGeVV23LIOXrxOTT8529AyZx3RP6z3S9NMaxONeBjWuCiYvz4Y
UC9ih8TMJpLCWcRCQTK3d63dDnOcJGWSHcgty1Als4UFMXw8OAobe35qU2Nyv5uTZ84fJuubrc0y
0JAzHB2X19m2xo7imFzCt9EKm30/Qaw5qecfQ6dn7CdgS2Nblmy0CWyTT4lBRsGHnvtMsEM2OcQh
99i6aRoogEismU+MOy+A/ZJIwZRIlUZJCnpRPmg3aL17TbVL0ZL1w4xaWFQnKXN/PXr4rI+6Wb1f
IpzNbAuwYf6wPX98TnmyZOtN7UIoaeVBg/pm99TBCPi/PWbzP5OEr+Uwy3qqN3jxmQz6JqXg0Ud9
d09ACeOjm7sLQ/6qDtguJMzxOkmjkHeFzBqqDacaPlwVOvPVnEP1jpY3/64Sv5JxqJLMjZrBdVH1
UrwKBvRqPIXJGMTFWGQVFwerQxgz8h8HKmGkJh5WGuWrUV5UGXjbOq3GvQj8uSDvfGIMYd4+5MYO
UUMW1b1nU7/i+0FO564YVeozCrXlq63H5k+JUPibiN9mfV5d0b4vBuj7Y8Hun+Su66RBiO5ijOEu
QSHvtoCTq9qEta4oTCYnq69iIZIrrnOGKDt8R4Xx5MF3YDhaZfcTSe7GGd/G9Tqa52Zgoj9nCslO
pmaXoMSkhRNP+QABJxYnbNhZFTiSC1WYyT0DXPxGEbyr1H9ZppRa2wyUhWLLDIdQbmqxVNbeUJ1h
/zCbpGlf+ar86cbgM+CaWpZY3oeMsbuIB1f5f3So5M/calqLd2gdsh1Bk8q7gyHjqs41hhQvlK0f
r4ZlHwCUCo2/j8FCrxv1OHp2y3CzA1XIH1K7cdMnBlXeEyNYmf72ND2FORTjj4b8wEdsjnMdWx7n
A66gQXP2G0NpPKWcXY9uMqd+7PujCLbenEmwU7813PxuKpVTfpeuqjku08wQh4kGzD+EASOjne8x
HtlBeOXDJjUnEJVqCfCPiLSF8fHLwlyeW/7p3EXsPHE5l3y3Dha9JQGfyAcnTVv7pZoZ7s770q5W
ZyMxjz2kPUn2WxcqifdqraYqzliUynh2skPAlYjkc7+5zxaZJe+lKAtxZiA0JkHsqSRwI4ZIa7t1
Ws8XlyClNL5nGVN3rJrccRGhu5ZzaShCfeqDZXpRem1ZeCtsnUVhW6E6NEic+2oZ0qNfcdIfxmXQ
EwsBAfgQODiH7tSiWfILPmrK54ZbCai9dhf+eqliUPlDrEPjbqdQufwxxmnsNtOa87fwciI+vSGp
n8N58l/M0Au/2y1vcsz+MtP4u8wq4z+LOvlj9073Hpij3+xmFKwxyhI1p9tyZXQcG5Rl3i+bs8/I
oiEk6eIpmDyxbscq0+2ri7vc2JXkayS/a8oM//uqxPjYpXZ5Z1DqPGkVtDAosuN5lYlY0BiGwY9M
wy00g2N/0bz1Q1m32YPb1qV5P1pwqOcy6Y2zqiBauDnr5arYpWxDZxdSXts+Q1OB/MT0U2VluRW+
keFFL/tVoJZbqfNSw80dG6v30oe66rJ4okuIFM30GE3CCw9dDd851kb7gxU2OozK1M7ulUX8y4Pg
VMw2a9E3b3QmKQBA61J1NQxx6ousyo4lW2zVKeGWZJHFZuDOHGK1HRJN4sw2Z1SQrW/eYjUx2LIe
bri8/VBqbaaP1Vh0zXPAUsni2GVle6v9+VSidXEYLy2jI55mr89hr20Av31G9V/1kZ8sK+wLs8pn
OpKw2badPV5duxaXVCXtMaReALQIDdt5gmiZ3Q3Nltava2mDV/qTV5UvuUrMepunM8SOhQbDRHBK
dHo1WYF0Ly2zFigMUstdOiVVcKjVKPIzEF/BgHhs++QvkkLRv7VhqZqXhD3FIqKQ6nkCa6UvCQNZ
dwcD3weMHseBf6j7pt13gPIZFxEa0yFs+nE6lpC9T8VgS3unbJWUG6ThJX2w1gSpOzOAMa8VYhgh
J5VFbx45jW1OT6sx8NormfY9LgluPnFB4OYvUec2oGLBV4VbW2gvqpO1by8OmfDVwZVrtiKw9LCc
zMjXvW6MalfC+BzbiaMiKvBbjDGFan/V7F0+dQGxMHXTpI+hr5tTP9pseA0NDxrIWKCnOrQWsRVs
2Lyk6F9xMxisjmy7xHF+UFEsXuwbbuMc3VWsfwvFV/QyrWV+KWe7fddYTlJ2i7PSK6Zdn5ZL34ce
fAVXRx8jxEL+qcW0irsBdWjaVq2hjxNJe/wx28Z/EMktjtUYnOG6lCr/2YWe2vtzb+JP6p3ZPIDw
i24XTqtPwt1KkRzXtynPiVlmwhwnyda9y1LN8U8QCuHH7jhZdTzkfX0EQ+ie2sZwM+rNxV3CjWi4
umIwsCl7GIcVCoEvsadV882/oBNVXPWNLbf8y1sXuaH1nDunNVR41FXblRspKxa6JZIe/Bdv9fCe
rku/hfPCjuB6SdNtlVXR27tlZY87O9WKgtCY70U7BrsiLeQSj8NALFVvcVhtmtbs9+2qm99UWHI7
CjmdhWtVO1x7w2amvDsPKXPNBs/B+xQ2BS+kkoTxrKrZuLqvHqwiUdW+zBd5jzRSHTJrru5bI3e2
nGU2muO8jLuOWigqwjU8CFUsD/yW+2FLSVgqaBLP7GM6XOhSR6W7IUUveFRcNh0PkHXDz+bMnho3
VMMGpIJA0TkdgFXdLoTobqTfMRZcJ+4LrV00kaa7uGJN34RyZ/tb0Vm95e4nXET2j64rclL1i6k8
29oUz3bmBd8TyLc0xmOUjFFgIBL7GCh11FWF/WeGjlojMxynSyaa6VA6EgimWhFo6+42NiAe/I6E
8CDld985v5xGes0OcRXvAPJ2WcVjTfb6MV3hJyrLTtXBTEToUBLYpCaZqXvmiVEGzF0CWCWtlmxd
070mbN/l81Ku0e8E7pz7OVv6Cz/kB9gW4RqY4ddnrwRniWXQSStOssE8rALaaJuW0mjiDl5uJRmI
uyJYdXpMJ2OOFO3XAXxcPzeycxJmSt64PPlBzaBhJR2uiWTnG8sVYBYunKLP+OaNDnL41I23u35t
9pYtgn6P0LXM25or0fxjmsNtDQGkk4wZTMAYTo5TrpuePne5Zy4MrMbB0gq1NVarmkg8trgrVow9
zX42a9fYtKij2RPiErt7BiOksYgQ91oKy8IMjfCUFFnSAfuUdEchxJG48/sBhXThgj5wDAJm9bVK
aDCnZnygn3c/QqU9LEfumM0sL3bTVw+47WT6RvsgSJRyt+7aNdaVcnNINlYDIv/dzKXBWNA0gq0/
zVTLvLTBoeWdoG6jwM5iQfuILGaxs2qDqWtYosr3mu5hracsYZg3Wy2Tb50mEB2wtc9UKuPA/zdP
sWSUTf1CVKZvnCZFx7fVodV+c91m3nCgpC8sSKC0Jdwtp/zO19BjTRiSVBbBaXMQME7kFDcRAa4k
tFF0ocqPW56x9WHSmGyzwRVix1UJq5CCDaF5SSrpqJsk5Mm0QNheRgpWL+Y2nfWZtPW22FlAIMuD
NbTaQjRhv8vudg6z2AVZ0gwiUUIxxHhJrGybroXnPUwz/uRIeWr27sNK+Os9IF82HeEibtH8Jl/V
peBTrU6jL7R7WFKV0/uZ8+Tuwyaxsj82lgMy64ycUUeG4DpFpkyCt7AJXO+BtbLa5aM2MhunUVOm
Gy8zWZs2zIn04p5DoY471WMziVrYt/Zx6bl7OfrTEggrJjHQrGPNBYIYMSQ9NGe8OMC253BoOwFE
yzDb+Mb/dnSPs0uxPphOcK66pkkuVueUyXaq5/TVGersA3sY4243E5O/6bpFML4NXTcYXlFj3fqu
mnxEH8aUYJvgrC1cttPqnTLpoKMRy5TNXBUGYCOh4xkWaf3NxrSjdpX2c3NfB/74J81UuMu8VatD
79AvRGwCXXY+1GeKOjMM17bph2q3jkvQPdXrIA2glzxlE0KSqS7bjmEtfxmI+PpaZ2mgt64bLnvP
N6YlmpoyM6Li5jKgXq7S3ZLkOeYR06hjb/aC33Bm7lObqPycNT4KaJDZdLbBlAObrGu/7DpKiTnG
JWOqF3RbfvVG6ptM4YkcLqK0HJ3kMDSqSq6OsZo3t2dfOwDlJrTYxSUkr35rJp3f13XtL2zF9cSL
UOzbpEc3g+JsC1yTl0kjTvxJpY/Pa60z/7m7YVwIdGjIJ5eJdrWzC7EiRxnzeuFFsqik5bQetBbJ
Q7mCVj5XNOwPLpcuDAG+uk0i9Lye7SKX/i5A5n6n2CLXza45RfMIznn9bvYi7PACdpDXweKMjPqH
3I2kvQpenKZ902FbbzqUnz9eai6UKmSqHYxxyr5nk65f+JoRLkViHwZU3l9tLtbneRbe2a71+nPJ
i3JHLk9x9k3fY2UETAPqA4Bh3hW/yHJQdVzaYsF0LeazAZin46FrZ1S/tPtRYWigNVWDf61whnJD
cHdaRl3hTJSMyH27V29h7hnIaeX6CsQ436+oj0f2t+MdrJIw3xbEqd8Zc5NfrXKkM14Tg+mX3xLP
Qitm+xDm6bBrLXvcg47073Blxv2U5SjskJh3GEvbcIuhrf4NGmXGOGaY1uvJeAmyqXtqFjV/kAw9
ny3MKg+zP58kL9KeWql9NseWu8v0u2EPfJ6egrHrjo1hQ1cbkhqTCCpza4nxF3MJ3Dg6K85QYbjA
7NliO0ko3gCHFUkyc3i7GCugHNadNsc1FebBnurl4nMKA5xUzfcmBao1eCK/sjFv/talh5ll7o2X
GWroCU/9dJbjPBxdIJCz4xTdb7k4xpFh33TkR9HZUFZnl8CT4Tkdb0SfTqwSktDC5tlRF5ej6jac
ZAGDR6tOEcPMZYtmigoJkC0Yj80wN2GBNomLHhdMOnjqiVygeQQBC4w2ovWsHm0bwFFMRr21+3z6
UY0VI1eGW1m4WcYuO+hs7mmLyU2Pu4Kmb3TcfKP8yuZKNYFO2cSqyV0RTLjjtGQxOSOvboAB9Nv0
oo0WFKFLmjI2pfWhpW8cWZKQnJJg9t9mw3UYygXiggbS/1wKYwDaMIvXyfJRXYbJPiOwTEdjXIc7
jDD1Jgm7YJsSEnhSg5FvjII938iihIEG5hz1VL4396G1d2heycOcdxikPnz42kO/huOBZtb5CFrV
3+lVNI8MDZm+Oppam/S02FD+WCK3mC5HXm7sYWMl1gQz3M2YMAmVTNZfq4XTrMAM/t3r6+5nioPm
EWkcw/OEUKmMctyzhaznhuQ1gj7uhg0DLFvHS+2vr7y/QCttE3xL0Lfkxh7N9O8ia2OLEEDPimZ9
tfjmEG+HxOypSs36ohcprFg4rvWcGqKdkebN6rSkUtFIF7N9oQszTwrBk8uGSGAgZlQbgv9ZtM6c
XbxmS9fHsh3SPGKHFhbpYKKCsFe9kfYABMRUZXnujUEFO1cu5ffAc5nCMoLb0g/ByvmjLh5gwpjq
MCgwjosKq0PjoAGyhw7jEGd0HVH5yw2eu+GXV3v5D/wZGtHDnwi7cuVFpVn1FOrFax4rFxdBlqnq
h67ZlRqFC4khUda7AQ0OvmgcdSVEkd3Lq5IOCBdg2b4URXEaqoSxN6veZzTAeTnlyjXvcGh3ewPt
pdpS+8qXmaIQ/g+XG2YMo0RhZNOWsJXzvWrkex14Lb7jfuAiHLyCZHqCOhAmPceOrQm4+lAsHZBu
Ntgo0Li2N1QV48ZjpgA+NFR7t1jEhw2Ud9V4STZ2UHPT8lg9bpGJFihDm4ipimXMWza/mkBmQ4Q0
hv/OY+3NUZgzMHmr6dAzo853EzQEvnb0Bv+EH9J5bCave0zXdTm0ViVH1OVsgGpqrb+sga1OWNRN
eP7KgDsMXRowoKw2/NMyWU2j5Wb9iy2Hlai2O8gLKSy9f4e4Wwis+bSGBxD1BboJtqiIKHbqJJow
pR0oBYNLm3XJlmEwOEmnnLgiqP4nvjaEZEiwfmvqtv+W4MG0vhNlED7O1gKokbb5UBaR50x4ADGj
DDu/6q1j1YHqYPkcdsuY4vnK2ioZ4tHs/VNbpiTDNWFTzyeLbAJKs96q972eLRJaTbU+CI+iXYZq
HDe+V67fEy9L4iojG3QviYR5TxtP/6GoEIeFlmq3itLcYp9pXuw1sF5WZ7T+qAb3ihiChHtpRfKb
nDJ9z7rRzsB7bPecVXW/JZEUzJh5jpCRg3OPAdxEJGmYG9YJ4mJiDtkb732IGY8Bsy+/tVPlHqs+
Nz4YMbj1YcEBfYe5jKBSWeXHyWy7i0iNGsgzbNqzNEbeDZbkXLOFv1soqG35ohhJkZSa4WHSUxgx
/Zr/ul6utzgOBH8mU7xMpL/nEZI3uhz07jM5VMnFBF65po6q94zbFH6kdtn1jA/cyEhHlW2JgGue
x6alWStKRjFZ4TTXJa+bn3Vu1A9G6BkH4bfrSwv9hf+TYdQa9+GgCrwuBZNKzwt39iDLx3WdnB2L
ngXDhyb84+FPIsBgNW8wNstqe5J0WM/Zhw9OF+RnmSzT6w2Judoo+9983x1/lBnVB36q9XdnaWDx
fqR3iGhgyxMjtCV2ukGfDPj/x5vJENuLwUsRt6E5XmZdYabp7fVXZjrOkw9qfUycoHoo7HX46XTO
5GDe8GTDaY/UAOnLlJWoL4kIQFOnsUBYHISuPyQ7d07GKyQfQXtEe9VF7OqCYTZwhAcZlQbNt2DE
M7vlplnu034o6q1mYd6zZ3JNSPytP+fBBS2aQ4Toq4kXq/jIEwudyVqgxENmJ39NSMOt2w3l+icn
bWune3cI7oPRgivqjXI4dym+ixPbe8xXrRlTbTNhtiCAvfKLY5bCmDQMhdNebhJdwODkBfFse5zX
QfVM1EpobfWSNRdIYeObrRhC78LabbNd46NgxxLeMd1hJhK/VZZ4zX5pccpEWcD9TSCPXZmv0vI8
a9+xfMyOl5KHQKDGOK6dB/VX48qeByM56WWcwzZWXANkpy3CSpaYhm9qz1B2C/vwwg47FeOkYhR4
frJhoQfFJL1zB8MpmAeA2cy7ru/F0fCX1n6vEOTjvkys8YlL0O9fpilIs+Pa2JP7SHrYOkeyNfhy
aeacO3/5By/XyXIP+hWU5yoxSgLLKKQLfRW6LWYWzgJj7EjqAAmfu9wNNoZqR6PZOcJrN0DoNotc
Ot9Uiv9p2iyDuVky35zegPNvciGdroHlSDUBsSaExJxLMuCc1xo9KXxBm5UNJ2Mpl+8qYwKbX5Sn
HZiGup2srVkRZ7fs9brQ7yLLSnEhLcWeYqY7LWxkCJQ/Ps29pA2SHvBLlZiumuNCuLq7IKMFAW6T
SnQpHJkPfReJtO7WOzWETv20dpB396ZnAn/H2A3X7sEJ6NuhnIUIX8za7PpoHt1hPjNtWz5EEwKD
RPhkhl2ToXOGUZeAs1FQ+8IbWa2EeYXQgr7bAFM0jwkADrYhluG9e3OAP4MB4ezE6Gf5U0WN8gOd
sD3xCPVzKGTCGMFwMWv4wv3Zone/p5hWTkPrQulbExEOTV0xVQpRzH7yuTAY70iqodvs7jOrz2O2
WctIBB0IytR7uCkw8L3VTl/TJ4blZclU8MKtEO5d1XMx5ZK71w70foVbpUdgBr6hY3bfvNJ0FL4G
Ir4iSAYrLrobFcPYsYrLgEZrkzMzYX9AU++8EpRd66IUzE2T0t1AINkPskzFXd+NzQmyrXkCpf/J
itsc216h3ygbi522vWK7pHwaoVtZz2ag+odQyvJlHsbkURMcIGIoYvPidT7+e1PrMXmWt/F57Blj
Om7a1eCmQbdsdtawEHiwtqn84YZJO71OSe6rfcg645mkEk57YsG6lGvPtdwRStMl/SGY4Js33Boj
Cy2auc72meAkpiLPO7XzipmLdUzgFUkwCBiz/zMZrSZ7sg6o8MEjz6Mot+scWOG1KQKHYI4erH8j
yyBrfmeEfSS7nOQW7wozVC0xG2K66uLXc17s7Gxt271AuOZkmH3jUuJegc3CuvruDSte37bJP7QN
BrcFvXAezKSdqS+9hueEsOeEb8QsoUrbADZq18qBT3kOSek5eom/9ke0O+YOU1frjwnQPj9irSoN
DG4zC4Es/LQhcTcFrKIPUleeak9NH+3kj+AWoBIu84g2MCOnM3G9YTvu5GGsao4FEAttP6zsohke
vCAt+n0n7MV/8aHdzna/qHy7LASBHBgejYj3epB9DNrSV9tUpPa6LRc7r55spgo03QBOGCiAOpof
smIN+LmtsZpvxqwYqKNFY1lRBQRIk0MtoM7siKVk8k1Esa1kihDPUzWPD7Xp86eUhTLqjUqaVeyU
L0YFRiP1GmEgs2luisH765QVVwpXjP862Eof+jmX7wHTGnEb042c2l54NLlbRBLB/XoDBlQpkos/
Yq14a80Q9445I1w8aWHaxbljoaIZLQMeoRgYYtQPS4bCn1e59axdDGwbXMzLvsdC1QGo1sFt6SxM
C8MtfGfbZjYqP7bntLZBiJl47BjSGAGrG3wsHmNqIgVDj83FPS4U9e6xcTrfjcodKIXI2ZujiYAH
lLO046TRI0sUKAbG9aVei/S9kHriePRr5owQQB4pOFaucJ7j7JnPWVH6P5Ypc0Us2SuQHwdi1LeF
PdfG2VVS6n1/SyDZQ1iWKiJMMJ33FqNP4w/h3GMR6zztbnxOWKS/Sj62ib0wo71An1uEg34YIlSw
q8Tx1PJpCZOKT2noJXEDQ+Jm7u8xL9rqb1/5KPwM9mV5XAguoERJZsJxsq7Mxk1odzXwXRB0ODrW
rMzTuyXTtxXHBHj53A5+LdRTWJuZm8Uu7dN4Kt1p8vc4eQeNganRYu/kk98diBuon1BSwqeOpd0v
/aRme9vxUKoN9/FcXYy+GqY7ZibFY81Ste/r6C1lzJLmKd85XjUlu5KgmkOjXHWX15L5K20/ggsR
FNZp5r2LM9kGr3nf4ThxKVh/5WwXTk5OQ3XxVhAI5OGMIFkTTm9ZPhbmti17Oib9AexNhNo4UGLe
iS5M/D0DZ5FsW1DVSyqt/GPGjPTsGIv7vaf2QSAHd+FQElnungZCFZaoU4NJBBKVbvCMejC1z0XS
xMAgjJsq7lEVhHcJ2QLboBhwtwXYMuYtGWvQ/OAl/VPD+HZn96t5XQgluCAkCkgQI+3JFCTRiNwz
Ri3fABgKAFWZJrsbVAX/VYDu0J+JPK4GMRyLxBJDNE02mJFZ1u9peRtermMwfTCGLp6zYS7/zDOa
Z8wXBjHXUwRtOMCqA6ObZMdmS1njr07U60Ac2X70M++uSgiQcEPbuIYp186gmD3vU2uaQGsNlLiK
n3wN+8C39+Xa66smlwqLpk788+xBzRShrYttllBdxtKU8iUcDOtHHVYOSbP2YB3pZAua9bSYtxML
tM0Nc3qB/gTSzxWxGgXUDgO2vZs4YhMGFnq6YvkyERyYUKJVVRZmqKo3EuTZLmeMx2bxSGrCCbrW
N1HN1uUoMB4SgtO66z6h9YjIvh0/Wl9NWO1lH07HIVz8XUf5uRNdUd/DQxHEA+ZSnpqCfSsofNO1
rOStUkiya90UCUBN73zzK8OSp6Ks8HYPaBTXoG/DvVOExqYT4eNiutbJJYMHeS6R4YleWP3uUUwO
fjFr76Fuk1BfECu/pbQv28K3m027zGRLhUbGyYRgxmfdro/8KcSFbdPjkcG9Jth06okKA1wgiqU6
4Vt1qU9rcdQ0ev19ScgMpjWicFOiCQI44CTPqj8GicF3zdzKE4azKV491kl7Uqe/QEf7H0Fed3B/
mPSJE9BEingBv15BIF9kjQylkRo6PK3s5JFn3vd+X5LmsS3LQdMv4Be9dQY3AWcaOuyeHpTzJnEd
wZ/AhADEu/GdlAoRe476XdnKuvY1wXqcMBiNs7Ha1+EqXobc1L/YgtyhaPThscul89zAthDhS1OZ
8ilYMDaBD8YRWGrvGAzFGMygy7M5o6XUwO3oRaQaLHeOnidqDiq3iG/MchkXum4PUFl3CUPBiuGS
aiTDV2/NLrCkwaka25n/TkTiGuPlrF/n1lLbhPyWc6bc4EPJSf9siCk6L94tk8ZboKAQkg/Y+SyA
L+SRk/aIBvFtN726U+k9cbOOm8piskoUhnimSzHOXjkN59bKyn7j8vTrEwCgdfJctsDx8RMp0mBP
vWEAQ/haw9db8cydnJ/dslQfbddZB5UF/FoFTME2dfviUBFSeieTYbpZufvpMLLs7YgePGyStLd/
Uh4sL2ZiI3UHc9t0jKrSdovt1dtN04IfsyjCg81KIfxQSUnJRYT0mxYtzH6LfSgSkMR7pqZ8jonp
q2Xr0qymh6CR7UvQWdMrGxFSkLXaIAFPQQvMNi8mmAIPEFRGRaMeKX80ZuGVUvCJpERxDqx/OInJ
bqm5DA5V5FpbRVVv1ldKuR7uTDAISFZI8jLr2sNS6voisjDZ9m7S380Fwjp0b3JyW8P8xv5jklMW
08C60Nyy4CLdmr9VS3s3lXhBLM/KnrjU5b3nZe0mtT31asqhPIAoeBeEVL1b7JkzQDHn3RdtH26Y
pckTBxtyjZfl7LQFtRm3fbV6pFZSdSTQdTc5iG8V+fnNtBbxfdKDsTNmt7jQNWGWtoZy6zvgl2kT
jIS1kZL0W2L5/rneztvFt+U9vZq1bIK8mi/W0ODFHNa+2BIUYeF9aejTSNIis3Mi7z8nMdU9ljYR
VMsuJKa/IGQhJ5/7Z1E0tjoXXGoZbqRJtJp9KSD2ZURoGBVz1Bm+SK5mRtHG9JzlL8MTkGXuFhTF
qmLuWZCEQwqjk4VBBetJWhjsE0RQ9eDRpwtyXJKs52CtPLXqK2Nv+gtal76S99zDuJujxithLC/I
62yo3K1EjKR/lorQ412wQrs9GSBmzZ//PzP13yJZP4Ux9+kEhOOz8pZq7hqCVLb42b/2oz9lGWMo
sWSaZ9YJbPS3tjo/SkB7t1/74Z+yjI32n8jVzj65g/fOq8pk8j8S1f8lJdn9FF7sGKnEYoQnGiFx
hvMiPtY0yarwVzeIOxN/69f+Bp/i1cFcvJz4TvtkGNKJ8U3sa98a/yPM+98e66d0dTI0Kn9alH3i
xXxr9XyqO/M/UqT/5Ud/Xtqda9fyy7K2TthTsePtddl/cSvP553dhgUZJGlhTnO/0DavXqTNSX3t
jfm8szs1EuZOnbRPqR7uaTW/U3b8R+D1v/1KPkWnLwkXCEgkj3IyMMqnz4YEtv/Sa/J5Y7c3mXA6
NhaVpkp+uv3y7nPMfPFnf/pCUXhgjBx/OJEgVHJPWsfc+OLuCefTB+o4WGJtFIdThp9h4+S2Q/xP
0H3xYX76SLEuBIUwiaGgnMdgJneAZ19bGuB8+i6rVhGKkQt1IpE5an44xfIfv+3bkfp/pKI7n77J
juIlox9WJw/uxYhLGETQJQConPDeL+5Z+byt2/UFppem419iyb+Oqu7xYW++9CZ+3tU9M5ihvqrV
qQyDd9k1D0yR/n7tR39aVZS2Ti8rX7I2mvBo093iL/7atp/Pm7rndugQ8/LlZBJEH8wPYpFfC5a3
b4/5f60xIPAvx6WeLqeUnYYb17ptV6Gx+9oL/s/Okv/1031lma2tjZnPPnDuIVXaI7Tr8MVH+enj
zDRctw6G6eRN45220r3ZFI9fe5Sfvkye5NpyS46n2u63rG96037/xd/4py8zcAhf7C09nhJWYW6B
nMTWbxf7i7/xT58nWWQkDQBOnaylSK7dzHiBlQH5127Nz1u7JcEZrXDghPXNo68G70+SiK/9yT/v
7C5CGJKpI61XZFAXodHQqFWu/I9j618uN+vTt9kZlUoqe+1J9PR7YHjmeUlmfe2Rfl7bHYT/Q915
LUeOZVn2V8ryHTXQYqyrzQbCtaJ0ki8wMoKE1hpfP8ujqrsjPaOD03wbKxnJoAMO4F7ce87eazdh
AjE2I17GwCgR7Gq1eP3Sg3gd2y0EjZn0QV1tkLBgb0ixtFcSMLWvffrlav00PtVg1MB/Q41nAgfQ
IQQP8RgPX3sF/cjV+OnDSdKcZS3pyo0vSRcroMFGIgFj9bVTvxqhpoSMZzaKYhPkswmkpD/QECm+
tqq9Tu7O4U/FUsSpY8RJbKgsCwmD8Rc//GqIdmkTZV3Pyy0S03vIOvTB8u6z+F7tx4v4Fy9o0frz
PcU+JypTrHFh8Cffy0K8LNTukQ4utLqSnEWYQMVFLG6sS2PejEXtTE0+7zTTyuYFLI/gETNpso41
8mwMv7HYZ9aFc9lk0iJvvmsj6iLkc92F9l87yAxu/JpKA3wMlDwCvt56Qg/aofDUJlnbVBNo/aH/
ZoxgaXGO2hRizNOQW8kxFVGOohocDzhhoo0ByMsOQ2GddupdVFvHmISqbujP4xSO3jgnFCjZYs85
hy2NXBjuzTxPFq0uBh6SJmuR1Nalo13eJFh7vDToJLTYYb+WEGdqyEPg1k/bcTSCxVxoXfNA+MJK
SeuhsLHUCd/BLxtUbbQe9Qkk5B4gDQIqZVmib9jhAi4oAMZAfMPoaFW+f4RF6olB0z/Hk4y7tNXd
iXBYDy/FVjLrp5lW+Vrt0qOQ9zR+wkq4N+pifB0tVga6uM3yBIqPXxorSQCGhJ8VIIQZXSjL7KCA
aow94lehGW1JyRH/4JPOMUepNuWdXRR0iGWLrVSmawoG+d1o+v5SEwCP61gIDmDjsBVOyCt7aIyq
fOo15dSb2rBgA55h2DVGnHSY8Z3cF1pPiYfO0WMrPccRkraoFZYS8pxTAlwM/t2BRmHuZkX8MKeZ
6bA6y6fFXAorWDH3pTANlKSwr7LedC26kZML2/qk4oByEOQCmqrHaQWzgRiBJDR3EDEHFB7TTsDn
iu9Qc6TA9x2Tu18JimbATdDHpQ/VdaUrEgaP3FigfWseqfAiBenp5pO3QKXYyHQLUlCKgtSRAZ85
QGXEhT4Isu7gasYHqMv11lRIB4AkpFbQremZtkqjrctqane+1R4KHsYLGNgzLRCJS7NmlQXDaNCc
rJ9WXavvhiB/GNppKSVml3tFj7FMtfT0tkElsZs0cR9DAfUaSM1OaFjYxSSwpT2M3y3OstZpK/FB
Qo2zECGQ86DFVuZoZpZsjJlGuIGnQTdxWavBkrAC+r7NpaduckHL7sNKzMnNDLzwBoW/dYcdza1U
zKmBbmakicwwmTvxfVbnm7YldupkBUYDQr6p4TpJ4w7q4ARLO2cI6wdTRsFE02vcT2StwaGZqhlv
Kr06rJptr2wCMkKe1K7DgVqb4h1IEH2nDQUmDrjB2XmAtMNFUAeHwCtrugMctNeoKckPftERMlGs
E0UXdxE43aemasRFJ1unSojL1TzQmTNCF4TUWlfQVFhjv2gufX6shZJXabXdqdSOTfRvSzMKYBPB
ioBVwTPtXGxV+I/GmwQK0yIbok2bKFsYcm9G0JsHKZYhZ7U1I3uay/lpjtIUJEUUaUtiF2SnGKhX
91W4yUSFfmPWTOA9wAuT8GEh3tc1I5oXVR8pO0024sCVu1FcwMrea5Elmy7cd0SBkNA8FC2+4OZT
eVlZvYQhgSIQZgh3j/XiXfJzgaZFUj1GEXIDqclrL8Rru+tn/zGN9Is3b+6zo0rZbSFnxQb9A2MD
8LHVXeqHhYpiE8OCDbOIacZXVzg8XjGnSo+WwCYOuwCJsHSuK1eguoz+Eukyf+7FowZkxBuHSUAD
UV6EZUYtCJ6JE+khxKnmmU1tuGZSwykygpp7EWJsnCIx3zVTekTU5O+JzDgKTOFlTvVVUQSE8eiX
yHEZwLsxHUjg258lvVzlSb3iAROOAXaphW+EAKdp7pgjGrmizlBmaBUEM0yWDGe/mr+XOaK0pFGS
O8RzMkrOIXiSBGu4i0VVf6rzTtiLBapTZ+hay3pBmNB9EwAf1xCN8urer7t3RIPCFu4gOtWJW4m6
uNsEAjjAiTvqVq0x37KomBdtFpazi/wa+QUdym+9WrOf7nXy2ATMP2KG+2pS0xeaEhORpn2CcbGU
PWuuKze06hxafn1qB0yQSUuSn6K2ARqfeuTOqIVugWW3XijnBiuxraIzcoy22PSC2k9Oi/pxFw+9
ZTiK1T7XDRpcBYj7ps8GpIxJY0400fT2tUN74uRWOyOJUbV7S7kIeVrMnz5NGxe0DG4++NA4b8D/
SGBbnAak1srqS3M5J0Wwo2kFbluqN3iwQ3ztlXpC3pK5Cq3etWCJtHvk0lM0QN7OlAUnar6EQ81q
NwxglJSQdvb4QetcN7YCxPbqxaC15iRjHSy10gClZtX3fZhKZ5FbiqYyw+kGCqRQS618gJs1d65Z
1YXimrFsPKW9RZezEkXzUGXzChb2tFI1dFcj0RvLKp4xGAtq8hokoZ65NDFyxH7KB0gT87ao6Va3
afRdEWmTomiUiqduysVtSaj6U39RJ1R4q92UCRnGRxEasc2aJnXCqGux3EQwR+JU6o9Ch5e98zPI
YEZrKmuA+ve446R1gFITi68RPhhVOR2FOFOXlxYTamx1lDxLxgAI/I8OH6DFY9z280kVZzYeirZh
QgvAVabQ/xdlkxoxCSIIahyDHnrlZGJa88oqFHTwlkTDKSvzZouSE1QYoVjdzYDh9L6I+2ZnGn3+
gFGt81pNCR6RBJcsEPAitAsSmaYVyoux2CQSCUxQEEONpK+GFmkX5sxBcVrYQ8nmWZhVzDNqKLiY
BrzIr8gx0CfFHQp1PwAptrGrM6sN6YPa+AMxEf5NhX5ewjhWp0uZNynrOjhBSscRkh++nqh68FmI
Oej48tMUxNy5zBC+FrkpXmLmflr4twVyQjBt6qYt1CpxYrnScBU0KJg+2Sr+N8Vt8Wozh823BfAw
KfBiUF3bACq48jIoIkDuMvDsaRi+trMTr2qicQhbIGSVs+ENwyqya7DPUn4FLvKlXYyo/flSgT7s
s7jE8tYo8jydfH1MEUK1/phZX6vqildbvLRIrK7G077JI6JRtrXFwNiUcSA/fu0bXBVhElhGCpJL
ZWNoF7F0ZW3TkqCPTx6ly3X41Wbmapdnsd5Q4qCfN0GHBWmtCAiYQ98CZyiXctR/bRssXpVkUIx3
haYFPE+mWjzqdT6e0dnWx69doav9niHVPK66OG26sUGGSJrksMUAh8fvK58vWVcbvjIO4Rkh8twk
tUAmSMf+KqTBVyZfeoIk62o40+NVlB47K9UNJE4hFEPccCkrii+NAcm6Gs1g/IZAHeg70Ag2kG0p
oO+FqUB39bXrczWGQ8ALoEnNcSPOYNiqIWp3Vh9Yn8xFl3H01ydUsq5GMIKxGiUk/UElg3XvZJUB
3TliS/jFs78av+Re+4At6nHTIqyNYCMHhRuFxlR88fOvxm9gCO2MUEncSBDn2Snge0y4ydln+cL/
3fW5GsEq2T0+uuB5k4po+jOzQVJEOufwpUKtZF0N3QZEpihlxbBBqSqd5CEpfBdJpmF+cXBdD94U
31cnw4PSUr97zQFZEMeoibdfejTNq6FrDk2pdE04bDDDIrMrIs7bNLP2a91ZybwaurKs1FY2cHWI
rLAKAEmSeAv2c3z/2ulfjdy0UtQae9G4SbMhdZH1sM/pOGb7tWfTvBq5vaa3pdoow8afzeAu7pVu
8pIk0bJ/zvv/69v4v4P34vTPYdr8+7/x529FOdV4b9urP/77fZHx73+7/M5//p0//8a/L9+Lw2v2
3lz/pT/9Dp/7r+O6r+3rn/7g5cgIp5vuvZ5u35subX98Pmd4+Zv/rz/82/uPT7mfyvd//PGt6PL2
8mlBVOR//OtH6+//+EPXJJnIBwt5tKSapgL66adbejnev/7y5Qv9449DUX8UafK3dZO+5t8//aD3
16b9xx+SbvydPTJcDlVVFHAIPF3D+3/+RNI1S1MpG5rq5SckFbXhP/4QZJNfUsEPELCqS5qsMFE0
RffPn1l/lxRdU00Ldy80GfOP/7hCf7qH/3VP/5Z32amI8rbhK/9pQjYtaGiXTwJXrimaKhpXz35q
BiZp8lV4xi5a27hFn+ZPCtvSZfD/15z/10NcDd8WwWGNvT08u+ZD8IrX50hSBRobohQ/GQF/Xv/8
5Ujm1TSUXkJaLZMjEbu0OqWfTG6//iKWbHEbRUvSrkv1ATnd8MlxTePiwOx3wGi2EO/LQ/TJK/5H
4/YvV+ynA13eEj9tDVRpxG2CofacQzsOsSnayCwl23oLF+veVjbapt2UW//UubHdrSe3PijeFNpw
yRfJWneRl1oLyfjk1f2jifK7s7p6h6fxGOgzhstzba5m/KGrBeloXrdovcGtX8fH/mUEd/BZOvqP
jtbvDns1veExlNXK4LC8fN36flzPO2JXhXPz0G/RBNjNqQGtodn5ZmPc/zS8/zVYfh4cv/zKhgmF
HjsJJoprHYlAYU5XwQidJYJtbAouxUvhdM+sHNV7nDnqkdwZ2QP7kLz9/siXd8L1l/75wFfDEhE5
WjLp8qhNULBtiZzqx2/F6vcHkeRPjnI1MhulDw2V/zrrtW1QNH6+OPbYI0eXA8IO70I7Epxe+WSY
Kr8+Luw8QwaII/84r5+eb9ztsZlLVniGwIjVAzZyMM3eYFqwmzS8SepAQJ1i6DeZFqcYTdaK2EMc
pzq0NXA7AyMiSCDoO9Ra4VjswbSgpSY7BAjcHdFkL0JuPiaZGXuZD4M4kkbE9cJHMRnhyigMC2Wu
EC1GIrmSvDnP09x40lwG7idX9zJK/3oP/+tbXq0Zc4n15yjK4VleCsf2FOzH28iRDsDgH6c36Vmx
i0+2fz8moN8d8WreyONg6nt5Ds/KHfo1iY6NrXo4WGzzKGD9fgIr+/vveHkN/fY7Xs0J/pTWfY0s
91x52Wu1IqWU5B5vXKQ70TEaB2Jef8Ln62YeDRpsnKlLOAfpPn2ywo88AJhZhct03azSJX9OjoIr
bz9TmF3Gyl+uiiWZWLKZubF/8POfnjaCAsSQyBPmrd28tQ5Qcl9+fxX0X71E4dTwThA1THfXMsIJ
hBlrvCg6YzRwdJyT9j65LW7r7y0WELtyBO8bItDqwXyet6E7HdszkQCCF72026nbt+ZCX08n+U5k
Oi+d6Ry4vkd9ww9sYy0spLvxVK2oIfrvoIeekeF/r1UXBPQNbY5T9z05+Ta+ue1kIwSW7eD0ip/3
k1ffD+XZ9TX8+RtePctpWF0Y+UJ4hijihevezY/okhcVpTF7dgHK34oARzbhnblWbXzGs0OB280W
6ptu1074gvCX/63uQo/0Ubf75PR+KCp+d3pXt3iaAN+pkh+ep2W8Q/8TOs1jsuqW/aoFdwwcoV1i
otuIu3CjnKwdgvrfPwHar8bBz9fnahyQL0qWA0yaM7aVnboJn1N3XgGu2g6nxLk3VrE7bk03cc71
pnHxsPFQIFZw2k2zDxf1drzJ306v38ab1IsWqRM7T7QoXOUZVbHlAn2K98VZvm22AxHL+2HbfTKM
5V9NyHS2cNdZGBQV6+r6hXIC0UUOozPQZDdf1+TQLq1v2kJyCX5e4EOwbEwPdySQHKPvdOseAvfj
91fwl3OXybJWETkHWoNXV1AOAwIE9Tg6R4/yo/wu3KrfdcggGzANyeyqEEcUe/hMDPlDovCXB+en
o14tLoCJJQS+Z9E5XpRHbSXYp2YHT3EzbD8bQp8e6mobWJcGoc4EDZ0TjJV2tmdGwGi5zj3/wMRZ
eL+/nj9EY7/7ZlcriApIbGIUeXRWl/5mdDGLH3yH3JXd6DIhHcY3wZue6YW4LB9tQlTvEtdwo/Pv
z+LXA/On63u1wjCmLEXRwpdmUC6HJV3OZfoWHsM36xBsNE/xyj02Vjh8B+xk0/L3R5cvs9JfroFm
SKpusLej3vnnmZ8k9FHKfK5B581u6sbH1I22IDdcXEpO+TE8E+rh+na5kbeBW7fu3nTgBf/+JAz9
l3ODLmqmjFUPvuvVrmTqrKC8cGbPT+u3zI7sp7v92+MiOuA1cnniGqffFvbbev9m2FuQ07bkZo4n
295mSQSkfVqrTuYcZUd0CMCxn/TlS2PHi2x5zxwSLm69xFntQneBD5rPW588le/X22+PweIus4/+
mrews9g6sMZc0ibtPc4Lu7FfbvbGYlssX24S+zjzu5q9MGzNVZeifTO66W5c7I+9S8ve8V0ntZ3l
5J7eF6fn22/edDRjW/bmRWTvj6Kj2TSQ7S3Qk81xr3ov96Gj2B+kHNr7xxe3su8fyQy0v9Xu5Bz3
s40L1F4V9n1qc3xbWij208JfC1724wKgzHBCl09t+NTZfj++EB1r3xRuZt8dJvv7/mXmK7hbwfVu
j3Zt71KH0167i5vNI40ge8/3+V7b0eJh9R0aJSeXOqW9eugc3/n+5HuPL/46sgvnRD+ImfYOYKtT
OEeu5eXpGLdv3I/Ahk7Ddy4cwV5r9s3+zu3d/bq175ej/TItX7bOd1I8+EcvI19KdOADurzLLc68
WR5f2Kmx5rKcReYs0RIskn1r3+rc1emk8ymZo7qMuwWf39oeNDw7ufyfb57meUvTdsaN4jh33uZA
YNByfVqM9vPqgVNVnGXvrBv7RH2T53Z3PtxtU+dgn3Yzj/NutbEcgp5cb7PbeLc7095Y7lNlb1ed
fVd7a83bcRCHlZbt+DxeH6+m2zisSDHz2ctn1VZ54k5ohDamzfS+7+xDbnsr3PHcXNnpnMOdbK+8
0P4+LzQuqLL5FrrLYSFslI0tL17tw8PkJveB/RI6RKJw4bxb/qe0N8Hl3sX2o2Ubbm7jOeUf7t4N
x9uUS3/rbSTncmbvhbNwRR623tGPhx0H4jyd0tkfI9f78NzN8v2y0PEO3/eds+k8y35gQoP6e/Jy
b/kOmX1VeftuczM5+97tF70rLVp3ldirPW0QR948MrrpFfPI3vfuYnImr3YfHvdHzX5aYUO1Ae0v
xaW3al3DftxvbzjzxGVF5pUOtVh723nHx8S1C/dDse+evvMkX4aRYX9krrd6eHS80wZQnX1YPnP5
MvvjcfU02FzdyY0Pr7vaNu3Dc+A8T4vR23jtDe4lGziyR/qvCxdx69u82/nXEm2YHSxWXOxyAxPX
5VMvn9c50FZd4XJCD94DZ9d6G9+5u3l6G+zt6DZcEMNm5C2gfa7vH5G8sBI1uYQ3pFs/iHa6Kg/1
Jnc2zSe7SPWXs+xP89tVcVnGJRypBGydyeK1n4Tt0+y+7RuemkfuFAN2HTp7Quu49IXzdr9svWz9
jbJBtT6b9u6ydu29aqE4d19bFVomWQgq8BNDvXrjlhdnL2xpYJibfC16QeT4y3IdoPC7ixctBajh
qGPIs3MPtAUP3O8n/h9i2b+8fX46/NUb2CK4Q1fz5rImlG9eisO4NpgHl5GnHPyVftQX5SY5Vp/c
jcuHXh/UEjVZQ6hDYfH6O+NVi3pTGaIzuWUl5Bj/ZMkxmw2pes0N0bRzULdOMNbGZ1W+Xz0FyAFM
/bKf13TzssT8aZcFWaIYJIEDD968Fj/MD/V5eJKf2JGUe+MEa8/5cXn/R9Xo/9PRCnxNo9f8b3ZX
v792fys+/nYHpTlq2ujb/w8VaOhMPz1Vf6k4b2GHUX5oX/9Utv7xS/+sLpvi32XZ0gxdkqDeUERm
8fHP6rJu/V1GYqdqPIEmgKfL0uxf1WVV4Uc65WN+5z9+9K/iskJt2ZANBZYuDh1ZxBHzPyguK9JV
iUkH3aGYBtwljmdSRBOvHgukrklZ6mq4amoaxlSZZiJKfRLv/E6WVwoBi8BlUpUFaTt3q0SphzW2
XYJEikv29ZSX26Hu0+9pKQvHNGiik+QndzogY9StqoAhNyY4r01lIE+AL9p9TMzVB7AgwIdJLfmu
lqfqe9+nDSucnjCGrsvU+ySfDPLpmxDEdjZW9TIblcfKhHdjow6LTogpc0rhWgQYySKV7Qn2jP9N
qixhE/dmXUI8VhMsviQgHfMM2kcD6D60exGVS4H2iZyVRZemB/jt02AXrSafyyhW36WIxLUGTv1C
RN4GQcQa1+Th1TAbcAt5c3MpeYUGiMMI5EhN3N45BM+xxk5O8UYfPnoLUqId9QQAMAeorZsogZi7
XSeG95oBLIuYI5xM7VB9a7JMJ4kpJSpzDI/0Eg2ANUBM3IBoN0Kh3mA9XcCnyMF4AEOXJMdoYZAZ
rTZ6vOiMeIdAGpBq2nthhHgwDvRzK3xrquxowlSzKy3tXgAh8UYCcm2bZQb3egheSCfTDtG8l9RV
UOvvQ9uKxGISy+eXLwCsngDeGo4gI8zUM+gboTyDmYwkxNLgyEdCOuYcrXeujdDujfqNwAInJCev
sij5lXGRPkdRgwAZHOXSDKO9Viq1p81wI/JsW5OCfGck1fSoth2ZNWgt5Ik6yrzSM4WrOHiqOK1S
Hca0aEabUA/UTZ4H3wcCKfvYipyk85G0Vi9SDHxhSvA7msKuituABFIswGExwzo13y+RZ5FS33Ry
U6xaU3vtSsvBNG/aemNphA1k1O0V38JqPa2SIXyyDPEx1MgqQrvLY2iHoPN9UfHg1AEpItcGqGdz
KbtKcrcSw0YANz4ZNtP0TIr1HMvfSlOk6oxzH90twapRf4MXAXQUyutYbrq1ZV0ylwgRUQl4dosU
jGRGwxo2CrnbtppN4dLXMvO+QdHmzb1s2Lqa3M5ymC1w2XDBKsivaSjCARjK1gE4JmytWibqTfMp
QPsQ2beD1t1GRM3b4qSYnmJaZK0KLXzrJAt7gmW1/VCrd/ogT0+Kpo3LcRhJHCaOeSou4TV6tdb8
qEViyxCbm8x/7AIlO7farRZO5EfWLaLuVLfu+nTubN3UDGS9sMNPJT/x4AhUa0VFSWMLBDZzR/r6
YdapjRBX5apiTo5IJqUI3UsA/bEkfRh+T/Kj6CP+NboVAbcBWW9kABckIjlgp5rGbpP4phQrNoBq
MTvmYCmvghHncMLG7ShLO7lDTQ56+nYIJJJzDGta+02l7y3RDxaaX67SnCnEGOs9qjsLmmYrPuR1
B6o4q5pXLWBrmwKsSlrq6pbhygoA7c461OLUrrTeWAmkD1ZWcEgmIbhkeyNETUpCk9JjmmcfDXlY
thJUVIt4qrQesgQN8Ado5aJDAhdTzrTmTMc9KPszOCR3jEx2MXH1DP18drK63zRDdCd1XMigl0kH
6x22xJtwMtf0sqBQ7AhdvQFpfkhpT6OH9EixIqMTrhn+d/8wSeOFLvdC3jBxvCFLJaJHHkmyQ0uZ
wv/L34WwAiIeRnqyt8Z5XqVTtSQ/jig4lLTg+Z51vboQeKP4Vol+RAkw3I0WWkYdu60o7H3kIDvQ
z/JWqIvGBepJ/m6x9OdOcTNxbhxGK088IFFoovt2Lr0CjOsEMsExdDK1BFVyBzMxXHG+sErMfEW+
Q+60IjSNeQxXonhPPm+0kjpxZjaINko9P4EcIfi3TbpllZGx1kzakxh1Zx2vwQQ4yNVVCm+SlTL7
EfGBOjPaCrnOLrlrnpOqeZ4EODgNc4ubagHgBXmwlakfHSVSm9UwBLdKNiGLV+vqOBvBFp+zF4Z1
7gQ0o+/hwp+zOCl3oLFvRvFJKC4Tot8tm7YkH9CcQD0ZS594ZJQKexSZwA8FXjOWfox7KpdJIpPq
R7TkxEEWpd7FB7Xv2k1WMYSs5EWG/nOJQPfqsmdH5pftyyRnqa2aEiSpSXkZhYvRqNDWeqUlMGf6
JwtltgPV8gW9PKJonzCyLhefyPyp1UY4jnoGNFoKy1tNWg5WvtHbD1yFzSOjg4kw0qfDeGGwAKXL
l0ncrI1GQyvbDMtAtHzebdVBVdTTTOJ9jsHsAS0zcs8kXjelNrq4nxoX1YJx9lF3zE0y2VIUQKYW
tvpIdUxVBrufqh6edNdv0IYOi6as2E4UkfaQIT0+Ka2aneZaWpoqfUBf8GGHg/yG0pE4ddI+4R9J
ZJt3nroMfWPd67oXqoBEuHnE4RpwfSxAEXJE7oIDroXyAOnxUWVIqwim4zJtTCeJcgqxEfkuGg4F
dK1ZYjeFsTTL8pxa8rDL4/SWZTeBb5Oy1UlEXTZT8ZaU1UtnDW7VT7R9wvKS6pTMizCoD7mBC1tW
jsTVxm6QpLA5/XAZG8Q+FJr00SbmWgHVaIcliFtD71WOZRInitGg9TPJ9RPppqoKwjtISrGruHoo
pXglYbdAHl0Z+6I05Dv0aPKiGNn5AKfq3KLuxR0UV5oUiLCEMZdvA7HKd/4ANITMlNhtSAdezaNY
PlZKNRMsA4W2JA86GFow7cZKJiSqmOXJK/vOcsomXhAyR7CyGXk6zHG31GfrmOiBW2TDIi+xhur0
+CyxAVkpJJTEpWwpCwIkyUFbzCEqVALm7XQIWQ5UEn3UXgWaGPhLsg8XSVAMRFKBHVZb8VxqXexK
crWUC5xs5GwuRp03k2yWB1WN7v1uVoktLveC1XMJgw6RProLR+wF4m+LtvR69OkVc7UDZINctFkA
h0OsAoEdNxFybrstczJvqtRVk9q0zTxdhKqfeoV09Mkb8zriNjzD8tdpEvkOgq3WTivLnnwy2dRG
vKuFcadrOA8h7kE2BZMs5RW9BiL57CARz4UEJycHL27XkpiuBmXKAdGI0z7QWTXBR4/ogJmRtTLJ
BFkbA4uFoZtMuzT6ez/nlUXm1EvPan/dXDCxWR/epqHsGXOnbgMtAlMqQLO3KaSLa8ieNTQr03Jz
5IJnIq1qBw/bI2NmJUmK2xPS6JLMGL/HooYpPYyMlabGvqtP9HzDSH7rMA3ezmF100hcNhXOpNew
wkL3SO89Y/I1CEcT7liQIobwEVTOCmWpRF/mQfhRCJ10I2Qyb7I+37dpRdZ6bg8qIb2kGv9Y9oD3
boVpIZKTBOTc7OEaj2sB3JI+d61H6OUKeutL1srm1tfIyxjZLywUawxfByqwiw7LwoJA+po2U6n3
K10uqNyW4vzSyJFqa+HoL6NAabdRK2Khmlmwkf2I/pm+84NV6d8UX27wErUieZARafFzHkGLJHPO
qSCI3RG6Bi1NsfLpWPX1M86DcXDLJJVeVK2g4BjRnANTXZ4iyRyJKZ6XLMDWrVTdGca0i6JJ8DBH
VndZpPaeIZna9y4mgKEutHwnJHBF+kCK6VeThNiURMNXaTOvtEkiv6mt5Pc2zvzSnqy62WAV2Ey9
9NGYyjdpLjoXZsG2Sann+9WLFhX+qSjTkrjRxlhmllKsUu1DGXhrhKpyIqf+3Aai6cxVpq60onjM
LnsTgNs0WxvaEFzsnqQj+S1sYD0HpBKwSFwarKkNQgQcPNEdcFB9mwsiWFliI7wKpq1Npbt3+ghc
DsygPFPew1pn0d42q5H0uzVpnOpJuCCF01NvKSFhkbgAW7LXbuKkpRYU8vxr060ZKfcdl3uvWSL/
KQkXe7Wi9sLi/S75pXQCS1wQjjE9znHzVpsxdjLlIFXgPQVDGk++URFyp2PdiktChHUDDnqlYh/x
pwAvwJDI43aStGGjsIo5zWY3H6EDz56Ea2WrBZayAlkYYJMsKsxcmXjoBmlB5NOHbwVOKuX7bI5K
siRKL0hqVmq8z4NuHlwVtePlGAr5NGGxHzp/eFJ8E85DKPT37BvhihWR5bCR7T4iwML3fhFIt1qf
D9+VqEwdi6i6g1yKcsdkoKdvASKXXegrXUkye0cXHUg2K6++fAqnrlrGvqx8i7S+hh1NfHoYs3zp
S+GmTFt5PUfJgthUaxFgj+2U8kMvaSqoamMnGrcgkdPHkISSZdJbEbNG+axKswPBd3YJZ+VdV49U
uwmhcnvrEl+bxvNaCczlFCrUrtmauFk5XSKeKJlNCegndJ47oJXrrgdiz6jrDjDpy4U66KUbXGIf
YmbP3O+klRE131p1ji9EJxdZFTBFvbOFCoNkJJFcCzekQog9gD/qpUNaROsJWNiyFDJ9owXBhToZ
ONCaWZpYPSnQVetqddjsS6vby+m8MAlUtBQUMlUwP+cz3hObfKHqaF2gcao+eOWgqGdziO801cpw
mcLeEc1BWg/Z9JaFjEPSZfLviV/fQclfGJXCyzo28A0OnhXI8KeFRD1E8Q0bg3XcrQTSEQoEVsRJ
Rnm5njRdhlIqX5K+pHOIKkoJ+wNb1NmZ0/q9RoQ1NsyUBDSwsaQQkM+SPY6Gix9m8gbJCHYJ4LUt
OWKyyxaUZlROfFKeNF4IzQyv8KyR50f6byPm0LBk0VxoHY2JqTwWbb5IuZp3pU4BBQLuqjNVkgLm
bJ3r2VbUWMXA4x432AHx0Amif9ZkUbD7YSwax6gyySsUKOZ92yqncTIV5/8yd2bbjSNJtv2V/oBE
X0yO4ZUEJ5EURY0ResGKkCIwz3CHA1/fm5W3a4hb2bk6n249ZE2ZDIoi3M2OHTvbUklw50AaMymc
w3NOtt+qaJxuB6DmOvjO9ElyK7RuXzRg50PrKayJsB+nW4/gJXImmd6G15W07OdZUxU/hWELbCMu
/XKDeqVOurPb5wp898kk9baHM0NKJUkg6aMddx5D3nTa0k02uyks6kNAKOa+aJY4ksqCFErUlvwY
0mXTsqe7M9viW2l0IsZO4vLsWv5EiPGontp+CY6J5fXk5o8UKU65tdO02SRSlMd5Lt4coR7GtptZ
z5wtKFaqf+r89qRu4PeRZ5hwV9DYpFsWwQYYQXgUqrtTMpnWrQm5pdBNu8N2r9aYNfOtqQOMSJOV
vcYzHbfdNMZOeqb6dHNqmg3Q0ZWvHeKQuVW7ks+bIoDO1UrtN68sKTc7r2ijFh7oSmf1u46TXRiT
6BC0miJU3vkeLjOCfYEYK0mA8EB4tbRkvO5cI7mrtA4jAmzwFy1V8Dp381uqKdTK0mv2E5VYJBwe
bqIj3wFGN5uqtZ+beTyOdlHvZI8wAwt95c1xc2ZJVrJc5QGVQtGpIc7T8rOsSZMKwLT1speBQy3o
O5trtS7PMvlUnsNllCi2fWWAvp53CZQPVBKrsF9M2boR3+tylQSCTfhQzAfTCiHkcBGk4A9hZ8BL
W1ke/fyYhzsYwtg0gG6eGpbchjRR25klCroOaa58q3N2y9wCpJErOw+hR7sIy9IjwdgzK2Jdq++a
5cVtjZ2YbXMKqdwv7owhBE4mQYsQyHiG1vORxPU1NoYfsiy2UFOffdZCXnsirCOrYxNMkJlKeF5m
X4EuPJSmCF8DBa9GTOV0U8EYURu2iBqdGp+NRWZAEIgX39fWqql8Z9OY/jbJg6NTeVu2BcKIin6O
ZreAOcg+c5ixDkrU/JOl7EvV6HNWpvhhBuuROpWhmCVY7POC1+4GjdUZbbGTnG5pdVXCemnWBg++
730h4OsRIM6Bm/9ejsOGQMyt6Jqotd09lDBnbbP04Af22l2Kve9Nz3FJQufKJ7l3a9nmo9/dUhAn
FDCPCMWV4qLgEU/pZx1KtEQnJ7Ll02+xq5EOx1bnRBZlydckJcB9GtJ5hbSSbAdnoCYbWXNfCMRb
lcujNSTGt7jM0/My11HKf7jrJtOP0th4tdBHISxw74yyuhMj/0TfpvW6IzlvGxefla4PtIFWlAwz
HZgixXoSGyLyXyHFEvpZ1z/cdOTtxQmOI6L/t2XtbgHI1s9Zn6i1zgP/VnxmmyyU3CK2M95rodnV
zFiNr3z93EIboS/q1Rs/YnNoHPcLGi/vrk7QGXxRro2pqXexT7yj3Qfpj3qeCB+XDnufXGC+Mra3
TyTqEAxWg42gwE7a89QiVJk97UAhfcVGhZ5Q5pA224zPKJ3ri3NDC+Rw6WxMEiQEDmrnWFAp6v4T
JYbt1HL2I0eMCuC0TbZubSEDT4V67zgOyetonuFnHbyhfiRM6lqqGQfF7HdXu+C3HBKuW836wYjR
alQmjSidQJ/02pwiObnVo6wy+zFjQZxuJtvh8/7atMlZ8v1dlY7xKOPUPvrDkl6J3r4bfRGujHw+
TAtEkik21uFM7AXAnNU8ZAaaV8WQzFJ3ZKVuBI/1i5Gk/vd2EtgK4Piwt4rY6srw5JlTf5lqqnZi
Q9l4bb/LJSZIX+6sRvrbJeb+tEMiJgGbkTbxjn78Ujv6J0c869cEod83NdNYfFtT6/Ynph9+JKwW
k5RdwihIYowP040ORQ3UrWGu9BsywfWeGJVxb6AFZ2E/0mHO00NXNUc15Phekqmik5jGQ1i1zWGa
7qoiI0RHKIyuBiyWkMBgC1ZYJDjsV0mM2FTEpxTKcuSLfE1oxBKBnH03uhqvo9AHSloIZkwH7vgJ
1X1M9ywgJ697O761QhNs4hIgplTNI8BZ4viJvaZC76YXI27lMWxY11NxcWyCKrmnUByQl4uXdEJG
TIVNkHSo/eeh52tjFMapKMZ+OyzBPlPh+wLv48F2xC7uxH0XugBkSCmYC/tb6o8PBJf+JMRgowHv
beoqvuuY0KzSGhnDQ37+WcfWdeit44ikGZowgcQYb7sbwdYZfrrSD6PY4HOlXx8iZzAfR9e+NMtk
bgmlyrasK5SbvKAWU/ZIvH0fH12zKy/EXWDu7Jz6swqYYtjz45iQ2uBNcxTmFhX7PAL4aUVaRJnp
nr0pNndzAkiL4E7s1EUdbJquJwGhdXeiGDngIEytu6GBSwUbJEkwlBKSfilA9qK4OuDfJnM9+l9H
v2lPMBfiNczUdawxn/po5x516JPHhv8DhGhn08U0MICq5IW446Ppwj8BaIU+W99UL5uV+Uo+lbZ/
H1NqatjVFOIVxJWq3MuiaXZtPNzVPuGTvka5KziZTHn1PfgFXnLb2k22td+BdSByeOUmzoPRkfgW
ynDZMhyna6rJRqAutkkq2diTvdy50AEBmPje1uD1o5EsVdeR5yE0DvSoqCxi/lE7+Q+n94JVaRdX
7svyULXJriWMNgOWtQ8UGU3OK6w78ye6WkHbEBQbmr/sRyCNrzFl0ApzrgtCmAgMYGByPSgqhiLb
TaVxNURCGHDeHcaCNO6WsOedav0Due257+8d2ZwCb/AigcY+jqYFNQaPOLTdmqwXMiBGKzv3S1lf
OMWJTIXhureFik8C8W9PzjhcwHDuB0SnL3VuJ3cSEYevoXZeWjr4VerkR6/xlnVJLEEedMwhxrGD
nmZ/eKXzlGQM1PhYn5QXRBRpVp1GQNDbG60e1LA1qjXDtGzTz20UBz0e0zQdoonCJiWsNWplHn+r
xtnbzK3Smy7ki8bcetxbYcYpN+n+lVjvEl1scrsnc5bymRHqqc3lBaiZ/4P28pF1fessxymr7kU3
DpRyIgXnYotDQ+mkb9PMmbiBOvHix7ltPBLQUhBWsVg4pHTtrJZs7nckUSY8XUDNVdI9+IP54ZYz
ZLocHgyhVXsmBQ3RG+5TG/dH5MmF45Pg4HDkQG188c1wzXsf2oRpnYLaxAgZGAfdlXQnfc0ASBUm
QS+x/t6mWOhjvXwh9YXs/r56RJzlLGCZ2YXx5Lhp92jZDlDHqnoIy2bvFGilk+NDqwjMTdE6+7B4
yfKWtRzMl2AP10NHMv6QJM+QwTaVznW5LiylNnYwfmZBPNLrOcWr8FwaVpVvlSwiE/on92N1pe1b
x71FdFCbME0w8ociFxLemXpShdutHBCJZI1ttWr2RmuFWMXVZaYHovXFTlYWJG3nMVOPZPkIKNvu
kvLDGvtkyzko2nWpJ4YnZns/D4WxM4zKuJ9HsVVLdgaPFO7diWGCa7Dwu0Isk6tcquBQ9IYTwWS7
z0zV7xrt8r+nIwsCcQjZmyJqVXHKVaIDWTu8mUSI4lkXYm0MwbNsmD/OrkfUdZ7N12zwil1WgU4a
wl7cpYtek9ocvpoEVYEvJWO/cNQWGnMr+zvV2GCLbBD3BdsiA/LeyloUbiTpW/T/1bkAqtMG9qWQ
6NqpyqOFhqhVSeTegK6TA+8iNZc9MUtjFLQWSTQ9kMXFRqKCXI2SYDjGitGJ8xSbtgfJJLxLE7xO
yq/WSIxZVLjWme4e6Evj7WFptJw3Uq6CZLZOxCb9rAYbyUJToZQ1MxG4TtBhYpfg+CU9OMAtKYHg
qm7VJNNdQ5EI08af7G0fFO4+7LV1qGMKHcZPMXQuivoksqqyeBjz1iAMI7dfGMAeE2DenrbWgw8d
rlX7IWCRM+4rfSJJYi6QS4huXmXhwOM/G+aOXoQf1603VW22X20h7SeRVF9Uu0wP5C5lbVS5cEKL
pr8RoxJL7DLgxquOJBBicmbSxfPQDa5Gnl3SG/6mdu0xyjU5T/HUzu89VpZvA7zzI9knryi2bUSJ
aqxTw8+OTpamzJ4mvJRL+lgAXonIkf5mG+69RXEy1V/4zcJKpEYRdboh2KTiLTChzeRLztU22fnG
9GcUmUrsqTRPC7lAwyzvDE8wB6qIMxlq9NFJX4gPf5wH3T520kTQqGiXRr1rCkSIUmA4WFakjH/1
uJfMUkEJ1ZdwZr9zLUfdrecp+ZDON+l1jJUzQvBWDulK1vghXDhNlEjC33bzcg0ACTR57txVfbjs
QwsQfNqpM9YtitW7DLho6gxnkbdHLYmFn/0xylC4HrPG/iSoczobGvzg395yMX+GSxkpd4jKnv50
aXpOJDk9xHGZcpQroJzElxvpRzs1b4m3r2e1I7yK25/OFXD01zgEbNoCEFigC1LyWVO4LW+Q9yGu
6fMsFMBQMaAwDdbMXOMQFjDiwbGqdQJrIcJ18LUypse+g8Lcufel1u+V66Jj46TpAXrDKt9MS/OY
T3EASECGK3dha67l85jm2Dmy6b5fmu7Skhez+5vUWrUBamUoHtyObS4FMgLMlDAi3/bMKDQ7jtYw
c1ZVBjJ3rqcw8qbQ5b/H9etkZuM6FizY2JZ/zMR41rLeB175MQnn2o5A0/KuNo61CJhNwaNbNUPP
H6b0vJ48gpoWxESfiPpVmdYUnD7NK/6uNajKPQOGcRP0DQ131/hn36rsjWkOgQUgJUOsM8rlsy5S
nL190m+hbUzPRBeR3uL1DYz1rnHyFfGfwSHrO+fNtTVOitlTyS6xbOOs/jaNKEXp5eveJxhqRepr
9TVnH/VNA3Pnrm28+97F5LHLSJ7nGjNeycv1r3Ps1+d8QFLc5h6ttXYcvrWNPd7XYkxPcEONh1DZ
w9cy98WFPLfwM1Z5i+NRT8Xplsi1ZVmZkcXcSTbd26LhfXVpdWD4GG+EnzrHIYsDh3lJ7D4PSsDq
Vtpn9usXG39use2IcmFIMnu7GZzrp+st09oha8lcEaVa75rcCWhLw3TayQwUm3RKvTP52m2BHXqX
sq2dL4l9m9sSOn3vC5fKxu/Fh9bZSTsWQXwSAvccp9uS8VBltvtOW/ei6fITn1Z7GuvGeSeC3nxY
yAvZjhaEO0g6lDUEvOeJUa1jZSfrrCiW3TyPt8inWTw6gbQ+K0+AjAWGAcE8nin2Bvh8FWo/ze0p
Lr23UIyvOAZsxqgQ6bKp23aucr+3ZIf55hmaz3l2Y+YZvpW/52KmivAfhK6eakO/qcq2V1qk/k7D
xyGcqL0NWL3HuERyzPlXsRpVaf6skym51Dl4jbXS8Skk+Op+NmGFlyGgWsYgfreNQUSeavNlaINk
igZtAFbvsnyNaYsoKkOBKM07sJROytShs3JcJrA/DbjVR3LrjqYdJGsmQ+FDkwyRaLi6HCPdZM10
e6wGZr54tz5duyshdhT4Y2yMBlwEUc6s8j2zaWeVVgTtEmmysYvcuQYzegMseZB38BtgiyvUOUgJ
DA29A3J9sMHqYFH6B771nDYlBLO+5U1zHjMNsLMhZxoXZD/Sbhgv82BZ435qG1Tuus8Rbn4vq0U0
lKn7VQmgt7bbMjsQ7ocCeORXotoDDsGuu6jkzvPBNjFcox82AxBAI4Mw8ueSE2lJ0x3WNOOgijl4
63olN7UghMrxZ+OuKPzqajoBC7RuZcxkz/KEMw2ob5rxvFoGKuZk8YDPzfQ40If6el550q4/wLdW
G2l06uhPw7Il2KXclbXjkm6oMgLMZvNtWYD6yf7dd8JDl03ihPrANd85hvdtzpLg2APw40Kb6zPi
nsd8s8xOhk7EWapOP7EwEvPrDQ2UBtd6McBMALqJO3WC0tJ85vM87C0/qBz6AQ8bb90fk0Vy2hDr
1pxbx4cIFMfyk4XZ4kl4Un7RdifSyG0lcBDETfR6e1piFSVt7D9r25v2meyzPXJVHvnJ+FiXU3+1
PNc6djz4B23NzWHkWD7W/tSfwszFbCREXGydAfJDYdbGZzrg1eoLmXw3s8DcZ3bLktRiaofrd8wA
uwJneqxTu4smcKhqUw46vpBVaW8h9DGaKAKIsePANYZdhEarvFgZv/mxPdsUzxuaa/9VWcQvGoOf
HaYCgaYCAXPt2w4Hi4ffxfU762m2qvQgxmpkREV/s9Le0l5qhJO9LGdoh4OasKE7ybeytdAsrBq3
XDG1B5G75Rv+u27tjn3IexafgwGGQLRdezYtqz9ahpO+uKWE3B4kRkYhll4wZkGawP9D/K8g4e9Q
JyNRf7Juny1sluemIW0yac6Y1vh9W6axjhenfFjCTH1Nmr75acIQx24nymrvdLY8O5h3EBrMVH3J
hqBe1p4RFqSrpUjKtfyZilneQzkxN4i4epP3GOZE5eWPNuvD5JVVmES0yq+qFLSS5Hvn+1xa9PvJ
VMRXe+IoGkwebTOvrRPP10D2pelD2UHzmglPODhyhNyXJbD9ViTz8BOEyVdj9OdzHfrYwtBIVr3X
Zwcz7dk7GR0yVXUtt7Zw5TGYeoOCME3BYsX83OUA2tPw9bXNYvVqdFl15ZWKI52d9114U28yJwKW
QApqZb3gEshRHSEyXdLAe0j94Y2VbzLUcNtGJRATCpwg3KfSCh5N1LJ+Z5gQSFLw0Ocqn5f3sZKM
fIul+hqqvGBU6IT3XoGPwreWMRoGbD495OAt/OPqHroa/K2mT2Dbeuh/oB1PFX3FqnGqZEN+IUAp
UaTgHAETWmGb7pfY9hERZHWNY0PvpqTKt7lVM0FYGh+A48BKkxjDzdTF4yYfYK9xPaylnNPTYAV8
rzQAzlwHxZ1VMmNbhYWbXLqsnd7htaMKzh2A434Yw+8q1vFTldj9y5SoMmq6LvwgOE38LMpSXbUz
x5dBQDrbMPlinSBp2Nfm2x7u0f5vxRAYzmvPW86ioG7Lz2pR2avBgG6TGjc3YdgX90Y6vMKoZlOl
KP1vudQNXCoLl0/fBay9Wo0+ORYxfxU+nE8qk/YCPK9YD+CBsYO1sHcMzvrQMuznRajMXOVwPQnG
1J5l48LFaUVP2wbnbGncfWM7U5Q4avzJcqi7nc2G06RBo+MI5C344Ir2VZ1lF6m0F9VZNUSxXSKQ
Whj3Sky3F5rXNNsbqFCA8GzpPyYWp9dQ2eM2BweDvDZTymUgQg8qbYjLV0C+EUEHx6L9b8bPMVCd
Q8AqJ1rrMvNUqOCHxfBkFCbY83Ri9GsmCcvKqYUA29eO25GgQfLfF3lyVZzjfJVCMawDEmVMrfkl
bsN5w9SM0dtwdfoEIZ8W1uDbEyWZvnbBkzU7CYGX+fI8E7d6IjinBFos3JsPr66uc+ni21S1dcyZ
NEDPxo3nGmjzmVUa2yaZhqOlphS2uONEYUxhp0wWx4F9dvuC3OBxZWmRHFnNV3vGyUaEGS6JatlM
b5mt2fiZQF0y3MPxRH7mp5N7wXWe/epDtzjB1355O2pdhJShMj9zMdkIdlVApGnf9Fujrn/OkyT/
esjrUVFOhc2HrTwjEoxnI9dz8KgIVX4Zso5IPiG77zT/OGWwEyatfTCzD3jY68bBEzVD2vppjQT2
N4aaz3PnERtLSGV39bEG3r5TU7GySuXd5/EDZMAJPdZpn8IkxnLIdNh8yRkq86sZjfCZqR7e2tas
NvOEicbzYmGuuC+zH5VjD9TullieMhyb62Ku9GfrYEqw/Nz8jvabPjL6QRhemhqXVWO8ZZLDtozn
FHNJqXCawpZjBuvdF1XCOMCe+x/mZNsvSTXJbdKVwWkG9MdIu1mOAnfBniwtJmhNj5PHZKgDUZEj
hDF4hqCSN8XV4Cdkc9axV05hjA+WESyPCXs6W+lo82b1UjeKZdVGtpGIKAkcCeAS2CHbkvDkcKx5
DN5GvrhKu1wrBixqM79qTVSlY3aPoNi8m+sz50fGWhctWeesexev+HFKIJoCj2ofSESD8TeW1hDV
jkQV5RuSrpAC5ZOdoYmuIGGKa2AwOBv6Wb4QV+i9uNlY7NTSMp8V6YiWoFvYWnOt9zjZhzu37esP
6VJ6evNY0TMOkmiHpeBa6MKXvpLepxFTBcfdvDOa1NqUvGCUEClHFm6DvZ/o52TlGchCdAnpo1kI
Y5NA4lqlfsaHFRLKDapWsLYSJieakebRKpcK6TO/FZyaJBYj0OE1CQrj2rDxv5lIJsEF0pSPJJ6+
BwNW23mhrIO1XG54+MN1EzeaUcqYnfLF8p8a9zba7M3bIH9oPWxaeODppXKxdcop/5IM3p01Nf2Z
PiU/idbwvqq2zSNVjNkPDF5krLSUSgdCO+envLcMnMSjZTN5RwF9yKHmHjEKGKeyjEuEcmfI91k2
NvdEMi/ZSoRLhdnASzL4qMhhVMyD/dUdvfQjjXM+gcxPvhuzRq4baaPAV8bbIMBk5PKo9XeujaSJ
1EtArdPhiIIEW52DJugP5G2aPHK+k+5FmTjDHjQBgde0e6upquiQvNS7dI1VRkFcFli1ZtNdL2lg
YmnLuP1YI3mZFt2+G+h4j36Y9kdvwAxcFWLGzcp+F/huyi6tu+DZapGZjMxiXMD/y6JAGJaXPC4H
Ruc9Q5QA4fq5ZI6jGdBYvrqTU1Xb6GejEw2Trjb57GLY65KkBrU5omtiWGDIkk9W+SKT5Ku/0DBv
FwDsX7HFIus0Oe33IhjArmu7YpO/ma09FJM+XTdeKk582cNXAan9QVetxQ9Pr7kymoo+BBgwqrWX
BziSYxlsRtCRd0p5w0vMj35kIUau3K4cvyAmF7i7JEZjB49mVHca+ZV9lScnK6xVEGDS1bLXiAV+
tuum6imwx4stjPgop8zZEG6+HH2Sbt/aRcTrdGz4C9n064Ec2ogEcRMXAdTwlhHKN5l3kv3TObjN
8O1835uCFJQb47epcWcV6D7PpQBRKoUASeilbaSNWFys0WBnHdPwcc546Tmd7a1ccGOngw8h0E/p
DRdMrBWykqGfEwrpY2sZIHzJ7nxxw9ZlgcKoHpKgi0+yDZunuRPVJ7G+3DGVqbIzAQWMegccRBs3
qL3bCMrF87Qk5ruDRelS9fGMxYMbg51Ecc0tV65R8s33HHLsyXUrLsFZmpcgITWc73h1IW+4fiAc
MH8jJXPcDphrTiFL/5eJ2uKO8T2qs92DGXbo2Lg7mKongZltEAiCTV0I/xJOvo5IK0yeOwqrt7ZF
wZ4dLz6ppJ23eecFn8S6519dPMc/pjpQJDD32dpbnJoGyq22YcnO0apMKu/emQf/3SNsdKXdomA5
Zs7gXgck5u+DnCDeLKkWA6UWXdiYcOjOgsBBpg7OAUU4/mqGeXlNnEDv2j7PvixeUUV14y/fE0Kx
MTW44zE3Jn8/1DezlQu0BmlZmStpICSaLGquDGHkHxV21WcRgJtXLVHJc+NAWqgXqgCH29DQBjs2
PvxH9jhAGo91u6b9G3+Qi50fJ1fmH5Mqk40uekxArhDhmoIl40wfwrTYLE5Owy3x5H2vekfwd9gW
ewEhimHLnfYNtnb2CabykQJQ74dJsBTNSOIDU/pwLGReHOBge+zCezyn3LIBuURjqNJvQdeoXRpy
kIVD0GyR6FhXRk5ac5wyoY5ZKBhYe1nXI7ZG8vGdA6FC6p1SPv0R4mp8sXG/pjujCsWdGSRcUGHH
pOG2kxRi6KuSZyLTmd+PxG/vHV+7wAr4Ex3fDRgMTnpHk96ctc2yjQbkTtMqPRZrPB8gdwXIfi56
m9tqGTc0Iv6T1eXM8Fg1S5zJ+jYQEffaWt6419JygHNm6bOVNbT/ehDIlAXiTNekOM7aRPGBSlc/
3KzePPBqLrA7KL2SmVjIDeDbu5v0PNE/xHcc9CxZMsO8ZJgffxpBh0pC3g0wBGNi0ajrMr7bll5G
aIiBSj8zUbt7mNTB1sYKzTwmrPdWnkCP5RGi2A49fdfxgFIFyao49LceC2FlvhN9pz7IlY1fklTU
ApWWiZ32g45EmsXfihSHmg0WOxLmbD0upUYrsW96cK/7y2+NYr5KnH64G50qv0DtdibCncwl6lBT
n31JWDux13qPdv5pp5ZTrX0OMvQVm4ISgmwNSTML081iqGoPepMIdhtbCv6/Lu7uuIDsqxNARd0L
K3NfvE6WX6hfgnVnBn30GzPrsAfLlewl/NN91Trjz3zBfYOvmYOyalyMdDCRf1Cny41tWhi1ZEzk
SafrNaqKsavTZDgM2LSjdrAbtK3lR894/94La+yaUzUxzpG1RzUYWA5jVbcqnyVz0HIDoeC2JVgz
Ia5Gt2Xwy9jHXsVUQydTANScC8M99eBzL7ooprsymet9PjoZrXbC8CXwdfa2+C2zS76FTKwoi65U
EudgzOT3LCz0tiqBUs+GkT5nI6bkTUvMZKQd7Iy508lT1WG2DzCRRQp47HoYk+yp0sYXr6SSHPvS
vvNDM71rsn540UsKbMSp3GvCqhA4QZcQHXPU2zyf0+tvzkiIe+762X5YrGLtdEa4bWEcELeNYpW1
eHxz64X7iWn8eFtzGOMME1cvFroNoxs/kiTOotIq2JZwWvjpq6TmG+b7dv/O6VBvaF2WLQmVTiRn
oLer31yRBSwqOiFrMbLdcndZV4eJ5ckWaXBOjVi94fpvXxKMMtFvGeYb3ZiTt8upfnZ5mmIGGWiM
fxuH1AtSp0z3GkveQx7jPza8GbK8m0+7jEZmJ9ks+n0R/H+1qXzOPlhfan6Ov6Zi/kuQ5qX9UT+N
/Y8f4/lb++vfefvz/p65+f9HfqbFevB//J//XhD+f7aX729hlv9xbNjM/uewzL/9U/83HNMx/xP6
iB8yRuEGI43yv9eXLdu9bSITzumbocuYhf/nH+vLpslpTaALxzXJnbwJ7uxbNqbj/6fHLjQJQjav
6PPX/8368r8Gt9xA8ZzrJIb9srg/qQx1hCHnY+gjZFElWrs0ADP+T5/Fw+87+f8cLvhHr/5LKoHv
xUxwSKe/1rn4WvGVXM14mf/aa/8SZzRYkg1spIBHTpYLRiciPgQsjb/24r8kNDkoBV1lq/hal/l7
69k2qiNban/txW+f1j/FBzhqQHCJeefDRCGIIHxkS+3Pggdv7/Af4Qj/+IX+kgMUisVF5SiTR3SO
eCMno/lW1iZOGMYlh7/2/n/Zc5/4E4xl4Y+wZqmPzVRs/dKMz3/txX9J2AhaDniMpfF1KVmtil33
VY8mz9zfH81/83X8o8/ml3SigbncMmdZePVVQ63VU5FyfZIWmJp/8r3512iKv3/6tyCCf/7Vjo3W
S+0xiE/8djmXU9vuezEA6BbZyHV38ztb8rth+sWf5D/9wRP2KyOvDJhGjmhK11wS0oo1Ea3F/TOy
5x+9+C+PLwG/dV0Lz7+aicf+uyrXTS/e/uffxd8+kn/zRf0VkQeSpZX+INV16KyN3SEvLM0qiA/2
+BosL03PJjCFeHEpunzDRiq+y30pP+L44I9b/tqEH9iNfr++uE3+fUKwfTs0/t2b+eV5p1m/YXkH
dZXgzCfWLpfkaLAKnZ89GlXhfEdTXmm0S7AqKvji0+rXPLJlRy1mnqqQFaXf/61T4vb3VIwIU+Uz
d5k3RvPzth//Jx/bH73TXw4Pyru40qlSVwaMB8f5PiN7e3wijj6yRmhN7Myzr2n0AcaarSHbNdEJ
K7/Ua7MOmch1v0eT/PEndnvY/90n9ss5g8mb9FF7ZsBX3VYjQgzL3Yqg8p3l8Qmx9GXTj6DgXrGE
IXVTzp6aee1Dgs5xsMVuvNIjFjXvUBRbVn5WVE3/8yfk/8FT/mviKn6OAn9wm127irw1u/cPE6vH
QefiU8JUN5bmeuobm23T9omEVQljW2GVF/kreRenwex+Zm14ytrqS+hkj/ZsnGWYfdFD8mIMJHmz
gc8eyN1ELdmn8zGwjLMvsYbodDiMsfPCzOV7UZnRhJDAwqp+x62yScsuCtP0KA2mnXG874McI9Vy
7436ibrgDgPWTkogPGmCJ4f0Xz4xKNoRmsP9oORuca1rbgzvWd2daxiq+I87MED9Ls3Ka+aFDD4N
NmZK1sXL8nUypm2pi00vctRwhup2qe9E1t6xubwbVHdEvbx3rPqxLNttoooae1b8gGj8F0/BX85w
a6oS1g2L7sFWXHCpJt/itmy5k6Vdnc2hdpkoOcMq/lPG4R8dVL8e7ODafAHe9IEh+NbOemSKavM/
f53+4KX/i7Mz622bW8/oLyLAcZO81SxZtunZyQ3hJA7HzXlz+vVdStEiRye2AV0VTb/SFMk9v89a
5/JEnGQJgSqzCuyBD2LuBCHM6ttl1z6bfNmlzDxRWXVQkxdaxCK88bzk/vNrf9AK9LO+u9dagm6u
UweAcaA/TBRK3KXEI27ZwfG/Ykt+9HBOndTfM5nCmlw7mtpgGvw7ZeeHVM+Cz+//o0uf9chu0xo+
2e6a6mJNLea8vFdUuK0+v/hHD+f0R/+6b80ZPS21opbEpjcsNSdjz6DN9G1G6eKF381Z/zg6EJ5r
YTQB0d9g1jRqhkTRfNHHffRwTp3yX/evQIoC45ibgI0FZ+E7aNyGJosvm1PoZ82XI+m09ey8DfIx
P20PL4SI3j9/8B/d+FlDlX6MaC5WTWBQtc8u1Ixii8PwSy4Oyfw/n4rraXnXD3Q7eWjYS587XxbS
vait2ufOm9TSivK0BxRko/9zztmdKBP9i7nQv58KfoL/vPHcbKbULpMukK23LRpqulsOhr/ojD+6
+H+10amtM4+Lm36Iu8ycybu00+qyR37WSkNnbEiaevQydRPviMk5qzSE8fT51U8v7r/nGAC+/vO5
yJ4TkYFCx4D9QbWAfIQDLXuos/SKk6rfg50cio4yUYcd2AvMTJ5l+2etthVimvXs9LCq7Dff09Iq
qOX8/Nd89CLOGq1fulE2UPkSmE1Fb+9DFShte/f5xc/wxv+38rDPtTcEb70oqYiA9J1bvBXS0b7N
7twu8j701nONwzLjM4OJU5s3nusDE8DDC0rKMe6ZMtS3Re+Em9nlcHKchXWT6xReFhWwGQ1nx4LC
nuHIyeWvjJMqjkoNceEHdNYhUD7jjqOmd0Hlee/RSPRC9d0X1/73Ygzzx39+PqGSYeNTphSYbqbt
pNPgBbTcZx1MgRjy5qiIyKzzSm/3n7+DD17wuVtn7gbpF2z6BeQzFwiUOHHvgH1cdvGzPsI1iV81
SmOonUS41Bq3W7Qobb+4+r8HRNs76yQMi1AVKeEuIJ2ZUJTnyCt76OSqVYZx0YBue2ddhUodzjhF
1gSxVrJiGIUN6oXqq8sez+md/DUiogyrumT02sDtEG1FTvtLTAQoP7/4Gdf6/xuXd9YtwICbZMIx
aYDd0d7rXUmibEh+uiZhZquu5nU69mSZvDi7njj64BTSqtd5zEHL5zfw0Zd11nWUbk4vK5ommGV7
X1bNlSr835dd+mywL7XUbhrZdUHp2j8r3f7Feeevzy8tTrf3j/7bO2vcVCNaKjxRzdJyVHujngQb
9IXPelUj0xMRZ11VZBRWWeq+iDi2V0Nt1IuMzuqAgwyoa0xEw59Je5FOVw+uLLRrytLDzUCogNXN
pAGTCuUSHh/DcZg129kU+bqodH+bx85j3YcSV+2AI1d65rrXOE+KvdihAgnaQm90ctexW76ibNza
eLC84MjUNbW3TrWPSS4tOkA/N5rPaQkHoO1KmrP3mnHaz8qPcmmLFOJDOY3da5gN08GonWrFScCE
GEL/qSb0oPrgpqspa1EjDIbkaEOQlhD+q9tLak/IFgH360Esjv2PMSGHCFn2wtHGPWsQ7aDl0zSW
dUAZRbYCB0A5Rye/6Ok+GJjds/bACbln91lfBeCWQD0nPrRXvXgnvMqeAzQhcsBVGIPUYOUxl3H0
xcT0g17KPevQEa/ZaNFEFdCVx3sCFCSefFnvR7P/4i980NDOFVEmJMtMeDoVPU141CSVGKXZGF90
sqfO9B/NwT3rwjNzKMOeOGbAVryi5rKhRs53NXYOtGlvTFr2xdv56EecdebjnMlKd402aKv6VjXh
d70oHz9v0h+9gbNOfExQzUz1UAckL1A2NJa8L/QZsI/I9NXnf+Kjuz/r66a5zgo3maoAgOGR7NKv
NPNePr/0R3d/1tc11WSmQ8QcqckT86pTVFhPFLtdOyyOv3jHH/2Jsy5PWWbmQjwUgZnoALHAV3G2
jtm4mij0/fxXfPCAxFkrUJpyp2YyRSA4YKewYnpK/eF42bXPdiRmV9RJX3FtLQe+qtLmumov29nH
U/CfQ3RGrWMkOP0K8Bw1zja+bDFsn07P/h763czTJuTCIsj7bi/94S2y/MvmLP8l6hhHUTetLgI3
8SkwC6NskQ7AOy572KcX/NecpfG1OZw8glh1bJC8IqS5nIz4C1j1R1/JWRdtDWMPtlaKwNHKdNXk
3U04aV8pQk+v7B892Z8B/+87H+vOVFT0BRTCVTdDyEFK5BNuUL4B7Ma3CSa6RF8+f0wfNClx1moJ
kDRu21tO4I011YUpdd2e12g3FGwWm8//xEcP66zVar6fUV1vOMFQJQTV6mfN9N8vurRz1lqjhDKp
qpl4ybWWwTRtYfk5VGFddvWz9uoJ4idAYbnxKewXhlc89LFx2TDinLfXmCwghZlNUKS4KwzKsOPK
fv38vs3Tk/3HF+ScNVpBDUWcQlgPxvRYdO5W9zKCzhuzeAxjSEfV9Zg4K93YjvLdtH7k1otuz1eW
ICdGuTr/W31I5gy8xhf93pmB7/9n+M7p4/vri7Zxq01ZKt0AN+1CjOPSg4BiUBY0+VRah0cOKmx1
69bpPutvioJK9pD+sba3oGbS+nSIUYvisn7hj4Dpr3sZ0rSchcjLgMnBpsyRAU1N+pUH6YNP3Tnr
Fwq7SyqWkmUQes41MLjDYGpf9cQfHKPZztnYHYPPIyLqycCDJfAThIA6URze2JxPNtS0sAdaA0ci
zfwjDvtH26ie4WZ59+M0W8vKARwFugaWWwbsoBecW5W9kaysyhxue8OO7sqW/67tPHdXltW3pKUK
V47mdw4brq26zi98/Gf9zcjhv6PCpgiICP02TZKbvkc94ecf/un7/td3f9bTzLIUNVEnGdRjfg2g
iooIFnbgbeSbGQ2XtVz7rM8ZOEEiCDrkgRuNb4q4mBieP7/9D74e+6y/odoVTBolaUE4+mvpp9QV
VV89d/ODjv7c55B0MebUecwDxZnlPgZs/1BZZXptaiBlKshM8GzaqlqiPcWoHWnjDRXg+T3kIjin
Q5VvBurGVzDwxI84KfujZxX6JkrYOuxYCVILYTw65mhuwm54HxsLAMNAgGIliVtsZHLZibxtn/Vs
UQ5xVRU9D7+DeGCi/Msu3CyzzzopyqcLK2+iLKAVbSFAPjtd/kWH/NGLPf37X32O6zmsXPMuCzKv
ePcr/9UQX3StH135rMPRh9FwdVWmQdQ40dpuRUNGqt1e9j2edTiO23i2Ow9JQGZEro2oNlZAJL9q
rKcqq3+11j///tdTsQrNqWYqxQPpbnoAIcxq2By7K9SeI3d5SsWkkArKN+s0tCeU3ULgsomnkWdm
ay4zZuBgzoqQLPsHz54dbxyIB5EfE9yimN54oJ0SDHjMiDh71QuFDcyRF5llPoR9vW7ZneQvdd7r
wL+Crv3fP2tE7vKyh3fWFw26ZlJRnufBOOs/4B/CXqTM9KJrW2ddEKfRRmplZRY0fclZ+bgpE/Oy
d35SSf/9qVIBGgktK3BB1tGxNNvbSl3Wb1pnMx6CXCnIannqN9ny8UA3R2P+dNkDOesWcjqYmCyh
DByxD+2gvnA8/2Oz/OsTLWVeGIMYs8Ci5JgMm4z2FPC6m8vu+qxbyEJUEyw4uXpZww9Xr+zLvVx2
6bN+oShrmckGmrk+Z2BCVAZskuTA6rKrn3UMsVN6YuzNjBwwNdptmd3YoelfePGzGUJVmgL2qkqD
KY9eDBETOznxRy6787NWGc6DZ5EOKoKpKrJNRIG15ZaXvc4/Mu6/PpbM1ql/Y1YbGKnfrvsBFKP0
IY5ddOfntaQzu06RMBIJWMQG+1/8AKT71VHgSfn+z77YPGucYVRlmRJFEuimtqUjPtLsHfFMX+vU
3l7PEeHJfYtkhj6a+v913L0AZFubk7mcohk0JUtsqd1F0OIsZW0bCJdD+8vKHrlCzsawlTtHk6sI
opiWUDv2fhe4RPaWcSSmgn2Gj7R8KVl9Cvp2K4Oh2sEcmwM68KpwdqXa9/rm1FW37rCo9HTLv8x8
Ftqg7xk/aiuGV/t9LEt32XTX/B/NzGaCAGHAm3544S/dezJCY2Hbtyx2jwwG1uz9ajBpiXhF76/x
sjwC1XUan4aFUp00BfaWv167HbCgejHyQ5LqPpX7jN+jxe/hhCbX/9kqaEj8HS5psBdMtGnRp9f8
Z55uAzTdO2BsPckWrvzfx9hCCWisbWczf4H9R8pJ9oCPN2n4rvpqwwNhNOv16hDmyPkSHahkSBit
PnT6xg8RuIEGZYybiAjIPr8tDbhcY/0S+lRaVi+ms8+G6KhY1hjyFDwSL9xDxP5KRELfNF6blgRu
4XwjN3kVFrAX6gJwPVGIiFhBd22Ko8sBUgyDSbCDqtp8GcG7G2fzBNjfnR6hgTSERZnSN6oRxEY3
XfcN+N1CH6Yr8lyrPKZ8sFplFbkFbDzq1csELH0fGjCe4Qs3Ff4skv5qbPHAca8PTzFo0wjdTeh8
J+/4xdB9+uj/sYz4M4X+69oRcE0i4iwj3G54hLo8cAIFS96CubtImrgDqUES/rJmfTYGeCUwgp6a
kCCLoyN4mic7El/YvE+X+NfPOBsD6qwmoKfaLBAqtvdkL0Gbju5w4Y2fjQGVGn0BTo11tFa+ygGI
Rie/2IM1Tnf4rzs/GwJqDq0dZ7CSoODbj8d4iWHgQAOLlUNifXOa8bTZHYi1ro938WzcGN3z56/j
o1d/Nj7kY1fkYxqmgWflvznz0oLQb6tHKbzst5U4/o1HkuSLseijn3lez9xMoS2qWSSBZ/v11eAT
QizaEFYRMZeFUtp4XXhpsoxIWBI/BQFJmzT8fYUyAvKDofZkbI0vhpcPfvh5qbMrrDxvclkEOvHm
a/IQ+Q2kwvw10W2gV/YUoa3I28u+nT/Cw78aGJlnMEtTWkAbGt5Ipb/KKXr7/AV+MJCdFz7nnTXL
hiKWwEDITP/s4k+FLrU8ZaD2etb4O83PpxUIx/KyJZhxtm4k9TmF3pjlgVmk/ZICF04b8wsPGs+V
857rmACqpjzIhvJbQdxW6uYX0vkPuoc/X+VfL8GKm1bzbJUHJy2CIfrv7Hd+8TF9dOmzvmFSWtal
tpkGnas/h20Ku8j5ahvso2uf9Q1l2jadTvwbLJj+Ap9/k9fdFxM484N+xzhr/UbolSr37SRoXFMe
xkknae2g+WvBTqzj1EzwXxJUH8GH1eaJC3zn2i6ZW9+R6SpGPrcty9jEfKDJlTbV/RpIPijpyK9X
bCoYuwYA98LuI7HJ+BGrwTSKDK51HX7xAz5aUp/X0zbt1A9G5ceBAteeOWQ96UlAAuAC8BZjccd8
ZqKggv+h4zHMes4TmGoN4sUBnpA6wWlGNRMkYlRv58DMwF0fUhx9eQpMQd+wqO4EGnVXYupBVGCv
T1OH3guXp9lWYn2X2b1qkXrZnMm39q7rf+nqtVdfjAsfvHr91Ob/+mKFdPXKSfl1THyTaWt81chM
90/V0j9GnPOC3sYvm4Hd0TTIjSp+mJJKbdg8nZ9sMXi7HkrFGgtms84MCXINaPK20CBenNA+1tbw
dAKKcGKZ4eDm8qEgm0vKLORzZsbsV2itjdKkNeQqaYfmZmgSNr1LIRa9mxIJVjE+MH/ob8bSyYDW
UBpWVw5eod4sCb+LDv1wNWRXQ1e0yyaS5kFvKmYicE36TUzNIW/I1p680r/Xc33ljMZt3GFtsEao
nsAvnEU3T8it86pZuHF1wqkWLq7aoofQmiTWUYt9i5n8ROhbSevJHux5M5kFAOBcS35rakjfPEAe
733ZV+9xlba3M3F3GJF+tvZBfG8o4YbMqgz1gt0vWtNC3AU2yoLNZfDxSTrqx5Ai/o2oxnxvpZq3
Ki0gbIbzI42taR2S6l8CAmoIqsbjgTo7twaOkGK/8aNtVtdvidf04GB6+9qz5bttmdFzPMfffIQ1
L/honCt8heF2gEC/cfRKLnWJ8WRRWEN/W+h5tx26Ue0mocQqp0BleRL1HGyCnCtqK5ipDrA6ZZk8
E3ytblINRoaWh/UzayIX6YFXiTcb+PFt2jV3DNfLTovt3VTb0ZprFwtDRxGWTcrgP+BUGl7sgEWm
zNa560a3YdYmtwn+CBbhnUbsOv0+jPDXpoxuZJIgNHs5matGM/plBo3lQUtd2mll/6ZwCFWXGRW3
XJZKj0Z7UjkF1Vk0UiXYwyI5JH0y7ac5CUnlp0L7AUrIXFmFwp/SJt3OMmptEc2W2iTSNVdtFPe7
KCuMfWobvB3y1cDsuina60XuboUlx286qMmVX9toSopR33Y+NVio3uCxoaFZ60DEA81TxY8T7p7w
LwVBG4K06SEUuIGp72ZW5k7TY17kUJd1LWZ/HxYKrIBcePik6VspHwPeozqfCiRYUXAhDLLvC2iB
Q76EDzsffcbQu6azo/dOhCUB+Nz6YUd2I1kXhqjQgGpufA1WOyo+fVuGpreafA3WuzdCHJx160U6
rUX8XAu7tzS33H0xVNG6nfJpmcY6zgBT9e1v3Xb4Qks9O3jk7d6AavdLe2J1qU7whsnQsq2qgVL0
IkqBGUBhYQeX6LNT4fPr1djtZrgr+wYc/VvowO6tBhdYQZlXIy2isw+DC8yp6VnwKpZUVo0YzHx1
ANz4ZrxvGoiwchTDrk7cmaiM7wNUiotD4c/Wt1ZPrGtjVid74OQnB0XDZOqZw3MCa3IXtxVieEaT
rT54bb1OO1c+G31hHR3NBkgMP5ITM4wAC9/NrXcn86RYppauNhSYtFeNYruGjdPEuIljPwt3vXFS
sFT6mF3NlgM0giyPsYegXdx6tZ75a9M3qR11HPk8FE66lSRqnrr2BG51rLokSx57I+IBmQE4qRMD
bl5JgGqOTdZm8MvnBzBUYjnWw/yrdWYSK6SwJ7HqnFGfNiBRCCF4njQofvU0hh/TLkFSiSpS1IGP
3c9Ug4/EhRz1rPyMTa2sGX5XUGdAUaqTCKU3LXXnza1Y96Yp53Xu5+1K2fUAzbgGoD1ih8Q7ORMd
DFV1U5uy385daa2dSpGust1WrubILA4pvlzOLPg1RYz5t2kt1CJoIdcNGqOjRHB7VbeGtpZlwyZm
6eGGmUFcY4wao7VfDOpOZ4NwNaZCX7cdVW1ZP/jLpLAQ/gE0Annjlu9p181vLbVxC2eaQ1jRyVLV
9TIsSb3PxbHCf1Mi3aGorOCDH9FPae4ubZW5cjUAmpPwYQYkzmAvwh5nFewlPf7h9TVJpkF3Aisy
xLygq7BXZAvI0lUdxjMHNBSAP4DhJlIu5SgwYALlUG7E8xJnD/PXFqxiFXfYKoEjNCs7bTtxY7Sl
eeI5dN+7oVMvA9qqY0Qp7q521YiLK/SyB+hE4V3cJT27Jg1sdgdfzUqZfgytJSSVtbALfcQNxZkN
ogXwgH4O/CsRxps1Od2PCQrZElZ9fdMBc2GqHsmDPaLysOKRHQSjwL9R0o5ap67gdVgoz6ekHReZ
KJneTJzLFyFc+LjpsUaavb3WfVk8Ac4vdjGJ/5sKpuLvNBbE9Mbx1mtD5i1Ja93yqyx4DePwHobT
dNdT5LzsUA3+kKntbeap115sAB77QVXWN4UTlq8L9iA4Tfo2gPuLKNW/G0n6U5fubZzi6k1bw7rL
S3te2FOPhcNQA9aT8GEwGQCkDUjUawv0D76TrvBcV3x5o8K67LzN9mQvTNg2S88cc7QknGF4sTZj
QoDfQplcd9vKoV20M9PKvrdgHlp4ChMD+ntumSBniE4sqjhGd2Ixt6szDQxOTokmYHJnqVzUoMxa
F5Pk3yPrrSpSqBRyiU1WLpGvVXfMZ37qBdam1DlBdKWvXZOcb/aS6thVXjkek9aRWhdz49f5foqb
ZCub0y+KumjTxAbWzAgpmK57Bf7Mzr1pwCls/KzS7weRG2sO7rJ1ZocWVb16Zm0T6Gz8/QbSXgGW
+xHJo2VtytbImWcpDZin5ZrxClenvg9nvaCQc2o2SolhiblHbCbL+9b06meJ+A00rhmuc7ijW8Hc
fW3JRFvlUHL5+Ed5AG1Pi6CNhmvTHLuNmykA+2Fpd+vSdPxNX0TvCAiBN7pJbgM0K/pkmUgItCQn
k+ZRTB6gc1YCq9jAQwo+MNu2fjlt6YzYw0PauG0KfJvpKZuZQOE7WEYPkrwaSI1WTeTv+7y2jtSu
3dsJKic7cerFbGsotQkwU+lQv59mtjcEddUCRj/gUfwbkYMZkJVEaUbQH+MGX6KOSi9xKmerWVBN
qyIGFQsNZS1VCnOEkeQgSxMiOED/q1zzX+M5FfsisbWjrIanSO/B/1Ptu+9rw/omfOQLqZ39biYM
wllXPrsVTmabiRxbpxn1Ic3saE82zMU3dkD1ZVM5xaZgOocsBr6T0/ggdqdN7HjqW8sNLlvbKG4S
zTF2XlmHT0LBWp0ZPlenfCcKxAc6k2HVaWP/VM96/NMDa4z9bJz3Zh3VG1CV7YoWWy5AwYw0jtZP
tlbe+tsCxt+SkL0GF320zGMx9OWmLlzAQVZPUthvOgRuxgMILCaKPtnYqnXFEZlSdFWlImP/sbAO
KXMTtIhN4YEuasZ3H3mluxzaCTtyWAANWGg2TBSDDmJR2fngMqPxWUNp3rRUg5Pf1Ah7jqIemf1G
Rq8QAY7eY9k0oHEjM7F+4s8wNqJvoivIc7fMGc3HtO+f8caEy4Gyf4hukb5C/STv06xkpkG9CMR3
y79twka969gxD5Gf/BZ+pa+tKjHxUoMcXBBtx8MVmcYuhgZLZX/qXucl+FdkJOy8g6GajmHNkmJZ
5HF9GrPrRan6aUFfGfJgAAzrQ61r0KLd4ltWoBxaCsjviL6TjL4QfG2c+qjmk/ZmqiP3Cpx68h1K
YLol5CwWs5T5yk3iaTd68jd7+KxvVBtfZfS7V4qEyWbswJuHYfGeO24HyQx9Hw8svpksjA+hwYyv
MvuGqlNj2jSpM+Mrs3wCEFmzsPEW7gzLolu0Y5tT2wEzrVIzHLl5gqLlpeNy0hI/WWfojeiwfbPZ
+I1ud8vYRk3DgTfUp7h6lXroHeHCMjtkEkM0N/tZ1j2A46nE2YEDli9KBxq86O2ZZHmhM7tofPNq
iCO5SD18YtEp21u607jWkuzdhvxyZ1nNtFZs0G5GvCwdlkFNPgIfk0QgJDvr3PcvVckebl2ErdtM
3c3YVGILKULu69z1me+qYgOplDL3bqi+1QLgd5UglLXcGa0du+MwuhJgRVndrrR+UFsULO1xAD6z
g9lfXKvRKHdN14PRDSdEW9TEL1OB/Vv1lv3UYKQ9Ol0D4Y1SgIXf8UlFBCqwTdK9wRLMWQygBytL
hptUmxAx9SWicEDmjPOht+TUwd0LqyqePTRUzBuEftS5BVA3iaD8nBmxmMDTjUXe3Bhx1LGC5eys
tqFp22MZr8D6IKVzVfaQTtwBO+funghNnPDuNB8mMfi6Bf7Wb7LtbGvtlZH3XHduly7GCby3h2Dv
ugmH+TZn8rHMK9f+PbOvMMNkAkHMOjZsH/sJo4Gnj+JXhK8YIKvbLDMB+c8bXeC3UTxuEke8lmrw
lr0Of8L2td+2pesbgDAWLKkQ/hepMCB1pKYf/YhRD8K6vIpsJa6mUjdWVelDJMsh+vPz5g143NMh
UScOemFQ1lIV5o8S8ltTEPlqWDGwvEmN22FGtLNw7AJ6YtKekKNvTub0JbjoPF7DqPo1hHGylkiv
F7lpqF3bMmJ3FQhJXbX6DSvhmTJ4IpVZUzubKaOH8lQ73faK3m2q4NoOaTTds5Ty7ydTQzSTxuNa
aUOyKnReEKkHkLPAQTmFmhFphC4JDNsrr4vTmsQxlb9GzKnvNd0Tawsi9KH03HmBOdJ5yD2W9PRC
LPImrS+WHl/ffdWW8Tok4EDFT+/SEoT1UFg15DeWnPCzmpLEmim1pUdR3qYzAOL2SAuXeDnr53Qc
qdugI0dSnfyOoqlb9h226njwjBUppXxj+GaxTQvVb8teGOshJRlcmCNq436sbnqzSWDCt9XvuAyT
VwzJ0RUDpftU1l221xzztFyvbWirCNDmKAwhzjasHmdV7iGETTeln+NUzmd7a6EKvAm56nbUe4TR
mVuvDI8yyPDEL6sU3jOiRsMdZ7Q8/DLWdm1vzr+m2hIrqIsc3lb+HCQTxz99IX+CxdLuRN5r66op
xZM3y3BXMf2+qtn9XXgzi4lRQpP0xplZh+UlGzslI0VY1nmUFTDgObfDu74pmlXvkH+QTE+Y5edx
gkfNsO5xCgHpp75pH9VzQxzQ6Z/INLOqYKWx7+2+WYt6eB1sQawOqCGniK7HQaXb7joGKNxeiboK
OVJYJJPrItTlhFXVhXfd6qo4diM2ik74E9pDGfW7yaDkoJB2y3dRFFsDbSzyzT55NSWPqXAdhDOZ
a8M2UN/DBGwiw4D8hiO03RQYgZrevjX7yd+OUwyIs0vSm5Y43sItBzNA0x7gItMFcOzRPuhlrFrY
kDrem9HV4k1Xe8+idA3wjsmrBzzS1NMO4c/8zgrsNY/Db1mby9+QupNlo9xV4o76So0KKZwAa4dM
Zfyuh2jnPWLg6wzs4dICpYkGFo0fp9EYpdjI2bRJla3LeOwJBfXJcXI0YkgaTTkSXb2msb9NZpwt
2LNwaFP+ewg3jK0yBI1GxzpWWW1yYKPrLqMK7wTpK9bITdBpQZcdFzmzorWKQVnkKnceG7MxD2VB
b2UXw24aa3VvzKO2yZMfkH5n+jxsn5k9BSyP3B0L737pnvBEKi9f0ji6tWXPl9y0A6szMb50re7+
Qqts0ipU5d1nnDxfmalm3sd2Qr7SUvIZYYodhF2D1BKC6qIH4rhGB0+Ve4Z9k40TAxccC+RSB6fZ
6v5rq+YbK7avQptzfNipJdZoEw1SKaarMM6S1QCm5Umy3XCtMzX9lSoUTggo0l3fTf6iw5eblekT
zwzmml39yjujZjvJV+tBYoGeyu556rwHJmQBLAGWzYb5lvj5YyeLdE8xr7tEtVJgV3UQaswhQ804
sAsxWTesVboFjeUaW+oyHNICc+Gc70GJl/hJdDe9VonWHjUyPew3FMAMc2/6jrrtNMlojGWHSAlf
W7OqSwd1i3/0VWovskJzkd6Eiv8fyJGzmvAUCMjzkLjZ7PZV/Gz4MSR579jlprXuOvEqHOfJtp3x
2eJz3SVG2RyFjMUjW/0JSOm424oOvG8jQ4/X6axCpbZl68lfKlIokBt3AIVq6eUhFjmI8aLTd3Zp
iSWLAfSuk4APPBSUnywcSUn2UFl3J+GSXnje2ioSgPAAUg6a1UIcYD2/KmWCoRLu40qPfXsnUQUg
SZLOBp4pPuBaxuucedBKaJoLW9OelkY9ypc69sVBmZz3qhgLRVqkN7PZTgsX2N6eMpKDXp1sam3M
OGoMGzCt0xFWpnYHRT99slKeOm/av/JMDIXK75gFaOat6xmsFB2H5uUBrm0LVpDMBn46HWDspLTb
5UlyTr+F25fB87qe7SsVlkfXSAx0GTXFFUXfIHWCTRha0xsoyngpKyYpjosEvBxlvtXsrGcGMP8U
p10oqv0e3Eb5S9w37sL1oFRzrpSA22h+Gk39qsWnskQ9uelHSv047pjZJTXuxlxemVYInyCynmfp
gm2pfGwu7rEeCAuZrTo2TYOphs9kAf/62JYg/DFDY4DqjZ8WQ1s9VoDOJSYSvddYG6jvPbspFnNQ
YwzvbMdn0T7LaafLJnlB4KGdzDzxbcWCYj9MpXkFVM5Zdq4nlsL3T7T2+ODO5kG0nOmaxrZGuWiw
6+ka9VNcm16AvKWka9G9A6IeeJEm67wRbS6nDD3DsqevMiEUzkR/n8TluI6RnCzc7ORRcMC3U2Ca
/jQUuqNKf+KLYAjUkgSZUOcuDFPfDR2ULJg1zPV2os+Psx69tRZCx7y8wdKVLqQ2AhC+a2cBoHHc
JnFSczwxUO3haNHKc0SzsW1zV5s4U1zNX8x1cZr3vVIeDFS48Ff9RE8/yft+Dg+ep2GMjYH610wz
7/JsXteWf9UxwHWdt5moDY6KuYfuWiCPks1tCoGx0QrQkVI9cXgawNa5MsLxrm15+4WN0MnIHHsp
83nY9f0QRJRCgVJO1GpykiLIMr/cDOPcP3iRYEc8mV+jwqw2ifbWVOnbbLGvb0M7WApgutwUvFVO
9JKN5zZ4HOR8KKe+38WAqxdJyqcSM01D4ubn1bNS6WPOmVfTuU+5XazqFqT/qBXf3Kx+j9qcSmoG
i7DIjVMq85gw0GP9Mq61IrrniGU5y/nObHS5N03MA53JYdpcQ7T3ZPw8aup32ls7S1D9WvkjC6Dm
nu2CbJuKwVt5cxEvorE/sqY75oPeIdQzdiN1sMssC+Ol2/rZdTzq2o0bc/vGMK/tVL+qqWSm65EZ
EtjYf5g7PaaOiGcGcZmNULgdc2fny7p21qCNHhw1FUuVhGCjfLnyG3aShvh/mDuP3ViWLMt+kSdc
i0kPQgcjqILqkhMDxaVrYS7M3O3ra8VDoVCVPWg0etJADlLcd5MM4WZnn7336g55meKOdWtgt2VT
rZpqGt8kbJitnwnaDYbsXEr7QDv8H1JV9lY7XJO4400UYg7JWlUC9WmZb7sO864zf/X+eOAiadGW
XgOoKb7DPlE3ZswmdLD+EM/Nvuny90LmZ+bzU7Bw9osx656F451k9BME7ltr9zeenW76+Z6rwabM
EUPCpMxPRTHiCkaaZ67RtoY50gz5WxM23wMIS6665a738j9ajNHJn2N1E49ofm4qvdvabS9oucEK
y/pzicK+6rW5GcZ+xKFKDNpytLV2I/2euzxdpDfelh3r0GB88Jf2ZmjTd7TPFtTcZ9K0CGDUV2Ob
lytaWc+2ZKTuc8c5Zr17BWyC5+vTjcoJt6jJvacglELf3umvz6biKCeyGol5qxMbQIDu9gvGloZe
q/XELm0d+Z3kc+b6NwYYLPBnSk1AujxQ8d6t5viDx/2t8P7qARg2tmpue5MZb+eIemi/mv+mfjJB
tOQRsfjWb+lZB8cN5ZGMypGRpzni9CpYtUzVlxZtZd0oZ4mDPfGYAiHbpFG/wRdWsdEGPs5F3ptW
jOkvnZUsnCuxl/LIjOYEL1vUfwwujHeL1RRbTu8xc9UL8GneaJqZWSJEjG9O53NZsRTOni5BoFXg
D0oC7Jac7paeEb2W3CAY98tn9P2/VmV1B4tUqaTiflOVHVhtxl9wgqsyJ6aZ2Xaw9VT4jjQebtzO
+R2q5BJiH3QayuHSrBrXiJpy64m23kvxldOAvFhTu7HmfkB+LN8WJ4/XflWDiTnjH7fXNnzKcuA7
C58qXUVAt+CorVTV/Z24/9kuHWeRcCQ32QaP3GKz+bH9nYVlHdoM1LogPFWQ1tuU4QqUWkVEpz4p
XiK1QGmzc+qpbQBM/FHSvdA7K/vpepy5cj5Ndt/cz+F8ISqzzbxxH/nTW5Tk0aqJxuSHps+9HXLg
CQYhduLfae1Qy66Xv0U5rGx4Gt92DOukHwisLVShWdVD3KcXWzJyd14TsZSErBWKnYrbYruI4kBd
MVzluslug9wt9ok7vuqhj9ZL2Nyy4wS+PrMm8RTFJoILNerMV1thhps4W82VLpWCpM2d4h2pC20s
zEqa8Vi0TZPcDBb4hxa6exhmC8+e+smay2c78Hh9hjsvwCAhuo+Rz+d6kONzDMBgmzWTIW1qPqST
fIHy+XCT4Ysdo9lasdutnWZuNhwwIWy79mky7rmwfxy/j5BJg+Lg46o+T7qsViYd4S01if8yc1nf
ekN249COt2lilhqF5ckLpfHBphvbQ52PjE4ZaMDGRRcXABBWliOrn3zug3VX2W+dssaNVSA6yKWu
14HBnCY9DqjIbbrLlDE4pfR/M0su/RtT4EXQIrWnXRiLZzSXPJUW/xALq1/nkerWtu+Uh3BSr0Fr
DXe2yMXWxA5W1KABQDiX81Ply/IViifCsJ8NT3GEFJdlqb5l8xdurTkOn6JJRY9dO73LzF+4f8Qg
ArggmIe5HcUto43/VFu5/cxJ4F2iFFJwAs4I2upM409PybY7cUUJs+iPbZTcR/XQ8FrzLBe29i6y
a/T2n6sq7ebwzUn6TOeOI/AMvBc34bC0z97S+tsgKC5tDJTRopB2xVTSbIwzJY86NPHJlQ1PEpqo
VrmffxJlbfY1l2RK7TVVBg5rLBwI7p7NAoRnCfPXyPoZeuvIk9tTj1UfwGqfm3KVTPT1ZS3iN5hg
a7SGW8XV4BR2UQ4GCD5ka4lyUzoT6COA8wej251x+PQuWWFtw95L//DEBmw5DR+wyQNoEbBviIdZ
FI0HLUTEMJUnp+z8ozW77hZU0rKmiOFU1e6wpmI7uavSxEUJFBOhE6Jzz5njN2fXNTn9JLRSRuXy
CN0HF0BpE7jznIKWxqDgoBR05lWFd48xYX7MpHV139i/3sj7VTaB9+x7TbUJrJHFYz+ZzVxbb3Jm
N6DHqmeaYEmvE/EUhT6yneLB2a35eniSr2CxbNAXrBdaMxCWZjLOfIAgYUdDAHLaneTBUWgGqIth
sMnj2JzmjBdRLUF/TAVMjTU2mdTdQAa7Qqb8/Lkph+WmDaxuU+lAP+joKjn4OoL8XDVcpKz8VU80
Y5plSGBy6WfUBWq5WaP7PM/FdIDXlNzNJk7P7ghdRcwVfgKt+73KJQRRsNWAEgJ6sjovF7fzOBfH
cM69T5n7ZmPohT/ngJ57SLRsskAkcCgEWbYfc0aRkh3bnq2vx3vW1f4p90WODCvildRh/SMGn2og
VTtcEPGRuDjEjS2+YFqVxzAJ3OMoB3PU7uSfqZOGnpOFRf2t+Vrd84c7f51J27yGaqS9qRoBn4WD
fYnasfrwS9e7gb3OdJqJ7s2PtffFkizEAwN+uGCTt8bexVmBYupvcrNktyif6XpOU/euiftkFXh2
jYIcIqbmJGDPbjOD4ZqgvnZ5RHyuHIZjP1XIeYuK92yhvbe+tp0HxZtydMdmPPXcbp5LbvKXRBb9
T6rcBZ4g7eMbu7bH67INP76DxSUfsc44WlobY03Zw4xo9utbWb13DHIrCL1WqzXQeITvSiTNpi3K
iroYaaHkj6CCc/BNt9irIYRN2BJWDtjiG6PK4g4cpPnxTDPyHelp81Td9NnbkvmibZJDudg8GYF+
7Olm9//yqYcLkcKtwL8YX4wah3UMeZXGf/qhFvToIHhPwV3f9n3c7EplGPGdlrrdFRtan5hWO87Z
fokyfgadhcMGEF5/1t6cPYxN6pyjIbU2dR612wJsK3hbVnaIofFe8nvizfEi/G9yjj8nP6wPzoBw
nU/TtW4AJreFQO26H2E4w6KKm3b5Kyq8oWwLWZamTfqprEgfbduLniNZFQMVM77euO4ws6/hwctC
Go0PNSC0AWH5CTJgG8vfgk+uUzTDXRHxZmKL8+PPgF3rI0vR5tPNQ/3bJipeFYVAYHPj4GHsIx70
ck5/59AvL/lYR5to8lj7CaFvYI9Ga3ARbHIcr9jVPtfclOP+XPkDCZxFn6rQ649V6GOdmMtQvpmW
wyepvrI0SoerclMdLFfqtZY99ayJLw4l+FONyx3Q99KiKlnkBlodk3SPszv2Yq9lx8kJ4Y1PiS2e
qqToXky/QC9MUTXabT3U4befaqQli7891XN1k7g8hwuw2jvXKZ0zAFd7DbFvxHqGjUegdn/aVpLe
dZFizVTCJmTtG91Pnk/Fieyh9PWyh7Fpcp6JmQn+gj1QxNvQWYoCPGgSA4wFrFPfwhwdy1XH1uSh
xZa3Az2UPQ1Dh0UgtzALQPhAoWt41F+N27sB3NLOU/w41pS2x4686iaLA3drlZJRPWq9UxOL7LMo
WULaWfWWto21angSWGtKwYJ8I51GfkRp2L5pXpNtFMycDuSLKVbDArQobDWr3GrKvcyGT10C5Rv8
/iOPo3lPdnp4KKUeAGgn7sGlufKu8kPvNSrH4eDnS80WzkOamjtu+kOwMN/0zs5ugfBFqsLpEVR6
XZsOtxpkJn4ULrOyXT7cYLkya7XYscWJGZ3jaBsVsA6awilx47MvNjAedklssS/WyXg7mDJkYcJu
KBVUMDvaG1eSxc0PxHiFFA1jasL4s8orMi0G1MneEzNCl52Wt2kUwIUePS/du57PhzJvgk04wCrK
Y74JnM/Ve+b1/X07x9/haPdnV6c8FIYrah4Y5gvPfLXNQjTP8dmmBOrJXzqkgr71jmKC7eBnUXla
0MjOjcvWfGyUBdOj/63rsKaIaqzPWheS621BJ6fW45PGn8lePdCvwSwKFpw2+w0qwgkklwg1XtMO
t8Ytl40jgJ7SZ1TuwooaPpdmqvvA79/5+EdHCGHzhomtPsz1YL+XsVA3S6ZZJ0d4l6Bb2C9Fb+Hk
LLsL17EOTjb89VRk1r0OBpi4URxtcKg5DH5VyZoRM2wuxnxFoSVzdTrw6xdYOuGafEypNhiCQo+v
Rd9so6xtt2PcM691XXKH6b/YjRG3aYvt9lqE1U8Wd/FeJYhWWWYD2IRqdOAwHk4hx1DLpk27J9Vq
aLSwyC+5u0A6bWex9yzxR4jR3c8ZMKo5m9xPIXv+oxyXcxmp4JgR094DdM+OJbS8fdeq9FLO6AIr
pQPrLpdKr33lqe8RMmXL7+Y/JTBY6RtWBn9Nlnf7SBjW+L36BvqGiZhp/wHCyNKxWY6dc5BGxXoJ
2EhJz/FvfMw+UNaHqf8sWzHzFk7METCCv8vJaU4At8IHejox5pfWHxju1XmUrCVd3623UiA4WZEa
Ie14eo/qt9yZwpo2ad0069GM5o+XZtEmqyNv7fnL8ASavH+Wuu53uvf8I5WcoMo4G95z3exwvIG9
bxXSSbb2c1wWlj1dENKRwQfPXwGpk/didspt7oZuumKhzd/dtv16rDMeh44Lh5o9JPu6ra9ytesy
iRO4PrII3+h4yWAlDc0N6HJeLW2rZ1UtcmupJX/ODaaxKHWn7xiNCtHN9Ddy6YJttAj+Y5qzgeAO
0a6C2X/lHx1uAs5cwK/ud4aLktdzVPtQ5NWnoRfvRfvluOPBIM79pLJTg/2Twgkv2YaG2MPilOOn
g6/iw/KHOOSbM4hNrezXid9qz6vrXwQI16ckjGW26vop38rWyI2YAQfPltwu4GxOjqJqzB3d5Ymg
5EKHnO9toqVqHnunwwpVdnjiXRkX92kSBwfq0Lh79850g3Fhvpgr5LiYl3GjXJncDiyl3hiVmTAz
qDDf1gwWfC065qCuiJC2J3c8F45a7pmgXyKvXvaUqUInd9JJnlNHv3SGudaVRq6VF3+qPHBPPX3Y
V2DyamHxWLKKxBVJ2vBCh85HULTfsUgLpIAcfZWyBmSLsNO/tmtY/ZTwVnmoNuOGWRX4cMaMQVuf
/eVGwtvXbVAc/S7piLaxMhQrN009iLuDO/fUwPNfQ0G1DkuQlofYCyOQpM2HpRc8oIaOukOY5BBZ
8wVfVEzSMeoA6PVN17B/DYDOhPmDI1o2XFHePy6DmZ/ziJK6jm0dkTs25lld6n1ZWB/VHBdrnFjB
IehYnZTX7sg9rYnpqYqBIrMU9TZeysOB0lEl7/AvvywWoPPe76pjQ2/mWoGfhFEfvAdYV055rbw/
QYwdpchUtktm8RpW81dOed+mrGt/iyGCMGDLR6oXnri0ZXywgzsNaToLc8B6YZ3fybhvLkEfclDC
RMK84pjcIjeYGTrqcb2n7C5WYWXdm6oDie57Xx0P5DWn+28BPnIM9ql8tL1hvHMhqd6FpBPNFKZb
AVxrG6dZcmtXyxdo7WbjdAqxdyhizq6p4bRFt6vqiBEHMGX8nUia2ICY46bKDPDKxbOH3ZxLevnQ
KbZjgAl0SHDjkbT6o4YWRp87Ubpji8jaYPoNn2Dc9/egM7MHiQPivchb8+subfPs2hgxonFyLhg7
Sh5EU4PebkVgHFXxFlgDsU98f+AuMTluMN3j0rTcg5is7sZKmADhdbvV41jNeInQbCVrPxHJr8Ql
H4tdp9t2mLAODitYfNo5ZdmgmLAHV84aHyzHh279/UI2lRWX1T1kSHPHOXHzwwILkuWOM5zpBedK
CZBADLo+VZV2oRhOgrV7muqnCePdHrMXJ5auBAzqRT1Lu6023OqXQyeKdO2gtZ+z3E7X2CZQfBQD
Tsg+ZfVPSa2wkCXSpEyQaL2veBQIbZFjISOWxkru9cxFXKdFsk8w2/1IdqyM4wajk6vK7aDy5lWG
fov/sEcLWU8w5zZBKN09KQI7PmVxyfquYra4LZcBAASByxy3TRg85tHIWUnHw8g08Tsg499NfpED
Zw1V/Bs1MRa1Cd+OYCO6F7UJ7wAnIv3kefOkr+x68nKokmOxfCU4U29aizhhVyIfqoA4jihU8aIw
TiFIKX0a+w4jhEjacAdUUa8c4ED8IjiArSXpbwecq0jxBXaDtIoukV1jKbGUuypm3HzcVOx958o/
iI8w3FoguSbFQm4y9UOnSP2V2PN4xwwuXmp0rX0iTXvTmnLmPMsZSjo+oH0eLgcmInfteHV/k0xN
vpkYjF5NbsA3DGrkHAKAmmQhxPi2HG5UrwkDRAVejtkN1D4G+XrXiCb5VApVrw8HsY3quT9kJbeZ
VrUz8Ao2HDdGK/dAZENxeQ25zySMaNmCh3IuU1MgD8fyvQ98s515Fq7CIp/PUU5QkRtRCJOT6wPA
BLabngO1FHzb+Hd0rTlf+0Pb/kGuri/zgO2jzcFJSuqPtpHHrtc4cMLGZtLnecJMSakomZmameQK
AWMHVoWXyMmeMluKvd0U7ONq5x0jzVSsSw7D2OvFAcdsu2+0cI5jF+Hg8lOvWLVp6D95QObOC445
Pvt9uZZ8j9B2gAlqmH4krEKUfAuksKZC+I0veXEnfMynDMn165jQOLBydbig38RDtk0mT99DrE8/
Uv73dRErpuKCw7PtBDUeSz7dOHVcbAcqgrddkgK/1cz5VYCqkdLMRqMVz1z0+qcAa/uG/kz2iGku
vwaQGcwDhT6kGLfXjrVMJ+XAu5O5Lo9NEg+73CTzbxQIvgsJJ+ie46dbgwgtWa5qaBrWoMikDIVJ
t8RxeC4PeYVUky5vYAyjNfrwt7Gnaas8nJW2ly7Zmt526+CH8gN0PWtLDEZbjDsgETClaDIi8DfQ
SYl4RHL+0YGBMVqy/pwilW0KnWd7yTfwzi4MaaPJHv+wMq62bUki1DCsHu0lDm+qLi5wEojmoyyr
d+XYCJ0ZzxA/ItQh2uXdslpDNMYP8IYP1rrDz3spSTAQoa/4Ki9BFJS4R4DVhOnE18EHPfhPIPT/
Cp723Nb86995aP8dh/a/9n/bu8/67/Dvf+j/S2gaAbj/IjP9b9C082c7/E9aGn/8P2lpNngzzwtC
m2xaGPr/jZZm2/+y48Dxfdt3uflduS//SUtz3X8FaB0xVsXEcR1gav9FS3O8fyX4vOzEg6AZOFEQ
/7/S0shN/nsgtWsxeaLSJEff3Kf+Zvg/YaOc0L4GOP893nf9q/8tkEq2vtH9ZFXHbm6GVYfAD5U0
9uMDU6HBMJ+5F4xjAWEHO7l1ioL+0rxxfyBC5ymbAZMTOHQiWsGla6ty5XEyyI3pvWUXRe3V4t1Q
i2TPgc/sKKq/cGKXB4zs7MYGBJW3USTx1vYSdW/GsXvA2aRfPGnmj1qH/XXp2b5KJ8ueAG6OfzGW
Ma10UYcNIPaAIFpj8hST4bsMdq3/jLGZ7xef20/MOf8utZqOTPhYeOeFSyAWq7z85SyVlzy0vDV+
eu8pCCYuHXXlbOAgoHi3qIprHLU2jqphwLrIbN7cmLpwl32RoQvX2ml4aKm52gLOFGug5H25qcuo
ehvx46zsoShCupfrZDc7GgErMtEXBv5pm1iCnOg05fJYWE5Od+1S33OfJq+ItvEzm5r1oZjz09KM
y8lPeJCQaQh8hBE3PEhrkA8h/fswGnqf7WxRnIgY4jmpZi9l397rTz81dUa3L3HMpozmuyAMyFdW
phB3hLzFuqxVCKi9cbfJKMXtIH08xnnk3YdSkIFxw2X+1ogT71Puz3/UWJgHBp1yy/gYXIYawxlv
HwUZ2K+fuGSylpJuEB+SRYn70nSUnSSjYokto/Q4WfaypVy6xHnRcLvrnLimNyUI2A26/6gfI5Kx
wEpUeTUKtTMOv661dNmqHwbnOTJ1/GI7uZYrtxrAxfIOpk/EQcReuGV4UKVL/A431tGOaISmRy3x
n72pCdv1wiX+ofOt6Tbv/mHsYtvZxfjkn0rmCPSYOD/wKxSnnoTvecKtXW0MlaX+eupyfUf4yyb/
gt9mvXRcHVaWpcVvjF9zF7eOvfdVZxq8VDHTZ5wBRo1H/djHYb+hfATQe4O7EI/CQBVIV4kX0y6S
FMm83HrAUw6h4MjOsTk8tJObfxSOYbFIQf29q6/Bi0AN5WGuJly1i47NCsg6YYFwjr80hg8c+lmD
YTAou9sUj9CvAlSPXYnextXMwVHviJxFDwvj9nEZmwwTVso6IXcoChJV+FMPfvY49U1+32V1vm+D
Jtmncc3xG+F+K3BprA1fiFXfV/JRJfzgtcVp3jJMM+kmFnluDvp+FyWDg6liGVkY8fv9xPjzjizT
NHtPcl/s+N0I1/CImWoVNZKeR2sBrLoNDHdLUpiNXE11hdOEi/0H4376x55wiHQsXk6+dNqXnIUs
8wBc6SIeLT6y9fA2uo3/kgxLelfkZvpUgYfbWbGE2IW8MjeK/MBTwOfxQZIo+vRUVFv4PfOGtYbq
tjzRvJvWY/ySiW0/pZ3y+dEIBPtL7clTV02GHyoe5cUauxai1QR+K04x6ii7Vskqa1TCYUwAiPBR
1bkPGiD0iY9CvCb3K+7CxZsfXVtm8WooE+/dIVZar4e4cfl/UPWwRV+bjvyNfKWSxHoPF2t+EZY1
7emqn5+nLuLN6xBRSlVxG2M8m7dCVnKPDBpjNbenOzVY9laWpffHZpb+k/qls8/7mT2Q6vsAm0Jk
djP75Q2/+oCbgzqQoNPIlUVW3UQFsgWBLP0nkZCVHdM5u2mROASUsfRp6VtGCauY1GU04qqajZqn
XOTYT2a27WfKIr1hE89CrnnvWb610RwdIQ3EySq2o/mhUE53JujCT5Pii/rLtbkAPxfPIwGpAZKe
CEt6jebZ2acAoh5JJ5AVtU3cX+KGPbPMUV5USoK6cKzhsUwidRwBQxwYC5of3o38fq5VcKtCk+xC
S6m3qdLxitRItzx6Tko5MouXoVub2W1pBY7ZH6pNMghW+TxDe1LM+HiqtMMSEnP5/Awcl4y/Uwq1
0biN7vPej6MVhkwXCQPb0V8rb8O96NKl25u87LLdXBX9I5fQ/ihnP3iaYS8clG/F5555/MGWvvvm
S7QsbuU1oi7WhTMBSD7gFuzRdLRsBLLFu7dnm3lDM/SdEx4EjyMxHsxHwMN4awmH6/LC5eMjz7F/
gpRbDrK4+ggYxoLf0Crm3YKvaucUdfJMmOmaNihIt/HvTnZo99kmmXjMdKovvrsu08cx9RU736J+
z5YqeeEyP9ykU2HP2yJrzHMGCvkhQ5s/qmExX8B8rc1EYJ5oRZMf0sYOrqb7lE00R54+OW0S7H3Y
jzyA84Qva4r1J52vqZM4fyPVk2yV7OWTDqLkK3NdHiZ8nLKXmhUhtbYWUVceZul5XOjJtGVt/ip/
IAliI7vfpn2UbCY8gyjWQr23s2ftC+SkdyseFyxU9rXEMDfWySoKf995hW5WfWBPLIzztL6LRaPv
k+IKzuk0qjGs4JpRQdnn3mm8o8oABpbkzbfuoLwd0WznzrN1cbKYHN+dKrgaHU0arhOJVz20l5Zq
GS/RI0EqMzOaArtEZMo5xMryiRqE7Bjr3j16Vl896W72bhnn/RsvdqJ1UC+SSA0Hzx4j7eiuaBw2
2yhtHLFuPWGdG3zBfwbVLxdPR/AnFyq+Wx4yTXlyGu0JhrUuuQSjVzz6RJCfeTbL/Sja0SUqTAzA
yZe+2wgnATqSIYRGm6Bt7ZPo6+Q2sCPvZhCJdY6WerwIy1+23IeaZiPGMbkVPjJalFueWkVBK+5d
tvA3AXP8d+/a5pDHiJ3KwQyIaE+ILJnCN4D06nvpQu+WHbJ/NtxyP7wB6NWqVo5nuAOJ+eCEy3As
3PpvvbCVqVhqsUQqs03MP3JJKKxk30tm98m24uTSOHWxs66lRSXz6rG1eNSTho5uliEmDd4HXrTO
c+iffhp3ZxLlzqHT7PJXZRin0bob+rcSc+aOtj37xBfX7Ju0yLmhLdnNWCTOL7kBksJBm0RUYKEs
rWdk3LMKI2TrMND2ezP7xXvrt/GuQKzctumS3lZVJA5R5S+YnwbvdoYEdxwzsLkMqWj29Itf0e1M
w5LEtahuqiCw+L5d+/w9rjE3k987r0uSxGevd+YL46x3LLvBfwv6zL2fW7d77EUQHJLWMcM+6Gzr
LTH+yJXDQvwI9ZjsM54d1510eqmTqtzZhWZhx2daPgXoG5vWz6B7dIOXks+mZ2FN5rzaCKzCcjOH
6nPUuCbgT971XDH2PMHE0SxXSwYNxv5O1JaDd7wWb7Nj61eUlJi2kyR91kLn56aLx48qMnKrqUE7
CjhGcld24V8Ro7TP/oDLUW/NFbDRCpudOPHdgPqUKLqg/AZ7xQf1BuDXiICINflOF3BSBY03d3HA
14HGNcUjfghw4KbT9FKYBCPmkNX6GeseshZB8O+gdNNPCliwb5WmBIWRuuaRNFi91fUc32G7Tn5p
yoTxXpqBnPNS1UA/gnCMV66Hskt2gNN+1WZ1eDMKdtYrlBu0sLDRyy7AMfrqqqh9tSmz4fnnlvma
kS7pmXiK7ru3QnFbyQWfVo98y8pUuMvBHbPwwTQS12IcI2DNakahJOLfEF0aKTVprObQ5At9DaJe
vC3hNIlgS9R9aor4zkkLfUoJAWLSiVJrn7nCESv6MrudiNTEWsbDRc92XJ1o84tPXX/9jTCwR2va
k9wNqLMUmSzrH/zrGIhXOfwpqsl/ygh/sZnTbIxKL2ut7YCw/Ej5W35X+gavlUB7ZJebvi5Leu0W
1E30zL0KXaIyeK0z1ygqzQPydBOeQzpVXD5anLv7OazQ9AtET/LIXIm3Lg4A1HVvsH98moAQkZQk
XEEpIsWxpj53QW3tLafJbvJkbIhaCoP3Y/LMs5PQnjxEnX4IlshbJbnbPva19u+cJCaXiyW13nii
h96qpOk2ahokAWECBhbK5KnNKfBeAQ+1DmxO2ufKWDj5GNPWLCDSc2KxR3SV5f5GxDP3OCrln7wL
1KkdzbDpSuH+dMnI99Bv0OhTEg5cCPvFbIlT1eeonPXelun0hro/c1T36Y3u3OihhzDw1LMXOfvB
yP5He8G8Kf3Cf+C5mP64beG9usYp6DJY3MVhCpmznWTVy5xUaQfPEHmLRjYhpCw8ltuhD6xbZ1hA
D2Wlq05x4Xq3U0F2169GUn1Fjc14MEm6IwXGCOrZTrEOrdH74zgSJ4Af1D2aGRTbISV3hAe0fO9b
p31NBj7ZSQHJcOX4BNPbEGPSmksd9mVlx+sEh//ftAznfdzZ5TpvswZUs2NOvYps3uW527aFq+sV
iYvq2cTVRLy85oA3sUp+O8TpcTWbnpbwNPbfXI3Zn36CfsGEEzTPvUr0cUpE8iLIHDKVFmTHJEYE
Vt6C0ojBVpmg1TKYft1Q17QROKHzsAx29C0lK6amdKpyFXDTvXNDPjHX9VP9UA3RsUwt1oWSl2wV
8Eniwj3X4yvB9fgLBazoTxSzuPmaxRkjMLb2TzYQ1SlF23iIMz7keLywq4tsiTclPwVK+MwjfTBi
OuNVLm8Lcpf7wpoxQGejSW9dEoRHRsfgHEwRF2nOctBQmG8NJpX3clLFp4OncyfLILzYV6OyrpPe
3QRpGhy9Ia4eCNMC8RRW80MSxNt1LtcMbDOKfS2rXc8QvS77EWdw1uBKanJXvCQtqZ7Q+NHtZLX2
XTeTjx60ie5drG4jkcfEv1+8KV0vPQkWQwzzxcRND5igCLczOcinsLDscyKy+W3020KurXxObjUO
gRs3qg+dr5ic4UVXVkETDSUlVXEM2s5ZBf2cgEwayo+FooSaOipc0z1D0zOFfsPRTuvyKdYk+mVA
frMPHLUzdlu+elZnfvHiD/sxjcgvayzd4TX4q1mYfWg/IMfJmoMisKGrTyEn/Ca+euq5D1Rn6r2L
+1pnGtO5SYITb4uhryeJPmeGAMXovfwHeefVGzm2Ztm/0ujn4QW9AboH6KAJ7+SlF0ImRe89f/2s
qHu7OxWZncKdpwEGSFQpqzJFkXF4zPftvbZFOhtouq3Mj7JUR5AsVmQpD9SYEA1FgbBi43w3TMJ8
a+aVugKagOOuvwQTM/9dFvXOw7tC+0isjXLdW/PkorSa3WlWejuQ5OhAJhFLoYhY582M62dDqzTd
VWu5ew5FicmhEsQnqg0cV/P2MvZpqjlTZeRPXePf4ifsXaOSpn0WFZz6WPPwhs95sWp0ASm8kBvU
UPQWiQQWeGF+M4zkvhET6usK0kOv1TvhLHWJsC+KpnzsFan5EQu5+kGSBj901TcYRQvR90TWKuyt
Qm4DjMCzX87wucuJLjhJ2qOExHkumDLYFVzuW81QYWb6lLMWWOmKlD5hrxk5G/Ygt3yWSZmKiFzo
L/Us+UTBj+SMh5yWsr7OlgVCNS8YheLQAsVZxqjL9pTi00NvVR3ij0G8+P/FYvbmClczpNZBuZiN
q/KELEGtqLWYzYqdibThPM6GS0/D7LZVkuA5TAoKPFXbO7xUJD73hvVh6JIe23JYhjtdDnv0YWUY
vVGVU0a77rHc4mLk+GX4vXFUwDUs2eOVe/oqlYt1+jEQURBodZkjPG/7rVLAfl3ERTMG3kgJSmI5
meSNNKlsmZKiHws2yEV1o9CQXiJeCdgFsenTbJIcyCwZBTPzKvrWCAtUGVgDpxzmQlllOXTawYhX
TSzWb3ALRtouBhNzzAEdDk8AGUFqpfY8ZqqJUx8xgr+ICtU8cXK1tlYd5u8iErvSw4lVH5RW0Hft
ICoiWy9lIKQt7hw2Talq94KCi8Qsoy71MO/p2WYeM+mzjJL0UZ3boFpGQYIBsI785seFo0NxIS2r
PZIy84RUN5KcMWyz+QPByXTqY0PH6yPXEowxH637oo8IHF8ohs5YiiMtuOkMiRqOPGsRcdxxmVMb
LNQHNS2HdV4a6GbGphtdXW/bx8CPISwZgrHVpCTblJUSYvwOTXTyiMgOZRUSkQc+o8cYGmm9l7N+
yDgbxewxghI1LWSxzCo7uEi288rXJPA0uX6vqEwRJ1/r5yVZ9dqOigPIvFYxByebk+Gc9PJoAzJp
PpCKDNtGQaQAIa7GRGC0MDZ0vR/uR60TbI6R6v0g6MKHGfX+Ui/Leq9ngJbQRFTtHeYJA3dAVqCY
8IdndKOBxakOxAuZF/O5lNT+rAk9jr+JMyP7dzNfZ5AeRlvN1f6mCoroRybTdUlmI5EXsj5LngXj
zKkTgFTrSNL0VzNk5+MWRoS+PcuLwKPgUTPVQK0Ky6b16jEihzPNBeGzYoLDQVNZ+UYbjcQDw6N+
ZIkqrloi8iB4kGa2kKNw3hZiIRySEcrUELaFh4tZTCFJa/OLOYa8dwbFPpMVjE1ongS8TVYXQUsy
Z5ykgn87Cmnx3Kly9IMSpfGkw1RctWlef8ydoO7FJJ5e5mCmkauX/tIQhydNmmVsmLFS7XJUmy+Q
7acbWgLS5BqwtTZpLaSPzTx1S9+EyVhmdNCjWKFxztEmaDCwVMi28rQqoLyp9buqJyy5I6btY9tY
qUPLD9ISumfVU1JkXSiPzQdTLlLoo4a6HwRIS72YCFsimldJAxdO7qiPILrN/XAl0ZloQ/9JbqPo
Iy5M1cMd3N/6uiAv0cXhny96kSJXaaS4JRq95XSUmo+XJhwMKDELJfBZFf22sS/MpwIQwCccyPF+
ot+80UdabtRP83YZWAXDV2NR28hgNsBCsoC8gua7iJYyVP+W4UNJwj2b7qmTau8RL2YPSmQgNQha
/VqWJH8bK4aFQ22cq6WEbWayM+7DTbFmFnaQDR1ELGYCWxBRfSwMIkdKN5tacysEKfNLZKHKr3o1
eG66InuujWC+lSnD3FiMNooTebCPQqvYoJxRAPcJwrLk5IOKV+JMwMmJwwxRlxbqhzHE4KEb3V1n
iDEic0HfNBfv0ITkmXJh3lUbcpuyO21m9sMxCKiwLPJlpPYTttlGPzbV2J4nBQqHLGLiM/oKz2id
y17LLOOmvjKcdXYLNLlnYTUEquJltcTZx++7TZbkxQGjXPwYiwhEbKMT8nUSY05hkxo+5AFFsCwH
U+FhYq49vStG4oKnQn3t4qhateM0AUNqy2crVExHC5vaFZOLYpXEgTBHHh2TqxmgipHmvmdj7lu3
0RClBzH1B2eAxLBoZVU/oJKvV0GDaoIFQd2NEQ7bRJzEh1QTI6pJQVYv/Joor5rWyTYdsww8Fa7k
IUwCzsLKCNISE5ATKIL5lk6cRm2g8U21LII6XnYB/ajCEM09Rj3CNuW8DTrHZI57xdHUYx1Ga/qU
Sr15l9e4+jZ5QdLTOkDWhb0jRdlka6KpPwAkGHZZ0vdrKRz6HUDMVLBVDADqU5MPkCyqfrRyDybv
kK8pK/X3M5qKfezrkD/EQIgwASTILtG60efqfRnjM7t7vV/UvKOvEVauByqVkBWiyd/FfVI/Ym/S
9jVEGSrRAFZdgAEIuI15NunNKGYj2ZhCDNNryaEOLyem1kJJFaUruanYMrPsCKgtgmm6xWvg67Yq
tT6YtwYieORb0gFfp/CSqwpEoqqdKTTqlTpY9NeUYsWs3HXM73P9WI+ZNixMSeZPNP0kqUtxpPjh
ClqZ3BVq7UsALFBBtv4EYIPc3gTRFSIlbYX2YcIbhrpvsjHXxswkVoEUdtQROy9CSl9nzIFF6k1F
rfQr5jJ/WaSJFWz5s+XwOqlS5r9o/tT2MEemKFrE4MQ44TKyrKa3SfgSmbZTvQYskV1ma3XQstdo
mJX6EAoXv0VozXJ604YtfY45142GpRKCE0rhGE9eTcAJznPK0a6GvSwDuTIr1rrItKjAjiPQwR/K
ZhjXLZlVCpJl5hdDgiLkmYHQ3GQm21SXb11Uy1I1EEbWJmbIZTHLsdeJ9JHsIBekpSjykswCeD1d
z6ZwFeNUHL0hwgZQhb2SrqgXZjfY1TGwpqFwH0WycJRgkw42W+7iMTfMeN4OWVve1GUaf8x1VyzB
TNanKg5KWplBtowjBZCZYnD+httijFtNkHH+5UU8f2axAIIv8Y2WSjGSq+dGAWa4KKOCfZmoNxyU
UmgW91qQZ4ZbjzMInJwXl2lovjcgr+aLKi5RpjZlF6+MocY57XewOlJ57O8iJYc+Idb6WsznWPOa
AKWPAgfyfRJBBIVh2y7Nou32M6glAGJx9zi3YNBieRahHjUga8B6Vo9ZG81r3tscdX2Ar782U8zT
GlA8q6Iok2q6elemufrZiVn23CIwDrDpaSG9LUpSdpdYDRo6BL4kAFSpFwJBJwqOfeqPllkyXWiW
lW6rSWpuI0mOXQsFGy5TbaCHpLW3mQHzVPI7Fc8++uTbeuqimzaGR0DZt7iRw1Ha8lr1bmmGqPf1
KrMVv+3vUqPsbyeomrtGkYkuA5q0peEg42+eU5T4pYJzvtQ+tUjTDlaQ4w+jxEf/LQpoVcSzWT1M
ep94Cmq/TS8qWDLHifpOizbXjpJ8eGijjBzgqCdaLp5IRKavrb/GtB5UEJSXtEChrU6R0lS6y5si
PLaJn3OUrjrApYQg9B5iwsHrAQRQ9xjUh6Ctu8RpJj0+ki4Z7k0MTsFCHAKFBqJeHTD4cILA9SK4
uZFalCeqMCCEQtEuCmRzPFZR3O2mLvdtI+8718waugdmIoluD1rRRooQOiPl6eckqawMFWbav8T+
lJhAjhpzI/Ht8EhkHSHooyZN+rFrfcy+qVBJH3UuFY6khPOdEVxANf/fC2g04OH/s4Bm//r+WvzL
7X/cfFHRXP7OP1Q0yF50UVGAByqSohqXbNThR9P++79K/B9N4chhGKIoWZrC3/lvFY2MUoaWoahQ
/kPA/l8qGgQ2kqibqigpiq7DhZD/GRXNX3KZX7QuKHautC6It0wOL1W/NSBh+taB7Kl7+jZDgKFy
4FDiUuN67HoP1WO+u3Rxf3pGp79f4F/yLjsVEa3Gf/9X5fL9f3fdKzC7SHx0K6Ma3vaTN3ebVLoV
h+KQB/dSiE6tku0jlLJXPy0dPdCdxhhXRrGh2dupN1W7Yq6xxdTEFPpDFGPAOLlr4SUo9OOAoX1A
qmNYGOyT5y6x2SdtOxib0/j2559d/is0/Xc//BX53bC6PouDsN8m0XoUf8QaruMX9noq5Ow4Rzft
VeV7Ln2iN+nfJX0VBs48kJUwLazxYE2ngeXHSA/Cc/TG7y6Fi2Je4UuW5B0uwE2V3VInATGCvtzD
Rtj7i4G2RkPraVO8VJ+ggZxLoW5NnWWV7/MXnFx0pj0CU7x6Oa18F5Oy07idOzqzA29sRyFnEbiB
azp4X+3YSdz8KCzeaO4uGhfYbLiLd/Jkt2TQ+I+apWJSBuZ0Jw+HkTW0WvvSs44RKb3Pxw02MEO5
T5AwDZAc0kdrpA7eMC1drLOak2LM7o9iybrt9YozpZuXhjrsJqkW2kVksUBOoECjWMEQpi3CcU5D
u+X7h3ayHIzGFCoq5ZxMR1B0mNgMfZXWd1ywv7AYJUdqgAP6Xlxv1Go3ZAe1fajyDS1hRUMbu0Jz
KqmrsT9V3dEMmACXYr9W+g8dNwLY065fZQXSQy9ht6RNN2ikqRbbEBqzlai6ZGE63X2jLLXkJpz3
2j4FnkMpBEKwg9pnIHVoUboX2ssDB0e94aA/OWp9xFTGL2kD3k6qQIZQUIqeB/2iE130r+o7EfTM
6hygUGPq8L/oKCMadvhuDBjpZjRs/DcUEWz9ne6j+aaG6XO+bHiwjY5xcjXcRk+j3HqVJT0OOitI
cIBgPjV3dIXgkwPvHxApq6Gd8LELe+gJUrHN2J1P0SseKimwa+AMDs8pdEeDnesi1tnAkIi3Uowt
XVDIN/wDcjOGQby262h66KZLstJBp2lkPTS9V3nArd1mrbg0+e6tlbzRPMvTPNG1HLCRorpM3vLo
8OdXTGJS/HV6UOk38d9/gvePlErD1rS6rXCbniDPbIBZHpWDtlc2+YGwyU2+l07ZN9E3v02cNbja
VVQAZwEFHzBXy3fdQ3WoT+Nt8RLeBkvNjQ/1IXuebnO33puH4v/2ilcJWhhxgdOEZreVjuLG3+gP
87pahsdkr+/Mo7bh5LbTV/KjeVDuvnmi4m9TCy53eXnWPz3TPh06aZS0bqscq8rGdIaEAqq09Ggd
os24Rpd7N9Jwp4P9MG2kdbXS3dlLVrwCG0yTG/6bVzvKutnkO+td8fpdfWqPYHO2+Ql6ELC+tFmF
/r61qHQshMi5aIMdOtfq4MmJHchukFARtiOcN2z1sCVmLgJ7GiLUPeQ9sqLuTcrt4RyNDnUHq8Og
AjvEjl1kvgu6d71o7w6FdzYaxOcoddYanI6ncicvA5F3btf2Z7HmvO+V7VLTse9ugoM1YNPapXTM
4L7CM/6cqJRy2w8ICafPEWEetQJqrJ+I5KhLZcvsLFIRWlwkHq/VTXWwtnfNErkzp2xNohhtJ/t2
xammhzr6VOObOk0gn7yLsArfApdcc4EjhSuKey4dCNOh0qqSEcDRjakEMGq76gLPlJdVtumqHxaz
b1F+Wk9J856Wzy19tPwzoC5qrMx4Nb7L+2ErPCdEHsSOpDrQ1PVNGaw6HPQ/xLd4r6wRKWGQTp36
PXibnweDQDEHblD2Np7EM7o6Jq3tmLz0HeUWp1ZsQV/xxYVdQys6XQHe44uydRkQDV3DxfweHSaX
48uqelCqs6Ve1hGkoRwpV812AuO6GB5p+tyIZ3hGd8oTtIBF5IW8ksTorjq75iVqnQ9K9w7RJU5w
tE48fWlgevSs1gZz2DNWZKdk7o0W7RpetJcs8xUncHdeqPbsyeeBcpcN5mxRucmhqGzRLne9hz31
KH6Gpy0k4gVgDIcPajFw+dhGefVUudaxw53E4FtITqwsMCftWfTWhovtdWFuuMVyjXDNBoyqRA4r
N1a2x+koHYKXJlm21jlQmJMfGt6DAArGhc9P5x6iWf4m/rC21U35XD8zCCp+JfCTYB47dbOCBK5S
sLOhaWcLTqKfIrUON7qHNiEIntmvzXzZ3mkYfcOjVE2L4l4ziKvD67nUL76dhXQjTrcmFe+zeDKp
AGCWMj3lBg7nuX6ND9q5epLO09HcCS4ztKvsZLeyEWM6kPCceXGn28GquBGekLftLg9TsOm8b17a
tcWfjj0CMhysjF6yRyeyeJZs3evusFUtQxctlfc82u+jC2prl3xQ9oie29folB78W9JYapvWvoZA
5JRsKhzSfDd4mpt5w5rlhLA3F+oreG7CfuMcGoJDqRouofQmtQswwi64WlXf9pgoywmEPIkLla3O
bC8W+nTDuBtZgyM3V9nNLQgG8HKPJgbFgY8YduKTaCFI3JowvNkpwnGZIassdK+5Lfe6D0RsSR0O
5M6y2PEmUj3fUekpQ87fO80VDsE5Eh6KF8Nrdz3Fzs7OMmf4HHDNWeuJgS/vhX7ZKJ44EtjgjZYn
m67W2MmL6gYrVEtezG5JX0uP0qOyUt12jR/BXKbNGpnggdLyoTrom+xB2M6n4dy/yxcs1KoJ7RqK
jYaUm06YJ9OD7BfxO3DE7IxxhJKdQJoKNgnTCdJ1BCa748BJtMjOTLYdjajOacazpqzqZju3J6IC
KThWMr58KlGpI88nfzqMqJeWIzjUcVM+5rfJNti2uybZFOWDLD2XxpuVvOjCo/EUzMkz3eUVHUk/
EkNMW4vmLpg+YcXlsRvfp2cyzO6aPH2j0+GCkisQjSAi5udYxXswq2xQoQTopkv3gqLHkC7CD+Gp
v+tP1iN0o8wuqupSHt8ZSBBL2REovHEzfPDJovqR/TCfjRv5JJ6mYzaPi479Xrrw39vX4Lm96c/B
UzWc0qFdUpxz5bFCkQQznT2h7EI5X2Fd96OXIF1qOY0stvklYl+sQvdqvQ6TdZpjxywW9U1Otk57
a/5oP1Tgrj2pe0hGd92hParP+i2bnG56UgUC65HsNiQzXpRcMKIRvy+m1yg69v0y6NfY7dPAU2+K
j9jf9siSaevcmg9i/5Y0H5O0Fp5w/zypZ/ECeSLBpmjYvW10Du1vcueA2C94PrziRUYsgl32D3Pn
+aiiYVuimBjZfZa+Y/TjrmQrHOjB3iLy0gJ/4ag4nAYgCXalrMP7Em5WgdinfVQdY68NzgwtgGmb
SVazq2ipWzeZ5OX+VmlPleSVyrFDaSK69ZbdM11MfaeukmN1i7WWyt+DBiegdlJ0y52dQ7KdHFoR
bclWz53IxowpEToBYdD9VgRejqhIdQGuoy6alxTPn1nduDV/pzrW2X8PPi6C7JpvWxKKmj3r9KDC
ziMqRZigznraxB7XYZc5EDaiUAZdKEwQygIFHIcM9F3SzWydtXZrQPYYLp9p/Al4PDnJO2rrjL1y
FdavCrAnkLfqG/JiaKq6tqaWwdlOqu8jIpNwg+HpB0FvA5XKSizDmIYcTdoq8XZM36QwXugyy7MO
3EO3w+Qho5iujx+Rf8eyabCBAZt0nB6YG8+YNBreemGrdAetOyRn1Y1uklftWD4pxUv6dBFOPUa3
xVG5B4KwkNoHWoDFunHGG+nlxJzktnZ5Hzkww8uKk1aY2iHBEcWKQCQaMVoAx2kxNY5qrcyLsU4B
ykYmh/QIgn8bSNICcJgtrnFrz8vZTU7wxdJpNb0FxVm+1ch1h+MdcjwZ8rvuNuS7gR55lPbiXXVC
O1POUHWg1tLytDlcjufhXQGwli4YdFXk9ukarUFtk07F0eC9cC+9RVt9NO5Mrzmlmk0uqg80xJ4w
aN62LyY9W9Gji2SVW0O9q0twOTZKMLqRtGebFeQvp3pTs0V6TzCkue1u83P6Qyjscc8IpxMLSZsv
irfoM96NtLsXOb3he+B/j/6hyBegvUbNBlROw3X+qB4t9mSIOcrLxkaWiQhBe2VXLN8YHjzxho/Z
vDRb7P+F3ruKCz/pt5EfDyjnJ3DYCg6/+Cw8UW2/R2LOCpD80GO0h7YkHuJmL+iQFjc1x6WmeZBH
R2OX4w0AMkNkakLliOKwLAEYqsKzVL12aeoOXbZPUYZynLakp4FS91h8/rX9/qd8ZfvovUZo+9le
u8a+WMsOGNLzz+L6z/y/6CzTsX39qTAG9az/8dVddvkrf6+LGZTFNLAXmqhLoqLRI/7Pupgh/42y
FrYsmVgRWdd0akf/qIsZf8M9pnCGofZFUQx/7X/VxQTxb5TRNDSKOHn4i7pFtPL//jeebfCj+EdF
qrn6/c8VqsvZ779rPNi/DAvxtm6Z6PxM01L5wX8+NUXTOEU0ckQn6m8sHXt7gAgFTj5QcUarUdfR
VrL+qXBIrmlKiiSbiiyZ1uUGr+pLvjWGeWER/kAcUeJIKWN6yuX27yXaL3f6850ZX5Px/nEZVdNE
ydBllGaXYMOfDoSSX2YK+iNS4AA+yGT6Kf4Kpc9I5QgMZPRcJI9JimrKbtJNBZWVaCJAdKQWA4AP
1tU9ZxrB2OjpoRQcH5RxaxPZwy/c4bg0c9lGvlixH+wcQMdZgSaaXy5HJXMnHSh6wGEakHhOmDUW
ALiUkBOKHb8mH8or1TtCGQTBFUkim72YqsT79F7BqRycmFWaU6oug83aQk/Lg9sZidU4uJeFNIGD
s0pmx/+7I/R/fFq/jAM+E9nQKblSqFU1+er0TA5fJUo94wCqLYIpjIDhQPsM1tBNQhAZgL9gtKdZ
P//0rvxjOP78If3uM8JTYgG6p2QM2ufrZ5TmpTYVAZdFdjR64txJi5yM2W/qLMqlnvJllHN3hixz
YxSTGXpXZeC+kcGQq/7shAYpZE5lOGq+hOE9gCstegQMixJpl16/ZvlDkx4k7ZjhJChjz2T4Y15n
G4ENdy3dcTIyx1NtPSYsEbl4NFAfGduoPl4gmgO8+nF4npR7PavooD8H3WFM3vr8m/fnt7dj0itW
eXTy5S36+tSI3zLw+sSiE5h0qI8FRUkjjT1Ck4cJyiYtxyS+FAkIOuxHZyygrQ2nWOO3jGRxVZjL
rjxmohdW23R+1cg1DNd9pTop2La6udeDXVo3LhKhpHKB0hrxwVIdwOFIGqGMJ2fgyxFCQaNb/3k0
fM3b/fsba+qGyFzIIMSO+/W+AgSb45Dos5MS/rzAFAr60USJa17EnV3P21Kp34x76VKJvx4almRq
lsYkjUrg6lkSjpKFuazNTqBSpYleAWz6h1BTdwNEPRisFP9g665wxCpIFpVwac6G8+fbvgzyqx+B
ni5dDk3TLe77aqLCHlIada6PDrI5dkryDua5m435O347cfnPX8s06BiL+uV1v648kh7RiXnDBELc
yeTAhxJNw/BMn5iLcoDc9uer/ea9YxVj6YPDjGxOvLz+P03BU6nQwabt7sitskOxyqmXRugikzWK
VWn9gCgOSFrjmsjm/3zl30wsXJk6oKRrLLLa1bo2jiOR3y0AsRHTEy2TNl5OhBd+s8b85ios7JbO
eyiJknY9YNVOxKLIPTphSyeyyyuYLaoyfTM+/oravRogWHgsMq/pkxniXyvdT48xQUeRK504Oxbx
VuYE2DYFp6J0EgWEHiNEGh9zIQHuOrJNFDCn/vlZ/mZt0FDgwzSnRcd25ap+DDgtbVW9n53okt4Q
i69VC59bnHqqKqQBbwKgcIzgb676m8lAk9gdSDQBuer1zsQCg2VoaTA7RT4mmCik2abD74rU/P2e
Gg9JFIs/3+dvr8isaoiyLJo0K7+O1kSC60oe6ezEBaFfKsRIiDYEB/hzJtmwu7HkxVbwzYf7m5f/
r+4ovEsGEpjNrxct/axo2n6EWyodtZrKaqDTZuqt4nMylW+G62+vpRq8D1ALRGacr9fy1SHEoMW1
/JKzwhQJbjHSpAIlXFIxkL55BX93Na4kWpe+K7PN1eOE+5YGKQPESbr7fqJXpKK4sWVkmQBQ1G8e
4+/eRB2PGCsHv5hIv94aKPSRroPETBMNZOKNwkDJHu3un0fIr7ckA7iUFI35GgWFdTVTdwGUXpG0
IIfDGqDf9KXvk7cJJK8qK9E3K9MvcyeddE1VLdXUEFazOn29o6iylG5oDNEBURlTSzCHFcwuapKJ
+ABrFlG7NK8b9KCNHm7+fJvSZT/0ZcLh2rpqirKBQJuJ+2r2DKep7JRBvmwwondynO+bOEvtUR1S
h9A6OxFRv05UsYB0ez0gAqeem3uAtd+9HL+8kfwclqgZMuZRk53p1afqjwH0+qEmHXxuP2TeDrek
Ezf5yTKRKypGwtx989R/e+tsR9kI6JyGNPXqI44rwozGvhMdJel8jLC+M1TWWa/aYVFZZHsZkXyO
OvLqLK0yF52lfqIbddtqSr77SS5XuvoQkD9onP4sVPLkTn0dALgmJTAbEUezZO7cKGtbgvWEjQiY
9qEyteMUoEVKTcUkUI3e1jgIFOnNjWaFBwFB/Debzl8WAQ6cHBJljYkKIIp8tQjQ3e8iLFAX4gMw
jiQML7OxXSFDIkiEiEw53GRl+Pnngaj+8lpbhggJFD8nhwNOu1cDUQ70UU4jc3JECcZX9tlzQAiC
p6L8wTtDmYx4LwqBFDxC4BqeNT9kOkzmg9i8pP1D161l4SWk/3ex5paLc3TpPQIcQpuIEdHIlxeX
jvZDVh2KsyqNlPTWDylfuaW8LoKHeHruw09MwEOyH5vjn28NNeAvny873cvGT8EVrfBcv36+s6BL
8VjyRON6pYobgdOnoX1M5ikbcOc0z0Q62r2OtOquSLfkrHXTHUX0ofSykCOMdqiHBwmHA+g4lcp6
1D7p3bI1nsxylXOsLZYZpTnLq6qltga3UfdOmdoC1VvBDoAenYKBHI91QUr44PnxOlWwSp3z7ixg
eEv3vbxVytci39PefB6TlYIsQseqjfOecpyjPI3PhJ+Sg9GHt2kKt26ldTsKX7pGgUwLn8boqSd7
QvgMwttZJejcUyObpifh6IPvTjeTZGMkF4dVjnRv0k5tvZWxaFT3hbXC1Fnld8N7HNtZdJP7bkTy
OegkNLf3mHtz8RTOB7bjl0w52iWza5UOBXqO2XD0y+BsYvggmxP2IJREw7+tOts0dtgc2b4I5vqy
FaVEXhlbs6YEt+qfSY2GwEC3xWpRLTiIWnZ4VvXuKMpeRignCZgagMpNbB3i6R1PW+iDTm7Xc/+W
hW9j7hIunZd7vNQqqAw4TgWlXwldtqm8ivq+WifUfk0OYxCGt+h7JMKSoJMisDa/WeF/nTAZUwbv
PKUlUeTI+3VMmaxOGUmgbEgLxVxIEiXjOohdkqse+zjFyMO8/s2a+LtXVGf/q5mUdFRTujpAJThu
6nq87PH5ws76/qImBHz9zevyV1Xo63TIzldkYyaLrEySeDUVVNGoVZNgTA5B9qigcDvq8hnfPEXY
+R0Njim+lPXd1N2M6oei/kBiuejpXaJqlcV12DjoSIiQ0UuMCfAOXEI0CIfUrOUgLQ2Z7I2G8JWn
GA5LDjGsfwrBUi78G2GbARegie+GZw4tKshetoH0o4KNAZJnEQIr3rb7VnOAMEOagMZpLWn1Hqpb
mSZoauv0DCIH009xpqRQWHYFD+NA7FDZrTAOImtc0xGEeZi+9+2dGd3m1I2nT/gRopvTcOwcgPy8
9CWn+KnKFujebVF7JBaKnAbN3zaUnHuHsL+oWQuNZwVPdX0owxVRo5bijEhKRUY/GGBw+Etg+v2w
V2iq4j/NF2HlqeamaZ41auRnf34sUrgN5LbxlvXSi5nRpsmGTYtTDjvAQhdekZ6p5VFpKIfpuVNX
pz7bFN3KuEiaPv78if+y1+LMKLLUUKJU9cu/vw7lFsy8gQWNz1tH/q9F/TsZjhxvNHU7E+3n/PNX
g9qlWGgRTc4cV6MLP6raN+qA03VQ7FilijdUdFmMxpcIyIi/udqvJzpKvtSiTEsWkUVq1tXeuE4I
AgFINzmzadIjyPoc1wH+CCzwe7Vj5OnQnDyzSmy/kW5JPdS+WX4uT+/qbWKbzF5Wk9D36n+VRX46
UsZGSRJhwv2O2JCh+wOTzGWr+eat/d1VTMrYusVmmS3z9W2KzWwmJvm3WmF+RMNEQ8vqvzuE/2ag
8M0VWRcNSuLm9ToqpxbRr03ACcrQvHQmqaXDI0qlFh+ZYc7yN5/drxuhy7UoFqmaqFHYuNqWxVUB
JLJHvFMTorOKhY0lUka7UK5xqzl+rrGMYxP7ZmK/vklcEfCKZMr+VP0lvvr6NpilP1faiPtFyYfn
shhQApl7eX6r8GZ8c4PXBw8uxWVk9t0K226SQb9eKu7HPNCHgrK2ZGEOBeuYmKTWVNY93IKF7G/6
iAAkJZq8P7+C12vXpStgcmv0BhT2l3/tzH8akhhoFXkk7deJfWZaZOMksUkoLIxcg+05OOIsGN9c
8pf30JRYLS2N0w7bbI7+VwNUwQXc4eOnsK6V+gba9V7sI8cYJhuKReLOAPLwMcnLrquQws7SN+/H
r5+qZnHEMqnrsLvloPf1UUepEBQCeW2OBUIPXj1hsgXbpppAAEyW1s2fH/D1yOVmeRdZpClWsZe+
3hxQXtJ9vOEEKI7HZqA3KmI0Ab6CSqg1Qq8zzZc2//zzNX/5UGUOsRf+DJ+nTNvq6g5LwkOIxzMQ
y5hjjdIDkY3ha4VTCWgd6rL7TLIi+mYA/1Ua+nlyM+VLtZ+iA4cAgwLg1csSaY0gFZ1PWrx5miOS
QCwsTzuzvjcq5AQ0RcWSHeOAGzn3TAvVQLkWsx2/6YXTPIDt9PC4hTBCxJewv4+l0hP+D3Vnttw4
ci3aL4IDiSEBvJLgLFGkhpJKLwhJJWGeEjO+/i62fe61VL6l6BNxHs6DK+xytyCCQObOPaxVrqEC
w+u86spr/pygyg4eR16QOrS48M961akTD/wMmmD5AfZlWrNZA3ThX9WY9hbB1Vw+/Pnm/vb48DmB
TJoEXmTmKAV+fnyY6LEYA00LnI7qLhgUrsbK6pbVSK+GLRkY+fPlflsYyOHw5FzKKJ5HZuLyXf/b
CzoO1SRHMHI+AQE86ZzmiBoYfV4ZqyzLPmaYJMhV41NfWKf/xpUFlye4NS/pss9XngXE/LasEWwl
6TsDNAxPId9c1n2kbZgtWDMJw4z6ypi9by78+x3mI5MQJGNOcGAZX9YHgH1pYzIDR5VSxy9xGfhj
9JcRuRYRZ/7dTvZbMcLl3nJfIY6SeyHn+uVtwd+QVXY7j35JH1avGh8qjdzmzbizBznBtxrXhdcX
RwploS+zpvTd8Lucy1+p8c9vD5UY6qFkm/ldKMZ8vtlmhdEjVyMwAEFHXLbD/IGP+kHgYDUMmsyt
eKUPD3SUi/AeL0WTUWGNd0i5NkW244GfSzqD9PTQaqspfclLXLXM2YY9jQ90anMwu0MIu3TbtS5P
Xr3jYM85NKflFVRWVdZ+y/xq/ULxhbYwXib+5CUUWCAUCY4q3M3ZjyFetx6yAbo2Tag6+lXAj2Yu
fl/+7foQX4l9+fZZRyhSUkv4fDf6RDA3yvQ6aehjLEZklXbeHjIOIrQZCTiP+qLsSttXoX2GEQS8
kmnBbxa03xbuS7GcNoILcpZYzf2aewnsuK1njgKiz1Bmxjo4EPqt+h8g+cJlrOiXC7X1n1+53598
dmLA98ZfdWHW0c+fO3OzOmkVkGSUEn7X0ds2J3GIt4W0iKUv/nwxihj8uE8PHYwbtodLiwSXZZf6
fLmh6NQ8aAPq67P5hoaSKYAftsnpaZWG5wCryLTif2pvgKqpetjKL2F7kfQBpAfGNF001kJ/mA/h
DhmeyP08uKntX/zZjY+dd0MHV1JvXEH3T8uCzbyw+TJ2R4dHCKOlTYp1x+hGjMUAjir42+nnSJdZ
NC1CjxQ5D94y15ccjPgTnIoEaQeGArhhvQR7k0Dgq0nIkH1Y2cYSMoCLkA/5JwYxZj5MZI2bhlRG
tM60bW1vgmRp1hB24DXBQ1kUJ/NmPkEAhzee3TuPtJbSgYA0cNK2otjSROtZGyv8VbjrsdqQe56P
Hke6HlfEJall3F0gYXKLFyXzjpW9VmqNz7dlME7fVQ1O+k2hb6f5SDdVO5HD3DThhr+0prVXbGZj
M7W7tICUtZTDOnlukhsz3NNlGS9oqIyujOP4NHwAd3k2NkDs3mvyLKm9Cu0bGqLQLpVoc5ifSmkg
m95U/VClb3F+xhpMGkCcKqZyxF73aEr3mYL2fkXX8zcr9G+b0uXBMShPeTphK1W4zw+OlkH/yFFS
+Hoz8Rh4lbs0HZI6Jgw3MZoRJF+4G8hEQl+nmrv75sH9j88t1Q0e3ku2/GuSNraByxqdaH3wHyu4
rIuJZOUw9RutSVy+LZtaTp8yExCASh36PP+75wI+vqQVgJyPY7kk6z9/fMEHTqRCjoV6ap8zIuvL
urvLZjos52L85mK/rUPE5SR6bPYm/bIcfVkT3DhyWqcxWz8BnbVtpuCaDP26mmy6W6bsJWx5GJKp
7r9ZHQzz98WB69Is5LIvupQCPn/IPI1rpQbZ+viOAsBhwKesAq1BkUGFZNXOD7FtXnogoAwP6XjT
ZpIO6T4WS2qks58Tpq0wERyYSWn8ojPe87lw98RtAFtnG+1HG2vkF2NU0e2lgfHPz8jvd40Qgofz
EuFbEOMuT/C/hU0z1cZe8xhh6rX6oOxuSwluGQ/EjExv0480INJKvjneX76Jz8sp1zRssvWXapjn
ftm1ZF65jdeACJy6mtZLe9xI2e17DF8UcjSW1fy7dqvf9guTHgpy2Z4hHINT6pdP2QetRwqFligS
H+0+017R1C7cARbgMNX3f/eOXmpBtJFdHkPh6V+ew7gs+waeAsZa9qJNrZONc0YqIx7zA07nF6Hn
7QmLi2+2xN9vKs+eLtiBDVeS6vxyMPbwCOKaKgvCoL5eNKJZ0W6jb9A7w9AQ+lOagNr48yf9PSI0
eWAuOU9K4ZQe3cur8W8PT2HD3oWdxijz2NNo3JJlHHpymhK+564wwAO2Mhv2aZUzrdcZ9bpwB4Dg
Iv3by6zH1kzsz1nVA+r6JTLtqtSUaW3iZwONM7Y2CCUvY5wlxg5bM5VT8wiDIvYZWz//+Rb8/mB9
vvKXu54Mc+e07uXKeABHN1j1QMKWsrGdVZh8c7t/30w+X+vLa1ORf3ZYzkDZ1dozgB1EZp1JGyRk
gPY4t1eWkdRrYVMG/PNnvNy9z68r12VZZSkgS0bH5+dvOccf54GXJQkYCmwTU9MtAYWF35zf/tOd
JKzniMFGQVfkl1c0nEEoapFR+HbOJFqsA603IWQp9OK4k75rNvgPj66HTIHOS06pYN6/bk3J1Nje
XDLGgBjmLZbpB2pflDoiuB7YOcqgXpXE1FHmODsqj+GWUujuz7fV+H13vvwKNgugaXk2nY2f72uo
KFayOaL07J+r6JJOL5yIun1SXAUVg3G66mFOasx9tJZ4sSaNYTcKAVk0w1FrxXClSGwsuYRaAaIH
k54Qc4JtwEGn4QRoouJv77D8wo5xaUHh6MVt+/wLd6YNw4W2WD9KtJsKT5MIrWot8Q1kclqTrhoY
M2ZO+M/36bcHw6K+TEqIZlxS7rb8EkO5WpDThZKkfitRuJVV8qwNI/Bb59HMU/e/czGTQN8gwcix
5stKUgau1fYN0HIvVmhZvZSaRip+dlW1aajb/t1PRn+kR35dkug2fms1pm9JH1REwWMM1auqGzjZ
rrfBeOEXAszF37/YpeOMWBQzCGWqz19e0HRRq2WIw8hfbl0pN3ZggWQkPl2Msfz488V+24ws1gqq
CMRj7LfW17cLmDxNbYLSEuxfkk4J4yC1574UDJhDou93eTTIb1Yp8d01v2xGWk6xpo/JhrgBvQ+9
TDdlxchGWnQ6wESGReaRMjZTO6mAnCUiaEyR4e1TQndwYY/zzOFMjpp1cAI3WxSm803fym+RFveE
ZgHyNBSMpP61UW2cOoxpthX7nAKAmmdmdmO0r3UJK67s4KUgNXOzofpmlbl8rZ8Wb5p7rEtenste
zrBfo9NRItM2kBuUvEi7DA4kBPDv8v9/lVH/31VcskGmdOjUJ199eZC/dlO59B6FhhEwFJpF1VqP
Sxp7UUMs0KCcG/7qtWjl2UtDsZ20KfE7T/xq0u5psuZDFE00mw9ztUMu/MLCW+0GnRnQChtKo8zk
m9fg8yb6z98UPwlBAuk6HvMvq0kHyWkItAjZQyWvTS+HNBkUxLphsqs44wLZiOLwCseX9c3XLz5/
E1zZIIVORp0akOn+nk6PitDqKAfxTsTtNhkl88vjtFV19hcYytjodEU3Nh3FAQKu1TRGeGsPebkr
bKWe8ZH++PMr+qW68NfvIz3yJ5dtnd5J+8uGOyba4OgqZdDSsqVv1oyMuYDMHLXyGkbRwrLczK33
ROcNytCU/PKfr//5df3X5UkaWUx3ECV/7aCMg47xq4TL94Ci/Wka77WxYZhAP9UNc49Nr43fXPHz
C/hfV+SUZlO0hXz35VWoxk5OFBV4FQoUBbo9O/CElnPp5lDdJnNb987ODBz7n0/c/8DY0U31Xty1
6v29vX6p/jcMHzncwv//8NHxvXrJPhF5Lv/8PyePXPcfPHgUCEDr/FdK7Z9EHhetFcYrjmqXP1zr
kmz71+SRqf+DNZwmC6JQiqmcOv7v5JEh/8GZx0SIRcOSyVjS3yLy8Kt8fjw1yD/kmXXyqp+3yUTL
oZMPND05ma3OMD66mygK8p3yxAw9TdPOOqxIqMGYhfAvaxQjNoZqADiHTseEkkYPhc5EIuqDYBvD
kKTRweg+8jyWfmpP6etgAkJxUwdjYcgAy3sWxfZKb+lgLIfO8J2wHNa547EeSCu6q4OkOUYlJiuL
CDFlqtMsl0Y3jNduHjB7kxXzKpyF/o613SPzMSm1UHrqbM0yTs+enuNT7Af9fiagFIsE//Rtmrti
J73Wfep129hx5M5eOYMnP1mRx4zaV12vZWlKH3kpKEjadPRFqKcUdGtQmzZidt9VWrEfRmJjmjHi
XZ1Hzi021+loRkP9WBsl+OwW/3YId0EwlCpaiIxjXZfvcVKM59qIrHLZdZH20xkuL3uvgupYxxME
ar2H+xHn9Fy5ztIt9fDQxKk4trk9butgmG7hxGZP9OiHD3Fa09BlJMyj1p4OTcyKzPm5L9v2kGMW
uCDz8vgpcNJ6XLEjo8fOrPaqi43qebQHYlVkPR9mV2tHWiq6X+nc6ldg0MdmiWrYXeC8ZTC+S3tw
HADMHiH+CYADs7mfxiqMF0YXhVB3nIQOvTqy1COWQ7chYeuKt6qe8rfSyIvdDHXvV2pX+L4SjUPy
3NN9VRQ6AHAhzXVjWmql+uZOFG6+Mdv7KqTDpiyhhdZp+ThmAlYPgby0wMUy/AFyBjjdbagX58ry
dsK+L0ix+YDaHcbEh3zjwChGegoXhjpfHUbWNhLt0RRMcM+zhvXQ8G5LVLdbhjlNunc+Qkremxhf
xBKNfc2caLcqkvkVe8ZWeDkY/ZR6uk3usOecb3AY6cFANYVFj1qezdsg1VaRF66G2HsZkgTLlHsy
Jml/JCABlw5JznFB94D+azDoVi1ccMJVP/xg1KtBVWXxtmQUXyz+447ixRyHeOtl0ePg5cNNY6r0
oFzXH5tXaVDFtFS/bDVv4wwOZkImi3Xj2YakBkV9XiH63sVpsnE0r3hmpMpeu/ktWN1qzfjBQ9p7
kPHvsab7ZR5dV50rKQdxkIodmo1cmumL/ix094JXHU4oT5AutN0mbOBMwvircVMsUIatchE8ymLc
cRYiAx0jkCngeS5aF2yIXt9YtRbvIyemU8/+6cbhL0ckFHWVJNS232MHlEMcDIt8oMYrnDbxrYmm
L2tkiNaZA9cfMnQybXiVzxBRmlTwoYeTgyYqYqSLPJ69EIoqi0Xr4Rw55zxw1EPtaSTE2zjdqC7Z
YJELjnaPmQEhL7zqxG/nYjE63gAeKlsMpm6j4IVvUgmeRKa4Cr+N80edprjGxLBRdiCvKPRZu9zK
7oy6+OiwB7mQEDg4cMiEqbgweT+NjKA+bgWOcaqf+zGl30ybzJ0nWvgovHX3Tm+4p2HWeUDGdzlP
8d51ggcN+u8JIxgfHRpTFUP29LTcb1ljEZauI0zPi7gz7/B0LUtFv6TTwrnRRv08qdD5KPBBLaIp
WIEBo3NHpebRseYXJ6j0hKJD7nJQrlqYMaWn4iWKPIkm28rPUqnuBdw2vXRjoW4Gyw43qLWSo24A
AV2EUM0PQJh1v69EsE/LCzBMm2fxAM8XMAJL7MGL+H7toXpDMmG+aOVA93nkFe9mrpunUDXWLq5r
2lU9Cm6oMiu/HDDet9pFBRGghNbEj6xkeNUTFY9bAgnKteGPSG9Q+zmtREpAWMKhSi35gcP3oEIK
hqoJmbpy9XLVdOhQXOW3U1H5ljaPB2Hm4b6odAi4o9UuUdYdXRMKfpv3FsDpqjsb1ghiyqlO8diD
syXxVpguVpJeZ87agXcVODJ/C8rAectydCELlHXW0Ut4VdFVkCNtI+UWS8Ek7srVkvI8TgV805B+
60XQ3GtDPy3HUJzzULzNIMLXkR2LNQB2g+Jr1fs5hjqKZQg+WM7S8Soz3OgQRLPz1I71XZ3rg1iU
Thu8kG2olhVSMMjPw2YMk6ukvADC2D5YUsMc3ia6gf3giWybMySyGPMBiDpNhMAWrcGPx8YWPqOH
NprySKrXShbO1s5K2Hm9Ne+KzB2ODq7By7CCgglkzYOogJ/EmW/FXeGB8erMEgiaflbqWqCN4Qf1
O8vI9HXXM1jjJRTRpqJb9ql1ZeatPHbtU4Ye5bVUNDMkqSVWej0Gq1Ev7NWlAVE4TNFHLUVnvoqc
zbgYSJw52dpKkJEXFV99eiEIQEFVIx90oZsdgmonWdSuWTwHIgUMxvTRnFI48B6TKKVrlgE/tgYv
HhaFq0H3VjgSFmahyiWJCw/uk6L8FZ1COzQxkYfXhUXZIMwuA6Va5/etjXoIWkyNp2521ZNKW38Y
rQ9XH50Fv75YReiIuTv9w1AyOdzNtXN9kTMB2bSlu84kSSi0x5X5FxNDmhBioNdPeWqQ9ZynpbLZ
OObLT9Xyn2lZB7gefmlO26/y0HsZHX7Pi80HBCffYTe85ml95ZZM2uWmlvljNrzj9cLTpzTa51Fg
wkBk9estkNlzhg75YtVZpHQnS2cijT4sadlbwpHXfKuWy0Ya6XoIKm9JAyPeBFvfz/Djohi9OhVp
fdKeRwl6dRaOTY5xSg5TT+krms0Px6DSGXZgvs1hb2rWFkfUdQJwqb0o7aoZrlwh9TcHjw0dFjOV
WlB9sc1/EYNZg+VrPiZdHsfxRtrqZ5+bp9EKp01pajXAU7EIXOBHeHTeW0godegCIIriJdaNZ4Kc
9tBhOGaEM403nlsB8TWH666303PYHfQpAClVj0isI+AQ0z1872AhBXlYWV830uyf4r7bmmAxOmrA
XfAW1SBoQyHpqnX9NmtTn4zgEurjsdCidY88HOroummLx6jowKcX+Q9hU21yoGEgLems66yddoC3
9X1SU9Hma+GIFL3Eeu4eLUsuAfmGFI/ns8047hSXxyZzTn0LJzDKrS1dVcEWnfrjTPvYGufezk6b
a5c2mX4bI+vYW32/qC2MZX0eL0YigL1TRMw2a9Yd3P4PowR4o+7w4ABPatOnapxZoaPgzYMKvaIZ
Kh1Ghp6z/lXO8dkcaKWscx5WLR1oAMmf3SFOruraZhRIp+lZzOcosI9OlgoUBKZf6OPTlLsAETsL
Sya3yTZwksjcrq8tS7OOqbyrs+SHO4K41oZVXcfZLVbEj1EidbAQm9G7rc27wbXULy224fommL+D
4qGP9fuBHDp5j+aKZzYl6MqfXC9OWAIGvIkZDk29BuCclgNbHqB9ac8nV8LYsXFDQ+iB/e9pqbtE
u/TTyUiAQ4EKpdWshT1AE5x40xBvaMHGziNrOSWIrNIiOVL5ucorglo8ebddKLcVHWwoJXCQDkQa
QkZ3nUi3yRAxI03Wu4lL3mgcPh0Ye9c+daa+GYB9RjbInIt3Iqkn70pU88ayal+K7iTD7JB69nU0
w4HCXgFjLS76bZW2bumHPG8TYkfGX7A4hAaT6JgQwItATusHjWm0MXXWXv+W8FatbQfNOCT5aGPL
bqdcCCmWwKQ0bLQ8PEzEojuk93sjxA7G2EJObBqzrTSGNy7pS6ru7CnUlk6qywctNfe0ZdlXelUe
PAcwZpbcGvw0X1jZNoPpiw7mkGj6vSLkMWrztUZFyFpp3/QNi2jVm0tjFjfBRcvbJ+UVe9IVBPIf
GtD8JY2g+/CCQsFmjvFmG2UIt9ykvdHFTewau0ZO5yLRGr4RieavM3hZDbJIzlwdAke7s/QW31IT
PWtNfp3M9qKnrc/xMMRrMeu0qu5lMzCNryuvOPZDIH8GI2zMBJtZ3Q+vPLDsw5OKNjFqIvR0tOwZ
7odtQ7Nhe7xKJkCxoREetdFyGDF4IpiCO+S6NojSjsDH0+lFU8UdRggYMIZgWUWc00sM3h19mKxJ
CY/DnEGKKY1dAQ62LLR656lfSgKvnwRfNQ6IO4e9BUzmD030e0dm1jbP7s2xInDNINAInZ1FVs0y
SMFUBakRgb2HIFEwk/FWpPH43EnGnLR9rLX0bTHnPOdQ1HR+nbbtGe40yIc6YU0A1MLSixJ3WDut
2nhp+YAKfjtI41dKwytrQT/vzNRaarW1KarwoWguYYhX02LXtjsXC9cSrzBPt2rvUMNEvGKkgu3L
3EQi5RlBDfMWcXtTNvGb02pnR8zb3rHzDVUilL7eXii0n3WnLwfpEixrA6KcKO6X0MuRzfRHA4i+
qgnSTKNkZLx9H505PlZeAwLWKF5plT+2gZHRVYGWNoXmowGz6Q2dqmwomlsSeyOdujn/NCViP87g
XLFEPsd0PNPKE/an3EUG4kY8UgI+mVQ2WlgI6AsH5lNZt7cx3XlLWrwTIFfFlVlJtesrGFNaob3m
XfRrrqMXx0obMqqoVvQSIpcp1ZNTVuqpGJyb3B1jn3NE5Yetx8eo0o0U2ZXuDDi+7ARQORKZW0RL
97UGDIkxZmhbaOAGr3pX0QUAoqvxQA8klVWzMRYBycpNCLPMrsa9Oei3fPP5iqIX0ys0ZGUNXT1l
17o0wOg2redBft22pD5SEPPkM2CHYcjyZWzsMpqCCnoAfBIbd40FOF5VYqNpbbpMsOtgkIEKFt4L
lVcbnJPkSo1c913POc9EAklvvTVxR0vUTQJ3IuzctzBhifPa5B3tHRNOyloJg6SAHhbbwTNOuTdQ
y7wYBom8JotmRQ+YUlg+9BcpFXnuTRjFhzrBfodBhyMbvXbI9miqG6hhGyEouWGyWtCyOi+q4ayq
hD4uBToAGL+PKY7mNF2J7azRtVWjZCD09wM5lSDnWrWaNNBcPV0gV5UmP/BiHHJ77ukLCW8svVwj
m5mX9UUWwbe6UPWjYpXeDYJWv0hCWgqr4CdL7dHygrvMgN9ZJ+SOUjYMQw0tf0Q3ZWA8FcZ46uoh
XclhaK6iwN1Xlf4aD+57V8ZYGibUbp2u5bhex7MoBA1iCc17OWXaBfvqGrFRdy7M+lH05oOLd3Mp
x3ZTBx3kDXujQ8fx2ypdtlm+9kbrPm+7lVEZ9I80LS9ptNPi+GQZzWubpw9JyhhjUp7IloHDTN2G
HqD4PpuyszLqjyAIL08KCgXMM3BMEmDJeNfWml1gD0g/UmRCS9wXt6aWnPRq5knPxbLGf7yQHRvP
zN6X8vRYWN05uGmv9Osxyj0lM6txZpPIGZq3RqBHyW1rHRoR8ajtAXWxrsuJUb1QrYH4fiQiXg/g
/rAs9Q+h6jepRjBakV6h+Z3TSTUB5oyNVzoQaWSoYA3qTQbNTzducoZlN1Wt67tsxBmzQAYenWU2
4+zyiB84OPlhPz/xGy/NPr/N83rVpnAZ61zdBFFV7M02rvFw2UwaNsw0lG38s3Pn0zSVDeJ7eVeG
3MQZmtYUEwQYkf2jGkcOHpPjZ5TTtC6t73Arr6IgfipkMm5yJe+VcK6LebhOAB3OFYwt+wFyASa6
vHiMlbFLURhSCr9qNHUTMYfVsYmuTVebOV907UrTrJ+ogXzNgVkXcz9k0sCAvlhkeBSZJlyVfbkz
bA2uGFOYRW2ucvsCE0JtDDgbum7FKDTZHsq3OBEe1WVxkaDlbPsxhu8p+jRaO1q1a4r5qpHzGm/v
be9WxXIKoh9pF61zgTKms9JDXfdH0Yn1IOpzF3bXHGHLI0yEm9IF4J0O9OdaYXpFXoD7WhyUlTFw
hom2noe1nnmnPmPdYe9cOgYGcGZbx4Wtl8dOc2+82kiIn9ObwLKwtk7hFj3tOrNI1rI/Yd+4zebi
0RpHfS0RS/u2AwK8Zeh6SkW6dAv9HHJGMBOFJRx36abSWHr6PtTvxuaxk8UWxiVdO96ys0OmEMn9
TN6oL4b8jYTYCq9Xy7S6cE6DDRp3Lu2NCINNYgTu2lUEKjzqu9688WbkwJYL7rFkxlDt89b+FVT0
96fifuyzZqVn2o+oJIXVlOhqi+mxC+MtdSligOoOjzFTHOUjdcYf9MHTH6CoeQzjnc5gLPK1iQg2
Ri0tpnWid4woC/Gs6c0BGeHK1AK1J3uK6BJk7ag6sLFWc2o9GjPnaLrPhummb9s9r9SVOacPfe/J
xeAMP4qYbqCJedZ0Kg92AcR5dmn2aguwFRVUVaTznK+mpd23B14KOF900ArzR8CZADictjWT6pQM
6impiNoE0wwbQ3qwYaHSHAxVH9KINJ9t3dBid6cb2c7t3JuaypEyUuAq2bvTkeQiHZkuBTmyrOZo
Z1zOyuq5qiSgEkla1hg2OchEYzraU8Eq0GAsTPLZrw2O0AoKaBfaauVgP/d1An1LEnzOQ3x0aCgU
+YSfu2nAr9bLZEj3bmFNi8DMdvRmv+mR9sNsCyCiVVv6uum9xxG9ysrj+db7iy4mzabbrunilVa2
1SO5RRzNsF0HTjIh0XlkQnGe7J+AVH5mHJb8TB/Sq2BM8ErNKjy6ntra6bCX9ZysY/CfiNMJs5jS
sfLGRC5yZ9HvJuLsg5Gp6EHqUq0t21HbeeZL6cHcn4sZSc0U056qmhrBTOsOGy/nsIoX7kAnPg2/
WXplBmJbOE8px4/V1MBgnumaSS4CKZJnOUSwcaSrVBIpqerBtYOfWe4Jn/wLVMMXLwvvdeCbbg+s
eb7NDALH2vb13v0IidQtKhOuYz4bmXorgNdHc7wa7WaV2tqjrZwdTYSreci27gjXM412c5H8mvhu
J5twpY3uNOOscc5rLeegy+xs6KApW2ledYi9g6RaVQDvEx0iYSs0hCiGBMSakE6NZT8d9Di0rmMZ
D0sFDFfzSExNPxL0KksS1gM7r3cq5+R+VtmJ+gjhrUtRICB1pDjerfuEObBxCO8lPlgiCNYUMkas
d5BFa4vJrCJ6afWUMDZYO0Ca1nTuPchAwf9oxCkdNQymVkWfU4S7JB7oWStxba0nUpqrero2Yvdt
rG5Vh1qMpOiwcKbijd2bI2EbJj0HjmFjROGxbTVQAc5LOwg4cIO9dvR0NQiSIw6kLB4WQ8thQwEg
A2ipHxuerEaOdxzgbmzWCf5vKa9st4TDCsc5Jna1LSO8svvM8dWoPXcqve5jUt1a/IuQ8odLQQpT
Ns9MSvy20ybBNPFoBKvU0PdRfsmBQl1AVwPetCCLKCgQxN674bI2ORFo7Sg+yxHzktEzbV5q+tYg
+02aWH3gbuKWaJHfW3FxQMpKTqjzY+yL53KO4y0n/urgxYRoJKKJcNkvofp61ao3vKXiqL1shC43
1OxAMvRy27jRutS1U9XpZFuagPzqqINKN+Q6qdulio1ns+PFmU3Nj6rkYNeM7ox6jNtdtLx9mVES
t2Cx1K972262uZWQz0lmeV/UXlsiZ3Kr02iW9m4iw/NMS8x0rYKifLEbkmgsbuHFDSNEt4aJ2hKQ
NpHlN5g/FmbJ/LsVnodp8HS/o0FsJNk/yvus0vvWp+2pusb8llEY1IMea6Gw6h3rDskDo1sbcfya
TzoD3XZz8rqL/UAmb/qUXZXCWY8XheeYztdCQ3LTB5BRXFkdZ9IFr3UVFKcxS0Jez8Q9h1ZP4r6b
SKVlbk03UB9myaZqaRXibAkBW+8LXnFiYLQfKm/WgYgNvwQIvc81J3E4wKA1yCpZb/rQim6KqdPv
osi0NrKeYHHPJWo+EiTer0okGqUbEteqTdxDadLmkHHwWgVOV69Hg9YdwgyxmtsuRnci3GNEw7Jf
DYhzFpZdT8ugqNT7BHBqOdmqxQfI73jp70EUOQ9AHjhH7IcsTI8XMsmtk/ROuhxce94Fc8HRj8g+
iJdp11xg0HHX7vpZdq+hrLOddFIOzV49L/UQK4ddcfjXCCmrGooretPhijvarl32Y2OtJXSvL0e+
221LnGMsA0P1CQu2lY/r2ZEhwpBMoem04xxp7uheBZrjQl+vhPoYwzrKOc/xynhYPfGnNXm8tDqc
g0SdmgOdth5WTVqVW2VMHK9nzC+7HMnloVHEVusk0NiJ7KiIC1y5lriqaQ5Zqz5viZnCbG10bvyM
w1H7pYmJREukOrk2lQgxiWD5trkczpPOq9lEXe8lBEbmk/2Yj3YFNJtKLWNNZN2Mn7g/x7M1Q5YO
ehQbLa8ItPcgaDaTbKtDSCJom475T7ce5nshtHJjepwy2K+YJpzq8egSz5zIYUy7pBzztSlUuBJA
XtelXVk7aXbR7UAW6ybqxhSnHimoi3TVhoRQWsMNZx3Kcm5bKIL3JlbzTnRtSEadt/9VoYQ7NlM3
nuxS825dkwP7Ui+QzZrkdlbVGE+MdCFN/tl6kbq2Ije7GURpHQT+l5+eF6hpnza2nmxLouIrcuxI
U3Un1pqfToofYe5HospSr/KPUKvMTRVqwbgO0WjHW6baBNjjKgEfzKmF8mNxyPDwLBDtMUqSp+3M
0WroKqrlxmifWEAkOZq0djFL13G0zVCchT4WcsSWfSnRvZC/2MyWFtzqlXbLeBpfgeayLAaiQMIK
0OzHrPXNo0sud1VnoltmTg8FtErHa+WW5sZwn3OX6R3ZiMhb9K3AQTjTlTwaZrWaGfPH/NbG0blJ
e1z1Xtkym1OqPIUxk1G6HyLzNLWxLDe87UF4ZfUDR8EBqEVJl/wgq8UIRwgKSzAfEK9K0oydqsGc
uWRk1m7TngyZBcsi6aJrl2OkWuiaNq36vHbQhyVe9ou/q8y3RCeVB/2nVBuVF4gA2Bj+D3VnshzH
kW3bX7lW85CFh0c7qGf2skeiJwAC4CQMJCGPzqPvv/6toKokIoskrt7oXrMaqSRkZjTux8/Ze+12
XCVDhsDBHNp7BQZUMpMdnI8dh6vHyvUGmhveNBw7uxsv6LK1Z23hmBfFNIafOqNxaInQP18X+Txt
/Aj9bo0AclukdPHpVFNFmIl60XaXQpCdyn6pvv1zFWT2UzUqteoXmoKZg5apPFKcpT87uzQfx49N
Fd2BYYtuE9WrnUAOKjCZVd4zggE17AbcvUwEc29n9y7QF6OeO+Nuqgfvyhu8ZzurzNeOXvEqbgYm
fY7NBAUpAOe1GjHwevB0cJaOhJ7eiCx377Gnzg+aTclt4CahG3lgXhnc9bFN6H1v0BUup2XMN5kE
LBCQvB5ztOfg6hFDBI60P0xtYTzGNqD/IYOO7vg4UtcyCTryvt3pkcutLwY7oKFnGGF6bnLwXWcT
bZzcJdS9b9PoYoJwidHatuWzGfnB48yYYe/YehcltKdU76lNTrcMy5r2bpFomN5ZEHFNAbL2YhuP
7XCvk8E59iheCB8g83TVOWRNMrdP7mXR0dmumNnGEiSIR9zyLkkYDzW6TZAdeGRbe1UK5Drk6N+g
mb7OrJ7MizQLbxtraO6nSNENzVp9SZQ6wVODlXKmhYhX0DtCGoPTRHCmShkRJKL3r8rUIi9yzAuA
FWU+m/16zrpgXCmel8vartv6MDFjhGZh6v5mnlxap6FX2pfTTOQdmdsTGcCmN4ttXpacNrDpk7ls
jfYF57x2q6r8ltZ2AOUKLTKRKfj8gGXSCcR6JFn7mKB4dTV8DrF783vH/rqYSDFwQ7e8doo+J4/F
cbINKzPB8LEovfu+yJjSY44npiVjY3lxCWAvttKmNip0Q7+VnNElKkRUUCNN9iPZx3FMWhS04Mmv
gwUIn/aXU933L04qrNskE8ytCA61dy4PzFPybdSGsxLrm59y4mf0q68tu3ObgxXUcMV4xPZziUbA
MkB1eZBANjSJ8+PUDvXvLgOq1VB4843lmM2FPUp1ZlKdbrFFO/+S6/0t3dx9ofnfqRTuDat7/1pc
vejX5vRf+h8I60ZL9nO13P/NPr/k8cv3ejn+/T/Ucpb4bfGWo3gz2X5NyGr/+Hd+XfAbYlax8OAw
GEqU8n+q5WwQ3hAO8WrjvgfZ7Tl/quVk8BvCjoUms+h2Yaw4f4fSzd/5XmIMcpM/D44O5w0iY+uU
3FB1VVzlbahgYEX9bZq3tIO9PoHfmJVj/o6I05L/8XFYqgIHCeAC40W/eiJkrxydMFhNI1ykhf00
B2382fSqqFplHJ0ufcPu2t3g5zE4V4KSPyNq8cnqVVZ/NSWTKw86z5CnxZ2DJyicVEZocNMFsOvL
BFaZ7Qp4qbyB9LcDfd7YLfBszbD+rO/YJtZxwIu1GnE9PqWhKihMp5BHv0efNK0VuCmmP3QPiH6g
UY1YJwE+5NbFTTDonu+yJNYqNEc9I6jM7jf0c+In1G/qjILUIOfI6YJg3dgs7qSGlHTfzRr0zZq0
S+tTIA2Ps8jk0cEBGyLWSwM2Y4nTHCccxzDM9Wy0bPuCZg/qubTsr1SdFY/NGOrzYigRjuVenRwS
iWYJHnhO96gdqo4Isd7GPW90FdCkHjvqVrST6F8TxHNMkcXcflJF4LBeMCrfTWPtPPlNZyz08Ixi
OsiswV0bc159RNExxgfmXYx451RNt17a5gS0TlZJV7c0qmeLnvVjHIwZHRHHzzzynsyGdoc5U+FL
cxg+MexvBA1O4T8C5BwhTo2t/qz1FA+7wqZQWXVV08CW5HjQ07MPxO1gKE1QTOs0zoYlu7tF3YZU
oSJWoMVnGdPUbj27Z8g5upw786H2z3lqS3PlY8O5930roiLSnBVWKi9zCOeG536KRoTk9Bgs+8XQ
jWGtszmRxNumU1Tv8nqqbqah7T8n9dDZqy7g4LIq4o6cBW037Pf4La0H2wScuk7n0d9Re83RvlXf
ONjDMD205QBby8nthPxg2+2v+zCiB9D0mlTUMEJH5BiBt8vdQoyIA+36NS7NIt/aFpMYRiheBjcE
FPraqn33q0qMhFTcbDLvc2U1ZCxFdT1vKXoa8yBMoNmRyPruyaYsB5UzRVDF6Tm3ADIAhn9SESeB
VTi6chkT1uaSFuXFtOG6CdkZeNZAn+mJQOgz184mut/0UT/7ietFpPsZTbs8dSHZO9SZ3NkoTFrY
2FND7oTISg7jkVHdydphcZA15oCdkKOdba3UJrYo9HLFrLsaxs/+ENjpuqpSzISlY9Xptp9lVawQ
1jFvMmk6MLwUKf1W0j6H34MuAcYw+FCGR77GvYOEsDq4cdR4WwvhIX10Y2LAPJhTwMxYZ62g3B66
+6atZUBSR1Wzw0qfeCanKKk9jdG/Am8NszGanerrLHvCXkUoOiBuVVBM29qL25cSBlPMH1WFt438
IfsEDRtYrdWVYb0J49gj1WVW8nWQABlIaJ+8BoN83aCpj0TsHANjVvcRdg8ELujRsLjHVfsFaxeJ
8XSwTXnZTg2Nh2LsyWrJ6qij59nQtaP9mLmfZteo2w0NZ+u6RQjz0Ysbk9TgPv+ggojpn1ln/Y0T
ZA6n6cq3lgMeI7vNt/3pb23Q/708jf91wvYFYvHzrfrmpX758pr911mTveRfm++37G/4iz82bSGs
36CLsy8jVKdpvUBJ/x06K34D4go1d3HRLamzf27awvtNcBzDoeVLrJr47P7ctIVDJAcsJlBlgViS
I/y/s2mf2KX+JXC3Aci8FbgboYqLNOybI5reqyTVayvUx7Q1SZ+1N/NIBIE0njiAXo1YCq2auXgA
nSCWWCBDt1sNknTVMVxzKD58dw1v/nALfZ+24HA9vqsj/vpGi0/yOxfx6LSkyXtTc0xK8+gblYIP
WaKFARZ57pNw1JGRvUJPT4TZ1F74TuIjHmowpczdV8aeHyu/tcD/zkfRY5P0gDgJw8eO21hovLSn
dyIHXRG03g5VEyenOeGwUCATQWuPQJgJRajNY9bFz7acj/Nc3M86ueIHfZzmRiFUqQGBZo066Npw
tjMh31v6aAoJxfzq+OGZ0sUmmdWNWRT3SMbvgYNdeTr1aOqShzY4yZMkBH1dGeILtOCPohtdYDTm
3eQQ7c34jL/Uutfz3Pzxfv40NUMuXoW/XFl/XlDzxNkj2pKw92rsj0GCVrgn3r0T/GYV+bgRUFyW
yCbdjLjVGAdDCC+qTJ6L3IMqm0IWHxWWHDSr6I1wjxcHrdzX2qEF2H9CZ7fKjfGmTRxj46dEdvn5
oM8GVTLes1DgB4nVb+sJQMow9+QW2WO2ZlvnjGS79wzaEWB5/W1Vee+43Ky3ReFfP3V5pr57dphG
mz2ei/44haSZQVGo8wStr7zkIh/Qo3F4tntyoZzQewwlz+/kDc+IPhN2FXpJTlshL2F0Uqo7uhB7
J7C+dH4b7ufGQqmjMpKoLBpJpcxvo0nddAqF0a8fe2vxJf7oLi0OlO++ekojfUKYVB3rUIFAYQjl
HGMiVwIsYED+9qYdfvBRkSim28wOnnvX/OgSvBXoaJPWA1D7JltnKY+vqJAWDDy02N7FRSAb+v7F
BzUOd7/+qt/MLz/6qiemmCgvIyf1ovoIagcxMIGGoGfSPtxMPTIj+qBfaofHxy/uM5nczXVDYyxS
5oHWyLouygu9ZECP9XuOyp/d9OWff3flXI73cEBQofqyg3hK1FfHm/WeXezbueVHv/bkgJFHAUIT
sybleCovmPpdIGKBr+2CcXGWKUPv5e06Ml0mZjb8mm+osShGNG/pO6UpTBIzug4XTWfT1CuVpXvp
kIvmZfGzmaV3wmoOReK9/vre/NCvZMOCenstvJTUk6ko6uOYo2RWr4GugQIuBwnUN573zpJyYhr8
6z2z3n6Mw/oX67gjC7gYzpYJmkuEqj2pPRr/lb00OOryqkMOExBD9+tf9g1j9qP7cLJThblq8jHL
K1Tf8509IeNLkRqDOc9WzeD+nsZ5uKmn0XhIVbeOJ441rsMYwSB2mwYND0bLbK5nSJgp8ympmNQ1
df85QLe/0v5UrzGzvgcC/rFtjNtwsoe5zmS44eSXx3bowRNNFjqzRZVjo+j27dlaxVW2d1XwYFkN
Ivl5JKVJP9accVa+QvrO9rKdzPZJd4TgKCZ6guZTAN7dRsUauefDGH+pYuvDsHT0qTnMTSmMbaPN
y3cu9o9XIwDNb2/w7FN8R7asjnNMCyvFFdLkHBKke2/O1iOKQ8bh3V5Tmveq3kwlKaY0qTsHEEDQ
XE5ZjOLavcXCuZqt7sNQoGdqvC8stIdQc4jAWvQelkv+7KuerPl5jjJNh0F1TBoDLWBn+RczJymO
m3FP6PDsbhXN4XU04iRB3U0Sskg/FG5pXjtCuUDjEOHigGASpKC0a6bRTogmOw+1RDnSNIfMwqYy
JB8Zej9MhfwUCIb2Q5rtGUO8mLTYqURwjsajCfnEm859DdfFdex7mXfv7A7f4nX+8+Eneeft/Qg5
//iFLUqkCBE5hvG564ZH7QavvSMORU5cYv3E7Tp3OI/Tyzxn9rHLs/w93Oo3P/SPPv9kyc/9tu4s
nkysMJnJuXfS615T9CA7j25KSgpOacOG8QQ5ZObwOZX2Fw73aMk7r2C7kvXepdlp+hMj1Mnhte2+
jprz5egIeg5NgjVQi06tyxoUdjRWeoMD57YsU/swKs5pOJLL+lxn/bkNa2Rl59GwySPf2QacwqBg
Wxd+OaT7wFAHEDcvs2X4lGZw+Cqy1ykAqabocT/MfnYmGzxobErM7SvzQ1Fbw66P6k9OiJijcsIb
Z4pQuxXGVZ+3D2nmPUYyfe5ZxJG3oqpW8lBGajsOaCfw+T2/88K9pYD8e0Wlsn97gz16Hr7bW93R
HCloG1XdNz1S67JnNIMam5FLROq8rAlFNrqWtMYht7Yui+KGnTjdYbknRzy1X3DzU56XS5s+VMxS
keHUw9gyj6cQ/vV3tX9coRM98fa7YqlUVS+7/ohE7qruL73+SiJItWXGTBIrpN05RyRy1mb0BG7G
cOMLco0C3HoBBUNDiuyoOYhHM67A+jodn2eVXXqGv68YyJR+dShJpBtid9V49qGe5T6z6bKE4REd
ASWOuwH1t02LT8wrwZJbYj159YfU9Zgho0hDMzSFYosMJHMvWHuZcFzo/utoeTvlIkZEEvfr63BC
bvnrnp1stuHMOhcNfX2kLWPvGVNn92mOxKwl1fZM+MCdQx+fYGGO87pgIMmTaW6MGaaHcOaX2IBL
ZiczhE56kNvGJOlNVngKhdWjHrPxajbTOL/3ZZet+Udv8MmWbUw+gw7U68dEp5D/ioDcwNhNpssw
j0JqZf8a3e6wKZYXEOeRt7YRNK9VUFzQA1VYPGPg8pETxTc+Sp+7QfvInma7voTxCas/L9o1UxV8
mGWabN3mnXrG/dnqfrLrT0hwF1d1cWQ6225mG6I9rSD3kDZYAPqgnLcyKlsEkQkCdRsbRa9zHw0o
mnatqotkjj94VYi3Yzo4gsZP6VAzl1kSbfH/2wTZ06OKaY6vpU5a0LD4sVw85yvLSgja8zQxqtDN
UZGgvgzUTVtohdrXsg+4SEmaQBlEK6qnFRjxf1QC12NskolatpgO6yn54IQUfUvVGDZ0OGnGHPop
e6ZNdxMD8y/tjPmVHZ1VIeotI98mIQryldfB5FDSzNcSr8dZSJOL92ip6s183De9+9imiwTfK9S2
x4CwtrJswcz6cvfOo/2zp+WkgCFdyu04vJbH0CBLsiw5TDTNQN9u0OG4zAehayqmbF7RvY42ZtzW
gNkoxqbcBnk3bAvZONuqEI+icY7pLG/7RKIFpC0vKunQm+svbNrnU05Ex6+/8k9OJeDq365K9LNz
20vK7Jim/mPUt59a2sRoOgeQk1Z0Q9LUI+iLR21F1yNC9H2GnXQTu3TZ5xwheGXFN40WL1MSf/j/
/EYnlYlkyY1GL6eTUYn4WkzIgtdxb7V3ocwPkeFiB7WgcVpQvOjF2mKDHX44ZJVxrO0i8vYsMPhv
ZnpGlyqcY/y8oXrnvfpJ34f25NurZfWT1zatWR5VNJOhKYEjOxLapvyGI+ysEdCmXHmGe90qjs3M
VUxYog7JKlrQZMdhik6jIKJ46Cz6CWbBwo1f4J0r95Pd8BQJKJCC+2WHvSS30zMMOfuhWJCY/qWH
Ks3lVfe7eec4/lqL6Padz/xxmwTO+dsrovEPCCtDWhDGYs+AZW9qB85q7J8jlCcDxdw3QbCpHEK1
R4R/SfjQNOHeAlNABwWv1CyxbkXt+Ttf5yebrH+yyXLTnaESYjx6ff8gk8xdy5Z87iIdb8Jk5FTX
0Edx0vwV2dV5zioB0frO5tRPIsTsbGWLuHES6ksR26gK6+TF9Y13QtO+zdZ+sJecgv54Ls2yM8bu
2EXoKOnhqE8hNfPvYhLBse4Lpsf4d1YVxWgc9+cp3bCsaT6ZTnFRx3QDeiGhnvp48ekYxEeqy+G2
VW68kSL74PRyO7vJs+dxoIOMgIq8fYc4+bMd+zRbFaI8KQKt3x1F1T84beCjth5BBBr+qqz1s0jb
T4Nig0A4gVykxTuToVYrkQI4XXSl0RM1S8693Xlyp2aedy6Chdg3flU5Ve07t35ZsX50eU/2PLc0
5gi/a3e0BNa7wEwuRQU5ODbzr7JaOv+FuqYqwwgy45a1iwtRsN15ps8303w9Vtj72WfDqsJHr6Y4
64aNUVrt/tv3+1sN///GRP6nM4H/gSN50Ljf3aPNS/vyX685M69p0RT88x93ca5eyqJmkf3jH599
/ec/vv03/+rxm/ZvAPZs4fk2zE+m8H/2+E2ytdH5SoIbHBBc32FsxG/ARmy5JI+4QDP5T//q8f8m
ln8WBLCifJ8B99/C2NhvVzYisylciCULIIDh6YBO+3aFG2MEQROsln2Vh+mXCDaurntwAvGM6EpY
7kcL1upLC6UnWSWBnPzVSHolquq0htHfNC3WFy/MNapnikcHWB3CxGAu16PXEZiAfshf91WP4BQJ
J3s8dk+y4M1kY2YJ4+S6NFS/Ti0jv66zer4py5DOFCKc7BbJu/FgCZ3dxaCD8XYLZoVM9OZrswip
dMpMgGEPw3kvaPAi0ndj9zHrbODVwNoVB7eOcV460P9atRqzy0pI4JRZWs1nfV+Z7+TLfQuQ++vN
XK6kxJYCaN0B4kYWxUnln/UhmE83K/bj7Bzc0CzOa3riZ36j8XNg/lz1etI7uqB4PBqzJ8gtuWTV
frZ1xgBZDS8sOeogHXyetS3P3bDNLqI5ey2Ug0M0kLdyDp3PqiAmzO7L+XLuAZXgMlnCwLO6b1YB
BheGsPM7VLK3m82/fhf6sGXaBDr19AlxhQu23xyKfT4Yn4OuQYiVSUxClGoiMu6TPL0iTqy6+e4l
uvnjun0/6vnP55KruTzn0Agt+JcntQhW8gQ48ljsAQv4aytJ2DZShN8B4AqcIab4Y+H66SRk+Xun
dw+tiMML5fvStk92+lr3cjQAB+wn25pu8NiZF5ZTVRsxqIhAl7m+9EZrfOfSLn/0Vx+6XITvutQE
8eC8HHEOB21krkKXnklDHtkWn/S7STE/uqAeCbgIucgylu5J9Z6bfanQf5Xcxok6ScIUsuSxAZY+
BwlcDEUQw2QHajcH2VXatuQR5H3yxSubdKMjg9wwGJv4xJYcLeyv7+xrP/p2jDvR7GCuAMN8crtr
pbJOebrYd/6jWzfxeVvP85kVJMOhxozz62drKZNOL3vgWDAnl+go0zm516UqxqRMeFP9cI6g0Zhq
N2SIDn79KT96oiB3WtDkLJ5g8+Tm1lPY2HXHOL+fCMurExSos1tO+0yn/doZvQU7kLxHOP/hT/Mk
rnNPeAitTn6a6zK5bSU/bYC0hAI0bjdwarrdr3/aN/Df2ytom6ZAygVbhFQs/6QaaYcitQlTKfbk
0auOGdRZiDIwiUkbKMR5VpfbQX8Y8oNhPHYV9p3SWwPS2QTG76axE3VAokwDqvwBjPcK9eVuzraj
+DpwZgwLe5VkFDY21ttkZ4ImqDn1SPdQy22mmvPK/IoEazuFzE2aF8j5Z4NxRCMEheBTS9x7cBZm
l6WDnhbKVZaLfRHeSgWjo59IyMGMaw1rrWmZz4v7sFt5AEScIt4pxCR2TYTCry/VSVm5LJ/sjQDn
PDR2DkP5kw0W+ApCDjhk+yTGq8qkFKEJLwJQABdTaOlN62oJii8kiz+gV6an/tAdgEV522WAdWYO
WXyFH7jah8Zk7qsEmLOhqhdU4v4qtyZIETDF3nt4f/i1XTYxItaoMwD0v12aXJRnUyzqej/Rx81B
y62XffmL9yB/1xcMd8qtux4f5bRCcYN4zt27H27dP84Sf6uY/KUuhNX9S1FiDlRR+3/+V9WUy1To
5+qRezgpi27kTUm5/Cf/LinReSyVISuLi4BzaXf8IRsJPBiHRFUJ8MTgppfX/19gRAswIi644E9F
J2Vog60++uc/+GOshNR/bAsoPdFn/h3VyOme5iJIQdfNguc7lJWnBGinIXdF+wk9LW0ga6KAs1bp
DIUvkZGO3lnJl6fw+3WIDwMexNcnXdkkLeCk5opxm1kEwFSHb8kRRmhVhJWgTiDzRR0G26Az+N19
uPnjT/+qLFk+EDjoUnwzYCfa8e1rkTDmkX4d10ih0WwzaYwN8GBBg0IcZtnoDu+lk55WX3wgNZcJ
M5f7you4LPjflwiiiHL44/zCrkhwqy8tbaT3+U3Tq2ldMEPfwRQpvyqHXeXXv/V0L3GJs1tKWZKb
qWud04ohiIwwF2bFJU0kHQRXWQTARO99yn88L3wKP4yraXmuZFl7+wO1nG0KZj4FNUp7JJzK+aiV
Ye3qKkYj8utftPytN4/L8lkuJFlwssTmnZJ9w7Jw8hk162EYim2XMYls++auw3+CQzpkwwrfaSr8
6Md9Y1wvgOslu+7tj5NEms2z0tXBC/BxhlEUHUxyrveT53z59U9D+fW2MebxInCQg2FL/UQAOOqx
tx8WxzP9kqAASOAP/aWVZsZzl3g5ytKonW8rnYBe4ZCC88UefeggkSKqivPhKkhsnGBBYHzKpx6w
SzKzCQcZLZq1UQeesYsFrHMCgOZu2Dmw1UISfiTDr76Z+rsIHakBShBl4tYWlbhTVTNeWViKUHRW
8fQ0YGMeV2YhsxbnuhS3adUQPkRmCYbsNmYG6HKiaFaTqixvVeRY0FYAfaDdeygn+k0a2Hl4kUYC
fVWWSPa/vm1myoRhtm5FBKiBtrqHghqpFOYPvpcVG3Y4QtHQPvk5S8oE7gu+a75eEB1PUEqL4YCu
hohS9u02fbQiK8WlMpGQU64aetJ9tumQRbf5OmlmSBkVyEjmmxHpmMNjN7hYQFezJBTnvKfqwZrU
hmD1caS6OtnAa4HhLKu8ekYCGrfbmfENR2RZVUEEiCHtsmcYeYhxV05fVs1uyutu5JCjPe9iMO3G
uIYtaPaEEwVRs5Nh5MXHzrIgrmQhclW31GgGelyc9g4jXHdjcS1j5D1KtVvfb30iApKyjI5OmdSf
qtCkUbVSEmhGzjXJrJnsZzx2iASaXJ8b1oQdV5qMRdYeZvxqR4dZNOfhkOphLbC69UwKOYwxLc3d
ciscC4xaCNIwoP2kavPOhIQO8cwncGLlBMqSqwSrYvdkjSImD7vxuo8KD3m58yL63/TOpgr9sKnz
/jyqtONfdloyLEsjrHObvDawKsP2pMOs3QjohqeUOX22o7Si8Tblhhsf+cP2TW+AX8F/o61pU+h4
CVhLo3G+DfwidB4mVUMXzOG69XiOVarPGbBhkALaIxZoFs7K4JOIBstoV1Ut++AiGkwJGl5FZUiq
jl11+77youBohgF9vGgMmMc0WvodecrS6Wr+UTT6WPrCmoyISDBBWJFOYSXrXJZxkm0C5VPRmpUu
Y/zT/cwVd+MmuE0hMHQXteoH82POsBt3WWUFwALRTGOqmeb6QyaCoLmRE48nGgQnf6jLmJgLXWny
4rp4GNAhZGX3KNM5cJmxWz2ArDyto0c/stNLwKeM7MoM0fTBrlAqf8CaZc4YpVsgntLsBvvM1lJe
RllEsS513VS72AOPsPFHN6vuedqDB9UarlyVqdk+FLEymZ9GszWsUPmPEPEW8Q2E8iTwhbfPAjP6
Wvl52q2xJlriqqk9j9R3pi+gFFhzZ0QVlZPfuu7iZVdV2QhUYYIMMHOy7DmiOVOK8QDhYUA1rb3U
WDT9abNh8GnDQ+zC3trgHp6u2iYlAjSxUnhEdYu4kI43rn2MkENqobJ0UmONE1eH29xBdcEQrxm6
K4nm3YbzNOjXqY3Gfa970jwEyK/PuVkpaAjKq8O1A5O52vO2dzcEb5SkZjZx+yWXbvjZTIwOzqxf
TARYW8z8V3SjiR1u8O2ysCWjSBHcN91taSRLqHUojFenCIdy3+HceyyjRHdH1zFmcBzw9slKEfBO
MVXX2ApYkOpVPCczgWep4d/6mtk+tKwJdE5m591NY7S1JphTcS6Q5jz0qyxSpb+a+L3YsptQnqEX
RmI2YMHN4bppngjs9Sm4AfYmeenlVYTzn8Hug9m1411Z43Dfh0VUZ9Aro9y4yuN08RJj5L2OaIhT
08RBsCjnRjhIZe7Fj7IrFGQ/KxZf3E7VL/1cD2pnFszad5x2q7uOksmm+R8hjZwnADLIAN2gvFRN
y3DVWnQX0oiAv3g9NgEglnZ5FjuZ2e2juQnSTTPNQB+92ZVnXgbDcF1AF1ocvp79UkHeTXkccsLO
ZWMC7UjKGHfKXNIeXIMusy/RbeRMEqxsvshn6J6r2TDGh9hI9OucFNnnorSSXW6343PgkkXH3qeB
7TTzk2iCDMlYMCbhIsLzl3v2Le25SRxAvgXHIbBhHYgfyxDcbdHMQBKTUPaHqh2M30ezARET+Aow
tDfGzw4+kedM1vV9i89wWkG5TOp1YcShuWrCVGLHJYLzy6CNEBCOdiGy4rlObonxCkmPbApZrbRV
Ja+WwDa1Kn3VceWKpvwYh8rBkYLM5W5m+PqJTM+tjEGH4CVG3oI1d1qJRNafs1imF77AqhoIQVRf
gYFmIFbroQSqdW/QvzvXhKRgLX0uieW02izehDqCINla8lnHlfFo1sxH29m5cHXZXRpl0ngre0ib
i7ZxgABg+ttgaWwgjOYzsqaxiqILZr7DtjY6/aFKjflc2/OlZZHFrBuruCSaKnAQfVjzTVy5uPGz
mYjy0CCLNKTjFTiGfLS02MJl+1D6pQfrbGIeg+PQ+b2arOS6xZ9+NLG64J+BAb3yPRSX3RzojfSw
/Gs4GjwUxH66WLruZSa8jTk5t4C8uqMtesBojZGfJ4V7zk9QR1nHy4o7e8/GXDqXmPP5my0woyM4
Utw+EPS6clVnXf1ajb71xTBS+9XqLAGqY+p99rPxMR6835Oi7492MMubBtX2gfiSfGOzg7yiGzKH
zdAkE4lPY62Q0ns1x2V4bIyPcsTGPiYq7NhGKx5LAMVXDKsjmMUgWQyfkNRVPMw4MTu4JKAKQXXM
0sHkGTvmdM/sD69QxJv4Gmddke79NHBv0QFHV4VjuR/MMfqiE7xFiBmQmupsVJclivb5pi7r4MIu
gPFaKN0olKrW4nSfTfKqqqnG2Y9UfAzMVG0ZfIbQ0PxBMrvr9OzvJgG8HeqJBaA96VoQMNDIClS2
dlWae8D4GeVH6ZS8wT786yHqrO0w5/Nt2ce8qFk8aLHLMjcGYdpOuITqbnLBYAgL8FFatHjnaPcA
ZYbMdO3UMf4DSiznqbQgzkxQLBeZwNg9oSlp/GeKoPrRL4ohv0t1Kj7jmy/qA/SMYdi1mTWWV5FQ
2MrSvu5v4TgYzIdnHMfXXuXVJMvZaRCfGXbf9c+iJkP3K63ORp5NpRwh39KRfCqmoDuOjF2bdT4a
AiUGtCfoNkGLRLPsFZqQkAp7VyZM8ZcUp5UyEqyFvbRSDziYR9U1QNl/8kXZj8w6nEauHWkExHi0
/Ki1Ncb6OSxlPa8GipONZl7SrqsC5JluVX+ZRFIeqXVKCKNRLT4gfWFzj6WdQYoQJv0XGcl8i3vB
9tZ5kegbs5mCJysNaOkiwiofw1ADh67cSK671O4eaoez+NqyMVKvGjMg7TLtR03tPbSQFNwwwCbs
83ABhM1qGN49husvthA44BuAnkQesblM0McIutX6PGwA2uAY5tPDMOX111X/MbWT6QsCNq9fFSho
LiBAhteQIpjUNLSZ67UgE348135ISSi6OGQaHVhlu4mdGt10AHfu2k8SA27OpMY1RS1r4jilVX6d
hQAU9qDy1RNvLNVuDVXucZnYbqLMSl8qWBo4Jpo6vClCJk+BOd85kUeodB138gJOBlxJQNJg7v2x
gesMGvxh8jvG021OGFEa2t1569bBWtgt0EpkjANGcDEAwY/GM50H+nbm1M4r7aqFsTWiQ8hLCKRu
eO6mySNZcxygrGT6SHIj8KeyAzoG2hKjGSSlWi0nsSHS1oORGOQDoNv87HkznDrRUWCPETrEHrvk
x1oHt5rtbBcMFpQevOK/4wRzuQ6cfw5oIQoeSUjhnYjaRx2V0YOcs30e5FBg6uLZFOG5bOz82teE
OITxjq6zZh3PIYUG7UXJ4XDjuuk5nlT79yw1z4ippp71830YcujLgNMYfrJ3lLjO54xlJ2BLxYb3
mOaZWhetJVZp2daoCs1dgOTBiQrvymjhv4xkuK1sYnyUC/6LUeDetfRHKnV70xtgE00Z7RTOv7Xy
w52ZmDdz9/+YO7PluJUly34RyiIABIbXnMCkKJEUJVHUC0wj5hmB6et7QbetWplkMY311Gbn3odz
TIoEEIOH+/a12YBUZANDWMb0e+ND+pRu8U5l9iep3fhzPCywIOqI8pMt8yDyif5X2MIxgSA/C/br
TV5V3mZBMbWRdul/0cMMJyQiugYkdhvjE8A50dHO12ETYTowaAnv35ck0fZmqQARjFa/zXk52wi+
9MesB5SUNvEVoHp1NFoFelZnUH9BixVlfI1ci++iU2jf42he2d2I5sNqvlilefBS/myYw3sdYase
+hrc1JxZDx0SJPZMojxoxHJ5AqT3AWQPV7d8jH7y18/ATzDFnmNgonZb/wZs927qQn23dJ0Pvt3N
cHTzD4XVAzY0KwQAebf6UzGm5YtwM1UxwOPBPLpAilbVWYLidwxNPmqyt2a6RUXd3UMZf4iQGh4m
132PBrB/3+ex9dDnE8YWhl8ZR7uG1ATSSXzKyWpYuzRXNq0jdTVCI9TWUUDXw32vNWLcs7iOsMaF
XQcxNO7HpIAwyoBd/Fi0M2yHLgeiAYf9Qzb2QGFLd9iNhEVI7Ovlhyez3wKdL6mGrouOwO5YOYT9
s9HTTRkCfxhsLoud13zT9FW/n7hW75Zk6A7aymiyChUtWxCDt5lBncH/ki3jV/YovI2Tyd/bOHns
exdsq4ApuKVn9nYpoXkAdUM3lBvFTShNc9eSYdg3xmgA6l/YhZ0REJJb/GGp3UD2+ZhaKBmJ6d7L
kjBWNkc6KvE1cR+4fX9qRO7e+FXxOdMrb8uqcRPuE38TaVorS0VWsDYe+y7e56nWXwpQROk+zJIa
p62Ra3RtPcLSRzNvRX+AsGOd7vkH7hgU3CbPvw2NpnqQo4mErQBmVcysExDk1obqXHaAE5ZtrKz9
6DT0ILFDhZAh4Vz/WsUId64eiOQi43EAefkup4bwCYYRsPooukqyjo2xael8CiO7vJ/M3t46XFg3
yo0esq56AKlpfYHw8Nl3Eg+sh7Su3WZ6pzSHtWO6CAHKzrt3Y7t8ImNUgvGNj1FIj0feUEoxJLOu
CsW7yIg+6jz6Vi1ZvstllW3CPuTIdbX8JsPC/1qZKT1jhjXl3xjj2JbZ2l2mxc/OUe5hJOiFsSbr
+YoZ2wUZwgSuSBLnEhxkSUGJcPycAd49llKXPzKhCuu906M92DNdQ5/8QEinXx73CuHkgrUbCSyT
RpxGwn0hP5xwf7qViPrv7dAfs13t4EQdel7xTaX8VZNu1FUWtdm9HtLiPXG/t+37/AG99cJHkFX/
Awyv80H6vcNLTctPeeVrZzvWbR6E0Zokngn4b+uxo/iEkLaIgQGaPNPk4glOTl4eIphIV+Dopp8u
zssE1ShsN6XrXJdm217FtVVBdxbLsO3Svrue8wFrmLxLx8ehaU2IYCJTd43qAU5pHRd32TI/IMRk
85md4kZnBBJbjBOjhSqnIYdNZxRJMGvq2vFcQkNjeeKCOs+Yp+4Fbd27psTr28Km/b6vJpJrTpQW
n8mzqadC9vpDVCwC9lUVz4i7VsLMMusHUiyj2jpOCSqGdlZ94GRryj2nk4exsSMafRX1pkCrXzf9
94bbwFMh8KnYDo6r7i176iXzdykgxdKrk28qM0yN3QIL7QZFq263tZHROz/M6POHxcd63Cabu1yj
lvSJapxIJHuBUdFDh4ka8CHX6oAGOxPEXoOyq7tVgLBMNmwPKxZhS58EGsErvJQSvkMCyMbewKRH
EK5qsvpQUrpugZK5VuQoBKQ3S1g6OTDDuPd3M8AC/52r7HxdEwXtjV1nD4gPXTwz7DoB4dX7SPan
ZOxo5ASSB3AzGk3usJP04Z5X8hbuhYIEjPVSuc0nv/tqdm38rYkk8aRM5zLf0HU7kZzl8oXOcTaL
jwmdoGCihxX9yHYhYRh6JKpwcgffsWlEY8CKrqFT0g1Cun0HgMV/qoq0xRfeHKdHg+7cHAJCstx3
NdOKA9cHv9iB1nQ3GkIrpOhSYXwWG2nsHDIvV1QX4CMsByvRaOydQeR4ALQ5UQpmkdWdZRfLT1k7
aPTpoKeRIhlrWxyEirMgd6eZzn4Pj4Q5AwK975tYfaPNbTS2UQtx90gad+whGbUmxglNJ/SG+STy
rfJSd9h7YrAs/qtb/8CJtX5vdxNKgIg37eJwBIh2Y0GZrWB61P0PLHPIRXmZSj4vdB75O9uh+Wg3
QaZb34ay2XYWsjibPGSv2Ey1xMluLCrarnroY/RJNM1wr4rCG4m8G3I0/Ih0gdWau7eVJE+K5DCi
1ZenXiUwFnnDz6QS2/vR0jhLkOuAW9Wzrc8Hd0mTICSJXpMDJgFBQ4ylH5uhdSYmtJj6NfyoKPn2
LX0sSdGUw0GXRpeArxyNz84Mto3LD7w1UI/F8rVqVkYKt3hrPAo28J+LN9GwkLe9eVuTD/jNorMh
cww1GoYFXfN1ptt2hpdOJ8HWK2zY2qB5+k8G7NprmlXlTeF2Hie3YdEotyy199i0LYrRzoaC7Hf0
79VOUX3zyf8BMesexzmhwpw1btjCtp4ndxMiUH5yRlVfRU5PTWjAiQzrq7DKHRzk0ZpAn3PJN6VD
oj8swCiMD56QlNyncU1JlfgPYGlmuKRoIYAmNpTGxDHhQ3jLD6rp8XvyYeGvuqtNhxiumugzb4B4
bHLZc3PBFZH0vjnk85PyrOEHDl1jssO1x+MY7xb09/2y1hVAakBpmarBQ4wep0vGcWF4KLE4WsWB
xi8p97Wfuz+JEPEBFb2LCxBBFuq1rkHYnpX++NER9DlvCrsZoJgIZzgMljtUVzNVPyYlxJR860V+
SnQa2cK5c9Y9KwizlcoYJxlXZWB+abhdfavgC/pTQRJCVpKDFrswxKbCSB91m5rFtUOO8GtOWvdj
49BzvrMbZd4qcsxIi6N6YNkIwHakdRcownnox/4BWCy2J5l2EyAvc9/99K1JHKsQRCwdBrxfMOWa
ZRjO7gzYvjaS6qpy0lLiOTcs1bYLneSGI50oUuuG3u555HwB2FgsMJ/dXu9aU2K4nkF+q69GiLXH
RXbmH7fu7XKDFlXr364OHXVs40lNdOMk7hUmG/DNmfWKq3w66T9t3jX6MJT1hOPEDIh5k1uiuWvb
RnwlE6x/sLLRc3hzpn71wAtJJrgYVXEzmpPolmtV8j6dvCaisRni5prvLT95pVF9jdlHaFAHxYka
pBbFL9LZMHNVVpNF4Kmydxkd+SWw94xAidwLmhD4NkyQQRfVbZV7Vg6apCa5EWr4AhvgstMPx50U
xlhJPeBRR6W93ka2XD6WxBbpzszhha0yZjg7MhTIoSSX0j/4BvRfaK9qP2e0beJ8JmKYPzQWOJ+q
JORQBCUzgGhPZLWtRieB8WMatrntB1J5G7euo6fcdDnngJeTQmimGjZsT3vdLabXzDzgxiCEnSLX
AmTQ4j3ZFG5/Go0FM9y3wHeDtyMdhUMB4RQi4DnWu9wfOitw58wpDsoORy5pdvQ9TyFjAt0U8sah
ahYGNEh4Rx7IYhRlDb+tMW8eomxkwo3Ut38T0w1ia9LYVGyq2fO+k9v3bxxSMSDnysp36XmeoM75
WK+XVwQiEUn9OirylYbSHLBVkjA9PcKfURoWDiVF1VBzAbn6iGVOJHcUPtAqq7X+E5i54jZRysqh
kjDoGVpN5WXJziGjjxldr1m4SVl33cYFY0MtwzNwuOitqsw/L6Pdfh3sSP1kdsGsnWXfPpbcZT6W
eLwzfFKBtOvoCnwHvnVqd7FLTRHKO5S9a9VYhGI4Jha3be+x4WQKqBE5SUi2NxMMwtVnrRD5XeIB
BdxZQx/9xEGl+TqM/RqYTyaITUc2XJpb4BQGKZ6pf7RT+rHJb3Dpu4uoBo/fs7qJvpAW5EXQTjPP
+wlpxs8o51rw0Nmdl3KyVqSMx9YU437wJXrWtJOtifEGmJ4gSl0bHnqXW9ahGcIm2S7SJdZuITJi
h1ZakQUSvLOfuB5Oxq7M5sF5jxpdQizykynp9i3lzfoAfcKot6WErr8xHTKUBN1rD0FLx1f+bp7T
wQK9zu0I9LnsfgwyztXBd8vqK+WEpjpgfYfFWkTlDB5wz1l25JCYgYo34J6uuReXimwMw3JZ4Ayh
2mEtYNeZHd+a2KyXXU+bHneWLqJE2Zgd4VPSmON7l9bnaEdIHAFTjEm2Ei4rs7qbHc0T0CAVAtYr
pvwTnRDu16J3R+dAAxI3PurBVCd4m015hQy4f/QLLC9vgCBpb1+alSTcqitIU5FqsSEipTmo3ZKy
kR65iZohnWQYM+7SuZVMitGbqtvQG8tfvTUM40eE/ot/6Fw8YQ6VkxhPjhl70wHgGaEaOdc0ox2z
m42Dw9T6EeeV/Sg5CA1iyNaJPlIAYJ13aeX6gEYsAA56xdkGiYiX20LM2F57XujSc8TM0AClQlVt
B0VKemf3oSaCF619RNuZXKdVK2fgTLK/DjGS+BGZZg+CL87U59ZrUswM6xU5rtOW1BCXQ2jUuvex
NWvUiI8L1VfBcRQpSBh13KW3vF4l6SQhMYyhl+uDSgLsXjSxl22h2JKPqKbW+k7wKSiPFv36qvG2
ACE0DeldMyoyhGHkc3GmnTqipu1BRdimtEizoVBnPRIDdMvWlwSIUIY6zJStyMlNQOCO+S7NhTHt
eKL6pswNvFhMJ80eIs4Qd5MWI4kZqsUSnguJcnnAY5X+GnihDg5/ifPR8lG17oswbz+DwLRDUP6d
+RMjKFijRbuUF4SPz/RGyCq4BiFLBnFpetaZWEVJAzuiml6WXo/qyRF6fsyafnqEKk2BM4EjekGD
c9rugaYDOazF6+dCbbo0BJxpOgoKVq2Lw8mVDV7qeyxwBqN27QCchWCAVumGjhmcznzJ1SdISoss
Tanzwrjw3M90LPwMmz4Bc8X44UB+9twrmbOn2K6vRC2HT8xyY4c9ZrMnj1dewAs8Ux2BKBTYkZvc
+1YV6/pT/hE8FS0sUqKL/sq1S6fbRH2Y3pP7y69e18s8/5KWJEGAuNfkWoby+3QYp6kKrHtEfzXQ
bndo0gzLwgqf2QnaTQAyM77QF/X8DTKeLxRiPQJdtDqn47HN9hRSsfUWfVnuKL2an7ukbDdOE9pf
Xn80uf72E5kTr9AkuHJ8C6WTef5smWqAW5tzf5X5mQoSOrOCceq6Q4OgixFHP9yTQSvxiYPEIQHa
7UwJ7ak1a/fh9Z/y0ls2bc8HbcWsodfl9KnzGqkAVWB9VRTpkVav33E1PoV5Eh3qS1iKl+aN5fjS
NS3EXbiVnw3FhStyI6+nzSwEH48r0ZVRKHmhy+OlUVxJn4d0FO7w8uwztjDvVZ+2Pcko5FOsNAwQ
ABdfWAMvvTZcdtFxKZof3L98y3/WQJymBD467q+AVFhh0Ga+0d3NPgnadxHpuWpnQNvw9q9/q/MZ
imoTRTfNAb5jKZBjZw0CTi24g9aTCLjT9H9c5aBUJqcUZ/t6NsKn1wc7g1a4JCRWDR46Vci3SmGB
ffq5YBNkred1U0DVr/hedl3C4e6KdI/yWRx9MRIYIXP/bHad+llHI9FcAZkzLOkkL62pvjGJHz9e
+FHnC+fvjyJMZbN1yPuf2797Ar0j+ZgpiGYPp8i8bR8s/DcOvoltJTcJjCJie7i1K4Qgbk5tvS/B
E+s5ubSEX/gWFpsgWy07LlXHs/1WLTSAqKRbAjXRfyuTsPpTpOl4L3rHudBocz6jeWb8fLHjYsuw
JY9++iGm2S1HNG5LALeeS0Sn8dkCGPvGTpd1FD60769qZeF6Z5ML0rEw7MWfgsQRpCNxtcKBbikA
DiAwx0LtgtDzpfe3DrZ2D9kmcujTh8rMBT2iHOAUhyj6lzlCyGYt773IbYLX58wLr4+uPo/9Dbks
yud1Kf+zVCcfWzV3ET189QFBiyXIA0gY/6+P8sLzOHQfkzhFe4zw+2xzKySxP9fRPgAJO/5pndS7
8iMx/XIq6oevD/XSA/ku247FLuCyUE8fyBqBeHY29VWBreyWDNlXq6iq/ZsHofWU1kNaIpCJnwtx
+2opCWH8LmiW+nealP5+trHSfvsgNFzQoCaI2Lxzxp0CN4ce0O2CxSDLWdp2fF3mfnshkHjhfaFn
o8mDtYNK2jybAB4pIjobbaxt4iXdLV5WXkuSI2+fAFgh+lCNLUcyzNm5k3N+10Ybz0E3Y3OSyALn
6s50jJsU8cClJuP1J/8bP7BYPctzhDAd/FZoDj2bAmUvtJXgTkE0j9N3gwhR4GAw0/8W6Xl4yJq2
HC8ceS+8xrUxDRAm8EpaTs7iMWZ31qI9mYI0deYPEocYTLZsr3j77PboyZIOhzfRkXn2aEtSFWR+
qeUOqN6be4y8C+cA/LYUb1R+r++Q/5l0FHK80aRx+g6rwid74WP0hWfL8G0Uqv8luR7+TAZ3uYAD
eL45gLKj8ZSZYQHxXhuM/92CyHCTCSQjGsAmtgLLmsUWTFEdVDUpqrcuKW4itDQRJ9AaBHD8dKjG
D6eBipgf+CARMTFCQpv7cfX79VGeP5ApiK0kTF0Q3hwYp6MkPiqTxp1lEGqRBkVVTu/MxnG2GY5V
j/+bodgk2PI8rjhnG2s/aWzVQyUD26j1zk8KisRjhvmAlakL725doqeriqcC0eDRlwPn+BzDR/ZC
x8JOaUjzSf7qQepp57u5+b2NEaLvISh9KhfECyHFigu7x/PFxSWA1exywhOI/8Wk/XNIIaB30tAM
ZQASJ3/wl3AmfyXMN++EaCw5CGmtXNs55Nk8pOwp1CQjN4DC3V2VixvemGZ7qeXnhWdZN/S1L+bv
/fBsFBtz7oJeA0ZR4bAzs6zfCzoJ3hwVcfwRfdsEgkSo57A+9KV8rkm4vLEkRO87OhIrtjid39r+
4ipAvixaDIiZE955lyii3ryjLCuCuPNTWIV2tsMzATBslpVv/j4cHCQuTJAD67F4vsWOFVhKe1Zr
7TfatZhnHYQW85t3WBu9LT02bBD0PJ6vKMrvNS4brQogjtibaKaRGMWveWExPZ8FtEP54BRMc51p
7tn2KkWB3M7vFdisdNxzb/kVxqnYvXVzIOMiaLQD3rA2mJ0dugb02ijySxWgWu1vI6v0biy/0txE
8qF++2ujlXZt3GPbY4mefZxySkDuDq4diFUGunWIXJJda1nDmye2TRc/04C7F3uBd763DiGdwflo
B2YBkgqOEEIuhKYXPs/zCILADo0JmRyXcp1zdk5YUaFJh9Q8zeypd51tROSqY7GloFdimTSJC+O9
MB0Um6opnDWc5OZ2emJYbWvTqCLswOCUpEsHYyaq+OGFb/T8qRS5OJrUSE8R85xfYtjWOP/8FFFn
W1bJcQRDUW5R4IRii9x+HvZIT/vsws1p/emnxwbpNmWvymj2CGKK00crTD14VOBVYE5agrTrFr2i
ErVbAIpbMa5etDLj89Cip80jqW7fFUs1dBeeff1i5z+DAM2E/6DWdsSzL6pzUEGurlVQ0J5/jV5L
3iqjCg9zNuEAJofptrFwrX99AT7/rCQi6DphkePoQUbr9NmbDLvELssVnlN4Zyr06FtZjnr/+iim
9ezZPMdiSyQ7R4YO+MPpMEvZGWmTiC5I2hHhZuuqejogIV5bfEov/OB1VeZtjcQO7R1mOtUCo01k
P+fWMyS2cAMaGqeszXqrYjW0NNxX9LzXvTvZx7mY+i99n+DCu2TYgu4BaiFU8CNQjdsWegfFaLU4
w1GSgL1EBn3+zegI5PDiH/Kp3IRPnyvru0alg93TENi1O3oL3kWYhyM8msWRqzfM72hOLgSjz9cI
YyqLPLlYG1Zt83TMOZkap6aTM/CLdPlILG9s4TX532XhDb+8VlsX7g0vjEeQyGcjT0JG7tl4OG/G
eOB1gebOv9O0hx2GKjQg5Sp17aGhfHh9sjyPTTkIeEIejswcBdLT50smu8hynG2Drk2LI4rxeZOj
T0ZXGV5KyD1/NNqMOX9WpoykFfds9hPS0yZq5EzLpu3/5GUkMHwuow8h8dEuiRz7zfEBeWOiKg46
6djkM04fTbsDReBQtEGChe81PS809asoupSbeb6ofcsk50QM7AuKGmePlZPLx6VzbAPVT/njRFPN
NvOi9MK2+WwUx+T6ICWhCEc30//0YfI6njIT4XYguip6R8hCxqSVzvGNs4FRCHldGlfokaZCcjoK
HTlr8bcbAqqo+RVNcvGV7yUoafLBCV4f6qUHolzBPsDl1aH/4XSofIlaR8bmEEyhMj9nhSuORoOt
wNtHgbqLPNuHP8UrPB1Fd8hk6fIcglCg8fL0YH8BvNtegvi99DCUd0huSm4K7E2nw6Bo0W5teDpA
BmTvpwjaB47o5RuT9VwSLJerN5mqFRIgz+bAUGUaU8Ic/mtUkasNm2Hn9agc3v7KXC4JNuOYtn2+
I9BjqVLH9jWi+Sp6QK6PL8U4pz/ePgrTWBG28XHYgU7f2GyD/p7Rj5MMjhtEW21n3kbJlB/ePMx6
wqs1wlE2Ga3TYcIFF1J7SoZgbqKpui7LwpluogQX97cPBCWCPYAb6YofO1s5VR8uEmWiDhbLi94b
CHgO6eROF6LdNUI/iVrI4lN2IzuHxJSd4GwUaKmT9opKBwYRd3qIrFim+xivrvI9EFnzDuz74L4f
u0E4WzNTdfT2Rbve9skz0Q6i8Hs8fZ3lQDfSSBt5oNu6+mAquhOBaV3Kpv5NZ58/JtIzR3Ii/T13
T4ehh3qaHJzSgwpzhWszspMvWWlgKLzEbXwfm/hFRsqLv1bQI/ZtG/p7lSX+hXe9vsuzH0HuHggB
+TOL6P5sTQ9DRn4Gl+xAhUv1IcYBHBPXMTyaE41IiBua8c6l6WXcvj5jnx3IVIpJSRGTkr/hkDxb
GDw3GE7hD0FZDtFNRpMVnmGD8b6ndel/MRRcE663fFS0IGe3DFX4Hk1FYghiRf0KpcvY/ZzpY73p
CiwcLiyQl14nWUqf78nM8eyz11nOWU2JSQ5B43vp1cJBfIOdGJACs5f1oU4aPnQn8l+vv80XNmam
EamwNU0kOT9PZ5KHrhNNwjCQtizkfRqC7S39bnr7xrxeqvEoIronM3X2It0smizVRiNI1RHdUS26
dzFN0hc+1/rlzycky4Ejhghx3TZPn4W1gPFH27L9T818RaTgQR1ENQERs0YlviuNMvnz9teHekeQ
kIA0wqo/HXKy5oZeomUIRBNm0K2QtNJp4Hz934xClM0A3K3PITQ95QZ4BxzSM73GR3+BCR9hBnrh
WvTSVKDY9N+jnGU/kqItcTegsFGHIWR2wpytHk1/99ZnsQQgI7VuXRQdzqfChCQJDWaiA6qt1X6p
LdSsUpsXRnm+SVBEZSoQbAC0IlF++l1yTgezbSDBY4B6QLfr7eYSkkEWZW/O41AGtKnbwrEzqXee
Kx7qDAd3AQw4gDKQ0VKLhbhAF3EhVH9+rgFjZPWYnKGCtXq2OeTtrDo3zEC9TItjI/FsyV7TENvQ
rZzo8qsXiruwGEIaNPJqfHPAg4moJLKCCImS5Vyh4xWFLcOYGMHt6J6ODEgNeh7rC9PvmYoFGtDJ
MGcbezqbFAcheQYerdQUItOZpjKyO7qYql0UpWpfZH6LThKid7wsMR00CIsX6BlPb56ictU/sWEh
TSI6Op08q62zcpNQBxmG3vgn5fa9b1TO59dHeb7fc/mi7Yx7EcEkxY/TUbx6wlw3m3VAPmfMPpgV
9iJI37zxidNlepfOxuDtW4V4+cK5/Xydk3AkT2Cul811Tp0O3LVl0eOS1AfDGDW3Th8aO8vK3Asz
9oUVuPrI+jwdmiT249NRxjjFQa0Csa5boJ5pTF9OPhVlgL61vTBzXhqKigYaPTJnFJDOhurzxR6H
jH0fghX9CkaPLVyH9r8dpPfWbAd5I+qVqI14hejzztYh3hODJuc2BH0cvU8yhPbGJH9XhJqgx8wL
z/XChyJ5j9aAUMdG5bT+93+qOCOSSVI3WOxMWVUf8rCmH6rRcffl9Yn4wt5CvZJIar1nkCY+W3c0
c6VRbnM3mxcTEkAad3sUtM7OHgz7MZ4jroW1O1wbukwu1ExfeEDlwDQmY0xyhTLt6QOSaXdKn5aC
AFhHvce0YX6y0hSs0+sP+ML84E6IeJPXSKnt/CqV5ws6OEhuAT3+c3I0DRTVe5PO62ZX0dfz7fXR
1td1GoVY1PrQpbF1/F3bpw8FwtEfclpkgi6yim3XLvi2um4z45L9Vyk/DUnoXnjC52OSBF/rcOxZ
1IPPtXCl2aWGT0EzGFrkoiR7WuCR3q9q6nC8nzJ5IdB6/t2IhxFAwHGTCMjOoaNxXntt05BnjFVN
tgpD8uuK3NXu9Rf5wi1HcY+mVIatM88l1u/6z/xPUmNqBeYSge9lAbSz72Jq8ROMot9R5OztMflh
+8NqeK+xOo6rN1/l1tHJpK4zBw3O2ehYJ0cjMQr7Mz2Qf1rf7G6gMM2Prz/kS6+SYjR23NxpKA2u
p8Q/zwjMiZaLgSWQUrDdOj2A2M5G8f72UfADZ8siE0c6/+ysKbu+6lpQRYFnWNE7oBL+VT7KC3vj
82XGYiYOArNHBpOyyemjjK2fpPg6twGKgXjbpJX61aX5dAhTO71//XlemO8Mxa2F+JHPc55OSnqR
KzfVbVAueAls62wqPrleLawrZQ7ux6Jp6++vj/jiw2GgvRILLTLPZ7MBL92poiTcBlHtpg9+Aq2D
5gI91zuaIDA6fvNobB/UtTyy+GRnz0aTtPAuhcBxs7VVu5/E3O6ctJo3YWelbz6nqdoS1VG+5R8C
ntOvVgOs8IDPtUHaaxu1nkw/owmdjpi3Nxee6nnEg5iNExpS8bquzmu4umlDnEJJ3Q+UUOptW5R9
eyczUycHOo6a9LacTPFrFGG+XBBjv7CVkBakCCqI+5k357TvppFpE9kEW9Kt2zshGn0zpjhpf0kG
XGxognJ2sJrqbdMNO/qQozfffxkeyvg69BpYrkfwP6scSz+zzReoV+BE4/3chSJI4vTCwfN8iq6D
4HlDGpwq0LnivKc2H3eOBr0RUyXsaajZ69Snp7q5VBd9vmkxEnkRyK/8PyzZ08eR3kiLurMA8QKX
dYg6cu0N1N4Lh9pLz0PgyB2OtU7K8NnW2FlFVhP+zKZcGynXNsW087d+OqQXtq4XHggFMLUQ0sYA
4c8zB61ldGbjcn4irMq+JYlWx2HMi/3fVf0mvPH/CC0+QRu/CkH+/9Iyg4/zP+ONH+rvSXnCNl7L
yf9hG9v/hZ5D4m3Nvsqe9xeZ+h+2sSG9/yJd5JPMYW8icFtvjP+Xbmxb/8VZtiZ50JT/zSv9N93Y
dDHZWAsACGxQV9AV8Ra6seQPMpv/X0CHSudvQY5EP71vZJb+VpP/Wbz1LLoky4c/GqnXcB+79gC8
zR97saPpH8iaWyzomZ15Xva0Oy43KJARV4+m/Tv0zTx6CstQW4HTFpZepRdz9ogqeZG7zgS7sMto
j91KOt/1d01/gN60jXSybQu8xdmq2m1x2sqVdg4yWcz2oTZCf5PCIajuYB5JCxc9EkN7PdkK3etA
G9RmWhox0FUFpwQ3tsIptj6NwWqfOrBVgbV4zTaRdXMHmsj3tjH8SbkT4OpAXop0WsmGobZ3TVgb
n2NnbmimLZKwDXpPlX+sssMyZOOYafMhkQm8UzNz5Lt+mv0gjFtwMs4ILQnIel7lWzBSdbzROln0
PulcYJN1ZQhzz19yE7aRbe5zzAk+jqIuoN1NdJgbqPyj3dQN2nhYmqjKDqkafOd6Bu817/MsTT4l
kkIV7WQknuMy4gZWeS3vsYWCGO+6fmqmb/xpI9loytLjJy6ejnHv01+rD22osPgE5iU+pkUj1fsh
iYr5YIElyHZAJiAMNV3YPPUoafTWGLoypOsMQm5TxKH7EJelVWyoM9fLlacFbK90nMYnVSZ5fog9
jJa29YSV1h1aGKQRXkNP20Y1EhrOkkDU3dq9hNE6gjjc6NJ1P4BFaqyP7tIMoPjShKfoU7N+qnQD
1R5zD/N+RP5C/zA49Ou6hyy8t4chng6zP7f2tomGqfnQxxakpnDs7BmWqd8Ue0sNojnmjlNVG0sU
y7VrNom1oZfV+6qBYvi7YbDDfAfTNH6MS5frSG7jsrlX4Vh2RyPqJngTaVk0T2NSpH+qOs5B7ZZ2
JH9Vqp3uYOUt6VYPlTElG7O0v8uGUtY1d7wxBGbYFyBTvDmZ912n02bXsqbiPV31UfwZ673xh1ml
tHlWpuhZSZyLyw6rjxriThhq83ZpyZtcRxNwm4OdVB0twe0Me3TfJEZbcAXmwXi7wwJ8q5rASGwb
mw7GQ+n7013pN0LuGpdm5occEAItlIZksfXSo1G3Kgr+UnptYO5JxMd3BBzZTIvw36XY9+2QxJsU
mK3c1arspm8TZFkbmzYMOlLMKq2piuBCVnHxy86sHNO03teT0dI/n1QVAFYV+/6XKa6cCeWIMzEw
PRD1k9dlsBtyMGrh4T/TdYFJrL5qqfnohZGxNfxn0rVUTPyDVw8CrWO3lOVNnI0Wq8PJsaQCgPfd
tSPaWOnTbpj0Q6S+mq1XOcfSHlMT+Z1rbbHc6e55J6RWk3i2n4w+zG5U7va3jhyNZoPxof1jMkYb
L4aw+kUrnLhCdZe+i8H57IfOVEdsLFaMRt3nOxBBw1VUlH8iGDs74MpOdHCMIvuAlNVNYaWJJD7Q
oootzRD2Fma/QlFESEPxOKF53ag8M/fpks5PU+25HypXlJ/9wctaOA9R9W3Mhf8unxPMc2cDR1eA
dbhpaZx3d21V5V9EWPtHGlmr90rPeG4XUZ3eWWNfI8tLPesqkuiyQSGADIMa+eDFUyv5UkmCm6wY
+v7eI5mB0pe/wYHE5qYm76fDhUGXeN1v4bPyoqvcj3ZdaCaws/0oIbRfrWBqjHw/ZhXQq505D+rO
oZH9Bood38Ay9CcwqQ08BbwNScunW6/1sASu+1Gt/cbJR/go2cQ79GYQVLq5ifDQ2HOhntmO8ZR1
+/TDbM5/RDq2j56sKrVfVGikW4Kh0jgORRU+Tln6oJc2OvaNbm94+nyHNkw/wWfNATsn4TGDYIQx
kq6COmPqUn60up2LheA1oEN7nwxxP5Ki8uS2qv3a2krfY+Vilt6M+yUDBiJUHv/R1VxAA8PWEtKx
DyktrbsmEH6U8S/cIr4d/cbP9mPTtAcVdYXPfuEszTbmTDBhphXQcnw7irde3OmfHl3gKUrDpDZ2
Ph3r36vFt65kUZrfdNECvbMNt/mRJIYj9mEo5odmbJxAJFFjbHLwPtnOnft+dRNOzT38WefDkufZ
UXSFF7CT/B/Kzqw3biVLt3/l4r6zwHkAuvuBZM6ZmiVLeiFkWyaD8xAkg/z1d6VPA1V2V5dvAefg
jJJSmWQwYu9vrzWeCWxDHhzs9MgoYrcva299nxYE7OlojhVC3haKMcqp5iuPxhxLXifFPsdkuq+a
to/TNTNKSDq1bR4FCVpvX1a51oTTyCeGB66YvmuNsj/dbPqR6IiA0hLxoGQr8rzYQfLmAzx+10C3
iNge2q8QiWvIoYtIoh70FKo4b8LiyHXBjyoC75TjnglOejl1D7a9XEW4/jXqGcztJz3+4QfuhO6O
Fb6De8u9d8NEiPxmGNJ7HLMJHgcQBfBIyeqdx9pe0aOUZhlZienft+bifcBc6+5zINkPLJjVBjfd
+qUwZucEQdFgtWmTiw/a/dugr8aXcU2LrYnF655ICBTWRQYgMJYmrtw2nd4AddWsH17QDzegLNan
tWpRAbSFz8IgB05p+4KzMZAh6sppaJZwgzY5dA7gfaL3YV/n03LJmsR9K4qVm91cpwBuulOT2aUS
3VO9GcsfqP7ABeZzO7z44CaJxPmwh8AprnhPTbrJIWA5E9R5NY0RnDIexsz6B1ZYwzkCESZypbY8
DYovhSsnFzzYCmeKZrsXt3pQ7pCUQSLtvMkBKNw1Ur+HKcEMt6yczypPmyOky0GFdLWVG12tYusu
o56XRau5iApSijWSzVN8Bv4zQAYwIT5gej0PS6pRS0gr4sqU50VHSndyJ6YdTzgrMe20jLVhooDK
JqiIG+g6PGeMug3ihqPvJ7yPTN/OfioSGnhLgBZIM7sYRozczioBSp3BTA143F3bYobmBaCrRpyU
bEuC8dw6zSjiIumHMR46hoEeQGcbQ9xMgZdufJ6bAwR15uDeAewY76PlLepuDBgPqRYbWp8j2Arx
DNAnPaznqYOjuU7teOeyUxJnIwFozf2/mPKYOmMAb4flvDgHOawqsdjtPU9kH+ytIFeO2sCiN6IB
HWYd7tv2+8i8c7nTwR2YNKnssdl6yuLxUTIrvEfMW6W7fMIfameB10bT6sNym2fHhZdg6exa7SR3
jfuys0v4LjSk75zZq2AQZcaVzVwEJ6CaoIFNNnhDPNazvl/orQQsJsI9LUz/6pEoVL63kjR/MEfF
c9VubecHm6MbGP2wILrrGe9oWAM6A89dr3gMJtIUl6TQqq2WqPw0F411qgCGEGQekxHaYjoU9qmp
FNe/pvtw/wNt7qGFsc9489o08UN7nbubgmeoE02qASoH/ScmZx9k8KqAuIVqAgwSJxpbsbDW7MUC
Trtws5ece2CRDGzWV7YBH32dyscyX3ksr0NfXHrgoJ+p4aEL0LIlShx2WxuVu9pNUVYtBvqUblie
lXx90o2ugZykBY4u5ASaolhqsFUDMh0TEJYAsp0N1Dv3dd0QJ54nYVEzhblfbCt97bodmGCTtt7q
aGe9zv0uXkdHM44cfKQbtTTWX4LpSjknHu+/ztXVmuvYHPnnTPgvHW6IihfN2hNJ8N+HfMqsI8kC
v4Xg43H79i4+MjDojfnit3l9DmqCWuFiSQd9MNKKszs5Qb9J9dF+tmTRvNllS7MTqNq7LSw280bZ
qO8kIbp7v2sKKmFdhmRrhFd/qE1rAJRV6pA8nXHU3xPs4sDwfh4CstJQ5hl38kueWn6y6YMV+dK0
zo2/l9c6BheQnWkcVZLZgVeT/LCcWZx0QQmM579/MCxfnvEmNHnUaeXY4kYDBBijGtSvRZZxiGDk
W+uXDEjPy2gsqKoMd1wfvamH3pwFlXUCdiO+m1bSAMFRyr+bfa6wsC5tI9Kvi4Vj9MxLNPY07Hum
ox/ZflPq4PYHkDSLfUv+s4iyJs3heXNdECJtDgOtLgCxXnaAAvvdcSUInlWoAzfdbESln04hIJCK
Dxmm1z4TSbHV/Da7t4WTf/Z2Zf8YJ0d7qPB8vAcqCx7TJUk3RLOt2PQ0AMGIU3wk4H3t3bncvp/J
rLQsbDmyvMoxBX6Luj2z4loAD9p1/eKBU26sKXYHJky06/mLMV+Xf278brkFupBFZtbIrV8wkwI/
penDUk1aEVk1UPUJqspxITa942E5w4EyTii+PKCqFnOjoaurO52dxy4P+i/C89JnQzPdk8kUANBT
y9yvldqze1tuba0zX3F2tOA5ujk7GdDerQ2bk37ngtK8MzVmBwBDsbXZKVuNB7WUwzZbjOlZQQ/f
eSkb+E63tk3lTLeDNDFpUHUNzmvp0U8xtDUsErAc4KDX6uTjA9hD5eYeSUBO0ZwQpn8UjTIPPH0+
szlNv7taN+2XzLBIVwYK0FujuWc993qLaTD0bZGEwGdEkp7RA6tkeamI/2/mlqm4sGy5OnnWBzXC
V+yhW3KG7msjghSlZJrHVmuwtdUtGNcc/Ki5T/1dJUS9yax5uszIJB3JV02L1A69a5UnO9fM/ZS4
keCBZm86Q6s+/by1NsIbutugHFxUgWnTO9scQ6Kzy4pa3tjNMNxfSc87rzXwUmvI+xBUJuwsIfUC
n0Ke6IS97No0LIGiYw2q2F8jO0ci5jf5UZfJdG8O9ceaturI9gJSxeL253L0QNszfnFrVkP5MlUZ
bCGFbolnMw/6L3OuFnpMycD2wkRB3vuBwFxSCq4lrs9D0vbC2qt6Dr7atWge6kGXfPgWUFRsB6U8
GXOJQnIWnR5spJlPP8q+4+CCcAbQIBRZ2MytKHaz5i5fvdkub4e2bccj1cjpbvAwleL3oMMQamve
fwevDixbL+TKZlZaX3rJmRDjn1HvCs9TX9EX+EYIyRB5iLakjRZWGgcULuOVPXlvE+eelRgfGXLV
DmzGhzzKdAcyD37CmSei7mxaq87szTDCluwS882mbn2q8wY/Rm3IrdPNubvFWvnOQI23o9OBkTPP
FW5qLT0ozh9hIbV2wx6FZ2ufywlAopEcuiXjbGDIetn3nmU8Kwk9LmJdcIqNK3nNiiztl9avE3wR
KsARMAXFHXHQ7t1JgWByOh+aJ9AUT/2QyttSuV5/gG3FjeNBF8+f+nqqYJoxDyijETP3naB3nNwu
DibPqZ+Cl1ov+w0DyPNuGdJi3ap0tl1OK3BNO5WXD+wH160xW3AhGbvuvxZO3X+MUFipmHXTNzXL
oo9Ha90sDDWg8igZ/MkzhM1+MNtHNXXgKatJu+EB2H0dDa24y5y0i/pkajiCrbN5MTn64xZd+uSA
+nE+NBySQG1PW6wl/hp76VJ+XYVsFzq2RXBgHvlUWFC5jD7J9oZdsVCMRE48CHKvGELlGAHz9z/7
WQdqfY06OTHY4ZE9gKv1cqd0d7331ml87Zxl2TejOci7pS+WbZPJdx7H1WPu12rjF1V5Vy3ZYeS3
3Y302ElOusX4acMkdo7YpVf9mHr+MG+6Smnva+90ryCZbpiGqzYNxc9IWZ54FfjZH3omFMCeIkVR
gy7eoCq3ey0dqRd62mOT2Ah+KZUte/bMwUIZA00hKD1c0doMN3ZiMvbAcbLeWX3ivsOMNeKCAO0l
51OSzeTmsXSTSZG9ceoDtR4Zz4O5HMbM1h6GnCcRex6HW8F6MLxxPFL0QynKY2rba5p9SWy5nBvh
adnGXMFogJ20vAJ8NzS9yHNGccO0j/FGAFHfzyC0wFFjJzkFzaSozbX1Oy4h9nAlDNpKzdvOLMWL
SeKPjVUiYhk4+VEFWX8p0tW9MT3gcBq7f+ju373G15+cYeAOGqqhvi2DObSZr3+BaJiJswao7mWw
He3Y4SB/82s9ERwNaMHdkYugBlQ7Pjz6yRv1MobMlV+DV75LuWsWqbGGbWXzO1Lqq7s7sVYUUz2I
arB29W548iro3KHVc3yB1EclKLGF3u0ya6Jw2TE2l8Ww1HQtFIyEPi+dPcbMzbXEd7PJPmm1zv/A
wd69W+y5euKJ209btxbspZoZTzCk/ZTywMRhpIqNtu/ak5Q44mI8FlABAXrNYsOMLvgUdibMm3ay
Z5lRtsehi8/Up/iUoSf9Q+fmn1XMCZMzBs+ANVrS3zo3XQN7kLjCJ62W5ehDwHb2CyDdAoUAUlRo
KkkTm0m/3HiF1r7+Q2fh7q+6/D8K+66Jy1+r9XTAgHMwc3rljvyeZvHdaeiMZv3wm6G+iMBi5ACz
QLxSdI2FAZUYLdn4oCVklyGza/r2X//4n0PPv/x8Eu6kATl62D5Jzd9b7bM/9in0PeD25VRda1za
vO49rXaBFreVu+MATsUymBejD70JdXys3GkdKRVgON3IEbJZmKuKf2Mm1y2xXXJE2IyVIDYlYKza
UcMi1jJ0RkY/RpuV+Q//7q+Af5xh26uAkGcvrcRf23uZ52Sacq+4fd3Isk2l1x410ECI5VtS2c70
1F4HQXl4BVxFStP1r3me28O29yjQbuZ+pMTEsaXL48URqjgko7aUJ1RC+IeczKy02C6GTt01K33p
0FhyS/tDv/VnNOqXT4Gt0xU/wySQw1/s37IIWsbc6GLYkA6NpHB3pOIp5Wt1bYJKmCgwbiCKYxVg
G8hnxMwfb26KJoy3XlPziz0UVbVbe01NsfHzU9A6zS3/kMP7Zy/SZ2yOrjtzUUQKf+vyA24YHS9h
uMMF9skEjgUn+lRNKa+Lvcc95DfxGRSSdlNerLzJP6+KoAm4ToDjmu4my1NBxcqDE0IF1FmDP9zH
P7lT//g2+kgMuZq5nQie2uAMfr0S2txZwT10kFTtkmvAKpbSfy+ReU0bbeEO/6g63rV41q4OMrCE
IBxZN7P8JsUVnJ0gXaXOHsAtuPvexMy2pRc2pPHsDDbmuD5j9cyvbSFKApkTzXIxXxwncSFvXpHT
lMPywoZi1sFIrxjiuJZ0On+n+U2F+40L6QdHp/yBvAZFV5w21HYVPoiPNsNfcz8PsFgDgue4SiRz
GX+6xq63wa9vDhMzHLZgRBLfYXzq1zeHxkXWJl0hQjkCXn34a1EdiGKpnQFt273hueAMW1fQj4m9
pl/cQ4rHo7wJ6kwxodEt0qD6oQq2h6DTuZcGZXEbJZ0ylhNCJmu+ThZJ1//DCOVPRM2vr5x4AF5w
MhjkMZgx+vWVr/RWKo++VDjxSrIbTficzkYw4Ukk2PY1WAwa27oMPSGQTS9Ay6HScNPiCO+Vv7c5
d97SwBjELgCgRS3WcOx2z3OgyE+6u/j2tiKNoYV0ds0h7hBGWKFfpXypiU5NsMmr9WCOmQ7N/Q/I
08V6oHCUv9KjQHP0r1ezX58HgGoIVl3jLdfL+DoV8NunlM3GAmMB7w2k7/p6CEhhG6vygEawPbqi
p6ShNy7bIVuam0W7GkP+9Qv4OUL193ebV8Cb7JLlIRTIFB8Rg9/ebTjJS50PlMQzwYyMmxo2++DV
pyzyV1eKt9mzD0FiZ69Ca6TC9IaVjvpjan5jwriFF986wo5N6stJZJaUWzGCzON7nfMc5wCdJAdt
mpNuAyLL3jljUbZxx3ldhMwmMKkOlpgJWcem1rr7wy/3+9tLh52xEeZGyHuRx/odVOVkgPgTV37n
cNVdKBbVZWRCyUNL5w/BhYMwHjPBTOAx8YrsA+QcFVHPY4R+Q+g1sTZzUF9FALob3C4Ud+NpyfNH
Uym50BYznMcAKfgJEiy3jZ44dQ6g1Kz7WNdn4yIUBiKq2lT+/cXKUTnU9dhSjnSGTRW0/YOdcJ77
Q/bx95i6yW9MVIH8I8FHYD+/QwFKrfFKpymhxF5bgxaNG45BzXAt/5FKqCOf6hlGEKGaSzmlSuzw
iOg5xwpOZrLDJ/RXqoQ8SPrZ/JMNz2/5BF6EzuCJA3Hxmt29DkD+en1Vti3YBy3XtYLH+aEZW+0x
z6/qnnQ0ki5WADafp24yaEZLcPgbGKt+cg6CWggKZnIYw5leew7P3Al+1Jmfy01eobiAiWMZ25ER
hx+9cOi2Om1XXcap7spHHVwuR8Rrj5aFpn0z28F5ckZaDuGi6xQgf/5bbXJa+g1Qcb1oSScxxanm
w9cbEo1LpJFdGurTwAnUYeIezndbsd9dKmNoo5lOfBrB8BcCIhA0LDbGNQXHknNFxrec7QX9GzGM
16Bu+GblzyaqWdlWuq+9sdujZDK2PskFzsJOMiYbIMvXsw5mPLUBi9M1ce1VgX2ol/yaFtDM4ryU
rfE8BAtFbafh+BYW0FhxM1XBpdRb14iwDpbBxpIVO3AHpxkNP95dLYTeSMfs5731b8WFnpqKP/7j
l8jPf/3HL1mh/zVR9MsXDf/185twScUf8uOXf9jUUsjlfvzsl4fPYSzlzx/w3//n/+9//D+fP7/L
09J+/uf//XbFw16/WyqaX3M/16jY/54TevrIRSEG+fE/v+ivsJDn/M1gu0Q54hpxY2lny/RXWMj1
/sZUAzclW0/y8mz5/p4VMv5GJV0HpsawIElen9fw3yZ0y/0bMwoEiDgzMIPBd/x3skLXhfzvC/11
B8ALANgGu4NRdCLSv96ItiP8sl2tYGf71PnSZGqf5TDMXxKSTxePC+ws8864hyjzp+FaCDjXzeIv
P9yD/spYOuwMguf/YwgCE7qOh0IZO3P2ir0hhvaZ39kbT2hnEmNLI7PeJOxBl9hlvZ62bMpOrLgY
W9al/Db0UMebUbfuR3+dd74KvJcgW9NH4lmsD1U9W+yTncyHfy3S+6wJzD1HvOkeBWFVh6Pj9Eac
STtDULyq6Y4Wp/uVknqOSQqOYZSq5Nz6axWOWFUo5g0h6sn+q4sGZq9Qq27ZYvkfitm5NdTkDPh5
6jQsz65DmYFmzpwfA57hmkIRS1ELPcY0oKTMBls8TjKxTsr2xQ9SzqU8yLQy+t0yp31Dxmqs7m1J
sbnHk3hu5yS9GFoPHZC+YR1iBmpvrVy5yMTGtvsWzGv7WDTMr8Wj0WXfGoQQr12e1hsPnm/sDwaV
V1umTst8rT2mG8VMFlkRgp/P2jwNr3Y5YxwtyvVqkSOtSDc40c2rES0vohlL7cuCTD7qkUkgC/Dm
YuMtlX/xG1UfvCHJNxPByz3rdhZzOJNR2y/avmiK/G7xiwY+Wipo2Oj5D5j22qYeM2AlSd7TxUjN
Ea+DR6WLwk7MuKK6GEHSPpUcyrbzqvf7IikKgN9oP4sB6V3XTBYdhVm9SQfbEPLdqfquClW+rklq
nBZaMZdpSqct57PuxR6ROLKRTZ/hMwODFmtKSuJn9MLIIfQzPUvTqW+77yTandvE7mXM9TOh8Ulb
wdaHFnqpMccY5np/1CzPvGkJmeyWMlGxP5pyK1oxfEg/iHFl3gR6vzFse41q5FZ7+K/DgSx4dy9b
07qtjY7zQEput2zT76wX2pHGbBERqku3Wa3LU61V9hbhjXbI69J4YQRlCJ3GkrtGGFMEgbx6L2zp
3ZMDWX5UwqIcaheLeGxpDK/RIJaRTaItSYAs03nlBDAe60Zf3jyKv/RZwIr+LB9jCnLkurGspNpW
ddoeMCMdkJ98gyCf4Htum5gb42vHfRy61ZJHloWYyCbBRXN3uaP56X/SXrpkuGKlETQbZ6KvTQpk
4wyMZqUTKN6Vt4z2Xk7XCN+wi0ToxPlgY6Ruv8uy5ChT46EdbGSE1QoelJ6YSuASteOZvm21ras6
WmG0B4WJxXbppi+zaWDtML/1ZW7Glp5+asZj12r4z+Cqo8MLQdPfK6prjVyeerc/JsJ6wkb5iHTr
wcy6fT6idLWq2M/nnTuKi4W9MUkULuwcdkgluZmKGmlx2j/VlHG1fH7pPZyPaEOA3blYWlIDfNHz
EjjQ4aevmWU/ZYX5vmSLvLicgW+1PuAk4kjrbjDz70uWCjY3St20UjvTODhOtISMwdjbcwYY4RME
Eq15Wzu2DBiGckqvUPg+csvhSQ/wZPIWWEnNRUiuLrRb/ywFDWct75/spTw3gU1KTm2yGfj46uz1
Dv2YMELe1ExEfSatDbuQb8Tp8khrXXlhcDk7EJYp9uhnnjhbOMdeOe0e4Uz3zco09A0YJrbKcOKi
WFCNNa8Uq/1PLbC0vds7x3yen2Y29BsgkbjenAkfYZl+MRWWz2EKIlROFDqz41StoZ1/mRspd64x
bhpkOVHB+om6ESPSuzPVOLOtNEqL/LM2O0KNVhvJgNVeujfLTM19JeBIn/cZ0NRT5t/QB3jKLWxX
VVF/T3C+4PCl5o787yI9FHocSCmKzQ8e5fyaw4LQx8jobD/yHXEsEXKTX3hfG/1WKf1Ckh71z3RG
8qddJneeqM6393y4Ma2IfTYhLteVl4FQHh5Qp8a57mHFapguc7NNgzYynJMVFau4dL2zcRoj4gHK
rBTtyHDs1hsqvPGcN/fmSmODXTd5E0YVaZm9psJ9NVtkPAGflegR6gHHFkF9jw3ttuiNe+Na69T9
/Ni7kpaNFpxzbcgirBGYXFr0zOzLyaqIW0pPt9zUjwDloFHz3YgboXSmAVDgjMewQiZH1dGwUm2X
k3M7+ag6RdveztN0brXxrZ3rm8R3Ik7KH9IS0bxAfsLS4O0WXZxWf9DCDuytqTsXY/FoG/buQzqO
J6b5buiwRmOuvThWfSaYRy+fqgiZl/uCh4VrNGWse2QoM1ITaWMd5pS2sKTIo7eIk9iWlswJ1Urt
pfNsSqQ3pHzRzqgR2kPfUexPg2Qvjf6sKueiWjff2e0n91cWw1+xotVS3imRYx05aV5sMhb4s5GW
XZQvxB/NWj1l7WzHhT4seExNvb6rOZs+rb6rHWvXfijRdoRBZes4VPlpa24tlCPLlIueTjorcMD1
rfMY9LhYU+nv85VN89C4SaTYaByFXi+MCnFgGMZlI62PFsRovNgAaJ0AD1UQIBfpaFyfhK9daNBo
XDgF/hDSbdup6NJHTbDGMP2j1g+q8w9JU70Y0r1drcp6UV6p/POS+M8UguENldifvJCwN4wo3qnS
oYGZU6Ywg7DK1cW3zrIjmkA1Z7L5mAZN3FX69Z6G3NksN9dkz1wbL57mPdvYw9YJQBgBtTezYuAu
SbJi60AoDD1VV7ck6ThzWMO75/Z3q0qysMaPsfSEWleeSKux9wz54nckuYs0/xj7lVXL9LcSqmFn
ZHXoeZTkBQ2FsHcmFs7W/j7V3jOSSGweDgqtoS2/elUZIezCn1vl5BClOqxaT18479hupQgLU/PQ
0vuvO3E3FO1jlpOQHMQpoaNMWjKn7HmnPKe8qfvHUR/2pcpjRbQvxbRVZvXT0o14bMAAcKUEO7TO
x8LJOp5j3ZHc5dX16LC9bd8CnIpT0hyoTmwRfhKimvRXlSn6Fs0Rcd6PPGkvgeyOpA52QR+8qVw8
tJrGr+VvjNxxsCbKB6spW9zRnU0ESrwjDhlCAhF26Goe/a/lZIxtOFRX5arkyl84Pu4aXd+TAnGj
fjWiVs/iVamYrDod9sqJlFefSfr0sacla9RyodL0OQiVdZsu7865P5JxZgVzu4AC7LU/02n9HTGE
r71OLHmhocysVz/GoOLQmizK2kj1mPZg3MyZSaFWd7f+2J4KjeDR6JovgPpxqY/igZgTOXuyJXsd
ixdXPOKTYcZzMpNz0E1CFaKztzaYW/I2dEwnMHE7RoiflYPq1C377TiiRHfGjQHvY+c3CZ0Kk2yX
5qdWqA+GuReV0UYme+8NvcNXSUQqK8ujVtb3duZ7nHctvrf03oO+ysNeZbG7IJhNWzLoGtuLeHJF
t3UstuEgrL6SvXZCt2SlNAxzE3SdHjEH8cJR8T5Z14thO3PceB2TN4nLe98ln6p1Ynr89w1YL1rt
nrYjCbgFGM0brFgTGa1ibcI2+VoNQhxniw0419bJcJbhpWLrtk9T/5AIZG1T3291Ggph1jQRLdYf
RpBnUVr3L4U23rWe+cI41T5NAC+mPSuHiTDyelG6RXXqMvJOeeDdqtKPmiYrDlhku5BS3AVvi7+1
iEnBwtFD3dSDSO+ZwW3AqoV5icGmqewxShvk7KjI7lcpXnKZ7XUWak61keMyJSERPabelw7rF0vb
ZO0g6xRx2eh7qrbPUOAFzXu1IdZts7eSL265XGwwE5270vafvrgk+qrKuTPHYC869Twr4mK5tmuk
831xT2k65NtpWOxwmtfTOqmTsPTPbvApk2Tiujc7EcF7I92Uhde0CQqyORockoW4C/fW4AwfLXUN
r+c1TOQBo7Ff3usO1eicrx+81g9/Tl/tQb/pRIZFrLGr0LQ0aiX19NWvyntryc79gM1aY8mMc5di
TagcWnQEknhvPFMcNSLsiU8C2TbOQic3mHe7oVJnohbIwrv0qXaXbEd5UoXFXIRZ33chpZkLDjPE
dYGxSS0e7IUYI8q8ONDseLAeIB4ce8+NDVesWxqqZB7cgmVH710W+vzJKuivw7qMV8f6wcxQaFQT
4PNs45rLk0aFedN5cmc14qW3+oey6NjXs+SOsogpw0yhrZGnvDI5xrzJnkor1et4KB1LxqAYmv1M
bZCoRDZyYKz818CrBhr+IwZLgqnbhqzSAYWne9+x7d70tFdQ5jaGOuhLUh/0zKu2Jm3znSRZ9NlK
x0RHn5FMN2Zv3ddNuvcygrCSswSNPGWEhtKT2xzEfscuhslUZN66dsyIEn9zStd6hV6E0YxtBl6p
tk3EnTJyRklq1XGKhQCWRmWNISe60r6f3AnXzzyVnCwDZVifBScN1gxBopldQ/9jdsfreSKbcdU6
mXFoCEQRJmoNRXyk124VAuDvzZw0p6kR2p4ZLHtTTPl8mOU67rsVb6M3uqj+VF0MoUpU+UCxw9om
wC1F2HS1+0rEieBqcW0QVsbcxG6m+wxfoBdePL/77rDWnxs9rx2k42by7PYkOEwQ1EdfFu2rC4AZ
/TVG11AvF3U0qA6SbvO8JvJmoybFVSePuWz8rQg0az/qafbdVKtcIkHZWAstba78vdDRb4ZMu/gR
TDz1QxaZdosVyiTalRyVWuZNE9QVYh9n5QEaLCr0p4VN+SB19mejre7YWYxBRB7dvklJQnCGUUT5
VSFYuFz2ybKgZcssltxLmmQvc6cZH43F5wCA/3OtA+9xrVe5MYcCWl6n0htpWYcyK158obfYq4S+
w8GDF67zG3PDzEhz0YJZ7fpu9DlsNdMuR21KnUEL9jPYR65f4rmPEt9bENFXwmDBOZO0cR04x6Qd
TSSTntU/i8DPPud1mt5zV6FPdqppS6qD3bPdaReSpNpFTxAS98ksj1lgNOiGCXoEnPd3asqyj5LF
veMgtrB1W6fS20++V9yhh84PBsXsUzCmTBjNGYpHiAXhZLRqP2PmxuvtNF+6tJo/3EF+GRS3QDOf
Uo5Vu7q3EHch+RRfdStniW1h1BccnEZRhbaeBNFS9IRQ1QS2iHRw/s3OmvxkN/Y8U0Jl/8jUsB3n
UAfC3MqTO1cf14gaRHucBjoLne0Wsc/Zn5etnnK3dne9IbstAqA+GlznprM41lGFD+fKVDeyHl3u
cG329kM6yVPjzs12RfD7VbO1Mia8DhttMmjUBXl5301p8pabjnVwUzb7/Gk+DIlRXbpxorYLADh7
DlhJ9j1A4DyUbpfr0eLSdLWXweMY5jk3qpirJbQSu9rSkEL4xAhI1JgaQQ1PmJ8Vscs3ThP+9zHF
GLskc3JuWptAS5qhFFvM9CmZPVzghePd2nL2N5mP4LhlNI2Rr2Ihmd6XNNSUAfqJ0+UxqStxixyW
BVzRgOh7lX+xA1nfFaZe3XopmGdh5zrqGm++L4Z5Omfeur4XBg89Nxud+4wG+c4s6DTaUzDeBs2y
vvOosNkk+7UbF409buYM7zGP01Jc2olZ9dBdm/r7SFPlMWP7em4x7905QWszjWGZz6QJNQJzsj0x
KL886d7AA4dDHx5LAoxkbFcEhNAezO3KeETU6MN04uAC0cpr3dvAzVpkm9pKnN5mlGTVzae2zsp9
ljT5ttNp6mB3zvfj4o/xlHcjyUndaD807uuYp6q+GbB2xKnHt0ZPmEQlmd7I9/TqC+2O9YRTxdoY
jpacPFOi564e3c6jg0mkie0O+wtT4BDtiUU+rt4wkTDMqJUCaeaQ3KT8iHSVr3CHxjAAAHzqm1pe
J+Xto5GgG9ScnEyv8NmLUbVcjKdE068BzkwZe4NQyJ1Gm/AlVb1zxjkNJJ9xfmO/NoMfT+Bm3IiY
nwdRhhm5kBiVeiMgPXTbKU3frEpU7P2NSjuvBh34iAx3Vu+I5OuPvtlXG31GByhnBmz+H3XnsRy3
lm3bL0IFvOnCpDe0SZEdhERJ8N7j6+9IVt0qKYvJjHd7r3sUh0gAG3uvNdc0sN8lrFqSLhhG6p28
fUJwkzzjaN+Q9GpZ6RE6Wj7afnRuC5lcwEisQAaQg94Tq2OCLPDv9pRMpqfDptoag6YRvz2WbykI
4EmWqrVMzvUcC5qNUX6z4pwU7SxN9prV5y7BYHFgRzlCpUYP9SOi1G7BjAbMVoDj2ELYbVZZpQte
akgLvfPpCC0EcWukcflercYBlICaRZMjRj19mPbCCkLdGs71ufwX/TuJmfsi6ed8aUxmzGpvxade
qX8lOundRVtG7wha8UUkTqRQDfiZQfKjrgXFg4eVg5wJoBMzqwzFLL3JpjQjgSmw3oow22f0UKZg
nSPTwHXLRZVG48mwMsZWfsD2DVZS8zmgydyjD6EXjUghPofWWsKbmQbF9wY2/g9fAgb1Yng8q94K
MG2YohaqrD9Y0SpMUuuJtL550Y5GE93lIpw1WzUCfONqo2Jv7KeOji8dcn+tMoumdA2akmYgCjqP
3lnhjY8DhNVJuwtj2XwygC05fpSu26FnkxeIJsBuwsQiGhoYPF5BzrVOepUYXpsyzZvB2XXsxCu0
BHBd+w1kvoxiWA1RJBBE6sseBqrydpjNejV26eikUz4s5UZR3/w2gZMq9N0yzaR8o84x6q8SkS8I
pT5lPwOGYOsxl/wjIcnqSaCwOWoNzuF2xN/H0Ssy102BztWWylJ5bipw54VVzdFTiQhniZSgKpxs
jtHknNdXGktORfLhUsolpnSVytkwlVr9WKUpaeHQv8g+JFD1WM+lsI9yfXyHriiDd83FYzSWhemm
YyAfujIf7oIpk918MJoEOXNSoJlLa9gipDlZtiIn4VOFgc5aFNPumSA9YT3BsEX2Awz7zYy7n0E/
kfnaFZjPIDv0ysHVd4IgQ7/FYrbP7/wgOHMtxdmzCmiUk4QvDlyzAIo5o9BCSIDuffGQ6KWxVUcx
RWIXRPWuqiV563cNeX0C6iibNVE4YoV4VIxBjtjufgZdCZRdSMpe0cb6qSmr8rkIRCCnEGbZZkbb
mTmGEAmelICCwR03JBgp6nwcEPYCzoU9SqoBD/NaHigDVOqyHFsxF4esEDmhlDzTDPrbXu+LLY1p
vZDJknkcLNQfY1rJEoCIot2fmeobpVQIxUjUcVtbDY1Qq577wJDkXanJWBUKmGZYVsZjUPiwnXMh
6p7KQtFf4sBslgi0i+faEsJwqYAUf/fnUBDI/daMbK+FmTE7Q04cNlpfZBMVYb0pAyyb6bZ1LkLM
yu7rJtHgo3TyUgEgH08kWOtHOhIp308yLCbXxw0u8ebSHxfZUBfVUY3q4miKZWcQjJoTRM4+VL82
hRa/V5WZ0vnnYbiNyqY9ybFg3ncpc3AC5vP3OS7z35nclAvKle55yEo+hdRSX/umI7rOSIr0EYJR
sRqVzFiTagxwK8WJsM/lAB552nUHXy2EdaPFnZNGangstErZVV0D6VzsZRvFUHkElGJBtZb8PTJj
OV+m7UQhiBdp6yVB3z+DokF+byMogEGeoByairN1lZUtAqEL1xGb0TahLnpmWfxscp3iATCKMHqr
fRBaq32amx6sZiTt5j5jh0GONiusgDQL83vTYkohAnS6UCh4sUXde8wM8p8MHarlkONlz4hFmjyh
E/hkmqqz0G/VQ7ZLc0B+UrDu6w6wTMLT8akNS9FTc0veMFRsJvSVSuoZ6Gaew6QzFuxx9RIP6sqN
1ClpXKywgh/aYMqpJ0dF5aJI9TodkImo6Pqd96rQwZXtL2OAHta2gninW+N8aEVDXkihLKMR1bs9
MjB6LdVoWlCVVKOeqwoKrqG+Q60g3MXi/GRF1lMd++NDZpSZpwk6/Bp+qhbQhpXVIii0+Tk9+3jR
gwxDZ0dnAy/HH1TUjHJvCut5Zp4qNJLvSogpH1A5gjXURu0issnf4GU2b+wtw07Vp3kvxswiQ9qg
XYRW8xlNVWm3hl6+JWGNLgW2kjMwMvyRxoX0BBfuZ2YhMmiL0F+UIDA7WWXkZouVkvYOb2J2uj7r
t5LqZ8c+HpXvJLmsMFAeN3LNb02TgsiCAMbrGgB7vENsrBIU3wAYOsB+RJyGUMJ3Pg3ZrI/pXQx/
C/OIrNxmolEOzBLylnNeKN/hp/bkk2K9FtPRLunEqMDkeTtJZuGKSpCDFio/E1zPTbtHGcowJVHq
zKkxVFspHEELfY5gfeRFWpwEZDm/dAPcUS4Y7I1+Oi3ohod9Pc+9F8NztVuI2JuxlrepEdcsE/1F
UWuC5JVeWUxoFu6ioSLMuCKCYVkp5OFCERezQ4eEz8Yp8ZBGlf4e6OL3xAzDk1UAk2HuwKSDYD4t
A/WjLdN3JfLbPR/cC8bgzTk4A6k/ngWMqnReNlD5BHw0U6aZpYLDfmWeAgsUFIWC4Yxt7Bh9t1bE
onYgd++HlKhofspD39TKtk+A7+iWBzvE98IWO+lYNuX0kqPlWYwmnuCGyW0bzFjdBA+NJO/qpVEP
+uMoB+uSdAqbef5M4zqjpCJl3sieUd8/V+lsrmPMv9fUFptJGd+Evj3/9rQV7oPYPKZxeRji3APi
3SkFYrc835qVaI9yuh4l6yEe8/t4qPdzPGc8CiVdmZZ/H3S1cSIRMSUrpfedwBRGW6j1dUytqtvi
MIovVgYa2gkq6FD7MOg4iyIQEyHvj080JKAAabHUB6puzFWz9xl0GnnCpMAN1et+sOPeUH9EI8RL
ai7LcBArFkto9aTCF3Gflwugs2kzIr9yo6EpXwa2vuUMu82ZI1N5sSLsDfDO8B1Gdmdkqhwezi5f
mZN0GkNT7BjBvptECexmikkkRvkBcu/HuxHHEbCQIVu3mFN4kNWyN2bi9N1pUy8qRWNmhNefzVl8
EOk/l206lSuL3q6zc0X+HZcjNyEWuGAUM6XjoAjskk2Y3iccdQfaVrDh2prypaT786FnL1yORrbh
wOpf4q6Y7YbJvTsnLcg/3ftaHkP/JFY6Be5gMWhsVZXGIhFBaWwZFrQNa3lYSE3OIYXHSHkfFH0x
rIhOCDB/qRMeUsEsbsikZWzGM7GoltXh/8XW7EgBfFC7FNv6GVvF2UF7lmwnpZl2dJSqV06AqDnt
dGoL4dB9sxg3/kyQnCDSrYL2TZy04oHkmJERk9Q5BLRPW5DjXHQ1rdDW2ZxGGp8FGc+iIEgV0rRm
x1E9PKdCU+9w+O6+60LXAAlSXFiOJrXNz6psxw2y1PAFMlCzxYmhYD48RdraYja9zEWVYPkGJkfg
9BEWBGUqBhATi67InB4tNLxI/FM6R6TYAISZBukRqK5/7vI+nmm+SYH1GtXKdxPqu8IL2lH2N1Wg
CJUjzGqN3h8GYEw9NWuPqdnHG3M21L1hYulCoyyshSnpGEKN0gOjxgrIIZ8hlEX+NtRlQQesDLKN
L0YldjWWYO5Tn5YsyiY58vA3N09Q7umImGEWfDF5WJzSWU+IHGEj7qsqv5dGSUI42sp0BrMl7akT
1TU4N2JJBcd5HkUhUpeFeLhZiywddA+wt/BU1GaOmloyzm6taWzE0nhKUxM8SwuD+FDTu24jrYoW
vgA7TqcDjqZW5YAVxaXuJ8ZvuU6iuznVBkbCdakclY4P0OkxpmA96uk5pRhn5aCtjnHJDsiMrl8g
nhJcPYlkhxOb+2MOCVuA24sGtb/v/ZzBcxhUgmcaw/SUa13xrPt+sJogYSC1MtvFrGv+QZT8cuWf
feaLNyWPXrRKB7kwQ9O2NLF/zKS5WGGyI31TZ0Q0qZy0LrVX/4ZmVcYBPBZ2Zd70qZNAvHXK0krv
5jaMHqemK+97c/4ho/gdPNDBEoAq0UTVFrE1xmo1ihmOERGPbk+e42Sb54l+V6mJgeVFVhlOoBjW
+xBp6Tqeip55OQzAfGITEypR+A0pmwh7LQ5PZBxMC/YDZR3UqugkQaaEdqrMIeNUSd9bTRFCWbD6
TdlltCxlLf3Ad8lwmQBrO5EZw6bo+/wwZZW5ZrQYLAIj/xH65WPqi0Vml/SJoLFco0q0GISv4AF0
isb+hS2BWpuZh8XN7yaZ56dYDnE7MaNfSlk1W8FIU482fdqbWRQfQZnNJ0bt4kOI7cf9xBRoH6UJ
cKk/t8xCmKTh2ZRYjwqOGqrdGbH1PZ0z2ibSjejy2ky/H+UcYGqe69qR5ZiG0jCnfBUOielBA9V+
sf5hiJStemqCPFh1sxKCRwnWgj50ZcXRvOq0TFJtPGaMRS/M4UKxYNkiTZVICg0ZH2ltHfpIlbPw
kFut7wKs6/ciZE04KRV9h5FFBtp8RMR2WmmIwrD7BiFMoZuuQbqkuyw3i7suDrvDgHv1Ph5Qr/Ix
Qgo4C3zWUZoxkRjw6YvSqvmd4Tfz0gnaFNk8wZjRyCCYXpFmzzPw2AuQHfgaEqRdQCtp53NZecUA
nSgNMoQUVW/sIiVtj/Eg9IuyTkrHbLXu3a9UnDUiEy2+nOS7fi78dYpKeTPJNdusZbQPnTbnB2WK
I1RULTZSaDIhiDacnyj7GWzIVHIQaSXbrKx7JcSOKbJS5aEok2kvlLnhDKVZnQyUfHAZHPyO7nRE
1XYHu0EsiYAr4UKh3TRU2Ul1bDNIPeORUZ/423xWDbebxLGzW+R+21Tt063eQ5ImtzWG+nBulQOS
93xFHTc1cZovAJBQatAIF1CjtjlgzhHvw2hJR5s8z7PSIs8cYmecxOxVortbBsVcffOb0HzRsWb5
qWb1uaAoVBtG2+iYoya5OcYpzwRbPA9NBoyi5EdzaqqNmPXGoRNnUJ2gUvey2o6LLuqq7dQUwpIR
vgxC1Bd4MzXcq6SMiJYNaAFrwGf/ZMTiuEwSsQxdyjCB47kqj93M9lhLCvCrNuTdsakM63sYhMZK
UqoWMTTYkUITFj8qNe8LixFD3zP/GFZWK+ERZZj1sJMDeSTtjr2jxlIiUn6Su4Dcapz2Vp+pIC5q
YECeOKd8y+eJu5BM2qbrqTMxBGNOM2hlZ+sMyJ4kCZqBKuReL9T+jyQbz3urGI0/C+g+dx0NvOlK
qZjGUJjjyssn0YZQ+avFVwZ7gOmpR0I51lK/4TrKNgGO8/yQuGI70RHZNtBe8OsNZnBSVQ6JfGsd
i7bZg11d7kd8aky3zrBT1aIQBoBGaXcgiCo+oDQePVzbK0+p6nWVGjMzEeofZuuqCkcyCVTm/IIp
4aokaMJNZcOZ0Po35xRQHi48GiERB+cPnckfznhFjwPUVM3WEjAcUw44mM7kG+m3dOrVZ0Nvhmzl
m4J8X1d+tfE1mgWI1yJuNkpTZCtBjCzcY8qWTb1hQgu5evA3Uihhm4zj2c8Ar49V3wZMxSiknqYU
r18RBm10S7J3VjH95zYMTHdxelEJgMe6BktL7UIsBpl7jNhfo1XnhwH+4YT9raNYZsdsmQWiS0bV
pkKw8NDcyTvT7MLA7mr4iP9vLpSXv+MyQjiKJMQ34qAjkhsVJwnD1otQif8faOVXOeN/Mcv/v3Oh
PIcKfcUuj4YLZvn5f/gns1yS5X8QFyGSt/RPKjhek/9kllO+/YM0APjhxGMZChOQfzPLZf0fsHAt
Fj9UdKr2M7v9X8xyWfwHQdD4+yuIY0zlzEf/X1r93T/XHoz8qxoPNCZ/rVFBllR2RDzuufifzrED
6Fg7y424q8M+uUNizrw/oGXG/Bi1qAGB0M2setykg7CaMHZadxhRIaAWx0WKdwWMlEpdZt1oIPLm
kEAZRFeN/xn+jklEl6yYMBsy9LlVjd1kWEnAmWW6aGPT9AYV9dYsx6XXDVINQB6LS0sMB/esvfR0
AvD4DJoKUiCQnsQH8WJKqbaQWzN4l8S2+D1Yie4YJTKZvOoyV4jYjtleM9eaQM+nOIePCWUeaw4g
wBzmLv3NA93uqrX60jsLAeDqdiE8y8S0k16o1sjKLC8YEc3j9/KO/VihQJvrkAxFlQYfxzKh6Cjq
sgegt9tqaH+KRcdmC+ixzGK0X8R4FDC6TWXb1HW5lAnYIxvJTA5+Q21cGJgENIn8PRkHTqLWjFy6
b2nfhzqEKMJ6PSGIhi2h8uUuYYBuC36gOMHUWFwCYKnNMvPdSDp4v2qK7RI2a84QYs6QiAYTG0Wr
tnLoD47sDxMcWgQu2FEhf1I4g1JfUtZQrV8zKer3sUxRk0vZv0QlV1fShzX2fza7/yykC7GpMRlB
Nc2BtMNTAdiD07LzxrsMyw6h21i9Gz+E+Va1IxuSLhSKwEWfHEabXGBG/PDHZ/ev1f2nRPsjYeKz
33ChxYuFrvfrsZJ2hrTDEiAytvW8Og8eRnouwdjq+v0QrU1rHcAp+/qaf2sz/nPbF3u75ec4wwup
skMwNwAw9LLTThi11B13rsuVDDA/omYNpeaGLuvDF/azu7yQgaA1qSAwWvPOrCLPCponZjLe3Fhu
WMV74Gwvz6xDXijMdtCsYR3yqqnnlLJ6Ljb1rDrgNpEGiUvCU4gSG07f2WbNgTLwOgjllk/+xrP5
W8P3n2dzYf1ttK2eqnkz7yirXWinTJls1cXvz46arfazk1dfvwP5/Ac/eyIXMmId3poeysG8Q+Vc
10+gRT7KbCap34zBbvSFAu+VfgTFsLEZ8IETHDKbqmdDuGu7VZ09lskN6fWV1aCfn8QfBUvTUpDO
kzDt1CXToW5wc2Wnlz8gSXjWsP76bj9M2j+520v3A1PEWZIU2wmryKUo0s7Z9JQZPNsBq7bfSmHP
THuHDXMGlJF29ePGZa88ZP1CBjhORd7PWjyT3kdkjl3h/jVaXpEhq2sOxTNT3Xmrm/GNCI8PP4XP
7vLyw9IUZEh6O++wQrBn7Tvtaqx4tbkYOD3Cw0BvYWi47zpKBKwowszSoODYqnzjMVt/C5/+vXov
1Va6AdwEn3ve5UboIME+mUgWqfMWphajPMbl0lj3FnP6tybAfw+ZfY6YnNyAZRVCQcLbw4vMZaBh
HRa339MaQ7RWM8gY2ib5qwVMaVoTBPZ5V05vsxk51AAu1eMixIJD6VuvatZmtxbiXVM8oAOQjR7S
/pZEVacrNkJ5asSHLsbxTbmPtJd46hAXnOhDbdG8l/mFhTR4SYQDphw8SNNRGSjU4bhM0bvBiL/x
1/78rTOXmKdu8T67IxUFfywsWgWfGW9Lwb9sZ9M1AS6U8C5Q2zVZH26UG/hEr4Nm3+b6asSIaBwe
OBiHcQ8xzCl9ca0VZ9a7OsFwfNTpl7Ewext79ttmQMnSagdlCN9DqdtX5ezeWJrXXtXFRiOCNpt9
y1rpmgJKFTwkxGKoWYZcZKq/l7LXNlnVrI6ziTCNl6HBvYfRJmQ3NPvXfsDFBuQPWVQ3Ke8SqpCT
jQyCdwra+69v70JW/++VeBlGnkhY3jVWJe+iuhLfxjicVzW8Wq/tMZ2IiYNhDOBri0KCL1rHo7wx
QkXapFJicbcQ9RIVC3A5xanVnJNoIfk6tCUfm75StWqnDJj0INAhS4aA0wVCfIg5rdQ8yMyBzCVI
QPue9AM09K9v57xffPJha+e98489cs4E3WwDnhU75NSvTDaQcDbsZHz/+u9f2x+180v64wJRN/Vd
FnIaBMKdDLYy2DnUwnrtp55+KuTAaQJvzjbn1TtVe1F5G+X7ry/9cQ+f3dtFASIZLSBmVs+7Me32
0NqdWVQ9i2Go3YXDkhV4B6cBEyQSA/tTzpTfwu+NuB1H40F3T0FTfWush3nc5nXzFmJDCD7mjcYT
6Lndxf5ClKpFjGnujAceaSuV6OHeAkGaTQKa5njO1qsSaLpoJpDLmEG4KIZ4z1mxiTHZQCHuSOCy
RnKYA/w4NwFWdX7yWo87UT/6HXSwx3BI7axYTWrlQePadTLlpmyXSXLj7V+Yk/xnMV/s60h4sCdo
0mkX4kcl+W8YxHhidk/56tMPDw+wEe2+dcGn1HpbxEe0h1+/nGvrTr5YFjg1lCnMo12VLzHURSxo
F8KR8LAbf1++Uu5oF5uA3petJfrGtEukvTq8T8VCKlaQQ6O37NTc99FCX0LOgPBg2vVS2ECrjJ7i
vSASwrLMRPesOfudvfbBqgEl33Q3mv8Lm4h/P3D1oibpMXASejWedpB+GXe8JeapRZlCpuT8O0nI
M8N8ykJYdqhIWi03GANF4VKesMC0aD/WzehqDYa23gR9DKBNu3HAy+cO85NvRb2oJ+h7MWuY2Aem
9MUKl6082gWm3UTzwfXW5eWcC6xWVwl10DY3LN/TVeyf0HkxfMJ1HboonDJcyAzNrXW7+WFWjj7t
uhs1pXL+ZD/7eRe7iKbPYTaaGoMvX2Ssv2+PrdYe5mmLIqjvn5lTQ/dTasMJ+0Xbb4KlXgN4M/rH
afqAmHkMsaJcjPkpL1aasmkIgEFNxyhsnfZ7iMBDliAAuGvyQ1gjHUFe+vUyv/pcLz6wXmq0CQsP
9qAo3Nb6uDTM1wwdnHEf4Wk7iE6nHOoCW+YBnhFcrgmaUBPZcSvDJkRyhVdwEL/NHdsyQL4GaZzJ
AyMiSq7enZX7Aa8FDBdupbGcEzo+fdAX32UiGGdChTlBPnRDh5pI6hdC4M4/qgOzjcIWFZfuPD+I
xjOzvMpypfFGtPsZlfns0srFpxFC2TkbUUm7YlzpkIyrTeFjYb4AhijdElUaey+eLb/lO3GBkSxO
7lHgdrapLVXJq/dxv7D636J8xyhQxwzdujdHu8o2ZYkyhALDPvvrhKsA8j3uta9fv99rC1O5KHZC
0i50qeRHy0uBg2I/Iz1+T7ttG3oz8xUpdoY74dCvxxhRh1tr9rzqH3oHO7JItOWTtE7SVwVWfeIS
6Ul9tMhzfujBHO467vhWMLt0pRW6TDLMoKMJiupLu2EzoTst5EUz68Rsfhs6D2yZr+e96+8irP4K
fZuSsFYpd926zCBYL4obe9+1w+Zjq/6jFEA9MDaRzLMKSdC1XHW8l1nSjxpipU6jLTxGu7HaGlB7
cRZOfnz9hrQrJ81lfFGJf6gZ14G8E61Dl3BwO77pVrwX+OmCnUOMzPZlAYluIbNwjla9F4q7Qcew
yfZP8vAYWB7gCNP6/ISTg3w/Sg7bMXMmo1oMguA2ySLKFmr8ChkpaKDyIRO/m2l/rNXYrMazPgh7
err/Xx2Zb0YCvIYG1M26u6AFmzoGD0XlmQq6thtHn3LeWz7ZLC+Ber2XYf5jwLTTSDVgsPFtwg82
W0zL7rdcOork0Sh4o2ZXj0g7rNfv1B3msX5mx4mdTLb7E0P6A66EIuVoZI871XAaE9nx09dv5FpJ
eLb1+KskBEo1GPpK594VaVZmuEN9QvC2HxlIevIaXne7parWYc14X1/z421/9kwuakEc9jC6k7jm
SI7VYkLyn3l9s4gNV8OzfwGFqhJs/XE2n5Ml19XGF4xS8aX5FeBJv8JBFDJfc1/oRwFG/SG/1dcq
Vz5M+WK/zcq0QvvA7yoyt1sxSdadeSNnLnwjixHZugBItGGonZqX5KCu4iWlGEwWTOLFY+Ap0yqb
F/E3aRu03vg4efpjdp/99g+6cFfGL0ojeeaNk+zaFvIB9/zx9QbpyOwZWcwu9H+UJvqKPf1O5DSu
TJSLslFCN920wmO4ZGgF9yXcC/PyVpz0NfxBvGhTEoLkMhzzpF0ZYMlgHGNhM9t3ik8mGWirGzTf
Jb5uKCYOqRsqgKz79bq5tlYvUynjrKUgIBxzNxsr/ZevPHbVPYSELrXvNXz53ZIS2W5rV8Xa8//4
fVyamMnoveJUMaXddG8d+YYzLKt/9lAAbHJ0iGxS3kiKtxPjYdL3UXSjAjx/fJ98IB8jiT9e7wBV
6yyJknbq+CZpJzIP2Q6mG1vSlVUuXpyS4wg9V091VvmUGmz8QgKZQPxWtijGLRM9LEEEdjnGpxtv
7fM9H2PIv3cYa0Rqh3KKHeZgvVv+E+rfkU9LsQfL1n7JL/Jj1Lkh6Ss/A8w1pRvFwOePkHHQ31dt
iVPH0BPppCGGztA/hNWpa7Qbj/BcBf33+/mv9Fyh6+CFNfxxXfvmkw9svI3tQ/AqkjBCoti0/PrJ
fV6DaZcBpWrT620etdJOa7+lSAdaGloZcC8WRcrM8Ma9fICjn9yMefGkOtgeQSxK0i7VAeTCpHcw
ctwjw/cS493XZ9uIzT2e/Hhg41xdoa+AE9my6RSvdf/YypgDAHpCVsU8eSVGMcxGsgiSH5ik2mGP
riOFQ9IeopaIreeSXRXe7r1Am64g5J/DH6q4yGCo5dQD/pjjwjtpC3jNq9hcnDnfhN/kCJZF+XtK
E4H8QFNWcXCyDFsHuwboHKe3GiNsrFV08ZQPEs7puj13iGBhRENoXcbpS1IdEwbMMEoXeFy6gtpT
smrRre342pu6PNC6FPdD9Lq7WvhBUlMqjB7dPFp5TNMab8zv9HHV7FOdaAHGfWQnpDbnfEpfG8uL
rxfLla/MvOhtoCUaGkk10q47iyuSXRgvDBmORZXfuMCVUYL2X+57YYpFE96Vu0GenrTJXyvB+DTN
0WKYNNeKzyVUfKhCdUlOkzNPijfi5iwpPydztpVWWZVD50TU1m39poKdRnq1LpgDfn37H/XKJ6vY
uGhYslyt1G5SpB3a2WavvBor5bE/npMjXCV704udQYmBPciuYASied0jiLUEC9SZn/2GRCe4THb2
8vWPOb/2z37LxY5X5W2ckGEi7czpe20+dWj/v/7DV/ady5F0ZJJ0NvqltKsIJZGIA8AjJj/12rqx
nomY8bJb+e6fnxHafxkbxinS2pE7aBghhCjYoeZ6sbFFI7FMw30z/v76hq58OJdToRAlKNNA1lSa
vinDT+2+Wg+iG/Y3ztErL0K/OOpEjJ0Fq6JgSEbZmWDApsPq6x+unqGrT97xJWMkngW5jcn62eEV
E7/iNpA8KJJTH33lNZuWiNzjwu16ZLiO1lKTPAbqgyXds6cZz/3wJK9glqWH7sgYslOc+F5ql7Pq
Bb+bX9gP4KAT+Qsq3k2M9mOlneX5j1//7otY3v/FvLRLjDmLlbKs8I7lXMRS2lVRSZy9PfIC/0/7
bEgZWqebo+8rCIamXWyMsR+puSrwVZ6t2pJdHXtNn9mpvszZy8t2HVk7+RF9kTxsMDNZqHcYRdDL
reobOMaVXfES4TMnDTvXmtG7D5O87RubpAKcVPBxuPE4r6ywM0Plz/apweolmhJL3CHQdpvxvlIq
F6IxJlDnpAy46TSeEqOvQ/EUak95dwNOl87b+ifLT71Y2Q3s9VFPpnNZilwTQnk/wOa3ha0F4fTB
R0C56CS3a2/ABVe+04+O6Y+C1BTHppYEX0TM0tjtdBIw3NFOmoZV0I050ZU39eGH/ccVIl9DwDuw
49QTCnSnw8+pR/5k3DLWvsKAgHb295vqir4lh6+geUjfol3Ybkd/abz11cmXXfTkKa0MgTO3arcr
vQqGLn9fbhJ0rNSEkZ0NnG72zHuy6OxaWs8hIYhu9M04JqZL/CaioVN4qy69tiwuETCh1cWkGdmV
quHHd6VeDPKCkLZqHaPvZgK86uoX/w1p+Ner/wpKqF0iWbpM8FiZc7nYXM/WWpN/yzn5Np6aEJDh
iAg0UhRvxCXYCHHsSt3I80pM1iTTcgrX2OaQC5m5Sb2LLOBtbGhRPhZDiDrC9mPDIU6jYhbRVZMX
CjsQ7bh9VZXvGc5c4GbVrfyCa3viJQZCkrAyq1F63qXMlYQ4pVvPmEKm9lw44URQmCtV040d6cqX
9DGL+GOdSzD9LYxsxV2oYGfh9Y9+SqjkSX75+pVc2Y8ugQG8d6oeCw8VOVtMEnEe7Iumv/GJXjvz
PghOf/z2zNdilegJ6hosX+JynT+J8sL/3qtrxSIHZNGbz351p1enIXdnAcs+r3owJ/RwLwUOX1iQ
5hmS3vVobDofI68BwUsPTXzTc3oGm0Hb9ZodqetxSWcYCCuZStnItmWNsyQmGv2NN3CltvmIkfjj
LgpCPCDLsXXOxzZ4VtqHM509WuDIKcQ3Poxr597Hf//zGo3eGU1H6xZ2xn2nqO9S+CzTwWmrzIL4
/Vu1EpRtePFV0muDuSMEdzwz8FxkUqMVx9LyH75eD9qV9fYB4vzxS7rc1KA7ixJq061G3guSjL54
qroHosF06OFCiAfDi3qUwZejGNLZsp7mRXHQy6XSbjLy2WRM8vP0zJRoM3sCRxdX8TFTf5VxSpqQ
E+PNiEserEcyArNCxBl2Nwsv5+wbdRkRz921ZJFiCekEeA3Jv0TgMgntvpruCWzyfJTRirrJo31d
jW4XuCVkdhk8jew3UX37+ilc+So+QPA/HsKkYhQg+TUfuPYutq9+cOOLuHJofWzDf/7degqqLODh
ztlR0lb4lGDmQUjljfL1CobxsV/98ed1jECkGgXbblZwJUxfMa+w0UX+n57JJZgW1kUfZ3is71QS
phXghFh7+vovX1v9l5jZ2DatYgasfqnr9onSUNGFdKL+0VDg9WijpzSGU/jPRDV5FQ58oq+4mgAM
n5F8XLS7UlWwXrnRYlz53MWLgzgJq7IgGoLCQkp2ooy4dyy8vsKVBEMxjPHW5JHeeKSft2dIqi/O
fDPuxRoHqV2C+hH/YczKErdZSKVntpsuXH79eD//olXozX+VnC0hKlpMgMtOMZ4V9USutQIPIT8S
Mfj1BT5/Yqp1USlVitEZAgHau0n6H87Oa8dxZMuiX0SA3ryKTl7KVBopX4i09N7z62epMQPcrtvV
Bcxro7pKooIRJ87Ze20ftiNjTosTu2YwYkOQ/Pd/45fQnv+7hxDm8fdvMS1FIoQd/4iauwhP+vI9
ymyTInYLQC+djxLHBVx35oQ4oFkmP2Sno/WNMQWU3r9/ht/M/1XrlyIa7JCyjESU73ECM1zHRWpk
e1o15OrRFB3FF9MphRdIew7BIn13NQnwYsaZH0xvgD/HSVYdhD0Cha9//0C/eyjmfWH9xwvfRLoQ
i+QT7bv5VSs3zbwT8T52KGEW/a0255Xar+MIhHbuJGSrRPK2NNezsDOmJ/G9AMia/kmK9BvRsnon
t//nRxEKg1hS0nP22iif+7Dx4lsMbYLwn/WgebEyHhLlECs44+AXbobkBQ1ZLm3EjnPhkIuM3HZB
Ef1htfxmyf/aCe2rMrKCmg8jzAVpKfTbZeT1BnMXhH3RH3bbf97MYbH8/RtTFWCmiti1KmO9LDQj
tcc6Ahb5h83hnzdz1bz/9//4bYl4Q2Ze8R2Knq67BJEOPWqkHf996fzuw/+ylGMEPEU/sMsNdCHS
aYOO3Ypyp0r+cAH8zac3ftkT5GJpxQTf2d6M5R9S7S+VOcd2Aa3j3z//b65nWND+/niMGjmWptHa
apjBviPLQt1PbxEUy3s82tO3iT02/EN59s/lAPajv/9bvTkPEomDCgF0eb82ZYy8bQry7//3VfRf
nlWqJv/bdFjYLLaNtxgn8Kv3ZJ9V6hlwDZ36D7/Kb371X4W4rUSC46L2dB+osxaxBYh0NHsJt/Sf
xAq/OdJ+7aAZidGEs3y/NQce4rdGcGCCwx6GYQv2uGG4mfzh1PnNLUz9taM2Y6lZOoP3zxgvpLQH
xFBiqzYQ9/bhTbgK0zX+kxLoNyfcr7JRNbC0TA1ZbAWsT8DP1abLv3rLmwwwhZnz7+vgNz/Or502
NZdMTQwAzwQY6971pMptQL+h1zZj1K+q3PpT9t9vBrIkHvx9PQ+RTGxA1S972GZ3lHqaYCO4ZoHT
94RAO8hdHYVxdFmD1d6oizMMt6Ih5qD6w/v0m3G0+pfc4z/2NgPIPzSRYdkPwXYsd9hlV4W5qgpX
ZAjSAw9vGMj49ZaU5DzYzJ+81X34nZMKkYt/WD5/db7+uyPGPfTvDyHojNxC3zrvsTkwAwF0lTjj
chMNEnkhmLoLuOLUXI59dUy7N1C6K3IGbKm85jj9oV8NWQ0lFrKqyJwIbEg1G49JtlZQ+VkTWVx9
7eZKDch8TUWE7irjgPB1pHlSvpOrys2T95FLDjE1VA6QdZ5a42vuvX9fS3+1jf7p2/1SLpVSYEq4
lNDcxWtdfmpBGdVFcZJDkLLZc6sjXw3PRLGs6uWpSEgP1kEGFqmbxcVeN5ZTXT8xxEYPywrpiKrX
ocPS3iA0AIcxSop+JkqjBPZESjKAEtjxan+cAV78++f/6836p8//y/kE5rJbDGXEhxJ0DH5L+m2q
B/I/TQzKhidzQG7Vsmw1jbk6dMToKxWOVdl8ocNchdnnkr73peTP4beZvRYSdeFmVIVVo6675FVI
Tj1CTASI1oWo5JRrRMxMWUvGXc5LQLCy2MIaCzKnll71LAdFUIBn9KtKWAkihvHvTkhsGAWOHBEd
XFynJjsMkJUtl6iDjpjZmLw8SykOhmXaRuPqTO/G8g+X099sRr/2qBMwMH2tqfPepDWuphtQvaig
w5L55fxkDbd//wV+06uD3Pz39wNU+ZSBFJz3gzMesDJYXvoD5Za+21r2OTLaFbfLRYKL7yd74zpI
Lm4nzFDEo4/VSt5DRV28RwFo1KpdD4TWtdTq7+J6OHajk5t/WCi/28t+baj3kqQi42ehs4+kxUfi
YI07LS4Y6N5Jr4bddUyLma9A/HKU8x+ezT8PcwgR+vuzIfewE8MpEbnxVNtxbB/UJbQRc4b6KX6t
TCesTov0NFaffeuJD3Vgz+ZqMq+qNK3arnyVoX+QX/DZB4ujcH0VY5D3h3m2o8zJqZy1QxLp63//
rL8rlNRf9rlEZgYrKLW4l1pYLItnJTwTGWQUw1a3DW8Wo+3kDGpNrLs/lN+/uyipv1Q0yVy0aVEx
RiHEIfFHNrkj9KDZ3Awf6hMXNcTISIx28057sh6Kn+ERbvNyltCj+uVO+1MBTcQjv8c/7CL/NfUw
VdpCmPf3UZ48qaL1IM7XSkg/iqF/wLXfGXSVSDWQUhqGC0N2qb8q0mOshdsmbp2mLQ5lHToy73Lx
MAdnM/bK5mEoLwlMMnZLu+YOiksUfIzlhNN0DpCiAaT5ioKetJf5CPF3bZbdS5NUWCUStJOEGEiE
PSMVJkCE6JS8xnEbN7sl6Jx6GIk2DWG5OlkWuUqA0EYEDidZM1QjEMdD6VmyRA636iCpXpnypgDw
1teH0YK06LaKuGlH3sPCJMdAO0kBHHzTFuR3Nm7ykEevN8v3Pt5Ae7Qlvq5m3kiDpaWHSF1cBf1H
DhERdN5ttiq7MH7C1lqbE5kMJEgC1z+lnVdNr2LuCR3XOGCgiZ2F6TpJB3BJ8zkiAHelSNWRrOTO
NedxQgw6Vt7SpaTlTltORPih+L22VARvQZjtsCi/DgmhomnxjJPer1T1FlmZPbX5RzSNp26KNpLl
9xUata4Q111nAdxcE9y5r+ImJ8CHNTvLSbEg7ogLeDrgAh0FHkOxIHEHESff0tTP5W0SfpVt76ho
IsU7wR4yqmYQ3zCMJxPqEbsFpKaHetTfWlM5kn2Q+A0sqtwlFjr5hKNGWHlZ5+sYODz2NGviCRpa
gQNGuAeI4VPdCCEWgLxu73Aq/CZDY/AnB1l3CcpYaQqvOqN4t7AQ6ArNNdIb4Kll8Zrkb13WDXst
1Xxp0pySvIp1ps5vUjtnRCBr7TWKkEyDg/xZytpfxhYNq5t0lyA6jf1zo58iaDkQLxBLz1h0AM6j
9aZsM4roHEFEC4jBC/1UspNgOxc5qnlC+GoTUhUOmibCm/6Q1jMj1q9AXcnxGfyNFO2ScJMn666C
/XZqqXeilPzKvnJIJaTHAPouGkGnO+gIWboRu5ZODKQ/VQwR473aA9+xe/UBbXCmrrltIHozAbJN
+6hl/gg4oYGAJBkunnzFDtIXcTlgO8gB0+eN6DTSKhDmXSbWhwDVS87VHZXZ2VyiRwvrK4z1VQlc
Lb1UrFvjOov3FAD80BfN7Pdl853X3xPvnIrlJZTf4UESgTs8tl3km6n6Su8m0EODulOYgBwmdPJF
wm9y4FPEO0W841L1VKjnJXgqR7ncGIV4Qi1zyhrp0MiNW2OJ2sxd+NpLpgfaDs7HYyod82EzTuPb
kpY7vsY80qgCUia1L0G9AMnpCOoKGUxZhCwE1qYr5Isyq4/Y95UnMxih7eL6B2gmKFO205La0Xh5
q7zAiVbEG42lodIzaRCMJauqFEFSvSpQIicYawihx5nfPMKFXxteWR+HZanvROWNobj5kLsT9Jy+
8fJpeR2IUxzxKsLQoqJagUPvbxlonNmAXDiCCyD3ESuGQ5AQc7cekhCoQXyMAksFvrRHDc7gH+fN
+AT+3muMxSk1xS4NiEWVWG/gXheyK97H28iWyn0hFCEa6YNgOAMYT1HgrcIO59z/HjXG47cvNETD
suUnsWaBj27LNdlMQJH06lZX6rmS52Cfh5dxPPX1d5c0MEjoePlp/WTyq+vxsCFbhYEsb0euA6fv
RbtVdrqwjs0icIr+uCATN+N6L0SkyTZgA0VIrA24yQCOgjNwMCmCfpE7WNKWkG55wKNfZweJkip0
0fI3e4Od7UQ2QWGchw4sq4Y0KAOdtBIyUufRi18woYjDh24FwPQNP3zLLF+c1zhD0HPAye0yW/rg
/6yXTUJYHIYRkxgCW2IUwuBfWQ2I6vX4OGJ4Kvfisgrzx1I6xyiKicKlDA9rz5R2XfAgLD9RXrh5
8SnlCGzwdBgI4uFIPw9NtBaSbKNH2TPwFUTvJDz7bb6NSDKp29w3h8jwFIQHmgXsYNL9lvOqV2S8
GKnd9s1kp6iskehqHGkau+BdvroLlSd28njGfzWjgnvTgAuG2s7ilqAWUJHugQeato5EQFdFWfEv
hF13qAsj/pAuTexNmhtkyBt0sN10BJnX5L5ikLpE6uKK2CmbbIkVi8cNW9UWiACqYzQD4XnUZGcx
OqA4eIGNAxwj2QzZRJdN/pMtqK+Yhz8C7SfNbuJCrt/TRjD0JcV4U9v+NHWo5xGoc7+d3SLb47tL
5YwesZcMbi+RQAZKwK0V2pTozgDS26Zlk+NNJBqogfY9To+t5FspxT3xM8Bil40CHLBSvxUxJsPM
mctjIj7ni7Aque51WwMKULt4avOMGtEHxwdoKoyqtVL3D1p5rAbyod4qIE3sjAlax6m7LA8DloOk
e2zA7JEVDqbURT9uGi4w/m2lPs8z+xH0QR1xT3tPIZ4n2BxOL76ZydedHtxR9Hvxd2+ySZBrUbJP
ES/B0A3DAJESlgJKzJMk12qemvBZAwx83ypW+nAoix1opDA/ktHRLI7UXXMVICuUN/a5mzBd8uWp
pMSHwzQEG0iYUe8X3drSfQDszXUJd3QOVV6OhbBghrkk3+4tvT605gwBYaQbR3SS29c5+1AyP1az
tgn5RasQ0j13qayKu32CA6xomnAdMGwjowQm8zIRuhbMbii2HDFzegLesyok6EO6/m6+RY0b31mr
Cgl9urwO22yHlnI73B8+gglQgl6Pxb1eUP6X3sBGX/FbcD3vpmnbjRDN6t4p5iOobHuojXMDv6nb
ZlHnyFPtQ/Qu7Lqp99CnjjrQEFWpTzWsV+ESKNmuld9BcRQz8ZaEUp6VWDhPWP7qnL1q0p56g8YB
jHIhOhAMjm9tlFbqZEOGPMBuV9ieCIQrCNjZ9TIZGtYyU1lJazm89gZ9gf4OQYe0T7FHURbJhHTk
U/6xDBz4iUHoS+4x/JTs1ip9NdS9We3RSQJzWpRVr0jUF4tI0hvvb7rhEDBUxFPlslVnE040lzBZ
96N6PE3jlU7vqlYh7CFAbvLRkTGsQiu2I21vwfGECj/vLMI4UhNSNgdbrF+qkXh0qhp1CD2yy1xL
yAFRiNG1CAxfCN5FLr60VFaLtbWMB2z6vhXKOPfvi/nOlS3A0j00zZ34uq0s84csPBKkEwGi3Cao
xHcpwdIX81NrQ+3L1cgTU1+m565ZZ4tvXhhEI01bWcaOgXFNFbI0b/M8EVKFEHN4ya03WXzplhd1
pqxzq+xhwR4idd6MryxdqcEmGq2aUsCW9eRxlJVvWPjs13iZkBL3DN/yUx1Xh3Kw5JVSCBu9YsUK
zdoYPLn0xZwQDKOGdd1hG0hjCnHiY2roAk2hu2OmgzSuudsVY7gjHX7cj3or8EJ20SYiN2VQqLfA
7T8OpXTQuzlaK+JwKznD1+ikLL9s3qUlceHRfk8E6illYg/6S6JTvjPyp5kan6HY4GCW8o804WIy
5Jh7R229DDVhOczy5n5LNbupA2FXSMka8L6PJ/sFRfhOVQUCVilxhiL+UeBzl2G7GTX4PYYJZNSg
SGPZ6T2h1GMu7quyOHI47xTm8XBEl+Qttm6ixlZxNFIA+CkvfDHggMZOQuQlrZKWtAehZisZJqSY
cSnv2mWCA0mOKii3PtpPnbluAuVUGc1eI2w1rMhHmiy0PVwGmsCD4+2UElEHRSWuCYAFlrzM+ynM
vXgh9Xp+FVX9rZq4pkkF0RC8ULTVEu07aW8RFVKXV4BpUBK4taa5S9+e5LizRcWL5I82EFemUlwE
gje7ddVAR82jfa5m56kj5UKGx2bXQXTs+RfkFoIdNlqKNuW1bcrbrFjrsk1fimh8kelmTPK57vdT
EX2bkgoMARMt3s9hDjgXadLnAiqjVVA9haASJFbgpQtWEe9C6qbVkR22LEmggSjnaZI3W36eXSyu
A9Qa93dXrbagxddSgQ2W078eWSWwWJ6Mvt7UMdturTmzELqp9D6KTzo0wQRDEfBmOeuv2vjFInS4
j7F/2EEOtBJOcZBOTlB/6ndwi/INZHMx6j3Bhm47xnuSmUnv/dZNYSWBHimeFfOBPDb46Om9n1ki
v5zoCCrFTdGSsxXcM80EaPnIUWp9Zo8bVgmBQrJ+JYphO5vlcx03K1J019DhcjF0GvQxmeYY1tag
TlQ+k9Bhb+3SN9XgIdkxMo6EJ9evq9hV46cAmmpxjRTHlApKxL0prvMP5iyNZof4LovbqFw1AJ+i
u4AghLQ2SltQqABToq1hEZjESc01ZadN/XkZzUOIUBQpkdgWUO/Bdnf34CLoGbo9kMFA+pRJ07vu
vqblW7cwYinXYPYT0oYbVJFxHrpyclTrd4DFULYSHOhc7QZP1A8p/Ud8Ffhou9Srja1eHtk9G06Y
IdkriNjEBxmvAtGO6FUdU8SYhilchd1lvoUh8ITAFeSNJu6N4H1+jmo7q+9+llz2jOVlGoANZzY8
625xWmlT3VHXx0DxtOBgWvhnydmxKyq+TnB6gxijnL1ol0G/shfraFIFE11FuoAGi8Dvm9SRUkI9
7ls2VXabh5uQG5dipW7IbUFOea1FBiePAJMziwjdOTwgRfdBtD8VU7cVusizJGwY8b2RQO66VsP0
/Q7ATMQAs+uhZI8rV3HjD6HfaBlWhueGmCQ2VYkU5oAv0ewSYibLRKE2jh1dnE5jaWy0cOEkAfIY
dv6cN2uO9rMwqp6QeUF66KZrgN64KbLNLLqKvi3zH4OtB0oiETsSzcUAcjNjdtKlXa4r0aav3wx1
M6BJKef3tjqrKbOE1Z1d3mwWdoBsRfWdDi7ZvsU3btJVXeovJInJ0bETruBpfGEUCO1CC6vevz2c
UQewh2kdpIzKKNhZHLWAnzU7qUpaVqUWf+XZPQ2OEKSeiO1xvGm1ON3UoG5p7Jm9uhWE0lPGyU/g
ttOfqO2I4ElS5kC8c/OVkasm5Y/Ju0Z+Hia0Ud1msOHGMPZlC3uqvpwXSUZxlXrdPGwKqfladD0+
UAI/WWJYrJmp2lDwnzqleqzz8ScMubgxqLonXBo+oMbHykR/FZjWozhb+mrSI24vcwDWRHgo5dlu
YXfwvRxx7j/MbIj8MJB+AFDCNQ2+5vExrY9QLqs3pf5kENSnG4M7T+8omZ196qQHJUPjzkDlaBSR
2vQqyBH7oAeqXjD9+8iASI9FPVQx2j3XIFo1d6RxRWAE8WZd+V7GfPqVKj2pLXxaO1Lvqp4Nb6xa
unG2NSWP2Ag7aDw8prQY5vyKg4RCsED/4XTi7p69WdXQjDaYti3rnJfoSH/0D+mkvig3Yfa6A84e
6KWS7lStl8WXPjn0WgsofqWdOw5rLXRoViDgxOUFFC8tjw3/NePrTXTbSNA69MmmCLfRQOCPT9i5
YpE/7uuQRlCYkJpMAGbNLTjcChQ64JeR7QePhPu5uJuG9DPWvWB2UmmjHpTBAz6OH+KDbHGyYJlr
vdSo3tp1ouzyvNokug/FCIXn2H1EvSPHmyD5Fu65G09h9zmky6aSvAa9f+Vw9StoE4bNSoYkX3Kf
ca3qVBoL22nCZZ4eWLqlkFuq0kvMd2tIjplGZqnOH+P10E4VVw+1IVl1Slga6Sa9KFXIDfSxTlzO
khnAfYHJIIkOOaVz3UZ71dzrJw2MnuyY9zR3amrH+hQGokwVNzRecjoTxakdNtIC0ihlHgs/uQYn
2O+aZEuZIKBnhvLUo5e0nnNrU2nXSELAmI2Puvpp4PlKaDBBWRrZzIqr2sAsEHRXrfc58VziVwux
2yw+rMaR8p9qOIOb6RVrxYGKFUfSaHAc5PxGn6mLTkG1qbVLkR6IbyqRFaMHIjsZ1mEsCi6H3txs
JHlDQbCUX0XgZkBestwhr6bsXAxLK5leVTJ1dxkjDsNo0J3ohyOJVCp9Up+LVmWb9XpCb+kUdf2B
cqSCuPNJjefU1VoSfeM1h8D9waHSvpTfGrkV9VOmb1TEyoCayGjpVIe6CTqwNZyCvHwAhrFSKh5m
xnb8aJGiAH/OfOa7GOVDcVEjsqhO2NeE5bkhZ14k6jqJCxK2ucdzqdaj3K4g2OgiX245BK+FsKAU
lsnm2qgN6X8VnRs4iJlvFAlvvERmsiNFZ2GrtruowH64z+vyReeUzCjC5IjLbPailedwJnjzISDQ
ejzoXGcKlV+ghmKt4iiEJzGTTXCe04u1LJR9B8anQ3OSDdoExn4GIaw818FRo6AtmRllnhI4g7zO
s10Me6JXaB6mHn2rpNi0jyX7IH6/VmbJcq+5VIVn6G/9ss0J9VB9uLvp+h4dYLwr2PBFDk3JFclb
aHZG5I8itnfps1DXNDdXcKC1mKTKFRwHEGD9N2+ZYLmdumaON1KBLOfYeK6K7z571+v2gX47o2al
3VcdwfL8dlc+a5HcJsAjdcOAzXgsCZbj52stcR3Ri6jKhym/zfFxiY56eG0BZOfKQxL4BfdxwiSs
Z3VyaLtZx6ShD6b4SkGKhGQb7FQDFzGaQESGqMarVO/0GDpxtBsoZdlHSAJsWe/7hHO/17nOS+wp
i+DQGqKkaIoNFRCX5Zj3EcABayGYEEtDNlrR9bLG7WR50Pq68F0tP8fsSrC6KrsttkjrVJQkq0cr
WJ6TtGtL+ij6iUn1UABO8I3kzN2pgOlPssnKUMhFtImeKBdbTM9C+1BjlM45PH5S7ayUZ9KMicEN
lS/NyhxNfwL3nSWbqPF7dc2Qg2N4gKC90At+xtmXEG8lC4e5uLSwgqpjn5yj9lUraODuWuDxAzK1
JHubLPI7fqjoaiG0daoUmTom2t3zPcrUESaEFrDSMRyTdo7o87779WzcjbkhTeHSlSHzE74fZAqc
99qq/RrLNW8KqOqk8c1kTdqpGz61gALa8DvQd3qwXQLEKY6R+cNXnVCqkY4iP4uaG71MgdNNIFdP
6I6pBVsuePKTRcd9r0DUMbmi0FwSeZdjjkBwNRFScIKFMicjC1dv1h0R5P0O8KtNQS2074tp2Hq8
zXGUgVUTjXUxr7ma85IqvJbHdHJV+WX5VuJXmTxbgcvva4ACnn1ZL6CX8+vDqHDCwjHYsfIDegFB
+2pptz7Nd5AzLCGQMw37aAbwpfMEjYwVf2IiMH1NqtvtMLjOEjoP2otPnEAGCZGVvJb1z3S6Nmdy
isJoHWNooUwLvvXsdVzosS5exlar2gqgeIQYg055TtuR/sdqbDczYDzNuIXKoSUwjLzOEX61PD3L
446VkNX0CG0FsSxxvO1R7JBn0ex1ZPU1pvlgnIfJETWbNI9UehGYDoPV9IRad4aJlhiSAmNl1N9l
cCRPl4h39QYST44om9ezeSphd0D7NrEUvIxC6Sw1mebz170feCvIexL34vQwoRvh6l+VBLO6VeKJ
I3kyTtC6bbfBWCrGb+awSZPCAR9LU7p/IJ11tRhgBkOsy+1DMfGGcf0kr3JAikU0w2M4uE21rsct
2S8wajAt/3D3DFCEqa/hYE+mG1z6ydZvxk+fQs0jNhHT81omt1x0zHE9bDvmB70rc0Z/K8lW+s5V
T+OsPIQEgvThm9ldJ+lBfSKlZyUPD+1VmYFf8qa5hGXRqnwsQmlNDQIVxeYWH8RviyKSt0KaIVVN
AUSRoA2AA1rAc/DTe8uOrfcUau9SzE7pdvmOZr0lf0ehk7UfcebTaQW2ZE7PkgBl10mndSD6XPj0
H6Ia7OaWqF9V/06TFxTSKnnDjN1d0sJkkVV3BYBS+jmd9+wYTPWm0Q9TKq7gkamcukJPF9arFPqD
E5SY9x4Hgfkg/pTlI1eJTF+rIeDQaaeVHNMT99aNkX7W0peiPd77/yUVPPtGfv6rsXRfcuoq2cfR
Wj9PpJmUa+YDSHVEGkPR8qEnGxHYhvic8ZOPd27n7DQppGFw5TAKg4t4YW7Sgt8A4kS6s5ZdEtZU
VGH31VERP6qbrjpWCkmFDoFkdEtQ/eAvxyabI2HjLsPbhfHLbwj7kTzWmzG99RwL4b7TXCOw+9AP
qsKBWFSOF4IXhnJn1RdaxeNnH9Z2eVXVCz+72DrE2fe6PzQerepxXPUfi75L4Ax3Or2E3q4paoSa
X21+0RjPxC+t8L2QB8HCMQDVibu7t50I6yqxrTC3lcqFiOr0+RduESN0k/PSvCoq/RWJkxDv+FVn
cpuuqaKr2R1Q/Qgc/2DSmMbHx675gK5kabtM85N0nUm2Re0KcsEUuAb5pske7WVcfdmFIHAJ+Trt
fV5NPffocAvL+g52yjzReone546bOqk3CRHq0VozjhJaLvnQkUwhf478x2UzGBtSqwvhNaieq/eC
bJggeWZycr/0WH3g1LhgjfbaHlRa+s2k2Er20Og7aeAwl1D7P1vB6xQhobiTKT1qNYlCe9GchJEY
O3FL5awzIR9W4nB3hsUko7YoVPDHLlRU1ZM65bsJPoysejhY5RS1/Up40nWvzL9VRbqVksD8nV7e
xCADQW8jK5wcu7lwOr06kNJyP96BAJRNbc8giiMAGGX5rmLg751FfzBq+SrQgFgJWn+fYZOaQ/4U
jyNmiYW2lqd0iQgKhzPcKPW2naONXBCP3lfrpgp+xKR6swbzQ5Bjv2a0TOJAbBPCqaepl4+qa5iu
rA8cLKsi9FRus2dkP6gEV6bklCQvRx8yagRCCk2fKzhAo0bZSNXu3oaLHFH/YWSff92DmmOSmbjk
dOWphogSuv380w+Kg0Sk5eCi57xW+ZtFIlgXpfenro7sxhq9gUA/UikJkGbUovXxz6RvZUYnk9nf
CtXlMl63tmqOh7Re/KAbdnPHS5zTE5MTR6dJLcfH8tFqb6Emeslo7to6JY4lfaAF4KX9HVkiPw7D
/WJPo5ZkJdRn9zpZxIDPETQ1kxvWbK8V2W33vOLhJpmXWEkeyP9I+NOaJjyqwmWkK5FyTGBFP0fR
gXNznEFxUmPttZ9w/B6R04Z0AKAa2/nzYBAxvBslLkDYCIn74ixb3HvRy2QYdqu+nWl8d+cxXBfD
dqYTy7CKUYISPpBzRGmhtRtN2i06LXfZrVJ2wWVbzrSJSKNjGkcmhEuiuql76nQp4hNVZaC75eAI
AWAMfxDbTTkfyy8DhVJqDGeay3QphuEM6lt4XDoQizQymW/cNDPk6TqZ7OfG2gKJTVaxjtWqPMkX
wqVzsgfnTQi8J213xCKymRCHwE3vSbUeUbsAvUFOIMgXmaVPncxvNKrOFO4SqgyRAgG/l4nHlIFR
OO1BdoyEm8o0r9uPzLj149qQSdpcQZZSpq8BZVvOAO80sJerPdVa7qaMiYOJ8C4lWrfDKU9eLP0w
j8eUKSuNXm2rdqjTaO7Wd5LaVHsZJFttuJKlwPTkQpFHiSJhQ34e5lMtXbof6yuL9VUfu3rwWU00
sOL4Mun9TeJkmPmfe9LiqvcM3ZQ17oa/OFBj7DEUJT1eyBhSD7a5rweJUuKWUj1SRmYe/TtlWllr
Kyea55SRJF9crGFPnqKQnURmy326A2RlKubrfIXMLHyL3LXpe/rVVxl8a6adWlz6EaSmos1zF7Uj
IEWN5z3Z40+m25DnpdQuXuLRLZ6k3I3iW1UfxA+TP9On7pR/BeVLj6lcTc9cARlCMj1S1cNSJk6n
cn4CLGulbVi2O7VhBojZkBFjLm7ATCoFnWNafR7vMkm96UHPXtKFcTpylh5xQNZ6Ko83e8U6N6kz
iGPaBLpjdRABT1ltAzQrSp9oJk/dBcYdo6a6c32bROb8tqp8z3c5BYoay+X2oSBbqSk27vebVKaw
QEWS2SUdP0oGlD4W3pLk1j5JXE0qu1PWE1TiR+s8NC/1a2LZrAeaoDQryMpY9cJPVrzhJK5yz7oV
FJrStaHNEiZrsbAcgq1CdJ65oxgEeImOfI4LxuHOvXa7kRIUBGvU/KL5UcN0O9E9x2/DpOhkcRyU
Eg999FUigntuNBZ0DnlX9x+4QPYGVAV18Uj4UpePYEAtUTyNNwFII89EQKXRVNEm7DyyXDnaJ65K
5YID+hAqaDvv5wxTBblyAxC04TGdb3V8DSPXEt9ERnSx+qqnlq/tJ9GddGaPu4wOvMX4B7SGGOvP
liR+EPK+C2tOmgCTOuDrZSVUVz1hm3Wi/l0CMzG81zTAUoe7RoEmz9zPJJHRPhnhnFnq9xRsyabx
RebXUbARRx5QcumH2rPy1K8NZjgM7pZTJTlpyAC03ETDvgrYJ0JH59Wuys8kOpJnYIchGZCaEzZr
kzjIOaPbck+d/NCEJyUfEQeNCK9r4p+MVUjqkYJQsIi8ZCmoIehr65xStQ7xdnRnDT1OFtJ4UNJT
lxELLxHeyER/OU2CrcgPfXgBq8WsO7QQSK2otwdSOFs5fYwq7GFDpjVooOiYyNU61cnwM+8c4cyL
uCsyeaZj0r2a1bsp+axLLuO0FAUyKcv3zGJNxDRcqE7NqDxKpmwX5oPQOvdHPTyo3SnnHwyzd/42
I0FRaD5k6ldQQYl4TUQ02BIXcPlJAOUXad70P4Sdx5KkSLSmnwgzNM42ILTOSL3BUlShNY56+vni
zuZOTlfVrq27ujIjAOecX84dJkyWXebkAG0zR0W+0X7rgPZutAIZoYcBZWKgm35hv5D5a7j7iqNw
/ijdzzakADzXaFBnA6cTNGRNOJoOczcJ5ObDMBL0auZvvLKFBpzo2NRxtiyE6XtrA6Fm40pDwUPT
lhYhIIMYeFXbQxH9buHhJ7bd/vdstv7/CFXOs3WSUOshO1rNmagK8VoyEsXNa5+lO0OgyYqSnc4v
HgpnTxTYnuKjm8SgNuwK8zFILyZaxpCyw5Zoe8rvzrLrg2Wj36fN8i3KknW+V8Y3VwO/RujmST6K
fI7dB13vV2O2a2d4quBahCBKxrULdyVdaOaDpmwssaT3yrf7X025jGBXbGdLQibTLoGUsfIU6z2T
9pddfppATHG3pWMEBiFpSPUvQN5p787zh27oTkmuP2QmWLUJ85/vrPRa5V9mg1yimyiGc4g3LOaP
oeVFGrk31a145sbm0x7jJ8WFa69ma0XRF/wTykejKbe15AnvpMW55nzJDqSEN7BGB9lGpuIjiCi5
nJzHUO5G/clBhFsihI/rF0sJry2gdsOCETtKf4xh94HTBL1HMcRuytCysgw1WlW69eDYYXwzTARC
dchMX8wldeDhjS6vJRfSLcovPUyXumVslRo1Yz6/zOodAuLICVXyAPVTFsHkIoQyaWlBZIUQwm1e
crdcKYrod+bQo2jHl70waY2XbhR4deIQTa3W/TrqzM+wccIVTCiqhSk6igABiWn0xLJpTPfFOVBW
XbYxNXeBWAz1/GAMzwrv98C6TP0j62eT7F2BA6CO/QJFUvFp2VRLEDUzL6yGdYpuWmhWSgCb8Hes
PBjECLGE4odwjeFKiBIknIawIdUwEo2dQS1JTXOlUPa1pgyeoNDdwqSp86C6vuhu0oopMd5Mxocl
4L90ipS5G/SPZmTFp8a4rgq4EjhLcSfoSAwpDc/B/0s73KmJqhfb1oj17GGi9CXSb3OXaNa5t/Yl
MMHEFCuAsEZLYQzexDZcgfFmRkQzRFG/bdr80A/ShNUKYLuiQxqJdV2TSEueg/QckQdeoLQm3Z6k
0kYh37fjQpNIPZl8CJ5jWzSXXHc9wSmijNXJaN/dROxyXKd1T99qoFn+SOfewjKqb0s5OGW+jUOJ
AUrG4Pv5Wg3OVr9KGizueG+MzId0PhuCpA8qqYtTYjA4e0yRjrYh5sfgbTGGR8woMVPnlD9N9k6h
9dvdldY6HG+92Juk4yGm52nrqu7KbR2uujHZQWeZM1h9Qr+Ya6AB05BmaUt6icH9NeeJVERe84U8
5vH83o7NDnyFbbTsvLx5rMglCtluztDbCjnb0YNtLVvcja3vxuBMEL0xbxY6DGHqN2wALi4YGr3p
IZLo/40l8odVSbKHnBzfCPm41Takf1FO0UqiQJA6i2X9HFGvJ+WmzoxtbXYm3BsjU4LmENEz5+9z
/VCyb0laeji3GX67/iPrXNzLxlvVfAOcBU1x6sL4RDZ4pg+H2f1lCsDunA2l0XeT1a4mm++hUrYi
+jSIYQ8UH48RXm4S/dvKcwv1Q3XXrRh9mvJMz22Cj4byehaRABEJarxRM32ltD9iR6P7954118qX
TlM3ehLdpiD1gloQ12Z6VhCjhCgVdLh9O63bxlFBWkvpfvdNpS6lOtGao4XxUrOCX1qJHpWH2pAt
HctVh2w4UYPMyy2j5D9AH0QVb/I5V5F0tmR2OaG7R4Jt+DCAPB2tzFdpkmxk7e6jcYTJM3wKxDEi
lH453jsIKmv0qEFdAbWVpYnkrAe+EX2R7BM6fWgxvtQ4l2rgEZkWRwUyzui1zYwScZRU15DbHIv0
jDz3lMbJNbi70AxwJ8l4P+PyyFHd2LatLu/9KSu7uivETqO1V81EPMxIO8vBdlfFXbSLzp1apfA0
BdHWprFR5BuX2CGLgcpkO0lw2JSoFIxbxyNfQy8FecPI1qlLu//o53ez3ujsnQZysgalTcR4ghFL
8UP7odVPo+My61Q+aZ6Bbi30jl/xd1v1qz6wD9RYLhoG5cJhSrc/UqVmg1Fsf8xfiip90sRknydo
brCEjNX8rt7WUsPP+rNTXezoWWlAqXdqUd4fuCImtyK3P+m3I13hFU3LSqaYqlQUxJFR/66Q8qde
L17jMFwbMWRFDQqXqqZLZzzVoxqy/e53iw25HZlx3BsSjqY/98V3GnxGPXAnj7CYfiEyGJiw8yRf
WB0oxaQSj22vZrlq3WuuXnpz7QTXQDsZQRddUux5BirEmzXO33HVU1XTPot7b7L9y8rjUxv3awu5
GGl7K5TypXG2BxMpUAax4neVl3aPsa17NtEvlGxnqHFTo9t0d+UdQUBoQ0Zq/3jBx10GxHAp6+MU
IXhCvSp0Wrq03LejZmPTIYNzDOpjIryKu2sxkDRwH2oL+AkVZk/ZuJmCQ+6Vly+yEyRcDSoQla27
eo9pD8k1jldz2RTDaR62FP7q4txaiRdyxKT9c988QDpBLRNoLUF4aLpyEZ26eC89RbNWvcprDYaG
3rX3XonOKdM4lQej8i4Hd8WhfY3NeqUMT6ZhEig24E0w/CJVrKvFrJdT7pP1LSdtdg1tYW26Zm5O
NLSVyzKQ8Kbalb+/1yMqO88MyDy0ZdodYjaxPJ+PoUaEETiFAQjU9dR0JtNZZPZdxaStc3WTlR/z
pNOEZpISrXua9tYF5c4dMz4HVsf0w3HQTvE/tnc4EB6S6gKJAFZv6TsA/sCrURpZ7AOGz5ONrxCk
I5t3Lnmo+uznVQRBQsJRLkKaWHXW3kT5lQsbBSnqRoT2cbKOwlWFs7sEwE7jTV9Ngv1uW9OhMaoT
7pa+jStCWSC0iwzi2uxYP2sbi0s7gTkYq77/HdWOeEAZUC/6qJAXGYHoc+yP8FphpE2+quLzcAGq
koMqk9rrK/PZQYaCwaO0rUtVGOsYn8uuwXqKcUUp7m0lt15h8JaT4IGdEVFSFx359xCB16oi0mea
X9K5VxBvbLROpRUpBx1p4m6th8eRrLzKMck615NzQZ0pAhFJ6QHnFOuio8AsqNSjZlmz0XsFSesI
BsggdpVKeAv7zJ9GQxy6cfoYFXBDw1JpEaIKPikd96HWCrp9xwcQ17R5ae6bcquHv0tC4LtYuxgM
omY1pF7pOhe9hVXOznrwiEo9W6bJe22s0vGF1klrWdW3QFwNcpvQE0pV8WPxPKZfActXU79Ew5vG
4RaJx85+GS1QXe2JUmIk/CiCXhITstjg5/jcNid3wDsQUMB2oHOoeQ6sTNs4caR/BHguc4jTcIaT
K4PAdxmu1HvvETMP7b0w1zXNTpmzHZrU/OjmejmQGmSqweMY9xuDruQ8HbVHVXwHUvF4LVBlHT8j
kdJ2lo0gozEqB0XwoHw2aogDJflo2/xXSI1F0L1Uc7ut6ZJQgBdU+RiPQLKRjeCmtbJ0EzmjzuOD
qrdU/Zzbb8E5RH64hhEgPJj2hmLAKTLw/hroio2vPBZHwAs5CxU6mdkEWw7SN85xq+TAdNZF8dso
bAjGTpQQmXKvjhFdt9lXObzYEp8QmLxpurzv0nU75RsbFC+UH6V97GT0iBMLuTsqxJ6vm+NheJID
0lBTLdhWEt8CUdFn2CHHjDcdYzQIOtjUcP80SbMq6iu0bMYm74q31lEfwsJ9z++1Dw34pT1R5To1
dwc/osd1njfPVLb5LYBbYvdHAo0SZYVuPOxokcAQhYLZhBChLZZqW0bwu0zdZVuJFOgNCO3cQPVi
2ci/q8QKXgF+OcDqX7ZeffZcWXQcWoR0lOSV9EIQEjCJ8qDIk8jHwGvZL/ypfnEShorMoLlwAOUk
bUli69LubRQsc5TUXu+ty1o6L7u+20oVEcgs9uSQLjDHjhqilkZ4WRevY/KdXR14RnmZQq5YrR0r
5wAEeWx6gG9hX7Sw3CCfzsOheR1Jei1kiX8ItRoJUU7HPxewHyzL07w2HVR8DQ+W1ZLI9nsIAPLK
0X2VaQP1HLF1K/h0c9sElzFpf9D9kWigE7L2ettmrtjMbg38GpmHIgHtYxYiQbx066MhUZoJrUFs
rO4CnWE4af0kocwpCbkLW7VnLsWJ0lpo0yMXttAMrvZgAyA51klxxM1Ja08LTiU1HjYTvSGiFWWH
dSg8jrF96jKvQICF7UudIk4Zxk1pGucJxSjeC3jICY/Fehh+6bWzzxN3aQquMPwXP+8RdLfJh03Y
19TVAla0aPj7J4rFVlbyzsG/mcp8H7vOJmjXLMeRPFpPAZqdqrLvmyaUh+YFYLuz03vIsHdR8BY0
nI7cKIhropjqs9BadbDb5jgCxYqnilSSclCOmn2xkXorFHu3iEPr+ZeJUqsL5LYu3l3iJ/H43yen
AW1c8e3KF8W8SecbHVgUf4QqRAo6NopslI+BnC/TdvmoIBoNmXrp5A8VdZRWgnoczg2IPzUvRvIW
DBfG07IDw6p4ihFdKM5KJV9eL5uNGxmrhmQ4b7pzMcYYbtnS14ZAAT+Vm155GWpS/AmAcuO9Pj5X
mJH0vt7RbuyJuL3THLaWNV7WK4CR94d+4GBPBjiYL9caoo2pB9vUct4jEmj7OluPjklSNYa3AuNN
jiBPp+nULBEm2No+Zg4yMW8GbXhs+9swxOtqwvpnVzsDCwGmwCVxP3c3tzT5pqgtyXjD8lcu2JF7
TOAlaBlrUmiNuxS1hwVKl0e3xv5U4hstdPiLkK+9TfqnXn058PJaXTH3v5WUndOqSrXRWOIQr4o3
rUwuVUzEVGt0F210nqJZxYWfz17lTnsl21eu7TttgWlzq4GKJWyV9+8hjPg1HSyIDdcJQ4tKHTOi
JN7He7Bjni1Oz9JJ6QxHfp5CZR5ldYmCG8tMVEIK7/Pwbptc1TJZdlbyZQGcDrdJeWLej+vg0ltQ
VyM2djUcEFsHHfsGkDz7/65L0YFbw3BVkaTOKG3dqd90LCdCxJRGiuKk15M/W/luiiz9IRDAHRDC
eCZjGpqFRIGraSFnd6atK2v60oXzWegfTnaZhfSyRkHgordIsnKXUhVr/EDBXqbusg8QkQejCqpc
3qejMsiftAY0nxXYD5NOcl8Udyb8nlHAZDNWE7su2QoGLbbexE5c0SauipXWFGsRoy4tTnENTKI3
nsPTTLaeSetsmkMudyLYjalxM5NoldL8EbojRox1law1BWUp0nZJnXyzLpKTIoIHzBBd/DUMzjWc
Xq3wG6svVD5bqG0pvh49aNY1UYxLC87eONVJGVXPNsWqtFX7wRlTlFCRY6xY4gRI5LDCivgeD7iu
Bnpec5GYH06Qzqe4r2kUzob/O64rGaJSjaLUXNQKxFmNFVhKrpM1ruYIzRGGybF4EeID5d9sfFWQ
BbS2qL1PlL9XcqBUz8KeH9mZtjZvnUKDG3FD9dRjglK6z3FOT062n2qYjrCkuDDDWuEgGpo26Tit
IxGeFLQG9ZgcraTa6aGFR2a0VrLSdR//zzKzalAndVcHoAZxFT03qbo0UbThsCX3HMVw2a66fDiF
bUBTCcK+eUKXPyc+Pdx+Vg5o6Npa+6go1IuAVsj7Ul5ap/Gky4m6IZwR4HqrI24bSBO0cav5WQhI
S1PjGwev1F7EtDUDLpqHzZJh/2Gm8GFEtf7AgF2FN+4P072i5xbt1mVlDsRjVdiwMbfZXo3loWOS
0GpAA7NbDyK48XwVqr2blV8lInljTL3GlDwlWYUw0a2QSiWV4muG6Lw4bPmCtSLfZe1A9xYgb5L4
DZt7GPs1fE09DDunsh8Iyq381iqvbXuborVh+GZs7CsQYs146uqSETpkEViWWWAs6hpLWrmiEQ+e
avSye8QO24pRnJORTiA0gEG8pRRsHWop9V/a/DXaDwOzWTVfXOU7H1+gw1nR745Q8s5JabPE7AUl
ZWbQsJOFblPsapQPot2okfbZtxUiY4r+AGL0Yif679CYkZ/TgKlnYOEK7z6XeKTnroyPY0JfU1+J
z2hmWQuMeW/C4M/MEnI843e5J/YvJ17k01nhwe5VCyuCtojl+IplqHO/Y+O3Zm/mtr1QkQaTCU08
4TdWavq9Ct/AkZ9YzTGbL42ZrUnVXjZwR0Z+bYo3J3meGt6DeM3FPhvQsjfIxWnpIoAobWim1u58
xap0sE7FfnZXIcLPWgytqNDa2Tk2ym9DW1sZvmG7wQZzFynJuMKbL5Y4iCKypdpuE+JazGNaoubN
pKH/xXG7Qvys2zTt9L1fzifTLvjDMHIBhEjMu1WpgRYRomJJLLLNVB1y/aAz36iUg+6IKQPYX8yE
3Tg0tsXz8534CpdltcWhG4NKWlsAI9Ncd/25pv4GmCu8meGyLhiyUWebv+p7aDDAiEifFNQd6CRQ
KkUHxOSL1PgU7M+wCeirlB7itcGhq5xkhBSFgPEUMZ7LUq4bXCPYgfgMo6lYvF5RVtQBbVdtsRqm
4VC1kBvHWO7b6W0y/YSGTj3dd8m1HY82glE9Pleqwq0ZpW9Vbm4dIfj2vtzq0ijFznZgeRsXVSbW
SOWTsWPLWg7ch1EbHGnZZpE/d2JXulTm0MTpsuKWHbz2aD2r5m8rL9B12bs4nJ+S+sPVZI5vBatD
PWg+7lR/0jvkD+laSRDICkp1+ETykzWdK49eCnQa6580g2XRVU9qLw8xdIx0SBFs9kofYhNTaHYO
H8PkflfEV8uNdzXftB5oK1gXz2jktjOOQp0sT5SMsEnY0kiVbtSupbPnPtw9irB8xaiBAABCYJW0
vCj1bZCSzddbiEqmufCn/tOyDOAiCTwQVmvCj8BTGzb/QaaYJj3dnbaaOk1+PZjXuSkOZZKRYxIx
hRV9B7pi9+G4CkRHCHXN2luPcj0TnWykDe5OkCc5tk9xU/K0t6FKgbFFIonZ6folVDT76R5fpvo2
+70f9pbcuhrAQeiCJZguuk0xIhPFAoUlRZle6vmMtDPVXtOm9OaWpAL08DXc85vDq30MbzUkkIVx
wm1WQdJ8mN2lsTFLTPjBhjH/VbSYnac2YEaVKPu1+tkhNr7JJePX0H1Fhn5oam0n7lkQVU7t0bC3
SxFvyv7aABzDqc1auggBwQTEsaPxWsQyM1rWqra/yS0mrScZtwFNT1iU3YgFLgqubs+YVIipOhcN
IjX89T2bZ62oFt6+QTsH9+2xggox1LdMs14J8FFKuc2z5M0I8eMW+fTgkPR5AzXdMHp29GoO/YU6
TxugKpuXLc9aIx8E4TbI9uPoa+q2eqwsVX0pHLmFXVlXxBVVWX6LqvnA3DQjVYtXQFUdgaao+ybz
PUzPee6HyLNRhcYT6obpEhNxuWDOJj8A6W+kOJd8nj1jCLykXUZt+6V31Zpnye/baC/ZnIxU8SzY
RyeDuq6DtQ4yFI03c2Iws28C1NVvg2n2nDxjxCbjScn73/n9hotXru2sDfuAYKcOboNprZgf1tV9
vAB1q6t3LL9yWAmq7gi5SWwwcj4r1oNaXyEiEiUsNek/pXNW0fAl7BcaVTCqjf+Y5viRUQLLG/7F
KM78uSh4j8/tyRmUuyfyCrpTJo91vcJ4ixf/EkOGTmxvT+hFyQ9Q+dRjqOMbA2RYhfmjkMtgetDI
ZFG2PJZYWit31SjvQ4ewJllJyxubd3TfYXmR6kMb7KLhcdK2fbBJQ8Uf40uQHDK0p64/6resXk3D
d5Ev3eIjhpW332MLcuq5g0WN3yLOiuFZzZYO+dLDUQfgVIo0RnRF9wd9ByK/jDmIudDuIs/4EDoM
NueUQ8Ptr7blF+NJp5HWpJ+NwrHQeq94d2bixAzsq/0JarJV5VMd7aT7YjAsV+DgWR+Uy9a1g7OQ
g6e3XLQYj4fUMYGxrJCFbg7SObs1iXYtKvsyc8y9cTfV1jVFSRJa3GuI1cy1lkm0PbkW0p6ZBqhk
zsEYc+PcNaixjHLaSEXARJXtLnBKjgU56eseAZZXY7vS8pda/aI5al3jJZkqigmaeSYAp4/5Q9Z+
MoKtljTbpqo3mYJbKlPWGiYAQSJMfoio1nLHZTR/R8ITQXJWy84FYrZ3lUapuKOhngbV3LqQ/i2w
XjW8RWn2URQ6A4wNt6GtDde59SVTPHLgfWMxENEXg3XoveirQ6SyRJd4gpPo2jsFx++0FmTkjPm6
s8+GftYNar73Kgyk6hwyVvV2OgpLW1h13exMJwr8JLJe4SYIHIHmbiIClyAWI654r5lfoS42CR6v
dIbRppdMwnJEvcEjbixsHU8WcVJq8pkLVK8R1Mykm2vg28pkqBXzrjHSY260t9hE8qtkT0oY7wO0
GZYSnqw2NhaiwoTWJRtXRBt9xhBBTthYTj5RGz0EYHEl+2dhNM9Vgp9hWJbKIZBZ40+55VV3+1EK
S3yV3Ko9h6txdyrbKQddXduou22D8vi6ewDdhpovaZzFuKKPmAXiNl/IWn1V6uBNSaCFYaZsm7SD
yPq2eVk32VJDmO+225Fe3ZhxJZp+h0myL1wU7BgVmKCsEpBuuis7i7V05dJBxhZpxTKwr1EYHzu0
OZYKSnGfzzMcuIXt7rTmmMaPukMYmoMWKAXYhVnraj/BE093h4W7sFWeQ73xXZiBLosQbFxDfiNk
3QnNafMMt1tM37WLDESBkiH0pZ8wRIn8QC33okFgKmMkRagCFwZ8YJ4Vy9asH4KyONtZRCNmsx1z
cankMRkIVZLyF0KaRNkI5Rymlk/kxqsWRPsgt1UvjTAnMOVDQ7oLMKxjGqBxSkYExX8P4vpDIurP
htQqTXpL1S20deYqUh6r7qELnv/+V2v3VLz/yLn6WbdRm5E6ZYau7VV1oA5TNfTmOOlRgkjQgrfR
pqp+k+mAadVqLGbtCDb0lwwFhI85R+gC/vF7/CFvy/gRLJl2etH0LrqZeTzd00sznOaQc6vZR3mF
g0hf1plHmQpsZKAcE5AA9R8/2vnTV/Ajkq3pDHu2Hc7s0STXlFQtOwxUrHLjEpQNHfMtdaHZOx3j
ay6zfW9sB21ry4+xI4Kg5dIr9bpzcRHi04jp9sz0ZaK437xf2mjDkwVkVvBt3qtFU1S5V92aPH1i
hnL5UPVDNL0UHJDth1Frmxhlhupi/05C+yManni7YUvCLOkJvF9BRT/PLDeJpewys0X4HkzeLJk1
sbRzyxm45POFHT4SHO1QLOrWPHMfao/hsdjUstloabcrIgWVkNnCNxnRN4WDnl7vdP7dmOGJM+BX
/35JdftP1/Qeivu/sjojoeit4oTGIdT7DVlNKloHpX5NRfTaOPSZuwYwXbgEwrqTQag7UU/GyYBT
h45mFMEzKD6Nblayk9A2PSPYpja86jNpX2Jm1Jx8SutSRxdXyzYOimcZVod+gm0ZiKNULf2E3PMy
fKnVU2btx9/WdP8BDsFV8yYvHhLjWSFbr1qi6gjPVPdF5Z0mP+mDwOjz0qNTK+wdvk9TLpH9XWmN
WTo30Nk5eqI3TiUmgvLo+KjwYpe+wygEE8sF3IVvnYYyGlkMJr3lbOI9XhUD0O9aPYwPd1sheOXv
wUHzgQXPI1RbPRpfRLFVl0F+GJxPnOFcijzdZxAfc3WGexwr/O7KDmFiI8bFQJhXvwjIRCrAAUBX
hmfnBRrTMg4Gxzlzk+w3QPgYv9pha5OfI6kRxZyQG48jyaHIqfTvtuKWYxcMoNWtGc2OmIdPy0SX
G0m6becTVj1O2ijSF6pqc1uFl6wJ8caYz5luXuLkGJZoQ9xzjgwPY34CVNIuu2nb6iZ6xpvQTzL4
RY54N56NsV5a9edc7LHWwNg+N3iR7GaRVjwOBArhDtFAdPRbyg2s1bfGjCUxw+KmV/2lkcWnnjq+
y+yv8erLC3Yd8trISJj2qeV6TNRxsxxxzLN0McksRPKpBwVBBNUqgmukDKcKN3nw0aqngoGS9bUy
BUmkREDppHog79mkGc+4ceIsn0GpDSSoBb9VOqxRWSJPm+mZ1iuGJYMof+NlQhSPcylpn5ppJ4u9
DtPeoPlFS1Yn2J/jhNPKkr8F4WWBiu3PHDw6a+yZrTg9Bmj5nfEizWNObyugfrh1baJiYsqj/cHZ
1y1+rBSHWPjW6vGriKLntNgUqudWT2l3rQrd1/rwQWH+yfse6y/J/4XwIonDojWi9VimC0TAFVJA
mZe3vz/Pf3oL/UhmlKQQZlTl6IcgBZSJFZ5gbhqY7JJwq7//CHE/Gf7rbfQje7ZQXdSOdBoegDVR
1xNc1RBohJSLeEWqIxcChVUeZivY2WMB50jRlxLTHAkHHczIH0Y/708zyjrlV0pvTxqn27AFLG2U
lSh2Ucol1kBTKjSbLVty3vtW7voGYrP4ro6ti3UAZM7cQi5V2oqHKPvStFuU9D57pscD3WjHlngd
owVcSOM3WZxKJI/4z92M+1V7b2h9kOPKVZ6r6EtL1WszA5Unud9HaFo0sj7dBIhLkRQBPNfmtad8
pstPEJRjRTr0+F7FBNYSFC2BGyd3p7hw47yHDkPxNc5PegPMGeWnZkT0zeQEs5AA8sZZ5fwjgNP5
02X+EZ/LQdALd6oQsJI9gymHnEql/4hbpnq0mT2yXRt+M2I8nTPtqpjnXMPjTk4mrP8QNQskPaOB
zzIF4cmC41A7vxUTNXfe3a0nHxX3jsoSzdbSkyAeXZFZEwexj5Bv4yRJJXJNu/FQrdYOsxuHYLrV
2hZy6jgouy47KmLX5zvX1hCTPGbwixlSoKy9VtNmStpLD/yVuRATlezW2b1x1oqiqxW7X2VgeaX4
boN9gLhJxcyQdzcQ8GXVjdd0HD6NoN+Y4+QZpAWMGRG/engy5/ex2Brd0Zn/1dP9x5HrR/682rEi
WHYL6NmtI4XILVyCr4oZPpkh0vpdkJOAiT23/8d7+A+56vr93/+vtzDn3TBB9qr7Lqzsm9Ok7Rnk
HIFzXpYu6cZFQagB9bzIQVICnYRj/SPr9k8Buz8r2FVlVo2qmIy90jawDnNQrNLJvimSt1KBiqVw
Rmpm47OlUnJMSHetLnulRX82MOZLUJmSZd9VY/GP4+V/mtD/43jRfwyZQ5S3fRjVxj4aWgXXWNYF
BhnOhfIWlyrpMzEsxfegoyw1ewdI2tZVeFmLyD6zywgjcMzxq0mzO9GfVVubPGXy/Iq22HcDFp46
1Zvr6PBe0sugfRxcO0GtN2jwffdjDdtyjHgom8mikKIN/rEcGH9IFP5Z+y41PUlUkhKPtrRJD3PY
EMtVSQgctg5PBg50AaCyWr0raPEsUR6nmMyR6Rwa8R09hmVu41+FzG9VNq1NBJQ5Up2IohRBqUaI
Cq5p5GZoAJfxzQ1NBZRI1JwTU1Zm/6sn60+f4UfS8Gi6tO6mbklUzQCojgLAUz+CD/JxE0BLQhuE
gVdJbCyDNddHxFWhLP1l3apr3H8MTwoTIuzD53DisSJeZD3vFcQVfHyUsHwgkvCJ9fi0G0ICNk7y
AbpCHKa+cF+632l2QA7Lffgro4qKNRCN4UtDsry5VL6YKBT4YVLvfiGAUNplumuxPOPFpPdijea1
K4h0WtTvWDAbdZFfSNUT5jJtr8QqzFGIomkP+Ff8I7/7D0cH+XX/77Pch5pQ1FGlOOSgnceDuBCa
dElZ5/fdk7L6+0v4/jD8/w+J/bPe1gwbpDEpCcz2VZ6i58WwUv4RDP6H3gXb+REM7rhprCgzf7Vx
cB6CQ/+Cg3elfoa/zX90k/x3wLn9s0wWoNiR5JFR9XNkOfDx/xlr3cda/PevxvzvVdG2f3wATbNd
TcvS6WAsOj/dn/HMH4hk9K1Teuy31gqK0Mu30i+9YUkq5YIws9XonXCyr91rvbrB4Gyn5Y1t7rS7
x5vL/b+umnYfkf7jstk/HqFWKnnXSjBjXN+byENQvyD5l09v7Ahx+se9of/3g2rbP1a6PrSySLj8
FLIc1/K52DYHnKweXvab+1TgUwde9YIlMYZLZZv8Yyb5w4vEtn6c26PIZGE2zXyYdsPJXRF0sKTz
zyMtYaktfyvf8SraFf/4YfofrrH1Aw5wUSB0ciZuSazjvcXucyRdZYO1jxKaCxn9y/lDfLHJPdkv
JAXd9EP7j7z1PzQv2NaP0csd+jILYR8O+bJ+V5fi7Yu8PX+rLeznVb5z9skqWxD+uRSbYnFBBuDp
/pfmdWvHl5/pZ+I533+/zf/0nP4M8K8R7yQy4RehziD2lA+SfJdkqL7YXNS//wj9vyd92/xxSXXX
nue8t5kbD+yMh+GhPdbrAQZlTw7/xj3ar/+Hs+9ajhzJsvyVsX5HD7RYm+4HyAgEEIrBIJkvMJJJ
QmuNr98DTu0O6RUIjKVZvWSRhAMu771+RHmMNtCh0FCFttKroONe1WSO95tf6mqemMeZlIHOLMOi
AKAvXTYiTVCRC6iSDh1KvdE7HeoGGqVCzENNNX+L+5utqFtwTNCAqrExxVW4qVr3X2axu4lxbygv
6dmWwrZ48B6hgv0K6/aXHJSlfWTcb+LL2/bG7sATB4dXST2rxGhiTFR/H145szyjRm5n1rgpdGid
melrcmR2MI68Uq54zK3wESHoVbGhRLj3tVjvTd+VLBipP8grK23Bg0wka4/ILzKhQ1HRaTVofR9K
C9R8IzbaR994wvS2Bos3aZOxwUr+uN8PS/sXWWaUKmrwqw5NRlseZB8n3wHmZXZbTq/dEEVmE3dn
iibZKHMcGSMZtPTtfsu3o3CRI3YVAImTKZsbRknJgSKUPhjRZnKlFXvIpTlEmhqzNJ3TeYnno3RA
VbqoKefiCmUpMHfcUL//DczCouWIVdNkyqjg5oZxlAew5qVchdSthlOmUsVnWs+3/jE+tCu74VKs
w3E/Yx0gyIKum79IgXrCZXiQNt0TBclFlXFxdSmvRAxLZ8vXDvEtPQqoOOshLM04/jV/7c/Ttv8c
HGkjPtDv+QViFuZ0bR9W599CgEJmIJD/hIb5gNY6PTaQxpqsAUFjszAhFmlNOu6y1OA8bpsdr5dO
owVuY9E74ThavxKjeLw/jEubH0v0LBUwtRTTeAlkL1tQhqwrY0L32eh0VgswnoGJsqX6AQnrU63D
UVItrNJo9MfBKCxGq7eB+nD/TZYm1Ncy/db5SA+9Dow7WNurvZHuYzvXtsLJYPXEeJDWjpqFyOhr
+/nWyJTEgK8zaKTCV3ZOayA03xQGyrGI0YB6d6t9eOSfAQx1A0u0ZC1ciZYWnLnFLxOrby2nHFye
PRktyxZgjjqQZSZEFjTwIFXxEOuoSBnCytr8GrwbOzxDHKgoscgRSmKAnO6bLW8LenIpHBAMESdB
oPKCGwiLV7GxHVESuyCX2Sm6tNL2wt72tbS+fSbb063IKvNnnhj9Mqj8AVZRxuoxsRBzfvXu98f7
ldiBRIDj0QRixviQrM4AjX+71nVfXXSr64htrWfpNqnnCdKYpTovw9oSdfkCCTAVVUgN6pQ6Zf4O
Vs7ihSqEyBDLz0fpUa54NAcrHUu0L+dJyxCtn3EDg+CDMQ9w4D0g/VYhxKfXxtXXPU1eaXyeDbc+
dV4j3/oyUlh5Uiq0DcySkWo47o21nfTrKLv1bDKMGetIFudxakyo4fLWZOJqSQdjy6i2EIc5g9Og
IRM3RE3YcCajVkaEbe8IY/ZXVgfcT6UPgjvskDEBWK+vXe993ZLeei0i9OG5cGqi/95ycatnDk57
7dTOZlQg37fhBtdmBm9B4yQ26itKs+rwmTveoTVTZzAaawOc/JbVJYs1UWo0+g3IBeba1rTgZifS
84r6NhxFGUb5yKHLmAPAPoZogat2AJVAh5rittZ9rd9Kp/JYuNFKMXCxRWKbkDrovDADkB/TO/U8
XXDV2oCX+xsSKK8ogvDQ+NQBWR+33EO/5d/Kp5WNfuHco4nwh1HooqnmD6309Dx+TnqBHTiYB5/R
cO+HiQ6RTxXaz2vfuZDF0cREb6golqpOwhnHgBKisq5/LszY5R/o5wodfL3/XUtrmSYmlycJWUqD
DuAAngbPoH27966lC78jbCR6e6k20Gq1wy1QU5/1ht0A42z6Fth+jwHO9fvvsBDBCAoxibgwmiaq
xZD2n4LuuYhruefoGMGXysINVvHJ2cW52gcn8Xy/wYWjRlCIORRkUjKFMvr20D3k52b+2PoxOfQ6
bJU+Fdt/yKwOXb7LjRjuSsgxykPxmK/EhQshvKAIP9dMCTn+ZsjR5aLF2s0WyCutVud0bUKqFry+
vtKbyZiMea0WKwfcV5r09z1EUIgTAhfB/tgNPOKUc+MEkcNPG9QmUyRSEOU6pr9KXsWxqvUH+sl7
kuxGhl/tFc47Z/BzcPvOySqua4HnFzWAnD+5awLYgC2/FYIO9lmDrgpO6cp0mLvh1qsSp0seTT6k
KfCqKF4Y8SVcWcFf1wW3nkvs7r6UpVT/taDewzOu1recyULYbwsJUeBiLxyKkBfBlQ9QbnkUdRDf
9AK5FCQQUbBoXChSWJQdrdSLF05sQSGW3aRQAV/WmAOjgTofRj7QaC0xBctTRf0DUpmHwAjNcm3K
3d5MAEr9OeWoMQTTHxAfR1JDI0TUOJmBKaIyKupHkHI0cPFVePDYnY6ucP2VWfeVVt3octIYOxlr
npJGDGWLe/95n2ZpgLK0eD+roeyUc7eDR9SOfYEojRseQUc6Ve8Q5v1VnHBk4RYfBDDgFJ4bO3Wr
w2B4O/AF728BX7HKrVcjFmEhBjSDK0ocXO8QCSgKnXrzU7V6aGwWFMZ32oOPi5GvzL2FQoEgE5v5
0OezZjpaq8xOHw34xmErbzbdG2Xw2/foPKckwPPvqEuz5kq+ELsLMjHf+RSXmRmg3w5vgbC2H3bM
LnqAprfO2KLZWLihGHeZ9Wfd+XUZ+y0OmBpKjLy8/EqsD/lrafeP/kkyklf5ebp2v+KVjmTnDrsx
bBKxj8m0WJepADdiiNXvKyfZBlqiy/qkKZjDIopeODUg0KDSO2BmNrFOP61N5qX+lIh9qaMGQKAD
NF0dOZhYoq6KYMz/JZ2zzWCz79yr3Kgev14zvh1xCBIxZ5gqHP7b5Ruy8gfYIRqTPmwCM0FoBa15
K9RfYLqpQR9lZbUutUfMF8i0jDAfwvcB77hV1Au8Ipy1e4eF6g40sn5uQLxMtUJC4+EN0shxDxFG
NdoMuEBQVt5+oeoNevbPFgA9hcXRPN07M7eHTXVI7dKOdEjr7rtdt2sMOL8dgHI1Ahu4yX4XlStb
ycL9pSBKP1sWurpvIo6DQ/ZWeU6gyKCi6D55FvgZDIxq4CME3XGU5jZwDhAgJw23SkgFvvhwSwBi
aMfBOwUCGahjjolOS5qkQyrxuLIu5/D0xnr5QrZ9W5dSH5WF12NdQpKCMaH3uvV+h5D+PCv7bKec
WL1zYVmhQ5RnpcH5o281SOyrJZDycsnQCDSukxP/gjoLFG9NyYUsJu5nVWULJq+4b6zwJV0rUsxz
6FaTxJ4AFnINjRE0CZWbU7yZRxsoJxt4iz/cdURi6eNefIg9Fi0kW+RZ/anZpjb3NGxgs+sAF7Ap
NlA00QQbiG4EbdDBv6wmWEsfR+wCUij1femBiCtAVT2/5BZ8VEBaLnZQOgp2wVo8stCMQAQIvO/5
4zgv/tJALKz6VmSyW1xmWPL5zyYGeQWWlH0Sy3mPiWFMtdE9SwfWjs/NFpCK7XQKrt5DA80WtXjN
V+bFwn5GXoONQgesBh3NIRYo1CAPw8FRHT7WkoiF8q4gEDOdp7qJGfNuvmaOz9xTgPy/cKHffWLV
3/f7bGEtCcS0o7uYp0sGl8GIU6Gv+dDZQESuoWqWsi6BmFmMT49BAWaQA+XCg/cKA89cS47iY3/2
IaekMtYAShFUduEF8Xb/e+bJdGOhkteD8B0daPD0aKeDuiPiQRzVdr5toCp8bP8seRDm+f1tv4tA
iA2o2X25Noa3ZBfw6v1XX+ot8kaxgOSeUgwy7cCuMN1nF/kE1pznKKdO8xzwIC3YUh6oi7dS1V8Y
en7ez799B8NCFU+o8B0oGT7yx8otV2O12/kVT5aslQa88IodJcdToBlVxnuZhThHNgCFcb+vbp85
PFmubuiulIe4lxyGmpVQW5Tfywhzy6dMJSnbleW9EFLwZG0645QK7svT5EwgPxZ9q/PjI8B2YCFL
Zi/C8rveydNboqxhO2/PXp6sT7d535VeAg2sroWjNIzqqNJOabBHOh9eCr1esK0uZI/3+3BhkL6m
4bfx50C05JMEMAWgsayJfuUg+yyudd18MP59HfJkPdrnxWKMeW5yKF86dSUUOuGVdv+9v+4hbz2b
OIwlKZVzMWhx817lMDCJKxBs40ARGw1yanC9HcRJMGgJ6rkFyPYHZgDxMxTgOQMv78BIhQBQ2WmK
4XnLQUK8BfnAS3LFV4eJbiEXxMIjYIQ2SsFDVqeiqXAn1iy9TeSA3rUQkNeHBmp2HYSd4T2TyS88
C8s2FcJp0JwIJ0Vy5JSB3Z/nwREnoZXfLTwntaQYoOSV8DlkzOFMdb8nllYBsXmDDFlNkBsZHbqG
IwasdocJNFIOYABhDUw1P+pWXxM7eFgJInT20ETAxaFVQTADoUEgGJ0E/QmBkWijH6TaZbvCO4RB
1dpJCqFJ+CxGUDgsJj1q42ElgFiar0TyEIwp2KeSOGDcSsBYQ1uGrsEYltr9zlx4PFlmrjuPzweu
G5wwqUAggWli7XYsbdx/+sJQ0UTqQDdhmpQQj3FEGVYLPK38quEjyNb9W9JFK9Nhabui553++4qu
8mBiJxqNjEDuApwC6be8s6OUB5Ax2MnKdJi4UVJhDQyrELC273/bwlon69Zl65dl6bEDJCIf2/Ql
jw5/9lxinYth05ZZPj+XArlSNsM4Wzk+lt6YWDgVxNSlKsWTZ6OfJn7o6RWIwdIkIuZoVSM/pFhm
cAQpUOGo7rHwHrbud8ftKcSRJewg9fypS0Bl5lmUtjjQBkVIbb8DBX7/+bcPH04hpmiY9ZPfcGnu
ipAG8unJUxlJYrd8BzulkOZkO86w8JUEbMqche/b/VZvRyFgoP6cs0ECov3EZ7nbhu1bHnMCGCxc
asUJ5LTzuIXGFTwU7ze11IHzoH1bHkUYykUm5JHbcPnse1eGsPMr5bdIgixHASHjtcrf7bSA+1sl
fAgVhvNqOOJBXwiSZ0l4lYYdNUIfsH7ugmLl/ub2LOYUYhaXKZXwPKQ33I6Ww8cSY7LzlNzb3O+t
21OZU4idP/AjX/GLKnJ53+zCS9Qd6GJlJi89mlgloA4CzsUnkUvBLi2VBlgXGmX1R+E5WPc/R1lJ
kGjGOWycRuWpS14SXCME6fsf9YlMzKAmFRRvCNMUSsXHDuKWsMEMUHy4//CF4ZSJ4eSbtuu6jEnd
trnCFARieSsPXuhuskoreUHRZhQenEcBs5WzyoQoHqcPs0bc/VdfaoFIicaskIughx2HMA0w0nuv
IdDY/NksJ/HQfFKMmSxNsZvDuYRiD1yyvf/SC9uBRO48DOCyYtjGUNtLMY4AxUs8mESQURAy9nq/
jYU7AI4EW3MMEiE5CmO39yMYaopZNx4YKmuhgAGyAxMAOT/5s5mhkkcG+Oi9oUwZh3Le8BY3MrVh
/K5fWRgL84usnyuCF7SZWCRuPRwo3uGGtfm19GBi4hYT0wZyWiZuBDmUUro29cpyWxohYgtqmWya
AlGJXXmiLB7i5RVILyHsZ6W1TW7h9PmiO387EtqEr6giQwstBXxnA1Xwo0d9NhV8wLhIvz8Hlr6C
XBw+it6MEKJ7IAza8g+xBxokGJz51Kwsv4UBEOcT/dtXxGI+iswQgPfFprg2baBtsUZHWHo0sUga
rukSKIQmbjOKqBCl7BNQOSsB/ULnk2j8gQafvYz8xC3gWgwiH5jzLA8x8ikSDaGBwZ2XKH/YQ/Pn
feshqUjF1m/wGRBY8tN9C03g+4O70D9/K2rWKYpn0GwDYYiFJPFbUq/sHEsPJhZVRNEiLXt07FIZ
2NWSoXDUyisvAAo5sioX9B47JvOOClynB8P6HERhAUEXXDTA4qpp6FSG8OHNUqTRPXTCdKqRgHAU
63bf1Dlv5UmTo9o5ecYf9SFPTF+lzCUatquJKwVIXZFL51W18q0LvUiW1IKCBqSbx8qgkeqnEgNv
a0+7/9YLZx5PrAw65cYKGkGJq0wYnoyC+ifXFQPcZPpS/7Mm5h3l26zNaQkSslMH2gwU/6GlCdlf
EXWFtSxo6Qvm///t8WmbjTlk5xIQrFGk242h1QcrucRCv5NqHGWb1tKQ4NFlAyVyatO2wsqILrw0
iYePaGaYvBJpekfpFFNpMfWSQ1D9focvvTYxplxPtZMCpTynKQBrlMCAZs73n7xUyueJzqZkAe4b
0Oh0INZ/jY75lQO8i4MyxWt8WIurlyAfJGMjqRQmErKEcYItb5SP0k56HraxzRYqfAoT+AGowa48
JP1G9iEhuNJpt7MdgSd2KsmPppamUUdutgA55Y+MlWzaN6jJ3O+526eEwLM/ZylqFdFA97gYk0Af
fIBgIEzY+Tfoud1//MJuKJCsj1yYyjLucYcjQc33TXB7MM4iFeaeJw87ognhLweA/ZUY7PbsFch1
MTaZ1NE1LnTmi3YA51dyNW7OnP5ephNIykaedrAQjCVc49jw+zEgNmaHdnPJjtBJsKA0foLOw6EG
lhXKbBoNbo5ohjoMWnBDPl1hFWjAGnK7hp9dAPwJJI8D6Cq5V6IZkwMca2bSNmvFAKF4l2LXOgA8
aaMRmI0Nf+dNv2k30G3XYSwMULnwcn9QF6YkycEoekgDlhQUARQVDPJ9uIXzz9E733/4Ai1LIMni
UFv2uFwawI9xJuB4B4itnSVTAUy+2vUmTPwuAJYBLQIv1U//ZXgND9CRqa718X77S0gfkjI+QB4z
8tuecQaTvrbXdu/b3B6gMl0woBRnQ3H0HdLWVnaGnvpKErZ0N0VyMsRagZ7dDH2YWRBwA7IlE/5R
uxBgskajXkCcPzXWWkCwBJ78mljfTia4nENNqMMyYcxrZ+L6020upRWdQ1d4g8LTNneCTb5NTaAs
KsvXoj0EDFeO9YXt5uuVvjVdlGCD1zU61+t1oLXgQtG0Z6hqoKJ/f/iWVscX7uhbC2nhNxNbCfg4
nX+ctvDEhqi15R25p/mWD0AJwPZHQOr5TYS5ZEfzB1q/MlyRtiuvsHQYkfdaYkH1yExDxqGvwYXb
IO8B1aqGnKqLHWGlI+fo7caWRN4AJfWkCEUBPBqtVQ+i/dHZmd1ZkXW/Fxdq3cIXxfdbL05ixAoZ
j/O0j7aCB/fazuZs2NZDGwtrfaWR+Qi79Q1EoaodkoiSUJMB4KczYYunFltmk24j0zOBI1COyUpf
LWHOyMsHJfdrGj2GzqpU5sDAbgrGn9hQ0k21BZJyB+wH7AXUapNdgT23m2tlxZdVpOjCdkleTrBy
1QR8HswMoySFGrnKX7Od7ITgcs6oGkULLSiMGrMA4Yu0skUv7SjkZUUewydTFqoZ8NKZnlVbnRNd
wh3cNnX4q5tQnZbfR0f6w6EkLynGkcZdd4bp2NvDAbVsF2E0f6TOicpo9JNyHFdOh4WKj0DPc+nb
xPSquoQ+DM6eRu+N+gwPMPejQSOsLm86N1jbkNnbU5MmpmbP0+yMVJxpU7wNQpoNmKfqUBY8qkxh
e3/+swvhCk2ULljU+RUpbGbYGWtAnRiN+Ebssi/QWYNqAMRcqx27lSz/IbGiR+lIbQP4yuAkUFbe
YGGZ8+Slx1TAZSOfP7MF4QMmsxrMfFSQKLXVNX475ocu+s/xqiYhlqUB30htatX76kxI+NjguoDG
POrxYQ3AentDhNHiz4YmakIlhcUab2oD4FJoaCEwCY/VKX26P1y3jy6eBP0LHiSzYgkNiDYk+rTp
NLhrhIIF5QSeBJOPXuinRY9nTw8wV97le9YITxakvCEhsl9jfS2sHTh4/OyirOyoRplHGwQoq3Bg
nbTj9lC9NaFzs01wDN7vqIWRICvtlCKyTSqjmc5sX6HRpM4gfNpZS8MWdnOehGJDAKzjmfnoY0c1
OPoPuP4/xDb8JZ7T1+6JfUZiCa16zXch6AdjQiio6X4ym1Pd/7zb2znOwJ+9mETQ6grCuXkw58o9
1gwEtRGm3X/6QpLJk9on9eRTYkNh44aNfMCq/TUz5QfoiBgyDLb0yW406TIiPBNOyUp6s0DIgofN
zy9qp2CCDQWaZHtdFsxww2wgewWrEDZSYVluspsKHugw+rHi4yxqsx9XWl6A/MK38WfLbNbQYc6i
5eEd3CXoxUIcFnqEMByz+ENiUlp0BQMZX6q48QUyxvgPSlUr83SBT8KTtwdKiKuBGLRLpHX+rxyj
CYsYDXKWyoO/8fTxJbZGt3UBRoc8mJqdKeiZq3CNdKOdaOYbuJhApOhjZdhvp5g8eX3gB6ijsRz2
SXiY6pnZ7aZTbUJp0qrtNf7/4jgT679ieOheCoASp3vlOevQm1rnYKlcoUOlJbvS8UzB4E1ojwkg
NK3k5Lfr8zwJgh+RbQS5iA9TDgGIZ7WzhoxeSBR58nYh7qsIDqoIBTKHfUUygZn71LxzJjBKEOE8
lm74iClkQCTpmDtstUngTm8LL6wzrnzaQpDFkzcDYz2VQSUgkeqggwzRJ62oNe83fZRqdbKnUfXf
hUitn3q7t8W1wH+hosKTMPlBomhvnEexeU6vJdggmSq+izosTLeNQe9ic5XVN+9of4/PeRIW3xUc
M5UDSk/tmQL/V4VCIA6LzC2xM6wFWkttEIU7uRRBGmcwiP4rNDBgegR9fNXXHpm1AtfSHkPqBaFY
OgYtNKQd6cE/R4UaXfpP/jqcSkgmhdDnnmlazHG0MxcyWzAn0zN3TQtqaYIIxIoDriMsB0AcHTj6
2uxndkHpwpa00Uz2UMI95ZcsVh+ix5U9ZOHgJdHGodJnDLTGJ0Rz/oYGv743CqCz/ZllDWmM4BVh
MiR7Kq1X9ZUmb6dwPInWhTFXGTeCDIwcAgpGp87MJtMR4F3LbYDqE7UC/Fk4c8nK61Q0xRDTGENQ
p8+J6W/FTX1c26EWKj7832qgIqfkST1/xEm0oxfZQrjtMlt40tvdLjmkkAJXKShRpL/53eresdBz
ZGE09rMplZQeSksqrb1NT4OKC2uMz6lXQStZGZ8lMCdHLK+uiJM8zWhAbA+Bc9BT25t1ddQ3/Qq5
2UalLYh00eoTpeWq/BuBk92rD60uQ6kh1Hzr09fefWhS0Km6Vr382htvbCpfu/m3BI4dmTKfKp+F
sJNicpvYhiGHM6cdgN9blHqRcSLxmmgjyoYKiAL7T5XCkViYIrY6aCIgmvPA7IQc1gYBrBpgtmVq
j4IO1MDRha8c9Jogu6nhGD/AwHufWAgAHU/1YAtrwQZnm1jtpt0FhmyCn7sSEy4wiHiyriXKvleJ
Ob4KaakGTqrFWvRp0OGg0qCs0OuhJhniFjJ9EFjgoegUax8vj74em9D53wEttcYTXQofyfJXOAER
Cl1WFnEE/HZ0BZnK3EUi6FqhVpvA0JrB2n5zO0nmv3bcb0NZQV4yjue2PJd6yLZvkX4c3zsNbt3G
2gReiB6+EtdvTVBQMYrowR8dqnTj2GIHU1ascG3lL2wrNLE6ZKkSiqoEUNFnAL8zIGcL90YG9dfA
EKeVJbjwBaQKQIvwIPUAOHFgqElz5sjosPPLhpWJt/QFRDICt5rBj+anKzA/p8FpNGQGoarMa/0f
Mv84MrMW2zYHcmaKXPipxnv6cUJZGAZ1p+GRU8eVWPz20cWRCXAvAUDOdADbQWZNMDJ4po66x+h+
pk2iBijP/eNqoRWSRC1wUQcDphnSBwHyzqp+Q50a7JjWUweEwh/3G1koqnAkZ3qUmaYbE7QS5RAu
1REW1pCohga7qLaU7cEccI24uPQ9RPoUh02MAAotwboL3neQdcYdpFwbo6dW/GpucnuOcX8rG0R9
zbHwX3N51xdgaW/gAi8+0qXB5ytrZKFiDrvMn3lgJvae0PJoYjxFUDuBZMNHWpgs3DRme2tNhNBi
vpJgL/QZmV9nVNVHcI2IgRfSxVSnBRhBqWDOcINe4ppuLexc+iSS51wHYyKX8x190Wq4W014uJrB
+Ftt373nGv6/E/zWjfszbh7uvx+pHJkRBKhIKNUUJ+703l2Yt+LTe4bd6589myirNR4Y6FIIHEb7
yRvTJrqKZnC6/+iFeUVyMrNyoqDngNeGVWad73CTeVSyXfG6Bm1cej4xqZS2FjLZnyEkicZcUMug
BhUhTo58qVqZTAvJGCcSdeKuyMOA/uoeAaSy+rVAzRtQR+4Xp/kv8gY6pLhEu99dCxNXJLZ61IT+
GgkaI0HtRUf4LFxFX9uBF6qDnDB347ej1lPqXEzqPHEFVs33HAoxAvS5tRbuPp/jhYf/EKRdnvwV
9sHC15BkUirvhz4cgeyKEQFdqwt1hmHsHGbnf9gAMXEHueqBQEUDGcx95S1kAiFSUdHb6XXtGnyx
x4jwIYYyoMxFaMJ/Hd6z9/iT/6xP1BkmRw1jye+Ny7zcH/qF+jBH5pHQt5dY6Jgnbv8ZTxp8TOAu
HKncmeUNVDUqO/hY0zxcWDQCMaF5sc4brmBit0xUWK8Gz/6jMHtkqHDgWvmY2yk/zOl/TrSa7uHp
LAI1lr3DBXnAvaisJk/su3TynnHa329lYU8kM8aURi1NBCvI7U8ea4UWjJqG1/Th/sOXNncSlDOU
oUDJPRwgwCUdLt0RVgygN4iH5ld96H7VbyvNLPQUmZgmZQgX8RgfkWBJTsYIO1xAqd/g8RmCtcir
FLcyJguj/iU2/W3tD6GneCG8XFxI4ge9KjQQNrB6Tw3fi7WDZCksIhPeShE5PuLQBvxrKU7DVWgS
YEs2pMqEEn0fqPJfPM//fB/+j/+Bol0y+nlW//u/8O/3vBir0A8a4p//vuQp/vuv+W/+/+/8/It/
u+F7ldf5Z0P+1o8/woP/alh/bV5//AOem2EzntqPajx/1G3SfDWAV5x/83/7w//4+HrKZSw+/vWP
97zNYGp3/vDDPPvHXz/a/v7XP5gZTvqf35//1w/3ryn+zs2T33n3+re/+Hitm3/9g6P/yYicRCsi
D1tadma09B/zD1jxnyI8AGiFoxlJkOR538lyXEv/6x+8/E9eYRQZlBpBQoo3R7N13n79SPgnaoKM
rMAJVcZOB3Tu/3uxH2PzP2P1H9DwP+Zh1tTzlxCHqEQLjCBxAPHzNMOC+0QSewYl4aoy4EOdFiEB
0VNpb/D12Jwi7LSd2ndMSVlc4R8plpdVOpIYI4zh8Sb1IgTAeDqFa3sowhSpakM511DrbtiNMHrD
ORNHmxMTKInA/JerBAAAmqg06TqIEZL5su7Xs00rM1RaXhU7thipZz/tFWtUvOg8dRmvSxnvCiKl
WEns1zZdyy2MQClwVPoBLvXjAwyQf3ss33FmSA9YNJnS9KDg120HVGxZwg0uCIFzCXi2fZzyFLYe
glfrcKbq6aMQ5nEGB54ujPWI9ljZlMueat7zLqSDSzyBEW/2IBds4tm+S+CG9DKl/S82L+DDBJR3
gxOOYZlUh4nmKJlMp9Abps2HArZ3VKvB0xoGMeEEsA1qFCNol+W1GVOqslh29M4FAJ6TAQ1UZCYw
7UQRJRzCLUPBbFYVI7GGLXzpH6K6eWTTgH2S/ZZ3BrGuUHVRGPzQB3bH5zIFV/11mcHvoIVrfFxF
GLBX6NTjEKlyujNANpQOSZeC/ikNnmjE8eAd6iAt3uS46tWUT1k4YYn8phEo7+BnXNDZla8Ij0Iq
yuyGkkDIMgLJGy5Asgunmk+aRG0EgXmnhQzXUyMGB+l7CW/Ihue0rIrhqQ2CcIeQu4WplZBKiRPU
lGB3vI80XyhxriUKHxklwFDvgVDF26jNFTWsquxX7AmKKvsxk8N0ThK1VKSEXdfEwi6IKurQxIXY
bnvF63ZSnwqVLnH8oze/fAunq8avK9jSjzFkJ1lWPI/KETBwf4QFWqfoqJdGv9iqhu5RH8GyOGbd
uBtg4yFBi9GpIyXcDF0Va1Es9hrIexhxagh1PoOGoC/74qbDcoQOVwLz4DpuYSMUKmZTDTCoafPR
rNN2N+Tyky82OWwjfNjZwspSFTKYKPRhawoVr/vl6IrxCJcuBe6wuRTpfdELlkJ5nh57maQ2sqRB
Yk+txMjkxzHQ5JrttZIST57HnsTBlxxML52rWNikxVIElb2QUXMZl0oUqI1g0U8v/jCxegh2sxpM
42gVPMiHJd+Zk6igRMawotl5UwqjxNnus6BD+GNFTt94thKfekDlt6NXojbaTHC7rgVYk3pNY8sl
fKNFDnl0w/YxaOHKgxCMlYVrWtQR2wSyvcrQbIQhuSILh2cKaF40zNlgRs3zRk9VgQqk96h2TV34
+iAyvlrMDmcSPgKDPO4oOT/UY3gYB8/x4KWu5l3Tw6uchjc2BGJyXlVgjwl38vCxz5Nw28P6J+6Y
R2mMRacrYZydyagj+XBhUhNUNbSACz8BM0+1Su7fALgQzaSr4KLEoBRfSqdRQoildImblw1mSDrB
p7aS4XXfDsMJ/rvBMSvHceunsS4nI22Goii+NV00WaDXg1WPrACSK1SzKSmZvkophxWYZcJjJTNp
p/owZWIj2D/XWG6fgpfB/y4VGSjKt93AblKfzntdjKNM64WkM4s6T/XeC/cQxg9YDYsXDqVBNPCo
lo5d8jhOBQtJkbYuBFXu4uaQyZAHYmInyTsPtOje69Q6FQwf1uYDl0JmuGVPU0dNJ2qiIGrc+x8t
LB7tJBBwN8CEopXQIkXDjFSEGKcvjXsmTPpXzgPXssxh01okuAyWCpQc2LzN3bCfOFjXYMJfhUKc
Ej2ikvihkcKhVCnY+UD3KubgvJxKpcqVPGOwQhydMFEA0Z4a4GroUd7mmNzG0MP5Kq3rEKPeFDJc
nariWlCJh40yoDnBFLCLykZaoH4rsyjYsJQc1OogJQw4+VU1WP2Ey6ICa8PMge3aJnCL05ppQEwT
jCwMKZJ8FjatxVffDzxzKhLeYINM2Eg5XK89eYLAlJTPKCkKxHujFpgW8oEpktPGU1KL7orKSLrB
w+HXAk0eS+y+KJXCoVLUrIImns5+B5pZq3CeodDY5Iqu950c/j+6X/Fwqct5ijuHgTTXGvqQF/Sm
k8Jf4jhJB3huKyYtpDHqObGnwUhIbbEM3Tqunvtx2yV4c0GsNhxMUnF3G7qFCDl+iDMYFY3f9ZJu
2sUUmxxkpFiYgV5VaVw+xHoST55Winyqy5Bj1lk/Ehszw1xtYOpelQ31lHk+ZQd0nR8TH4bSTDR6
x6nGfhZymSFiNrFtw6ucmDthiYg6TbND2g2JAUPr4tAWpRmDmMB1vU4nCY47itIFgfWNcba6HcsY
6FW2hKRv20LcLapRpWQaW6wT/+yJOHck4SEc/LdQ/r/UfcmyrTqW5BcRpgYEmgK7P31zuwl2bodA
dBICIb6+/ETkICLNsspyWON37tt7g5q13H25B3RQ6wpJUirtKdnmFLloyQpcM7QSLueKPUmOpQd7
nQeRpU8c3jFX3sXusmxR/Np25i8Mq/6ulI53U7SOv8K+DMgINn2xtA9ptqmTGbU4J1h5LybCj86T
aH8dVo6Ets2pOyReRcd0ZuyMhCYEwvKRPA0A8q5Zsi2XrsODZ/BheGyHHohCB9liilGonxRoH/CL
aj2SccwNROD3TSrfJCZNvjNq1FnMMdbjwr7YCGFh8Tjh/mrawPI5TrAlVHVe9Ixkt20yzwjjhLBs
b+svYZv/IotWF8x7xGCNvnpoJo14a8k65BcvHtCleFk/4+FinOdnlpLmJFzPD1lru58r7+AsukX2
apwnhYnn+R4uFne8R3Y4bCoQZ6bUh4rs9ErI2r5q7aeboEjlDWzYL2RCoTTQ1t8j+LM/4HkkRzAL
37sG+wAvqSqaIVAc2RvLED+L0ZGJbFdM77R3hOAib6SQF6H79TKGvfs1exbnow4E0yX+fRrTL209
HDvL/XWllmKnSej21wq2ey4d4esxpO/eS/84oDB+VN3wTrOmy1Oelire5zzCtf4SQaF1IPU6nkci
R4Q76/Y1y+rttk/INm/GehsLlhlM/Po9bb4bHke0dNgdyakJzXSLZDW8OhdFhyToZCh6Lthtok0/
ls5qf8NG6iYkf47dh04wrFWOVn7sVo7fqCfNfcb2zF8QMrweIt7tHx4ZeFnehnn50c918iK2HZsP
lrRf+j6JnwKM2CGjSeZrkqTvwUUwu8ZtfqMZzkW7KfIsDUU/P81KvS1B1d+9UOtfvdUIO3HzXva2
p5jZl5F+2JfenPds838ncMsvKx3SG3INoUyPJOYM8J9/9+liroRT9XevxZ+2X6pi8GI526UXxzpo
d0dqL14cT5BeipMf83YTkqNX3w8IoY0JGMYxYucQrwvP9ySL7p0SY1SKLknf2u7zhbcehyDhHXKr
4wHZx9DLH4eZ8eTgErQMmIFq20uVZNttcwm/prN62BqEzYoMJ2MkowHnk9uP06r5ww7G55cWU4Jv
hOZxcPv8F3sEKWTxTtSxMSkCvxwMeK/Cbl83jO+1sCn64xKczWPHBabHV3vD+kNWauZgb7DWFwwN
VHdtOs5FxATSBCNEp6BYXN4nMMvHOGu+pyKDWSKVyzFb17JW2Xu9huMYk0vCyDURK1LHx7Q6KTZP
p08vpOHTQmdhBk+QzG/DUr8aN2LCBHkMGK90bftE5gV68gj8BYaqsw4iNKoc1KIMcPNeKXHahvlp
yMhyNun+MWaY1Ohm5Bi7URYT8ziTbF+VMWpKkEUI2YHFwSGKZ9TXLD3MscOIoj2hBGkuw7ze25ZP
p3Ze58uoYn3FOu4fB8/9GarCpqD4+1vksOtq29FjFCgiTkmaIWEbudahktERw3bqfoTPRh4aCWuZ
fZDnRqxt2ViF9NcNQr1UbV8SPww5Sh0YBun1LspQ0qmd/tKbbvNqZc8BI1iH3oTlsG2IshPdgW/w
NyBJOBJUGwPRC9yJlL7qufpL2+lqVC0vSMnOiijw/lXtprpgZBi5u7KGFbheu6vTs86dr+R1mXx9
1G0TlaOCVdu+D1Oxsao6dKlvzgmNrtGG9c11NZ3XZB/u6hExrXGSrIUm9idFKGVOMViQaD4f4JwE
J5jd6zuz8LVwtsXEA/YznJdDJorg/AehFJxXFPFHnMRfB2fs69Am1Yk5hkoL6rQr3HfP+z5uJf4I
F/pnBvmK8vhuQquXW+n6aw1DwYwgft1+BrrOmTyPPn7rFAMdtMuzlWk58qXwGQLjKsRlV9BNHY2W
XxzOEwy+wmnLBniixXDMTgIevIUL52FKFL9Yvs1Hv0c4QMcFGWMqQmyFHH5GRkBrlEZNmW5DdkdZ
XD1mWfieCdWfCY7nFPMdyvIDrvxIqfskIN62mbk7oltKEbaLFPoqhmuy4MifiOgOzwRizkguN6Vl
ElqtML3D32opehP5s5wdeF+l3rtIdz9kfd9kDstlEj7DJ63rbdDBlw5GUkXVKsQiyeoFd/x6DLG5
ox7/43lacdtUZ1njldB1zBGueDDLiFc6vCemxRVXNxw1ijmPKUo14pfjZiVsyPB3aK1PHdfhaDV8
s1vQbK71MNs2HuFpi/PoOOGRJTQEoQ4VRmphkEznK+aIjsgMVod0b6HCURhI72X3NtTRISIo86u+
OtsV2FdcubachwFRYvV0bTBeVUY+A13MrC5NYFCxRYs67e2y51uML48z/8KYKvjghmv7OTq+kgZG
pcMMfUELTJLR4Sl0kz3rfUnPqnfjZzJphbBqOMZVUWQPiBJHvZmiVt4Pcz2ES7tpWIO3jSuaqP29
Kf40x8d+Fu1TnZD27E2vznp23+xEo4L3/If5zEPuqBalx9FwJ/vHZf3j0asClkw8nja9yJaUhla4
fadvWqzQkvY/dDuN552NZ995IDkrBuYG8Xt0/Q/E+a74J+iEWb+869GwYkQPoee4DBgcXORDk4mv
fMt+VrVsgIbOXdklyB3Urc4xxnjvgfUUUlHkRAY4pLIWLpuD3S98wq6MptYWuNFlqRTZbi3d3HHt
DEcMazYVQcKkJloWl+91vGJDj6EIq50Qbc4wWjCs/U0RgvTuBJNYooP2060PdHffUxYwjGb861YN
8QGX14quEh4KsoH3JjE+12MzF8maPePtzEc8hRpTTwjnRr7hocv2yy7gkR7L+JxS54AfgFqfAYKh
nFD0rMaxR/ZHcOhixfoNO+KhgZZ53JBozVKEcDO5o6KcIBRFnQq4xsFBdR3Wou2RWOW+ZFLrcoW9
7RMDboUTb7dlTJE4VSXwklCyLYkJ+yWMmH42rB9vtN9kGakI5cxs0aiIdkZITC3j54CTeiDzlRqT
HUKrgadH5mlV8yOU6491t6Drw72ZgcQZs94XVZX6K86bukz99k+47rZ2SP+Wizg0NY5fIflbw9m9
Al4DrkktZQTML9+DCYVTNDvAmzM+Z/CKLtjavwxg0LFPIEz1K+T9Xp9pUj1KOcGAZs6mnxNrbY4R
8eZhm1oFp972b5OiiV34NF3MrlUpkx0YRYTftiUky3nAkTkkROT9NvxYlUer0eLRNS6OrhQGAdee
zzEwlugXJRRnVTzuCJyC0HOYEHAA3XJ/GmlgML/bOZzO6XxoEcpcLA3CxqudyFJ6+ISh6dD3KOM/
O1L+ipX7nGXLMejqn4G+EaAPhO9WEaKi+62dCk7ZWzohtLgTh2pMflVmPiVt9NKjIz8b17wkfgb0
SLoXqxy/sS5cQl8/Z+OAbOe+vwaHiKGk/sIE+U16pzHpg0x5REDbIu6HJe+ZlaVhOA7ZkumLqJ5t
2vWoUsFOV4gCZ4PFt8EpkUjD8IrJSaksl9whM7nN7uMFoqkm1YiER3w969+QjMPzKcNX8SNtShge
5nqJT3Ldvq4SQtFpEU25DaC7bY1U+9SYUqXdo1SNKFczQI8ULwLdQ/zIVXtNXf2eeoSnRiNk10P9
1CmOKKFdkCKj8u9Qb0ix1odVw41vIet3oLVnW/nHnawvpI4QkjP+0b3/mNMlAJ1qsLtrgujWtX3J
GvXa7tnPeE7JqR9DWvKMh3OTcXlc1vqj493RKzwFFpurtfw0tUwXa7wy4HcajYzq+rwn9fPcaFyf
WfR9zbofQsgngNNxiafYlGuNzBYalSGrkaigEHzUuufIrV8AS4BVmSabb0PT57GosatFFecsBFxX
u4bXdBge3ZoUW/o1jONfWxmcRSnvckRFP0kxQI/H0u4JqYXRkdPOnFQMtGVndQmUeMlJmE/j1PRH
MdfyKAKcnzgqPGWhQo7sjTTufukQlEC1+bMx96W283Fr2Ufo9ZwzTM7D+ZwBJmzSswUag0ByQOi4
zU05d7DZWkP22DXbD5AAP9W49TnXqBiVa3+t6ZRi6e5T6evVodhGidkh4rmoTFiLgbljLUDwhTa7
wMtwxZW/PHe1AExCTH0YORZ+17rXDlBLIQc2HkIQSx65FiuUGJgdUgDDFW9pYSskvonOvEee/NAx
iim4RfG3jk9f0LbJEkstxfdqH8wYvY57/MO54VeKQPaaSlMImA/mNDSQvQOQKaaUWaR9p79Tkvo8
c3CMoao9Wt8/iuBg0V5j3QKyboqGDs8R/mEREk9Kb9mlIsMVsYGASEWYihUfVwxDG3Ifb/WBhEAP
3CJ7XIwaphV7VJd7yJoccc9YNyb6HVfwY2FNAuFiBjfHlIOhFmM7F+sAOEUx91WD16U1R2Ne1QWb
gDYIfFrU4FbruuxcY9PlUZeyovbhGbYEDN8UAtwufq0GjGpMUvKjaivIKlqEJ4cgTemn6G/aQmFt
9J9s2nCd0Kdq0xebLh91FnzBdv6lSdlYxFw9Bpjw20idl83dKIN3ye6zvegcniPA7eVRY17knGQE
evChJcd+Xfoy7VU4KpLJgwSCVaQsZlAk4TJNN/0CzCInkNUhue/cBiu+INT9FibyE921PzUwFN7W
k5L2CYzn+6ZDfFvX+hM+rq4bCuy5+xNo84tOsMxO1m8L1P7UfDRMfs365ccaV+JL7+xYpumeXil8
RusxhhzewCczhuNKocKiT5qEKTdwWCjndDjTDNk0TnxJWPzTOfpFtzMUyyst8bSy8x6hHBj/ZKiz
JoW8St7pktnww9kZ90XLvqGV7PHLWFJGZs9ygFy6dPVgCyz90gt+ncX0a8LVCEN4Dd9OnuILUJZc
YgMLBLQayVlQ/+gB9H20n6Cv6e1zWCLg891b5vlzNkXf4EQA610djQdGHIiKCeVQkuy/FXHmvloR
KjAuP7JxXItsXQhC7auxSFWlD6pJFF5gEMdtz5ADFMX2Bnj9tnXyFnN5h9FeCGbT/fu4Rx4e0Zgr
HDHalvdpDxfIPjJ/0t1vIa+sOlqRPGKsA4MMlX7eFgduJqY5Xeq3sYqf+iV+2loc1FRvh3UmRZL5
/Tz0yaMb+aebaQM3cjLFRYek1bzxrj9nKDnyCB4CKJJQqyWePq9Lg+gcmDpyr9pyaeYyqVA2EaQ9
5u0kdanmlMN51ncFyWb5ooBXAOf242Nn/ott/1+xxv8jJfwfNPLj9Aeojf3zx91/TP8fkMfs00Xn
fyaP3/eff3Qzu4//YJz/+Y/+xR+n/B+MYkwqjRNBEkyegAv+F4GcJP+QMksSAitiAvWm+DcCOfkH
wnGQ4U1RgaKd/RwA+i8Cmaf/oBlNZCYE55wADvjfEMj/qfTAmEiKlUvwURzbIk4+2e1/1y+5WYlM
AbU99xXWXBs5c0KF6k+gFfQBYBF78zVfnv7tCf0Xi/3vrPV/ypc+P1TgR6cUH5jROPmnHvzfhBPw
75JpG6dIAALYtZdmldSUuxMY/hmpxgXfgXy615zVnye2wuGxqm6j/w/d5H/KNv71LRjEZwmnMd7X
f8/m4NBSmbFDl2ZUf2kArCLqAAEVOzg7h5arZ/ublOzX//2nI1gcr+7fBIefnwvZUcpESjICPv+/
66cbG6IQJfN4ihLn35dkvgtou8PLmsRmx3vg27NwS9XdgL4nv5txQitnUN0UKQXsmOt2C7+s23z8
A60W+1q36eTPyBLj4n1TwEGATiTLVFKRDPaskpZ1r4kWC7uj29qdnNmHkk/98LBKUP5o0WU9ookT
TylPHsCNogCqKNmQ7MeS0d+qRsNMIyz86xCTqUgAwgAy66Qt8e5Mexl6gP5Fu/nPSct6j6dyGFu0
ciNxNS1Ex/S7kGr4oyHJAXsTxUU9C/RvuCSGBdSWFASMec8RE+J1UsLBGtnnu36a5PIkvfqqg4OO
oHPRc9h4NcFmz73abTOXQNn0SHbNcyEG8reL+jkP6/AKCZt4BZcWnauJuQLxFUu5VviQNm0ZrBQH
fUpN6I7ztj8Ks/ukVNHynRr701TVt6gDPOp7wU5y4qSM0tqi3NRpkbnob+c16PM6i2ZY+LM+zWeR
DdeEdyAXQ3at+wZdgsJPFDsd/kyZSH5lKzKWYret5GWt46992toDEqxvWzIt7dFHQqKxw7SThIBA
NOel4wPMNpdhxO1RmyL0K7xyTBT+7AYgM8hzEW+5gj5C48qd6u4J3MqsC6Ide2wX+H+O4KEaPHej
2xv+GJcldwktKhUcXkoQ8bdNhQytV7a06VWmi08fVdJbeIqA7VzyaRyi+LvdKCzlXQUc+4U1u7ev
CV7Udu70Wv9cZARo05h0DmDIJbsKHaPSi+WwuoPDRsuKbQiwRtw3Py1nOFem99E2InkpgY/VcqsX
6d7gCru8KN32dU6jPQEGXC3qAn7D1QfFiETRzxq08Spr2XBKVTMCl0Bp+cK0EhyEoJPDZVtbuOtr
a+gvuaXLO6KawfbWfSQnAMNgc2GQvyakoOvSedTNraHDfWWoeIx9FlpwZnEjwVX2ak/KONZh/Yl1
7KFnpggh0MAi1vlYMe0wwuoT34EyG6cXDWIuKZlohx+QDZG2QAvaRWgAp5ae4kaFl0XATfbSjQOd
3lZHQnebtiDWokekbZpDKAT62aBUy1D4QCJUrHMU4qLNlEDOJdr1+kAXaAqvgDPVmwcSL0HTR5YV
fY9DpezQCsEEuW2oz0cutXmFSqYORz5ZfhxbYUY0GV3s4ZzRZcvV1XVPLgQ+yvhdiCN4TMd6RY++
ziC7955n1SEjLXOHlWVOg3IXcfjeLkrMd0i2l++b0Lx73XYpu7JpWfZmhsp/caPgrzIhm3lAfu3W
lVwYoDMjqihW+sE2+js2NAqwWrOk/rpyEADHJkQKNZFVwFt7zYd7CEGzrahbuP/hkG9n8bpMwEl/
aUYCOZA+bChNcZ7aQ9yxpb9JEs+XFSgO4urSwfflEnbWQZMu6fpWWRZ+NX6e1M3aGDJJGIAOgB9g
cVDlBk0+tEVK7se28/7G50G9JFvvk2MkMpScMbgZdcRsy/AL0cMUI42k4kC/XLOAOrBheQeKbkFv
t2x5nQeN3KukmjpyGRzXGO/AiMRww6bl1Z1vLOrJpN32l3hzqL8ikxCQ1MMm4VKw9QGuq5L5q6EK
pu4xC/aPJJ+KGGMVfawMkPFTFHcJMqNwAP0ia4xKfG3E9BYsBP+/J5aIh0SvBsRhh+oaVCP36SGN
0/WDAcvMrrYdHMCArB4N6nAy3XTat+GsQR8hqrbTRhRbSPtf6JXl80hhL5QLItVWTAPwByXS7aMD
AOnyMHfqEGFowgAuTRmQmSx6S+jOnqKBbAihjpW66azvVTHydic5TwIIM9MAqhg3P5+xheSU9zXM
mq7rrBN7snW7oZ1FpPt4Tyft93tbVaPN46lWzXk2zYTGSszNYxrA8J0ikwKHgSir0cUsOGDL4No4
ftB2AvKYtEN40kk3PUZuBBw5ThPceGGpJnExEKFRqG9YOKXyMx41KCaA6LD1hmmrSzbjD7h5q0fV
Entn19HWTy401X4Y4xjJAvgiP3Bu1o+s6z6NfpsOo9A9UXFu3fwNyNbFbGjiYVeJ+yvX1g3fpkxD
QQbA2NwQfgxZU7I241tbA03FbYGub1xm9n1IpfkwS0e60nXU0MOezjtcoxaavbhlgnfghqO94+SO
MWofemKn9ats2Qbuz04RjMqyEWAvQPGnaSMgAG3txNPiK40eA9ATOfm4V0NpxEziU+QDxjZYFEJX
8LBAgdEkYXnAffpZ+KyCgZzkJK3QZ4cIep8aHcQp1pudS0Qo7J+m8d3vpMNNgVHfvR9OCU4YdO8x
5gQullACpCQbZnXdpiTgP0JC5DPNSk26KHsAabq9SLM09pZlVkOUt8LB9RjruNuvY+zG0wjCQRVt
R62FVHPcgXoNNqtuElXgfJnBJKEuiOPx97IRjN63UdjOC+bo1nKnJrnHje3lwcxL+jFpp6YSE+Zz
hEVOd/Kwuqb6s2Qr6W9LM25ZORuazEdhFwJZRCtrj+OB+j9tWCGk6kjd1ed1RWwbNBUoYPOgYJOL
i6cGixpbGMBDX/ZnWKGxWqFS/OXS5BHZeDAfWTLQA3zKfkjwKZjX/Ao93UEmkbuSKUWMLFsQoyyt
A5g9dcDl3NVXACepm2mbw+0P8HvabaSYucCVSCJAJXmnJti5Ycj2I1s+1b6SL3+ZktVVezVc4FAb
Q9a2u+vgJkRDGD/lUeToAx+0+yPS3pYB0S3vkez095p+Yui4//htQi4C4tbIqu/gQkp/O+BV14iL
7TpJg5u6gRiIybb5kU4JeW8R3eZtxgBX6Q18ZIUawdP1ZZfzAwrS4Wim7q7i/McYW0gH+88dF032
AqHTXC6LZEAu6rFo49kVpnH1qWPhauaVnJe6TssgCMr91YUz2vPmljraHiIRAQmRUXtosqh76LIe
chYD0n9u7TEm2Yt1GhUADNFOooaPCJP3RsKxvcrAsNLhpFU9HUMwCcRfw3np0/MaJzcM/elyif23
jMfVw4imOh/GaoLaDcd73M8tKFEr73sfFohB0xVyOPN3kaM+Jan9AXwQSEVbnUkqvxDTS7Al7WED
KfaoKySdwOr4ir+prmG206+a6W9jjdMZsl74DAbkXCTwA1HzcZb9MwrksRgi8lxZiO0khAZ1PyOL
SMS4phRtYYIgYTrrCKCqCVPUSUCSCr5EgaxCca3GxRZN3z5NFK2/cuMn899/Koho+6J2DijCsATk
cOQxYQpd4Xng3hbYShuEPXF8HCw9Nn6aPtU6W5s7SAoKytyC2i9KPhxV/sbMIJAM6wVQlkE9rNr8
SPY1eeKqc3dLRqoDJCLdNYqjJ8aXrZyT6o0mEU6KFYohdHcFCem3VJF7C1keOAfqPiYaD5ekFyf1
qWaFziu58ihVZQOQ7Oeq95MBZGSk+s4WQcGOVaWw7BS56DB21fTNDTDgbWQq75dpB9kPVrFgzN3v
W3uhamu+Dqt6ySLewkR0u1QawQA8hom2JL8zBhyRwqa2Bzg30eVtsgIXHf5f1xl2w0Ua9w9CrCSf
M/oVlUuAjQuM4w9Dv4lvzkIL4zN62GDtkkzVdALCvh0WgI64hiC2WrDMg7txxP8UikFNx7uev8Q9
eCGWgQHa0xeuEoSr7kw8CD9kPxMPdswLiI6zzNywRpc3YfVdSvjdNFTDnWqiIvj2fuBxf5B6gqEs
nH3zWifhMjstLoky/MDX+qWL4BaEuUlQFZBbStrjPtZm/Qyd8tcYKq04hgyHhZNu1uE8x0t9I9yk
v0Lo1bfMr/Vbza1A3Si7b2GAWk7BIXc6eOQQPygFyh5O8VB7Q/z43EWpPgCMpRj85Psn52lxis3D
KdoD/13xpvnSN6ilSN1kd8uwVmUkiT5Wu/8C/fJ+QIzYdE32DhokwKQokpbnyS7p1av9jcgoO5PR
pN83yj8HzQABTOkIB+M1dceqD9cYWYSQ0EXNddCMn6HwrA8pmbsCsqu6Rl+j+o99Iq/BgMRfOK47
D9EvqK8GE1hKvNmU1i9ri+GMXkN3tYMUKCvitmLgzViCV/rSMnszGEo7hr5NE+jFPMBAEX/qrYIT
32smqvsdB/iNI0pJlxgrynkjm/t+sc0xWvjJ49UUxI9bPipODqlYShBdptTQcOFSRm7Tzgf46MUS
R/0IZoiNUXVqJKK2oRoHbldRCN0oFB5XGioOWHGI1o9U1pDy1xN/RCxAm+O+BPPNo/oWB2jx3dbe
0HA2ZRI2hLCBMdc5X4bkZ5puz7Jx8iNO8KzQXC511j54NWWQaqLwXcvFLBcqyHXE5kFB3rnLJgkp
iDXJV+jF6T24/rYYUzfAkntaALunGaScvO6PFPr4k8mELqA2hKFr293BQ4MXm+6GwlIdl/uKamDf
K/1iFzFcRS9KMZrsq50AW+TAvcUj56s49wTy+pCgJeijargpBS8as7m/0OigYNELgVaq2jFQ5fwd
HznLtWnm+74Rv6CUrPJ1JJfUxeeB8BM0ZccNWPsATaeF76ncIQpIRnbtBizXeYPMrSSD6TeACdyp
3K89ZNDAxaFygIQ+49tTzEnG5wv03Aqs6Eb4LF4at37S5tO2qzic0J/ZABsFUAnRgdiZAVKfWYpJ
ixzKS1CMkKEmBsqgPkCXCD1Rg/L54DumaJ75MJmfmawWKEZC1CUxpNSQNYpDHO1iyo4Q0AqCy3we
veLH1kFmHH5RT2v5FM/mHcK4eT00oEC2BumE+KvsHgqkhWUHkqx2eZYTbKhBdUhM0aJPasY1/VaD
rerth17aIUFe75TOwl1kt9gMBVIDFXR/nATA/e0EKStdK+S/8z6DRn7hYd2PzMwYBb1uIsy8Xcp+
X8k+5egSNx4dVSVthoFgb2DsBML0Rz1PcIwwMTtyRRZ4Y3Q2O+5jS0uDSeVijuu5mCp7kj37hUvX
FbJr7as1mC/PR8npIW6icEzjzYNz72FNJMe/47TCPLjDM51T806H6bBnENp6MT5a6Nlbg0CzNqr2
IjYxGti9jUs5gnI2OAPAdBH+fcuoPZgNS9M0mAgjiYHIDhNVPXiWlQIQ5/6zGyPf+mTur9iKoIKV
Tp8b3kf3sJpHzwgOEOogBEn0tchyN8JZOodmw5TSiRvizhp33g3BfgpQrG8dbhIn3HOzzBw/Z96m
rxnMF/eicrbm+bxheqCaDHqnjUbtI3So+juNqrZwldBHE6cjJiAwNcAhS2maAYIWivVaz6rtQJuM
HQw86hiIRDAK/e+epBCPAHBELUHlxC5eSXVKGlav5RRSBHQ2tGpLaJbVleHVlq0Dgw9xnUQD7bt3
MrYIR1d2uzOzR/77Hh62OdYXaCr+mF5ALwlddmJX+NpC3Ea67KC2YC58mP0hg26oqPZxf453X53H
2daPQ2Xde6RgpGM71Brdrh40RdeRo1z9S6OA+EiITec76+AAFUUY/Gw4P0VUJuWMY+joO3Xvsz46
WgoGnoI0/D/sncdy5Mp2Rf9FY+FFwiYwBQpl6cmmm2SQ3c2E9/7rtepJA0kRUoTmGtye3DZVRVTm
OfvsvU6RFAWjcUrbsO4K1gRjJ8GoUs/ySbizG4qWYJwW/frc2ov3ZRi6DVevsE/95LHWbNbmofKM
8dyn1ltjB+BSx2sIolt/eeV2u7q9h7cX+i3oyPbRnnuu+XGzb8Q2/QzVWEXDoNnWKZ2WTUl+f3Kc
9ZhV5vJYz/rqzi/X+yRtvROpCuvQeM06xEZde8uR1JZxO/ajGnczQsaDmuWQRBVPxRsSjYptE/OW
UVYlBhvBED6TfmQ7Ur1QK2Ynz0t56C2jfmgZppP+mmKmReVjHViSgkct5wJABlPtOnV3rlc2O0N7
5T61Ux1Jg5WvflZgczOMSWsUzkTeeknTsJR42oAqNQ68HgeQTgwTUhJaHNMbnfdGXOrMfW6sAhOZ
6DPe30Swh0J5HnCmTR/Clc3rlvNH3AxAbChxgJN1mtmEY0iXuRb1cBdM7TPrMbtwXtmEGaQJwJbE
xHrGeWDu2B2ZHZwEn3o2m+a+tNq48do9przhexQOA2HE2iOhIpoDo9x27qLmyKRF/JPRYlyyUV9N
km5yGAQtiGMKEY6Dwu0VbBz++Tq+0bHDzwyTUrsAxFZk3WRnVlUvjnluet17ik+Lb4xqYiWb/g7P
VXcT8Ppf0DaW2KXD/xw8RMnI1Tgrq5zASD4O9EhtwXrFZeEuTJI2NoZkOZoo0dNsdmflVouKAk8b
r6uoNj5dfNJ9YbSR3Da2ti8t23gV0fDBccZfQ0/zy/ZC84+1dT+6p0hGLcakW6tyem5wJ69Cd0Qj
8nW3rnK8VfVmn+bB4Oj3KCWqWSHrrXqfOnYRZ5nzzsChDvMNq3u3UuSbyALUcdzAfqokxvrJuin7
YTuqxfd3pN+s3bBV9akrxLIvpTveL9r22GhXmAeEuuB11Wl6Jzv374hH68FOCadIz6QModb+3UzD
tC9so7ubimUhftdvsawYkLuD0EeLDOrjrIZ3lKiDVRg78hbsIfb12Un8NRQjSQRG7kgPXfXksuDj
xCoGw4xNGLVM0Oe129P2KBof8lUkg4b2aTAALpH8qeIlxbHf5yU0IIxkGHOWU1D6yQ0aqY+RBvvl
6ubNgxgVrNQW91KYtDLfG+UYBqucGQWzayScc9nkoT929rdnucah7EzMJXVt13mog7r/gxS1/c5z
1zvjBuPyLrkWsC01UZ/0Y6w8z7jPagNnAObKO4F8BexpHpIXZIBqbzFpiLakcU9dN96UZlle0BkJ
tpTOMR0q/y5N5tvOM4PIn5OjTIyVqXu/PGQqTY7VqvSbT72RxV3tk6dglxHGo8Xz5CNOz4qCtOA4
rdcpPSxtfyo5R9vFeka2rjBydr9YfSj3ScWnM1vL3TpiZc7H9tBVFTMIx31kcwFPdOJurR0hQfW3
iama79aqElxInskmUruy+nzvySDb88fFJwpCP32us9yKA0VIc0Tjl6dWKKOLjKDECEi1bl4EivAZ
T0alT67UpvWeB2ySkmARjbbRfygs1q/RDbizxHXKFLB9IlaDFxcjtqespBOH9yOLPmLs6OEyy5qb
2naL2HedPix7TITZiiM9XJeiEPdJTRm8l0Gya9n5SYtjtWaEXYRdPZb4tnRa7dn0K/9iX+65i/EC
I2pWd63Q1osaMarLkUjImNl4DufWcB9Vj1sjr4jktSht4TJNNSUctUBUsMrglPt8Md0mYdxuZ+tz
1VgNj80Gj85dhriXBhcwzgv7UBLt4EU6Q/bkGAuOVJ3OdK1DNhyB2s1mGMyMtBYTlbQQTv2wGEX9
ZnK/hRZq8hKWLW7GdEzsuOwnHQ+mM0ZIzGRaF2PcF9Rw0WzY6kJGoov6MqnflOB4Z6AUnNfCwnlV
Cffpqhg9ou+4Zyvr2/PqFt4QFhUJA5naBHJ93IkTtxp+hN5PwhK3/pFytdkFDeMPQpbLkxVYn71X
5R9ESZslmnu8W6HpXz+WslvNz80zHbTitOJa4RXRrAwuZo+p297M3PdCc2rMnqKxK3+vXsrsjQwm
zwftqb/h2cA7YuN5WLBa6Dp1zqOtjRuzKdrz1QBzk2e2elMLrlH6JrETZAdonFh9/DKMsj4EGQsM
FBLmkWcxiAgewzzLWR6EPCyJTvZx6dmr/iImzJY2bOzG2i1xlbbQUpLcQ2MicmYEvPXadpoBvbMe
t0NqjPn8JgaxEHFDDVRRR6v8g6OH5iaimkZ784U/XNjoTSqztJt8DdvNMswLvCpolmMrLmvQEXe8
ztO86sKDWFbxaHbN8zr227EIRgzMievsdWfjdfYQUu7Wua0+7cbymC4iuOX0Wa113+bim9GbnHae
X9v7YOmsO2mNlP9CUhxyrHX2R9sWyetsdAwGmL2QWTIys9sVQk5nTU0zqNoQ8dAsw1+/ChLxlKM4
4iEst5cutyhjs6u2bnnBDnr3IajbZ0zRPCieiPs1uctAJzRT8NSMjC1Vhg14q17STn4G3dcW2M3t
gE/cTxSrdBRP+G5YnAtnY4SynZ+HRJFQgO9ZbSjAzHkPPnooyl52nqUil1uomzVj+uxpl553vPCG
Q7fAHeQ5yWNntes+E2u99zYCViMxEd+7TnNq0qRZ9eAaFTMMsKvrkNzppt6Py8YxOS72cRqtp2Vh
/tV2WObYnxMlPeYvr88+yoDF2LnHVZG6duhuTB/RKo4+mr8uk4sxNSM5qoL/z39Bg8zNKPlkdXZI
OOmQJuxvn42W5jxVc2zniXwmkKbjLFnuhcF2MD+oooDvyG7Kp50zN3fYDO8mJTcum/4nqKqHjU4C
n3CSPRpMirtpPFludltMrr+7Lg6e/SRq4TYeu1XIB9yfF7MYp52ymg9TFN+As+7d1UKh9O5UgdHQ
1/LHzjAujKCrn/IUW2u5itumXH4XupuxOCOPzHzajS0PZTNuJLeDYOenVcJeZLOMN1SyUFV0vFf2
xyV12X9J566p3RO5YySc3OogaRdaKkYY1YzLUbXFvkT209t4g1qdYpjQNktfkd5z4zavskdslBQi
HRWsuuYiUwr6SGtRRhbmUwKK/Rufz3GdkovZ2W92kDRJ5DitvHQcIQcqPsWdwvQpWxaCXHM3v/FF
CMLArEiZ9RNP6OYszDcGb17CAHsanCgT61Vb+ECQCWnf07+yiSlzVqY+yLSBFTaWtPFV56a4cyhs
0HzNIGzKOsNNUVU8CKP6MprSiq/6RMiI+3N0Rvvnen5Foyjz34oJTHfOGwMHuGYhXP2QZEk34Cnj
aEJYnL351Dkzjd3cWp5zL4uVxBYEjuTZyUWwUtyNXpkycODwOvdVneobZkRpGWl3Ej8j52n4r0Mp
ltRnidcxaSikPiyrYhWB2w7N+//uRPlvuz7wofiBi6boonwyexPB1Rr0n1w48CECGAOJPtpDAC0a
NMDTbLY0T4J2YtktfiVkaJoTn3g6jmjQLQ4AgHlDoD6qsbbu8So4RqSMooBxS5pnfqqYjPdsRETH
uEZDBBFUDKRZPJWzNOnnK+K+KlnaG9ur+EtWB12JkA/uEEiQZtzw07fCf77N/zem/Yvlghn6n41p
r+nfofoq/zPV5J9/4t9daaYI/uGQzRSBAwseRAkerX93pZnC+ofp2P7VYWZbUE0ANP0H1sSy/8HO
XVo3/GcC8IzkkfkPV5r/D9ezbD+wiXjKAD/1/wlrYmFx+y8uKUm347kuABW8cS5DTtf5r0+nHMuk
V5lPwr1I9NJEJgrw9qtu7Ky57SdcxffjgsHpdW76xb4j2lYVGMOHPBGoRyjDnRl6g5bmweZsCS4o
8N2fxne28nHaErQQxXB7/ZQqbYy7wJ9bgqtEvEgkBZYeqptptgPTZCt5UX+LNAvGuF3TRezWlg5n
RwCiwVPTdEsZi2xT+uz7VfPgq6m8D2RvYM4d+44wK7a17zaT+bPrrRyTWzoZM6lhXH2xDCbYHIzU
dXk/DK5Aj9Ee9BB75K2+m3Ujp1+Nzabpg49M1/dxjgHCP6NcBwg2BZcHrntzLfsXQci8OXVQKWjA
vLJ9bR1EvWNtp5tHgTWp5sbrZZ+fEhKi5YGBT/LMALdSp0lk/P1yJsxzdn2r3VCvBiavmZoYz3IG
cgQdFKPz5Xs0tcSNXLYb9v+FQWG0gREIYsfNHWO/sHvqAdf/7KPp2P50kEMn6lgkmedGa7WIIlI6
r00kAbE5TxNmeULFySzfnMpKtgvRoWxEMHRWdHlTGCvQCGIpuzLpEh2NyXBVqzOnS3AT+UEaVqqv
acMVMBUi+g2nRjN3SXIzQDFAYzH0qKNaqI3avV6NjW1F3WTU55IQEu6sWs5jXPty5vxPl20hW6kw
luMZM9fIL1meSDQwt6+t4FAPb0a9NX+FixB9WjK2qaOmW40O4SvXxiGzV7NvImVb5p+6N0W2N808
UDtLuhh2+6l2sj26wbycNn6PilFv1zKi5sbkMFUau3cRkImLoJUlX3qa1mt/YG1fS1I6bOJrcjd5
rZeOTZ5yW5LXdG1xN3cK9MJeeKBALsnqdjft5OTuR5/N67fJ+ZyfuICJ4RAczZJPh0qUpzWTA1tG
zZ48g7+psd53i1c/J30yskk1aJbqD5gQs/+bVXVZn2h09LY3DQby5wqbj3P2W4NNd4l0qRET1rKH
VueI7JC2jjHEAYfDb7fYaire1lykyy0wZfmd0QlnfnVmR/kXt+yZ54sg2L6UPW3LvrHaxDxQSiv7
Yldo4fthnTCspHAh2OqxYdS/R38Sa7h2NEUPpe0mpth7Ls4zGAZTOtWPUzFgMUyCEqXUSknR77Jc
mNvRtnIUHzJpndzc0MO2QLy7ZjGgw4ysTrzirt4Q829s1EhUFQ+sylUcS7Cw+z1IiRfMJ2AKw56X
VITFNTtZkk52lvJcdXRaeVv3/otyXE0xYqYbJwFR8H7Er+Ba5s4ujKSJoJAgw17dQPUFq5n/nGdA
FiIYN9jzoZbU2JoWoCbPyO3OV7UVWC6IkqOP2IMY3Wc8f6J6XTG83VqSxNSp3IxmPk3p1hwDCSGJ
9a4IjIdRGCSfCqWXOeqDiXgOYuHodn8YFgAD9ZZVtKHyZlybjDtKHTndOJi7LR9KdbN0JSij1IEG
cKZ+MlAciqR1wsx2S0l8ocaXZBe2FntVW7jmy2LKsoMpTSIbGxYgloYI4hSHbKsN72VsvbULt3Ea
SmYYi13sfLByL9sEvQO7XV06Z6IRBYvM/AanvStmB451m3XJe+ev5OC8CUrPUVpJnR+ZsNl/W+RB
mrqtHi5KiMYISV+KdJemaugPwLkY9styZvjsGSW9weYMM/2sidhFVHENkotXmIzTNJyEOiY1a38l
HqntndMFa8GSVFyKUW0Fzae99gl072qrvoKuIijcSjq+xxXH7BTnazb35Cfk8KvAQQFb21lfTKlu
3WAdsPZYIgnFzNYyP3NIslrBrxJKJwM7HcRjCjWo69O7YpiexqQ5adyI55xppje3DBQ6iAl5V8c+
ysK+a6t4S9tXU4zGjW8opPZy5cn0/pgIfvdsGANglxTqlvSy8d4uMkc6Ttm05DIHTPK8ObouAF02
k79mRhnsso2uKVZkbfiEUMV+MvYb76jPP9dqe7f94ShdvGFhikfyOWPUESb2vDLbr4sYuTSUrveY
VtUHQxgsYawrNrAC5DvXsP/kmeP9aCFvVxpLXXjjjTMOwU2Na48gUwvWqCtv1cIPGBbTO/UmM1Oc
gpGB+nuo4IrIlnRblcqDM9mHJfdVmAf9W+tNd1qOMUo5+2kIShmuWo6M9izAKppwoq93XOT5ORPJ
oac4OG46ZbJbgbkxrtaKzmeIrOcHK4XGxIjsBisDreE2VD9jXfEbnO4AHNKLk8oSn3VtpH/LlnbR
4LGINpjA6Wr91rN5mbLOepjGtmfPk7EBJi7RAm21nowSmM8m3Hgblg2zpla7wO/RxBS3Rpv0UeGW
F7Pu553L+IBO90oYouI/bQzpL9oXRoMEuoA8M3vsFxbRnV7UzJSduWfs07otIhw/bGGNRKUIyln6
jHrYnlxvmw6FKs+YnnYdtc+OA+pA4Ny4XUhMH6c13/UT/xquy0uN//5Ujsb2BHsCY0SnepT0Ol6y
sd+PjAvCvgfOb2/La1MaeLJsseE24WyqtBpOvqINyKi4GFRNYJaAff0ot0tjnwOf2ML84cyyvtFq
cn8BQlWnxsRaMOUeAkUuq7/eVNrorSBQ3nG/Vn+8anGJq4GXiI3Neg5IAh8mQRPs4E544wNOv/sG
uBUuAYahlfXkztdIfjlTKsjuQsCGLCGItzeDneKRNTKGWtCKFz3k50oPl7WF7qUnnUNHIRi7oIx+
qbneJK8h5822rbD/Iue7kahNAjtjW1w2B1etW3fZhRFD7NV+TzLVBwdDbiDCn5LukfgwAm/9X0wY
AOFNpp0cQwEjyLXHvqrwJ40YGhjvIka6S6jX9FYgzKSj1BHuPAuRwpQkmDjRcMVb7NAgkMDjmC44
kBJyxBhW8EBtThXjz3L4mdD99mr7GoJAfhZYyYyla8PNt7iIJBCaKMUDwvTj1Z+cU62zb6Yy/k4o
SUPcLeDhRH0eu+C0JIMZoofUuzl3Hgg33Xd11cAx6wC2tV3wS/C1PGL36+NFtB2dmAbf1ns/U+Fp
QoFJ+0igTzMjaO8DxvKxX6B92856w1cZ8QPJxO8+Kp/VgAL5KYLD1MQutUGonWWJFmP5aXz3zFl4
5nbWeELrcdcDMHCle95a/Txttjrq2txCVWcHpbozMfI7N/W6T/AJzh8Euq9ZrETOMFr4hQ33J912
WIDjelzdz6Zn4GNLPLCet37l1kLCyinwQRtSEYeHfMgLzK3Ix5jGeaFO2zp2e+jffURpPMFBy7EY
WwE7DG37tsqVDf5whDoNuTAoxdfQGi9GrY2TPbZfY6n9d8sppouTbQ85aJwbV0PUWz0KMapTGYAa
nK8UFCuT/UHYlhsRKVyvdAK/v3VYXH4zjvJ+gTwX5nCKoLR5o/tYo0qTW0gd7qAGtiHEPr7Sadiy
vftF19h1IgLkekcHf99siz54SBFHbgGSc606mk2zp3kGnosP56208QQ00AsBdHQvGlXmj1DFuMuR
4C59GxA19XmbH6AXGET0H3PRX4zSaPjs0+UsHGXHSk1LvBVa/C2tyc+jgHnJ0WAIhNHOsfRbn6tf
3KdPaceobtgK7LhUUwsl3jWBfnWfGS4xdxLmRR3ZuLx2XJKnui/fOZ/889qUbM3blp/aveIWsa4q
TKrPqzbIpJq5efJSLJuhn1reth+Fv8uWvv1VEzZg8JX593a2BLe+nQRf8KODe82E/NFwPKPHkusH
IgZ9ZDwsjjDuYCABuwrEAy6ljlPNEY8YEd9JwPohby32cG/tLZ96z2JqcFyVhXml8y+UeN+kuGCt
Ysq3jjqzMdZu962hXvLAeQ264lmngXpDrJ3nQzB3y2+OLzy6Rrv3MqwXq3KAJnScO7dUMQWDBJYp
LQZhyVRT31A6v/iBp344C0hnzIX4uzbT86TS/bxaDFY1NEPUQuIU+wlBtM3MPzCwjp49fMpS2h++
4FTNnZE4rDtONw1gMBqipG3vS0eYVBz+GufpgvLZNuNnu2E3ZboZMDT1k5NefP17WA0R4ZvWx3Gb
fyvtlJdWXZUpm5rxc8TfsxPO8JxcHekVQRGmItXT6jWPGQY6Oil8LjPKqdszkkSUDKt2vmslvJ12
uLH1dA9NBLgmUtCvFDTrfW5KyDDafi6xYYVjP0VWyzXNmxOHPEhfAs+k6mhMn1G/yOI+q1JIbLn0
vEPebemBLaT7bES73QyfUttqD16Lv0y316/6MnwPefqCu5U1SANjEIt62Jd+8rebPMb8fRVE21WC
W2E3YvZN1fIbbqSMkxzC16qUwwMwp8V33pvwNuDETVUpCIKX87ceM/fCTlcbf0ErisMEnuFQeCu3
j5pI+4SMCe5HAtMhTfYcpsAjbweHCcTQDx+EPlm6Ie33eav26ehNOHQlUejKTKBwADS0zM+gzJtd
66OfwelkbFhcCZUfSsG64imdVPaYp/IhrYKUDePZO7RBUnGkRd1ql3XlizeQpmFeSg51obmVbIBo
8SaDM+DgL9a8OtQiX87kRXOMpV3yPLeTPVCu+x2quG703iP8xeaOmX4tn+FuNMF2ETjFGZAuATi+
6h6OyanwzJNbtC5wo6U/rRbDb+X531PVl88MVHjZuVM+cqBcTKNj4pe/MU2K8XK+kuT56elvQ4bI
+C60OHuuLjmeNJ9ZZlbR0uN/kGaAgMgry2bmULFMIY2FEAeBNdNlrbeMfk5XO9ZH2S/4CpGgXTU8
CLh9EQC2o4Pr78noXaZuNUB/UIdJejASH4QBgaGoHZLtR9m9uefHdw66zIvytiBWa63gPGzGKR7j
ipvenct3pxwOJejKXFv2/eoZR/KJTMN6lqjwIe7XAPYCnRO1hDklSeSBrb1lrpTctWT3C7cyj7qr
oAhOH326ddDvMuGGRTOd25SgdRN4jdyZi6cY1WflbzvX5zFJfqeC6m3S3Ety6ZKSQJsvL6rBy6+5
T1JpqmgzawqJpcWCI/N5l/ere58PbfMb3BiGpSGdv2oScBfHJ2bk8LNWodSMsyPktXJfeVOCocNz
x0u5chNz09+tSd/iafcLfANdwNa+FCctnMT5VDlJz3ifFBIUUzyHDW0/XqP80gKU/G05LPT2Vlp7
gp27JrUumdbDTiFb3ZWarild0ICzyl6/FZNaNK/Re08pVfGlSBbd4ku7IRMAGquDBMGxg5GputN4
pxi8GOL3yHN75Ax6nXTR/7WcVcVGKcYouNI+ut5b3gt7PdTFIk/YmfpXwgi0+RCiwqzDRTkEBh9P
Ig7tigXYS4R8tFIKJ4+R4M708/IG7bBk4sYvhYUrTEjmdmTkPvmivxeN/mmy+kNx9QEpxy74AhOX
Y0o4ewZ/TzJt1jOtLSei/pZMWx+WyszjQZSnBL5HVpYxt0kalZ36SUvGAeYAya/SxXY/l3VNxkTq
G1ybK0sQc82SzxI3K4kt5wUlLwDRpm6cDBohU7wxMlw8I63TYerzml8dWZ7DmI/BzrSVfu66DXm+
tXPgG6NjATOyFJDH2WDMK5K6l7uKabQRlpAeL/NgASJo6vrN7ibroUblgJO53ZgIRDd+ssG8Y3Aa
4z2FnxkU9T5bVHe3uIN1tzqdwtsB1WZ1CEukef++dKs8ayn/jgI69NjSoVlTzkgZKLlWsBV8Epiw
0X24DzjKOrwO26D5EWcecIMhcMiLIkyzlRcOG4/3SgneT/0VWae1c1qwej8lgOKfLMjFDiM9m2lN
vjZk22wj2zdrQ8JkKzyQtYy/WQ21pkcH5ijLJCzUR+5Oqz5VPk7RJU+qPtJdbewhtu3wq6/ZPtPK
B1UMKVVLQhYLrnf8elAnpJ+9rd78e9gM8VI5M4wPdJ3gz0i4zI29EkiGa22fSW48gc5y3sscNgMF
4i/PamEU0oQ+6EHRLVn+QXlkjoZtcqK8+Rw0TKSx82CG5B5ImyA9THI8OSBRAd8wEDMGd44tik+F
cR47GylkLwzG9semgLg38ny8o6ZlNXSVdC9+U/5NMR0ijUnW/nWVKk9tWm139WxCSTQKh45m807Q
h8enepibaMa2iOQTrFSk7s9QF8fsCvGulurbm5ynoM6Ku2HI7+ouWU40aTr2c5dDbqndv9qBTNDr
Iid+Ii6pYSdozPa+2BiH0qSdfH6abV3pOK2G7GWUWQUsj5Sfs5ukPA9V7vrRFizpg/QYs4HzEcbR
7tfKDd3WGf9Ir1cWLBcHBnCNbOCBVShPcszyx8lfxF80w4xxcmoGS1RnBsixDe7Sg6GuYeR0rKyf
lGzyB5dFYROkaxkE+kAt3ap3GTVN+E9lXRDjMVMC3a0bu/aAQduyUqBUBngjoDMeXyu70PWxq02O
klbxXQjznlYkslxaCBuWxa4i27lEJcFqn6tzbh4Xp6svSYWCmtekV1LhoPYORWPE3ZJyMeVNSWWq
MktHWKItGKDdRBoJ41qYyxXcr9mO3ktpZQDUEm8l3lKn6TQDrXXxv2rM5Mu+GGFEAF1+bfyivaS2
8dsvF5fggZMb0dQZPNJUVMYDMzbHiZJmsZ81dOLX1k7Hv5Zpgm2xVN/xDUkmXO9173bvViNABbrF
6Eawa7Zr9W7ylHLoZS95DRgMzqhxzZlujx5Mz43pakKJpFseJqks9e6J9Q6WPBvavLQhiEZUirkK
d1IdZD4D6KBiKQFnbFyhuEFdm/ti2vVWIk5tXVNKCtnfVZiAKiWa98ny15ThtkABSwsN0B3t/gq+
WbKnXI1oWVM77askuzg4vT5pN+D0taK8c1Vy53N7xMHUWJeu5kkUuXgpW/92KNKLgfOMJxHYjdE+
4ansY77hJGEqx/m1rdXKL+VwNORyYVpNvtyt2fKGmqy90fiTifotc/sgxmLwulI//76WSrgLmCw0
4tIuJFGk1TPLnHJthjmpZyzpG2md9Qp9Tmh9jrnt5S354eZoLfghLFQaUOW1f9PamDuvaAOgNa7H
pxQEJ2M2qCt87QdvaRB8dIs+t03XHq+pTr4R7EBLCmvYdSOK4Agr4GCMFQqER5uNyY0R7b7ElbOX
JuTREqBWnp6typ52ZLaTqB8IgjoD9WcWADBXzD9U89yT+72qltWe7GsH5659Thbx7vRopJNJcV8y
y+Ib5aSPWGteWtBlT45ppR+JTJExwEjHHH8yDJpc8SkD630wBNgG3H1V96KGTWLZ2gJSoS2xZkwk
2WY8OZM730CwS052Nw+PTpcv9AOFN/F8sT2ACy8njIIxQZZbfsJumEODZJRMpHeFgkVc5Ah2vleH
1QQCF671PP/JhUfWCX8tAUusmRMSAD6/CqGmggWJc86WMedPD8lQuv4n7P7+DcBUXx68dAXNNQ3X
QZIm62zgx5HhLNx0j+THPyJBGTLpykQErUDkV/qPG8sGtqabbDMtvVVdlFNUaH+exXtwkXgrrOYc
y5E3VHrauznTtHBLq0Pjy4EopG9+jmRagfYzHntNbAcmDhsubq2Jq3QnkF+P/TAiawywfWP83Omv
HmS5H2X9Ir7cfv49Am0Nx6DjgkNWM2gFy74cvnHEcfN4s+1sB64+f4hsirp7P/Mljg8i/PHa+ClY
8z6h6LYB1IXT3JkPBcDP5GQNWxb1rFOP2AFx4pPrHzsxL2+ZGTiAZt0+JRfWWPusa6gZW3ItF88K
EEptw62+8WiND7zKdEaI5agPKynsaLPy/KVgaMiGTmezI2TA3Wh582XtETlxmCU2pv0gwDiRWcku
STcytHaXbUePvysPx2xL46VNvunjzqOXX+EIPV7CnE5hjEvUbywctbzSB6pqZ1gCLMWQWEdSBvX9
7DrEwgqUpChZZlLJ0zoZ78pU+e06QElYMilvg3xp95SE1t+R6/jC4xHldmLeNP7o+1cj1d3QAY/M
wVq+SAOrm2/6AELMHHUwXfHzL07/C0G5LLhXLXHhAI428HG4YD31No6gJ8NtkMOzYbTqjxY55vWh
K4zr13nu6lAOgr9v3ILVgIhpkkSjjvS/BaZMdfZsTxllnFHsNLFRFVMf4bHIt/O0zNMDiwsYVwUd
NafICqjM+Vw/OqgZ30nenbRf8imjfYEym9wnrSr3NvHSk9mk8rGXwRwVM66MgFGRifphFkQza5fX
ArnOISPtxglgiqhb3fVPFZirux/w+d5kTN8PA0i9OUqgVfwqqjL//jf2zqS5jWRrz3+l49tXOzNr
XnhhoEAAnESKFEVxUyFKzZrnuX69n1K3fUkITYTkcHjju+iNrpTIrMyTJ895h9ag9+MZ4DLBh5ho
jXYj61TcCVjI5107b33bXkCAJXcBKFuN5lWvNx8dEwkEQUP6moo5igAKFzAt/gwNUqA/Cl13hdgn
puGc8U040f107cxdIySYbXhAP4I1diGr6f0+CQfaHiKLNjLN0Dgp+5nGdVWnDRwu51NSDh+TfFIg
uuvoOsnFZYy8polaysZqzL0jwQD0402iNREl1sBB3qv57NixuEroS6+b3PguaNGtsmay/xoK9cUZ
c9TZw/qrOw33magepRkXmxDFDuR8Cyq+WiYBlhsGnhhpZWzhoCx6fpwVXDXKTcrzd1OmJnIZQ6xR
DDHNlaZcFDOI/HewkLXNXCUzL52kxYBVii/S4E2FKMRDkVH2n9tZXYOYCb26aox65fK0JyGQbQWP
kdI3iNXJ0MoN2oXOuNUyJ6LQF1cfEHv5Ejf4QwDw6IG5wmSkBlx2tgBvyh20pvZL9a8YJYXCNhbI
5VuW/kmb84tCby6KAC41sjUIu1DvbT7yMKTtOeSd/qmr4dJTgnrJuUT1K3B8FKs1IXAoyPQ4fkKR
lP5tD2Q5doJFVNEg3Y593zpvq4n+P0dsJzW03de2L2mrF7pOyag1AQwPckatty6SEYGumSqezWkj
uyTDqOvhLpbCoe2F7pwfhv6dqjNeiLhWF9xHVKXoXrYP0tFiCDNNrjOHstijCQtuDvs8NeA2Eg2k
Nlwm+mNruDxmJ4oejmlPpEbaYy2l+xAGGrFLUPOyIPMiMaPHGgYjEwVMJL42qOKhxAf0lC5Sk1Vr
TGQ5pwvDsC/jG4oeCfmS2gTw0Xti/NqKewzXZwOIbcfdS5P+gxmV6EmTHXuR3ysP8WDU7aLoyUHo
50x1gQkB0iEOQLZaNabhf+aWMT9k2VytDcsPvuijqh91i9q5rSFFDLJtzbNKXKEdoj4OQeZeBTTu
qUfa+cdGme0Z6yD3c236j/Dp0YTvpU3PwL/LfPWiRvzENGPX2T1FJV9lLzTzGmc1dM1wGcH4uLV4
79KcMtAjkul8DQTjsi5xQIlcJ90DEF+xC4KPrUi6iYXourMZXacPo9PHKANCJOYoCb/4hBlwBIw5
sT70XfeQKiO5E0gLQQwe+4w/4UE5rULUGg0k98v6Eto5bzUHgBpKonHg6Gem2fa21xQWYIVIVqm9
mXhcpTQMq25cU9ZAxhS5FVA3dTC3dx3FEwlLb0yuTYGa9SofIKavGnTgaK/1DRcACHOzupmwNsGc
Nzda456nHgJwG3u0UbU04w4HWpSdNC6BXM/u8Q2SgFPStiUAWv1Ub0c4EduitRBA7IXjYCs6lAMq
yfNITcCHb+asK07Ys26ixIxKkKBfnc/Ad6gcNIO5lppM0gv6nrOP5iXksjKSAOPnVAE2NWazAgTM
8dtEtYU15oyr/TXymGivGICdYZvrTQApM0iyT9NYRkiyFI5+3ZuAM7VJUEwcHBc+rR7WD7GTUyBG
JSLxRr8DxhnUQASKYdK/lFaZZ5du4It9g+mQ4RV4iIGLAlfxmbZ+Y2wdv5v+CvRB/1D5AepPSRaR
W5RGN6NtC6Z9X0ImBHg7YXyxiS1nLC+FbOtop8dghnk/adVzDgBthEtmcJiLSANb5JSgQgC/QNhE
/xcaJMYZkguuJpl/jmxgS6uszUDr6FCI9iXFBxQ+gq4HeUAjDLAOrTB3xcM1RDyvH0FJOaXt4gUA
xYTKIr1vj8Zp8djUSXfZOuiOcAFlM1gBLgj/TFMFng0wjqsvSaU4a1MyfOdXYE9hE2OWTpqbV+vg
B+vK6UqKIWNbGJUnDZ+kGzXwJtq0dugKZFd4Qy41UfldAthAGdWZC3xlCj71qgQSDUUkGKxsOyXO
GOBjIHlsCxAekFVk5VyXWVjFu1ra2OHMjqNZ5zAOh3FTZZJMKYjhb2zKXE3mbZzWJNcmZYKXWXPH
+6DT3ceZ7BrUdTFU1dWkCpXuymqIPna6nqPR6IiG12it6mlF47f9RoRrLwMVgwWwhR+C7wzskvZ4
BpPCwPyA3AlK60ulC2V8FXBjcOUOERU8qwYeZ+tUFVW5BwMH1yPtQoyUgcylOHqMFhLPi8jhyNv8
EcMwFRIVs8FaDTbQ+hWg7rFkkTod+iXsDrihokYPFFEJ070eANpdgqkr3B1rD3hoRlGm2dJfAQeu
gmAO6QF2Kv1KrStM6ILmsv04DUbrbnio9zRQiywM73w5wgOZ+zozv+UJYfdjM0RUREHyhGX9tXJV
pChA+lpIl8CY81uILkRo+LqOPGtl3k0bs+6meu2jsL+AHgy8bxrViuiE4eZbHT6bZdQhGikgyJaD
LNyhz58RGlkBz3DamxfROcHf/1vs7v/DYP+LDpJgNf8dCPuhQcS0/2MPY7Ur//hvf2zaoi7a7o99
k37Nv7/Gx/7zT/2DkMXEz4FMCfQUyDtKfXih/oOQNaw/iU6GZQFNtXWwsv8bIWug24g9iM17UDek
vcBg/xdC1jD+NEB9266uu+YPwPWv6DZazgFA1tURbOQH2EJwkxhKLSKLr+Db5ZTl1DVT61NtLg3C
VEPuqAZ8HYeQMWdXbRAoewmR6oK5ZF/PMpvPfKq9rUDSIJL9VYfrwnfyH0J7NGP2O7YK0p6qblGI
p5I/OeOebkT7kRJWvoVlaH4QmMxgRgdIgG76ZYOe9ArJmsabuynYoO80XXSz/y0V+q2NmLiX5dVj
FvJaUnD0PVsE36nCBcAC8AdznfIum4I9FNMvstdvy9KIdmg+oT2Bavw6o1VM/qbfBmn8jJH6E6r/
dMkdDp8YnHtyGaBYUlvqWC3AtnQWICvIPdwpfkJQ4UFVwSeUpJ8KnqOUXZy9yrSv4YLC6NKXjtLv
KhbGdTTTANb0es/jBRV01Xye6pL+fV3Kx6xKniPp3DeTsQPwrxGeGXxseK8gdC46DA70vNRXcR5e
hF1TUFtWjudXtfBk7JjoH8/5VgBNPetCfl0s6fKPo3jwA35mmvn3nZXCkNIia5XrLFaVpy9wPITX
uuJBQK/aTn2zoHUk9i8B/xmM+LutAQ5KBfMWiGR98NHHXCMYTxXQzG+aGYrk1JL4iqwIvyP6JcCY
5N3OoKvwNJTke0hFhjTV++4m7dOQq7rE1Q7PmFIi5FyMgPLcjt4NNG7j3G3neu9WYNmaKik30gI2
E0eMb8+ifLbMQj52JTsgsgPI93NanlUz6EVLRN+pQN+6NnLwA5NGuQ9F7yJ8ybXwBWmhl6gc1BqE
0iXlXgdkAksU2BD8orrz92KctF3UY3DKNolo5gRiFwzlR5s3/qoppbmbZrg4Xc1NTxpNq3Nk+pwF
qqp9v5T+yBqp8iFeuRSVFF0kJzS2fUHnGLJ/vY/bKTmH2ZCcYYimf05ht6+CkA0W+M12FsMDdIZp
bTd96MEqvG0MkCTAK/RtIKxrrelNTJ6M6luu5dzkAEsoXBm3vP5KkNzyNini7zDnHuKK352UxXxV
Dtr4CaQROjt0pjCI5S7R4VChN6M2HYImOzJ/mt9RcZPXOu3eCkvCceAr0g9tPNegdQUY696v4mdt
Lu/yjq9fxKxBAvxl/WPN85LqFgHsVoPLBBIJbZG4Ci+GBBrs0F/1VnopI1lgGogvix9zktBWoeGb
s9lBScK5Gs2tQeF9FRdsXRMksqdpQ4A7hbN3c8HmLvKbSrejW1gv13DSeX9N5aM24nSl9aDO9QK4
ecujn8r/bpyLp6qZH5CQTVeTUA8+ly0WLujo8x5tPRiwl2mdG2dRgP5oGeVsOyOGoNQknIjIae4b
4GMLwMy/L1viS1xRqzQcEx3sGpwqc69FdxU46eUMvmhtT+59o8qbomc/QXO5rmbmJAZGD0PIqc0g
eGEG7eDZisZRYcYvCJpg1Vw0HnXYjJRc4f0Am3XV1kvvDnL+04/4x5POWhn58rQIImtdC3ZR6s8P
GhCAtYBat7QTmrVVAfWVkm9cpTwgDcFRsdLouVHGrdCAhCkHuYo8yw2Ij+hUiQiaARhd0P+a4EVZ
peU60/giRS0RZAr6RFEN9lmSQvLnQdGm+7kF0wgyHQRYVT/msn6k2yt4EBPyF+1tb5zyO5vy3Eqn
KvUxWT5kZi742lFttChzPGLqQ2Kxe/IFt9xzCwh+zMrO68cu5KYo/a+GFb5k5lDvi7SJiZsUtn/8
2zlgak/M5r7v7Hs/mYMN8mmJl8zJM+BowSMsa7wmIMUd0qrEC5mcvh30bR5OD34Uv1Arhy7gC3nu
9sNVBaiclhRHFr/KaF2E6SUOrZdVxt/n9rx2m+FK97Eaw8oLpTQjfgKv+Vh3mTpvsfdAG21+KBuy
Swr2RGvTwSpt6FCQy/EVqM9yhMOqs9jW8gkl97m+cruEvYac5GroVbQee+daL/Vbyp+4MwTlnZvl
T5UWf4orvyMWsBeAt0EU6/i0ho/XicTckY4aujZJal3LIEh3CI22d3pS2hvV4j9B2xEgGdfB2DWP
aTUk54OMv5cUFlBSadV66GA0DBBozlNQ67tAGeMGfpa8J8VH/XNAArSdjdtBT9ytmWru3kYQPgBf
sR6akm/rW/coFdOQA0qwGjT2S9OS8ff53bwQiM3kaeRnraeA/3NsRs/BtLQ9VX4ZV9OD1lrXoOqr
bax6exc5VCeoOy/C6/VjNqcuWk6sBI2cv1x0yzxKtnt8aZ/YB4/5yKa2DfvezdxvJMnfhWNjyKWw
cEJADa3HafY/+mNOGXl6CNLy0W+wLyjh/V/pOS91EEJcypb2FzcNEOcietEEONMKqC6XYPaE7AmI
MCtdU0H5rgXL0hcQRmBZwxnMlbYaRtrNQwk6OeA3Spa5xxZrr9nTw+K4Bxm3LyhaZZApExiHuQwu
LBFq98OEfHVt1PwEM/mejsHLNAZnQHG/Jx1RpizCbqeVKQY/Jdg5PeTXOQDR1wMMzxXChuPWELPa
VKatcT75sFxY4LuDwfCyYmCRMEpxI05bjW3PWg7cgRH0UjiE0XOva+f4NZlrN9PuO5NQjgyes+L1
zq8BdUZlm71PLTZZWMurYCAa5BMVZ2FRORvqZQXDvvD6djF8oK69uJCYPoiJXhoPEk3AFWqPUH2G
Mpw8o4ieTX3hDWjpTYlkmCdAL9X0+XmxL/hIbQR4xrsTQ+IeZx+Y7Srx75EcuW0jrPfcuS5h2HMw
5srWt3U6l9dBK8HTpWH4IXXzEVIAb66uGR+i3PG/Uo5nMmnzuOR3DSUx4KhDDvqfbg2qC5C7qQ1D
tiTkKMBBZ/SLhEdNCMyUwLlTIxHcoKd52WTya4Gvnxf3xVNWYLJL3rxtgSps4MV8X4AG+Ui4ShKi
v0CIeVPRuAd9neM/BeryShS2fjZVNahww2220I7yVdzzH1WyNW1jTFexQezWejqvA1QKHrLiFgds
ym5KXuLH8jS2LCZUxGlNS/emH/h91CxQ1cOFgrZNz2VACQR5HJZb6NFznRF20oyLd2xNjYY1f9Np
CWeBpLmf2uFdryl8amo2KjhCGsjL/WLpwfeiTJ6CgQ58v6TYuKJYV60OzI2QhU7/D4AXEhFw0Jx7
J9RJpy38LcZZ7oEO4KCLucuzX1MOgG6kPQeCy8woUTttNA566hvj/kcwjBDY2AS+Os9C+vx5P2zQ
TJnWJD0PKHm2u2FUUCaouG+ino6ta6buGWqc5loZtHSCnPttCSxA35tVNQL5ppV2j9QU+K2ZqkoV
WYYXqRGvvpqbKI5HljFB9IFCfrv98Ub7v/Bg/VfbgWWsb8V/LO7/Gfv/pRO9UvAY//2p+imP2r++
//E/6q/Pf9Azrr+2fzWvH6g//vrfz1PT+lN3hE7lQAEXR0Sf9+E/tgLyT1PHgANy54/Xqf2KwGn9
KUjUFTVs16Z8Lfk1/xA4lfrT0iUtfQNUuWnyvv2V5yn/ziuNezigpg3hTVrCRObeFHgUvHmcWsh3
ValCho/f0p/h1JXvIz+3/ub28tmCv4qTPgJ/j2Kg4mjorq078geH9NUT2NGHCMnrDqk4YaJEUgz6
E25kxS6kPnMpbWJ3hR4lzgIhDnQoHZywMWAdDydp6IzKJe06OpWCt5NMZ5xIfWsyvIG31gJSK9al
DHVPrwGJvNoGR2b61qvgx0wZCg41wygqbQdDIVcWKqWNhpcSUcGS3w/4fK6zmJNJpx0ClUZ23dKe
f3/YI5+R9TUh+uJcQaHjwB2iBmNippnGDDHGARKAISW1/v7vo/6vn5FCyk/rCNWXCSoB7dc9mByC
jtZMxdT0hBZGl2AG8ydtUbDC6dW4FICfTnkwLP8gmkNBke+///f/+rGanBeB94blGLaxOHK8Lp24
NLElasY6+m3Y60mzzfZabFLLn330CZBkRot+DR3OPutQonkZ5uwpgp1zVqLn/un9FZbLEv78WwwY
2JbpwMg+mHwTTbYtw4C8ou+R1rNQvRqjDzhvevBq8Myc52mNRMuVyW/eO/DYkDG2nqgBB54mumr9
/s85sqVZmf/8msW74vWJWnRoXUPTqXSqRVuu+Sr8QJyLooHe9v5QR/aWSY0M8xF6oYrj+3ao1kja
IRjr5fQ0cFWq5C4tG3Xx/iBH58OqGFISEi1rKbu+mk9qT0gU54ovzUk91wVIbgwm8WScEXL9Pxvq
YFNhR+mMVoxPEj6qUCJpBPA6QyAlaJLN+yMdXTlXZ9kIr3g4HFT+YDzORkNE8sqxqTeFLaqLQe+c
X94KDsIAtkFcW3xKrGVpXy1dEveIOdhOAdZaR+M+myc0ndNsT7eo+Y2hUCeB467bhiv1ZcKvhgr5
TPTbbOjeQ9Y+ZHg60KbI1EPQ+PXVr66ds5RuDW4m3bHNw1jTdnhA1K5AqWSgyxECyltZKcJA74+y
bKu3h5pPQydd/bgauBveTmiy3FHohSw9bm/5l9Xo8WUzg6gQVoM0u7LkM28xf/f+oD/v9beDLpHm
1Sp2I9QhHGRxxPal8wCxpafdLGzYyalrndjsP2/B5VNRGmcb0rVYsprXY/GaBIwCoJUvhuFvC0oK
oHLrX74/o58vBpec/8fuo5IupXg7ii4dKqW92Xi5xAFNb0p7h1Marh1DxjJKzbx+f7wjn82UaFeg
Zm6b8L4OQpIJpjzUa/xi5qZSBZ3ZAkdOeywv6PwhWh5bHSJI6BW9P+qR72YRcVlE25G6UgeBA0xL
oAOUg6VFzX+Nwmx2nhZ16zkIOZ2Y4JEF5UGBa5HC+FEo52BBUS3sx2DsmSAifB8gdnd3Yo4cryhB
Qhmh64wn5nYo40EiuDhckWmStyjCyMHk6Eej3w/5ATOAGNHFpuVZoyz4raAmdHuF6ZTiBVbU5tfS
NpJsXbdde4sgf3UbUdXqTwSaZbSDc0neu6RqDo02ejFvNxSVR2wwMMzwzFTnLTnSWsw3EujzUjUO
qo84/+HqM42WnNc4FsfGieU4ssGIy8RsbFpZEPMgLlDQUXIIGR8HHB+kIyzgFN1oL23k1y52w33V
IXX1i9sLgAkphFrinlAWef2bo4qfjZzbtsHQQOaQq/qIJzW25uupyP96f6SfPzZD0YuyyP4VoWHR
lHkdFcpWDxyrydA7pUCZUnFUULEE9ZraauGKQDAytlPhx5sZDKC9Vn5o7ym7dOd2OlSR9/6v+elY
WQK9ZltHrAYRG3zG3v4YUJZz2ymNwkgGfcDW7OqjmcrwvkJq5MSl8tOxYijJg4eH07LN1UHknXOH
DrKZtV65uDXWUWwDAwvGTz4yrTjRd87j+1P7KfoynuJWgcyDcxstwLdTs7Q+tmufiFGHrovJ+yzP
XErX+/dH+bFCb04Lw+gmHxR1HqL84eeMobtFs4nyawnI90I2LpSYIinwLNEiJc9hhtRoXnQNKl16
SCVmQcokY3Q+lE57k1GQo2zQBcbl7LTR5v3fdmwFFg8X9priKescrLil0l6zcp2DzCY473V9RGg6
DU9kj8t+PVgAAvOSAjGE9bNTW+cDRjfnBlmzCIGysJ+Ty2iGbuuBMVJbXRPxVUNI9RRMm50Jgk87
sYl/fh7gf2GAO+Y7LGHbPYgYQQUntvD7xkOHUm0k9rce4hPUzwtlXnQpdrcZBnkoDDij/Yk96t40
Q5fB38CBGmlZuYO8FZ+4lo8uiykJn/aSux9GlABICf24jpPlF1G5MUrBWwECVourCGCMnV40486H
eHCGzqwL8Jgy74mg9lMgZVksrmrepRaZ42H+UacoCY72sjVjWX1AWlqtoHcme7wpXJAwzsgeneWJ
Yy5/HlU3TYFnodR1uTzFD85dJ7BVLWiT+rYOcPE6L9orB9YVjmkrS9fW0rD2ukWLGxZwjPpInuzx
yu0b12uQJEErHwHx+deAI2AAQIyQ+BHqMBakDvT2N4UuziOitibPrPXuMhkadU2ftLpB2KBFGGSu
cVGyy+f3j9/PAY8t6Ro0fcnWkag6uNUh7A0dPS10iBs7vphekgYdmzLbcLVlv3plWkRwROrwlbYs
g2D3dn7ZYOSdMyfoQOM4catnMQoEeZ7fwcA3dz66PJcz3Yzz9+f38w5fBqVKRsmD+0Nf5v8qlZZG
6OcYHExe5LCKocrj82Buml06lRTrMwD2O18YgiaG203XrSrnE7H358uLcQ0SJi4WZP8PKxRBaZkx
tGYsC+iKY0E2BBe+XUDYr1N1YqifQ6lORmiB12eeFg/lt3MtY2RHK3OevDE1/e9Z7kcPwHq/vL+g
P8/HEILqDscPtrRzqDVYDpj9BA6DDKKr77BgAtOOTca3pK5P1RV+3psMxStACORKQFUt83317YYJ
LXtMqSdPdnW6txoDHq0m8QGBlgPVKppc55cvo+WGpK1iLXcFjqoHIzKvohPthAGRFDsd7X7QxZiS
v7+EP3+nZZQfzy3DFiTVB6OgB97pZcpB15IRkAkSMXOcJWe/MQr5MZx7SlJKHpxsdJuiYYyayQN0
hzB4E1sXkNDGE3vuyDcCHGULYshSlLEPzhfGHhhB2w6JIuZs+6KorD0GINVHAzM5Twq8RN6f1ZHt
Jx3q0VQYjaU0fpAwjQktN2RdcLBwIu0cCLeG5gfMHRsP9vHU9Xhscg7gr+UrkW47BxGrAZLUWw20
OM1vQ9xnxDYWwYsQ8Q27Jz8RHo/sCt5VvCSWSLXcTW93hUSBxaomUBXoo7m8mVpj3YZVt/vl9VvO
khSWMug1iIP1K7qeEqVmdtiwBX/hFGyQ7OhfWkLS9ncGogPB+5QC7eEm17q61mWp49jaVfnHasjx
UqHcdenP3a9HJHaDrlvLPY6cx0HY02CJRo4vOhAjsrwBwKJvNFsr70ZYlCe+kVqW520eudS2/zOW
evuRZiNUgWPz7IYqvUi+likgIHuOxnWUS/8WDElvnWWalIhPuPUME4IHebtFvIDED1WyAuaLj4z5
qjULyBvToNp2nYMmh72c12N+v/AH/6rNXqFokWSTDd8G/Qzv/W/zo9xyOA0QjBwfRRqELfXbaWg1
creoKMIrnAKceUK9uUIYu8U5qq036Lq7G9v3NcTBjVm7BPOBqIptlL+xFZfFBHXpUD2zD/KdbuJB
O6kaNQ1DVtsAoXpeXVa3pXxknhjqyEFe8jwyHWeJ7ObBrp/aEj4skdyrcNO9ynV844BYaOVlrejb
YzVQWSfi1NERaSmYPFkFG+Zgo5i5bRl90qIcTdlkH+motddugBJn0PnyCrxJePP+Nz0SPgwSFfo7
JEn06w7Dx9xg9qomGs+45niOOxWA5qz4xM45Mi2DG4tP9iMJcJc/f3UlY0XrT/1gDF4Vg3CMh7Q7
x5643iHjV3/Qmrk7Md6xnQo03QGhRwWW1TzYqTi0xhDJWxSqJ4TfgqmChgIc5gzhwuIemTDta6ZD
v/IcWoi3Ue26z05HEvQb554cjho9NwFlJ3NZ/VfzDoLCQjdxAvFltXJTJ0m+16ipB9Bnwu5yNNLw
A5D8/gJFFbUurMKCGIUF5KAhQIrqd3mTqkxQgZxQNXSKDGBVE64xqiwgMnAU0d2hT4UuWHfiej5y
XS79KMGrQiD1+yOevfrdE+8XkRToaJSws8Uqt7Rx5yLDdpPnw/Dt13cgO54j7eqku87BlneHAK5Y
htCcCBGaCAswNRUKBGe/MQqH2aHZJyxk795+iQGh/1mV+UglufR3oNuK89IF4/n+KEceiNQLDKx7
eYoBzXYPI0YeDoIUZPAkTlHfAcM1SHHhv4a2g2+5e4ELbrdWFHY/TX4G441oK677RqR7V7deBMSI
nUlGcjbZSXBjGj2IuIkqx26Uon94/7cuWchBMF/g6Kw4Bxws+cGZHNF5H9OCdafIgQZdGWWX6MXH
62D2/S2OZc2qk6Xx/P6gRzeWTeNVUIu05IJMeH0goFuYGEpjxZG1aAR1DihKgepQ4M7Z5v2RlqP1
0/RejXQwvYYKJzR+Rsr7HBGrCd3KcE6HE5WQ4/MxeAijeeFYhzdi11oBsrr16BWOE2DCi0z8KkL1
Y5Ur6FInwsnRKQEKpPRBpxhC8dvFi9FDqLSBoJYMiTybCjT/60aUJ6Z0bJSlbkpdYSnXH2avlY14
mmGiK2kMiCTLKexAGo/TiYvu2MK9HuXgPKLB31RSL9kIvOPuusLssY4opgej9IfpxLodKUtTQltK
tGw6l7U7WLgBBq2IF/xvPnXozhpwEVfgpoZzNLycz0PtyvNRd+rHsRTpJ5WY2qWPPd2FAQbYOhUh
lpvncF/SOWP/OxT2LOtgX/YWabxmoAuK6xSwRwQYNxhKfx6lXS/ugi+9Hnl5FwXnqGnNCPdGwRm0
hxOrf/QbUyxC/59E215k3F8fw7jzQ4HsNQKibrVIbEiEs6omO3GLyCV0H86VvpZEKV53qIofrLuN
yVhhQ6rzIBTYF3MWJLdIsKlr7toGcKBvtedRE9hwW5P8WXNQVUIo03lUlPS+Tj0loRMb4dime/17
DrICo0zsAXPBwXMWLeKuZgHoZ5SbQiEU9+vhx3C5BCjRg507rHegt82bw+Izy0mHJ+0bk5eVSXAi
yC2n5HCBgXotNUlem6arv/2OdTc4KGqEgxeTs8NmRhPXQJeU3tOtIZIs93o3hXo5NVSqdD8ukt/Y
R/R5FFVgEkiukrfj07MN7DlAiLZAf/u8Qi13XSZZ/fH9tTzSh+CkALMil+J/xmEnB5Fw7Nccih61
PoVf8YcJIs/GQeh+6l3zQhZjg+ti3DfXUZGH38zERRIr6AHHgJqX2udBNbC8R3ibnRdluA+fWIVj
NylruiAKbIriCxvs9WmqkkqMSS8GihlC36G/My1C0PYNzM1sZ2F0vDKMzLx/f1GWOHH46Ze80lgq
QhJ87ttBA6gTChM04kiRRpsobG46rYjXnWV+ka328P5gx+IFPDNgYGRQtIMOghbEWGsUMG2oMXfq
XIdhguqE2f3GzQObzoFmSlwiJ3k7pV4mpp1FrCMujhs8GLKbue3ru/encuzI2ADt6Z3RbneNg48V
YTBAik1/ILX1BmaKK68zB/2zXKvbJ5jv0EeRCly5YpAnpnfsi9mgGFx80+iTHtYladD1MTJVI9Lb
GAWFUR0i8qMhBollOmTpDFnXT+/P9ehnsy2qrtSxAWscxLuqUOiaAEXxhgHHH1OHwKD1UXz2/ijH
oiozAklnUu6iDPr2s2EdqpwBiUnP9zO855vRRZFlavcCBasTJ+3Yx8Od3QDYSokIgOnbodLasDRT
YomIkMRwjd+m8cnHoHg31oh/Znz2faBFw2OufP03lpKSq1jKolybxsEJKIXd0CHVyFfQi3yIEEJB
Iis3TvRyjn0wahrUo3gJ2Tw+384PdSvUb1OdQNeEhZe5A8j3QRXu78Rtxwb9iyA1n81dfser913J
JZxjVDp6CCPJjQssfWthTuy9vzGOxUWaliSSC6HZXfizr0epAnZkjRC0h2jFcNVFfhpuhg7PpVq4
6AJirKbhwZ0OJzAuRx//LtcRQyPZQw377bjoKQWtkOSWQ2eIYWXmlX3jtxNSPWTxO78f+30DBHSL
M3H/YXBD2Ctz9fT+3I/mnC4pykIDpvFxmGIZM2IwcuRUpHBqz1Lp9lgri/Jr3PjRFp1FZGXUrH/h
nbDohSyCz0HcmjfwXeffSEVe/5KDiBfDioKnOZPQW2V3IfMQGSe3rk60yo9sXTDj3A3UDCjtH6YC
ZtkaAXbbpNeYA4Q4FOsQBKAryRNf98g4C7t6AXVQiia3Ovi4KCCU+JhKJLia7HKMi35b0905sWZH
ti5NXkVjjNuV1tjBVZRjFF6bSEF5hoOgLRTH6VuGSsS2Bp9DEzBAxE+Bd9i+v2lcfvvBnc52NSjH
KYakn/t2bqhgVTlcVOkNVahuuwSyrovsLGYSOaYH/lSfz/FYrRFpwBgmKUtxYtZHIjkwGaqOgNoX
yNDBrGtUY5MwCKTnyk7cZDyEEP6spzt70F7en+nRkSiKkTLSAWLDvJ0ptk8zKn8zkKDGmS4qo6s2
M54odwJ1xhN3xpENA1LG4WriElz8qd4OFQ1xCX0P3+EJeNlqtK0BD7rwH3mFf4WwH7mZHF5uACws
ainUf96O4qCmU9fICCBKbYNkcq0m/BzETre4PCDfSVUek8JQmQ22j3me5CcmeSxFfjP+srVeRXQr
aUKrdSPl+XVVv4is6z70hmoxEnF9KK+ZkW/1bsg2hmZD4Z6dUUIDsowHFWkXjt9uishB2gTptG/v
f+ijq+9CfQbXuITCg98FmR/nc4q0XljAVppG7J3syVInpv83DObt0SHvBonCO4SWOU+ht/MXdod2
cBN0QDFme9jZ01whg4LOiZy/6FO+TlKnTrZm79Afg9QY3heIMeKUIUMXFHDnI0Cs0VBZtxi4ajss
H1rzHmVWLfhANMqvxg4vIl6MvWGt+ipA2azK3BCTV2d0rH2ApGN5FtW1HXhWEKCKWcAgffKR4EHt
CO8fBK+0ybxIsL6bdvMil3A2tY0KLpEomYAeutzFiGlN+BBltTYlW9QO9JCVCqC1RGi9uUgD8pz2
pAoaMC6NtBAQdFColEOKaIzMDXzZXYyDETcu5094XiCUGuQz42Ov6qJD1BsDqq4DxlHnyYCm3DqC
YoEsIwpHPv8KFGNU0G3qZQID1GA1dX6mvMpNii8IDXdql5s6QirNIqeF0GiMfnrdA7ZZNaopsRKX
E1qqhVEsLJRw0K1tP8T2FhKum547dddMCGL6GL0mBe2qi0Zv0sADvwNntTdKxIJH6C2eMbYDpDr8
vTDkoRKerBGbMZNPehCN5idsG+ZbZeIOTW18nCHAVwLJ/bCLqBiRFi48vUhFnxXFBshAel9dFZVW
PpqQUIOVsuvzcgL2vxpkVBYI4IX6XU7pAlEXH8ndc60nX1q5DWpkJaR/uYqDycV3B+0Z/EMCPe4v
8F/DFiNCl+FjY0ZG66EdSLk6aGkob1MkCvGMRWIcdWyUI1eGP6tx20Sj+AwJEGGb1kz06yiYUAxz
Q2L9nsJPrK/tVjVqbY1hWl1WUIrUGSLcdeb5uE5cuLoPvi4J0zlEm8EuxFr6vV3tekeU3Qdl59qD
X/b9Yz3Ba13bA12DC+xIrOeJHfvVcvLhQy3z8sLJ5oz2sxjUipeOsM6SPh7uhZHhZxob9XBuFw4M
DzA2sl1LGOct6sxjhpYjArnOtWgbV9sNkRuMX9BGRGk5npQ+rwa0RSHptmkWe2kv9JcRR0iEn4Qe
b/v/Sd2Z7caNZVn7VQp93UxwHoDuviAZAyNCUmiWfUNIlsx5nvn0/0fZWbajJQuZQOHvAgpZaTvl
iGCQ5+yz91rfEmrhaxHRcrGx1sTDmoxb7lgxT6crFsvUWs35nN1rWQ66ZAFwDg4NwfBzHMPrUKIo
eymaOjoO0HziCx9ExD1whJhoWnRJsj2EYSi6pqr4IMPMDKVuZrVkZQxBQ8ZYZkwNcfPaFN3nvQia
nefBxygtz0LimgTHgCW3ovpZM8ICFHuag1/18bt/bknmLrdVa2bJyogD7T4U0qHfSLIOpZgxknKR
hKMFBZQ7dh2ipxFWbWrNjR2qEw8l0QFZt1ITqxRXRm2kAc7w2bpIghRnpeDzRiKMwQEQgRKug2BN
0nPNUQcertI/QeASIMUOWkTyuZmo9xFq/sA2jXIeuAXiCFQXGpR6hVZKAswgJK24YNco6PC864rT
wIQ8yjzLAQwwJCmL11SXHBODtmBLMTnrlhqpqh1hE2YcBS2HnrUutxjxx8qCFRzEaXPZCTID5DGM
OtWtRCAR7mBqfXymywKEsghTvm4TEgY9T7D6mlSXBp6Yy9Elf5AHsbHsridTdQOvjqdTBgOZIfvu
fQJtQXDVNizSLnVpyuMiiXJAsVBqlfxyHE3tWgiHSiYtb0lcnQZ9kGyiGqPBzbqmym0fDS4JtIsC
GU6oJFxKWpEMm1Gv4bgxCtPnXQboT4rdrCLpTLM7rTEAiQqgRKTmCZkcfuJLURhmHfA6dl4hvS0I
nSKuKB19Enmd/8wJUwbWgMu1b6L8nN6Xda2xFN1oci3QTqusZqVHerqLKxIrAmmIWFiEyqkrQ76d
Qinmj62mvjX8HJo5ICwh/6BG/F+CUBOtB5Ml3AI06BHQKL/udAHixj4fLdWN9YA8B+hVguRPxIeJ
qVv0PoVpXleu4ifP7EoJHC7BcAoEuTaMDcUpu+b2dYf/F/h0L8qX/LqtX17as8fyv34x5/7Pr79s
vv0aE+j/T68uOiNx6dX8VPEsb+cfLwB52+n8MXv57/84PgppJHwJo0ehabqfrbo/fvqbX9ew/oDU
vJyHpcXthiD9T78uf8IrmTyK/HOR/VFEfQ9cVQhcZWyMVIq6kh9ZDiLf/bqK/Adi80VFtdizUNyb
f8WvK722n35UUIJMM4DWG+e3X+8nS55QAOZCvC0KNQJbb/VOThPFmVAPf7YCgjhGGfi/JgzZViwi
aSODK1r5zIUZW6dy6RWdDCPXNKNHo6+LXS2OwZ2mFhqKyfSBzLzPY1c15+VgCHstJ7OkxnKpmehE
SVTn7w0Jt5P9smSOLUBRCeN0Q6zoLsQUdhUqxObAFQdPQ9jiBa7M4ZBabXKnJYn6UNOAgZIwRZ3d
8+bPQCiB8cEHZ8508Bq/9NeqjHeVDvq1pD3KaVY7vQR/J4waH1QTlaA8kAnRNDGJQmJxlnOw2hal
jyW0JqChALAFG47/eqsR6fpFY7m6DmNWHlBCQXAYJh0jJpKpXZDMxqqk8nehUOn21ExwtlKg+G6u
pJGrEDbwohA8uY1BAWwLwaj35ZTnX2bZ98kX04MbH5PxndGyhQyVyKKSJPVOQNKyzYNIuayKSVkB
657XaZp0u1DKSRExJsoaS+RfEz9obNyPkqMT1HCtQxscbL+tZtYCQkAxEAbnQ5AnSIbU3vM1wguV
oey+NLAhTDvm3oKUY4rk4IhUAhUXc1dkoo6kp1E2qgrXn+FcGp/1ZV6eTejuj4lf51s/WtgWKbvQ
OtSTbqOQLnYGaFzelrEYn+tm3d93UU+Uj+AbV0QjWRd4e4VDDijmlrZ1uqsLrXMwJdVulmXpBXmY
ybk1VorD0aQ4qCQyuXop9TrcR98nUBqg5lCE4VlXEojTxr1iZ7rQukhbYSVowIhUc5ZWjJRn8AtI
QKEA1QB0iAt3zFG5RWJYrxrLnO6GXomfgrAuz7SovzSzkpyMmoCVyIrMi8VaYTdx6298DC1bRY44
xU3Ni5b5yXmnws82QnnY/quW0Zsi43+/Lpj/N9dPgy3qd4vndzDfvssfG/rdoPn+/NfoLTjft7/u
Tzif/gfTXHKyaG//Qj/AqUJINf0/WQPexzzhx2oKgY9jgLJI1zmSIjphaf++mqrKHwgBJWRXy3rL
SEv+K6sp801WzR+r6RKArSyR6qynTNJl9oJfV9WqYCwoSHF9S+V0lbQCq5NErYiq+wk0YQmxJAop
a6ryqY1ba53kRuGCKdKpssryMRGbadVW+byG1qOdE8g4syhDHMsZjZwx7CbOpprvVNC/qIrybt1h
m9tSk5k8SMG06Ucl2s4KgClN9Al4tIbiIGEr36SkH25muQD71qiXE57U9SAlj4qRT15GYpFD9mm3
znqQRplecqJr4ZsaQpxuMwNk2kyYgzvUMIgS2HGOUCalU5YwUOYi3MP/Ml2mH2sO30B/AqBKDfoV
a46ic+JEaphG6RPj0EsTumxUx88ZeY+RUZPXsuBmffFOxZ5oC022Nov5UwN13m6S6rqz0oMgmgt5
mSwwfYTthQjxc2gCHewLsg1mjQy8AeDcihSRxDVKgEu+mXyVTX+n5qO/M/CCbDlIPoVTZzm01q+h
0p+N5QKzi+AHRj2UQGCKC+QmfjJUPMEhKY4bM+T9l7UY31SgnLwoi8ILsyVF1G6Ledr7Gsmb+tQj
YgHC9ErxA6MKJGo0zE1m8SXVqi8dxlI/75IKoJ8+Hsvqs9jyag2Mg7QHx6YOC/hn4Cosv4Ve7DMH
3Gui2fb+DPhdzvmPifvK2BdiQEW98OUV5UZnjX1aas9CKLVunYXGKlt0gmao33Q5CD6dpbkhYKmC
nrQ20mncEYke8d2PogYlUErcAu3mCsADlCyyWkEFiiB1+HpkK0AKIYYwfOoeCHwSf12Qh8m0vMcu
/WxZHPWtQEoZWRXHV9ZaFIfdOs2b8nMZW5DgiBWyq1mRDkTXFluOD+r5tNw6o9KcWRbgHKvo0b/h
JD8YhFiAC58hN9lU6/JVCkbqiUoJA+jcPZSDtuHAYDKpICepip5KNIzw6sitJvzsvBzzz3jEr0nc
yxwlzq8b3m1cQQ4Ss6PUkLw6DxzUmlpIVrGcPRld8jzFXeGqaO/cSFUEmzHguMuLVF2rC8/RCgH2
ZKGwY3O4tiZuBZmmqItx9FkutBvJkC7pF+QbLSuIAYhAPiUJVB9gwdF5IYJBw5eVOmQFaXddFAPg
8g2A+H4CIyie0qOMaaXFRMQQML+uJ54zAoq/apNEjjXm26FLue2i/KtW6oKdcvh0VDnjJtTFfBMJ
6gQLHEJdQ2+EhMrhLI7Cz7OOphJ+erFNYy7tWJK44ITMjbdWOxSuL0zBQZ/hfve+pq/aYD4bNO6Z
Eb+QLUYglFLDD7gWLcEHZJJeRHKTbzC7AB9M8HaXWhOsCouIpjjAnjwwi3ZgcjALVioEnSY+JxAV
QArD6qEdWRC6SQ+Q5IJTrIogfG4L64sSQWr0heirb6qbV7iXZKDFV+FEBX2lHQ2WRYX+oafnGYiT
BnSmFXABOgJHXaTTxI9ZMB0X8BtXUl8BRjgjWU3dFmYiuj0werJUqELFJnzGv3A2ZslXEwr7XRrD
d5JVGFVqhd83inhrjRVmzhC3+aYLZBinKRFrCgj1xAyeall8NMU+dQWlijY5gbU7JJbJWqLmtdHk
svCplAnmRP3BoZiVNgfjSPOUUGoTO1Q5adWuI8aDdldeXjDhm7fm6FcPHZS7lWmW+SHj6PtUFjpF
a1SRftl3xNtx32gtEEEethDAPkscMnDZIdpt2ookttuwmKKtYFLRqFEEI07tvnnb/gXHuH8n3NIC
NGLrfR+4dA3kuU2n7+VG8/MB7vvPfq83JP2PRdohYrely4+y5c/TG7qUP4j/khd9GSQiSCP/PL3x
J0yoRH5IlDAYiIub4Xu9AbyJKS9/DxUCExDMbX+l3jgZeX47vC1etZMRa02rtZ/UziBPZ9do+Rf6
PW4m+7e5JG2EunDUsthZw0UXWO5PV+n4rZL5R95lx4LYrua//2P5i3/UNz9ekE/085yBhN8eaSiP
zSwq4PytjdxxbjBnZuLTRybDk1bHjxdZhgo/DTNE+iphKgaTl3RXw6y6nEDcQQOIE7Djj0++yXyR
2MGaBiQdbmfJ31T9D5V6i4LmrY940mBJ9UyaIgK2PDEeNgV8/NQXIHPSZW8yioujSOAZH3ghiDvC
mB3y7NtR4N1Z0sns+MfnXt7RT58bYSDhWZXQeALLpFlsIOZ7iPPsIJj2OKaOQ2XsjYTJOR0nH1Do
77/Sd2+ik1o1AQFdaWZVeBNQyovuPL1o7yHY5Hcguj4y5/06J/vx0U66DMhcZPSMhe+RZOuWKhmG
1rCZ6gv4zG5XWOTWqx/coe/dPadc7AgjslUN4+gNurmZyUaNsMkovoz/NjqmGuWmP29YhjmL3GgK
BJOsXn1wJZcr9satczoF1GdhDGdpaD01lUg2P7YDcb51sI0gtWpkwJUNV1Td4yx1Q1364PtbRlxv
vejJgNO0RoF81Ln1EpmgmcFyFZHgl17doMhgpMIpdpaXoJOPGpHvfciTNQeG4mTSIDe98qG8jl4I
iyf/BZY1wSRnRIERXfM3r+bJWkOPITaVRKnodBukwtxkZLYrk/V6+5Az5QaKUwndWoqVW/HDBe6b
x/et63my+mgDFdPg14XXrnXDie6kh/ysCM9Ckm7NdXjMPXk3dIadzE7v9l+gStE+P8/P+mY77iPf
/uITJU+DTN71B6JGOqe5i4+a8NgfBBseHSlvyln1WJwXVylOZpeY3I2mnQkrDibrmt++jGMPV3kp
3adMKcZ7iKf2F5O2OUnYrtlsW2XXqI6FkTD61F71V415Jq0kpzgQ+WVsGi9eTVvNE/b+5I1rRB+O
4q+nTb0rCCldq+7k5ds6X/vNl/CsPm+2UbZrt/W5dUUUHEG1uT3eZFfCuruojpVh59Gl6j/F98oh
2Jj9hsTMPU0shlCrmaz65/QyAopau/0Txk0nPxd2ZDGNm3qTb7CFd9vmb66Mp4ANacgsRiiT7FH5
2QZxK7Bat0brkxzRY6tcDp6+AkFNtk3+HdbvR/fgcq+9dTPIvy7JgjJUVTKKstctj68o23R3oa3L
ti9/Dn1wGEvSRP05koi9YFnp2/KYRfJmghrefviEv7Lg3noXpys0SafNDDCKsM09XCkA7xZlNvGq
VrxrZn+2TRxiTXqfDuLezypinLRgN4eaQ9N6UV+Rr1VK4qrJyZ0jRWVUZTuksI4WQvw0CBTCvUWE
aHVFRk8dWGSvBXK/G0wpWlOkrxZ8D3si9kWZMFKBJLxBwOggc2LICAaytSGztQZRfU1OXRrcGxNB
KOJ0GweSN0ZmuKbzQv5bN32K8vCiGUOApClDsEA9jpJ2RhYorKO0Wiuwd8xqdic4roaRnYc9uW5x
5nLuvi7CZhtIDUMdiT60kVTrKVY7DjAaFAb5wsoHpy2fAvOz1H4gynt3IznZs0C5Walalb7nR9u4
erCs4MkURHeMuqNRcgXnVauXV2QI4v+2a75x1uEPNrF31vRT2UQXBmKvJUQ3SH71FCqSm0N7ixRK
AN9wI8T0ZMcDK1c+WtN/bVv9c3s+dX2rtTlGupj5XkVSITulz+Gfm3zZNe2iuAp75m7RVVhNLO/B
FkPBB5/zvdrjVAg008HKxkDwPRq+xzzp7Bx0ZkqUawjJ2orLvTrve+0yL64+2FTe+6Qnu5eqMCJU
tDre5V5pWbuUYZ3QhtvlS40JvE6Es75Oj5rETq3L+znYWd7vX/mdCkg62c0mAJ1JU+rxrjctFE8y
FPh+z1SdSmDal/x6KYN+/1LvXtWTLawQh9QkCgFn/SQeQ1/cmdrNQtjvgubW1HMqo8guW8YDHEo/
eMllQXxjiXp9iH6qXce5qTHIWpLX++1eQJPiD1fYSd0sJB1bkvYRq6E/GRevHQDeSjIxy/39a8uv
XsG3XvxklVabSWfOQsk39sTXWmBByrXJ5oDeOrOl0SKnsqC9mLJEJUl7yMNkn6XWRYaSpILiMo97
rGFeWvmfSqU4KKRRh8mGlGbitWNHaAkmWZvNOlF2VbMuiv00sxRtiF0X+PaktdBC6Ohw6snbiSOJ
TGVgCqyy4sgquw35Zn2fjIEOPn24bNxOOIP5vlLm/VA+qUC7KRLDTY+Q0SLUc0tyxGhs53prjGtx
XBW0Xm2BxicFHdKKyd9PyYMinw8Z2aMPmnrVyTfWeF+qX1v1LsuvpX6TKJve+Nq3W6Px+sYTtbUo
bbJkK2YbaVzedBOu63Ej9Vuh34aBF2ieFoJDX9MiI4jMLn2ae0IpH3pz4iDSx8Tv5cI2VlA/1N1N
LNcHpYj5WDMw/GSPltbraM8RYryio+IoEcTfzvL6wA376nwEyzPHCmOpdtNNnijO56p5r+i3fUFP
a5q2acAeyuPeluo+TrV1SDx2aI7PiEZsw5yurXQJ9FLMryi0rqbGvFXbc6kgtSXVb5AOYMzOvrRW
uDei8UpSh6UL5E2NvgrT2g0yYnbDxJEsAS9b82UQzLVFlZM1Neig/HEWrdY2o/AyMmnQwiexYvU2
S+PNXOVw8bkYQpNDujbFgxgmN3FleFNM6sxLSFyk2hBvXNGA/BoF25oOqIUIZsrsWhnOwo7MPq3e
iIU2r9J8IFpN31YkuMNKdMY5d7XE3A3KolgvV5k8H6dKdEwaTD2sFBzLG03fVVG6N0vzUgrrbd4S
/9XBMa2iFSgqXDe2EMrbvimu0zG/iHvifdEvGZLo+VYx2AbBk9VyaS44U97gtlQSVBIznE+CDRgT
LGOJbPhSgpIKcnFtzaVnqJ0HgvVMT8XVFMeRrRrj+RSZL6o8XkMyrVRkWUTTwACrB8eAYN5PW1mE
9xWoV6SyntH5ux4C48kko21OWpB/8jZM0/WkaYfWTvTpWCUCdaN2iVvmIBNPms+6BxFmg4N7o2TS
VvALTyO+3DfMrR4es0lc4X7am221j7tkFcqfhNLn+R0vIeYGNuW2HyOkUZPoEQT8OgjpCDSdrYgP
rKx2YhhOHh0lPfpon3xvlTspxCRELfT/us6rJm8GcmVWPVEAhJKEpgvFZzN/zWLfaX1KKtQowUen
51ey61sL3EkpYpBwpBqN0numgkku8M+Clgc869dFLJ4rHcH3RNypTWt35TkZuYyur/3BdwMKPlG/
riZuLcN0jKByy1R3xFJ0xLZzjZwBAKGVhb8leBg5y0hi5+ymZuwk5O6p+U2TfxJFqp3naJBBX2pM
i1T2yITnUtj4BCf3lGgQ4FYdGZ+DdRn0RBBcJUZHwFPlGDfZMDsfLPLvdJ7EpVT6aYOZF/haT8Cp
pxB4JxO8nO5S+SYXP7HD2BqnTnPsyDFgNh+MzjgdG0JYLGpWkT6yOF12oyfmzjjEuNlLNj80urJy
oHI7zyp9dRkmwQeb7yvU4I3v6lQJT4cwnAnqrb1sUryQTdhgRE1yxIaglVa9Eq3zekaqB/s/kS9r
gggYf3lJ3h5kv11ng+HUEBrx/kfyWU+IDzeZvE9F+KollzmsybR0uk4lnuFBabndnhgiOlXqbxox
QBKJcivWncZCzUuYuu7n65BHfIkzmjVCsqqAQeIK9aLNKNJeVoyquMmCVWTNTqY0tqh8SbOvyxFA
00UnasNVgwwzQfaIwtNu1cw2a4gErFNl+ygMn6VgcAb5UGpECAjTZatMrpyIRGhdJq2Xhp4cX6jM
5XVy5qWGu1BAW5FHh+J+LAkilc21SdJKFFcOii1nipt1zl9fyxp2vXQVZLpjtZ/yliRZ40Zl91bH
J4NFt5vrD26rV4zYW9/WSfdEMPJASRqJc/MBW/6myGdxk8r6cWqLDexSJpCe1l538V0wEHw9fqrC
Sy3rnYAgkAkc7IzcJG2bG7UL1ma6jxkvJBEZbK+HrN1gTNdaNboIjp2gJhPFT1ZdssycOuY+/oZQ
9QsrYUgUEbHkk4+MgynTfBtmvst801Um2gd0O4cW7Qbu0aqftypBv7GukcCR7RLL2CZy5cYZ+6qW
r+aqWMVRsJJQnkA/tReJ5u8fv1e8ylvX6bRu9mupNBm1eVr6yUevmlT6GZv3XuxnWw3aLdOr8yqy
LuVOfS6F6KYTN6FBCC1fHOrHc6WuvF6vLqXaA5S9jifhYtYLJqTJbROq93LWeHrQrrpWJkitcAjF
cLR8OUT3AWeST3pTH4CF702hQI+h2mL6SEg68ZKkNgbIIidhY8Ygabgbp1y4ENKFCYgwuwRsUtVO
1XVbgp5VAp+yubb7sVgxPTwrjc6bopKAZH+TZST48P8Vupe+1jcidM34rhrilb6cmItrPy7tnmxd
fkW862oWk02iEc1DKq/P/Oz3l1l6b5U7OSUUwFeQ/MXhLqp0cCw1dTqKTBqYpg8mpL0YBX47NTdl
oLlVY91mvgKwZUSm3B6rycJC/lFb8dV2+dY3fnKImKfeZzhNYLcZk65CONlenC6aqZBoZzLvS+bu
iViCQ2oMN5TfnjJft16QmHuS4Vh/mfFW7SWJzaJMErwqEpl8P6W3M/E3JJGzzmVPWTd7tPV3smU7
fkoNarZXc1HEGEwZ2lnbQfPa5AP70HuHeXE5D/60fSCe14x2SHWvQhDhT+GDQker1N1WclTUnmDO
sI3dMYPcF+MeliOhEWTmfPCtvnPoFE/OJ8lcEWtW94xpaAhPEsL63NwXpfWYqd0+rNBkT/1eQc+w
fI1WnO5rvlaBnOwPXn8pE976Kk/KlhSdu7DI4r04My5Ia94rleYy1zziCT8WIGtfe1eDdsQSd/f7
13yng3EqK6wTwRKlcdI8iWNtzrDINI/LuX7pnGCJI1BCRJ/9975dFNO/fruExrfQOSzFi/XqVmdt
1vx0XWrPcmjtNfMmQ8FVaIarhvVR0KY9YeJ7jXPQ7z/q2yd7okB+ffG+yiXEHrLm6UQRDpm+mbvz
SSfXiI/ZJP5GJgX+9690Yvf5s08D/vTXlyK5fQrnlnNiNV1Ig+LGZnYr8hmXK0uq8qb+2lREyUsx
W2WjuAQxsQ9QmoLe/uAdvN39h5X+6zvIQX21ijKbXsJumcnIkCfFkRJ65VxP4rLctkUimpoOWUrr
hLf1N1/3ZGFM016qB3UyF+smhf3D8uxW/l0jGxQ4817i0uu54I5lcqyKD6/3e1/tyRpoRUvyDhNc
byRWxqEP2OR3y/Cf+FAZz4lh6xKqC0pOy427YJeb6uUYPAx++7lT4mNAP1oh4CLwPxpuvf1UITL7
9eqnlRJ1WsfZukzlR78PVriS95GobRIk4Gg298h59pKvfXS/vb1w/C/6cKVkTJH70vIGOX4yGT1m
5MwD7FnWK1MJV3KkuUVxH3EY/pvf88lS1WhBoAkmd7jGkxOpoitrJWrVBz8w4bA2x2GiWVw+VMZG
FIK/tVbJp9Qm0PvaCCFKoGLv98Gs7WOmZZiFcbTPGzM39iLDSold94PP+M5VNU9Wqw6lalonquAF
tP6WBaPgOcXRxO497eVatH2VvMsGj6vmf3vNvyTzuHlTQMp4+p9ZWf/z76TxkBYu3/sKj7PHuo3y
qOpefhZ3vP7QN2kHUrg/kMsBIxWRfcKMW4zq35K0BF36A+Y2NgtDRqaBLZc/+i7Nl9Q/ODMDQCaN
SUdUytLwXdvBnyiAJfSF8IPQn3r0r2g7XlG/PzZtDbmJBikLGgBmEwqlU/hG2nRiERdhTkpcBdgE
0zvH9SkfO1ufpvkm60PVUzALr8eBw3sYdMO9PjfqS6aH/mMpGNtOnTily0jzMg5QcnUvKQL1XFkc
+2QUrtW2gaEc19ZNFGOgMgYU+J3MHBkxFxrOrhFviiHqXppSuwwCo0Lfroi9O+Y9TZleZqDDkWUX
ClrokONgEPIA3P/crAvfNvBkMVHsTelZzzrtQcEYd5x6JWzseWyug1JuMIm3GXbqOVLa61hY4gm1
Mv06lRxh7WrCh0kQpCreSXKlPMO7Nci/tLT4sh4z2mRKufgWR5Ujg5wqSm8XGnajtO21Yq30jeml
hTStfCWYH3SdcZ1opgWuQLEnUJrxplUPo2aLVkjQ02QEuGhaeofwFuTntOiDTZVY6xgrNFAq6VZH
3/isRHN7pwgFVmIlEMWtgUCTdl5Zy25aGjlHi5h5NdMs0a6g+O3MngaYM43dsLQhoy8/3cnHbzfB
zyqcZfv59dagqFnuWrgURKCdchzyZJbUPLBoJupYRLGWiZ44Cea3PfcvrRm/9e78snRc9C+IjeuX
f2Dyaf6x7vLnxxbuzr+BXn05+by/jthdGjzW0ePPq8jyE98WEdn8AwEYE0EYgyJ4kOUp/raGkKun
kOpFGgYcKALcln7Q9yUEPTpwLAiVUHxgrb1iBv7Uo7PwwP3mpwh3N3Wmyn9lDSFU75c7xViox0xf
FHAUZIDgajrZVtUh8ofO72nWBEF80SsJyXyCpjKpqAtxY1QhWZWEPBh0hpHhv2CXLnwnUbpMYpre
xPe6WenSqi+15LxWI5/MYbWLcxfilOQ7sdzOD5IqRIqjoaKObCnp5cYx+W3DSTBmFE4rj+zpZQrj
eVZyaDRWFGCg9c2S+JcwlMzLjnIKl+Io64GN+mJiFCinAdG+SI2fK4kvh/R5krXDyT+0/szL0uhL
fLsuS257QyNDyk78F1kipKJLAqyNDImZcwz5fZ9la9HQLmS64aHWPgi4gIkNP2PJOiTxaFvIL4c+
WaPFdLRKWMnBiH4Dmn1JjEGeYF+Utvx3kZvESr9KR030KhNJPpHNSnsc8SI8afJdbUGxs8VQPotN
iIMoREvsJqahb4H0PVatce5D1MzNeF9W1q2YjJfg5QpbiHHpS/xkZwy2EJRM6Um+G01HHHEXEr3J
6LWoyD416npx6cAzVSZ+RJ1dPxScEqex0SkPgVGsJxqJdYXkfZ2RC4FW3G3NmdGmio051D7L1Wh9
SiOmM1Ebq5VNSsO4lG9q5eiCGdwjdggepKrA9BsqqfAyyJPqE8I3qcxEsyZx1DFGX0w4YW0rSj0T
LBVGY2CXZVaylvZicosHvj6P6dJEBPYq6mHCxbVp89LYpwl6eDmJu92Q9IuqWg+jq1Zvw1uSNYLJ
BQw3MHRuKgSwekwmfC0NNZqSLAT2FTVKdBXgki9tpZGifcrNjFVNb1aJ0WaXot5Na6Tr4nqYBHqY
9Xg99FVquiSID18JtEscSyduK6EvhmEJN9IKnnb+dQoZonHnj9s2ECMn0XzLNbW891pQ+9uqSXun
yZvwy9TmKgx5jbDFXs6SC8zMMymr5ZdA7UhYRcf+FUyGTMdDNdaNn/nwoyTggTtjLEbycAEbYvwl
4SZHuzKgqfcLv3huR719CIe2xLFudPkWb36AyHBQrEsljfG+tkXDFwyRqH6uLaW+G2crvRfZ8XCW
9pp2HPuK2OKZmLPPRZg19wB1tKcp56VtMlEnOIJxkx80JcbYXSWtHCDYr7QL348nzSmlHF12Nkzc
Y6Fs3U5W1kswjYyU0S2JIk9NsPQ2wykYIpBYtVyswiqwonWKkat3otIaDmrSxsNqHMXkhTifoXHk
cqwPzaD6okPZwkfvxYl5WFrKfXhAYp+9kFM0fDGUWgzPpSwq6qckTqTSAWyb03ob4plvVCg75n8q
ghCDIsLcGpCEVNiNSYu3olX9ej82k/LAzcNnZHWS7bnyCZSaRhh5dqQnYF6NARPyIc26OPISMdcb
r2iNBKlUnmlOTpa3dJl2dccKlEQNxQMPAINCoxlGzBEJIfaKAAiFssiM9M1AidLYkl/DXQlbS/TP
56YtOAxh2FZXYxCDE/GDyG9dEk8ZLqrBLIcIVXrJcvIUGaITNkpNl6dbVposhCVn5+MQhOeBxGPt
cqkoRoamUZixctvtVKkUP/VqIaYrUUams0Ix2SF+082u3kSJYdYbrAvjsO4GPcAy43cK/PAmkBZj
kViWq4G86BERZzNcRIDqpVU6ZeCeWGH1YmWpNZw6JKz4IBArjtV+zE3rCylRULWbriScWp18puBj
m5NNNaTSPNJyxuTiqNxeUAqsxmy9svNpnllpHofrYrSMB6uwrHmLVgSEZT2YfrOuKo7tnizSVMfj
GVZ4sa1cK3G3a0K2IzxcsXYCodDDIQu6PF35Wpdvgq4xuyNMJOV8KkAXOlNZt7TGqigotvowgHSC
likJ67qCEbEyJb+UV3Kv+IwQeW4lVP5iKq9mmsGcoOC/lwcg5dHLXOl1YwuIMKYLQy8y/WD0Mkq9
2SxjT+y5jR2pzwzNNYLSVFdKb+naWlus1nZcJ4g6qRXzR6tO+4NfDbS9ZQuOdRakOq4RgAcMX4Oy
B8za4+Shvm37fVkWauz4bJ2Z3YgtvHfyUSrUeZbYpaj7ZwNsgT4ymG2FRP1c5+D1V3HQY+UWxalm
nJyPmQt6ghCGsRQKdFeJfhgaLY1dKEDE1bOpq9wAUpck7tyP6kg3eIlmVjqhah2NtbVxLPYdfifD
keBWo9GOa8UcZIPM9dosXXVWesbYltJ8njqjx1JKtTuspSg2cE3GPhj5XGVQtIJhOUt2r5OQjpEH
nout+zoZ20ZRGfUqSOfiOSMM6alTRi1aWu46d2zja4fI6sqXpgoUymPOUxO2/97vXJVpZCPJ/4+6
88qtHNu2bIt4i94AhfdBf6y8QtIPoTCi955frxvVvWpJDUaamxE3sxIXhQfUQwIJSSGdw0Nus/Za
c4350Fq8uFQmtGaImCU85Joy0s9RFGU4FriJQH0s1jP8lfmTqpaxie4McBlNEbXbZ7P8WWsoSttx
NAMKaIB7HKc87k8FlI7Cw9q7KoKyLlPaalRNuFtlus58CNrxq2Y8xxoa7oQk7Ndy6dbiCiVleWJ7
UhS6TooktU09tr6okZHSRbsN6826ClBKk3GWnzPW5cgu6J5FI1CMMfa4SqU/kGhWvij0wqU7yYEi
ayXOzRezMnHqjNquVmC7aAUKOhHQDOV6Uzwk7dJTfVtKSPqi0KA5hX1g2RbdwJzYTeVDi2blq2rE
BoY+7aK8ybOiZd4A33B061WfVArgyczSB4atdAvdlHDwbuBuKM0krz4uC3lBP1aNiXljDRhCmlpL
R9mW18Z93auLRJNe3n9Z+mrUbWMeeXxDq08D+hmRh6ToMruRaBGoKPKaJo4p1fZgFMU9VZ0Wy76i
2CEcrVW3TmJs1LF6w+oyTm9ZDu26nHEM64HuYCnPeeU4NcpKC1dVx7rTmvnsr7iMpg4bNHi9Walx
R49SYQB5nyVvzFnr69ZvpPe0TacJWFtNxAdZnEwEIfo8ZX4jJ8t9IaoVfvaK9A7yrmZCbhX71rZ1
g0TEYkart7FdHuuiI/ZYqkRC0l82C51ZddYxhssJrAxYmk2lslO3Owhmkz+bqZl/Hvj/4MQRDnIO
LeQoXmlhS1Xn+2Hi3zpk/WXW5ccD1n8zjAJTmjZcclx/fbb6tRH4IUnzenivaAT+/ctDX7xXX/94
6Pr99X7tzFH1f1ggxIAjGIC4v8NJfzl54bb1D3YS8rOwzMB97mDW305eyj9MyGMAyCT8HX7uBKYm
BaIcH0NOTcAX/p2T18+aNIp1tBODOCN1A2eAM+JPKXtdhgISV+n2JLTSJ3WVj11S3QERoM5elG6m
KSfJjH1e5wQj3vD6ov5GP9tDZNbPo6JdpL3fL+vRYgmXdEvuo23y46Fx5moOtCJ9zuuNadQsma9H
WUi38UJT7N7lWseIstaHtcvvrLl6pufgYLTrm1lrp8qMHleaE9l7hJWporjQG4lZ6/obayfi26wp
bG2wHpVMeiiF1kt1IZxiWnDrttvjUv2DfPvNOCjnRcbBUTLAaQmPdGvjW825DXesdizC0YSktZSv
JSKFqqZcuyjkhBI5Sp0yr791MhtaM9IIN8woedWKJUNLjdYW0c7PUzE4U72+1RUin2TJXwWKjXaX
lQ2eDulntCoP4Gpbu+Po5GjUOuYJfUCs1M/mTLzbjObNXgHpNdCquTzcCz0CNqn359J47qUFACvR
uoeEylfVKLQaXqrvenCb6vwQY7xFS6p8hKj1AU/nvpC4K8JUREx97u2CyAvNFubb9PyhYCD2FDsK
m3neI2QYBFCPWXknG+Su9vVxWdtn/hYlommEq27wsjVdlyZtfdrAjwHVXuk0Lr0opZ5tZm3rlGb7
LcOs0rYEmgAmmMW2oSYsZTGBZQH5C5lT+5zF26dZiTx2jRtEW6ciY+2ttvZemMUvWk3ro7lwzoOQ
qdlV391Lo/4oWuNVQA06ryT0zNs0Tl8rLAZhB1XfYuI1hDvgIbXVjszy21Z2bMqmWu8lb8hLRTaR
Z2toCu0zK1yy9ZOVKec1W960MaaVzLgWEL9sTRE+xqQPinp7iFXkSP3aY3TaC6mnrVaoClVkN/v5
TIvoUM/a+1YSQmkSP01F+5xLVIKN+rkQhztcfy6rXN1LNRvEXJfP0bY+EHZhfS5sD2nB8TmuFXdL
h8IpVhzqN6WzHD1BDDfJ2stksrSD2AhFZGdaop4tGYFY1O9xUNZ9yyWecCefhCS/m6zIQ+zoGEoS
0i9zHNvu22TmYW5KnpmVF6zoeQSRebeoUwVNrfOMPvJA8UDCQtcIkivQW+mMUduEOie6UaiZO8yx
V473AZcHnmL9kKU+mGQhFOmnFxtoE332GjXi2wwQgIjsPM7FHW36YOHngvrvaD1imPrFaiTkjdqh
GcrvlzZT0KxE4SNPVHxTjUMjcHNUcMWqlXxeRe0RF6zTOpWxu83qsRDz0FKa+z5fHsQWk8qsDFeT
USGoyedEaO5FeXmrZ/NjQjcxt8qRA8cpW7e3rNYPuba+zVX5bWnk06xRlf/DIv8n6UtJ/jEr9cva
qJGtwmGT/KX009pIb2SqxfOyPVV7H2/UNi+ZBFfArEA4NfGXeUEaY+j+FlXneOhfshLXn1n3/+Yq
fqzK/7JCa+zZQFINhIbGfpV/kAaUdIu1bdeJXEXZeEocCXaTa2E7CchZi7NV1A9ZU76VUnxq1uhY
d/TIx+kHgGrvvyoG+MtIYY83fi/j/P+BUQLzSZcrhZO/3v8v78X7+g79o0uL//2f/6vP9++Cbn3/
+k4sEL5/rsv335Ag/R9jgd9f+5+xAJu6RuqUp7kj6X/Lwu5UEIxOdvj2zgSBEPnHWEAHoI/HK3zO
72nY3ys5UEHAuvOKhilDSgbN9O/EAj8WbXcmCPDo70BkGYeYfwFlr1aOeWMldk96RM9XK55KVXeb
XgcahDkz4Iy8bIKsXv+uf+Unzcsvb4xRp848w68d9NSPAxwmudwOgzI8NcnqdUaCjk99IivmCRjh
2KJUesIMC2PdpgutoBM8DHJ1dT8Dr6Tjn9ggmCtYmWp/VBfdl5PyLdtWL0E5VcnTfdaJXpGNbiw2
h7ltbuf6s1RqwVpWjh5rd2WRP9bN5wQBvd6WZ7XevL7UH7N1ulg6S4qFPjpfalr/EeNsS6Bk+itJ
vcQGvvYoDqJhK63Y0U6QfU7UJhD74mpt6ODV9F2JtfEwdeZjXCIW7JpX5DtPWBUclBZL7TT9mrDR
QLS907vlftJH9MbUsp2sM69zYTym3Xq/v2Q/dIcJvIYN5OmQdyZMaKhXQMQT+FE6wjzVXQZuVt77
e1F4GYUjfgvuAOLdQ9h4rsToy9pM3aGaqxCS1tckGTMfRIIaGHPzYkWR1yjb27ISD5DRS1D1C768
TZ6s07lI38uignYhKSY4gworpEViVnU5LW3ATGipsHctmFH0xwbNQ6WWZyCcHgkMR01Xr9D/zjzL
Yir8oar0fbjIFEN1DZwzzPSfRQZt35bjIgndk2j2rrhop0Trfatd6QPT7tZozPaD142cpY+THp8S
q/DUbiesGteUjReMwUMzGH67LuzHaf8SF8tzQepuqCGtClqIzNXNNqyeJIzkcBIE+nEH6iRII+uw
ojiwy5p+Sr29raPlueyJ/hIee6afadt5kUgcKHNEJ8tyaqvKEWbyxfvT2RjFaMdckCV0TUrjPQ4s
PDNT8dLYBPBHzrIo0Ekk9MQmxZuBqjIvtHPbs2FPQvlGvtChREmQBpliXJvXQgO3POVXQ9bCUYnv
LL28LWXgnsVyEyvLTdO2DxZO0EUhnNpcfUpSpImW/AQS0ZeIRzB4ujWYJkuiXnO58w11uUzxFyhs
rl6Wt3HDtYKSKqzcbSVGiDT4SlEezGo8MkDPyRb9jactHNw/ebASVSDKEhSE4B39uA5MmK2W1az3
T51oPTa69ZiRYERN6K9j99KJ0GhmCf7HonnNkF2GGZ10V99HU1CrlRNpy022tiCws3NqwvGsY7/J
altu5EujFeBrm1s9Eh7VFZeNwjg3G10hiu6KBdpfQVpO5AoOGiQ3FfZOuVSHlcB9MGavb4ZPESsh
iXMnUdSgYr5lxnpKc0pSeh1ERXek291VuuxzlBTnedIRgCYZIrr5uTMztxkVrohOmbT0dHzu82Hw
CbEDJWaxItJfRdmfxonIvNwb9rn1ze00VeGqjRdMwJyl0ZnD8D5Zheqhoo+wv8TKdFNiQ5mhdC6N
BVXGxmGh9zNpvpSWHFRNsjmDVDoteV2mBGUU65q0z6o+3UQQROv8K8agoIk4NywGdecvncxHkOHo
dN1x7JsQmf5ttgOGOE4dGoWVPxJu/7CJ/kl89R3/8M/68C8zGZ9qCeIgFjTf6YF/jGyInUqdHGD/
xL2+jANLSqwFMdn/Xq3CFg2ZNWuhGcV3IGBoQ7I8IWuCYXcuXbiNDA7aQ15B65AyThtScnXYQIwi
yPY7VQ2BtDn9nF/NcnSXevzUm/RGK8pTG6Vf9lkiM285NPqdPjnRah302rx2lvU3QSSBxL+sVgon
fNgccDRwofhxUKuF3Bp6vg1PSWa0jsJ7zvLort2coyH/OyND6c/WRpDwFFOx9tGQffz4bpPQKUIz
s5Wq9XCEAeQbtuEqnMeN+DS0GnYUM7G3du6AbyxVbIsj9B5px3KCBP0lXCSCA3z5J493h6n98NFJ
LewfeLdK1XapyU86IkVDl6/M0/w0cxDaEB4IFuLKfVNtK53mLR04F1FGoQadoYZT04TzQOVH0yAM
k0DOR1ev9Ws2KNcBEiPr9TEZjXMNyGepqtusik8tK6o8VUgixos81beabN2mWvdJ3eIT4B66a2So
etO9PvAxcdf6RMHlSmXiuSuUc9fqfpzFX8uyDSb0yuY6XsRCA4eYfuvZtWV9uekz3oQQqDRx9N5p
S4BrO3s1WsrH0Yrqg5xlGzWvcancqfwCqVbWeVl47EX9TBb61BTl/Ive4S/v6z5i/jhrSNPIoDAh
yOG3TOl+H3F/OA80UgScLeG26oICtFYNlCL65dH9F2T7/ltF+ghvuW1/WKT+hZf6mJZ1J5y/9cO3
H+L43/7y1zheNv4BLJ6zmIkDHfIHjmS/5vRk9R+oJXZlxPdc3w5E/TWnJ5gwdVjmLA0DFRF/2p2w
+qucQrB2Eo+Go52i/wpZ/XcieV7vhzGi4z2xzz1Zk+EFcpH6T3qKbNYb1BNic8I1qVqdWF4tfwXg
7C4CMLqsIUuUNnpvN5mZexFIucNWd8knMdoUdoWxt/wK4PbLMkfJ1xkF1iOao+hjgv1OGUlPMk9q
KqpITVLg90s0nNwOWRcdU52jKskmuWNKVtulGusR6yCrT25rw6A5BAPZL3oWlddRGGWnVNXc4+xd
+PLYOfOAl1+hqt2dphQL+oL0SzeP0Mm0MREeQVDX79rMVUR10vDbjQWzrFXqEnqIHvMTGgIQNNDV
tN3M66Z/TTnYf/t+LX1k7EoMRUtMj97jxikScbtbNb5alim9q41WeGz7RTwQneW8qjkqFJTikX7T
rsTOVCPjdjEou583w1hQUXRT8lUcJT5cPQHcKgEavCgNdD+RXQRVtSCinCBS3fZ81yWbsl5w1Cxf
/d0gAwsAit0VDdD3W97p57gfysehlJtXHEqi192Whar8KKyLAwq60m7hz24XU52jo5VJ9CuosYqL
sVaNHsghqF4xD9FcU8vWm3o5ZulIE+RUVSjpZGQyQi9Hj8NilNRKUaKHK0p7sm4Th4BIbPN7bZpz
VHHlpD5HU5nczjkoWnvrlLEhq7f0n5rS1N5wxjXCvuFJo0joHyUpEj5BzabbfuutQz7FlRdZpnIQ
rRKiYb/Ijkw6rxn07U1D8f41XTMNRHmq9DcLhUtRVq1XERTMdZmTjQhPnW+MCtagNm7YDLRmeauK
dfLVzHeNPlz4V9zn89tlGaPXeUT5g7oQjmLMucPl2Lye4uh7m+bkw5VIrkuamZetmuqXJR7ElxYf
g6eUfq1bcUoSOBD8ipqr+fO0kYUcI1FACLOnxsiTevUsCQRTpexUgmkGarF2hzbbJge0bO5ZSzc9
sf/cpFnTuyuBmpfWi/KeTCaAkgRLdZsO/i3se+ZDZekJbVm5CLQ+KptXfa87iZBCLlojxViYjPEb
XOE5mLuV1OXA3KQnio70rcsvRPX5RYGKeEeFOzquKXUjiuBpoCY0pQ34ZbmtPmqnOIUV15eAVgor
oZkwq/AtKXi9aTaqBz2qG3+VUQmyeXa3eHxgRZUWIie17sXaQXHpZq0XKmflR2FVyxXZQnKJiGi+
RnoKQDJHetVnmRimeZpfCrwQsV9Q1OdiTY3U3gS98OdiiHFmLbqJKCzuxtYtxa6mdbun6UpimmIK
AFUjn+kLpPAZK3YdYToymHJ06ePegD+psuFL9CWnZEePwiKZx8Ec84coUuuTrGn4Pjfjkj8iX6pf
4tVIHpIRD5qhnPtTp9PkvSpVDBU4b57qLsroiI7m4Th223hoUkO45IrYw9JNx+cpLqRzuwyoxPtO
3W7rSW5vx60Yz42xYemeT0jmx1wPY9aZQxmJkr80iA00sdXfNZCQRz2JoydlbSQn1tTcrZryV9ju
X+7w312C/rnFf1++2aoQ1+3WaBZI9Z+2+EjrMUKS8pMqxcVzrcYgBklE6AA0x7YNBik66fGoO9h1
grPEGOSloe8jMNZhfMEjYYbFOExBhAr/E/gs4NYi7D5Blx/KzMheEMzlJ4X42c+qZjssVFtPuAtw
vrHK2vobFbmq71nSf34YdMaYgtMFTZSPxQ2B4M8RsKwSZCpNg0ZgWj+ZlcqqmYIu/FiwGnlL9nvY
9e2y1+v3u7vf53W/49V+75P9KTRdr4epIPNkNqG6lwvonOpCs0y+ZCI6I+bTpAD5tNdWEkEzamlv
t/tjxylgPAjAJY9ojCkyN/sAQeAXH/t90Iz78En3gZTsQwoIWP3S7sOM/B0jjsxKfRr3YRivDEgW
sPHYS8N8AaEAcnofuE2aCJdVpL4sDHRfpINxS8I4a+BV5upXq5VZmOWGBZHOObdaJNHVdIwP2nK9
ULAXvQjrK5cG2LmPDqihICzFBw1GJTM6Rho0isYNOmOjOlWs+5R73EovTon4lqenbHsXNKBh7CuN
3Wb3mYLLRmEPzQf1cWF5i9lN9UFxoNI65aVM7qvuvVqeWqXylvIg1zfZ8tkyUazR/UgFpVEJkF8k
9NCjhU3QcEo/WROnP44pbKoNIqlzlaUeHbLvJNm6OKcy1/mD8ajPnTekN3TvQmhh7xynzzA1UmSX
GtomTMELt5JPhtHfx58bI0w5bgOIwOS09KftVSg+IaVUxdu80uwGeEzpR9YXUw7XzwZDZk5vRss3
18uKG20K7qAYaztqU1/hHheK5VEfMZNPgwhoPYudvpgdjYYfs0IsDf37kKoNAbooP1XVdC2nxc5m
7Ti1yom1CymXAVwgd/RKQvp3ryXkcoCt0qMI0KFDzgz1RRgw6cllpIooe8LGTAbQEFHjwSbk1pnS
WZhKCqACHZ4EJxLhQMXJTpPn3XiBlKV6LbvNH3KLTu91hTFSLS+WNp3HYnN7Yq0hjrGUYaCbqXqx
oHVkWulr6Z5qe9UVDhSprHxs8/wiVvKXYhVdop6v8malIEAfy6Xxxq56akl1ol84zfRmlEN9BJ6u
mWAyXqQxXKr6Wqgdq10q3igiVAKWmwcsrXZteLiUD1vsb9VJVT9vI9isdT4KCk3ceuZIcNNGuFWQ
hCwSnChQzto2VzC05ATQlLx23lamGms5CSytBQhiYo8J8UBB+5H0V2QNt0jYqNStV7FeggwmfbZZ
n3Pg0TNOFiCi8GzBEcbJDEP24sp4KEYUvwC9yuNivGNQBxvVWc3PivEIxUsm/Wwq53r2p+xLrXwX
azlGw6xH5VdlFxmhXTVwkE28FQ+Tvoxvqt4uqZrliNjKkt43id6coBA+bQ2BWbu6w1iBWr1rap9R
JjbpQe5eqXRHxZtWqZ+0QfOFSEQCe+3F1xjJfGsSzJYnI3rQUAstpBoRKpf9MaXlajD2DEY7TeAs
sRGhpbQBRBDT8xefUuU1WW87cJSfEtl0YlotMTP3xfQQi8Qfe+s6ShyZmZKR+Bg+bZa3YJgiIzMZ
pBtzybyx1R2j+2rEsPsuytMq3cKDtTsU4XQiZ18BMm7fyIY5UusMS+NU07mXXVm+LeTt0rRXZqDW
D2FtvVn5SU5vpqq2lfmhQ7VHuBnK2T2OMmcFYde4IF9RAJfR9pnIk9PNlzxpvE1zCURUMAqaOIJQ
6XwFGysDo4XloAy1PRlQtmV/tSS/I/rc2t4zlE9NcVW1MhDHj2FD/wvzoq3fYrL3G4XbGvOYGbEM
8FGut/fM4Y4OF3dimMQQ9dJshLZ1NOMrgTqdXMXnJH7UulsL2mQmvXQdMkAcBoTyoyk2J8HzJM0O
clF5wzS625Y/IwF2tMlLcVqUiuQOVx0vBVPwNdYR78AD31neGBhYVxVOWvGItZ1dNmEX7+GKhJS5
+SSSQkUwMKSkbAnJodHMWLMoxtlYXqFt2vCMD6tohuQ/PCnGf2i21flDzSV0tH4jHoaq9eTkvc2A
antDrf1ySv/LMOFnBuD3rZVzHo0/+KDrNPT8lO5BPNDEilQXp6WOGEhZNxdYApoMpNRqqarT+IAm
uZKH6qZT1xL+okFvCbw0i3hm4eShlJdBFNYjwAmCizoqjB2hzM2L9khA+B4UwAyuTvjsbAdDHgpf
7PXsJJYr8w6vFwr7Un0z4EUWosZUjwn6R1cZDaoVXQbXb0KSXVsFWkNYwW4eZ3es0c9NmTJG9qg4
gUYwD35qAJ0aKf0k63EV75vilPbpwUwjjiAlWvH8m1F/rrHCVrx8ap/qfHNrA2uJkU3iiNhiZyaJ
zKsojIAV20s/hUq5+rT/hEWTUAzfhqDUK8So8rjNVzHvSn9rHg0ctGLy5eJFKMcL2lMdBYryknV3
wmweyqSzVYT6FKyx0roM5X28licOt98Q31vKcyHHlO7JMWvN6OWcEjEyk5PHkWJRe8pn40pPs6dU
E71ykzsOHRo9RQiFYjvoFsWbqXoaeDoGyGtvWI9mRJmh/7qlbMfC7aq+l8lwqLXorjKeOPHQvSR5
8gYka9KhAXRhKVru2A6nzTQeJJQhxabYU9KjTn+sUbJOW/SW1M1JATrUfujbM5ZTDpa0jmgQ8tMb
9jd5zp+K5Xs7GeVpEQfm3bhV/Jfy4SZqXdFp7XTKjJnQYRMdGqVINI5vxELbJZdyLE0r/OTnPm7Y
8Sk0yHUn+nFDAPg9Z/Nvpa/+X7oImYG/F6n/I/hW7146/X+DDiELKxSUCv+3BNfDtyp/z8ffgNL/
w03f6VUZKF/f7a1Q9R+zXr+/3G9ZL/wpaAci8fi7Xu23rJfyj+/ZZl3F++kXG6Bfs16yhvoNNwtL
1PgXnXTU70kv/om+IUaajKkQok8sf/7jf/6w+CEQ+OH7H3rN/hQ+ZKLJ+CkfSkyiGumUKZfskJ7a
Y38FsBEqdgNAyzYv8nH/loa/q+4ZIDL83kHldJQewMtLN9Fdep38yKsu4B/CyKM1xctuOD8dZQfh
+zE75+/FYd8sLZu9rznQeHvKvNhdfN2RfHqQXNnVPf04HXJvClVn5OvFlYPGze+joww9dTklzuq0
YXvqPdUBl3qCHngQQvZLF1ZF2B3w0vDFQD22QR5k7uoJPkLyY/MQHxVXcvNrH6SLPV4ktzk0fuOT
Hr/GV0TRkq+4Q4hp9mVnv6AGPucXI2yv8tG40YP2ul4SVz+o7nYsrulhChu/DFE9+ejKwvFoHuu7
6Fa4Fg/50brWlzJsd9SqlzoSnxMgjCdctMBwoHqC6zLs8pLcFMBE4IsQ9jxFt6Rs7OUzfNYDzCUv
42UVv7e/HbzejfzH1LYcKdDd1JO96EN3uK9+E+rfLwM9dcgruG2AOCpU7frQ+554G52XYxrUAXVR
p+eTjQFNpf7st4fNU4LuNLpS0IX6a3eiS8FXHN1VjvnZ8GbfCPKDFMy3VTjxV/N9eZf4W2DdjXSP
HKDi3s0unV5BeSQBkQcI8pwqWF3aRJzIzo7JMTuavvIhHfNbbBS+WG9ESlxH73b2+OjEzuwSVjqT
px378+zrN/VB9SN78vKgCUW/dJMQo4i76GY9r27rir7oEtHYravfZPfiufy6PRNMEW/E5HhkuyWo
uopu52lX5Wpd+kP+0DxVXntYPkQfUfzBcEteJL1NTlMgh1mgAc0dPMnL/eyiXjS3CCLITaPLkS19
MG6NQ8e7kdANFAcPlPy2OqYueIcgdcVPatgcEUd9onnchX3ExZre8CXl69UVQ/W+PCmHMWTjWjHi
u6r30i0jMYg8Gmm8lnki8rOv46l4km5TTmQ2v5ndAZkLOGLrRzUQ/PQmf8gu2Vk+Fmf9Up/M++xi
MAO6c3ZIjtVRPfV/4+WMIc4PKQUO+pSh96n+U15kxsur1utWuqzO7MGMWvzBxfzI6cPRNuyGa+jc
jw8Ubb7BrCwOzWFzVQ9cnIM0/REIjN175TspTqdwiOvdwZ89dkQnt59p1fHpV3DIW3oWVgyh5HYH
Zpifh1KIJj37knqGxyhyErd1JFfxDZ/DPc9bYZQPJzU+lkHuwPZyBhv3BbcMlrC+005Q4zzY8EEc
pEH6DZfZwjhqvdN/2z6XT1M4nAD1POEctYRpsN40IVVOhxz0dLoXHMMRnlW342dDGL0mvn4oTuoh
dyK3fjJf44t8kK5xejYZSxf9hgF5iA/y43av3aPU9aejcSmNMD5Mx/hcnLZr5Pe+eqMFSn1r8tuR
HTuZLV2WQHMkhveyzwd/ckxb4ucfJOOd99fC/gKR2cPExSb2d3tPPA6uYn/9yPj72WVO8ruRA1nX
We3S5ZW8/qAd53MWTkHGwmpe23CA9Kz5E/g+G/dojxOfk/qVaq8hHW2ecIo/MeLcxnnXbfGQOpsD
rpuL+8oaflYDHspFOFXnzSeM8oD8eePJui0cje/yK6dr3/TMe9Wwi8BiOMiBHNAl49IP6RZe4VUO
8tKDcLMe9/ctLuvn+IYmTiSz+IA4mVf7iccUOLRh7akBIZ23uLndOLLbXfGhdbFL8Tp3dlRHOuWe
6Ch26uf+bM92B7l6ZKvpPfy57NH+iNkRJpdV317c6qC5QMDRyB4yfqsNxfs2zIDOGa+x2zH80hfM
c5moykFgB8JrnqurPTB4bnRvHKAE2nIghA0vkhybp9gdnT9s/H9SnyUq+7GU+M959FNKbjbSnEq4
KV5aT79sbGUg2ALBHtw2LFEE8Ew6d/M713T4BNzK0THOCU8CVQQ3Z+angvsAMs0fPY0vU+7Gc2tr
/uqV9tfKqZzRru3EiYKJO2m4nLmPazieRqYhPi/+PmU5VrmL+2YGePH6bM3AxzMfYAi7Yu91fjHb
+7DZN0n+wcXixcH+yJv4az3gjHkwjxELVeebLOWRVzCFxbfxWBz2F+xDnTEmOuV18Vu+Slg0W6/n
v9HroHQFkM1t09l/xAh638czHnpuzffQ3Q75PbrUQwva1GJIyLxNdpidhQ+7v3jrSYeMwTK4v3yQ
jEABpRCLQeKabuFujEoOooF6ATLjGHb7PPLpZIaPzodhaF25aWziis/qxSdnbvj1e/bI63NfZbtz
Ik/3xGDwKYt4klt6Kf/pDlHFkdfjdjOmhNviCUWw13JJ6wePxWlcJuBniNnxQxTbyVN/ahk7pAVc
cHsOjjGOfih5zmAzWTsXv+JxWgxTy4fDjZE8C58ZUCEiVmGgu6I3uSsTZ3V2LPz+b/s9g5vIw4x9
VNchkjY2Rsx2mAj0CzEbmXQHhFb+PpRp4+PvMEfkTSo+QwmC+yzZhUsr4mH/OHuoNPjjaQ1ZCXh6
K6OFG8RvCPY+9PBl4uZVh+3FvMzHldvRc9Umz554IoiC5pwc+mO7D1RXD4Sb/Ukb7hpizcOANb3Y
74LC65wHQOB8hpUBVzkfJI1si8tNWBVy5ux+L5BIc9Gomr/fZFouCeoiRo/MxqHQvsPlgGcK51A+
DYEe6uHArpy6kWeFWEa640m4ncM+xGzH399LJcrb50jsZl7yfWBKbBUzF5o5TdDpjnDAoIN3kz2D
mbcPierM2hQW+0hmdREZYgmLR+R1wcAtJu5wKFk6vbe9bC/wHzilugmw+zrsSQGx1WWBwfhWgwEh
GSNPZFduP4OoOXQ+UiB+kgRzKDCL95GK21kA/N+n+cEPI2c+WYc+TIJ9Ogz8CvhfW2EFnjzgyG5C
qMsS7Qhhchi+qCzD1nlfq0BwcEuxhf7+UUebZl7uKO0JvIXBqJK5l2T5POaiJ96ZT/OdemVN41mX
rnQp3f1+N1wMubmQ8Nfl1ezcnXkiWA45xEg+Nph2FRT7/XBSfgcPKyYkS30w81zmq8Rf7ws/HouE
qyMzIWItUriqiY2CeUEYLQbmRfuiM33FuzUw2WKoErvNuxDULGs1fzN69TMjgKifdlIWHnJfPBuR
Sbi/M63rvsyTKg7Erw5hW0gC3m18i88JT5GFwPQst3YJ5pyCmzz43FhXPCrf1zbx+whffIkVa995
9tm6OtK+DIk86v/D3nktx41sa/pVJuYeCnhzCxRQhl40EnWDoCgK3ns8/XxJqrtp1OQoTpyJPTGz
O7ZazSKJAipz5TK/Yad6OEm6NbfOmPm4Q72Uc4Q632u80Q03dD99JUDicuLHHk893sp4DL9tA0fM
Vdzsc/yjOhWPujkYvNGcx0D05PXad0jJ7W16FZJi12fFtiFRiTca8Ykq/Gg1T8qz4mJ5mHciUejJ
bBLSlXZH5GCrh1uFb3NOEWQZj6hKfKx7t9lJdGDknwZMYTbVoQzQdzwwc9vCfsRkIz4D8XjSnXQP
uJG5sPq2iGh7JEG0pK8ZEW6THe8loBvkAY8LWGBuvJm2jTe7CfYSo5u7YHTJunGq361kUCS35Dkp
JQWu815LViTSLon6BBqf+CfoXfmH5EXUDI5X+yJvqX0+oGA5GU7nY9NLA0SbcYJwtj2J2kz33u34
9aqPVr0f7rXQc07rnbZd/YaUPfPkfX1knIZXNI97/iJfWteNeU2bGyouhVsMLMktttD2PWNLd5Yq
wE14LAjB++bVSDDZ90fhvrrm+bJQaG+cDVQh5ZF6Pkkuk5bkWt+rZHDaN/2HfaWfJ1seD9+bXka8
HfM2eUB79cg8L7bQiYMicxP6x4z4veiCgbRPy2fLEUmaKfJQZXUNP9pKfsN9FmSKEV8OqZcKL3eZ
ZG+w+uh3DDdcY8sX3Mbr3HNy0zvMLqFHLn52nBxHFXXNEGjbKWCkwecP201vdiVjh73zzTDcmB/7
ql6GzK1YJ/yluuKbyfnEx4tWcoDZkIFMOSvZ5hlWe1GHOY+fm8MvBJB4p89H0jfSUxag1B2Hu25j
u9GVsLzfJ8BOtrCzvXKT3tJy3dzPfIjh/bSZgtm/o8NIUGhd27XZibxHy7N8mK6uyerqNjVrt+e/
lo1IQwFruvpj1giikkuAfyxQcKbmorxkbLJVA0Sc+SoUWbf/2RFW+8ZjyoeKRXSl3hf7ZN/68elq
BPPPJYANy+VEdossz0z51XCFnN+vsm1trsS7cB3wgzvpQg3MAL8H3kZPnpx2bvQj/5yfLtFWDyoO
N5HWkQQR1kLWdL2jED2xfFY7YT0KUr/YAFrkWnKg8D0077ecOXxwrF3vrvc0DlrevCc2Tc3Va9Ju
kXQngUi2xeJeD6t3/TPdinxWPC5RgvQuJTQXWTiia0/+IhGjMIA/IHbrthzZ4k0NHv8mAKk86JSA
RHZOIaDyNYVzh9/MuWgR/9FuI5MWWZ10lHocahSjJcFug1oxx6gt7oOHThm6pf3Om6UBzxupvZAg
L9JBmOKkuqlvB81VRfB39vkWH5ZHnxZUAflOjl9vPjO4AX3nHFhHV82e58WhBAL3Zg3w/CAo25y9
qT9u7R3GhC4H6Vb0X/ptLMKwL54yJQBBmbTgeKSr/7MjY5QCfJv91J84W0hcXH6AN0wiFcR7+ZCc
pnuRY4OGTQLVpQLRNzM3w/TDrx8otTlhRLkokVW8n38D//yXMlZ8/RmCjxlqUixVrZyQpJJpFvia
0ljiXPd/kKf4yPAvnCElAyBOcosLG+QTI70gOkfEtIwIiMUORx12IyQq6yba5eci35r3ijgXtnhH
cioo9JLITN31LLwOT8KT9tg5a/eqP+6Ri6PD4ZCxdh49JpLq6WDQM+pu8qvFj3b9PiTfmzyTiA17
QjRqdsWhO8mD8Qitd/4P4l8cGif9kbkXEXEI7MtRlG28w/HL/GV2zy0OoWLbXTNqO+tO0svuQRwD
ypU43wqaN5lv7BS34gjoLqyj2b0f2dzQER9DleMy2+boJ85z2uks53hj7CBWrLwMBYQQjMGnl25i
8NDkmeJcsTftkUQ0ZMp3gAJK4kv/aFP3BO00wFOaK3LQ7MSRslJYTqSoXN+jc+ItAZNz6gwEGKhq
xKEEAC2YNoQJvkfkaOHFHIjsxqDRQNbsqjfrRuQGon2n+nXQEcjEg+As3UpbM6g26+PtYMJGUtgQ
pvhEOo4RndO52q+HUrvAMps9hxQY2RY/6U5k0kRy1Cwwf6RBBCXlklsnDEBV8Mcb6WJlo2n+7GsH
Rod7g1N73HEwbxfiJWPXbUqdlQQpuZK9ncl/2kDkkSickiGKHJtqgXtgWOAZ/ZlzXp/IX9ILpl6J
TKqXnkxsbxFEEI+MPK8gCatRQyC7szbtRqzJib+3lFpHAK6Ca5gW3rBH9ocwjYbPxWx68aEVAWQn
SluKa/bsxOdIYu6yAc9EijiQ/4gUT/MbDJ+gwh5QEeENicRw5sENe45WYklN1BApXU1aRieHpK7W
jkVRghQJIVVELuLYcXifn0bn02YmJomWA5xlIlVOPvv+bgWX/i+79TX/LkNVKo9t6yR8UM70A17e
tCFEvnctf14vTfSXTkCdbUQiaxMaRWqpBOU5dEW6zP2tsU8ujfPqiK7axXqPV/DZ9BPaRqDtOON9
+4BYchCfhfSPRfYQniPTecm47EjZaof1Z0V/E/lzb/VVupxLkOxNEsP+mAKaNIbSeD+SElPEBe1u
OcvJNczz9si6Xg/09zbdnkPTzw4VSyQ5Lo47SsyTWw5HQv9GPs0IeKvvlzRd1HP1tj8Ux5xCJLQq
Z1kYDDQ5G1oTKETtnQs72kz3GO00+ybAI+7IOcv3xHeiOO1zOm/amXraHVl7Sm9fFPjp1tk9fgT/
x8Y6/4Hkwyds1LviAxu4GBU0w6s7ZIripLh7OaIR2Cp+/teIRlNQfdSYqgAnth3Z/AeYLF6BYKjK
NE6Zt+i0fH6NaDTrE3QbSwg5wjKEfAj/7hcuWbykAd+ymecBT+YX/smI5tWI0KJja+gCmmzLFhRI
jEdfnnuoEKyVZOTVRVT8TPXrWW4RWO82UCK9mcF91UYe2F7PygkpNDlKYFUfbOKXe/jtO3iFiwae
mWlI5FQX+GYxMcXoGin6CpLOdLLsDUhtdnORDN8Ks/eEP5oj/fjzJfyvkPkXY8f/yvzyP3Chw1xF
1k8oQP47zfboDphAkj1f3//82NMCt+xPlm0xZ1aftDRUJgBPM0he0dGv0IHWo5aKxCGb4q8FrrLA
Tc1yYN6qjo4e5T8LXOwXE+4sVEKZhYk49quZ43szyNeAjKeGKkqtxqvBRGgx9K66JdxG+XTSAe1z
ZakbvXjMv2NFv0U2fzvqYvQzeEli7ROsIgezOFTZZSNRCkXKxRShSY+SEoWHHN5FKjr2Vq7SV7Gz
DCEGBc/rvHPVqVCP5hzIOX/xta78mplq4DgX/Yh8TWwfW0q7zUCzr/pwrWQr/hn5+do3tAvsNPas
7GySSrixE2W+jnih/Vk14h8zPhyuYQ18rbvO0vK+KbR95CjpZo5TnBsN9dRUumMg/sDO7VYYOqR0
nuImiDQL5xsJPx00UDZpZALjZVcpzmIDycl9pxe81ah7kNr6s5NP27CnmqszTF3q5Gia+i9jRHq6
4D0U/7AAI0ulTN9Nti6FbWCffg3jn0NXABywv06xoXrWnHxJlLNGM2pfH0YQuT2VUXXd6uoPIwWx
BrfwQpFXfwHJ6FRdepUVtnrSGpl8QOPgDBIE/iJRTtpXMj+zl/6bkowMHfpK8Rd1uilq43SFtnQw
Ueb6ai2A8OciHbd90bbfxjTxRnUGyNK3LQlwUnU1TiUm9MPIBJM/26oQo4u3qtXopOJrZ5+vk9Kc
DmbDNyrdVZFN0JRTPUhg9R8N+Ak8LGFSw1JSk2uzWtOdUsnHOfzfTTUuI14PYfB/NgT9BwaXDzAP
3tDe3b+ENjz+xFNIkUy0UVF3sA0gVOYvgv1TTJFM5xO0dL4M1wqb7EfKzq+goqCb6kC8cSxeMwwT
9MJfp6aifOLXadhqcwyDd3bUPwkq+sszS/xqaENwGPiT09t6fWouiaxL8WqqG0VVpR9rM8anGFz1
9dFYt/IOKVMY+qZVBnWtU/Gs8u1qq+nR2M2W42lID65uZDabxa4Ux0+6UbtIJBNmiVK3Aq7WlbGn
1117GSljG+hl6EBgSCtrp8ROl+9KWjs/xxGkImyK0PAru/KsuEj8MUXM4KSPk6OsxYypwVPv1tab
ljGQM3WWL3frBhazttMr6PZerk/A/qZxEKJCcOgocUeYyHMfDh/wiF8SLsXj0khwNB4G6mQGz+xl
kjGscRrKfYlRy5AfKhvjzWk0b2RggF4yTvV/my/9/73Cw78OYYbw/352X96V0W8Obn7m18ENw41t
wgiSzwcJDJEJ/H1wI2uCUDRAII5p9sw/BzcG9fhi8D9YcdqT8vlfmanyCdkLtLbIcjmG/1CAmE39
2+JOe+3MMYWRTrKX0PFW569jMjBWiHoYFi1yjVkEDjwFN+kbZgKoYgVxW8tz6VYl0MUhSrDPc/TB
qyPhM4M87QZJObqc6PnRvCm/wTVEkFCX10Nj18VdG4XjPpHCIlCMtfdn9jpMJJgNM+5M7EdjZm7Q
AcVPM4OjILlvcotBaKTWp3k2YCOXOeC4nAmyjoy6AnzYJKgb/JVcqzWn78vUy4ehTGUPc3j5UKJ3
57XDSKZAUnSokeHz7aZuMY12VHp2hY4pL8rtmHAZsoJHtm1eOBmCrbNVmTdNog6C1VYD9ZVp509r
tSmHCScWZEa92ilo4OBLSSKDDes41l+k1OkxwUWQN1ab5SZxZrxYk3h5QCFiCJzWokEo9mIpY/Cm
dkJGIUtBWlSl4Zl5/VOSlR4JK05JsGS8HXOwFLeykKrS0QBYZEzFDIVJPeyWqyhHoA+xo4EWl5Ug
4ddGn3PdiP1YK0+mdXC4iUZBnjGa8h3GMjMuXSs92R6VnDyNrM92GS5bs5rWE0Ndxo3UtwBIk24K
MquSAtseuwPEqF1pql/tOYt9pUNZ1dCHzqt7GQxMqGMaiKj7AX9A5oNZi7r9MK8MJ6f5Km7SrT2D
3C+qjGGk3p48UqjwWY+9PBwl/CRnfIlnGzlQqPcQ+K5W1AHMKQ33iLzTTB8Mxlh2j2hkndO4Hy0J
zbI52jUoURSmNrhFMrXHcEQylEP6RxdlWqx97nzrtJ7mCYIDh2imwNHXCl51KNc3I0ofl+OIQBEC
/BaCEDaqoLnWo5+8gsTPp5nG9Zy0N8PQDVtrncCqSWaxcwo1//L/fP7xK0BSN/97gDy+q/v4Lv9N
jOTHnmKkLX+CsauaBixlsLSP2cavGOl8cjRC4V98Y+TW/y5ucIeAJEaSQScARRZBv/orRsqfDMsy
4V3xgqJqwKX+pLgxRXH8D5Hr7+LmUb/nWbu6g6oG6LqRtqoCvUDrajhBdnYos2Rf1vQs6zm+LVk2
+qLczpT/LrwqKHb13hhJj8MMC8dBq24VBKq6Yr41q+jrQq9+yA42LuW4MWzT4QKRaeSrleJnWKxX
krp8jdfpqlfS0huddbPKHbrFfW16UZcAntLi0yqM9rMEaL1F4NfpndMBYDH2E9kWm3iGixaaQPWC
op603OkxKu5lRQ8Uui1uCG6pDLW35j+d1ECiLTkOx+Vb3iu7GnNEXEiv1M4keULhxjNteWeyyfp0
hEE1fo6U9mvcmfczBJ1FTh4GnF2hVzYQddQvKQZ4Ayzrobe/5w1lkSZU38IZN5jBOktthEZB/1V1
fDkTit3ONt1ubGDkpNOmioHq5spVJHSBF6N96LTpc16FgN0qv4x7WtPOhTqXw8ZewbpXRXWyOEwd
k7jHaaKkK6rGZrA046kMLYAAz4QwSaIfNYktcGusN3Rl29QJym3Sij3aCkyjoTedA6/nd6BU+Nkg
aHhGPpEBmv2FvVZAJcxTR8qUvYlpryRb8XWGE6OTOLcYik+o0APpsLAoTmTbx9vI2axQxP1lWUBQ
mv0uWjLKJ7m/stZ+CsinR0YvSOJtG1jD22RI5uPYgDjXdNlWHtHpWJxhPFuj1vgx203kptp9PDf2
jviL2NkMeh61Iqa3IxOZWj53OjSJarVP4IVFTIeWpvRTK6ffGarNTs9sZCP6zPwZZxX56uI82Xn9
UT/yv9LM+Q+spBSix7/HMPcubu+S8kUM+zvDMwhEKmYROMGYjug+Ej6eohevIEKAqJiIRKJS4pW/
4OHmJ43XONJtnEJsBLD+jl7AwwmB9BzRf9TRvyMc/Un0epngWRqNTV3RRAMIpRmFVujLsgA3CY2l
sQDKje0hWCypgWyVa2gM2dbx2kg5OtYoZuKjQKM+dtZvakx9Ii8hfgbapO+fPbffYO/0l1XK09tR
HxuyNv9Cz+PV26nLSWIMSLZYrwNNoXRwDg5sudnPqwGk8JyEd5JOred2/Vh4a51jN1NjyoqaF2hb
JBG+QXTUz0npvpsJRuaYIWqX4QKl1svqSb9B4F/2pEiXbrUWLo3btsgLetg6Yf0yoyd6o+IO4HXW
KG0Xq0+QMU8kvBpS04R71UdYDSQ0jS+X1QAWF6aT15kZMtMtwhc6shHViYEvve61ljU+5Hbd664i
6/SHVHNafiqahQF0mRWktKOzmN+WtnfcQpLTj2gnr51DHj9XCAmmrhtcgGrh5YO0+zVPJQQhNo01
INON1PqEzMDsUGzSAeql8GQsfii1sh3zkYbZt7KAJx1/bkbU1uQoqKzLEAiVFSQ1hNZ03jf54A4D
XFS+nHSdhwD/xlbgE+s2paz0VD7+O2vhxZH6tAzYAGiCoMLrqKL1/nwSvOJ7UEVpx7vPxgTWbQf2
LkvK7furTfyWfw7up6vQ2sBfBUqHgnDwy6soFpl4ATtnYy0l4H+Dj7QML4YCc8zi22pNoO6apPLe
v6j6Ml3gqiwFMKSywe3JBlX5y6tGWtultdkzbiybAouAQj6eikXoIyTyfGeoqUZxoGMF6ChRdaEX
KIIhoCvH93VVFMdGsmCQoOkqPAMZ5hoaI9KxnKrpl7RRsut4wbuvQUVpO5uLARLBjnT3gxsgqXr5
2LgBohmShLaKONVrdh2BZDWWKGs3qJzMm1abAOdnI+bmyMG5ampWQYuCmLeOIUA+FPODBI8PT5Jr
y6sUe94bXQwsUopzyJx4c/Rq3e1ggGWbAo3U7YJumGF2CBD2o1cIJaMCcs2JUknT2YQq6Nas5c/9
upRnWRqVm8HgjH7/BgnVL+/PkGWFWI02lS7EuMT9P8vrjFFCXXKYaOeOertTW2QuEhvvYFX/ibAR
iIj1I3veN1GPK2IzhFolcgR0sl4t9zyTKiRGuGLdtldLA597GSZ1k0lIN3TaR/TINwuQqwnlVvpA
yGxziry8vyrL5LbTaVcbsokLsiE4mQmW63oi0cHWAKMsBV7k5yR4dqZvkvnn+8/3MYi/2HdUzoQl
7haXJBL0V7FpCKUWYZOo2USmEyE3XIArHopwn6NCj0m1AVhiUQEhlq3lDk3jeBX2Gm5jWLXX9zmc
/GztjuURO6LKQjNO669Q/Ft8PY0d3Bl6zAdjnfo9K4FsQgmkSowB15emtnE6FKqiHLXdYr7Q7RQi
P6om50WZNfjbGoaPzUv0uUsl+2qMMbXIESLwrbRF94WSzzfmeCncvrera9YkQMYW8ONMRzvJtfRo
5r3dJHEzHJSqBoth8dHN2To/0Tz+G9Krd92//hOzLOGw++9p1vZuvfsfl32b1C8yLfFDT4WiJoh4
JpXHU8r0KJz3lGrxiqqQelkEeRo5jz5ff03BlE903eiXURKaiqKJk/SvQlHYCJJniVYarTb0af8k
1dJ4X8/jikj0IOzriimSOqR1X8UVTFlMK6wjsgsjB+4/YGJ+OjLlcohxIU2PgxRqZe5F+HZ2KiyM
iS9ZptHuWlKfeYP6goaUAwyFk25UsyOjcaQlUCYk3NCMXDt3mOf0rNMW4m9cRnBT5lCqNmyWYlMN
sySddTK26GEuYQ2/lImRbssOcZCwNiFp9+oQweYqac3ly9pVweMn9f8X7f8UvsHvrNn24eH+4fl6
Fd//tFxV5xO9CQXLAlYZYVhoID4tV8WhMgBxALhAZWpKffB3ZaArn+B4ETbJiuRHseR/livWlsxp
eMk0RMkAzuBPKgMRhZ9FafaLyfFAE4XOi4W43qvlOuVjUkqmIeG1sVRIeZrrmSM38U6anR7GdTuc
6tY0XtQRtpT9MCS7ZKyM3bOHdf50tefsVTEffv0e6NQIjW9yY7EBXxzFs5lMWtE2NEkHHWjeKjen
FhK3R/Wi/7JL/N9NOR9vl+fK3XI2mYSDV5cqpM4YZaQYoqECeZqVEwcHBfhH6un6m+dKdEIL7xE9
Ioi/rIfn6UXWh/Zky9xTNTM4YtQ57xCLbJItCY95OlkFlkRG2KQacpDCwkRe8HvYk8Yv98jvpCft
MhlXYSR0OjSzrXEzWNGEzRYhWDGNpaF4zdRrTLcqJe7cPhw7MLnWmMHRkhoHwN2kJSiJZWZ9Oycq
oysMMBN/zhWt86Omn35YpQn6HaMrjH/SDJstQF4ImKgLg2Jsl/AjdJXIrI/astehpEhFCupqiq3Y
b+W1Rt0+kbr4g6xZ5CQvFgJ+mcB3kHXkT/lxTPn8oc2amuPkIuP/EM33ZjPDKBul7IMRmfJ6ubEP
2Y1Mx0jwwOEIMNDzqzQNWVciZZFnRUhgUCWiChrOaK2weq6dUWt9BR9yjHikKt05kaKcTXYReUmL
2F6moFVSIOrq9XZNp57h4B9qpqq0ERj5UEDYDFjRjHq1I1s16/O85u2tnQqZgcoTbLIkjxh2IeYd
U/Bdvb/91NdrlSvqJktVPBAhViVef5YKzwWeUFoIAkOtxuRaKTIbnLO8Fruoypv7KNOFYIw+Fl8s
VGNhg9vj8F3grxJfSROEgq3JiA9q7zDcGTNEbb281aXUS/N6ubMxbIi3tZoh8yJ3Xey4cl039gfJ
/KvUWjwznUkNQrPURGDAXm3rYS3TPltLFo5cXK9tDglWx5pw6PUTtMF+vP+83q4fJtI0ZxQCsAac
69X6kZK2RG6CuYSeaSCL9VXfFmW+nJWc7MfvX0o0h17sCG6MdhKZC9UkSgGv57lopGeSOUgonlM3
Vn6R17j8jWxw38gUadk1NrphbujguOUuhh49rEbrnM/RYlteUdYKKOI8kptgNqXU3ivY3F53zmyd
m6kF883IGk115X7MjI2s51q8kR2ctqJCtmErGgn6y7pV4Iw2IR5+zkCs1d1Rm6npRlXtJWS0Oxl2
TjHSSsVHRz1HIj10znjRvJjWxfg+G3j60rqW6kNVtlLjFlFHoOoF1sOLklg+7Vgk8W6Mm3j6oO5/
XYKLRUG6Ry7GzPVRgfjlss5sFMhWs+VziqsQ+oxaUyXY6owGoj2PxnWJ4dTXqAAaiGFLb27XUUEt
pcGL4Kx1lvQHLncoRCeD1n5vKyf82hWleY6Ar3luMU8EM5QiFkkW1js3bZVkvVBIyu7eXwCiBflm
AbACqMSxRCLvFYvx2d7s8SIfcyPnHCmrFHGspURCQQrB2Tpd4sllbOEGRENy2xvo6ne6Mru5IbV+
azYhxTldPlR7RxPnEHu41swaLx6JY2dT9BkONu+/WbHwn4dv8cCReCXxtohftD1evtfQbtmlIrCm
GeNgJQ0BWndW6r9/FXFyvryKkP59dCTROVcfBzXPnkidzGYUNlXkKXVIPStb87HSJDFUuLrC+SWb
oMRpkcZLttmev39t5W2o5OKU0zJxhi1pvAo0HUqVmEbXkZB9Xb43pgaHOa6XUwaw0XUVDTk8EY4H
jt9caJ2itpxsQNAMH7yPt/GOd2AbImLT/HMM8fqzZ2BhqSkNOmkM2JghiLu0OcYAFWGZpcwANJeK
+cHJ/LsLmoRYPAds6po3KRr4lxEVSbg4S9xj91lBBDUbjOXmDuOj3io+OJPeLiWMkIl6tka5Rr9E
VFnPbrBn2cTD0kOyzZtxUytj6XWkc3+8YLkKaSB9eUy6STheXiWfHeCwDM68uHX0XTehs0aVaH2Q
3v72XgBpIEdJYoBe0surTHZp2YvDvTj4NNASy+h7y1zq/aX5u6tgd2Cw7xhf4yv78ipFSIge9STy
AECi+9Bg4mD0Uf7B5vvtVZi4EsEV8CyPIOdnn4sRFRiyTIQjqx4Yzxu9lqNbPsyf37+Zt3ucITD1
iKqpJmfsY2h/dhlsjxLDxDPVmzLsLitthorMt24xpIVxY7bLjZPSwFey8sO+mVhZL8OLRhFCu5Xm
LX+IYfPzlVfPk9a0SPt6zNM0X0a67apvpCHI4wWQNmqxXpX1q7einhcM+n2X49SQGHS0wg+byCJe
vnorgNXR0xZlo/XGIcCY1S6J9SERD7u+i5rKEtqziGToy69207/WRY9L/eW1KFaoRHnWOJ2RCL68
bTOJWjA5RehWKOLesNvBkZTpMNLNrRnAA3hJJuYEkywfQIonlmtjaHZcYBqHklA0xDd1P1nhWcFv
+QykB7IoXXFDCoohztDVawfsSRe8wJBZ1Trc7XTwneiGKhl+zFjsMrxWWpkB6aBXPMc8deBjyS0A
OntEKe/91fX2uUIDMHQVmS1RpFlikT9bXXNbx9MSqg70SNLqMtIUZkX9QHvaLD7YlW/jJumDBoKS
CQRd5tdjAKqFnM4hSBOpqOWHqVr6Y6mPMvxpnJ9VU/bbP70zulw6/XpqByR0bXHnz+7MMYpCWycu
tyyr7aZSDV6r71P8sTtFtj54jMrb5JSbol7nDFZpZz8els+uVoxWqGcdM/4cBw7AYVaJbnFXH5jX
hUG4lnDIcs26KXJb/YyqeruX0d3d4CGX7d+/7bfhgp6eSumokBGotPRf3rY22smoNyxea1xw7I4m
IRrV2uhCtQ2IoUEL131OP9jHKc74IEV/u5hEXGcaSGz/Tc2aLbpSFAOPvK8zHb1Z6vouaWFpC2uR
92/zdfDVNcZXCmUHzkY4or2pcsIizjopBZuWDvdKqYNhQEv9gyX0eJQ/jwQUGrhnENwpQkEdPpbP
zz5V8HeVWlRoJtdrwQRWspxwi+M0LaJxmWcEsDRMgHcjcqzJXjKxVQLfUkrLBqt2xdhEqQ2QXe9j
s8NSMkMus25LXKkRgUUee5pH64JgYCD4aeSG7PWllOAs6CCrvbbrVJ1HQ5PVAdOCOvng6b3+oLgv
SlxLp0akMftmIqdYZq2gzwtj3Fqz02hNx2CZGauNmlF98AzfflAahA8Txg8q1uyPVyd+qut1VKxS
jfp80e9oyjLDGJX8gxt6U+Cw2BldgbLkKBY1wqvdvoDyMYe8ZTBXjs3tnMeME2k7SSnlnjGdjajp
IufgjMNl35UV8XyUCAUxBvJfi64fJrfS+pWWj5mojBjHSmo9KRZ2jY0+FUjblBgSbXASb6E+appQ
ly2jPvaGNQ0/yi/fJNbcC40HmgYygQSawquM1pmSfm3StPX6PL1SnKK96yYMj3V01g86jjh+NRvq
5xntzKswHptjU621D7zY3n5qbDCOWaQcqV4oHF9GkaHILZxANYyWwpFxZojQsZKs0Qcnwm+uQhrI
HfKxiQu9ytOisU/TqSp7xGqpWWpVNfZjOMr+B6Hid5exMNi1ZJkUGifulzcT43Gd4NreexgkwSSL
7Klb3N7K2ksdH+1ba+rGs9aeu8+1lcynZZrN1/VsatO2rR0gbiRm6BrbEomQS+xH4mW06xoYQS3/
bMa1PQnXMMcUL1+BEbTpWHwL2xECSgxrBygBU/bMY05iXdO/HvvNUof1qRzJpeOObROeJLHSf6ny
MkrcKVxypnXdPJ/gB6HbXjIvJhOQacxv0y6Ze3yp5LnwwrIZvxd4td3n1Zyg/zfoJmYGo1Ne51FW
4p5UWNUHO+zNCYe8LAruukOSwJ+g6l8+xWwdKXyUufVIxaYvjVU4P4fEyndJE9pXQ4IJQat21eyD
CYu/hwUNFBg8QPmcYR3qj97M69qTM4ZDhtDM6qT4e7Q9eRaY68XCN1TK6bc5lTEcr7qxIhtfGvRL
uza2MjzjMaIAlILpiV+rA3Qkcygs9VweIvXq/fX1lEq8PCYgtLGAxfMBwGG9ypOHYlCQ7y5yhI/T
jlFBuBp0qZx8xTIgn4zEJ1W1L7QyTNGRJSrdpn3Zo36eWdJtkSzydT9U6he9NNPLAu8gf3bK/Dof
1DVH5XuYvihyN1/REAmvQkMvso3WLsqJmscaEuj4MaJLoWsYmoWdFJ1XXYb4+1RIJhLsupbaB2Oa
DTSxLQ2xeEX6WWhtDnNeNQZYWXYY3vRLNbPK69LaI2rv3JOmoVGCC8is+bG96qh0FJWGrocTW7ob
czDTXnfwSubsRHyLLvziLtDUSDlotzwkajNdrmmvh74uR6vqTg0Wv0AL5/7r5EzRGpRWXH5rDJY1
DVAlntxBzmmrqmZrjYHSLMZ9Yzk5O8W2E5zN6FuZQWksMi1nFISFQZ89y8wUi346nkc5Rx+4WIxv
RowdLQ2guLzRaZWzISJTHg9OlDPrHtUJfY907MN6q46xne7SxpGR7sZszvEKlcJ0EwJgue7KEgn3
BGvpz2BV2+twiBDRXRkEtbh6oD6POPKQnWZz0t9oRCvEi+wue6jVqf9mx0t6XIUC7RHJg43oZrGW
9/Jslr5aLMWy16M2Yfw5VCaSkmnTHjla6cxeU1XSA37Mzey1SbneSKmUw4sfI0ndd4ZKmz0rc6we
1S63k6AfqxX9bH2yvlfGOl8sU+hcQNqbJvDxhBhakcNw1yusH7dS0hWhgL7N77CJAdmUpituPFnR
rdtxkPtTOhfl13gy0y9NXWWDByNHAdc/MBzCcFoH/K+YUgUFV6N/eYTlVooXnhYWJ1VbOPNmnlUT
prgTjniBDEWBUlDT2f5aahxTMgi29nQYEGDe5JkAZkpLCM/AsPoZPoXdNL3Xhh23Kpurg6hx1cSQ
zjWHEFZ0g/VQrYZE27WC7EjPL2tnNzQH0/RCnS7vmaVhv+XZWllYWzxXTNOdFyl7VKDPeua9ORqc
GVbabj8aieJaMm6ieClm2hiouaLui9lpxcMrV7/qFUAUqSGvWOAtyZRt9LLrjqTK0ZtAKjJrDuYi
7K/qRBoZDRRp/LVq697ypnUdvxU4/9meac1NHAxMvE+mkNT8OFzT+HpU+7i9GUZ5kWAk1lPqw62A
P9AUWRS5Wmzj3ZNbdYqTpkGh58UZlElvnDGIOaKpWl8nieHInjKqGntyVWss8GLqRJIBRJtG2zrK
6k7Nt1Y5jTAcyxZlCUT/B95OUd72oxKjYTRb3XFkw7bk9xTSXkkM6zbHFuLrXNsaUkYc9jIt87Rn
Yyu9UbjW6mRXg7yY+lG2mD3iFL1dHkOacuItFBQa1kmqz2h16bgoen0nq91GmYf5tjLiZXGtelzO
k1mXBYmjHXQMQXNVPqhyXvRHchT9L87OZDtOJFrXTxRr0UNMyUZK9ZZkyfKEZVk2fRs0AU9/P3zP
wErpOFedQdWkXCaBIGLvf/+Ny3AvG+x9rQMbC9kxr+5TK4jqw9QI7UHMJOPpUlbSx8rDCIhLj1B1
4kSleqxoRD4uYamLZtorTxMaAEtg7Lbg1fCgCw0Ur6cMO2+hBmz+UzRgZ/DKTH+fZM2E8UUwo3ON
2yXeES+v9sJr/QuvkuLKskGmcAWKmleKeIzLIwbYd0U8NpjCEFrfbfKgtH7GCcmtG7sRIthWHUcg
tuA6uZ4KL9jN+ahtQqXmTO7sJqk0I7Uqw0Ah8JPmYCR9hGVDMOKzYRhl+rXvLQc3k6pkluBHdo4L
GNGuOR7DfYtVk9S4fM9k9MCOShidb50+r/BckB0xehCbbYaYzaDeUmngVW9Zkw2THBGTQQZEbrQ7
tLHVvb+086+i8tNi75Ot+80h1QcafmxzeEwqlViEaEuWu9xDgF/U3TKSkDDXcENHv8KbcUnHfDuo
nIScKuiS18EvgunKlRx6531goG12+4lhQirpkUL0wANeXQMxHLkxBpi1DOnye6m96UFbgo7Jit0Y
t0GPUYg541cjAjLoh/ZhMTJ3n2DoCuSB2WA0Xvod9lRtadyUWIULP34Vjf9auuKsihlNZJHelnzu
IRJGKIXYbubDY5X6d7qvHoORNcMgjBiI27QlItXJD7QnuynPfxlptkddiSTB2ATMM2vXu4m8lakv
C/idJeQ7jKncmswULSGIeg9ZWz4rDnfEkZezGWUPdZbeTPN46XrFa4Y6ye3q68V8qYfHPMbIw/5p
9ljNmP7B4W9QMw66eLelpb3nZPX3fhrkUGo7k6fqdRtCKnHX6rkNuPuRTVoLJ1fVAJE2kXE7iMIo
w8RMhvuIyDQ8RF2pzwG1L4Hs+LM2mi/DNeOwUAaBoZGvtwa5QDCxHoex3BsxH8aAQCAiD8D1idth
SvTF0cWhF87CHZawj7pn6o1HJXKArD6ZvhuV350bs39Wk67uJe6uVfI6ttxL3v+9bZVfXVGfuykO
IHlv3QdN/CXz/IOLd218bbtltx3gGoYlJ90lq6zfNdictPEFOq3HqJTElMb9V7OJr53EasJMT8uZ
vWDhqG3yMNLpoVQYOI8C72kCkjuCkiOV/TAJ7m17C8vjsTmrJmsfMU0grKHa+6b9TQvrzkwAeRLG
AEZtPFhpv5UyqjZNQJRuhmUTt4lP2WKd9XXyYJOIk2QBtiljjJA9wfdNFDE/484r3W+jOT2LlmQa
cp1E9jPrizcVMUnRqrq2Mn0VZ4R/rbp5Wd5GhcYBRmAEGpv29yDlxesZcxsx6QszqbZxNF9OC70A
OUGTZbzVLKBdWyxvqf0dmcbZhBJ9it3ngu8pHLx0u3jGeTy47f0ElxHfAMq4mG8dq8OgfnNMvGX0
eEPvSS5364Z2jF6k6bsXS6h6y+DtriB/oXZZFVlsbIxleOXDv62DuTjUc4XRl88W19b6fuimNozs
/mc+5CO2jSJjaGeWHUWS9rvNWCOg6xvjqjPgtHIwB88JS8c5GJN7zbz+PJjVuRFp+zxouqsc6Urp
B1eti2ixr1f3SVvceFm+cGBD4apTfR5Rx5wlKn+jv4I5W3a/Mqt8nALzxe8SvVHqxzh6oglVQzTF
YYo1QX1u7xjRpqrr6CovXf3kVbb4bkFDeEONFmM7afpkBhnUIHFYqowxdGHG8gthRhZOCfQk1JAU
WHLbq7m91zJpIZr1hDttDDJ4/E2iLFNtvK6GFp+oIsU22+qXb9lSmtFmTua02o5RI9WmS9aA5aAl
eWFG4Pxc2OvZoqyYVL3Kd7xfcoq8AOFAPY0b2dWYtmaxAzLeCBxVlZneRpII6Q3czJRoC4gdGGUF
K9dFshu8aoanOLbWLR5PtlrQZ5YjukE4Fx3lZoOYMJxJARMoOO2W/FKKLMIxyB3dGUvXkyW0VBN7
ZJATDMddmz9Kwh6/tFai7x1vGsn4jhMQ5r4iF2RjFnkUwT9YJjyruyB4IwQ8+d47Y8Tatev2iz/y
cW3bIg+I5Ajyie2rF6SBNDZqyxEA4qKvCBli9SxVgbIqo2zMkx7KfwqdFR5tlNdYeRUFvTak2xYn
Lw6X+4B8DCIqkmRjCImFaZ5OJsoAWzRbMm1GOCbT4OI572jKEFeb3c9GOZo/UgbevSR6BB4qXEf0
SRwnOmzmmhwvf2zMeZ9MCB3CkmiB33Pk2AT8WN2InqstRiQKQvoDWdy2m3GMTFS3k5WXM3tukWFq
6S/wjmZztO/tAlrBTcsGiwMkNZq/Y/4RX8qsSzFcMyaFCaYY3N9Z1fL66naIn50xQKLp+kXyakph
Njsv77sn0ZvjVT0r6IUQbGbmXNHQctuLMjDjsxS26EHJ0e5lvehCsnGXZFNn8UL6lzvF7abxW5zg
Ftmou4VpGWk12ly+FhnMmy0D/uiJ1Nnq1RUIzULhVuYPEuAJ1BWD0dw64K/X+Wyb5aEcl5KyzC5g
oaTtOkFKqkFivp9NI3adbYlYJBhiAqkc1TIAByk0rnzp98H5klFtbyArp/f5ZJaXoi3qZz9vkJR5
69rFOpGnzMBLrLDlNOGnWRvIiANLrGyshRmIW1dU50MeWd/ZvC2sIM2Fkz0YRso3xx2k3DhFgN0I
qbnxISvH9FusKxsRbpb6WHiWHpwtbdnDK1FVULO7zObDdjAO96ysfJryosaBvljHiJA6XEb9EV8j
8i8MQjIJIyRc5qDEAAxl4kHZJkYfkKHKy7T30LjYICbm1s2i9IuI1SC3QC8MCFNvyG4jb5Jo/7LZ
s8/dpRtvOrtE8D111fRKn0FgTWAvRHc3Y15fm36btJCuRfLa8D98Qx7nY9rfBhZGq8x0wXzLOqCG
UAKLTZ52f2dGRfVjkQVTJSix1o+aZMZr+C4DZpqjALgRFN4/BYXzl9QsFzoDvzSDs1I5WUG/FADB
UHY2GHtmVsITnWjF9j2hXajIHaPAWrWuuz6UcDjUrllG1z2PG3hyd8zLumaLymP46QaO0ZO8ZssH
L56qO/7a8YUAH1r5HN7LA8GSCY02jSQKcdX2v822iu7RJqiXvoM9u5vVujdlgAY0QYglvdCiDR2v
s6lPzruuSop9bMxxs+tqh4rWi9BLhFKmwB7zrOZmO6UOssjMWnrcIKWZPptxUjxHEp5l6Pia/zaT
FMTAxCtvO1FgA96zXpCGN3HThhDlR3z+y6WbQ5vwx6u0E4TNjTOZZpuxp2Xf2LHme4EzT25FTFND
K9GQ38E02HibfPj/29E1uue6ISEbGKmA3e55Q3Kx5FGFcbOYelz8MhZAGAutid+wSvJ2fPcyU+hY
RwKNErhAlbg06FIB0l1iN40BFTqt7PAz1eSuoi51SZxnCapLZQg3CwvibmOWfMYH3tm1YDPvMv0z
qGb2fmTxRJYBPw5PVLRC7UwHOWoYLy7JmzJxk7t5ruLH2PDUV/xmEg6wuJycHYgFa6LNeg5uqcE7
tr1AyrVPUODZpDhpeWDN5Tr0yIlDWjPlswpr103MM5dw3wuzh8uy1co38dNDFae20yLju8Sfa7Wx
slkw7ujzWSJRdelFlKzHIFxIxLtkvk4+blHSjGybZPSvDScT8Q51sP9CtHcVhVBujR8z+xnR9k1n
vAxet/xCa9+8RnHkqMOiW/+6n7zED+0pjr7MSSotnIS7/kFQSbSbQqUssajzmmKbOX7cntFErwiX
bWS/yIwzWQxJm2K6qkCfQrTPw2vBxkW2eFHP6dbRLRl5Kh6UQT0x9IRkj52xmdQy4I3oDQt2jET4
kWsnPNLP66jKvgAHOMbFzNHV8SnHKFRbn6CpXDnxbQ+4ijm/EVHcJPFoi10Ntuyyrji/oJ3H8Z3b
NSwGT8EdxqohtYkFnJfBCgexLLjhd2bxrewH9800OGQ4nwaLmtluOMEFeKm2lnQ5cxav/p7lsrR3
5Axj8lCIpT0fyjn/Cf7oXds6729q5bGmcmpiD6Cxm34EU95ej7EEZIK39mfw7IjyP3I4OGLgYpqw
bWD+rOyA90AwR1wlzJnptSNk+0tVhXxNGrM/wbL5ANqvg2IS35iFIJj5wHox7K5sslQVCGCi9AqU
Cj/2UY37f2O3H+dGDL/ADla6N0Mj71iIRBUla9ybqk2Qo0BoECztYeF1b25pka9sJfK60pW/WToi
wKKm9q5bvQKJpVU6eQjDTOw9PcbbXJv12Wz0frBZIrFcgmAkF0XhqzOlA/fB8eZpR9ydt/33z/8w
x1t/PZp+BqCrpvYPm/UvGDytLRVURkt2YcpGyPsSYC9wapSrTtFK/4j734HcHg8KwxbeOJQIfFje
v3atkiiaiYrcsNHj3xG5sOWZVUyStOk4HX4r31WaQBrCtLepkVqXLH8TtuVqUMj400if4N47OJuw
4E/MnT/OJvhta6b6OoO3fCDv97+tNNvJbAVhKbEGltqbc0qCUxYMv90mrwn/bCUgY50btdwv81xy
aIJNDDuH7OrLZloR9H+/l08WL+M7jOQgbq18gKOhp5UtZh1lJDJKVSGTwuTjGvzoRPrNZxexSfzD
TthE9+qu//2vl2+Okol+BYADOpPuuoK9JC8Jyf33rXygiDscEihSieyF5MdA8mjuYwk76UBDMZTO
4ob4Vc+nWFLOc6UBa62kMC+bTNq3dsVrZsJS7URRPlqDBkqjgbxooextZ6VAQxz6jn//uI/rf/1t
HpaCEkyBwLn3j4BI06Aq6Rg384rwWlWX7AlOv6+CTJ8YIprHvIr1MeA2iHQFsTZb0tHyh62SWV0U
Y0arp74IZ9X5v2WNdZ5b1hlEnpHYv7UHqjOPMA/Mbjb9kMcvC9KoMIa97oaj3xtXZF7PO5KFq4uA
vEUSO8Hl6s6Kvv77wfyhZr3/WhmRQSsymK7C5zum82l4CYVZjGRVOkl5nmYtE2tfqr3ulHUY0qQj
jlfgxM2ZfOHx43fU28NFakTPsozlNqfCvwfFjen9beM6ULFlh0vpJIgnyGYvNP4f//7Fx+yg9fnS
KQf8aqhIxh/zs79WczMV5tRPaC+apfb3dbq63cuaN2t5P+vBSE+9z2PCDtdzsJLC6nHlcOJH8H7p
DIYA+TAJ8/TcaLzJqGR2tePgMl663QHCjLtvh8W4n3wLqX3q11vbH7szJsfl3X++cUgL6Dx8BMaw
6I+G4IY5l9oH2N+45tD/EpmKkJxM1d4DkGRGUXknCBnrjR2tjFUBzla5CozsY86wjgw36WaaTUli
8K3nYB1ZeqN/NTl5dmKH+uxS7BvrBrK+2mPuRyASQJgJFB/MvyYjwcItK48YGoRVKuWJo/zjdkj3
z2MkKp3ocW7u/QulpdS2zRaFOAUJU9CVzhate3LiKp99WOjNWKFsBpIa5Wg7rPMpCzIb/wWBZR3x
cdKNngPIX9HOGqsFeVNumzhROZ5Wd+aCsUloutA1ENYLyH9+rgUFczMSzrcwWMD2tvRurTnwHkeV
KUGjVC7E3aJ5eVpGw5tOfGWfvBHEWOg7+dhQtxxzl0WTpiA9WOtiBeBuLa3FTVqZ1VVkDt7Tf13X
/PUBLDTODhj7f6Lt//qg2zHqzDlYyk0z5eN50uXLQZhlc2hthre53WTb/349SlN4Z9SnEq/E9+8/
i+qoGWiYN0M0u2fTEA8h85NuZ8gyuE0XpDwnDp/1cHn/IbmUpdQdHL/QdZyjHWTszck3FXVwAWOa
lsmKHjIraK/9ziSGUOVgkChMH0iMXwCZq7w4VfV8pKd50Gdg27nrySSRDb6/ZQe4ooeiigVbX5Vv
CUaMl1ldSXD0VrjOFtOdibyRQncW9sa58dbJ2FFXZRPEqyGR4yQbN441WV2iCZ49LJY0Y6hOgRCX
PvOjwKgjQZM9m4wgMod5StQVyU8fDwkXYl/l4F8fOMo7MBs2gtCd2/zF5ljxQyfNZ32dpxGYPtQG
Bzw6bbBf86M+4BoyM4gSyxuRwtDW/XXS45K6G/PJfzCHBVoV3DSPBKC5soxLXvnazcMjcnFOMABU
KQhi/MmkRR56xPQhS5xnlbYpWTlDpn6ralGvJRcZzqGFaFKVctSGm7IrvV/oKU18JuxAt1vMNHP5
PHZ9DVfR6l1/I40aBwmclSLMK70pfemtqn0BKurvYjpo0hxdr39KiPfGtbLOGgi84KPWvlZQtq4W
UtqxPYmdNUerYPK6jSq3l5uicIpv2B1DDq07188AAsEnzrF26AUiumQQm3QZ+4NqAvnm+F1NujDE
rF1jVsuLzmDhh6JfKnNvzBPoseWrNkKtuNqERLTeOMTBEwhnhJHPuBBMXy2nHgVT84wBbTt6Zrv1
4X2M4QRTBrNeLYIqLIQqeB1Vat44RUW1PGPiF28hchfZZhyS6gERNSypBET3irvLfqfNCGjaz+WI
be7gpL/FULYH6O4dwHKsk8csthciJ6aAlPMRh+K86Zg9d5HDdKqXrUOEZuUXr6byl03au+Pjf/78
KQX5EjnPiZA97kqbCBdfFk+5KdOKPM0pi8lRb7uL2DYYw9g8kX9f7+Nxg1gCNAllRsDqPvYEYcpU
Gt1YNRutnnXN/ED+V2o2xxkEQOePXwQqzeOvm9a+Q4XawCAFyAp1NAYHaaXNvuuX4MRB/fFmuBSX
sLkbWspjhW4TDbbo2p74i9aKnxWsUeog+V8Z2esN8Q+1Ll4jAdXp++3KanEBCuYOb2edFo9tXLn3
s5MxD8uTU3zQjxxKroXz7mpzYCEMOr6jxZu0Q155uoFBN1xo2BabbgQOb6EwkN5jG/H3ohR4HUJZ
32eVRYpqajXeCVefj8ctpZaEoww5i+nYn6birzOQ8Q+YMy8SwNYkDwSPk4OTVU+yS4wTVd1nbxA4
mVVCx4ld1lEnhLolq72UzSUT6XSAT7kcGr3YJxb9Bwker89kTQL9SDquDyRAiCKBNfoq37A9jKs/
JK6pkBMkznOzLQhRE9J8rPs8JkQ2L42XtDGCh7LE5y6JHQtvVGMB0XF9BdOlWIkNLnOZHo+lSe7j
uu3/O4qEuB2hEX6JBiDmsb5ZZYxf4LGsPbICl1yFaH7dtCce/lqiv68EuAo9lgnvn7d9zLkfDKnM
mbEEY96xvIq8yv+S2CPpbqaXfe1Ynzajcq1OLK5PXjk6Kl4HBR3F3LGWKmh9IQub/t9NBvcgW7/Z
zn5Unri3z76kFR+TSN6g2XvBUV2VmgUDHjvOyaJxMguEBWe0Tey0GWVq6SlJh9YkRDHacYn8pV6g
XQZZMV7KZjbUiZLrk+/JQu0I1wWryVUM9H4HEWmuzD/0TvqHbBtYICxQHEn0s7pk+1/3d8zYaMiw
26aJZqN/f6lWW6ks0wTZpqvVDl4d8XqTbZ24oT/twtHSoY3gHVo+F/KCtS3+a4eIMW6ESgmhqpxb
csaFl/+YOW8xjYXVcwALT3cYmzU7LSK9qdqU4EbkHfDoG8LSMNy+zAKlr3ugwU0DiykNTRUbVwid
4SV2stniVt/jNWQ221bU7bYcmVX8+0F98k6AGBCHUZMAjfzB5v66Axs2pzYTM8XMF/e0qoPaBwXp
krHafOJhfbYUQfn4lMGf0cSZRw8L0eWI+ZXPpm4vNHrLCAMK4WtzK8ALvmSjQ+jxknRf8m7xDoh1
GOiJ6n/MHv93edgn390KStNAsanjU330KxpPQ20JqF01lpIqnOGuXrv17EA9jlSzFUHyu9MJYW1x
TgCnNaVf2IOcN42D8ErvMPlXK7eqxoOXXcY5dAtqPhOOR3sWjTZHPeQLPSI2YYabFQUO68ZKpCvb
7EnP5EX8+/V9snfZAZz4gAEVRYB/dDeR2aLyNGc+pNqenxgoBA/AtHgdAqLtTGOSX5G0J//fMPN/
fYafrBl0piY5MAGVwAdNY1H3cHsnTmesFCBIDGZGIlELYy1IjBNdEg3Zx90ZKBYAE/M2lCjHXzIz
3jwpk4xQtBYiS+iao5jCJKEWHrMCXpcx1oyulWPAIoNdnT+m+SJ3Rmy3X6pE4XK62Ksdqbjqhirl
Q01Lg3BJc8keF2+l/7l9AX1yWOmzuzabCnWGkNN0NkZU2+5FjDD/h5XX5o/GW+zXGt1FuRP9bN2M
0MkF3YbrIR6NGO0hD1IlTg0EP0AJ07r8OqdlSf3X1LYXohAVd31iTtnGHGRxg0LR+ybyyr+s12Cq
cIkMfZO3yxoZHrTmDTzsuN86oyWI++jb5tfgDXUd6tKqYTLPviKvyRFNETZD5j0OvWsSwaGbbza8
7DWVw2/me+HjkL232PeHrV+24qKfGmZ/4I7ZhZTJTKfHZPW+MGLPCdFgk6TZJVOHV/WwCPe2zrGF
2MVOj8/46MYwOtBiXDAGg+/YxnN7nYBHkJuulibaznOg+JqCaSLALjH41WvTHiBusIW/L6MSEp0s
oSgRTuLDkfPI7QA0s2KsJA3o1REmD356G8QusZ1qVqIMpZrmm8Gbc3s/ixEWeJF7bRrKIs6euqiM
5y3T3+6HV+MpGHaccdnOL5D9hF6BfXooK71YW4TG3RXMpICw26UzkrCMqr7ZDKK30r0oHLoiVleD
dNNpRmIrdb/0Z0sXw+CDRY5duskk62KSZUTibBOMX3HUgNUkQNvb7aSz5lC4kV9elXrEdKhkAIvX
rqPe6C+XZdMqIy1IGfGS63FIvXoHbX64Llo5W2cKDhRcM23APob7GfxK6NJ5t9zald8YFsEoxSBZ
qzpXLgxBbL93NL5GEepJ1HAGnEY7OyzVgzdQBp1fdNbcWfj+wndxh2YWW0jb2t0FYlpeGh0PxEka
45RuU8BlpvQVtTVuyilcVUtDjGSaH9ABT66Mb41+tlnEDgZfSN26GVaLxSxkVxte8ZMdBXSmxRad
iOdpfdS1Z479mUjjvtyZuaWb/YJADke8RrXteYRIiKhNpgjZhnFuu+xLb3IaGsp69M4XdDa0+sps
iM8LEljiLMQSiD6p7ctlFA5p5kY+f+86MxovXKvph43IvYLkzT9zyyoqmiZcbJkgTW0rB4CiK6S7
aZM4X87mUXceEj8c7m6CoYKcKCEwZ+d5GU3wSBrhY1vYpT4B1c0Ijzbm8513WRdMD7Ffx845pxT+
/uQdTVc15PVnTCKbHwnDqm6Xc0jCeCpla2xhXjbmTsTeYN/KIccdKdVWjEoB5+a0N6rHqc7pV3xl
uvWVoyY2ys4YWCyZB0SwC0ZngC3dRdGrg+nyk/Jzi4CdafJ/tRRo6JdGlU+7ChLo1WSmtfEyBgxw
8GplQAB1P5IvMAYjqDNjdufCZPkqbG3dJ+VEOJ0x5e5K26yqjQiKBUaD25sX2VB29i43vPhtRh79
FQJC/fTvw+mTo5aehqEjCkwwV28dyvxVW7hoJ91yoQWGDh9sCurMG7xj87d/X+XjacRfjXIHJImu
kYbs/VXSOYYuprmK8PvQaq9izHPabP/vi3y8FQTW4JPeai7GDnVUT5o9Hvuzw/nRMLDd+e3IEicR
4cRp98mt0OZQImOkjMvrscFrpmBIJfiObHJRdAe3d429l+nyTjV1vf33DX2EP33O03X+T5yH5CB/
/9Ryt4JSjWcEnMkaVkncgdI1o1e/TtHiXZSjRkeAAFs9tqKLp3M3i8WJ0uXP6PF98cysFy05nQm+
0Ja9PvO/l0ddgfqrqdiMI36x90ydy2ajBtOsoRq5EWoPESd3EwPUF5HY3oUYkfmSxBC3uwaZDl1h
vKQnSps/ZqJHP4pZB+7XcETAHY5tUWpcpTuMMQuoNMohNNqpYNjwDC+9usLJXJWO83MaiobYhQHL
LIbnZkGKaDrB4RkMu/zhJsb8zfFSe97Mc1L9+Pdr+wQ0Xq1/QSRoHlfA4OibQgM5++YIn9rM3ay6
AsGFlqeUiXComqHIQp5MXYi7QeR3YTur/s3VUUDqbyPcHp6uyn+0ZZDejaNaVtqvNVcUMX2DFtVc
lrPCyu1yg64avZJPVkB7JmSSH7wgCnAcbbBb3rZD26gTq/ETZAL3F5e5hgsehyfm0XKsliUekMlB
T8hzyA85+X7XVaTGt27upjsKPRztx9KSAx3j3PzEm7JJcS9rnAeRaK+H3GOTnDrJQBxcMx/uEw8g
MQxaPMc2Fdx4Z/fv9/BJM4P9Joc8+C0MAayR3y9eQK920JJ5RbFOg7EMWx4Cuxw2LXkFD2ocZtiU
hvlzyZf0e0KXu0dcYpUndqXPfsVq7iHpq7Cfxpzx/a8YGiw+Yjwq6O4nKS4pJxnjT+OSPhU21cAm
l8X8Xfd17oVps+hpVwKf/FBLlb+eeB4fB+wU6PQCdFQme/GxX8NY4BmWM74gRrzH86/p69DCg/ES
F2J9kdmNfzCD1tjlVTrf9Vmiv0JQQpRh5uLWr6JoOwFe7BhGzefU9iRLm5F3xojOue6ZO55YbeuJ
cPSNr55ncA7YaNFpr03VXxuPgeEQcBffEPPNeD+0UYmth7D3yIzjTTR36sTDWTeyo+the49SGluH
1XHp6C2Nw5T5ZaSLDQ7v5Q1czea87Wd9fuIVfFDV4hTrr2gZTgfw8o5HdksblzKLUyK60wK4IdJr
wocZuwLKohZLDMlNeVXoez0SosIYqzl0GSi+xIvhndhGPz7hgNDSAOcZuk9MPI4+58Uv9CyJw4BF
IYdvqVkHO1X085O7uPYF/Lz067/v/RMiGBs2ZAmTbhj9z7HxnxwqBiM2QExFFFO0p9li1tIToPQ7
C6Yl2ZWd9H56dlMRcwTR486Frf7by0uiQhnDMfPy7dq5RlQ+dYy5bCwGFkiC7Kz1qruBhtD+iIsu
/uIss//aTZ6hdwMCz5PA98cKgPvAamE1ccIb4/iDbqOutrsKhNYfpfhVKLTaHNPmlzaja22Twrmm
DmohuDvjts/c7BAF/rS1C6SNoZhFebeYxXyOEQxgxRL5JzDLT/Ybjh4wHF4rCxlHn/dfzpx10ooT
YDWV1zAT7SgRI7kmse45cXz7dzoLda+GKX7qQBLhPnfCupZzV+sTxcMnz8kCN105jLikUMS8/yHK
MlSmZws0Wkv3vEdog/6mdy4BzU+xlD45m+AxwgbDaxWqyQeuiWWnM7oDLODUknl7Qwf9GhhVPLh+
nj6YGFcMIZ9/jE6xHMI8MNVtYbtk5Jhec+6TNXOAZ1bdkPpFDEva1gchsuXcpBPIT2B5H/dgIBng
ZCYnBkXCMRrZJ8xaeyz2NrM9GS+2Vj0SMqO/rDPMenwliJPPxuYAE8s55UT6EYfi0usMO6A2YHBz
VJYMRmR3i02cWeN348xGjvvGPofHhPyJnFPwyyDVt70Rp5dRtvRME/1Wvo7ZOH2VxqiM3QivMEDI
VCkivJKq2i6q9L2wGGdGyV7cmfaJQ+DjpgxZxwcIZIbj+uSJvF9BvhqXJWGn3Njky1zRV8dbz+zm
/8MrCTw4nuCV6OmPh2aypWnEDDvfBHE9PuSlj+ySg+lNU7Xc9arVtGeR6sOKcvyECcgnlM+Ak9ij
I2ItsEmsyNpfx5wH17kQU5BvIgY85y5mI5fKy8ZNjwTnN0SpbKdlHek9SlQixyXUnjCL7PYr7HXv
LC1V9KXNl+4UYvnZz3LhlZCTgY0UE4mjBx9bsmOwVhebxuwzZ1ui/HioFzp+P5c2lEQre3U6F71H
abGJdZX5OORGrndYwPiHqC0bhFixOkWL/mRDAZHGcm6NMARlPKoJhIYplidINJZsWB5KEIEdyJV7
yANGZP8+rD65FE0keDtuHBg4H8+bvNm0oeBGalNL/Ac61PpbK03z63ryTqH7/rohvy89VsIQSQB/
NgQI2e/XQBINKmoTp9/opnDmWxRi5U4yBcwOiRk3NwiBySzMkwbNjqh7Jg4dGcLXk5L2c551IAZ1
uSSPLXQoQgOMIbmzgzqGLELGQLV1fLEKv7KlvfD9bH5eLBtTXUmt4yLJKA3/Jhh729v3DEa+w84z
nzHYUM8FyrwnU5g/LdkYT6itjO+dpy4YzhX7ZSRBZbfIMcW3ghBUQPm8nUIxqS4+qzNfGfso7e0v
SirDhZxiwIzoW9Z/2NspqhOkJzhsiAJu+0Y0I0O1UZTJGOpGRr/MCW3cWV5Ibe4TJkQDGacunOa6
KsmZiSfcFkB6ipihmJ+7vyRkvqc06qwWSUusXyePpxdmk+41DLhxeXZnjQDeLFHnhLWRCsqF3msh
Lk22/l1YbCdnDkyGGU2hVzzaseed6uI/brvMbXBRWa0S1/1lrcP++sQROqPMcYDneJzRgd7Z2Tqd
nPZN7lrnWFbEqNm0OrGn/RnUHC0qGndGDqsz1DpVfH/VfNLDojrKEDkjpHIhsxDzUtp3S2Z4IIXa
97YKDR+UIjGeT0xbtowhh7PCJviwIzx+DwXGOcTIc2jnjFZeVVg0nqhA/xAvj37k6gbPTHcd31Ma
Hv3IZjKsNFmZQ25Wm1vQp7HaBiz1X8PUIBhpW8ftd4k27PsZivcjwbopkdVSClwpDO12IcYrGtcw
vgIZ1rJFZerIZa0GlTGR+40TOoXYaKpr2xwzH31BJ8TWdHExwLM2oKZElJ3qndMOqTxHlxTf+1le
vSH/m9NNkEr7LV3o1cKFZPDbbvain6qvhmEfS2++xbyjveAkTBz6KFv86nt42qdO7fXrP3pGK2q2
uomtZcNxOWe7USkGwO+Nj1J9R0hyvgVAzHYVnIzvaeyPN3AfAwhmjApsSvfbmhrzqhg9fbaUVrLJ
zRpA/9+74ydLmnkPZNpVCwDP8ajEhJ4VB5FH7ImziGHbYuz19v84O6/luJFsXb/KRN9jNryJ2DMX
KJQjJZIiKcrcICSRgvceT3++1PTZR4WqKBzt7g51KGiy0q9c6zekgRSvzgLfjSn/UGcJ19CH55eS
QNTi9kwpXkVmSnh0/L6RQrK4sCaNkdTHI9TlTTu7fbBBHXS1Cip+0+mY8zgjv8cOQumPm/C0pSEo
5JCkDRhOT3qcD8ZnMrR7/zD/TG8GHFrXLpsLiFfaEwmjv5FOi57hDNt3agfSyft6fHx7PB737nZz
GFzvw+Cu4JAuHAynbS36hslS5Muirdvd846G9vv9z6fbDyvNXKi6i2YodwLX4LmnLyKIYpCDBqxb
uam2zcfxXbWZHvqDcZvuxg1KM5vGG/cI0RzRAAm8+UHaOV+uL9FfmcnTOTxNOS9uVdMOUKUkA7VB
Mnw7e61XbtL32hE5YU/z8l313rlT9tJjchgP4Q5x8Z2zL3bpVtkWO2OLdpCbv58O9hZ62sqpd4Hu
cfrJFjNQl1ZXBwqfLHEtN/XesFXYvkFTdJ+SXeSh1eReH4oL3J3TBkWw89sNVACPHiLRYOZ+f3SP
XzbbDx+uN3EWLlkgosAssWvAh+vLyMxvIvgPyMNs6lTKjr4VNzfQJ3lplNbaq/L8qUdbtgp1TQYM
RBpysVmIfinCGQoYmBx5r60/StUrZS7lOfLD+Kukd7z1DEz17qnID0/gc/GZoLhhvA/VWXmtVeWn
WXcoEE7a/GxU1vSGeGT7Ia7t+dP1QTnPUwNXAl9oaEQoCD7+6slv484DvbWassLYWcJGYD8HbTXg
aoHXxk5Xqil6r8RQ47xSKXOEJurZH9ChGAeK4nYXUsZAynHeFNSDJreLo664z/pSW0kX/JI6PNkn
fEiwHqA9HJPjbknPy7m0mD0NLvqkJ99GUsk/JyMDCYw5lf/JMmZEeS2M334EZRy/9LOMDhUMex4i
OTh9fRMosCk3qZVWgG9xDgqOcl/CtRg6hBOP6FDyynZ+pXdaeCd7+oekTKCX4JMR/kl6D3kqu9yq
ekq50ZYAlO4drZh1b2UyzqJsC1cc6ihCzA7q9ZLIpFttbg0J6LSmz/RjHytU6bRK39mh1ZMLTW0P
QcB+25HE3YQddQUHdjOcL6AJ/5tPItQ0sR7h3bckDrUEuFoKHZlmsi82pXNXNZp9qEo3QRQoe7Uf
d0DAjhgI4nI+ZxRh07Wo4ldktZh1qPzC5NjQdf6/yM34hDZFY4nPoDbD3RBwWiOMrJpfzEC3fbcJ
MmUD2IgA35K5/AKUewZZwSEFjMyDACN5TZjPxyH3rUMThPJ7R6dq7Xdy+K4ejG4X5X6F1tE47tNK
w+zEJ+1O+VVGXSFJt2ah1zt2d7DNqhqtg6atdnaOTEUht8iVF7Z6a9d1+3J94M8PKZXrCEUpElKQ
CeTFlRTHCFQ2jsGjo3H851ke+21bdNYObdnq8c+bYmAFlw2sL3iq0xMXgaGkbiMYXJ0+AE9IzXFX
ttDzAcsXKynlXyDE06kkOULkwBbGCIHZPG2rtaQpqKqYODef0cWthon3FGSZlByhpyQharCFk1ML
QwXL7clBePDqR8x5SLkOitBxkzCQl61Kjgmqza9ymXbHuUhh9g9F9UnVYBVENtNpB4r+kIWZdE9h
SnkIMMBEOjsqD3rVB7sxyboUhYxcPmrmVB1z3ETeVVNRrtRff9EAF/1F1Z66H9VIaLnO4vxXpnKy
UPLPNok1mW9ymKc5FoOx9JD4oI92xNH4rKZj00EEJ8EdHUheESQGoAlQ9hqD4JVHQ6VvGFPlMLZd
ELpKbhilNw66fChxk0SaZbDCDF2Y1HhR21L7cX11nIXPlHXxA+IOE16JwHxPZ4znWj2Hc4LeUtxH
d0rnj/dlZw1HZ1ZxBpwcEphztHbsXGyUugYbQDBZltrg+HC0kY6xEnDtoX0gxZKj8oi2G5KM5uc5
GednvbXLlTDwvH5MV3mDgiSFzUXQvsg5RgVylOTgoU9rSXHA/gDf75r3tgu+ybnxE73YzPzB419C
HhImIiogcojuSKfU0CRiaa0cJ3bDcvWwOkj2AgflAbM4BDQdXdAhhWNtRLRVAQzZCyz2yqa8EKSo
CL6LbnPTnHtLGUFU5o6OOMqIsP8TtO4sdnETtk0vphZ9M4UDAJdsbKZ+FxZziA5tHw5gvbpq/EhA
0eRbZIi6cCt1JXCqObAn3yXVj+wqmSLwN2FYkgy9viwvTZYgd5gOMFmTz79Yl+QBkwRUAfH5VNvv
migLPk5qlW6gjYbH1mkMD4N5/a5A7+5h0sEiI+8zvjPrvtmhADatRPAXjmtSspTkKCCIUuDiDO3m
aBjQ18s2StTFX8w4Qxg8MP2vcuAQUq10/awuR3aZ25CZorZNhW7xWphQeGBvcKgEjj9uw8i8gcW3
o5I0ICXS5NRtoi8sSxS3bIQ9snS/0r44tBbLUjWhh+gca8KHbzH0WpqAuuZ1u6mmOHuKjSrc6ogD
wajgViznePg0ATy5xwGm2ypNqe/nKK/RLsvU52YwppWg8MIm4V0PYIc/2CbL7KdU95WSa2FO8gAM
V2BKxsFAXX1tk4hBXXZa5FYVIhAgx0sJbEufQzXsHXAcpKMwPLKbR3VS68+KEwAMUKQ2s3ZyK6G6
Q1rPQnRSbvDo1pKUb9O5zJJcDmKKPVlaba/Px4UB4N7GdMcGv0EMv5iOsLNlUNdMR2CQ+G/RxL01
k8o4Xm/lwgqnDcYX0jug+yUvGcrUZOkRJj6TjSDX3EdY4aUxHAeI+Ct7+1KHgHjxMtPxDQBLfnrl
2IUDesPh2MMnwbklOwYI2obG93S9R5easSE44ULNUj6rouM/gZheC0WsmEFV243u3CIYtOa1dWHc
KExQxGLRCGC1uOp+e1cVYaHabUT5IVaCHGE+udlqkp5VALpnZWUrnL/WQZ+SfeOuoCFAWItIuTbQ
YQrBtoCNG3geSKaJ8KKS3+cZ6rJpoSDYOGuzZ+eF9V7V8FJMilza+IHu3FPtl7xO7gmHa6f9MAIT
XMsOXhgKiCN8QBAmlNWX15lSgicig5Uj0Vr7nUs9WX5T58D8LtBT9vvJJ2Y8xpCk78pY04ttm+b9
I78J7IHFgvPR1ZKzxrWtEUEbTeXGcmvg6ms4sgvrAkq04C+AixIpvMWMBRH5fECqG/KJ9bFTYf3P
2trVfp4gpPhr87xDI5xyGr/qtBW8XBwAxV2NTVeNtH8/oldczp2n4hAIBjuKPAuFtbu4aMK7oqoh
i5NRDL+gYPxpViTNM6kvrZ1xYmMtzjjMJbE1p2JFILE0+Mn7ogb7rCNnVVjDh1JvhTJglfxEWnve
6cPUHQD4baU4e8Mcod/qo1PuB1K2KwfaeYoRSg+vX7FKQBqfPfPl1pdAEMuk/gc4pBR6fzpDVexR
EUu3lJ7jh5rKzWMezC1iyUjGxv00waAYXhNb/aAOSCfZda//rOUKXQtwa1uzKubj2IbIc5SWtXIf
ipk6HTUI5qD7KMHxL1v8dCZRIHaMMmcSJYyFb9qmsN8jc+vcptqIDxKUzb2UDvZKMfZCowjvs9Mh
2eCxoi8W6VzmfWN0CGI1/syhjzrZexRg2n01FtOm8qXcK6jeb66fmOf5WEx5WSD4B7J9IUMtIuQ+
NBNV75pqM9ZZ8yVkET0VAFg/2+Wg3yHCiVodwnzON9MM0f0l26Iqm9xAjwwetJ++mGEbfm9QFbkj
m60KPKg1fenU3Py08jkvjI5AjoGIA0tHkCS+/tuhWwFRqmKjrDZ6D1Kegx5bv1TR58+2WgcZd5aa
fS/1eHpQpGD8NKEPKEjuemZ7ftka2whih3ooiiyLtzXR603tx8kbQpkZmjrxiN729c8rhm2xgljt
oO0IHclvLT+uVUxVOeR8XGzUay+WoV6nsCR3UphpH4e80b5abYTIdwhK9HrL50cytQlTga4I5wwd
r8VApTAzBRFY1PvkgRAyCO+ClixHBwZ75Va/1BSiVKJIzUMYDuzpnCC6Tl5QI4vTQ6jfom/puKUw
oJ+QHV7p1YXp55JBzIUoVaC4FvXEEKPDQJKpJ1oFqq1QHQr7+6ypwY3kyBMCzQiUwxzQannNFeNC
H9kWglhK4EIOdTGcKK2l6FDKSMQodbUNmt7xcj1PXEfvg5V47By4awHQBCgGxBXQNaHS6XjaeQz6
Thdt+Ulub0rw+295DTNVeJ4iPJyMGg9oFdqvsxst3xi2FmfTfChTE6MDSUKf1CWiw3YW/pmE7HAG
gsDM7DDYIFZYq8dgnHNU0IOu2jqBWvmehKzt19KM89rtIWI4mFcQfa+cMRfmDhiHqGgJrzXWy2m3
ysoB4ZT55SYZjfCFiLS7FbzudwZmhI8gv2Qvm+P4w/VtcH7lEy6Bw+fRz5sGHPtpo3ZAZg+/FsRi
qsLflmQjXS0e5D8Pz2iGigBwfyiDiBudNjMq3QBj1UEkIJpUCC+T+cEcZ+p2UJtACgCgOKJ5CnlX
L6ubUjYqFmyMlbBIAiP0iRgSoZU7RY2/VwaVFPT1URDb4vQY0oE7kqgCkiaYrosdaqc6z5dShgiG
7cRXMw2hryCC5E0mcrtum5rh/nqDF+JV2OmyUC3jTcSMLxIcEsYoE+YT9UYNbblHsNt0PKw2DAdx
IGV2NnE4QEcJcZeVXT3QrF2ndNWMxGGVpgi/+lbg5k1qfQ3lLLmP/KZDR7RLV1KxF0I1lpkgaUAA
FhXWxbhw7Ad9K2GrmhWVtkXZzNypMrinGG2Tr0TLYQxjvbaxfNarGyMdh13dYMGI9n/wCAjdvAU2
sgZQPRcgo5bNTDFLRHo8fxdHTSblCrLQKhJBmPuUsG1t60dShvGX0CjntyIBrLFzSNH426Qca3Pb
F133ROIqK3a+b2NskVJKgVeMnOgnqW61V+goje7ZzazIm3EG569QgPixMuHnESZxJXkD1hl+bcCI
TnfAUAFAlWtZQpqlxwSmb1KKTJMxHtVqSrZA8XVIsOG4U2pzuKscqzW8Xi61V5Sqzd31z3J+Votz
E6znrwiBAt3pRylRSiYGRyO0CcpvcOeVW6fTfgxj1a7kFc8PFxoSKiQkT6mt2eLrvwUjUmhFGbah
NFQP/kZRkhhEBnWL69251AroQ1YpGkACn3LaSqP6cVi1PIaSJmRR9Lm9HQtkua+3cj5oCD5QLICl
ytrjJj9tRe0L6vGmkmyisKg3Asy8Q6A0uGlU4/V6S+f9oT5gahwOwracqOi0pYp3s3AEwBo2yfNb
RzfI6WNQsb3eyoUTCLKDLor/REGEtYuTv8WOSlMqH/b2kDjvo3Ic3gJAXF7dIBA1sDQ/BWkbuzC4
cU3u5n6TKl3vIYpbbYK8puKJjs9tGkTI9SedtXLHn482gEuFSBZ0B1oAyyIQdQXF99MUqrJevfpJ
qiK62GiPsZ20X1fG4XxjIi0jdPYo9MErWG5MDZ0hjpBEchFZbdl+s5K4saI2NwCz4+0Qj7jTS9xp
G5DqquebYfPcAaF7IXRW/1i8hEofmg4AwhQU+cB0nk59nPMwHCgUcd1F+NzJ83g01SBZe+2ep1GJ
Dh2e4dBuhJ/yYi0HUjeBBURSNlfr5KNDEOBGNvUZFLEBmOlyTIYCJ4Ok7btXjdelByCm/3593M9n
GNYCxDgqYdS10bU97Sqkd9ixXFlwkcxoF048FkludFgnVGujeuEao4+8iLjJoETR6GlbOPhx5mZ4
GNphgUuTUaQiWx+lrXLbF0aOhnJoGD/TYrYiVwQx76eJ63njyzrARh1nWjRT5Z5yyNzYsbUS9l36
dAyDiJp/sWiWk55Pmj8oTZaRdekIv3q0H/cqTPHnFoTVM2r79U0s93K0CTSYhXYaBXvk0x/t3Ibe
NfGQOAYaWiArH+v8FAKfD/+FAgMhETvjdMzwA0lDqU0yXHG6FNypnh1NVNL/9CqC/wDlAJYJf4oF
cdqKMsatTHkr31CXkr6XaVTcUkqfKfcb8koS7qxDNCUYtOIQJ2W+7BBKW3qZ2wBSnAFLvj7Wgj2v
9j/O4FKcAKNuCnUWtCWX5ZDcl7AqHNDYhz1UHkBDIqle25Z3ffOIzXESrxKvC8EkFg07+CzxHaXW
PProrW5SOx8/VkmkfcSTInixtEY+wlEw3cCU68OIaj5qmnPx57OmayYYWc6OX6/N01mL/N4pcpM3
FmAVkWx18n1pd/j2FPhrXe/p2aMIMAgvWaZNWGMSOZ02RcYgC6UGeRtVLYD0ZW6uKjiH3YREylq7
qu1smucjy+MLUCH/ECItwUD2wCFvV1i18DbHzmPokPfbkE2TgaDk6uBsjGTE2mPMtODe7DK8BSeY
F9/SmgyZaxea/hoFAHb3oREM3+ZWm26pIXf7CuFVdZMppgqvJcu5YoLSmJCKoP49A9Fx5pbDOAVw
PQdK9wj0wWxhd1Wy8YTTR6e7EIMAapEXxRQtVKb6OfTV1tjowYBEid8OaOpZ9TBlN7qlgqHOOfA2
cPfR6ZEDCSPmdugVWO+tnkReaBbqXSM5foxyTN/cdsiQ4UyQh/ZbFk79wSzHVMKDKp7xKADzDbW+
N+s7IZcWo584IHrt1J0WbqjkS99iKxpunRCjImQTIo31EARYZneDJX0t0GP8FFi+ShG7nj53VqO9
BnEhfS3lyMhRyjLCwu3UxHI4dzvpDodcCX91fSjRJiQiqd71QkTKK/sWLVHiGcT/EnlGHQusSywd
ZzmM9qOOrtU+C8xwdiu1RG3SLkqkIbD2kz2pUZ2vGTYQdBAi5+cS01vdlTsZjzFpgmF534Y6h4KC
IiNA2WzErapLJ9PcdkaFBVgaz2gHo5HLNI04pcc7qqnllz4rMhUt+mYGItnG43ObVqruWUhQfMQe
I8u9zmnxkQEZX1tuAU+k8iCkUXIwlAlNsAaSf+kOU9m9zLhOPiNST3U5Lqs236WskgCQbjkWWwdr
y+JmLlEEQw84z6gHdCjZYh1Bct3rUXvuXVaZaXgoxFOdqmsT87ExL9H64/Gojp4pqKReYs3pazw3
I5sIuwHVDUZb+aIpQE7cwDEwfwJC1b10TjbLqBj2RHWkfhMbf7mheAUe0Y1PjtxVL4lu6GD6gEGx
Qnj1vSNBLyubVmlgPEQELCGIKK1/kFvEHTd5aNVCWsFGtiWbwlJYnidIjrCfQjfwB+sjejBxsdFC
x74r57p/pzGa/DorEF5/Wq/P2xn+MZ641TxA80iFdwQL0RJYuwSfuaLA8YS8LEfe9YPnHBYo5MQE
9ZJsjCKeF6cnT4OCmVP2pMsy9Eegejq5x77JjpU52OAgZtNTk7jfI+urbTQbMzWI/SRPbKBRChAR
lzg62nJE9I/XP9iFe4wUpAY3GJINRffFxQyQaKZKriO1LZf2fZGn41PTyM5a98WvWVwxPFRFMU2Q
rgBGnnafRIiayWGcbaSB0sMw73zdwZRYfjYCY2flxgtYnnexPaPXhfD9pAOLqAL5vs76ldzRWaAI
7wBZBUDesDIUgtbTD6Kopd0OKgw/X5v87w5eGV5ezM1tZWL79KdDy1Ikv4+SPAEyeZnTpga9GlLi
P6FWX1r7Ukv9n2Vj/bFcPeU1Udwhhwl5i9V12oruTIbVUNHBULRNdoMe6M9R1AQrb+8Lwwa0RUgT
WqSYqOYtWjFH3pgl+ZHa7xMsTOp5h+ub0De1Vl5Q5wsSkJSonIGkuYBHqTUq1BbG2BvDZlMkkTXt
/BJI7PW5OYe9MCOaBs2NMJmn+DJU7IwmbOII/3QHxRhMpHLyJptZTmZ72/m5X7pFNXYVMjpo0btS
PA2fKs0cis1oDLGwrKi6Y6d1ab+yUS70nl0CHo+MCin+ZQWjCatUr3sM72G3mFsIu/Y2UdBpWun9
eVzCqU9UQnaSJOXZolEp3kVqITyxhggZ+zFMnlABQoaiLasdhVTjjmSd80EZNWywcwP6qCq1IX4D
pfFgKWn8kbHBVI58ufOspY7pkuge/nwo0JKnLucI+RjC7dMl589jXMcJxRwnwAFGlluiYAcm2fWh
OI99GWpFEekRUVNZrgMddNbcpWQhlAoW8QaATbhjv3ITRZH+YR6N6eOQluiN4c7rZqS8j9fbvzDh
9O5X6pa4lEfSaS8TtWrwTCVza6UKTn9ON9zJaaqsLPcL2xeIEWZX/COSr4tDwugSsx9ipRQ+RDVa
SmDtjCyqDqmv52tr6ywDIvQzxOICOAHQ8cxxwC8K7vOK14TVyw8hhj4v8exMH7vICA8qnu4PXack
HwI/iLBNUM1Pep8Yz1XPa/n60P566p5eOnwSsl7gAoRjyHIFhSX64n4EHs9EiS66mfxZ/hwmXfud
t0gE6gs9i8YdqiG3b9GQ016UoYrDm96MpnST2a3+5FOp+agkBb6MedLJbqoW3XFqrTHcpojg/oAM
A6ZUJcl7mzpT2ezmeZBfk3bArZa4lax6XGbZT9sfatUrgoKEYqTP5sfr/TyfXAotgBupNChCYmGx
hNrYHEsFsOEGmk/sEVroKFrG6mcFNtdKU+fvJzQjkBjm8QR6CXWg09VqkEKGbtbSlKZF6k0tq7Pt
lnGh39kahbODxf/Ahg9GteZjcaFlmCYUVsnykD9YAoDNupqg9uD5NKpD+5LHyGxjE9TsNKvSvqph
Mu50v0pero/s+TFJ+gzvCOaR81L+VTr8LeOM8HbDCkJn2J4bgKP+YBif0H8z3jd+NBPKJGtCAeei
ikLBGVldEhhUPZnW0wFOePPIqQ6TIkmU6imzZ7yrFTjY2q4K7E47ToEW1NjnadJjqDrQee2kTJ8s
J+9wimvT8CEafF47RSmhAaeAI31KEBD3NDxeG8AGCDQfqfxUP4omrx9DbjfKgEYYfcFIy0FNF5O0
hwZpAuw3cwpJuJRJnat1Upxuy6BIknejn5iSi0tnBa+yK2vomraUKZ6pA6bxeIbpPyVravJDjE23
7nKoIs1c1fjHRnMyfa6l2goFtNHvDmNAmOLmPNa7Pz3twFSw7UXiRJh2LYPN2sArFl9JLOPmpnlH
or+DroCvtQ5Twbu+Qs4QB6QsbIFWZdJgvTnieP9thQTQIG056jty2lb6PlEhbQpFt/qAC0p14MUd
QKGw1Du/SNCSvN722dVB25zmRC/k+6hbL9YKXEwpgO2MtBFszRsQCPBjVUf7zwX1Xyeios2//5u/
/yiw4IqCsF389d/vox+YtRY/2/8WP/Y/33b6Q/++L9/yp7Z+e2vffyuX33nyg/z+v9v3vrXfTv5C
0iBqpw/dWz09vjVd2v5qJHgrxHf+/37xH2+/fsvzVL796y9sbPJW/LYAv7G//v7S8fVffykClvNf
v//+v7949y3j5471t/Nvf/vWtP/6y9T+SewIUIk0C6Eq4LO//jG8ia/o+j+5y1kKFI5A2fHA+Osf
OfmA8F9/ac4/wcAJjyOc5cWPM19N0YkvqcY/eZQQkQnvnF8/9tf//VgP/7nQ/jMjDMPff/9H3mUP
RZS3zb/+WhyVGnlWeLI2uVaKcYjWiVPttzWZz7E1xRXCyqScSv+mb9ToNowbxT+Mdq85X40CFdKD
mgc4Ja0sycVV9Ktp4ihRjGbNUVRdNF3N6CXovrzVuyj2pDyenskoNZuuh7Kx0taym8TtsKNNWBUk
DlFSYKR/7yaq87ytQnPywiHDs55cUDTU425OA/OTUrXlXYiL85/lD8FR0CYBI9riqgpcYjG0hpSM
Y5FZGLwiVIU00Vi9ERcHn6QykRCJLR/N2tZX2lxcQr/aRAOdQEanqkSl5bSfgNMsGUzt5OklJuZk
52LtHidaFWfafEyfsjooPvy2zi8soEst8mYVNR1e6sQUpy0OUzNjSFJMnjFUCaiRKr41LZwm5Uob
XmSp6fZ/3B5hIvkBQc4ArrJor0nRV5zhRnpoxd5iCb2x+zC8q7G/O3I/r3n1XFg3RPooOaHLQLC0
5D7WKFREaIBOnox9+qYYp3tFSt9HWUe1NzcOmh0+Xe/e4pwWEwhYl4Qz7DNRV148ZKZpDGBzJhNO
CObHpocCY8zTmp78pUa4hVTKHgoFcmcxhqo0IufY1JM3+0oeeM1QYOE9F7b9n+vg5Da4drhQVGJN
YDKBIAvOdcuYuuJBRlVRmbxgqBHkNcnQRPcaqSz02nCEdrZEg2F6O+PmOhre9YFczhzHKpE5Ny2n
J6mkpS6lmsVZXoX1jFb7JG36oGw/KmGP8EiDWynsgfkG5+zpD69ZYZzGkSawaLwjmL4FVhOhQN8K
g3D2ojFHkE43fRMSBjzGeXe9e8spJBcE/gz0q/BWoKOLddJKOKaHcG+9Fpd5iohh/oGkWbUCeL3U
Cpl6QFMqqpzyUpnEQnWYtCceg5mtTF+T2Glsz0DHwVwJws4mC3K4qF3xFCS/cLbN+sosyc37s2d0
ZvIKqQ8ND0PJ7mUz624BZ1mbGP/gNXOXpRAaq4Kkhgq7Ak9FIYOyeAzZnZ8GTQzD2FT3pYnLMuQ6
/DOpsB0aGC1D7Gzxs9rL2toyOeuvoLMAxIHO40CiWQadeoc0tpQ0k1dZWvBuSDRsf+xiApuZ9zpi
3UWEMNyktA/XF83yxiVtoQoJKTIXpFZJVZ+e1Vbu9IPKaef5NkolW73WZigBsT9VIx7dhRSt5E/P
lo/wrORdT2At6OPL24jaxyADi5Y9hGkRbzGL4uA7IHGu92p5A1lA+3hnguMlsKahZa96hT1tQ88u
o8m4HUkCPtRYKe0lWYKoNUbzyo13Noq0B5KQVAHkbAq7iz0u1XoxjDDyPEoHzXaunTFwrVD4RURQ
4NYSE2djSGuEhuQ3RaCGrtXpnHUYD7URFV+vseTkWLdgmOZwXEsMX+oTj1YGEpAkObTF86CM4tCQ
ZorFll9aP3K5KH7ocZM3ZDGQw7k+X5fbQnOVPQe3awk6aEcLB+wUC9Ne9tNtBb4IOUQ1upn7cVpZ
8BcHT+Xw14mFCKYX3QpwjI7NmcFDob68tRO92cxW1vzpKSmmiE2F7Q9ROaWb0ylSG8MZREnIy6y+
eMaPKr7JgjhfyapfWua/t7LoCwiIqqFoSSumKt0GCCc+TFoXenPImz2RwvTj9WlagkM0sa9MdKHY
vxyQJH5Pu1VDEe85vyzUxNrhY4kT9BO6N9ptEk3JTolxG+Cr6s5OGvmmxnjIS/pO82a1w9EpMRAt
7JMVHMXZsSk+EXEY/hJi6SxtTsKktKwpY+VYSDTsJEWp32WFYu2aIQ83tdy9yuTOXq4Pw+LR/p9R
MBReRtxN+nnuP8vnYswUyxuha7vyYMx7BwkTAByd9BJoGMX53fC+TUfrcL3hi9uEuhPBuSiqLYnR
YY3Ts5QZlgfPVzsoZTpvo66fN2kkWyuvBvEq+C33+Xcf/19Ti1eDncPFg/SDHyCC/+/CUHlUO8ry
YW6UrqJlB7uR56cqknDZEzXh6/28uEfRa4E4IggRS4Ja4TQaih9Mah0P0R44grafGiqe11u5PJr/
08oScojThRkOvWV5s9aPtzrqKS4mjRSOSn1N++pih8SRzYkAulpbjGY6D1JF5MTEqU6/zy2r+GoV
3dpD4eK6FGUf8WyHlbAIACVEj6mdM2yjYeY3Dqyem94fgk8jMfk3BH3yG97zxp6cs7oylJdbht9D
OYwzYgmoD3E7HzK40l46JAr2hFWhHEyE83ZGV4Q3Y6XXnmlG826o++TH9Vm8NLSEvASJbAlqUYvL
cIbXJQ1ST9NaZD3NuV7cROoYrJx8l9bK760shnaymkHGD8XypFKJd76EN2WlNPUuGp1uRepprUOL
q6PFeMqyQ3ZebvXNMa5if9cIzM31Ybt0dcDuQ2Of5yWYVvH135I8Vi43RanSIaQGHE9R9R4UCBGZ
YvURgEu7WFOCvziCvzW4uDpkWD4Gkt+WV5lp+iPHBcpL/DR6aYZuzQ7v0giSvgIqgTUF0cRisiob
5fTR4Vrs61r7YaFbe6wRd1y54i91SOBWycZxywPhOx3BqtHDCg1uy0t0Z9zw3PVv1dLJdgWzt70+
WRebws+WbC26ENS3T5vCljAIyyK2vSq3SzfKpOLV6ozs0PlhuxLJXhw7UjeCXk99Z7kuUj2eax4F
ltdqurKREaJCJdBIvOsdutyK8McFdXCuymc7CSCBGv1I0y+NHSSF8t1UDN1KrmGtlUV4NCUN7xiJ
GcIAllM+wCI1Qunzf9UK0HhSe4AYluWzyieBP/acfUUFm6OZRtWFWrAGkL/UFzAn+HyROoT9srhB
kt6f9TmjL7yUdRex7oyzXVvLzlxYaCRduXUdstPnbg2wB7ouHkq8fOPYKUHbK924xbe53hm+j3zq
9VVw3ppIAmEax5Obp+cSFDIbOlUO38BpjHdItDMlzayIIgdZOuL42+QrIc35EAJiJ/sqs2FRsFo+
aBQ1sidZDlVPqjNlRyiFWHVg/yGTk8DJABQhwlGAQiKBfrpXG7ujhkLa0QMviQZbZZUagql10MeU
upIkWTkazjuFnrxA9pJME8CPxTneZxUhRaIqXhHJxisJrgnhrHwc1tIxSy44/folCQsDQgW3zn+n
/SpxA5hKxBW8uce/+rufV2ZlbRVLkqdjgl7sVKENoWvJJ30C77yXew3mPs4eNcq6Kub2Nm8BvvJI
0huDLgrqdrVzlASoWOHbuGXyNSXPdmgPCNdKRLyFfYxSa/s/XXMmKlAyrnqAlYlWFuFCACQE/KPG
e6Fjz+4sy0AOtNP0CjBBkheP11tb3rJghS1oYSQheG6yfReXHjM28+4x8Ppi0WTukEnJlw5KTeoF
/BwiW/YI7PV6m8tdRZtoJkDYQO+KRpcZrK6hjpXmuuM5zezYt+WA1hipJE2KvaTL0Wq43txyAQKC
E/w3CJtkc8ghLe4mw4mw/koGWOag/klEAKT4Upu9unLKno8kCB7CFRYfMHOygqfLD3PsOi7aEPJr
akEiN9PSekMfCeio4ZdfjaRTBu9POyZ0XPiPO56chLPYyGSCB3LFqs9GHuoDSN34WA5wHK63IrYP
H/33pxbPOX69wJNTDuQcXGxh2GhNThWo2A5qmiffUtmUKpAQBC+PEdiQYRdUskB5T373GSHzwQvB
KN+ndWbfB72Gm7gUAmxwrcnJJQ+QSPtUxYn/bc4yzDBrBHFcTsMCua7g1gmU5xwu6QGcno91G7Lw
GqvSQQggIzI3zWx4INBNLRchjOklnKt2W0Zz/ARhq3mUVAf+6ayEdXAby3NZ3g5GUiOBhqLDYepG
CnWJokx3uVVjMtWCkXk22m7Ya36kH+WU42+LFbKBn6FT71O/mu5QbnwrsfRAxLED6lvjVfSaxdXk
QkGJvyqT09wCeUwfBknhWpVA2j1rXZTtLC3vPJ9P4ta2X3q6MX1PxjyI3E6f2qfRSYvQdXp86r0x
zhXf7SsJTdFi0OPImwI7KPdBMpjBVp7RD3LLGftVF0HJgXSdPh/MIbNvq1YC359qVopiEhDlymjn
u6yBhGUZqIVIfVMKd/dK1lxeP9N7re+K3aTriYI9iZ/NrqZncrzVEarE/cBv3k8Y8QKTRX/oi+X3
40uskxFJVNXYJBDhXUDmTofSQKi96WqP6xNCnsjJoWAxuHVRFl4fqO0hDol3X9rSkoKNpBhipHKA
QndhPAzhxhgk4bQekInc+WYWgz2PQsP6pGnpYAipa/kFPKL1eUBJDGVzSXEyr7SV4lsa5wgzJ00e
/ISGlN82THH3LCk4gjpujfwXpNuioMQYuKbdgPjuw64c3jJUs5WHJuAHPQ0o1r01KY5/w69tSE6i
0UbCYDTVckf9ivJYPLSp8r7SOrXfTmldHvwAtOK2StsydLUimFw18xWsheQs7m+UIuzL+4pDx9hb
mRHJr32X4bOeY6n8KdFCCYB/O0fbzg6yT+oYPyrhVHhT0TWfEYSyMlS6B6tzMwwbMbtsZz2FT184
P2alTR6Aus+7vkv/D3tn1hs3km3rv9K472FwHl5J5qDULFm25RfCk8jgGByD5K8/X9rVB7aqu3zq
ABfoC1yg0SiUy0plJmPYe6/1rdyMLTMrr7Ug1CgCfu8ALifQ5r4fyKZjN1OeTmh6khDWNTLLCPvV
dUvgolzX7GgVnnYRoRRe57bzXvomBoKudFZ14agtr/fkIVc3WbuVRlS2y6BjjLfqZsQkusTaa6WL
+TwgSLLwrLGMW87d9bpQkqiuh5Yyhl7LkqXl8mRPi8k60qodcDvjoozrulvzBw7Iqdhblt7cnR8W
qnjw3K1mZWt4pplMMqea29uwA4kHT2IQcor5OCxSA9wMk/YGvA9ma+mXDqGN/fCu00EXxP4Qiuxj
Y5SNffSzpvQJq8uEOLXBONwKbw2hobMvDYAHstXIGXmqOo2JeWNmMvtI1RMItW0AWWmc+cFWuqZ7
PxgKf3cGLIvEZo9nqZVdOOP0M6y9w1rFMm40Rbtv1kDdBTMrCZR/tUGM3IIGoyNG2gRhDqUWyVje
1zrtBzwTqNXypGEbM/d1Pp7jODqdzpHKiCLY2QZE+CQwAOnu8gEdociE20bCDld758siMyNdLfmt
VEWzRUHfqE9OaVi3BKvBJZ2MTpBEag4ORgZE2lfkqAFYJLsRzKqV+eIUQAr4mvWcfthUUbIl21os
kvtMRnJc0RQ6TPw+3T7rojRsAgaD+XmG1ugfnMJkyCLaIfvkDVjrk7rNDMatOTqHqCtkwe8LhPO9
14vOiOxOa7FjxC/kfrWd5aBdnxhWQ4IsjcalJUel34xujDK7Wy/XcZubuM+YUkXonAhdUMZge7HK
oPQvKGSCpSAaaSn8C1+b2rvmbKdHyzNQmyejNYNyb5CScVWucg3jcBST3k2hv2C7dBbrfZ51oTyQ
ybBsu8VLCxBkzby+GIgl8os5UAjp5jzzrkKI4W00u8qwdnawmHdWp6DjY2gFxybH3H9BxBnecHWy
nWMuJ/cZZ9FmnGzMKQy9liIsjo4acLtMxAmWUVs45jfUxvO2c2pXPVewCHhTGstF5KwZEdeLb47v
t3AMCNVELKaOI0fHfamkxQHRok+L+62yNZm+fpjGI3XbVcrc5itmGvJoalNrJyq6cbCjDB+yOpjt
ag9xNfnkS4X5mIEyBXK1MxH15ZGy17mPAa8NmKFGpyoO+dzb99D+ChevkqiNuNPt8rUFkEQgu7cO
eTJVfj/uHaeBct9ki/ZjhR+9Ig5XYqMyYOoybnQK7qNkhU8fbX6ihb4gxZpPDKxNpkE/iGejd+yP
upJ0gee6tj8UZCO7fKJDWR5MBszHwfV7Et+75fxE1Rozk6Gs8MrEEFIlUvXpt044CxhxV7d+FPY4
uuMOIhA8RhodVoQBdroNwM92kQ9HOt/RuRvanbM6VRCndGYDjDTZYpOKvpZPo9wqA3uQXZacyrqb
9q6jl89bymZ941n59JRupZz2YZnrj46/lVflWBlW5EjF8zE2Wf1NTOyNsRrHPLxvPY2KOiAuKIvM
dSA8ZqpHZPP2sOQBttec820WHV9gWOOcTNa59MWhBRU8A4Qouuawtpts9xMfthurcuUtangeRlQs
lbFFPTP0L26w2PZl57eA5FXTKCdqbJSSp9xYcycudRW0MUtMQqhezuFFW8k+G1eznQ/sBJld4LUx
25t8TksrKukwQNDZZBZSTYTueuzX1tifCV5m7Ie6nz5YKTv9xaxKs0ACr13rUzqthbnbHGsob9pm
Y2AftfCNVohHiPeTPKvs7n7r3I3saizPefHZJ0mm/TouwktpP/pYlYkg8eZteKKmrLb2RvvjJMp9
M+F0gsxBemDR3A9601a6PyejpSbU814rqnph9nReSqtySQvm82unnaG2zjPi1hPeUCXjtszyq6xy
q/zgmzgBcWENrmYr4sLmsNLwju1V7a3rvmpknybuWA5TJLN6VLepVRUnm1+AaMIS116UDk71jf16
zHZ+16spVnm+uZgWaUNFM0lKuJOkzr8NBWyqqLWW7tEgjdPeO6TKHfAVA5POGXDKaJz4NwkL2Lqu
GetwqM58oZHNxoe7S3ERuu4dqwj3a531zw4/W+yCXImD3Y2zPoh6HNsk6LmURvXkYthKMZTdV8Xo
eJdwB8SH2eSU3DuZb7akSjeb3um67M1wD8WKHNDeyMbH1q6LaYdorFjjWgTTvK+2IjsZGfjLi6mF
8/PU93M+JJwZKnhftaInzLv15acZLeBGvufI6UcSDjyg8pzVi62T7mistzV4XKqx6WI+QVdB+l7K
FKp3PuWxbaUBSlrZmMUusObwIevW7sYCAuReCinmS1Qz3gIoocifgYPbz4Cr2/xtoZoSVi2Q0Nt8
Gdix+k6Op37VeoqwWtnOToQVrqqaYdezXy3WGVRk99m+J6y14PMO0PcbTh/cNetQvZhlvfpxPQxo
2Wd/c7k625a2Eqfwl4fKV81ndkTrLY7SdYxdKyXaZ7OL4hzCZ2JQyzZPIwwe85ezysI51OhdvxIs
1xqUMAHtzVSt6rgWo0p36OCqF1KsPMBUfg8DoC/H+W5xyPSK3NZMvxWWN1K7KI+re7du5bcl4Djb
tTANr4x5I4F7EhYncztWAzVcavanBgMgNOvB9tUeez237ZJ+UWKbBWk/ZFQpZ1dS8ugIh+/8od3c
9+m2qtiosk+utvvdUJ/fuOMBBE+cdXoZO3IYNeL8E1nV860JD/G2D6avagwJ4w7AOi5ZwxuQQx9k
JQdPO9zlrPW3Si/yJZX4GC9ybyK9xp+6vVfnyKF/mMI5CofDSv9/z1BF7Isys7ghw3X/jGWoe18I
53GhEMojPXI7itSZUxutTekc5rmDbG0MW2L0sgsiEGvruc/lGaDquQLns/QSMy/Sh1oHxsq52plX
QYp5tQjyRK+L+dYxsuUKrj1mrXENrmHdd3trDcN3IQPIy5A7Qjz4hIxHk6HFWyUb8Vw7ZfOo1ST2
0uqdt72l5/s5qDG/pqH82OQ1XSB3E7qLloLq9fy19ci4g+2Uc78/yLTGgMlT9D4LBv1Yh+4Wp9Y2
3zhuDRai67lUCYP8d7d+uy3N0ZxUjWBl3K6s2ZtjDYV3jPJt3eLZaKFTqwnqT1A478lAl0fAiMWH
jRNkB0EgjB3dAXJOl+DaQ//c8mxa5EGKlLcFredx8DkPyYB1TnqV40VOBztaRuNq3KpLv3EOo7+u
ERpVot1SQNRNTqsv9CqM1NoE3TBI671BiX3026U8tO1iPW+O59EBrIp3TVMuM6F3hn+LD3ve90tw
uaxp87QKr+F3xw1drl5/ibkR4lRnvqzz0F3oWX4Iaye/sQ1M7soxhljJSkdL5Yr3OXi1q7V3m7fY
NMeHVYyrt5+dtKJi1ZZxdKp13OFIvra32d7bpf+MW4YQzNW4YMzUvu+BN3CPIQLeGgUAh7kbLilC
5crY1QifZVf4OQB0wCz5gE/LqfvguGVFlqy6lRcI9rzLaqi3lyAQ9rHsKq7UpSWTkDJ608ZHT3ni
4RxBd7SyUVwWMpdHqWhHRLkgdNtcsrt2dIc7pzIlvkMPI9U8ldf5sogL+hLLcfUVe9m8fptQauwJ
WwUbV3jTB/pR9U5N5Tmfcii/pGW2nVrGjleV235quHtRWdg+/hm4WcO8yktc0PKTyOr2LbJf69SI
ftiRypmSsu55fMaBUaGQ7eZ9wZWyilNHVHbk0nXaFxT10cCSuUCKdb+FPSzcGdlr7HgQ2Lat4QFu
Sm3tcm/2EsVg9mQ0jTgpzzzNlU4vHK8tL6fSfecQ+HS3BSYxY4OjLl0jN3gewfu/90hqu/E964EN
w/9WFw5ng5fZd36ZvozO8H7iPXyi/AD2U7tV+3GpwryKnKDwdm5ZDI/WVo+napP90Tb0XdVMNuuG
TTVau7RAbezZd8gxuHY5o36Ws5TRslEBL1Mq19gmFjXjXLLNPK4VSuiIQr9Necrr9INpr2VOEUWf
LF6nQWHqsEYvxHhhbsdKdRzZciHWOWplv/SH3hhm0P+iIaq5ab2EYtR8mMlGWnb8+m4fhw1dhWRK
p3KNnK4Sgn2rGx4W7XJrDfrKIpCbxm0EydL+oKBKbJHIPOsziux6nzshIbCw330Rb5NX3CwZ1pWI
9lCVEgqd6Szp+LaIQWGLaGK76vAa4d8PvphssZjuM889rOFkVYdqXlJEWmXJfSsdSoMNZGo8G4NV
Q0tW53R78lDUENB4hqDPCA10walzGsVuX4BMqKu+AFSn7Mm8wMiosYu4fHhQvxdchjqfgywqjXxu
E09V/p1IpRfE3SZ8lyxRe30WhbXmcVF4qRVVIrPftyIjIZ3ZhCcpAi3QgdAo9HXrdP4KtbgOv/at
GD574zjeVXOthygVTnZOXFiXL42QQZlwttX2fuzDjgcTrV0WQ4ixhp0kPOPpnBTexWgqZZloAZk1
ktwt1fVEG2WNcZ2Vaj9TEoXJsFZdsSsGb3iERSu9KESP4UM/KjFxBsztPlXWij1H1r1vA3MYlxT9
7OjSENNNSR/KzAL3flyd9HoczCKPGoZOabTIQt/AaDUFe3o20XDyOvXkjyt942Yb0vcOOAvO236V
WeJwFXuZesLQiSqc1ae2nLv6YsGxh85bp5Z/Lexz0bz6I7bvpk1b1MROyUFjNStXyomr/5Ssadc9
qzngPdQrXdNwpnMUsdPy6VmZAmoX4KJfY2tRqks6swyu56YKHrZuDvt9XWBXorvTrwswBWrxBFCj
MC66mTs2goNe74ulZFKxko1d7CFSsUXKBll/gthj8Q9hE3j9CZSwUR9aYxDHNXWfwdNb+c6tsqLc
adqwI3rkCh7nuvbzdpyw/4DTZd9+53V2+i0rOHni1euahwBjdn5lcakrEopY06LnUwVfFaPJeZf5
o8EjmOXpQ5vOgR8Ly9o2mn6odXZC2ukWE2OQPVVzSiebB5DwD1pMXr5D6dUqQJQjMGydlfMSOaPT
szqt1S73QRrO11vbU5CF80ADSQW1D6HJaJBSWjSQgnhQRkD1SAaq9bYNxJS9FEVZjrupqq3hwqTp
dt2smZoeja11oPC2LCnKkA417K5x+DD2gTS0okPSznUCJpwDxLBnF4zEpmCaLE0ogxgukbj0qVa+
FgxwNCjq1QL43oOpSojs8G+6sik+mUt4BuLLfL21lpUNcPJIt4zSrWm6Xeq4482U+w3UEbsSPJF5
bb6dJz/zD+O0zk6CpM8pQPKh0IVmkuZrNPeUZKeuMfniCWrWavQiM3UmTp9RLc7TyASovO+7oemu
C4Q9nkM8TlVtXN/IOdkFtk5furWi+NnCupVRWisDIE6tzsEnbT+tT8FYEdLXsNfRr/XIHqaBPBR3
7VQBmRRdtdhRF1q6S8ZscvQu9HSVXnfY9s2ItqiL3Cb1wuHQqHJAvI6U3kKZpQaN/bzT2yijtZjC
9s4f2UcjZ3a3IK63ulR3K/kB5rWxNrXBdzu2VCV1Pxn0xu1yOniIrylFdcfnlNpZ7V8sc9iQu0nb
VbzHIYdIGn957u/dFhVaE6WYhox3SyHAV+2XhYHAZbj6xXKikTmPd8OAGJfQxMqaH90hoK7aTZYt
+CbrWhbeoSWRs3tbVK5T8+QIre/T1Tayl741anHKEYWpU7Bge9yzsXT9ow5nC2WaKvLwM4xl5eVx
g7dlOmc/OMI9QIZIm4uBWy4ZoI3pqSZi5cnuRtLzI+8zJDjSBKYCXNgyo0VNujWIB2zVasY1A+sX
KFPL59KlUospxwh6SYx18CrnNKtqqS5oz4zhU2Uz8GInq8UGDKAJcdXNQG46Qau8GszBewqX0l5u
t0H44YOsLJo/ppQzN6LJydeM2TBMfFzBANzc3UIhXX+gf17pncidQdRRZxYBd+0CRmd549WoqtSB
caW9HYiL6csjuLjMiDPRCUpIV88hLLFwXTzueQAybQg5w7AMEYyMojuQtuavO8PvhX/SaSrw4Nur
rdIw4QqY1e/qbtHTwe+Wmds2iPxZPGjCNgnfws8jlieEx9ANE6Oox1rE/Rq2+jCkbhve1cW4rpdp
G8rs0qPIl1E2zU6Z2EwKZNKpuS8qzrZQl0dR9aN6YDqVWnu3Kd35pvKslkF8OHUqOJUpgtoNikoT
NLdqbP3uExTfOnhcK6Or4VDqRSj1Yyz8/12K/wd5zU8TybML8heX4uWkP8nxF1vj+S/88Ck6wRvQ
LjbznbNthpi+/7Ypem9cXDpY9Fk9BJKd86X+aVM03mA7doGB/XAinoUE/7QpBm++63SBSIbkDoDs
+js2RfM7W+bnwSmeKNf1MROhEGWo/9o8u5b+RD1Ce9fUwwI5iIOGus9AK9HHRni+LDM5E4pa0kUR
EfeTp5dIKKProint4QTNeIjruMlKWO3B2KbIl2Weniy8TzJuZjKpYy9cesANMldovKbcXEA/mll6
DRGh7BKL1dUceaXlS58VKwOJ1DgPXRlH20nFDPV0blnOUTAH5j1WxIwznDEjq43OXwxemJTYYJoC
boA0XFWkkFmw7nBK0/KdoYybftdcMEldcGOr3rgWaeAFR1i7RKbJ2mHTdaycy9LiyLva8rfmQiPq
g4VVDP2c6KYN8Bo26bgrCWe+NbbxZhvL4GZpDXFthdyGeYO9U9wjlJLP2SLcDAvIquejoCxe2Jvk
Xb6E6TvAMQZV88Y/NiPHaMxlzFkftnTxOEY6YT+mXppNX8OpEO6uyprKP+WNFu6J8aLO9pVHEvRu
3eY0Id5LUkH7qUOaSL726iYTa+tG7hxYVpwbrWXeTHPOKeVRrcUz8QhHOnHmdiin3M7vmzwE7mZk
9nhUjhzTu7FnpLjTNhWQnfkB3nG7VZdL1zXOZ49BEFWPOVovDXfSqGJKdgd5y1NAhMuSQYj0HlPT
rK6GvpgZ9Czbyr+de71FKrAbGo+L+pKXxMYajeU7H9zM0mAvuLxE1krOtr1+ogxEXVbzMcKAI2DE
dU5p1Vfv/bJK4ZS67RbjoSeHGs6Xu5sKi8RG6VQjk0YTqPS63I4gUIZo0ptHsqHRNcBWfX3OtyoZ
DRyK9rfeju9uol+XDpcrstxscptwMr6WUzhtDm9tIOZCZVLuMyG9g2Wg6YlCz6g1BQq8j0i2fEUk
8c0cj2emU9M03pFOmLpkUOffKx922Rao/DptTHoY50+Okmb5nQ7jtaAFnQ7LHGsStgNEIK/tpM5I
IElZlVOSMZGTUVHYaXmXyiEI+KYhDkQFVyK6z4tRodOwho/LRk7fpa2sMiQRa5iTskcQw5zF2fpo
Yfj94o1e9hIuLlM5cIFHEZbOIxCICq0SOS3AVIqivcwJREhIpHshv+na1n5707IQ93SzCEMHD1Am
GfEM3wAoFfdKbePHmut/FwG8I+yXhiPpQ0Nupu9qV4hvcM7a+84JqpvaYzoapZ3NgM4Y+BFx1efc
AxYUdoepLhkB5qKibv1pW/8XptzXoGq+6bNdyIcniNkZvc4rAVdhLv6sc2vCiSHdB/Kd5w9T5z2V
uSRRHLjuhWtkZQy/Zt11Hm0PUY4+YpRpuPOFNi+8WY5PqZmLhNir9TLIRb73O5BRq7Dm33zlrxUx
/KoecEXwKsh3weqfn4ifxMnh3OT0jZB4bL01vc/5NiDfwuFsJ8OipkIliBYJQQdLqf3dx3SWZL1a
GcihTZSv/lnWG776mMKwz4N6ZTieoaK/aEr6XWbRh8xEVvU2ELN5wxx13M9yqPcr5Jbd1LZzvIXt
nlbFtjPK8BuccnHlrFa9o2tinRZ0EL9x0X2XMP/6W4K7ZDaKlA34Jiktv35CQdEsdUu4R1IFBcdJ
Xw3JlA3pI51Pzo6N+KF44NqY0+ibLGx26bRLZ3uLO7/8EGaDPtIGdj7gvhgYFVnipk/FsDODuT56
NK6Pi0+sewbc8t7M0/wPk+Xfumz9JezhF0jEv4VH/AciIRhX/7Qq/3TZevwEceEfl3Ich398ar7+
4+Ybj8nPd6/vf//H3Ut41pvvRsnwj7vSOaPzByTi/EdntfE5yJhzl0cdNdwf1y/TfwPaHGizRWap
aX/35/5x/eKPuKzxh7jXHYCMYKz/BiXC+lWRdzaqIsPzDcCvFBq4wl49gshUVlMGmZEUYiyuaTCV
D3ZjGyuWt8y6oy9SHfIA9wfVIZmtNgKZISqGlMpAk1ILOEmMBI4AG/6CE0bujcUs36GqaVpaMu56
Y41m30TcZrqaMrcWl9WiPgbZvHwGaOIpNmbwwxhu+m/IsqffbECv8G7f39wZiAeEA7+9D+bt1/UV
kkgWNlg6k8z15Cd0e+bLYnogBrFlySgUuIgjOpkXAsj+YxgwyqRHtskP9I0uUPG4449t6f/Skrmd
v/Xj1H/7ByCV4R/7qfn6aQRe8v8CU8Vhr//3TJUr+e1LPn5rhvGb/BWucv57PxZO+MbD8gE30TXY
wm0ql3+um/ANUU0BLgpiJFCRWmcAwB/LxvHfWLjMCbsDoITp/Lyi/lg2/BG0AvRSiE4x97qYif/G
svluB/hp50ZCYcJrQ+HE1s/58hr8zMyMK9b5+qisuk8mlCGX2+jcwq+nK5uO0z5zK/smd/spGp1u
2dkLJh274W5lQPx/65f2iA3EmejJDc6hhIRvjdln4cgPAUPv2HJrJ6499zb0GH6WgAiLsbyatzwS
suzfl55G0FcF1gXGSVSXhVrHiEa23inydJgZybQb6E61L7lbnXUzM0TZukLdJabtSdRtI6PS8i9U
wV0JK5gXca1u9gGZJbdrN9DAgqvC/DG/E4ILbGBoJqumnqGkFsiGmMAi+m7yQ8pc6cFhyvZj4f6t
dfK2rfnf64f9f3am/PJfHb61Z5TP8PpH/QcePFxV/mrd3NavWETn//zHcnHDN1QBGEoBuJ4zRM/e
9R/HzJmI88fysLw3LKRz6rB9vmywiP57eZjeG89lCEoRQXbD9wf6byyP77fQn5bH2WZwVl3joYc5
DJD01dVPjujy6gKbgSkCm5YznKRyz5zWsJNwWc27WW5ivJjnYO6u4dcADC6nBWkEQztkgkL1Nq3s
xVYvSqToqQyh0pvCaueU2N6JOUOXU+ghbDBDBri4Ib8Ew6hXJCQzOeNpCA7t0i3rsovwWriPopnn
d8ba5S6DHkjmUK2txkmcUFFweEZn3I+jyD802+ai8sqDEiI1F7YlYkCg6KBjsSuPeJLd6rLYwBpS
R/XLc81x0SfW0qPfK0MfEa/sut7cu67wqt04mu20t9rCPWHtLtJD3bmOhUhEbRum6v48eFwHs9yF
aqspwNxKlvuhlNJ+GzIkuVzGMicUGJkS/7wUTAJktoYrHOXOJcRvmJjMYpGG9g3kQZz8NrXKpNS5
/TibvElyfCGW0Hjof2PqfXWmMvakfgPLip7w7L+Ba/vrmVqlJtUEHnG2uVA1x3liHMX5X9f66KWV
d19UbZikrqiT0cr9G2MwRmIuKsn03NR+cOQHN3c/rYJ/URT9eoehZ2R6KPzhTcFOAZb6OkbFrEB8
5zrEQD+V9o0pvAUXl6auzJfxRNRWsP/brwcIxgfUCfYN9sC5+PipsNEpqeLcaHi9Zdj209jL5zRo
x6Qe2+GLaRX94a9f77xafl5NARc0Rmt06QDQkCrPiv759SY1kMQYOkEC1GqBCJDpE6SKIk5lWv3m
rbGB/Pmlzr50aiao2+4r0+VAf56LmR0kYkW+ynCo/SK12n7nW/3Ty7D9AAjj/yEJA4x4dTGTemyL
LZN+kp1VvWB1un2e4bv768/N+o6B+OmTA4dikUPG3Rt+A+/mNem/1Iuj5aadmOzNYQ533uKKJTEz
ba+n2R5l98QQ2XCfz1ldAke3JV+yprDUjilIG8A/zHvXWaLKcWd2IfiSy+2ikZsz3NFO+lw4hH1H
mdViW2DAqKw0ol7UKRp5I2uOpduKbyGy8vo6zGwxH6dlA3TKlZm033HiASrZJPsz/tC1hgjpNmLD
bXSx0upAb/Vzbjqd0HEeQooCx8CYHPp7w+B6z8SletQ2aUh4PPoSsVCFbfUghyF17hvRzWgANKRv
OP51btfJhkGqv6SAZJAVu2ISKEuGmQ3YjVNQBN8nKLm70rYXixtnpedXR9G4a7ZvzLptYxMFVH0D
g7LBheRNBRHM00D373KCocCTWNelscsMcyz2IFxV1US0ntb0qqaRK3cuo9bqJtXo8J+8Op3nOGDI
437usRwACrEg7VJlDENzabRN+gG7mRiScGMg9WHBJfVlK4zq3i1L5MrR0JlyvNuaUhTvasLC+ntS
EKf5rRH6qjgGsmzl9VY2ao6GqqnPKfdKe7JLCnBu5t4ZUnJXx03NHeKopSjfZXJ1iofOQgaWxWSe
yJttaoQFu2qZ1s9ulTb8KmPQhbfzBB086eoAODCvGLQRc26JXlw67mdixCv8B9mqIwwP7ow+sxjU
V0TkAN25vcHtPLpiBa+5ecyT3CioeyGexFSFAOtZcW0s5RRU+1ZuoXMm+NTj05BPrfM445BZ3jGG
zJrdkAUL0vG6ghdhBmKdb6tuazIR0eau0g8oWmzvhKOsHyN0UWbzke8CHeoxH7VvIqvAKGd9srLJ
F+NBmUvdfYFK5msdZ7QT6BsFocTekNkzmWK2NK3EnzlAR4I5RAQzqsxgcTtzQxprGtBm7KdhPaI9
DasTagX/gAze9g7KaZFzKDJecg6BQQWHYSZWOxqFsP3dyO9dxH2z5c2+67fJOiro28+rxTOZbFOp
s2gaCfNNDI3qj/FblqY7WU54XQrCDcg+0X06niDzztkOKPMW7hza9Try0oAx7JpmV0aDynm32K7c
6BWLMdyNwWAi39JOj0TOV06S9wv6P5E2TBkmYVp5Uls2Wq+lWelOylCRstrkOSoxTzG/vGJYt2R7
IzDn9UiQlntZYINvDggzw4+y9TO1R/fnZwnz+kLtu04SvuzVXT5GPhIX4wTAkLyC0ReC+zTt7Wur
nMPsdqYAdN/m+WKJY2tPwFYxUzY3w+z6iv1ItSWq7DR768y835iBJIdLwDlTl7E5FXa9Xa9OryqB
Tye0a37lzePL5TcHu8xMAi1ALuutuVmIGd4IXoDAHx4Xzg12IPJJe+fAgI9oiO6EA7Wz6imZmqqi
0x/IbkgI1Va1QxxBk5rZ71p0r84AjI3UcecUIKoolEuvW3RsIWPDABUj3MJku2FoXqbODV7/rtxN
yg/Vu6UWeruwvEbJgyEy6+PIMgmvmrabx6uuxJZ86JrFCGJzxM6CeworytNfHyGvjl6H4o5LLDcM
2AkOTM9X7ZGmSbNc9kXOBL1xbsPFqBNvSjVZu6b4zdH7HXLzy2HFaxHeyHnFQc8l/NXZy21SsTFA
xjX6udnbFaEbEp9K4lit+27FovmgGPLy76zsJg2EsWuZ6TClytXfc2me3zQs/HMREZzJVK97QhjM
Bns8yyssXMDekaMm++ywHy6RxNgbXgV96vzOmfznp4FrgOlitmakGHzHov58xykYPjjCcXRidnpN
xobdtVrav+mzPj9zGF2BLXGlcqlRXt2kZkj2uZrRHrX6jGODTXeYQ8bUf/3Q/Pm9wB2mp0Ztcb6T
vraCQgM2jKqWK92t0cCD5lgXWgz+l79+lfMt8+fHhUh2Gna0twICtRxe79dboT1YpCtWVZFMXeXv
3BAGuasqcx+2ISdEkC0Jjkf5v+hg/dtW7i9l91+2hv8Da+9zMMe/b1ntZVPR6/25y3v+Cz+Kb9t8
Q18JbCkxjnj3qQn+WXxbxhsGdOdimys86/rc/f2jGPcN+rjnSgqY0Lm99dOEnWKeKgtKKFgqbvvn
ufzfKMZfbWFcsfHK86CckaoODuVXd+1zyyYPGxcH0EJwUORWgT4xOMufwtYef7NzvBr5nK/z8A+B
xnLX5nN4DaMuXK474ygl4pTA+TxN9eBFVX0uFgFtYSYQTRtvm79JNLnV78Yp//LFaWdzoNAFsV+D
QQ0nG4smM/Nd5wh52YhSHbiU2Ikzpy2nKC8NY68+ebr4XXzE66L4x/sO2LtZ+A6/wXmt/lQR2khs
OtHaOf03lLiFYCK89qtg6Kv0zaIVhzHZKThysy4/rDVStqz0rQsKBy+eag114aeH819UxK/Pkh+/
EKOlc6YJlIdzI/TnXwhvkFEi38x3RZPOVxWT4tN/cXZeO3IjS7d+IgL05rZIluluqeVGZm4IabZE
7z2f/v+y93/O6WIRxdNzMcIAAhSVyczIMCvWWhKjO3MkUd1Z6vJP7qiNTWmvbyGdYOwLNRznI3QL
yg5fx1rzSPwU8nLR9IVOg9LU6vzBRNvkS1nGfjdLybuE7rOD3mntXEw5Aj3XMx/9QWIkPzpKel3+
cLJ++cNkIii3vgmd6GDJc/NkRiirewnqUXvMB2uu0JffB+qEMtULs+u6CTchlNHO5pz4tT3Gn3R5
AOOcA6WFxNnwmyJqT1k7N49a1hTHlta1V4dlu8MWtfW9XvThcAeMD+Esrr+XDdouQkg48SO9mZ7r
mAhVox/4Pu5b6WJlNew3RggsFagZs3fIVwD9Novhp2VCj3n/7Nz6CwbcYMEkJoNolxL79U+Bu4ho
jGlwv2gT9T9NpqdHxky7Uxc2wem+KfHpXz1hL1v/ypSxWnUVRAHlrDj1VZkGPyBgqX8AqBj8beTz
/KHPQAneN7h6mYVBsbu4amSu0A5fFa9iBYE3lJoTH4ZP2W21unhkkvN/yfJ53v6/qNf/a4VgjvCW
Br25LpEVIIMluYM2oB6rwOtSrcLpgfDUMwv8gm38ZFJ7T71R2fhs3E5HkP7ggm6CtkQib5nCKfHN
PMuPIBDmD7C9R36eSd3f1OijI+hHavw6wwq9vVQxaR6XaUxl60Oal+qJ3B11C7V3jL+WYWrLHZd0
+/twAHThIAdlDA1Kr+tjhZ9CILUvM78tO/VUgBH0JsgJGerT98Sbb4+VjTaJkOzgIaDbs/I41Fzh
+ih18ZWNwZUq5iQCftiXsM4Gb7Gs8G0cYnxv7NFo1KgxsEZDLP2V988npMMINhM/1bvoCKWOcQp6
GZndSnb8+wd4axcNQ9NZGw8tgcO1qT5lmAvt9My3B8eiSlBlnpZE2RH2jj2x1jW66GVZPB6aTYDC
ZN+aJpRJHSuW6c/6IHAoCuW6ND+U4DbhGsgChAXHCnJxuw8puSLE+MRoT/UuFAJRQRs4f+pc6b/F
ve58qON5/J61VNVKmsWwE+e9tlOVFu/rtSPh7JM+wDBF4oLzut4WC/JjRw6CFFZnpTyOHXN0Sh9m
R9yb5slmJx87hDZ3Mthto2yQBpidT79ylEsKzUVJS89nsBr6CC1P7Y8Gl+rcSEvxp5qt6D0znNKv
t58Ak87j/1pdMyXWtoqkvNynfuR0+mNsDx+zKCNJW6Y9UptbZ8mmqga+hG4r5lZnzTZBlgf84WuM
7fMIOvq7RF/sHfbbDcd1bWa1jaNRxY1iN6mfUsJ6YOoeFnctZOCPciLA+6TvwLswDzjbvfStMgJj
ASQ25Yy+6mn0QFG2/ijByU5K11dPxjhbH+5v+JY3Mek1C7CVUNJepeWUM+15iEhFB4LbMxweITMD
tvm5j5zy28hg9vm+vY2AiQ2BI44uGpUHeIWuD3MpV525IOfqL0Zt/eogQvs9D1alAnTtkAwfW2f8
3g1R8aEYDfsjdaF+ulCSRqGOEb2lOkQQdf0ch8WUAcLqxh4F5NZ+AGYhwxWugXjl+ueNUHlMdjTk
PpoU4+cZUlSJWd5a+oqzTR8Lcy53koqNe0YYa4nuJnxf0GFcG+zHTrNGa8p9qD5eppx5P6CgTL91
Fv/XJWB73WQonI/3v4M4dyufAmM6IAQybFJtkdS99uopM61o33a5n3LoKH7OgV9PanmUG7t8NgDN
HBZVQXBRC+EkYtZ85xhseHrMk0u8uLUbwQGVyfC8RRHWV+0i8oCRNV5eVambafO048i2TKloo8E8
J1Di63oFg9h0/jskOVurpJIIWoDqZmsd8mrcpebf+pgaaByhPICo0xrtbfWBWSIFkPlO0ExwLin2
MaW94i1kDoxUBNOp70fj7Qs0yHwtgOYoowE4v/6UA5yvwVDFIdwbffSpDazAgxZ5ZppTbo73T404
/atTY1LGIn2nP2jeFPFS2wiVUQ1DP6A8e5kUHZhwBlzTiCgFZ2Q5CEh0+WWJ0j9vNwzZ40vcowp1
oes1clzHAFcueaoZTt8zJWq/F5EanTSCoEPb96qf2Hb6l4h+91KoDY8gKpbIn4tACPTNtelM12Fg
iavQl3QnoiER/lna2Dz2c0jJvtTGnRhoyxzWKGrgDQjlVw6ZNJscJUBoDIKe6F2ozBBJLUv1tY6K
7JMSBOrOzm7aA2j0AtGD+2OVpdSmRG0cdmKvmrr2qeCxOrQ60WUIHseX824nF7w9QejEcD1kAVjj
e4qf8yqaTCwjZNpmiPwlKDOR/XYPTJJlPgwt/UmKmg9pJH8uIqPe2dY1gx2RE4YtUIAO8DekcbVr
w3GeFlPvyJHPsCdgYDPL+2c6XOZ0spIJUhdtKgp/CrnVB+bE4xKmMbhjHivLnC5WQgjotsxCP6ry
FPaHJpKb/2Ql+tTeqCXOVyvRnOc+XMBTWHDLMM4WMmoEx3QhQyJCLf/DPDqtkPPL4L+LQ03+W6mC
hFnbaLZ9pXLCvR70RuCBoAtix7hYA9jYmnSz0XtDZSQh9utOztysmiqfzlnlZeAtvNRWAndYusEv
KOZ6w5zAroTIHdN+enZUs1pxJXg0HiNJMX1JZWzr/nXeqAjw2zjjAt9P/3qNXVTjMYlHJ4p9KMhU
tzMW9VOp9LILS6hxlpUIOIVqgoHJEHpUYQI5ManHRG5qOjso5dvXgUFtBMtQJIM+UV13A3JNmfUo
ZqTEBL/hhhNKml25hBfGefWdN2/rk5iqqIayZIHjW13t1umyToG+xW/nQWrhDtIa+vSV5cWg3QFn
ql3yl9FOTDHUdTj8A7ee1h3GaYQIx1zsB7Puape+iUwT2rCOCQi4PdWO2/eLAi/VVJC3QE1oJlxf
kmGhn1p1IdKfCZ+lrEHdDHSIniqjsn1VCqNDyuzBzr5sGhW7QjQONGMtzx229iDrYxD6/cTdpGRW
RWc4V2Hyb2iEfx9tLuOSW3tf/jYBEMXs/2d25ddNSWZIL0pxcsmYXDJbg4KkKebj/ZO+tTiNVoZh
K7yYJGrXOxrS3oqqFrcTl5p5gSyJhmw6Dr4dgNdiLph5ykmudqoRG1U/tFAcDQ1rsGrcsJWXVWHu
yJRSj3ylyBCpZXrM1cI+8yCiWT45Q0zuKEL7tNDxBSUS94KkfOezroU4hMflR1Ceh+efwHYNg3Gq
gMRF/IgyzrVnXZ9CmPqy5r2Zdd1HPu3wzWpGsNd4mksHL9OlZA4JVSFoKUDPqu8MQ0Cw73+O27BX
qNtRzyDgZmZj/boqJhlmAwUiA+V65bdTUzyi6DXCkW9biLxW3VOX5PmpixGl7inLevfNb5TSsa9R
zYWPlvRnnV70kIkMEhMqfmvW7XEgwT7mCCY/MdExuoukTo/lPE7MyiJA/au1Te0dpANWg+JZpFNg
qLSd53jL/YGDIs5gUpKa3solgTCsh7ppIr8DKXJWhn48ouT2lWnoPdeyufMciJfKJAObqyNJhpdr
s4yqMOV44zw3uv5joJJ2qpy5nQBPpIELFSKKIYUSvYd7VP1xf+s3Ag+6RCjHgSWjpbgm3Fe0mOnr
jMAj06n+QTnyWyuK/gt0Y/3ZqqKETjxkL2PThD/vG97yM4AKRdNUSOyuuY5zWMGscWGLM7kaT0Xh
wNETUAG/b0Vs33VkDsxUPC68pch3qKu0GvVnUehoI8AFhezDfACwqjUawXIZftGaIt8pbGz5Nfq/
BMRixpa3/NqvSUurxMCoieNidUbsr5E1yIZqSLCq2pH+IrbJ4GhMsmbnAm/ZBZ1uQshPi9te7+aU
JoucwMvjQ30YnwbV+hVJs/xsjvEfTYqVc21qf+7v7NbB4ZXQoaum9MyI2vVKIwn6i5CQ3290GdKg
pe6IUWd4Owa6Qd8gQhlocmXOhzZvdi/N1vUUwor09A0N6ZLVexwDpUktaCp9hqlyr89LzSshGD6j
S6rveIKtA/Ta1Oo5LIpsyuFDjH3JzgHXmA3zs+CL3S4vumNLr37nwG5+SFIZsKZEHDewVoosUuwo
dewHGXFws9j2uypQ0RSf6s6NU5mB5jkbT/e/5dZ+YoreCKEnR0h861fZh962LbQsLHKBFdZNGuag
Q83WjuTo485B3br2uFV8qgajP/jda1MpyloOYRONQUpsRzWkMzmDyPDvL2g9MfnyyAJ1pzZs4dyo
A6zMdGndwaQF43MeNw+z2gRHOtc00KS4rs6ZHT4NctL8UCy7+mTpJQCKuupghVv6k9rWcHgr1ggB
AvTDqaTQn1KD2NO1fPQtFQbT+z9265PTB6RTbzHNy8zk9W+1IPSAWBPWngU5CleqC8OrGkPzGxnq
lKEql5Oem9rn+0a3YiGgAajvmOCcuEerBHeerJIJySb2c9UpnlSGNYHGLl/nQELefOaEIxaenRsl
gph3AbZvqm9U1BXfiFY1oAFdA/IAXd/1uqW2y8KuoH+uxkUPnI+RLR2s2tnRJN0DRwb+C7Gunc3e
SrEo0jCfSuuXaaG1Xl2rlUheNmQbUAs1p6iiDeYNVmS5lF87ulNDelwUPX+ndN3wXlIKJgyWOk6O
sAsEbxSceNkBUQ/TqKriy9aZT6+r+ZSHeugXEMsddXz3szWg/6ZBUbvTrhIHfvUQ0qPSKTEzCMLO
r654GGaqg0Bq6EOhregPedBFP7TczBW/psdyKtAX/p1oVnuKQsfJ3bFomsv9E7dxzMEEkFWCFqFH
J6a+XjuZCQ3jbkJTChJMRX8s+lK7jGYfX7JQ+VNLhnYYoqE/3re54b2pirFsIfjG7LT4Ta8cmzKR
HicRyh2xEqcnLQmHC0Ta9gX1oezcV2n09b69jUcRNQBmxGg5i57++ipPelAVEKMQacyNH6LifTQ7
OLMir/2nr/TpKV3kN2qhiUPEW8EFoixGEL2WYnEAtydTQSuFx3h2a300TjDbxEdtMtKP95d3s50k
LDIPPh1uFF65vtfbWdNnW8jiUx8Wy15kaO1JLvGWhY6sJPwZ9c5jeHtZOao8TAoBIjLRmLw2qMiZ
mtdZKnmR3rcXahGGH4A7hjYTBefPMYJllw5woh+agwIja1F+iRIn9+s8z3buz8bSaWQjraPRFqLh
uHJW7WjUg9xRpSrlpYL+oS38OjuONKvKJj/e3+abN1KsmhkG5iBFKche3ZSkxmuFkHR5uRxAKaCY
+Wy6c1VBf3bf0OaiwC+9GIIHRPz9q+sRwlhEUtZJ8AoIAskwqF3w/4wPKINziGYzde/bu32WyXA4
qhxScJ8W5cZrg6WswNVFz9bT+6Y6GY1dec3YxO9AxkW/65YObqIm+uMkT9MPcGPdsx5N+o9cRmkq
bAf1iLzVBEN8HJ7r2i5+1MhVPKWlVP4ehqbfOew3d1n8VgIi9G3oBKlrf+WEEDUGVSx5AerPD6qk
Rb+WQe5/KGkYLm5lNM2Pci4q327gU7q/TzfxmDDNALgtvDVJ0urYG3kNlbRNw0LuuvkyJLX6pZUc
49g4yd57uHHWQBsSkQkBPvp7qyMwLeh5jbokOqlz+NBnyeRSZY+/3l/QlhW6WS+9PGZ/jNXrswRo
VxRaInl2oJYXkoX+sa+qvd78hhWaTDRgUMbjAq1lX2DmR4kCyhHGXnVIwlHHO6iDsVfA2bLyUrUi
awe6va5VxA4IGttCNccJO/h8QOcf7aFodvKOjSNAakV+7JCds5zVjjGs01PD6kTPKs4vYdRpx8Gw
M6+pemXHC9yYohwOfpFImU4Zs30rUyYkhJCmOYYXzlPjT7oWf4NLGSGCJA//uX8Obu6USY2J+4Sc
EghpZX0ORh1BgywcMQUV00Oj6LBFp0ZEQI4IeRu10TMsi1/ysdtTudxYIzMHxJuk+1zqtap000E3
C6924I2pHT9nIPxhjO1tP1nUNwqxyWBSANDD1sC2Umpcw82qUEalplUc5N7g20+6oaxoBM7WY+8k
6ey/eUPp79H4A7pnG3iNa4c6mCZChoxBevZUdI1bQzj32ARgeA5S21o/+6KtvhkhrKq9noXZW90U
K32RSCZCpHO0jinTQCuqXEkDDx3rv+OAomUe5pBWBeBT3r5MuL8o7PEIi0nl62XCRK6POCjAoJNq
9oe2m2aPIl30Se+XEE7EKdIf9NwpvqGdkexkDBtHx2S8GhAIxUCSlZXt2BikxBlMx8tyEgBoUy1f
GzrDg3J3D89341rYUMBkUOggOEYVQbteZgDwVCsyKP3a0VEuk7wMD71ktjsLunn1RYtJEUkfT78G
Gdy1FXtiFDIH7OER6BcPZjaH7jRrxXvQWuo5nNq9KY+NDUQ2jqUpTNUgk7V6YgwQBU3ZqEzOxogF
WRFITLrl0tkpK2PnndlaGoh7UHJ0iW+RcukYq5GM7oMnUWt+YN40Pyc0a4U0ATG7p4/dEJ/vH83b
ej7bCWErzVPqRMjTiczrVRAlmId5KBxk6TrKQYdhLhm6yuZM8cs5HD7BCTwahySbF2+uNbthNlOy
oQhfFBeuTh1O0FLzzVaO/7r/u7Z23eEIwVrBRyaIuf5Zg9TAEJzkNg97VPwt88QPXhgO82m2p2UH
LbVhCwyA2HdqyWgkrsI6o2QeHQ0vh44dbHBtiUZfXuTBgSFU9Xh/WRsvyAvqj4gQVCnTm9fLahCq
Q6oisL2mRTQ8SpT+gA9nlNWWi9SNtGb4ih7ZxxbC1t/3LW8ukm8JxhT8E7722nJfMuNnzyxySTrl
UDN7eYb3VT0YsBvvnSmxYVfZOjU4CLRAAmCPOGC1yjSxGQ4OTa5oDsiy1lvl0uj5eEpHHTovu4a/
ShuCU42UwUG1kvkYOnqxk69vrZe0WWAg8Er2GuCaMIBK01OxvXkG9jQso/6QFWguGMWgf7+/tVsf
FfgMdTryPBOw9vXWhqMzdnPMaLSqW9LzEM+2C6+QcQx02OpldHnIbSEM1qEmfjNCmZ1G7pPxHcFY
Ia8HZSDEBWjmIKoCua8QRRtPoYZlGi3LzkzE1n4Sy1NlBSgEdFQ4/1d+otadeg77zibwgNV2MWk0
Dmn5yxxHZ+fL3XpBUABIHxLr0PtgsO7a0ggwb6JRZntJDoCwjK3CM8ZGP9hZaT5185Dt2LtdGfZ0
C6wMubFDzfTaXg9H/lzBS+t1Y/u7CewMgoj4earRu7p/TrYMUVgBZQ+Gg7GSlastyfeMrjKECoZR
n+UQn1qA1BATzjsPyaYlcq+Xy858otjiVx+rYGabmX+UT8xMURmnNYxzWOcovxWN9C8WJaY/mZgh
XISn5dpUolTJrGSN6UVQiV/oNaTAG4fcjTsoUd++fwSk4kHgPaaIc22KoSxRF61MTwuYbk2RwRZS
hS1gBtX032yKoQKyMZVgmHbY6kxUUk3ZeclMz6jpJxz6PlAgeCzK5342xl/3bW2cd1F0o6MvlgUk
7XpZvRwYkGXA+FgN1negs9PzECowEEpDQUNbM873zd1GaaBDwfqxLtG6NFZnI7OKEE7x0fQcqw38
RIZiIrGy+K0FJxw/n+q/yCxu1mpRqIZoMyVok/IDTcu8DQTmpGkvQdKVZ8Yg6GXcX5Yo3l2/OdcG
V8tiJKblO3IOlRTyQQZzbZ8iR32Q0F98H49a7LdwiO/spbixa6NAIAQTsCxu9CpyWGDOnBqHvUTe
1nznOJPkd/qcne0JXrmMYiqyC5N1YQpJvyCQPH69v+atk8OgJnUPQon/sopdXXN4b9Hs001PmpbA
HZU0Q8mxy1EPkIczmF/lrbAqPipsx+BuwTEypLL2zOXAzdNmLqDcGD+SoJNMaOJHqHZz+PZ2Pqg4
ITd76zAIajIbwVTX6gTVJKip1rK4qcjo6YzhdMmscj4Do0ze2vZmXdwJix4ao9wMuF7fwMLqxxw+
F9Mb5bhj+khTRcDQenJmN594wCHurct/8cyJ8Rvx8PDuUC69NtqFCLnaCTekntv0TK+og2cqhLhj
auCH7hL57d6T7I8qiaAdohy9Oqu6jW9WYxZZdTlyG6ZVg33UpQuyStHH++fytvAtNlQMTlEApjqz
9jGFVmfURTkopi6hmzkofaa7aEwEDzqQ5veWVUt/TQ2BkQxs4zwpTec30IKeZjKMnWVvuTsODz8H
8JtNUHG9zeSrKeQtGsuuZgRLQwNhLivSdqKjLe8Da88L7pG0ZT2kL9VtBFpiMLzMCm2PjCo9pJE2
HPRiHo5mYAxeGxfWztMrHqH1DaF0QuWCaJvK/uoE6bXdAPM3yeWrKUfaUwWhPk7mcUno2XQzbN9o
agwXJ0LY4f4H3nI8IpNA3wMsGnX+602dc95GuK9RxLOj/DlFw1cnc4yp29BlHuBxocqY7tjc+pCk
qDR9ydUgAF0FoKU+S3mrzYYH4ig8zmopuVbWyTtTWVte57WVldcJQGbHTYzWX1jIvY9E3ABZkbPA
ZIZGx/1N3DJFeR4gAYGGSn/vehNHrZbtJVYMyuQaWDAZnZSI3oDQ44j9+6Zu2+XsFxPNZJ34N1tZ
A3uWCYIUu5MNr4G6V/amKVVtIWBuf0+R9ksuSRqppxxuOqE/RTU4MEeQGy+MDPd/ydZXpBHGvL0g
CiBEuF40EjV9qSiUUA2NkYmh66x3UW4v3+5b2XqXRYhI8xSYNKHptRXoZ4LQkUMTDb5K1Q/ZYAaP
jNmNQrZuRMFWr6P+11TUWeEmS9A+TNDClTsR0JZLIC4QQ/2M2DvrGW3exaxKl9T0MkcqvKKblqMJ
D3bjAbyqTq2qxH8Ms9DynWuydTXBCf2X0gA88mqDtcQoIW6iHD5Ni4zPbXpXiZyaytWgTUfovpCI
ur/ZWxaBpoErhkoIr7ByBgW6mZDZ9zCWl7L5oZUlJMVL/Hio94HfxYx+7hjcOkMCVswUmYHzeTns
r7Ib6IiCvok70yPNTdxZD9Egdabg7/vL2rqe0PyYZNiCWs5a+ZsanUhr1ngvATVqbqaHtj9kee7a
Zep8uW9qawcF1zKgdUaGiGOvj6umlrk2jDhyMwqYyDUklTlcCUrTCgR/M6ESdd/eLWAVd/DaoHpt
sFQjZWb6zPC6Gt5GBaYwT0PRwjVh83LrukYbDr0UuM5b+x1Sk3/bY2P6phOErtn18c4ztvVreJ91
MSAKNzSwsetfg9Z0UyBkaHpLXdR/x6BkUblvKljkYsnIf5ejtmRI3IUpI1epkkuc4jh/grZCohBR
SBVafYtQT76/SRvfX9DvEdWLGBSF+etfVbZar9gTsf3MaKM/ddRCu8Z8mqfS2vHOG+f5ytLqAtWJ
rgZmgyVFUr5VMOOdpkUyd1KV7eUQooh2MAtavTbKHCyylk0kZI2RnZHaINzMYLJqw3gv5No0Bb5R
ZciYLFpd3ZzFQE2r72W+Z5F0B3jt8ocqrb8s2lTthF0bFwcHT2sFaA4eYZ1/jYmDzLVBRcBq9O6Y
jap1lIG9nW270CH+TpIdexs+HTgOLQ78HK11ffWlkBixK0juSBQshm7i1tLcWSnkc5TYdeRm6Hr8
ZckRyPv7R3FzmUyOoUlAasyA5/VRVEansyB5oxpRLvYT8Jb5A+UJkkv4Ut/rjbHs3MiN55N2I617
UdERNJ3X9pJ6bgodzVxvUpKRGku5+EbTQ8TDjSjgQezzUxMi0DrGCFBFsJ/s2N/c5lf2xQF75eCT
oe+qBYfojTpqnmoqpX6bqfZD1wDq18CSu8ac7A0RbETTtHWZqiA6oe2wjhlstGcLfcosLynb6hxZ
luqmiEe6Qe1E5zZos4umpJVb9oW6c/+3lktMRByPq+EBEH//arlzUjWZhVvxGA6PTrxEwQGJXc2N
57J5jxB3jTQf2rr3z9TWJSU8oWAGYRofe+XeAHCkPNJc0sSmMEiyAPktYqxPONI9BpNtU8yFCc0I
lL9WnzOfm0wbZuqeEP0xgYwmuIsST3oc6CLsbOXWTaEa839NrbzcPJjKYGQWgd/CVtp1opwzJVAO
c6WjqUogdLy/i7fTXwIGwGa9PKdUQVdZtRVGUkvtjvQSUbPf9WjqD07aOOiNB1RjggXJFlduWqt3
k3kYHktNEgLoQmZySMYGeUQdavTQMFytT5bP2ihZ3+//wo3HhWOFLpZgFQHBsrrLNkyjEP8q0Nbm
Qf9EZPzPGNb15b6RjS/MsyLYBkUVipr99QnW5Rr2w7G3vGBkvg8m5eQ0pdCZVrG1N6x8SzVAofS1
rVXWG8/d5PQB7ELm3Fil6zSLpXioGM//qJHT/o7rqVOeGRqwch+MffrDHFs9dKuwTiU3jUyQYhbt
BcvPp94+dJVkNm9+aQUPEc0g6tQ8gGtHYjmS3AegYjwTfYqHUWomdHZiBeH22t7JVm8/LtkFLxIj
T1R1iPmv9x1m/FS2ES70BslQ34+JuVwqZ+l2np9bz0iVmahBZPsbjMSS2WnRIiUkqgRpR3uqSsTD
Q+o6aTbNjD1WxZd2HDVPpePwVhwR6RMZHOEXrVlaiavr1XTMqdDJM7yg4yVoFSTXwMZPx7nL0jc7
REzRLMP9k7UJjZIrLxygJ6wlWW14llNk79Iokc9LgKYjGczXt94WLJFRiJElWxi9tiTw2BP8K3w1
R+oAT/eCcKklrJ0Uzb1v6vZp4d8nPiJmIGK5GSSQyxIYeRbonoX26jls4x/4s+5oTUlCxJ+Oh6xO
96YXbn3wlU199c3qWYLTA05nbzSkwZPtMEZKTa3deKqiY5yOe/pSW5fg1RrX2dMyOd1ILwd78Nn5
i6XWxzDSnJ1bvbkqXmlRaSfvXLPTLY21aEVgAO0fIB0enRr1rGowD2W6TGfJtMPT/S+3aY9aDbNt
xLVM2F0fknHMzAFaJlh/5QSKgLm1j7YKjxFClNT1jHavbrB5yWlLUpMhxgSNfW2v7/Ispk7KSUnt
/CgbLQRUEQpxzJhHrqr2tiuhEXBSGy3ZeTy2VirGN4m56IDdZCZm0yZjmzi6Z6RdeG6SiTxU6opz
M8nNRZmlH/c3dqMWxuwqLXOebDwKydD1SutmUGsg5oanRlJwAW5TPgQGMntJMsJMZWQIVsF5iHBv
JP1CiO877MZ7pb+tJQNaFQMzpmA/W/ltXtK5QUaM/LuyUr82EiuEI1cyLi0EFJdZSvdgPrcPNGtW
AIBZdNRJEFZr7itnjOhoG17fcvMXm5nvzqxmvwnKn/e3d3NpGKMaJOiH1ilSjWpCX1fUMiAWq3x5
iIvDgCC125tT9lgqarhzejZ6DVgjT0e7A9eNJNX159TUZhpLaFTw2wKaFQ7yMc/NhFpqrx5UJ64u
aJybrjKP+jOEZ+0JBnbZ1czU2XlAhKHrcjw/hPqXKBihfbDOmlTAoR3dRoOI2gpIQUP+6GTFG2oB
8KmZ6j4zvSN1O2a3z7Mo7iJGKoLR1WFCnzBLQ7Xn2zadQyG5adVPo6Fll44yyT9aL0n/MVCGdzMr
1j+oVtCfplEa9opymycMdIMYjYNxYT2Ja8YtekFhRd3RSfszEpfRjyDrP4fZohzvn7BNS6K8AFDV
Zpph9cGZUKUaEBCO5J2tfYIb33nqdam9oL2o7eztlimCenFDKTfSLb8+W7WMiqckY0qd9fkcQyfg
Wn3SHOc423upN00J7wtIlEB9PVcfVpLejjFeKSELcyMmq78vaYrcOvKH/9zfwK0HUwBQiD0AvkD1
e72qLOvsZjEU3WNWqvmp9jHvix7tjYJuOAJodUC7AgcVGKXV3jWL0ik9PXkvGaPGN/vG+mFPzfCE
xtynrg/nnUVt7B90UALJy0AaFduVOTUbp0GBjdvL5oqBMNQgPK6h/VMqe5hb7m/gpi2GQAD0YvKG
EIqB01HPi5hjwRwIM8uq9dAZ+i/NWdK/7lvaeJV5j0nfSNAFMnH1qZCtgkYNwVov6ytNP/aGFn40
lTAFotkvjQZHsR0DW3SkB2Z7x53Tv+VZUPIjowP3zn/rGKQ1UrVqZ2KCUbaS45jozbs27nRPsqXu
S4Zo6amzEqS3QvzSQ5EMlc9gevrt/hZsbba4FJwieJMgWbk+rVMZzHYzES13kt7Jbq3G1QMyTXkN
CqFqd3zL1qEVXKv/re5RJ702RmNaHWXURTzUNAmzEEtBcNUYu2PTD0PqGUstzf/iML02KY7Aq+rP
FM3oJMyt4Tn60F1aJZ+Qm4js50CJ9+gxN08TE37w16JiQPhzbUpDfDnKatLFqUSfwCXdqk8Tc0q+
kdqWdKDQnf4VTFbzVTJHZSfs2rINk4HQskPJiymKa9t0OMayxmF4ZR4rT44DW0qoKrnrmI3mU9sc
/T7Mf8ZhtScPtHV+ODw8TfRZqa4514anpVsG6rO6VzSWfLLiKDsMmaafymle/LcfVQbLGQ17GUk2
V/uLJI6ULiblaLPs/lNYqfEhN7P2xOCL8S/OKeqSCBLRNYI4dpVjSdS2YcArTS/HuXpDO+gfhqlh
inGWBeOO9ev+wraCLBAyNPqZ86Z1uy7wTECHk0wgZOw6iH5muL1LVCfG4xSoxS/kwIYvM1N6nlQy
cBZLo/ExnyHzR9em3emqbpR/mL7FHYqSv1j8yh3EzqD2ZkN8aZMtHKRGmp+qEvj60ig/0EKuKM2b
8WOtN+GlCAB1OnIuc8iQ3Z6rFIawEHkddE32sIkbwR8ukmkEhpAA160H0YLSMNDY4PlOJdhWHEYI
UU0MtQPiN5o7TAynQUG5R8G98ZBfGV15qyqD9jCgxitmdQa3tNT2FIA833kGtnyiQPFoCvAW8EPi
V7xyUHngBPE4xqYXV+rX3oqN09KBEzDk5EkJ5OLj/aMmruMqiqbrxmuHqBqx9NpHoek8MiKnmJ4c
lMpBjkP10OTm+D5WkAgO5Wryw2SUD1pE7W8M8vjDffNb3sIwOABghpj1WIOBDScZLPAzoLJiKCyD
NkYdvVFD14ij4vRvTAGDADJO3LLOFxaYvlpdgHSrMprOkKkXPhl//Zwo+l5wvvkJmSqh4uS8zGVe
f0IjSKsczlF62SNaScw6qM91PyoeRH3QR6HY8y/eNCFc+n/srQ4m9I1VO8JQ7zmVlB0Xpk9cUrjF
dyR7r22zuTQ654J2iY7jOvux7TmeWgp6XggJyCN1igx17rrKwkNW1MM7Q4/fTD0K1wHFNCbxcEOM
zIgj9Oo+mDkFu6ij5M9st+XmfYx4aWAuBycJ3jxKvTIlFv/KVN06cc+SQDoso3mIlb732roYdqrI
W1eOAhPdd6rIVEVWF7xtB6VJuFCeJjmtoJlH1TINFOchU0P5ZEQEgFnlBI/IfFU/VQcBwZ3jsvkD
BBhS1HlhIl29Zm0QzC3k9qYHkYg9HpIUwIU2DM7vvNQl5CC476Y2SEdJCjNPQS9tx+dsXXokOGiG
8ZTCybN6U0odXmQCPOHh+mI+OFWVj0JUU/s8LXESuPfv/eZqxaQRuw2bxRocyehoVhgB1tRWmQ5W
MPbPC9SaHnpnPSLocQ5VoxQ+WZVivluMaa9XsxWI0Smg1E3fioLQ6kzRDlSK3sCdK06UJwd5LH70
ciJ9VoygO6ojHzcdUCxr8rbdcXib+YSg+6fyRfL0Ijn++jhPVtvLzQRSyFH65Z9Bn7ojhfjybJeD
c65hUXuypLI5iFIH2FRGPqimVHvdjK1HU4gc8KX55uZ6MEiTWgbjZ5rL1LCeEaCDHzMM9uVMtvwS
fUg4XwWpBeOl11c3S+AKSWTw6Ibc/tGzVjlGVZUcpkzvfCoVezP3m6t6eUiAR9KrWR/hAvWzoAMd
2epN4i4TnSdzmfdKL1tHV0QA1NoY7CYYvF6UFLZOOvUkvrUaTpordc38rsnguTzOkKHFh7ZVw8rn
osO3SoqMel9vZdO/QDPyPNNppEkDBRCUHtc/A1JgZE8UKm2BsoTfZV6awzCOxYNUWplXhpOF0Ehf
HWW71A56npVnreqDHSz81vd9/RvWTlNO6jhtQW/GM51maYmaJ6XN1XPaK8huAog/3/caWx8YD2Ux
0sac0s20stlPummFlIz1shzPpdGpZweRgs/3rWx5QkoNcPkyZoOd1cM9RlQtaTga3ojaxj9BV+s5
qo/ZgPL8EAx7uJYtV2TrohbPlA2sRqs9VHqrm4uF+FXSkoYpU3TAH6oYsVLXjjRkmDolZqygMLsk
PHQQSO9VbDdXS9wAPSnOAA7D63OkN+OQSW1DacEY7WOVIwy5gFlinGEad/IWsXHrsJZjKcaJ4MUA
UXZtKh1ns1jo3XiLIefhQUk7x7WkufC6/+HsPHbkRpot/EQE6M2Wpqq9ujUyI22I0UhD7z2f/v+y
gXvRxSaKkISBNgImKpOZkWHOOQGWM0hQZvWzpTjiUOxafe0Mq/RX3h2apkS0qBCd28zMq9vKzD5V
sM7OMqIM99KEfCAz1I2Dx3xvUynCUQjmcRH+73KllU4y+loci6t5eGwjef2sjEl/A+P0cGbU3qUQ
AS1ld02hDrf9gCo0t8hCcYxB8tWpQlbncVKq6ODq7R1TkbGBhRListsVjXmrDwgKG35cqdp/RtmV
k98iPn9eEkZywytM7nq014AL5dMBM2V3M1GBJzrmIaEIfbmZ+hCpsQHxzZ+HeLztYkbghuzGXdRG
R/Ij+6agMBABobG1FZtylAbcXkQZGC25Ilis/p9uDscAYYT+IADasUQ+ydgotPt5ibdOpp1mxdEz
8J7WkOgeWjHh3TjZRu7q5qCdf9uhobtO9xsmMMXDrYvpImWcmQVi+v0SJX6vKxIirfbyGGdkl9dN
7bwImALjxBGhz7bl4po6hCgtpUYSVYP0K2Xag6upavx9aBsLUG1xBFDdeYxpdwn/ieYtYZU4tm+S
A0uZskQ2cSkKA+ilD1MhyZ/qEJk0N5+6erpLmaNrn2a71WEtrlbOdPpp+fv6mncu4OtoJCrhoEPI
wC5/g51HGsEylZ9BN9PPozOsQQdN89d1K3sHhsI+9E4KK7QUNu99u5K9ooFIcKOETMnrp+TfZpAq
NyQMOciF9kzBE6LuQO6KD9tsKoPgO4YPzrpvO3F7o9mN+VxGRDamfKjutmuKF8Gma0gXa1vJWmSq
yzMEMeYV12sQOWF8mw1QuQcrSg6ClZ3PJPoUDpLxXATQU5efyTTbATopc4VGLZlPcZJb58SiqnH9
M+1cAIIxXD8dLKH6s0nj9MEGUiJeG1LkPlDUof5qj1PxryN1P2w16X9cN7ezf0KTA7+PFj6L2nyq
1rbysKK0irJJV39gVhI6vM4wBaoyHQUqe/uH5IhoZTEzS9nCkHh8ekNZaS4lrarc2M04BE2U6Qf7
t29Fh5nrEJOQj15+pbDJ+poWrk4kUJU3hCTqgw1z7uYPto2uHxAPKAekgZdWMqdn2lpDPyViytpJ
SsaV7H6UH0cr/ef3LUF8wcnzPCOOv1lPKbcMwy5oXpWdrj/J5aLezEuceJlJh/O6qR1fiJYPLFz6
wtAOt7MIi7Kkl9MRSZZKrrhaVGuuEkrxDcPm/9akPNZd5qnIN+0wIy9sdMSz1+3vnUXUBSFY4otF
a/pyU4mxIF6VROfwgOUzFM7PlV5Ruoy1dfly3dTeKcEGI1ghClE93DQZ5LDMigLJAF9v2k6IzS9I
SzSOmh8saW9L39pRL5eU1erUQITjNi/d8M1ivOXtutgNDMc0PzXW2p/HojaCWKpCd566o9Eeuzsq
ch0QytSdt86kT2tz6jt8/jqV+YPKHIu/LHldXCNUPl3f0D1LulCGJLKDA7yVq5vXla5JotKAG7Ls
hlG4zse4I0tHNNc82NOdeJz1IBNCLCmgf+LbvnmyZ2e2q7yj14fiRP7TGXT5zujl7J8IQMMd6mbF
kzFr4x9ceJoS9G8RE4eRvwmSO2ASeYqcpr+kmebGPU2RsQz7GwekgX99K4XL3WQ54n0RlRWEHzmi
m/VpSt2uGkzJpp9JZrJw6M9JVeX3sWaFp7Y36mcU46X/HDk7KuvsPT68bjSGAFVBPd6YblW1HqU4
preZqVAZKxo+pbVmLm+EFnRy2R4ElntLJcyjliFIaLCLL5cqJWa/mATngPZV43ZE2cdV57D1Sy3q
RG9Rdau+bIMk7ofg+ibvOQDIjXRBhE4b+ruXlkf4CM3K1fOx13jOPMeFKztlc+C998wQy4paHQW3
d2peTaGnSVGLvntW6P9UzFc4M6p7OYhM9m4EIYPQZKVbwIouF9PGEEmiED2yVW+eqyIzznVXSGer
lkrQ2kbtpaFUHVyI3ZXxHHFOEet5N1qrr7VO1RNWRlcw9ycV9vm4Oj+vf6W9hfEYofeGxjv1uO1X
qqTYoZOEqowq03Kppt5FpLPziM87N8mL2h2qZDjwLzsrE4+fQPtCvH8n4IvwtVzJiwT9wRiG0bVS
ub5v52Q+QGXvmxFwYkJ+EIWbtSVxxOjonHo9swmkX/Vi5J+V2jrqpu9aoWsM7ht3Ambh8mjEhUZT
IoO5b9WmdGNG0pK6zTDoBydQ/NiNz0LHW0zro6oGnGyzGL0YKzkdaMMZVqo/lYr0I0TLF9l67S4H
kfWhb8fv8sx8B3W0j+ozO08Pmo70koRsParymyUqNaCIIoyE+Frk3Jddg6Ksnpmz2yqzbh0cjl1j
yPEKXhdv0Laz2qBW3eqJaPMUi/Msh70VqEZBu1ge6moOrh//XWPsJl8Ppi4R4OXHG7soWsBYWn7V
1L9wjs1fzB5l2MGaHLGL9o4JbFbWQ0ALUGhjSe+kEmmEkH5G0bQnNEmm1V2Y2XXU09xRygNCS5FJ
EHVxHFuyRT7J1O4aPpbcolhZL2r8MNZlFySLNd7kFfw9P59WzW/MhBmL8xipzyMC/aeE2nzktVPe
QIY0UfH2r2/17gEGS0whhVEvlBQut1pB8V9aBxg+Kk/r96yNhztS5Hpwm3kIT+yH7SBNgxad22hy
lnhmVtTNQfy997kpMYKyEZVc6O6Xv6FKG+juWQvcgkTgEWr/8JC25nxqJ/Uw1t7xrODw0U0Bl0ld
bBtrK4kRDhoFDaq2sX1b9ZV0Xoyh9UyO3FfUAmdPjZLuD84zOboAoRHJv9PakFOzs6QCUGHWmcsX
dWJyraPkw/eChOYP7in1aCpwNrPbgEpd7mULyDlHPRqnoKLO7YZqaP2XqXlRnoemlfXT9dOzd30Q
6IXQKgboAEa4tDYyMiONIk5PDDg7e87tGrVqvbGWP6BpkHCixQCAiAOy9QgD8i8SGRQcsbX+YLWK
/W+DvM9/11cjfu3WmaN9IPjNr/XnzWqi3nTaMMTHydSC75GyV55D6IBenKgDg8Pn5ChL2jv4OnVF
UX+gVrPVuWJ+c+QAGkT8wGnNk1YAo0uzfjgNZXgkP75rihIOgTUNUOoDl1+K1vSoMEkDBrfE0LGu
17KbdmzGoLLjIzTTnkuhQf3/pjbXWWt1q2obB1E3DX5Cb9KnMOf+W880TRSdZ8edVmUNYr3t3SK1
6oNeyd6RBKyHFhp4QBzuJpmu+tRQDdpdvt7pxksG4+RUTEV/EAXubSe5GKESpUs+oXAzb3OxnBx6
SsFWZEvU3izhwth1IIoPyIlPp+uncvfpgFQsSHSvKe3m06VRBWa+iUAVNUpo3LY5WaynymPruBKi
nMiuNhH+eY4oHz+Za8TkFEZrVI1rLqbyDUT/fFbLZvo59bpUHfy4vd2G0w4YAF4TGdTmW3eQmHJF
E3V/vag/LxUYD0C+fwCaYYAHJTSgTiI/1C53O4rr0M4UmPNDq4SBpXf/VHIj3UTK+ifuU1AiCRxB
IFEev7RERD4bkwo0Ev1hRlmYRYvAQS4rDCbNqCEdKALsniJKdYqCsBZZmfj3N6dIHcu5VjIhO2c0
8XeHMuFNmsvqpyzMzYPS9N67J+ROqBwgQADL9tKUDK8i7guBkoFJGqhkvH5pT9Sn1SVyJ2ua7yQz
lj5fP7rif7p1qELmiYkgYtjftiapLGWsQ6ThLrZ9/DAbteXiWuvSbZxO9utuPELF7RokGiFxeoWI
bDY0ZMCCXVQzmnYMU0cARHF+NBbEnrHT4q9xpR01iHZ39VX5mJMh7F7uKgI5krPIdNgiBhg+5Vpv
fFakYjiNq5ajedIkstcjencUTe7eujdmNx7BgNnaM7MJDzvJqtcmeU0jrD4i9e1vJm8TcBeaGtu6
f6GZkhoLIYeSRIOM01CYX2ugMe1BbWHEGbkh+ufXT8zejRBq2cprzoZHudzQrM26EZQPLctYN5+6
pdCCaNKtx8y2k4Ooc28TwYJCCyBQoje7MRXJDBiZaT/5xpBksVvI4LhctBIO87S9Q0Jdi6FLxK+Q
gTaGFrpNpVLAb+/Giikfldmvp1CZmjqY1ZJB67ljB87Q9H9f38q9Z9gCA2sBTmDkyJbpNIDpiTJy
Kz+GynJO7b7/Z21TsBhxot0bmmSeTHATHpryLbxX3TlwOHuob7rO+DZ4mdRL3mXgVa5MKwgcOowN
snYQbKpnI2ZUn8uUdaX123WcHnq9Ziq6PkwALyeg8ZNbD7aOTIjdVEc96r3vAAgddySCPMbMXZ4t
lLL5uLmItqpcewDPHZ1ImTPf6eUydVerUXxUgaqDfdi1CnaDP3hAQKaXVmHZj9PQE1SmmiwqipX2
K83m9B4Bx/WpSii/Qa88khbd3XzeFSF1Jwti48Yx0YliqhSaen4M4uuESlvndWUbP6P+Ynkx2OFv
Dhi9h5LHjjkQskmsECZf7Q75reuncO+WCfoRJwHIlb4NEFQrNkem7LDpYxyeyRWQqJO1owxy3wrU
ezSEKadumU7SnAPdHUjjzWlNbzV1yh/M1JAOnJNwq9vnTAjacIZomIPpuPyUcyppWivyA2fKO6ou
pnlO52w+T6m63vaDVblViPS9mdby+fou7qhciRY5JCpyEyB627TVGhSUaOvMxmo2PKu2JHthXixf
0IOfhkCC7T2cs0xTa3c07OmByaYZGm7igxez8aw3SnoEu93dDDoeiJzJSGNuBQirsEHWobMsYpdw
+aHNspoA9rKZ0KLWSNve6UqEBk6r6Q9Ikh5pDO09TeSBlEapYtPb31xlJgUrWrSKWQdhMaRPUt3l
flyq0odIz5rxmxxH+tF69+6xyCpUmQqOGBd5+fGJrRKjm1jvFIaO8aj2lvWiMq9QflHnRn3Olr4N
OqPRDtKZnZUC8MdhAboVBF1x8t+EiLjHJYVThnK6paQfcpXrq6xF8bNrpa+rMZYH5nYeDaYZkI4y
H0MRysCX5pasyhoKUJyzQTOf86VloBDE0u9mWGqLt4yOfo9ijfLJKcWM+FU60pfeWy6lmVeiAcd8
q9O55G0kqblui1ZsWLvSiGyBm1FA/b62gyNCKnv9eXC3REa4udZk30hcCHkz493daosFwZW2t/y5
q+MvXTOqZ2vKomfYN+bPJBsKdzH7unITQ/qhLVrvI82vHrjJndvEbwCMg5gv6O5tt7szU6YrzAsV
T6tcz61Zoy0AH+0mXK3CNU2od7DRreKUtUV64NV2Qi7SN3r68GZIsrYKGENhmAClMb0UyfKx6Wv7
C8xV+1ZZHfu/g60Wp/XdVoOdpqMh+jVbgEyhUfKIETfxR6dOnwgDnF8Ws1dnz4lVRsyGqaJWRANZ
+2RNkVS7i1zK6imJ+H1uKaddFSQ0lRBU7IoYV9eq9dGH2P+FnARKBzyc286xKQ1xMWQJMryhteSM
vOmLB6rH2s31ndgzQ7lMIEL4j1kFl/esMapCrhLOnBLGceUvSQVarsnX/K/rdvbuE7sNwgt0AWnm
JvowhirtHQ1dMuBeWeQpQ9p8kjs1dHuSFXRdoo/X7e2uC2oLCg6MtcZfXq5L0bJysW2C6sReyr9B
G8g/LXM4wrrsrkoAnwAbs6at+nVXl7q8WKg4Fes6PelVSs8DCW6/kaz+BbmKoyuy4/vRJtC5l5Q5
gE1sfH9l0/NL09ny62mQck9Gc6M8aUbcR168DkV0rhTA6wHDoOOv1/dz1zJ1avJZS/y1eejM2jYW
pyN3sKUs/bToYfSJt4KDqdYm736hUDGspMW/bnXvFaDPI6Rj6AO+KxaODUG4lBK016OjDQCj1u6x
ztToAwQ+WLdKqknNKUm0+FfcJk7s0Xpd/qASgyw1sAMhwwu+bbPn5qqUCH1TM9c7paHZJJfRN6fM
nMXV5+aIVbN3oChjAQECKcsQhc016RxjIIgjvOrzODsxbzNzQ3NpHsoo/LGS0B/s795XRd2LQjOh
E92nzStra9Ok0tS14bhqD2uotTflIH8wlrI5Owug9XZojvCe+ybJdZEDIB/YElfCXDILCoTMDkJe
DHzT1MCG7+0FlcbV+V6ZaXHPhCTjAIG8Z1WoAgGpYFu5q5fuQM1txr7FMt0ljfJEIcVSIBlRfxut
qfPDZJqJx1yoQ1GXva/5xuo2WDaRFEbMjK6EtHTys4MC2Gku5OX7Uuq17BH6TKo7DCp1DDMxnyR1
0E8Nuo2+0k+riTATKEczlrXPbGP3V5RWyxNDBPrn63dsz1OirSUmHTEOkDf/cms0aYm6ChC8H8/R
eq6cMnzqhrk+X7ey97ij2y0us81Ts02M2iWUM4MekM8EBBDMRal7cmbKPjFcf/p9U7AxqDDSXqMu
Lr7Km0hVkZnS5PREqoozMkxaSnU3pQJ2RnwqObg/e3sHREEgHRE0fTc5ozAJ0srMBtKb5tmJcVTS
KVet8eDw7u2dIGC9AjdBEIhf8WZBc5oxEFsTVbZi+QUgL7pR2/U7teAjSMmeIdJJoipVjBjeTtmr
ZWWo8wa0mtTSOAszbfL0Ej2nLCLa/+2PxJAi2Ai07Eibtn20cs3SfBRQxwpS6D2K+Fmggjv3oCq2
ByHtzqqI8Qhv2EIyl62ega5mOhx2wPNrkoTo0g/ZqaK0/mNFP/4PTJGRg4mjCUGbYPOlohHVgAki
L1GOVZ8p7MeBlaBq0KXKUcV3rxtD/id4OAK7ghDO5akgD4qVLK0tP0/l6qyojeQljJcMljEa3JIa
szdnVhN09ri44RJBpyuU5hyvc+nG8rDcdqWRHyBqdvwdDS+mmAoJcJq/m+dkscu8VUuWLw9J4/fm
CAOrUoiPVTPxjGk4kpzdtYcGCBwdE3L0NnjlyWZAWgM8I54kCfyoYqzB0s7al0ULtZswbtWDKHbv
KDnUGHSmmcPS3g7IGDoN2cORKEia6ulXmlbR7UQkEEyF0xwAel47PJsUhSKSLorCisiEN5uZTXkI
aI8nS1Kq0fSqnq19kpS2Q4WL3voL46LN/xK1awdfwp2G7kpkjdoLmlUNfMF0Ht3FIGH0mZcC9Xjq
rPojsbBiBfHaFrLbGc76XE9gHL16VcfPKSyI0l2jHIY7fJ24dXNi+dgrdKl8SnOhOCLLQ6+6UcSY
kJ+VMsuGy0T7wTzFBPURhNtmpKbXNO1LvtbDL3Vuc8ntaxMZs2Up5caT275aPC1uspdprYb6jJSe
Jgdp3amSb7ZF+1eaqsa/a1OZH+Micj62cdiufofc2FFP4X1kKXp4CrkqeAj+FgHDG5+qD4iPGMoI
PMFW67+7ZmFiTmL058YwyrNjoctZO0S3fRoqPIfyp+ve7/3BFdZ5nQiBhNDK5okaGHkU1pm4u10Y
PTK3oe9c0lHj0TTGTvemWLV//oFFkEUMAUO9mBf4cr3ZwrlRLEjLNg75yQQF4i2mVj0rVlwHXd3b
B57wfcBFnZVEBfVYVkpR49Je5Rixuoy0+Xrmu6FhEvcnTbV7r2I2ABm0spxSeFMH2/r+emKUDhEK
49B7gWlcGnWyNCo0vJ5vdmb+pV8TlVrkaDyFIIcP3mThyS9vJ6bQ/6HwSDEZ5OelqSgdpGkJyS9j
LqNXJFL4IUpl46Bmv3dO3loRv+LNKU0WbU5Kk+p5vUrWXd6Uw4OVabkXj7KRuhr6R3/y2ehBAeeD
aMOzeWkwtJVcmvDwZLB9H1TqmnsAy+dznrbgPWG53qZMovztWIC9FCBMAX4TPaJLo7A3NQNKD32p
Pu4+mnoSukM4Fs9Tc0hO2TshSIHBsUCSlGrEJpmrmqHvJINrP+glaiX62HhoSZou6jBHqsZ7N4BJ
yUIYBSUlnurLVZFZCOELAF5Rz8zkcjQcj6Zc+BmJ9vrRXCfDNe3iiNq+d2BeWeVUTekObMOqZG20
dlXZygTw4HSelaR9GXNbDdAKaHqv0Ur0CK57lt11ChURXkUUueyNJ5XR8+g7G0Bh0yTqLRNgRx+u
YvNQLJB+NAZwnNElqM5/YpSUXBB0qZVurp/e2wkaSMBeulyuIO/33weHuDuWpN6TlmzyslI5Wuh2
b2E9C2IMoR1Mb9z25uwgMgNDMcvWgEps6XdZxPjysIy9uqhnXy2c9aA0t32iXu0RtEIFwH8Su14e
oDDrHHkZkzWYsr59ET2nc5pNw/csXJo7sIP2uU4j+cVpqtBTlQaNn+t7vLdelszrKBRw3nlTqx7o
ZJgz67Xi71bazi8JtHLX1KfbQounX9et7a2WIg/zMPHfgIk3u1uTmq4xzaUgClVmHS1NfJfWpVye
6m5p/pKlGi6esrTfwmHOH/rZVr9ft7+7WnrE8GuhxhHBX+42o/+kse3GNaBAYSM9YWS+Hvf5ozko
iistwxFF852MiPi8CAKiR0Yhj7a8+EFvfPvEmMUx1OFMZn2p3KzTav0USdm5G3ol0Jdi8qVaUoNh
aeR7Xcniv2IwawdRwdYd8hu4OxaAAGRugaFuHsyZrkbHR14DPXcWfwJG4aVGmnspHKXg+v7umuIk
kR+A0KJuf7ncdYoKtaJpEqCNMjzpcS6f+lKuP49zecRz3DHFdeGSkl/Scd6iGdc+MeyuY9wHsEbz
o6kVpAZTlt4XmXSwf1vfx/5RMUEhircEXNF2bOwYpRLwjUgO1NyMfUle0f+bF+lHRFj/lCI1qbml
XnQHUcHe+kySdEJT/vBsXm6lRgVULRk3FlidbHkhKjRuSBf0tkkP5w7unVIQRdwL0BNwErcrDHuW
aCjSGoyOYHvM1rxQGEjNm4LGx7dFy/J/V3uxEOM11JOy1raMGA6KjAe+aGejhR6qoOWCkXnH1WDy
x2C3vSQHfTZ9kSJdujOooSHKWi6neB1p0PRwtg6M7uwz8asoIiGECB9F/PubG7oWRq7KeaQEpCfK
WYki6RQbc/JxJvM9eM92vB/JFH0EIAPUfreUuqKk8q6YmRKESmMHNn+dbQXR6aRQl6DR6uHBsZFI
ZBBH6VfDnB0k7u9XKoQ1YA0y0Vz4gc3l1KRqliWjVIKW2Sb+XETx35GTt/4SrevtdT/w3s8KtjNJ
l5gqQd1i4/aSok1bZogoQQEcybOKfLgbZHW9q2undrW26z9ft/d+ZxWZAQVgwvEHgqNy+RFtu4VN
iFB6MMMDc1t5Gm86q/9XG+rs2VCq+l7qHOVO5ku7a13m/nXrOxsr5C2JNuHiU+7evGpqmIdRpY9T
gDJ8eS8l8X+F0UTPVpfJp+uWdtZJdIIaFVUORbQQLte5mMNiLzauaG7VOagcNfuI+P5yGxklBe+l
7+6riMmWkppWvp5OzkG54pWf8TYhogGGr0WchZMKZnWLSRkaOvNdOS6BmamxdtbMMJNdMj4V0XIz
ih87ihGOx5gu9V+7VrrpJFqCqZfIffqSkzoVH1qmcaZurEZO7fVGwjwfwTZZ7nti9fp+MIueGhZi
Vclt3qVh6zaNTaUrs4bwnBdTWR98uvcuh+YEHWLaWKyNbsXlhtIdb5Sor7j9oV2d9daeA6WWxeZR
N8mjOsEbhpX56/pn3LfKDVSFnOK7gUZFm6NpLWM1KQb1DMtuOvfLMD85S9n/186k7cVYxv9cN7pz
SsEa20LzEyVtChOXSzUnqXQWpikERh72LgM1tFvLKOdg7mzz4JjumrJopdnIDspULi9Nge/TWrO3
5CDpav1cg4D28MGSh45kcfABhdPankiiZ3IS7IDN2ZhCaLkoqziTg8K0M09L0uVshnbiypJtfnBC
RwrMpL2nft8Gv7+dxHNEd+DsQBdsoqqJKWpLDe4vkGfohKbK11Rii6FuihEdXLud95nbxgMtnij6
N9sZDDUeHfBMSgQCqeYWeN23ZXXaU1HS68jkubnp2769mzVQ8W7Zpo0H3rI/WO+OS+fGk72DiScv
2rrYxIpMaJQtx0dmxnU6FMNdMqbxvy2QsIeqQdzl4GHeMShUVISQLwAhQPKXh0izo0jVmmYJBn2u
PkVVSoU7isrbhElwgUQKemDv/aUUzEYaSkQu9Eq3szYyk3ocnXc5sM0kupdKewDOpoXIMcRmd6ry
efy0dJb66foxen9+CXbEsDyLuIfOpfD4b8IPfeg1O67Y1gHAkScKW0ygl8ovcdmW95BKfpSVAJ4Z
0kFD8P0VxRfQZWJz+Zykn5d2tYygbml5MVWjc16yPqNBmyX5XZLl8cEV3dnYC1ObKxrNg55mFd7A
sdMCQBsqlXlk2B/kVptOa1jXnqKt/UEEsrs+YEYybG0hKLaBhsgV81Djmq+pVHr6N8jr4qdl8J5M
ceEc3Iz3psgncXJCFw4u8zZ6nmozMvpuaYOBuM9bKBQ9rmr8Ua8t6bf9KvgIjgvIbq4hyoaXHw0B
jcTs2hXoX9jmXoEy56nqbN21Ekn6eP1cvo80BBQDX8OdF7IWm9eiTpBEhLeGKUsdbutp7F3JaouT
MqcUQziP7lIyHA/NHMjvy+8PWkVrSNbRrKXyAwwGNt7lUqehWCtGWneBvCbNbV/O5pd4tDSXYpHy
VKl96REkdTdlXg8vPKLrqYdI6Y/ADXIvmul4HHiHvY8Mtl0Rca2AdW+8kY2wcxuikB4U9Toh2FLI
n2mO0PVS7KOhbO/vi63wbpLS4hQomW6OrskE6EJbwzKIDK30ELL8OZm1c5eOfRdUo7Z+jJf+CK3+
3g0Jm0SWIn4V8eXldsu5FTY5wV2QSWEkxkCrrimNy+OS5YOfiEmAzbKoJ6eLjybKvnfz6GAgs8/X
htpGA/fS8grGMSpKtQqqPDaIXBXltk7t+SwNzEJcCZRerh/svd0lvcTXEzIInOulvTwtw6pX9Cow
iskOEtnKPKTAksBeO/0mbbOvVDOPWu57a6SoCLlcSGLieC9tZgTthHxyFYTVrHqp1cTgjGIukzyn
XlTZ5m87P27OG3sbPzEZVudUiVIFs14nrtrU1mO19OVZtmvzIDbZXRpFLmY08HCSG1wurZKyrg67
qQr0Rh9dRD8pIpS19CFDLAN1Yuf3K3gsjfQHUV4CEehCl/aWqstjchS2cs6iGzurfo1ZxRTiFmnK
djCcg53cuxevqAJGQRA3bz1up5qtltlDGSB0ZnyJ6Ph7jpUkfsXsL79rFOvR6NrMy1KtOHhVxEIu
A1uadGj0sxgE3mgtXC5Uh+ec51B2gjiMuw9w05cHsxizgyrTO4ABfvaNGRAhl2aiutYWZTHKgLZ+
gppzH/ma3nYPdhi9hIwmvoutIg5iQNJeG8HLilN2W5+G6YE5cj1h/awf0BT3ThT9IUI/em9I62++
cGvX5Nq9hcL8ukxBk/ZNsHYMM5ebdTrZcX9Us9y15xAiQIwWpdLNCe4Gk1GmkHKCVrWzn4U8Wn/X
qjrJ3rh0RebGSTX+e90F7VskaeEFF4XFjQsy064nTefTzk2nuy21vWBIwuak6EsEFN0+orPvvF2I
DBmirIZsCGnu5TfuFx38r6mXgVLYqs8QZNuzV6e8reumPzhPe95VlEl5TGgWwbe6NGUP1YwQic3H
s2PnUZ+WyW/Kyvor7IrpAfkvfN4yAH67vqE7VtHdoi2FsqoQc9ps6Egx0ppHrQpQye1uq3mUbooR
uGxFwO8Nlal4Kd2qA6PiAm4uqNCxQKfwtUO1VXpMQeemq5M3Qa9YIxUNPXzMSv2nMWqDzxiV6S42
1Oh1UM19Nyn5wS3ZWTJCThSceE3I6Ldqlh1qROukIWWmTOHglQ28gcmJEERXx+yTZbaKl+jq0aDH
d0QvXmlUiCgCaULD9t1GlyWVNVOrbR+gcG0GdFJWZIGb0fhBbKzfRr0WLkHB6LgPxQxu+H5J+/Bv
p4qS2p9NSTp4e7Z7IH6N8I7ISwEBZJDb5WFbdNqdRabaYsbkcpt2wxCsbZMGRt929NNQMQ2r4oiW
tfXLGCX2ZiIqlRsgAVv5ENRgJSPO8tC34rj8wm6XX5f2kBm+PVyvVgAggdilhPoOpKeEDjWwsQgR
wCm0B1WS9G+F43R+qEXD7dyO+anTasPtk6S6L0f7wEFtHYawTkVT1Ih1oTsgNv5NUqoNg8FoeN3x
o6FeH+JSu9MiebyrJ4rV12/uniUiIuo2ABEEIebS0txW2oQoBdhvsp7JNUpKUi50zOabXK7lAZxj
1xhYHEGefiU5bYw1jjGtqwq83VizztNDs/UmOqOpp6nr8un6yvbOiaDf/p+xzfvdOeuwSAOI8rav
ayDPdnu2gMmc/8CKyAZpjhAWbVsKpbloSjgKxC3MmpOadMZNbPfWx+tWdjcOQAgdat4Jzv/lxllT
zXxVcPM+MofFSzhFn8HDDaeFibwH63lX6hJHT4hjgu0hAX3XikLpwlLTWoPACkqVgqiWf2/00vF4
RIb7uo0VrwlRzUaGtjtr7Wg/Eyj9Lnr99Te84jnANlEz3UQEU90Uid2Bz0cvMrmb1UxxZaUxbxG2
XnwlktY7qdeng5dzGxRglOgLwgcAdlz6lkDdm6key0mKMzPrwS/ktpu8tMSThqHaniVS2oOPumeQ
EFo0FymcotJw+VGhtYRJhuoTHegQvlMDtZTtVn17NaU7JT2cObpziLAGjAohUEKtrTzDGOV1OugO
osG9Ut1YdTHexfpiniyi9oO93DXFC0X1B9fC5M3LpZXhmDvlZNt+qE6lr2i17DaUo0+NDsvvt68G
9VAh2C14ZkA1L011s0kWkI+sKm2m27iOftSQAV6UjkTouqWdJwFiM0o3qEkxCmUb5PSpNCrMfkFB
oM3Nl2VU26/0gxPIbEb5iTTWvC/DNfLkaAqpeU/Rgfm9PWXEM+8RkEbQ3BsfELZLA2wbpGpBZe2k
dG1znuys89tl/nF9oTuek2IaJVjqTmjYb0EiMbOJrHnGpzkF/OZGl5xvaubUB4/B3vEHisadg9Ir
0EWXH642S9NokWTx+3Yq/urbIr5NonT09G6wbxRad971Ve19PlCgoksBrxr1jkt7AwNGrdWg8Zp3
43Be6kj6WSxm/iIrpZ4ywSfuzuZol4+hOTRfS6uLjsauvEv1hIcR+piC78oFfFdqTibHpNDr+FDw
5eg0GW3ohc2Q/wBaLn9u47o8pUo0dX5fm/rMQJuuDxh26PxFO7dg+o+TWF8SJxr/4GBZpNYMDhD5
0DuhhJAGX1+uDpqvq3aCP7O4tobyUENH8OCy7gSMQtQLZp3Q/X4HdtIj2U5RpXD8tUF7AE9XOy9L
PNiKa0TG8FSnnRYMjXF0oHd3HrgTOGfR+gfRcfnt8bOa3UG69vMqTj6njRrfIFpVf2jiyDyTGVWT
q82qmJVey5EbyUb5OemZ1g7qf1wp78pD9UM2ivAIQ7OzH1w0iprgg3h9ttWNPNLzYQgbx7dbpXJ7
9u1m7TAYLxQ6a6WvErdlquvp+k3Y8ST4ZiaMiAKnqOJc7oZRN1mU0c33YVWuZAtaH0yGMTJIeF79
66Z2Lh3FE9AdJnNiOP/ip7wJZCcDtLpS8MZNidQGjNkG92B2NeTqrPd60oRbMy8/602RB8WKluV1
6zuOjGMGjRI/RmK67WBVUdenphM7PoBF7aZlhju54hQfOJa97WSIJ2IfQl2GvOByjfporlqY8a5C
nf+nNMroc8QZvGdM6hERasdlArgSMEGhgUugdmmpSZpoLgv2cAS55lUNCjYV6qqetXZilneT3lzf
vz17EOV5wEk1oaNu3lY5aYpW1joHrEpfwFXPPnVMuz9LTVV6dZ4ftZJfO3xvM3oOCONeRQcQmf7/
cfZlPXLqate/CIkZfAtFDT2m05lvUDqDGQzGeIRf/y72p09KV0pdytGR9rnY2XEB9uNnWAMaT2fP
Jw3t8ZFmstNjM+7bpjWQZM5kKcJwulmktx4bkZtihp1ksdn8Fi1Ec+9ZhG1LrEyPOkl/QmAvLF2K
Jjq89+yVF3LpUyN8ZDg7+AKYy7z+AKEGNpUQRkCrbCNsZ5o+zUPMCgAX6+rtd39tqbN3wXBrymHE
Upb5w6kLsgFDu6h9l0CK4sohvXBMkOsj5QVtEPPe8yjU0EZ3FsofOxH39BCvI0a+q8evHJMLmwk1
EpQjIT8Ata5zRQ0KyK+aYBAKlVcP33Vcc1pkVAbVFFvwllSe/n77DZ63jrdwA/zDfw03H1CIswIQ
k9e1TlNoVtVw2v0Y5OhHZTW796Z2+bKg/fcAsQVVjGvLrjzphU+HLA1tvv8QOqAVne0Sng4hsQme
dHMwyKF1UBAM0x9iKoYrXaiLz7jpLWHBzSBwe+l/xNdmWdA6DWm9MxDd+QUCBtTWGs8fBVSkRfdl
SWj4kM1efZqFmvdvv9+LjwlD4Y0aB5TJOdllM7eJMmiEIMnvwk9iAc5oyZOaFYSba0SiS2sh7m3g
C2gfA8v7+jl5l0VL6lJEhnwICzih5jdd39/kK+hN//5UaLxslSBmykjVXq8EYwaHWnOqIYPWCq9C
uwfQRG0GrsumN+1y5Yq6VG8D9LD5hEDxZ1Nwer2en7QwIs6bemcNR7uSDIn6moadhuNX7hfe2oPS
U6efViUYzFiGuBxHOV3ZsBcCAH7DBrkARX1rxL/+DU1NYxDBRjwzPHM+Q/lZfBSoL6486oVkB919
jIfRvPuP2/d6FVycHk95hsadGfyuyoeGg1kHho3QwS6GuFCy9wIZ/KsvKsIAmibYo2hpIOM8V130
Q973bezXuzWYk6+Jb9MPnaUf/nnXvFrk7CuSrhnXKcAiLpI1KCc4bCFv6H4Q1v5+e6lLySzW2ji2
UG6H8OFZeOnlUPdZpGuIkC/DTU8dmQudKfYxDPv1e+Cl7c3iuf4gbNR9omHnSkDspuZG5jMfCuUD
DG/Mwq9tou0Rzy5vJAronqARDEz4+ZDDs02k4zWod7oJugNauG4Pk7zNeKkWBRPXJFUu7aZNYQw1
6japP69a8iUwCSwGsFxIm7ovZlCOdIE22WpOmJjl75xBt+oBEAp5LU+5EIwA4EPijvOCzs1f0+Qx
dgRMDW+X1zGASZC+f24FEzDN6pf43zOO/+bkkBDfcCfnnT/Py5i1kYJbOwt4KXvhox3cisoGQ3t6
e2Nd+oDbSP7/L3UWBQKQ63MurQdprSHaMUf0HvKkZk88rcoRRdqV9S69Rrj+bTgTiGMAf/g6HgRE
1FYkiwc5HIFJeR3EP8PWfR4CnX56+8kuHpmtlQ5RXVz7f2HMTdZQFYT4Ygvhy/c1gj5oEfnzdy0g
TezCNHzeynZo+rKmgHBGdoLmSVwIH+hYiU4S+pCx2L39my697Q3wil5cBJrquXl4VCuPZZ7v7WRG
QOEC89A8CrizFSP0HU6g7ep/9WbfAmG2YXpQbaLePwd6LGwSnr9wDw3xXiGTzuRLrM1UwQ3rYSXJ
8D+ERHQ7oEKEJi66SWeft9U1BgpBh3eej8OxGzT8ZHLwX9rN//rtd3lpJ2Vg+eBMAkX819ATKXnf
2w4REaTx+iPr+BcAWMg+yOj/smeBwQQ5AlM45FtnsTcg3Tq0qfN2qwuzL4tpnuZ4tru2Da+Rl7e/
6TycAl0BMD1QQcCebs/8R2a3ZE0/LQT7o3eh3E19LIvac9fe3KVdiFYwqEl4cflf+vEoMVd0eXAG
43SZD7m09jPggXXhMdXvaQ/C9Ntf6uJToScMCgZAw9l5Re75mV7sJtWoe+7vXNaJJ710AKS/vczf
GwKFDNAEgDSBzPVXX8VfoVY4QtKoSpqUf2YzAMTlNC78qW/WSV7Jni4shqwJRChcRvi/8z3hVOhg
u8lptQbDWkaKkIOf1FlpstBeSfe35PP1poBEGdwXAM7Y9NbPwSIT5AbAwIhxpmyUvYC9Rg/jZH1Z
wDdSnxrgeI+BSHRSrElMXFFHi71yqv/+gPgFG3kGHJb/WG2vtyUsT8LGCuLtAmfZrVNDcNONEM1/
+/v9vS23VTaK7cZt/4vXHhm1yG5mFNgbCgEqrx2+QlaUdVUjJu+DF4xtuHt7xYsfEXkp5I83TMh5
o6peJtgy9YqiDTWTU7e2NbQgRFw1mHH885WOh/tjqe3h/zjZeqGWk3im1cx7tlPJqO6mGmVTSNP6
/dtPdfFrpZCsx6YJkUecNRFgMRDmXaNpJV0O4+lAymefkuF/eCBMlrZYvzVFznlNWsRkTBtIvfJ2
JocmmX7QgZp9m8EQ+u3nufSV0EDGmHXLff8CXcx1tEaRqyn4mi09pUHtvx+nduCF36KF++9rAem/
UXJxa+IOe/2ZgrztfKc8bydSX+8agOqOcpGuSoHs++dxGZRVtqIT3whyAOdykPEQTc3iqWZrhQzH
lUb0OAcCdlOJuwaaubQjcCED1Ptfg+LcAMZPLQ24DpsKlFRVKemCTc1O7P/93W3yBlufH4Dpcxpq
TMcsrlvRVHbuM9D+U1Wk8DQ4RYJei74XQsUGI0WLGT3mjSn6+jMZRxqLCX9bYdxP7xRcdfaRZ7NK
DAM7AJWUvnv70S68QBBB0MnCEBBcjHOgLgDofZCKpAHIJbaPsNGhD/Byjq4EwL+rm42bBEsLUOk2
INdZozH2PCqimbQVD+qo1HNkyhSgYRDuO+9d2NG2apE+X7ldLrzKV4ueRQvaD4KaJmurdOYc4ILR
vOtdP99mw2pf8smpK3zIC68S+srgXeA6wzj63LtD21CGIUVUH6SMSnxJcoK44zXLowsdlk11b7Pu
gCodtv3ZDun4JjsBDe5q9VevqkkuS5fNdcURTcq088KTGUd6UGCH3uCDwzU77G319q65ELhA/kbt
kUF3dfM3fb1Lyf+zx6N9tSRTs2MrN4dceTUmjiP58u9LobpGLMb9DDjD2VdkEuM38AO6qvaH+TQ5
ry3WYFpLOef5lV2a41efpSObZRd6nWCZYnK4/fs/bjKQ+sKBNwzGGSZfbrBN5icYkfQHhdv0Ufhb
68Fw1iLPG6Ce8PZjXtisWBvgIPwPxkfnXxXiuVlAk6GvPOqlVbQ6XkBWPigjgUs8nOw1UdBLX/DP
9bYT+8ezCloPSxJjPRCGZZl3lpc5jefbUEfsSmF84fCju7PBUABtRDoXvl4qt4PyWUS6Klwb/7sb
MOR3MeueRBtnY8HQCfyG6m44vP1CLz4gCkSMBRF0/iLRapz5pIP0RiUSYCfx59gRgJHghgjdXHnA
S0shfG6aRZg4o4x6/YC+3IoRQfDtbGt3Ne3aT6EHPMMM+eUrS116l8h9wLpGcxw4rS0G/fHZ+Dyw
WWLaWMHoYQRTVvA99WGJ0iwmflxtzw8pyApX0q5Le/PPRbfn/2PRTCWRB0cQnIvMn25SRYNyahm/
4Vq3N7lR10RwtrsHf+X5UcSUFfT1TfATXdbXS0pjJe1rByFjOA2YqEAkCuD0MsFbppBNMEC6pfbr
pqwjt8gSPQYidpoKHu8814U7CmcMV0RqdWkhOk88B+hO1FB0jAQvrLXxaQCWTpQjWCpTkQHX+3v2
UrA+xyWmL0sGxHGZEUeGQnIiYPxLoFheTHGmYEoGfytbLu0iRgi4NC3WaRtnj4A2jhN2m4q+GdaL
4eRMndtdqHSkSj3hT2KhHopzzQDcUmHnqT/6ST/Icpho+KWFiOe8U6pZHsAwpd1BU+19S5aEHMeU
9rIIXNvmB4qnrkLdAj+vuNNhidy0kVVMVAMvCPhv7Savk6BKyDnAABGv8ORLTocCvGdIJFkCBnUh
oSFyL9sm/t1Bg20uVQchZ0DxzSROI2y+myIXntcVrPXXW9M2XgTOfdf5Jw+TNUx/DOJ/sXAUMod6
ydmzoQE0kVpKs0MfK7h/yXwiP+PQkz8wcu230kCxG92pLL6dRN42hQ1TY8s69sypnyIRPORL6t/1
qW+j28at9BNiQ/hk1tZ+H4eWfYWA5fwdg7XJFJ7MfYLeS9TfEY4OV1XLBAPcOvHS70GGEFPOWW7p
3p8RbWTgL49AWc3TQSxt++RL8JHKvjbiGEOVAlKVqk1ZaUIziJ0R0K0sfBAkm2IdZu+H8MZOwzZ4
qkNM/O16ElPE5oKA6DiVHhQI3qkIk8bjutbMlorpKKtclI3oB8BeC+LGsQMIQEJJIC/Aq1efgkbW
D8HSq3Y3T7H60jWe25AwfUbL3Bl2LxC1foUdCZeinYAZPBqAPV58bZu+FNxF0X2oaQcjDsog45Xk
/ah3QcuHz/DTqnm5kNXczJKqaQeGIj+ZaEzjwvNr0HamVY8fmaGQ2ZCidqqslcCXoEzAtwRjlPgX
8lyGCSKYRXORauo+p/Blr28GLPYDqNpoKKEWjbEjbs46KTCHW14sxB5u+1GkPyG2ASBMT+p1qoYB
mkNVDw2Fvooyzd9JEnlZIX0y+wVNVbOXKHqzoqsT/TtEDfSz8Ym9sUnds4PvreEHlQ0wYPD4mEq8
k9ovJw5jFTiewDAXr5W2S5lNjFAo4Xqt3NPGuHlnhyFo94tvRg4BwrAfSgie8OVpbbs1rZil6QDx
D57ezczqvEBW6n+n1h/RbQfY5mSjsOdFOPX9DyPg2FUsw+DBvtnQF/C+l+dEhciw4s4tQclQ6N9J
iYFACT5PG//ws5Zk75YeWkATKnKzizOhQOyLJyfKtV6jboQ9M5+a/dJBJxFfAxdwOVKDgZjWKZwj
MTYjX+PJC+KnOnQRRMGlAmagUJm17GTCYIKajydFowpgV5Pvg4aJw37KUsZ/Y4AIoM8M2qtfTTwk
jzrotD+WMWvquMSPqPkNhQxkX7SZauwD7YPVFJiR2bts7r0YgoscgAPrzXP3JfFijFtcMI4WR8nL
TmDZz6bQgS9lmbG6lh+Mi6PlwGeq+8J6a/IL7l/0Hvo8aRNB6jFY3tEeEgmlsNKjRT5ZR0WRsaH/
TgAxnwuoS+ruUUEWO58LLrImeN/nSAzKNe3aj5MOPFJkcWt6+P0EBnMQ6AxA3WDyLOAS0im+ayiL
oiJfmqU9kMjoz0lC67TIepqHR7d6hBe9sFmzH5bWBft1Bdd2v0D9NrxbwOoffpk1oPVzNDejfM9r
Hj+vAKtB5pnEij8kXRi29yqHctZP5tXBeAu6I2keMt+x8AvkbcL8PjdTH+yQb3vvp6mZGAICjVPA
PCS09qLUhVEZL33XHqSf9r8Iy/RdYnurjiJAuNlnExTljiTjYjiIVjcCwhWCr+WYdik+YutJ6Fyn
Vh2iprbdPukn8FGHOtO/mqD1o3ubDsNvByvnFYDbVAkEtVGH992wso+T51R9k1Iwn3ZT2ubvM+0H
Q4XO2jDvl1jz36nOxhTj2Gb56CltWKmp9dq7RrUu3RP8nmi3agI3mngJJnrjp7XJC8eE1x6ZF0N8
V+fg70OAQcrbKG4T+n1Rhne7eUzWdRczNk2Fr2QfvpeiHZt32ICiL1MVMU+Ug4/t9pD1JoUEbZsB
eMoWFpJDOvWpKLo5jhRYTDTL3mPK4fmiTKUe6j1Xred2BrpwkCSR/bzIPcPDiPtJUuBj/Fb3aijB
arVR0c46vUXxZIYjMWtG9q0/wBaXeU4jp67htxNXORWt+tlGK/2qoqSTJR1FnlVcJ9FHlvl2vuto
mMM2k8DO4RmAr7TbjXEK4XiIGuoIaMY8bPTqIF5A5IrsJG9wm96bbBo8AA/hwEkopHkaR34HEWv8
R8YC33wOao82VcdWMLQcmo9JtE/HYc33s0wt26Aq6VxBqA2UWakgFJXt7RAs4otPIfflFQ0Gk/3e
k56BwMcYw3z2oLqun4oY6LvuF1wNoISG+xk1roC9jjigNW3Vh9Tz56WUk2gQFSEgFuxsNnJg5pq1
x50XLZrgyAc82ne5zgQG9/M8FRzTWVtkazb530ibd7zY1CsiaI26iaBqAOmsRPQabQE5RjeVDurI
KEfhPpGVftgjAigfDh3wJyNquQMoFoT9xdTNozbpsFSNrpfmPnQTv509xrpdOwt2F5DeG44DlD79
MrCMvpgO3xCiL3nPgLTDeLTsWhG2lWJKkwJwkGTZNXog7kbFCHLFGlK7lo45+WUBwfnRjAsBfmrO
XF3qsdV+UQPVfHKU2hiSfK1CcDOh+qxNQzTExVMaFZ1Ty+NoVOIdwNwJabkgpH4idoZbA1T22SM0
UBFyB0xLm12AUNAXiY7D9h20aXwfcR+Wz0VPVUtgtR7oRCCGqTAu5zhch72SPu93yrNjuF9qpuGO
DEURtouiZXmUbpyjMkBy3Ra8SV0M6VPFTIkKNA2xGVdDHyiAs81POXTKsZKbugeCDTn6WCYsR0Ic
dFDaKnAg8m7PuEuWO1gxyPgk4yYKj2yEL/oxkYGaDtSrFX47Bk3DAiHteSDpBzEtqeiRAmlZE0DW
REaLuEtGci9iztT91DWxxm+bQHYpwmxd4rxY4swTX5CuiulzJiZeP9YDoYiBPvJ4Swsv6fV0a2y4
orANnVLHoE6HB4pBDt1lom/UKa5zSecd/uG18M2mQ4I6eJRmZyAwNVapBz+moutyZGcIDkNc0DlA
Ox0UYdkWCxmg6+OMzvkxQs/W20GJN7LvYagYfwzwt62HFZMaWjgvnOdqwDmY9qG/5N95uk51AX9O
nh2FpFAsVpGDiXJE6trc2pjID9mKoqeKM5sBUztS6CB3iVTz46SY5xcuzf7D7iko02cIEE3RsUQi
EnnQ8Lx3SJ8hUISrxeyCuW5/JC7LF5yXLvkW2joRpc0IfZLIScIdZjLx0Ut9aJMsjKANh/KmUdAg
D+oQpiexvMP+q71D1IHTUhC0Kx5lRLg7jBL/bsybuN/1QFD9hlI6HK0mdE7ft7F1X5UdugfBIhSN
bQ8m3V0/sRj5h6hpUnBitTg2vqSAlnLwVMK6qc0uDfqoqaBRErOKTCb4mPRNNhcqXjDfBmVsfIRw
N1glHotnUgLOGL4TDnjHArhrog4owcTPdVXDLdF5Ph3dwOwXaAaR+24hkNfXBog2ZA8B/ovUkEUe
2z7byz7yHsd41AjBTZSfNNzJfvbwdxufcqvDR2zMaEbhQL1nTD+yBike628wAKk/xoM3yKJHNfG+
7mvq7+J25h/wWHFzmzUjxTJt7j86byFBOXqBuiep80MkvHKtb1Pu4s/SRxaLR6kXdeyWlEc7GSWg
7qJ6Wz9DPxsnPiJ6iQ9yhrnUSeSCZYUb8H12Oa/nx24Rc1b0uqPgUHKDt+3jrrv1bej/GGPa456F
OtMLHDrCnx6nkIhaFOnunRK42XJt/LZgBuGnwlGIv3SwTR8rAaocPHFVkrCyRcWTFEvbAfEf52ot
AtoGp3wOKS9Dm1PIn0RMlsT5JiyjWOms6iMT3PEWexQinEk9FJ1k61DOJqvHI7FxPIJ5CB3NKgk7
7wb1hEf3KZ/TH432MPVbzTy0qKdX1uOGmXCHrNFI5AMyMbhK01EmwV7iBgDjDi2JX2rhDr5DBrII
hz7p6xe16g61gu6ipAJ6L00LHmJwGaHOpcD9NuFWTnnp8hzJPEC+Cert7RRK/N2YgfsMSojjmJb9
urDDqmvrirEdou69NoH/AxZNqS6pyPpxPyQO539GKd3h/ELWBPdCGvzoM8LojicBkvy+TscABX2C
2QofOXGlSlnIdh38NfsiAJTeFo0bTVwyDtRRkUnTw4bYWsDVvDEGKFfI9Ltp9OwqXNtU4mJmIigC
4ov4wOHc3FejE52pdJKBDd1yRUpvNPWCDwz1lWPTpbwrgnnWeZnGtJkfXM2mhwFqGaoAc57k9zWK
3aNhQ/QZI9paF9xKLqGvTqLnrgHWqUq8dt01bLsbIh3C1cz3Z6T1YQckcul0pt+nsQybQqdN3N2M
Au3GAlSw+AM8muRylFNHPoN2E8GjngbffMlGdre20CLBnbqKqbQji57CEe6p77oxnb53scfG/Yqs
9pdbcRmXDD/xNwe8FpEETvT3dkD/qUCWqNrjEnKN9xl5LS8AcQoVuLy8JYXMN+Ji2MbIWMY1/TaN
ztAbJkeYOqU2j00J1H2C1lmcDBlUHpzENoUFKK6wVDLyoEe7ZGjnoN3yCDG3XhcAHsqnkA71ure+
47+G3sHEOk8cQTbl6gQ9oSBuXraKBJcbIrbdo9w1P3ERBC3kj8YWgjNM44WkuWv3iXDwF0U/YN0N
lHvkNlZN+AgoVPA8TsRvSt8s+oT+ZoOqKcu6pzFOFlNMIURNihQqknGRJ0x+DOq4fQmjOf6lnCLo
VNcTPzgFRZISJRtK8RjVb4IjSMRNn69GFmrMoa/V8onViOfB8guxP+ewHtT2W8R9j+Hda4oWsOrz
x2FTmsJgtRl+8Ngqe4BniRQ7vFPoo6c0Dd/XKw9hpu3WaCg8DhXYQ8SQCxR4x/P3ye9GXXQm1a7A
kIZ/yHKu7hLAB3kxYic8zrxjn1sIs/xqm6Q+IpP1LPTqhg65h0xPvV3FF2sAGy0mQdAkGCMx1AWF
Lxr6uJnyBiSMfXCjWta2h2gIKXpr81rj9h8CB1ENQhHmOjvb9pTCy3Qqhdymalz5qAT8gYcPasgW
yP832sx48Dg44mWMFGL+UTxV+DvMM7xtEtywQyT6HV0sx64nzeyQBqjpBQ2XzEcuQt37Dsn7CJMB
aBUUnU39nwka3bRopo7lwC8z+TIAH54W0zyjZnWzyx/meeZQlhu64Dny/OAbYY0NSqfm8IdihD91
2PBrmYjQ3MC5fMpKTyEDOaUa+oToTSb8Bo41JC+9TsX7ZkFdCws4P7NFH+QurbKpth4SNDssCE5T
+wV8fvZZkKD/IjsfrQfpLzTZq3qyL9I0/D3pYAZdSJLKcJdMSfq1bhzMkgWaTSvazJH/0sZ9dGcx
FLel33gwzVgzQ3/mliMf1KidEAfCxP+aRs2ElhY1FKmTFfIuhZiLh0K9X+/gybg2pSErprQh4emH
QHbxKexN/2VMINFRNTJJfyHdWnAaPZE+S7iMT7vGX/rPGGV0LwFLFg1sODffA3BeQrQVVuRAKdxp
G8AzNWa+8DXlL0sAvFahFHGfAOcYVAmmdopdCleBsKITD5A91QNqt0k6cxhqOOtBwyeJjyJrqV+w
ni/oieTaa3Z9PW8RG856j4IFjqJXluQ/XCPkLwOcuCzGPIcKfKTmFiB56Ba8B6UlY+UihfjhS0Td
Ctsq+bUgLH8CaIx/ahMZovvQJsggao8jgDImprnM2t6z1RoF8JLgWYdf3c/Sz9GEAGwU6kLEeDtH
UrFdhfl0moxFKLA6ah+JR6FslWbK7noDHanSxC0uIYuC6FegkESB4zEmp0EPcAFEmRN/Uh3GeA9J
j8KwxIWtMhwPNUBPVTXMQcoNelUnv21d+G6MM+yh1cB+qmysTR6lWqFMEemmzY8zur2o7ngaNzcR
moysUk3HbqbIGbMffE+RIhj8xJU6NVNQ5lDJ7qvJxakpQplm3zGKmfFZllqHaNmMEMUJ0GI+kC6w
UUnr1YFW3zf9LYNdincfdajydyYi3lTkKkLfhtAkxuyjjwJk5Sbn6InLTjxb4/ftTvPYqUINRDeP
6N3TbyqEdifwtL16p4YkwGB9HdPHYZwYPTHc8u85bwywiw2S/wpEN64LCUy7BLfNIV0dAx7PJcSE
g4OSumOVWMzwPKsMpap2GZL5GlnHjLldSu459DChLqaUfQC8H30iAvbRWoQ6xb2WsCQTSJ4j2BwP
0oqpCNBtfA5H6zVHIrvuK/Ih1IFePWWQFyVoyoDvMUgEJAyFn+gY8a9tHtcf9eJsunWRIROrMJfI
S9uhoilXKZObbOwnUw5UaOTU0M/khUOCNhzckOTuxNGp+wrXhPiJelnflgK3PSnA4kvYzrdBoOEu
Wet7GrkMWhhovgQFGMjosI154n11KC8emzVRH4RZ+ne8n5BcjTnPP+BY4SNNed3fclujugdeOg/f
+8Tz2hOc8SKgddQ0bnVFavBnPHMrKeYtS8BA3JQqRk0Yo4joDLK4JUFVuatzg/k9PAOnriSsSw4x
NSEsH8Y+5rgiU/6E6DG+4yNzHW4FwKl3c50EVZSIMUIfywT3SN8MjhLg1Ul+N0/okd7NqNmgEASB
j2NinXlKbLB806NW7Q1REmGQahke5ZA2WWk3IfSS10n+yxNJ8EgRanCEJ6r6imWOfATtPkAfth2z
r0stADmwROXYYLXOnns5jx00qVPg9cdhnrKiJWCvF3k/Zc2htaEO9n6OfgBuN0EBvxjZUKOfl9C+
iOZMyy2NzQ+Mo323c50IPug4Zh8TquMHmNMt8NmYfXR+OXUL3MvRGCxgo9BN0AbzCHQ2SNN8mZWu
5RHoGAqNfMJ+LC0gkoVYMxREQBb6wz6fa+ZX6UiSx1FpHI7GdRjipDR2aGwi1/R3Jm2mpwxjsd9x
KEwHPUIkQojs6LMWOR00KdlKkxcWq+4FtjaCQrC400cKR6f+jo8alWaIKwClS5q5G7TeoLs500y2
T2O0wd2Tceb/DjnZWOfgL2RoRoEo8nq2p8KAD42A6RSIPuMdqkf+QURDewX9cXFSChQGQJkZyCDn
qPa4gS9IXzesgtrn/TBYAIN0cwCGKz3UEDouOcmvgZEuLQmMCzi5G+4EkNDXD2bCxU8FsW21QLJo
63mRcCdUUu8g5oychQPHcGjn/N8Jm3B7DTCgwUsFRescOoCxJfUwMEI/bJS6MjOc4T2SqTulk5//
PlOHkksMiMtm/JqdwXi8DqOFrvbbCtrbybGDG27ZukhjOOPJw/+wFARcgIECNPMvIZdQ16hQkR5W
DHf4Y4LJ1Cnxk+W4mOgaf/hv3A5AqNCmAbBrE0JIzz6bxvHE/Zl1FVQtxnfQz+F3scJw9+0H+nuI
jrcWgRoARY54I22/3hwQqTe13lQY0Z3aQVFc79Mcp5Ny/wWTyejKahua7/X8HKxT2DEDx4hEBGbA
r1eTwTqSdoKcUzY2mC+sLN9DIeAx0ahos8bYoySKYfan6kMUu2sssL8PAg44mDywGtuUWs8pPY22
gw4c5CX7GoNCRsxyA0N7/hwTdDrrVKA642R+evsF/w0ZgLFdCNw8RI5gn3POts37LovHnMgKOEpT
9r2U6Nz2Hu578BH+eSkoygFJifUgEnbu0uNq0hiPmKGCsqo2KFUpPImpHDF0CtOsuyJL9TcsiWwE
JB8oc8zMAPo4+5bbaD+de5j01ZG4sdCu2KGmQsMnw8B1yMf3Qx1FJ7DdrzzlpXVx8DZrcShpogB/
ve44QxAWJTerom7I7o3PukebrukOk6LnZgjVYezgdx0u2Mr//npzUBZDAqceMMLOFm79ed2ce1lF
59meAtOvpzDTGqoWOUNv/e3FLj5lDnR2BqdMYIq3k/QHuAW9XpFq6VglcQeD8qQDic7P4O97vTxi
hCg+jASTWgyrrgloXNiwIIZvAG2g7HFRnX3X2JkQHB4PyXfiA1Q2mOggkF4DgeEPV7bQxaWg7gZ1
OcQvHJGzh+wSRNFWbm80j0CngwBl4s30MRbTeOUYXnqfUChAPwt3O8jK55FHdEgHPc6qPofgKrRI
5WHyDIfEcBh8MtEUHpYw0Tvoypkr+/XvCEuQVGzkKyyOc3IGw6p9MQsIh2O/6hgtHdL4+8mXASws
m+RDR6X7+PbOuYDExIIxbCLyTcwTCmev36pkCtIGMPuAXee4PES1dGUvUZJRCe+uOugxpkOz8jQw
aXeNZ8heD901CecLEnr/x9559daNpOv6rwz6nr2ZiuFgzwCbXFzKwbYk27oh1LbEYs7x15+H6p7Z
FiVojebqXBygMZBHoRaLFb7wBj4ECMwVFr/Ku21uL4LoDhUBmYMhD5uzhdjzS+926c94qewuQL2d
CpWM0OL2hkWS18Iqq6OdQObvFN0WOr/vT8obKw3+NkqUK4cEXentnMxmCxJiyQM1QkoOnNJIyG+J
s6hY5IEQ4fW9zaUNy9/kXqXutX3fEjhUnUVuEbjZ4Hq9rMYzcA3qga3zxl22slLRJ+AexXpxXXW/
nA9l3i2GM+U8UNsQ9ed29lgudXMjQgsm6oKvXaPU05ePzyKQBqEB8l29CNZZ/mVQOtAjIY+TB4us
R790JuPYdMtw38qyOIAofHMVP59ALhPJAto8oIIh2gKCvghMGd1VPVBeYxhaH+xOcY4RR3isI5i4
R/SyvSuNpfGzTC8PKYq+9Sp//QybRRzpSmSMncvzTogHUUDJinOpZPrHz6bVix21ZqCFiKhsTgjV
xhJ5pvsRMBaNiFZN/qAzjOnsMph/AL+gAJCkg/zOdXhIQvmtw4kJXhX8MH5GiPblG4UUuXBSJEVQ
ZGZ/Hts1GMpZNuAIUfPrFCBj76+gN8dDhscCN428ir4e07+soLiCm69kDSq0ajYH9OZHXyiptR8E
8Jt+leV9f7w3OKmkc2jSrN6oNofi+op/GRCGZqTOIiuCMM8qeZLOjOSXugjP59FKLpvJ6D63LYCc
Am8bfJtHcGJGqiyWp5uDE0RlLk7zPtW/vv+53lxZqJsh64kYubWVwesLYcQhOpMBBsvpvdJDKVeQ
ej4QRLw525hsg97mzqMK//LhZT911Hx1AsKFqn/sKuVVqo1g0ajrXjTUEQ6csm8cSji9cNAi8kRL
eAuKl1Zdi4EiYIApqnui9323B8gk6JMRrqlhJz4tdlMOH31KYlDoLyxhgY6yvpUqXepUM6lTFUFb
VOGjLZL0DlLUfFlp03IymxByDzzm67PpeUQ41bghEdNvWaMyRwwgnmUZ2KJLEOIV5o2ZuTTLnMX2
YzDefpGxvOe5o1Gn2YAmcxCw76+gVwHN+hlQTLVIfElptpDrrhnMJJkVFrZqW0hZLc5paq5Mt4EO
e5FF+t5RK8dP6qz/qKQcI8PQYMrReeADbFYVwBmjC5MWbXJct4/7ro4CoKetV80j3lCDeUgi/NUq
XseDsIUtPefUq3iGG3SO5iUv8b7RkwdHWlW2symc/rGgt1r7+tIcctV4tY4ZcaUerxYpILi3IgtT
7gL7oUADjWXAj8622qtBAkeNseE5A8xoX4KYtA8cCa9ClHVQYPA2ukykyFs/7rgfCgcxuDLoK6fw
XHeBGwlWiRA/OxSivPV86/XNKCtC8bXouqKb4CKKILbVrPaEktf5MbJhmuMZi9odUSpM7wsm9+j9
Nfu8MV7k/zwjksJUv9ioyAZtlk45AB0FAFwFCpSxzx2Fa7pgLo7gWTIaiKShV3tHdy8J6ipyvlJK
KMCXDGF0LkFfA0IAyh1IstEvUmqh42U6EKf/4DSBKrXGiJR4XpF/KfkZg7TCMnCqsjhWaJ8FlAyq
I8el2yOXebh6f07eWt10UCmTEc6t1/DLMzpy6y43qesH1VjPvpgzuZ8UaZ6hWZeifZUc4sU+L97t
O+A2XAlvKqLLW5W+ysrBPuVdFYSjSaNZDZdrgotoOgsxsLqyZ2vpgmaWxvdO0e3LRC3ya0sfmtDL
m8X8VLXUqz4+5ShtcnxzU1Ey3F6GQ1fVQ1uEVYALbh64bVkd02mRAcJc2t4G33jg/H5jp2nIb2BS
gSEQrKZNvEV/wigidWTKEyM+7pvuDzFbUeCgmLN//+W+uuYJ5+DFkwAh7EYVbzPSYobSjHTwEQnB
cutZamw8opR3SODw9V2wrh9UuHila2Vik91EI74teH/VQVpU6h5ML+LShqGcOkuG5KIAkVmHtnFC
xnBInep1nrdWeMmrOUmghyH7+XL54oDulvZo1IEB9ojENgWFadty16FnNQRVb1onXTn2gS6Jc8zO
ra5k3bffyJAOme6+fquYIxrUojShsZO2GtvpSPVeBYGJQIATHivTOD25FNuvx07U/YEV++ZYxJWk
17T4UXh8+dSgjBxKF4zl1GrnZZOB6K6WLN40z2nw/hJ6ayhIlS5m4hqko62+WtGLqlwcUQfq3Jo7
llh2oof5barVyYHT+fViXXch1Eu0hBGs3J5EgCMMmC0ur3JKl9ajDwwJRLZRFR2YvVdVYNYMmvIa
04cbGPfBy9mDLVaPZp/gJNXMd21n3SgULnfLkLSBsPCfXgwaTvaKNqyVOj2wJd+aTx6RosSqwcOF
+3LwtlSNWS485ahk7r4Bk3EC/Dg+TpulOjDU62v22RUQ53L2P7HE5jkpGGoVeNgmsBPR7bNKta5n
IqdAtcMKJC05kgBc4zYHWkxv7kkbpMw/x91U8HSrlmqKxSqYcc6EsR6ikzx3tL1eVO2+wI1yh9Bh
c5InrssN0zVfFrNxHgo8qw+d7G9MNoketRtiQooh2+L3YkYIDqdFgwVIb/lw0NRTO4eaWzfuoS7X
G6uXJcvyRbfZ4tVuJjvHHEGSnzfBDIxqR5OvOytpaN9/eDeu6gsrcZSBqLu8XD1okGrcj3UT4NlV
HFXDLAOc63RvKrTpwC31OjCAXExGQ/ZG84cj9uVQJcp5kVPr7JI6awInw6Mzao3icWJTec6EQs6B
bfnmgFhAqzwDDZqtaox0Jg0EqN2AK0HOcYRNvctS8RP8IHxDkWYHdsdba4PDE1Ux5GMgMm3uRtyY
JR4wZYtGQmT4cSFUD1lD1Z+Z1AM74q21IbBxpUnI7YAG8MuphCBlT5mLW0bDbH/SRhzAdq6V0I95
f3W8NQ5RNXkDqi0WWmIvx8EfrpJpGiHB2zlO4IbdJdTPQ75pb83bs0sm28qmN7gZpCehVaJwbIJR
usjFAg/YR3a/7ETBPn//ed44wLDyWj0rCC14sM1B0mqiG5qpwg3ONFbbX6T2wrgF1TrE0wXa85bf
x8OHpSFZ9rQEqC+uFVh761yG1ZashmRsAy0nc3ebsTmGmHpdza124MJ7YyY5B1RntVImftrKBWg0
BIvRLdrASbD9GFMs7hJow/7oALN5fybfWBlMI8pA9qpNQC/w5cpoV8o38VMbZJi5XIM7sT2zE8OB
df7GDuZa0whMkO90xdbb0yoQ/ZoWk3WepXOQyFIeF5Xe4LUA0IdS8n8QBtHLpRyMqiyH4bZ5rIet
oWVz3wWlhPHdYxHr1QVhYJLL6c+iw3/9mP5P9Fhe/5mgtP/4b/79o6xm+j6y2/zzHxfxj6Zsy6fu
v9df+9ePvfylf1xVj8WXrnl87C4equ1PvvhF/v5f4+8euocX/wiKLu7mT/1jM39+bCk8Pg/CJ11/
8t/95t8en//KzVw9/v23H2VfdOtfo8FQ/PbXt05+/v03tKx/WUvr3//rm5cPOb/3if+jefXzjw9t
9/ffhP47eQUBP0cB2rBoF/72t/Hx+Tvq7zQhVPSr1hLNKiz929+Ksunk33/Trd9XL2YaBxiMufCV
+aW27J+/Zf4OegJQCkUBOjc0WH/753O/eEP/+8b+VvT5dRkXXfv33zZrns4l2aXrICBEPXBVYnq5
5sG0KKOGa96uhVR8gbRychqrh2rnrwYBXrF68pFicWlRTX05SF/OqYKKNCzbTBGnotHEMWa64YGD
cLOxUGzjz6PZwGQyxKtuVuK0CkBQdlJXh+rZZMU3EhDqPh4AQoOG1g60DHkDv8Ik/hyO3s5qFYCs
zzYhDieQM+Cemh0kqIceg/Vd1LjVbsUTeooUOKZo8yF1pE1Q/teYq+sN2lKUNjeV+bIL1blCrXEX
ZkN2ntSRe9JBZgThbayx+VDClTKO6YxjQSXa+cDNuTmKn0en0IZMxcologzy8jUOs5ZSoGd0tzZs
pBCGfDfQJfVx+Yk+JgPFUCSIjLFqW61ucetH+aUjEEdhnw1A/3dRDU26VKNqXyNLQHQ6z7tfdupf
O+LXHYA15Ks3uWaJ6NWtHVebWvHLwfKyCNsW2YZdBpR1hCvf56exbsPb1KRVBEpYNPdwpMfWi2uQ
qUg7j/1JJvr8PqtD4wh8FnjOBCDjBQjS8A5BD1niRZLGT07mgA8vCvvbVKc4uVeTug91Cr66M8Ez
NRBvh+6WS6CHLYTDJYu+mkM43ENsim9ChCQNH0wvtNMw7Dp1p2etGfptKHVBhW0ay70TNYufU449
l45AqM1awu48H2GrAPeszcbTEmW5A/ui/QiXpjeDwY0z9CASnbSRcqn7NEGyUHxwNXOyq+GwARQs
rPDMJvvwqwFaiZsY0UPYN+5d1+rhEwDLlfKbVcXPsa9q7WRM4PEgPpHlt7HMlmznaAUMmKZfbuNF
ODezmM1bibkWhBz6nqbf2Tqdm0gzle+Jo80/9HmAV5GLMdGOSwOuWYw//Ozlia2leNZJ+kLcjdHq
ZDdgy1qEAhiwMXWTX4CL7XaiszC9M62l7T1QofED5ia9ugtB+1M2HS3lrHcdsNBF1c0/8FqJHlX4
hhdDmtT9kdrU8psqkvhGHeMWokgjrJsFaYYeFx07++nEI5xd6jnqxYgYyKWezEvQ2So1UXiUhb8s
Ul41nauegsU2AdkqipJ5TeNMBUUdMaQ+uBcFurTRjXuIICFI8lITiz80845erXKM4YN1qRltO4H6
S9yfOM20n2IVdOyRqoO+9sqsqS8UucDnj7KlQHy7WpK7sK+sJOCZQjcYk6KRXosl80OFPKbl5fUk
zlKja8K9Ng8N8XpRTVd6O9htMNCICdQ40rEQsMxyF8HRhLo39+lxN07LzzlPioEiydK1fk/kID2a
cNPTgGTyXTYm8wNE8OErlGDYmLBHhO5xJreorGuV9Y0aCPITA/2jHm/ZQf9qw5nwjUrL8j2cJusE
JWKESLAz+KMH8v25Uat2F5fL8NR1bQI8SKN+UstC/QSKti0OhF7Pxja/lFU5VlxtvetWBwxkDbZ1
mqpfSqMz53Y31/jGt65XA8Qd3dsighzbT0HSpWRRTEdveX3xpap/oCnSZrlfu5fCPZ/yqzGpd7Nx
4YQ3mH9murKf2uzo+UD6/1HUb8+K4//1z2jlVRT15aH/Gf/tf5qHP+KHX4Op51/7K5gSv9PxWQEb
lFFpJ67GQX8GUwZhEdE0KAQ8VtaGEN/5K5gy9N9XVxnKWFQcMcxeUXB/BVOa9TtlO1RlMTZUAY0Z
H4mlgH6+vEnQfSRoQ/vUwCkKa51tLhbNdpS1HGyQEiDJHIVRlD/Gpjs6u6KxxekkOOj0ZllUX1d0
FYkPo5vvlmXOtZOB08X1VSvPnho4+1+AYefGXgd7fdw7enKky6VNwXbLEB2OEV4ULO76uDIjOKdQ
RwHTwcr7ieVKfUIgdIunhPAbRy3OtHzu4HcYYfM1TtjqOvy1nyEhzWe7KrT9KPB9ZqK/G2OYgHfq
EhhOyIehigyK+6RCgudh0jPr+4wjCQ60dvaZQ7tIvJX7fZJGMIF5JfgBo3PksfugVDSVLp6irgAT
lzUDrqt9YV6Decl9Q2lRnw2N8RN5JRSXtI/sGE0FgCOtOSCLPLjSPJrbrkPqaOrScad1S56cAMdf
zDNAUrZxmqYZVFcqZ8kX8hMdyMk4zdXObsO0u5DpFB+VRouYBdSUBbEFW3xTOzuebkGONcUJbLfs
zI7b9jGUVnYEyU8tdtKRU0Ojqs5uJ1milTFrrjS+5ElUR+NxAdM5/ZHWZco1g+1xn+V3RVvP7rAL
xzC36iPHoYlwMxD6RQK2FbeiDEyIO/XwBKaeLmbi4XhUtQ1UkRwvceVRc0ulv9ZrIXLL5YVFuhsU
cdiXCHOjnoDv8MVK60CGJlqSOLqMlR6/Jp/lrZSjsYMM26ewlHStcLULaO1FDaWnb+Kd2puIFOmF
2v8cuUX5wKygC2KTtjkZ6961/EHQ5zjHYlxPPdsahjBQtMn6ChciUjwojfWwq5cpagnwHPeh78Wi
eaVI3TO7GQT6rCDXFvQ8mqLp96HsQDsOUx/R96thQfW9oWcXnZmZw2fLzAeWVm5Y5nch5ByIVbfG
K/tmcL+iU+3cOARFlxaSAP1elV36ybYmZ/hMyAK5aQyrpr0bFce6Cxc3QeWnMMyruhyq+2lOi/ho
sRUYvVMM/6ZGL3HE5iMX17iKJymSWQrMYwtHVnnbjnY6H0HuR+AD3Yrxh9UIuKOpqsTzrsxs5we6
OBiE25XeyTPkc5bR16qGKxoBh9Y9zcZ0+YbIB9Gd1NrobNHHCrCni9SlZ08xWhJNoSz9Timi8cpB
cmY6Hipq4wsJobvHFqT5VOW9fivErCs7pEDn70WPe8aOVrJcdez7dD+MuRvAjem0U80ZcEBcJqdH
lmowbup4Dlt/oO1+m8hFp+uKlcpJU86juhuVKgp9EY31FCxRPS4PqjM2Y4CYD1RmaUM0PJVJWrfQ
XtAZQ2VqjTgLJJ6uHARj6x1iN+lyU8Dw071yZi16o1Zr5lVexqCt1dmwfzZTkVnw9Ac41/rYVDd9
lkTdSeXE1uI3fS7Rz4Bllwd5aiF0C3Ew9pBvAI/VNaUcvUqz5EOV5uZxid/UFZ31wYR/oqTfw95I
Zvh2LoYX/qjpvJRQG9uzCOJZ4SV2bD4uVmVcV/qkn0LxNSKvjOrkyXYmtd+PWZktkGH0GX8QiuIx
MMksLk9n4pDdHKmNtQO2gxaI2lflbi6j4s5RZv3bsljEbt3ilF9BWgmYT32nem5jxdFOKyj8eJUI
235tkMHpqeK47ZAri5BdMSa4kH4Bb3I/12YfEWDhjbJEUX21oML0VeFgrVBJYw/tZWfmJ6VdufHe
qbUu9PMBuTgvH10Xk48EUD3sLXPAgxqhlRgcU1wgwDEj72LsO3Mod8iHLFF8ZqC/Zp/otVu20lNi
M+tQGNCdovOGImT5HBn9GIbWLlYAXO8pBMoFlhnG4YoXj7PW4CYHRK9BaAHClHVelVZSQskHNaKt
EiPteI/QqRvEem1Ysd/raJw5wy5PyirRhVdHM5S1a3vUjdQcvFrk9SDgIdbMKUIh1biY1mVoqhmF
dU8tUEq7qZF1KCtPMRWpeCmT6wSxQSQN08k22wz9mIjMo4bK1aTkqEqd+GiGa9p5oRaTrgZxr/F3
6XgMKukNiNDC49jp5U6H3g01KkujfDpyTJB4oac2fWgPuyiKJvyWe2kb41kuZFg3Xmyk1pReozcU
OgIxCzevg6TVlB9CGjlk/zGa6nMz4YUqRaHdi5EaxZfZVoqWNKMHgxs5TYGXBSJLviV7GohjTgPa
V8O8az4lThn15yGF8/E4Ee4yH4upbZ8yUbQ3yuR2U9BRSIz4gFX+KHOZUZPVrLbztSUDQFDisHdf
ZVIuN8o45oUfIaU7eoOip+IoJ8ezr/TUiKuzyNSbFMNwNXTYFtJdPCcmXeQVZJBRfEdpgdLXLR8e
QmGct9auzZ1BfBtyVEwI3Bv6IFfIKGiZh/wakghVAp1vbxOOx/SA62JBcivhODZ0SXBuLLOVn0u1
j07mmIPkHC6GKgIy50EsR2oRZ+ZlYtWwSBcQBwYyOQiF7+upsKxPyYT5LTz9Qb+nA2JXXqYt6PwY
jZO0l6PlpsfOODtXIN3IJCPM2eE6c0uIyywLB/MUdw1uqBRBsQE/ClNTi6sOGBz+i6MqrtTCTpFC
6ztcqpK1SvOj1VYag5P343eUpdAhzPspuhTDqrWGhPjelibHZjMjVEj6psO+RWxB7/V7LcZdcj10
zPIeLbT4W6Z1MH2rAk69NyfTYqHviLrTJ7eSxRdthvdzpySTPau+MqSZfsrJ4ZpBVltjl/mR5jZP
ZslD3ZVOXrhBmeSD3LVOVwuEYXqnDc+ajA7BUVKN2bJHlq9N/S5sKZ74AODaePKz2qyN08hUkx8V
Ch5V4AzRsuBdVbTz9ZBPMrrvuyW7T6xJGP6SWHzQJC/Xd5oVogpKQt74ZDaGVtxEqBAiRJYL0eV7
YkNkIPKpn/ZVBxbnvHepPX/WnCXSboDG4Ty01KWLIpbr1vp9gSJVe420a3HdVZN9n2SmWoN9THXj
CBYlS6XQ9KoJxGgipTgaeZcybcuI3KyBBctw3yf0/jkd2kzsZ8fth2OJNBNyxin5tjeq0QwaKDGy
byFrW73IZd6II6RyFnnSOdUsPMequAos+FRIOWRDxyMa9ZqLidZtBgyoBPKSsTKbe+IueYHuvv51
JYle6ZqS38BWnQHnhDTsgq4e0bdorYEovNO4gtWSeLiVM+UqyxmayKsz0yCVS93mq4obW+Wbsu97
3ASErQTZklrpVSqqLr1CARsBnT4t3OMlnpX2dIak4OcUUOL9lKn9aQip+yGs2mLwFVE79+jj9uMu
Z9FYX1AgzdOdGtompYwUn2rC2ewJ1YfoOEQthdXcm+1TCaX6tuoH7WgAKCiPMz2vPi9s1XlvzC1L
NLY5Oi0e4STShyxA2FH9FDZLf9UgZP/TRn0E2ShEzHR/jR19ZVFUwao3zM4vC5P1AoeWVY/umsoR
QcUHXQ13VHWEkYolsoH3h5EFFtE1zxYKSyq9xMGQP3NksMVeZGnYgrSVgps2z1v3pB4M6xs9oOSs
7Aaj9aJQHWG3L6UDUTZVpwfR1LPpGTaewB589UV6WpuhoDhrYWOfO1YpLxQtxMWnbBuBropAxwRe
V29fE6W7D3melvtVRQu2q0Ezy5t1bMd8A4mGcUeUO9zIZbT74wUlmGtr6Dl45shMjgFm9Cx+GVpu
YHfN9Eeqgnw5yQfB0dcqCmbBbqmhZqOKsS9POwTdwHPD2i29GqmKznu/srip1uqU5+ipUxviuFpZ
e5vOXNlwy9dFVSBtlnG8p1jufkkK2ppZBrlc5hao24FI9drAYRW3UwX04vufYFN4Xz+BvfpPqSAy
LcTb1u//UkblsqwXdOVKRIjU8LJVcnOPkkv79P4oWyzD84OCFqfhiV3ECrZ9OcwCCi41RyX3xUQh
E0muNq/83ordc50ipeKBaYbqBj+JWSCWYltjYY4epgR8fQNyRx4y4Hr93FCiSMCR47ZAWOibTh7+
1GWYmXHpL7Nh7jWLJLoI5+jT+8/91igYuCBLbbBvsG9++dipJkvslIjhsZRcTkhPTAKNsDiA5N1U
3Zlcerq4Xa04GBoKW2VxMaH2tbYmqQ2QPXOM6jqup0U93yZzFJV/Fp9edPB+rYa/fiYQ+Ixog/Cj
WbPF/uNpEVpdOBaERS6bZhbmBCi8Qm3m/bnbNGt4KvjVePrQgKeLBefn5dzRN+i5dNgb6L8Myb5U
BFFjODeUcI2qQHmqiw/1hzZl/nVIivsgXOhfgHTZgorwOHS54PLcd6yifWpiy7gWUg5nquytG3UZ
8x8c+pOPhuyUHuicbHpFOjohxCw6NSgaN+tyefm0qalNdGiRzkoRW079lKTiaRKrRhXlAU6vjjbT
RAsOMsmB9/lq9TDJdBGh7tFGWWHLL0cuLbVyrdmkjpBmNDCiSSiUitocDT6EovUDyJst6H59UHpw
Ju8Tm4G1r/lyOL2KqzwGMeLHg8G1g2ALF0OSzfOtGHLCLMa3P4VCijundsLiSDR2eBlXafztg8uL
z7ES20EpQM+GUf/yc8zQc3RDEbmfgHEkJikWUgitIZby1Tq1DE9k1sE1/cZbRnLcNnTcPuhabdd0
HBpgo52RY7AT4i4vbQ218zhxRb7LCnWIjly4B4n00saN8gMGEq/es1AN4LJw+NlPbNzNxGtJs+bA
CHRmiLOdqWKhBRUrTvsUSZMU5kOzu6qqA5oDdg/oieHczaKaWwsYgalJPyM/Pev7wU7RCLe+Z22K
jKtDZfDAgJtTaR2Qy4ujloIvT7gdsHITNLX6ElIQ6izHqMINu+zweb45kygbQz9ij67lYPBVr05a
9Fpl5SrS79K8ChpUa3bgNJALKUc9ObbU6dDFuVkwfw64DsdixfJ0e9hirzegv1lBA4wM/T4jYf06
cfhRMREo0lMHknSMDiHINiuFQQHDknFoAOeJTbYnAu2Nhi5OFVGMHX+GlGB8t0SpWIeS+P4qeWMg
3PWwquU/7pQtnAZ1Za3SmwT5U7YFmkjRDP+PBkuipx/tTK99YiwoSS8YEFTNWpf/Jc4Z1XFWY5IA
BMcq9GXWh8oIT3fu+tX7T7WF5q/zB2CCsGJVDFhP9ZdjZaGF3q9hSb8yeCKtSgqHgufYDRdJLZbk
NFzs6JNRIta+5KRaHs0+dM+hgS7h0WBmVnYB5yn7oKsKnwqYPFwIlq2p0iHZ7P+iG5wqQZYfpg1p
Xaii65c7/apLwVfvz8Dr94pzJCuHFJkg4dVkx0uG0iFO2b5WD7d2P94OeX+r8vXHhyF45e7CyQGa
6OaJkjgxq0JSMu8Q+SH1zJBjSRzTc7smCz4+lEMbaPXEgeC5BYyi6ms7Q+pE/thC15fxEl6CG5z8
eP3q/aFeb3lo7bSgOKghlHBXvFw9FFiytNE1tAsBGR9TbWZ/ozy7nOQpZwz9jehCoPv44/1RN5nI
ujo4qTk34bZzcm9vJmgHSpgYbeRzwrmlr5JrXo6i76/ctmOdSjki7NgAanBo53ROnR+IlN9YMjbr
E6YW3Houjs27JFkGrqcY6/0/VPo1hCb9vszW2CC3cj7Q+0/7ejQeFSwQUHycxPAreznHuF1VvWvX
ilc3862SK6tYZ3f7b5wFrwei1bdCVeBocQuKzcvUEmRTB+zKSO2m551A4+w/2gkAfsEYr+E4TuLb
2UPwfIot0dPnsJZhF/OO7uqpH2hb8dVHpw4I/GpSylrhubYLZew6JzK0iqlrk9N1b+dqfPqf7G0W
wopqAxjHib0lpGRCEAHX9EkdU5Zn1Ft/5oZZnCFT+vP953kVOFh0+4kDifrJ08jDXi4FIZW4SbCh
xPdBS45NMQ67w0/zxiAo1mBZTqztvB6kQ1AvLhMn9DKjKL6YQrZP7Chz/+FHwZyUox1qHt3RbXSS
jyWQOfQHvXQwok/cL8VZ3fWHctrXSxotCMiUMOsMDoqt+SPxbRybsgs9vUQcaAdPeB6OejMhfHbT
lgj+/Yd6cziAkSAQCUXElg8UzlDK7JlSqV6O820G/uSknilVZCDrgo8PtZKBCbco2b3arAZ6Cxqt
AQWhX9yBsOVBY0JNSdzLOnbsA3fkqyVB+WF1xCPXU8Esb3PNFNoGqBlXwaZENfcK+V+gShbf+4/0
ahSiRhMwBAcD6wG9pJerW1nSZjAZxovX5dZScd1Vs/PhiWMUJm2FOnIdc2e9HKWvkgFbgRSVIpJ2
vIpURxvI0nP7M7GkWR8od7wKwhkNEAeHEAE/oeNmx049Ys5WVIf0M9L4zkDH1keloP6MyTn99sSK
Dmh0vDWHq3wEAE7OvVdhhooofE1L3fWeS8oKLEpEOZ3k+MNviucCgM1qWHVmNjdFSGpTJpjReBJL
kPkMN23SQSec6vkQb+v180CrofJFfEbd6JUZ/NwtAHnjkR2V131Kc03vSi9xcrc5sMSfqSa/gqnW
JbFGZrj3gK7hf1+uizYaxwKg63rscXYPbjpdxGGo/4GsVH1etQa2UONYlVeVS7NTIabMdlo0J+A7
GjVxvEWmieXRIHkWA1aVM3XO+3PwDS217A4BVzj5/WXfDeJelJaBGJfM2ktby5c76aLpfkThc761
sFypzuqwpxFl1+C3aNyaCBBKQhyviwTJPwpY+G2miN2Hx/Qvv+K1biSnOeKe31vRoYaor1nW7TSi
oEpNHe8Umjfl4Au1aG+RmnCiS7RUQ9OjDWhc15HuLIgKC3nuTtqYcoVF0MVMfMCoKzu6+7gME9q0
nOWI8keNNeFiimTmZRe32n1i4y7jO3ZP0eejKww3cywOdWp3XKzbfdNmTjslvY2YTUQM22IWRuPp
4Dp+vTvhHK7Uw5WCRFV5/f4viVbIdKiWzvVgOsiLe0Y2hZeF2xNDjsrqTlUtJx97LAOmhIDoBMJ6
zQW2lbOyGTNKREIBNpK2T7iqmeiEIgD+4VE4SKmvUiGjWr4tYOO3BVQVuIeH1AiheEyYtUC4//L+
KNvLjmeBIQZXZ2ViUJLbHNdhFut9K9WQ3n1fniVthcZ1m4VkADm43QOJxvYcWAfjuCHAgk611oZe
vqk0qfq4LHvF60c8msqcayGicfnnIfAhrOJNmfPflsTxgvzx75FCjh7LlU7Rbv/U+mn+RST5f4MP
gnrfL+/+NZIRbszDCwjj+vN/QhhNHcjhWnlBXXSlQK6EnL8gjOJ3GjZA0JHteAa+/wJhtH/HYRfs
Kr8JmpsU8l8QRtCNq/nuysp3ELPiD38Ew8jS4JP9SmyAOUFM8VzdI4tiuDWZ/GWPt71opgRdAT82
lDzCswEcXSdD1XgsIEYNKLfneoKLY6vnD1petKpvtkm/N5woKfeZwAnLo3E6pn5opSViFZ2TT0GO
4SAtwhzcAMK2fICzMVVU3bdl5fxwprQI91ODSHyFK1vnKKdo3cZd4ksxxOLEUMPwlmYC6oUTaOYR
m5XFQXwdiX9pI47aq9aU79yu1moEVDUEOH9YecEd6YE2hoC31zq3K4pLLbfN/ktsd5OJIOCMzj7M
CcvChyPqUL5+MvJmHAzfXf04697opuMc66328xTWKF7miRQGrNhGn7D66tJJPBlaP1A20Lt+Si96
d2rUa4fG5h8JEY4G+HymLTB5/VQk3V2d5X1xYqG8i4xdZ6OUoSWhpvtIXDZOjQOYA1TFy5U5uQfP
Mt9kCYomaI0A5A81HDqm6NguNPmjVaw7/Hovu2jwBurp53rWHaEVj+2Q8djH8lOdjYAqW+RlvKIH
GFrUGrr2KGRhulReKHo+3i6ybajYts35akkaiBJICXoq53ysr2FqMqdxVV+0qXk6JNFZ1HUP03hJ
zXBfFPIsza1dWtu9rzrhfIKIs/QaU9qfrU6cu1HhU+c8N1HWWTrzGNfKfd3i+rSk1d284LfFDOsX
Ct64p2PTXi2zNIfdPNMJsUf5aYyKZA/IPTG8sutP0eq+XEJd7FvkOVHjBuSD4Gj6bTHL6ZIiqXlJ
z/xcxckJg7yBROJYpuLLyIcEehHdWVIax41U0k+5PoAtnQfdiwgCorFpjvJpjoIJORufyvNtpzSV
PyR2gr2cpE5XKVS08UHLkqThF8GTplNmucfU+NVzOyq+UKne6U1+V6XIYdHJwnOk6VGtwh+hqn1n
qeTt0OjlqWU1aKbPqOyBppJnqvuIGF+0KyBV5p5JLc1PMQsbcTaLkCUyVEX/v+ydSW/dypal/0qi
5rxgF2yGRfK0ko56S9aEkGWLfRfsmaj/Xh/t+y4s2c8u56gSVYN8QOLKog4PGbFj77XWtyFdDyXD
KYLmJjaVYZh3VUQi/KYmEkQG2khSs8uD4DlFvU+EBNKzSM8GybLFB3pKbMAELt8+KJ3qNBhq7fPd
B3Hq+pWMq72w5puhqfZ2nXTBuHTljvn1vZaP2yJSOq8g7/tqFRGwZWjg/2Li+JNEfDUWyQMkObrS
TTH3F0S/qbiN5iNAkeUsJIhmZbkYW7u1KQkry7oi8zxVDmqjnQyG3qBaIiDIWlJ/0soOFXKTfJJT
Rgy3G6ef7brPah+lwHPbCuO8G0kYWEvOY+JmyZlt4U2zVpGDmU179MMNYLWeKFgnW/QY2ZwJvaAe
5bYte7w0hXGRUrrALlHCi7Y3XV9H1RLwqdwrPYnMYUNr36q2Zjs9Z1r+eTS0EoVMoZ0IU8rLvVkp
8zlCU22XrrgrH1CgCBjk28E4qgqZBEqkH+1I76IdtILEZ6wuGDF1h1Tvxg0kPS3a6gZN4mAsm92M
/ICXrewhZ6DkbpxgcRHreOgdh/6cUjQtLotGedWU/rKN61crtBDSGonCfHKuujuIBk5AtM5dZqNS
0Qidj7uOLlOV+w5r7bkqwmMkzcfZLnPlE2wLghotKANOdUg1NOaJoxZU1GFpvBDcS406ls5pUqR7
oTvaKalYCrOEGEQvrJQrCFRHmdQneBfmGeu518N6usyHlB9ylJ4VDVG3OnQrGJRvM7JAHtWG9lqm
FbCy3CHhfGi+yLEIX2VsP+WusjEGd/BcA3/6otbOdp7Ch3CYLzQEuIepK5Z7vUSJrIZucyAj/oQ5
xsj8uKKg9tsa6mMVKuVlVI7IMwWiXmmWe9DvV4YynGZs3AhX0c1uB1vRtkqv8WSt0jJccQ7iTZhd
BMVishIyqLPxjPiPC4Tmxob3if8EwulBa5rEB9QVK9da1IgzDvVfg//55Gl1a3dh4Cwq/0+7z4TI
fFfBGOTEI61i+ChmLU7g1JHDhl0bWFbsjPu6YcnAwcSAt/FZc0SwtGwYUQXWK5nt29CIP4pwfLRF
ZZ/PuKrKZl858PwGDM1t3p4vYejP6XJArN0/FjQQPBIASXY9F8thIpZmyBvCZWd20xHbjSF49qvm
QyTV7iyC2UtmhUNkhF6fId2C1JC8sNKBbokjcTFB3bgxJjP6bAxf8pq4U1yZOljcNrtKWBzmLL92
OyAN2rSDxXvOSSMO1Lq5TBiEeXlhqU+i5Szulud5bNxYznO9GqQjNUVsK/fwWi7xkF0AMGj3ykzq
vVU1+ZZJYfXJjfrLGg/EGGsXiPGOc5pfZ/pBVSZUVInXhEct6sD/ldQBIDrV8UJJ+vNo1qBhacr9
PAuU4spl0zHjjEqCMfToC4vvGB1s3G6+LuJLOlf5lrHduaO81tp1vwq023xLcfAAo4RejJXWnoFf
yq0zGKFJtjNBJiXB2GQvNetkVd/pxicHM98Qm55MP6McZmJeXVIbbNUJToq8CNFNTjis6jK6o1HG
a6axFKHjUiK/JTBWiZO91Z2kclso8qHpDwltfWZ5LMlhEC1fHKKAJcBPywb0OzVbMrXIUepP1sLi
8wSNzgfE4aPL9wbL9m3nxFHvglf2inrSzwtKHunsmwU5XT+yDbAYJ2mQEX0VJcOx1ad9pzU7y37J
pbh0EuMqJpItgyNR6EQTuzX1xUehnBeGuTC+UUF4pD3GUfei6NdV8SHL7cACAZK7G938LFWddQow
IXRD7ld0nNAF+xIgrgxxJiqY8pXm3MU2CVVvHAY2bVA3S1shpjOPnOq2MSnP5eRewo/gTFrse+uq
aWPmOVGFuS9O9QtUXwiNR5dnRdXr69SFD4JbwsbhL9AtW6kD1o/sgz3KW8KRdmIuGZgYO5oBgVbz
tCAGrfEkHgn+zKDATDskGJfjFENraLSw48uu2Yajpb1eGkU/CHMsj8hNkn00U5c6KMmbtr2o0o53
v+we29k0DmhMUUVa9gJ1xQoTea2PyU0hL+04rfZDoQEMb5ZL3WnPNDmc6WRxGc4c6HalDl5GzKsH
ovFGGEX9YTLcYU8/y/Fxj6CHTWE+VOarDWTDdadDxD/xRtNd+cO3yLJNfxai30OdTPx41rZFJs8k
IWjeWM/njhrfNkauBoL9jvfvkOe7qktBhJvkZPF/mEXLR7Mc4+MItGNnYgVB5mFR9qTM631Hj59j
3ToAoXqoopjycDRuoWhu4sTdGQ3IFbs9mCK/07lyKQn7BCe4w6v6wUx6mIgdHCD9ZHbXjb4+8fRz
6t7YYrHx2YsRPCY+QuRzCLPo9iJujJdVKdniIAxVuCW1s0+Sat4uUQfZFOxXAi8JxqgFTzIHf4gT
p/NWHTeC6CAOi22tqI/Q2AJU5EE417eFWZ0AKI9gf4z7VoX8yr+yZP5BnbLbJFWeXJFd2EN3o2jq
a6cM96PbpJ6kJPBcUkS6JoNVTCUF6x5r3xxumzzdFlNzoebaUTGKo51o7PVw+tRJv9XM9n7CG2RU
n9qc18vGTKukxZmaWzwB1pPWTh9d1MeOtC+iHtLGUoKOndytoke7Mqnvpyo8mb3Y9xXSyrSHB19D
uN1EnWrcjzb2EstSwo1wxMy/bVhz1clTsK/6AkToAeDZxkbMryrgfem8WjN0MbyWKd4bsURbDgUw
XqZph/rnqRsSeRbrU7MPpRbUVPTNiDsRrEPfNUjR8+soPLql8ZGO41nGs9JN0abAAOXhkeWPRQea
S3eLL+gYlfB7yPSIPBfMZ89xKo0/Lo41Q/MAs0h02bOuGsFEfmWF9cNhdSSiBZSMFaxjj848VnYV
YGV7tlvlzg3tuygfdlalgUrJkTta0yeRnYXQjzyzxrQKMD4oY/fSSocpKMhKCY3lLHVBfS9CHJUR
jak1UV2bot5j/GMVIiMb52qX6Q0G20d1VHdujQNeL7Y2Us5jXI1b255vEjs5YCZluFmeh5LTA5UK
q8ymaaunPLM2GGeDkVG5biNYHFb+W35eh+IYL5eVCnvMfGTQvjG616hSAOuW1wmQuKQGq1dJir8u
mLhHZnmp4iYoSqjSgso4HKmqIvV60a095t+9ye4GVZpo+C5Qi5SZp7xQLIU8rUu7nG4bEV9ADfW0
6Hmkngym2d1GlnWRkbSVduMHALSNj3lg8JZMye7o7bM/GHLR/DY6pS1ipjBRXi1j2uiEy2EpXpB3
RvOZpU1Qf/KYcxWHlyZ/ySKX5ODQFpR50MI44YSynTkNGU76YPcZwxbHnKjFMciGL3mc4GFGoz8t
N3HlApAqIdmZO9sIOfUsxax+sdtUf9HGLrohO9bkg2uJ9RzXsnhyAUWDz8q74lWGJct6k6ZsL4Xh
zrfmnNuGhw58bi5isosORkfKSKBEc5mBERMNMmNVSRkLFpl2OXCGg7QntNbyU8sgsJUqSz6rnBGp
8mIHZbkdRgwRIUW0NAixKK1HLci87FlF/JQ7FQ7K1pTq0YC4h3ej7y1261zPJg9XgqL6tMi7aGsb
sC7VKpy2tiUhn2eiFDFheNrJsqbqAVeEcUHKtfpkNG6EuaxQOfPn+oKOdVLmWW5wQGxiSZEcGLG5
wnMKOtYgdPMq4ycUrOB1IcNNqVhlfYZLKKe6GnAEBgpSrvuohZHss+zjX0gGYgh6Q6MEHMUsH82i
t2q/kHmIA8boW2sLQS86X5xx6oKwSZMTf9h4Fyl9DctNMVDXAAG6hTPIQ5Mw979Lpzq7yxpX3C9w
p14VoY2EVKjSzTnclYCiCEeE04xtlZPFOKlsr+Cs0nLbmCu2SK/MhcqdHvdCPACCbj8a8DAGNguG
7ZsDx00OytK6gUYp7pwUwPCGkSG2da0Wo3KetvjZ/W5CbLptgT2TAaIuRbbSeScnEFYiYETTMb00
zTrn7e97+5Jo9ok2U131Z1SWju4vmt3DNZzYLH3TmfN1HR8FUb6Jlt5qHVMkSgJXLFT8Fc6JFgPF
c5IVygdN5nO0y+FhqbfjKJJ11TPVj4wZNdwAOGbnAAT9S5WgccemUCSo5jW1VPx5NU99m3X+Ua/0
/6wR+t8tHQe/9a+6oR+/FF/epOl8/fm/Dd3mX4KsNmTa7w3dpvYXPn2ePvXvNinX+NvQvbYk/2Xg
xttNF3UdTKq01Glm/ste/nf0x7d8op+H4XyTUryZaaHI4dhLTg8aL/J31q76d73PuhsmkQg6KBU6
wJVpFsv6asnMOAmAg7m8VHk+Ye3woqaFea8LSNM7WjnLJaBzsHMWhd06EtKVZqcbJZmWSbp0dYCj
g6XTLsri40wvCjwfltOHjJX3o1NlCz2EMKseHEOhNO6Zq2k1L3Kl2KPfR1XnsMMb65MdSsfEUyul
KAExuNk880vgLQ/3mhXRaovyJjZqP2lBN7xmeW8Wknc0BhVATRMncCIzJdU5fCmJDvhajTSFOtuo
q+zcCVOKuaYt4/NO7ZXxIif5PA6WXNXZUPM5LTxhLE57BXDEMg/RTHOt9OZF0gKqZ4y8z06nOolP
9LMRwY6zwVgxwlPgrks7E7o/Y5iN9V06Ek9yHvddR08IHhSvIGYM8RxWwlHvQjcRkwoo0VhokSQi
UWg4pjKtsFwbWJOf5qmd5D2d4okQfDkVLFdjCWXUc2MEVHTiKvx9vj1bxnzCa6fH12Q0u09TUUz1
IZzgKkPVpjuVeyNxiKkMDAGuUGwjPkKq+ym/DHEWOt2aSVPhJBS2IfztaCsNvdFZ+KrR4cmgu1bL
qLh1Zy015zV+2q4Q3nn6ArZ1eFUxKbGFYAzsdRNbaR3H98o3rzgC4A7neGQUpc0hjwGk0Z3n38zl
1VenOQ4fPMQCYSFFVoF9ptjj+ZLJK81gRb+NzKjcLYktY05gbnYfqnX3XNoE8IqvZna37EKFfgo+
d2LFa6LPu1wWF3Y8quwOqx8e8oo09pGLu/ZYjoUW7dtYn0myXswMk52bX48IM4LOdJvrGnZOTplY
JQSMjJZ2bZBkcuj0Ydw0uO/u9Xp0H+FSwk+18GHJ2n5Qo5T4FiszzOvKkMWL7kT0t03IKijP1V4+
ctRI5OWUmvljrU7qbRNR+5Wcjj4ukR5dRJFul9joNSGhGLqVpMFfbsdEuTVqkr5pXgIwTHKr88xZ
dE8EGNTX0FbNJ92EcO7rbMEhne/Vz5svxtYZOaJ3CrLsYtSTs6xUle269xs4cw5QUVX4tZx94GRQ
dBbilZzNasP2LIJ2Ue+GHBSV0+vWOSYSfoWpy5sIbtLQYkfWyR9/5Ugsz+a50jfkCJk+L0eGUFHt
s9u2aKsKoLZIqbr0Zj0lZ2lhbQAdqtaZXYFUhzAVptmxEYntniWJ5hqBI8fO2Q5u2GanXNWmdGNY
dVw88hyk42dkYq7rA5kM1dMwwJAmOCdSrI9R2s58vfNE65/Gh6DUjiGGBeWSF8ppmcIWYzBTKxu4
aGdbzD3GhsnJksWvmWHRblBCq74ZrMG9wtgmPzla1tnr6BxMugOCuuM3JdW9qzjS4kgIkYaqhNn8
I07vciVFDJq60bNuqYNqNlP9qh27GPdZqhEjo0aq/jhqA0gJpFq4c7HQIzTMZAq1PTaJLnsuWiid
hOOPVUqeNwbFDRIgDoHFEkcGXml3jIcHAzDstIuyoYJQ3sNIPW9qh5ognGS7dJ4MIfh8scdST6/M
uqnrbWdUUqp7mCvzcgvdo1MY7jR6fiZLJvpl0DoGLUJjGH6b9vyz8SujMyzkJqEX7ExvNxIOY3h5
7T6kjdShKC9t2CRBXcvu5bud9CfpVT+9joH6zGEQsJou3l5HjPATbGMIPcTGzac6HudPmox/l5n5
XrW6DpMF6hjm1mQcwyF7e5UF2WZuoY9YyyxjT0ZTgpEuL29aDDNeU2ftxRzyUvz6o703kxjrVVfh
I4pVPGxfs16+34zzsXQdvqFVylLqfqdMBv0rlfaBaS/pBlFasuMsyqSmaogKVquaiKlaNe0Pv/47
fja2tyENGNQFLI3vyS+oV2y0sww1ojJ6cNQ0Omer5XzszPKPxQ5wRtDJWnhWvjpX3t5mh3UzqTQ6
lV1UunfEZWjbpZ2136Qg/fh56CNhhcSOROogUqG3VynJ+Bvo0cECdXkfWldvgzgqYa100x8mavIN
4tzAdgXTZU26fC97WmaRRoLES0/IEJ3nrH2ORz3a/un3wyNC1YbYzMR/ZL7TpOSWAGPlpIQ5KSHF
T2RyeOpCp7vSs7z7HZ7wx/eNb0fjWdTXrG9EPG9vHodua4iAPXoUDI+KOqwBEFnym+fgJ9+QRR1K
djHuJTQ97z5RLRqDrIfR9RYjrWKPc2uXnWVDyZyvrFoCWn59A3/2mSALqeh97fWsRaH9/XtmzUwA
eQldL7PafqvLzt2EyvI7kf36R78prSmoURWTPm+uEpj3AiXbHd3RLE3Xi0WV4C8GA231vNxSGfpj
Vaqff/2hfnI5jgWWgXUSWSlpmW8/lN05mMxbCx95qiQPU2MaZ2SJ62eyd6uTMc/mb3SLPy6RJHWi
syHXntVYf38To2VMVUL0bLrs9NWAJD3jjqs9a9BOs0X/SR+K31zxx6eEKxLryobPMme8J6pGSWRw
wueKjV5V28VuJo8twvWlSlbCr2/mTz/cumgYhISSpP/uqRdm2Q45IQge1TcdrWwctwhs+zubULht
pKXJvd3CBvF+fdWffUAeft4CLG0IUd7tbRK0NitIb3so34Yd1HtiqOus2bZ1/jtk7I+vANIsVnf+
d5VnineqUztiAaToJbJhiPqzRLHXOrP9Q8rg1w0NqzCTcZea6qvy5/sXreyIf5hsgktkPsSf1rCL
nYuCZtPN+XBZCCXc/voGvn8H1g0UrRGGTGwf6wL89h1IwyifnRQtrWunxPSYMttB1ZsfB5YVogpB
kO9+fcEfnxNqA5zu+JTZuNEivr1g0i/KYBOF62kjGYJ6CZbJW6ESdyYOkKMkpSnzZ6thkP9fuC6r
irp+TpNolbfX7aZBkwQYsgWMhXmX17MG3IlRVClF9zJr6nCrVIwzfn3RH58ZkjxXpzTidcqC93WB
mbjkxbR4C7pEDiQm5KrxSSdTJfj1ZX58C9AlIhpGmIgt0X4PEcypvb4aUDxLYeQj5ugza1C1S12s
AP+FK/GV0HDhYlCF397FIVXl3EjN9SpVaz9ynJa1Zy6tuRe0Yn/nIvvx2aQ2phGCQBEjOHK3txeb
rEj2ROJwsTDf6flCxlRrv4yR0e5oYfyxvhN15+pXhQeNWPm9VDm1KxkuONrprQyqr04hIwpRub+5
f+85drzf62XIklUpk7GSvbuBRGxMeVyS/D+HyxgGvTUyce1nvZ8DS6lKFzmAwz1NSQ14VAjUpKWq
IlnxDCW26+3M6yF8HRpNgYi3VO3fPEg/Pq/8dWtJgQadzGnx7q8TnDTJAudT27XV+KDs1e1shdNv
bsKPSwCqfRvTJ7URz+V7s5JTj2Hs9IUDlCRTzqtlrq4i1cgCzWnr29numsfEtIw/FPGz7a41MwRB
Uv3Xz/f2YRoVO+wHvNeEfAzOLhZzEbTub4lca2H8fQVjIH3mIpgEecMAt77fJMj0z5SptTw5l/JF
JKRae0nOeNJPENs3gUSqppziJi3McxxOhvWbW/vDK6PxF+CEJPiSPcp+/3jZqAOKzqq5PuOE8z5a
aFuYUpv2UzlnBAB2pLD94YrA9XhFEUVTRCOLfveSkhdUJzHLvNeQp1Tem2EVkj1U9ZF5WHC/uftf
X+6HJxQ4CEAVlKwCcMdXje33+6NeoxU1YVGg/0c7D5qBIWM1/fEmtV6FFZUinkCNNT/9Tbmbo0B0
6tgALg7oe2uUlbYTmUmeWaVrPjql+nND8t5vvrsfD7Ma6wGh3ahO4YVQI769arl0UOlNZoGZi/SI
wLTHxNI+lK59cuL2ThTDJzhUvmmTbVNZv2MAvE9ooabn1Sf2AkUvOafG+xek65Zu1OZcMI4ScFFM
bE9gy3oye8R0ZTW00eymS6+bth93hIq1+94XY2N+/qPvl/pRIwRlTd/gPL8WQm/vQapVZekaxGCk
dok8q8P/SS/8d77zd0/R16tgdmUhMEiBwIH19iqE3sxLnSB3Fdhr/KSJayRcmfabL3T9W79bDFZf
F6i1tQKgRMXe/m4xSEp9ZCEape8in0EYS+bQc0eKeO4ruiHnZ2ziYwp0txHGZuwhx6IX/yca9yeN
n3W1fnd9YgPWkodynLPiug5/N6kQelQ78VJ3pCJFyg07ByoPPCiTvlUk0uU/O5Hy8djbVOpI/Pw4
wN4fACxaZFE5WZ3frdFkGbcekWGWkrZk2aOTBr/+bF/rxLcfzmTow9uCVG0lcbzbqiZtCSXpAYOv
Go5SsR4Mbjl6lmztcTcgPOyORAq6etBq0prvkGvrSBhKOvOIWXNSuk3pLilRUUxGrGephpodmAOO
08DWI+1usKoiRjKb2HV2nZUj0pg51nqicRkYPc25LtVNmmm1u7VCjYwpr6Nyrh7DVDXTb9/i/58J
/g+T0CnO3P880j94JHZV/lz+x23/6TNeX5m8dN/7Jf7+199mhIb4i/bR2oI0vh4p/nFLsFdQ7+O8
xkGMPfqf+aBh/MWxGJ059jfMQ/RF/5kX4pagRGD3RjTFY/cnw8If0p4xKRIe46podHB4Epn59hVE
Ig9tAS+134QkMzaFZSLmT6XfggcYnHyLcup8sbUHsviupAmHJOo3c2VfUAybm6przwhc3RcVlrWl
uFQU61gN5olt5MwZoePW8UmNl3vMZBOGNPuYszQPst1rxJK6pf5pVqOjJMUZIjLRoBlZ9GYhPhc0
H8goLojke7UcBuReW4y7PEfCVKXpJzvLrC/1MLTrqErX7ifMWzuo7uWJXCBxHBy788nhNw5TvOZr
5lb/ocsa4ZHqOz2pc4hGBVWbrzA3vIYT8Clrn6MMj18kkezHtYWOMpkQm0MEgDZbHCN3HLalsONL
ArPjvZm2tGgJymfz7SLnwAQu9+UqH0DWfxuponohjI2YzKjTAhKyzVOX9mLLpKTsA/lVfhA3yI2y
0hF7QiEfGthU3ty7IBXMDpGZkyMHF5LxgFpfSaJTjRTtbZg22c7u5W1NAAzCyjZ+EXm4kRU/w5Jy
zIo2unaL+tA1VeMVOVNbOfhhle3codjk1XwYiWQN1fg4oxu0s7N2zM6ctDw4BmnXBXKe7lBBegjV
ktW38hyxnAAPelC6Qz8N4w9zNPAD1Sk2nS5wJRnbed1+EpG9LfX+iq/+41QvJNFFvuY8Mo3dwr7z
EpO46nzXNoav2Ld24a6ZXL5VIqXnM5nMVVLXOtdiZUCk2l+RCFZ+rDGNEJo42B2QBwaXL62xiCAV
8bLRzLo9aHqZfTDWcU5ehqeizg6E1MntVKpPE1SV+1Vnh4JI3U9hml422YWhVEcRpl/M4Qzd5paX
bWuntNwVnUwX/JW3AzMcHuAXmbX5lS5qsW/75JgOAKXRRKOwGZQArWrmG8O8zTQ0eKjtP/McKP5i
o+zjz8q2OhFjZ0WeX+ahzahSD4m5bcT5JPXiYJgzUzUVwardAGiANXJpLkvpRVmMLMwdHzlv2N/6
XX+0LP93E2FwoluDATjkrkFxDvbpXy6//3mzud3cfNgE/+s/HqARfZGsxe9daz/9lf+syczLVMLz
VbqC9B9Z/P5Zl1fH5lot0HGycCB+vy6zsJN8QiOD4ozojO/XZdr3rOa0azFhrkv2n6zNX9ut31UQ
P7sX35dHsusNiVxa8yOMvp4UYh8Rq7RJqnrZJ11iEo88xLtKDBciV65TcwCoYRG6pB1aYaZH1UCF
LPtyh44akxFJ6Rxhe7c9EaadPznOFPqDgnOi4ASN2izSd6zTD4YkpTnJU1KoNVZeR87mpZq5ySZN
FsKBo4+kIpdbKODjuZKHI8powvPz4gbdIpMthBzXfTdnvj1U5gFkBtaYbkWgjGUwui7B/9JNELMO
lWxupM5CH0848ZM+mXYzqgovt+EbajioqskmlLy/aAvH3LpD+ZClcX1lJkSiCodDFVkvd5VpPMcy
OZWFdaPGSBGEKn0Dn5LPD58qwz4tVfKhc5PrVNHOOVRcxIm+Q+0BATpr+3NB/4IseWMMnLRefKEj
JJe2uzPVXt9gCrww6uIVFUJIuFWq+eaknxf9cj4vKs4ek8K8GJzeG1X1Sxvnz21onaJ4IqDOURT+
u5IxdZZiO3Ujy1zrHFCX9asjPDovazFttIGcnjY7M2oEeWHp3mZhfqhc57LXo2VXdNX0RbbNK516
8EQiWs9684E82aAlZRwDzHMdTocwQ4GiBwyTU87sNM8hqRC9TMzxaz9LDro1lkWrLJAt2LK+tBZ6
3X2uml6aIpM38CgUCDG79qDP6gzqQDFPpSSynwpV7vCv2F6P+pAwpmlftZp9O2qf7HJOUfi3yZFk
4tsYCAu7RVngmOwkwQN8x321pA8ED90Xsb0jcIO73FvIVsupusIsV513chyvllWjNCijclzK9mPb
xu6uqHni7PxlKIk5ZbqNZ1MPN6YY7CP7EblsqBTPWm3GYq+WO2WY7lvUlz5zfgeQQA3ARUfcmqpe
red71y4us7S9o/7dAGEL0DN4qXxFVbFN1o3HIHaa1rPX9obfl/FmqBMvjupDFRFmNj81s+ZlfRNU
iuW3c3ndldoOOJY3FHj1I90v1Y8DG7ebThshi40CsgDnhxeWTdCkgpcDFYKT72x5pcbTbuyOKUHq
7inrCRC2GKoYKNLFBd6sTQiYyVMU7ZIsDjDkY7RRbemXw7CT91+r0z/aE/6tfG/9Lf+XWZQ5sP77
4vt/lp9RPnBY+Ua/WxF3/Py3pV37y3Y4V7FG02QCDrc2E74t7dpfnDRBEAKkYzBJZAZH678lebia
LcaHpI8R52PQouLX/S3R4z+RKMp0ZY1jpAXwZ2W3q789+NLGJTaIDhhzBIaSjLLfVt26WyrreQwA
SVipnxJMm1fmVE0eTHTyXlWOpK3Mq0PY2c79YOcdQcuNch829XljqGQw5srG7Wayy/HHoVTlwRkd
zxym5MMkTSTezBI3tNacLVqIkuz14aVQ5dOCjD0gXfw6JKMbJXSRb6bexWyoV9khtxbcsG2JNysy
5ZPUkqdmcj6Sj58GZWWc4Xm7V63Y2JbdHO+Ipz8jIlNBvl/e15bWE56Qfgkx1jUVWlvc0YGaj8UD
MLFh0zazfdT1qtsZOsQhrdDsTaq0jtdpU/diKuoNf0pxMWQl5gt4o+7IIlqaE76PetYvo8VJtuBk
oD60y+KzFzVoWy2SVJQKZ8XYnXVSU7YYxMoNKv9l240Sp2llfEb3GwYJZ3svE8UOy9twl+b1jRHV
n8NMeQBTpnOnE/GqTNrRmZL4Lsykuc9IxHcrVhBOJA2xw/VyXNA0fxt9/tG7+P9k7ACv4r9/qb0v
eZT0xfcvtc4/+PZWW3+ZvNS8M/86+v79Tut/raNVGpLUcSgAkIL+804L7S9KSnKdaeaT6GqtMV3/
eqfdv9aAV151VUdxQTD4n5Rr72YGKl11a9UXiTWwmdjYd680bZUp5/gseNRmdUP6cFBU/UOfg/wZ
ZLfVl9+Ne9fb8H337NsV6f0S2EVfiyTMt4tIUkXVSJggYttGvze17DmJZzx86V0b9re62187dU8e
8Wg8uL14UQ15k2JcngscClIxtli9v8RCnGcddvemfayMOd+0gxVtzNb5TZAHnYl3f+yqQ2ZURg9X
CL7Er0E837X6+jkKLRIQdBJ7x8XnfZ/g9DTZCdsWbSy+03JrmXG675xOv5NmtlxneBtlLMdduiz3
c1UiSMAz6Q2EqaMHlgS3TGRTESvVnhAhfhRJyVTKCMmNMRrjyenda2kagcGK6hl9vDIPLqPE6TZN
hqGCfpknO9vYDPga70tMZBDvC1g6YbJn90iHTRjNn8gdOk2DaeMmWiIPdy5SWw1lPYmgILKV6Qat
qOn30mh2i0s7glSF6HysUztQe4tTtV09FQsAyGHJKXLbmNqttFqc0CLVrptuUPA0YaxywVlt3bI2
9v3ikOq/2DRhsGOhciQrCBJLWDS4acp0Nr6wbmVfWgzPW4wlU9Dpy+SJXtmouBjJ5EluW0fm27go
H/AxuQdyqkgaqG8FWQmElnMkJcYdiWKS7tJepaHQLMs52557SMfwgzYhDlcnFz3cxA1S3UgGlCTK
jrz6eqtWTbuJBnIthuYe46F6swxgToplQBKpDMpFNub6J0w66S6cjR3fn7tviG+5jFQsF/lQiouk
MA8FVnmEsMVV7obJuYDypAV01ONdkuDVziCDwJlIdsM8clzpGlUchBs6CbSi0ER+RdBFki+YCLFc
b6oQnmYTpxvS0jkOMXf0CRH1eAPNe8wTuxQ2wsFd9OfSlUWgoUuDIuhO7HhlsdFy40pwjMBgtiAy
bcntTmJZ0UWqI2/IqmZT1TUaikx0GPv6+iKfB2xETviaWnH0mdiK53aGnzEMeZGimY27fW0VeEeR
cmN04xyjfE1Pc7QqaGyJ50szKWEH4NZUIS8l8RnPuqN8GOPcuDTaJDtfYq3d6bVinMXYqeylyh8b
q1Vvs1lOfqyuLMkIsE9Aaqt5QYdcwfnl0sMAQzYiz6zLowzrk0sjgr07tPfwL2OvdCImiYWdHZSk
LgMFAurGlMmIhde6jOmT3XWJnXJzRHEoJEbIuqnSE7DOepvlrvhkE/CwUZpZ4D2a5Nac4qtK5N3G
xkwHw8N196x90X2j/m/2zmRHciTLsr9S6D0TnIdF14JK6qxq8+QbwszNnJMIKZyHr++jmVlARgNd
jVw20NvM8HALUyXlyX33njs/1vpK7thKSTD3y17UyR6oWxAqt52iFhNtlBAbjukh2rftLbfaTMmj
sM3y6gzK2ZkV4UhND1biBd70MayJ/SCIsMRTm9FBv4xEvkzY3KEXPHRVN5zQzVtqQpbpYgcLvZWI
KIQUvGTXD1zd2UgPX2J27lyjrTaKanssdjWXpeWST96LvVjfttXZZ1R5Lim1P1Bepa+kt4q+fxgl
4WBLU1uLtMJOdxmvpslrGoQfs4u73M6jkujz9zhrwSZtbfeD/NYrLXX5fskq2olyRT2Fo3J3k05J
/WpXw+dKI8bVKH2IIq37Vlhm8dKkbvfQWbCnuFxBTfUkeOixM2ICd1Xc4Qq7q4gjb6jKMu99CrV+
LVpV7MhGDA83c/BZ0bl0bxbluPGoxoZWQxLTzEuCQHkFFSRRn2QVOmTTuv+TZI0Rkt5P78jegqHI
wZ9MkNXeG5X9WiTtcXLoH/tFN3YZAgItRCO3P02/I6j0rJn22+zor045SHdDsVl6KQlq7Eu7Nd2N
WYzGY2fp89ERpnFwSKZFghfkjzFX3glLXbJXBo0irO2N1iMWJYMqBMtiHKTX8E0cBwAZ8HmWyCPu
tLc8xXPdydHGZNcQm7aqZddwhzfJ2JcEnOqlUXeqcXR6duYGu3ajhg+PMTDfwqKyEbKzDHBclfT6
c73UM7/Ztvpjq0Hu1960Yt1IvAIGirHrPeAISS6+mUzNKG/8+mSrqd7PgY0AHXiJ9wUNqN5iZkyi
EQXDDGdh5LHsrfaYUgONScclxlZDJvCtQlFpIso7W4hln862dkiBrdBPNJi/V9RUror+kDx3sNM2
yCCjgdFcTdekmbNjv3bVA/tMI+ZrfcCMSgccoXiyhg5N55per9GQsRpLWWTVsWRTS9Z01eI+c4J7
vCHN7TcmWCpNtMQGTigzxw2toMaHn5nFpVRB8qep7fG+TfB0bI3KDFeemi1BmRWfUzERObShUcCi
GDKFtC6C85Bkfyb8Qa912wUxgVf7sx+9+mQO9qTwqq7DycyyUl0VEb/dJAoZebUhBQHLUd6pIrG/
NDj2YWJN6362xyezqZJjtnik4lg7xIpkUayCgX6pVFxBTNQxuzhj2wmcVtRRx4VV9vcda+Et/Spv
bXsLI7rUunMa0Dm/5JW+SdkLRATxaAjU9TRaqtHlNYHgRAYw0B9qjWh7OWtzCv0D5dpSze0z1OYP
p05D4egrRcDBNpDNXdat+RVfYH8Yy+RMh910YTKAvDE7sgrFyCE5FEUZiVZMT8qTaqv1+VRGPlbk
axKUj70EuMwDkZy1PrDeLOaOjVqr6s7xG3u/DM6etQaZF3KxJNZ7ijD39eT550ZYxqG0jeTP4M1T
CNCnPmld1u4Rltt9bRZ/cjzkh9xx61NjiOA17/iS8srW5omipgHH01Ev1Dg/5npLQtlP9f4IvNbf
44eGuQuuQ2wEOJQtVb9FtHbufLEb+oxM948pWtsIs3oNtkLO94vT0cMojM6j0CG9tBkpLl+YQUQP
0bjVZLHAr4HIVijH5khynevUOk0kBk29r/kMnXCt631nT8kpm5P2nI5z8ZaCpsPxSIIG2Gd2akdq
McOGslqK5driWM2a+rJFnsDTcrsfbU4SSVVZWsemrKfLlC7uznKy9tF2p4d+AuNaVenT1BnVYTT9
abNCrNwFFt1F9FCnoTM5emSVZr/3ef3EQ3rbmRY1RT+GZt0RpaF0rLfss+363bECCbBbHe8+T4xg
I+aaJYxf/jh2k2wdrdT3XgarBR/udoDmBWNLBJuqXXgAjaWOBmtaNtPYVPuxyI0rTPS3cnTyM8Vd
jyt1qc8UrnUEnEV1tEfzu6qn+tjZUB0cab2ywuof0nHdwyK/9YO33y2R7Hql8C4ZgTKWesn4nhUP
njbaca7G4WHwB9CORNj8Kydp8ToOHJ6keGrejk1zolgASsKEvhgU7k9idepC0sx8zfM0ePP7BA97
sQSbNZ38OSKb5d5nZjXdUzNV5jcOF1E5SK1EaqaB7GpeqJMTFF1Y58W71972GeYkIiJseWhaogWV
mDIQaqLg3V3fJ4Z8tju6ryj01MMZDYxiP+dokgd4KpV7aQT9T47Z0jytibNlLe83I3rYs+0G8jOM
27p1SRrp49ZR3hNvunwjvZxKSYhhBIGKP4o67ohb3nc5uJ8y6Z+XWj2s3MUuovQpxbY+UQWy5/qm
MhsptCtfPhOG1I70Rr6TcupdhGU9ygODNquJmF+gCaZJyZdv6rp0WzbjdCjypNk4BpQiQTs6rKze
2coFL1YN8p/tzazuVrk+tXXlb9PstgTrZlLZKWyA3L7nkyRVt7QXJXT1qMwb2ElygtqDwoZYJ9+a
m+eh6uZbd/YQ4qTjr12yLnYInG3IIBthgZGWZB3xt6zq1DNJrOxcuom2c1yykRChnLQZD3rXyYtw
hDykChFyHcALWLfQ+jj65r2eEy8u4JdsQfoLcPo9mwNv2hZq8reCgNjjNKtvi6wDdTVs2QrCnL1e
0JjtBOxOXetIZEy/YlNF35erFXup98uj12w/t/l8B3HmWEyi36aFv54qZaNXVVqbnTHnRNVERM7q
WnZnQovSxTMeiJBHfu3akWdr9lm1lrzPciFDozfTmw7dHynFHfwtOcv6rb/l2qp8PZfz7H8De3pb
RfWlN+sUoexDNLE8OYf4VsavtLzNvp4lnkzW0nUo6Bh+92anBfHQ+sNhGWqb7jCTRjTRQzboye+F
lZMO+6EJ9tD59lSK11bo6QMGRpJpiq8eV0z65/+k5a00MMDyGxK1zDdr73AmIp5Fbad/NN0fyhfn
wyh9n2VwPn9M0xjczZkZ/KaNdI3oDZ02NRMSzBwBucpIQQSVtdwhzT12EhOKrayHtgy+qlZ/En2W
Hu2apyFfuUb2EJbyrOj3JmaCd5oJ813DlXyW7ksf+DWpz/wXqbnlqt/edF4gqOApgMYAkh9iKW2q
a1BFqall1K/PAcXM/gKup7hFEgOz/u6GVT6VKcSqrnL0nZ2Wd4KHj6ghFoC6dcoDnYlsagici2YI
jvxMH+7ySgx92VZGfcdl3XxsPURtV1Qr5XzLIxwoufULr/uoTQBvcBTd3ZCU2U7vkdGJEnLVnIFY
9YGRhi11yBt+vnFLPya/Jp8HllhZQfNiz2Je8B8Qs3A5Qs6SW75AsUsB7C6YGYH1GUQAyJOOezjk
hMeAqPKFvCtHVkD/LbGvl9oTezvt+dApCjznKzfXlXY8ShhhDrDwerLqTHtl5h7Oo+UuB/LMyW9v
5r7u+mI4YtOMVtJgb205HL2ynUMFJGTjBbUV1dzPMd1O6njDMJnkQZX+0uWj2iVC1y5Ar8xDPxqU
U7YYfgR32Z/VWtTv1WqLbVs0/wzy/H8J8XlRP//zf/wmE9u3y+NPmtd/zd6zc/1vJMS6q/LP//is
vv9j/9OuP2nNZefzL4oif/6fe4Lgb2iDBvEuA08mLV7Iev/cEwAyNYGRIg/CEkX858/8157A+ZuJ
D5KFMbxOjOa3xe1/aYpIkSwO6MkL0OXMmzHz31gB4/X7q2yGJc6i3JZgEw4dHObOzcH3L7LZPLAp
5BpEBTWKF1Xgs83BkEjhXwx95SWPatR93Ga8MlyxYlA/Cf3ZxbEA8iuEDYp9r0D4XCMbV+RnioHy
hTKgkX6ZZaW5r6anu4hpi/ZS4sJcdKBJ9qA+HFM0/kG5Yhoic0QQAo0myS3PLoLLFcpPlURBt+h/
dKCLgj+KBzseRjoBcdRp4lVjimTYcFlkbiqn8OwwQYo9embPWzVnL/MaaHb+1qZZeW6DIaDXVPhQ
L6fM5T/PYUYm1jvLA0COYYoTB64m8pVp7I18JCHf0Ot29Bd6oi8gQX2WpWbXnvxxsrQQ05Ibpxhl
TpDUgiddUi5O/bSIKN/hX2tVPrUhQ1Jc88USzWYoRhQFgvoSG+CwNru+pFKSn758T9K0PQlZazRJ
uAuVp3k5kaDUVwKOxDVJxIeaVbDG1qb+T5fxGjkJmoERe0ot0KNA5kEeWZNo/bgZOzKnq93pyZnI
TD5i8NGTGHoZ42TitnCsbj3LvyZbZ4s99V5wx/LeyRgJJoe02SjSi1Z07i+tlf4UDh7tKnWpe781
W63LBkYKw58TzAKFJff2wLz9ILR8iSQwgl158YC0tCHN4bMXjXpZXqUv+2tndroWUow7Cxi2Cd+y
zO+nMSxIVpzdUiW/TMqJFwroc/PVbDX9AJFZ4WRcRLuXtFbQWOuv7JfXshrc0JB2/kLEikOP50K9
FJ5Mv6rMBXU7JDWJgkbK9U36LUeAhEegxd5i//2v1nXe32WFKczQded+HXPwbbUixYteKrx5y0bK
TE6uO5gCUGDderGfuMapgB2RhqoF7kkrcJEhb6DCPY2rfYvde4MZWguEHsG8XhwAPKAHUUh69dy1
/MpnHXHXdQHsyTE1ziviJRWpjps89UGbspmuus4IRVJwr2gbkVuRkefyfRqht8U0smByoIRvlyb1
er/A7+PUKyfvV5fiGt6soATXjV1JUjwAJ7InLTDJlg354v/Oi1F78zGCWOGCbPp560h9qDAMjXtw
OcwTmjs62mbganlSSamMi4Xbe0aOSmAUgl9KQQinGK+dxgMgUGIKfTanTFLdaq2tv3E09tJHZJkB
Vx+WNZrbSq9orqzVZmuzMNV96/g74EAG2npf4rp7y2dh/g4S2f6ghDdGXCjJr20p0dmm6V3C23mH
oVE+WlNmLbuxo+caJTlT066mc0gPTSPxH5MRWzwUCYOGR8OZUxnOBl3MW0v4LdC4Su+RGXwxPQS5
zuS59LQvez1JAGtQb1rXr7+zziuRnABqELEydEUskBb4Z+gDXDl6OM/HntycGflNZX9PqrQ/jH5c
rajLW3rUuQp6DloSy78c3ZluaAqeRFynJXphZ5lLlCg4IRuQTj0CLz1FDdG1gZt9znVN5xXGp5Iw
koLhLQYkzzIhebkwIMft3DfLmaeVeSvw1PyzapN4IB+zCDwnWu9GmGLcs1ejkDKb3q7WxVpOvzkl
NDAQyFO4VnRwllqw1u2GRwDEgekWIos1LqlvXc09LAycHPxGz9gKBWgC8XEmOYvuGszW7Gy0udC8
TbHqvbzKtK1+Q38p+DVO0/CQBIiOm9apnUfTa7CjzKUFZmgl4BC5vsVZsPYrsLEhWLHS5TQRl0fP
L7N54ykAt9RFgRwJK31FYaODq6ZPDQmJN3rqavvOm4EYQumFU5IBtnjFACW8XYaf1d5XVuo/afRB
BQDgFaXJGrjwK18srH4uJkH10OSJW0Rex4eEJzI1/qDQmGLTcA0pnla1CnGEbKBpL4jl/OMZx1Ww
oWy5N2I6AnpKwwMnVdGkDECsA0f2r2DyKOw1JgTMsPS83gOaqplX3S3Xx7ruNCMCfDN4G+LP89dQ
VeLNhdsx7Os68U6JbYiey1o3/O6zfLob+fSak1MBRA4Z4TPuAmPcajxOYY7RpgTnlGX/l4rJ26n9
r8auv5eqkEMlisP1xDP/t1wvdEMcI37ObbcvunuqurMDp7YXaV6fxmZRORFiU3VaCFn9w/H/b02M
/0cDyL/6P/7z/zXr4O2X+N/MhD/isx26vwyB/IF/DIH4qTlKcHeQK7PoNbhZrf8xBJrW36jgZfwC
5u5RlGfxSf5zCHRc/i8Tox/fOMJif7du/3MIZOdMwP5W2utjLyQ/9m/R7G+1J3/9vrDbxSXC38LE
iZeFdqa/ToHjbJHPJ5gVGYlZIgW1CJbG3Hg7sNWc9ihrIcLNDm3ZiNpB8w+OSO/GqcnxMyfrjaGT
e7vKrn41+so5Hax4PmqHUtNFYzvGEWxSchixIydc2OkPVTose8kJ9cTK04vFhKCeje2xKSUDZqEN
YadzBM9MJMgfgxYR6OyOftXuXEmJWOLj5s0ADluJ20X8Uy6MTBiYZPfmDb3j65Y1CRBCv2e7Jj1j
CDPPkQ8zshRUSvWh7I69aJFF49Dx+KXdXSVWFg+TTTot08+GuWKx4vwFAw2fSfd6ZESldq5FIor3
YXeS4IU3KiDSgqPZgHOVTieZL99TVvlx7VXwHGfYL2K6mPSj3HMeN9yCb05mo62PVVpZByuDJFV1
Vrl3Awn2wTLTqNWbG25PaHvKxNkT17mGCywbTnM5gO0o6VHe+mx6dvWUALCG/wSqBVgpWk9TvBo+
t1R9ndZnSEku+WxFDVY21BEdNSgJt0gRQvLZdvLhTz/4e2yL62MFFNZ2ewiK0mBt7xtn2HjOZq7N
My7a5VjIpOxC/v1ZnE5eH3Ma/zTKlAJ41QgKsQbYw9kwvwAO/QZD3qIRdvU2aFv3uKpE7ZM1+HS0
9a7q0nFj2aW5HSuNwXYt0cPRJmJtBpw+OdMaskm34t5o72drLC8ay21bD1D1Z8rNhSWCw9LUbEq7
wtuwfIQzvw4Hi3VMmGjIiWOdT/Cryxs2F1do0+envDV+BVmjxUrLo9rm6DTW22AwyWiFT/UMbL2/
Z5Jtfxm6WDd52oh9NjXJCca1QnlLMqq4/RGNwf0sDDuyaSFZDO2cCiOyoQqVJQo/ZUyoOt2ZYWDT
GO45IyIAIPTNZWHMl43PAk+Bve6L1niZu6oI6T5jUs2gNjZsxFJ7P+JSvpNVjs+wNdY9DbmAWhxR
3eHdG4D8DzhzQ+LkAY+n3b32s3B8Nke1fhT51JxyOOUvI1OyWFnQ8Wjtyt6uNvz2Ty23r8hbjQ0w
ZJTbAQcum9KsUzCNG9R77rn+HfKu9bvQ+orbBp0VXTp0MQZVtbV1Ug5hdqNo16bWnw19to6d09iI
TuQM4trgViexqsp+YvoooRzaVWEcbcSTsLPG/FIklvsAHGriIpm531O5XAPZx0PBxjC36ggYOyhW
nzop3Sn0yEy4WuETky92bdShrNP2vVdpcS+VakLfhKI2lTTBJmPWQmQb5l25DkjSwzDqXE/7+Z4v
99nrzOFpZY4I3ZqipBjjxLuZdN2mQ/EiKnEU5KnYbSzJjh1FDXzTH0U4DsI5UiIBQnGd6OyZpl2G
YB0KWDqbbCz6o+V9em7jncaxQbXPoUKarM0vbTv0fKfI+289yjijwaBMNHBX7QF83BD2Y8GbCBl8
k00zcYrcfXGz5WPtMu6Kpr8LSpkc0tGLiWsMIVGvRziwI4EIT9vIwKGzwZHedgHjsasK3B95pxVx
6SfBsUkSbpZuajjXWiXaowmRdEOqJLmvicV4Ji8HR6dHKXe1a5EFfxQKpVR4T8e8/OW05IvXEUcg
74+L7k1EEjyQSHBqsZaysCRPIfnmchMH9zjSgjlKl3nRqfp9NufVZmzktUD8hibXNdcMMuyL4Y0+
qRf49jPGQlZg6oYz8FTctJbaWVbHJch0vJ3OeQOPvYQBNsoedMUAZYHSLzu2Cwt9eASxnANxqYGX
taNg49p9UkkOEEvGZWbcQcD9WJbhkK3rc8k5kbbecVbE0SoE+GCMbUilIPNuyQ82YZio58zfEGgJ
B7f7IqZI8tzjx87PCQy+wTavYvbv0yA/kkcOm3HgqawfmFob3C9aC+e9SCNlpFyLR0I+/fAhc+2u
H98mO3tiBbgRxfJgD1CrWKILRGLNYR+pwjkQ96CrmSPZ2WlYD3k5bZaBy1GhWEh8jYV/WZDOQyfr
MdlkDbUkXmbpdwF3izNzK0wwYjX1xoIkHS2znBjUa3FY2K4+q9T/riWFLggeL4map53T0JHCboq5
sppM3O5OM55GUB1E6XH89nr2h2+Yvwf1X5qR06j8qmm6jFGgsYn29oLPp58xLRYqiYqyTe4MMdrY
kPjJu5l1L/e201L1F7o/XCs0uind01ScX8xmEdDIfRyQ2cK60Jsa/1HVfvqpuaXx6vo5Z1VTeP3O
bmXOrpaty2W2jBLactJcVgAd731h7ed+sb4y3OubtCvcr7YkPtmxKd5ZwcTMYM2aF3e96ew1F2If
26spOKhWW/ZNJZpnCk2C6+Lp6q7rCt4WGWI4jyEX6FLJhu/c7X9DL/qhLUuGeeAegNywzOthMd6X
hfNuah1arevcWrrHY0ZA+aPGmh7V6XzzXGQ8nAJXRNsSQup07Bk9UNR1nQGZ+5ScbOZskGf8NYgs
vPq3teU/1XDDN0CWvpIq7cO1yjpyU+WCzL8ah9RXzdarA5LGriu/xjGDAJxrv2qEm5CPKEXlIPB3
aHIB+r91/MdMDt4VPA8A7m4FsK3n18TPPmRi9geiUR+VI/di7lseiEEP25ab3bSU+vNUzPqhLwOx
H5aqImkGr1fK2tkIDmc+9Ky5aNNo5dxT14SLwuSfZ25JsaY40pTXalu23T334wzXa9WvoL1ku5uA
RvNEqbsiAIfdl6m+4TUxucSNqHwuUEwKh+VyL2uuR9gFSnQmiX899ZbPfEzqjyrIcfsofz4mBPZF
5APn22DSTyNIYul+CBwRm5b/UPZetiUnB5fF6TK2+cF6oIEk3w3GJF+lYdJC13N6jZP043xsk6hr
lNwFrYhy/ciI18KP5sKMv2OIJtu5aD1WXyKrLyivhF2dp6aWvzDAPYlSD3Pd2/b9eC86tMrMTe5T
I8kPfIjIUradRYYh9TjTl+d1LZ23gXszxaYLjum6+O1jt4mkM1RHCKHjfd35d+5Ss8suHb/cyLz/
KtZkuq6dodGNgbQZO8qvNiJL7/t2LN88zXZeLFkbd67CkERQHFKjgvje5mn9TLXOrTuIWFruoGfV
FMpHw7hgFSRlXW6cgBAhQbeoH5P5u8Tzf2p8bWutbN/7TEy0bMrfqUVO0qSowAnU1iuna0tA+AZJ
cd1pY+YuJRt8SR2lHj1aRu1yea9TgK2DlTEN2HHn+pu8orWg8N/zeX6bHEXaRb+iizDczSlGptHi
yaRbyF8ofkiHYLdk9biHo/5auE5MuxHKSDM8TMPK3Ca7o5MHR2PR8cgAA5nGfNyt6/DoKzcuHYGP
UiPV8Vsnd9xlOlxK9BB+mPaX1PxfQ50cMqH45P36ZfTlH38xt7RfYknjaSXpfLVUwfa+0y7VOO8s
vz+ykYyzOo3Xqn4CecVxYbg4KAwAK+ZjOqXyZ5yEG5ENmo/NMDhnVeKTXDO3OHVaVl+7aaFVwLcj
1rgkNai+CbXUY0jysu6ipS4BD92981L9Q+s4f2dpssSxEUZq3nX8SLnYY11/q/K2CTtq0UNqbjhL
8/pYgquRawNo01nuxUyycRYH+ofiSgfJUmZdGpXFIi4IFtaeJIlxr1ig7zHllffzmuHWnK7a5Jyt
NDA+6D+qf/VUP7FDzMNims1dgu+R71FFztWw0kcpJ/1zWrByrmURxIU+/FiZ1sQIuAlG0nSIjHYw
ORi86Q6P40LvRVMR43esOxaAV8sfHmbw5SFgT+PTy4XaMkBlP0Wee3Rs6cVXhWVlrkbeXx6Pzji+
6VVRvQSG2k6YFN0q2xkVpk38NhwKeCpKY9p4pZqvGLa+Xdi+sWW1/bVaOUktPS9D1Fu2do77k8Gg
wKxXBxtdORRTsJ9fauGz/8awdXLMhEKkqv5JBiwm67KYl8BKXzoTvT6xa1xR3VdRLP1RDsKKDdDq
u9woL2ZfpJ9BAfOCfExXrJvabpNNQk0GFQGu/ER06k7O2Obb0V/j0sqnmNHThIctsru587aTJ1kt
cOzJ/YLFv3PqC9UY0xPo8wfXV7SsVM1D7dzyTNk7iYsL4tWtEST/osqA8oI0jyct2Gvk4jjeCCvr
JERBYNkXf2Re4HWUnzILDcnvUAN1Sd3FXIhz0jG50ay17uzR4PVX+NZb0s56RBGE+1k1Vv+B/Say
+jJaLS0qxsDjBt/H9CRvMuW8StmbG65Be3uy9oKFQDW0wR7mqLmDjzrSBmCPNDJhWpvSl7FptOPs
Lw+myL9cO6liXfrlzh3V51hjKsHw7TvlZ0+xxkbNlvecl6a+dRzG6E7xKkoCK7QH0sNGLuczcpob
NqW4J6lxlyS6F5q9tTe0z1FqmCawaUy2u89NdQQmfe8g1H/CsELONQtx8O2JaVbj+UuBJ9L2MJb7
fHKsZ4KTuDOc1t+6Vn9qu54vF9iOTaMMfcMi7PeQtwfLa+TJ1PXiaq9ijgOvHNCPB/80me1TUHKt
wQULdclTv/wpCfb+6Lt7dGzBVecWQSkM3q3Bem9p8oVltRePtmIJ5I2sZsTRyptX9ED0Um1s96gb
SOE5l7rTihsztpnxKxzbdoNaOXN7Znfrhz58+WMr7RffMQSgOKNj/DK1Q0/Z0ZstvOqsedig2g7F
rvdk/9BjylIRCizxNeDVt0glN1RhYAeqqGe7zxUElcbI62jKGDl6pxrPNcf8T7DIAtsWQrCr58tZ
Ou5L41VqT3pdfiW10T6XFPzGzZpXP6203ONoL9XWm+0yWswEuq8lqblOBhlZppXwzrHKbe1W5TtN
IcGHsuTwyfoScTN3fgpzYKfjCzY4tddskV/RVHxkk0z6bNIy/ebkkgOre06desrUUfeXepsIq4xx
waxfZaa0XaO588bBx5iEidDUIx/NGHUiAGOZ5NlGX9x53AwEmEK9Gr0n/OGo45j9H6aith57y8vb
qNVmuQdczlWKpkE+maXdgC4Z7qniUvfcxv0zeMUJS3rvnWaNhTzbCXrn/GGgZ2o2MKxTFjPUmCS1
TKUxmMllKzw3P/i5pj+PvpFfEmEmNLx45aUw82iRuOEBhndHEHMkRltNju/NyMfQz8FysPVaPyy6
85SLZpcPfFvSsR+3+BoUz87Eq7Wa7ek0VOad2eKydkYiBVib8AeG+kLyX+FY+bK9Ru0YYSpgOZj9
vNYoHodsfbd0eUmnobnqQvmxVZd8M9OboaLuDcg9Lblao+D4B5tCXRLFkhV3/LkTT7OYv1SprRv8
iumT6OivwWIToHinyYehmXUBBBkNweRufbvTNzuVaTKWVb2gEXZIMHMyedeFZGdEeduHmfsJ47Y3
mhEXnEuAAo3FXLNIC2B4+kgG0e1Ttx95Qyl+b3b+YUvVh3mifyXOQqiUX8+JeTMLFxs7e6/EEy7e
D40+wCBJDISjUUbNSHFT6i5HrbLWSO88i1F0NCgjbtL1uEjf24+whd/8UmOBZM8GOzCCqPOhmURK
qTWWPfAHaR4ZmKQpGEG56Efd37v1IN6swcj2FQtDfmPGemr5cp8SlP27MrXxQxaZ9eYL/a5tlJ3y
mkt4MTcrK26/05Ek0yqPNUclXagS80ytw8i3cF2uDrh37nRV9lDXjTzqK5BPOyU1k2GgwXQUFPTR
Tv0PKg30VPjFR2LRJjE9rY0KbTq5haXt9MY07hYJHYkxtMEwZlmghut5Tp5VVf/B1+mzXWBOANlO
P2kbZM6uXU2wwEuqhYiKE7Napx1ag4vv39Xp0CXcsjE1GirnLlHxEhhcJEnLYaTJd2XlYOvPe6LZ
8Km2SesSXCZ6UUDxanSPebsU9obMa85joOYnAV3h3M2JuR1Irx5WkwJFWsXEh1t0seitdd9WWXti
PckYZTv3rm5cy8wTz8rpuC+pHPlETRAwHMHgyT7tkriNdTLthONz7vRj3y/zhXay5a4GOhFwCTWJ
N/QyKswU8dNu93iPwdtOtbd1Eo8PWI6fuul9g3D4oMGFCRcrodSbD7Ia2l4FmIy9mSbA5oa6Cbuk
g+M9Ds1GlAKvs539ms0bfe5ZM/IoWY/pVEe4GuyOs3g1HohYHuamW7d1OftUigY0Rhn4qTqjYSfZ
I0v3d41bXfRV3dG7lIbgSWK76RmJkFoCmrd4b6khduXwyleau2PmPEgWSGES6O9czI7QYWO6IyNe
N+OuZsPzBw0j6gLtqZJeytzapN/J/2LuPJYjR7Is+kUYc2hgGwGEYFCLpNjAMkkmNBwOh/76Oahe
TFVPd7XNbnZtXZVFZgTg/sS953p8EYgUDk0GSHZdO2s3cYS/Aq+96kfnUbhovhun/J2Rd4lbqW5+
1BmrUEfgLPZWjETKnsmfLJJDMpWPTZKyr8KJ/+p1iEF7iy3lvqigTIx1Gnlm9t4yTpla59EI0AjW
5IYVF2HwQYZV+Bvs6oHZyB7RmoW/w0MTnumL79kdbX073nq96UWu8Osru+vYZLvXARYZTM8D1s9h
eVpWs4+XdHlzOjeL6Cx+m52GdSKSY9761XW1WLvMmILjxDj6lBeNusxtY+C1hkNCNvrNAtrlhE6a
MwVe4KUM/Xffm5IviynnlKwvJrPt59SrQPfnqKQvuBl+0ZqzmMfYsNOlz12y5OZBucteUv9CkBkR
YnZJyD9GGAA4yzbcZrnWgyg7hrdF+0kbbKBR9Pv8TuQrR063mLa+wfkgD3oEwrkjbYUF7VgOpoqX
dszqX17QlBq9zMYyHuRgkwXB5tPjh6/+NpBGPbvPx3w9JrZr0BVMiZvsV1W1X14fOrcSwFV5lQQF
i2XMTMG7OaLOxf5rys857MIgUlaX/+qLZr6ySKWHzGDi5ptBAcRt2fQ/FniALHTnjx5kPDKJ8FWw
bd5Up0V2FRg2Crx1R52EWFRoZm0sy68FrclT46sUcoEtjjjHBO9qH96mqa6JmC2zy4pIpUdMT9CD
QTxyNCbjgNDAYXvTlIV5GOTi34cmbR4edaJf2744tl7hnQFrRG5WYFeD8vwAM/UC2vqjzdyKiQp+
WRzYu9b2j4v/1Tu8SjMmqF4s30Ne1K9EiOJZ1k6yMwyKcXtofLJLAQx7C2Gj4WKx9lkx1qybTSkk
XXlPbi9aQj19TKH70JtjcV5bzALpMqWPIbQFlw3XzjU4hoxmJU8CZsMuadkMJ2zJLCowTtepQOit
49LHJlU61dVY0umZKHcHVYwRIjGsyUlVHGeLPUdVM+EuQHBHLhIfU3nM3LIHcxbhJ+Sh+adeDCRE
K/cfm353JESkwLvQ8MpZE8HOqEeS4aEelnu23Bwb9laslN7tAvkgduTEWzzJaqKWs452vmZnnRYv
9DcvPKTWviOVSdrifYMfkLT7TKzyuWvChyab7N8MvRRfmWuKSCjeoKwpq3hAmZ+hnOqeA+ITzrYQ
X+m0MDKCcFHuCGg9SdAZcZUIvA9+Swad++2s3MbKGOw7hAM7x8OrNJHPy/x+Jadwt/BED1AXPpi6
Y/CDz8izXRIesgXhagtdgzdkrGxKk3w44i6lpzGpOUBQCW1/7Iz+nOiEXVFI08xxT7DcWI9xO2cO
lkG/OBrTmtfYxQPvvq+nYU9q73AATJ6+MwX/A51RYjbzvbcQmzdnjMAdgaSYS7w23kS3JNwnXOfL
Di1F81iqoXpj7dZEIDQrWuQG6Xv+e20RAlXGp9lKN7aDJn9H+vLBaH44trL5Cni6udZxvxi7VXnn
isg6Rb0lSaGT9NH9qsIjrf8z+QjAhjtKH5kHX1x/FYL8ZF+DlqiCpLkpbHe5MH2f407o7snxSutm
+wZ7PyXipLNJe1LVoxAi52lbnd1E+kowVQnxZUYl9wYCyF2QrHd10TbHVustz83L4xXmkvYKEJJ1
+YkR9cWbm6spW3eVUZ5S22WcnWFT6itIXarufgRsh/COJTYlc6EOdpiwm1XGve/IGq1369R3BH+P
tNr5ya31sksde9khGpo+9CT8J9PuxY+pKDyMDgqWHA3CY1PDJJ5LoEeMzovYwfBzzaoxe1QLnDCT
FdWDsOzhWvfSj+QYbp7P8NDMqbmvcmEw7Vnb6llTKEY1kLFoJqT7HPRh8dRjEzvw3A39zib1g2xH
ZznU+Goizj0bjb5XXlJP9RGF7Se3pYXLYaPLdiwzkakw/gglZj+VP0HY8y52jfrE68rrNhvJFm0z
6tlK/0jXbfpmtThY1Ldl9mcSVbjra+INuyy46QUZxwFxuzM2T6s1sAB3hPJZPwcQkAh/gqjGp3ZL
Ip78bFxyPgcE53sYKnh5fXrBvhXyzMPY3AYEgV2ShQu/Fd3OqdPHhF/8KtXhfim3HZbWaJcEu2Pa
y8a5hBV6xBEpNEOaV/LeeVuFz/1l9zdyNpwr5SmSeOUSGXPfPNMW6r0zWc9Gjw+ldeV9Y2oZBznr
gTTU7h6Liw2ol21VtlY8q4h+bDthtltDbCsoZbliEnokY/5ER5ejgSFk58EjMm7XGo04km7wXnrG
lzHgFyXrA43jUBCRWajwxmo6tTJHtxx2xGozD7HH9ZbpRz8M3yAwia9o6NF1RUsg5VtA9jvXPpNY
q7L1fbbO+7nLrshui3udxBgcs6hmZLyXynpWWb1v+uKilBfmFPHT+pCuBSgdr5LxauGbLUQbZeV0
rbSZ74hL40nuNpl8nZ4t7HSRD1V6V/bsI9AocnPaGhV2RW82PISjV17lWl7no7pNlZff5L4r2IrW
cHNwUBqHCdo2KgTnZWRZQqy6UdwlqjEivysY3Rplx1S0sYOrfmamHNIezfnyXrOySHlDz3xCOIoc
c++TeUdTYm8Y3ZCsTlZ/Dkua06QT52hmxfC1FD3t9Jz2j2W4gqqpEBLGhZyZmMIKi91GAmyfzGLG
BOB/uAwELyZ2fEYapM41pMPxyDDYthFrUX0EsnOeApkVbK/n9uT0knzVtGkuQTYUtyo3eyokNKur
IQpG4I25E4rZb2+u6amtzXsktN1lWLivMhfZaIinmi9Rk+fnN06P57F0TpiI3qftqANMlALJHFhY
eOwbSTKpzw5CxBjISXpJ/O7KXBvj2GQMKMvgXbc9tukZOSbq2rgvkyFWOadsuRj2zYSbmECcU5p1
X9ry+USWfT+rY9FXj76HoGskUqHdZ9bybCte8Zx1r+m1aPfeTL4g9PxUn9WNiylt35pvVcs8OVBP
hssUJYeyZhua/ozpb+8hCUT/PFlMV5V17FF6eiQZ9HMwHeQ4yr0VTq+8rleT6J+w6RPn2lrnUnsM
1MZYLGNU42wveI8aVcat1R/niRRtBF0xU8W46UtgcLXNJIF7TLec0ismFFVb5xboSm5ASirw4PKm
FAHLwRSzaqd5KU03Vji5m5XfPOtBB0w5beWIs9w+0w4wXjCuMhPIn83H7A0sCKGLmxSa51U65h0B
Xj3PTC1zrA5zuRswIcZVRYQQg9L7kWb5WJbVfJv1SWxN7XAqXLZDjJX4DIV4WSfjmMm5uceUB6Rw
IJq4dYLszhoU4T4h9jK0N+QA94M4eQmzqJKx4o05WR++nyMMIfP4zLvhlNd5Wqt7/JnOvs+LBO7g
QOUvuc0wJ/2aPdc4cjTerYiHI4OlKPe289IHLE7gMVdv3BaIBBqJQLxIwmPWle9SsxPEnlnFuKdW
JIPiO2ic5S738Vrksx5oHvMlcsjUZGTte69rPfACV+z1mKWrRZDR2u468AuFYb/btChSNsfQ6uD3
c9wFDCDsqY0G5bNXX6x9ybEYu9I8Jb6KHA9TjhnkX/QtcackfJwlPKW5vjJbX8VBOa+4uiF003YW
FqPKhJx45mJvxKed7Rxn8jhFYKXpoII2RMBH69iV9zLfzsXie1EhKVFgMkcv46jNVzA/9g05T8yg
KIigXz2hQsEED9dgpaYebzzPObiCyb60Hn3TMB80XR3dTfBYVsGb4ZQTdkWmsugTMayxrgFYKWl5
wnu+CeOupVF4t01Now21OTgOToPixtG5dYtwkt+CAVYrCMFE8dX+tmnrWCHWc3AaR6GJ2Voc1N5i
P7gZk/85zLFE98sLm/CLTlniWybXWmEvQ5xVQXqNle4pJBzuMiQkxrseyDKGM/RmhLtSxZC8bVeX
lA5fAlMThXfvzfmdn6vH1ch/tMZ4nHV6JJbrPnf8Ryuv7d3K0G8vRo2X3gyJlSbpK8VnEJsFAbs5
MMhL4yh0ToLvC99aJn4TdYOFzTT87tWUWY3JO7PDvUs87AuuJagUYwYv+sAieggRwDP1XpWNh0qg
EEv9B6kxyi76ULcDAxmTWw8vYhpPhbvKmBI0LEh9EQyhfSUzFM5WmB0DKHekyVpq9Z5D9LGRzHR2
7sZUvMz5TJYqfb4b4hsqeJ1diUiakE7edOFhNetX+YBHMb2ikkR6FtrbDEtwLo3Yxb4zP0GulwQ7
KG4R8XfWmaa0ikbl1LG/DTZNNAZ7uVAQGc5462q/2msBQ0xiLESF02LJE5EMk818uR2xRGxrxyJq
Pku7mwy1Y4y7EoaULl7RxmURNvZX5GO0BPawnmVXpw9LxdUcsHWAdR0j7voWWkXrRKSfYwRLbAN2
2mEPtHdeOLZx4BWgUXQrjrXpYs7M7gXHEB6Uh4IHbp8l3VVbyVsxW3d+KV+2+edB+6Y8Q6UN9/Yk
iLm32Q6EA9l3WubhyzLPXeTPxm1XWhwKHiOGgU0eC/TuEZkZ68w1nhm3k5tLmnS63gWQ8VZvWw1v
snBp2o+mseBblz5am+q5bJArAGh9kkaysiX2w9g3sHRYNtzRHS17xx3OwAxEjnHb6j47Glk4GAD9
sMZmcvlVI8KOWh8PrSLqdm9nTNaKXl2PPvVqo9YyTjUaxMlf5CP1JAF5gxi4fRrj2qx5uyvrj1dq
TA+to6yDbIp0P4TzE0Q9FluCSXMwz7GfCIwp2YiwD3MG1VnKDnxEFS0HfDCVia7fJxgoIhnQOiz5
fEVdoi5tK40jjOf+mk8ESIpd1e8p4Ju9v7bBdZNT8al2esMnO50KRwDATbSMRErk+rB265FtXXCb
a/U9skwA0ZBOMUCx/N4YtbVzOZ9j9u+xDpPPuhmo6bI0apBtnYwxnA71uFWuDlUZA5rkOhTTB4tX
fULTyfWJ/YSY4DHEty3S07R6zObXKb0fmMdGBTTNqBzYtyTSEbeI6XDiWe38DHTPvOJnveR2jicv
W4y7cgkw1jFFSu5XAyyhW3A+dLCuD54/ls9U+vN+YXQMvcAO77ss7x5IWqy42CmF6D6cX2knpgtS
/PUmbGfcSd5Q5XEYJO7Z8VpKo3CojriRgYFggXiwK9e6YFaYblpUmvaOEEG2WXSNfRR4ABeYfC0P
tS77r6l2W/rnIgme3dG6p4zEKtj0YGQoGHuWpCJlN/K2ZFgJ4hJhG9nWSyUig6Uw6wp2oJHBbx+N
HS7JxYZWIVsrUx9tEizGvkIU/NsalcuhhpRrl4ULGr7WdVDyZhA0L9rWkvqo1Tddn435oV821QcO
5jTAv2qn96Ul14fWahjLYHejGJNzCvothSwPay30UNPaFv4W6i2iobcjGu1qp+LWbn3ga7wZeAc+
Wxe3vLtm466rkejDEKFqA9ukT66XRrgj760G+pBPv0KOTvgweKYmNSMRF6djPxY7eTPakA4mAlqq
AD2IwXyPDNj5ktjWc0tO9102UQ4tY3k9OWH7YI7WcCiq4adUzp1j0OEUDlviOrDUFe5QA8Yva+pa
WtR6hGYzf+C/DGr7vZereWP2+Tk1JNCXwLyHorycRilju4GPGTB698e3jJo2CYfYDueD7seL4NvJ
C/VThulrgWtFZJmOmARcJ154nocqFhZzPWrDuC1AyQN1N8rDwO2od6iu0iuVDqBYyN+lyVmMy6pT
RQp65mwB9QEJ9ZN9SQuXn4mCd9sZjR+WXg6tFGRSrJN/MDM4Fd5mW4FLIK7GOXUfVcYClKT6xPyp
/QKk19gm448VN8jmfC1+9riyomzpQy/q7KSKO1sM+57iNkMy0iXXZtX2bxRgDzj3cbugAwlORqrH
Y0nnAsEHpvaOpuHbq3OAG177KG2HGC53ucss8S2JvWXLd8Yefi0KeeAhvVVQ7TWgvrxzrg3ZPSWN
+4vQC67oxqFv7ODhH7IgMQ5zYbQvnsVueIeG+7YscvAACoMwlnEIVLUbA63g0kZkj9drCOYq+Fl1
PosBG77Kvlsb+2eH5+197qnssjR3bPbLIzZ3ozrbU+PGltXM97Ix74apG6YoZAJ57U2Mnnc09+l7
tm5PaSW9H3j3gP7PTXVmYiKpQW3qYe5Ef+rv6kxYL3VZUdhnOWIfNWQXPyMtHqxNcrANw3pnzPoo
2AVd+RWvBw2C8VUProHyOZfhS93ymJRyqa+sNihOswvkOqnt9Q3e7JZualbfKCjkjVMvxXOOXJa1
hGGcG0vxebTmz9G1PtuQ6jfIGxJok+Z9IPj4hnZleRWWlZyQUHcPC+Kfo0bF8sujRzgPrVJ3QrTO
Pep664KdqLjWfLh3nMrsLroKNFXJN1l2zXT2i7L81XchimCUGeGMMcgZmPLZSzdcN9aa3eJoq+O0
7qLFS4u468zwJPtQvBKZ9qvIxv4yTsybvQpV98wHflu4Sxi5s/NQ92k5nUogJh9po+fIx0z0xPu6
Z0uK4Tz3xBl19HVZT78bdzqvfdpfFlIHUZWMBZiooe3G2HXm76lBAZZX2OscaznIZOgid1i+DH/s
QS618iEcWiT9ZU88LMH1D/64MFsUgXlIJKgX2rTFeyok/+EJ0cG+ElJHll8CENDuR++U5RK1uoh0
HwxfPgcccTMIkGmleb0Y8jOk0qvZHnPfsm5bEGWxaRe/ZGqwSJic4MrL9LeGUtKfGEDVB2kM/hMd
mBWTWw29AnIPS/X2oxhZMU6EU+OmDETU1suLxJiH2DHHyuW6Z8uAos48yLnYdD5IC3j3l2J99zME
mSyPQ82kpXmC9sVVoCtvOenJ+8iGMLyutzVHMDfNS115zm5NMQ2sRHfQdiM98QlD41cYv6UHJXm0
aly2kiHw2gjrwGQPKdawoByxCaWJGttYD5MWqO7rrPJPvXQZv8y2biB7jfXJHkeXhTqGsIlY8Hd6
DzbGvXc27eHSKwudVZs4w8kTbnIxS+Uc/d4ozzmNLNMPMzkvNX7SYeN6qLC4uNhsbiGABswn2nqP
UfKoG5DnrWCs45bkjXtFFtwna0/YGoCQI2/EygpqTZ4tOHGfTRBCtMmQVVIuVKd1DYr9hDf7KCi4
fqIBRAlpMev1mapT90EIVuilYhdyGNhA83VMvBT6aIiad2LKyLkt0g9mJhRGXieeapb3+9RIw732
PP1Y6fAqtG0Jh2K+kX72ma/tsGcZWVyzDA3hDU92XKCWAOPb0O/YAL1OQT7CMkIWsR/n8tOtph+E
/f3arNnI5NRw1vhzT73hDPitXfMg9fIM3HH5MWfGHQpsBtJ++DLkVkM4EWhhjIKwG90UbPwmHlbh
GWr+bVM5T+DHNXomDWES6D8G3wFj+Ojin7PTY9MkIh6VfLS4ph8mXepjbThYjTNRnGzDk2IXIIWK
StwvL1bTPqA2cPcFE0RUs9sGdmEaK6DE7FK7vGWFEE+qcp7VHw9H07hYQDnhcw1CW2ZUapbFBCos
mDTu+iCAh7/oKRKd2BuC9jWHKhEOMJZNU/RnNJz5iVqbY8dbgx84sRzuMsU4TxrqpKY82Ide2Ww8
LnwkhuGe3A6SctbzTAYp9gIUtz3wcL+zm0/0M/4pxwKaklC9H2V5I4xc3A6DYe4z5cA2r6wFY3gD
XxFf4166VDTIQmjL+4HzBgnubKsySjFE8pTS40Lag6NhtveTpew7HaC0t9Nlc15isP+BbHw6dWM7
X1N6kUg/G5/rmG2zIdMmMB4cmSZnHUptzVxpq7XSGiLHak/Xni6Wf/A0/082vr816P3FyvdvDX/b
z/t/Rnz28Lb9exvfucPH13z92ca3/YF/2PgM9782qjObxS3QCJnWFrnzDx+fYQo4DwFMaBAP5mb0
+5ORz/0vKNCu7QeOuWWv+fyp/zHywfq3+X+hzjI+4B/9H2gOf40+wwZIniQCVtMBuunBUfonF59J
P6T10uF9sqx3z3TXQ9iSuF6sNXCfBpv2nz6ZfxGu9Ed60v+4TP/x8/jNN8fgBqf1N7bEn9gRpQUw
EP1Gu9fcDuxpEy6LFsz/YQQ4eui9sT9yUktGM1T3GYr6t8JVFIS9I8+tbparfprpYlsG6BXGQgPW
VMw1gEXq739RPt8/uWH/+D3drW3xyKExTXfLwPnz7xnytqwNXOZ97ncfCpnZVWarcJ8vSv2HCMX/
/Q1gogw9fpoPC8f+5xhKc9BQMzTXxIjt7DjNs3dEg4M8sAjkhz+jgv/7v9lfmcDb3wxfqM+DA5GY
4GDnn77x3KryurMwfFvlhGCgWEGmlch9YDssN8MEaii3jeA/fO//4i8JyoKfZm6Jd5b9T+Zi+Au1
rhzM1o2NR8moAPPT/ZbIShd1sqXx++//jtb2GP31MePZYiHGi+UTFCQwz/756+t1l9pVTlyvg4MC
XmNeji+ZWWIlkJgr3wrSMxlaDKbxZPt4uNnsd96TAvfx5QvKNpbTLR1AunRsmT3Kdz/ODAwkYIDy
dY6SwvGeoefan9lEwIvKXYzyrbUGTzQupjr9/V/mX312PCDkEJs0HI7YHtU/vTJdDl3PzVpyBNCX
XTcdYbM1sK7rOi1l3AyWF//9zyOr4X9/er7gQOL5EL4PPPqvP3F1vd5GJYKzwvD1VZIW2yJYEaiT
56JFUYNh5SgZIrFyH2ak/nZlv5H9FV4kreayE05to5LFBclYZC3YITpBQ3dmARq7MorUW+Lc9/ha
VNgs34hc3Tc1OAbYMCfNbjJdp2ijSsvR6ARhApTIEFh6LmbzY+isfmLiGRBeQCEbsPN0XPIKyg7P
nt/01lVrd+kDFSySV81AkvlPkLF6J4GQChydaPE4DyipWj2Knwq/Ad+bScDEbgmBiLGr0eFjj2DH
iu2+oZygOpR0LIwHg93s9OpHmEMHgsFbYu0yZU4haaFTIUGtpYxbi0S5J7hqxmeSz+4PzrQWwYZl
KlZCq74vByTeMECgoQBEcB5WuHhFjNNKYKTDZn2dz3X1joethXiQC/UrgdPyQuaav0Z1BmFjsnE0
sRjEehXNgzvjTZkS8Qkew0IDyf7+XlmZ7dN4a5KMJslyi3XGzKysTkCU7NIa8RGWpk64+5GRC8sf
KNcTym5mywjbM0Xt0E7ZjQ/646WrmSpuY39k00xBzHzvNna5xAt25noPVy24MSwGGDuE1Jm/zTuD
/DSMreEzC8fWizWPrQ2wMX94mayW4zOjriS4lZiYd1b76HTGViwaa1I7stFE5vRRMyDXuGqBheT4
oYs4A+2ZEMLtsKnKGfDjEs8UbM8m0HwSVlM4APAmdmBpszoODK6+hynXa2y3xAun2IFaMI2RYXp5
vVe8zz8mEmrSCNUTYFCP2Vqyqydp878Rs72GbQvUrQs7471iJo+uak5RehKTtaL68Uv7uq+HAXcm
YXmvXcs8CFRYqIiaXcT0Po3gJhk1FPNPv3XJnpmaXt1nrl4I1wj7NoC2ErB5ODiOWm+XTITeBgDm
uC2GuTpmA8ICQs8GOe7HXuoh8kCUn7xlXbwDDFX8qC18FThtuTbv6UEwAJRjXwA4SbIljQfYEXCE
q/L3yDKXUbA5Vq9MqKd7byW/gQNktQn0gqd6ixkKFu3Ccz0doMXglHQRg9y1tWW/iInDLl4Cqz1n
KLfhO2tSSupxwi0Uelj/ImBA3q9MuHgpWwehEeYxTVyY2+Rf/jiY6y41df+OEBpZQQa/sj/YHZnq
e7pNBD3CUDiqdaDm85a1SrdJQdtsPgRj3qEkE7/5yLHs9n3rrtgxJvAczEDEvrPRNcb9UNHkr/7a
SejItjfQwJrGJesDkzwfJ0EpMEMNWfd1luMfs8aGtzxzc+cao96IuoEdvI4Mx4Mx0NcVM94hBZcS
AUoWKWQoA+djY1Quy0FyXH4Vtjsx4DFUft8bgKh2/aDZXea6RvrtgRDEBQhAFcNW1UHsltYU+5Vi
0sB2P/yi2eSXTbDZPm+72YeaMZA4ji3jNIRN9akVInnc3mfnuOnMMBbpcXyHoBS+arJo0B7AIWNn
veADgi1H5hBz4zr8DoM+W7k+GRyr2XSxwmJkQryMYJqnbrIoq3SayqecvmKLMpJIr+3F0tdl1buo
NwYi6Ej26LyNpsNpgIYHKWGnM/li9SvynQLo0RfroP6jp1qQx2nULuopXunIZGvs7ntm5+gd/AV+
T1HK4dFr8gZ5fd/Mw2EaC1C+VeCPpAJNsxjPmVbJHYx3dK9jS7+8J7sORxrrE45nM0MHx3LJ7qO5
Su1Xa+qC53ZJBIPdxRo+wtVXzNb6iZ03uj+HkbW0iGmC/dDFtcWif5dmg0It2QFjxEZUsqrCG8mb
2H5k4yI/vcKiB3Rh2gyc+D7I0MpCczSPk7FcqJmyOxGoqoyF16B95Uh2v1bX6ECoG631MQD/SveZ
DnEu9gpg49ikeLBYgIobttUVaAkKnPIweq6GHwRBKvjN1zk1j8hQXDNKgLn1tLfOsvBQpdbXliCP
uJrn5g+v9os2jOpjzXyx0mOac0mKyjSIKwBVDh79PgvJhIMF+RYEaYn53F9ddtgdW52m9Wt5SsYc
4FHOCJjUv8ymZ1RhN2NEC6Z6b7aJ+zmCbq7iZOFl2JXKI50pby2s10BXqV0AI6f+OcC87XKJGfCW
ZwGGQ40Sh++k5hWttimZPTB0xZibFGtzXXgMamIaiBxuDinGHOb+igpMs1gykDfKkpi7GXq26vIK
3f+SJC8Llanezw0wd7L87OqVSwvltYcnMAYdS8YgRuL1F/02pk2e0OWpHoTi06g7ru/FHBm1rZ7E
kKikcBjuQ77t+Kcetu+xLgn0K/vaU/CW/fxco8RGflqX/q/AT0q2PeaElyRxgPXyxHXkrfLdWtfS
yyww1dX2V6Bq7H4AK5AZMz8yHYHvMxUHyrrwUmK2CHa9llglvLXlfXIqgaJm8e3f9YgvcW9l2CCo
MFeO0wGf0TuRO0YBc1QGn2aYolFjnN5+jOagoEmki/PoQCqryLm3i2tqqw7rJsCqT1/54tvDmBD5
ggJqJ/SY/E5xLOLjCSz2QADgkteOIWy2c2y7daOpBg6dB4P9Za9TH0PAJOVhWNy7JJtJPFxLu7uv
0HXeGHIuOq66CkWzMd8HOYyovcv8cDMPij7mgCkPddFxsQgMnNia5DnHdbGxI/BFKoDGmDEYM37L
Nl/fXTdzng2J6cTykdPQReoOFQr7e0Q6S43DAANyBLfe9W4cu3H0CWHq9DrBgGr3fHACVZlvAbEo
guF1pEj6ORMGZ54z1pbPCZhUzlWrA4vLInaJE6dir6lcv3hz3EQS46YafWB2j46tR3EKCnmkSyDk
PefFEiXkzK71CX+UA9V5FGz/zp5Ld/mNFQntYW3aUC0KsATrrmes/rQCeLAjVS/rKzgUQ0Z6dpfb
QqoQC1mJHGA/8AiFtKPoox/x2mzJRGDkntXUcjJbZJhvrojMldkeW4gODwW49zmia0h+DpaNuojp
17MXwhHbdqYWK7hCaiLJwrA4JQBq33ho/WcgZu0V91zq78KaXXNkzgFja8pBFUaOyD0gZJXMQUhP
AcNJYak+w8XatklcmBVClDBDnH4lqkCeFePU/GigPsl3Fji5N2PxuRA93Bb2Hlo6cDMkRtm1lQkc
Nr5bWr9sywSFYwp0GzF5z8UvFcwaA0G32NRQnmvSFtcqvziLmFntVFX4KAaUcidHWzLdWcLVT33C
H4Tmlk0v5uoWp0GMOKi1U8BhYH3z6ARB+NXWmKJNv1/WCFa1mKF9wTOM+NIACGpDJO9JNQIU4CJA
t2FXhpWe8nBqHnQusdNXZHdiVRWZfacyjeAtwTvF8H1KOd+DMZ1e8sZD/jRnC3VaXwxovi0KAcXg
LTTuuyKlRPMQt5xHcmsKwhmM8ssBEoAtqV/ahwW0EbQ13OJXbdcuYucPI6QKKoI8PM6oESnT6ilR
eDudgEVy2K73BVaniurAb78ERgdaD9MiHCbJ9brs2nSEe5t6HjahSh/nMrBih5uEaASodKw2BpNv
ZhjG+3nJqM6TUTMfx2SFkU5YerkzvGmE02ilofHguCYT/GTNNlMBdIBvTGxMnjKj83fwUVgEOqli
rjAjYm4IPZ1KHbmTzKaTLKc5Bvmdz2z/KoYx/qCG967zEfKJUfCZJhym3ypIITM6+A0AGZbEkTCk
ZQEhazP3EEUPmR+lOD02I26DNa63yoZnCcnmT7JLK1i9SZmM+xCMJakHnUmkN+JS/6ZQmrQbf9y8
4CsV4a7zBXo7w+zmTWJf2QVKHyEenDxZ3B16HKh5KOEY8VRLvzjRpFR/gxBqHfZpuDH2Sk1wrc19
T1XOv40Q091sfyz3vz20xEhRWXY1VMM1X+Hcrd1pJtGrijI2kzn7Ht8UZNeO8/MmibsO4PmzVKfW
P5dmywp6pFE+K2zJ2HcqLCvDOGOqYWr0OpqC9eLAq2lT3av5I7HI7rKaQKjDiquTXTxE3gP4m76j
geOqjlssZA9wWpCU9F7pPy+eB5hqlgEQmQCUL0Nxhk1679acOXuDugDpWgFEHzcOJ9uaO+Z9Klf3
uzd7ynoFin0Hu7r+Hdq9/iwzVCG3hV7bd7cpBupBv8CjwF+z7/ZSybZ+GHRtvw3dkvv/zd6Z9sat
pdf6rxz056bBeQDSAS7Jmqs0T/YXQrJkzvPMX38f+rg7qpKOFF/gAkmQ7uR00rLMaXNz7/dd61mO
CYxbABIkEbYUVrjaMaLXvDl+LrbxIuCbC9ReicTS9epiuidsWh12cjVQraujQTmTkgxnhahEzMQJ
nff1VI3s5gaGvU6PyKDCX7PmBSUQpumyN7EC0eSbEJMKw1jdCaOMJ5OHL50nlQTHAat0B7QfJzVi
5VrbUhAl+VmOOkwnU2YFe6v2cwnNi96zqjSZkJGm5tkNTFIdRXRDh6NMJOswRBl6kyKHGlqWlY4v
OyqSr71RDZe97wkvkVmiixwR2cRbpaPt4wBAkREJs3I9TP48p/Re1EsL1knzRoV0FNQNZWGu5BKY
tGVkGBDFMQs3jVIPzxa6h3Fl0rPU3doUQh9Us0RJwVI0/0ltFZEHlmfkWbE6UpyhnK2tXSL1MZoa
lGtyiTqMrXKJJlYl94rOTRf7ypIvIsBWKsFCtGwszVwH4P9zFsxq/DjxFmMFFKCHYD7gbgd0Mc6w
lKg/ompUXxDUgZ4NDaNbs3hjBzf0VngnT4ZGe8VnvkBE6XlOEdDYHVksIAYfa4R8WZmhFGuAi9P6
0tUfZVyTPqoazeB/HTPaoa4pS7LqdnUFSKoCCmdXuT9BxJFSlo4DtIFNXg7xjIChCbfsorIYnDxE
Jbjiy4o8venjLgfEht0I00sl7AbkGlyVH0TMPWHHPlkw+VyyhCu+NzKGAUiVYApiJZ6+DU3T7Otw
FEgSSoVvJIYaJk0PUvGcAG2JsvXLEpYm/RhusdAXVbmNo3b0l+wYi8cKaTmqvGpCZVk0uZ84bZH6
5pkKgP8ay5IxLhCqYqOnPio+o8hVMTFY8zY5VwIygeo6951ESmbAYyVFt1rTqw81L/GwSZtSfRnD
froqiabyHStBf8JuyseYm0eShkND8zD1wQhDbAvORdjFTML813Fu3iqillqrUFWxIyl5y5QS8BbQ
fZQ4mIMPrwN+rnQmqUBxyB1HMrhRQKkS/qoGJUvSrFWeDD3ClSvnap1tDI1uqWsUxFjUUHALZl9C
qaAjJQaFfg+BJiogSwI+1VNys+soalbkjegp5GEdk3aFu/GM+nGAyAd1gLYqm6m+84y6OgffhzyA
EAgCuMdEz9QlQdQGTclUrp7DkYUm3GJNJ8B3EPEaTb4QuLofxw8qMtbCDnsySGbbENU/L5dFyh9t
EZdb1DosJTEIsL+0NTKGSFPkY9O7/NRszmnvaU+hVGGhKJpR4GOYtdE9AtoMDMWEjMfVUw9cie+P
mOgqEF7xSqLQ96MfI6LiWdpD0bHC9IlP3LCvpVQP3LkkiTYEXD0AgzLy6Ljxj4UvanrmIl1HMc+0
5BmEaKneRUn0JdsDkufLLfWTaMeGYqxtoWVD6ZS1CtWdPJEelG1HTQHBOEq9mVeKFgl0K+kO14Rg
RtmybwXVkToDbl4D6B1do9nS5VW6oCdiR+6e+P62zdIy5OAwxJ6vbZDCGNkmyhONFZChYxkK/HlQ
Rjo8RQgyw8PfSYKRxKwReLhUES+KrpyuetNvzv4OMnqc9LSnEJ5kcuKKfLTXGDP9dPlx0fidrgIT
taJplAU0lQXiccl4jD32eiUF90LU/e001b0j+IRwSDhngG411qI1ql9p4jQAQSpd/FnP/yNrUwTJ
WVP/Y05SPa3yGwplOYnIVHpX6kkzSUlx/0u8AtT1WLq2HcuSPir1VaVlT6UnjS62V6x/sZF8UiKX
jmMOfzZRkNTTSVFkZjxVP6nJi4I3F1Oiea6We6S6AMcpApuFtpMKUdkLg0xhABy/XRVVu8spRYvw
9MwChqBf/Jmp/pd3QXrvNoCfkzS+KAZ+l5NyvVYTy8zKqnREYChXcY11Qu6oJPTD9EITudunggLJ
boICMAlNt+lU4qwsFWdcHMzL1o40gsIvZGKSjPKC3oy88XyJmq9Cn/q3hwnzhkIPSpN1WT69b8gT
a2/qc9CRsaBSU2phVAhK6yKcjc/KVPCuYfHUn3S83ntaJsB8TaQdBN/WmDssrzoomNZ8PGgktCZd
r+S2NkoINaKkWlVqGS1EIsM3klyGP9kMbpiRZ4XG0mObq6mf9MHmcXHSlyIoiQh3UVF5XDo5v6/P
RNDMGuGjVsDibuVtWLZY5ZHXXutiM30Sbzm3uN4cyrQ0C1fGHApw0nKT20rHx8rnEEuluSOxBRtI
0Babjx/ou0ex6CErxty/VOZ54dWtrbWglkqDDaHiz7bDJsdVnsfVJz3St0dhv2Ixq5AqOncvT143
SswU6yuWwvgU82WmeDINZHpT8m8/HhOAB3dMMVQd+tzJhJIFCaFgQZM7ZM5IeAa5ENBLVJKbMfz9
Q+k8Fmtuw/J8pJNDaSyaDTHAk6OxZ9mBlDQAlEXioirr8pMJ4p27Z4gkl+maLvK/yvzzV88IbdJg
1imLdL6GBDXNpQbqiNknR3n7liFkkFiPqow1+FTiyYDTNFMgt4vDiLo1QGunOswX1XwaOoXswDwE
NBh7g5sF2rTQEoKX2wJ7eCOTUP/xmHzzLTKpfEk6KwrGi6IpJ7fWN/RKaDVCW4QOh6/ZzV8lVEK7
ZKgwXIYDAawArz55Ed5MwhxUkWUUWIoCPFubs2Zf3WSjZ3ESzkM0mzewCmtI2wPO4KgIEXEmo/Tq
xIYoyJDGxseX+96NlzU03ppm8CEUzZPrlcZ0tvdzvQHh3jYxgphgIvLkPCGV95WA57W3UA9GsBh2
bZeziI9gZ5qePHwypt+78YwxEb0E76qkniwCpNYTmpjNlhOnaGrxD+/TaO43YiRyfEoWOPDNav3x
1b+976qp66z0UVCISGhOZlSdzbaSlVTm+NQXq7GTS2KRRG2LiwG5q/FTSqlM0Fj97JMn/s5914g/
QTOj8ewlViHHj7zxBDqPAflguW5Q6kqrYkcBh+125od3MBWBH8XAppAgBotQr2Astmrq0sP2Vx/f
gzdfFWYteQZxG+iJkBidnMgQmXEKuz3nOVckGWXAQ7WOZXrUm6n98aHezCUcSpF0gEsqiw3w5MfX
nPRwcxqNBT/o2XhdJom30BQMYb97FEYRrxPCeGNe2Z1c0CgFgdoO+NBKUawITkzDq0EAd/DxUd7e
NuAwJEuoFhRx6BQn19JI/WD6BFw6RcE+EqBGvMINh36ho///8aHevhm6PH/wVYPAaQvZ1vFt86Ky
C1pkrA6JZGK7gHwiLJvQ1BdppFMim1oKZYlfx4ePD/v25eC7zBJAlWSIMiSNHx82LCuhzmTcW7WB
JWCEobQbEi/bd1IPfKSR4djkSCsBqnzybrwdJvOBWQ4gS2YumPVwr2dDAnhwiTVt7hjyMNwkFlal
URHj9ceX995RkPCzKDA1S+Qij4+ieUNdQL3MHTWVzQNe5YdZ23/5/3AQQ5qvYqbdGycTTNeyFBBb
HKSmgv24l8rkopty85MBIr0zGAl8UtH66apl8P08vpZWGaouhWLBo2phJfYd3UTWRHsKSIJd0+e2
JWu2FNUwyloR5vZUtzAAZUgebhBF2TrV5HBn1oNwm2ud+fjxTZDeu9UWOfLynDggwqs6Pj0Z1xWQ
xCh3ilT7IUI9/4rS/0rvp3ynWNQZkhro8IQyPrKN3mgPJsz5hWS04ML8kZwkpKkrGR/9/cfn9d4A
tyw+AKijWH6IJ19dYppGlUYy5ptCSpd+Drqu7uBxWSkW+6nsXvwkS5fSaD1/fNx3npY6D4lZo0kT
z5x//uprT3nNlE2JQUEKIg1tz6Qy4tFQ7EVkzB8fSjpOqWevyYiQtFnqqQHIQRJyfCxal50wlQRz
IPBHLUSKo5uS07NIE2RRDbBep/NDi7DmzDjTrAltuTUJn+zb5HmUH+0mOAkWGRasbRb6CMOOTyIB
OdpSeoE7qsqeg+pSXiQsPGxDrCtqtmO0kcbB2tKwGB4LoZG/YV76UTW6xAKEfkgpC8F5bKKZDsrS
uEBzCr1aTkv9OiBZxvZhMs8pEcUgOxA8NAr0oWjSmhE/E6C+M2A09K4aojcyW5TTB0encBQL8nXA
7qvti+aHRARRGFpowA6voCYJ9xLqAVDTVO4+fo7zYzq5g5ohzXsYBJCacrpaCFSxKURaBU7KkZ96
/GcrEeHrFcsIEWwJtv+Pj/fOG0t+iM5nTUM3yNL0+IllSIlkMZBTgCeldMUquz0fM1X55KreeREM
7qdC5QcSCoaJ46PwhQkjyUJbBGehvBYzpWTG8kNMr4V0/vEFSe+MQb4nCg+PvQxC6pMxOACnZYYB
m101UuBISppQYRvbHX43xBlYy8GwihLtagj2JQzQVQXrWQq9PdUobyd35W/fYUNiyqEA9HOvqM7n
+2oSKJLSj9suBYElSNGKBIMJ9U7qf/LqvR03rBmQYrLtZRpguXJ8FEv2RzhzFVLHZAjvs4pCZQc3
CrygIpzBPco/WeG9faIcT2OJh+QU4bl8MqWqALlYbXI8Vc7CZa3SYafH7C0DQBy/PXg4lGEhBOc/
GKonlxbS7EsIryXorW2rjTavjwAlDRstxEnz8eB5+zZwDEtGTj9v0lisn9xF2FrABhkxHd64pZbq
6iroJOGTo7z7rCydj6TMIg9Rz/FRTAwt8dBzQR7Smdk2W+0yOh1OAwkVL2bcrT++qnef1avjnXyG
jKEUQ5McOKcjhvi61DFmoyaPlsGQflZEeO9QCt86PrQKxij9ZDqprNrrBYlLY642bVU1JAcKS7WD
zKN+snh871B86DQqZRaYUH2+y6/eKx9AyCABSUYM1KgbEDge/tBUOsvFRnA/voHS2yeGBp7KsakZ
NExIMjw+VqplaKIa1HKZJEtPpZ6zT1cj86LQZSWCHFJBDkvV9jaWJwRcNQDXuax7oQel50RaUYJc
LeGxNQjM6fo3RenippA+eSXfDt75JBlUErJsS1NOJhqxYd1YtEyy+hDDoZI8b+nTPF1+fC/e3nZT
ZiGtk+vJolo/3XTRjqZ01EFswEdHLAOBnpuy1EnpjLXyk0PNd/X4W4jbBQ4/C2rWvBSCj+96HrZ6
gv2A6O1wymIXsYBxN5gIa0ZpTvoUE0Pync4cP1vFvvO0KUxxiZqpsmO3To7rWShpVRbTxIX0umdn
MAfpXEvNGkvtjhufX/Hw6y1DfTrD0dvtxtjIV9itAR4alKxgTnTh7QDSRkQ2cCOVJBD97kOgFKOz
1hIpqdJLPTlD32qGQmyQ1FVQpK4F0c8PrUhVKfBJA/n4UG9vhsXGjDFFFZKHYJxssss0FmnahLGT
CJb1TZZjAIFIsga3asb8ohyD8ZOX7e0wtiguMpQlJkiRIvjxU48K9AdlQakEH259a/bKeEUyLBnH
H1/XfN7Hg4uFnUKwgmgwyKRTr0mheVoOGYciHI3E7TSkiLNb+nmopk3Q2U2BPqaD37sR6D/aVoL4
6+MTeOc62euzUlYpkLABnn/+av6KMexackqPgWW0BSqnJXwHC/31x0d5+7oSAEe/h3UXuJifDrHX
R2GOrFDbNSS0e0p31YzdJZXZ9EFL+NR8fKT3rsfCfCLh2+EjrZ/MkWMJlakXOoSMogXftUi7J0O0
ipuPj/LODpjKFQVU6ofUfGTjZHhMeYEhJ2kjh2yqdhHJDbqAuDHxbo9eBCYYR7EOzM1VQb6jj4Xy
M+j990arzVWBdneJ+AshPJh+B8PjZ+vc9wYVw2regJnqvHk4fqbIND0WXTXSpDCoz2v0wE6Ged6d
alBcNLIhNMq6ly2JJ0ZPTqn2k0H95hlwXxg1zMr4mngSJ/MCk2MFKh9DaxR18W0gWPHBqCGrf/IM
3jmMyvqIKsRcSWbBeXyZMQmiNR9kAOlo9Igub4JgFfUQ3kEl0LPW45gwoMhEAiohvl6kwfSoSgHU
BnTmCwFo4qISEuM2QF3g/jy133KX/qVn9LVl9L9dSOS8l/5rd+nyscpf/tjUs8W0fu0xnX/tl8dU
/8JGj8Iv32+2e6bBC/rLYmp84VuiM+tSU5rr1DzvX1GRuvxFoaOGK5U2l8g8xc7tl8NUl/iRSpeG
mgPtUmprv+Mw/bmxfT0fU3mk88qEaDJy+aTNE9mr6RDzWMCON8MQYYQ1wDBaL2rl31AfBEjSwYbE
elUv5JZwHLBC0MbMKDwDL0d/NIqzpQQ5nmiX4NoXqb9NYXBmQvrc49iILwfJuHh1cy/+PK3XkoKf
X4fTs+W+zN1MdkC8cMdni/HEi3Kk18QFSmheskQCCJDPdgQF3RmFLKwbdmRtZLmAItSrbXlFDGWK
LQSw3qYJw5r0OPamSyDv5hoaqgIOlb6obVktPCUWPC364VF44QvVnIklkddRiRqwGGnR2rIaTZcB
qnGXvF3tujBBdTuqNaMaiOJBFSPI3nMN45n0h8F6aTxvuArAPpHnowvxBVJTiHuofGQkP17yjaC4
PPzka/BGbqBh46R7L1LCMzSVyvnxHWr6ZFKRJxIBgh4dbFm9Jzero6YMl44oRBH6TxEaZBDyhd+E
vpyKNqLw/ooqOx9h4PYwu/kD8PTGQFpkeiFfhpAfU/DBWuqOqlJ+csaM1+MVAWc8SzY4bZr/LD5O
zpjKcW2izJYwEPnCdZN5yWae376DqMXuWgFu24pge29DzUeqZSoeKWWt/0P1cr40ZTBirUctcIBz
45eO7peGgEFUHO/EUmnuPMgpsD+8uK+B2tXBFdKf4XLo2naAFYP6kWyAscDuYnkavzZE3xBi6BVJ
kYmwaFiemVivegmhe6AEz+3ELhFJuko8g9hnUF3QvCbo0IeCaOemWXhC0ZaOQdLo4PZGcGNA9X5o
FVYb4PPSqwYu4WMrchkg4igNT2wc1nBvSVUeyM+A3txW61Ey6+c6wcJALmTAyZPNNcJ/1a0DTR/h
oreM4jxPRwT1ViOFlx+/Yj9rhcevGMUixA8i/55ftJOakQAUuPJEkAj4FsNVZXghmBC6kwi8oSw4
g1/p8aKXPQJtMt1cgMNGqda26lXUo8twBAF1IrUIZCzdRWhEhrow+XjezLhzIMSmUp77pmzV4BCb
gBDM3o8OFhL3nowFD3dCLxUYnb18jfyx6lHohDwkUaUDA80RYanU7UevjgEYgrvhl0BZUpSEfhQE
MbM0PJi7pMvB9RLladoQ+oJDhgwZFKAeww+mVo1X1EMQrYgRPMa688lyGYByzahcYdwbZWxLhUqQ
k+mNkJ8CRVwoIiywuJbTnQA64mC0kCGWqPWLs0kgmKfpMKDnGKlAjw5NQi4PtrV9kPIHWGyEykUo
6+dE4tBdx9wWrMv4Um4pntqk6i7FAgVkBs7vXseRUS+RkAXXlTmggDZCYSfmPjtLScPahKT9q14m
wx4Db3IlTxYB7588+3feRHoo2N1NCmdsNY/njkSeYnpyxAeBKgabO1biPmbReYZ5QIQ5quguJLH6
KZ8C8ZNW2JsOxjwJWHwjkR+xwJHf7PT9iVSRHkpmjSl3oZE18ZXgI2NXQVODq5FsQHCUK/KLUl48
UqYsoXDlsA0OglWqC6tgqPRkzO8+viE/hXEnL4NOJp/Fe8CVK9q8Inv1dZQGNR/MZJTmOGJlEahG
t4qKGvFAiM50Ajy8VAqFjMqiqshrsUzbQFd36+ce4SsBYFRd6cRVW2FbkX1F3Ao4qxFXkaGBYwYP
cJIp31keIJGrteGTefUnrOH03DlzUA6sS0VlDqJ+fe7kUqZVHODl8wQ12usZvOyFJ8ljtvZi6Trz
gKSgRKisBzFJBTbPYKDiovgRpBGMcVTbXUGzaA5jTdiq8880Fc/VWCqjpT6QlxPlcng2ihAXSB6U
A7fv+cLYXtaXi0qScKiG5IWhUUOfro7FQuM+3ieagZvIQrzd55LH61KIxS5Hl/4si5RN7WCY+l1d
CeeR15+z9yRUT9SN8EZudDhFYmxV5ynv9ddekibMf1ExHNop4UOftgNoJNUDlglAkuRdRi6cd5XJ
ys4rX9oJ2HQFW+gtc0fLGc4QKwTqp2ZEYknMTKUq9fggN2ZwnXiR9JCGkozhXA7wcwj6pFypMcgY
o9KGTYLdd08R4LbU0+bRGBNCfMdaBzswfzc6ciWnT17L977pVHyYjmewCKufk+1NG6nsZvgXxMsQ
ulErqesky1q3ypIOET+mPW1i84OOSN+V0VQuSQ4S7Rj3LjlEbb5MUvGRgCEqjyUYUjKpICACLbCL
Ymz+3Aj8pdxRmc/lZNTNyktK4YQUidTtjkcdmdAj2Rwinw+MJfcovs2dAA5L8VVpmUW6vmQ0KWA4
cwlDtO47VVl+LZH5by0Tl6k8hQh7RRohjRCxidMleYNHlqAtybQJnI6Wkhmot+UIgqc2LMFlN19d
FUEkLCwUTF+Rr0dnmAyDVWq06Rpf8GdF5LczlQopRqbax7HZ1//sxb2aEoQw9My07LlAKZYv8kIC
qZpP/b08NNa+ws+IR6Qc+GS5BHx31hAudL3j5FsNF3yrP4t81j5719+IXVg88ZLPH1JFlNG7nKzi
CzP1IMSmEnB9NbpQjaxbkIfVOpLRbWJaoesQVTf2xAdd5Espqduh7X+3Qsk5UDeiOilSwUdFejLf
hCG+uxLcB4KN/js+Ln3dWZ20TGV/+mRaVuYl4dEg41D0+tkFIGSbNy7Hg2yox0hIxIQitz/Q8E8N
644LY/1tkBIhI3T6Fk6suJ0m04qLWs7qb7mh+HfsnUHtewPZUp2mCTtZwd5gk2ojPWGRXltw5sBe
JCqRdNMoQoxIk2kFI1/H5dUpcbRKmTMPMuAKXD21in54tHCAxXn1yAYcLbmEWnBr+NZgLnA2fdJh
+0m1OblqU5nbo2iqFGhFyvFVs4nD5ZQRKN+z6nGzYY53kfWMnHJzuqXVri563+ivKqITN1NEBKBd
9+p5TghE6kKV5I9rUXVI5zaym5nZeE3MBVl6+igJT34f1teSUOxEgjlu0iqDGJAUHehUwraqx1KF
vsW6AdOI4GPnlZKYxbbWtXh8IGUuoh62nFWG2FGkAoEbqINzJZ2K574ShGfRSsOvPui0h6SPzZ0i
yMZT36isqgtL0/ZxSfYYmPB2ht9qhAnWQbyRptlUmGJWBc1qfk3lLnmg8ZCBucxv2aV1EvyROl+p
UsSRRIROQS2Hf1bC/7es8TeLefuvyxqr8Kl6TJrH6nVJY/6Vf2GzkFGyS4DrYdAs//kC/qppgMZi
DS0xFmhGsY4TGaW/ihqK/oVVHpOUYtKroqbBa/2rqDH/iC3rT3WiicGW0tZvYLNoGJ7UXynDIYRD
B0fpfJYBiiefIQ+MBw2g/IdEkutm2hQ36RWZ1OzzSfAjvcLVF8/xNt3CK9lL67a0QSis4rWxs3bj
i7bvnpsNE8dZdpNshPPkOXomumid3EzBwvhOhIVnl4/1QnSyzeiUC2uNZWnjr1mH7qZN9xz0tgHc
3fG3iVtellv9MbhQf4Tr/KDt5UcLInWyJs1HvqtuMExthSU1ifPGTZaZy8p2E9/Jl8W+X3iX0UZZ
guVzUHNcjIvykvCPvHXNm3QRrlV8TMvsPL/sbxEU8pP6ctqbq2Hf3oHNuxLOle/yFnjUsl81e30V
n2nLcuW5zRqKwtZYBo7+I7rIt5zlmbIz1t5deiVYtvXd/IFHxzddkuNJbCb7GXmIbie1a25LYEPY
t+zq3Fpqa/HWH87LbWFdPLWHcAs8feufBRfj1jof77iFe67hh7zIlgRQ2+EWsMhC22Xnho3/dZlc
s47Z8PY6WLGdm9QxFrgv9+JW2Qdu54hL6kg33jZbxgv0Y25jp6v+JfOWlJ6DB22db6WltWSDvm4P
3mUFXlDYed+MdbxSr6fEHS5x9pJR6y1DW4DK0uASImmM/IU1O4Yysf2nRNopxKDvtE3r6E62ZPnI
eUHq653UMb8215DZFXikBJE+AHNah5fFrlzN5I1NudZcYui5LgIzuC3RJtgAPF7nK38nb7Ob+ptw
lh7MC45wby0lzyZdesNi1OS2x6twpbvGlbIuazt6RgQr3Me77rxfmT9GQMx2d29dwXe4V3bNdXVu
6qAQVlNHktva4kQ1W1iLZ+FSWkAJXfF5X7aP5nbcYhF1gdWkO+lcuGZ8dk4YZOdhugYPbOcHft8N
HYKDlvouYR29JDYkXCVu8bW2ycG8ZKNOlDqROmfcNDQwujusyVuuRFe6GdAWZEshXYqhU+y7ZU/H
1U6fNHdwy1Xg0uHwDxepY6tOfhUt2eEvjXXyvGxucB7rd4Qrsb/vTW7TN7Z15G4s0Cc5FBQXgtOB
HF+V39IDYP5lcz47uFKbVEPeN4aR6AybgQw7orMxhsfZft6m21VLi/cBtxJv8g++I6ChfiTeTsM0
qTmDsh6UQ2NffK+XhgMWPdmptuHYcG4a0VFuu8vxWrtN2dqT5JLu+O/Ihk9IgYOD/711A3u4TRam
5Kxh1xBAgxMR+aeYwFDFhtOC8ibKmYqB3VvbRLSbcS1+H1R4SIxdceGt1MoeH8vtdE8CYWRt/UXp
wi+Itt73/Ka9IHcjAFfWcRnbcpPhr3xMtuG5dlP+oD6wHo1r7wyn3IKgoW22V1dQecQX7bZcyLVb
n7fXBQk7yGqW9Xl3GO0Ot9BBu1OXkhM6iavD7GU6WuYssg2qSxSwWJ6EKiAdHPHkggQbHJV9wwUf
9OlGLbCOr5SbassrbOu3okysh93llx3GxKaz4Z+bpD4f8gv12ZRtfQHqGoDGFhdOMGyM5JA8htfC
RicpY0nQY7kafgju6Ijl4j6Hx0Gfx44vhQUv9SagqlovGuWR+ys+IEeT1XsInwRhvRTVvQDY3I1X
s5GbUKJpreoLtKJKssieesEO9bVhoZDCrL5jt1x/pUxmp4v+qnRMMh5cPdgpEsu2BRlZjIiG24fX
XLqf0RZx/o14bIzlEAsSD+JXslSWynU7rdPggvTXptvKi/gOfK70Vd0Z8iG7LdMNQXP34aSBArDN
dcHus7L7lXioTN35Zugr8DX1XRwsdf2uiYGE3kNNztcQ9sUGe+yixsJHmthDC+V4WuW6E29G65F7
PV4rMX9hf91fG3eMKeIcnOGsuRKBYmOpBV+xbS5j99rYSJpDYSEDW7Uc++fA3PvWpS+4/X19L16K
ZJgsRZnotiVqqhVpJWvcWdmtcGFe1etnyy0zoi9dYqOKg6A+GvBNW6d9KM9bmPI1eZn9QfKvsqVy
TiVt0Ozsm9Hetmlvh3PknU7rtyPh/HvkjCvQGcgHN1AcHNLpr/rFuNC90YEPQCCyHdzw9zzg670M
DM3O+yUvB7jHYFst2uIgWwf9CcCZHbooIklXDjbMG2RxsJ+7V8LQVlal3i1gmuUjMGzbPBCoBPQV
3L5N4LJwB/wo/QrpFUiCnB7CBzF7kM6r5pvkb8BrtSSQ/lBAPZXFd626tc61eNduU8S44sotF63N
S9W63eDcdotF/z2tFzrYCd5Emwx29d6fnruDlDTsfmUXVm6wKA6gdpjcHYb9YDCxxvzgsl02gFVw
9+oAksULvliEDX6vgU+Y2R2kpKUep/eCG/QHduIxzjgHeBoxJxkxdXa0bTe9i+Pzybwyz6ihhG5z
AJVTgyF54h/NIdmOe+9cc8i6feptEM/2yEMtHH2R7KFYUGMivXSj83VRvwWb9qkgn2zXPikX/Vrd
acTBwSXQbdJi9mbplg+9diGtdbd15SXX2oNTWBIOzP/Bhl+kxGF7wZzEQ4LomrFKSZwkVqNfa+bC
iFdlsYnCrTfR1lg32j3gSf+53XjQjyZq2Yss3UIkiodlbqy2wZZBxmjuIJPb0Kbbdeg+Yn8fAO4t
dXPZ61uvuRDzbQIft3GfxcoR1dXPxehvLctv8pT/+bcjHu3PJeO/6LT/vnrJzx7Tl/r0Dx39Tv3v
P3+MpdV9bB6P/h/WA2EzXrYv1Xj1UuNK/+eSdP6T/9kf/vHy82+5GYuXf/zte94CIORvAwuWvV5b
y3Md5a/X4zd5DMW2ffMbv5bjkiF9QQCAi5ISKsqGeWH9azkuGfKXuYNIA3I24aCt+ddyXDC/oJFm
Q6lDuEWnj6bwX+txwfoCBZaikyrpSHFn19I/L/5Xm4779pdFobmR+Xq/jjYKHzDeYy6TDZ166nGj
moK2Ry/Ea1m6pAGQ+a4He+dylHe5vOv9jSJeFf6e0DTbG5xUPyvSRc1iYkvabXVvEUkW7BNr22ar
vNj6JK4TQOf/yF2gTtpNtSSyt5ScLrowhjMkQy2MDBVAv0PIRaNfdO3B6lf+uBiUfcmkIqsbInFt
NIyYSQQykLzboPrK6gaLVrnKB6fpzBuB+DBSAiEfbbUMsOY3QfqqZ+eDeLCmdV2eJ/J5RsA5Tnvb
1A9SfOezTiZMlkzr9ejvE/+6G2y8VXZ5Xpdbit+fFHd/mide1QL+vKO4uHjktG3fyMF6UW5yM0jF
6zrUHjQk5u7gq8ZOIQfOGEAgNEQIlSRd3ZMEqM08ls6NeoIgXo3CXw/6dT/2tBjGaWCG0CiRz95P
qmIndacsq82CSsh0HQfyndRKpBX5YrjLlZ0WRg+9mT/qhXqbigMxPyZeIZHeJ2Sx8TqPBHfqpNuP
z2eu+xzdFWWu0XNDqEJxPuosqnpVm8tz8A6jYvbXlYwboy1Ca1lP6kOjgPWO9K2sSMIG/Ya0+P35
6H+m+oER9uoJzPPer/lsnlj/8bfrR6z/f6xfkpfs8e9//J/6+0sG2yn7AzXEHzfoAprH7I/nxz+c
Ngsejyav+a/9NXmpX9CcadQN8U/8hGazVf/n5KV+met81AOwDypzAfw/Ji+0E4ggZuHEbGeUUeX9
x+Slil80FNnwRXiz5invZK76aO46MXjgBkCBgfFHkszZysIEdjymUKgNYZrTg46DLiF9KhchNWQT
CU1knUtdegvjtsiffHIzCo8IS6XqnhTgYTkiKSMAAvjqBr/3ynHNr8Y4nGaa5bI2X/Rs+eDOHJ8P
xv0xNq2MvWdAKF1mlrSXmPyKlNhLQhzy8DvxS/Anl7mWdq1iA6q06vVQTwoBQiG4VrK0B32SdUhM
lrH/5Ox4jkdnx62SLVHUUXCiiMLVf3x2vpUmltHBYMxZPbF8KNK2lLdxYwQwZpDBMeECGJ/5Kx6S
cMzbjZaY5UWUgZNdaoYiGJeS75viZ+d1PDNQmGRwqTTyMKOJ6LNOtaWyAhtvBhxXQJHycQFwVR32
Qmy1fE3KPhHY7lS6PImq3YpxVt4NPWpbEFNWiPmQ8GiPnGiF/vBkkKQEwN9V9bGOblIYMPezGnro
3LjCTqs6Vae1NUkX0kiq+v+veeY/sTr6ywnrv+DyaH5cf706WrFCy+qX8fUMM//GrwlGpuoIYxbm
F7kueDVmKe2vCUZGgIWSjn/hh57dW/zWr2Klan2hwTCvi/i2MXxeKbD4ETpDETkXrWHYAL83vxy/
MUxSqsE3FOELCzBzdggfvzFIMJphMnzWz1Vg7XTBi++EkkBWIxeCXaukCvJ1zXA8v2iIF6zrbUUf
AGJRaPxZ7P7LVdob+v98Jpjy8RCy5JPNU2d+A4guIkZmoHgBEMDtwm8EVIV72MndjzEp2BKacvDN
HLWAPnDgN3ZLkRicS+9/bWqBjDF/bLRLdarVddN1pHaWuhReCcU4fdIJORWoc6LwRy3CEWT0dJJx
0pXv9FrxeoVbVnZttJzhiStgUgbVyT4FtJKaXvFJx+m0njw/pf9L3Xksya2cbfqGBgp4s5lF2faW
ZJPcIGjOgbcJIDNx9fOgeX6JVV3qCi4mYmYnidHKQtrPvGYhskN7dgJabMf8MFAx4RTbAE4aADmL
GS1K9OkzCrPGyvR1s0t8jYRpPH7OCmzNGrr9K1JUbt8wKxBYx/tmlEW2lwXGCf+3LoV37T/+Hzz1
nNf3jv26b74N2UFc8foXv469xSF1yTuABUe4t73GB79OveX8C71HXnOMLgCik+L859D7/3pldKIw
AvyJ//ifjMi1OfRLx5GECC0l8qo/iSoOE6KAbWQRn5Jg0SMBOBwegbbpVUbKqLMFjFcDhaKfuUls
Mf3aGv/1RDtLvPufePjXMAtuhSnAPoSQ6PBuKaXtTE1MqyDILCSgbWF+6nzTQIzY7fontHPHjwj4
UVfwmhYzrKEma5nMyADuFirU6bM5MF9SoRHJ0PUUUlnQPa063y6Na6/2qw+4UpTVdeH5SqCoZ3p3
kZzQPPRqOov0KlQOgspGtw0hXMv4UsWW9SzLLP80FYUa91oGXb5JqyF6RtQuMMFreCYyjjXW3oVV
GGsXdb97dHOpDf22U05EUScmhmAO/gHyVC7U9KMbRMfFEgcAy5vjeU1r/C7AHsKtPyYe++3fL9GJ
gZbo8GgFDgY6WoE5LQpLCgbqkvFFt80dNhaggsB+4QeFISxAUXU1wOd7f9jDG5I9Raxj+Wxyjydv
kZ06XPgkw3bYqU1MUTX1/KmJ5DbJMUcf4yDeuRMGH7Y3BKv3Bz1CIfwaFSEFF14iIlJvlC464vU4
kipGZG5EeT+a0CkucfmUurIf4EdT+EJrq9hJ+FqbtBuavdIupqQcljP3tXsIQ+GnwMOyOfo2YTtY
4XBZl98yQVHhG4edEhhKAHV4542pd7vkEYB6HNU5OFyiI7HSwo3uQlwgEQEWZXXbZbmHo/tURvQ7
htG8gS1Ds8+Je/2SNTJ+wsV+fERWLtJozlqU1xCDbOKVa2hD713UDNtd1/tDt85n7dwK/vdbD6AR
1oCx/6DQPEXN28mpa1pd4H1fbhtzZ1YW3UCnJ6Lc9k2uKYVM1K1JBKhvBJ6m7tZ4IqI0WppqG3ki
/9rBK+/OXBbLTvxtp77O2FIgWnhf9GiXGtLvMwbFPUFgecS2oQ0pFIR+90nHhv4O61uf2Z1Hkcav
1QloBcOwQbYA9srhWNXQChwDM2M1+la5xpyD+nooxuHGMdrsIR8oUSoUsFFbsM07ozBa6PRd/4gs
E3CtqalL9CON8cZz0uZKm32+bRyck1G2HM45DR1dFK+zsmD3oZUANiEXPfylYVCoQi8+z7o2JEWE
CPyvwIF6w4XZPtFkkc32zCl6c3YRgwLjAbAFhhNpp3M45Jj2bUemhFw3ZwxAWxD+FdtVPX3VbY9l
X5Ub1LE7My0vKk3SvEoRgQQaVgsa3CWqpjhdxvqymzO6lbIuMJOXZIIfs8CGWJ9mk7D37//io8ds
maMlfYd95DuwT/3lLP521mYomnnsspocjqfOEfRUHK/msL8/zIl5gZsG7AW/JxN++dGm0Ri2YSUZ
cru4OLwPI76rkbafEckeHkqbTkzbquHM9X2U/b/uVM4E1SSCdKqgx05TXkJKao8VUZ6pLWBBsZ7z
vRd1OMXg3N5+cYluEZYQAQFf4Kpy2guQQ7wpvpN/eP/7T0zzArAylxCEuoZ5tBVdjYp0aC5OEQnS
1mqs2l2azf9AXv5rzHBU0vv1xQHJCCJZlGvfEA8rr3QhpYA+L+bJvCx9bIyKQuIYnzoxrpdZ4rpf
J6nKS2TeXPp8oaq4Bav0BwTC7A7sUUFTIFwqtEFqn9EOOzkFRG5LYWfh9h+9proZCwDZAzutTIeN
B/fykhAn+fNRfMtE/tC2iA95zA73c5sgFIZDAybeuTU8BI1ENbq1nZf3l/OwIvE6z5xumOjUxckz
j495EA6+NSvmGSXXamf4gj7MYFUXcefMd8ovkgvHHe31jJ/Q5fsjH8Uky3ldiOILyhtcMHf94ffZ
mZq8HC3AFWzaMOQpTHEyYb8Zj7mLHYoxqObWRPn6c6BxVl7JNskf3/8FR+nUr4930YqgMWEtpdrj
5znpKMCEy2MDrhoXj7rc9LmLuG/h50/GKMuLth+SvRid6dJFKve6yK3xorB8Bbg+GK6QMOJlTXS8
HkIBPuL9n3fi0ueELSGEafkB6f/hBI1YR411FibgCXvrvvD98TERhBHAzufpJiyttt+9P+KpzcA7
uFxshG5vnhlVq8ypHWjV3LPVqqvEfA0bofleJ1G5pgsgNhl56a0Wof78/sgnbtUFr8XjBooKJuTR
ZoiS0aw8VC/XztgRivXoGVmtnDZR4vYZ4u1+vG0xhzlzl50YlQ0Y8lZQciBAPXrjlJ30U4nRKRJi
1AlM2SVfwAt31rZ35KhWnpWNUE2mudq//7Wvqh9HUQ4qE0iCUB5G6ss5Wtpe9ZXEx4m+r55djJ0M
TsKF79fdVVI3i8Cwb7bgiojArtoxd6YrpxqNv6lcGrCKKndOLrrJNEFsxHlyURUJaJGkqNBxGb0E
T+2MPtf3DBtnG7xOJ1BLTibMawMIIeWWVGyWO6sMww9h4laoQYDYHi+g33n6EnaJdleqWhTPhOP3
zbUotPB2FHRx1k2IODcdRe+PdqicEbM2O7gLEaKO9hZKzdy4YKtHEBBjrVcqKmn2Bgq4/EovRmRb
evziHGPjxCEhEQbmyzle0MdHz5ETGeXomYDqq8geruNEysXdYqLu0TfpfkQFeZ1DYt9kUylvDM9t
riOtzDv0LWmRFV1zGWr0TqFVRXfdYNr3kyNJMM8sNwf1eLVpICBDDKIQFZOjm1zbXiLqCXMg26z9
nznX2Vob3fT1/VFO3KfoJCwdMKYjYFcfXhcuZj6a1SfwSheb7oq+3MaWMNFW4YAtQRg3+sYKSZnw
OIGzkxXBOamWE+9iiKAbZgAQOXkXl3//LQJDtn3MtPYNdOEN6zMcD5gdSNOcK6KfOLWkUtRCKc1z
Vx1L/JDAVSZ5M+WEFgKUW0KxtMwRP5PYrdCvG1Hs1lUbXTauae89u892uIhlD7aYo8s2K+xiVem+
/pQ23Ni5OZvryFpsfXQOkvv9JXl7n3LIXYoe1Gm4XsyjCdGRCee54HEFQMwbUTvY3rRm/oLtQHI3
a0iuOslf1GD6Z97Wo8bs8rIhvWgtgTsj2/CZDpeiNnvcSVPc7+oct8HSTrz7eooaAICJB1TJSPDM
mPy/F/+gVYXCxVVu5vKub8Zm46HS9GeKkP/8HDQUecWW8Pz15/62M7SlY9usOoJGg8pj1UixrvDs
OnPOjhgqv4aBwonUAZMOZuDooAG9bmUggWyp1B62DmzLTddrhZMTipT7yqrnB0nC/2W2zLhd9zlg
rwSbc/RezcaFEuJg4I4iCLZouVcBHMnT7zYe4vu6y+jIVG545sgu1/zhxeACfFhSz6XOzcE9XCVK
sVUzDJQHpGy+u5j8YPgDZ3mdeaoYzkzO21ODsKtNuwDCyNI/PJqbpHIbw9LMzRzn4f0492UGYdWB
xGL6H7MG2EHpaf/7+wfg5D4EDIK5KsAQKEPHERaA+bBXlKdR8/+I2Ue3M2OP29kuzHpd6gIos1Gl
Fm6vcwi5cXZB9UC0S9eIjkSrzPPbMyrRp6acDJpiJ+UFTsfRy1s7DZwTsinsVIS5S/CIAJDUyh72
VgbI9Mznn7gA0JChC0nBHmlI/+gYOqlPXSBi0u3acJ5GqTSws1x1RBsRws7FRWMbTrGBaI9YV5LF
HspvtD+AtJUhbiwwbNBpR1Mt2wc4g6jPUZm0qNH46ZDf42sVZTtkiapsrT0/tS7e//Enf/tC7ac4
YqN+dPSeVGgCB8XIbw8mSz4irp1fNKGOsPCc+n3Tu+WtHSPEkdC3PifG/vYp466gzPFaMmfijobO
rRnpRArAZHD41K1tQrBPQ16B8jWNKTMeh6gUNzgzed5fpiPnD2qyMCx7//NPZKD8CEBC8KvIj3hr
Dg+nXoSoW+S/VqNbZx9kl3tUWzDb6pX3MRS9uJjmkFTBdIbtOBvTZ6TeYB4W6Ip87CS6+bkXEZzF
7VmW6onZWSTeKJFxb6Dof7SpMt3iepckCbQja/4yyiH3d3gWWrfZZIh5L1sEfrcq66ZLtIyc7LIl
uWg/vj87b5966P2sEWVruoWkDEeTY8QiEgFmbnOMqgkbpN4onZzLR04cVh/sB40JC+o72/BwlDrU
eggbbg8ZREm78jrIeISZATIAjX+OdnxyMB5OKg6gOd6gdurKjwY39MD7NlOzyvo8/DbU1WdpK+vT
H08eBU5mDfoJb3R0tIBFUGSelSwnq467y7QeJ4z0yuxM8flIU+P1NQSigUwfZUMk7Y6zm6DMJv2q
DKsiP4PCPstP6TgJ9BayRnz1Kzu1L4PCjjYawxqsBrHbWyVG8tOW4wiFdCi/haNFPQ1ZtL8r1FxL
eowZRqpwyfFxhHe7bnRgls9/PjnUOxb6Dp1vaNiHa05V0Qs1Hq4rBOmtbTZEeqXN1j1zub1NG0D5
LPXCRQSeCsBRZFaiKmrNCaMY9ejj6whVM7OF9dFp0uCGOFaceQleFRGPnnqQQmh7BrTAlib/4Wd1
eFmgamIbK/IAYP+qM15wZuw2zizGfYJfFo5CsbqhH1gg4lhMm6HABQsvHMfetEU2X44StQevCKsL
X4TJrsMpC7kQdPUaw7lxo6EWN/kg+jPB9olz7oM7QLWTvRq90qh+D+ntuVFWi+LpqiFZIi3tswt8
1/5MyvvXTqVLyhtDt4jG9hK7/BYepkOPFn9JbtvMWHr1MwyNwOqH7fs769QBx+7uFUvF+T5+0Oak
yFwZE22JJo42vfJbB+afk29KC7e69Z8Ptmjysr/o8CHsffhJavbMqi+1sWrTKr3JZNZfNri67t0m
iS7fH+rUGi24WvASi/7TscSocIpO1h1ba/YQXaqtXlyWQ+WeKZadiB9B74bAHMgvl+bM4QcVqQ76
SRE4TRnod0L9foe+BeRo8aREvcmnrDuzXm+/i94MxwVgHup/kLgPR/RE1rcO/pbrhIR2tQDb7r3B
UGd2+NtdgeQDGr/gxV6T1qP7xrJqiwoHL9mE3fHOxHQvXVWzBX86SM9p8J/6IjRp6fYuMvykQodf
NOaAa4yescjezE0XGh1uX2I+c7edSIOo4CEjT32VzQ5K73CYAlW+DIBdskZp2fjRl9BylFXhuOR3
8gIaP/QRpGqeTCyq7haoyrWX6xGWeuMubpCwnHLkEqx+/FHIOnpWQC1vXXvOP6FsgXra+5v3xPQv
YpKU+Gk3UYM9CvUQScEGI2JbiSGloG40dFaCQUa0Y2P7y/tjvd3CVAvAaKJHREQOQ/xwXrCDpSZi
USERJp6e2LUPN9rA0Kx2erU8fX3ynIVyOIuSPrHsB+MefWM0xKNqGjaykVDH9HrnW9625Y6fMm+C
sPI+lI7j73N3Ni4DPfj30VR8q4pobvAfLJodZmEAHwrZfHt/Onjn+ODDR4kJ8bBaI0MB+nAsWFf5
mpZyNGdr38S68FEgTmF8NFsUd696/DDz57me8M2zk8T6OxScx3WfxX6+Cfohbx+9dqqjdd8b5h0C
TaWHmtWIUTtV3PCZNp/vXrDwZbDPksT+lHu9hnASqJ5u9ZT4BpFx5CGZkjcw38zZsuG3NOBUF20t
Yx2GqCGucxH1xdUUzegs0M6yIeaEDlp63ow38AYvR4fkQPrmX8JrvKcxIq9az1KOjxSpYM3USV//
mBorE9fD6LVQfLx20dhVjvLwIgJCtu4k2/umDKh48tYujduhsTG7BhGiXxwft2kUHawgWyfx3PTM
k91eUzvs9Brwt1FvirmQP5TdcZJDgCZ443aRdwO4ZfARXkCVaWUil/cISkX+1ZsluBKhhk7feJk5
im3SFzHcwSnOx605joRVZiP0i0ew8BQjQL6SKnC6vZNiEMOlhK7YehCOrTfSnKJHiZgWMgpdg/ep
mIj5LUTPvHXYkkxDBZtmZ4M5svMl6Gr3pxBtaeMjPrlXSYyT7ar0pmlft7WBVqzZYhptZj2hhwjw
+o3FMP/Awrx98Qd4RzmYXi9t0WMZhSIVtIlYV710RLS2KieodviIpnSn8n5wARb08CUs+PhPMqX3
Q76EU/E+QzADEZMMKPI+xez7CZkd9VkA1PiMggB0jDG/7DFAsbYo8PR/dcK2fhRT17zEkTE/zGWO
PpLOB+9nKBVm8kUR5N1dS0eh2tSotpjoa0+NuIodUsd1ZfsVDfIkGT5Y0wgTEV1C61Nd9gnvfh2w
d4K8jTCdjFEgvx0yWVzH/uSB9NE9TvO9lSXyoqikfvSt2Phm9sDqVpkVGi9DpsMfedu7M5jnJH12
6qXrrZXo57UZS9fHnlMGX3UdBv3GiJr5IfDrfVwhxQXv0Z9rSIJZ9bnryszZFHFeTwiAJoO1Yqcn
PnoQfvysJQ7Mq3JKrBvp4wG8ypU53E06K78XeSXvSjcYvhe9bvLLQFowgUtCwblWiKRSDxSQGvIU
Pm2fYZtLPVZzoTuQUDRCxcHW80e7XLVO08IftBTmimlk5vnWBwmCL1EcGwoy65jWK3fITPR0ujb+
5qrZgECJZ6ZeJ3NMm4b9V63Sqk33ylBw0yLc5p89VBmG9VwHGMzoQJbJxlVhX+7zMZ9+1iIHMdIJ
C2GqFnmHdWPVlEEodLWfyiqvm03ZialbGTQqv49BgVx7iwzcuG4TN5zXONK6PmbIwq9WrYzqHvR4
pqvrzOxaTMsia64ujMkrlnOonZeiF4jaVZZ2rnVMZ30Bi01/F1ZQfwAUD8x6tD05roNByCukj4Jg
M9spDMpcVtlfTWTJchVg4PfZr5PmptZhLoFKxdFXs6mnz24T4iMZzBS8V1S3JPTgxoBWl5HueWsz
Gqt7A/d1d21QhvyASAlczKVMMfa+JQBK1A1eqoNdppt0mAcU4qRTkxd44n62PD1h1+zZX4IpjR8y
bu1xnYpsfKIgMD9GGq8Kdp5LVpR1M4QSIAq82DgNutNVhykqdFu0peFRW3V0X4um/DEIxDc3Mp/l
1mtz198kmSEfZxTtvndTKe5N2cDbb93J/C67sQzYtrKAOmwuZrOCl2od9lnx99h75ovOTTslFBPJ
I2iubFE69YS/5hR7THEbmvMKFRrf3dj0ZZ5k6FBWtNSEzm6eieBKtTMmx27njrclYqn+xnOnTl7H
eNSqjZln5YfEkV24p8rlfrAQd4W83RX5kxl26XdSNoroceyG38AyFS+ZHodn157UfGEiX9xSJKC0
uQJRNbyYaR2/Xj8VtzoXRR/4I8bvqTmzPxwj/rtRnn4ZgEsUz74zl5+5vKPwxnRJlREcaZsfgx8X
wGtHAxGdSWpslQe//BiW3VztYo6pevCTzBvWGoSbfW9NcJB2hi3NHEyMU6H+6CSpXueKLsgKNEl1
4yAOe9Oxl29kgngtsQBej1w1boagPYps5qVR5SXQmNgPWNxmtL9RD64RH8llch33haiuxtzueYkM
39/kUWbdDSU+TkgMOMK6sLUfc1U4cXFPvxrWJEgiMGFR17jDKqU2CZ+25urcjOC4b0ejyPzV0GH7
viowWUaSorIF1HM6SM9V18VP9EExRhv8QqS7FHH/Zhv0TvpRhnNv72PQO32Oq0nJZ14lkrOmjZ5+
JldaJSjbZa1N29zAsKNh9+mLJJyNO+FHKSZfY+1/79KgGvg3u7u3oG5ZW2tM0wtvSCmpheyYZOUq
q0P7Ju1nqM952j0VNe6wO66BjAgiwIV4VXUOgupTGcQ/Ei7YTzOJ+0/XCArzooHGQ9vRl/bD4NsN
rskuLqxbnqXOx8819LJ1HZWA6sTgGcBYZm8O95V0w892sHyN4fNwoDSugwdlWfRilRnDETbqLrVX
+PCZN32rGmPTort9n2g3gsqqvMHc27qXKFZYU/R5Qp07u8y7Xt3CnQuRZkvLJrora6vaVPZQRVi0
LIAh4dXuvZINRuZV1ILNS8C/NWu7NWeotcU8hpvY8sJqhfB3F+8618gw0Ekpem4TEZbjDTJw0U+v
D+SXhcxS0smKg+conHMo9H1euiun66pvxIGlDdIhEuzoyTWnleVJ55tWJW9lSpxnrIEqwmH3A+VZ
q9wIuWrjMbKRKYly+84XY3Rv5MPw1MZpeufPXXKfplaAToDguNraqUtef0s99XUfoR4x5W6xDidw
jOtcC/2VgC9sV61X2PkmNiWPhGkhib9qO6UhonuTeMTGwv5SdGbBLTXrhZQ/+sFdKdJ6HbmjpJud
mtj9dtHfufCNb9Cb9I05axQcXaNzIEryaKJ0USf1zs4IknaOo60L9IbksE1tA3BLb2c2nOSo7J7Q
h1T5xhvsKXnifKQtTOEkxqnN4yZCt8wIv0hdpOVVi3VSeV267jStwgwfm+ugSntwKog/9RuRljk2
8FB/bse6aqx1G3QjCpQEEeg9gy7ob72xizvetwo55M4rI2fTjV097G1Dj+E+wEOjvVJhjl9OYeZ9
sjNi08v30dS7gJ4Q91xFxogoRG/kz01mY5zY008okUMxXG8VJHX/0WwclBewPpksAhU8gFbdECXF
Vnl5oTfjFBUvIKJc/P6ixvzkVUHywWtUZV/ZgUI1UgXWvPGKttoNRQQKHDqU/dAHRYreZhzmF4jV
yvwqnEZo5pTJaFMpoAQrEBtjvZHzlCEZooJy3ApfBAsErYtAzGSzuqiLkBANox/2Nd5iwU2hTKva
BqWogpuywaxvRTA1Eq+gVw1zQoroyaoCGe4a4uKf0zQkwW5WJboRiMXZ9YU9euCYa2inf09BHvPb
iE5uy1qbd15sz8vgABkgxIf2D55L9YnD5Km1A0T8sXGkR22krR5a3OPiy9aO+y9mG9X3YLOLeFuZ
Eu4ttlrgFuyK/qRoLRj8CdH8th+hlG7oB4gb7hK0TbzW1NVNP49GApErtvptiy7/Be7Ludi4kihg
ZWrPnnfYXgVi1/sVhP4GTJrHCRuLxcg9scZNXmmi/zaukc+hCoe4SjGWXPuuTOdPYOW7O5y6pHOR
zhpm/xCJonosZFq029As4wkBiqnrVrHVVajCpI6rLzxH8/f/C8v1wklG0DyNRzSFKDiklGSYjG5N
x0XYZyqcpxJ5WtwYrcG/BU52VB/SYKnqvupxP/fsdN8ahfgrKOp4ndVukp4pGryt3pK3htYC2wKJ
ROXwMJFH4pwA1hl4bkh+VukUiQ2y6+Lv2rC9FY1m+0ymfAIo5kG7AYUFNGkBxR6VopwO1EDrUrhx
fRqz5FYQH2djjhACLtXPOK3kB9+ruXSsqvtYGGF73+nI3Y6ePa3w/MornvUI7YTSUGpfzAHt5Pdz
+VOlDR/kOAVUACDoXh3OCKBIs/FFC0A44VeqKSUFjBQum/MUGg9DC8phrBt9Zs2XNT2qH5DHg5xC
BZs+0LEbSJDwHrGHGdVpxmtDWTKE851HmxwS+k4EqGBnoTPO665R53z93o5NBW1Bhi62tZDjjpoo
dhLFRVgzdj/n+qopZHghpkp8QWfvG4Fn/ABjtl8JwzhHajjR02bkIAwW6sxC7z3aDEWJ0RmO3uw+
7bXA7YefY+pSxNApiMAQF6RShB6dFWl+F/3YX6XmJK7KVsV/+b5Kz5Qv3y48MpeLP7D1arx2zAhT
mRE5jcSIWhhyvCLfqa4cM+620G0dnOt1+ZlmeH5m3d+eP6CvIHBozQJMhXZ/uNuM3orKeX7FAOfO
FSQWMoOZ4Ac6YHrDP5T793f3ifPHfC8SsouupPNGR80ws1F1LVBIYTTNDlJvuU3cuFzjkE3XII78
2NoEyuWlDMm/XRKSjpwGKGf6FJldvcMSzLyy1Ag2yc2idC1tl6j4/R95YlJ4BtkYgE+o+h9j+mQ+
hW1qq4QgpPVXsqBAbjY3ae7szM76+f5YS1H68OABv0YxH+ggOELzuLsgDcRyVR0AgZqa5iZqgt64
yF0D8S0HKRx7PURu8jLOykgoHplRsUL1rj5rR7ks8+GvYEUozmMrD+4eps3hNgBb52HcuKAbYj1U
V409Q0/u08x9rqxePhldZ31V8YQUWs2z4+LuaRNYwa0IfxqGGZ0zJTvRsceOAriTiSQzYGZ7WaHf
2kiZExrtK2Vhynt72yFBDwWIAKPFMOyxShuK2lXa7pOmC1d5N2s8CZ1u1+GretFjmfFlov6HcpCI
N++v1tudsfwuWk5gsmC0HGOse1tFjh7YGTnmYqjZAGkIMg0XKgmNi3LuzuEN316NQFrpM8AYAd5K
M/VwHgZjMjs2Ir3yWoYvmvYUrlODKIgelpQg0UTXeUF5EfEVW545Bsv/+dGmAOkDM4AdsbQOjxbB
H/PcaWMNtFXqHkIs8lUDKdr2j6eUncchgBSD+eUbZJ3v57O1QA1Td3Y/FECoH3p7tnainsVlWPpY
jL4/4NvwhveNBhgHZdF5PO4dFNQlDMPjgR27Prn3KjPc1DlSaO4AyOyPh8LCC9Y3oc2CbT3qSE2V
3VuDC/MGYO28mQeRbxVomdXcxercxfr2ImEENgvxLT1pPuxwqyQBXLMpNQkZVFpd+2PdvkDkKVt6
iXV4iyG2kliES3FTRYZ5IWf7b3vCPxVQJQK7uFevx6BprtweUGU3GvOWEk2888dFuJ4Srbwqwb2e
+c0nVmKhlAYgfgGa0l49/MloGYP9TDhNFKvyv+gYTddWI61dZs7z5fsr8fZGoRnNWkdgCjnCxLVH
Y8GPK/B/QA+TC6u678dC4OOGsPLPPEUMAHraVH5BHjrvr3LlJnSR7CydvnV2WuByM/cdKo4VKLCN
Q8vCfmzTKIku3v+Nr4CIgwMHTAJHNjQACIehax39RmcwRVyaMxqitAP1S5KpBFVo6Bto1lGuVpvE
mHS59606RYRToYH0EQCRACJcBPFGYU+l1oAgMGAFF+PuurZrYPm13SgJbhvA43R+jLukHOx+NxXd
gNuBG2f2yoaQ1K7UiNb6VeU5/e2IoXuxHcpEbUViotBnjLFJz8EolL4Tyh7tMwfl9Zk7+nTIQUvP
mxnAaOToronjinS1gXDfE2TupdEZalOaYfGV2oOD71I4YoZLwTDAPk67ZbvjTUWmCVSgvoXYo/QN
lrkGMgbSD54FIvPO15L+wrOT5foHIs5UC/PInZu1P7D0K1BZ49ccmXlKDJOry22uMHqim5ilfwqC
oWBJgoMGPFQIWP9HwW2XxGVB9JuuDbSd6EChvND2Wp7BQr4Nq8AMkK05OLWERJHHPjbMVJhZMdYV
+Ri3N3k1Rmovai3STVm5/T6bQ2P+qPu4prad1QiZh7kY0Wxr8a1s6Wiu09pD/TzBbsK4ptIR29sp
VPk5oe03T8pCegMgS5/SRmfnGKzjU9u2FG28NZ0btU9GQXuLdPPMk3JqFEzecUDn8eIkHW0maiJe
zmGliJQGCUVwAAPrac6z9syufXPlAtK30fOAD03uwMwf3ikG/7stKj9by7ZNN17mW/g4zGqrq6Fu
9nmi/OupxxxoLVD1vOq9rPB2718Zb+IDfgHzCSUb8NMvbeTf4yRp1pPTzfwC126Q/XXNZmlb9jd0
Z5OJEt6gtrjVRnt0soKH94deJvHwxLrg3hDL4F2D53xMEVC02kczM+inym5eS5gnt1nXxE9cOtaj
iotzZmUnFnXJifGjBq9IseBosmNOOXBaii1DW5iXqnR/ajj2Z1b0FUl3+FULaZtMaOFmLhH54ZLG
5OVDqTG/y/zKeylCvGl2abRU9nuihnSbiyIpNsJIYdvQ+EUWf4Y6qluQYJLaEgCMxpnum0yMPwx3
EYV0aSCiQu4iB09noXwBTaK+x0Y6Lj5Tgqq6sOX8BH7NviuDYAh2tswC1C/nxkFUnl/6VbVWZGzH
opjczcyZ8jk8hoxhOomKapsXNON9o1s0FkoAkfT4a8N4zsAAxn+FpdNNF7Bm/GRXSeVEW/qwMSxe
UMLlpjAABWwGtxrmLYXnRTKzSBJ3x0OPMi2wa//FjuFVb3qULR/JSWTzoSEr1tfKLmZQ5moaui2w
a2y8B6FKXOPaoUK+fkrE5xk4lrVJk9ZTmzxNIZhmPnX7/VDMERHF7DT3hhEHw2bSgk4Vuvv+YwLQ
CoWTcWh/RNBf4ovUhgrzpaXVfOkF7ZCtSAPn/tdtseiPIML48Gt1fyl0/VvK8ei//u//ql3E/8m/
/+j/O6s5KK2/nek3YmuXP9CArH/+rnL0+hf/IwKJrAmiD2gZkQKDcl2Qwf8jc4SOmkMBLYLmRzAF
U+nfiid+gDoSfhpAJPkrXOz5p3802X3nX7BTwYLzNzZ8Of+PFE8OyyUenBCQP2SI4P/Be3EnHJ5U
3WvPjMdm2gZNet83TbLVeaf2XajEBtJcuS7N9hya/fDOW8Zc2OI2YvARN5D5KkPwW1o6+l4ao3sq
tn0gsm+TVPjVSeuxDsPpYZLmObjRYXz8azjEB2EzojYD4ePoMhrMIW4KpxPbmnBuL1ywc6RGaALn
rX/m4js5FLoJC0IbQ5jgCFAVjyWdfKsAyGIZpsLCYmnEjBqQGHya4teJOzhwv6s8Hr6b/3xXhLDi
gnXEZmZZ2t+mUVR9A06zEags9MVdykOyz4rS+drlRfU8GNLf9FhdSbqtY3+L96p7ZvxTy7iYWiMr
h1ki33s4PnzL2Fel0YOCDavrdolCMNzk1ZzHHJiEcU5i7+R4mLdScSaT5tAcjhfFsrVt0DTbOY67
p3DuultfOdO1KUPcg0rjTIJ7ejiqSiZaX3COj17KjuBPerBtMTE2gg3t+24ztA1OWGy1CwyLyovf
bo1/7s/fl/PUeIDPSG9hx3Hyl3//fTl1m9VLiWCrQ+XvhsS3HkxZRhiDJN29tJ1zIqHHe5WivUlf
gtohNxB80aPlK71wnN1C9ds6n90Hutr5TiwQDBTFsi/vf9qRAg1+h0djHYXvEZi0vHY6ZKiBBVwW
pNVgugV8ngLPFiNJxjsgcTSWG/UYAn64a6Vyb+I2juwzi3rqo9mwAHYXpgjEzMNJlrmeKDnxQ3RU
1RsdGHAlozS7nsZOfn//o5f98Z8Y6PWbQYmTInLpL0oCR99MUN0m3px2yOsv4JRsMUKaLfWMT3QZ
rcUgfyT8YbVNE3rY7w99fDOQoHs8OaBHkZiCM3R0DbVWEXUYEGM1+ynbGncuznGfjf2oN/OZtOzN
QItSAnwKEgTkP8jODqczwf3NiI0w3RYYyKwaztF6iIMu/T/sncmSnciWtV+l7M5Jo28GNTnAaaKX
FGonmKSQcHqncRx4+vrIvH/9UkiVYWk1rcm9A2UEcTjgvn3vtb4VB4HhpE2UBxd0i05q1PP4QU61
eqH18cs9hgbgshzsRyEaivazJWEuAOEZBImlbj0X1/QVzDOd7eUmFHkF2sl60igFLzkKrBfWvt98
cDZLOm48SyTyPXfNqdptrZ5BdzrX7XDmIggdkVherbgHkyLELD5zjj71c0urI8/6F9aKXy9vUxjQ
pGJLYxP9JYU8qiIK01GkUES3I1S7jbF078aOhF6R2rVvxaGzeiDBpik8d5QXL/WWf73zcKvxC7L9
cHL5Mz33p9WqJstNTL1Ml1H2MYFtT4WL7LL3RXuyYAElfdRGR22ZL1mgfn9hrKH7mQ2v0P6G/7BM
ykLllt9JCT3eao6YeqO0Mur2tGFWvctL5b4lOvR1KJhN//1LtT9LP73PIBj3gQvtQQYu7O8/X9hc
oaQhdkT2U4ZjYiwwpcwQFBTTVXrYjPUPsttecvD+5tOCfuQdpn/PpvdcDa599CUzysa07RfSCUXk
HUffni+yiQKSN20LTdkYvmkjr3jhCf/1ytSfIdUhkD46AM87fY7WwTKaukmdBvVAVhndR7KE38nV
dc6hcp3LZo23dQ5b7u9v8/Nt0IWavnfrkWGbAXOjZ6+0Rjpcd2wJqdcPQVxqPE/m5jnXeKBA0EbG
5e8vZ/3mepASyFNlQ3B9evQ/f620u+yoL0cj4aC1fZ6LgsGZLSYED+hlzuGCSC0zAgLI5FyKm3yL
itvAMJwvkwqHtC9qkPvu6l6kluOj4Q7zGT2KfuG7+OXR2+e5pAwCP4EcxZHh57+xWotBlJmnE1+i
FzNmDpMux8iz79bl2VjIBGItmk4v3Bn6N88feUahzBP+rLmoMn8ZZ4dZP+W1RYhisLRNbHrzsH2y
UBrU391qavo7FHXtcgOJ2TCv86konRQByuafZk849Ulu2i5PC/rkGh56tw3eYctp7yWmyuzik8qU
CXjCwav3JhOqiWJ3GCXKlL7zGKIukNzPmClb79Nsr117NnPE5QnCqcEgSqUzczNtgjrbrkLhNPVZ
ETwFR8KW4wR7tK6bO0c74ecRgaL/PptGkd+i6RxkknXOWsRVDgEDUdc0fTEXf7WvDJHP77Z1tGnk
GwMa2pZHvcBy3NNYcBZVxWJxeA4au6pcqPX1Lh7COfXQOwIrQ9NRHB7byFrNRxVq91slO9Q+Xrt+
QHTTDnEIY4EUkTnK33JAAmyP4C9MullqZoSIutuHTUBZuRiij4gRqhuyOMZNGjc9iwASqKkZP0fu
7ICX8gaYZxFlxaXPy4Cp9jZjmtsCsX7AlG++GnrGGIdh87JPsDX6+SofDIJa5mUI7paQIWiiOQs1
hxXtDbEaUSbRZi8CD4hwHaNLkPO2Ni1d/lt8s/YuElvhAY04Aj/vmhYrdQNjeheqYbShBsA7i41p
yJdLOZbL5yVs5zvVBb4+0szJ5vt5XnYxsJJCHRF7W0a8WpJuOucGA/VR4d1YG9JGwe9DihOWwV27
ie47s8OpPdkDNMULk61JxXzuAgUHQiB8xGGBWzMbtvaGNpRA0yVM2V+J3DRSE7OIAQHXm/KjtRnM
vlq7aNzYm1akuEOW+3cBLEE39gfSBBKJSrxMo3AeZmRSNmTEXojQJjNjCaqrwi2ZHwhjHY9s+k6W
lhR1jJGbZtGJtYqO5K5x1deMOxTm/b7Mp4sP6HCOldVjLaopa9Ulsjq/ONqrzL5FkaERD5rQ9ODW
DTpFgEviVBVs86NDVzsjf1VSiDcaPyTyESNrEtT43fu6cu0idYfJIpGM1aw9unjdHp02L/gahom+
/zpmBBRtxUQ+mSKMMbEmG0yUiTchtb1qaa7NdSuaU2OXU3g/dVs4XxzOkHdao2K/7im33iy+g4ZA
dEzRU3M1s/CNnNrhRm4AGtNIBB1XGPTK3KecFdGWzUrbrhWFw3RztRCntqrsTspzswe3HsbmTAVB
FFgtscTFZj/2FMKNRG7Zsu0hBFrKiQ2mNsu31hhl79jPyhydq4nxyYmy6EEtGYHjGC/Ie2xqrEGx
L22FIDtfuy9+PrJHUaEaRErpaC2OrVn284Mgx9Z8ZQuMrSlNjvqVa+OxOTmdKY/QGdomrYuhm7gd
pooeVun30QMHHzJ/5Vg48lYHwfKmk7ZVXUWNqW6KwRJDCuO9/bpURcUMd1Fzlnhhl13aYrG2eKFk
K2NUyAyRkHTaWIJr06JJ5zEIRKaNTychsF2tadPVnj5w4sBu27KYP5WTbW5pvoX2rVG7XZQUWyTO
M7gUwkG30LyfBsDs5Vg8CDH0gLkyT+Db8Dg8iQbzA2FYzB0AIOOne58bhS8OoBzbmfGUnNAP98Ek
7pW0iiLFcCfFFVYOOV26TvOaiy6IgiMc2W6Mc7vW+uit0iKuqIm8OwW+e31bzZVLgg6LDf34Cf3N
a0T23py4tQmCYF298FtjzhkRPz5H5LTwd6W0D+bisJRokOLJkdubCRlYdfBbazlu1Wi0B3wCyj72
gzYRSdFLhkLaRlt2kIGQ5sWGr3DfrhIEGfqinGwk01XvAnMIzHNuKo2lKRePWbj6H5q24YQ1k40J
CZfHBiBZjVbRn2kQH8RSyQh/nyJdF86F2zOSXfAprEu7+VCBDGvBFljIjX1H6yb216J9W+WZt6ZF
1pYP/lAS0doRaK8OYTMF9AP6sHmzgH5gAV19603QtvnXMZoxBlAg0jfzB1JnqpV68oIGrVsvFe85
aeJ5tFanDankeHGjikwevNXs6ZgZ2I7CIv/W5FWPDyQ0i3yHzgVviakFqGcTaeuwMK4ZVsAG/Ujc
eJtSB1mvp2Wc2iufmSMjIOKt3yDCLrEzCkNfA/zGBID2mZRAYOb5dgI6U+Pu6wLjwzBu2/e2cZYy
tUrkj2e1ZWE8jthAUCgKgrZgAmENpoHUFEceKZalHM/j7RYNejzYOjO+WcKbXjXwYuQFaSpZ0k6A
2Lq0JBnqbllaKBENk7TDDWZ/UlRMZRMH9Wx/zMqMF0OPDjpUWiHsRLsWb2b8gcc0CfXgzSj0nRaC
a7NHE+QFRQfvx2p/0QLShSnG6IsnMLeQe9YiaMnmuj/C4US+vHSNizk2KrYvKEENGUMErZj5+nrr
6NUH/n1vk1N8iDp/9tLArELBP65y4uSqN/LPxHgluu4pdykrUifogjvY4+PjtDTVZ5XX4mr0RGsm
m+4AOFOdtF+8uQYmZsxufssuCC66mtfgS+fi2cJuYMkQKqSNChFKBzaptWoIyVrAu5g3xdSTwlau
w3jrWsX2mAdL/7FeJ1MdxDaGwxtcQ1l0kkR09nGQW/mTofLQPxkqtMTbZtiq+w51mUYMbm/jAdg7
uoPZqKuva+eul8HPlZ9mfuY0Jyxu0ePKY+0mdWl63gH9C+vHVlVDMvhz9TXLSjBHEt8BCvzQJ/q5
w95MnetQ+hBTRL6YpoS7XgOl6kvjLmN91FtUXZmTtXzUcrXPkvkpQnkXah7xcBg0Erm25FrMVpgT
SxnMR5BlhI5rkVnfssnUiASNSeqE5lr0sODPEuctmC2aUEytFyR8wmTA05LmnVAxhVdda5AOuA1m
/kq6Nd/WGFoDzxB8FOvWt/xxPNZKEiO4DU6Up4yoShW7tdXmJ8s3RJAsruPIa8Ma24JFdsZS4lUE
FDfLwupV+0PrnnsYH20a8UKbB3sjOPxoq1yuV31eR+90R5hYFn6hmnSdW1gkRcdWRZvKmQyH32iK
2Fvke8azxbsWvTfZiUPHqGuSwViCkHCXt4aputSdi/Cx3fBCJFGfMcgW1N9PmkKUhpAv7MfWmPPH
VWNYosCvm/cbiCz5xGjcOkXutDlHXAtLc9viPt3jrAl5j7faXiqq27wnvnQT5Y2aRk/ezx4Q/jIL
Z3mUQStZxQzp6MtGrneAyWVtzpvR+MQkVfSMcNk5TK1Wb/ZbuANdRyAp0gecW7qHtguEqB6OIpuM
5m6YzVkcQ2MkWF3746zOUvcIPvqxxigEx0s7JLu5bnOpZbg1eCk0PDEacPpjnXvYPBfRDqQOazUV
53IA4XhgLIezbbPD6XO0Atg8uNnc4lga6vqaOaM5nqp8aKhswiw/d2pycKmNco2FXoRzNrTTsa3r
sSJoCd/fF8NR1lcJNHBXAWd+vBVYjROtWpQgM6oebOeMXh7xWRXrwcfqayAQQT912MwClTjvc02y
IYHlx8Dr9Z3Rg385LEPIAxtEvY4Onrvx5wlbRPxCk6x3WMdUubE9VeGcLmsWKtqpsnxVgtLDD9pb
yPVHNsazxAM6Hzh6cs12tcOnqXCDlcdzXb4awlUkaDEpJQvO1VORCLmWJCyWuqPiFEVfnKe8Q97e
z4aJRb0O9JToxoYrPuySDactys9zRTPoNOLkx+2pova2qLMIk6AMCmePza7fl3RYWrAaA29oEeIw
pFOl7QuMgYmyE+l9RjlpuT1eRgRMh2loCLZxw74n4nUMdRvbZYXLtY2WvqUQbofyEsIJOJljVEYH
x6286X4NNxK9XIaO8uy6o0EVoqFYCqb8ecJYQ67puhqml0Adr96TEl8sicBfDGNo8Ts8I7LGOBOV
xOLBXczbq6VGaZLalHoaGWM4HwgA7x9Eo4LHfDHHq2BaBuNY6YyDnm8u+ti5nmGmyHmoIYkIVybF
mTGRwOktbepEQ31ujRFVujKUerebVkjCDSSE11Ia/nzqmKPzhXJbeTCDtQPEsWzST2Vuz0+lpvt4
5RrtaF6XRT86T2FI/KgLWE6lZV20X8K+7t2jypbma8lTypviKsVe0QaOTCrN6A+jDjtdwri/JV7Q
BUmJO3XaTkE0TXbqc5+MUytyq4mhkZbH1lY1Lis9dRdjhbt8noPG+Mo9nTdm2G05HAbJ2ffQ1nN0
tXbL+ppTrGID30qKI9fnLbMMeynvjQ1HymA3UXuweqLgd8pMQVHqGBrfaIA5si6X7nU1o2qLQ+1F
+F0V38cBUZMeEubc23034Hxk9TX127mkTuDH16jkT5rVA9in7J3h196AvZ0u6gFvW/ZKuWYWxC0+
S5kWG5qspM03Sl+xZM2NonngxFARgrdVYxY8JrnL8kd/Vx04x+wSq3rn1i+8tsM5qp1pPGx6oqQj
rgF9yGy2VCxWONukxS2EHo4TW87AkU4lQW3Dd0M8It54TU/JEJIe+bYOmzyZ+7wLU7WO83ZysxGX
wtob4xUJblF0CfHUgvlqTKwi3lIsx0mK4ahQtsGeXibbSy0Hp9LBgwFUxUziQOgFDgEKsSuqDdGA
P8K0IYaO6Oaotb74ahH6iGkueBOOc3tTuBNub7MRYRYLUQLpD7o1Wg7I/CY7cYKCXc+hLZLfM4/y
H121EYUMmMG5ddFnuSxs9hQdKAqaIPUNGhfXRlOvHSN+tGaHojaETrt1GnCVzZO8E1Gg1gtCBJ0f
GbRx64rRb3nkWzskJhkXojqx6G9z3LZL5+7xbCJCIYuQmjuaZW9C/FP7ARVle6zKxiW+VG5yuEdJ
PhbfyJDIye71FGt1ovhUzHlsLOGQTlf8iUxGq+jSl0G+Hoa+LLHm4H8t4ql0yaitYVFtf4qRG/pu
MnyEtqq2x37OUDp1oVrfhWal7aNnZfqSda0QB2OhoIsXSHWfNlsa5wUXE5HDecmeZBZSfXOrcbvJ
DbWxjLheoW+KDTBcPAq7bQ911Y1WUlB2LDfgwhq1W7XVlJrWyOC7C1mGUVR0mXGRoY0nycF//yoz
FyRfHbvHeN8a7OAHz1FOcTcZgYiOIRsZiJvSDvIzXgxGon1lRP2xpjaeE7+LgiLZjAF7X4ZvidLM
zZ3jrFavTwxnab67tRHcysje7KOT71+JObg5O/7c+4nPEQtyY06HGlgDTcoDj8H4Ean7FKZhZbER
8mrOVuJEk7av1mzrP4VbQIW2uMLw3y5bozyO3rZ1tagtD+OSGfWrYMWx+mYR7rDGniJXK4HZOtV4
qjs6zpG/2F+7ZnAz8MN1ORBg2jV7qmydO2SYDsNyMxEpaMVLx2aOJRyZ2JHdCsPvPMFVZM4l87cm
FRgsgXYeBMr3ES0s3KaJIdymQ3HC1URmY9GEUwv9xdADcG3TGJJtzURAUgVnSI4Wg52fdVWFUB0o
PS8VWFqRlKVWt/QSgo02QqaLpEWAvSSWbAc0QyGWtdhUxcZpLzCKz4s9qjtBUcuL2jn+bqGcQUzQ
3cA/KqATbQSpbPk7qyk4q2fWstwMdV75sTSBYG2uMVVx6cvse8HK+6WZ/PDtYCBKi3EGQ7or3JmJ
yxbK4Q2X9NarDa/xOwBaw3JwfJE9iXUgKEFGq2GfBSdJdpTRw7TRyj64p0Lc1rM/F83yADyBFCVm
k3BrS7cJV2zE7cDas4UQC+pyGu/KMRdkoqtu+BJYBTyOhsrsm7HWwRdz6rt7F4wWXYslDKnmW39q
KKnpulx3NG4EpgjPuylzZsxn3MBbcel7ab4b2HLek0KC7X/Fyv8Wnp351AfWYt/JvqVFNotichLT
5QcvW63zUyf73D+Kui/PrpfbjK3plRFYvrlfGRmeJNuNHc+54yP1L/vipEiIyg7dQGF/WAxre/B1
6V7Wcq2enF5YETuDYX1h+VD9a2po4Z/HbA1w0gcUEAl9hornneOYSPHCUY3QGoIjwRm5f8pHg5BS
Ts0VIrPJItV+dOjYjMHGF+1uvvFp5GjIgTkK+d9gHSAfF1uN1wDnr3KSSFNESRomIFJHB9ukRuUL
EtkUZipVIcvEdOqFdqIzrEevaOg10Hucx1Q2dsDRFSz/hIshmD40ToWD2nDYjY+zNZtfVOSyQ9DC
ZCzmoUR5U/puFWJhX7CH2e4kh4NV1ponNuIgee0jvT7mvWqZROC/3bWdwTQng7O/s7jK5ys2pqY6
8iww2+tkvRyy1qnua2dbqGO6CXZnmY92drIhsjhHUUYQ3QEdcIqaaRd/Yqmr2v15yO+qKsq/BUYu
LIpe2AYpfeiSr6wPlD5J5k0mNFxeh1i5uIpjo1+Njvl9wwszU2GolIk6QQR8jXGnjKY/W73DecqR
TVan/TxF1qEaFDS93O97pJR1MMRrP3cfsWy729HPZv26DZp5RZyzYVAfIXe3MV7u5WJNzUDPofeb
5lyRAtNzhZF1qGor+S43mX1doplF/w0NmyFKm83Fnt3SxnSP86a8MR7ySdCpjjqQQZUl1uJEJ4ST
OyuFhY3X7Tqy1O0JQoefAVk/9K0kLaI05plMRHIA7s2OA7GFPZmjYWH1R5geEArcTM5jsm5ipHMb
bqArCiNviI7p/OZOSCVoRQlve0cvh+EZyRAEbW8ZfQ0zKPWH0e3pNNi+eK8iNXuxV/rAXSfOIaCv
HKMk/AZ7LN82XWOU5vM605HMpfNUsmDRVArc9YR/0kGh6oU9wWUD/soR9H1MjqS4loyq9kiabboO
OkqgA+4/78SCwElm1rjDYtnUYZeE3YZfmhOfFGktI15HQ/pDxrzFDrozlYVJabH1yjqCu6Pz3lI+
c6IJS0DZIt9QFMAXsYKYCeisbqaqWO+NIsuiI+hEbzyy0M/djQkjPTyFGz7J8zKbDVVNPoUV0J1i
mLCGyv4j/VzypOjEeWR7z21/BqpGT1kzmZ1PRm/Xj1O5iubskfiBjtFuLIzIKvxY0c3F1WaY4yvf
GbzuGut5fsu9n9BJIiG5z1CQYhNnU8hiWQmwLlNetvSfx8y9KdYstw++V3D6st2+qFK6XGI7TDgL
dh6G7UeH3m6yHYHcIToH2FS9jvJGcApBD/9ZgAcGJdNmAVRG7czvlgJheLJt48YuyzQokVM4fDDy
juP2St8hw50HaiUBI9eOCcBzwrik79XqPPF8fBoglHAcmse2vZ3KjacQu6j91Z6l6JhoteFXv+rt
R3eLyHDZe73qkOGhkrzmdnXMV+F8C8ahngFaqP69Pzjhye9DWolRZpCJIwMs1WyQflYcC4E1KGWW
7SwomfQHtA3zl0Vr+iRZkXWJMeq+PjWYwZiOQJ5yLxktEOcgeCzx+kR17addSzRFOhlMuE6d0RRX
lR9UXhzlWx+em3H1XkecjEikH5U/PghOyhbtIBApNLi318SeloS7u6IrTnAifPuW6o8TS01DLrt2
nW7OXhfMJ8akboWpv/fEgdYDX2UwBm8Zt0ReUq+MIk9dz/t6baxQqV/ZTdA4d2pZ5vU+LGEZve7s
oQpu3Movpk9eFRGNXoEXyw5MKccHy6sa58DgUfovyap+mSczoUUTQXg3cnYsGM9kVW4jV59D45I4
WaEvy+T49+ZiRymLnHPEjv9vl+X/6W7/RZ35w8T6F90tzVGhPrfPkgb3n/lLeWv7f6AydRlegP2z
QRajFPlLeGubf2A2wK/AXA/8N83O/9bdej7xhLhn0FPiayd2k69vpJMk/vNfnvMHyRQB08Y9dXT/
df8gvvhP0en/V5MEiHcQLqEH3ke9/AnPTVtu5tVAfYhACwIwIIlsLbeD0+Hanw3wV1XSsSe+r6WY
H4dl+VSzbMXmVgTVcaNosdIVT8aY0GFpruexbGS6gY8A4dcZoZHC75jaVAE8jh7aHNTI9bJYxpoM
o7+8++GWP/z1B/8oWqSD/5NGYD8j8hFQDyOM2eG6zw0FTOucgBMNhxtNI/S85b1QrPm00a56PVBe
Yxgrngp7iICEmP23AuiJH+cQoXFEyiKHLkZHygWDsvUiYUPP37LxFw8+4QVOvHWqRidvASVlgjG9
NnPGxfQxYO5eIBaF1bF34PbGRhjW+ZnD4NKfR3uikalNc2c86BzYwsr+9yFT2rzSzUx8SjjqUhCI
UWr7Icp1885di4Vm6Ai+JBZbP7AXd1P9VYJHnFNNV75ORM34JdZQBTh3FRNgrnLBmo2iwS+9FF9p
U0OamisRN8a+i8yop3BDwhJCsz/k8oGAJF3HkaxoRI0B3ujjmGeaThtf8s0STOErP6wLGsa0D+a0
tIoIrE83jvVhanxrPPtRbugj0oLhhlV+Da88r83kCXDFxl4W1PIpLIL+qt8i77ocwiauoLQMF7B2
w8cyKAcXbl3ucJOwIQ+HEB5WEEdOtJ17SB4fPRopD7OY6BXVi03vpUGNfcfxEW8EBg0tEtvYDD8l
WNnkyASadzsYa64AUjHLuW+K2QnpQ7fbUzYxij40Qjvf+2qIRj5ErR+tWs20Vx1hf8vtHVstqqFI
yW8p7yzg7fZ9t7T2Ta99DTGv7ngDNH9x4+QDcoygpHvqmXrD2AoQ6zUchQk84Yjw4AgeGWRXU4Ce
sDQSCHCLs+0kTo+sIBxR1ECa6PaKp1ENaoDB9d61nR1+LXS2+jFDAYHba2wrC3Pw3uWxBowb1DiR
rA9+ZS09355Y8xTC2nK/YRmcEmMfMSfQhEL3xjCQzZyWupyH634ot+9aLjzNzAgsF3lr1I1HnkRz
Z9OovXictfisZcPBFh9f9HFlrM2/uTACGAVXHYWCJTX6jJJBvD3NJ9s3GXsb1WrbCXNLrRD61f7e
ohbE2yJK64kDLdb6wvO3jgc9VN7JcAnLZsc1wDwxJNHv2aiQGQxNqB6YR430VWdOellpha+pAzb9
6Nhj+YEgygBjdLjoTy4NuoXpnSGXA2dpuqHAPHxxWQ16rIzOpPxOGLL1VRkopeJNtOu5kV0Ynphh
199bb51um6DqHn17jqsRPzmvQ2Q7h5qX+NrMBv2lEbl/5TVuSceHGTrthvDjBEpgPG9izR7XqefL
FgZPH6fg6Su6egJMIpp0G+83SepXtix94JGmzIY0COisrUD1rJMx9uGHSKl5OguxRMQKSNnAqotm
tDzYY4KUuReTnTJj7h1bXga2Ag1r4KTVbDnrZaX9DXtn7BcWKcsIvo+qBik4c7+TUPhdcVRGMFnp
6KkwTMxh6NaDwdoNp8y0M3kYu34MDluUj1k6uPX4BdXF+N4DwEQCT21mV3uVW50aM4CQqRx3wjmI
e3fvolr2IzUVLzOULqXIss/xsAotABDaOli/VJndtWm2YLPEtpcD77GwlyJDDSrGMy3z82LRJLvO
7uCunGN4aHB8DtP7iqUVfYlNr/EgQK+2seGJgIq4mLVzbQZNk47FEl2hiNIZg9dsZ8lpYz0i7yea
YiGewTtIwMOvRYTmI7YUltrYGsO2vY7MFYwLg2BIc0COMgCGnAM8OqGOsg+Dv8BQIw6msB7yzHLz
o2gKGoE4KJru6FcS4CvsTDcAs0TX5Rih2LkrBtRAZ4OeE3co0EGI17qCk0CvXn+27UE8EoLgMsfG
Evpkc7heUpPD6HzDqF43T35B80/wjvuHcMsmdExAKsB7Dna0XVEO1wI1gI9NS9rtes3EI2wSHZrL
54oe2m2xTFKBlNN0MHDOkJZLS/+Ag2Mn7Reodg4qmuw3EUqHayrl9a1YnbrmIR/bV93YhfeBqOxX
draM34ewY149t8twrCrHo6OgVTXR+BuD+jBGgOZ5wxxe/ymb/CGtWbgVG5bI70t4TzQgAZy7B5+n
i4MaWJmbUE7j55XeUpC2KhrJ/UbI5sT4yiZaf1MwvWWIxOhlQRXMwz7j6j1zAAB10+lC9ceQRMhP
vTBLDiVD2ZUHXNnFkmbaq77SEKJxRpiwgpSFyblMGF24j0UGjOlQN9McXgG7BHTp8n48+A5gNEK0
DM4jPR2lNTZsBsWEx3iEDeU8YgmxM+MU16qgBzp7rlfd2EMXPehhmh6XBu0wnUCdPaxDv2tkkNBx
pOzpIf4lnfy/8vhfmKF/qNV+KY8fPkv1+T/uvun/OKmi/fb5J3/a/qP/zuP2COTGhoVjiap3Bzr8
vyoZ48sf4DL2iZeP2Bqz6H9XyYb5BydVLPZ7BAU/BTKBY9C/62TDsv4AB4S5C/cDCAW0q/+kUv65
vgRyQ+oB3lz44HiMQryyP2tftUNYzgKQ9GbEuQ2NmEH7d4pl+/zDzflNIfuzov7Py2BUZY0l+tZE
8Prs2NZAMzZgAIQ36BHqt47JwoTQrrsbZNsiqbLc991k2GjlGvN9L3z/Bef5r58yQnsM9RDPH068
5+Jyo4sGqIdeftua23SySDVIkBe+/vvP+LuLYBfYU0qwvpCW8vOtREsx1Z2Vi1s8HVlsrDQIahtl
2d9fhcMT3Zg179rL03/+a7+TnJJ2SwjGkP3/97/iB4G+sTFrR4cnbpm+0sRumf5szP8TgyFa8veX
+t0HQnmCFwCtOCiSZ89GpXoe60GJ25JV6mvUhQapzYNTH/75ZdBBc1yEMERS0jPlPwxODwIwn2iZ
G7CJujGBRVfTC+CqZyapP28cHI9djI4fg2PhfmN/uHEkABNINZviNqfAuh2dDnasA4K/y+xvGmPw
fn4LU0cplGP0QRJArx1FnR/982cxYEskls/xwIgFuzPgh79jRosO4SQUt2IM1JWAx56oLag//f1N
/blP8tendbBlkv7hYWF09n//4SrR2nKGcGxx21fmE5hujl++BKEeQk61l5eMmb95UgL0wiwluFUs
PIQ/X01xz4ci8sVtoVx1IkFyPDTj0r8gmf/No4+TFzsdMcicjJ9bBrOBCDm7GcpbOvEZkwYsg32z
ftOAsF94yX75PDsAglCe3V8G3+65uaypBqv2ZdncTm1Fdc2F0cpHo/XCivHLl4TKwwVsRjQATic2
gZ9vWzaFDcpMyYqxNUXi50315OdyOviqCV91nID+6QvN9TDq7l+QxbP3/Hqr5aAtGEVxmxGTnYiy
mw6GEzZ/1QT/o3H215uHERi/B26KHaTxHGzR10r3IXO128X2rAvN9BmRYOW8cJVf32d3v0wAfItX
GhbLs2euw6LnDkHW3EqfFLdhcc2ktCHlFOCuj2LK7ft1m185YT9+l/PQ3Wf23MbI+V6CEv76cXHv
8DbT6gr21evZ8lV46AEs0YpbV7hrKpTxlBnIbP7+df7NRViH9zYbcCA+8LMnpR7tTvUIj2+jbFIp
08oCdyWpGf+7qzz7KAS+Z2PtrOJ2sqsoFrZLnLUOhxeu8strzJayv1zUHTgpqcx/furJQw1RbnfN
bWPY7q4cXT/VHEVT4mbCh7//QL+/FE5+gj52+Mn+7z+sgmYX6rALzOZ2bSz/jeOIOUMmpqd3tNT9
l5iYP1u6WHKJd2LbD8jg/JMT+uxi2zCimA9kd8uo+2HxQv/SLy4mFk4PljnHzEJxcLd6fqG0+vXR
4LLQFXmp91XkeWwNoFkIFznh1aGVE3jZFLAZ16r6x18aVwGKgFuNBZHH/ec7GYoWwZbldbc9jDQZ
z7ahmut+G3dTxDQV+Qu+sd/cyz3vnSk2DDv6j8/u5a4HQy9UydtgxGecZv1Wv6sFQuxjg+TtLgeq
8rQayr9FKIQ24O+fml+X5d0RSNsYHt1/cXZeO3IjWRp+IgL05jZd2WTJuxtCakn0Nuiffr/QArtK
JpFEaeZCwKinIyMY5pjfIHS2HDxsHLiWo1OfMcsEwpeOmUOCCwDvaxQhABDBpdhybr3aqEQ+JsJy
suDLp1yyxVEqGQWMYnEORwuVczUL36BAkuwtlLhfbs/uar8wFAEI+YeJeuSVlR7aloljV2V7thBz
+G0O6LpXqiBLvD3MyoyIb7iyUAEjJHYXAcgwddOsAZM7z4iTP5lIUZ/yToQPoRIEX24PdfW9ZMdA
J42iHeEg3LnYmyUsHxOf1+5MWZa2Fh/pccDwbD+7SnsP2sbdiOBWpuYgZyRNy2GewwS6PAvUritI
56I7K8ipP4jKI9lGGH8/VqOzcbivzoGcGhQ96T1scW8uhmLrQfNIu+5MNKR9H9QMC4Swz59Hyxmg
cTVIx5deb9P+Cq0Nq2tUBJjHRaohB4cdy/lD45K07XKeVqWYGfQB/QUg7Gi+HZ1RMY9AUy33bSjr
tSeZneqgkGcNFJjX6OZj3hRlSfkPt5P8lNQVUu+5ltPKn4NZtdHraWiPq/s8wGbcF51BJGqYg4oR
kU1f9WA1SVTKsrQUSocABMKxUIiPJ8PM7tMqqPRD0yuluMs1vHZ2QV3VAOHGWBsPJjoV8R7CcmJ9
o1CcT/sqyOfPMO3i9A1G0WRjelwJ+6kIRAyoO4S4Ur7HcV2qlVa9YZ2aPu+S7yjEDzCweh1+VUTn
yntJE0v8tkSjwZpAByN6Rgy8Mh/0wuvat5TtKorVloQomLWdqfdGm6spuKJOfAnzGaePHJHH8Nl1
g4za0WiglW6DnQHYnNlu/xxrWfWMNlz2qQWzBMOT1CD+YE9W/ADkQTW+j8aU6X6Uiip+iUQ2Qpwp
ZvebIJ7/rOhkDnewBNoI4vJQhnf4AwUdVDZwcc9jMibOwwiaWynBAQeB9jYZNKvelTlqwy+z2dPx
oJXmfEfGWwNBmRdu+lACiq8Pwdi59C6cagBjl8VleEC4UXfwYQQf/9CbSQwaBDSmewp0ZXyv9GDW
DpVaJ1+aFpuWndc5eXkUZoVEKwA+Mz8goBx/x50UnfJaxfQZ2pLrPShtmCYHDW6R2FVjriS7PA3E
j2DQ7XctgH33yPnt42e1NUva2pXp/cIpEhi7O6NJQFmOK/ouiIIpPwBCqsyzUvTWcELzetD4FYKD
CXyVgspLbih2u4f+3Dk/IiszE8r+ThdCXsys2kWGZKaEXeKh88OeXfEDdGSlw7tMsw4e4BCmb+mo
wAAAyabq30byoOgX6L9Bv8eTxC3vsgCRwyNK2HgbUXyHizmPYLTBtoOdeAgAnHonYaUD0gFe6uA4
SJaUzgQ9UT0+0vkT9kPaGhayLlbmggePvb4dKOLVOLe1qQrXUMwDPlAibdP2yc4AMIMRapru2zRR
pD4BsDLAH6QGfR8DOZPhUXhKLcRuggZUPLnWAH6nViy2e9KLPH5qBBXeswXzEx2HQMxFdUzcJKrO
3Qh/bl8KrBSOuagD/aG1cOK8s5KgUr7bfV5iKOl4WX8odRXt5V7QHYI+k9lvKd/gqLGH9a2pdK7q
0HrAg0MHDJtVZQM5K2irB5zgPWka4eImNTctktpVO0TqI+qbuMWgcFnTUuSZCo5Dp1b4nhSDvXMG
qkovgt4XsrJ9pbtfQrAt6JtR78FcfdZ6O/g5a20RfpksTR+aHRr+Y3UoVGCy3QOSvLZBucQdDfEd
51yrfZdy2qdncDmqdZc6OQWHFmg+Fh0JCCYYu3M0lD/7Ka1hMIeRgXHfyRnjrlHZi4MFDDfuUjX3
FbU35jsRGVb2mZQ7TffWwAHoxa5u0IP0aA4L4y6bWC8IQ/nEjU2RbShhfYLGPHRJ25VvhjyhU9jC
QM3emnYD2VCpY0155Gh53aOdhX18j0OaYe3tJnJLlNSCAabkXMwjJd7Cwa5MaUrAQ4kaF8MvGJkl
7kPxpPfvvLQMWz8BDkamTCRj3FUNPkG/4DPk6FerNIbnD1Mxw3vDOwx61WMNya/5LytHtXmjljlU
HpVNkBwFPQrvMZ86hL49Xc3eKcKInbtskL5AWtIBJNMSTe/OPWGddWpFFpa/8zoPQBxFXM+Je8gn
IlkoQ6i8PQehY/6noU3vfQ841+GR6n/dHe0iCdNdWbgaUO8GP3vjPqE3Ph3SIimtal9FFhZxY+D0
9k5HyudLnynd8MyFB6HFjZIoPSh6mPqlGOFjEEi65sERvfcpj4DAQgcQ5U/PKyp957bKPD55ucD2
ZARdNuxKEIPWkdAhN+8jLFVUvG7mytt7Ue7w2XQ1wr2mUM3fBeY6827IrVqjy5SW2XHIkvgbr4AB
lMaz6gKSexc9Rg3KPbQXjDg+6JOb5ad6yNQ3I9wab+/WHe5wZVcq5gezjaL/6hyY417FSC1+rjWv
4OZ0udth7LWd6rdWQSfELWIgTqxLqR5QMsKhzRFh9RNVYCTJwQ7PSKTi5+KeRngu9psCozmw/PEU
g/sbMY1qT0EGs/2uCeDAPuOVpg4hiFH6lNi5Ahw/0rfLbfxiGk15cEeys73aGIbYw6Rt0t3c1pk0
XctGPBAIUDWAtF2dcOehRGi9raEI4p+pdcW7yiMs4zJX0+kF/ogxHkpayea7Dh+z5k1Tg3Y+zLFu
O4fEGKBGcBOI0vfgTnHAm8FzDpBg7fo+RrssuBucEsy1A+5NeZsb1YjzS61W33hI7Dd4D0whFHSs
PEBsjV18zAjdvtlEp/ljnQFZBKZn/JHNV+tnE81Jp97FdETmO+4XC61GKVsIiDiNO/pHM67od2Ot
t/a+xBPLvEt7ohZYFqWq43eEW4ZkDxSgQUYRRPcKmPToBHEMQbDMQa+G/lfd2uoTZaxhwkmFMsYJ
KGnyGxH/JH7gH4/fh6ZoP4mmGiEO9KN8fkAxV7jXVKkS7M2xHPUDps3sGstscuUd4k41GKdpqqz3
iLX2GchDTXBNCGxkwJ8UwBMsGZs89H3hFLskjhKKIiMNo+Ggc0yHOxgwhlShHcPyVM0Fd1ZApbW7
0/M+4VgUSZvvc0QY80Mz2FX64LVK9Am9RWACBlDO9wWsLZfeVV2Xd24XeD/jWNOTnWiQgmRbBJSF
sXwOv6c2fab7iTCwOGFUo4udEbbwZm6H/Ksh+P9q0rsW4mGLGoJRQHnWA+6awU3ZKbHyBdBDc1QQ
Aj/9w0iuVMdVLaSAlkItwLfD3mid7uxV+UzfFXqXsIDOMM+tStLqpEixbSkXaIBauoy3i6EEX+fa
3Xke+pLoT1W/qIE6P8bCLDZkYBamEhQrUIan6UM7BoFxkplFYiF0u4fUqPdnTGHpKhOmJT4AlPQR
dZ7wrHYj1jeQ2SwuvNgLwA+Fuf7LqZvipW5S7W1DBKXvb6/0SmLqksIZQMo4mjz2l9Ov1LFWqWX0
5wmHOIzeB/MRHmewUVlYGwUpWgQhaWlcS2yD71LauWWUuc+CHTCL8ZRSSTzenstKSkprhj4XHTqJ
alsUJ2O0SbtJt4azPlAtiali3KlNUj84WlZ/6YRIXp2SEqZb9GlsKVhFSfly7YbJiwTc3fkMsgVu
HR+KdwHnnVnDTuu1U2PT4LdMfZfyLn9cDjUJpyjnzFTPidqQeeZCQNusaJVHB6UesMyD2JanG3vj
Og8m0XSpBaFdpCOjudgbIbx8iMOhdza70ZvOCSjo+E5psdh8mA0Xcrzo26J/g9VVWp4zemfOxg+4
1AiS54VCvS4biJSlqJ4syhldpKs1wAzljLGa+zg4lfYy5QqJqNB6jJAECfIhEUFsbox7vV1JwOlC
IHZJgc+x5e/6q4IJCz+gulIG55lddizwmdw1Jc/O7W96PQrCiLIphZMPbdLlbQC0ZoIP6gbnIG3n
02Tq0dGREcbtUa7uNxfFXjSnQGZKdKjEkv49l6ynQKJ6vXPuygyGFq2rPaFOveMz6hvn72pCi6EW
JSFVZCAAp8k5O0OnnbGKcl8oExUbr9D1KOjNsh1o8NOToi5/OSE3rPLaLAbvXCWK81B32AgG5EIb
N9b1slHwpxLJFqSDDWz2cpQeWQNEmpvQr3o4SVMpBdHgOYBbgtaffLr9jVamZOAcwobjAuYWXuxz
p3f0lKwl9BXExxooeBinnSm0mqdXjiNrS9xYqoe0qtx8l5PCnSCNWqHxgBNQn2rT0L4VRjRvPHPX
p/ZylMU2sOu4DnEU7M5Grn7tzGI86vjx3OdKGXxI4ATxyiTD3e2ZXY1JQ+rvFVx8rtme0Y5S8sjH
6A/MJuxvTfxS0L/eOQFqggL88caIaxuEFhSVeSQiAZnIb/rXHZGOrQv2DI9EF9OBbq+ngzRlUvX4
frCm6L/b01vZIOjJc7xsKrtwweSP+WuwSR8SJcVuwY9zR/MdrcW/OU/H6vftYVZWEcCMvCUsVBjZ
IZfDiAjOhxb3kV9EdugnqH+RPGrFSzfn+OYBQZ5Q/h22NHBXVlLCdAi+EE0iPFiMSqEvBXHYRb5T
BMVDYxXxEcq8A30c4fLbE5QH6aK4SlmXwItOCk4odKYWH40Ohgb1Z458j6xoh6l5ep5cOLT4bgfI
Tell/HR7wLUPR9hj6CQcRAgSb/T3h0PehHJ2qUf+iIf2l9C1tK+pZ5bHfxiFtrmN3h8XiLvY/Wo9
diB0ncjXsE8X91jY2MELStdq9NoLhPWTNXiVJgZ94KWwYG8jNof8UuzXllE/6JmYj8aUNK8/WoxC
fsH9rlro9V0uGojASJlKEfsAiMJ7D0zIzh6T4uxk9laIs7Yh2A4W1wehBo2gy6Ey/DbI04bYt9Tm
XZt55IFFKjULuq/02r/c/kxrG122FaBucLbIoC4HS8rIaVxriv1CZOaLGg71f7MY4R8jlrERmq7t
O+I27nt02wmHFxdGkRXYbrYZ6YUm9f3apg/EJ8Vzov7D7TmtDkT6RAuWa4N+yeWcMhPPEKM1Yz8I
ipbyI3SFT4Y6eO0/bHEJ3OAxJiF0lzZkGWm/WShJ4udl2n12JnvEWXiusuK1QZkLZo14jGPEH+AB
L+cz1wX+oh0bwoms7gCHVD/Bm3yd9QtL5dLqlur4+A7Jr7QYRbRQz1SzTn0XJsxzVvfqc26n2Qb6
6nq/EZ6CRjIQ37YRIF1cC7RvVK+heOKLMEu+znFfn6yuBIyUKYgh3N4HW2PJXOKvFypxMxcv4Tn1
+1hamKtoEpZCRXAjS8ON6+F6y9nsNYsFpEEGoWoxVEe/IgjHEXmC3Ag+ZUqgnWjJORsnaG1CsipA
WsyDeJX85HZlmE2cJ36f4mp+1GzMXt81AKH6vZfOrrERb65Oik8FKhT+Bo/85fphLRs6cMS584aB
AjX1632rdfbG+ydvzsv3D4wQFwLnSIKFlhanuswvLBy1fNThgMyPoA6wlY0tvPFUt3yGiJM8J0qE
vLZZjgKebI5g4as3Ci5b4KHgUBGHeouvZ4kEs/KpTnwHzsJABXEOUN0ok/KzFiLee7g9mvy3XU0Y
A0WZZfGcqItY1AxNCN9Kk/hmZ4gTRTmKKja6aKaZJo920rVPYSH0+8ajwnR75JUP6qpcjKC+qHjw
n8sPGqO662V5lPjJlGUIYmnxsRv0aWOXro2iqXSKEQLjv0vUhOWOtEPqNoFgEPefbTzU8wP/I8Js
t2dz/U6i00ydQy4jSfly4wRU3gNrZB0VY5jf261ZvUfxJIBlToxY0cHyNgZcOX4YnhL00gkHo2ou
bsjcmYY5HJTYrwRYzclVehxXFe+xpT75/vbc5JdY7hFQc+SUpHveVYxWSMmyBLczPw1Fd+JMIMRK
dtnr6qcyQeEkmfutAsPq7OQH4w2wJRDxcnMg59VCZYoTbJ8185QT9z466L7sGsMRG7fl2gmgekK4
gWY+r87iBEDrIxkbuce6uM3e21GdPdVInT0OLbIBvWYl1q6BrfkoUqc/3l7Y1Vk6DMxEqc47i3Rz
pLFnWl6Q+CMqdt9QcEkAm4sZHerJCNqtatzqFsX9AOor9ws33OWaRlEOgZAxfLdztT3m0dUhQgnw
WPRa8WSrs/n19uxWt81f4y2i1Lxq6LPQhvHzAV554mS/wk5Jd/mYJI+03vNnLUWv+faYaysKvRbg
GSLWBMaLFTWKLBo8RTbaAryWgiRyB4QZuuJrEGGqu3F3Skugq4Px92iLrUMXhP58osNmRKzJRA++
7iD7KcGbpMOiDWfMCFQEfcmpRWlthyd88RnGwVZkocmnb3k+8Rgi7dUk4G6ZlXpBNHs4X/ESDwPl
sQK5rJ91GtHeQNuABiIqkD2CMzawB5rw5fC2sfTgDfImIQQ+I3kYG4RoI7uwtmjxazsAj0rQoUQh
Ovzcyx0HsW+wUeRN/AmByWNaJoM4FVpKv5K6aZfeIUj9g8e+2sgpVzeBSQTF/5eGwrI5Qik0CLoO
KE9nCX8uC+PTnAQqVrhoAd/ebmuvC5kyUZZEZgPKu5xg7SpN4LbcHRAqkdpGOvZgT716uj3K2g1F
Kg7w5E9osoTZtqVIC9FNiY/XRuarkS3eZ7Tyn3VzyN/NTus9GYHZosIShBuovNWVhBHPt3NJ0Jda
8GaTYgSFCJCfeqmFPOZcH5HAMx6pcdcb4cBa5EUBWzdsjMwxz1osJQ8YrLEwS/15bH7lHlu1RcX9
l6gN/SuViukOde7pK6Te/BeoDbEBK1s9QwbhD6wjMMCWLrfyX+E5QiI1fxOkfkNOcKcoeQsLYk5w
ydbHqnmfVnH72ckt1KLqQfs55tZXxJPNU+V2xvtGVcCvRNYwb9ygax8eAgOGPTp9IXsJ6UunqaGT
SYiEIAmlnkbT5lNQze13fZh6CgtZ8Y0mt3inaLq9sSCrQ9Mh4u3FgddaRmcDsmdeqdJ+c8pgcPYR
ZHI68gmwjUOTq0OBcpkFdEVTU6eUqtHelsvL2t1heBiGGZDBQC8vXg/FCCKSAZH4+pxqLzXgsI9Q
U5KzJpXshRpZd17UG9P+9lFbeyOBf0N7oOAhz/TlNsAUYqRWUCV+VpjIIVulWUosRaS89NT1HoxC
UzYO99oRM6l8Udsm7Lf1xauMjsuIj86c+A0CAuF+QN3LO2Sjgpm9E2fZVrSztqxQWEnaJGaayONy
gv0cqLmbeZKA37iMM9Q/sGUEeYghUnQahsH7HZFpffqHZYVoJzU5MLlaellAtOjsGH6d3/Uj8J45
zNCT04EA3UluXXdCs1V8vD3k2rqSmeLZQlKk0bq+nOjYJuWEIh9DjkYBQTccp0PVhND86V2lb/9h
MAQogfrSwCZtuxwsDt25nYqW5N5qsk9WRzfyVCKb+6Nx0jA63h7suktObspgqk3fxaP/t6gHj14h
ELNkNUVJHqMkCNMr9M2PAITmvS1FbDNTexurAkJuokfIVjkUq0PhlDsMH7ZKxnJuy+iDjgkvBLhP
ig2LHSW7Dp0T5ylQoC79ihlx66dlRBeNeMf1jXSsX7ouDewd7sTVs+VSstx4Oq5JN3JBuKsAA/NS
XcmR1DBPakvhJzSpMPeeJtTxee5xsEF+bn6pXA+rVYBzb1qtRbwhdrSdGmkdOPYBIYDbH2ft3gSR
QdWalIyOorxg/npHelQoa/QrUj8xI/dEHwIxZRN9lKeucqdT10Xef+aYZ2eMg+2tfbEWjkpCKf5f
+JxdxYGi6aYwU9LML3K64TtuLfNLixj2F6W1UHG0JyHujL6LXARUKyQcMvyFLMAGkHA3LrW1W4Zs
iioG5AE26mJPwMjP0nTuUl/rJgDKcUM1fG/GAkTUPFGfhPkfBr8VBcfujdhvbWRoyLougTHXZdCW
eRUK95k/8484cNMLNTp2aP++yzqQcjuEYct9hyfIVm937b6RBlU8GrCnEde4/PDm6JWTOaBsklll
9oyEyLA31aJ+1+uoa97eY2tzhP7HFiMwY6qLtEOx5ygGWUhxFDDNKRjbYk9Ry34AZ6A8iTz6lBS9
urGu69P7/zEX4ZmwXIDNVZH6KpWxp2EK3wFtK56Cssofbs9OnpDlfULVkg6bQ8cB3ublQiK109Uq
4Dc/KGvUHgc9nea7uug6b+/oBarAQ6c0G9HO6pjw2DwKOABIlnpGgWfAaJmq1B8K0GE7tNYRT+SE
Q7ZJcf4te2fr2V+7JwgoZXDlSq/t5fOkoM2QGnrqj7GlHoO8MmPch/GM0/XUfhoc5C2Rncs7LLib
rVbB6v4hoqKsIqNtQ/79X3dU1KPm02No5Cth81iqgW8niFSXdvcWOT9UDpE/uv1JVxNlpAb+b8TF
bAvPyTQs0VO/0GEAIMePiEtVB0cALM2jIxC6nJ3ia4683Z3eosgcR5iE3P4Na6maC06B6F7CZpbt
aGq2mgArnPp6jjhi7KnVzkWJcqPcuPpZbYwX/vRQqTpeLm2Gm9Nc5wJn1gLZLovaPhLmtnsIlT56
7oHInPp2citUlGAP3J7g6gn9a+jFV7VxUoqB29LMoJel7Dw7iz7WLgY9O9WRNIjbo60upySsy0ND
u3PxRcNY9I0pssyfFHQu0azsiayqehi3qhtr0wK3DVzNo6eKZ/rliuotBXktlomZW2EuktjW2J4I
b3MKCo0Kq+f2vFaHIxqX/DCb4rT8+7/ORqVXM4pZLjsViasQuces/gyMX/xW0AvN/mFPktvJRprs
1BiLsBGR40gpZoWrDg/hg4BxhPbZGG3sydUpudxu7HraJ0t+NdwmgQ1InPktPQ0VifK20O+MImrf
D8JxxUYAtHaVEgpCogYziSbEIjhVMA8ATN9kmIEZ6fvWbKev2HJEX1D0MKXXzFz/Q5WJhE323QEa
kqsugo0AESREEebMt6RnL1XH6q73WqDxGeSafRlN5ps6ENP9qzeKBy2SZIYCPBqBi5PeouHsGgXB
Fk43wbDDOjKjeQhcGqsNoW/kF2sRLpzIP8m4y6NvLnYKN3ZgNzrVnwYh0EPX2wKLsix7qKdiurPD
Rj+1OmL6CUDoamc1KsripnC+ZHiebOymle+LAxUdIyj7XHPL/q8tAiXjBs38pDfH6qFrAgDuQa5C
XWji2fiAa5j4dnupV94rpGpkeR4UKdtqcSYbNIPGfh6I6aiz/tDKENZdE2MECMnlBYhpcILC4/Qb
N8HKDUfZUlIcOZuotS2WXEQVhg6jygcu5kk5NJHTArJGOWrL0nut9sQNB/2VIo9UaFnEVoCeHQUl
9dwfmwnDcK3xaMDZepl9nFtk/CUpKblP0AROeis5EjbkB8zoIOQi2HFG3ri+t/FAeHN70de+s+ya
WZxiYswlxHNuvKAmg859oBrasa17xLgUrazvoAKqD4Dfq6+3B1wLEpAwk8U/FFQ5zfKD/HX16sHQ
9vnMPUUEFOzbovX2c6VPD+yLQfLC1H1KA7iDxAdJQ2XFPqhKWmxMe22vcVUSetKP4RFYvGv0lwAz
eBxryqrzh7iev7tKNt0rZu+8rzAwObHdtij6cictIl7PwPWDdjNz0c3FEzemmakMdJ19Nzemd12o
2vNTRfkeKV9qCmiAZ5/heykTkNQOEwWEkYz50+3FX/vahIOUssEx09Rf3KHVADXOGjnVozY19q4a
0NQ/WKSHvxykEdsnb+6scuOlWFtqk8oeeRro2yv5o6bBujk17cwXOEV/1JNZecjVxDw7U18d2kxV
7iPgx6fbE10dlHI9pWYaz0jvXG6ycbQmo2nD3Hf0HncxpVTu1CmG15Cp6JjrY/t1wClmY1P92brL
LwxOi2Im5RAg6outrWRtkLWKhTtpEpefKfaiSd04wyfMlrBONMJ6j+XIESYZ+ppmEB5sxID2tHSq
B21uo6Pb4MpRVtCPby/G6s1jYaPNjgF6Ccf/cjWCUom5s+ELFi6Mtl5pvQMgoiHeu2ACpBGPeQ4M
eI59PIUHU8cfJS2mHYjzYF/WEwr2apRsvKtrO5G0hEyaEAINk8VPwhagkhaYuU+b2Rl2Yw/0ndXp
JI06VhtemX5CJP/2QqydQNl2kNk0fy7rFVpbRgFalfAmcUE8WU2tP3hAZh7A5dan0QIz4LmKve/z
MUDbthqmrQ2yti2RFqQKTDCIWsviCsjiISoKabBlm+gTYFdFn27XGwasNuhV8503RdaZzbWv4agj
f0Lh24Y+vuNSafaNkmL2JZrpdzSCgd2NiBCiyBpW8U7Vh+zn7bWSe/VyL3PqZIYju424sC9eYzRl
GjMJALR1lTp0e8h72kcjaxD2vz3OddgKs0D2M7kZKXIuOxBpMiLBIXtrbU3VDi8sy+IRrLryETla
CNe3R1uZFVxn0Oxy2zHYYtvVc+fBnrOBHmYmLlV1VNYYA4VxPbw6rGDdQFOgdimDxyVuw6iK3Cxi
uuJuCsnACMr8AJlrS71MPlOLj6QjcWmwoyHN05m8PNiKbghmS3mBBjjypbBwK/cAjARLrSI2ok+5
UuTY6yEGT0NL9dL+++3lvD5QvGY21RsJFdQhUF2O7xJXAA2LUx+klfPGg0g7Hwu9V8MvFTbL1CIR
T/hPKE7M09K2QhwHpZxezY5BdIMapCRCSG/xZdBcR3QkYmVIfQet3CPCoe1AEz4uU06MNoF4ql0O
S53pG5HM9RXGgwb4QEI+OSPL0Anf8LAkVCGta0Y92COlNYfHUUgLEitn+EPUm9UWdeH6BmFQKBkm
OReffYl8KFASrPSRL44A7fyTcuC8d3oE883MqJ9JzOMvtdd7G595ZaZAdWnQ0WiR+kmLsEFRQrvq
Ooqetjl41HkJ3+EgZsWEFRw6vDBzM9XdCBtW7gUZjxIpajypcCAvt1YSZVGezpRYZhVBiUOX9056
n9VGbezcXOk+3N7IazOkqSHRlFx4pqFejlZTDSgDZJZ9yx4MxA4KVd/N7qh8dEU7+FTbW2XjgliZ
Hx1I5PFMi+sVcNfliCVQCrvygszX9FbFcqdV6+HY0n6pPsEva1793DokVJCaIAZSbl12+Gcz6awJ
ty7fyLBKVeF0+X3ewJamlHVn0qX4+Or1BJuskk8AlaM+vXjoUNlKUX3OCj9I7Ox+bg1jl3v69Kuw
hcDArUFYd2M9Vw4GuAlAxBLdhd398irMIi2J567wgYHruOiNwUsAUXCXY41zb/Wd9+RlGi5Et+e5
8p5QHuACpiIBmnmJyaFWgeuaPRc+F5D+UYG//aPGTvjhH0ZBOQntSChfV0I8WhOaXQKPzC/HsjxG
huj3rjJshYkrZ4C1g2jA+kk43mJHIvhZ1GY9lkAzyIdPJlrL3m6IrUQ/zbob6SehT1q68dmuBwX/
CkEdSjCJCcj5y2NgRGETd8Ir/Ajx/3dONJvvDWRTfs1RYL3Pys62Dq9dS/gUZHyARCVraUmqSAop
Yaoapd/ZtnLsKrM7BX2rbPRR1qYlBXYhKRlEG0u0YRGaZhLZLqPkDkR5PRswZysDxCAaSsWzbpz+
YVYSxgEERAYci2+XTAEmA+ic+DZOqeeohaRplNPGM3B9xPj3m/L1Ia8Cer64JFsFcfyoSWt/yIrk
sQjm7BiEfc87m+vAbdEZ/xKEbqBtbJHrm1IOS+kEkWAonMteaxWA1RwNr/KRgOpfrDDRHmmNjygZ
2V6qvH57ADOCl26AhgEYsljIuCOH08Oo9hu7/6+r8u5uCl/Pq0V8kJ0nTxoe61e7A1VsbfL6ofGT
rkY7ntJ3/WUSVP6Ot3fFyi4ktPZQqQR3ei3gNQUFNrcUtHxdh/zSV074qLn6bz2rCn/EKXjjQ10P
xw1MDV8HZguYbHmBYEuNbFA6D35Uhl/H2nX2fzycrN7dtxlebrcndx37/rnv/8Rg1IWXJM68rQsV
dZ7R10q8K0I9UKt9oCZteuT59p6LPsfdsgrrvD4OhTdsteGvDwOXJZRiens8rFR0Li8utwDaX2Cy
xQlHM7hwm8+tJo3Bem9fW8NLUan16faEr5aXRw2oo8S5UGAgMbscsbMM6Ba1p5yjBn+YZjSPih4j
SVO4vG+z9tqI4c9oOOmQwWis7+I91XD67SGaK3gL6+o9CVoLVzpu53sefIyVAu6HjRGvzjkFZwK+
P4mgTrNpsaLx2Kkljrqxj3TEbGP2rijtLgx052ejRqO1cTauXm5G492WSROTI5a+XE2asAYoCsme
6aWl6tgpb00sKDY6zmtzIjZAI5ODxaGXm/ivYuc4YOPJLRD7+AMPh9SdNMxKXOVRyYrhtUECE5K0
MM671FJfPjlZZCUF8rqJX5dj9QiSJztO2qBvTEh+hIuMk1HQZpT5HIHPFaGO2z7oLdTkfBxrtQ8l
gFFkP+OEYmKbh0HxYyjiFEcUoWBo/9QZwYiZXYo9w5aSxtrCEsfS7GL5kAVZLGykqEGYjmDqKTkG
5bHTMTY4oDpk9efEs7t/2CzAM4lnuUcpK8pf89dn9ERvdY7Vk80XAK11Ffe7Q1sWbbvx+qzNihdB
AuiIxGhJXI4zNFM+gbMBUJM5CYKtXez+jDFW22tBrJj/NBjYEQpwpHZL/HTQBhqMDgYDBIrFk+Yl
4RFuc/NuznPsZm5fXtfHjUvE07ktIX4CuVwcbk8NR2xhKLj3U2UeY7SlEMGfvdd2rf6sHU83cED5
JiwilCEOvdYeFHqg+EDD6LKaNkYRyUj+g0gbv+h2nrz61PG1eO7ok1EBwS7r8ovlFQpe1Mdyn26F
5AENTqGc2rxExfD2Al7f/iBWKJFBIuFqhSxzOVCfFEFkNdQum6zta6TTtBw/7N4up4PT47W1q2tZ
57g96NUjx3pyxvheJKpMc3HK7JksNa7z0A9LU/FjVVFPCiqB6PI0+f1cia862nMbUebKROk16fIa
o1J91SZLaJEkMchf30xGXKSayvxaevXwjpcjOSgBSjMbk7w+dOxIaUNBwxUE9FKtvnJLbxwHGhTp
SO3j4JWO+E9Rw+lDo0yIld1e0evZ0QuhA+MC3QP+7izOQV2qZmSDm/PzUVHKva43anUYqgnHILd1
sI6MsTDfsm24/oyQrUHESJg3edaS7p94ZmbbeZv53mwFj8j9InKYTWb7Tid83LUJ7mu7vou1jbfi
+sybyGxw3mn0ESEtwU/oMHaIJNJ28AYssBQvAZ45Os3p1SsKIhQcJCEgXbulGpddAMebHTqYqTP/
ao0o/p0VRffJNYsaMCot9Pe3x1tsF3rEpHQGTSVQwEijLE/8DBpSKHo5nrlTg70m+3cuQn8HXJ+3
hJkXCyiHYkfqtK+AvTowbC7PvAp4Sq1cezoXCHq/b+ISU7NujjfirrVRaMRgv8Ivpty2OOTtjGxh
0U7jWTUF9RLen2NiGtnGxl8K+srJyANNlRhsCmTQxRuKG9fYlJE1nSWfJ90bWlLrx8JrEKONa87K
weuFM+6d2pl+h61eYYFE6vQckhwa/oCy7FctLJ13pdrW41EUuaHvYiMLUCiMMW49MAdV2YUgwvqd
yIHDPgwqipePZpko7Vn0nBCskvI6O9F9Noc7fcK9+6RmQW6/KKMx2QdvVquH0IyAHNUBPm44KZlO
GD4ntiOic1q5ojh61dQM+1BtVFbKJHm7V4HdTA+FV+cf0zRy5l3QVMb4uj3+Z+2A8hP1U+HiSC0+
0YyfLpqBrnquu0I8BLj6HrU8S07IdNfHJq/11xGC5HgUzYH30JIh119WZfCQVkwlH7SzMdTmXjMq
6yjBjbtuNpKtfcEe/iug/N+hdMIdXm2axMuQh85Eb2Nnr53VtG13XQjqYRbh1uspF2g5CqBxuo1s
QcSsFgtoOlGGfNVonHG9UNCIbcbgNDhCw5IPj2J96n63iWaXpwmD6I08deV4sZAywHIAL121/Q1l
6DHZzsZzbRX5oVCK8K2qZ87GDllc8SwjZU0wVxTuaIZQiry8KjgIqj0i03D2zOGDHaPpOLoqttfR
rxARDEzOtjKb62mZOiePFqEEUNDCvRxQKbrBbgpFOyd2Ud2LpPg4mdUWJW51kD/KUxRJZFh3OQgO
i12b2LV+Dlvp5Rdq0Yn7Yj689kb/H87ObEduo4nST0SA+3JL1tLdUldpsSRbN4Rsydz3nU8/X/Y/
mBHJQhFlGLANGFZUJiMzYzlxDrVxlQouFSaHTtoqamzTstUkeuevgCD84tSXc2O4gKupj8OnvTtN
eONTUURjKB62M4C560VZVlv5k9/rr2PoKH91EOk+a4zFv4BYCF4rRvNPYzLFO2/x9tUiYSOqshld
AWS1JheSDKWZ4I3VX0mKpZ+6Xftf5iFiwAvJjeqxKBxfBNTNadOF0AudqlW7yBgmJapjW3+F0ggu
RclIDnoZMl0GI+3Bpym3c8JWMdX/7IkGnOBSoC4ivOi37CzJzCHwKci8xn4yHEbfyDwLnbyntug7
F6bj8eN9f9l+QBERv0lE0Hqk8bi0FxVoi2dwZbwSC1u9509a2T5bko0iq+I0VvWuYU4HsH6aJcZO
rLq9xwzInnkGCCKBsK9hl61MiDfMivEaVVPh+aPs/w0QGrAUOKnzWAfTJ51pRm9U+j3KoxubLFCl
QHOpADAlqi0XHdPRDhADtCBBrIZDGfst/MYTmts9zKx5jqTm/U3e2qNqwk1t0IgQr8PKieAJrEoG
Yal2WUHuMkKenJM5Cj0tSpPerfqp//e+we1dgz04FkmEAdCSCiwXODnoGqdRK72y+7rbtjm8IHa1
135YQzxxVswwQiUWRt9jQ6g3znpiJab0akjGJdeT+dD05Y/BkP81WhSV7aj9HIV2c7Dk6TooxpMd
j+OOEwn/XD6G/ARGVzikrJZ7b7lScOMAPolsLp1uduHBHH1z+JwUJAMwGTt2i349vALZGXWC0P/V
KQokxpYMt+/Ovbs9R2R3NGLIuUhr6aIvf8esqxUilUlwcSrfQbayKxX69E35wywZwC1jJhf1cKz2
iizb5QuRPJIvKpUkRWs6z95yRhqlWXQpzMl8YjigmY56mZWy24SqOUG2LJs/NHUyEEZF0/1LrlT6
r0d9jVYGhVXUyzHFEN9y5ZZVy1Y0AE8L4YJ7bVCvPxp5Nex49PYIUUsSpX+UeXC4NcYqHi0/ScEL
X3JJld0hHl7oHdmu00sv4Aj2agXb84M16mPAIdBcIWpcronLqq3ioM0uqK/kfyVarh9tJx6e7u/c
WzaydF5hhs2D0gs6ynXdPUQNQZ9VqbhEsT2bqluxe4lb1xRGz12nRL+KXJfng5MPJWzYiBxnw0sA
I8ZwsHO49cxS7i0PidhC+wwplfMzoEuiuIoD/BitaLkqDpPiBNozN44V78xu3Noiqs28vrQNROtg
uUVZ3FkF6q7ZJVY606P5L3lWAeH8/S3aPvUAnIT4HgNH4I03xcoR2snJ8fOLhcQVUpC2eRjQlfZK
YNCn+6Y2C6KoB3pL8CbjXpuJzM6fzTK3/OLSKk7kDX0oeTa85TvN1M09gRXOCj5FDkT/b3VfFX7c
5Uo6lBxYdISrWiOUqCdTcn0fBk0XMHx/6kz1QV5aQRAl+CyIlxjXZpkrh9a0ITVhMqkurdnOXiN1
TN3qynh8eAvJr8iHkVSlarkuWabZGCUTMi6XwVd6r23agLSzjHau2o1PsBZxy9IJ5D2Fp3npeehT
GFEVDawFRvqneTLj15TQ5kDlZ6/puDUFQdJbrMmcLmNvq20bZ6ine2cuL/PQmOem061DH5iMLUrh
ww8IARCjJ4xnUL0TCLjlqqjEJBpk89WlU0b1G98mgQUFtbpjXE1j5FZD50N7M6uPxrfCLJJPSAC+
IQlXK5TbOFfDsq4usaoxUNdO8RFx7fkvPwmzk5Ol0oPTSngiBgEtEEqTa22K51FbiUpEXl1kOy2f
bFDa5zBJ2mOXWA+2/d5MsZkC+0nHmKrhcktHQ+n0tFYwFSnlkxxDLNhEendMqA29iyGe/Pio+8Op
QjBE5Y4MD7rppT3dKmNH8rXqAjzZPBaZkZ8yRXoQZPq/VVEh5AgA+aeEsrRiVJ0epb1TXSBMlA+B
rWRuOpjzyVCncidu3V6JLIgyJG0ylE8ZZluaspTEHNrZri6zofg/QFoNH5p2mnfu+O2VuLSy+ky0
vAJfgnrpwpiI4UWm1Y6eFqOf7hLTBT8lY/inM/v4y3/4WIikiLuKT7ZO7CorNxQGu+vLHNjByyAE
QDQkeR7fQdwdEAt5JBwLa+VfQ299KazN+tJBRMpRjhGECqPp4RuRiERAmwX1GGOHq7fYRxumqm0c
HT30xNMhu7zYVTC+WEqnfbi/bTduRMSnaaCJuWOeiJWPA1wMGFybq0vQO8HntJ7l50kJ3wVT1O9E
RzctUVMADiuwt+tSbkTZzshbq4KMWe4OdmNHrhLGtjdF9BfuL+qGnwsOfu5d0DICvr30c8KYVuuz
uL60YyB5WanmJzXQPv0HI1QiRTWB7us6gs1kszObMK8visjs22we3HZS9g7TJk5+8wRCXzEtQhFy
dZ/XPbIvZdfjcJzU56pEdqaaEGEiWKuegyzfEyy+9ZVUAZQRUSzaseJw/1avsCKqWk43sarIH2Pi
wKmTTrkUtdeuN4puxydufSiQg6DRBIkIBbulNY1RUz+b5prxb608R4GMXq2Betn9L3V7Tf/Pyhob
5juMpsGxWl+aKKoPlPlzr4pR1yrC4Nd9S7fWQweBIIbATAMDsFwPM4jtTGGyvtRS1D/Hw6x7QTP6
x/9ghQyRj4T7bSDPgZoXEBE69aWE2u5QK9M/SobI0X8wIshy6IYQsa8j9aiuBikYkubiqyFitEM7
nMPJeDxIJ3jm5ePjgBDcYH9hHrSdzi6aC4AJ+7ui9YbzrKPtqJ7/w2oYgBUzbrzl66QWMb3WnP2s
gSm2nmfXSUbZdOs8r/aoU296ALDat5kymiHCF387P61jtAx0RWxbNk0HUgPLRWLx4XyWO1tAFgDZ
Q47Fm7e0knbGGPU61HKo9WlHv2yQv7OAYjy8aeRoglQHKirmGNSVlR5stFGbENilveLFcSQdtLJ7
/IYjGAFPItQ8xD9XVoI+NpEsMpgaQBnpgxpF8j9Mwmkfg7lNnkcuoR/3VyXiqUWSTlmJ9dDno9xF
VX31uNp5X1ijDRh7tkq5eyrCtpI+D+HUza/+MBXVaz76vnmKLASen2hEt8HDITqVQyrBKNyTggCd
Xm7rkLHlo96Xl6RuKNGGQaD8KlNUbDymw6Q/IRjq9m7A7StC1oNFKK35M7hulyZ1J0btb9I5ZkQw
nZfnkp6dwDHMZ9T5GFu21CzbKwdvbQreKwHapnJDpLQ6CXLHoGgMTO4STPIQHhw5rcxv6az1wRdJ
ryXtR5nEwU4RQ/yZy2+7tCl+02+nL2iGfqTm217aTlbfJxTHDmaYtX9OCTHofTfaHnRxnXDV03EX
ar6rr2jbc6NLcDxemNiSDmMNijqtgnLngby1ibgqoiPUyqj5rBYU9Urby03VXSYt+ZrpTefOcfy+
m9XnLi72gttbuyfUtehxM34Mnedy94pCmRNKut0FqczmBUKxv0E2T2d7Rsv6/uZtLInbC49mBoG2
Fk/M0pKkUfkr27G92EUpHWLYQhlI0ho3mqd6x9TmO3Fv8SKDltYJZzazF9lUFZGJNPDFz2H9SmKn
O8RtuXfAbiyIKBAAODArgZ5eXchNNfZKpOY9zCdRpbpBG/0cEz9DI9tAsfrhzaM6bgJY4CzT6Fz5
hI7IcjXYag8IySyYUi+ZVUWRz1FKr0J7d29pm/vyDVEPOo5sRNwfK68gbjLqJtOHi2oPPAMdUMPc
g9vfrJ8QxzRoG08Nso606vqvFSlftxOIbLeWQFSwcfIOUezaYEcntAb4xPLFTNPo2FNq8RrF787D
bOzxLWwyVyrEOCaDepxt+q6rYBtw0xxWQ6aB8kUmWSHOIjux4xNScPpFTWvr71Tzo0e7nzTMuJt5
kwT1M6nz8izYwVjRya2tS2czG3GmAxQYZzjZFWTDemnaY17angeqrtAv4zt0y+iBLs2NQ9cnQVvY
DDf3steGiunK6u7tuP1oQqKBJjwzcpy9ddoiafCbOVo8X9KQ0fJDbbd4p9U2do52LcRhO4dcHK/F
vQ8xLH0rmnGMFIhh3eWiSiUWejuTdkH6UD+EBZAnc7Lrk2qMMip2leo1XUQ/mSLwU1Ope2/Bxm8g
HXzjz6YZyC2zprcxQzAcWWfNF0je6uBkDzUmGq1p03e0uWoDaWQ0dRHORR3jdP8y2JxOTAMaAZtC
7Zk0SluuXFdCFIL9QoGl3C7LU9xroXJyyjBUj5zUfjzw7Bq2Z4RjOh9LqdEfJNsRiCmQdOw+uGsh
YbZKGCuTKKpQev0Sz4ihGoljf1BCYqlwaJTPqEnvNVk2nxrYmcJwlE3US59wfdO2XeZE82wazEhJ
9ZMq+Yn5bBRGSpuSN/KY5BE6skNlAY3QWxUhTp1MWTve3/XNIRI/QogYimkti9B4uesSKIlsShOD
AgPEO1xJ6cucG+pOb2FziBgBgD6afIUaqwosc2kla8rZ7m3I0YZQKV6GyUoOJXX/Q2fsyl7eNCXa
rSAxuGSd1QGiU0LSotj+xXBafTq1iJ1lXoAS7uzpHXyw7qP7B6UwVWr+IgymhLxcmaVVVjb2rXUZ
nTJwzQCq5SqKyp2kbxM8CXI7kj2QpVRRNtTYperQbEps69JTp7tadq3+YwFkeS4HtBCdLJe/31/V
dhNxCrJlcJdsJB9uuaq0l7S57WznEk52whgKdAgeDd30ownt2qM3Hq8TRXfRrRez/Gstklo1UlSn
G//CLH0Oy7o01QeprMuj3OgG6tWIlAOVlOxMPSpSaKaQ3+vzzv7eWC/NJzqegvZdNG+W641Lw6af
gtMUcL4/FUrXHaKssI+91U0f72/t2+z44obXiH6pWfM603YGE720ZWqpmLYYkmvtK1Xrhii4l+eY
D69dE7nq6qMZceEeUPdFM6UmUmhPcl3X+rnsp0l64kZMyQWMoGESYxBy1bEWxtMXOF7y+iTF0eC7
at6aybt61uoe3KZj/Fs3lVG4hdEr08AYedb3rlmVkFCHiaN1X+sp0rECIXp9iLu0aw9TGhcQNE2c
Jt1NgpqxSqa8cv+PRNf94UlOCjtway4UyR0UszlPFKh9D1ohXTsnejtelaw1h4++Y/r+c9wBl3uv
DFJVvypBVdeHxinh0xjzSNeec9UoYkSv9TYDQJfq2Tfm26b5VOu1P3pTPI/ZH53FcO65DuQgOMZq
28wH2SAvcu3UHH/A75LHnqxxII5RlkEQWMYM7h7tLBhtd7BnrfqYNGqPUH1tGtITrMJ+73HOhuDE
vsr6cU6g6/nY5bTuGleZpsE5yQi61t9C9N/t2E3JxjQoRKqq1a+1NFQIDcpK/yXuazv7Pqpdl32Q
opo6cFAGif/HWKHn1HtoxYf+i61FeffBH1V5+uRoRTOBSYmU4HkeaqV0S+ipyjMAJ4P4l8jT/Ahw
1i6e7jvd9pb/v0KMBGZUJ9d6Vr0VccEUWnkNIYU/NoheuaUaNMdHrTBpz7QetQA4BQjNlp6dGU1W
pl06XEnEu49lpvfHOFT3ukzbEIXuEjmXxois4IRYWfE1vZl6SVzwZqoekDIq/qhl2HePeSehq6M3
uWNQVI77Px9dHbVx9g5KLXxDWw/OwQER1QgdxVepiofRi6dBd0O7MvOdLGF719NZgK4Vino6dbR4
l7tYFYkud7xa1yFpOWR9oab/pgwEf8X7wRHVqWKUOx9O/JHLKwmTrIjlUboEnb40qYUqUqOVllyl
ZC7Uk9pUfnrMGQnu38MLMdsPeyNpDpSQOMkbXnf1ukQFRRpbhhwhg776mPaTcvKzR2feCefo84OS
ESEl/+KsYo58HIKZaUf/kmh6ey7BRn4qurl/kuG8O6IHDZ7vUQfBIB9MMIaITsAqflT1WI9RhfEv
jM2pZydGvwI1qAcl48SyGKcEpcFr9Ua9tfxWGSWo3DSj+OoMun7V5tD0LCmwdj7R1glpBlH8Z9AD
JAPJz9IKYPUGIcQsuZKfat+Hqpq/hhqqLFppZydJLvOd1NHeeCDlLjri+AXNXEiDl/byUZlhbuvL
azGkxjuFEL8/+OghfKNbFb6wUvmVS6H/1YzKuFNpu2VatCDwFYFZX1dwkjTIxrrXq2vONG7/VOYp
hLoQkswIFk2aVZwnSEval0FhkO480ynbmQLY3s30RaFkQhEK6AHjnsulp4E6UzUwh6uu5tMLXNe+
m1GY2fmgt6xAbi/SK2FkDWn1E4r4ppGO1zd4Z5VJ0a+xLOc9fpDtTULNgauEkJEjAF35cjE5kDEm
gvrxGtf5u9CXLC9pgxjpHIZq7p+2N5ni5aUloN1k5KQuoIPX1Zw50iut1uLpiubknIPED8JPlTl1
rWels5ofenWY7Q9lE9TykfjDqD6Midkq7sCoyvAjyCTqZ9Uw54EbG51kHw3fGt4bQyAZP50QMZiH
71iY+ZjqMYWAAr93delJVhooRD3TlQBIVCJT+WlU2u5qW0Qz97dme3jh/yO+5Czh1TQilh8h0OS+
mxmruxLR9rXbMDf8lIdD/7Og/fqHZA51c7pv8cZn5/iBeGf+WqC2V1mQ5if1kBjxfO2Trn9hXDHz
JuqLB3u2lJ19vOHIDlmkmM2HZgcEzXJxfp1Igd4m2VWeZOWpDebQY+A12dnCbZBBgMEVC/M9lVBS
r6UVK5K1WWKY9tpVffekxnr5lYlJ4yhRF3Qd2CwPaddNO+2UW0sDgi0o06Er2qSughE+GJ0WoyWD
+GWUZ55KjXTv4Nz4WNw4VLQgTuGtXwcyQd13sRTn+TUqKSc4NDLOYJFyb5C15IM+zeX3DiKAzGVo
bDj79fAyyvrwXY+D9CVFp/Ed3fP6GBTA3Ew922O32OwBxUpBriwwIwzjvZEs/t73cKJJnaxOufZZ
TpHAsBtXliz1+b6/bq2IEjrQUDBE1CzXJ4SuHANmAYrx4QRmd44S5WiDu99x1TVTJUePEjpRqphH
EkjUlRfF5LxForbdJVWzyXQdncD1FxQPXfM+mI1Kfs07UtonWtITI3mzZZfnVLJn+6UK8kD1/C6O
2yO60fPojubQUz6Zp2yP2G3jDoJViWcUL6foCPpz6eqmQpOwq+vuokpq5caRBs4OUh9XUhN1x/W2
2y7GDCixgf2nVrwuloAiIAFjjvtCJ6X2eisszlqcOIdHP644slgQRgSZzXJBKWTDqCxX/WXUGzAm
jhqeqZ5mj0Z7YsJY4HJAGlMufHuefnNUWU8aBSy9fJklU3kp+iQ7yN0k7bjQ5ip/s8I0CHVC1CnX
WOaKmTZw8jVWyHHcLjb+7rT5qagQnjH9YE+wdesKFLFwBPoTokm3LtMZQ0zymWoKtW7Hj1wtYRzE
aKqASneqfbv/lW7aEr1yoUuFrMnqbBR+wwgndJcXKY9hF69D3Ssk3g3HpOB739TW7ViWkNSBtQwY
63r0HL28tIOEQbkMbWB6ihz4h2iu9rrEmyeDTwX2lwFiGEi4xFev7pykQ6vObB6acsVh6PKJ+kwn
fW41RndqrShPihntDYHdXBqVW1kkittkeDTtsKF0qFzmaWpOWk5NMEy6vRLdTSuEFMyQgG/mnV+e
KKVrgyYsdOUSambmdU1evdO6YE/Y4rYVIDSQk4uhjVXn0WzHaazAc6Jr1RqeH8fVsyQ1exNWN60w
580txADFBl2ZGCEUnZON39UW/P0x93LVSntQkJvOwPyWGH0ho16DEbMpyc2eZOOCitTsqVl0NWX/
D1TS/4iL8rXP/cekOnlpcL7/b29dxg/l2EAfhy8Ul+33PEDqpHOC8mDk3R4afNO1EJbACdDzJjHc
SPM00Cd3+iQpF21AjLNX7acoyJ+sECIQrZq/VHPx3e/8j+g9PMgg8bZGdpNJWMoHdDXFl/3txm3S
2mjjCP+ACME/q10/gTF28qeUlPHReJZFCngV4BrSCwrgS1NJi1vMM04Sdo7qIZRtu4WjUY0c2r08
5pY/cuECBOcZISJZ3YMyBeeGdq2KrKeDKqGTSS8mU9Tn+1fgrdvWJLMWMDiy+TU0KRr1zpjqSr3U
vmUfkeH55QOPONhBstdkXwuq8ZlABFHYpq8LpISmxXLvGOZoSr8r5kuuJSH8pSPYo6lUvbSw8vOA
nMW1m8PxteuV/lQqrX+i3lk+5W0wUAa19piUttsLSJw4EjoOojGGtJa/Jsu1ydBnfb6MRjB5eepA
tj3n2sOBDYkoGCyB2aF/u2acpvdTB9CMqpecbT0Ebf/dGKs9eoLtUrgW8UdId2ggbFgwafkmFGW0
6RJIpXRSgh4dNLvVdzxlE3FAXQIWg3a3GDjncV5umO+HnRI6oXWJKvP9ZBuvPaOcbgh9F+3nPWfZ
LMmg2wItNROSYIKAZCyNOSN0on3cGBcotfTDkOnI3mTaHuXmLSuMVQqIId0dvtHSCsDfPnbG3rgY
tVG5pto7Jz3p9uajb1qhaMvcKnAEEB5LK7ZdA8ZhTuDCmHvE0LCkoXAf+J/vH+QbVgQ3hXgkoQWg
Yba0UgK70GeGRC+BVswHhOCVY99K4+G+lc11QUuOWRhoegVeexNCj5PTNqMU2zBkNe3nKqVrFGlJ
+w+8KN3O0bllCm4nBjT5PAKiuVyQHUHoXPNDLlnX524xq/3Z0mkyRk5cP9qFZlUAmoQCKjER2e/S
FGXTFCapjE6jlIQH9FfhHpHhJ2+yeQ8WduMzIXgkpkLpr+N2K1NRUbSZ1NDUDGQEXztf6V4Vu50e
ffXFgpgeYi6ARIdO7XJBdUi9L9IiFuTof0XIQj9rnQPtgD0+Wj0UxA0gk5CQI9aE4GBpKG/hcYmC
LLhqsA0d7VL9p4CU7tGMioCC94/nQ5BSbVL/rgoi6hYKNech/4SQYvhFgtTu033P3nwYDgj1KYXc
zaJDte4209npoj6Z82sv08SpG0iMLVUadpyamUJ2ZFGdJKmh50AaSmlyO0wm54SFqtnZl6Gup+JQ
qnbwoUJyb/Q62n46iG21sK5sSJUewikZgq/RVIz2Rwu5S/UlgD9r+JZGcpIfp7yCJ84kEi49+qXq
payT3v+mDEM5u6HW0sstFKk3XDXuTe25NCS7dtE8YOrGbc1mRPsZ+uT8jIZr0hwyZ5pSt7DlQDqo
yP2MXmIS3J/8Nm1MV1HjQT8W8jhop8wZ2urkKM2QnQOEHseXrrfN6uxYfnaKYEazJpdO0ah+mrJi
Hv4Et0ev2KxG+yVIQr16gk/WCZ8HJyn+TblOfhGLa8ppHmI7eO/koR6dBFd+17qjPsvRYSiB5nwa
R1KQj36ih+F5GpSacpMUTfV7dbANlBsoMKN4q+Tp6GqN73wvso6zS6ztyLAXIGbhRkWefTZDsKze
WOpq4hbwHufviUrG+lTp8fxJThvrr0QZ0oJfm5bhYZwl/butUwc52lM+q5/NXjPapwhtX9Vjik1S
XYguKniaLb801aMJGKP82WRd8hHQi6LAaEIUecpbA9XfrEYM7BorULa9THU5DOexQTnqlMRMuD/5
JLpwWcDx1n8cIqX/S6JgDeyHZ91IPSeUfP0XldRA9sx5TKd/0ZyzVC9GVaX18jErGy81Y9/6NBMt
Oqeq18vey7N+7s+GkhvxU2taI8wCWTEN0iuvO6OZeq0HHwq2KPrbsQY/OcoUAMNTZSfan6GR65rH
nGJaHp0hyayPcjKlDK73fvgpGCQn9UqzKSUYpOSqOvRWPMg4Rterh2EMQ2RRGUPX3yVJnygv2eBP
ETnv5MQfWgaupye9zpPZ5WNIIAoaq7K9DK6CyQO3EIf/zlPQ2p4T1Nk/ftDkn8wAATXXIGxsvDIY
4k/dpI3yH+ncaa+TPKaIOONpigO1minH3pQbUnFAGbaYn9tWzloUGKj1fDRmPY0PbahL0VXRUyk+
x6TJwRnAixkeZ6mw1eMUth0AE/EZvlWl0qgnah2q4clxPJSnsYhL+QzcpVM9JbHCyqV374xn2kPx
5IZROn+Hj9DshXoJ58nVK19PDxGUOd97BeGlQwO8o3ThHxjVg61VinEoUbc3jnXbyOYvRaky2Qu1
Wk2Amjjqh0qTI/ODIhdNkbgMlzV/JpxbxTONJFABwqVKeyoaXf7n/lW4eXlNKkqCFZ9RZbCi64KF
MsjDkEpFfQ0oYZ1ap4yejEhSv9YtlL73Td24dQWCCVwonPEoZa/iPJRHjFBtmvpqlK35FPZD5mm9
oh3uW9mEriIkEj0u5ry5dtedtLyl7YUAdn2tyINeQLTXTByS5QA9P0F8/vO+te2aAC1Rw2TniMeJ
+JZvYiU5vpwOcXd1imGCj8wsXDmQq+N9K9sasqjuwLHJtKEgfFijEhkis7qAT3WdpCwfXEXKEQ2q
yoDhWj9W1M5NbM0Oj02SddlPxZkEd2Ui+cCIkqFo3udpUoyntGJY9jWxUqNzUbH2H+5cAPugK800
KUmzQK8u9wLCBZ9GTN9eE6e3jUM2DPI7Y3TGBwXXmd1iBp3+AG84/WmK1Us7aqONU8mEHfScDJGW
SdhnLtDQ+AsdHP04goM6BWaXBzuOtWkRwzoKtF8DqClElNZzLmkUjn47kBNVVu8/W9bfsTKg3RY0
jB4nOVCJsDVdte6kh6ejQGYyBA+qAIpoWJBW6w1kyKrm0jQveamMZ12I1cH49Pm+i21XRzxMSeAt
OTLAZy43tdZmLRNcaRfN9qWTKenau5gu6MEobf2UJuq7NIIyx2kG7eGokkicpBy+T+IZIsylYa2r
eAi11rkMFfsXgHV71yBFtxP1b24FeOgofZArCfG9jcYi2V9VDabkXOrOjz86iRWfFL2UvrUhACjY
GeYv97dze61yYCmj85wI5MR6RlMpOWSh7wxXbl+Zp76ODzHxoxt2455u7A1TJHh0l4j+uYfWbdcg
YN/CUe6umTH1B3jpki+wZmrvykLqdnqTN01RYQa1SMeQUf/lt5LCanKGUO+udRSMlsdxo6RjBEFH
gCXXlXm6v4lrMTVeCuroNOeEUAzJhy5+z2/FvqlMW1mdrOHacqNlV0Y3JeSx5tSAEdJG2s1rOv63
59yoLdUttF6uvtg6mr2gG8vYgv5biYInFNHpmAxKGO3VYjbhPT8P0Da3EVeykJtd/jx7kNoWXH5/
tSQl8rQhJtijjfY+Uh1aTkbFeOYo7XUYbrw4FCSZAmLknMKaKn7Ub3sSarB8TDRer1xTXeiieGN8
8NmTnb3ffmrxruFRYoxxm5FPKbybSTaPV7WjJexpUjFfkWF1okM3zXqwExrcsPa/qRdLwI035cIp
i2aF2tl8ZUByeoqiDhCrH0XvmQX6+75Pbb+ZmJSkzCqyZUipVvecUyBsm03+eOXllj7C1RgYz9TM
1UOe2Vp2gg6mmrw0GerQe9gwzXaqyDzjb3y2y++WWgGQE5CqV8oP5YGSuuSGijQcOtkprkpVpU+D
CILvG91ce1CAEw7BUskDwt/Ff//NWawZUu6iD6Zrnk7Op6ifg3e5ZDjQ9UX9+yZLYJS/b/DGh6Q4
SVbLFYHO65o9VdG7hnQqxyCb/xpYMZwmcIJ/8f02Ot83tT0IPBvUKfmQ1PqddZ/SzH1Fm61sujay
Hb5T4wQWwizaU0q4tYO8S8wLw2a6LbUVuhYopDTTVffD6atlRM0hUIz0LHexf+hgyN4Bgt3YQOQj
4RBTOQl46uo5bGezgUYil69K6phospYdUStidnE97gnn3NhATEFzI/jUBaJw6RxI8fRF1FTyVQsG
/wiluf6ka/HDFVGqH5w2SpX0DLkrVwvSsjQNcwivr8bQ6s/J4EyvFED2eB5urAWOP+qtXMQgg9bd
3SFvGtrTtXJtLNASSdqOTJaO2eG+y70poS0KOixGVHchgOXip3m43LLBigLJtnz52tMz1A5+qQGe
K6hWQCJYjPLf0mgDaW8BJX+c6rByTkD/myCg1FJKztNUy2riqb4zfp2scZp/qEOeWsdctjrDQx50
sK+1msupJ5tApl8Sv67/sfzIbF+KKurtLxTMShlusYhOpWaEYXyawl56UB6eR5fuhZBpBk3Hdq6R
Ey3sbGmfV8pVzyLrQm4Dr39SRgKVqCjf7m/ojdMlhh05wuSFlMJWzjHWGZdILCvXtJCZ21YMQLMu
s3XaBwrFdXOs01g1d0LBravwJtJYpoQkNOjWXVK7hb5sHHN0Y6REPat2BI5p1psdVxG/fOkpVLMZ
o2YbxbiuulpZoip9nkDScHXMov87NZr+hONqn/KZYtA01uY3HV3vZ2WS9R0o6/YGIT8CSEqiDQ8F
98jSRztfAzIU4qOQaJTv03pSvnYJgN1hovJ3//Pd2EpM0QemkMr40xrOyIPTSk2BKV9Lh1cNV3mJ
1M56vm9l+2QTEQjcJAEnyeWat8pq4axGBl67Ui2tD7kxGKdszO3XUa2Dz0lkpj8dtONP941ulwYj
N6xqYFiZ/GSUYbmLMC2ndZGr2pUujOOZdRJ9tZ3QeDigFkgovhKU8LTR1wppUxnrU4F01BVRx+g9
yrwcdXswX83K2sP+bt2CsgugUy5Jgmr+fbmgbLScUqIJenXk8O96dtpnuSun0xA2e/28G7ckbHQM
gNCfgq6QC3NpKjSpyuqVZlxBrycSmsYM+MXHJIb46VnR0Xs8RPpQMn2EqJLyYobz3BwqsyquslPZ
9VGNxnL6FkWjA1Npr4sO16jL8VNg9dGHakqC6TDVUvUTzecg+miBEwmeVCg2sqOZy1HIiJKN4LPS
ZZHjglmpfMaf0mbaC3XEhi1POAecOTw44vABik3LVcLPnvuDXWjXuon+LdpK8yy9ey59BoDUqPkx
9eHzlNRomkk7IewN1xSgfFJZQhIBCFsaNtNmHigVq1fNKcz3sy5JP1KjVnYOwBsOb7U+Ou08AnCy
YGddruthZKlnuzaujETZHkVz45LaZncI4rb9qFhNc5Vh8T1PRld44zSUH5AdiA6F2e7pxG09V8gW
86YTVNKOVMT98FsQSxLXRdAQ2FcL2QmXaqXk1WNVUPKek+Ojp15M/onDyAMo2LaWplqzCDKfXtpV
l+zoqCFuQSuBfsJ9KzcWBKSYnJECFoIda+ztNCdlKdmpQUhE4TgzouDcqzOK2CG+c9/U9hmyRBef
wFXU5Tb9aMjdEqcrG+OqBJZ0mIKu/WIqSe8FtU0VULFDJgJHZYoPo5aWO+McWz/FNp08Lm68lbLs
cjOHVC4jWcV2HEXOYUZBgmRHjQ73V3hzM9EzYPCWvh1c1UsrVp+iWNP0xjWay+4cINr7PiQROyFG
v5cLbE88C7IEEFxINYAcW5qqamlEUlU2rhOQTLhDeSM+OVHWfAtx20OiadnPtI67P30qbYEbBKaz
x2B6a7FCoBevoTe6eS/0SA97fMe4lkw6fB6lsH+FazH4ZmbGXsXsxvnnyYWsDwcFib3RKilqHaoK
XzWvEPr01pM/95LlJpXpMB1pxbHlFU44fC2aqM4IXse0P8tOE1Wv/4e5L+mOG0ez/St1co9sjiDZ
p6sWHGJUKEKzpQ2PJMvgBAIkQXD49e/SXdWdCrmtp171Jo+dcghBEgQ+3O8OtDWRONWAkFV/cuL7
1f1HwYxdDCf4BRx6f/+dcvLgANrSo8O6CTh7xdGrnG5l1ySOoG7YpeZLF7CVKaovG/2CKw8ZFGgj
JmAoMPPfDz0j8mRYEmqOKJ39SOdGCkY6a9d5q/pPrvJXz3jxXcEeitsPFcD7oTo0TgBSZt5R16MV
gtOE0BRF4VFSps7179+djzQtXBaMazChUIEA7TkbSw3IZG/Y4GE+KU1iKOOGt6Jq4NLICZ+vBrOb
ptCb++o4DWU+xlDZpuVKCdVfdwWn49ourewzpGQZ9P3GsxzpUXgBRQCEeM6j0jVTXSMy/zgYrXMp
NNeHEWyy299f+y9GwRkHBo7wQ10ios6eKM2ZhIakD47e0I/gnNSdeNIunT5ZgH/xNBcdA4RQOGXj
YZ3RjqjIvH4m3MeOwkvQjqbpenDNYWVm1PnkipaC4+y+YRlcbhlqZBgpn+2TXuHMXq8N/1j5St9p
N0v3oNeh5+lVRmg4aX//5TsIIxvQgSEfASXDOVt5ayIaC5iWf6ReWoVSVRDq+eqzQPRf3cCfzTxA
6cu+fHYDe93ZLPDL4Fjyuk9Sv+8jU3gchrzGZ/FWv5gSPxVrIAUt1mLnnquuyzzmNVVw7MZmigcl
ZQTHu89sBn41ypK2AB4f7hq8sN6/31nbjmMP9OfoKmSfKJjrxQVgns2XHw76HbC7Xjiy6EOcrZWj
mdXoXJbshF3RXddi6EPDTj8Tt/ziWkCmwizAfMP6cV6aUfgJw2YDllBysKuoz71yW2KF/AwT+1DF
4D39afKLtjGKs/OAVL8YTI8jUvfkcL+f4wmL1nxnll0NXEyNxEeUFLLPYui1pRk1nWVA20sVmN3V
6DvdFVzMrfEaoZlgLAAYaKsIxTnStxebCVKELpa5x9yA6UrYIMM2iBH3FODPZV+TTZUCrDr4/iDA
gjC8Gn2V3HX5XQsjk5PC2pIjcJcqIwz6ATZccFeYqheBxM72IDxYKoQmY9X1POYusoKIVrII0YdK
kbzUwGBmL9sURBqbkRwOC8jzDMLScovXoUS+6HVeuEpsWktYbuLA2WjYj/C08kLDBFL8OLRGPsOz
ypzonji56R3zoBLNNkeQQgoZygBnqdqaArTu5m6eQqRhaBkSWJSWbczAF3ReTIUsnrcvTjyURhAc
okWKJiKUEGfHIm23YGLjfHa0LK5WqoPYgjOwpr84igcC808YH0vrRxcvjUIDniSTf+xRZsTU5ixW
HGb1vx/lw4q6jAL5EHR4Sxl0XvB1hJgWhFf+0Rd9caIIRQq5Zs6+sscxSYeq+/b78T68Touzv4s+
L+Ab3MTzzSJwmkDgp+ax6HOxaiwY42at4375qhZVI0pZoBsA0OnZAuRCGmLA3sI6tsxrY+EVcgXd
G9m7ciRb12o+82r4eBdxUl08IcDBNrG1L2/3X89vhUF62nb2ESlPzgkpe0EWZmCE37PUJiw0esRG
//4+LlfwbicE6AZq9OKdsNB9zyGwqQuULG2NQrHl3ItdTzZvzjBlck1rLPLrxiWju0K0w0g/AXR+
mgqeDQ3xD3izYE8vAP7Zpgii35J8FwRH3o39dCnHoHotvbr81npDyVZeafVPCDVCv7AqRzbCRzKA
h0sfpP2bVLwj26BCQFVo04oEMeakD0qfDb7HXUb9zlrjWNrOcZ47HqSazajko+1xBru6vpjcSJZt
nycCmFIb97kr1E2QUvojtbT3AAmrrcN8gg9iaIAk+Kw7NIhXv7/xP3fjs8sHXRF9NahCcOg791s2
iTn1FNYjR/gGyLBBV+9YBIPrhMUUuC+2nu5rX8cT3PtfW6G7R6el8rPd4vzhLzAhKkegSqCTo358
P93aDFwr2DsER1KU+XpQrdmiO22xMppUWX4Ctn7YmXzUW0AHFxP6RW999rjTwVZ113bBMWBgGQ44
moXQyD7RkTthTZp1XVtXzMdW8/v7/GGh8AGHgAsEPBSHe/rhGluPG26ZF6chF/23gYgqhJuxdf/7
UT6UXsso0EyYoB5hIT+Hd91mRqxXWRenTpNy7XHTuKjHuVwB4vrsfPVhjcDBHQMBKgBkADjtfI0I
ho7DZg3ASxUgTYKOj2PJvCiFJF/1Ovtkffh4YVC5LuAWdhALpgtno7GsHgWTkp3aQcsICAI6zZW0
L03efzmSEPAH+NkAyHFRQJWs97ORjyNc8pBhcSpGgSZP0/KVrmAa8/sn9XE+4CpgoghwAmgkTo3v
RyEA64RVN9ij2rSKUHdkW1GwYP37UX5x25YTEzYP9LEBV58Bj03mCa8cshK3rbRZLEUgn/wZct6w
6OrMiH8/2odFHE0T7IG4Ig8ewehovL8mN80Hygfsu4bL5tDlcFYLGvLaSr0nhRZr0DA/8138xQVi
jwJVG7Y0y954NmSPtYLOpSpPoLnLbeoqtL4mRSq8XSrVj7+/vl88s2DpnmAjXpSIP8njf9kWM29k
jsEkTKNExw4BzKlvC4eL5OujoPlqYf9dXFzO7yIwkowo4vHTbM6gyXFCErhziE+e1a+uZWm/wrcS
rxUw6ffPKmOFWcO4gJ+s3k9X0KfQZ5a5xdNXrwXeMA5oUosROaDgs1FIIEtWuCnumHTAJYYhXsh0
81kQ5sclHaO4eCgQi8HO8vyNnT1jtkRX1ydR2fOaQ9WVBFM5r2A4pbYOscawgX/4XjWcfkaD+Tjl
7cWPAAsSTiSLoOP9bUwHU4J0nPGTMD09XFstp8UltDHWeGpxlKxvJ0v2L1SmbvFlo/efiQw2XFTQ
NQTCtXy1v8zGTladWQydOFUZHfxIyABBdAjZ/forhu45mkIoWvAEYWD0fpwqn1Jv9pk4pRp+LaDY
88jlMD8LKup9eVFcLBewf2Hngm/reRVoF1yAtq3EqZZzvwI6Qk+iUOKTiu8jTro4O0AiBasb1BXg
2by/orwr7J6QSpx0UQ4bWjrlKvNIusZZLE+sQdKYc/BSgY/70YjgqUT7g3NZY837ZHn+uIdCtY9X
HX3tpYNxPnsm+LMCp/TESSJqZz00NQ35kNWJTdo0Nkv00b78OsK7C48QaDSk2uf4PmeOO8q2kKem
1SIG+fCqRvbF/+KicKbFfr04gnzow9ZW5VQ+7+UJihgWzXZQRHWQQlJqpTLhs9Ftfn9Rv3gFoRIE
rxjnB3Aczw8rOFPM7dR68oQ3xY6wO9lJju72KqhAcvRnIAvgqbLn3w/6cfmEfQTKH5yRQL4AiPd+
CmHZTmGyuJgTpVYQpTDDdCMLpaX/yRP7xQwBsgUEGyIuJDSd0y1M0IZHdzKak1C18SOntbjmJa3v
OwT8JZbMv0xNhVIMEidspSA0wTfvrCzxrXZw7cGXJ9DV7d1iqb2qhtGPDfoZFvmhNYCRsKwAjsTq
hYL1rA5v2wa8T4YrAwpjJx2rGh3hGAJ1UmOV8DHJK27c0QnC7UBnaotZK779/hn+YuIATIbIC1Q0
LKDnsF7XW42e56I7YYkTdoLlurUS2xx6vguEKZstrA3IdS0MV3xynv8pX3536FqoM2iQYu9YKsBz
B/Usywtwgnr3VDXI0fCwP7kSJqowP5BsB//PJt8GEsSoiwwG5+0P6Y2ztzYGXnQ3tTdDdhaWgs70
h0k70eyR0B5MazVaTbdoeox6+/sbdT4JIQ3AVMAzWvgVy9np/WTvB0gP9GxWJ+3VXazncsdIeqod
9oDe8VdxomUwEHAA4izHtA8+q5YpetObi/qUic5E4mulkcFqfPX0glFg3YxFaqEy4ah0dkldJS3F
a9WekF5II9clwRpT7c4NpIjAlFCfbDnnk30ZDow9HLBxsECPbrnDf9mrpQPmpu9P3SmXxFsrB1tM
FWgzgaJKR4M/VutuGvykbSmLrKnJPllFzlcrDA89G2okVEfYxs9Nb7RuzHLupDplOk0Bt0Lw0KaG
Xv1+mnwcBe/xT6cHrIpYks/WDtrB/teeWX+CS41/aCAW45uRN8NnBfLPtshf3x4LUncERCDzYmmp
0vMygXYVqYO+H07AbZCiY9nF6K+7YDZ28Jud61Xlz8Wj45LGvMpaGE7MMeRLsI8FM0DBK8k3+q4B
tGBB4ltJlt8W2jbmNXRtxRj5eoDFzKThNgOJZVAUYV9Sf16zlNOX0jP4bZ4CNAh5mxVIWvZZ8G2C
FyxkPga5s2lHiy/WRLhYoAY49oKwteQOnnVT7BJSv7Gpx5MIyJOlnWydiYJ+8oZ/kCsto/hYBWEh
gKHwmr+foHbDLJ/ncgJkqk0zaUdXOWED0tsUz6SG61MwjoCryKgCuPWykdWnysbbvy5c5ncr5FwX
MGRpgfKFI7xtSIxGkz188WS0ZC9gJuO1RWMXIMrZYU82/gA0bpYnHfiotbnpXRLeo3H/cx7/2+v4
7+xN4BAAsn3d/eM/8PdXIScoHzJ19td/HHKgWZ34of5j+dh//bP3H/rHUb7VN6p9e1OHZ3n+L999
EL//n+PHz+r53V+SWuVquurf2un6resr9XMQfNPlX/7//vBvbz9/y+0k3/7+x6vosXThtzGoZv/4
54+23//+x0+L2H/76+//5w8vnzk+d1MJ/VzmKIX+87f910fenjv19z8s60/ccyhWAECDzImV5I+/
DW/LT0z6J3ZzcJ9RuqOwBBf1j7/VAoLDv//hBH8udTL+n4WVB2suPtSJ/uePvD+BLcM2D34tC38V
k+5fX+3dQ/rvh/a3Go7MIq9VhzGRr4dJ+t/rAmip+DXYyDEGOL9Lk/j9JO46sLeqCtLatOVW9phm
6Ocgs9vQRkI0omUiabVmF7KA5nnUInjou1+kLJx7M4bzsdgMCJttI6QDm11EKstfz6ldPE06r7fp
YDWPYlBgF3Ez+AbO0XiP3diOWmO+dSU4OdDy9HE3Sn47k9ZdDzqA74ztlW8VOkh77ZTZt8HT83UB
YREQVXbB/ZlsjKYcE6/V9avlQIU71KO+lxpdRoSrk6tUKnIBXUyA6HOva1auN/ANRK1ZBMfpdgc+
6ktr3GtcQ8meqsxb5YXzOmDvDMpT5txLdKquxKybxLW53s6si2g/ON8ls/mN0+Uj+vV93setsNSl
J033hU3auoYscL7yiox+qyfo5GJ0/fnaYsG04cVAr4qK0W2gwXEuDKypCBRVO4mTEhj/Q4igOy8C
097fpMIpw0ZWdAX/b5oEvWg2w+Cm3wJtOZdgG5qRlvBwGIe1RjzXik8Fet6WDwOaubjrPUnykDSs
0gk1svHCbuSw5/AGXQHgVHHvsOyid7t0ncJannbuq1m6faxg93qqPXc8aJvXFylIvVHqEDC+nfzk
29KMlW2MK0NCUjaUwb2V42Aytoa/73mHS4ANNsIAum4n0naMpdntKOcyBqvhO/Fx2Tl0naFP61uC
gPpDkMk27IUa1+gO1RejhfazaxfsAfakFZqGbhs12BHu4H702BjMPRGF7RcWCfaFYGhtQC8zhoOP
/SP0685ZwzLgNS1kHQ4TtzelO5OdlfE0gV+qeO75Pe3kxCK3aK8o6a0DjhtDpAP1QwYWuJKw4zeP
EMqUcU2FOoz4XvC97LuY1rOxn0dXz7gNqrr2Wd1Ho9Z8g+zNeq3nvg2nieF5IBDp3hy84X7UuHG6
nIwHu5vvXKPSewNdi72uu2Yn6x7UaBdKGFaJSEr4wPHGMiJ/aJxQuq2aImu0hl06wJSa2pnzJG3o
LrtsCtAck8YBGTdjYqt8XmsQEhJnoumxEH5zkIFfqBBJ6cgtIsX4WFvQFrlm1R9F7TlVqKfRjLWa
Hgx8JEKLlrEtR3ZN2KHS3qST8jYVPNoj3bjesUWvSESqDMR97cxTBK/TKax9PiXWbGUxGy1v1weE
RkTOMmnzPL0DYokZXXTT3tJWsyoRcfiqnBptZ2mCINUy885h8GpLIYA0Q4BC9a6tpLk1jdZesaJ8
HDz0lWsFX3teNUZSseJ6hKusDg05BN8xe56DgpRhN4/9Dt4MIrYRk4BOS91FxuCICIEb9TpzRvzJ
EGw1zvRp9rOiT4yJBAnMAUy8IgXcCnTT7LnHgu3glkboeg2Hv8JMy3h2PKxAJboaQzZ3RwS9tzc8
z/XO8BDXlYmyAFtX671rOnyPrJqiCQczuKXFAHM41pIQxZuH20QmC1aFFtn2g0VCS0hrUw+985zV
cG4Vdo0Iw5G1ESwS5MrNqmbvW9K6IbllJaxyLqxZHEAPyR8BFl9DH/8I0kSfSNhqXnoOkRdZxrIt
KdnNPM1TAqnsMat5HvleW4cVXunQAmE2HAfdxxU00qHb+CpuEUASEoLTjyUEnqAYyosUbN/IYI73
ArLZdDd2Yw6poePdQF8CE4PWYHsEobtJ0Q8DyjWbXrQ8QBADjKs43jOsvkJqRM5S48TM4iW3NtB5
dcnkWSvSO0+MbCjlWUyFRWGs6K1G2bwsmVhixbPhYkLSwCZreFmgd5STa0uV89H2J4nGkr0tkWYA
Vgk8GnQLMgciIOMy1zLJWjNdaTm027ayukWi+0Bgw5sgIi/KXcAlRuq6IQzco5ahQWA7ITRBiD60
Sr1nABW3PXWRZaxqaxPM3Y3j58cJJoULlcFKOlgiXPYl0acB5+sHI1Uy6S3y1KE3FI7M9U89L+xV
S+sk1+m32vW2jTWoTTtZwW5wgg36hDugreoGpzCQnsp+TQZv68FURDFi7L0Af0onNsGIgdE8Zsg3
W8FzYodD6A+7KE6uVZZJ2xDYPozs2YCfXULMARZ3eSN3DrwUY4+Dydq2/vyqEIwC0268p8hgVCFy
xEIG+4QLUhoqC62UuiG3YS6BxNkf8F14zKRmCXhZ1i2pkXNkVDaMqsfhLXfYGIKInG20k1ab2SLu
Y05z/6KTmZcQClTBaZy9BtE8Ealu4MmJtQpHb3cnsJVvC99rVmwumwtf9odxaqedxwPUCCacXYKV
SbMBMqC8zECtuzT9sjj2ICwGtFFmIixtb6d5qMswZXAMQWJOtYYwoDdWVGYmgAyR/Qh0qu/gqiU3
CCQa1t5sGwgtqZ5EZ9lrJAR4Wwqh9pZm7Q+dVdXKz4JWhmMg/JtSpk5UA/yKuiZne+J3ZN0pr3NC
w2NlnJLUvYb/onPJwBs+AfP3kP5WT+vJz/i1q0pjPfCA7vpZpQfu+3TVNL3czlMl9pmZTluSDywa
h07hTFOQO0NnUAiLYVhNU4HdTs05vF6M3JnvApYXIvR92b05/jTnYTA1Vtw2A1JmsE+8lKnrhR5R
zi6oRRBVNVH3xdz3p0LneYgiePheSxtmGTBuYfvCqNiBF6WfUKIiNugLz6rslcPpxu0NY1VVRrM1
1CRXntXHTpHduFI438vBwY3Flr1dBAQXGk46Sd85YHcYtRm2uPleWFWUJoZN0uOIJvsG5s9jnBF4
HurKZ08dmVHq+VvoPPajNe3hvRKWDiT0aExAiRHZ0m2i0kh3Zd5vG+gh26CAZZtlQciMxXsgdrbK
iurgyiHKGWAyoeEMROjYxXZlx3nZVxfC586q6ep12Y+7OUjl1aSpd9WnlK9GPogVZdMrjozbVEL3
1tWhMU6nSe1zxUJT5GtbFrFXMPRUOztxR3Ew8voSSW0QUJNpr1xSRAITed277QPO9gcgM6GDgPiQ
Gm0XTkMbQUgapVw9B+VkRaTUZG11YN+KJoJtzIYTZ1tNcx2DPxuD/PCaAfxHeA0mMd6RVc5R95G2
D9aZz0DcG14a8qRknUEpkZnjAZwGNwbuyuF8OF1Pk3vtp+2KjriTY2faq6pwLoq+vNOsnSNaiVs/
822MhaqLib0/Vcharo/BlLWw9XPXHYI6w0nwNio6NPDUBGpYzfT31rSG2AatLzJILUO7asIJyWoM
je0gtGu+JVb6KnRw79LdZPUHjtI7rG2zSIjBr9uU4hr03m6KEDSuMUwrZeOlwUKTedgfK5OFEiEa
ISwA52hy8rXDzNuSeBuzcGU84zxxTDP1PRvG/Qi2bVxOnCaDl90rx05Ko3+ya3EjVPUdNJkfadkk
gDw2WV02odTtus1RsUwlRIe2m1+l6dBHM2zMLohB5crWKH573V9Mkwpi+J/sHHjGZD3FqTsDI6Qb
UF9XePghLV3/JsDzxolAw9bHLldMP2Q2MAgJS5p7wBYrneUIVmXYMK088oRPsUNXd7VoEM0jm3vm
WTv4G+oRa+qE3s3VyArENLCt6h2xM5sC2uqZDQ/WsnRCnRjIF4LeJto9hEPynF8QvM0+ih3Z4TGN
/Qbg7a10cyQ7Kb8Oee5GY1EVl7VbtzsCQ6PNlDGniDDzgm+yAbDZwYzpRwVV/1M1puEoSJRNfIeK
Hw9VqKRhHTyJKMwmR4TSYirifDFmsVs5eVhnjEI033jtG/yt5xXrmyoSwGjQQXJWduPNyQR2DAq4
msC1K5exouYLrm4H2cmBa0Vjj3b6aOjSv1M+1fgyo3HptW6Kwmj2k4bQNirxa+MW2pkQhizdg1nA
gtoL9JGbvbnK5grNa9WQPXFbA47fAT80AaN3fmnwEMWLXMMVTCRKXsP6CF87wGLnx67ZRl0BJNtK
M7Aen7Wqwirw4wGPcDbodOEPMuwmFaG3fSnSfAclu/BDVuc7ZNOvJ108Tq0Sx0K58Eoo9a6sl9Vp
0uUKCHCiBv8yB/F+3zm6WWVtYx5Ql1CQIwcTL8G4wnt3mLz+qTQ0XTnjfOiCFJseTDC2uqjUBqKk
Yts3/gnbAHzD53SvBiUSdMHGByc1cbZohre6L0aceJgROird6aFGsY8opXBgWqPsb8e1yOxDlnfX
qqmKFU6SFK+zdPCe5N8qQNtq5og95aA5wLtN0W/d1DEc0AOsb7BMStDrfqnynEa+zXBdle2tAspW
3ShunYrf10aJ5TygP7QZ3FiivMaOGNdgU8Fwydv6dBZha1HjrsI8D3u49kZTNU1ROnBsvE6QhvOA
7ymD1g4HNV/B4aYMvbp6BrlIYimbSFwWFEWEr3L4Ss3WK9pM6xoneZUXVTTU7tqo011diiompuYJ
8yVLmCv5AygkCZi85q5z4blS9hI7sY/FtfDuLZOBLBa4O8RtRWAnX2TWgHotsMetNKVY6PmIJMnI
tZ4WayvXPVS+l2ABS2NAszScKjdPVOo9wn8QwReEVodW0CnRufWqrP4exdGx52CzevN8Zbn5HnZg
j1aBrOGqRgXEXdhX+XBFE1ZhrjPTeHBKzw8rp0Zt7lsQjrdDjeOQuBfB3IcwBDMONtj1IYreao2y
U775OZ92nd3AP9LpJxzqKo7zvdt/7+GJglk8ypGFXVD52wmJkt+E76uD63X9GmRsiKf1XGDGy8l7
huLLWrfU0TVORGW1swqefiOzth/mCYoQF9HF+xzuXRHIB0NcsB5xZ8gFWU8ZD7ZtO8s7q8c7huB0
u8c0BMUICziKzEkjnRS+QXCLC7j7wAkYOqs+yL9lhQIwMGOVDgEYUY7/TtMlbexpJYyK3krev/Zj
x7cM8cW7BkTdqJS+hcwYlMc10W3kM7QtLTBnLkDxdbZ1r7zYU8K7shBzGSJCzdhi1ctva5cWcGgy
yGUAe3839JTXhG6KjGtlW3UBmJk8w7dNXfUqqCPlKPcH4Tj3lTCBOwRwNr1tOlgwQxQDwqDrznXY
4CUNtVs0D7kejY0y5nKLl1Ef8UJZDhoD3A+pNPkQdg5Pb0w3JXYoAWMmiE9srodWFE99Rw2cvlp3
A+uuArOsI9ciaOa9j+NAZHU417doXCY2d0bsLam/YkZqrP0CmC08JqoVCKGgKiBjJrsKoNFcDy0t
gf6aYl/Biy/q7I6+tNL29mbfBTvcxbyIMg/kRqfTGHTu8CJq266SvpmxjY81ROmJ9KfUDokvRzxj
a1wNgQ1XPxCe0a8afSPieuhQ2Xg5rBFHr4+UW5pHP5NNoj2fkLBOOw0/I5c+0okbh5YpBUa4W8Ve
Uza7kgUkbrnZbeFT4GE/KtMVpLuwl3LYcwP87mr0pmeXAAEUjkfWTZC1WzdlNpowNouGDMtV2dTO
8gidBG70qP5EDLvAuLH5AS6JbpwbgOnSeYuEeMAkizU4jvh0XpVc48tmt3DZUqEPe1I59uZ3t/f8
HQr9ICaeO29y0vgbV0q5hq+CsQ3AXn6smz4qalC/jJp3IWE2KkvgaeQEGrkKImfk2Y4YXb5piRO8
CkPITdC35EX2Uw45j9WvaZvJLFHoN935k3KXxuBbAY+UXe3pMaxrZl/PSHwKNRCaaBhbdoJLoYiw
25PY5IiWb7xRn0ZzaK4cS3oPWF0qZPi5+S3LUu/SMMZsLazOvk57GCeGlUkAXlqBs51zs7qvG3pp
OYzgG0CZP8M7LB1uyspBRQfmBQlQXlkIQnTzgl+akII/wP7APIx+w7MwZw5OYCItjC1Sh8zjaDuD
lzhsKi9K0bdeVDiw//O8SZyYMYprB6gNYAG36h8H4ZAyynOXfUMmKYBPB0vCTUYLt0TfjhgmYCab
oY1LmQLpG02Jr/cGfov6v+sW/I9dhP+TvQH0x//n3sBFP75xyCBa9r47gA/9Z3eA/omtEYQySAjA
/liE5P/qDriA+YHKg5yNaCO0lpbsn392B1zjTxOsxCXzdTGG+ymt+Vd3IPhzcYuBGyuaRlDXwYbk
C90BJDqcNQdM9B7QGYAVCI40PpoY75sDk3QzhvQDJ7Q6pUK7H6cE+pI6DETVvjZSBvAdBbqeFdy8
QgsASG5D7KRAEzPOTLztcJ/lCcIvcJBtfWsN5ZN/jwXyxe1mtZ5h6xrbwNXDgKnnnNNn6aX3EGQ+
IgYTHFJUNb6b/wAb6NaYYAdIs6oOzWyBPFpbRqq+UJkb7GATde0R/7vj5D3WeFAQxrnxQoQpe0Dh
RxpZVkX2dTC1OCWkL80YDI/KRMjrOGf5zTjkExw4iz6cmeEdlIkll9KpxlEKW6jmVp/USpS4zk6G
gBxniAhMA2HV3DliDwg2KR3Gi6DFUsyyrog7Va89e7rz6/SJoZDelVZ5lYFas+zBBBagroabnjuV
u56gQ1HmHoQjvfkEGuCVlRXjGp4krx5yn3eBqmBuin1qNNO9n40tkBLbX9WCv7j5YK9zFXQRAJ1m
hQUmDYcOK6sBUUyEh9OgiaC7aBasj3DANXBJ/vMAS5BQD7mKC5qp3TgCm+6U/yS7FliG11ovwljM
ZNLWczeOxdt9VsxdWBnCCiGevINli8Zuz6dDBbYo+kIwJi2Ar0UmaQGGV/OW++RiyDsTO3zbXA5i
QuvAL1iUQ4cRB1Z9DZQW+tU56GJZo8ywcusAz5ACX7QFDJGjjGtQZkSubO+h/PfCtJl8/GfpIAXN
HQLQqhAr3oRmiXtPe3Fr6NSPfHdERFWGHpBUalWaCB1FinU0YFdBsnjehADX/Qh3WoZVNqHEJfDe
SlFxOSlHKqypHyAQ9WPHam46E4l0U6cPygF+I+pawEGWY/bCQkLW9spdvkHhV8+pTEOVmhdug5Zv
YQKFbZrsctZpFXep9WJMjGIvL3D3pFhJx3iEXGCG6ImEJs84Drf2vgLsCfX0hAoqMF9ajVqyqucj
YfXdDMAJXBWAeSMsgDv3oQIyuFIpHVeT6zeJ0lYH7uLYRjDSsRJu9+3tII2Nb2ceSArOdzbAYVfU
wwPtHCcqBDCTrBvHsELJkkB3+9ja7Bbi6vQGDX+NVIvCTmy4EMMegcaTYyHWzN+gQ1mHBC7AqKc8
8EFxleYKbIAaOVoOjqdy7LaAjwLwTdrHzqsctGV8MwStLN0UPZourQKCrvtxo5W9NQrf3wSTvZZu
XaB7ZfEHQ7UvihplbNaijxFHDJQiswfYMjbT/+PuvJrsRs40/YugABL+Fji2vC+ybjJYNDAJDyTc
r58HLWmmq6QVp/dqY0PqlloieVA4icSXrz2QBPRm6uR7MLbP8FLEEoP+7AKaf+Oea4rKcA2PlqZr
L/W5zmIsbhoy9uPV4UbXvX9J6n14HkWzXs1p0lz0lVh3FXVNu9ytAULmdMuSzt7YE9I4BV1hiBLm
jiiPV460xSFzFAxnPz3abv41y6b9sDbrLgC3PBp2V+xk2qhotJbizN4ojk5fYxV3gzUOyzZFfkPa
3yEwBnL4OWuTNx6TSgojCZZH8qzODrB8ZZSgO+SuKedh8Xv3ya+qYKeSiQSBtYAAWdn9d5a1XMLX
nDkVdzxqXrbPi3SNBL7AvWZMg+G9FNWW0UnVblx9c6Z1foADPEub2EKjwPwkCX2PkHr40QRpGSbL
eycndTSQ8VAyL+WPNKFNtm34K/OfwzDXcdJy+hKJHKJMr8+68t9HWV4Vo+IRrRMvqvPWPkjZvhaE
Xu+qKT1VKkz2aEveV+C9Y+F7bdwXuTzInKezI6kKH85ymfukbU4QvTw+XI81zMlJZv5PLD0wmQUw
UGCPZN7MP+rFmKnoKiIbve7ZTjKfYXIK/i9mk6e65N+fpQj/u6Hkw686/qw3UUD/+Y/6f3Fy2Tw8
/+fJBS3Bt+rHh6ll+w3/0DQ4f9ss3piHEcD8MRz8c2qx+H9IDUOfiLGYWKHNsfPPqcVB7oBmnpAT
n5hfEhf/R9MQ/o0JCAWliRgCkR8Jk39havlkziK6YJO1MvtQEkR8BalDH4cW018tGKzRjA2e2HVv
r7k5HHKLRu+oSqhdiUrqrnFyo1S6W9vU29tK2TMlO6ILdn+6af/QW/xZX7GJa/4sruBStjTjrQV9
m6P+mK/+JGGjaZWWbXT4MaFtCxyfL/e66x4Wjsu/UTz97pM23eafPqmvE6OhR89ENmz1x9akCzMn
swDlhP+75LSPurw/7i9lD1smj8MJDS32x48qfIuILVxSMZoQIJkR1G8mZXYXZtMWDwz7OI+93iFt
CCFeQvn1r9/TP3/8J9XVSvZi7qFQZ99Ps1vbbnEyJ3p88G32mP/8Uf8y/vL1oZXDLY/4jtiVTyuJ
AshOujUrKTRUcFX7dk1QeaAMYjR5BIzI79POOPznz9y+qM9LBmuly4OAYQb11se7ux24HU59Zpwr
1aWoOeBDhWGkcV/3xg0cn4hkiiP6P3/qHyVdnz8Wcx85KGhseYS2L/1P62dJ2qVS5BfGJYkyr4Gl
9VWCUy3f9+PkyUNtzxLdjl8Ja+cGHZ7NUBbmGQ15ML4tYBbwTwjlrX1pel27Y3JaIWDrKqh25bhh
ZU2nFNqUJa3HOz8vmt95mP/d+kcu5aNxw3/2L10xharqMcD8QTqVEgvIr1QnBFYT3Qm2rn+zBLEv
/eu3hJySW8USZ9P6HMRINmxINlsQ0uO3rqDjaDtD9pUsu6+DKg04KqWN3I1E8gOIJsK/8t1WwAs2
Lv6ubJUb32jUcooZolLFqWZoriwDGnKHGgJITFMNMJxG27crJBQDXUH5OsxPcD8Wg3Iw1s8jvFH5
TDNwltIrQApYjI2+CiKfkIDxJGXT/hIM2Rk0eFDdVWkJnUdvwlhRGJ/lZIvZgUFuf4MZ4WSMsqt3
Qd7CryBuqrK7rvad6bSJB1POGK1VxAb1Bm9VPTfFoczxlV13gSY91offfkTg47xrcu+bg0Tl4O56
RZ5jDBQ6UVrfZDnDhxF8txKzgnFrrc6I+qANHqw5GI+dr13aOyiRaCP+GvTOM6gs2AsxGWoHMqS+
DGYb3mm7ZBoJO6d5po+EsxogdX3vqtYtj0uta/b1YmV6GZpkBkIpxK3f9e1XbpPL3DUJ/QMfqL8c
UEFl3a5cZSGj3k/cn5OThiiPrFEqTJJF/91zFv81K7X3xba82YrqJvcuGndYv/ciJ2KgsGr7i6uq
9abLp+SntYjpfqy3cOa1lepN2QGTbFdRqhZB0g33g5rRzpR1477g2QYPJbNpeaQ1utZxs9bm42oY
SbIPZD0+YvcPHlZ/5EYVo6CLaM7pvYp6UawnFHOcgEVRah1NZkBHx0J3dxBVnd+GkRGSvRtxU/zv
XjVLYExlZL+G3LEymiMMdeXITfAyFeTW79aFIMpbN+nFRZtnUColm9QDb0q/2Hscy3wd1UAM68ss
E3M8esbseBdpVTvORRaMQpI9XU5jfkTZnD9XshM+ELDT66jKJ8VgjYjwucdWs7mrQqdBHxI67tnR
pVcf/LHnaOMEaTdEkvAHbUewbil2+Rx9nbiZwL85nFl9IiOnI0Jg35XtfJ+YZiViHJgjVCEbmR1z
VvfmXTnXxXc7Jbdnv3Z5nUdUBXGcD/GxvTVTptuDYRirGQ+j7y6npV9p9sodPw+hl/zh2eYFtsSh
vWR2vA7jUFORuyp/z4DTfyta1AlXLSBJNDWIijeQfirQjwnjJilT6Z5QX0xVhATdm67V2nTerkLT
Mx0daqnnQ1AiogYQlSyFIVjIe4pyoJvqknRHN3/mXIUUezBG7aA/W1v09CC7y7X0t0oT0elleZ05
k437qiFomyPoMM8/ZQ9OcE6mlH9Fvj95OuasPBfvgofMiUMCG25oJi/1S+/JdLwVg1DprYlJZY7A
kepLjtBpv+MIrM37BsDm1TUHGUSrh6H+aNCWE89lVlVIllisfjygvkxjUuu64YYlEL6aDcUEZ4oR
ZRhJ9Ot5LCwZruc+JYct1uGaPayeJAHe9lPnsbJECoA0ZXaKaiw0rzm8koeQKrOtoiFboEfrNjT0
yQPUh6+xTHYQNs3atV5dZAN3PgUp75ZLatMXWTaZPxAhwsnjrfa8bh1iMl9UZV6nYmxFHwmrc9Fo
2bL1T7WXeaMfj9CZyNGarhWNFXFi9Z3bUnEYcYkl6Iuk2Hccf4R1lkZpjjvSFr2nQrt6RK21+rwB
K9eBck09MV0LrcryODkNi5B0G0pZJPxLECOhHJ5aFLYpek+gW1CTYByIitkOVo4/q9fFNVcZWUsT
1LExaM87jCBrx1rOqrx2+kaJE7RmXz9ql+YXnqPKe1HaG5+8sQqvDKtLr7FEr1BPypJ+hHYluaw7
PR9S5SG1SmwwKhPSMF3H5rmvbfnopPNYR0k7cuBaLU/DQJXVN5kW8jBPLQf1qVoeaFrqn1O91Fdj
uFArMwXji6Soh8eZ6ljpe/uO8+1+MubrAgXiTZ4X32rkQgTHSK/bI5Vbwby6NRr6AgY+DceDg0cA
3CARuxRL7kTZQVk89ejn0Nxpy7xc6CJoVUA5D6wHdOrXJKeYzLGLwIx0Orgnio6yg9GF4ReF1jBa
/eS+I/4yO2WNe1WGobzO1lnuM7s6uGOaRNNskg3TcbyeEe4e2IDUhaclPrplfZQLCfmVP4OVZQtn
2gZdbR6Wam87eBT9/riEflZGzuiyNgIiqMme6w+ZKtLDYDYn6bev7ZrWbEXNHHzrUbwe/LooT7oa
9FnhQ/8aclo9gbGPx3Jg45pnNziGCVGcsW9tOj1n/l6F9atSKAW6Ot0vdssrQDQKBlWOKHXcOb/O
Z7QaGYqgS9U3tkmNgnxzJsc6luAiYaTxzr0zzpwrBDonVYnv8ODA90ZpvbVqNeJhyXib97k66rIz
U87nkxk1sn6V8+S9yn5tnmx2vZj5Mrg3ltXel2PdR7avf+UUSO2NML3s+/b77Mtuh9brvq7cc0iY
+9EQ+Sv81t0Ugk7is24jtd0rVRTDPlFEyuMk1Nj5TEBAq6jGs0w785C56UWfWU+okxBi4QyLw6pt
D1Pe+6fcke7FQqRaVGXkiWYG7UKa2aCM8LCYX2RmD2AWXbIcLaJpb/KgcuqoXdZ814mJIrtuFMha
VfsGEZI+VmLUGcTh0Lq7Ts40HvlJc1d4Cz0/LRUmTLFPtuvTiJwhs41EW1FFZl10WXgqG9HEQV+/
p5O4yWGBRLca0UCh1TkY6vWiTkgbcuopDnUPH93AwfuhEbsUTPkwYAhwdoy+V81YIVbDBf8Ot2zs
QKZknJKKiADHWS9zss7x42kBbDkGObuBn8TOphJZ0MaD/oziKl1GcMfC2Rqs0nOTreujO9m3Ovd/
mprfgzRNnDagdKzNX1PlHRjShtvGMId4rILjKGxqpAy6pYK82zlrAOZpO7cpeoMvs0vaigMxqTjr
Ii7PNUpQkRk7szHq+5WkysjqZgTrdCvYvd8dysrf6cCpWE3tXnsAtpVeN60bogxj2DMNynPmTmJX
F8G4z6rlvnaQFaZ++Zb0Y/BoV9aFCpB5GaY+lliro1AG15LYqcFvvjko2Xlp9I/GmJ+HcIn7JP0y
2PJp0fWCeKKj0IPk3CZNvpU57zdQCAtxs7wpC2PvZZCbqKnTy8biaCSZevRgfUelOUZYptCik4ly
TClUi21ZBLsG5JNjqWPEYS/4xYQayWOS5/Z27zPvS734ww6q+5eJmmKX0mLd63KNs+6dZk4IZimq
Xb9pRJsGH5S/vDlmqvepp6nWCocrNKvst0t97TAQTxGbPYIBNEHPwYw4Yz8sRnesOnuccYJOUzzV
rTcyrnRGxXIPMQG6IRjwjnz67sumROIPc9LlXUACI2McFra9VuYA3KrLTqU21vuMIvTHJZur13Ty
hERNndHjMJZJGeLoSgMQyUmYP/0htdYo93TWxhZrro2LzIMrlWs5QKG4mltfFZNLdUjjVWcr7UUQ
Ic5f9ZcQbVB2NDO3Dc/N6g83+bhI52DBgt4RRdfghJOhfSrNPr0QvIGdiMNMkaFMFfPZVEV4MmY/
VfG6UuAeVX2FFMUJU/s9sbyiiFHF9wCYtt394jYWqOew6O42lfuPbgmAPDupnYn8TT/JYGScKT30
0+C/hXp2RNRXizueCUSwbnoQHm6jQdN0bpJWBQHgi4dgQThKi4eV3yCC7NWu8+3gGx2LFi+CzTrJ
onZJgsaShyyVnzKX+6YTbbAjDGSYdmsgmXzpyanXSBJ9hHEzbMwXjr2PDTp36BugmywypxYlq6g2
NxvZFvz30RlDCwWbkf5qpEVGju5R1+4a7H3DMalbky5WbWRnyx7rt8S2lz2uDvEyhO5A6xmFfa9T
6Hfdbl4q7pIvOsAqgFV/jRssFFdZYQ/mbhVjx/+cVh0rnVeXz9luczj4S/ZClAcLFZ2z/2QFM6+x
YFDE7KZeMha7VcrurUeIxr1ayjXKpKHbGKkJhtGlDZ19siVxUnGjZj7cH4o3P28DLxorqzlZolj0
eRBO+1MKP3srp2q8p75wegtqpz0Xulls1nbV4gZGv/M6dJRgoGNt16PqrXpg2F79OW4mgDJ6G0Nv
iDPcQ+/o70IkUyH7UeEmOfuuMpJ1Z5N8+kwNH57AjoU5RgWh6w+O39Y/1FhCaftJiwJAk114pWsO
BbGzdiPHFe247V5l9jQiSNWYi7pgcd7MUrpPNLk3fVSjfatj5MtwNyqABdn5Gl38IZ2RVvIsVtMP
+rRsVKDICXr6JEfrwSn84T6Rbom8jE95KCamgwje3hiPDjph3pcTXpoh7fVWGxus75KM2vvFSJqS
bpykeJG1aL+PtPPcKoRP9faYNejwdNI+lbkYtt7KTcXTDsDuO/whhdglul9zZhnEsbAGK5KLULrO
G1UgwcIPLrLvRk9qEq9cSf4SPxDUJJrL7FeVzfa9thsOQc5AdPWOGWH9Eqx12/Oe8SsO2AO9kcde
NAWqf4lpwarK6oehNcrDPunahxGtIYKdtar/8Ne0yb4oKvNHKxtkYnIxsX/2IvGQqtH7uu7nZWEk
XdcJRd7qLstVZo94XBp3Nr4WYwCrZ60G9uCukBKZTjD36jArg6SoUhU0IA7DwqnKlZ2h9umkYbSG
IkAKOxIOEKVTTjiSLQr3wS7XPIgMRnxUa77DH9sHyJ7WYROLk79RDqfUoxV+b4iuOY96ROC5DHSa
cMjzrDM+s8Q6KHRO82H1hnw4qlFQ0YE6AnknuRr5C3LNEiE2HYv3PnOrFRku2qC9u059s2sJbKf8
CXsUPEpH62VsdGr9Gdi9To+ExVYM+eNoPASpOQeRCRm2CfE7Xx2gMqdnz6AxD2kkPyYTdtXeW2uW
qCjDStGfYN798mgmdnEPSxI6WHR6U+47Ct8IXUwFwDHmLYou/Yk4wFjyDue8Nh7WEjMJLKcXvEpC
0EY0rLyiDkkhhT70llRYFv+bAPjfYdkc0pmUOHFveSOfEMLKJGdkLkGYF57nCKkcnC/s3ZGSvuk3
sPm/wV3xXCNB3Py7JOx/ArNHj5YbvX3U3C3roS1ttaN1wd5Zgzed2qpI9n/5R9t+KGFSgIPP3P+E
aPu6L0y3AecVPlIFU6bzJUuAh9Iw5uNf/KjARkhhEyMSii2Z69NH2fbkd2la8FEJimPf5AVXuYyK
9mq5v2kA+QOe/oDp/lHGC55ApsgfYP1HTNerHTJ0bIw4RTWbD6vb5OelF2vIuUg6sJh6QWnKdTJf
BmaO583va6L8jATvRmM8iV611z1dh7/L3P+Xr5fr2romMGYTZIH/9ON1ZaHbK6WSdCfs5SsmaM2J
qs7YwZNszwRt3v3nW/5vPo4kciB8QRwD2PCnW66StvP0jOsmdEu1oxASOxxw0YkkqV8BFYi/+YY3
x/6nuw5lYIEZE5NgUfvy8adzBDRMZrrZblhT2X9rcUUGL4hmasJNU2N58zGkqW/tONeoWAfv79D0
P3zQ/3hMPxmvP/3j/68+7I3I++8Na/N5f/Bh32Gd1sm34iNnyW/5O2dpeIim8M1RZkRjFzmn26r7
uxHbsK2/CQoRILPcLUppS3P8pxFbbEwnu4LL4qEa2IYD/YfUyjb/xvaE+gp7Nwn1W+PTXyAttyX/
P4uGT9gy/U2eCVLZiHr9LLRifCpWyj/8OOmVf4PuJrsfe9nii0qyi7LKSD5sHEdGbaWya1N76eOf
7tW/2dz/qAP6cAGEQ8C/Evdj4i3nafm4aiciHaoUuDvmSo1nox+Yx7TAmupU83kEgEUzuzCfO0Of
3bil4XNCAaLZrzi3eHRBWC9n12teysX7KrNNLNXO9vQkknxcj0ZTuOOhqyiBmr3f9aR+4nu3jZvN
DYKO+wZt9i9BHS2wJYwwp0d0W3N5WszM8g591nCOWABGv+C30iQbzQaM3SBXkZ1hsyx1ucyil/F/
vo/W9mr6eB+pEaRIxEN+R3f851dXuyx9uYlY4lrN04qJUTPlOAsx3oeZxrN30HwXubCTBztJ8WB9
qPpxlKcuLAfzODdlll7UvMyXA248ucSFYebFvpgSsGEn67P+UpjT1P7mfftxy+IOkqJug8aTaLfF
8nqfOEdDhX3RinmOZ0JdUKVU2vJOXl2gDsF9Cvii2NPyGIV+OO1UajLQ/ea2bZvih9uGxJAwWxJf
eNy4jk/LD1hdedaApL0lzx3/DDaaJC5p1Y2UXYzAxW0d5umFKZ3RuCudJdyMzbqekwEvuScflCim
fj/At0HnWwUHYSNvs+Hlr18my80jZodXKslSn/b2IMQfaVLTFPMkKfTCDKGPZlerQ4P5LolNgbcR
TZauxSlfDZHeNOuc5seZFE4ZCXPFwt2vHWXQXoU3N8p6exK/eevbmybz460kHIkpjQxxjIkElHx8
klnmYulqUaMDdJPutmjtBotYOmwo4jJ5685tFoy4Y+jwtkUd30JpF6C2RiD8U6UbzlIUkgcXay31
e59OLW2Rs5ouW7d4z9vcoEl+Vt1D7Q50nHu2S6FCxaDk7HC4SHO/dGHigBvl5XgL5SDdY8ekJ59n
3U/PPjCQG5l6O5t4ugx+V178RwLjhx8eJJJ5h7TJLQeJgJaPP7y/FgIjig9Fk+QouGlESHRUmiZT
82SWCVSDbCm6nyYn30+LMF/TYLSvuqED7IaVq4A3RC783zxf8PefvhTabwgUZb4kIRrpxOfCyDYc
JjC1RUFo1YV/tuqpPU/DMue7EFioes+RWwLnyKzSl0U5nKtM1/k+n2xgwSG4C3E3g9ON83T2m2KG
0jAOfd51L9rU09Nih1/CyrXPBWGiEL7oSdN4IEl+35PCfxUOiGezCkeSL6rbzEJAgb1qwIYflMPR
Nrt8D2FpPtVj9aOqJCnLfvFcJKt3s3RoMiMAMryBkmR416TMXLYT5jHEbpYzPDY+er2uWH6NrQcj
0lRvs9ktTFmwnZeT0fVyXyJ/PIkuLXZM1+Ul4jquxMCrWlHUrWKWS/pDddDo0dhyvSxVP9j3COlB
+LKWwIil6A8Y3vGX+FpfLPOMRD90j8kWX7A2c/NoeckjALeFnE6Yp2LO12tnLlqkZLJShzJpm2Mz
I4A12sKK88ROryVSxp3A6/jGXo5np3N2qK2pLqzN5ORWorqgeakHLyTsASTO8q0YjGIsd0Ui3NfW
g2FWvvG45oCKfT5U58JaaKAYzPJAm2C3a5dCQ41P00NTi+dQtuoWt0AbWRkn4gV5Y9yVUG1ZdUVv
lv+lK2fjrRuJ52Ct5tBiZj4QzORO3uRehJ7SP2fdtj/KAWns3O85dqpjX8zFnRGQV9EGsnyk2eQt
E+F8MHX1095SzfZhOyfBbjPDks1keus9JFL+bnZWA5wL1UmQ9iTzX/3Q+z9aDn53oaO9126Wwc+m
W6shBrWkvWxIjRsn97Jj018zdwin1GfPX6tTWtdT5JrVpen2gIVgT5xB+R72WP1tgHHfRms5o0gl
QTS7n4ZhOidrJ892XZb1ccrr7mYcOdUT9NgBI4bQzOOE0q8PsKASFHgUo5eiAwayrdatp1tO+zCc
nItEpUYQTWXhHAlNrs7DmODBXJqRXd9FGtG04/dRJZ3mS6u6bwQudu+CXhsW6OQg4M5E9egOwC0D
0IIHs1sTsbuSjvAtrCAddErUV4aXLQqI/3pFMYa32ygz0CvT4r0TEJZfxxxSp7sg1EDwCIeCqNVF
U2IOcnTOk0SxwUHNnt9tutvsqHPHidBofEkM134MgMgI11nadzZWdZpQHr8RbFHctSMwMY0LEClL
PiLTzlqcgygpFBvsU4sLKJoX3wMqCZx0Z64i7yJDKPHsZuMUpWjBmYFmHtkQjvBctlpdLapdrxOQ
NCQlJnb8NENxbUCPp6QW4MYyL21s0HGGw/HYTvq9MVf9bAlWbJT0Yr6YMq87jAHUQ1k6xUUhpzuI
/6+DdsbDbAbdGUQ0dfG5ee5+Fdb0tV5Vdo9zX0JEK+s+QF3xAC9gnAU+yN2CtP7YldT+9VPaPc1A
Gf2u9JVzYqq645+yl9ys8pPyR2z0FV1MZxjU5Knw/fl9BBT8MiwAHHHVl4jj/aa+wdS2niw18Lc5
RdbXyaX7YdWqzwBz8urroJbxtBgwRtyk5UREDUjOQFyGgxm6K57VOt/bRV7ezoa3vIdrMsTtMryX
jvszbFucj41tpJd2ZxaPZdeqGy3y8dectSazr53jd3MIoJa5kZ76YPVOYrX5+mw1BdMO6q2KJe+5
57JffxCWor84xkAY5eZGcwo7uMiMbo7TdbsJM/fxO1lB69kvS4I/UUqGO7+yyj12fKz+ruy3t4ez
HBMrTfYWpXlAswZhOOuYTe2+b4fqRajAvlUu8mDXL8n/qXvvZJmpuiBG9JtFuPM9CoL8AsBwPkI5
+wfPNdRNN3vmnmQNwMWq619k1cirYurEeQnyBQXIONy1BIrcYjMneodfnexHm7ZUlF1wcXhCKMYp
6CRDJcQENr1mqhpuVFeO7tFL6s49yGIzJywqa28JiYdK6aahi0oq1X+aWTPgNTXZ91WZ3ZCHt15i
4w6JbxYn/jMkz6X4iQpxJIehIn4DU+ydzkcMIui9YqLjciju5QVpRLWjCkCi/Z69L7RLhQfAZfA6
1aJW0VjJt3yY3DYitbgWB6vxPiEd4xoGOX2wJtGdc0qfalTuBVgdNFV2RjlkvrQczK5kbXhXoPh+
jFocxoyPFscCidC+czOs7/VMYrc//szCWpxlJjCyecGCV5DwHd7q7GgR3uBuF1ZZDs3PRN21Tb1X
MOeHGWfMUzPjFINoIzKpt8MrUigoPXfIhL/NtDhs3G5uNPq5Lyvr6I4mlszaFYdhbvR5VbXAPlIe
+sAHdE6H1frpNsTL+4uo7qRDfRdDKEnzullvICf0DUYwRExJ1p+9Bv4+ahuFbrRo5ks7W5fboVva
0zjgjK08S0TsAPZlBsWC5Kx5HdcwvDBs1KbRhNfsipwNU9NzAc1DXP5lhoEPVDabj0ijqgunssdT
OZOrH8ui7hg7xM/GcybYv6k4ONveEoz4hIJ2Dp5I+iDJsRsL7zjNwjqUgVM/8mQXlysSuD7uOpXE
ARM4xg2bxFNjdfZL7RovA2GvN1mt/K+zXfon+AGLVkMpw5gGdLDiUXESayHCnjCjdi9tYtpfjIla
uci38+mnxcH0jrwneNa+1ESlzEOdxDzN38ToPJZBBrfKS2j2h/BRqrl702ORPI6gTb+mtVY/k7BJ
70lCUgdvMLxT0EM9Roh0uggt1yhiwN757HkD/H6T/qAsNz0r5XZcoZlHdAY2u7pL1fWwfWebO3CB
d+FdpbImO+WkykUq5xGxCbR9rLO652ThMF3MTmAf83m1YghGC30KBpJ7IbqaSBI6E35YYBeXQvSA
/g1l6N8bnNqP0h4HZz/Q9P0yjY1xj/gjnXYGWi7Iq3BxvyDHcONyKdUjmdUoH+pswbBTBj9S4ZrB
DvUlO4AD2xHNlbncuXXTc9QuG/tiQb9xa6CbQOlUpSDTPFjFLiRTPDvgG0uvylHVDxoBq4XsZvmh
axdb/FwunTjAYvpfRTJlfkSlBX9n/AueHXQuJqRKSAU5i1VHttvlwyHEEDwTBJXnwQsK0+pA1FXI
GxOrNU/7BIYdsml3pTMdONiGIOZIW5Oom1EZ3Y84eRabFUrKzKlNEGhiLxKNh42rWO5YHSq5CmkP
mQ556+EVmcxldA8CHVEZk/ZYn3Q/hM9Wqssfwh6a08hh71fSegyreioJENNrcleuFiHKo9bQ8OgF
NftOqJEE+B7EjK6qa8rSsMQS2fCjMocty8oeGXkSv/3Kmze9aoAVT2aWh0mczxm6Ek2t2bIz+4H3
BiSWd5RGhvtksJv0Kg+tlqbQXDuk+jDf7Hjz1F/LNvHnveVX8tnrgl4fkAuu9HyJop4Io7U2p7fh
teKQhGPxY5js4Lkg4vRmnjr+YGLnvJE/sza+4d3LipgRkwQaAn+SJzU78htlQaSWLLZRHlHAkLxV
IOd8Jgpwqo6A6f7XSnWqj2fDHoajFS5ht8sYy7uY4lqfOC/0HWiCmAi9N8zsI/JDfzDT2Kx7dWNo
zKgMyW4Ff4xwMjh4EDEPM8M2MwlhVMhEjNSsdlMLdRI1mUivyGg0bsaaTK14e13TfDVl00S1eBU8
W609u4ghiRS7hOhqjFhpFeZvFRrdKx7lyrgwqe4ZjowHej2SfVOLPZBJiaM67brikkywIY/RsgZp
rImAfQl6hSgBIg4+uUgM1quoECYzu7ekHlumS6CKUzWIHG3mluzSNkv/BQXKkO+MmW90HzTanQ5+
GzAcV1OJ/VfWQ8hUbhb+vUPz+c0yoaUnSZVvi0gftIqNcnH+I165NvQcfE272Zh3Ugf2vvIq76Fe
54vES7271pTiohG58U3gwIRgc1ZuGEEjvbFxRUZUIxs8jjC9j7BuvBpKj0QXq3PC12Zj7IPaa8t9
TZrTpdaJ/W1m876pyYf8FYJFOjxGRo3o0RnY8iht6qO8LDlzapQ5zVF5g8Zjnq6wuWuAwO7Apdve
YaaSq4qN3qgMlB1u2f+Gv9lg2A+YBzp9n0MFhVLBhvT/S2UHXFk/SquP/LZBoIOBfx9mCWoflYeE
7pdk3aLMMAj7J5qDTqCcKKl4mDBl8IoW4RD7BUFjt7UkZGlPZQIxZ7YFOg9LLxChrNmgv2oxF+Te
qam8xN6HgH1IxwlWmeXvRHQ8DyIezba4mIrCMY5sLeHCSU1vxs+UHuqoHZCxbPOCcuOsLJA9/kVw
iqBzoG3gO9adS8T6dpP+JOFvq8yvTc7Q0Uopynfajkts97Kvfy4TCjouZYpN0hzv0fUz8PNCV5Hy
VmuIt+CAawRT+a1VUL0a2Zkz3/zm4j6jUlwcXdkWaDqqe9f5fHEmSvKhaZn6+rLNnxNJSDs5c2uI
TLlsy/FqSoL8WDizSYgHkTf10SfbnERRhybs34CNH/mgDV78L+rObbttI9uiv9I/gAwUCigAryTB
i0SJulmS/YIh2zLu9zu+/kw4SbdFp63O6Zdz0v2Q7hGHIAhU1d57rbmYLWKRXqirdL3P/UFgITDa
9j1cp2litNvXlxnyEi9Qst3OSWy983Au46UfW1LLxxEUR9eQaaaQ58x2MwdVF0WYif3JfGm1sXxs
VTOvi1b9vQzJ378Y51rGmPioeRCMtw9AFhRaXARTRt/EDTHduvpFBXBv3bq9efj+e/6tMdN/Y5v7
P+iIo6n7wzP903xp4fy+5m85v9//yO/zJWi+rD3W97QPev8MGv8cLwn523c7Dz5+ZgIMKnge/xwv
gQBe5s0OodX0l77H1vzp5Ld+Q19kMY3hv0ylDOPvjJc43L19DG2eQcxE6CcJJOH6yBp6+3CMTdqr
sUP7zqwmeUR65X/pdGh6q3i26Dgh04wGYHmWG21FHFZ3eljPw84aRYXpQoxINEOQhhQlXRjuQ8cC
4hdwxj3VCP/aDUuK+gyZhZRczZ61a/R5FNt6uqiACeauDKzFBtvRRAcM9WPLmD2TARLReCnOwPmZ
JRK9Xc5c9kPgtKJANlu04RZYOYZ8q4+cO4BU8b1RxvgE+lqmxaqr9JF/DZNd3MB57FzN+TiCklO2
ijn0gW1dNamkrZoAj2sIrvaTUxc0gG0bSzYCwYhPYzRxI3FdlJqtNkYH1MpHSZqBkLWCy8FcJDP8
fMaLiHtnYjASp+xjqHn1QyXMiOo+qGaHPiGzMHQRoXsE+FQfpXKyYzLSiGd8EYTTmo4TR1DfgHVG
QCVOru3Y9dI4WUFktQx5UsgAKNaTlmowb59jsqg1dnvVB/vKLe1+U83x+GzMZnUnc35Kuk26zgFs
StDEd9IEsoCg6TkLLPOjLQLr0Q7G4VNSudXJV1HfbsSoaN1atQy1bUmnK19XY3wtAThEPe1go+hX
KPj3Jedh6hAk6m0BqSFoLoswXkkNwWQuIo7eOsWidrL954ysHjO99LEYw7XchK655yoAnKwrM8Kr
XEcexNApMrZROr44YX6ri2OBar535ifyW+iUFHN7PceM5YMKyR0SZiOzPV1mn5mcfHCooonMwSAj
qhOKeJoy3ZWw2p3K5tPYdZRy7kWoice0eY3L4aYKHlMVvZoVerNAf466nIIDEBqplh3cm1Qb0dv4
B9Fr+now5c4Pm+cqWYAG8TUsxl1tosoxEGYNzOukm++qbEJOV4DkuihGbMlBB6ZPGdusRrfs+OGu
Tcrj7NDGNZCniNatvNgnJh2OpPHA0Fjeq3QuvsR6c5Ajz5wzjPAU7ZQk1kKKB7+3U1yEwusH3b5P
rAgCd8l5cwb4Y5m4ICbtWZk2tW7VfTOS+ko58Y0FRvIy/64DHprhoQFrsGiMOh8wbtDX1zbYLjPA
WtZXaGuPNSn0zVDfIXxBLD+DuXWfXPGiT9eTCRABhJ5Zrgf9iXm0B9TyKU1ML6v5IQH9Gf7NRM9s
JlNZOu7sMTC4Vxkbcpeht6IdoQP4nT8ps7/15/Ze2lRbsYKkAWWjlBtqtM0QX6fK2jqUYEA3Tw0H
M+a3G5xz2wQcauQosBaMRQfwjVp8GYDvAJ63rWLrSL9x4zbhGrf/3pJJ55lci1nW+6LFIKF9CNMv
gL8upR2vg+nZUDFkXbAZ2FT06DLy023PtMId93CNv4TK5rJCZl0twtuo6T+GJo1aogrs8H5wxUM1
5gX8YPezprkvPGqXfTbxRsAHwLOXbbTkdqAzjiq4eoDU1QMdHpGiZnJtO+VtNtpbX+UhYX4DC1X+
rNr2CLh85UzKXSdjvCX2yThQb276fN7R/xs3Y+R7cWOdukjbKX94tTpskSyshnELInLYIIup1kVA
PpvpLPmr2O7Dq5lc451vJemGxzHbishKLse0G+9G/tVD1X+0tYLoj7i/mmJ1LefkiSnhrsBkgpwU
+GnSHazZuc+AOuPY3UIWQLZ30qPowk3hg6camCee3r5Jr1FDf3YxMTYCbV+ZRBZBnVWKI4013d1W
trpI+lptZ5/XtXmWPRaEbNzbeRbfLxwCprMbM5O3pR2dUMdbkX4MEmdX9unDWNjXdl6bEAMnm0zC
sqrv7bi/M7ThYDqtJ5obDYcWhNC7QfVH+q0XOQzAPmcParr6PrVpZrPoY5d7nGR9BzDbHehP1/YH
olA3ZTauMp8qt92NQyLpt0ChDOajvbjCNGAfIo5O1JFHjG5HzEbY0ngbB8ZLFa0QCAVKO1oZU/v0
OjX2mayPQ0i8cFLgrmywJ5gMhCCMGst8xvYKItQSXDSuC46YRgAtgxIhcTmxqDDDW88QgzvD/9aM
FqzcZB8Ntn+Z5279kllApzED7O2yOtm9WuCujMKSvv9gDki5Q5jLFhafIPGKRGXrZtiNMbUaJtGW
oQd8qBX76tyeotY6Nv6XOtWPtBfXTl6QKpF5ScJaH49e3cFGDg2K3+5zFVlHCOA3gjacIeetOYyI
E2FGW59n4+DO+ckeTw6T9rm50TODzselSWtCyWYj6JW4IH8JdtfM8EXOrWTSQlG+7pLmlPjjCnv7
2kYc+oLy44h48HluKIHn7pk522U3AY2QJoHW9NynFvQFqs+1GOutnR1wz3ldoB4GMzWenAEOOWZZ
LU/XUVKeMspKrCwy+9DV1kdnrg1esy8VWGcs/Z/nutsOjVZ8pim+aezHHmXEjtQpBjRi1fgOU8QJ
2GUKZgd763Oo1cOmifSbaQ6AnMw3LrrQjvmdHvOSFRutYGiqM12zsz1yU1bB6IUG5YuBEBxJ52l2
jCujHfcVi7kQxIy1ygRdGBwXkFoXDO4emgdjHZcxafRcE1kzt8kxwGl1S2waE61HXW+pwkfm19c4
FesV7QIGq+3Wqt01G+i4B1jMm2ohJ5/T/SSfGz9wLuuZ7uFgXUHo+WaxrSWEMmzGyqC0j9bWNGBz
Yy9NbrBjnET9ZGbZiv3x0YWmFhQZdfjk3rb+jRPYT2OcHODWbjM/xab02RER2pRivKz00sOHudaC
cFfJ6ILO00PckeFtjP0a5e22M5F0c/ADJZsPXh3rT+iYCAMpN1Fc7uu6ucaHgT2EN6loD8mE/mKW
1la63dcA9NDasqIrtBIXmChvgNszKs7BEA2TeLAUoFloJNNBtuQ1Oo11DCQzQpv9IFurud5z3Arx
AJ2E0jeA6Xed6MGOA+qNJVgg4c3x18KnMsetvQmW1n3MELYdXzKlsNAu4pv7NA62FWV3lXySscOn
5B9LZmk43u4cMCVy+iQh6GIqW6m5vyXqzotRiufJRyvvOa8ZK5o215VDOU2rqWUrUPlad/bKEl87
FewxfB6SXtCF4kBLRDdsRnY6a+0Y6PQbqEERRrVMeAJsTayNN25nea3mryUeBOCq7MvFoypyYCcf
5/IpjJuJxmGUnchPZo+iA6/M7UI9ShhPpOlEga8V10PW2c66N2HPVFJdOLDhV2bWBPvIqA4xJJuJ
tDpnuowc5suVdY8vxH9Ceg4lO95zKtnXmLh8yIap0rwQn1pAQWA20ybL+20ZfCVwYkPvkgEPFpm0
WS+b6wgQcuBCxrnwch/vg1I8njD8Jn3+QPYIE7HA3Dr17cC5+xaXudr0EdacGcU7UvQAI4+8wun4
2FevzM2wbYM3vcQj67l+vnFTVOqxuU3Lzw7B4yo82v0LKskJ/KvfWDxeuOGQ9+SvPi6QJDvBKb8g
Ov6yAYr9jAdr12C1SSdcADQxaGL7LPoGoiDzPnU5bLUB4WTNTqRD90qbgnWnpfzHxVZYMRTgGWVK
UASeDKgwEuoZxo9LKzp9lpglpZbfRDFZHZXRPjJvqw70w9doZzc1l4ALSGdcAo4IHKK8zzPFyWkD
1Hg/2C06JtC9FddXxNYLjkML0h8AyHzEdzzYXxtVb0hCerBATrkzUEo4ZS27OKYEw25LhnIUTrPd
fAZcux4N+ZWx0HCbZwm7MvsP7pwp8C9Me+GLf6rqC8hZqMQB+veXsRNeTcLaR1Nn3eYjuqX5MtKM
1wyvOrnYm7FmVOhzFMpdSgi8YOuONwip/t5A7m/rlVehDlnOOwbdzGWI14XGdqjih2jkh7KyQzh+
HtJxn8byKg7rnV26KBOsXV+/YujzrAipk//FD4dTi1AkQBcXpwCpyB8mbugysNOtqjFih3Tx+zus
gVl2x7W6K47J6yy0HhWbDrXqreFmlGdiTfzvVZwZix9yb8K+nftvEsJXb0wPdaOu+kA/OiyW14gU
dog9N91Q34gYUn4WL2Sh2EtDKTeN0G6hyL6ITltV+iA3Vi0SYxmhtAu+fjW5dHBnX7uXs7UqbevI
JPDTOBH+EcT2fqxK/5DASgTmrZ1cu+Poo69sET+n9h2eOKxI+ppkFVi9WrXSrbR+kZg7K9u5yWHc
ZsmFiOsb39dtr59tqa9S1MEXeVpvCBm5Qq1Fj7YL1kJNVOL1tznAi0BTB00FNoZ4MU5f+xx/SJUb
Is71KTzkKr4KMIHKMfOqymx2PRZ4hm02dvNu+BQ6rOdGXu9njooZZXGgvyRJzDIgU92rDazBWsfx
R+YPBm96Rv0x1YLhh9CdVUgMRkrDbEV1czRq3sE2wolrdc0eHTeGLYvB+BT7FUR6XmCHInVtkjgy
Z0C0kAhFa92dvtoJ0+ui9OsLMcztJUoeuU7pV71qrkM2ltCOSVJ9qYimkQgf+fnHnTvI0MNQPeG+
AHwvwTCbiNSg9eHOx+I4HkEHe3adksbSoVhHq9KN8tKaAWR27iZpnKvOrJ/yadoDZgeVgMQcC2TA
LqetDbd5yYIe9K6hbSZRuV49MzWIgfjntdcSS3JTLSBMw+C0vrjs96g7NnmtSAg4tqgQVza2e4Nz
qpnrRNyUt2WDcAQjbY99xi0Oauq+zdFh+e26LXRg/iWxGXGAMep4mvH/qfExxMqMwwcfzMeoQvsB
astvibE3fWPPAIDJNoFStb9FRO/Qw8cT4SBfL0EGaGOncfpCM4PGdSiY0YG9M09dkVFLpaT08f2R
DmyyMC3ca70jgIzFAgZ9ZzhddMg4sz77voC9FVgjJFtVKIHZpKrKU5+NpbYp4I8dfey1HDN4WyPw
GKLUvFFM9o3rOtQFuGG5oUaVuc/DTGWxq1sLDHpdOMzglxTaaB0y1l9OfsghPQgpBUOU0DFuCJdS
XI5mJzpfM+m+/v3W5L9liL7Bdf2SSfp/skNJU/HfK+DvX/J/XL2AbC9+1MAbSyfyjx4lWWQYQeh8
0wukB7V0Iv/IIjN+g9pl6fzF+AAJOt3BP3uU8jeXkSnqcGNpQy5I0T8l8Kb8je45bUVUw4Zto939
Oz3K7xrIfzXKbS7UgeILGA+cBgrK82jRNkZ4pwZqQyC2aCEQMu3cRURhIbPdFJBTdkYoPSYH/UlD
WiLI+zTjttzqRvKQxobX5cM9Ry3K9jGsjnVhPUoo+yuZTZ1HAEjqhW4VbOqeLCKFjgm290JrrPoC
hAIuW8KMX1NjAFXRy3hdKmbqo25/s0tOhr2b7R03f7KDlDp+dDgoduK+V/pew2y+qnCdwQrln7Ea
TpbdIa8+4U0cVhiWaCCY/kPWG6e//5j/Nx34N2/C/yNwnc1D++/fgW39mn8J/7Hropccf9vr94C/
JZJv+WN/OEEsQbreYvNwTdQT3x/bP50glvnbku7uMK21lEtYMT6NP/l1vzFdRLLI1N9mhdNNJL5/
9OoxieDdwLSxmBB00kr/Fr+OWd3ZxAgJs7DgqQg+hJmCPJvjoCE3IGsP1qoK/D45YPw2mKqaDoJm
t0l6imij1ps14kXsukNUDR9lHZrdbmgTjvx+TzAHA9xhcSBVhY6EX6cvgr082FnOJCiJSdgj9a5t
M6/F30hTzahMtMKTw7k0URpUKvanF1ipISKDOgxONWV2tJWOSas2IF+vI725DGkNinkWm26atUMx
1A0z4iZ77HExFBwXSlAes+2byJXrrKi8LOvYaswJTzTqoI6GR+OH/njfjUJdDE0PKJ2bX38k+TFE
VBk76rYqMLSqAOPvPpuK+GuiTdVdgvb+oysC9r6gD6vnwGgxbTdjH2s0lwZYHLqswN+F1fSaGQtN
IHcK+wu7EKSBbnbuLJlm1DmFPRtAkYQGgmLOYTYUjWV+IHqgT9ZmojGgdAct+4okQ2WPetAq57FJ
Z1GRWWASQYBbXT70eTZa68AmwAfTLOU51P0elXHL6tWht9fY6RhZq4ieSrAMXN0EDQdJdR2/YtgT
1+XEnVZdJU1I3d5iKq13iPAiF4FmUF2YhlN9NTBOc4qaZFxta3tyarbkVOarBOwSeBF3Lq4zzrlI
1+Km6S6YQo64Isp0zi4i4RP8BTWGUII2U5q1810rOeXAgfk5If1TADE6gZoa5mS2QDKpj11CUPHB
oPv1POma85KzJn5VIYpLRiFqejRjLXhK9SHm2zh5VnlGaXKCHNsKrbRklAreohyahu4e1Mcr067M
1yCv8uyUVI1JMAh1nKuzXI7xh7aRjbkBhg6uVsskBbjRcW9Z/KPkSkAop2Hr2qbckj3cqTvbLgl4
0jUFD962ArGBXI+EHt0Dh7PUroLwoS5ieqD0BSbQbxXxjEzlra58rvGvmqBogvEzrV0HWX0/Rs3G
jybGJhXn1RGN2biqM+XcFmFUaFtJEya7FeDEyCt0iwGKBuK2b3VLl/+C8X0YvrQ14nxeAp92Rdbo
dUDVicoS7hE9eirAHHJenmVUAXXTw3vJ5pGy0gLs3IFKCVuIFCh0EJw2FcVewtiHcTjHqmc9V+Fr
ldt2ss4VIZOUX/riaMc+mvFbyWI/WkF+2861OdLhqkqepoTnfRPZ5txuiHyic1xCqGMcFg99uKEt
ZX4jOq4seUpQqW3c2DGao0I+/WILiBoIp2R9nwzS1FahrOGikAAJzTbvXLO66sICobmRIR9Ep6SH
9Imh6V+gBcUmnqHv3goDgdl+1PKMVqVV1hs8rv3tXFT+MyyPGoVS2jrXYCPAy7DytQ9pvYCQGZom
D0HgJvS8jNF+CjLdvSvb1LghvK++iuW81AmgnjdcTohj33QLMmfQnDBoCjsAakVTqU+skNGT2zbj
i29NjnNAlx2ka1ZqwnzkGKFs9dECnQZH66kpBoN3k1necIPxX6DbER1pYdmUUCboNYeg9axZILX7
bHAEyF/iqNZRnKMsJCxwotYn0wEldDf2GwIi4OnL3mmhSBFKPv0u6vhbc/b/8DDbv2KArF85ApbN
P7Zd/vWlJcn2/wGKFmflr7b0+/4l/fxSUwX8azf//kd+386l5FArWAgd/DV4F5cp/h+HWv03XOo6
o2/dQn2CIOKfm7mj/8ZmDiBWWWzoi7Xjn5u5bf7G/sfaB8V2sYn+N75OhS7Z5NBgCwyiHCu4wrdT
d/zj7HONLjz4zsNJFCTAIbxDwrQqxsx1joLa1tl2zaL6LCI9bY9anwn76YcbRmN3olnyI4b2zJX4
+2U4LmAzx0SbgM/n7WXkdCobd6IFSbAzcBZ/HE33UDDX4yGPBv8TwCEUpzHeoueuUrC+uxoVpBeT
ozXtu7LyTyb33jxAoLfl2gwDMl7x7LAWT1VPa8A28+DmnWumTPlBN8Ppy4CYK4QwYAbzO363VP0g
Z4rj2RWEskrPwQ0IB4h0vsgHSFMovbzs8eF4beKHdw1oBE9D1XXIdNrOcWWKy6BXDdJLJuorO/TZ
MN+5tLdys98vjWvTF7Yvlg9nufQfLg3dBDdbE4TMDSK7tCc1rlyC0L0xlP22aedb/LvykDdGs5k1
IfbRbNWbVBDC9c6VvDVu/nEhygJOs0iMxPeT5A8XktCHpHkRmp45g6il/+vnr1OtpTfkMAxbv3LA
Z/sz1ir8U+9ZXd9a2v74bHwdqLoUG7lzZtms/WgW4HL4fUDb66uxH5EHRl2sbxM4H5hn4JMRWFJ1
3ebv336F1MbiEL8Yr8/N0gwCfX1wSqSPQQDHTBvdiqk5SYWNE9vADIasBkzvDKt66My7oYP5P3Vj
dmsnvvuuc/WtsG25DUSrwxtlKk8YNybat8+Cmp3amg3d4BiktXDPbA0EVywIh18RQGNDc2nzIr6o
YwMh8KzG9IVYXCHXqqwCKph/ljr/yWvOqsUs3+CdwU3L/zh7zQcTFbufNK7nVObEOKAn/pod078K
ONSR3ErZ+zHCGU9wZJleR4iKP/R47B56i+RIlevoMPqp/MihQjuOBDBvaIQikyYE850F6efn9vu6
iFrK0uE/mGfLYgv1M4j0AZfHFIL/pM5mOKNGxpt1cGWkfnptdrTt0ecF+3fu0U/vLg0LneqO+2Qq
OE9nj21RzX5fVxx/nRkPIscWgsELMIPxatBK/WOUNcaT6NL5W+KG434snPByNMdomzh2+3sJT2X9
1+nrxvJZ/+p48OxwBQ7yCZ4hTGioI98+O10cxPo4BeO2QmTdr5JqVLyqsIvDYyvT+S7P3Hy6MFih
TzP1H2Na5J0d0MwRb1DriPkW37aMLvHfiv6JZB/Ay4GFNbSe4xJHW1f3W6lP4ojrLJi8wsjGdtfk
hY2Ywk5T9AnTiPbrnTv80xvBgJc9hrcT1obEvff2W1GbKCsSCZZiq4Vh3A3dXuRMdMGVRqAFC7mV
iZxAXBrxlxEnK5zmsX9vjX5bQy+31kamgjETrTxPz/cd8YeVkSU5iFQxdltDlQSENW2F76jXY1LE
WqJMFu/gr7/2X/yYbK5IkLHSI+dznLOFQHb1WIrJ7VA7T8NHXRYFMpfUfDD0lFSHCubVGizCeKzm
ojy6paVfTNbMAIvq9ZZQl6+47dLHfmY2CrUgfiwLbFa44MibnRCzhFmT7S0GXf0KAXVhQk2kz6ro
on759fc4I4Evd47vgZSYUxULyU8WasReJvNbv9+2DT3DTW3qraeKrsG7FlSXhSCwDGgXDkkYV/uS
sIdNQyl9DybpdjLrckvhCmrUN9SdybbHCMgiQxom8slPZL8pWUHf2Q+M5c6+fY0QPrPmLWufUgjA
3z5wHRQ9bWrrYetU9ZIXlBKkBxUW2Vg6kb0TGnuDF+bQWUZ2Z2vDlyVo92gUS1oP1o2ICfKkHR3g
eA+kgLYno5BEGaJ501ajP09PczEyekBceIrH9oMdaAlADP9KI7eZQA2bLVbX+v56ZC7/zhno54d4
eY0ESwT7rMEP8vaLGS2uijgX/dbv9OnYJFqH8a4vTpzkJuI9zPidZ/jnzwNmzjkObbikRXbeeILE
TNiJb41bWBD5s2y1rxw6qJKrevisB1H795TYy6PGYXRp+rIP0F42z/aruuwztOfdsI2Wzgs+0uRV
m0f70rLwvTpDZb2z4C6t77MnZVHeWZZSugNt5VyLbSdx7hAcTZgP7eF1J20iOqsiu8e5UgG26u1r
LWTfqTqt98zBFhyEuxw9BoJPcdPBOn9ApYBzoB3VO/vSWwDM91uBRVbRnqfkdXix3v7UiONdrYn8
ceumMtn5kyseAz8kaStV3fXYOq6HnkG8tsh7ViQlvueg+KuPd0yLkxxvP+/+2eJVVJkZGk0xkbGa
jB90rRSfoDftNDNDldU2rdyQRPQVdUZ5EcaE/b6z5rwVJ//+7XkaTEhVlFycXt5+e5Iwc4m8etg2
BWeWldO51kNtlnArwb52m3huHtwel14b2IcIqcyhXvDlcrKcZB07krljV/raSpHQukP6GXz49fX9
dHcsKkjch9KE5+Tw19vLU2kXDZh75FZxFNjXZmyciqBAC2JU1fNgSWC8WXUX8lZt87TR73/96d9f
8zfrGxJw/sOeugB6eEXffnzUVMUsXYQkMQNE7U6D4f2BHqc7XMckoRNgWjO+WwcIAVuvAR8co58r
6r2gfYvDLm7av33054JslxqHnQ4G0nlVG0BA0ZmpmqwTgDRWfQs0xtcL7G/YYxAgt8dOy/+wHPzb
09Jf/AgooxQHfsZNi9b+7V3IZtMfXeI6tknQoD+L3V58a4kA3REwbe/Mfsi+QFYXexLH+P8KzSjf
O9gsT+HZ78BMYIE0QRhkCnD2GIwLczXsIXe3+E8xFsNmJK8Z5EZ+ACVSXdTkp2WHCeR8uEn4R46h
1hfDjWxF32xyuA7Lw+tnhffr5+OM3cTbY/FYcI6nJlp+Fuv8+VCTwcigQ4iK15khN84Za40uIcf6
ofczrWrHKsY1bm6yy/NCZYTH9U1jrdE7qANGzp6GdW84095F1+Zu82SiepBIpe0NkabWPfFXMaJL
kqD8XTMYKE/yUBuH9+7vT6sA9gm0eVSyjBsJzDm7v3WRpaIULf2QBF8AruollQt6LS2HsA+xbfp5
YJL3JRv8eL7rjBuSRW2ypRPTSjxCwad2N0RBcxI5f3JdYqwo4YlOKMx+fcd/fhQZVkogM+xcTFTP
63+7UO1i/ra3Gs2fTZJO1qHt9KfKSN0rI5rSvVOJ6bNVFruJMIXtrz/8p02aAw4HNCJuLLpeSi4X
98PJFkB06CdRROTzILU7yEz9jQpdHV0gxQNygeod69b349Pbxx4jikMEJRQ9A+vI2eNFg6FRIiSN
MbRzABEaWUkpNe9Gi0396EvNLDzftEgLYfYPNt7VvWRMioORshAxF8mui9lONhbxiJcys8pdNkWV
5uUp3ZAsmJ3n0KZ9PUwN56sJAc6v79YZBHF5ObC9OAglQKux8Z9vrGTPxICoI3AzPOHXEqr8g8jB
rBeBCB4JNa/A4mshWJtoao9YoH0wV4Dw4crgvMYf3m8rlQT5O2dWsTzLb2+q5PTDX4tfD1rY8iv/
8CvWtEyKckaHC+c8RcnDvoelHXXHh0iZYNtHM9SLAwrJMlybgFAKDzGsOraztC9aqEr9ilQLUMRN
F9cgckhqwyujTcPlULmA9iXNaOtYEqH9v7lwl8O2YJ9m6H/OCuNJMMCfa2iTHEDPq8qFB+wlnXJv
clv5H/O2QtzrA4KnfSg7R3ixEMOnrskj3Mx0SDsIuD18oqhBoLJifG7vO59we5oAy4m7ESjVQtvU
9Pcu/OfVm93KUNxxFhfgUGf7x1C2NhNNMW9hd0A3D6RoX6wEXWkqg9uc/AZIQY72yWTWeRsYYfPg
FCkZwPqYX8ctL/Y7z+VfXM5SmmKKlKaU3Mq3D0Are6oOzvxbZQ9QW3Hm44Mao4tCWc2V3ywTrSa0
L5xicC8KXAPXqZizK/7mYBtT8A407DsD8+xxZMVVuov2hvfkfEef0gICVTNywomKXSp9TJd6Vg53
6L39pQ1hXJI0X2+xsCLmV3X3YQQVvUEv2ntzNxFDHdfzTWFKXBdNn75zbP+LFYgKiAG7g3PUZRE6
W4EW85Rd69W8rf1eM68K2tcrV4EZvNFQMOI+l1FoP2mT1u4srAQ6wYuTHD9FbsABKGUAh8RjtAtx
Rf+MXrIPqFAxKHf0CT/vHGYXs5HLYgOhaVGEWn5YbNM54pgZUbW8d6v/4od3MXtzmqQ5wgJw9mUg
4ycyRi68xQqASC80aspQwiLHmLkrcrpmvpIkvh+GPnjQuCc3so7VXiIV2+FXst5ZH42fN102Ml1w
iMNDzdc5ew4Vv14IOpu5LM6qA/Cd/Dpv+TU2gsASECRSALInXiDH2+j549TSUWr0Gycb821Y9SSu
twNTNsFaQWUSABMvmB/qqwRh4HqOMubPqey0B9vqF9dMGH+qjGpbBHH7OSrG+GOa2erxnXdL/rS4
UsJi8WXf4vUS5+VEHSeTltTK3Rq8YKdQJPJK1UG9dfM0eQGcjn0iqUrP0KOJwYbvvkbB8JkfotzM
zRTetTpi0P/FJVFgWaxwS2fsvEcRFx0pPMxb0MB29bFWTXmMeF4RB2CMMLB77cDjd88uu9I168LE
PLq3VlotlDfzVU6zDif719e0/LJv33nadA4yMKobOmTnK1DfyGokCY5wt8lST1OcRQBfrOKKM33v
hVqhfTAbvBC//tC/eN5o+fKsMRdjcsCR4u26l1hxD/iP2iGsApBTUWTsySKwd3GTjTuBCuLS5SKe
ozqOL8tGV98GmbyEFoTIlcrxhSfQs6601GVWa0iClIxGXWugplbJLJB957hxdkXWC0+LtfQwwzIC
x2XED2w0R+BCtf3OXRTfmwY/3keTn3V5kdETkcVEo+bsG6W1sWyJugeeGyeHHGcgiy1jg4fYNaaR
2Ts4tVXLRCLYsAjjU5Kd4R7GDPUD7gRKzlWKIW5ezZkcysfcKIJgY+TIRL2x6XXjetKlRhKG3sOe
GUU6ElujO7s5n+pm3ccgYxB7qgcrCadnH/sxo5c8eSxGHHpBF/brisTdfKNVSBm8zk05vceyQpDs
85qg7+F83HF2M4ebhKw1+s+hPURrFZrjJyuHgLYC6CXoahJfcyGbJhi8vugFpLEMlxH2CW3emGLU
XNSxVrH44MyU7FlTH65tI11ssZb0b7l15GvFcZ281l0kY9AsI6FXaR8E/WXPKcffG9jSwIIYbdPw
BbUuOXBCSG5p5NTf4AYNpJ3x5TbZMCGtZzwwOOtKpDgTUQBcE9oTI6QuCT5C+8R8ft0N7mI9sK0K
5h8GTGoFOWmXKGwrpK9mqdAlo8vBSzHgDiuI8s7XHViW6xgkDblWuerqfWNV/QHRD5gmgs4wtfiB
bXo6/uOT26DZvxAFMzYvmdNQbcLAqUgGrzLdR4rVlmInkya94+axHNYg3GaQr4G+5m1McOQWyv6a
IYtB5vvrV+wMiMs4ZRmXEinPqQJNJxXK2weyrBSEepZ0LxORuIj1JN9qds37gmTySs4Z3ulpTMut
YBO/MAuZHKgfxeGdq1g6Vm9eC5aUpdm2DL4pm82z85Zu1jOWn9n3prhsD2niBxd5bOle6kTXQTfk
RPqqe6chFKNnbb7MxtraT8TrENACWy1oJ0UfKGpef31Z59UTX5ur4ozjKMVsQj+rnsqK1b+aA0Ac
Uza8pslYrsfOrm96BCPP5DUU219/3k9nF1Y4KjU2WByVUM/PkbFlgsRG1T2Bcu7oHuPBTy7IZ0o/
AiAz1sSs8G4EZn4N7z44NDO5a+BC+qXMEsDWVCLIQejjcH5UU53docON7y3CLJDo2epKzzrWCPKf
bAyIWPlNvRH6e08T6tuffkmKTWVw1gDyxPHr7JfEmWaVIJSJShHdrLzCtGvnUKUVwRcOmhToJ1MY
Xvh4Hpudnv4PZWe2HCfSdt0rIoJ5OK2CGjVLlmWfEHbbJpkTEkjIq/9X9dHb7i/a8R90REe7LZUQ
JM+w99qeeR24/4pdNMPpPOjA0feAKPEw1hrjUOosNLV7MmP6LzitNBEU2AAn0dUE+nXK/lbUNXX3
0mEA3BG70PVpacvpfez8q5VDZjnmkSZcalBqBGNS92J9Fu1N3I8iKSQSQkbdhwiN5uCbFBRJhnfQ
egrkSaDXdDGprK/WvMkIiejNuYibbnpKcqiBmETi4HLrr5PUtUcnyLqx6HEamaX9LmVVykPVuLXJ
cjqJ79FMEMFpVRXub1SLFI6EomOlD0vH+JfK5EiCnXjc7kzNaIxUb35fDO3GHxwQzfTGEGb8LsYu
/FtsKWinBFjAS2e6bmOXzlqPcB4veCANA9dYbJeIMkBp628+CS7uwV+rquVICx19nMPbggmlS1ec
WYvBJg1Z2/pZg5BSgY5MGly8rm0j4l9NIHdLU8b65Miy6S4ktvjbfTW2pCt02sijtnV+77oc7Zst
ze1auy95n1AQbWBSUWnljf8XB1D8FATJLAkHLNvUWzuLVAF6iENrt96Judjw6ntTZ53y3tBLeFVQ
Bzt0l+oRSaUk7iBA8YiszvarFEOL+yUureRJkfdRwcXqawzptcG0kHfKvHV4TXWGPwvgaT8tI0X7
QkZ4p6dxX3r8jL0OO3UDvwbVjsRCa8zy2QphLVtERh740yTZBYLB8A4Qp2leoxHUIHV+JC5rfHOB
OGPRvWKMAn1k1kYNb1hnZvUURX23HDHU6BHSnLB+1BW967kg6GTINqP8MIMhMXyyChArh2ToOlzU
rTuCd7CmZsUv7TMlwy8zXomQ2vqs2ZAk08/XAoFErxKYomWY6OEJ6xGqUa/cuk9JxXTpbo25CGmE
j2vET1qRpEWjDzF6xCZ9lBWivrtlqR3+sK7nkale0ecHEuDj6tAb2bx0vGaX1CPzLg0gr3VPypnw
GVfxTCKtvQJrxeHLretq9Jr3HchWXLBmLV86MKU+tqE4X+9c5Rn5ahkZopbn2dTncow81IjkvVhH
VJsYhP14jliP4Umv7swW5Zi4lxiNK3CytTkalyC9oxMuS6oZ6Lc/azzHtwAlW/iXVqKg3zMdjYcT
GDJSMJzSwhjkloODwYRJp49wX9bzXjOQNY/cenhSW+1vYBFEMx4KSLowLOMRIZVyYnlqyQTjUKdr
ocnTyVft+mSvtU4OegEu7x2/SCxLXLH1PNcWRqM8LpNX+H9O9MSBsmy4BHHFQEi7rWI0W9C35oaG
bOoYYnVRzAgyF4f35j3K0hpDeEEpi8tpzKErbIIMxo3MKh+mnJLNvnEbB9aTvyWvrZp959K1W/A6
qVL/CMYZ5eTQL21C9ihA34OrydY7tbnPls1i+qh2w2jGLz5RPYB6wZQN2aKk0+0sp8HWy+sUj9qE
lFKfbbea50zrsXyvwUz/1JHtvfv12A170oYmeGkBsoArFn4ksDOixiArtq6jZJ4X1e19EHvA9aK2
+p73tp5wcfbqPWTdOx4Rb8BOrFfwzOlSWH58bPqoFZnTFFP9JLhjCLmEdTY9E8btM8eYOirG1a1L
lVXRirU4qZu/Kie20JonGC2ROgTGf7YnOV20n1PxNb5xNNu2m39P+JX4arU1Kh53Ljknbki3fsdi
fZyyIQgJUFRFpHYF+Zw8QCFGprRYJhi8QRNPz/YwT5+MIoBqr8jMqe6ToVIym5gXQGH2lP+Lqxt0
15YGC0sSRdK7tfkWDmDsjnca0fJPzxsV42azxE3mRdNkn4k2wGJnoJ2FL0WQWHkaBIF2j+vKo39c
qYiXrGrWAo+6bAGosbXzzuAl1rNFWCYZkfPQvyrmAJhIw6nd7ld80jM3JRCAQ2M5+NaKxJBMMkQT
RVpsk/VL2iHvGQjroEvGRSAiZ4Y0QVIe41WkXtAHaV1bA2bfycYhT5JrbKd+F3MDC1X4FwS8bXex
qE73QdKOXPvOEES2uVARd6G03bc66lX5CkeQV/nc6GS8YDo006mjNqVim+Y3mTTyyvq5eN5qntFs
CyvnqRZt+LFMUb8ea9sGybKBW30ltlKITLVwBR5JtEOb65iIWJla+RyxAjMYdJcB8iz7PCgI6VSP
gtoPAjSSqMFGmVEhm75A6mg17+jS/Szm+YbRNUkJe5SM7ByTbjO96CXC3ICrQ8c7VHjNyKG/4jt2
Vk/Gz+wO1p6YBZn8FMibwbS4AyNK5sNSwSvwDcG/wuGr4NiV53UJ1qtZFj2n8e302o2m4C04URHg
999A5YCYLhm+JTOz700jqUtrPRAsVZHbCWiB/+SdmsVfEOuPFYmSbjfgi9aied8kSOGrZu69ncc4
avBuu61uU01peimnhlonbnwSNvPQoP6wbvyEZO6wZmKKsx9qxIUYklrPpfihxLpuEYhq6sBoFqlp
4AXDDw+dK7wKw+qzUOt6J2XMbtY0QBFkSfIZ4bUMmC8AS3kRdmxCqApKBl6eMuELsqNp2YdBYydv
bSO0/dCyNhPXuZjD72jXEsnK250ETOmxq5hFFGMLVmOYvonJx7UezB7fjS7fgB0Bw5wtSzIu+7g3
KiB/Uqtp73mmgWRKTNsLPnAzZfD31h/zGtkIzpvngqeFzzXMDnZyyzBgmr0GAjh5E/PO7m3vOd+M
C5KAKTeSPjZQzr1VEasDuaUmG7mzmJdHCXRCvkditydCX1uQ1H6P2r6MSRZsB5ILga7F8WUi6M06
VV3DtbGdtvhEShkvEiZx80n7ShTEHHVIDlymWu3ekT0k1mpC1XJmJrOe+x6LyQvafWntIoOdIQJw
6hyo+Sz72Vhj1O953tH6t56YnuH+TbfILsWdSklBddQZQTmsVF7dbJkI/HGDT1B0jfSnFJlq26Ur
Stjl1NldtBw4NUKVjfC6SJBNEjhIxIFP8QlIQkwCKbin52Hw9Ljj81unKdDDvIeV14En0prxeiN9
meaBjP0z7gKIGlCmLRaC8WSd5jE20zcGn/Z9D2vZ2hEVYTdgNYFSPRUtqblHG3Ala03Hw0KuAqcF
PSvLjrZaWMkBY8RqjnFTTgwglBIYSnB/tJnFWrQ68wOSxdHPlXtGgJab+0ETufsIRyQYkfU5ln2s
N9f5xdDJ0xei5G1r79v4SpfGb8ltnVYWlK1Kune/tKfo1JHk0vKMlt63mq4DkKqFhiCd1saMD9oC
f0U0J56kk6/qEUjA4ER9ysPeA2cBntoWM2yHFlS1CEXzrXDa6FOTxMSVueEcgnP3ST0hW0FxprNH
Izw5JLzyS135RfwkZVeNB4lvAAePrMRyKgdgDx82qzIyAnQnHicyyoYrJzhzGDgN64OO26S+eNqX
qNtYEWKhXwddHWo83MEuKcys7yqfB/UOhoqiFpZ+2ZzLtgAI5LJpeBIDEDB8s2OMxX0de/baZSz0
nUhmX1yHEuotcmj0TcdezSEFhiLIdegBPKal57Uv3PIoWkoksWiu/CaiCSsHvz84/dZcHZdGM12C
LYwyP5L6jtRumgjewY5zX2h7yZm+EJc5AfYPMrL++h9VjkmborGV57xzcE/iswz9k23XwcvgDW5/
Ej6CsYyGJQeo1gnyGVmvFOaGxfRuoDfNJ1lB1uv91lbmu10SSg9SWhQX9KaAN1dZcQmtgVc2RIuY
0AEUTsRCe51l4Qvv40w7G1yieiqGn4W/sPhaG0uTCmyF3il3TfvdI2gnzFYNbPmQTz1uJsJ1h5/r
SP127stm7o+B6CIa/eGGsdNkjcnMIqC6BWgGNmLXkc/TH2L8fztfDcrfL3WurJe2m8x8qc1NFxu0
/vh2expIqGkBNewrXch39pXDq8MdXaaBkRUZTdWqPc7meLWxrdCK7ey4rBTubL8M9pXypuPUEw6b
TQJlIJ7q4pcm3LW+DvNQQy/1PO8yNRGUC9uXsrxYVaI1xKXmxs2KUYCEnFwuVidaqzue5/mp0F0c
H6bW7mDUqZqUhpIcqStn7/SsaSWIoa3a4Ad2QscqiAzw7FdokO21nIruxJy721OfOD0LSM+GzIt7
/qFcqbx3bTOuh4IY6fgtmdD6pbGR7CsUiEE3Y6Kv+l/huqkuU2QNjsfSkgSpz7Fv3paCEJkzG6X8
jnjZMdxXrkPAhkAGqw6OM9DPErjexFlYzRFWrcRE1aEsuB/SPO7EtxkqEvAUZxyTdIVgjVzU5Ydu
oxjfUR67/o+SKNX32W8XwH+FxEE49+JlxOv4F3dFTTwCFVK3I3xGmjOl/CQeCgkeFVQHsGNFqujJ
36LG222hRX0QQd/aUj/San3OqS3s1HXB8e4LDEr9PnAGxz1ieYDtUVPARXfCdG58BxqQj4MtGeAP
wRvMDEaQ+92elHh8fhB0IvXotWEi97wOqoXKAxBHujK2e/HRdK2pWcAC9Dwu+WBBt3Lz9okqqL7r
/Nia7wR45lNCHefee9sczVTPbVI+WRrObArteMEqV7r6ZbBJYN55fqG2Y8+rJfrElgeEQYIaEWNG
QU4xRJN18B5lvQV4s2bpoVfEw3biiUm+eOhAsxw5OS8BihZzTtw6YILuWgkOK6K8i08YESkH3KaQ
lJhtdBHJNkKjHvrC34/bLauS8trpL74YyygdUZBwPLHII9lyNTFjYaZAgCYW/0H1pGzsqxJl0r7H
26UPviJ33N6E/U1PUWztiSTsLyiPbE3QSw8qhKFDeXcbSwHv0rj6SDtxm/AlIfYha5xQo1aRLqd+
EEk1XQM7X/qjkV74SI01WkTuOfpKir0ZM7+fneYguuY29UVFGUZ4XxbyTIkZJnkeuV9JouVYxzOM
EkbPxLxW21Cf5VYnzTWQic2YPOlmBs5lnj8TbWPFB8gmwXnU0TilVZ4vX4VhvnAYWPhv6cwmYHgU
fdL0b8kwW8kDOOgELAJ1HLN29Ne8JWP9ZUw6XlbUWFQNJM9GaQf+g76maJabjzPKu6fYomA+j1WX
u+do84F0WFvHK2VwlBhOq7kdmVYz9B3VB/3yOa7nYBQ7gH32O7Q5IhomTeUDVlBKc5BVTTAq+Q/5
NyDqHINrSzvFygHhfWrFefXKOyYMT6ye3fnEXWXPuFeYml2toPTsRy5y9F1YuBv3YZ5XhNkMcgUe
vN7odC2O4L9ah6H8vrE3cEq5zEuRdUG3dqeqKYNjVPdedTarvvWIamould/VJLqyNwHyb5z1o9RQ
3fZrv5I5DkAZ5UAiuFn3UEWTve4YHpBQjvzlZnccP5tQlOQZkPk77lY1cDT0AaZNQFGxJw4jGjle
TcE6Tw+4fxG9o6uBPeX2VglTa9Fwq2IRD+dopBt+7Bq7fl/7uvrmLXUAdWWoBISnKoyXfRPZ4XDG
OusCQ1VafLCagp7shQvfHlTBmyGalL0CTfd6odGZWeD1c551aw90hkGVuED7Jy+rBHHu7LsBkAxx
xg7w+MKuqnucOvm1isZI3tntSN+eD4v0LwHvjS8gSUBUSaH97wkDvyJrK3I67n1yzpHhybLY9gL6
NNNjUwOs2phOrtckWX3zLKHgE7HZYVPZKwbyH7qNqvHKjQn5zrHIsv/iqbH9cDbBQrLjEfVBT4GF
3efTNuuzU/T9PZE7bfw+Tm6F0CMU46XpagmPh0q23SeLYhQYkjWNDxiNaAOJSWJ9WVXf/FyiMMIa
5cfVL/r6vjtKWZv8IVg3VrBdr73vC/GkI7J2J34QCV92x0dz4yOoWD5PWYia7DRCa55RAPrjkckR
BPWIANoUDYK27x1jxzhf3YI63Iss77lj1kOegS6Sn2jhZjcrdFvZJwLB2A0ugDefhAzAaK0MjBsa
Qz1T75oZnqjpluvYGsLcm4iU1mzekpzEAWfDP23xE5GQ0tclDffAUn3H5ltB5Cqj9idCG3OOG2Kt
mQ0iY2nyGAuajTneot/adlWvuo/N1LVL17SV+ZMR0v1SjWso0hA9o0zXWZGSMeegy2jw8XZQa1lK
XYSt/DKVofrFqFtHz4lXQs4LYm2NLx4vpzAbkYd0h9FEYCkcnXtALRR7+Is9G5fQrXCO131ixa24
93DHjynY88JKLQAAvL96X59JIk9EGvWxRF8+Gaq3lWb9VW3MMy7xNKztRYrBvp+8vnzVnqQhU/EG
2dLrk42Eass9ju4Y12lUxlSYWwC+586Vy5qnMJroIulqxFMhI8BNklyNcccYI7oHB1IOF9bToToI
z+70g0zGaHywoy0AATRvBLyDH66nb6RGwKnaYj0ee4FSvJG29bUNoWwiuNQEb21lNzERkfIebeqW
nHNkqRUVgwWCPlkq8HuqacaBR39a/NvMAnQawz0THAfk1tGj3dW4cCbTb4K/tW7hZ2aYEpiS17eM
Wsp2GE78xJUEDYVvOsvxWS2XobEC67XKPdtcJteZwSI1dZicIVqS3lQQ5MQIolSxdVeqZSQLWmu9
7XJONHMFHDD89GSwUGnjVB2oJNrZPVpb70JEtpK2cR/lIOwzdeXENNW446OmanJOunWJeZZOQg0O
PClWXweFcuYB5ppuLiuRHB9+XUXfUQO7Yo+vX8D3aQaQs95YPC9kRcOBhx9ByzDW1XbF5DkRCV54
AQkrvNMhYknEW9vQ3zBWbTdvd8Ce+s/GDnk36cKr3FQFfcx2OTT8hBxrfp3iHldfEjPEn6NuvUnk
cyZQaUtDuDGxVFtWUw1/7+tWfLcJ+v2aL5XaTjGRgWhwwrb8wYhvPvt6dqLDaOfwrvpkAK8pkmp+
xS4ESImCD6iQ5jfDyFe4MdqJoiVkJS+AYfhDMJ7dyok+D7VtftTlOI1nJQMiyoqaULUDz7MMj0XJ
hDx1lskD5FjXOrr2yW36yWBYi3tndZceGF4u4mO3jPZPhqx+/hENVR9+ZXe75Xd0jz4E3MqZyRPv
6i5+kWiSYMFCIlh+hu6WLClYqISwau0jXK24E70nM4DD2tdeyRycYk75B4JdmntgHuz/WA/X3/pE
IDcKNtGlzepHhAtpeIPCeKO3u1lDjlwMvs0A0IHROEEo1JsywaBQ5Zsad0CoRPMgolD3B0z38ddl
xVnxhFOovBG5lzq6UkrOacg7Jxv9roSzy5wNxog35Hl4CsTS/pCuCkAF+GQp/YDjOCPw0aC9dmYs
yMZGLkVfvwGjg6TcE61yLxhcPROxF0p2ZOg99glrkM/+MJTbHUTNOTmt1FopryjeCJpJm/+95YZ9
J3h+lpntVc0pqWCmX8p5Yr3vlYXrMdoFhJvWFYFbv9aAXNC9Rp4pD6S7hOZaQbYXZs983M8RK436
VPYsy1KN7P0H3XS1pRupWIBIiFbfSYswkrRErWi/diRdlA8Gk1/FQ5zIU1n6UXjXjR6SpXVgYE8I
RN0n+7ZpbQncc1JvimjzDbZ4yRy1FBKiaD9VLql2ZU4c6ixWSTrgWHML57EHcc4quQA7J180rljU
0vBx28G7QJ6FgVzaYWftOLDHNNgqj/CeFpACaOQwj9KqZ/0NTZyn60OPBuxW0MLB/MT+rX9ELTIF
OzGPU32dF0l0RYueuzw24DAfsY2F+Q6kqUvAx1SMc8Z/IJYD1/BfMVYmaLJm9U81KTGf9cDBtZOt
qYkVsdY8p+1yOdSYLdv481B0vBSCnfOOWYB3thpNnAnGUS/cz8orHsqpHavDsqlJH31WIgDIc6eD
oBrjteMBi2+g4LCQ6pwv60L6HoGX3l6FNToXPZcz0l9/C8OU2aFVsSZCEp/27IHn1IQjs7nFWYd2
T0JGSacBMuYZt6PTHjzLLNE3IDHqbeDo+4DVN5PvtPUD2Url5N0LN+gVETSred9A5zoX9MCiZqUA
yAklrGdbmScjoc7xLGFOQAqOnVNQQudmzMC1Ijvx9jhNYGbSxgUafGzbJj4qwWZubzdjkxwndMy0
U315o2urfH1XbdT/latAs09laRntvTzKTxp98bjvaPJIrI2jsUo9HfvXZZCGTazFvIywMou8FBkp
AUtOkPh1pVrFZ6eWIPxJJzSs+yne+oCOo9HxBQMWEpK8r9i3RQuQF0qZAinM6sxVxlYpvo1FXeex
kdzye9SbHJRlSOLbeGuA7m2027dsNwc6aJPI7SCafBG7lf/luW2dpdlHfVOLM+mD4s6OSgCnQZmM
P9fab8EqLqDpL1RuDWML7PiHmpN4Bmki4urULsxvmKyxRk2F0bp7FJGNTqnn5wyPhJ5BLY0JqTyy
QyjHO9aHzAm7LXd/VcWNir+LmjV4bUYvLyFoT8gX4NiT4leS5jTtLI/59X60ttxOQ3pWYM5bzCDG
CRuPngpqQTbMK1cc/k5+Uau0i0wNof0VANiNNgr+ZfmTdO2mm/mnouWGJru5P2LEjtAj+PP/0WwX
tU3P5sxJRjJuf1TMVNIJuMzFtsoF/2Bf/ChsMv8y40QKrmXoHNY+pNuejXfZQpgzQhv3MhsTnup+
bPbdMolPkmeWAr4ovjh2E2S+6pMWiHWjPv23EOV3wTkvG0x2fPDARRJvh7+JOCAeNeHCtuTQY/+E
EUgMtoiihLXOQnCsaliidERG9TCA6j9ISKLf9Zh4cW9Ky8B32A7z7799b5ZUJvbr3hyWwFWPc4BE
LZ98x4WTndggQHljERhWsf2ujoCbdZ6OYbiFxzbSnnfA3ADCoXTbEGit7OwApXvMaJ8uG4mcVrXP
sUORXV550RXPSrf6rYpcbR6cEhjQjnpV1xTxEgHz6uRzzj4jBNPbRozoMp9so/EgFnjRO5flDwsW
ljRBNuZrKx+KZhOfy8C/ebQHeI6rtSAP34ZJfyoxZ3v7zkw/PORMewa63WdEsPMTi44xs+NqLZC1
LFB2CzVFYbdDWgrNVZDxlPFLCstnShQzfBNVHsapPbGFg6zvVt8MxOF+21FsW90HQ2ec4coPLLIH
g77+0cLIfy6czbOfZliTbMKR0y0vMHYIWnd8ZFec0Hn/NVihNO5Vr62vKFdQl9uF8GdG2T5BiDYP
NgNtr86J2VuG4UsVwrT4k+L+X7qh268dmJp7A0TcbI3/fF58Zr1M30kGKBso15yx8a7GjnR2ufyZ
NzVOqiOzfB/BeS3hQHhD3kaHrjD3BB+wbm795VGXfOb/fhD+5Qi53Y0B/DcPh9Hf9vB/fizBzMRl
dAg4KajlAy8z+z0R1XQEn2teyYdWx4G7AcRsAtBpmXPvPQg1tGZEu3vXFUu9c3Xr/UEu97sYlw/F
o8E1uqVW26BF/vmhJlcS6YFJ/2A1sriMST/fOoWhOhNWYHaapvMcoLj5kwvh9uT940gDwICJA3Ua
btjY/91hHEYThRO41oOSDLXLUVF51v74gJYeOQl+ZzZodM+vRCeXl8FfPvNluscm7sypCCP7AA82
eQpqsOlmrKmV/vtX9X99OvAet0g7jPX27zeQgxi6ZgvqHDhhHzWZugRX1+1wL91mXv4ghP+Xy5Jq
j1gq6JcBWcewC34TwguWzMKbCw5ta/K/z2rwC9y3G6nyi13+cDdqtaGEZFr6crvvCIpO40ZGbKdz
k/3//tgR2CLsnqgm7QhMxW/3AlBL7dtiPRDnPb3UtO6Mm8okISYT2Pl/f69/vxZiFyGkYyPTxHz8
+9HMcHJGXSHMwYskjXmEPBTutcdOsMdYxcFTi485puOfKQb+8L3/pcVEoZ/crjjCSJz70W/ng1rj
nK0T9/xM6tiLblkAxO7SwsRTjcqcICKh879/Wtf9/X7HS89E28VyhesBYuM/L60zCxO70smzea4a
foMAjoB9L3afTV5LTe+V83IGfmgviP/qgRyczumPDLBo8WmJ7HMX+1QknT33f0u6p+DJtmqiDh3L
MKasKQe4a9gEACqlVkwJxqXlKwk8UhdkZI31JzfJ79cwIGqKnQQMQTTf3DS/6VmneuUuGgQNPFLn
7/Q7ptt1uBbfOP6761AE+ssQD6gs240zrY1I/gnqhGkGaHRJSWgHu9mDpKhIRb2fZ8v7ukZFdfff
l/3/+pC3wgO/Iv+g9f7nVedVv7Yta+7j3PeRc9iact4+2b0VgTWcVkddML/N07f//qb/eqC5NNyi
EGvRcbsxvvZ/flfkS/ZIBHB/lP08nJn8SCozP3ihRsszw8L83gvz5TRuLE92urs1jDryihPL6D/Z
/f42J//vORvCBuUzhDSm+ASwW/zzsxSWW/Y266dj7tjI63rUgddeKfc+qAsT3cnQbcuroeerH3gi
cueIA6+KziO9E17iiC3GLsEV76U4GZPlDsErSww0ZKNzXUDYBfuNiGV0daPiGLdqFTywXyHXJfRi
NZy1y3G26wthi5OrSHdOSgQccCEVY2O5uuV43yJyiC61zzl3qYCh53eBYcCWKs18Z2d8DR+hZDLn
smfwSAmhATVg7zU91h3ie/URgJLZvhQkq1SPPbTF2yx+M1e5lEl49fzR9x7cCSFTGVR2eFdwqzV7
ssTw4/XWTGOMHDf8FOHxzlOdtIF+Qtom1j3jS5wRI0bY4x9uj9+PgpDXrX0zbGDppyT+/ZTdmqlj
3rjaxMyzw4IxkED6Ze6JzaywI4hW3oD3bz8EdrxgfBKehSCwifU+ycu5uZJQq9H8DPa4/KEU+P2t
xznsEmcZJjcUBPL53wxi2DztWwTtdjTNJNJpKiTG1Jqntbg5Vf9wgPAi5db731sT+AZeFAAjtDbU
H9Fv771+q6xWhVNxRLkWDTcBmNM/5v1Q/2o9S26ZhykCKRfA1ul5JsvwPZnjMr7MDAiLRyiaTnOs
5yKwvxbxTL+9BoiNnpm/iYekvaUIFEmx+NcaTZLzpSfZZX0bRDk02UCZvGZSqtHOgpgdRxpom3Jf
bbCQ7knclkRKd39f8B4I2IOx82LZz1z9KotWXTTHvNaWW/DXyK98n8ti3U5K+Y35FDnIv3d6gIO9
8wGaOKekJtLLt7C0pbf16Efi5PHPqc+ZohROBMiuYCpHYddNm5XBaWu/um3hHG0nzMNL42yocDFp
5TYRIviWMNpDNKH299QjEu4xYH1ObXVkI9aKVIltJnqErkBls2ct+SfF0v4YMndv9uRL9X+tnr10
BzRIY4wuWQ5vCcBN1q2DNf+SfRvtpEl08xdvDSY+beLN7QdrGncgcrR03ra1rPI95ZA3fiYWtjgX
tE8t0PtgefF6GfJay/P+lqGSrz88TlaO+B6LPHkj8/wWe12iz5rtoZeypVYft5dVshtQmApCg7RD
/IAv4mYXxo33y2lckiv7ctp+Eq7nv3pNPUY/6jpGjm6JISSsgmj1usLZrYuCdC2nYgnBzXJHvkID
vVTpNdxFMd7SDLlNMyDAyueDH7Ud+9VxZa7I8ocuBunPDJY/Lm3oaXVbA8n1+qHnUwS2x2uUK45/
Ja6KY0jDava2M3df4pU58C4Crs08K5T5V16Qpr+VbcKqjv0aBZlbIb05FWu1ue+YZ3Ecu2ZaLr4z
ku++WCbO0PXF+KhZ13GezZWMTw20ozYNRKx+rtXC3rF1CvrIAZoDcFTyROAfoDTV14EXkDis0BlJ
MKP/7U/MJaLuKmZZXDXsxOHCjD3CkFVGgngpT5Tfp6qrJFZjDQPOccq23dej07O9IAvC7Dmz+TWI
LvCREi9b56asL4snt0T8zlwnaOrU8nSlMossCLn3QtW+2kidg53TreU1Xmof+8AQBj9N5TLox5kS
k/HW59tjy1+v0p5jNX5kRo4QhsiIJxK5xm90/2Fym0xt3AGt+u7XhnR5yih6nQjH+V76PqjpzW9l
xIJYLCCPFsJI3K6lfNIid4usGgkOCp3aqbNuWpDbWW33loTVdu6QEfxAUzKcwzouWQu7de0fpAcv
5dx5/AYBmDRoLvHJxDK16GPNnvydLd6xKfTuSjdIeEsvHULgKVASpQ7+WIpv2AqXxRrEO+PYebwv
Jrm+2A7BloBbpXOHpNMiWGWKhu6OwSW8yMhEUf6iXSOSa7WoKkhRtnCTxqNxv3SOzURNlRgIdwzU
uNwdskU8ZU5hr+lIGbtmYb2uLK8g1Y3svPP6yWoasZ22ldEWQrbKJcClYNKBhQefwq4J8omrEZhb
cmJScAolNzkPSGx118ly0xnUy9JjEm11z6j2hw+fIVm0600QvJTLShqlFxf91dzc8zubEsFLoxrt
yG5Ya/1ZIwfoL3G8kDyDFeCjpSbt9ttmdSbtZFWs56WKG1IEA3slw8z4xd6wlGn3GKQqmE6JyHgq
GAlo6cKWcbryS1NjeDkl7UAS0d8WmjwpSHRzGyPfiwpdINA2slD2HdvEjrui4d7my8efSLgtCxZC
efW5H8EMwTsL1iYzKH8ORFdCiY5amOZ7Rtk2TGRRlQa1pVttz5PfjklGgJP/1MmCFUfni/5F5WHg
pqNN9tPVNmil97ddDtH2QGlK5veu/5esqduzpTWRPDv+ZD50SKZj4Cnu1BKaV/iZrJcauQmSpSpl
hI8r0Z0sHvL/x9x5LDmOLOn6XWaPMegAzO7MggBIJlOVyhK9gVWXgNYaT38/ZB+7kwQ5hNVZ3c2x
7lNWHYxAhIeH+y/6gQZ+MZVT4BSJpu4nn1IohmS24Un8H4UjSgEgN5SN6ocZGuRII6b0mgtoXrwf
kpHwk4et/1eW0at3OiSKCD+WDdCxHQw4JlM8v8woe2HEpdfqR/K2PHbMHjWAO5TCFjw7DpuRMxt1
4WJVkEqUr1RJ3Y2yjkNhqMoivafXNH6OR7qlxPFxDD8YQZP8rIdZeZ/KRRUezRwFTgLWYsgYjL5i
fFHoq5Q7q0Yl6IT+ggSv0gy4juiufVGSHJZ+D56v8Gh1mq480eoJUmUsv9RlqPZubeWg0glTdJt1
NAnR95hsfX5X5XKwl2yAS848Yxd4nFpSpR1AbkXeS6WW8TilC6Ae0h6a36CNlrkPsQc393GhWJUT
NmrxC8YbzlIdHioK2FcwEcBtUtMCkig8KEwn7GbQLJ/9DmYYUs7jUsMuqh8WTViZkq+Kb5A5jYY4
9iY+MJ/KxtJG8NZdr7wb1dkyX3yTrefA/eVSQ8qJ2pbd+9VOGAAw3Dj2gw9qDJkHBng/Hmqyh4ZA
DlVrZwNqY0VaSp+i7ObgXUrf78luAAC5LG33lzYlEnZpiKL3Yh8RJfg7g2KjgRdIaD6LEW6oPKpy
w21a1f5dH0lpdB9muvKiDJOd3VG2h/9Fub79kYDTyuFeVL783kKP3BMdwj4uYKSwBgKmIHeulNWX
Fo9w3QtzwGx7RYSwPSYLISzwrcnC8LAzmmdpEHxIiMo/wH7HEYuo6eZhaOBwAN/No/0Ujd1nEcr+
D0OZccLEpHX0wiQrvyc8FOd9FWXFLxFYgPxqTmaGRSb4KygLRdbhNptPOcEpoRY2DJGQQXtwd8HD
MNrZ6SF2drthqMZ7wZOHbrAy98NRkmpkeXCaEbyGEfR6UlPkel6Q6/Xp3UpjJfZtV5gf2yTOgr2p
x8Sx1NQa/r5spy9inoaG68eeH/oiQZ8TMaD8LlV5EnDwOr5am+OoURWG+VD6aEk6sgXhYe/P+PDS
0LCg+lmjCvRZitsYad6yneb3kPlKRAebWk+xIhv1zK2TbKLPbtqYtCkIKf4c66CydlNUqvohHhNR
s8+R0ZdnWYDtbFEAJ3aXH5UsVgPgaF3z0pdTOpMxGoiGq0uFKOScRU4wlbTDs7gdwZ1ROst3s12N
1Z6dwgkKNJ58WTJP/QPtnOo7AlcwD5RR7o1niaby4FjRpDzNAOoIPbNSjm6O5274kLd5V+8wk/X/
MvrA+FURToxdP2CSfp9PvfoOMhwNHsjPbWLeSzkGwW5cYu97srCKEW6SEawf0MUoy0XiNC497oNI
99RB0f0nDv1sgZvrR89uCVqPEj34R6WccuO+K0nm3+tFIEH4CRHzPFk5H8ldntLASEKrzxxNBlm2
V+PaeCBLnifXTmS887S4sL5KwRjKBCcgELscYRjrGAZJCAN4imaJdAMxIG+SQPfmO0G7xn4Kfd4R
rqIqs+Vg4FnNz4lhjgXGXX5neWTV7XwkQfebzg2LDt4/0g+KG6ugGzzwkvgW9WNKohhgdBl/LYGQ
GPu0L7Bvy1VJwvdL1dtHJKWl7JRR0Pw+y51KGbiroh++ybd2YNd07UOhAJO9rzItNZ+RPDL7343h
972XAOPv7/J41t9LcaQbBzKqhqgPwm3sdhPYj8V6U7e/KaGeH8cwwj6L/4oOx6lB9OZd1IQWLYhe
zWVPULTIvBgv7s7RjbgNHiI9sOMPqTngiWsSvfq7wUpxNBCQMRc6ZKkFXpTEMr6AM3iSR1wLzHQP
OyQYvip9UPIcxxAYJzWfptSDSEO/P9DEK4IPKfLY0AOqXlM6mj5mM+1NM/NjIIZjatGaDRVol0Ax
FbL+CpQKQH5peIc+K17dkHGL90HbAGMX6N0NjjbQu8LXknrpFz3Ui/egH+G6zyHQANLLKPsqT0GE
J+rt9/plDYlMHxyLYglTs1HROK+g4JxmAA8IugNQteIJEYi/Sgh8WOyMkO7LaNwS510KZ+fPYos+
AToiFoIdKG6tSPQ2j+8Ur8PuEGOy/bnRosjhJog/DGHb7elW+J1j58NXdGa6R/LdLd74teEpACAu
RumISuVqup1lUmGu6UrI0QB8qSskJC4aXa9fBj1sPttKE/xOW4zEwyJqHiRN+n17udfjLx0b6iOA
uZFQoT67VE/e9Dopn051DVnqQLmmsHYwuKjCkI/dAX9qPVQ8Km+2in5B44GpJ7es3Ns/YF2WWKog
9GdIdhSq0qq+WoCSbEJG5H1CLgw0OZDr4CRFpfzFZup4/HX9N4O7eKPyfiGdsIxKKQi5MJN2JWn+
+bQDqHlq7YdIzUvJZzo20akf8tZRwapGrhxDcghiy7qPFcQ1UmDfH5CWyDbqPxdLjwqe8SpTgISx
qtnLn79ZessaIAvzZQ4haWhxMkxE3e7loesHBwHEar6vUI7KP4SVXv/M7EB+RlKlbfa3l/+1cPx2
/5NUIWqCdAF9WJMi2Wol0GXJC0UBJh5PxoSTe+uTfst1Ocw/a6Ma+g/AVlTh1JRTjIUj1/5WycSj
PT7RQfvYxo2SPuKXokrvktwumt9DW6aQgCNTBPeBLpL5SAow9ZiwtijA9OWcer5fCoyK5BA8kh6a
BFypxrsrqYDFOFKrpPL9PFoAascqLIZ9qcumf4wRs8peoF/oxVdw4pb6hKMOxAsj9Dvs7WrAbLin
IE91TEU36E5iUgXZd4Wtp1DIYRzuRgkPvwHCsFF8ofE+KV7XqdlPqKNyuxtq4INOiXDYJ8rvCs8d
VFPS+yQbfWOjSn7RmBQKjWUEZAwNbRxDaKsllwHRTiIZYJYh6+yOIGP2fmHNrlGp0ecYIMiDkRbj
CZe/YleQXT+jJm8cknLpnXdT5BRyWRxvbwPlYh/QCKMBZ6HyKaiyofx2vhtbDEkDCR26vd1Y6DwN
MM2kU5vHivS5nTJ0ATCcghkJjrJyAg0faa8TZEZPNfUyzkiOVujnEYeK+g5Y2yQfQO8o1U7vKXr8
hFvdfLagzQfHyadg5A25VH0T2DyA9hxH42vZGZZJ7iqqL1JTp/FpjEEApwjlVnusYmb/qKtQC3Zd
paIEO6q41WBxwXVZZv5EbhhQ9vPSyC/BDXZJL+6hawz5ieqHob8ftHgs96mOuuxHqzWD6o60s5Vp
3xShjtOSNki7FhuohwT9Q92lk2p8Uau5TgH6VmNNsbzzMRJWBPYYU6t3vHQR8Kj3BU6NsL2gwvFE
7ik9OUrbGmAuFLWN300kquLE84eGN8LTc+xNeHt3z6Za51QQ86r+oMelzIUKPGe6MxECMj93CrpZ
gRRrgKfAZ5gvAR/q89AX2vdGMrryvhkpv3hhiF4bEFjVD/f5THsFhHQDLjdUi3nep8DLoqehrQce
yM1sfdJ7fTKcpAzmDw0HK3cKRERMNyY3CPGIlqiqCSMbIt5zHf6wVK5s3vgNzTD6hHb/ZPSxXbjI
NFAxRx+y9vgKs+/CMZySfWNY3fcyDXR8OpBcOY1KACi2C+Nm341TbDpkcUwh7EITBNOAXicAAR0n
dT9TJK9BVj567mMkbk6FnLHNDQBFPXbbZTH8QO8U9P6ODYA2M2qr7eJFNQL9fghqe3m/Ko3EWIGZ
HsCvWtO7MmnkchdJovnKk4xEGOgLSLgmUcPxOWjsyvygdEV6AsykgBy3zDSEthN1B0BPhbL3lQRn
7FwaFeMeJiCTjhCJi54QNPC/QnVHA91OLL1GkgE1qqxW/F962MKHSqcBwNiAauOpSUfRnDA1Asok
mfnwOUuaTuyoBMvdxi22TpUQOCTvNRbzm8U8RVs1OVE8L+UwmgPUtRDHC0a7fj/XuLyQzsx3ORvt
D/u4y3jkCYuoF99DEasLi2S063qV8bRM0j6iX/xjgucSOiBO/g6Nevj7dky6aOIyHlLZlo3SEbgF
NFjPQ5KQ7DJFJAY2HCZg+KnX43MY2PsaHuS3OENZBlGrPr3v7B4r1mjQlV1rq+OBXrv1TTWD74mQ
cx7Ipu4Os0BiFu1o/B9zf4h81wYp55APFQ9J2ecPIbRo+KaR/uX2HNZt92UKzEBVLVoviiWvoirv
Mz/sElT3ghHZF9gGyl7Ai3JNMVNzDVQE0WTKgA8dtITD7aHVpe/59mYHj4MxA65HdP5ttNhW3dii
6MBFdr65zyMoN8AXEwRymyGHQebLRmc/5WoPnwi4MVDXxgzAekhDPH/F4c3oXLVFBdwhaUTZqeGN
DVFP69Qjj0y4DchvzT/M1GSvmTOFCZiePGIc+D12uLeMDjBzUCnSYxkJG9kc6k/97vbsLvY+TQDW
FtQIIUjR1mmLlPd+kBd9CTt5whmOes/vIEbPFftaHKAlRYo38lRtacedLydKg4jYg0IjYyRnPt+N
AVqDyA8F1WGYZKrefoDdjNVlqNTBvOQi0OshuheUI7KDGtQmZvIkVpoLA0jrPLmNksnRCxmCCeoc
Nn0ds84+502qtyAQIkgDvMfgIYtQg2Q006z+LGXd+BKoVRTcASWiWB8VoZPyKpaPsPky3qzYot4l
YDh+lLwOvWHpHhN9m8+vS/1H3mQ3LXSR9v5RlFhKBWH73/+ri9n/j0a7i4rX/3Pecb+33//lPfb0
Pfv1X//xcfj181d+7kfGX/jHj0zV/5M0DtABkpo0VslP3viRceQUOs68LDFs0jmY/zIXNe3/lA0y
AkTeebTQ8yX1a5CEDP/rPwwDPzIwdLwJaFZbC+r0v//PmWh6s/r3t05g67iz/ADgXjxueNbK8qss
8Zu3RZdqIe0/W3ekciEFlp14nyaicfVw5gxzcf1W4TpgBY8PxMbJXLLXt+dkGZqIxwMLnBlYq9WD
mn5qhXtpaTiiRo+L1nD5GMGlcy1EbU5vPse7f/6jb2d5fSjqvJbFYrKg50eSfDZU1DmHRDzolZsl
I0oMVVmhxAg++fZQ62C6zMomOTbV5Z3Ka+18KCWgIarRmwCJjqLR0BkwiTFf2tDgvvbZqHnoi14m
z4y1NTLacAF+qlhWlLNpH1tt8gF5yuUJd4qKrobFRTc2NYZYXUzt/PYM1w/x1xkCR6CSi+442/Z8
hqTWZhrHMLIrCYgrLJw6x2oNoTyQWshdUR52/AHS7O1Rr31C9EHh/FHeVy40DO10KIeaYpSDWsrk
UNAbnaqLcoQqk+bu9lDLJ1ptTJXcxRR4nnA8XwP8mzNhtQqFV9hkTrWA/EDVAEIw4Tq9N+tkdHUV
HS364b4H2Wp89MtG826Pf2ULsXGWeABGegFynS9wHoXoI6V8XPQ943u1sFvT4WO2xsY466uRD8k4
hiDbAPIHH+d8HPLM0Q7iGBwAEjJ3ZQs4QrLM5qHMwxradmgdb8/ryidUAS/KHEIdl7i1LYElIRna
xYInt6xoRzMAkjFN5vRCD2FL8vLqUBY1EW5idB2tVcab6lh+lVZmUDWufqR1KQ6BlbbvMZTZEvK9
tlk0BkLuFRYHH+x8EaGt2Q0MFRaRh5yHPryCVipQkUc4682nbAQW5AxGGX6WwVY/oI+cubdX9cpx
pDKjUJQ0jQW0ufqKQsqVWFJDA5UQVfpk+13kCITN7+Dhji8wmC3QH3a68SmvxB92KEBDyhIk+/Yq
BhTjRJFBZX0LFFmwpSbhyLDQJnsdpFMCzerQ1baxL7uo/n17ute+LJ6ShABFcKeqq/ia0bTp2tTS
wRqoM0/ozgAWlRiuVdnSxspenSQJMZkcYEHa1uefVmngm3MD6k5r8sJTwNrejeao/F02vfmYUWB5
B2rehvxW6qho/fE0iT4aLr64h1FyXm0ruGhxIJc0lGiNp8dGjfCmguG5KKCEG9/yAhdJHEB8XGDy
Y1APM9fxrgGhmCgyYwU1bAe7Qh4SyEC35yrFQGJKH1I/UuklVuZHLStoPcTipwSiYSPsXtRaX38H
6wwglOhAf/J8van197AB+B2hBqSAV+sLbsi2hzYMBeWSqn4cGsAq7PivGHudvdTJv24v+pWASIqG
+KNqwdy/wD5DcETaAL8np6E5hcGRkdwDkQrpTaJtDnsq/PM7DQ4OotvykiBiJX8+4TKfkV4xqEGi
AVPtZVgZLroWkRfI0hb34kqYAhfMeRXGa8K3HKs3d9rcS7Vs+JnuIOkAykH0lrrT8cT+aA5dfedn
hnmsRF/+EuWQPtc9unW3l/bKscW3DFVGDakLwOyr/UxbUm5yCf2OwOgyp9MlE23fEKovhrGH20Nd
mSqOTOTF9gKyJY0+n2pZtn0uo3fqAJKWnyddi5DN7MtdPITNnvqTCt4FchiikACKQO95t4e/cnu/
Hd5cRQ2kvaWgmMCtNGBBXU5xsq+aqdiITedb9TVTB/CiLFAHwb8Zq60jm9NQ4oCDYEIK/kWDC/VF
iEBzC+A0nk9NewsWyqL9T070r/G0pQ3Ci5ZVXY1XIoqL4q9desBMGteum8GFesXnHKLvdoiQ+e1F
PP+Gr8NZ6AvxbqcaAj58danJ2JfIiNu1nozkO/CrJNjjSPw9KXV/jwS6co+sSQEPsAvQ8Qz1jYh4
fqX+a3RuNxodJg+tVwnnN4dF6hS5iZYHN0jRlmg0abtENZtTJ+NfGKWD4tVGo727PeVrgy6PRHYu
mPgLuonSBdKkKnGNvhVmD2k+pJ7c6LFnI+DxWyA2/l7M3bDxWc+vuNeZguiH9sBNKlM+W+VJfpzG
FjIJtSdVxryjcGAco3JCsqSaBVUzZB0BsKndPphLbWORr+xgm9MpKzCvwF2ry097s8idD4Y0w+fT
y1oqbC2yfg9tCadF7oXiUVaX726v77WpUuda8sGlb2wu5/bNeIKicKyqCPeC60P6CzLGSSCVB9zd
NB/SIq3AqmhoaJRJq27E+atThW7Je418lGrU+dCATzPhh3zaSQzxPUJRkLfbdlwgygLI3bi1tK89
mNVpZSctLBC8Wwj6qxAo96pJD0WvvbLUEETKoC+CApphHtIXeymEWVkOKkkoQM+6Hf4Kc8t+F+Ny
cqfhUgYRexBbCeMqyfhnp1ELpsqwkIqoeZyvQSLRvgJHU4P7G144X9beRhHLDWIDxRw0puDNq+ZD
HGgw5eUaGYNh0PbQtrfMos8von9+B8VpDNKWejHZ6/nvEBH4CwgdjYfdQMLI03xKhgB3E7OINg7X
+U3wz1Cw6ajsmLpMUrH67JKdy+HQx62XBcJ+1FEYOvR+2X69va+vbS583jRtKRMtz5DzCSncdOFk
Fq1n10qG1ISd7tFZUl7kzuzcUc7jP0tN/zUt/PZM4hQVzrW9ReuHlYjkqvXGOs33aLqPCHRpQMg1
ZAj/fG4myRGlcd6qbObzuVVakE9xx8cCKF55pSzy4wwiH5nlDj2sqa32t8e7tjlMCm60SSgT2Wtf
x2bxACjAUHtV3Q/7ThjtsVwU22igbVmdXgtHZH0mkBKT/aGuIq8+ylRPwhAzzWJBzBlz/qmgNfec
6oG66MqhFIKmMmoqo79Fv155jf3zBfFNhEiJQS71o9VZnEsgNZOJ2paVmdZdY88IXkRoq06ib/cA
o7pP0dT4P6YIYbwwnW08fQIqz1JboI4Xgr1/RkOmcbIRiOC9maq0n3Up9O90BQF2MxWTtXGSrqQD
PMKgs5rsBk7UKnb7auNXqg19YkAY7BGjvwcYEwpKnYhujsHYPcuRpH2PmgkSRT7ax9u74ko4pUdF
wUvAgSB/XW+L1IgnCpk+sStMkHIK6ZV4fYVluRtJKO6DzgOTv6Pgbn8va8l0m65rm52lx9bBTvP6
JTZm7fPt33S5IlyevLuXjJ504TXcvrnN9LKs+lYkpedbCFKJsLN2YSza04wS9V+VPGkviZpa77O6
md5PZWR+uz385e5d7m6TJaF2S/KwSnJ7vdQGQBwUPAyBpHSVwEWFvHRQm046VUVhHecU+VRlqvON
I7p6JS6blzYO0RsI0sLbXPvN4UfrC72TGNoW5rHEHuvAhSVrh6oMyt9Cms27xhyC+9H2y9DTelN9
VrCWf7m9AJeRAqKqTFyng2JolGDPI1MofGUuchT8oUQJV09VeoqjEj+LqZju/p2hCKH2wozV1ruP
U1wUrc9QaOq0f9dSjUJUU0PC4zSaGwft2nfFOpu0m4aAIsTqoA1JYmixBjESklwzoyU04NOutXAQ
YIvOP2bA9buqQtqIDM2utwLTtU3NdUkEphEKfVU9X9QRqgnaiiGCREmo3vtmaEExDFAa0jJkSVWf
blpNSy2xYL3pubIBt7m8SEHX8dig3vJ6ma4yA2hhlWjVtPTizsoRCO2RZZlDU4WGKRdHJU3+PC2E
6GzSzGGl6U2sH6r9hOqUpSOEH2NGdsQDE0XBZjTwXkUn8z4KFJCut7fS5RvjlVptiSWSosSw+rw+
qjf0tIFu9BSX0KOMw0dsvgR1ugahQYSEQF8lyb9xYtG54JrTGZc33eq66YsytmAOFeg5t/5BS43k
cdSaYD8aABFAq4gTFpWL+EOALW5ctMmT2YbDz9tTv3Jgueloy1KqpY2w5rU3lprbTdAWXq33yt+T
0mcHeBTZHumseiM2XNlI3M90gF5bQfRozrfxLCvLNq3xZ4AH+atR7fyETue4Q1QJqacmnquNz3ot
Ji45Ju+apcYDFvN8xCbFImyycISgBtwbWHu1fkbZN/nkG5I/7eRU7/+qiKWlF1EDOjSG6beuFvgi
9f54lbWlymT9g1ezV2eIP+ml1Igqj9iNfUdq1/TARl1B86uitnh7sCu7makizWCgjSBzFZ3PerZQ
OQW7UHnJ1BqPXZahq2YOxhF5y/cE/8DrpUjeyAWWb3f+sqKLix6EwISDpuWaHGsYqHtHqDx7gCSU
d0NvgBBB6uvH7ZldCcOUdRhjeZZT417NLEbPNzIm0PBIH2kAj7QE3f6ocWZBOgbgmj/bxSP0mcNs
hfG/sX1Jf4kQdJ8W/ZHzZc01s0YdVZBva36DYnPUOz1yOCNErFE5mGEBRuT2dK98SLKIpZNJrZ0d
vJ5u24sC2acSFc8Ma6IWnxIrFMO3tPR/yk2/EMl6Sf3zrcrRBBG1CBAYsr66bNIeQkeGvJZXimi8
yxLbemqHOf9Q4mX09fb8rgQEdqeicrWwT1nb8xXVykYpJYgktIfyxCkrBNVyP5PulciCq2UW+UbG
cOUe1YWtgBnWyZZQBDsfj28lACUjmaHGYQl1koPBY3QSmCNhS9eaxfBQK3XBRdP6ozdPk9ioZV3/
ARavGkqG7KPVhI0ecbXR4AegLpv/Vftp96BCj4S+3WUPJYi8HWpEwa7LRfE1rtUvf77cFlAGAwFx
jURlNXrcpTHoaFwDyTAQ5fCtKtw1IIycvlfHEwE/O9we8PKBsPQ1QT8tQAb+wVrFX5FRYTOM1EYT
PRFHjMpiUHaj4srS+CmPsX/pww6/9Rl/BeDh8ecJvXJMCG3MZSWr33DHvQhR/Bh6uihryZjjQhc4
//oyniSdrbe2G1VD+1hjguVOlq/vb8/52ig8ExcvIgDBvJnPR/Hx25ySAaEqTSArAcNqhk9Sb/Wm
DP4rZ+FWVcl6QVPREaYRv75PCuYIjlBFORgrAQcjxuxOqSF5YCkbHG9P6HIokG9UULhIwNxga34+
IehuhDZThmRqB/m3gZPxYk2NcIYqMjfqgVeGItvT6dWSacvARM6HsnH6pOQ2qW7lB/OEKiV6lzst
DiAWjIU+xRuRbtnv54vIJ0LljZ4p3F761OfDGTUMAlCPmltP5t9S5veeMUzlHg9CGiDZIG0s5MXh
Z6SFLUGOSQmFCHQ+nJJMgTaLUaXrEoZulJvVUxzn7bM8GP2jjMjJCeAPsgh+E87Hvq4lfes4LiOs
Jgw0RRCobQNc6IKrOiv1lkVpRItqaE+AbZxA8RfnFH/Uv4S9hbYz3g3aF2DeEKALXGESwEDxRFI8
Klm405IaTvftvbVcYBc/iCeVgrYWxc/1XTOUiLUqaYaFH4Ylf1klVkgA8ap3apB+mBCE/giKpP2F
h8yWm/OVT08qCgLXhkRAkXAVmNDxaKS2og+VFtF0QhEYIrYctGj8ol4Czt3ciD2XZV5CPgpEUJRU
LDVpKZwvvY20YTd2+N1SRqNgUiugZZxsrjm9WOdgtIwaOM/L0R+gGE/0eFDbzPVUcuDS1L97WaW6
d3vtrxw2fhFIEI3OFXKNq3M9KXA3ciK0q05TfFdU+H6U8mR7nPJ2Y6jLPHyB03DN85kpv3P/nc8e
21+lDhbxcY3unBcjjOANRdLfT72e76HmhDuMGnJvngf0yXvYsWj1NhvB5conJzvFEsFe0FkXX6DH
4hB7IA12tVCqu8JXkPz2UUhHPLr0BrSmN6LLleO+cMN0e5HPW3Lx8zlHTQqHJ4GmqQFxh2AdVo+K
VEmnxsqlX0qDGJWnS3b1HqDIiCoiqe2Wb/WVGQNaWNIdKtKU51al1NiPqKZiG+ZSE0tOqtzCnPeb
+SWHCv5rKGyo9be31JXjbPLkoEZBPUaBfXg+ZQS3E3TgfcVNJHkIT0mghSeg7omBcrVR1Q6NIKva
5UWG23yn+91WBf7KkvP04AYBYYyywVoGL4wNUAJWKCO9Mcd7GTti6DF1ah5KlFHxMDRE/TEtVf9Q
qf3soFj5b9yVJBg6Cw4n73IB9DSuQSbWszsMHfhlbKJ3hQKfHH+Fwb291ldyKx3strxgxogt6B+d
L/YY9DB4S0tHEB/7VTcpZ80b2PsPVlj7uyBOxLcG5RvXCiXrmKR2qpNjKcbTVAs4yUYbbkgkXn58
rjSNuiOMCrKFdelzosyHUnFluIiAIi8fmSMuIHqNHt6cnnLcDtGBrvsDtemtpbhMuahMUe7lIqeL
BjvhfCUSlCyM0R4xjcEB4IgHUH/CgFHfwMpeniZSoAV2vOwuOByrGBZNtLbxDDJcjhVaFUGlHuIq
1F08wnUk9QkgG1HzMkAzHCkr7ELaLthFnU9LChvQzng/Y7KZZG7uj7OnaU2040uX+9ub6epQNMoo
9AkTMutqBYe0syT8fU2Xy1hxrM7i3GCwAs1bbIXFq8tI9kFAsjVQE6tZzUEdSUroGy4CIg9jFwf7
SEs1r4cd55QRCg23Z3ZtVy78HsFzC6GwNelAVqVhNhVedyouGp8ABMMEB1HttGoTfyhnhBMzRfMP
hYnyyO2Rr05UUOtapMl4va/WdKabmmv9wJpGuM/2JZ6nI5T1x7xt0iP9kq1uzNXx6MfIkIteqR3n
20Wx0C4KqIO5iKgMR2EO2Sc7MHjXpX5+Z0blFpnpMthSWFsOO6ge6BNrrUK0KTBZSBhvQGoExsbi
HjcZ9cMwZ/o+sBNzJ3VodVmo1t61kLA2tuy16dL4pMxFvKdGsjqO7VhmWpKyvGo5ITLiG9oBSFNA
UR5Hj3kMtvrjy+c6T1VhycomVCCIvqBvVvu2nIZED/radBM/rh9TetgfpcbUyB1b39WaVuwDM9jK
j68OylMOngMqnpQszr8ptp5Uha3CdEFc6ic7QHInhFfnlcg6Hyeph0tTturGyl77sIJnJW92Xn4Q
484HVcZYs6shN9wGqe7a6bCX2TdgUvSdEvbmbzihWY+sWJQAjolyhONqEX7687MDAHDBePISvOhv
t+E0zC1q9a7st5CmR61HkRLzwVKaW7fr2q2X0bXNRB2KV9nC5edVfT5le7TSNKO06EqqNv2Qs1jZ
g/Ysvikg6zXYj0Xy9+0JXgm4lL0W3j41Ashlyw9606ZMUhn5ug6zo6FB3qwLp2iP0U7joa734/ZI
V6ZGqUADqkvZh4tktW/jNkEfppiFWwKzRt3iO2y5yIuiOHPiytzq3l8ZDcw1iGuyEkBbr8ztN/Mq
EtwSZuQvXbnTqGNplCREpyluleCn06DyvZF0XI5HBIIiA05/qRvYqxQXbbEwM6Uo8MYJzzLMW+Ev
oxXiZBh/OyNaJBtJwCsj5jwMmKB16PCS2/OUWeviQs230DzhsVDnk/oDDSjrB5ag2fts6OUnXAP1
vzJ00t+FYRzcRSVmhTjDQ+mTs2h4oBUh02jIFwsG3/pCAst79/bXXr7m+ufxukGNA70fiy9xvq9s
TaInnoe+a6qpeeRklo46pcPd7VGurTonRSf2c5GT75+P0hT9CBdj8t0oHlCNbQokAjPxKRN2c4cB
xMYOvgyCtOS4YNBWEAqYoeXXvNlTGr0/MsdmcbFqekcFWo6yaIFdQJCP+9AQSKSH+RaO9PKAUhIi
b+ArL2YAa2SFrsVNHJpz4OlyirvPnIVOnAT6njTjj9s1pHZkzaQoIOGWQtv5/IrenrFkb3gXp+F4
agMhdrqJQTJu2rC1B7m6nwt762a5Mj/0HhTCD+SIBRB8Pmg8hiNdNzMCZmeAbZGzDsiq6D5mbdtu
9I+vDUVvETYtawlIZDVUlVmLM5kaUlBXtN+lb1b5zoQrwFHQx+Rwe2teO6AGNzTj8BLkH1YngJef
iXtUHnnYKxW/SrOvn4dh7lKnp0d1kDOt5KLWp9AZLbX+IXd5gb85wpQok8JHbVuuGnvQu5cpwOeo
Al/j3f6Brxnn6ogaFEMA0XJKUSlc/cAiTTU/QJ8WL9gJibtaQQ4yUkvpOY4MOXbQvoaAP2bqu3lQ
yycfUuxjgw/RoapQQcZna3q2kSMFXwEmdUTxBAubHFkEVQrzb6oBFxk1LY1eZiWNG8FlpbsBxITX
HaEdMgSldBpgq5NY6qB6Mr8NvU7OPxalnN7hOhYuNCmsZAUQoDBrWkRuSxWB6KQ9SFyqkBM66ylF
lgYjIxqtt1fzIhIR6+AS0gukk87/rhKkBSOGj/isYx8lwrsgTxrkbNHYeZegcPcBl8ts/+cDcly4
AGhcLYWd83PjtzkqzKOkO5Tg9aMaNtqp7NTRFWle3JV9uLWfLw4PXDeGAZ9L8cwk3p6PJ6q50w2s
yBw9WgxuoasATwCPMA/W6N6e2sVTaWn4LaNAR0CeYE13J+mV4t4Au94PeITtGqpEv3GhNZAnaPG7
SxIZwUtpcPPCbjaGvjJLGwkfoi2/YSHbn89S4jHWZGWl43COfhk0rdRFyxdOi951H27P8iK7ZQTO
H2VA1FUQrlpum7e3SRujylNDuDCjYfYkvxJUKPzRLTOBfYSFahsOMMWHUEUYA8vPLWD5ZSGY8QUy
/jwk2LJAy8/HDxkR3FDM+FB63MaXuwhFwz4+lsJEL6Skfx65nCO/2UfKoHxCSHp6TERZHYPEH5zb
i7EMdhaLlh8DqAdKJYUN2trnP6YEBaGIAPZLoNq4NiDR4uZN3vz5ISVZYFtZqJHRelxFPLkKe9UX
he6A5e/3qPKV+PZ1AAHLHp/3Qtt6Gl6dFW+1hcXJnloTcScIIiiBdrqDf5aKgnOQP3TINm+s3UVa
sqwdj4YF5EZEXKeeypABExkwwSbm+j+1gqRLi8z874SmieQAltffTbIlNgjOVwIe8Fte+FQW4IWt
bQxikj8FT2bNiZTW/NqoeYaCk1nK+1mvlNhrtXqrNnR9RA4LtT2K2WuYXa1WPQrxi6VePw+7TC8S
Tw6qdJdhzY4UDX7kf7onNa5F3mIUkQHrr1ubmDbiy5ozntqpEqpqVntHu9HYiOOXX49R6DGCVLHJ
u9ZEGgQkgpDyNGSoOUie1dqKPa22p6eh7FKAm5OEhXchN8YGjvByMUm6cBvVOQkEIHN1FHgFcaY7
joIOnfDY+XV81OXB8tDhle8NXMA2pnkZ0xlPp0KDxBgX96vdwptoR9c9s8vGBjTd6rmnizG/62y0
ZDFEJEPyqZkWhtXsikzfIrZdCXQMvYi3LJ8SvN4qtkyBLg3gqDXHUBOUSVsMpLFaVL26EZk7gUne
BQqGUmh0DK6RIS8pmZL2QcZqaCP8XF4umsyhINWF+EGWvYq4bQ/myYwJcpLSJ55fVQjuKK1Aw2ja
yqqvfV72FWV5sjsEHFZDNVGA0L6PakTQtYYrSm10amWSjvgKYHfYYAd4+6xcHc9gbRfG8fIwPY/f
TaopA5hRthMbywukjAXEqveh46vCkG2mjefvtaUEOMLJNP4vaeexKzeybNEvIkBvpiSr6hj5I12p
NSGkNmTSe/f1b6UG96pYRBGnH9A9EqSoZGZGhtmxN5ikGyGawZ5s0gVIHDJXHXxNTfNwgd30NGj6
UXP+1onDSSN9OMV2ZI22kZ1A5Nc2Sky1TjycPAK70CjdI4TV3gcEu0ABkZCW6rBc8G/3I56WOIka
FCUnZnz9CDVvPzGXKGij9KczOtqBb9vzOgCQwFfRIOIjyp/zmzm0PpGncDQGW7uuIcJKNVSkSoVp
T2RvOia7g04rjwQ8biMeynisjVvAqAhdqWujUNTS/HV6E9VMFL18JfWGD/MyDw+qA2Mm7bi5RTe9
Kf5jZkr9NGfq/O3+Kd1zQgwOE2LwXjK9Lb/Kb6uGzWXxMjBgwSKQDc7VgaF4qGQvmuJ5n8l3a5KZ
0gvhpZ0+3re8t73UaglweC4dln9t2Zi7srKh7w1QoGrOndk3vkCV/uLFPYrxqE2E9+39mrK/DqgA
45iMH9BJ4RVzN4FsmVtqZqsxF7LzpsTX49JmWjIe3L8ml8Q31JErRipFiewitI3YUv2lEOU7dR6r
b1pUoglhwrpm+sZcavGpmmuHpEpAKuvPQzWOvpfkEwTIIPO+dsLW/kFGPe4RSNeL7gHEP/pKalPW
VElsO/3bcPr5R2bPZYvMNlqUvpWuQ4lmxlgfwBt2jpicDQLThl8g7Nqc675K6F+vDIg3M/NBSWbb
vuHl/UkSHsFjPsC279lNAN0eFF59eYQbus2pCYgoz5sWXD1cru019ozOqy2kZaF9UcUfiwGtul/Y
rfrnlMP/GgzwBr70GqBUSPgzPgcCAfrnRlvQNF17YX5D6jGmTZ60DTSR/RB9sMTQIKZOeXv2Ebwg
8AbNhbBpTOuF2aOkmI4Ckh3XSmsYzNMvcgNSg+ujCsEhEhFwKQaOYs6h5i35yzSjH0RCvpzun9I9
UxYdY1AJ9PzA3VybMvKhrjUuJOcG2CVbR6tG61Zejbw/qM/uODw5G/RfU5sHsTSlt0MSILCsAQUm
vc6/rTI18skCk9wH0To/oMS9nu+vcNes5TBARu6sE99dr9A0Y+hUBCt0GxtxdNPsTDk5OaCfotZD
/c3zhHKKzNY9sLvzZemeUuiSbMQUJDZ2EUIp54TfE6itUaBdKhpQu27zJtLVP++vcNcSpFmkMnhv
fM31CvOi6vp5yciYE6cEEDw7Z89sWh3lMrv5ft/WzlPMy/g/W5soY4YmrowHYuWky9WXES6c73Bs
2we+c3dF8ENRUyFoRFvwekUm7MlTrtcwe2hxA4q78T4NlV4+iSo6mpXaM4WSH70tphGYvticSlF5
dhaBKAyM2mRAq2XcAahO9qAPRXJQKt85icQVNEJo4ZEmbkGnY4ECk55EZDNLC+gJLouz4sJQDWli
fMnSRvu0zIX1x+s3DGybPBg0tciBrz+lQEjDqUY2LF8KzqIYGePVQc3ft7L3FUmvCSgY9WLTNhtG
+XSwUWiQhA6t/kfcln/XiJ58spvsX5x1lkKQAvkUFa7NdhnOCEB1nI2gSkbxtrIaXhE9jutwXSPl
YL/2FkU4zSgdvpj8ZWOrlowRuTcZQaJPfWipwO76gaJmtSxHQ7zyn9rECjrBNLQuBnPf9GuudylZ
tAl+aHyj1qUzYvQwpzp99GqkI7U8ObPLpDVfiUN/baUuLRe9l4V3pW9/EvU1J/gn1zPCuUsw2mP0
cP9Q7C5K1kaJ22XauVmUrXiLWaNvFghKpW9K5PSSIEJqSA3v29m7V0zw/9eO3MffYkr54uiGgh1j
Yk4LGs/a181mAP3jrVBiePlTzt0+qB3uhJMkPqTRtBbYul+9h9+MMtUCUy5iZoHRMWjqR1Envo5i
6c9N4jhv896t6oOS+97nJD+h2gPfNSH8JrBCYLBLB5Wj31p1+div9Y8yVvWDrG7fCIdETrcw/L95
tRbkKSbd7qjwFGP/5DUpUH09m4PX75gcMFMpm1G3umlzIdpSiF43AoBM4g3MMxAZ56INywXBFCVy
nycv+ue+yduFUWnRKe6Af7ShE5Jh62/7lWq9XqMtYwQ5+UHoWbX9SRsN9/N9K7fpjaznQKHKcKYs
sWz8YFeMepIwaMsUiZNf0Bxbn/VUuO+Q86oDWKEbv4J3Iiir9Ii/+PYSYBmSTArKOCsmx67XB1tE
PQErZ+PcsvhgKIb4Cqh5eK76pn00zKg8WTOg5vvLvb0EFJJk5VFiaBnEkh/9t49KdbPLEy4f41eT
TGUslzk6RwlNq/9W8oqe/4054JxMCP2qm12b00Rsw9ojzVVS5ssTXoDweRbOyAShcHKEF9tbHd7S
Y1QPsWduw7W5HhWH1l654tk4MG0FLC+0kyyBFlZkX7KhUA7quXtHVHoTORdJILJFRgsERVRoNgwK
gnYc0NGcHtTENQ9asHsHBTwGhalfhZttCSxtIcNjBBGkideJdyS+0wWm4jRQ1wkxa9G4IaNzR1qu
O0ujiwShCAT9nNAtGhgYpdczkM3OKfH0nOt5cvJGvMz983H7YIP9IvUE5YzAIUu83jCzceyiz7Ey
FAtAW6dMfGHa3XsIv7JXJzPEObKEwt+lmrrtxU0Uoka74KLrKTqoigFts5sgO+CtdRVoZjkEsxUf
jSbvHEibNr3sVnFEbhqAZbMKsy556OCW/wN6dfeJplb5VVEg3XejIjuIf6TLuA5K5LwsSAt6VPQ4
tyheaOxp2q4LXGDuMn0w0wkxvx4kKMwwcZA39RQoBapAc5wUn1zk4cPX7ibDEcQOKj0aRlitTbSS
o5ioeosDNB/hx++uHakN6k5DcVqrJT4SuL89OhiTRQs21Gb8epPXFNM6q8OKGI/bZC0c8Iv5pl0X
+0KWql3ur+t2AgIGGhP2d0boKZ9C03B9TEvF0VHLXIowmVD3EKirIU2m5ycPQYrnuJ+zN9YMB9Kc
WAwGK/Mbc3TbD/d/w+19xC7dKvlKwR2zBR6AolFsY4ULBy7e+VEVWn2KxZoc+OtdK/KtJeAk/DM3
gRnZOGc0d4tw0of+QRDlgqyg9nd/Lbe3QgYqjNLI4h6r0q8/p9G3s5KVFNGMjnK3IdbxUe/H+EnY
01L4yIR2Bxu4tyx8GDVpBoZu0d+x2UGUDJwgXBuj/dRrmf12rN3uIHreW5YDJgT8ii75LTcfr0gd
+G3XpAQvl5kPyQwFQL5WKI6pc+H3Wnxk7/Zd4Av+Zk/+nt/e8qWip8xkShk6i/I2Bw/1FWLW5UFY
Fbqhq/u99xLvIKK9WSIjxfS+JICOct3NjIgalUNdxLC9znpr+mM6eMFkOu2DKZHnmqiOYPs3lxx7
jARQhXJhDb2hU0PHfe36dOSkKAkCHW1N48cA3sCv7A+c10YwAHyMtIV++a9Dwuz0JhKccY8VRL5F
2LXj4gXmNMffOEvze2cdRqjrEHCj6YaCx1Kgv9LUnvFDFakOlXKmpm/6NdG/rMi0vMmXFErcLC+o
I80jfWWzLH7A+sHvL4rqK0l996DZ7fKRCvYIZZvRIDJctQeB3u6Xw2fRgOGFpVt6fTjKGprnmesU
imK230yqM5yskWTH7Trl4FDcnEP54TADIEOyjG5xCMPsGPNE6o048fLdmtzyxxQVy6VM+wTUfNOl
Y2Dm4oj5bs+qRIgBSuP/myFAJFOJKY0ZMTZFW07eOtfMP1iKH8GYcy56RQWmrx8pZ+19VYolDCDD
3gjYb+O5ViSfo8ZW8jC34CFrU30JOwg4qROWR0DuXVM0fMCawSVIfne9gdPaLU4MQiDsQYSh82Q1
QSamKEyofL/WH7OBMOpB8A5GQBaerk1BdDmZk4t2ZD8V7sWhqxaOqB+eFKQAz4ZXRP+57/9v31Np
ENiiyQgClBBb9IUyU2rTga6E2hynra+ZlSeFMPOnoVWqNyg2d8/KjPyzlmbVXwLZ8JOjptXBi7pz
gLAC9IO5NRoPWwIXrwA9WJXoBsHF4IStMBD5mc3at6DCeOdFXuPbhVkeGN3ZVVwnMSFldR6+Lbql
K3qGFdFODuEwFKcIKqLPq+Z0tF5AStz/yrumqE9BOsx8B3HZ9a42JcnlMmEqbtX40nV5fB5dfXjX
WW3+emcDYkeyispxp5smPeyDo2mUCqbGxvOraHXPCoRKQVW2R+WOmxCX6Edy2QHrlVJd20GuuEgl
TCnKIIIpvFCNM+tSw1UeWKPn/WlbzXwa0aV8aCViAVKpo7Ro76MCzJZUXaQSFCY2H5WICKXXOA9R
Dcz9cVBgbq0RDdbqaDgo7Oy8tcBMAT7IDgFOYOPBVydN0A4d8nA1RpUJsrZ+ySOYqqqoLR80ZDsv
98/L3n2gcEr0ZwNtofRyvTRjoEiC9HceZrFePxWO1ZyqWi/P8P6sQaahgJwmaXPgeuQirjIWuZ2/
Gd08umIp1rGFRTOcIwOd1aHIlxeGuu1LVWYO6i5GcvYyB4m12dSzP+4veNc25SywF7z9wCavF+xq
89Ij6ES6MvfG81qqvU9kCGKyM5KgLYcfyKppT8NsHwH39g4RlWNJhwtjK3iTa8PeUpauIkQeqv2K
Jhy575dUpYCAuzqChe6aIlr79UwChN9kSVS28rJWy5yRAu3jWiD2W40OA8uDGh1UKfYsoVjK6Ajj
R1BAbBbFR5tNpvWyEGwdqt/dqpymucxP6ey059dvHLkYY+8EeyASNzejpC6Y2iruBorQ8nEp0rbx
vbz41DStcjFqJpZ5JBWaAO385b7lvZeLWiT9Fsw7UjH0euuAnUJQOFl4ulXRQt1LjXPTqt2ji65f
MLTzkviOcL+OSDe2PhJ2CE9RYzsIVfduKs1yJqxwC7zam/Uvkchk3SQLezP1Hgc9gavPLJOgycsf
mgtfNq2cI1q3mxSKiyqRJpIYkDx025WqhV6gvrtgUzD+OZvd8BHeH/egoLZ3JRlKgbpI1jGY+bz+
vH0RL3PSIZrVQi3zvjTZT3eZozOv5Xcnsuo1aHqnfrfY0FkcfNS9h0XKPjA3B1jS2aKYp3KExqgt
8tAc9bYOzF5Mp7nL4gfLytqvaV+7P1wPqWe/dYslQFhQPVJm2HP4cgIfHAb0HkQlm8UPWZNAPopi
GI9cQPoMNiQZ0nBSqd6kpXk08L93Y+ULSvQOoJrK/rU9kdta3CvYs1IrD9zFW0OtsdNz4rX5wY3d
WxrjPyT9VIe4thtTaYsqoKgMwh5P6L5XuTaj/FH3kNvlcpq61Tw4R7dLw79KEk+6ZlQXt61822y1
FR3ILBzn6VPcInTeqwSaOSieVwd0QDAoyUhfRG9kG4/kkuQLQccsLNJ6uEwqlx2o/Hgu2tE8OKG3
pAES7sF/dKPlM731e15XmhSDCyJWRcx/6F02IjE6CIinYK5fXxaaen9Ncz4HnTcImuLW8HGsStvX
Yes4F9NUHXjDWz/Ej5E8qbhEpi+3VHW5qjhmv2b4YUXkn6vSmrIgtzrzwZ4oV/lRUXdf4gFl1YOg
YdcuFRaYhl2wBts276DHRduPaRbCg/rnrCjiBPTAeTNYlMLJtpewGCzj5b7n3ztRTHNQJZAkgDdg
e+R7DSkznoXmpOXMCk4ZUoaT+nYx0NP4F6Z41eDKwwuQJ13fy3UaYv5RtrkF3Xi2XLFyYxobIZP2
SH/q9l6iA42/ky+2BPdvXE7XJb01mJiaTL3yx4xZ975JlhAtYvUBvJn++PqlyVcLhA2wUKCb10tr
hT3oZd5wW0rrPTLxVcBbXp7dPlkPLO2tjESB0yHBmjfv1VIKw1UmVpbbQnITMbawNkXsz0J0L2ie
lwcgutv3UUJEiJoZyCCr3G6aqS+x4lQOYoxa05xHR+neN26rH0Ai904hsBdJ9y9n2bcNek2vqPEX
dRpCbTr6VD7sk5XR6hrwOaf7W7W3oN9NyZ/yW3WxFGZfJj2m3CrT3md9lF4g8B7/xVUmj6IRCZ6f
ifVNDD7zFGox4jeQhmXzs1f27tuohVrUGufop0NHMqj7w778ztmQMiOSfQW/xXW+XlrclYXKcy9C
umh/RRGlm2I1HDQwmD9bmOl5/Zf8xbENpJSkH3qZa3MRrFRuBbkJPABNd+4Se/7AjNTrdM9k+ZJ8
QhbCiPZpVmwPYOvphYlYugiHoh5bgMJRFTRtnX6fE2V+B7z0qCOxcxaZS6CuQCTKTdvWwmDgc7Fo
yLM4twEjYFZgJwmcyukh7cieKR48CgvUM3n9Nm5qGNR6pv2BNr0haj+OUGYZY63HF1M4un/s9x5Z
WcdkoopYhWh3kzEZSca0N043zKdI9ZEu0f7UIrTT/UhIdpUcPTQXcYIwmT31EsOaFMCAkl/KoSyD
qbCHH/d/z97SJSxB5ZiSWm1bTyaz5pOltAJSdkW819Y8eovTg6NIjY/wjzvPqkOLlG4lrUpGRDfX
okP8yi7WWoRopeS+4TTtOasHsNaJaEcoirToVGXe+vDaBfL6AA4AbgTzAIxm17cj0WnjuWrG0FUr
vJM+Dy0i1zgEKxXpQYp6e+8NRouBhzH7Tid4q/EApN+p1UyIsJin3BddM54ArKHVUjHV72lw695f
2q0LBb0nK6sU+1jkNk9jUhiUWA+h/gpV3FdqvcWJuUHlct/K7QmBOskhV+Jy0GLeQjqGbEaKmJsX
zv1khEWTNnBldUjsIP5yUOnfWxCzrCRmcFbdkrZPJWRzpabEIRG7AuiNSeWJMn94f0HyNl/XhLBA
VRj9D04hp/n6RMA5SltwTOawhJLqo9p66dm24J1qyQ0vGX/Nd2Kl/Ng1i/v6A8IjTnWRaEi2nDZp
CpPnzuyhHBvyAiPl0nvDuTO65e9yTVGLKLPl4OzvHEiiITndIDsoDB1crxTRpaizeuxFbbEAoary
oFCH+NHTm+Vi58z0Hmzg7RUneSDSo/+qSZaYTY0vr3v4hQoiZLTqo0vN0C4kp6seRKK1nmhWmU+G
GNKDoGXPKDOq+DAye0jG5AH+LZIYM4PIfJ7nkMn58qRng3NyOjSuNHtQ3th6XH0UaJsdBBY7twJw
8P+Myk//m1FVb8FIAICgE2pHQdWs7jNNqClo+zz+dP+87q6PMB2Sf27GzVByn+XtNNacV8Rxl5+a
NiGb4QqlPAt9UcKu4CiVlfPq6THyQAYRufLUoqF43WylCalQNSf5HGYWUyp03ZZwhpP8iRjUo75n
ua93M9gjRENMQCbym12sh9VDNKucw9RZmoBQpz+ZMFAGk5M6B2/wjgMgtftFBEjfi7foeu+iSOnG
aqjnsKN387zCt3BqI4MhozRNNe0BLhzlEmlq+bYypujA9o6Lo70nu2GUYSiKbM5Nps/p0HjrxHs3
vXQoKb2fGzP9fP/E7BxOdJSZPIafiVhjWw4hatJKNFyncEgMSa84iAvPex1mYmkO8pKdw8mwHz1L
6digIdiEM57IsqXy8J5uSXe+zcaViqRaPhUW/b68TjuE1sf8wOjO+iA9oIQn/ajGg3u9gYuqrJRm
xBTa3uz5SZmrIVzr3UPqTJ1//1PK/bh+LJjkZkycAXXKLzAtXJuyrS7SvIlxf06k+K4AhAtMRqQ+
UcUrwpTC/0FladceqE2QOICPqH5c21tAXNRTSzxkLpb7VOSzeJvkcc288RwXPxtvKA4M3h5IFkhv
VvK0kTRvO06dmzTTrK1jqLVopMTN2D+Lbu4PXqIdKzDPSYCRpASCIuN6WUmyZobeKEPIgWW0GRjE
E/pE5YFT3vl4FG0YZQSKw6ncFozW0egGjVc1HBNjMoiop/ESTXH2VWkH8bxqbXRQBdhZlhyTkkwR
1Kd4Z6+XVVlTJWjqDqFXmeqldkbllBwP2d/eMcJWGhHQkks7W6Ty6upZ49nrEPZWJz7EbR89Ke0i
8MyTRjl5cD5AbdIe7Njet4SBgjAFMieZWl4vTQhlIF6xBjBNhfsT3t88iNN5fkgWaLfTcT6ivrm9
02Rg1B0lSSfjAVuoZuc1zHzVxYgOVIFQTiKap9bkwFC9PYLx7uwa/RWQTdTbGMXcTg8vQ+qtXV9y
5MuxeWpSQ7tkCSnJfc+xsyBuMXAwye3MmjZHfrVSpXU1FjRHef5BT9v+lJoV6oLJEbnqrSXwIuCt
GagHJmNufQbNqsTp04pYxFXb92anWp+9olh1hhMbLzlY1q+x8WuPiLVfuwRRMi5483pCtzUKRPPm
cBBJNcIFXkqI/ipcx4fXgvRqpcvyMMTFMl4sYhrYfxZhwSBVpiopbK1auR+hTPxnvypWF2ReX32Z
pmX5U3E78XlJzPFP4lYPoF4DE9rDQonZ8PNJN9bw/gbdXitmACkwQJUhOTO2KJGRwYbMiEUfiph6
jZ/MRfUlo20UMybnGj4k6wxhedPBvbqlPiAkpzrEUAEErRz5zePl4XG7Iqn7cGTA6+scrQqsx6O1
aqd6GJb+IobJPptSY/fcTgyf20tk/KM4bW37a5aY3oELu73n0G6TO0oIBxzrW73uOYnzbqLDAPd4
J547MuXTEufoV41Z/5wJJz54b/bs0ZMGNUJrnDMrL+dvgbOJ1HumpT3BV2HpQQE37slrmL1NwE76
A/pZB2/C7WWnzI0eOVkJDubmQe1G2ip5RVwpHNGAdWi5gWV2FC3vWZGuko4tPXdc9fWqEAAFpg0Y
MxzL1LtUSOCeaUm1Byf29qJLWiJJasiDTTyyCQ7GtdWqGHnZMNZdcaLu1n40oybzVe7gq9Eh0hQx
KsPgNIK3GIJ0Acyeew3hP/JivrUW0/fCQYyVkHx+sKMq/s/9y7i3NGgqoF+C71Iyo19/wBruNSaZ
iItrc3aDFlLy1NfLCv4yw87/fL0tGYhw/CjeU7K5ttUp9cCBgaxq6czkmdcvOlF8yt6OylIeqUzt
OBkOBLGq1G4iUNisq53nEk8Qk7ypg/qgzJ7jw3ZX+TUgpMdmseZAJ00/3V+gXMC1i4bMhNgYOmre
BYDl1wuMtGb2elW66LkZACuK5KXIpkGKCbgvC4xhj3U0OuduGbVv9y3Lf3lrGeZmcEUA/Wj6bk7o
7MXeuuZs49BQVIVtDeoR/P/k/rxvZ++4EB3D1SVH0iDLu16hmzvOAEUXacdKhbigj+jntVujF1vP
Bx9zz2FBNIQd3lZy040pGgjLpCwR1GZcPj+FVe5cp9AXpG77bGfT+Mf9le3sHaEkPDEy2jPAD16v
bJ0zgVasTE5LS0MnFITmILy68cd11R6WHj3iJBk8fzTWI6K1nbMqAy/SDq49K96EfKAzNL1oM+KI
eM2YkzRypAkEWAFD75VvtAhLf3bq+XJ/wTtbeWV1832NPF7WdaLQYED+g0xhvjxrcTwHtTccEbrs
L1CWnyVlKMfm+tuyaKVRF5zarMbiPJv2ApSloqYx8AajmT49u5l2pG8h/9HNlZBNBciKJfG2tcVJ
OlE1Q8ShwQKYqRBEx238LprW1+OxeVLpRMqIigxhS0maz5MKgazgmfPib32eOp/y1YnOrTHoR2On
vyYHtyuivkexmwAKQUT5mX97wiEuiNa+AiFjd27x3kry4XGMIxPosKjeafOs/NUvbR/qndM9wQdd
fTKmrF8DnEP2abUsPHuf2xYCG/ZfcWJGAZFG9w+9VqqvubUgDRcPR93GvVvFJB0pGo1vRL42ldAo
ntYqr3k59WSVBFNQg+ct4MoKkFEIj3N1iodyPdHXVw4e0tszR4kZl6jijul8bM/cZPdWnzkONFZq
LRa/cbP6o1qqzeRTsBcftHVxtceBcZ/4wPDtvaIcIyeYKImiBLFFMYyjAWRkofjbL7Z9XvvGeya7
z/11jKJXu0hMyTk+SJ3pIm0Jq+1ejex5xmeli1Iyw+uMdai0k/3eUqqm87POOKIt2l2czBMBhwCO
2dKQq0rTQtky8Kz21hQK4dnnAhkNX+it9nDfP90eHRZHXxXmHiDlHJ7NaY8GPTXhQQqL3jHPvb5m
f2dK6b5HsLc71SPDflbPIKiqZkcQ/duXB8t4KppzFE+onVxbNmKjaWyPO73U6xx42Ry9qQpeuiSa
IDkos7p9ub/UXYOILdG6puIFZPXaIKFrs3hCxsqu0zw7jPD5eZVWQdHO+jkRgIPv25Nv2bUjceES
pYNFk0JmsJtPG5saQi81/rhABv1JtMb05Gkw8CwoP4XwM+UvFWCOSzXWq2+u7Y9XWzcdWU83+AF0
SDaJbKznzUBPkPzPNukrx4KirW8ULj7Ma/sgY77jzIhZ+TYVQ3/S9OYItbZziK9+wPa9nRpFKyan
D/uGJh7tETAkfTG+6az5aNDp9hEiqKB1xe8F0Er3+XpnZy1zvMIrhxC96y6EDtIMVBfi1vtfdG9B
eDsuJJVEuGK3B3aaLLsemyFsbFr20YKjWaIBJfjUe7WABkUIqui0JghXJNn69YIEf1hr5jCEaoZk
aqSZmV9O8BTWS6EGiXLIIrW3NEYJCRxYGTHfJiwby3aurVodQiuLywdXwZEmfbW+rUFqBve/orZz
DWXNDW4O+oCIUm3PhSG7oK0+gPljZJnoix62ny2K85OWlrf6aAFbZ1SXl/Ky6Iz5nxK4d967Q2IV
dNoGGIZAS2jDiQpz9ZItkf3GqUSaQEFgLUe0z7vfRSo4QsJnUCOXf/5bLEDfjWpQ3g+hLvr2YRih
p5rb5LOIc+/AOe0UTogTkQqDYABMIKXqa1Pz6MZeo/FZ1Kruzm1XIVKnUNKt27Q+NW3ykjIvdUE2
Z+buqm7gemv/xMhWe7A/O9vD7yCIoN5GQrB9e5qFMdwBorqwGnIPlVWxWj7EbXZAamswrxg7r052
eOdsPjDZAKHrtquaoAZXF2k8hXMihkfHHalXjiNFNytSDta245EZHAB/jrsgb9y2O9SiApS3TGNY
2gZKBMyIPa5pkYZIjfQho4VAZHp1fGjWZA2NQhwhL3dOE3VuqnHYllnd5uQPNqO0onLptohYfXJz
42eB+M5/xvbwku04RNI5QJDcMirBWzh2A0VLqYoIGueyNk5Dn9Wf16gRB6QAu+sBaE6RGf0kOsLX
R9ZqcjMhNx1DWKTWp3SdplOSC42iqVIf7NxOmEKtBioM5l0AeW9jsMbxyoIOzBhadlJ8GdaufMoj
z/ik6ZnujzXSVKXQZr/ozddXpQB5U0qhLqUBtfM2LsBROFEgzsewyBstZOSGWLep0tOS9MZBwLDr
AySbH7044Dx4/usPCrkxfEsWnb+295qzqhXxpSjT6jRnyUtfWdmH0dL7N/iiIhztNfMHz60uA7nR
wdfe8wGE1QyYM6sMVnLji7TBdRu3yqewWmDH8/O1o9+kavn8NSlNANPJAlX6/WdhJ5EADc38MFOU
9HaNzd0wF93O15Smrtf0go7/aCBMZTvP7oLMzowCWaBE8EXdN7p3TeTG0giHbpXE+fp7L4wSDro1
8L3Jn/zcnpVPxlKlH+5b2bsmRNbyABGKMUl+bcVJDWGZLSp4Rh9bpygaK39dsubdrFdHE+a7X5Fz
wzNC4Qhgw7UpL17SAWWvMUThGAJFLWLEVgxjdYIL8u9+LsYvuWoelQD21sd7BZKCE+Pydl0bNQvN
GuyqmkKIOWYO5dBVoTrY+rsht44e5L0FUuhWOZ2yy7Dt2+XtGulTsuBytDFxH22rF+JTA4O09cWY
5SsVV7DlWvqUH3WG9u4E6FPKArg0Xo9NjDmti2n2EC2EtQo/fUwQH9ZjN5wHoU0nMIVHDB1H9jbx
e6RFs1Gn2BN1n4ZqMyanvGmrs7p47jkejSNWsb1dtFCWl51ykL1b8grJJzQOSzWGChi2r0juoZA9
ROZwQhVcHHRJjmxtjqkxM/6f6cAAgKDop2mxvKdyoR5WLckRRn/XFMViWsuQVNFCvD6ccW80MEQC
ADDqwvrSD70IkrFQTyBiXz/DR4cXxAZtN5lTb0sS2egpU6VzNiul9S6w27kXvQUF4HE9zvddyp7j
gg8HgUSJfaOxcL0qHiC3tPRxDBmkMrVTyfcc5RTCkVfeO4RkA5x26JkAX29cV5IJSu2mS1Bq2uKj
qeQ2XQUrfaodM+5gEV6P7vfedknhVmYhyV0ZeLpemItIPIQ1MYBZIrSzag/muSnRY4vmQT+ofOya
kvgGBFt3BkXo7MalvkYEuupSnjJEQz9zMAZqAlZ6YGpvu0Dn0iKhSErmuPmMbeTqaACLMfSisXss
ye1eFOVQrWB3QWDJbZ5Rur5bsBIMXaubQCMUVkxRXFK7QADLHofKF1WdHbxpe34YlNl/bW32qTcq
w00dAAywDeQXRpncZ0eZ3R99zmCnoiZOmDJa9i9OPf06WBaAl1PvlEHib9lYntZ9M6S4KEob1d+F
1jLBFfdudBAV7H7HX2O4crAZuM21GSvP06GcOPRMOKfpo5bH5lMSd117UTMwpvdv8q4x5rAkVkNi
kDfPSgvEq4qXmpxg7MzIN2oreVr6ViHV0/Dy/r+wBiAAfko4ipDkvl6aBoGVOmbpLxhK9c6OJtRB
ZuMpzg+5u/bWxbdDVgfMkxwJuLYUaamjKczYgR3K41Bdo/YRSZAvyVgpB7DjvdSA3IMUkiwdEZ9N
+GGvTWuXgi9YI3X1VZlhFnAqPZPM1+I09r3ql7OSB+ucf73/MfcqGcg0wkINf4tUHt1cgtj2lKyY
yLLg0V6f7QmR78paqks6jDC8D4p1yQtz/tDUo/gGf1L03EKOuAawdWenKqm6i53Gxnc1Ggr7TW4n
5d+DMS7/3P+Ru/sgewP4cKhCtocZ/vE61TzeP0+drJc0mUDX5kr8lzemR+ole48FPRpQFgAmZS/i
esutksHUxuFRKiMPglr8w9nuFhj+dbAPqHodDVXvLU1CW4h0QSYAOb2215ea4CmZedqzBTax0k6/
mpIDverdf5MEMlFIC03mnlBeXpvi6ia0Klma3aRIMiAD1X6FUnu0A1EjJ/IvfIJ8KlzogBjv2qZf
lRQYZAqD0E9LowdICPqHUhdGgLBhcrp/PPb2DBSczLtArYA3vV7YODpJbE5UiUfZwI91NKzn0qSO
VsQZwtremH+/b3Bv06hsUjUArkXCsPF3o9n0riHSAfYyU3mMcx1C6HJMVi5pHx08UnvPLtRzsBxQ
OJCpyfXiSOadajGxVY3m+CnL7F4JSQdH52C/duzIjiujY4ww0pPavEuO3i1lAVltaE1G8mgVS3PK
o6b44/6X27UCJgAYDnnWTaeViZ5iRHiYWmTRddV5rBL9MRb65F3+f3Y2Z50KDshEnsAQaNbsL+5c
A91KxEH/7lYuAgQANGi/zjgN3W2+YZmeGDWEYMNaN5Llyc6rWfOrOsctjU2efVN7Uf2YlqodHowq
10hGhoRpexNUyQ90rXTjpC5W96ipsZKEBT3nwS9F7uDedKf/3paapviqkYiXXpS5HkZ1SXGh1SA0
fTe2WSnd4GKM/hiVxhoMzNFmlBlS89HtSCVObZWtn9slb49IoncunBz3gyWGhISq2abEM9kT0DET
Kd/YdaENKMTyYtjV+GBWaQlN/3I037R3aggHOTe/4OTbTkIWlaZXwwcRQo6bFv40qa3v9HV9lB7v
BISU5pisJZSmILatPOhdU6RjrdLtaVsG0XRQ/0RraljVhXZZ2xIOP9Kig6O640zkVAUNaAqQ5Heb
F2Cls7gaPR9ThdPjYUrn7FOHPZ/5APP1ITzlcE82fmBEIAq99iVDTlUFFeye45pZFMCK7KtBX/gg
ltnbLdkCkLyccppPnp7fItxa0UddiUuado2qfANZOqX+RHU8vH/F9wqNMmyhdS/5vHlEr+1YXp+Z
ne72MFCLQQ1td44/jDmq5kFZCvvPppuYhWnaLp7eTm3ZvyDevvxMbVvRTqaWoXNy//fs7SPhG2Ud
1I6YQ9hcChCLdQpsFJdjULtaY01/ABH7T6n1R+DoPUvwwQHekrMVzMhdL7yZ1FmNVhTSXSpif4wa
3S4oZrPZjxAaPQi2966E3EtyCEpjTBdf28rmOMs7Q+lCrVMc7a0eOw5gxjFVqsCE2jb75KWKm/uQ
/80/73/PPSdDCRUvQ0eFx2ITmC5d3nYaKrdhYqlIjSx9juQO+jzvNS+2AybTl3+xgTREGbJ1aI4y
Ln+91MRSXFNRRsKIXM98xVEcqJVh9q9tvf4/zs6rx20kbdu/iABzOCUpqXOw2+22TwjPelzMLBYz
f/170QffZ6mFFjzA7mABz7pUrPSEO1zYu2fnRoC5Efipxp2KLpR4XtvF5PRx09v9NTZObpQ46XgY
XTlcO5sG8sff8uyOAciLEhzIAVodx1NTVIWJbLlj7G5MbtNGs7DQCYwbKzUuNTnOTY0G82aOThEJ
OM3xUCNaRf2IcgAU4s45DOOSR6n0sr3XJf2rxvgX4pbf5+oEoQCjl1rBVjIgotx+0B/XDdHfhMop
LIiKJk9UjYMfhP0838q5XkU4Vd38pV7t5X+W1vKw0rhNP7lWUV86KOc+8Z8/4+RQUp/rbEEdPh75
LCjjQ9xEL9hBDSUV/+HF4LoD6fJbNuEUA5Km1ogtDhwaBNuGKLNrAxRn3u1bNdu7jzfOubscKeDt
/G3GX6cvvaFPORppZMDpohVRYZrTHaVX/e3jUX7fWKdriAkwVREKKhsi6mQNfVt1szYPsGAbz93l
k7HsrcxvY1D/UI1df7pzrLy5S2vweU0129dWIfoDRFNVhZS/5n6visGD00DR5QD2u3mpE8e57smf
L8Tjv9Hv736rs8nLo/7JRj95r01UFGvkxgaoZar/txDeeOjW2tDp9/Q2hNoOz+Sq8LrxYJqFegGf
H7yltlXs8ebNf2TSMir8Kf1OxkpO9YX1OrcLaWKSThosF0nl8YesJbpBBjVwoKnKy6J2SvwrMJvO
9w667YVL5UzNggEAIdFRQP7hVE69oabZiWTh4HkWCfJciV2BV0m0ZkBzEEz62cPPvpJzdun2PDNJ
6E7AihEogBj37sSrZl0J4Cjojko0u76dOehOTlAXG9bsFxdumDPzRDkaujc3DG3bUy6qjd7rNPpw
kfLEt0N3QFy9ticvnFpZ3wP7NfdZoX8z56m7kF6cnecm8UYdntf+FKvjdQ380RJ6EmXKCaSJU+1a
pC0P+uhfkmA4d4tShd8w1CRnCJxvv+WPW7SGubRYRstBr63sql0GM6w9OYRBjtWx1vteZCTd9Cw0
rhhtyrAesJa/tnViZFqYsH4RfyOBOL3JExBQaU/rCzM6ebv6fXtn0rkO6+Fiu+/8fEnZQGxsthSn
Pryen7eg8inDjquhPTq1cD7BAfNvggn3FD1VRbiuixdXSMmHnrV4Oz9PLj0ZZ2Iroqr/9xtOEa8+
BA7SEeTkpdmpt1mnKe3iOfIZvYP6Zpqz4LnLq+LvcwBiU5rTnBvynNNT2yVBqlUV8JGxG6cQxQ3z
NiFsvTDKmShgozbQsqKYsHm4HG8ngUgrAGJGMXB1eBFp3uRRa/fewzot+i5JqdRcuI3OvFRwf7e2
KrWtrd9/PKKuZ92QdDof006XNawCpTehmQb2vx+/VecO5Z/jnMQ3UAbTFtwCBUJHyv00V8mulSBv
pmpqL6iAnZ2SCcoHMxOSw9OAtDTEKnRn4DygihjnWChEcK4vVSDP7UL0V1GXYStiMnJSYHIt1Ctl
zlINNmG+MJMt9rXn3bCoNk65a6+qxb1Exjr7FVHy2TTO+Odpm8d3G9Q6h98V3aa+0RcErXsHKzJM
FNIL1/fZrbgVDsA9I155ml8bK7CJvqdv5TZoode4KRvh6nO/QbgrY1F33ef/sEM2iSILPgqA/5Od
OPnoSIuZmMlqrQpl2dGO8mruP1nYZ17/l6GIz0hYgCCfUrKMZfW1ZevJGR32d+myNHHr5/7Oa6xL
xO1zK4aBFUrr/JdS9fZK/vFA2AoleUPbLqu2aV+HdhXfsfRw7qbaSF4+ntW5fb9F8htHHIGS0weX
PL73hmlrJ+m5/wKFunzV0C64sC/OTogyGFkt4nDk7ccT6nUNqknPi0cVT9vj7tGGU6Hk1VTryYW7
6dwWhF0CihmtB/QbT3aEwKVkNnweclkOYo/WunZVqrx4Wa1B7ZHpSi5cHOeONDABJrVp2PAZj6em
oKIL3ApIEOy5jeWgB4+pmOfQp+qxy1Irxat3Tf75eNXOfU/Wi2ooKCQilpO42M01KWc8UmJRFf4L
NP8Jg/BB3iYTiuofD3UuIvtjqNOshNy5aAtJqUX302reZ2mmPZSNp8nQndIg8nqnup+9Gngk110Q
fzz4ucXk3UTKlNiBkvnJvlllntlSA6e9eQfdk20+lo7SY91c1vvMTC/5sJ87DIC6YBlslR7w7cdr
aeKWiCrsBCzc1iEL2c681zr972WdMFkjvdu4ZdyUp+Ffn4yE7pPWx4NIjWvDl5jaFBdlnc7tS/bj
Jk1HGQIo2fFc0gQNJ7y/2JfrsIDRWZZdXlIy7pVj7q3CwtUjRZr64/U6+wEBrtEpAfYEaPZ40MKs
zFx0lAmB7hUH2WNDASXkUnPt3ChcwWx7SpKgPk52RYIAiOVmJY2NuZLACPCXWfqk2n08l3NnjHAV
zRLQ56TK29784xKeVzi4zsjGz9Ho/Jrl9RxC6llE6BXufwmoNpoaTFFeFuMdMBbx/XJwKWh40nf2
udNUMGv8S6yvc6eJWJSb0YLGTAByPKPN1T1PBx2CkNb3KK3bWyDgVAdZFdW15zXiwuk9VzUmCgAx
s4EVGPPkHaOdpwO8gEGJbTIYzWwNDqWWuXe2tqa7KQHGb63S2bdrroV94da41dnJYTWXS17y52ZO
p3mz90AijhbS8cz7aZzM0pummLbS8NOyyzyqgLrgfoYNhSFy+9vf7x30zDYnERyO4QMcjzd7WGwM
PePVZt9ceXba7Fxbqq+jtUwXMNXnDgOd0Q06gYLCexf1LFn8YILXls4q2IugK75MmKge/n5CiFAR
ZSEcSCB5MiGjLFPLmKFCycTUwtrIRbxoPtGrFvwHLhvUHLhs7JxN/OTkDmnUlIK8Q98rd/skzJ2k
CVsjGV/KZVoudE/O3JG0EOibA9tBxvO04N4VHeWxYJMSSx13b+VdHS6lnPaopCnoDJ4f0Za9JFN4
5kHdrD1Jn1Dt32wJjvfGmAxZ6Rv9hPiCln83c9+6atQ4RFanil+LpVaYotlzkAzWhZ1y5kKjrQfS
kO42qf9pJ10Cf6CbBz9w1DJzT+f+Zzcq50rPxYXo5N2WpFi0kR83to69UfWOZ+iOmKZnWUrRLS27
aOkACjQ0XT99vCXfneltFF43Fg5oEs2g41HSoq2p3peMMg7TjQuy5qHGKmRPcPgpHbW/1jjfhkOQ
AQ46+4X07Xg4UVqTGiX1tSb1/YOmDyrWRjvHnNWw/vaw0TgkNECEiguEN+E0DFnoYCZNL+M2mIcb
O6jWuFvy6ha1rUuB+fZXHRVYGYrYn0Ylwrybl8zxrPReVF4lZAvMYdq8JKQTesot9kutBVcJCN8Q
9Zb2WlL8Dqdg/mstv214ckJEUCGTUWA8Hr5C3qvJOsA/FYJHOypl7SdZbdxSQrFY1S2NL7VcClLe
nYNtUJqlG36fp+B0zlJX2IpVoo03v6Oog5G+bzS8Pa0sEfuP9+jZoci5AbRRCGf7HM/PXXlyO8eS
sbd666HLTe4Wl2BdKm+58Ni+u8uYFcEDWpOUyjdTnuOhNv8qF3CHjPVAbC17K+m+mWk9zKGQtvbc
WL3zDC0j/fLxDM+cdUBHG15gyyJBxh4P2/JT1CQMGc9Gg1zBMhJdiKb/D99xmxbJDs83cOnjUSas
eUl92Sf12NcHy9HM2M98I+wnEez+w4Q2jABXGCXSU1NbsXhaYCdMyNQ9+cmqOKRU01zkhj4e59zW
oN4EhpPHDt300yn1lLrT0pYIfGXVzm/zX/MQAEwZg0t9pXMjbeQ8RPuYELX844+HznCgUSZpYtdY
/Ssf0ErY5oF+N+aO/Nsnhk1I/4o1AvewgUaPhxJsEm3yqIw4Mpuwcp70g7/OvKWdXV5//P3OXP80
RCC8syngyJwyLdkC2YiIeR2Lxh3asFtKPb83ifGuC1qYWSQ9X377+yFpDoD42iSA3/XnMYizMiaI
B2o3ZTvoo3aYd/MaGnhnH2rfv9QkP3ek/xzvJFKYy4TFHLEHdQbDjhrZa1E+m8u1PyQWeg1pepBt
cUnpaFui0xeBUgab3+DFe2dTUvNcO53e1rGp1fWOmrgelVRUblW5KoROTXknUKSIrNk1L5y899OF
R7rZh5A+woL3TqbrZY5ypeIGq5Eauy7FasVTD+djFGX/WS+m9tozOSofr+n7w7GRVykxkCLDozsV
vwtMgCvtiEAD/7ToQ9TazUweEZooRPz1JcZu5T+UMxBZYrjjwzE0RGbsZRqt5ey8duO8hLOTVJ8r
5ckLh+O3yP3xKiIECreEvh0gC6jIx2PljltqKzMDkbn2GVYTnZ+HtdYU38q5bmAEYhQctV0l+miY
je4euDmPbQH1zOStEtk3NykQVfBtoLEXLr73LwZJNWEhFwXUF//04LZj01aF7fIZNCv/nFOci3Ss
Vr58vK7vrwc6TWAjELamRICm1PEHwC+yL1OfwCbXTdjimeaEdI+Dl6GQb+bU+xfah+cmxYDk6VQK
gE1v2+yPYsG6uMpuqXDGvtvbewUFvH3Em9y9pG14blobgRauJyIm76qb1LfrlY3TQj5uER7r07II
wZmKsA468dAN2qWK/nt9Q1g8JPFodIMNYuue7FpknXRKbuxaP0/F9Szm5sFulubKZXvtFtvRitCc
Te0e9oj94i0JLELEtLr7ZAiGb4UbdHFSBM3XvPbd264X/m3f5e4vu2qcL7JNbdx0c/GplEZG+6q9
CMZ5f5vx6zHQ3YqzyDycMkC8hJTZsjMFD7evvVALCv25Xc3yxsJ88yHwev2udhbrbTG04EJyeW6p
AC5s6DSCP2Rej7fEgv7W7I8WoXVv/xpmETwEa1vvMt9+VeB/L1UVzw0H5Aj6LR3HDcB8PJxVZ0Gi
q6yLF5yKftaaM18NuGCgBWH54VDZl4o7Zy7O36JmHrcmQcxpST+rXbvuR00h1GGOD2mvjJDqqX0t
/emS6PCZh4GhtiyPDIDc6+Rw6Xba6wVmOXHnqHHd++0gd7VOjnAjAIfflFbnx53IsguV/TN7B3gN
VUxuUWqap10YY6LiQLe2i/NSJF86G6beAaJeN9861uJL6qdd8S1TeX8wJAjB/ccX2LZeJzc4ESY1
4q0BxLtwUuSsu6T0u8ZUsT4Nw1s+2Iip+9V8p4wpRXFtsF7RJKjxiDCn7NNSF5fGPzd7eAtA8yiz
0lvb9tsfN1rQrQnE666LlViKN4nfRuilWXrdepqI/CxfXxY5TFey8S51HM7srM11nXSUT8/LfJJS
QCB0jH4eulj6mhe37iSeTF2kt0AWyuePP/LZoajG0MTeKpSnEJ4eZjR9kwYJmBoH42oVdjgA34uq
DIz3x0OdOZ/Ueja9GX8riZ62RpvBgKOP+kY86NjRHFZNTT0vsgPE0+iXateZ6aVE9+MhAVAdL6Gf
W7gxIfGJc7JHd9T1k4xs0HG1KFu15W7snPlveboo5f3/SYJGOB6x9dwl17REAVZf11i4iq5Qv6x3
TmFduhTOTm47m3R9fytfHQ81aZ2RJXaBUGsxWl+zYCjv1lFqWFMvGQipMnCfPl7AcwcCYxGK2SSh
3EQnc5OpK/U1Q8Q0NYcsTJq6uQ7G7N/MzNQTFOjlxuuc4AEVhEvsnjOxBaUKkKSbPwfdqZO4GI2D
rrMypeJkKFwohZWKENf6+ywRVhoVmA0NtLXSTy7Zpa0GyyXNjoUufzR1ud5bhpFA11z63ccf8syh
w72PVikVLuQ5TgugXSebVYykUW6CwyTafG08TXhFIHt7CfVz5hIl+mFa9PKgJJ/27O3FMDtQlVWs
LGvootnI21s1QP9DGEjrbnyUtF7Tcapvarsu7vIBgN3Hc32PfdpaVIxPgYuMmMN/vE1X3xu9esMm
8JfPWPpOP8eRKl6rNfZBWRRqjNT1d4L4J6x7NzgQrV8yMjxzUqBTkrIShPAb3smK5foy9xnW7XY1
lXs3t6fHqQ2AJ8+7rArKq49nfGa3/q5aQjbnqICNPJ4wcujdnBRMGPGK9LZs3PTLOHTZhVHOHEZG
+V100h0S7ZM3ohyM1CPkYE5YCH8b9cINA6tq7wNPytsC44NPxCySqG+9dO+c21KEdPDNuQyQvjoN
62Z/SSelUwQQhnOVKunHdU4rSWT5dNVlnUZPzTDjebWavefP5evHn/fcYkI1ppm19dMoYB5/XjMv
ykTa1ARyw1q5cry3lrBij5LtL11LzQu52rmjSruH+w6wImHsyWKC5LHTOuNSWNk2c9h0dXdj1kX2
sFL1v3BU3i8pXXdGoeNiEnedkmMbP1D52CLHFkzJ8py6ThJVWGmEoPacA9LtMhZZAgMq4Yd8/E2N
99PcMirSehuxIHCnJ2vaJqIbUiG72HMERn9F6mQ7c9AUFy0+4GWoL6Z95a2Ts/O00W93urcUh26s
k2JfNKkd6n2r8lBzKwuFQA3Oz2hP/Y8LP3L71scBIbhfChQYoVMxJDw6XnnfFXmTTQiJqlkst+a6
vURD0YRDP9cIYPn93ep+oqUfB8Ke0lCfXecqs9RfQ9hIMMDxIHG0cdBphRz/DKQlXCnEgPxVY7nX
vTZ+Ex1WXstol3sDGdRdnqyXaqXvNz1U7Y0tsulTQcTZ/vyPWFSsZpOJpIPlhCNNvtPWeTTCEh1N
/QB6HUXIoFdLfvj4g7/fFMS+Nm06YD10zU7zN0BlnlUOpNoDDiQRzUcRzaObPHZ56VyoHvxGLByv
rUdyanNd8gDTCTlZ22HhSAQVUlSJ1ts4GbVJtYZdYgVmaMh0uukzVMkP+EO2TWhNYGGisXbnf1al
jdYusHLEXfTV8e/9Qakq0rxh/DaZCmcKzV/8V9Rw5bLHfFj0YVfr3WMzlnj6ffy53q8Ra+PwwRCS
2DqbJ1EKyN4mKXM25ZCXemRPrheBitJ+iSYtoUuO1cvH451ZHrITQgiKXNRdTrMznJP5671CxV5u
Cxc9TBk8r0gevihn4rNdGOz95QRojVyQHg4XL//jeAfKIs+dRXm4nJd6094XppU436Ziwr8eCY3K
fwD14kyhhh9vH2ulhvOkUw15svfom+f7ctqEqhdVyq8m/cMubBrXTENfb9J7UWVUyIcxTSiXaOuD
NVQj9guBDL60EhZ3SB0NE4Zk8r2nfK3Tl3VYpRnqHgL0+yR30kcv8Ye7ydd0ETcN8VDYlilt5KK0
kEsEQdg1O1BGDu7FCdi+aNIGx8G9HNu/qxHm1xLNclqy/ZrWOXaPEGjFTVWUgxUWDeLlUVDOOpww
9OCCW/xdRI5ZdpaP+15r/eF2JMJL3xR4T5wLzF6YaA8GaN9aQk+erLkw5BUqZXhi1EapPIpirv99
lYgg/XV+BQiCUgtoa6pV9B+OVwiAqZmaLnVr4WVBKPBlj5xRVMgnB8GuXFJvd2FL8PcdH1kYSCgJ
/wZEbJSF4/EwTHGNDng3gOEyfevsVu56hJee6gll+Y+Hen+0yE3JUdFRIgEgIz4eCh8A0ULybGNz
aqtD4hvprbfgx0nuuNxCO7mUgP/ucR3PjUYeu4qLb3tpTms7Vr9YYJ9A8C6Jg5vpYqr1q5kP2XAo
+D/c1ZaV/NOhxCtiIthEPJVLY1dRQ2FmjTw3CZIvjT9PX3iqsyYs6P4mt7ZSxs9GtqoNeVzar0Nv
50/Z3FBHSTOx+g9IPpPot6OYristRz6ObMucI1W4rR72ZhakqNoFzqvXWeLNwWf7pTVUnYSOWzly
V4lyFuE65M6rSquhiQDFyP/V1lR91vNa+9aPIOTQlJj815T6YxWqTHTXdG7LNc7qQT2LXNP/BWuO
jLcMknwNvaUmYN9W46s52MMrwm/uTdkV5r/LiGVJ7Npr9g/xnZI7Y8bjJZQl1r2Pa+pXdEfy1ntO
x7J7xaJopY6uJV0VyQ5q+W1VGP6XFYKdeKi7VHfCin0qP69DOqVPXmLZPQIHXb6WsSn02nlKKnTE
o4Cwi4OHXsBN6Qfzq9WnTh9pVju+aarKOphZKlv2DUcADU7kg9BlwKqyiAfAZBVVjaR4LovNdto2
kuFhQqdJD4ca9brQGKmR7htqEy+DlpO+1viG9JGb2EseDtB+btchaKanYV61nRB0wS7s79OrfBNO
J5KlS87ZhaRxsr8njhloYEBfs6vkjdEH5R3MkNyL1MIfXBhsuwf+3NvbYB5PLcEL1BegkceHqe/h
SyyDY2CAqpfRXA7e3k+GSyCfd9C3rbOx+fbxMm0FPMc6Hob2u93C5tMjI69TbVf7Yr6l0pTsHMG9
GyozmD8nwhlu3bHtEM8tfXsKS1/X8siojfYSshVv123E44kTtuGUwtfcNMJPsZkoCJrZvHj4T9SE
dS/eUGojeDEnUOiUu5nzdRJ43NqdvVEBjRYZBTE59XqFkkqOxGndzj1QAlPD7132Sr7OWL9b4KWm
FBCFqKc0NgNVeGEnB5VfJdg2UNmSvW5GAEr65Fk6eWHtms6s0jCZs8TYFZWL60YH4WJnpMnwpMZO
8G+X6XblBGUX+pPfiD1AxXWMsJNc6nBwRu/XpGdtfQisMSt3uRYYz9wUXr0r+zl4VGY3f68SYa9h
myVOdmgb0b85mZRP/tAGP0Zb44inScdHn4TbzVHqNvaPVo6AOrO2Gx6SEkZ9KDrLGF7UWKwviSm1
b0Uj3AcPUTEdVpoSU2Q4AtHStpLFnRYEyNAVZY0/uN2azW2epvN4Z+uD/9ao1l5wpFHVdZeunYiK
NW31va78+RuNv/56UXMOIKRIjJfB9nsn1IYGqcdCNI80kZo8nsWKPVzr+0USDoPfWJEwvfweKji7
i2ba8gIZ3rvBOoDwDn1peihVkwx+iGkSjg49hJbhQGqFAmdRLuutKKsayDiGKJGH5s53zgO/0AQM
cDPogyPg01bYDslSa6Z9K+wFYpo/559d+DFGPBZOS06WYtsYKk8VMk7GKn0SNVHLp8Fv1fc011GD
FjgSfqHDV/vhnJjTtxqpSQ045Fz/1PVuda8apIvXqNAq/23OhNKIeDpRRMAfnDeKtcvnsez9h9TH
BzZatD7438qP/zwriYEDGhzut74x8irSNTv4os9rku46N01kvNSr4QEbSkxkejNL4mcwiaSPFi8R
j4NRp2Y097CIQpyLRQ4mx5qzsHKXoHttKr/7OWqlvuxAxMsH8GU0HazMcO6qtTWLOBjaygpVC/kX
YKKma3HQNfleVRp6UQotCGtPb9H7Wffl8i9JvMdf3ZqD1V+XvgM5ey2N4RdJRa12qT+vXxxYK8sX
zxJYmGLGrnVRVqtJu5sW5bSRl/p5Ho+Z5z6j35J9HmBDOrdOwdcLyZ832pzqMmRIazerDpwj8UlZ
o4+fWK3WPudN7Mc7tJmr4MYRdjNFYza7827j2qXh1Odlvatbl1+e1stoXdfdXL9hh9vNYet52iHN
exwE0KlJ/8nmOnloJr8tsT6S+psDrNULK8sSz8OE2zJkB9OOORCkhdrkdE+25pRm5KaL9e+oSq8P
7QGmTjij1vJgpr5iixZj+VlARTYPCE2Vt8WY+M6dZyQAI8ViS/0apwzbifK8yJw8FLVXm5GDxeyd
FbSYL2mzyXmdi/xTnWzltblY55cEB7UEUK9wZVglxTRGwQzuarZM2RKHGDYGOQ2csgeXhEhcJWMm
H2Hluz9kPXkq7FfsXKLNrUrt0bIZxtBSbKobO7eKJ6HZgrDcGqT3tSuEeaimjCTKEZUVpZkrhsch
Mcvs2cTgt426XDUl0rS0cENSI8OPtX6cP3mWqfwYBRq/R9JVzp89Gg911FtpAihH+GUTupiaj6Ex
51m511SdQmjyk3S97exJlTfVauf/0xLS1usyF82yw/An1fetj35pBJDZC+KET7aG/jwL3KIWbfqE
/+nG3LWz4gFtcpAkJpo27Q2UU1dmhzyRTRo2Yg2q+1G44hedCs/bAeRfrL1mDwgLeOWi/5gnuroh
iiaTEyujsH6ScRMLNUtuHdaBsmO0CRk+oUhSJVErkx5Mjjd5QLzNvKTSaDu9fqNpTSA4iqs1RfkK
TefeZNtJ/tQPPsnU9B5Hz7C/iyyYsqtVysl9gg48lPu2CdJqX5et/rwUzrps2pX1ozelrAnuQCk2
KVm5sq3NUl7nplP90Dd5mQiH0uHZHis/PeBmW883yzjXQ6g1lfG6Vqrnajbn9GZE4tOhX2E2b9Ts
7BFxqXp6LRbEzcNp9foeEziMoidlcVwaOCjtvrIL/3lUBvYts9F7TgyQePV35QAwJywzZ2bwrvZ/
qXlwFNiDtn7lWOpjiO+LVl5PZqL/L7fXVt6sQ2U846phDbu8a9ybAoU9eZBl2fl8pEZ9SlyX6FFX
prs+TyoXtxohKpFFwrKIDi3ta0/I8kXLNL3jQeyqH9k8NmYoW6n/A782M8MkWfp7lbDN42lG3+sG
UauuAflvO9neSYPgyp3HFcISbrUq7Eods5x06scgkgB/4qGGPxKDi1P2bZCqHkn5XM4tCK+22Mpj
wfK9HTc8eGD0/VfwAf1jmRoLb6VS6DsWQ6LLm8aQvJg4jWXfiDJtjOeNoGkibwSsfDNlY5pFNn7g
kujA0G4IUx1oVOz6tTxgwdcUEHazwUYfcGlQmHdyaWMB3VuvSrXchdk6ZD/B7Qoz1Fq7FNftkC1m
2FhjWT8lbQcfsFlHs73PfeRNvqyE3tldQ0clDemurAHGl3W+gV9S47FYjSoIXatKht3CsR4jMRql
RWbQ+/B4y3VRoTsuNH+GyWx2QNHWjmpH1y1XiZ0vaVx6TfWql3mehEXbyMdOK7wfg13xr+WucNAD
mtXyKHPYEZEQ3FR7mQV5EIIjyL9mWi6f6Sjb/W4sDG/eo6c6mVjWFH0e8TgliN57ErJI405mHpGK
q30pxUIRQpipHo7+zO5QnTPdS6NdR1A8szHdGcZMprjRT+zIkW3yCdNuyuaGkMknTTOGOhIgan7M
Ig+seGz1BB14qbNMi67Ug9E2uneYMpWpG+lAnviaZRmRnJcPztcu17U+wtvSe/NXqh+x6ZRoR3nm
kKDTlpXiHq33xA8pIg/TvZPagxeu/K1ABBvqF0FvamU4N6ZF4UNkmr3EQ+NPPCtSz0nece/kHVXM
PBKVOT96w5Jj+5Xo7hOJlX/dmcOkRTWj/cS9VCB7LFDo6KzSKvd2bnIS2wwL6EMhBjPb61TOgzCR
KvkfEALIvoRwevrZK2Rn7aRrya+54ZVVmNujcRe448qyVIb1mlJgQN5MK7QrJIk0Px7M0bYO3OXt
nbeJJITtYuj/UjBw8KecB0KByU/idi4Jm3QrSZOr2Z8yPcpbJ1WRdCYnj9GuMH7CUNC21RAGW9ew
irhILH/Yo+lSf7IaR+AhupiLDK0ga9fQhLH+HUYs70bR2aCjjRL3A16JukmjRuT+dGtxQeW3/pjP
DWe5A2uChJ53s1YgscNlalWy50iqNqrcfr23685MYn8Q5RJmgOR4Vz1bUdgAYDZF5TjI9DBAUx7g
YbT0yvPOwUdYDP54lZma4e2Npja/OjVl4AOCPxyCdtb1Z9KjrNh5Ru0Hd2mBJ2OoJ+V0X1pOUVyX
Bo9VKK0M9dmErslnvVNGv0uHVf+B55rS94kwlTrk5dR+9fSZVhI5hHhyJhKpqE0RggudYJIYq3YL
LYNex2hJuLV/Q2RtQUanVFodKFxpbtzSMdURa7c4u3XKe7OnX6OlobuJtWHwg2c2yVzj4q3Yml1o
k3NQrcIPQRHkQUKJsNboXpLA4ft0SAy9dQKFHzZnuviRPqQ+AWXtfC86s2+jEpcgLiO2NU855ZM7
Nbdop3V6B0jLpFmlUaXw2iUszL67r+eyGMO28lYwem5XyshX7NvIXUvH2tuCCkKYOAGIcdYe4hYj
izGUkxz+6fLMrbl6quA1dwffIIJUdpKF+Oa4+SFxJwB/dHakTxiGH2dYAGv+QuBsE6jZ7uiH7SSs
/8ka/bDQxD+q2/taK/MXv54DOhooonmh44zzCINPUtqvAq/cDZ5VdLsGbKETAkSXMqqg8XCdBQH2
I2rVqu5QZpl9s1pzzjTQmzIOlVNUdmQ1ObZFq1UXawQzcTYiqx7GJ2dNJ1TmwFv82wrhlmQEmXen
mhbnFLP2a48nEEmqp4Rr/Nvg9LwgOftyDYvVXe+4GQirrUYRmuDwa/5bF2nyrKq6fevWSqvurGJc
NNTlnHk3pRbSNRtjJYnywCu+6OOytNGYTKZLV8kPbnOxOM+siGFFijRgD+fC9HZZPc6vIl/AuRQg
1ozIHhMrj2ZHeLcmgisuh0uX98608LirzK8zuGx0RuNkcu2SYEtqca60YYmCTrm/XGd1gltH9ulr
ivEIqz+M89sw0J2Ki15TPxs7oKxljLZ3bTT2aEZ+Z1lPs2UsNRW/trybC70DzFmk8sVuBGHmKHKW
eeoxT4rcFg/6UFlm1Uf1LJNbs0WILpogmFpxNqdVGY2iTT+P6Ai34F0VkJcsyIb0VqbDlOBb405N
SF2z/6ya2Vl3/8fZeTXHraRp+q90nHv0wpuN6bkAClVFL5KiROkGIVEUvM8EkPj1+0DTu3NYYpCr
6YsTraBJApWZn3vNNGZ2e462vPOcebld7nLRUY67xpx6RwURrN2NuSvmcCgD7WFtzKGNHBqG7cGs
O7l3TVn7odO40Gj5DrpitU4lME51K8PVm5aCYxd0+Y7taX8n9CXfMq1APGpYOol9OPd5jdl7In44
vZDmlVev1RhbgXCfF6YkOIeuXUUlTWIajmWRF7s5KOi4lTgDdYTtmm9ZLWzJfhjaaj7JPmUb60Wx
CRPAARiZkOTqWSV5dp4Wwu2QJ0EGJproiX0eNBt4JW7wNQdNbzQuxlHaD4hE+j89Qzn4WhjCz3bF
tIze5Vzb4raRbvYFsTa32uWTPpYhjdtxPV/x2nvGC0Cc+WRcAc6jevVk6KU+E39zegpy8OW92c15
ehQ6ZLujn1gzB1Bfmp/1bM5FXJKYlTRCG+txaarpm/SKVouwONE7mjB1QBOmmofluHHdutDpVrsP
ncme+kj60rvVBocpCYrRNkDYBDE7InfSXlbkVVwu7WAeYLHgxtr0qeWFaBDlPyssBbIQlgC63A3o
8x8CY6PvshizkjKqbKodoClZUs4UxCK2P/5zy7xVPNmSTf2OrKwq6CvK/nr2EptPAyM8ekLeZDJO
4JXPe72fnEe9mxgSuEExidDKW68NC+6ZJh4W3fnZuy71xJRvI080F6i7ixxYM/uLv7tuxvkTxJM0
j1ISqHtt6TRBYrBox54BjR/CeRsIzpNkOlsiWhFayYyn7UiK/6mvewvr9mWSP7Qm7a+rPk+f6rJN
Pi8qz79KsmV61ahAP/QGcs1R0qTrg8LDnOezNZisle2r0EI3JI3MCmygR22Wh0aemleDosaBbApt
M1aLkR4mPJfvBtWKO+XntFvGbixKiumesDjQgJY7LSNCRCh7dx99D4vV0E7b5Zb7mh5CsWjzt06z
2599N7cddKXcG6JptcsmXJHuu0XQy7pPZFKeUQ3In84qrLuME/S8dC3AvYrWSUvJr9O6DTLLhR7U
6+4cJmjo+qFODYqvva38h57KcAoz2g3fDGNssx2oFq+I+84l/UbveGSy4qzDB/o4qiK3FsUUMZRp
hluHEjQ/t4IVbkBh1taXIXObD9I0p29B2ZXTZa8qf2Y0OXtOqPdu2l3mQ+Y3MeU3ethLMLe7fOyD
9qxkdPAjp9V/EeAF2ZwjKundolW2CcwxduwipL/8MSZ/qa/XpZtuk3IqvsMyny/QvkuyyBaZ9ZCL
MlBh0zQ0kCWj3CtvXNsU9yYX6WAAXOUYjrJxPtf1IhNuUJcrZ1budKOCiu6/YWvNcOQq7vbCrjMt
dM2Ey3whnjEi01tNj2ru7NvVIGzDbBb0JkHGOWg66UZLo7RImzvDHaQ6p7th369ky0z9JgrneDFw
VgpTWvArHcdqOZtqeqZRlesj22fQaOPXNRZ4YTGoxogyXwuqWAlrqaNBVuiemYDsbqrBQvErDYLS
v7YZIf6scMR9aHsKXs7ilklnqvTP0qSeC1I2vZ9vOQ00h7DLkddjWjQDWtTuXEdVgE5uVJaD9eDY
LdMLgVfENn/RGuOyzyxxntHISMJ5gK57UEO69nGSN15FSW0sDD3ntXua1ZI/AMpt+x16fGmxSzIH
J4FxkDaJAXP0n8k8L5eqn9YfVcmdeqW3xswJhfstDqTC07mztuZ4VH2lHV2lp5LBkCuTfT0HQXMY
yV++BctCLWt1q7nvEquvd7XdF7f4yGo3ttfZ9yOz1DyUvevdwliuv/T5rOVxU3pOF46aya9cFL7k
ketMDaXhbCe0AhZF6BioG53I4iIvd5lINqzxKDZXyUaJryS1xedM+gRGL9G6lPPvM8cC+iuP9EZW
CcfV4oCUZUG15Sm9Q4ZRbxDIKHsShcDJnxJrcsZQTAC00BVb0oqJjDnWIZz1dgmB0psPpCfunV0t
3hjJyl/O07YzgrDzHO2smpSwL2a3n88mWcv8WCkze6hXGkmXGTqP/T5Fojcn158oUWyrc76sFC5Z
7NDoJjwUNKyOwvOTIFKM/h+QA3KKPeyz1tnJSvXZniFuegtiqsJXxaA51bVGcAA7L784/eJdDYtW
MmQrTf0McH/RMmEaOAhlHZSXBvMsEZpTmX/QTIPYPshpLOJGNMm3FPxfF/bTwMWIkzOcML9a7TrU
SafuEzUZpJFVU4rYnZLx81o1YGCHjlsjRHJxeIC4qD0VbIAnAbIhi5hZJI92aRY3oyCDiNa5t5iP
I+pykOtAjy/Lu0bGk5uOuB5OdXVeNVJL94Y+auc+F58bo5BiN7tx8pLmWI7VWkcu5gl12OUugWcc
HePStoX0YtQJyL2ogqEwm16e7YPBTNsoG3rjbKVRz3yh7eWhYDLmhDJbSF3depp9muy9aOifuTaB
mtuWbCMF3Rdw/SiGxUFx5Q1tQHrkrOaPGkzG99ZG+DUqjcogJxAoWgRpzqUtUY6PGL+NXhi0yXAz
12tu7DgZtYeKh8Lqzw6ksg+uUekpRUS2fhaWM+tRqdzW2gmNng/ZhCGLyGsX+3Nbgem+yLBfMsMB
oMmV0lRgRH1QGzfTupWZXD5OdgHWtP2YYA2ygUpM484hkR5DRmqMdeuqPJ+2pCdCdEy793qERBDK
KsybimqnuU3Mev1RA3rwz1q7kQ9+nqcf3N7f52mnj8dFM7KBbvtg0hewVWkDNwiCKxGo+ZGRhd8d
4UjVFxRE/Q+tSrkZhsXkJ8paMz+s8zoG5JaTACtKOXDTEYpwqvJXercJSQRNHc+uKDlLK4u3gnva
pV3p77hY04DmzSz7YwvYi+5RVyF+ofCEry6Hysq4LO25uFZ2snzpCdt3Fh9ODpZLmD9bPyPr3dTy
LoUVtMuBZ2xv7KLoSGOLJaFTbvE1Pcc8K0SKGPjXWgUV5ajHNg+xurDhxdYTmEA+2FtrTujt09p3
vrqLRwZhDkn+BDYCuSeB8mcRekh0BFcMeGn6+Y1Ngwp/G0ffKXaow/VdaRCawJkMN1mT1nrYumiG
4fzuijRum158tAM8wy4kg40xVhX0OcphF3Zu564djiE4Y38DTVJ2e6VRY8f6XBBszCFL10NA0/0B
erS1tY0dKhc1MXI6KrpWMhRjCZcsG4wUjFHq1XZYFr5PD0gjdhAe3LSJ7bVBVJCkz6j2+VoChYx1
XwZ6H1r9rJz9ZIlau67pPWNs25WV6J67bBiy6yX1Z7wLxrwk4cHH0lLcorlZmnFVLRoAlCkF0jlc
y5zxtIrc0erlQy/7fj2QwHSpFhaJBbYpWABvIkxnZtq9KRbbR43eLIFIhWntcg/GXm80xZ2Vuv2U
hDryohUSoqq3PtqY7zbXfaMtOo0Ygo59HHUXWhW2miZZdqNr2mc9q+f6rFjm3tt+rs7biwy9Cnnv
GtNKqqX5q98+YzBqktow9mMN0QUwGULZas5Mmb/OunF0ltKcr3qbJjoTg25qfiJkPa1txDiZQmw/
dG6a/EyC1cM/2i7G6mJssMf9XOK8In74BrHzWvfbxI0WhOeXT4xbBv1jPbnkQlESuLXxpdU6R3f3
VcWM8JgY08RQebRWf/2hLe0G6CGdy741QGfLA8sMTBPTzY5bERIxJ3i0bE3ncBteatIvK5EURiDf
H+wRqacWgAIdGCYqqDyUvB3IE6P0nOPkrFK7rx2zJdOQc+cwLEmmQQFxFnrPkXLAXfjf3d5yve/S
9UtPHHLmpGkW2otbdCMdqNyuHzufKPMjoHRN4sVfrPxiyfNK3DiqRxw7gveG5HfmLYl3sQxQNg65
NU31pU6Fbh98HDbmuKJ1vt66HX9/G+o+owIk/HHw+5Hm6VJ9dDNdW74maiFsMCtRwXFgf/NorlEG
B9ricjozxETIzHSTUQrttXk4V5pE1NkdvXI6jvWMl4hoqnwmVMqxuAYQlfX7dvZkez6s+lrEk1Nb
5VeUPZKeOnf0h5iup60fB6Ama1g0ajV2lqZqj1kGzZZIOXbjP5acmDs0AYvlclQO1cyqE19jsQhk
EdB7Vl9kumTPw7Iaw5nLJVDuFrtMvmjp0Ophqk3zAyqbqblf9KC8y9vakiHs+QqTJcKfHaNiVrZf
07FMPGotK1iOacc3RcQNlZylHJcf0ukLZ6eDdVYHgJnGAwQkekwOPfsglAF9uBBSjfaBSWpa7Uq/
WL+q3mvv4EMbH5Wf6h4F05jHY5/lDUMEcsQw66HbhoxQsquG2vuDj3oHQGZ7rJ0wcZPsqxjT0Ygm
ZxBTWHedeqzNVc0kspOu7wxp9k8KUfLHWZbLuUayXwGLad0zOSJ4T5HmxprFucDksjyziqIHMyDW
S8ZAUxW36WRftJyeOVxNyfimUwkGvXY+l5eVh0nmTNlAGWl1XR1OmdnhEcBgnMk8TaDv9WosH7u2
82ifetXU7PoKePtuzZj83hXciB91bRjpSaNhijmE42WKuYYFCKEyXEAfGW/3Y947gKbLdhoewR35
d0lZG+U+bRLPu2tx/v7cY2gJYMdenB9BO5WKZowzql2inLqJnHkp4yENlk3bofRQakY0rIrmBRfc
y1EYM3IdVV+fTfqcHWfAzO2VA5Upp6R2CN/B0NDLQE6OeQ1ik/R+ZlPPLiGtO1XUyaRI6T2P+PcS
+BsGn33i2WHveMPXPiU2xYuqwXMUlO5E4zLA+VauiTrS1krt3eiPdXYBmkqrcTbM6yrOk1U+rMAE
xpgyUn2vXSN7Qsje98M5c5aLGuGnaa/6Pv86iBm4sp9lxQfR2TmjS9NvwS2qVTBlEeZwQb1E+YoM
f3C10RvSyKjdTEQgfZjDMFxl2iumBueDrsZ3NcRwdCRYTZWthX2yivssozIO8eJCPN8j0xl29qKW
D6Kwpo5Xsjh6mHEDrWE6eBU3nhEAuEqnkes8CJBWPxi0ND8z2Af5MJWIUkdsSxrXxZp3F+lCihVP
UHcmLrfNlNBZ8/5L2Vv2Rz1Ykirk2mffmKMS5qXWDUMe6kyCHtN0dCtqvBFIdzsOhb/nMvKzPWaq
2V7qnSYjj+GVsa+MYLx1xnTdsH+OedWmg/sBaR1kXuuWSzzU1tJXcZYr9SEHmntv5X1fXwyB22Zx
Yk9FGvWADkScOEnqM+shydj7A1PxrYVAW39yZNrRyzScfm+YdVHvZWcH9H8oAGnCimWKpDLk14bY
a0eVgQ7OZygWzbrrdbBv9N0yL431LMhRSfes8YJJimofjWL183i1Nf+b146+FfV9s0wxhxv1hKJu
avzdlzGwz3q9FVfTgstVhBISXXa/rptzs9VoYWcGldyeBMH81DvT8MwdynCrzPWtWURnW6f8XAw/
GgrMoB+KYliPBVCKih6sxmgWeFD5MGSD89FYECa+MIh3t2ttuOQDb4M0f8OVgRZHVslH9UgnpzsV
PWoqoSRJFX3Yrhj29ZI5Z1Px7iqnVFhEfpE7QgEcZboAzaMTJDxFSu/Wa+NHXUcP2qv49J3WAPtU
gulYlJVGOWrk7zzab/i8bdFfcFAYmXQUt6//DX4vU4NIlCBLbeMyfIFOcnvfYjFwqBnh//lSuCYD
1kU9iqhySthCgceoVNl5UWeAK7D8XBxSt5SHzOibd7RKTlG1m17y5tL+yxQCJboThF42dw3HbvKj
pOiasExwSyi9Oj+oonDDTq7vkRhe2SAbYBhPauTNQAaefHSl6tYECEkAfkCZZ9U6LWc+F+k7L/C1
pwLRDKfVRP70tw0Cmb32yqUIIiB8GM7OIMCtxCh31eQw9i0G5x045St7w8DH3SSRhy3BpP7l3jBB
iI8jDP8ocPvvua2Xu3QGY57L9j15kNfeH9KIqFVxsbMbT1CiUOT6rtfyIKIDMtwDCPCuKtLed97f
b4S9bVsE8PTYES76Cqc83c4ZHKpDPiZN0MRvy868ArVh7AZfs26m3p+iosqSu95djE9MFmVsgpG5
/+O7BI4PmG+bmAmjZnsVfztwlHYeNA1e6jgAnY/yAKgKKC3L+lOvEgNy17YlfTp3uD9bJwuZRQaT
G8NTWLreZIdYDIAnm/XO/LzO3Xuynb9vFQsRSGZaQG+5J4OTA6dlxsjohBJey8rlO/MThpsKTYRH
iHb5ex7Tp4SN7ck2rq5rbbLzPOHLV1gUo5Ew5qDh5Rn+Vec133qm1Huymie6X3UEv8Lelek0v0Pl
+f2CZt1NoYPzt0GaT9Z1F3/QSOg5D87k7DvsuqJe2t6+Drpup6WuinSjNvZv75dXHxbHYvYMYGMI
OC8fFjDJYvclcyVBMwMuO1B3MH5qv2A4GAq77GPT6EGSIu7/x8efx92MRDZ+rQcD6OXKjd1jEFQv
QZRYa/2p0urmTlkVrdR5meubt5/y9wsACi+Kx1v8Ix6dCsfk1lh0Ux+wVpP6B31W/cFYmSO8vcpr
u9ShooVaxPk3TtUHKMsT2qgeF+jiDDCGW+ZWsqkvFPj4dyLQa3vFMWF+QSb1tlnQy5e3lsHYeygw
RQForetFqOTaBvvzxUCPQY/Xxk7mkCSgcOK3H/G1F4n+HS5oOCpCo91ewd+uF63Q6X9KKtt1Nuuv
lZk69a4KhDXv3l7nlCq7nUGIlR6ETgftMeskNoyagfeBcgOoBFAFkYDlxBXC2DGRgD4JgAHzGen8
GABBXs+W/6dWldvyXOOOx+QSXdRT63c5mYxnGS5HCSLZkY1Ye1iYHoZzc4G2oS7eU+B7beeg2bhp
sVr07U/1NTNEOAoFjTXypT7t8YC5TTAN2uGP5r8TpN5b6eTFoiC65qrnxaZu68RVbWD4UJTJru47
++ztz/DVpTaPVhPZCuTGTg447awkHRI7iGwtt78jVIETupV3n7o8e8+j/PfUZbPW/u+lToIRCYYr
GTQF0ZQFiFWb+Imm9M9iPL4dAJl4S779aKe3pumQuGyKDvovhWfnZD2KG8TcZCnjWZuNA+yjBWiW
Cvbl5h1gWcu091JaOJaqxndustOX+mtlhIHgFG5R95S7WJgSTqNpytgfS/9n3bbBWcn0F2F8o33n
DL62FIqJOnczaoOOfXLHuAjvV0roEtLs5P8EUm9H0CI+imnQ3isTTj+/7amgi236wJsbw+l5qyo5
mHkKilWzlismLsanoZ6HkOGEe1f51XusuNPbk+U2ci5KMWAWEbw8eTJDSIxP/GCKFy0HI+n6B+cX
aQIOBUPTtuXvYHr3zid3eqVti3KdkJfZW6EXnCShuTP1wmtBZvoMOTfHnPI4IUXyMMAV3pNxODFN
nvY8k73/LVPLfP/HW5aUhk+R8sjimU8O/pQyRBtULeJaDeIgyn3b3ll1Kj/Ume/EjFpbICPtew/9
yh6CmR8gbRagewhr6mW8mCTJPIuIuBwK5jSuqa0RGar7Mx1ysARvP+JrH+vGxrf9TQCXzfRysV4C
DCE3ExClrDwKane+bods/JAYKtuLHrCZ1rX6Ox+r8crehTKFTCvyg5h7nCqVV7mX6mnZCZDog3lt
0rZl6uK74nsl2uDYT/P80cvW8rwQo3lLhVd9pilsxT2M3R7/G0ZlSVDndKaga8RJm1ihgbn4exn0
q38lCLVNQBCM6emWXyjScZUuACXrEPR64a8hu8Q5DpU2HgfXqZ7e/ixe2+0eVBcI6WAX9NPsDrJn
U1vuLGMLVLQGBlGrktgC0QRYZmku8FLNd7CXkosyr8ZjgubFtH/7L/il+vB31tp24MiNXJzuEUUG
QvFyOww0Oc3NwSguO7e+oO1W7z38z49empe7blRr1I7CuRr1tYudqgXGzScc91KWjFIAOL3957y2
ObGa8cmzEYuwT6V4APCnSWsyYl7nrL6olVC3kw65Qsuc72WXesyYlv6dvfnamkg+kPsiEku0OglT
c6XrqzanIoYZVES2MqdtFCW820L5UxkyvKObUCe2907keHVdzAI2pUpgCaeOaAZT8DWjzYZ5ueUy
PxDNJhwr8SFlmpJBm9X0bF+Uvf3OR/7quogbbrccRO7TT7wV2ZJLpxGxblbW0StK1wVWLIqLBNb3
bmqVwVAEMtk79872Gk83GkeLEIYgNgKO21n4W1I8A++VpgXTA8HM6SHPl3FnStd5eHsDvXKiMPaB
Ns4BRi/yVEcALGnliGAdY3doizhAdegMWgAgijH9CW15ikZzMSNSAws9f2mdvb36K68WtqaOgadt
gNo7zTvIE9RQGhlbqSrci8IFNe/jyXQgQx1j0ZjoB/Tje4I5r1xaLEo3haxgY7Gf7F8iGUqzATFL
SmbIKKcQnRVN9dJL8shz5unPzyhSR+YWpHFd1k9jpD9ugsuuL2K7UtrF6I7DbQayt93rcCPzSK9E
uleBpz78+bul8iel48WaWDG/3D8CxoQDml7EmlzFQbVGfRROp8ewbP0PJnh1CIKDuv0fLGrT3jCR
Rtly55eLdvWY65VDZHbLrL1YbPreg+9oT2nXLQe9Ma8x1lXlOyfllXSANIAtbPIeTRT4Xy6qksJz
KzsRcZvUI01uS94LPDYr4sMABfXtJ3wlScfYAjY1u5bFTov+SYAglNNMwqXgFlvQx86debXuNeaY
oYC9HVlodO9FuQ6Pb6/8m/kooYdBKA6ym3DWZnn78jn1ZiXEqwA8EZ0C5hOqv+4ZQv6EgKH2WWdh
j2p1g/Pkd0kHdx2MMmAOzdTPK4y/H5jGAEg05ybbgWqCL/D2X/faqSIuc7BoUlJEnHwIzjTrGjc3
cdEHrObjlQ55KHWvmIzrYZJOf6rs9+tl0LumA0tOhlfGy5ehMt/w+p6SJZP0rB2BeoFJc/KQm8L8
8wCw6QODG3U29eJTMxxmRdaYwQeLEzDmB1LeTw2n/MAFQ+0SDM5NYNZl/OevE0NcdO+Q0Md/5+Qg
QWlrXUDcMnbqll6B0cibOW9UHCQAS2y83u7eXu+1mxiNPT+wSOZ8XKBevk6/0fHdVM0UT3aiH5dM
GnDoR/EA+9FAe7pOrt22Ld/rG7y2aRAyxccFyctNNfHlqlOeBXMKpyBupGNFbtCDLKtybQcwUNsk
Cax3PslXbgoLhLBt8XliBnK6XudzAzN2nmNHpeVV5+TD58G01YF+Wvnl7Rf6yqPRKUcKjuej5etu
X/9b+HZWep3rWsyMIYFfen7vQSN2ISBqEvA3UvHrO2nZKwvasKwJ4sz6Nm2/lws2rQ0DBbJEXPZp
sm/c+bm2c/OIVVqH+lHbvbNBX3mVyGmi68uEF02J07KIQbpk7qvP8cilFYPsKw/gGmzQ5e574uG/
VN1OUqEtD8IBDZkvusknF5+bAR1z82WJRZGpo2OhWtDnmrwtZGHs3FmMlJ968yGXo34+dvBrnDFY
b/RZpl9zlLC/w+q2UTiwhuO0GbJ4lpPcp8kgr32KvnP2Q3FsILEc07QU78mTvVYwwFOgSKXp6Pxu
crUaFhaa4N9iZxhbIEIJRCzHXJwLLOqazy1IDrJYtaSPAfH4rO1zdEeACmnPwmpzSCEIAoy7t/fm
KzGMaQBjMoNcx2OA9XKr6FqLMOrAVjFcoQE2qv1NfWlClQVEV2fY5XHVghFyZWu9U8C9tjK9eRrZ
zCJQKjq9ZhyJH3yWLnGhez8wnLBJ2FdxDaPciQ1hVp/dccrDeQzkO5nmK9uVEQhzJUo2tqtpvnzk
FPZXIzpjiRFFz4CXuWWIR6AVO/30ng33K1cpKtvbOvTC0Tc5eUZLVKlFOFzQbEg2cL491weQOgsz
3AVwo1qHo9eb0zsP+Mrx324aLChIDHTztIeuDEcOZQuxvVMonOggYsFqI9dxXOel4QZA2qOL3t5G
v71TdjMJprPNJmjnnVYojP5bY/Gl4vTl4/VoZM3BbO35AJTyT+eCJkuxYVGoIIvxf/Oj64pqcgsP
HYwNdHkO9y4Py8kHZ0RH+51E5rWnQmnK4hP0Ea05jfaN0anCdzUVQwWmQ18PtowcQCsZMKW5it9+
hVsYf3GzISJIYxKVdBqsAG9PTqIPTQYkLLIJOXDpaxDYjPrXtUWA5e11Xnko7h4KHpP3x/+Cl9vf
SBE9SHtLxdWEDoIN5wv+Cz6/adD2395e6rftv+kiuqTG3NiUHr+0Lf8W+NwyQIJga5hDW+2PQo5d
PMKu3AmpqT2tb/VZN6p5//airz0f7Tlrk5OlEjg1w8rQyIOsagA6Ar6GboaZ3zWKnp0nAMf+T5ay
sCDYHo5c6eWrdOG9GaAWN3yTwKXWGUEtoT8HJD7w/mse97+elv+dPrcf/msjjP/5H/z7qe0UEl+Z
OPnnf17lT0M7tj/Ff2w/9v++7eUP/edN99zci+H5WVx9606/88UP8vv/vf7um/j24h9QIOAF3crn
Qd09jzB3fi3CX7p95//vF//x/Ou3ILb+/K+/nlrZiO23pXnb/PXvL539+Ndf6Mf/7a1vv//fX7z+
VvNz93Mu1ueh+tb8+O2nnr+N4l9/Gfo/N6cupryM8biAbO7D+Xn7ivNPjDy4jAC0sBNNUCd//aNp
B5H96y/b+6eP8pVOYbo1relY/vWPsZW/vuT8k1oOMSrSGS60DTfyf5/+xef035/bP1AQ+tDmjRj/
9Rdp88nBpkrDHnZrUtOX59edlENWPqYAQOGNmPaaPZZ2UCJHUMB4NOyCBEDv9TEKqBHZOyIF34nm
tDFr3oe6r5KzbO31uMsCPbQNepvBKLp72DhfO3KuM5FI46Ze2uCihJFwGZC0X6XUW8izgYG+anKc
cPPVta+mYIgdpKjPujRwoTdM43S+5KsPyiel36OhZQBLxphxD9DkQSYu3eRBiD08u/XL4pFaLROE
1DO4IRjCTpZzYRTLfRO0+dXCTx8sbwCH3UwzSPYxHR4F+hiQk8W4h4d9W9GrDYOlQQ8TOQA/0uos
PcAjLOIK+vCutHEdDAf4HuGQ5c6hNy1EzOu8Wm4LRB7CLbBG3E4mcAEQ1MhQdOfInsyHKm2sPTTo
6Wmu0DQYLPsZ0SFA/S1KBi1k6sgsg+LcrWoVzlpF+8MapivaWdO5UWEcjOyj4Z3Nk+nVMLAR3EbP
F9OZpRqzR71R2neGCWJndEEZwtfh6jdydb6McGlDz1i0L+tgAL+VhXcUwoJF1Lp98CU1RHmO3F13
P0oLJ0p7qlCyLKufC0pKx7KZ9ktCg3zMpDpOECDPsjZJvF3TWAcx6M3RB1z8MA+oXElosVeptXoX
Y+b0Toig/HRsIUBCEswr5wI2qhHJbljPKujN11auIy7p1u0haPUCCdxiIwVbdYP2IMamCG9uWjoK
JWHpOD+5kN2LaZBAjpN2vV0n27k1G0DwblfDjwF4ffB7bTgEwTheTGsOj8gq3XMw/Ag6o1Nz9Ga4
0ykf6oNZaTNCCeCFmQ2Yhx6xhQjGRLFzSOV2vaUZH1FuqMydjUaTySQidJ01CbvFg7AHZx3gPzP2
ujuMovS+g0fluwi4vLpK33mL95maut/PBEdAcMkIQav3ztH6sa8wonAiCiFEbby83nlJhUAyrP+z
2l/rs6zuxbELUGhy5+BQT5P+iXaK/9F2E7GfA8PQokBHm6tyKz8W0p2AQhf2Y1vJDLy9lsJRTs3m
IgmarAj1Ee4i9Tc0CHssjMesylbgeNP0BHhbRQlRtUcTzjR3Y7cYZ/7oEFz1Js8OQJQT/uOIeG48
tJsR365QsUBCOlBIfVkg2mPZSv6v4rOcQuWaBnD6mb62Uy1foavrEXy/5XtjZs5HKBpfS80YgLpW
1jVw14sKIjmsQcM4WJpj3MBDSeKR4vYww/mK2w4JpqbmFQnUUK/6HgeJBnjr0V2CDAEhpFiWcHSy
zAs7VclP/RysZZgwSgWSKx812oYP5jRsUmr2vB8x/9WXpT02WBzsTG3QIduXj60/6vFse8lnjqq8
LAq/uq2z5ZOXBN5ROpoVu+a2G4GKWTeLXdxVOYBvJZZ8r+Vl+SGR8FztUvgoYc2LvAaLb6PY2hbM
EJq2Lz+55rIc0ciQN8KavOd+yYwL5YMYAi07WpB6RR4BC5/RmVp0cVnb+qLFc6qZV6YUNYD9dB77
HQzZ5hpvzgJaTO1AsCmHQ4tuUJjI9bs2D+oqQ/7/B1QBckob3bVD141ZtNjush99DT485KlnI0FE
JuD3HbRSifOmqucLsxQ2cHq176ryodRsB3n3uRggyWuyns99mU/BTd4qnDu0Xpafe476dUvyUkTw
09fbVmuu/HSwd5afmmeEsiwJTTQEwNADUY8rz24+Li02vWe6njaHLCnHbleYS0y8ycK81s5NL513
kMNFiOm5Cqse+wBo/mYV+7n2CYS1e7GWdfGRuQF4r9m/TGd07WD7mTvamLz3NisOi5vsGBCm427S
gvTMsjN5mSKBtNk02gd4BygcldOT1QsilizqMwt16L1hIHe2oGILt94pI3C/MOEqbIwhoWKFjkJj
PCEC19IQ3jNVeHLL4Us1IgwVTI9eVV3bKNy4gCehb6UFqgyN6+Yh6CcIhunSHUXZfUPVQl1pqk0v
HWPbJBg7HnXmerG0hAUIakmNY7dyUxbreE1b1HrUEiON08quzyFyw8tFX+hjmXvqK9m1H/8f9s5s
uXIjy7K/kh9QUGNyDK8A7sR5JoMvbsEIBmbAATjGr691lUpLKVQtVb71Q8tkYTJR4h0AuB8/Z++1
gUpCainHCgHcNICA29ovdtW9hdN6U87hLRZKGfVT/133XU/cNVNmFsYdq8XMKdVfbjZ6vGiv8ukE
VflS+3YWr25w71QWSglj/mhmQ77qQWWJUzZ5kjbbxrYdNjHpfEWSByFwpTIjkghIMsYsB8RYKu30
tkK2l4yEsN9XVR5Ew1hejfiquliwAbewWuf66Oah+agmv/xaczwoInjZfowFSZ5Ii+gOA3wvVrux
el3JILwACrAdAg+aCBZuSYq1376NOO9dKP0jHC4fk4plK+eDA6raW16TI33Xjk+i6yC+A8i2b8Oq
Nu97lfmQCnirt1hCVxylw4UdFOvF7KfypZ0WUVzmbVfdLVJ+s+a5uuglm5gHKCD1LZriTJ4O87K1
e3qJWAV95Z/CMsccqEX2pVtzAaRIOdAsjVSdGiGXZgdi9uR37C6sywF/CHHgxjSTosWmQePEuy1X
E8pQWlnqPl02/2tjV3cTBPAJfIOJAjyrh+aaS4zFSUPNvZu3dXxxSvN1aHmiloD2UQ7/IEDtj6cd
zNC+7SHGWwSOPNvSaI9pN4ksbig9fQBz5pkcQRERKcbNCWJc703l+EZS5fTMADt57QF5u8lAWj5g
jl1O1lB2SWZ0W7zWAa7B1sHAD1/V+MZ7rNzIMjk1x/UU+DdpJ63LFEf9HhwlMHRXx7bo7R2QEXm1
ZZ5zyCo8RBEYuXKJyrDO4hELyT4cs4MxqObYTvU1ZB0rIouIUQSQljY2Jjz/oPZQjJejC/JI45TB
5VNKMs5H913TByYkLTCWqCmsErusByLSPrM6mnC9aSV8pY3AnIult/qnAt4dW4gFu2yygiWeLbO7
mzpD6WOFkjdZeNjJnSg8p4tzEB3v2GVKgAOBNcc2NM0DqPyUGXlgPJbZwsKFSZB09dlTL1tfdF96
xtvmFSwG+Vk53Wg9ZlAgIPgof9u3tFJkvOX+e59PWwWFMHftfQOSi5hckKvCK4Jntx1+9I7xo9We
8ziHMkgCjJUYNZwAJpNW9dfQURrvcFV08KJ1eNO7/kgFUgcvMHuMIuGnxgUy7IMVkITEvts+uu7Q
H3yODPsO5OqDKLhVugAzENHtcTHqfm9ihwuotZgwtbVN8IeA5qO54LfC8F5dask9Rh5wAamf7bZl
KT6DevOTgEyW07iyk9KDKo/gmtSOK9Edwd1tz83CwG6q3zvXJvhYghr1aZRRQpRXTUglVm/494mf
sOovPrEXkZ/nV67YHnHg4JEn/OBrocVNUer+bqjK9ESdct+73b7y1A2elU+7DRlcNQ+dGX4SqfOQ
L+43p7QPBjC149xu9hUM7qc5mE9V5d9JjtQYrawTPOmBfhmwlKEDaOJm3qlP8fjiU6Qp69tl3Atq
+tlMKjcDB1FtH0shz9P4GWi3H+oCMnzmDQ/r0lloHfN2hoo4tjU5wL4W0GDK/JtPBXtv0xB5YuhA
WyfTHlQhe03vEXhAHzWrOW59u0q2xakfZe0U0RYusADRnVxgnU93M47s21CsK232sJ8oc3PpXWJE
Njx2vfQMxzTm+xmm6LoPK9NIMq8vHtKR/+SsbO2t9dqclXEcwiI/BmrjtJBV7K41iW8nI62MO39r
vSDmSLnduBVhS+DoUo5cUAMJC21vMgZdsUNw6J17NjL7KofYAFuC1FnOi4eRKmfJF0gtAz4ZH5EM
0ysaP9EETGDnuBWrcK2yYzlLHDSyoBXacIFFzvrD3ut0l4W24asF6XJda5cMiPwNWDBfxNAsxqlZ
KyqI2jv0clxisP1EeeHnte4UOGWkpsFDtekmaca3BqgGm8n4WOebufPHrT56juz3QQBJIRX+RVPr
+SJzHEgY+MDvs86+qtwO4/y4gbVNu1fshc5Dh005AhQ5JA38h2uvg/Dgzl0T+0VVHwj5Sk/CNuSh
NcONaEayKvw8sK8za7H3Xe25ByQOHTQIv7svam7vDULd2Tw5U1ks15PI7wGYwD/Qs3Ga1VZdS1Kh
QM02YbGD5VqXe51P9cOml+9j0VrHeQRJRnIi/lqcRxkV92g0V4LHDrTMMIg4R8rx7Nszj2yahg/W
OpevI4Ate6fllLo74uiHpz4gTYAzVeief0HtX6W5yx9lnt7n0m6WePEatVv7cEsyixXB2CwvTrOz
I8Jt3lKoRTcWbNYUiIsB77bJgwHbv0EkQQADt664WrIyL/BMw2GaNg6syErKQDV3cCl8jpFFeged
MMQY3tQPQmx6n/XmFndYh+P6HLPRT9aWgDvgtoPt0X3HItq+Ci2qOdIL61CU0mJw2xz+3iyk87J0
gXVoC698nLrVTCDeiL3e+uoEjLa8zgv3iZuB4mfUq3mxGUNX73p1BugvRnciFzrf0Xpt2Z8Lrm/W
DWPE+cM9f5YsMuSy3CI8Ch57YNwjp9QheDv71y+HOdD0O5S6HhFLxhi616dgEwzDxsX4kNu6xsT3
5D8s7QVvNFyLExyx5em/WlF3YCkCO8qFhTM3h+SWgVc5wtez4tw3v1pBMV/+F8CpraDRAb7HCaej
2ZHNs+JHvVGFd1Pko4x9L0ypFvJ7jp3FjbVYv2ks/qMG3VNb8/fPPbc/9Or+dz28w2d77n4NP/+q
/xfbdyZNtf/zrwbZn9t3X2nz/OMu/+z7z3/Qw/vHdd6NnxCl/tDMO/+OfzbzDOH9QquYmexvvbxz
0/2f3bzzj9B6IepAqsMslcbvv5t5bAPnyVqA+wB7Ei24fzXzvF9QB/ouLVq63b+awP71Xv8XzTy8
hX9o5omz6+psEeJFmJj5zI3/2PJ1jdHBND5lh2xzBpogOdu7tyet+MrPz+10ZzOjYlsBfVoaKEz2
oMvlcmtksAd5SQXHT8Z+zY6iYK3XlvMOd8GLRrPbYa4/PzL1JQbcC9mne7M1H8e2emfZ/eEqlnjh
X46ecUHTxUwmWJ4wpgtWO/s0h+5LkLWgmeWid/bYvsH7fQEHhX2DfyhSUSZDkTH6WdKPegjyYw54
LCZAYokmx//YrOGzpoe0oxxjLDYFxq40sc4z8L/nA984bvOem/axFSXFt5QYvAXIqAwEQ+Zy2qua
rU1Mu9yut3XD5FqVUHncLAqdmXeQFz+CBb+rW0LiSEX3hrP+PWzrXWPJCz06AzpBCfwYWGfGy9e6
/DBFT8dGwkudLBbYX99WPoBm6ztxwONOIV2kz6FxuyjnbtuCcjcF7TuMrJssXcyILIvvmQyeUhh5
OOSWNmk4+ke5Nl/qbFJ3bgfw1XDhJcOEGyLbHxNWkO8Svmzclh99DUSk7jDYA7MkUdh6rQcj8cv5
ffLWlwE/eZSXHrzVOvuYN/8EqV7F0iZtY61yFQ/Su4HwuMN7jxi6qe6McHvdZr4nW3CNaDtHYhzv
R63uSrODurvyecjCDuMZjeXB3lyfOvwKOLMmTyNeuxkkgB+8aZeuZjVO9N+omu0c3aNBb2hxv/jQ
Hf3ZyCILShFCpPxDDst6GRiV2qWjTfDk6pYXWdt1Ed4l+oGre++Z1AHeNMa5ZTiAzJbqBKBMPwAU
1/tmwYDNtG+5qOR6DXuiTfyB9kSZAWlfaeNQypzRnLRWSLGz45LDQmyEiL2EOcIj5XgNrc8Zdr0m
QpuHOQcOzEaEbYjGsgkHYnEPiwQVmYOpNSrizb1a36y0dSORcWtWM6HY2cbN7gmEedSeswOVswhP
FhcLDcz7pqY5aYS3zzrrgjn1Q1X0d9BY8ct3+q62bta02Ntd+f671eu3FeH37XwWJvXvKR3PP4mz
zJSQs5HPQVft/PPfj7QaEyLS6KeHoALOAfSGJqB3FHnpcENVfyMX/Mnw+durMcVlQMGr4qr+46tN
I01Kg0qS4wfgNi8NDz26JqNt3uxit8nyZhZzrPXUckMOb3/9SX+KCfntxVlUMSgy3OLz/vHFaRo6
tGHt9NCW5QdyrzZhZ47tM+dwm1lrfr0QNZ0gWV0FTX1lbP7+r9/CH+eH/3wH58Ro87zSIrf9aXLC
xNkFNgeisJyma9eur1JOG/AD6LVAzZDl33zdvwpVfrq4Poo1Xu8cb8xn/ukTOyama8nFlUxoI917
qEFf+vKWg2MW9cQSROEQPuFZBLwi5pfCRdOmPuyuP1ZkU5R6iYix3QvdXGJxewlbI6nHy66YXoI2
2I92eXRUd1OH3QHOja7gSFQ68VdCejbWo2Z07puVZsI2+yfV5l+LeeCkMVzKLtuxGu1QNn963UKe
9Fi9L5UBoM6xoNa1PXLywY0y9NBFZyUygEqVZfPXzgmf6pRVszRpT9BINuJpdr/7Xf9WDEFD18sZ
Dmq07jOOuFEV9jkjFVUwJNhe7I7lM7DhzAdP2Wa+rAT9QJULGEwHK3FK2QURZ/uWE5Ji9Bb/et3/
fy31d6NQF4HI/72Wei57qqnPP1RO5//jn5WTa/5yVltiOKI8IRjrrMH4Z+Fk27+QHYlDBhOUiznI
5En+rXIS9i/8xOIhowA+L2u/G4O6v7DynE2KuNoxMfH7/oPK6Wd1A9NX+sCYoYgjIyTRP9dVv1s3
aw63WMv6OSlKO7xICca7YPT4dwad//FVUGfyEdFmYr/646v4uQrqXG1zYsgcFb5J9+O46Hr9+N3X
/j9sAj9Ll/hGSD0DYMBgmQNF8NOHocOu0N1BWYF6Bnk8M1t8nKlxDHs/v/DHZng2mmG7bEur+DtJ
yp/yQM+vDcgDN6IZmOhdz+/t918kcQEAels4Zim98I+qYyYF1Rm6Ux8ZU1NvO73mKKwJmqiWhHU1
fdFWb31pGKLJhH4omDRqumqJU4NaYFf3ZtvcYCzLxN+Jsf98NVwTQTs+QvRuXPmzUuN3bxXqzFR6
+E0TC1Dng426LT15JgC3/9CrzJgeSRBjfK44oqCfxUfFYAfzDA0Xumepz2UpkrpbW9fdfB20s9eP
yK2mrXjLYBdyDP3re+FPH5KaDBO/T2MU38Sf0Bmj1oXVOUVAgQTPfctW/5L5SP83O+HPohYeZw8x
LpcdqTkMjZ8KAeQ6BfgRFneyx4Yvk8cQZBKOehH59jfb/vk3/XsPxHAN2wRdLDpV4CPMa3+6aGIN
VQ1zxUryzqJF23iSZj2bYkJqi3FZlaJd//NvkM0d5wkZiQS0i59UNPk4uqMN9CYRjFCOmTfNtFVa
4+829z9/Ll6F5EDPC5CIWD89N6Cz3R4wopMARJcPMAPLPUNjjjNL7pxss3tx2rW6++t744/1y6/f
5R9e86d1ogZJtLobr2kH3bkdJ7fEKrtvoKC8Vx1QMjK58f9DyAMQApZY1CbYak3W9LMa5XcPnZ8u
sOJgYfGahryYik3fkca8XJRGSxNLFDMNeTRzs9z99Wf9832DLo/wNpYmblAGVn98XULWQCJ12iZU
oqse4KRlX6tNehHLrw/GyavLvxE5/+mRYAXkL4RsyEeh5LOp/f6DokAHhtAJkVg6ULdWqEhhHknW
IVQhKIzTX386PKU/LfrYZsBn80Ih0mooGj9DlKy2UytM0SkZPHQGh3HYiuZCQQjeXgvYFgz6+ZBy
n8L6R/yoURVEtlyZVFShFx6FBZz160LqA0SvtCyn/mIglTG9ILl1NfZM/juf6dAK4W1ZFKc4bFAu
2ai9kN6uQSgyHVjWrBl4xrA4x3E8iz+mPp+hdzFe7uMa76267QdSmC45SwOnnje6tq/BtiAo0mkV
D5tzCqsstHZOTc5i1AENt4/o8xb94eZkgURrsM7t1YyOxTviawyti8KTxjcLr7SZ5KiJ3uCU+OLE
SHfTUSgy2GECCwyR9bqFiwZ8mjyRdSq526c+nA45Ca5bJGtFbqRTqbG8LsxwHCK6P6RUpYYo7oh7
5zCx+XYw3RklQQj7zvbVm1pLw9jT1RNqTyaaG1y5Plk2UdWbgYqt3sxuz1m/zpHot+FF0g05H5rT
koAjhhNr+o3V0V3cnbJTe81iKYeOr1bNdjkPUb/57rM2SQkEJrxufIW6YS7XammfkaCBncYbaraX
dUE9cwhpCpPP2VaKjrgNhe0S5GFwtJeREAAXSQolu+PK+1Dp2TyYqxW+M2XVo6KQnlDZmPPcQ4F1
qyWwHjlEWNa924liONTrWtuHrXO1glS9tW26Awmm5+OyhWCks2WayFsD33ueuwJpfSK5Z2kiaOP0
TNgm0nnXau0ZO8cqKroBkFRL7FxDs52wgtO0tUw6MyfZe26RjGQioBcoGuu1IJ+vJAKiFJfDwHWn
ZbAZariSRR4+MXtsLRjhcnRA0U7dSyBhaEYZUr8wXoiOLG+EKshsZnglT9JlA4xQklTwiLTyHvte
gnmWDtFCl6zrFBu1Yp6ZNP1gI1PpG/G1bwYKpi4IarDUylHBW6e1+ykbKHFxvW6TtTeNqs5juzY7
NOnF0r1M2jGe0Cks5d5xjIZwHsaL0KPLCe8vGRMw+OoU8X58vm1+cOe3OaNnNWEMHqR8KcepU9Hi
jT00aI9gjISYYh4LmF75RbsJhCPLpBURCRacWAOUc5cYPEQOjxXDloPftCmM4qbnl5QGcqB0sEGN
QhjsPhzyl8KbvGhpcdW2tzKLD0qyuYpxgkK7bRlBNfMsre+hMRKA7apgXbi9MEfD0pb6mwAkacaB
D2M9IUiNh4F097WFROIwe+Dalesxz8CRkRrUGIBxnYC+Hh2DbbxVFFZz4meV4ni48tw81dhx0wc2
wSLfI2ki+5H9rbtZZTjRHsp1DZ5zNt+MqStuA4vc78OYL/BQUzjc+YnY0XkBLGjYwTP+M/OCR9f8
wpyTtmVPfNpjA+ovfC9tKJr7LnOFkcVnk1f4zoyFqEVnMCV6K5p2SM2ZlZUDHSIFVDg7dJNba8zB
c/9quXU/3Dn+2A+XObGDj5OTiuxkkvTA2GLUEjp8bAL07vbBCgLm5NiVSaxXM2bFlaqo8va9vQ72
XZfm/vAw+63tdmCiSBw/EoboQHJt8rL/XpQlaEyjy4vmyLPZVGiUBjf4TD2GgfuK2pTU2lESSzWu
xpLFxjxzRG4bNTQPfmh4DHZqkuOZ8RAq1vtpfWD8bL7ngeE28Wrha0SqM5T3qDLsPrGkKh8oos2X
bHN1vesCJZLQr/siAbPfXUCHNL+Q7bZ8enDNfzRUAc5B9F12q5YgV3e1WXcfqIHUu2id+d4uVTjE
btoFz+aoxYvZw46IfFgAO58UEbpqhh88FFVofFdhu70NswPffuWIWOyUFoN/0coFChGL55RAhVm5
l0wBnjt10uJINE1e045ArGA0vpM0W2FvpLkU87Tv16El4KbMQjRhecgchkDDoIpUINVVScTak1+m
rFjwjlBxMXZ1d6mZzR4wSVG/zObMskqu4iYPGnHmQB6HIGVOENb0OYc5EFU77I2XtCvtO8IdDIdw
grGipdw79iehiaKhbddC9i+wkx9hX45pNKYtT7vUQXVsy1z2pwFB09e5DOh52piR3warItqoBlGk
E1Wsy83oqu2+GnKjj8cs9ZFoCI+oBJU65rarTYmdxmoqu+VyF+1nTWTbVwdETk7gzMAQs0NzMCSV
cBk0Txv84kNlIuck3aJA5YN6tH+aTU1eoDU609fzpf1WUadQYKFmIFfQ4JNGlpfPMPtEOV7PdCYD
0ktpe5Kg7uBPLYb07szahHLbrNnbKvj8KAKKoWEqP5tZbC99ZycZTXMELoz/7zZj6/pEDxhajxPQ
cbyUoduxg/vYFMhSzY0PQqdnRYh6G5KGms2ZtytXp3nXNkq8m5Xp5ph0LnvIk7lOEEjrcKqum5ku
4y5rgFE3ZuHIoz80+WeGTKCIG8NHIeM0Qn3zGqSg+3KEWnkY+EZ/FAHJQQBg15IZrde4XFGUMTuM
xqk8LGhqznDr9VYGM3qkzg+RoITrCi6nrb3q1SZEknAKkqumRMj5HOGBUGqLC03JTIPREtBGxayg
eVszAZQ+WuO7pVdOFpPDYn0dUhPaq2Xm5gL4tyQwxN6AeVZVI99aLC82SsLWpi3vLs7zNlsG+WGI
yNEg6rH9ahgNAD2BV5oMnd6e1kjnC41xjz44opVKpvs+zPsHQiu3LOHsQgYGQMR2PhAPBb9fKUw8
CR1ETDYlnuu9QcDWGPOEdBcIEut111tAUCOXkucjZ1F8CNicm6RGbbhFUzATzNGTkkTsAtWX3ukt
YNm0IMP0UR4AbNkP7mbq02RovyYkp3S/VME0oKuAbIteM7UBbQxyhXcsN1KQIt6gSS44ANjjguID
yjFRtyfZVCMJYDQMFjIoN2XezCkM8SRXJVe11Dp78KlLjWSW5KDEi92vU6LGXO2cnqb9nqSv6aMI
ppKSFekOmd5e4aEx1ohqY5l7ROu4GeGciJvQWEV9X6Y3BW7L+agh+1dMiVwyEDZXWae8UTY1pCoB
GZ9VPV+qzPUIc6oZyBxnz9cP5CI3+gLAPUPrcHazFzWdxVJEXgKGN+zMue3U2LjA1bzUO/oOkP8d
WeYUwLk15K/zJqevPWlEAXOlPPATF9zJD1kXimghgPtZPLFM/5hEEz561RiSfaI8uHOD6l8mxyxf
NI5qxWpC4iGTh9o66HAQZx25L2s+vucxPhvX/gVRA87uxR/Vx9IiD2ryaXoeerUF1ONKHf1W86F7
lQsvLkVAMJI/pyGCbDcMko1oTrbk0mvu4c0WA/Rblemoq62O5NZJ2ZFYzOaiNbzNS3DekvNmTMp/
AUuoIB+vKZTuytrCeWcDVD8rH3tqU0F7AyXuYHdq5yKiYvKGmp6ZDdbPEddZQBoYkD8yKAAhXG+l
IdqE/hb61A2w7hpPwFrzqKeMwzCjzWGOAzGp8GIlBmPaWdLzHhsfivdBWaK5Rta9vfVUePCnlpoy
0RxCCjob8QCj/Y0gEFRmzatcJYEBNQnvN1zODslYgdSPvIrMvvf0sL5nW9MjQZmq+lFPhflo22vz
zA5EOpgza/lJJHCHeAxu8V0Iv6WOIMD3BvcaaZKB1MRjh/2SvkBpzDvw8ABWYkrs5duU1c2NS6Aa
Zw4uLOjjLR+G3bQYGQVwujBQqtHZsWqRzHdScFw5AIjWhtHsEVrPCWuxX0mXFQhaUPKkVMfA/Xj7
bXMic49HR1Kw3m+skD23xETKchjm8nF1RzaRaqlSEqRcu9vl1qh+WPzrnOzDpftwPXuaIo+x6S0T
T44EhC4gou+GDT601qF6hHCs9n4rXTIBx40KBNSH0ydZqs08JiF5/oIkh6i6sOnEtUGUTpNMw9w+
olw0WJxVTiSmi7CpBy7tpvWFdECHRQtL0fOkiuwjCBu1HM9EltsGEV12yRJZfxlWB9eAnpfgsZJs
Y0D22/Gd8QcpVUY6O4d5WMDwuW0rX0i9W8qTa7f1a2ie/R5aFpaOTO0aV6pbWUPrYg4fqprTa0JS
V9cSOGsitp6op6maStyezK1ThEqzl+dEkxoCXWlfpdabN2TDSVQ+y32m+laTzYNPardyWPwsek5a
kWlzcN0tKfDqXQFpezhuQBCpaYyuAjmldItymaNsNOEHWCJvcclLs/ylNuMN9dyBeXAGRh8TWh6D
9/OzQ48wRyItsxxMCkD5I8EQ9gt1i2snFjmut60E/IgWGIsHSbkFCXo2lcAl+mp0OMUgC+bKszXI
exT8xJYj25+/TCh9n0oOSxUra9HcjL3ldTe0BUMWmJ40DpYHu6aiQtOtdiNHVKbjCNuQFOptZIqU
tt17ToDfwCcjbphlUuOtnIpZ97EYg/qJZFT3yRxNpqSBDpzHrExx5FvIxGB6BhSNnM6H0AMPMOZf
iVDykCaE1YZiOOR4FtQBS/oouNOjXIYauQ+R5D+8RWRcOQL39kigyvdO5NMnQp6l2QNyZ2viehji
sAw52SHTOXQlQhGAoHTWJuGBBcKg22Z1iBAjSWkNo9YdwfpLDq3A/e3VrvfnT/pJht6UxVmBvtIS
bZtdwMw0dwMdJCeuOF+UMSlkxWduzLQa64YSOCIWZoNan7qlF/vEcPSRPa/VlaNdxMxj5VwRquMb
cW2qcwgIsI6vtlUbV1O/6C9TauZnpTvLCalghX5AIyjcc35rVuwn2yrMBJhUxRe5pm2z97SSH5QH
ZM5S7DPslIbH+yhIyAEu1PM8RB7jyhvfL/1HQzTG8+hX3VcA9xs7u5OnT2N9Ps2QYDeSKdZL73Gh
iMrAheXog9EDhM4hnEJ+D8UBXYuVQ8l3e3CzNyVM9Sx9O6efX+VSH9PSDsxID5ulzuengQj3wNv0
iUMq5WVvkyxI2UTVcVCzrp9AnZd1XNRCHKHNuR0S4DBrMQCn+hI61Ej+F2QshhJC7ezVzOcjK+pG
YA1GBCNObeU8zF7ZWbtcVxB310Z0D2U5EwNXoWthTRFA7aJ029It8Ue3LaK1SylADfK57hsQ+GHM
oW1tKdRZh3dG0OZknRuTSA+jGNQtiUn2l1CfdYu2MigeWZdJHg3GkfaSoodyNdZraxwIHRjRcrqZ
RYy825ATUPekvh5lKPPgK5mtwobwj88/WubWfZ36tlWoPGeU1CiSMyTSjihulzEQ3Y4m1lbtulAv
WdLVdXjKVx16SU+s/IgdbZletF/QqnH1ZH0dqU/BDkHuyqJRcW9eNCRIpccJ6D4ykcko9+PCjReT
gxZ6uMtqEpHqeQUmwBhk4RDvkACxqFTEApGQcxK9z3toHCP72m0lL9OUUx1e9gOz4SMZlqR4taHH
jeVOI68wr4r0oqzJPHF05MZXi7+iqSOnD3W+50Q4XOe4nWoEP5imcAeglYl0oVUYaRJfUUJ33bzt
+1yj7XVTEdhJHWJCS7l8075wO0Tr3sC9ssPNHag3k2ZVsa+bjJV5MRby9pZaKC8+Y10g/BNncrCK
wfMirzvHRfdK2kFiEy3yzBO8ib2DG/E+awnsOvYcoTyMRrIPo14ok6wsIh4+S6t13jhsrCtLhd6+
udoTFwgrFottL/XehLv6r31h998ItMAYOblZSGj3MotPusdoWLWb5vgGqVbWvT/b4/fZX0gEolDv
voSNZ2HVUMAxgTsGz+xarY/MiPv0ME1Te8+Mw/SvyYVRz5rAbET1KAPvKuTSb/Q1JMlJRqYppLth
GJPBGrIOX8J53zdAJbcETRA6FQmVE7YQcLr4tklFSwZdD2m3iozbWC7tKhKb8EK1n4LU/XAKUz4O
ARreuPalKa63YGirfQEh8N13VrOKLV3RbTL6yZmPJSmU+d2Q0yskNTLr28TxB98+oiTDuemxzAKE
dVQjkk02BfMtnt87e7N5IsbSUz+AxI/T0fGQr0dsqVUeT22WZ3FhblP9bJRF+7x2zHIwgWoyQnrt
4hkAOt8kWnAIPU6+9kmYmbGGot8u1FW7EKAZufMUnmOsmDDQ91OEynmis6mA6H5ejW6FbspGqy6T
1MDnd/be5fe9R+c8cscUB5u2ZPk1q6Q97icewhWTF8KneFFe8GrW4ZLGhk1cOalD6cQLtwSuRflQ
e7frFgTusXLpfHATZelraNDcice1RcZLT4+W20D+83dmDb2VVKwG55AK5fZJ01bFl5w8FwrMoSD3
FIUn1pjWJn7iyNI8vQXIZdHUraKh/jZpPcHDE9KKKsjTMhKyU69t17afMG+sx6IJtNx5YzZzMc+Z
WKM9dM+smBP8RV9oTvIVrqKCBfoHIWzlh706LYUAaVDpYa059uxcEuTepIA2EY9jHwxIL/LxWnSB
ieWkDDtvN5fn1onRipzfx9By5X25Up4ELWC6XXVrpMecwAGsRYaTvjlO092FYKz7mJaAvF/Lhuhk
BNTFXbgUtkvbrrGPKanC4d61pvoGe1o97AvDkmFEeljw7BfzylM8OF0QD3SvsFLqyg72rSeHbEfr
fqOiIcA82HOqkleZ2QAjF2mqh4uiVu2bpM1KvKK0sx9miK5k39gGHsIlrNSTy8yVi1YI411qIZt4
40to94rWH7FWcwXZxGlDdM1bEXybQ2c6h0em9auJpkgmarLK53xq+3pn2Q3zogEEiR/r3PCfp6Xs
2PVZH5Z95VjlN4bNNJEKjKRG3PeV2K4QKImNO8Zu3pt1RZUoctPpPiblbnKnO59GMytlmN61ZJVV
p3Y25k9HjPq7RZRzGbHT9OMFqZycFQZjNsI9tifr1nX8iexJa8bcSF5kuSRdFwoOOnQtrtFhEZeN
CH49+i4utCuX/RmcAeav+Jxid3LmcULMpnqg7k4adCSMSPq2hhc0r4WZk74uCTu7LTwlHgi9sb+Z
tMLoJy2+8ZENLSclVyCRP0CzRVcEEEf9GDLGogmjgPRmYcMAdTU49pGhdqUu7M4LLtN17AibVuqc
80zr9jMkpYr1aSRt2iCUSMb1UGEjw9RZfqQzyRk8T21Dd39sGegAnBFwzAhp9pFkOiyzKyUiAc1a
V0HEuS2gBESrro9QF/0Lw/tv6s5syXHkStOvMi8AGRy73xLgFmRk7JHLDSxyw+4AHIsDePr+WC2z
UVWPSa3uq7lRSabKZARJuJ/zr3X/s/TtvOAchTvg1DQFUvCIT+lAgZ6vYgVk3jPypqK4rOBnTjJv
YfEVDx9fFjY201LzPvAU4+sdH5Cgrd+WwJOseq7k8WUURVQPin8zW0LWWgA+q37NO8f75aitoOam
GxYCP10x08HjGs1F0OJE77HIPrv5xHSRehu9mRadOEAeGV+L2OXgwJIInbnuVhbt8gzL5j8Yd5wx
2Bt3Bu0wIIv7QEcgBJghNmfP7ND5O6p03IgfJTdZbE+bfDVNk6WxkwLc7wJmxuDSBbqguVLStnce
h8j/RN6S/Shu321GLC7cpB87ASRLtR8vBClsoIY6/2oWCud2rfI368G1GgcXiBukameqlSe61q1j
74UV8dS62kqjY55DU+L+SlOOJzKLzL4baqBx2YLJ7Nqo1VStl2AaVyKHAAtHh+vxvgIXtZIW9G1L
mmBWXxsCTqwYj7soMHG7+ol5xGoRAXtMXyGVnG/kqfo5lkmfoiJ+JDzMgielPQ4YLutH49Bkuo/w
xfhxCBhs79a0AwBJa6CdA6KPwQPA6rIgLjNdpnHEB5ztbg8K9U8W4iPsyNsE6WGAvGL+lPwt5Upi
8hiSE7DTrQ7PqXvb1Gd203tBe52DxE2EnF7dqoe4cWa3PlLXxTUwy1u5YNUF03nMHesB7AStakGj
YRZr203bWPZF/svbdDPcKn0pj480e/WBzRMzj01bgYgFpsp2N2q9ooDrG2svPHxNp2njVDh0oZ0+
FLXrfbJbt/0+QwZs5OvZlMF7ZdWx2aULNVb1xigUC6Is28TnmUtx5MJJHWTaWStn3Jo++3Uq8ddT
a3w7xcvW3YWZy+pqz9LGzOou4YFRhi3aptLeumMMDsVRzYWdv9oA2uOPwmYcO3TuSue11WCqA9/h
VauHtlOBPjLsA9K3oJ7NxRA8hgHO8TD7YZFsPczerGWHzgz6Eo35/Jk7c3Ru+kTuW1Lh7eEAm1+X
J8zq0wNC2JtfiV+9f7ZJc2SY49zCFpyF8xckAaDIGzQYqQ1OHQmKp8uqyBM0vNo70PAVRvuNRIED
4/4i4sCuG3ynyhqfUS0V34a2QMq81cC1u74fDKd5wbRKDHnz0ow0cCJ5WbN7L/NoqWCcza3DACuQ
Hxqhggo/tZLTDjMZuzvNmHR+L6xwBCyUkkDgJnI8iSx6nvGP500aHBbKIL5aYTjYSYs0GhJ9m4Ov
usMwC3NQ2CMxHK3sYrtsRn3mleuvcrbsy9wP8LNdZZe/5dpWX5YCXd0OJ9L0Q/pTp3+yxSDGOuR2
4XtfW06r5tZjBoDc0wqNP4acAckVsVH9lSVBvYgulmWr1zuwMQLBdTBBIKahonmEvnH6xcIF7z60
OWziTrtFNP/GH0aUUz9ogFd8xVn6ChWRj+xURn8Yj1innUV8SLZzyhRLFbWCuMPZNSMr7mW6+XS7
l94ps2hNAkmWRbS3NeKlfclN+aKikvkX1Gk6E+asKG+yy/p9y6dBJWjS2oEStTx0yaAVfRH3XBDb
y1oIdzl6ecRjn6aUaiXeZtlIwUXQ5XethotMyALJcrDbIK8TbfV2dajqybXOnfHlY8Sw1+xD0gQC
KhvzMvVxbhFkTm15xoj1ISVJv+8dJbXkoQU5PjyEBTczQR86Het7GjUPRV9OWMFCno0bTF1nBPDo
FMR13hqQMD0ol05meg+pX3cDrhVftdZ2EIWhvwZIIzB3xkwLKgs8EIe04zKDJ/LIYiFCm6Vhoe00
j2tLtq0DR7hNZ/5DwSdHFCJrtfMBRXjjVoFRcci99nZMY+C84+1CTIsjnORThBHQKbA4EY9eFww/
R66pFwtvFzuh5a5zLPIFj0e9ev6Zbo0x3FtjP4EvqnRpEpq8Ow2Qa2MFdQdBmGdVAeQTSLHAofpK
R+Zi+TPnm5Fjtx3FVJTyTkBy48gYnV1YhpS1qZ6G8Tioml4enbIhG8zrpwxvFbYUcgPKEvh90k5x
RNkU8Jd7Vbu9dbjdylPeBm6eTKKXGtCZ7+Vy7qs6+EEGifwh+tFsO4IjHCNB3qw2uGd3wDJPagXA
k+zssHnzwfjzx6xa6u43zbH6WA2mbD6ZGgrgPIOX4rBb4AT2oxfmD0BMw7gHR7GynbDA67IdgppJ
va+sr4TmLdsQYkdTw/KcOoupzrWYaR/nNseNU2jkA1SZ09sXj5MPs3uzzDtXoq8Y5TfwLfvowijm
D4suPLnPvbDvvjhciurRtWRv4bZH+hEDXYACukXQ/6cu7N/SN//3jGD/34U5eciw/omCmbb5Xz//
z6VQ2c+2+bOQmT/49zynv6FFvinYUCXfNMM3CezfHWDR35j+HCTOnK0ywIuB+vnvSubA/hs0KwLo
W14b+izvH5TMkv8LXyEp7QERqqH/7wiZWY//pCT0aWsgnQ1tMX8bPx4v+Gfh2VaN+SYmAaLnhGtP
Fj8jSnQAFhrmneootTiuVQ3Ig3a/pYA2F++i6YtDZFGAUttpWHzaTBb9TqtW/F4G1d6RzpOd13oN
D0sTFq/oerr9AmygX7ZtWxCf9N0jibrBJVgd74syPbEl1BBUkM1dmsatvyJKWMbiWyDKEGC7w3RO
9KBKk8hTTH6Ep6AB6OtKg8xyj7jHwFjei6nKST5UUrU39rgc1W4LSQpOMnfu5rOkklgcGlqUvzhT
ZCnkPc6s90gXNjI60kb+6nDvw/RlPiHzaWqx88rVFstRc0cCaw6R48RaDEZxsvYdPfA9tUVnK/Tm
6NmR+VDsYOGXheOuCUNiGIamugPFrXn7pqxPTMPVohoTybeUytuBO7PPToB3Ky8hl+ZrTr/bg+lv
YO7KvD6fVEQf+uZEt4UyuonFKFKd7xv4qjI2W1aTTdJwZB8b1Fp7/FocDwpV1LUkA7ONqQsKMYSl
c+AcfJa5KpYUcf8ctxt7QdLD6h+7uQ31Y46YZzyvpY30xlOhZMC01vqlNTJ4cJxuKfaLaqt7Z8UP
i5uJmx5Bg7RgfgpPwQ34RXenJddfjFlOHAbol+9ibAIyPyRY4mHkGixjf+AAhAR2nENZ20ZRGpl3
DyF46PS6tUBdMYye6vcoTORwZuKxv9tiohA3zdn+/JXJP1b4rs1Flzr6mntZWMWIiA2V1GTUn6DG
IMaFhjujNHF8mk0H0zTRhPQqx1AjNXEs9YOWZPNzzoP+S4so4d5DpXTq/QwjokXvObqMOQwTI2fi
FXI72NAXdtYr3VHNs1zmfkrMWoSJ2+T9BWiIHteCPtuXrm70Ie2d9aZVbyG+B5NV7y1M9KNu3TpA
12CGU1TOgN9DVkKOqW1OP/ymWH60PbdBLKNhO05ta1MZHuqGPXCRAWAv9vE8hkxlzbBWBdtRVqeg
tNz3XtALnNRR2v7Sqc9K0pVhMO/ovoU41Sb8yHIfAYwr0vapAL88ElUOgydQOD5gJnZWwoLoTN7N
jNPtbmIAz/aqqVkDJzctPyKLDJxjjnrnoGkXuyd/1H1EX6TMwfj5Ar8lChJ+BmzLu3pFvLLbgAwR
UlJFfW8tpJgcFI/t92AVVUaE1cxw+A/n7P/DsvAXmTriVU4+/Bd/pD6SxfEXWTBtvqMN+ArepZPW
tk+Bzk7/g1e4iXHJo8C/K28/wT8IjweSTjSoJMAuM9cWnmxkRv+7V/jLwSu7ybhNxys0xIvwO4Tj
8D95BaaokMeKdoe/StGpbBv4uqCzmsLE8r1TX+p/8Qp/eNb+r76e2HO6I8ib9inJQR/i/9XTlkE7
YRdg6ae9xVvu86mzX7ahiT4XmWeJi617olxCKBvohUjdK69I904X1vfCxzubRO5Q4jdepuYz+Rk4
RRHCrNDxYrabE8UnWhxT0K/laltsMImoq+5fxRj/WenNb8C3R5Dzit2CUGSqov78QfcgYX3Qh2LH
JnC1aXyX1d1t6m3Nv9fg95+v5JAd6toeJZD8lz+/kuUBybP9kjq+dq9ppMsL2QRPKm+25J9/s25/
0Z8+FH4lsoAlDnH8NXzwf36hrVYBYv3cAcAOkgY1tWva90KaL//8Zf7rO0czIOmutGvx2f+Xh3AJ
UEWtgvQcG/UROFOLczr6uqjgZJnqX7zWn70Ht/cuvDmt/rBbYYh3//LAFyGRZHah3N0ULWdVHnow
jaXbgMcv+b/yaf7FKvrHi/FLYYWCh+Gff3XFImdBV8n0Dn8Ehxu8227CHSGtFs3GR3jLQrqLmish
1//COoLK9c8H2x8vHRGujmXFwe3g//XbaLyOsAml3V3v+NNrSOBsQDqvrFHTR1P2oIxc3BhrR/iT
nML6LhvV9uyaud0jIOm9xCNysoVyWIuHskWgEcOrKDi4FsUQtMdkfelMUx9nKK0mdrgSL8RmdW+r
dPi2+FM5YnYuxNd0G26qb1S3uyFq2A0dv0+LRLCzwCY1E6rigraiNfGyDg1LiW/jWnZQuW102yT7
wMzf686ogF43x7wFXbSEse5FsCdfLHr2p8YMz9kYIjzNeg87BxJG270gw7S/j11XPNaUBJM/4qY9
JGhgbXc2AkaPgnVZPLtT9ov7IVt34FSTxHwtO3jclU0xgSsXL2YICucCSucEd9Az/Uu/Gd2el87X
h7Wzhp/Fmo2PvsrbM7ikOjVhVu/RuAoQp3LNW9iw2dHHeaKLwvUMbcU9w4kd59iW7V00t5aXjEEY
2rR+iu57WVgE7G3T1jF4rlWzPHRbPySwi31zj49h/kijqb3ALdM00/f2k3SH6FFop01arD1XInpg
0GbGqTgjfhOIFnPyg0MvfXOY59GeXrLlJmgqgZOcXVAhZ70frCEzlywYZguQHXs8eCR5k9NxcPLJ
3zVVGK6JW7bmpVMhbP1QRNVXPPl3JefdyW+X9JBH2n1iMJQvFGf07lGQrV83eQgSjAad0CtkWoFI
r5aW/Rg36ZRdu6JS5o4P0zkMPYrBJUrnO2ivFbxCk1qHQLBUr4anZm8BNiwwKhwf14mUvRZZbB76
1zEz9XEDpH3vnI2IUjlNaJmCkvDDdg10/sjwEMb9UPbRAXUeiMOIVON+GmfieSyrhCB2dXF2OsLm
n6dxtfFTIBycLg1v5YPMo/5MwAyXB4V0Zn2t+O7cBD9lD3aei6ZiVsFlE8nX0Svqm1Zlu+hRBTfh
nCGAf2j5Lu8KB4MzPTaoEpgQyYkc7bC+681MqKDfz4YqZHBb23kwmD7LH7PtBmKf0kpinVZf1uYF
D3H5MbRgLBei+sIzvgUFkifbOkDwJf3XoFK6uI6uokZOFlBsSU9g0zfSYcpuTLxpkCmZGI5z9NjJ
lhhSvHabndAhWUjaDqakZb78rCp5gySdwQDr33IOvFW+5JQcHfCeoWAMbGf8cAiuOhD0YU7WavTj
QhUU47PX/XaE8U6l3TiHAgfFqdR6+oh6eg/8rBh4uBY0mmRmYKTGLNNPhsigdD4Na2S9oRMiAFiZ
BvVTmU35z3aS0TNVAMSXWbTVf9aua6BBOjQ6Mi/RJfuprWC8Z/9ucLoNERen7oEgu/ELSEz0sa69
UECEmBPI6Bwf54l+Cd/CDwjd0jd3RaCF9REOuQtojAx6j0JMVgkBDAs4p7Nk1j4geNHEaA2m+VhR
lX31tvUz6vf8o9GNugosMT8guaEaYDlku2cV7lfIrdw2x8WinzlGEFC8rYXO3B0JGfroN6mlk1tJ
fLG3UUP9NiC8SdW5KMJm9vjgaMuO5FobvsJ5yEPE4HvhdsWKAkeP29X3SBnZ9Va22nHjL7I/WYUG
WoQGWZ7YME1/r29Wl/dm8snFSnqbJKoiGQv6kslaxfszcUQf0hJ8Crmcs7zyc6vEwx/6YZfL3H1F
Tnsr6fY4OtBGUhM6ziVNTG4ZKu+UWwxjO92U81H1whyd1Ij+GIZl+5NorXoFRnP0XdNrOD4cA9ue
nL3C2832YD3nYFzQy1IVb1va+G9qWvz9WqruTnYip7xqAgrto3F9jzo32CjVKmwSLbdleu01Xoe4
QGXwOFplfsQaQgzuJCJYftnlziGots4l1TiP3Lc6IupULVl3qXWmw1M7Yls7Ex1o9L7Cy4Tmi56L
zryw+5XbXW0XRXtAjO94j+HoDQ3RzLc8EepApuIpsINmbzeTfTexA4pvJN8KlUSF33uPhvnx2oOc
P7GBbd5J9MZJT8gJ8ySbneyT8FTwrLrJ8eIt6FYH91U6o9wrSM5Ve1osguwj0Hyun+BHV7UDOFii
Qzlt6GkWg1LwfazajkUrMMsFdVZ2agecQvfQ5tCgrOH6vDpW+9J0M6o5ZcaivmQ+2DBy7BYRR2Yc
uV8cTG93YHV1FnuhxOMgxgzSeko1og6kW6S3xXStoMBABK15vqOtAindMC6U4BfPs+RpOWFTdoIT
d4M++QAvzScN3H0s7Mz/TH4CIp0S0MEcUjBGOhRE8xmJ5fZl4wAID5lXqMNgRUjwOW3nc18Hgqck
8FFlV04ujpmtp0fU+XN4JdANAsTDTSMO1YC+H4eYdJ+9cVO8swt1CSSGfmRjoYHT6Zp8cavBZiVI
CdAtnXS/If2Ds2SqOIbNzaxACjfjCMw3oW5+7nOChQgiySbaELvVW+ji6JmFwLURGJzRok3Vs9d6
YbfHEWW/NLlvqeMg+dyRxmgZfvKRGD8TwMnZQ8qa97bl+TPHtCjRjs1Tf+rTZSq/VFUmzafGIuMV
swDVU52FQa/IBhuYCER9QlfKFnXA1QtIMCoE8Sy8UB1lb0cBsExpxelaLnezXdVxuzFaoVqvm2/W
Utc8dwjkwXQGU9VopwqSkUWFlY9ESDV+tywEao0B5wWo6uyTR3BcdYVFJXmyiFyrSoQuBRhxn0lE
NMC5K5CN8Ady31LyQYmpq4VnynczioJrTNcy+hSIrWwuekEfG0f4/7B5IUpEw2fzV+h5879s0gaH
iLKxPc6kD1SctdTVnTK8Ev45g3ZSd0NVlUnUmxHmthmq7FmkEJsJCF+FO4nQnKSxVHYgj35jgupI
QCPzbH6xfT8WRVHeIdtEyAI2k5jMPfW2n3/Kva06pkbmB0iEPk4FEpaMpx+CfCIZvd6IRUY04u7r
yNcbkQBBdK1EbQ+/e+S2KNZIPTaw+sehxvLAXUvH9Y1rb+anuTF9tU9nItJPKGHHT7lU9temX7qK
g2TqbqW866UhzRqN4UgAXgzCuqwHEwxe/cWAn+S7vm2cYTfcag+dEQk8oUTefLVxEDr3svIcJNaT
rL+XXK4MBrdIYVUFFbKcygSXZTbBY5luzeOyhm2Em2fOUHPbqkucYZMlV1oQfk0p5znkbrftUQsY
hgnL/mottFHGoMPD0+I6CnFHMwQo3EUE6BCV7V5K00B5lXnkHKLUcolxybfl3M2Mi9TSdou6g6dK
vzf0OMeicZT1lV1q2uAJqAx6CVUehWBORdPCauTrx1im1frTCVXafxe6FVjrwsaaYGYL3bwggeUI
GfsOpRIaemYtYNwEf7JoErA+uXfcdoUamiEiFmdwX6e1YU9AgbberYCEZ0sUbbOLvNSKrtwYpB/l
MsPy4vX9b+Wh1I1ANndLWZ3XqrpMkF1qVa63JwY0H5J109aZkL0K4XienUpZpg8L1Xuv3XAYGeUH
kCG8L+jE0dW5Y/Ow+SNItagk1lzmyG1LXKpDWTeqLXyCsezdndkGNPZ9qfZsGf6nyV7Zobxm+l0X
fv3GIxcdw66KLoPsnIMVDdZvgc2WbzkFv2djy9Tc+Wne25eNgC6mxlVlPwLMMMd+2zoUs27lkiLU
RqlDkJdQ4jaj2gdBc/hCaGPpz+8dNZFsYRLBabWM9V77FmlRrFk60Qh1rkNNPsY+DCMl4rFvnWOq
l3Q7F9u2Zufayr0iFkNjHxujehQs9WzKsxUYKhB02WfqGtUBjDumq+5LoSFd8WJCl2PEmVp1xWVj
Lm3uuOuZYzE/s1QRxU1ZgY32ARHVD26DUsXV1uA1XHLbucv6296FiI1XVWN+COo5PJXZSEyp3SFT
78osN894WVD9I5UrH9ey7r/34TDfkzPiI3mtJEppifibzCq6YSerMF/seZzhgdViJoesThqaCJof
l5B0UwJsry0oeng3pl3ZvI4qAp4kJnUK93hKqi/IBnUVM4vMz8tcu08WcVvfooHA4T2s3EbSsD1e
Zr/2PpbGyXSceY2t7jdjbPKAi1Hnz0FqOwHXpEfyjztZ68Was9Xse89ePlXhqE6DN2tz203II856
2o+LbtY/EB9ND5aFy/cM6lh9h7jHxjGnN82h7A7bijoQHVy+ffUF8znqSY0ZwC3Qg2zrUGKmFw7J
qVy7dTyD0dc71OSoEkfun5HsTkcmVqB1EmBT5woYwu7qlsYE51LeUkAHn5lBQuavdcX/lHI+FNU8
HlZqn547sWR72+7D/YQFHW2NsiPE2Hn2rQRde+3WjuYrwvoIB0eB/dTqwX7XgpVVbXb1gHbM2tdL
MCCYIrr4q6O7EIBO9JfIKfSnHJFDnaD+vblwcjN/lkFX/K7bGnLUWeRylF6+fgrmlb18DDS8OfYe
nNFBMT6srecQSByI4a31/PUOxrlINhE524FHjnCp2vOCuDHBD1w+1n0Fto48KrPVEyNp+3WaBQlO
Bb/8rtmQBceem2YTx0TWodQffTZNSCFEab7nH4N5Ga5VUdVXvtEiQUJdHvjR+yfXacWr8eqXVDEm
+KAbu9ItbMo3vFoMyWL3228OGlIBpMGOnAa5OcN6d2pXbUp9HvREWjR/m/epyt0KsYZGpMMm6/6g
a77aG923Z/LyCIPGYmuIpdbsImnoya83mc2pXTowKmsZoOXdweLKqBFBL/vQyzuqOcYWWybnwbtl
QdM7bJJfghwDwNkZLCQPiATVXeF0UYLuAxHynAXVk1VEy1dLZ81z0Iss9q1sudSQNVejU+TrrgjF
pzYKmtO8utWzTqHdbQilWIV1+zAOhTwFlURWQGUfrjv2vSYJxsB8myb8MIiChuBUkrIKrCN6fzog
yarCfWdjkXS5UKydWfgB4qJX6VsfLNFxQ/aUBMjhYP/IIg16hy6CYthOGSTBWS+ouRCEu2OizDzc
NdQyvZJhXD7lQsCwYKQkDKIoGrQAjW9tyQwO/zLVJjhiAlzQcAdzQ6oYotFT66QgFpgA4j6dhmDX
TsIcqJXh4gnXNi0wCE1zlTQ5vSaetnGtm1WWrOlkhxA1XIvlCRM48fVpr6+YnMYk6qAPsWYXR99w
rvli7dwdqCp/aJBN816vpVMdK86PdSf8Oju43SoTwxsRkb7qzFclJHKtedT+r4xEQdLdO/UNYwAy
z6h8TgfhzvfdNvnJbXh+u3WqvlA73EyMreFU/dgi2X1eteXNB2uLbJRn/sLjs3Qz8mGxtB1cP6F8
8bg11oPYggDS74YNMgcskX3EshRipC9He72qTPgfbeEJDmNw0UQjBvUPBFxoBFO6JgNirWyZSNGH
ZZzrtMLrfhOsYqX+MacB1RRe8OgRZ9THQ8cmhUTBzNdp5tEJLWQVM8/U46D86FewgkytjYO1ZXTy
7YtUqfclHVbzDAjGLimxO18ini4BXDlMpMAhXcTwNTmQcdjIUQkXW/GSyq2k34b+dikUEXMdvHS5
I/2bJRS7NlLQKMx7H1+CCK8+Eow6jlydPQV6JWS+gx1n+uWbh6djt8wvKWaO7t26QuSVzdEWnX0e
Woj3Q1WxqA1Xu+6KvWysn+M6pQhr2cd/pVNgib2VNiJWwuQHH1nkxegQ2fMoIjs/GSIePkKvwaEZ
tl7ST22xntZR8NJmcHGFWPasnxyrEw8LsSA0Sdya02VjErvBJ43HZ0wJ2ywkIvzec+zYJkPLv++K
4bXtpo8w0jNqemd99rBjXImw3DhlkRXrO/+YP1V8/U5rOta4xjzm8WOo/enLVigCduyxWThtkXff
g8lTnCpblib8vvmZNBvc6trvg3d2Q4RAkcJaSQnJfMpoxfrZMVSi4pVRk8wdX42dIDI8iUCnkOSj
CwQ+qbCQMAd/r9uAz0EHrI77anRRO+VRi8odC8Im7lXUKnnSmjBizG0LgkfGzv4+NxGnLyMbZUXl
tqo3SVUL2UuwFw9LPst2pyeXg4OMEIyIpezn8JPr1i1psmN4c7KxWyA68M13ZzIF+X1DOJ2dvB7k
MWXW/8CvHRzzbq4+LNeLugQLhbhLt3KxDywPqzkWvXzgsXzC7R8gj0Is55MHkZ6lnjzUpUNRq51i
TpYH9L/ufVdhk91lKJmR3maa9oPZi/UwQILXskk/a1Yeck6nyGC24iN7DwBhaXLdysF9dlvI4nQu
vXPQ8PMfbINsMSE6n7HJnZ1hTYo8NXiiaw9g0CW56z7N1ugngOav1mme0ryih2hYIudh9TGBHzao
+Hqf0fvzghWMwl/ES+jxq5WsAOoA6T6xiOBQYQvjjCdTNte1JGCARyHPNnR0mCCSDHfXR9YhYI1Z
e5Z3Dwlev0ujqrwIl6DfHf4yQUIU7mmasVDHzXGEarLZe00w3bTj01jt64yYB6T2BFfg/G7gJ6kR
mNNXqqQ0EY8FrogDBHO6osG00/sok+SxD7ihqRpX2NesYnTcnWyyVZ7yBnz/U04v+brLtL/0MApr
8UMAjs9xZTXFtfSwfyYYPNfw5K5raR3RqRCHgOQYUxmTU5DIrJ6OtHxs1ROxYdFrFzT2jIuhMtcp
nPg5wi6zq7M0FeJfTZ7djHEzxxD9SESgRdjX3E5A/7xl5MkPvflo8sE4uJX7/mMGptt+jixadG0w
954VZ+ByUggGcNh0jvMksEsTMFMp8Wrdpt1T5rliOMmWBodxVGqPE6x5wBo3vEyi8sHNe1v82go3
PyyKZi3Mi4p6C4KO8N3byAKvNe870k0dgEAL+8BsUtx785hux9rK9BOG+InOAr9kjSKM/WFM7eKR
sc58olkVs2EoFsJi8AjybwVL+lOtk61jq/QrN4arzXAuqJKYArttjHdxcfXRBzCk78qN7KRJ0ddd
kc2ge8Vt5GzPEwrRMS74Er83G7JBPHG5xWggsuZdT2u1Urw71VQ9YDnnC5SBn+4mKyvfsTIN7Bqg
+Xjq6jTZAm+4ZiMxWWtIYg73bgQD1C4fvBgVHYh+ekSCln6rUZ/DrHFj/fKasnzEXxslt1qn8UgY
XIS2NMAK1kRD3hA7uHW0nm+eieu2cp1r4U/ydz2yuSKSn8iLz0nAN0eSMFYUybgq8dtuXTTvslHW
p0VVaF/aJczPVCGTEqGJnzriL+2/Nv7q36eTRQ0RktMX26W/qKePs96lv2TXWU+NNehDKX8W4W6V
Ph4diE6Qg4UBlMIYsnOxTFTC/jUII/t4XlAd75RKS/dSER/zmZ6ITu+LqWY1szXfZzhl+QYq+DDn
9WsqfHKIcbdT5mKyoeNTbFGQjMvEotGVlyZfx9PQBiEyFdq6LqsCCLnaqSezgyfXXt8RAjN256lU
CsqAj/qTN/b0XCuUt3iq02p2dtrZrOxCoDgMYaM2fB1pCsDHJ44ZFza9qh9shS6lUxBDCZqWPOWH
zDMA+hXWCkWJ7k42nOFzf7t0szHimxfIrtJxxNP9DaJPlITdO/pmuMf/U2iaTNjwN+d1aEr1gEua
SbACd+StYns7LGCj1REBJ/eCwj6E3bagyuFOiDn8IiqnuFAKNKwPGKYnogAWt0dSn4s7MgdMkTSm
xXpfwUd8r0SvioPWSK0/dx2cxY7orbw46s7lstVF2O5nKzVQdaA2T52Zt0suy6V6UtBz/GYRIWKP
YvSjp4JmdXVXl5g1k0aF1ts2dPaDnWVbv7MbYCO/6hubOJGNkOnNCRwGHRks9023hZ9dOjewJFpj
QLeNqoMr36X0wBxlH+SKpPNuGYX3nYmTd8j3RadPcF1vON1IAKDzDLP+0AzhdnSaKBqTMstK57Vn
FCNXxhWCJE4EarzeZC0xxFFGHJwdROsuiCyO6zqYrfdbMA6pKVypOEzq9TsfnLgnSaisvlX82gT1
FY71AilaQ67MVY5TwgrdFzNGJDzSQjMkFYbvOvZLbcob9zSfx0ZmVCVnXaeP2eBvryXe6RoJ/LK8
jatbJESSudcVuPoJFr38pkZCg7HeNPocYiKtTrlWqMAW39mjHQSjbNI11HuvHsoXJVb83KZDjYvt
1cgXYrG88b4eLVM/jy15xTGem43d+D9IO68luZGkzb7QwiyggdtE6tJVLEHewNgU0Frj6feA/+50
JTI3YZy9GBu29Qw9IxDCw/0TLeD7LRAGaA0xHFMKiakXC7IR0/gtAXqJD3WXw2NPEs5HR7Xj6gDz
p8r+yWniDK+Skcr+c+UmEWQWGz6hg44BJX1ELLrXtoVxtXb7IH2tut4mR4a3M8n/qJKENQll8+3Y
2pL/VLuTnFmAIPVX1fOSAzx5f69B3kMOJYzHt6BSNXCPffTi6zl1JdDOrsS3MwAMU+cQxSosgr6E
Ltjl4rbuwH7fRwhNiWffH1jhIWsLdyqu7EOSDHJwDOky8yb1mX0U7JTmOwjO+l6OOlyXVEjwTwHM
XTS4ijp5RHCxelF59msrA3JIcHRrA+soT+6b205RUlShMu+rQSJUrdrepdYIV0vlgVMN3wuMOUyn
8aqgdbySy8WBw1L3N9LoBY0ja15fQaxpgkfVi1VMGeEUZu/w3br7GEIFr3Evit9TAQJhJeSq/lLr
BkIthqnSBjZyiWJ/kB2tsSj99YgCV4J8fhPpCKzzhkCOPoI2TSKc3FLQi5/47ZK8xii51n5EQ1Pe
tKlePsoGiYmiFUDmi8G/y/CsXau03NeQoNujQdkEo0+dzoExodYHuIowO7HKgGQAkB2+h9k/AwOn
82mKUnkK00b5qYnc9td+oLYA9wF1fg3IAal9DuAiYJLV5r5ivxxKPWxu6bmZ3+S8sW5US9Mpq5c4
ZiFW4Ua7Dt2DhIdgAIldC8VTmyntTgkMPCGTYNBeEXPkhG0bDiSzLrBgbHgT07VMKnmvNBqPrCC1
62IDdtbeIAw0/ubKwkp4zEtrjehY/L1qyvIOaKH/mPURqEKWVQrXjfof+v8SSMhVCmC2eS6UQnms
oJZtg6Tt74UtlA+5rOVbWMn6psBg+ntB996FB1PpCXbMtBBjpUN5rcoGVokGI7vtBH6RaiuF1pHW
T/9OpSjdkjmjwpMMOXx71ffuTD0330QzycyUSnOfd429D8DTD+uYHjTvFdmjgE9jLCUnpfH/k73k
btq8sh/DsqFSFeOFXniGuvUSWTyoQQOEEgE0a51wnLw3guResDQ3YBqtHsqfryS/XY/c7zbowDoe
UfCu/LUbcx7vSdJBwPodukBx5yYvoVx139Q08PCfM7qKrN6zS/XRD9y82oPjS49oMRn73ibPRb2r
z1jRQkqeB/ANtDPDIvwlFHf8qlQ6nRFBp63cU64cXotR1OLOpwPIXGhJ7h46tQFxiySW+ktlG+5c
eK7lWq1D5PhSKYqfPc+i6gCQRX7uqGGSSVF1W1WR0qZbX6LtaScwVR0vUK3XBMNSfYNzgVlsqjAA
5NYmSbNO4KOkB9f2JB/VdTOXtmQUCLTE9Aj3aeyN8ZchGFEGkZLuViGvgxQbccptM660G3B/jbyL
xyR9RN9cvxtcWYXymMrIX/FpXfKW6cNt3Yqk+oE6p+V9ayeCvsQ7c2pu0UVYe0nr3TVBBVhaHdK6
fTMy0izUDytUJApJ7w+NMmpUnS0KaWzxgkckjkFrk2MS7n5lKCuflu4Y1+3GGPId5wXemL0ZBWhl
14jLNSlteT7FDYTt8ZVuu1fdIwjghtQPVW9P/9P7kksB+6prwntPNihSA9TzQJSQp4dbM5V4wvKo
Z1+MTFjjSGTP636U4J0NvV/+KFv0HlBOrNtvOtRORCULP3mEjmr364j+FoaUYZptLLoS6TO8bJqX
Q5rcYPhg3vOEMR6aui+f8MmFJ6+IlI5FCwfZdmGhulYdtc7Y5PaU08faNswqzdz4ip7sG/R8DOQT
hHimcUbht+DvQm1T19zDwGXTHmvDaB66ogXfiPgaSmylPulHIo8DlgZrrwi5Fq3JHtVQU+76VPLV
G7B1WX9QjYASl4XK9aNUpxHNnZatQqc/4K1RlA9eqensjS7dheQ3N7Lrj9/dMupeSohLdOARh7xF
A3KsNjlUT4QXTRKsbW4D8sTQKG4PVK6VN4PM+x3IORoMrq7SdtBQe20yF/lXtp2bPfZ5H200PWot
UrRBO3ZRUNrvyMGWtzA+ISH7fBZ1W2oJ9gZlLSHWZDYhXS8RRw8hNHp3S5ogozHVpZVBz9RCQoou
hD+8gCSIyw/SHjjtUlLgLVP60e9KCEvawZdr/Uee8haKteQza7WKjcQRrWabq1LLrGQztXGReDas
nio9MJxnjoEI5JLIuD/Qo92VY628mjIMKZfC1oYZF1+B9kEoxJar7pU1LxkSfm7ujkfsqFOOoGca
cywnbejSH6ro6doZ7Ro0mSSD0joJQESh7zYMFO0WtkARQjby8lcV2tWbpgpzHZmK/xMdVrvcl1qf
w3ltsMzitShTmeIX9z7+r1X/jlltAOHHNkqx4cS1AWJxGSIcYJXWT28YleiQ4mWn34FOLNMNCXwf
OXqeyXcDHDHgAlY3fNSpFv4T9Kn6vUBkDVm8KLW++SCbEKIqIJDSzfesnz7tC5sjnv4LJdTOLBwJ
TDVHF2qdh8oPk4ewRkFmI4PLwEEOX4dxD3vCfqKECQxE8azgpU1Kkd9HLpKwbEN0WCDmd3n7kEDZ
Pfpy2/8Q3Ku/UHL0UeWKFM6dDPdj1nlo9R9KLmsvQyHJaK2W+H3up/TMpFtIaWlLPdvA5lpJ5fAW
LBrqBG5iyUiuKXb9UfKavAl7P4JFV01i3g0HNaI2Lc1kiBbKdFJ7LdWDpPZstFi0woscuM56tBlH
l9p3hL7Um9r02j9QTNsBDjU6aY7P1VofUarBQ5Teef9UR1KT7f5X3Y9pk5YtRzjGKBlSqlr722oq
FQYeFejnqEmtnYz85u3Qe913JawLarBCfL0Otz1H9ZoWWt+mLRtkUWKySviMSM86ua38ZkBgsnoe
AuUuYePa5rggDX0BaEsvUlg0QjHL1LSZ54DIQ1ca6pBuPCawQnoObDiX2T293Fxb0BO/gHW10Syx
wdjriBNaswGBz8oxzqWiO/q82IT7Jcrcp7+eM9sUCNmbKuMRc3KTruZS30SEUPOn3PySYtZnL4Ct
z1HQlpg0tMGX6XCylBkyGf4wWBi/0GhKd+sC/c8g2glgsshVL8CDrTNYtyXwu+A2t01LxjTsdAGk
hakiGQTbeUBCMKSs1wXQ06290f9IrGOAJdT1yZv59UxgZKZMUWwwIqDIjYmedrLi4KeW4Gy1VRWP
TkvxUMjHtNwFkJiDOw83K9q9xvZ60PNVPsGewbAp+PQY+NacxlQ8mpo22DhsXZ8hEu/btN6qzeZ6
kPOVZwtIK7oMytrEF2wWJLdiNMYNUmjZfuibt9paUOeXp49+gsDnA7HiYBaARDbYsqejqKifmn2J
1JBWNU4hC5Rs3kMUFPFKg1WObo2Uo+Xcfleqt4qHMbXFQxCaC0YSZ+sFlgGUDA4LxbBkRI5Of4Sc
JcC6bSRZB1V/yPxJT75+xt+pcjpJflQKlHzr5P76zP7Bxs9GzscT0MuEjsGDMRPON2Ib7KUvUyQP
saMt3vOObKDSuqdKym6HVNk0nXFPQ26SxMGCCxbPY2+pTqXiA1uM+8rz7lBAel74VRe+B79K1TkM
mAz4A6dTUVaTNjk0HrS8/sly7UaQg+mhhu1EdmcZDcKTaAOmzautxA+ooNEjUP9RNHmBxHDxg+BL
g6MA56tizT6IibLSgKGbuSoSIJc6vuuoQ3UFfpqWvI8owYD++XF95GfH+bQGPoWcftInGhMSqDTw
U0KW7jbXqXhAoe9otjVlt8/8hb17tq1mwWbfHiUrEM4dwVrQMVzYNDJNnhPXR3R2QBCEnWXqyDuo
Ch/zdEQAIoewSfGvRvwIVTBc7SNAtuSC18OcHesm1FoTdi0HBJY4xmwHe6ZU11KtumTt1uOQit+G
pVMbSapXdEKyt+vBzsdka4JLl5Pd0Ayuw9Mx5YmK+bBuIgwbiJ1MsuSp7RureOHCPV9/hMH7SCiT
sIlsTmP+tBiy2lPaerTdlSm/1Sil0SvHlbwAndx8mPn/sb3C/9P7lV3g6J0vPRIJGRINvB3u3/kh
22HWXduFRzmNqCstaJA8aTdRnzzhDrhp09G5PokXvhiXo8aSkAX/Pd9dASJESSQrLv6w/7SGfB/3
9TPGwSst9W7+MhJXI2uCQdlMom3MNhUCB0ChQwM5scp84n+Jr3qLXkeBWPDax4/7erRp15ycqFzB
CjJmJBhwwaGonX41UfYlklvTAwdrb+1F1n938EBSQffP3CTtR9p2m+sRz5bjFFEzWSK4g2r6fIs1
qANFniAiRvWIT0GT1n+5yPr9dRTSSwjoKlsZrtpsXJSZBgXNO5rM/X2ff9VLlzf5whV4tiYQRPlD
ULSRIyZPm537NLJyC6owSZl0a/GI18qjGb8PzcL+lZXzb8RA6BAB70G0Up9lzW2tDhaa7eSZlSTf
wkWu14VZ9Ie4V0OkovTfqDmhi+xRa8rbdI+hAr0ZujcbpE36hdV5tu8sUmmDWikmg2wHYzqlP+3y
ripiuzdlHV9srQM4QL/dSjT1i6q18YHHL4UIrUkXMp7ziVY1gSaBbiITgOfnbKK1hmoOnQ6a7rW9
isofihi3OBq6xpfri+Z8cKqmGiwZCIEgCeccSm/Qi7GsAfJhkrBq0TGuAx3NygBpfye3f18PdmlQ
rE1NGJqpEXc2qERF5E62KQZEcf4Id/MA5RHcX3fbKtL+eqizo5lHECeJIhiYAZl2GvenjxahINyO
XmqukjhaI0xcFcWaNztyUNUmrX/QFLwe73yLqzo3FtRpgzYS6+U0Hlqkaq6GPpLZrVbeCDeJ13QN
s2OPM8vCaXJ+fhHKRjEUIVNDJxk5DTWJomr4SsAUaq3oIFP/WwXtkKz7wcjwFRGBgYHe0N7QGX8z
aYwvHDPTcj89PlWdlTKdAqaina2Yvh1QcXUblOBatN4lqGrFgkfV+TuJzPJziNlk5rLVIDwPQj0J
5HSftdKw1oesOZSAvpxioPeqyunPCJcSB9uOB7URxd/efdMvwM1peq9x+SmzX5DErutrLb8AOVW0
OrGWz4yM2334iPGFub50LuwKCHK6ii0jJ7cyp6iCEh4o5ZHlxTXClNJR2HdJwi1b/X/Gmc7cT1sC
+xN4ijJx6HqtO/kOvUZ0NS1sRhcuiUsrxJYVXcVljGNTzK7zwo0jr5HpxBaZ/FTk3o/QlBbGcmG7
QbbjmpN5Dcqcj6dj6fwInFvMqwhLmnxVqa2jKz3efnqxsNrPucsWH+ZTpNlK6KG14p3NrDWorrvB
48jC83/VkgaKEfeJkjpF870Ce4rp8vV18cdzbrbTCK1zAVCc4g+zQaLaPtTAanhvyl8C74H2nyb2
RfXYKTtBc00LbrP2KPpdDk+tfPbLW5r9jb3FqHHMvi/8lssT/u9vmU2DFtYBcixMA79lyHZefZ+J
by46Bap+CwnR0HdBjzz8jRtiQB1tjGg7DAtX4oVlRUZgKKDMDBbX/EqUW0PNjJLpyEs0a9Um58IC
Q3F9oBc2oyFr3BiIBVFtmL/xG0Ci8KGp4cJ/+a1k+hb87i+Ic5sC24S/DjVJDqkcMwo57ySN9Hk/
Fl5XaHmkYoxjlu9tMDzllX4D3usHbhtLvqDnn4/M0CCRwQiT0tO81om1RVGg68EqVqVdUVg/1EiB
aWx//dshEYaHkCKoQ8rAyk6HNCD7nA84fq7Mur31USYDlr4JsmHD63OhMPLnBj/dHdPRgqKIoE1t
/g/z/9NxZmvIfuatT50h7EzrKafqf/AUVereEcoswu2kMlhuqI5b75pa9yENv5HbSgqibnCowmFn
JXXGWwwx27xzy7z7hfqSPd5CPQAPb9KcS9ZZopPk1iMNhS3dtPj3gIEO/ccx0N8UiJKPooztI0um
x1eo7dovuV9CY+lVI6VUlafxTlPDHmCKH5SvpjF6X1BzDr/SzKgPYdo3v1wzrA9wFvpw4YA8z3/+
FDaRdCG145ae7Vc9jwcV4wsLMZR/Ajt0QutngZ3CWNyH4cFUFk788yxyeiliLWkqJmv5z4X+6VuQ
wKpgJhAIl6wR6SD3id7dSm7aO42bTB3dv76dNaQrFAqOFpIPyIycLjNhQAeWK9vivSgjTrvR1W5r
jvD204VA50cOf7tq01s3TQhjYraeFb1sKz2M7FWafVW1G8wjr++XS38/r17KaGwAsrlZQpzbcA29
DBLTMGb/1PS4Mfd+ux7i/EDTUGP5N8RsrqRQaiE4EELAsaE3uWK3OHiz1yDnr0e6MBggVNTh1OlC
VpXZdYXBFEXaKrM4Yyr6tqikqEshLgzmJMRsVddj23VQtiyYlmjVJxFa4WEmuv0IUX9TZaL/cn1I
f1oAs0OG6o5Mvs0CMOlHnK60DPHZqLFSewVAbWWo+TGPIswFcW5AgQHE+w0Ili/IGTxriCVbPiyQ
LL3JIEGb8AtkJXy6/nvO95lBawfKNkbe1ID0WRHNLscwDiYBSjnVnjXNgw9awvyu9uHof1ijvPCo
Of+ijBs6Be0DExvjs8chSrmS0qCrXBiBextWJtaJ9bhwkJ9fTZM0DE9PqglTnXv2UqMf4SL0TmtW
a78HmQBqbm4lNVv4kuczRxQDJD6lGIurabbTohymcB/4npNX8o86T3cuDNteMmEClV0KLc/aXf9U
l4alchVS1hJiSidOVw4GoUMrIdflmNmXNIc/G5hoyC0dUOcbAktpU0OMChivqp11dyycXUrPpv9h
tqETNGmwS+UcMQYvejb1Tl5Iwc6fnlM4i4PKQPjl7FUdu5JZ41WMAI6FtJr7Aehyg1DnfmzQz+WY
NPRYXhm+vr4+l+cf7zTsbBeCu0JbA+iFEzb9ESjaFore0ULuoe/rLQfCQsHn/NNx4mNurfLE5Tmv
zMIhWpBCUsSJDKTrsSoEBLahu8kVaaF8fCEOVyX5H/pE9KHV2RLRUJrDQoLmVYjusj7J64nbKP64
PnfTjz09wab7+N8gsysMMtgwxCSvGH12kYMx0KGpYgcVHmckFYzd34hav1wPeeHNhJ/udGawMjX5
LFNvgxxV8gYTJV0JnvxO2WoQpfpS/JBl76nHIzlJxTtgXAp4mKxq0cKtfbZcbJ7sAmVQ9gOu6Oq0
ij9lIw2k8ridKL6daItV3Zk/7NTUvxdqg3o33ah1XKTD6/Uxn33LKSYgAp5p031rzc6XvoPogZp3
4OBWUmwMHVUgzuVg43Vsi+uhlKnAc/JJiUVKRzTL4FxWp9/yaXx+aOlAF+TAGbwtehnIegOmHt+w
nd5X0VsT98Ceb2F53fjxNNVOArat3xlJuEWf+iA196X7yzQPerdwXShn98X0w5A/pecidP48m4Sx
HDokyY3AGVO4qRTAQjIyO63A9oI2S+6iIcMVBZwpcPdAMhqcAjJFf/RjRdqIoGzcfRKg3X0sOYSQ
CUeDZw00UXnqwEG267IdcljgEj7zFtJlmiNHgJwdeP/k60VSqB+NGYDYow0ZNgsn0Nk5awuV84Dn
mqCHddZpxKwEfzhRhk5OueaWB9S4zhFndnBSEXs5wHHw+je+GI8SGxuXKh9tkdNPHJVjK1fY6ji2
Hx+V+qsXKCg7bIW2kLhfWLa01OlMkOKyYebP3SCG1IA6EeMaint25g/0XzDethZu30vDmYro3IZY
sQO5OR0O33v0uY1CJw6/yfrPtt0a6s/cXzjqLkfRZdYgz2pr3vULAiH7TaCEjicO9fhzRAnB6x+D
9uf1b3NpzjReBHT+yFk4vE8HE8Y116BrBw5ub80O85oE0R8NVy4bl+eF5EiZPvRsr//J3bmJeO6c
7XVsFQrE4iOciP1OvKEcYaMi7IfyUz8IYJoDKFH0AnF7/adKO3ObAhN8jSGU3SYgec1HKNR5goY9
mc+ODh/oeVNU7s8KOYQvo+/FP0yz0vfIJABkHVrL/KqFuKf+/XxR5RAcyUKmQj6rVxcN+7HDUtdp
tGHt+sDZ7Wxvu3+NG2KLfg4z2zKp4kbUdAkD4A06/96rhYP1K0TMt+vjubTMDI3St0G3nY7sdP18
On5trUBxS5MYT2LS/U97TXuXrah45qGr/hgNnwPwesQLFxpxSLmo4bC2xexcrexQ5UNiFcRrBD6S
aKU7Pt4/fVrV8B1EuumoJS2kehdG+T+PXh4/vH3+3PGfRomFiFTw5Ad62aFFWHROwjtgsJK92yUL
edBSqFmKYo3USIqIIkWUveFwtgJtC8b4w9cWDvELG/dkSLNpRBO21tWUOABX1x6en2Yd4Nvx17Kk
VL1RPiUpt22F/GO2PvAcLrUS1DUzZ6GJX967kM+RH9teXxTa+cmg2Tw7DVCFaKaZszAqvnZh2Exc
vPC9M3DQVl+uB7gwXVOPySIxpc5GP+Z0necYluMo1EQOQg6/gzrZYo+4ArG7cAVdWNxTqxdlJ043
XrWzfSsQsPQlA0Apogq3FNboSSA4lv6kxQVNaFjYSue5KXC4qW0gC3Tip8z4dFQlwnnRkEaIXcMc
Q98CofbROIiUQ3JrKojGYcNnlxhe//3iI65GwZMMQkMO9TTuWPipK+VQLCDVO2qkr7NKQgVV3lz/
aJcuDMCfMjUY6hYypYvTOEbV23qCebTTYjCNFQMFzyfbetXQf0MMgN5AHWwK96h6uzZ7QwgAV9cS
Kc72e57faBN0f9M3D1Rur/+sC4uVYp0AiUN2DFZmNuuw4HELhaPGFt/BuIQnXy182EvLiFXEJ4Uw
iGjE7BDB5rfHMYoIFtf+AF2reqhpaaMKUi2BIC5tDIvLX+Yknq7lWTbjmYbhoUOAfI6X7yEZr71I
PyBlujCiy2Gmgs/0tNDnudnoaZVqcTA6XjY6Bn1cPTJWlvpw/ctcisI5xeUCcph3y2wwiuvbACeA
vXfVrT5pdGGwyt12PciFz09XhbxZpo+F+Pds8RdRkQs15f1pNs1ehxHI91vImC+MgyEYvNmpJBkc
JqfrvsHAVI1LxoHR9xtKK9sKyJKIzb+tDQB0ndASfH/a38a8Alf0ddqEqgm4vbbXcnMc8YExrWFh
u1y4EU+izBbzgHT22IZEaQc0SCZbRjRLB/zNTLHwmLw0bQgjg2+hBQWQc/b5kS2WBysPYqh30UGC
xqMhJeLWwe76AjirQkzTxsZng5I5nWUwaqm4Gn7yseNqJXxJRCDohB8HG7lhnYnMi3rdNL//m5gA
VAFaU8WZn7i1W7qDZxITQdhN0JIRH3L5qcyoXCWPyKZdj3bh/EHcfqq00MufGpSn64/Kt25kKnqF
Kk4cuAEcEswrjYaLE1Cs2S5c/pc+G/U+ChwWJVq8UE6jFa4FLUOHCeWN1nFyoJAtfaNUC6+PS8tw
KuAgry5PBarZmBod/QdbQpFAZMZuqr3h87jq0HpAcHMhC7g4oE+hpp/yKd0MNJi0tkEotbS/xHDO
sb/Wx2FdGkP57fqXunQY0QflrCPZ4IvNRoWPZMCgCYVa4MEazAdEqhYWw1KI2WgGHTvB3CVEmff2
84izHSVEz3u+PpDLn+ffgUxL8tOc+QMo9dEmitVJq5E3gUYX7FmV/ourlfb0hNEE3kRzfHZGoOIj
xhRuCUpV2ssEisFHbz/iQFgM0Z0qWUv1u0uHxad45uzBiKG7H3tuxsbNoUZWJSbVWeth464UX10X
JenA2/lZtL0+mxejTr5B1LYp9MxTlC729MoLitgZs/hIbzGPfylyv4Klk6iy01gL4c5BThyJtAX+
E29aQ5++ntKlJspkxEMv1xkQz5KQZ5M1gSDtS6c/JFTYdcSIws31YZ5DK2dxZ8tfk5F2wWQCq2Hk
UZBU0YqnQUXXbVczWqAdWTVggoWmRXVAhft68IuH5Kcxz/aF4U5a9wmx6ZqwctAEFL30OMQe9hUd
3MDk75Obkzme7RCtR+nTz6axKreejCxqhfYidOTro7q4Dz+NalpZn74kOvVeg1EOegg2msN6/a2r
Gug2XgiIcsmK4g+QcFYQMiwq6zB5yKjBiJ4Gi+vYayuNEn6tIz7rN0h1FeYPzGbgL7tfwn3WrDQk
zFDHUMVBoH0VfncNw2m9jzZbOH+mlXL2UyxbmwAGYB7nD8RWAePV5DVviKD6lVhILTTwxGPLW7gb
Ls7vpzizVaMir0dNnyFLCnqEIy57NRom4zc0If+LPHXCodP+IbkDO3E6uV5ByQP1LdanNNiTIzFK
G3a2EOTStJEBgQUHonoBx6SKPkFaHU1RpIwsL7/F6vO2qa23v1+VJD7YlkCsIZ+ejcXMW8kHghE7
UWikXwwxxIcS1cdbH6eTNz2J3q+Hu/SwNmxeXsB+yIDwMTmdO7+dhAeDASFURJbb+kAdNmu/GqR8
w7GRkOk072KM0d3t9bjTXztfhLzFptyLbwYx8TRshilG23g4p7MabtFf0nAOHMQKR8Xq0aqPfvzW
NxkqqYuIuOkvPg0MOFSmiKBQ0yTvmwUubKwTAxVzCA+ZWyTMavNW8vsPCdPlTURLY5U01juS3+N7
3eXDug4Hzami4NlT1W+d7L2pVhndS8Yw7qIW2Q3MUqWFt8p5FsLvY2agRHOdivkDMpZEJU1cJuyS
v9T5e5d+XJ/68xvz9O+fnXtpgp1l4ss8suVdJL2ZCoJmT3Gy06117jV/vWtOg82WlxamGhprDMaN
18LzEf9EtgnpoOtDunA7soA5zXgJ4TGozdEISlW3dBYpHABjX2nmmx59U9VXKe1XhX4bKa9Fd1O1
W0TalGiply9f+F5Tkwl4HqaGUz/mdCmnZpvhVV3rK0X+KkcY2E/atuib/jZ1B5RTWSGrqXcbu3t1
o2rr2neLxQDtfDdN+wjcAq1vqgHzJSOhmmv1LYsafvoGYZgIMa0iONYagB4IAdJDg9RuG7KNDQeD
KSfNtr2yGRvkwNed9qjkTuXvC1JenOQnRZo63LXQhPuXDkEPMRGgI6fQ/W1nac7gomYavmjlfsCS
rsc9PK2+Qy5aR9JdnX9LtF9V+WJbD5q9Cwex84BS0OGIk5fGPKbpUrXzQj52OvTZag4C0x3TmKFD
bkfeDUVtapGY4vgalNY1cNP1ED7r6L5cX3EXNtHJjM8+etj3khR3hG2HbdPRJWceX3ips9i8Wx7i
C7nKwgdWZ7k1As6RVXmEy9D6rCH5i/gY9YjDtI4iY2k0/BToQF4f4vmFdzKzc5xDkNctinatjrSF
gTsscsfgMANMS66HUZTzE3m6BHihUP6ZSB+n+8cdBoQ+GuIMY++gNwlH8yWNf9n6UW6eTFNaIaI9
RmhtvXdlhIjMVlF/Ur9fdbqBqFe3kihM5upd1+8qZNQkKV/Ifv9cubMr4+QHzlJ+N4G4gbYoE4Gq
Tm0dQ4RWUy0hHHseZZfmVzxgEY7CrOk9jsG3LAcPnKxwN1+nve0MAdJQ9hPwOjgXDxaajKV5r1TG
9+vzeA56Q0GAh4YOXFg1KT/ObjaqFWIYKubRG5W1ZDp29Br4B6wTFTBGIbphmvlsUSKnlWcX79TL
m/4nWiELs3Vx1Xz6FbP9qOAlYUYuv0LAJNDcnwVYzxTt6oXBXlw0n8LM9p+w0CqK3U5fdaWtPqej
LCa0j37T62MJAwqF1gYjUSdyFaqXyE5umsZtVuHkp1Phur3wYLmQ3jP3GMfaFsBmWFLzuRf2mKNx
qa/i4gknIb88qFqMnniyMu11Y3+Y2VfB9+dlzH++6z06yfbXrgQ39OX6xPw56s8W66dfMpt/+C6q
qlb8kqod0VzbN0B602gSMz/aCPMjQywjAScpD6J6FmLrjff98KpJGMSG+4aqdRgOK6U5lrQ7KmuT
6LUTIpXWazWUrA+Evnhr5rvrv/lCDjrN3sT4NXQ0Q+f4c7SiOhOTVB1g8Ier4M3zVVL9VVlpux68
iNuOTg2OBBS8XC8cPhdXK59sEsdAS2J+cSJQZWRtMOoY2WAu0tR4++IP/ROl2nhhxZ6/hqYx/htp
9l08y0UNuCQSCAjeKXBQ/G2NeJTRGAtjWoo02xpKwkdzIyJ5qli73NxjSu00ftSahRz+D6LufK39
Z0zzWwnBWsscfE7BoJhciRGF5I/xMW/QVgyeGincKByVnuyM0r0sdop69IIbzSYreovtDzV/M62R
f/jWDXe0wyH2PqR24oTFJsNHKH8f7KeFhXbxc08VRIhwtGD/bONPT35DjV2QE/xgQ3Lvex8R39JE
SheH4LpXt5GibXsxUskx10hbfovcHyV+zw5+WLvRbvFKXuIEXl75n37Q7NwYfa3oYbPpq9QYt9mQ
O7JATce+rXzFweiGis5NJR672liZwd9f77SoJl4J84Ek/myZJEoidQHezSucLahXSXduG2/qOF8A
JFwaInFM+hRTG+kMwitVEUhlkwuh16XQkXDMWOEuiI/AgLYtspvSlv+vu3PhXiLAyA2bRANgmdaK
FwZ8KVGftE6m6gv1d2vOY8V3YAj9hGMmRNO899R1Zstvam2slT5z7Ex/wUf5gBTrrY2qMuJNT0Yn
PwSattXbaKFEf3lWPv2WWU7RRDa6ezqz30xFEX2HMZYw7jKkOdDFVTunFMkRn8AmWdgCF3bAyRxM
//7TDnALWIQp8CRsJcJDbHbbYEw3Wf33jWNLhxrBADnyaB3P1nUMBEEOpuFF4REBZceuF7oBlyfw
U4TZeSq3mHuKlIEk9r1nvvfqoUr2Ufeu9k9JdgS1qCm3Xba0hKY8e3binYxrtmnAKnk+nqikguar
PL67kruLxVFKH0s8QWpQZWD9lqpbFz+ZOsGwDDjl9I1OP5le84g2BkaqGewLV9snKHJnqb3whp4m
7Gxon8LMJrTEEmcwpzAYUTl5t/PxkUoRd3vO4LohvLxwFE9Z/bVws5kk6VfQw+OWirJHOdlK4R0A
8cD7hUsShQ9UmrkZnSz9KWs4Q3cLGcf1KUWA8HRK4zCJ5Trm2FUrHwVL8YAy910bW//NZvvPlJpC
Pg2DHx0lt5gx5vpzVT+ExsfoPl+fx+mc+H9PI+yq0xBZIHzR9Hy1aJRWokN+W1qIsDRXs+dZlNUC
TQoiNL6/U3veur13nOwQrg9kWsXzgYCxAQcCMXDCoJ8OxCug3FuCT1KVKuqsuEJZd3JRg4O5kYwl
jMalLJkcYGqPUrNREdmaRcM1Qa9Cvgy+N+3wW/eVfVrvi6x3jBDddPtBjAhW9eQkZgzRcyfMamf1
L3aDq9pPW7sX6s/M/CmpuFA+2nW6rrJsrXU3kvndMkonqpWFnO7ScXfyg6ek79O5PflpxdiIcndF
SvWghAMFmaz+odpwTvkXEaD8JHhDNju98YcxcKROPFh+Ey/8jgtf6eRnzL4ShS5emSgvrvyCQoRi
1II3RtMeIpS+0GLBydarwyUG/HQUzJbGSdDZyeQlioX/JEGTcZNSyOrSYVUG6QaYqNMg0SfUV8tc
VH2bNudZVFLEPzU1Be2e0xnXsl5NjZ4FqXflqjqGMSqdEsDutXUfmw/pUP7WjOS5NKTD9Y1wqZbJ
Mf+fwNbscPJaNY6Z5ekt+aXpvsrK7z/qjdaXrDzUITCfEQ2/mwJTsUZfuAP+QP3PB01aONVixFkN
wWwy2cV/RV/VfZ5sfMsu1njWiFvZRaOiRdhqFadd52h2+OLHCZqy3eg7+HcoZHIAuGRz6Xy7cPow
Gf/+oNm395WmorDJZBjQ9pP2awfOqU0XjrgL6DvrJMr8WxtG0boDUULuuhb/jmB4gz3OtbdWre8l
mrB+uqJ2amZIGwtnjBDzTnE8HF7ysF6jIJzVH4pNBTVejePHwnq4vBCnzvpEm7bndbgqTfMkH/gm
WfPaDzexelDjbQvvqMdhagAUfpNoDsp518NeKssxJ/+GVU7XfzRCNLJxrl51NkXGyT7S53EXbGpw
YGW1tlCtzdzvbYhQVwm3ki6R6QBrX6E/HkvPCCcrpoOWW0h5srZuqqXfN334s5UKz4ucSEz3xvwk
As1V+BKzYmjdenJNjeoWG+1HbKar6OswLiyRc1UHuFETr+z/xpstRCnzYswimI4w6PcUU+SgW/ny
Ns/xJTwG+Wtrvej6HSLrft9QkrzD+gNP6F9hvw7kJyNfFLiYpv/a+GdL1hiNRG7D6fPoH2kzHsp4
3OKRumqCV0VyouZt0BSqGl+KgV+0cFdfKrp/now51APxMb2X/zdp59UrN5Jk4V9EgN68kmWuN/K6
L4Sklui956/fj1rsqCqLW4R6BjP90APcqExGRkZGnDiHUWKqrS3JzUPqlwfTf/RpiGU8l8p/nBD2
kI1yw/9j1ZEpsi3Yqd935MkdKHE911arGe6cfnVS2TXyL5Bpu1b10bRvq7HxLOu9pEsbixUdjYFC
6HqYGyBVUElOhPynlwdGFiUbHIt8C8m+N4BJMB405VPdvyuKjQAs1m4w8Js5BPy2KsNzJuQlWo20
d4/uoNd3QAg7uH9Vp3OdxNhr6RYOSbzLl8UsZmjDgvG9IIoz4ATPqQtACZzLfu0VU1JAxI88UkPm
A1PQcbbm6Dao83QjLV5ZpMl4IawWDPtALigsEu3WatGxSbwRjgCXI9ftKNZ+QYYmvkMQXnGvR7JV
c5BKwaEBQEz/HfxP3KbuCoSoIePm+n7TK5DVaLdC/qdsVb5/V49OjyQbymwJXdvl4nQoJ55HzAAe
2kXakHHNGkiQiTATKoF56M50hDQY778E/scmh6D8s2od6alM6nukJ23zeH29F3UO8XcsG3Ky4DYZ
Hbnz+R1m7Lu26h9SdL6yF+KkXj7CLeHnD1bkZcoemRzXjh4caaO6cXFkhI0QYnMzg5ifVH6Ajki6
N9iBC1YanQYkR3M52cO4vq9VY+Ocrrjz2e4LAdpHVcqIYVmllBfu4/KuhsAjDQ9SfyONX6/v8Kop
7kaaycx2XTD8NL7TqZXDyYEwnYrWsVT3aR3t1H7n+xsBYfGZC59iCAtsG1BYU3ReOyksPahpYozO
89yCTv08b5VS1k0At4VZEeCB+EqNZb3PqwU/HqL1+1uq91cafLm+YxdJ7W+fBEn8f0aEbCKsQ+QJ
TV4tcsMoG40hudlLWtB9yXon3Zt2rN8EySy/z8c0PqRlOTy0AKR6phqk6DZBLXWr/iA+nMUfJIT1
KkT7LdJlVq3uLNmrQyAK9s7w7y2UFMNXJ7qt4IXvnB3KU5Hh1crWDxALIP/7AyyuSbp1APiF4oDa
JvpsZfwAK0YsU/Eyaa+hoSc/op1ZoFGACpNT0zunYf9DNzayu4u7VLQufA9p0icD0VfGkORj2D7N
kK6q0XcQ8cPwWbYPaX1o6o0Vr/vZnwULO44qXdXnNQvW/Lc0eTeVj5n+67qbrR5M548JoapaVPKM
tBQm6MLK9Q+wbZn93M+AGbZw41uLWf7/kxirZygfpAX7p8XTU9G9SY58UDenj1YD6cl6hEjuJJqW
QLiPlZaXJyqo+nFAd5WnEGzZlrMRtpeU8TLW/Nk9IWwXTp4YxrJ74/yClIHuPJnmw5gfIwAl7R1t
nOsfa20LGcVl3AkevYWR93wLTa1K0et1Eq8sX6PhWxDThdiqm2zY+H0MTj4T0ohKNvTYQH6bjjQi
2GgFUvG+vpK1DONkJWJiqtLHG8wKK1mqfVAHbd+1O7kfElfRNs7QmkNQUAThoyPCy8TU+Z4BgNAR
o6enB8YgqA8Z/YnpS4f6aGfcD/7x+rJWN+/EmHCalNQwx17B2OAPezN4jRkErvvv142s7t2JkeVH
nHwhn0BEcoYRi9tH7R8z84AqNpKGWxFvdTU0l+G1MJZBPsHd7DYPUCLnJi3BjRQ/xn5wJ/SeDWVf
V+reDt+ntEsV9Fjn3Ovq3aQ9h+O3eotwdHW5f37Fb5KIk+UCouojqeRX5DGTLd9G405DmXuLZ3HN
CkzJpPVQLvCAEdzEcbhKzQQoPrQ/erJz7Cdp3NlbVdS1HSXLXV7f9O0NR9hRExq3BpHC1GsCFJic
rw1w0SHegFb8LsWKUQn2H9gHeDQsagLnDjLBPyA7ixVFpn/YpdUiY5EW9k0ClRval+jV0Q6Z03of
JHb3aNtzuZfjYSoeR9NqoLOyU7v6OUhM6wGBKwJH9eY4RO43SNWfcpOiKQbAFjhcYeRydYAiv0Dp
3c7a9qHvtVE+ppkxkiDUeqnvdC0PtoitV7cRgkSGBRfApziYXoWIWE8NeGypcp6GSPUURrfbINn/
/UGjgPQfM0J+nDYIKbUm+zj5Wu9qA0KKVuHCvPEcd+nNf2dL8Aw9oeQu9djq8692ep8nj2n51G0B
WVeTGDIn+KEojmkXJdoAiblG4xN6phH/7KDDqOTORVKTh7OO8G39Ai3jroBJr94Cfa4dMMjSFipy
C+8XOSvSXFWkLuKbVYq6y/19pgCRgULtb8kzlzSNohOLZHiRR5JwJZelAiW+xQqrOugOZWz9SktD
33ggr6XCsILblFSwBIj+/IT5nR5KYNF5LxbNfQRIN8jDjXtrdb9Qe1g4w2BfEGuYZh921Twzr4gk
crIbx7daqV1zZKB/rLamMNeWg1AXIA8m+qjXCHuGDFNRTRM3SoKImF289unLde9eNbCwRevQTcHr
IGTuttMbUpqyGGMB/Xa3cfvj3xigf45KIfFbHIF0gngMHJ0RSHgF/6HShdBZuKUfcdFRWlwLUQIK
/Xx7yO2Fr17UalbVMdpvY+MflWjvqBQDsh1iqJrxKYgXEZ+HRRMXird/s7o/hoW0oi8DxmNTRi6t
Kv/GXJqnB+oG6GTN3U7XJtwZSpOi/B2ytkD9Ck/PThv3km0cJmMjQ1rimHg3gTanjQidMW90wRNo
lVh2PANcqS3FRzjrx1hT7xg+13384oyBCfV0+iDDGnB9B1eXB4AJajwIpRxxmjkzHb31e8xOPQxh
SqXtkthCql77lEv/XDe17ibc7UyimkzYiX1ZKNGz3FxmsfpS80z/wSqeJxNavFtV+1lUN4bxKqkf
rH7jAlnO6MXGLswSlF0hoxZxeTrksyRyrNBE+FMFnZP/U4HvtZOjPhyur3D1NCMlRqigOAha5Tz6
FXofWpWKqarlldUo9Y0fxFt90y0jwnMbTp+cSx4jsLl9Gnz5gwUT9PV1rG4ZcQ/prSW/FGXEpMly
kHwkKk1S97MKotsSwlyw0Tf28FbVW5PMaw8RKBL/Y01YkCbz1h4KThjK4yTScren8uki+wYryGe/
d54U4/P19a2WNRnyAigODIapkmUDTlJnJBqlLJIwiYbT6zBnHqqBH1EJ/pTLSOQxX2LkKMfmJZI7
2hfNmXZqp+86u9xbSKRf/y3re/3npwi5lN/HU5pWhDDHGLxKIot6QsS2M9p9Om6YWtlogCOM6i1g
BV7Kgns2SJejW4vnoM20Kxskw3ehcWNa2S6w3xBAvr6wLWvCZ406u+2RS+Xc8V42549V8GUMVBoQ
PJmcOzO/uW5uJZAxEWmyMMiKuISEPLEpa2NWBwb3wIMcKb910j9G+w615I2AuRKnEeVguID8l4F4
kT1GH2spqrNlqI5mWf3BHGCzuMv1GyVFf0vl9VxulG3X9lGhZKsus0gQ0AoLs7MORLhP1Eznl7Hy
wny8V/do1O/7ttkYs1zxRYhRKUSjLQQhiMjeJ0tmHcjLOGeDQPPIHeUi9YePZIHrJ9aL+dd4NBIH
DC5aRhB30YwT1jYHxegnyH96MYz2nWS7LZ2FgXP2975xYkbUy6gbtTTaxYxPih03j2Xj+aXK3NJG
/F+74ZCBceiGMT8OnEw4YZVjdG05M9g5lzWoWyiKYdvJ1ep+SvVXaWyiVzuatB9+ZbaHKWeAPYzN
LnT1EBHqjeO35qfsLE05PiVnQvgpCDEriJCqXBPjWyS/QcGZzgsu+s5gvtxp3GirBrfqpycGhfM+
N34VFSYGC2hKuhRh84/oD7tqEXtD9qaEG+d97cUG1vjPAoWkUwptNWuRCOIJ/lDaDdiaFuaXJc+F
N/IgyQRs2jZO9e26L20tc7meT64OcFDZ2Icsk7Gt16og0ITmpyK0j5Izv1TowA35JlR0WYqQwpwt
VchBDX/0tSbXUq9Uf47lfkS/Wb8NnAfLubX0Z6f92GWHykgRbr8d/I3n1mpMsKFuATKy6IoKV2U3
tHMRFGxzKwcQFNy0lnbobU9m9mjYYhu5wAz9jge8T1EHYsKd4drzzU2C0e+liM3VzFKmRB01+2GY
AIpkesbIhv9DD+KS2dpBvYNp8L2ECPdusFCGpgDscImH2e31r722errnCCTRW+aZJgQoZ0BHwMh1
dt63kTCAICs+xs3BlpJjlc3H68YucDLL8k+siRW9ItaCtowM6lP5c6cgu17VFajuV4KXFxb6bsji
XV6rj1V4KJWd6lm3ZvShjB8I0uiuI7oQv4w7aafEGz9sJeXkdy3t6EVAAhLK888iIcFFSY1dGGlP
JlX5zNWwsdFr1zdYTeZqeavasIycm3ASP6yldjnNSWQlu6lPgAJN1nCLxmQVoarstO+v7/ZqADk1
ufykk5Osd22iknqSdy6EgNW3vvtozvtBob3+eUQMGNFA6et1m6sbyRlis/AnXSQOhUAxSOKaVaaD
g5pj8zD4W7i71Y1Ef5V6Eq9xRwQzKb6SzEAx0GFvHuT03hrfSerRGV6vL2T1XPDmN2gjK0j2CZ/L
LrS6MovlXAT5S6JJd1VYvZ9s2I677ilEMv66udV9Q+HDhB9I42UlmJPbYGgz8M+e1lXNfWMWzoM5
b9ElLH9EjLJ44H+MCP5QxhQGwx4jhjHunKRCViTZVerG/bHudjBD0h3ntOMI526XknflcQIrQq9n
r/WgME9Z3kZDeCPBJjwn+k1XOveD8dNytlKC/8f0ImSwMCBq4nisiZIRcscOOXKn7droqyKhLler
hz70vbHLjpnxNhTjMVC22j9rTrkwY4F7g6vKEBvUfUWT2M6B8M1RHT93QUN9U56Tx6pXEFAN2mbj
pbP2KSnign8CFsQsoBCwqNkaEkgriilQLPrd7cztEP687pOryd6pkcVpT+PHODfyEGKklxzHHUsI
zgNpnxpsbbyILY/HmQpYHjuvo+Ug7BH981/+AOFUFHT3pDTjBwRSdtDzozV/DfwnfTq2TbDv6ldV
/mBrv+gmX7e7dhhP1y2ck6ZuNTvT+JhGXKDTcLTNcXfdwlqOtVB5ECKBZPLyOd/ZOlACrWkmjjs8
sJqyV/qPsXTUpZsOGuSUGdLr5ta8k+IQorQLFpDazbk5Y/ahuQ0JmYryoDiDF7fwdMRvhRTtrxta
27lTQ0KK3JRGHoBZgXy/zN93c/5By+eNtax5Ph3JBYPMXX1BsxfpfqrZPRlU2H6xqSdXL/m/edif
mlhWeeL3htymVfb7ZTF85La0mEnnTel1gddWL9UWd/TqxzlZkODkTuLIVeTzcabkTql7ZC4goLNj
d9xKcrYMCW49SrHa9Qk7F/t3iv2xTx/r5p0VbuQ5a9+HMjE9EAZTLsmbxni2Z9O3ObOpXbi99LUs
q5shyDfu5zVPM4FjIqar8j/xIeqHsjHrFqHBTmK0uX2lY5pCiT9e9+e1OtpvgeqFax0CUbGhKrex
lXcIMKI7Ir11lXZUJY0xG9mboJkdxhAO1u8aHMjVVB+cLtgHHCm7DLy0szf8fjUaIzwAWz4s8wZ6
zOdeqZXmQHMvI+TPLWPqUT+6yUg/Vi/A1hfoszteEVWMzEcu0zpeMW/NSi9BSUwfTn+AcCxMp0oz
K1/qXaQNeXdIrPscJTwQAkEm77ui4L3kXd//NZc9NSmcDcMf4qAM6M079XiI2u9NdCwGbTe336/b
WYPc8Z3/bK5wNozcmSJrIUycjDGC7zx3ywFuS6u+C1pIzhiN2lntd21OjsOQ72M1gpznr6doltfR
6Y8QEicdoQJ7WDa4yXw3VSnfo5Fp/5yNH5X5fQof0WrxEv3YdP+iAIdM32890KVJK+yyrU1hQrOe
kKrEN4GFElThP6jx+9bexeb3uN9d3+y11PrUnLDXVUFWJtHs8YJw/pxP1b7XTebgqS4udTjlbxV5
f+/qoghImEBTTXzbRW0UO3YDtSMqV7up2hXl0yxDt7NFAbO6LB52Gr3nRSFFOJ9hNBedHmGnyt4v
h6KvjqMS7Ozq0d4qI6yagpRuIZsGEybe52WdhWYdV4QCWUHn70aTdhmCAP636G/l35fNW9pZDPKa
VJ/F/nA02WMLup7Mod23BoQyr33yLJuDZykPTbtx2teujlNjS9Z0cu8qUVIGoYWxvG/yYx8rMmJ7
OjRrHdrY131wy5SQgCXJXOmZgilteLKmH6n0Qra+YWMteMGcRoanQgwNWEVYTkNftYhxiLKr3KQr
PPAmLhJLrvOvVnNiSUi7mLJxZqfAUtAyBKoxW+Y/9f3X61u2Fv5PlyP4d1z1ulzkGDH0iKnjd00V
uYpxVJQP2VS5zfhcVfvrFlc3EPFD1HaoNV8wdXHZBEiMUa0fwye9OJTybZR+gHPvv7MieN0EqLob
K6yUOSJ4SiC9zel8Fynqcxr6W5f48iWEO3QhrefFxnoISEKoDcFIKLFN/RyS0H3NWNwAsZ5ZpW4H
BVoq3eqIlnL9GHcBg6K+qniGXW/8hpW3Bz8Blgn4LChjiUd6LAF8lMtPgHVNtfZ9vSuN2x7+QNn6
0W+i61ZC1dJ+BPpPYQ16Y+Ggqc1YNPPyIsiMHnYn6YB83QfdHG8YB7jPAnNrgGVJQsQNZmOZllk6
riA/zw/drNRjp2l8TUB9+8G091Tor/vLSuhYIHaLQDnU+LDonlvImyadao3+WCi9lcFTNo1unG7U
pLdsCD6pp5FsZRU25gH6LPstsaQHxR4P11eycr7OViJ8myFKDC0o8YQ6Lpju99LqNtLeK3BR/Td2
4K4/37EZ9l8Fsnc4tvXeLeRnABFdXHrbIOm1baMmQHWdfyxM/+eGVLqMlVbzrJ5rgFVuV09lArmd
4ux8BWVEsJ1FWOyzrnL2PjXx23AYh9sRGANcO1p+ozPCABDKtJbyZYisjl0NxzkM4wPWup+M48iR
W4dVDuum4yMLWMcUIKNxhrg5mxKAvy2nzrrp6GSAQyoabZ+kpeoa0jx+9odZ/hoHTfDgROX0Ngap
5b8mnap91Ts4dIpQoh48yFZwtFPF/MePkvnFSlVmQyW7z49lWeYDKLBgiL15REfsWPut1T84dSJV
B61JlPCoBEH4uTb64bNUV5oGc2ERfi0nW4lcKfBRSbNbtb+hMZgfhriOnY37bi2wAI0C6sfLHLyX
cN/NJddgplAy9fN21xrHmvS11G/G6qHU95n97rpTrX3rU2vq+bcO4i6aYhVrVjXQk2ZUrQ1dm+LG
dTNrZ+TUjOBSTTLjPhNmFIj0stfEf9d3P6rNBtiyN2LYgtoHhBw5KrScy2pPUp/aN0JHg5HRa6of
pbZTs6OmPychMirlvRQfARI51Ytpbjyi196UDIz/Mbus/sTs0KKPxXuACp/2Tw/tUJG9S9GkMfu9
YfSurD830r6FIGEL2X3Bv0deuRD3qoRPWk/ANs8N29XcSgCzMg89ux968Tb34wF4VNB/7JLmzgym
vc2DYBEdGRm4SYxXrtLbOSzuJs06Xv/CKzfU2U8R9qCt7ZS+DD9FHxQTQmRjJxkl4OU28LoiuVWL
Lb6flUSKhXNDLRBS2RLJEnzTzyM9GzIvLcz3RYogjV0mnpH5T51U/KK/cNNMzftSt/+5vtA1dPip
YZEswciUZJCUHrG0Yr715ZRkx84sr5X09lE2e+hKyjyJ7+O5sYq7JJT8e9lKI+Zryyb85U+aLHlt
YioU17P+RVan+CbObCQudUjpVOb//fZrmBjjpz6gL+/GeljdhUNv3E2ynL7IMRdyHhQb+NI1FyYr
peEDkMtADFPwpDiYmzbsRxBOUt97Pqh22W4MooL+FZWWZF/XyQcqMi9GepyrRHOVcUuEYyUSgSUB
fbdgj8B4CCECXOMsaZGckRBknzUtPDqN9clUtjBrK5EIGdWl+EO1gZRYDK9DPJpGxdebhtk16Wkw
+9aFxwx4xXU/uRjfXw4nzQxFBY8jLyCy88PZKAMdMXvKvEr9OvLA1OFV39XKLpvvevkj1HiwQ4bh
jVaNbso0g6w9p9FtGNzImqfy767/msvdXQrWvN6h4uJuMYVUSE7jWcJ/Ftx6BprtpptyLx3/OspD
SmwgdgRqHG8SKW66sLe0EYABWiPUeqPdaLyp6qdxa3r0Mjk9NyOEGpIWrWoKzGTwHgz60+QkG7t1
GcwWC2TbJlQ9EBwLyamRTpGSGVgotG4/yR/zeQeu/5jO8FPdXv8wa4vRFuVwHU4JJNGF7NE0Z58v
A1spsnbtS5tHNHvbLNtY0Ioz0hHVQKRhBNybKHpkBYaF3hdmzOmjgThqqGSfnCFnPCV97zTg7xnV
SaUeeesa5pFFCzNwWyN636rv9S5+9JUPo1V6krY5FXp5ZS/jUSZtHMR+4J8XAg/dPk2v5SrzgtxB
nFWDmy6y5mcKty4EMPtyhu5n+j722SFtAEQZ769v/0qv89y+4ExxIBm92dYZTQnn0Fe9W00SirJK
+DT7v+omOkySzoAW6f24VVJb8zLaSdxeizYk5+Y8QBQFsJQ5b/gmvGCj/lHNdkuu4o/3c7LV77kM
eyzzjy0RMhINTASHEba0uQVAC5HKeK9F9/YWumt1TYy70btYiMnFMiEkfJSaTdIAhplcRS6YjTl0
01PavuXScePTrbrOia3laJ2kXWOvN11iYYu3JCnyT1khRb4x/cLTre8z9eZIPxSgkMYP1w2vrJGX
EYgy4gO0I2I3Q3XsqLH0Igev9ivIJVfNuSiZH4zvrE0RllVbvPpxDyqI/Od8jdJQZ3nclYgjqw3t
s6OqHuUSkvemc9u/72+CcwbTiRUDFKmYTZbtVKnBVGGrOZrK44wedTMq7txt7N9KO+jckHDmSm2q
zXTEUJfdJ+HjXB5H7R/V3o/ULK3O7fN7WiCy+qkobu1m3yWv17/fZeaIeZ3WGrczBIdi6SY3nDQg
N8w93xgARDEKj9b0sLQnrfd5U3qQfSdbYxsr5+/MpnD/aoR5NdOxOevpwYkPSubfWNqd0W41uLYW
JwQV9NGMuByZPtPQ4ITakUVNbpf8UAx/1+q9F8mHyP56fUMvn6xnG6oLlQlyjglZERaXW5TA7tpm
N+tvc6Pz5vbGuL79e2tcZOinkcYwx70cmZNjP41yz7CLwju8iPYaI7xJ/SBReEuq8VB1AwiLbuP2
XDuEpxaFj2cYXYRkMsqfklIem/GblDGgbJuHKMxcaTOLWrWm8qCk+7FQsglHHtRbHCY162vHYjfl
FnQ1wP2nYqcGDNtsvZkvvh00EJphayCMSIZJDs930x/Uoe86RaL76aEHtrCOhabqxfKjHb/ygLr+
7S6yncUa0mDgbUhDL66HMDLyJvWxJjnfmozBJf3tuoEL98cAIGY4RZB3JK1Sz5fTF42FvhIM/jkw
VOqXffvUFJ/iCVk1tAuy5qYctngZtkwKO5hmA88zlW8UTG8pnT9opQuYCVOwl9962/Ccrbnyi1xe
WKNw76nd3PY5tUx3HJ9s9aCpBcn28fo+XsQrwYaQlvlzMGdWiI2QuOgHB2eAYmzcVfrGYV5zCF5i
VC8o/uESwmEG5QrvdISduvyQaplXlxsOsb5ZfwwIZ9dM2mnOisXA+J5XuqK8bnKTba1hcZCTgNQa
kxYnLSbsMDig++HO+paPbZgQJxMKJabSsWxTE5quHnySnY3vsL5NoKnV5Q3CcOH5GvxRNXtUkFlD
3LhwNNf1O9V8d92nLuEBi1PZNPFAiDNHKH5svYXFEDzSomWV7IIKipt6Nzv3fefFuuWa1nMo1W7V
QazX7ORqw6NXt5AhLrBbkDHA53a+QiVIzATudcm1/Mcqe7abjWbD6ok5+fuCowV938fovBPaJoYw
tX4/2a48P6Zbk5hb6xC8rTK1wJiW01/UqZspN7681UC+fBPxnRZQpLXMX4IOFg4/86XjPIx8pxGS
V9NgBswN4qda87TptjR2sf9U/XVzYzFJ204HhEQw0AT/M5uqrXqZVSXMtcnupHzQgQZVxs11F1zb
vFMzghNkEcT7kYoZWf1qwZZi9j+vG1jxAvDUdEiQWeeFIGqtq2MZIgfCZEvVfFSoSVa7Sb8dnU/X
raycVqzgxUtLECYMIUXQ4gXkXM+Sm+r7nCJhWCe0aULvupWVzeI1YMICTh2EbqvgaTD0WVqXIz0X
Ox8d61UON8h/LlZByQNWfLDhBoy3VOPOT2S4UOwCCgs9XXpKhvvE3Gv+335vTLA/C9sPg+3ObxWr
k9DcB6DS6yEPPaYf5PSdrm38/cVfzhoOy9+ndIGGkGFatDLPlyD1chBlQxF6rfZLqd8P7d0QHvJh
F0Ybhi78SjAk7FXg+PgcIu2eWsxMnt5F1pue7uX6bz85QgXwIwG+ARND6imcDy3LZSThBya81V9t
tOv6rcbyyjrODNjnG5a1sWJOoNg9w3qe/QODOCVAoq1208pnoYrM5zaoqzEGIHhu4meKb7SLleox
9REhVm/avvDQdxi3wvGKE5+aMsW3z+gUmjJiCgYrvTh2zV1vb9wsa6sha9Z4sC6jpGI4TotQH7pW
46PoP/TStfN7v2HqgGJdsuFlFyeez39qafl6J8clV82ZtjCWClTG4pzmwxbxx8p28ezmo4CYoHEl
lojbYegTvTFCL+O5kXzUzX1cb/QyVlwME4Ca4UlcKIIEHwbu7NutD0tBqv20dTcooVyP3xUIjl4P
j6t2GIBdWnDcWpZw9m17cAqrdEJPknax5sXBzrSf560RhZVPQv0Z3A5Sg6oG1v38k3SRpkbm3EUe
skiK9CHKPl5fxdbfFz55r3Z5mCn8/TI5NNlLW/66/vcvd2lRzqbE+fs9dhGBo3BwtKYOABPEanvj
+O2Trc/NbVuAj6jGcKsruGpu6ZoDk2HMW/z4hOpxdmIoCappbzYFpHWHiFMfSBuB8vJMUk9nLIel
cSBVMZVt0hlxr85PGJt9VsKGhvNhKF86tTmUw7frO7gEq/M7BlNIB5l0x8AFiKX7pDLoAeqYQoDM
eU1yeXwd0uZ+npL6puibyFOn4bvWTON9Eo0/rtu+9A403SFtYVLegghcBFoNgTZKtc12Qj/j+Va+
b7Zw+0vAF1enc3eRCgCmokdx7t9BXJlpbi4UC0a3tyTDdaz2Pimjz601eT3FagvJx3+xKN6alKcJ
ECzt3GSsdVHI9Dpo9Ooltku33eqFr30xbs9FG5wZb1k00FtqFv+GQRsVEioxCgK70XmhGy/HKDoN
rr+FGbmMqtRwFiAAUYhRPl3IB/ssrh27AlTo5y8zvarqtdt6gV4+3pZqPrGO8V4dbgTx/VSqRVfa
UwAPYPTZ8j0ZttL+ZgzQcA0gDn3pGS6toKo3UcVrjtc/2OWhPjctJA1lOyoI6GJatcbbUWH20mS4
+d381wDQ8yVaQvFISdthbJUQLk87dc3kc5iXh3arbXHpHGeLEa+N2o+GuBlYzKyAUQSeAevAu8YZ
XVRPPgUKonf14DaDsxGwLl0Es0tKBP8SkD7xHimHJpFnnbX5KcP28bEuPvl/XeRe9o/qAXcu1DaX
KMUq6KV+sVE5Zn8zGM5PZkyfW2kqb8g7DtedYnVBf4yJhPC9oyXkKhgLtZ+GvJ8JE4G+4XiXL+Hz
FYk9fCs0eCJrGNGlB1/f9eZDDENwnmmHWr1rlP1c/lClL9cXturtJwsTvDCMZ2dSfGw6kZrv6jR+
NPpJ52FcSHtm+bbmCLb2UQjAmezno1Ug8iFrr6H/UvXgdTYmI7ZMLLfMSVoZOnE4W0HEp7K/k5HR
9HStYCN1vaRCXz7VQicN0mKBKC4/4sQIc0yGPhisw3AeJfT/qsdCd9vOHbUbP701og8WunqB7KIG
XRnPespQhqu2G0/aSxyN8CuWj3vyK5xcK5lG51eMqKtprhqOrgpvbvItHJ8z9FwHf2eifddvhedV
pzlZvZD0hjXyLmWD3Sl+r5qIZ9zANb1j7P+6b64eCMwg206vngEqYZebuYPnwMeOpFOn01mHYkJf
5dOd8IHwhgvcRVZ2aJvfQYZ43fhlzgU4HzQGKBbb5hoSXnWM9xmTomI7qew7ptZ2KaWvYdTezMK6
Dboth1ouzfPM5NScLuJtR8uuiklF8Cclv7N+lqOyC3xXb96VjBXWeb0Li0OWD7dDuLu+zrVv+Wed
7Pa5D5mR3ExqgOEcXaNKM2+DqD5YKphJiBKvm1q91XVEJnhdkl9e3Opp14xdHmHLph3j9trs2t0M
b366m5B+M8pxv/z7utGeEiW94bcC591gE1o9M6e/Qbje6dm1eTrwGyQr9j9Qoh3uMzPnUTUXvZfL
UFgMUjAfYaOa7spIrZ+zsT62vL82KPz+n80Akf6/TSrxcaqgL0RhhB8im8Aw2l3f3cTWD6k9JMYh
QLyeAeaBTaLYNm6Fr8tEG2fTqLjCrbfgdIRvXmlxBPNRQYgMpidNqoA8b+mHr7oVsHGD96S+EDCe
u5U6OU4GZzTbHL3Bapdo/zjLGPq/yDOYiEDhA1A8LUzhOomlUZOKsl7yDOOuM4ubsGM8Y/q+4bdr
+8XYBUHIooF/oSBgpWWk2PGSEvaE2NG3P+UWWuFGCx+M36XqRx9yn7jNfLCMw/exLL40jfVa6T70
L5n20W91bSM6rYZGaBCZBaFuRvVBCMF9KnEx1bSGkybb+5r/DhzTTTtXCKMh2ORHr3qX7Y0x2wfp
RsbwuywnhioeaRSEF5EaoGvCp01gHNcgkfKS8qU2x2NU69/TKXGz9t2stDslCH8i67DUcXv6eH35
tY25hYZavW2MhERNdU3n6/UvtBxa8SfxXWzquib/FWHsk9VUVTvh0NGIxEr/mmnTEc4D1/fHp4KB
Vz/Zoq1Y8+9Ti0LeVKLqME0zFst4rhAH03eNnH6NqJsYm13zZUOvrU7wckVq51EdsJWQTTtD5Frl
p3LYuIHW7rvTBS1n4CSXqA0pbBQHIxMhOI4rNwpgj7rzQx4/++tfa+1RcmpKcKAibbsQjsPEa8Df
NfkeVTErevOTYKciKjUFnVt2G2F/3SSc8qBkiUaacJvHQxklSGETbP0KS7FXJ+rt5MhuZzpPvglR
V/acSPMGt/da3FiU6hnEhKwBCrvzPZWy2phChSCo6UBuLfspCrZypLXPtqyHEYSlBiUiKopSjmA1
brm+TWsqX7KpHwD2ETCMXZSW0EYELdqcDRJBG5f5mlMiEAMFOxV8XupCAKrLjJtU7tEEmJ4T7dCi
AzT8m0sEdi+uEEfXaQ0JX01uxyGPjAEVxO6bND8F4cfI+Wjah+vuuLoSeGdUuoI216JwG87WOKXc
JPiGHb3vuv5TXDOVMswbXr964YNEseB/oRZ9AdFm/MgP5HEixXMejXBvJvdDfpjqY929yMa+UPYa
bwTzQek//Iv1ndgVQlU4Kl04hPMSPvKDk8S3WvWuyKSNXVwLwaerE3w9DqI5yBZ5otDSS6/WrJ+L
0Rsn0nNPLXPrEJWdsqvyfANysW4XkA/NPSglxJNtDHmlNfT6YfHJvCiz73vL3E2z9OxLuZsr0sE0
f13fz7VTzWH+P4siAM1vs6jXGCzztCLw7PjJ6bawkau3+6kJwSV53OiVGWDCtn1GkTlZ+zB4CYbP
penRXlKRMPPbjQO9FiJ/g+kV2smMqQuHzTdKo5ljAzfpaSUbX6EM9MZk2GmgmqJ6vGv17EEeptvr
m7lhVdxMUBpjwhQTKx2f5xKq/hc1/FRLL41+U1detYXYWjvrJ4sUa5eO5nQJuHIQdTFjPPehxsRh
+C9OwqkN4bwh4leYgYoNPWlQSnQNPXRVKtr1tJtaBOg2zG0tSTh4U2YnUyVjzgq/pWC783G/qerx
+xoRUhATh1+6/wteR2wLaEnQVg13qNdBDBwdFLUPviL1Z/6IAO4enELJ34+FnTxZY1vP3lQH0jPd
3f8h7cqa5NSZ5S8igkUI9ErvPfs+9gsxto8FYheLgF9/E0d8x90aookz93liupBUkkpVlZkoi6mE
q+uoStOrxvVB2HzZe2bGPhHe2lD3A7spssXnF6yfA5fZ4PWKBMwh5Mfa6wO/WwSAT1VVffDT6xwP
VtzkTG+dh/KkLJwOOTKlKvfa8Cv7nmfuVdorPNkk2w2drdYIX2568CYHkSjGhWHOnDgTRQWAYICa
AwWrHQe0wNMHjMgYpgPMFuincFlcnsi5EwcmIGAGmLmL5jjtOudjFTYuR0xW0CvW7Pt64xer1PtG
IhMonl2v8BheqDTPLR5qjOAdnGiEP/HnpdTJGlJMEadxndKdgbgTINTL45o5XuipDXruINIy0bHU
5DirqzWoKXq+HrObMH4BLSVA++0XQgmQuqMECWjJFGlqs1jXA6etg/dobB1JdCz77368EFPOzhq6
WvH0g+cDVnY+oqwicRSNMOFbcPmfKrsZmoXHJQiZZjx+ipMnEmTUgXUajEb0ckjARQ6UTly9TIKQ
P1wz6V4hG1OCCjC0v6d1zg5hLIxbLxfNUWRWthEAhezDwowOXMjmG+lD86MSRbg3LT5uheFyvCpo
4eyKjodb8G63R5OOHQlGLx+/JQMYzijv0zjoemKWIBr15TobRHvTxKm5HmparuK6tW/qwTPuZBX2
DdRxhnFXWRX/sIWV3tCsLR/Csu6viYib+9SQLV6bUQmmuyRjoCNqa77mpv3DHxOQVeekDm3owpXN
c9vG8YY0XXzretKt17Ebg5CpRIUUYP7IAzfgCBGb14aCzAcTpx67cuQHy62sDQsR6ARt65N9VPZF
iZRzJa9jx5m+LBSHDjoea7tqc2gHkwhkqaxQ24q6cmvmimW7llftHllGdaBhFvOVOUbOC09H/6ho
3YPjoc+deBOSdCgDkpnk2i7NcM8VA5NUWZt1HbSYxK2CONfaRZ8W8H80M/Zdm8aA6rod2wraxbts
ZPQ9a6LsiOyj8SySrPs+hn54V5eKbAwrclr06xMnDWJUQ8kagqwEfYVmYr05o81Q1u7pVZq11keb
SvsfUsTmvfJSsSmkFSNgBuQgXRt5kb5lCVUV+JyL9Fceuv1RgNj+VVhddyhya1xJNWQ3+Pf2JvJ9
NJ6nnnMTGoOFwooTHfzeFjd27FZrWYxxGVRI976xyqYPKudMQAJZOiUAOH6qtmHGeboDkNw+FHbd
PCTCqbZApbFmJRxnOKLhS333ushErVciWexD5XinAI6TAQGj7b0PaMZtGlaiBPv7dIZD0+KJJ1n+
WOQjLdaijMpDW1TVN05oxILKkuqDdAKNo6k1jO7RjtLmXaA/civGtDyGrek8523phAfIv8ZgBrTH
B6gd5dssGdyVERreg+tV4aGxatfcdSR0+KZqq9AKaI6864qIZOh2aV33D2nZDV3Qpyy8Vq6RAWlk
tPswLg0r8Pqq+AGgTvTsYF6ioAJL7RO33Dpf516XPheC9E82qNW+sxIssjxlZhOIUuTPudNVH26K
jAJwRBRwkCiJqrdCpewhZLymQV46DjjPSXblq55vxhYY77So1bNdDbYMuCGL332n+o2FguKzTWMA
WlIfxaIgswuwQGcxi56cJIT4V+xGKuAIzp/twTa2Rdg6UWAWZoqe/7BXr47k6hCmmWRBrii9UqUd
3nKnwQYuTLfHLkIzY5SV3ZVSifltQOdTYCcVwae7fpiBjbfwbjOJBzaoc9z+UIWxgaODymSAot8o
j0Qayf0gxrYIIDZTHSqfJtvcbZAvc8dIIvvg9sByiOQX+rrUS+mx9pD5KUNhG0nAuxxvtBwIpWhd
ykJ+cD+MbnEatmtDZsMPL7Or7UjA4uR0eR8FtVeCkGMcBn4VdzFCVzbQcFcRkT31OK63pqjtLoAh
fihYWW3R6JHckLIQj0Y4RHsaOS62QwJOBJ9GzYY7YNRPh7HbghMu+Zax2gjIELUbcFZ4e1BOgEmO
crdbSzl4SPpZNnpCQKDKt2TwIAlJKrWJRU42RZe4aldSKtnKz4g7BoAR1yxQ4J1r1nZUpxEeZRLV
YbcERWvQgVRsA4B/46w87iUbaiXpsw/ZePS11b0ByXjiymEFvM1YrphZJ79BEw8sZV9UzWtVsHAz
OLL85pGw2XdRmmzBw1B/c7jR7CtoJa+k0TYb6cly7UyTHuXG+Eas1vytSOIHnpcUD2gM8K55w+or
yGSMBwuOCC5xI1oSuZgrBYAj8O8tp0WPUWwMEPIKBZgUHsd4a6IWYXnfbPZmop480pVRBsmwJUvS
IrPR3NQuOFEJIJmsmZXogSqsqZZs1LsKbPCpXGqsnI16TixMX3CSy+NtaXNQU6Co2w7fS+vXRLLP
TAheOEgIxT9Zmt6TZgn0PRtCEhNAbIZcORrIppf6idWq9kTbGwgakqn1MT643bbN4gC6RHG07+O3
kPwS1cJbfC5QQVbPQ6cicioIuc5txnUE6uKpfF2Et3EcKLptyp2qb8KlR91c2HVqSJtSKDoNrJuq
yoZ8buW7ww/tktzgnF+cmpg+4WT+RBXKKJ5WbfQOfeaC8dj576VxigQXXnLo8Zpoj88tFGhkI/ZU
f2PqSg07j22Yu1CTngJq/a0EjnyASEF6QD+1cVt1VptWN5VsR/9a+emxiROoTsbQkbXXl2P7uSU5
MaX3ZEjPq8ssxWhC/8kn91BMtJZaez8j2cEgempDe3k5iPJyFsEGGAlXYKBDiAjKzNFce6EEy4px
baOzMOoolCsADXRARZSBgyW3gkT0+wHqfD1ebI353UOTwOXRL0y03j7ke0kV1lMnheQb5ryqFpmF
I19qhprzSUgMAK6HVmDrkxI47dIaRA94edrydyKfI/nyhVFMmVeQBICCXtfBQhRUh0ON10zGNlUV
NECZgO7Rz5c6KGd9BUcEuv99AI51gRxlCyQvEjxvnfBoG/9UHRibFkoMSya0E8KE3DTk2WGi9Z9Y
FwMisTaX5BKXbEx/PzkiikR2PvHxZPaL31WySYq7vnz8yor8nalPL2aQ+JQKwygRrlXum198D7OV
kkv1g1nPOlkR7akcW3bEqQs7OdRfnBfRLeSFl6ZKu42MCg+kkGCqqmxTQWqwdl+t/0zOP50OJ2PQ
zlOR2OCUKzGGpj6K9k2ypyR8uLwcC9P059I9WXEW5ugGlzBhk/cohfCG/MKdMIk+oDMV+TqEYOcu
NZhtMpgZalSZdYwhI4gb2/zPci3TPCFsAwwPfK5ML9ObvmFXrMEuHzI0s6h733ho3RuOBna6cCrO
xQOnlrRNWCFujnIAlFaDuSPRnks/IPQBFMDFf++CncZEod03cboi5XM+b7ZVhlUuYKmz1j65Hcm2
U19Ze2Ci0IeP3Cv6zM9NyB7CRVaIQntT3risCJrsK3v9rwFXG0OaNwX1o+l0715ytaXRVRHu6BJs
aXYnooMKAGn0XmO6zofhmXFe1e2Ug/N2im+NKgnE0kU9dxuCcRQ4DJSBwLKrxYFFOQIOq1BbiwAp
z/g2oUMAli5LbC5vx7kiHj01pDkYJJolyZrJUN2U10gqJcccSY2N19T1PRCf4Up2oI7tKP3em1a9
pqO7TWnsrMAzvBRxzzk77uU/fojqsa0FJ2njjMVoY+t6yda0e8DpH7l51UBSrLcWso5zx9CpKa2m
kZd2hbwKTE0NvbHzoCDOcXlm5y2AvGpCgwHhpp1DTgqicjGlTpt6Vxa3TrewmWY9BBn8//2+dh+w
HCxdssfvV/kv0Yo1z5EtYd7GiZdIpf/Q2+gxMJ52AB0hdETPv+aMcETUtMBhtvI7CqE6F48fY+ty
MCsiZ9WMHlq9vMDm0KVJims0LN8OyP2NdYvMWBcIUAE74CGKFdu31m0bMiS+FuZi7n14+oGaEwOd
1o7tNBet8ebT+4ges2gTFVAIPVbl3llqvpid+pP50A4A5BxdBjogVBZREKvjJqDlAGjhniNBdNmJ
5o6a04FpwUvOBKAjAwYm0DDpvDTGrWkunACzfjrRrqMvAXUL3U+VkbtghEDDhbCvo8RC+L1U/Z3d
1n8t6PD7OE9ZgZ4O9AlAsyCtn2tvm6fvaX1tZEvt2AuDYdq2DhmVqrIxmCgu94WIr6Gntf/Kkvw7
X/oLvXbsoRchRsNouyschbxaHqReurAsS5OmuXTVJZJYIVZ+AIQYpBheDnKtZE26JyXS9f9vSJo/
DyV4FEHjhWuzIWtavGQU2G5/Yd7m9+jfedPOw9C0Yo/VmDcu9iaaQGV9M6ibiiKAgn6PtWPO9vKo
5q82BjA56M/BvqB3W5diSBQhLa6T+DrOjmF/l6L32LbeICfagsiHBMRaoRIc4KX4lX07dWYh9+4A
vqfNaN6PCfLTMB3Vx7yNViYS/dGSlsr0I5+O5RMj2ox2JB8MOu1c5u+Et5NZjZb8hdLZ7IY6saHd
MlUej+7owkYPvpl8IjVoF5xvyYIWFHJVlrFhwALmMgiNYtUtNdXOeh4Kf4B3eX/kF87jtQIKMbTI
0HWV++JZ4EgNsgy6bWBypSsPFEhguhkeUTn5QPfX4Qs+OKlKAk0L+Xbgac9tV4mqhd/0KKC6/CHz
HYB7nlVdIZddXne1t8p780H2P8bmFX3xG2L8Z8JOvFRArYtAdUINe5/yBAY0hKSFsWfCSsAh7Q3m
nnSGC5X6Mrn2/cJ6uTziOafEVENEFwAHE/3Y5wPuY2VNVKhwyiiwEvDK53cjHxa219zheGpEuxZh
u49LAiOR8zP2UNDZp26Jp+Rz3b5eHs70S/oeO7Wk7bG+rwbetQiPyx7Mf6B8BMBoZaNI5DTfLlta
mjhtp+EmoSkKMYgX2Qfney958rzNZRNzG2FCwIMrEhwheMGcr41tV1UdK7SW5eGHF0M7B/XnEhVJ
M1DswzG2Ff9x2eD8mP41qDdD+WmLbuIaBu3C2dAe/QqQ5M1QBL1sZn6R/pqxz8dVFq4l7XxapGRL
8w0h6zx9csgXDqqT2dMf/S4E4cHaDiuOfM/ErisXMs1zB+Hp709/P8mMeACq9xAxwpOkhzgahF/F
0q00u/7TbQhuCkBe9edxJ+oUlHAW+pS9J9kMK9G/SpOgmIg66CEeUCZaAgvPblT0uwLSAAg+ELbn
Y+JN4SFnBYvMuo5D4FHENucqUK2FuHl72Qtm5+/EluYFNii0XVdi/iJAQA2KnvmFs+Az8+J0mJ5Y
0N5BuT/kRPawUKEjUxxL+VTwR0lWebVrUSBG7CyOFt+C3xq4rlWeL7woZwMaz/1DlY4elk8BTagy
arUhPNCILCWCzOuGFxIbKDhL4RcAR4c5Sn999Zh6NLujAEEVq6kH4cYCvg/MtITLhTmf3eCAawCp
AKKbT8TXns1VVYcOvqh7EvamVseGLRxaSyamzX+yLZyMDVWcEnQzC+82acGnlovbXC5x/M7ujZOR
aAc9Tt/Oj0eYqbu0uXI9VSAYsY6ij+m6dsXRZykkxAW/IlWx9Mqb3SUntrVzWTVt7HblZNspwK20
lclTEe3AiwP4yxf2yF9LOpGtEHXncwlLUeMGkphBs6TOvrBc+o73nMLzZAELKUE4Wm5tNPyQbKE0
MbvVT4ahbXXWWyXaV+B2nfXq+bDxdHmaZhfEd8DaBHwUugenQZ74XC4E5G8q1KJiZIdMF1TZa5He
GOE9imCXLf0pjusBBiJbvBNwsAB2oA0lSS2ROhOQA/QAQehcdd3vNAQF4q0BYaim2Chn72XfhvCm
dO9RkrtsfW6ciA2BfCKQxQHc4nycITVyAUFczKOoP2SE3vL+O5rL7nr32UnqhY08t8OAPgWmCdgE
8knhrSjwTPKnRj+bmOD7ucrEj97xA7dYRflVl6zr5p/Lo5s1COoXADrAz+nqzD8GhEDtMmyQpvGL
q6H+VoOtwu9vI19Bwp4/j9mwhlD0wpTO+T8uUR+y6pMCtV6S9vDs83ILMJKEgMEO0g3d1bDIAzVr
BNRfaLdADzNoh8/Xjfl9i9Qi3tKS1Ns6HA9VZO5qThdWbLahBOTJkEMCKA95TO36lsqeaP+m10Oc
3gzybgRfbCTrW7CqbdDruo2q6B4ipo+DqFcs/bi8fHObHHBl8E8BDOQjKXw+SMrGnFYMQX4FJUSj
v+6KX5cNzM4iGHBRjEAlGHnUcwOJTaredHCdeuG4myp3pWFuOfcXPGK6oD7t8BMz2gVmOtAg9aa4
BCq8QWujSzfbtuKJfAH4PGmR/zscbTNbhQUuWvSBrkLEdDH6cJLso7KA31uqSc3uqxND2ksl9kPa
liDQWRU26OXZB0EbZ/rUkLvWW+dFvK/9L5T0fLRxURweKKvrVHqlapkpKyTreXIcxneT7i35heoq
VIlRskeA5dr6tWU4YNIRBhI2TIiV14OkAlfkUiJ0zqNPjWhnPU1GcBHlMJJR/96k7QPLHy+79JIF
7WBwnDwrICaHPQPpHKu/c9OFpZiNQVG7cycEG4Tp9RpeYg4xVxK7svbfzAJYoavBfjLaFxE9gHQ5
ujFukEwbv/LCO7Gqv1wixJ6pOz34VTKiPea1kV5Q+utFVvzJdfW9empHO/C4NFUPiqhkZVU038X2
8ND1b3Jk93T8mQHPF3jJj8srNncInVrUfSJPnCIpsJkSF8CESWKgfUz+s4ghHi6nRjS3yOza5jLE
sDq2A4tsAFlecJA6S5SUcyfdqZnJO0/CpsKrldN7MFPiBZb2Q5DRH43al+YC0GK2M+/UkHZyk8FK
PXvC5kGsdcWHjzHEgt2E5SOE9yDYBBJ610ZA9YWSHmC+IOBDUhlIcT0DwAQXtT1dh2lnHpvcu+0W
yf2n5dYcECbYRLgJKqpP2imhW6ge/fcw4VW31fRMLscgjtogEw6QMhWSNUfPydfKfe/5u10uMSnM
LCEqitSnQLAAoqqTONCutbLYxiVighFIFTuBLg3zu7tEkD3j9WdmtDsR4F9OEg9mmgZN4E1/15Dq
d5Ob68uba2Y7n5nRrsSmHasunrCUaS1uoMQCWHaQPPQeu5FFGKAXZeGqn7kZPbyDUUUD8vZzLU1Y
hlmJGle9oNUrsYtN1P6OQuDO1RNcCj3FP1isdl8Y44lN7TY2iKHcqrGnI2stxyeZPASBA/1t0SyU
zGfXDO8ExLUUrIQ6OWBZy4zHkyE1gKnTj7bdmB2rkS/wiCyZ0cbj9JJ7yoSZvtlV9F7U2zTaX56y
adk/bTLo2+HpA9FHREzn51QTVtAYQ/P8qlPo1Y83TCKLA5BOFjRfqNFAvgo9IqBlnpgotQuFgRwY
QRlM9ZFat3TvQD47XcofzE4ZGkXwaxD6BYXT+XjqzAFMwvWRhQGUDuwdA3o0Xb5w88/tJctEqy1C
cUybDk3kvLcN3hpAgQprF0ZIhQsC0joyrFnHAHrpkUiMi4WVmhuZBYggyBMR+n2C1AlFI2BmwH8Z
NZBYYjKr1h7r1DZ2xoXhzR18p5a0E2kcPQpgAoYXMQKEMrnOO3bg4B7ETXO47H5zg7JRb0fjJthG
Pj2EQXUSpixBUrTsIQ9rgk1O0M0g2UI+ec7LbYp36KRbhVec5uWV17K0iJGJYUkOBYwd9CMj/4p6
wSC2lwc0N3enlrR7H5JzIxDeGFBubMHsEVDvR8c2nfN02cxMcAvO0L8Dmub1JLywDNvk+CvMuOOd
p9iuKMqFA3x+JBNZ5yRr/oljP81SyH85SCxl+e8BEHH25rUbtSTbNesAoIv6nxXtiIsTy6miKWva
lvdFexhASdIv3ApzJsBkg8QO0M0Tzfn5XMVZxlo1gd+b4bZ3Xw1Q1Jr1wmQt2dCOHdkribsONnyy
JfxdWWAwW9KSmzt1UDtlINSHxhZw/Ofj6FM7AZUYbgOgF3+UWXTdOVA9csQ2BQOpW/mBD/7Y4LKf
zd3iE55gyouhGVyPgdxCCtVwjCvuSoBsbwUO7CorAhDxrmi5AQIT+reXTc7t1VOT2nJ1pZ3y0sRe
rTLvFn0fK1tlP7vS2mTM33ZetnCsLo1QWzki0ZkWUszqUJTFqiH9R1ga9SHt6veiM7+ZjBebMGa3
GfrBFiZ3fkH/Tq7m+xDrS/q0xOSOntVDjQuJK1CydGtoP3z0RfjNLKwbiAAstDHM7WvkHEFrjDwg
bkrtGoYciz2UxnQWqis8G5w+CcZ4JcPfl5dxLmGGPipI6ACWAiC43vdBAGTsgW7H+WHTGzOhqyGl
ayhq7ipDXGXJt8bPDi5wiC4f9txtf142P+tFUyILGVRQGuhswLTrOgkqZATvxc8myeA48dbmHa60
j8wQCws5O6UnxrRD33HNOAQrGJIy4NYr6WsyJgdWQ8LF+EpUjZ/7d1jaGeACiSeoxLCGCIBq07/y
cg9xITSu++JONOZaRk3gj4utsUsjnP5+ct/k+CTQ5MFuJMq9ncqVcNvABaoDXFk3/TCs0C53zzvQ
wQhzH7bNU1bSOy9WDWSg012VtIG1yFQ5u8TUBHnQhGIHFdP5NwFNm0rVTtsHmes02jLwppM1qA6C
JZK42Y16YkkbvfIkWDAijJ7034kTZOk+RTHEEuuQ51D+WHDd2bvkxJp2IhUDGAicaVwxGEzM4T1E
ntSCCOHlDbJkRTt8IpW4hptOnuSiH3UD5GeAaGzByOzhejKU6e8nbuM0bhtZw7REbfPusOY6aum6
C1+BhtsQGm/i6CNHr+7lkc3Vpie1kf85hq6kILpIVOVktXfTrRPHBzBWrqwu33Res0f0jPKKWIMU
47HrnG1klBuff5gGv0+jw+UvWZhjXSK4qQwaAu03paHtNYlscGPGu9JYktmZCwah6oCHAQgDwZis
neheWpcuS/Dm4Z4LJXm6B2B995WR/DVhny8kOp5jUN/jhKs7fhRehGbS6DUcxwUzs8fMyUicczOF
0xR+M2AkZOAHWZc3Vvdo5T7aQOiCZ84VG9EDB/lNAggGuoC0SSOsqQ0nYogKwUkHRbfRhdR64Dqv
Hnnvx20b3rkqyEkH8odNvYQ4XbSuzWeEULUmEgO1kVsqyAONjpG/UuUVOH7T9gcQ2diPoGHvbLRZ
qc3lxZw9zk6Grs1y7amqldMbuYjBUCZWI93xuF3z7CVnEA9fXbY2l6E8m2ntduQ8KqMMr7xVNN66
3aZEm6vb7cZYIq56dIzH1F73YqEqPutIU4fjtCGcT9hGg6XKZAVslmF0yGUHEvZ6k/vGrsUQL49v
9hqaCL0A8CfIVmqO1A1uNoQ2XstuBFFMxKlGS3YpXhgjece1tXCkzA1s6k9nkNcBn49ehhwKTlyD
FAj4Ha8OZJL+airWrWxO42C03ZfLY5srcaDmaQJaAS13G7IK5xuSF8yvTRfm0KlGdnVSXjd1Vazd
hvcHECLRXUudn01c1UHvt8Xa6cHhX4bjU0bLJU74ucMUhzraAwi+5hMfrJ01To8oK12JlB1JW61I
5d2ki6+sGXdF5Wt6jkKaYNLT1u6sRvDO9p0OScT40c8/yu6hAFvvAJEciur8pjYgyeUt+NDnVYVN
pMbQHutAokUvvxq+HcVFCJsiW1n1U+xLcAQfCrVEd7VkZ/r7yX3s2a2AqiRS6oO3atqnId9CIVuS
t8tes2Rl2jEnVkqhQKfvYzRu2gWRD9CW9URMVMafL9v57BHTrME90eRqMk93ziqOoHTQTKNJn1T3
kJt31RJv/+fNfW5CO7sitxwZm0z03g/uHSy55gXaGX6PS1WAz3c4MCemDa23P0pmevtJA8ISY5h6
hfvygUv2aPrtQs561gIUZgjybJM+iubXjiWiMA6RkG/lqhFvxPnPR+7E5gk5RPDjTWIo2qq3UTnU
/Z/ku/dSO1snLIIkvMsBCbq86nPedWpHC1ztPkcPnkLqi2ZrnqYB90CohGIQWRjP3Hyh9ITiDxJH
YE3TzvW2QeBWUmSmJLuzi39SZS9djDPO5eJcRTjvIbPi6fLfEkiIfMgRHrZuCYHsZxOKn5GXTeQv
gSxuGPtNqHhonHabiAezq/cocDy3trM2LQk2rQJnRLX0LJj9JgqiVAdn/iQSdr53ZQuVM0D5EbLS
9Coc2ysZWzuncrcDfH8Yl6qXc+agJQLXRw4QbjNt8ZOjoijA8aA8LKasx/Lb4IUgislGiIuuijSF
GLsYLAJekxb6jTnEknlASOcFY++pI4dIyIa1Y+oHQIQWOSQa/IlRS3T1S4gk0r1bdGRJpG3ue1En
oRCZJWiN0LvhwrELkUfG9Ax4TwRhYq6NsT/6cXHdG82vPG6XfGSC6Z7XZxxIz0GB2CZwRRRczydo
gHRuz/0pUDQkZBJqc62c9hrYrrU3DmtZMaRxMuBu1Q6tjEurM/34J+PwBQLOj4mhUDMO5E5ttCNC
m75ja6nMvWGyrWeik9Z1t0brvIyxQsiDdlr7uSv5QqJqZgNO6vEQK5sUPdGWdD70HGfNmIWI4Vz+
Q0V+YIPD6j8fJWjk+lN4AA0GQKLnFtKO95XThcjahhsSHSrrqgdBUv5+2crMNXVmRdtSfR5ZoF/E
LHbeQfaA2FZ3zN9ctjHzoHBgZKLKwT5CukubrFqO8ShrVIdyt98mABsEnDNr5TXWsGtYkkCJQSXr
tAARdy+a/hadZkjeWMo91ln70DXjsPBFczsFruuCF3BKWOs1MicOFUEDIKhR7d+oJASZfxuaxn3L
FGoV/Xph+HOeChcFjydedDZc5nwlna5GWXt60pRWCLGUrL5mIPraRFVRfetiKraIFO4aPnq3ILy+
Eb7hQRQiWXDYP5Os7xcsAGROLexX9Gidf0Xo+lHfhSCk6EuqGkCEM8dccZqRZ4OBIqdJWgmS9z7J
oyv0cMHpYpGgTGkBZH7wPCGfeycBUVVjeOTD77izBp/t2OJqy5KjWQ15tElG/FJQN7R+Llhsrcuw
nNjO8mbY8JFmLzZt3InHxno2G2L8rvK62jFh2K9uGFb7tBmytYjIeB3FJEMlJAyjgIMX7b7lsl9q
VPr8zMTaIzBDuI64huoyBkmPh7fd5enKt4H3sr373P3ZoIyQWBLsnM62X2pinEk5wyIIAqbLZKrL
a/MvOkpU6+G10g4b5j84fJ23b7n3HHUfELyLkYOhN2RRvnFuf+MyQGUWFO2gy9S2nkrtwYWMRLpS
EchVrUnZJbmjkiw0A8zEPbhzIIeFfDY2ut5Nq1Lw5cU9OqHTloHK7RCX34X/Tr3t5a00t2/R7AJd
azqdKHrOShXSaYHtSVfEVxu7Tw+UJeuoJkHqfOM9WbjfZufuxJp9vmPGzu6EkLDWjCAQt+1N6t1X
/cLMzRsBLT6akad+FG2B7CjpucegPdhn6qfqaX/ve91LIZpiocw874CQzkB5DtVZQIvOhyPQwiPV
9DovQoWe0x/1gM6aq5EFvEdlcGN7xw7I1HKJJnoK3fVzhzAHmw1aRkBwaqG9TxovpBlmkTYvY/vU
l0cuQD4QJMaLKffW0ltlJisAJADa9CfpA4BvdJx8CwG/DF108JHmBbj13lmZyTqMN00SeOLdSVcc
VumtX+4u++ZcRHBqVwv9hQ1KQeVjnH7d7GKv36thCRc25/7TGwmTibrVp1yqbFRjpyA6naDZZX2o
1H6osqlvuKDjQvQx55anpjTfTwqOrjdEwCufQ32K073vpoGZpV/Y0KdmtKuRi6EaZQQzIUDFZX/f
J+8sK1bh8CsCe+blBZo78tFLBNEehjOf6H3qU7a/zlWDnQaoBntkggXMfZDhUwuBabqU6Lfn/IHi
sIfakQMaM/28tyqjq6QzBT3o42ysgJVP9oiV2xjVQx2+AgtukJuWfwzFKvP3TvK7Lm8jr0TlZud3
Vyb5JY0qyMqndNzndB3nSxw8c850+n2av9KqdhKXIx4AZbQwg27YSu/BqX808ULk8acnWz8BcOOB
vQavVdxC2sHjSL+2IhczIe0IbVy7dEA1YyKPDZrkoaLDOrKcIGnyTVrg8k2/lw7ogFZp9dN1jkn/
mvugHO1XJn3o+cIJPxuZnn6a5uatXToo82ISquwKbFSY/A1SQ1KsHfYssi0V6y7ZF9Bg49k6/+8Q
LAd4S5hHvxS4lvQ3RFUh6YFMFESDwXWO3GkQkpVaksybO35PjUw398kjNqlLlgNgiADA+tY0gdvs
vGzrRM/K3Wfhnb3UIDEXCJyam7zuxFxVDS6PB5ijrlj5NCDObQ+wHFt6Hc15L576JpQBkPlFhffc
TjsYLrUKnLZO0gFxeJDjYwRiOmJ9pEusGzPnBq7LP33E6G5DTu/cFICxIosJTMXiiXIJOCf4iIs7
Dq5FZwVA2OVTama9zqxp66WEzVOjhzXopYwVOB+Bz48jElA7yMh38Oyi5WXhYJw5689MamsmAETO
3Q4mbelszKZdq+LGXHKMmQU7M6IdN6MSIpRTMMVVFlTpEQVHTGsApvWuWgip7NkVw34CZhapPhRZ
zlcsywVJyTDNYfoU9wcV3za5A5De2uUbkj/Hgqyi7led/4rpdTjuPUeuFaGBY259UJHHh4ZvZZiu
rXYDZNWqT1swbW4RUSRQx4vuFPvvlyCqJX8/V5sanI9tbsf4fYkeBYbmJUvuvOqHMvyN9+uyd83w
ik5KC39tadGY9IHRGacoJax+FO66Nt5ipENZEyTRwRw2Mt6WzjWzNnZx34CdachXlf3I3Pc0i3bl
0hU0d/yefA1EpM8XCsploTJNfA3DNKOwyiECu3ITM6i7A4jJg1C9t7Lfue59nq1V/4WKA8wDNkcd
vMyAez83D/Jqp+6n0DSs7nv2bI9oESmOfbRwAc7ur79mdDCvMYYGq2OYyev3WKo1L/d5lX9lE58Y
0Q5ElxhRj7YmTKXxvQYvdhtv6BJR8NzZNPVlTbgKDwxU2r6y2l6lyVSWjuiPNDyMKYQiD9ID2Wxy
VRRv/etlZ52bN+B6IfeHpBFambXlMRsT/b18wL4bNoa/d/2n8QtX8AQd/p8JfWlKW0GuvYQJWd2k
/FtFN0a+sLvnRwHVcuBbkWzSc02gjx8bx1C4Psb9QN5McS2X0GSzJlA5oSbShECaausSdbYlRw+j
6PondEEPyTWqrpfXYq7yCB6+vza0Q2pwoXUBmRH4l3wfvxPk3OuV4f5jx9/b7iHFtei22YLN+WHh
nQNMFF6QetqwKpuWFGikWrnywPnvGMkj5+PysOZuCpSb/jWh3bahZfoZUvFgaQ03ytgjCHfXIr8d
2cauF97fS6PRFokNPI1IC1Ps/zi7rt3IdWX7RQKURb2q1ck5jz0vwiSLypkKX38XfXG21TTRxAyw
cXCAAVxdVLFIVq1aC7LrsXEYk++AR593h/8N4aaNj/TpjvCRsmEeO0OHjSaZgyQPbO9lJkXgG5eW
qkHEV+acKWFzGl7TRkYNU2P1y9Au8u69nvBQ3J93SPaaR73MMDk+Gpdk8dG2pCOUUKD9tJlxuwNm
EpItRhAN7NJr3E1ktnjJ1TcesfazE11TL76njWLiVJb01r9ACJEaKFiQMeAXWOTI5j8uezIttKgv
QMJTkV2iqzzmiVpYWEyWOSZIyTDODfbS00OJ+QudRsNBnbCFjAoN8uTZq7Z5dDHZSzD53yyUkHu8
Hf/+/MD8AVDzmMGHwo84WJu1fROBRvQjTRESFv2eTdvzH1Oykhis4TpSULTyQaJw6lldePXUJBAk
c5tk05Odq++pFaD7FjhJiItWqip5SWJ0bfAjp60eI64JfYl6ivDp7DTI0xpY4uMyXKWWohcl2don
doSzl+kYRrcLH8USiK8TDwXsKej+4YA/MSI8Vb16cMoS19INxTCUH20s/9uo4mSW5A/QB6AMyeEl
iAT+76sFy1xtKazMzTdoi1511QD1qvSyH5Ntxec3WapYN0n2PTEnpCsw4kCfQ0fM5ebvrEmCxDSC
XNtC95xgLVVToSprQvi1zoCbQAlrphu26Q8gMQO7PUxZ6Jj32fB+Pta/hoSN5h0SD66WeIS4gmu6
Hrnl4EGTwusaVC8gYsiCstqdN/I1vmEEfXCIUKMnDu6H08/lLAU6oFOM/iu60fYQNlqC1+mDpx3P
2/m6cWHHAowMzV5cl8T3VLrElV4nsGMY7xmYayFm1nwzIfnHwN7kjRvqKG7MX+Pw1KDwqXJ9rAzI
AcOxaNuWB+ZfdP0bxKyUMm2Sa83aEpjCT5cQeJF6LHtYWmzXwq05ipKd10fxtWGl6S7xIYdRF231
26Zu/EANQvfu4GdP59dX6i50dLl0BSoaYpMmav3WKvQEcM/mugPkODfvifc2OWHTKnac9EuuLPGI
Wm3wwkn1tvRgKRvr0McNrnEh8zUB5Xmg4zdm39u94tojjdGVRSGlEDvCFLgFiyDhrsbtYnoAtN5G
9T90WfEl0V9DbxOvORycp67ZEy2hpwtDurdJ3I1jdAFjYGfTg3Z4j+wHPXma/Bvg4v/l2/1n1hYC
CMq6aeyW3D8D3ENg+NLuXH9b+lt9VJQ1pCnl00ER8GDELWgHKljS7K2TX4/LnTG/nndGvh1WNoRD
xtC02hsoBZSa81JU2wIdoX7pIDWXABf7zNJAm49MxROg8ky48uiJp7PZgGfMXEINwMJp+h4tKo47
lRVesF/FfuSXhVPzAEmsS5o+DtAzz1S6oNJoR5oESRNBXdIWor1uiypafNhonKBc0oAAcgpyAIpq
1/kvJU0ZK0PC+ZL5ZR8ZfCNPqKnb2q+4ufat7dIGjUo1SpIyXANUK5ZnGgC2iqArLRpyf/FiXAzH
rVPesiTsvUdW3QC3kFWhV/x9lEO9BxBaBx0DNAyEFUypFTOSJSiWpFeecZc7r8Xf33LQjlmZENYu
AedmOs4o+mflXW/etey5qTbLfGsOf3+Moe+DhIQTGm1rcbizGdD38BhgJiS6y/XHtNkQsrFxzKTz
4Xw4yDbuiSlh2QA8I17tYtlI/t5rry5EsDdVPQfdcG00L0Z6HUeD4sUgifUTk8Iy5pptg6gX3qFC
PRqvi75v/atS1T7mf+X0OcR7Z59rKKR1NmfdMhM45hu/Z/YDuneR/9DQhzw5RKYi9qQegfqMl2p4
W0bMQ8PYUWj+oXWM2iMDFiPpIGJ4ZQ2KryXJRBAa+LQjZKJsZKaV9bATL7emE0b1E1NhrvifEJcN
i4Y9hD4IwEdCPJQ9oZUZAZAemYBi6u+WqnImNwBiM/C2oT4nPuYsgnext2C4F2phkJQ3HxenUoz6
S02gYMab3YA0ivDCjBrOCKf5Pv1d1Q8uZmHO7xrZ9+YVuf8ZEE472hvmtJQFCkzFvY5MbWa3Xv5A
VVrAss+9NiOEVZs2DOc2/KDdcSlfvCZII0VESY4DrjD1nydCRNG4i+mUwRNSvWjJmw8hdUhtZnMW
5CouQulXgRw3IRaX/hAVuUlmj0ano2XvJFd2X2+6olF8FpUFwZkMV7eq4kAVqBtZqIDUKq046QdZ
ucD/fXUTaPsabQEf4C+NPif2kzWDyHdUfBGpDWB6+AgX+ghi4SqOlrLJJgCvqulW00JSXVnF+/nw
lZ3MaB3/Z4KH98qNvI27zK5hop5vIKk6+KEN2GR93WiQSm4gyaqaJpLlYpMAa4t2KOriYkEWmDZo
BVnoMdB517hdaEJzOJ9Dzb1Cfm7AdHveP2lQr8wJ/vUQ7wDDDMyR9mo0Don34lnh3B5qFZZY/q0+
/RKS5cgI6IcWGBqm7266b1CZtRXPIKkv6PXzQSwOPhGOMdL4BUZF0OOz6qexfk7o0Y6BeH1M03+4
c5ifhkRxwmYYh6JokPj1+cCKJ9zh83rDgMB0FSMI0kVbGRKKD7FJgN8FtHXj0m9aXgWYwoQeoCIE
pBnaR/kfHCyYPREjTgdUPgW7A0LcCmx0tVoS6gMmdBW3aWnGWZkRIs3o09SgMcyY+r2mvTZaeD6S
pdczAJ/xiTn7Oa62p1u1St20jDj2qFmgCqfRS5JmoZWYB4OOl/p4M5Ul4Glm2QSl3ymaArI1tHAJ
4Ayk/D/Bdg9mZmspEXoTua2yPHDSw6gB93o876MsHgB04mcQqoNEJBykPbOWjiAeKmNvRn/YfDt7
qhqoBMOIMsynEZFfELz7A5g3YGSoN8CohSa5jrw329v7zsYAYKJ8SP19p1JYlIXH2qoY6rMFVAS3
2pWXCXQ4678fSoNbHsICkQ5CObF20ZpsqZca4dFPmjtsbC/t9hYGN5tN42UuqEEH3S8UMSn9Xp82
xcIFABJdRrjNpvpReBCpfhuG3fmQkIf9yoawcM3IQOG1wIbhHmlnBGPrAFx1l/d3CyqWXRRW2lY3
t+etyo5FC69vEP9hCgNI4dO9NlmLgf4DjEY9lFcCQIVTBno+rYG+TE/2zmiaYd3VybXWRygszoWx
P/8DZLmeqzdwSh88JURseZ5rxBpy/AAbF4vc2jbYdJGfB1r+YpaKa4Z0c/NOEcrMKDXr/Cuv7gB6
YQ3M9we8ztskXNJyC8HrJoA4MW5NjmoSVBoyK2NCmlyqMo+mBj0/vb6b7bAfnzOiCBnp2vlcdxCA
Yc4nduqPFlMvL/MREdOUoObQAo/8wDMTIFdM7FFHcbxIQ+XTmqh41bhND5AZHJoT+5GSt6V9jf3l
vij1S70kODkxmmKrULzSbLIyap66mMeNZsYGXCyADOVXKPYPNUlMyWEoGqMtuKuJlcKiqKGbTuGW
nb5bixYsY2A5gV8+O6oxCvnn+rQk+IL2zUQ7HhGDjlmdLnD9jZXcM4b+3ts/bCoMsKPR4eAQFd+b
kHKLrd6dUAcAPMjrb6B0z8gTEOQsUinEysL8Az+OVrrBGdlOP5CbkTmxCnygBYwAWT1umwFvQ/Pl
vEOynQv6H64/jLEMlNdOrVS6U4Jec8Y7yvuRWu8TcMBNdNu5ike07AthTA0DBhh0AimgkIKHbhjj
lmLdYu1qiI+6eZOPl2Z1P7iKPrn0bF5bEmJBB5BioD3/Qka9X1r/Mu2BK7NKC8RK9RAaDGMaVbM3
MbIxdd3v2nn9hwWFh0DZoCrxRdJ5aMmy9D5fULDa+podxs22R+aI38/bkYbHyg5/Ja1SLtG0HP1k
HStKLlPn0k53Wqc4m2V5yf40YQlNhWxyIYKcwJWJfZt9FHWnQwqa3th6n9GfMucbXaWVKo1GQGwc
4IdctPmEMPHIbI5GBKcK9LrseeMa7xS0+2aiuGlLwxGFXQJgJlAOjmCnmJPBTB0ESbYc0IStkydt
3Hb1raOqG0od4o9U+INLlZgD8yHuqjg1EY25dnTbd+KzX34Odr22UewwlSUh7ts8SuaohaXRvAcL
nF18s7hgWJxtz8fdB95NrOlB8/c/l4SLDV7CQLxGBlxqyPXCqsBy2w0r0+e6sx/abLhK9Br8pU9m
/VIm9A7zb4GWLNuRvNl4n811u13cZOM16dFmKjYh1SLwQ2+1KYbcaVy7wW8Du23nb2v7Wqdhqz2c
XwJZAQLlYEj14WaHk0CInrjxR9NgwMaQ6Xs+vDO2WdKj3lzM9Wb8fd6U7JQGQRxo4HG1cojY9rDn
1BgJKPA22XRbGbegQAjOG5Cu2MqAsGKZpdVz1sBA4+Zhal3NfZg31o79S/Vx7YhwmnlmxQp3gB0n
+Z4US+AY90b287wv0l298oX7uvr6GP0HTJPbmIciSLPXqY43mUExG/9AVC1s6bphmNGGqgaBCLZw
bo4xwwtwhq22Bo3l69QFOmRKVC1JaaStrAhJHuIZI4reyMAUW8dNt30UAIU16Hck2tnk6fzySdP9
yhj/99Xy6XE+WgYHuSX6dQTQdwfc+c43nmi86dpDkyiuUooVFB/RpacBFD1/HJSvQ7WfasCwnmIV
p7f0mMR9jYP2PmhxTp0y6goiUNWCR7NG9osBCmK3v45673h+7aT7dGVGSAlOgj5EBE6xDYX6dQIR
bvPbeQPSRyxo5P9zRMjvjWUVmQ0qh81ivtuDHjTtYfRfbPvBbL5RIJagPkUqVa6X7qiVUSHXT5RB
0z6DUadGbkddCPfDMEtogMtxaHm/oUS1o+XD4OKG6r9NCd1ow7dKL58YRqWbtALp8/h8fiGkYbP6
SULC0gY9duoYP4mlI55lj3WNmYiHVtufNyP7oJiYA/6Msx+AWeI0boq6L1jVu6iFmGECZqNiWRR3
EJkjKwuO8EH9OHPbIiGwwL5Nejh594b3CkK1836orAhfMEqxWFbjISfmfyYQRMRZ0E/fe//9vBnZ
NkNvzOFDHRjuFQvL7lh16dTAmQL1DbRiHHu3QILgvBG+5uLNY2VELCoTs9ap2cJIg5GdIn70m9BP
70EE1aWXXZWGNVNxFsvy79qisK11M/Yxuw6LbgPO4s1gYgeYwVxejb+zUtXSUqyhJwQE8QdmziOM
adVTNoQTe7YUKdeQRoPP4V1oaADHKURD32t2Ow+oCTlt9+Rh+PIwzebOa5ZXsHdmQTaScT917Rwm
YPi6IG7+OlYNyn/p1k9+gVviyinGnTUtvQIQJsszXEMCWhJcK8MT1tk3B5vqHABPmIZaRwJGiAiF
qh+pG/QqWVPZMq9tCcvcAkWoFZDt29TNGKDnv1naX7YKJSVb6LURYaFxbMdk5jD7cgYsITbCKmc3
hQYe4X9qgaMabaIRhsc1yA9OMxWuJoR28YSDwQgdMBXT8sf5bSf9OCsD3Nf1vSAlse8VMBAbGAQE
7NwakiBiL5W9NUqVsKIs74KgxIP6ATjeLJHmbSD2rCeTzRuW3+vxVzPuzjsj+/rrvy8409DB9uLI
wutloZvY6kLqPfWTamZEtmRrK/zfV0tWogkTFRj/21TpkTn7SMdIKNvkBK+hx3/wB3QeGDrAWYWy
/amlfCwqyDLjnJrtdNN0O2uIdqanyBvSj/Jp5ONusnbHiZjZ6TASYWCMeHvKVHOZsv3iAXNqmQhl
4P8FN0ooKVVTimPKag4L1OHKoJwe0n9Bi6ysEKGgUXoOKp4m/DDjXWG8T6B2Of81JLy6eORwCTqC
9yFQ5YIfw+Agv8yw4KKzUNpHvEPd4TaZ9qDBItGxbr9hh2b9vo6hl4P9ipfQ+V8gX8j/fsAXYl9N
S1tAqHn5i25aEkTuc9W9Tux43ox0G336KVKgxHoCAbkOfhoGDQjOhvzRV11dpJvI5zTsnMsTAiyn
oR3NVgfqEzzmS3DztI9OctTLY9VtUxVKSXbKg339P0NiTjCrOU4pSieoOJnj9Tg+z9rB7l/b4mCr
OiXSrbSyJbzoxiot89mDrRStmAUkE3WiOEsV3oifpjInu5sJls0saNBlaF9ckeGq6UM7+567ij6/
zBhEFyG3glonqkLCObfEvp0PPDNMWbVLTHMzeM5xWNpDZ/igdJiCvq0VjWTpHuNqqwCA8JEscZTR
6qMkiXLck6pkE1l6gPaIZSWghLqNmqNDgiT6g4tbkDY3mXnlZWGvUsuQvsXWv4B/5FU+1EjLjITh
F8TVjTmFSxw6467Or2l83Tb7OH2I8DY5v+HkNlFo4NVzaAWIlSCgUPo+gUbLpsAwwmijbXOX1Hda
e0ndDkyEmGavsgBT2wqz/AOKd+4P9lCAHzhNhHCS5YSURenCrF9a2u86WzrUgCGLMExacSw7DiYF
/m7fYKhq46WphduxOS7vOll0/DI0Otkw/gtQBox7KIeBhAZjLUKSbVCjKP2FT3DpVVD2rw15r5Us
j7KNujIinnkT6t726GPQiXQDhFN1dLEUayvLb7whAm5+zDn54hPTyUCwE/dJgacZDar41wCmlcz/
XdZ3yoELWbpemRJrLYY9kzFJ4mIzxXkIbZSrZKKhOY2KGrTKjHCNH9KlyloTZqL2obO+5a2Fzagi
0JGdcGtfhPu7WS5zX0S02NjaltALl9ziUpWOio8j/fyfH0eEq+Tz4jFNhyt4jQReYwWeCiyp8kNI
IpFuFHppwIKT3Y8F6l+wYfsB/Zc2rA/KP5BT84wpXkkyoldN3YI1WYvbl9Tz71pDgyTvdImJ1n1n
9ofzGUO6cJ/mxAtIViSps0SIauYM+8mY7hecCOdNSMOMMyVwNTawKAlh5hqRw+ICJrr6l4UR1Ixu
x/jtr214XNYQugfATeI9cpriB7eLnUarC+ggzZEdzJGu32HQIvVCuyzzZHvemmTAGNgyh+tqo8DH
GT1PzUH1N7KYDRotu0iDVEMuda4iNOYHD63fTb1kARnowcjvrLbfQcREcbpIjvET88Ke0pmZQrq5
xYraOw2lZVCxsdAHaNfSb3VNcUGRHWUn1viZszo+O8wPZVkCa5b10OMptvRb8HIGHn0ZLJwzKE5c
Rf0/bOgTo8J2c2ZQ7PYmVpjWt3U84u6lunqbfJWEs/LEBI/blV+xRapCy+GXpt1Hzq4jW4vGoa1f
O9Frpm2TUgva31ah7VK6pck3mg4cEokX78YDHi65HN1fevw2N0+ERaoA40+bL7/NdaAC86EVKpIz
YPStaECNWACy9lKAYID9cJbdWJN90T7ZS4jgAzhYNQ0n2ah4awBvCMZ2FAbFso4+21FjcJXaaApS
68WtrtN+d37nSA7Rj6F8QIFR/vDEOfVc063J8kD60JnW3pt+mflujrvNVO4nlTijJGGfmBIiqAGc
ibgVTFEjzDUgQA9+uZ9V5JKS/HliRQgizKb3ftPBCsn2k3nbgRv+/IpJPwru6v9bMe7mKkoh81aZ
dQIDqQmG7OeE7WiigBnLQBjAEKLjDbCp+XXug9IWVMwMswZeom8xPAPdtW2R/cyiMDGuLMwEZbs8
gTCarioRy3LLiWUhb2tWDi41i085NPdQcK2KUE9/opAAJuikDsEtq3wKS01iNg1Mj+gGoxAjXJEN
P41yi6Go2g9BDtJZTO0OIJbsg34egrQYMKyIW0T4118RqOdPo6KfOknnjOMmy+Wucu90492dfp03
8TFnL+SMtQ2x3t6x3hkNHTasenxyhuYijeYgBcC+w0hX1lthb723+atrPOIe3rhXxUS3BkF7lwR6
hqlDhx4T5u7mApIA7rMZ6dA5+5Vg9Ba4lYA55d00OrcppsXP/27JPj352eJZmjBqOB1+NsMr0Kx2
o/HiJ6FWKlKq5MzEWQ34oo47CCrqwkaNbRrV3Qw47uwu9kvi+8X3GNEBZjbbopfYFbg89KXbVlgM
Ckbi805+TRPgxQf9LC4oYIb/Qho15k2BgfEEwID8sdIvy1zh3dcs8f+8+9yEg1E0wbuC1Ukbpfj7
HXotfhNvUj3b+frreS8kYBKYAVYKpTKU2mHrNBnxjqYDATxwLyQPLSg+s51u7SeolMUxgLm3zhI2
LPD8q37TPDl20G820Kqtd4sqY8nchU4tMOPQxALzhBAzPa2NdDbhblP9qTL3qp+1/TyYCnDax+je
6Y4CNTE0psHEAPQRWjCn7i66Pmi1juw0uu5CAw3okneDFu7lXJksC/S8B6Swbxao5FRWB1WVHCOA
S2G0VmgkSXVn4Fl9i0Z9l2Cs0u/c0Bojczt2LZugnj4UZaBBGrIK+iajT5E3dE/jUmEFLT0jBzNK
VYcV/zxf/AHIDXwMqMV4YuprhiJ37bRFy8qO8XypIX+a+zk41TVCgsYsruY2x30ux6RZqv0DdgWr
ibsy2FQBMQVm7HQ1NWPyIRCBHVjl77F7GSV7Fn1ziv35GJWGxsqKEBpQuGCpwydMSPeQZaHRguTC
eD5v4+stBoAqTLHZLlREOWT71JOhA9S+thgH49Z35uBcU9/au9GC46MKiBYpDg9Z8uDjpVC0hjIz
EduAXWNpsTHApRaYZr81A5P+OO+Q1AJKVbgBcCGIL+kjqsA0Svnx5Lk7347AIaEY/JEu2cqCcI2Z
G3RK6wwWpuqegUB6fNTTSz/rAl8lJPw10ePj+JzYBLzYBv5H+DgRg5qkCSBuutwAAqk3h4huyzFw
CCQdt+fXTcJFeGLsCxa8jeK25LDstgkL83qc90WzJdnWiA+uvZussOpuiySsogOxVOq5skhfOerz
983qZgjtEUAFuKN6c9WiFO4fYpWqmyxhrE0IT7+a+lFkLDAx5OEwHcEagBQPHYDU32lk06kEwSW1
Yr6cOFnwmMfXE9/VU5lldglwziaud11/py+vZnog3e1Mofvwh1jH3P5eayNa+pB60390jqIiJtsH
yE44QgHfw+2QL/lqSaPGjdPBgr8FaE4wuxMwU5GepBY8Dm8yQYoDMOupBX2p68x0OfLI6gKjuNYT
FSeXpDiBVIFVBCEX508XN0DbaHoDHRecWg76SZfF/GD4By27jvtt5YaxnwVNB4QE/lOU+mU7b2VY
3AyZx+KeMRgGKt3X9ob1M+1vjPm5qy+MvwconjgpatSlM/Z+zZ2s42rXzT/qxbzQaBKe398qj8Qt
1pS5O3PUNgWBmrvc5uUl7r+R+1PvD8CPKazJNvR6/YTdNgDv0WU69wlNe+9711+k49t5h2RpGKNi
Op/D9gCxE5JjXTug0+0x+UMiG73ONvmTMFMLxgpqKXSKly3oYlSsI7JFRJ2MM7YD00eIEPKTRq3E
5wiOInvse/CWbzT9uTKC2b8YVaRIkiU0OE/7x+gnBo4F/0CVaFSaC1u9j6qYabtPde8uu9wDteH5
lZSkRgP8AihtczFBjDCfbuRYhyzvCD6DTQK9S2NObuLqDojpG82oL2rrhurWjji4Dp63KqHixcXp
0+yX1sA04IrgIH8kk3/AaBXEV7wwTl6s2TxomnvR1U9tTC8Z7UKc4yBysP3NDK2LdIGclPdsp/Rg
D/bGNhSvT0vylfHDEFaY8ccNQkSCtHHKKq9E8JIKkw3aEGcX1Kl0c5P7SfqC1+TyRvzcPybWMB5S
e87CdujHMajNHjKv/RIFzZLRb2Vb63dlZKZRqI+9kx+iLhvAoDxO/UU5WRO0RWfXCj2T1r+HlMVj
aGrF9DsHe/MfGoGJuLOneQrGxDV/eqx1juU4Z5dzTIZpg7N6eRj81kBQ6Nlb1DXJEWMu3Q4Ata64
0srBv850Vimarl8fuPhkGEoDTgJPJgijnUZKnvaGTWv0+I3uAk8Fzfo9V9d5pJqq+tAGEG73mBRH
f40PO2GQWrj54uHL+oba6P2xttQ3lFJ2jTUd35NB6w66PYCsws3q6Scp7eGmnEa0MHSW1dtsyrqL
0ZvahzyrUNntQej33CZ2dtfk2vCz9rVFsSSyYAEvkAOkPOcEFoMlHnQbsiHoQ3uzluw1dzG3buMf
67ptj5aFKtBMSBTMlc3+/oCHOBbwqPx8hCyv8C3weEU1/6M/2t2DpjDw3O35DSr72GsDQg7v7bgn
GgJ9A4ITlE0qrQ6iRN+kf19QwuAvLuucdBH/R0zkWsOaIeHtKOI222HIbkprCAbWKo50yXUFBA3I
cngtcgIH4aVTFqxJx2xEHZqMYaJh006b8wsmOZHwIARFICbabEhNCafDSCGHx1o4Ys6bFhTi0LQe
TBBhsqA1LIUtycdBF9pxAfXhijZil5Dpdp2zCJ1oWgWs/N5Ot321TVWiWZI1gxVUJrBoXKFHiLHM
8ROTzNxK+eaS61TVuFD9feEpRWe2sJx3h8lUBrq2jadSsU4qC8JXT/XU7QsTHpRmdnRZeqjqw/mv
Lv8Sn2vEE8Tqot3UNG+WGT40ZbzzLRDCTN9clGD/fqAL4i0EZTcuZsy5bk7tOMyoKStgpzDuF2cK
YvKjt278lCpWTHLvOLHDV3TlDxSluhkQrgIDk3czu+7Gb9rwdn7JJFX6U1+EnZK5kdlNDDaW+CGN
AAwvtqWXBvF46Jdrs71PyqPu/5j/IaOduCaEmwsaUS0hPJxtyHp2m6HRN3V1aak+lWoJxaCj1dz7
A9yLyKNT37bxFFhZeH4NVTaEsJurJSrMHjba+GEhh2rcAMmsuqJJdw+KhZhWxCMWXDunsTAQM4nt
DgvW+MCgO6EP0rE54JU1T3+ewS2QvLT5YxdBbRMI3SF/wtTpeTclPQ6ECr9zQwUeBR2Rk6zqGkCm
K4T90Ows754VO0AXdlOziQo/0AH906er/O+JZR1IavLbNzYcSu3Cjdhzs2VuDQ9X0+KAUT7wrZAu
bNn2vG+Sq8PaighYaP2CgIILVpz2taxDe7kmrA6yDhlkFxWv543J4oUj7/nYGKewFWJyqY2sIjpQ
RXkbti2khzzUSh/+wQZIGAycTDZ/tZ+Gy4hbjt/4CJekfC/jqx5EK6pTXOqGhQMPwpW4nYtw3Wps
0zGZEA4crkA5+g/lehXZvyzs/U8jIlp3ItRLlwVG+vopQu88+ZeCl7O2IK4UrihzWmD3ak0doDPp
DheRiu9Zdh0BtADAZjDI81bN6dcoZg97egT8pjeu9Ckc2BvzdlZ2nMeXf/jsNh7hKAUBUvahBLY6
MUBpW4CTFp/d1Q9LFMbtMTKfz5uQnRicSwSoyw/Nb3FHDlXP9H4B8sbI32rtAu+fsGLb2X2IvB3x
95n57um7ylOUeiVnO6xCpQqraEADXlhChw6Ri5YuEjkEJUyoZSfRocFDrFIBU/j3Fh48MISJcPCu
obkm7hwjH/LOLDKACdxhW1lNEBFMs2EGZgL8y9gClgFErQbU1Ahd7SX7eX51JfF+Yl245rEs0zUC
nAZwrVNQkhujUfgnXUcM2GCWA20TV2xy5R7relTN4R4Sdqa9T9ODRq+p6rCQJAcY+DQj+NFTq09a
H2as+Aoii4wenGj3D0u1MiHcwhZTI02cFcAzgqp37IABjp/OW1A5wT/WajdpLXiOLb5WKEEElf9O
GVTLakU/UFbtx+AOHlx4cqFMLD5bwVSVaSAXAxYDumt1gqcdxdiAFZTlDR7csAf2bfAe19XzNDxH
KtSXpOJ0Yp3Hy8pHKOeyVNMRcAVL953vPeqsueR0WbHlApGFefCpQCB2+/NLK8mIJ2aFMzDJ0xiP
KTi9WA9ddJU715PxZrXfLdWE5ddviHegBw4VG8Lg6K0J94eiG0EPqHspmqk6DbKhuSlcLch1qshP
X9eRNxdAqQexArwBv7wJ+qHpy9nN0L3rAnu4rqfHsZk3o3XUoV8BUd+/x9lypAlsQTkYu0AsyE91
4eZ17WUbdJI14zmjD1r3dv4jydZuZUIsvTuDW/pRBRM1YJyt/WoNbtjN4XkjXzPeB2IGhxXBMQzJ
j9MAnEHzPY4TJKkbb9y6aReOqjvE15QHCwQjhXg7o88plsoKW3NLPYF8uceCWjs65pZZoOFiL+cd
kZiB/Dovm2AsgAf3qSOIsoL5A+ADxfDs+JfWBAn4p8FQvAllVoB5B7cdGlmob/Bvttqvjja7RhbF
sJJHGB5poodcH27GReuOhh5ph/M+fd2mBC+OT2v816ysZZ6TLpoFTfYyabLArn9MZf5kxm9kMQ9z
/37emCTcwOIKIgXsI7BuW0JCT9OaRk2DcParGDQKPyZAp9z68bwRSbgR/okwZApUL+iiTj0CGLmv
PM5SNgF34QS4ynj3OCnJ7/NmJOngg2ebcJFtwBKFtDNTvzAajgfzol22vFLwAKUJRr/CytgB/ItC
kWpoEk04/PTTmwtBlKPiBWCJCbpy4SZLF63waQwuWasm3RLodjRjUESP7gCOxNfzKJ7cAcUU/8Yj
bAj9kY5BYxDcqvFGxtyBhupMt7FHbQTd9NKNx3HU7Jci6nAVSXRWH9LaypaQWcimeuH2dD+MObQG
GDLrVdeOwxUqyO1NY8zxcFl7iX3nLi722zIvO7Of6aVrFvp3c67I5ZSQ7jggvBIMjxVIzPZiG2ge
ZpkGiqHYd98LvZp2i03mn4k2O/dVFxWPFJ2sb3VGhkvbz6adAxv3NQHqoy5Lk4bF5LMLO3fdV9ZQ
sDtlMzWCaRj7OTRirbypEgCaFz3v4s3c6uwHZ/TsdiBAq46DuyBtt6NX3I1l2y+X6LKO0Z0PZOkt
Rl0I24ygSuyDqaTV0XPo/FIPLd15CQMTaGWAHwAFTXdPEwtaAREB3XkYDzMGgBaTare5WeqvWbNE
91XfJeifeE5zLJiWhhB8g3IOs8tug7oVLS/LOqsu8BmteGv52fzHbMyqAGtaVjyBrqjGOxuE4buy
65L3rm9yc6d5bYk3secNGd7l8fBq2mP/Vi0xNGUYJelPiDVY2zYebEhrlLl1ZdMO5bfejbTgfMh/
fUOjJqZzpjwPMAkAPk53VoKDimoNuJLNYtnY4H4wtX6/pPo+ATVzxIo/qaZqXMk2M0oSXOvaByGb
WBRxotizywK7zMp2LsBHw/T3EDs4tbIgJPW6zL2q52ypMaRjtXwOxvJ4ftlUPvBlXaXYfjYGe/7I
FIivLrmZzPvzBiQXTFAUWTgtoHeFFoWYi3rgVauyn1HcqEztu8c8762k8dhuGlKiPOqDAHNXRH6M
XVi4bAl6GiVm2Gdm8buNrRTfL+ku62RkTXj+l8lcB9ko7megt0OpXkj4eRxNY2wDGDEOz5rBApcq
Gg2SwxKefxrgP2C1tqTts8r8IDYazZfMBI0jEBjOXF+UpsKSyhUh+J2EFKnHpRVbtDOAvqiVmlGy
09HDmxQPb1B4owtw6kviJ8jPHJuATBWa3osPjkPqKL6I1Agai7hPwhb63adGbC9P6hH66huN3LNu
lw+hYylMyL4JeFj/MyG8DH1AVt0oRZeum75njhumAyDZ5YgOpordUuWMEF56NVT1qMGZbj4Y7UWH
G7kKhSC5HxFUdHBDAu4BCB9hvRI2mwx5j6MQyh1YB3fF3n38P9LOa0duZNmiX0SA3rySZdqqndQy
L4Sk0dB7z6+/K3XumaliE0W0zhjoQUDvjmRmZGTEjh0hwsq6/34pV+QQTqAW6zYWcpZMEilKv4yu
GHaap8HBaHetfB+G74/6zqAWCzcqVtAnPq2txejvWjPaobCaFq+6jJK7ZHqXncDatYGKJqLGDKqB
zb4Aq4Ki7xqHJRxKL2oitwyZkXfFGCrXYF5yvLUpVrffCdzCJTRKok+5BNyU+W7U7yb5b793+/T1
slVre484kwSLqqtvK6monHVGakAZCRl+ACHBhrShzFvaTBsoy5mxUx7IZjQRzMaoTdnho6k/m1vK
yWsLdmLJstEum+u5Sn6PPi0N8zhoSU3aX7mfkcSjWOTHL5cXbgtusc2jifHmTcrCadrP1PpJn51X
0jkUxp8v46xUM1DuI2agZk99GAr/uaurOU6139Ei33PvZobnGM+d+qJMZD6iXVgc2mm7cLi21wVl
A547E+xQQj3HdEI01oMCMoVW5KKjT7stuu6lG8psr9Qfemo4krNBiljzUA4q/JgoOxZF6nNI4sdB
swa0BqRB7/aS9mgknY9aQy5fl3b1BR2OrVLVKuJvLQB0wcRA63NEs2v1pkpwu8WUWpTbFKYNJ0Ok
fFMTXwq9Sq/89JiNXbaRSFu5giFNaaZlkwxBc3jx5OIT54k5UFbJQ+O66O4tvzpe3jMrx+0/Iowm
zCwqUgvLpJQ56HpH5ltOkmxvzOhKmnUzwsWwfv0BEu9gehEc0Qq6sGUuHZNEMF4qLkiIqE+ddSzV
an8ZZG3B6DwXmjH0pLxJqSuzHdZJLYTdzMkdacPStiaPrGwF5xRhsfmsmVEwsjYRFVGTjx9j+aBo
V1l2V0x/EKcLZi/1UagRiFqJT3cS6SX5mE/2JDiVCk2kneOV4c/Lq7XimKg/UoqCtA69aMkiTobY
KrVSQyBEuVGHm1zfT/bfhbH1jF9puBLlVbg3qMZb/Lv49EaadVMkQoo2joqD0wX9Vd479exauWEG
O8sJ7ftIzsIPgRN2xa4usurDMKTpSzRr0U2aqVlx9Gnvjt2q6vS9avrpi0iV36nxiHCvymR2WOQG
EpzNMDS+Gxd0X+3NKJpUEgeR8ZI6yMd4FEHM67hpqppnjyLlG1GgsOI8V4F98KHRSCbpbS9ryf6U
BH5NgYCXmyHvpyH3Pb1ppOuhFYBVO+1VddCPxtQNx7qvbO/yx3x7koGnZwVlY4qkb8aIMil0iJKS
siJyJdWhtZLgiz1BGMn9+v1D14ESbE7IOxDQl+5wdGIlzmPqi2nXT66l5NF1WJq2S7vOlj7ImlV8
OaH25WgqL+LzQ0B6RiqGlFbbcCqb28I2yyc1bu0fdqmRwrm8gm+Pg+iSwqkaNvRbBPLPsYhtHLPp
6SAty4dKo5TEXON+OuqltPGpVoEs2FzM+zM1dSn0EahmZeVJT5kZcuMUKbxXow9M49k3evV82aa3
DhGb/oVa9hL5pV7IcwvUZKLx1+QPU1d+vQyx+onQbqGQaWvOG8de6RlnrgRi6INd5muPCTP4wmTa
uKlW3vyYAiWbOh+8Waw6/zxd5JDFSyfqK8Ohm5+j9FaKXwP12qDFO2J0ZnU7MyM9/lCm0DE/XrZx
bRlRMRCTtblaSLKeY8uSZPVRYlAgZlRz1uVeFh0uI6ytoi2I34RQkBXf5H06o/BNfK8Xla/MepvV
pz85S8LL2wgbCTHCZT1nCpKinmvaN4fkSs4YXDBfRURRl+1YWSnCQAo4fCWdK0U7XynbKKqotBXk
PybF65I9/SMbCCunB4482QLBMJD57xwhq2gbDP0w9/L83g8/RNW95fw9qBsPxhU7RIcXQwLoAKSH
c+EMGJKZt0me5N7AgEf9i7k19Wble+M4GTDN7U7RY+lD86ZrJ3p4cq9EWXdIdmr+oHUbExdXbiQT
cgGfQmSj2LvnK6Wmvm6S4sq9Sjkq2cfBPhbWZ928lo1n32BiCk29lz/+qlGwNMSAAEjuqngsnIQs
SgJTPRgA7OM7w3gNra8JDWX/G8bCqCmRg66wwZjzB797IGUdRy+XIVa//b9mLAcE1OPcQO0GQp+n
g6KkVxNdAu+HoCWCE8L/9HItHIo16HmFikTuSTSvRqZFjj75AytOIRb+somskPQOEOlcuw7tzv3G
6+Tt048Qm1QAe8whrFu6LNPoke6q6twzi8jV84/xFwqrpDh2JpWa8cflBVvbywSriIQJChjTxM63
FlvOSbu6zRmA9TD1jE+mm1qmpmaiP3icfPMob40tW9vMGMioIXoEkKhfeLIuDgunLHr8jBlhz00W
f++2hHjXfNkphtiJJwem1mqJVxkYUu5Gf/fNZznYxeHGRlhZOovsp5h/TjaKev45SDio/lhLA5eW
cSuZsZuFLyZ9kKHjKuYtM6OqecPviJ21iIShdBIJoM1EiVpdHNGhURkwOU18K+dllm515geYntZC
upi2xMZWPhL9GjyRHZ3r4M0wHlvvc2JxOffqbkJCnNel/rEat4oyb1CEaIBJr6zQUuTqXBwlWaYr
hxgN6mGb0MO0K5XctaLj5R2+BbJwnlWpOK0/AmL4ELzRF9PyPxi2JnQJhAItGxr6yDLGlZVhNMcR
YYJYJdeu7Yag9C6b8WZL/0YAg5qtaP1eXJxtV5a0ylHyHitnl1c723lWUseTN/zBymoRYNDqzZhu
kdcXf39ycvyiLgmjSzLhVcsYVjqZps/Bu4MyGvEZ80uGhK9O+LewRWqK0KjFBKs81J60rt8ZOeP3
gg0/umbKKYp6bsqUDn4X+wIF/qQpy0cl6h40a4uftAqjsV48+XVeiYtT2Y+8Gc2ZRrw+Ne7aUbu3
II+oWff+bcxUZCI0wRwSHXgLa2ZJNWtDlCjId1sQzSrNpYB0eZO9uXr4MOjSENOQslKIn85B1KLK
eXCakEIN4zA40Z6+zOMQwOVJ4+dRGnZhuCXB88aLLiAXPiC2y8oaW4oVWaTTU72Pyu+B3+4SOu30
9KDXR5SuLhspfuKZGyUu4H0tUn+wOlCCODfSmguzNFoKtbbdELNbaNSUe3QbjuZsP/d+dnUZ7i0L
VuCJOoKCWjGJp8VuD31EljsxmWsgzdil+9KkbH8sYq+wPiXJq6I8heEXJ7i5DLtmJa2QOlOECCFg
DJ5bSYw8RFlN0lqrb4KQ+owoGd82o+MW/YZ+04prIvlEoZECBp1UznLX5Ek6VwVQpipfZ5p/16UJ
MkbV353TPl22ag1KFElk2FlcGcvHqp4XzWD07BbD7GW3Ucru3g6n9q5sKsltg+kPPBVNkw65JypO
IjNzvoqDajeKLySga9XcU29Fzpps2btJ3+wQeNKCG0/I+uYF6UDfYPeQ4kJV39olVmC5c5o/RUpK
52leHKY8/3J5Hdd2BxxpYZu43ZfPpMqq+7QWAxjs3viVTuNRZQrzHNSNG9vJoTG3VMS28BaxUjM2
cKlC8Mos+lsOW4aSjjcjGfhGqp7M+t3hy+8F/de8xRGf8sKq0oQFtXOUdqWPjOk9FFsqjCuO34K4
TLBP1YQ4eRHI5sXkoIGHDWOiXlfaU9sbexh377/3z1AWKxdkXZ3EIr8/hupBrv0vXVvda/PPIKo3
6j9r9pALFHRBghlSg+d7XZunOJ7jCU/cP6eDQyuZ5IZbznflhiE5R9qdf0joLq9+nc7r2kd1CIEo
ZRfKn+Xos9/Ebu43T1XESNcNf7EKZ7HJobrB1F/OK5zGEHaB6H1u5vLGSu5S7a96qPbmr5K6eL8l
/SK+xfJmQdeAIIDAhlVc+FxU6Tu56Yk4Esf5KaUIOubRBnl4zQESnmk8ngjT0ME6/0gcIma3N/ha
skTXcpfvumH6xkuEripj455c2w/ETxaPNJGRXj4NIwV6Xm5RKImtK7iEMKGvGjXdSDu8lVzhqJ6i
LC4PU4+y3BEz2NpUz/6SZsO88UetfkThavqkSLNF57hZHimqpOQmreY2LsmGuHkdOw+qM/QvZrZX
hy3B+rc138WvtTgMTjQZfmhivIR+Tzoc6fAwZy8wQuZq7YpK8/Tw2GzdA2u7laIRVw1qX7r6O5I4
Cb4VJHetGTlCr6zb68jUrueou/PT8WriKPp1d5Po9fsjPlGn+gdyEST3hTn5eQAkuhxuq5vuaP9s
/R2Eqz2VxDzaOI9rJ0SwdknS6ygFLHtzurSc81RoBCiO/6ihSD5Wny7fbKsHhLZn5pOKt+uSJKIG
Ru5MtUCAhxzd9HKmxMdRU6rQjUvD/96Gffkna0i6CdkPXn5kms/PZD9NvR4I9lCbR8fOkr/kcnlT
lKQcLPW+nRATzLam0qxaKfKc6HGhnLn0NGE1j0ZMV4RnURTQZxnVxPxWLxz6L4yNrMNq/MrHEk4N
wDfcO9WKE4akcnf7bUpL7ODq3HlWcIiTn6PlStqHyn+x1INubbiGVf/DMeAg6IKzuVjWkLr2nOii
jNpYLqNjHuHoHXyGyVzeMGuhCfnC/8IsmTGNPQVqJw6dXAf7oH2VKBZUxSGcZmYcb7jUtc9G+pbv
RdoI5ZaFSYEhKUz3FIHeCJWo8e2/nGqwPKkdQ+RokuNly1adGI1wOo8cyga8Pc43ZuD0NkU+vpbZ
aR+i+rmwLQZSF8MxNYKDOqdfx9lgbMVDbG71uKwaeoK8cCt+y0SbxmDPRGn2ZZA/z4n2VJKc9Sho
HS5bubZNyCVS8CBwJj+2CMOsqs/9IAYqqYzELQ39b6fNbiisbQ3cWvNdlExxKRY5eGWpXhi1GpMB
RzomKbt/LSondLVNOd/VdUMggkcUVy7f7vyLxd2YDXkLRm5BIGYgehHDoNdV5Bo33oerm4O3Pike
PJboAj2HQiZnmoeZarPZtrZy0zpakN4TbJajqzPKAIp6Hze2aw5q8kFvjfBZDdXu1obM/v48DZlG
pPJ4ldPkvDwURlR2tiPxiyR1+4l4mrY2Nd7lqMhu+OlVk6FTiQyaKDouqwOxoYSpXeE1CYNvNDsO
3IRxy34TfvP74a/ZUV/DTPPUIn9UeA5d3qZvvyyPVlw1602i6I3kjKENxlAS63hU3/aDiUR8sQvQ
uMzz58tAb/0ZQPDVqHqK1+QyQtT6weg0h/qE39zl5rcxC9w0v+JBTmVkw6a3R+8cSth8Eq8g71Vq
ow6UMjFVz9k7BcHi1oW+BbKIxHrDaCpFlHSYZBI0Pxypd5N3jwiAZUztg2uGrBC9cgsfQrdHLY8B
qfyEvhsz7a8yKz1o0lYqaMUU+EaECPRk4bCWhcNJIagsFbLqeWN9pyp/tHwcclAGG9fMBs5SiZkh
vQXDWWf2Wja5YSkdGmnc+8YWz3gVBrUncTsThywp4JLTT1JTmaza5PeebBe265gFOl+d/35npVBl
ocuaFBIiAst3XFDVeKoUsf/ILN3M3tuWl8T3dhHt7PqbWYYHm56g+d19KsIpwcAg96LAerMXW8+M
mjD2I1DtNP2INtSrWhL2yBIT2ugBMmh2ywJnf/n4rvgJ0XJmChVK5JWWe6TXgjjt5qig9Uc+9NqP
dBqOMxH5xMygy0hvM69sxH+RlrvEj4qgGUeQWvsTjS3EJHvJN/bz+M1QifX21VZtfgtwEY6kbeFD
5QIwbCrXGogYP8QDPW6fI8veN9IXa4swvrqWaJ7Rnyc4IMubpbP0zhibpPAUaItT+DSq00723d7a
CJHfvttYyX9wKCWc+8G6KOXSNzEsVjQy1591Z/b82JOML5nz2Za2Rtq8DUQUTEJUiE2JXdpiHa05
HMKgxo1U5q06la6G+vXlrbFyspGQEhK2VAFEWHVu0FilJBro6fVKW5XdSR7ifdIi3cLcpi1d9DVj
yB2bUI7FOVu+CKmopVKqWpTTg9I1jMfNkOp3AH+elWGwnuh7xoPAIFwGOl0NB7f2OcWj0eRu6Ru3
Vma0B2mKH0JZesga3bjx1eFOkaQb266vJbX4VFXzfakGATrwnMImfKSGpBM29zcFI3B8iYgskLV+
40S+lU7luob0Ler/xCmsyfm6D3UPhSkJC3qDzEOpZFdyKATj5V3ZMx9thBId+548/gxmYxcrgVDa
20g3rnx5xAXosCZXRsJsWTZoSp8K5CQJPsBN0FtuUD8jbHV89/YChKZZRuVAoFmeyyzNqqycAhwB
cZjfyEcT6f3N2Xkr4R5lDx7HPO0saDPLYLqLq1zREmCKMdnn3SdrEtzYdryaKyGn0+0mBk8pJWMP
jWYr1lxdR56VAp2YYtniSBhYaZEBth6jiTW23lgqt2m4RQlYOT2CYf4PjPCApxFYXqPC1AETFdR3
UvNDG24NXl/x2qIkqMOoJHZF7+Qcwq4YJ5RJODezftb9D33+BWGddny2my+6ftX5G7HLSrqBIUon
eMLZnpjUTq3tT1FceHO1K+oPyeRGJL+V3TDf6NI3R3Pb4ZPUX71/R5LE13iGQLEinDkHpRe3yEqI
fNQn5IdJK27GwHiIpC/vR6F2RfOXzN5Xl1kbJCYhW6ZMcTTSaV+303VVNztovhvX0dqm0JgpCtUK
jt2bNPQQ22FFPMSmoEVFa34R+7/fDh0Hoarwg6jELcJlNaYhoDcbNrf8UTFuNGYKpBs2rJ0fKHai
1QuKEJvv/IP4dGQXFE7ZdYwDyWtTiIy4m3fD2t6mZg9TEPIpt93iJg1Mu3DIh7BS5m1HqwkiJsrw
lIS73P9VD7us2IhjxTZaXEXwQ0TvGuoP5MyF1Sd7O+3rmn50mpw1NDmtbnTV4aktHiM7ctM4cqut
2Vkrq0jDoSjKylDWCKDP8aSpNypeNoWX5KJb1/7ZB1wumrpFHlzZcaJuCWtEXOTk6s5xck0p/TCS
RShZSzfzoCKz3BtbUp1rKBRhyUGyflyRi9Wzk4rVS6eCISO3IwOlt1o0V3YDDcA8MZDLhT6+TJep
nYXaWsjPl+p9KZNKTaiGflSaO3T71eA4bbHUVvFEkZL4FCWHZcENfooxtDKrZhXjTeeMRzLxrun8
rVk/iFlQ57OO1I3f236MhzMZ7IcSmyNzvy8WcejzakgIcbiY2isrGBgzvqXo9PtnLLc5ZilCOYrk
7TKI0DstLJC6LbyA5APCEGl0Hcn3LRExszH7T+rk2vMjg32C6HvaHfv5Idzy52tb5fQ3UM83ZGKM
/VjleuGp/izdMPFLfdAr4+e73aCQVP7HzIWPqrVEYSExM07kvcSfjEC6thAcuwyz8or5XYKDnA9p
hQasc1smR54Q2xaHizCiLW1PGZkrEj1UxZaC4pq7EMW+/0f6HVCduCejnqMozJTCS7X5KtPRI3Hi
/TyYz+83iF41yk5UTMhzLtYtTZQq7sh/eQG5Z8sJfox1dC8T8aKWtBVNrCwehVJkVYTePPt+sXhw
G7NUC8BS4/K264LHeTKPVp0xjsM+JEl7JWuPCvTatFKRMv+gKi+mWd8FjeFW2o86STZMX4tuTn+f
5RK3Fc/upuP3mQ3/c9Ere71Wbowyv4mT8LEhs5HCg7SIV6k2hYiIbGzZlQsITUFGF6GvAsNr6XKG
Xp2SoYWcmDeOmynXo+IxVjBVIy+TiOq+Xv7QK/vJxl8LAhwEIVpoz3fubAb1lKFTxtQxRjsbxyn9
Pvcb/mwLY3HSDb9IUscPS6+Ocnf2j/kU7KrNpsHVbXRiyWLLBlU5ykqDJXpytNuvEn1F6S6M95fX
awtFeLWT8xeWDh2xHbaYjIALICtc8+xT7Y+XUdZXzBRCGgxFRoD/HMVW5thiG5ZeyjB2hQb6NKL4
dLgMsm7KPyDLOQEhYjryXItPL93n+kNmXcWTN3YbbIjV7UzegMYluvPezOGqcsuPR4sFkxqNsKO9
LrXqrkNlmzZ91RsU/6gOW8meteUTiRdaTIh1IGKfL18aWwkisDRl23ZM5tO5k7P86LTKp8sLuHKD
ocJCBhCXD9CSNVglVaxMZcVeMNV7xgsfC//HZQTxcFvc0gjnicFiKFMLFahzQ8Kh6dRaIzi07ChD
Sw1hgCQc6C9v8m/DFHf4xSDb8H9vMRHopc8XEXyG4GnLRPucSUbr6IRYbbTrna+6tve7m0H/1sne
e40DCGlo0aODw1v6/chXtK4pCHPK7stofvXr66B7rdWbeatp8+13OgNaOvSmQJoqHbgzlfqLleCy
t8bHi+N4/pkY+W1SLuYthyLsMkHW6P1ctK1JlDHezu2jmR+l8HMdXFXDbaneBs0GmXPtC53CiYN9
4oOKII+7ugMuLSdvkq/RVD760TdpvGrjLfLPKhadf7AQoTJRqzrH6mdmyHPSuAzl19aOr3Rjfiq0
ei/VnUtlaSMWeHtwRQe7IOqhGsefi/1uSG0cFOKmGIbMtazDYH/yy/3lbffW7QkMhGdRM2A421JZ
oIh7eyoGZjB3xS9jeq7iu3CCBrLxOF7bczC06XMlMKQoslg3RWGao2YJFOXJ9CMyIk+XzXjrVxkA
jlPlefDbMyyWqpOrMi+ruPSKfGeWzOL8GegPWnydMZs12SJrru2CUzDxy5zsuKwqwq5DTcizZ92N
kmvDejKM0rXk62brxbW2BWBTwmmDnwfDa3H1IWc75EbIwlXM3kjroxgAZ4RbCgOrKGKcBHeS0A9c
rF5YFwZp47RkCNXT5KBu5jxL1pYa69pO4wr/B2SxanY1SHhaQGYOZ3HdRD9n5UZWtoa8rX4cagzE
i+RimM57/nHysmysJALGTozbjIbdK56myJYG4zerM+/VwM82jtAqIsOfKZNSSYF7fY4YGmFuyD73
q5/9Ja7YxvIq6Voayl1bHC9v89U1/AcKSsA5FGJ6bRMXBdthukLqrhpK1zEI6zZgVvfDCcziuJq+
UXXdAIyf7s3+axc+l9HrZUtWF81kfAnpRaajLiloDJTQa6g2paeqT318aI0b2fEhj3jmFoNv1Ric
jwzlGe+wTMKE9NYPWoYxQxMdyknzYhg+I0PJLxu0+mlOYMTfnziFNBtsk2mWpZd0Gbkxb4z2k2K6
bfEHrlR0u/zXHLGwJzi0iKYqIvs8Hxg/rHX2az4Hf/L5TyAWJ5XcWMBwHCD64NmIHiLnYR438orr
n/9fKxZnptGdrjLERka06hAGt11yrJCsCHXmzGw+qcV2XQYkJ0u2DO2R4hiaSgesy0P6UgfRMzAf
JeOb2dm71sr2/azvKrOLkaTpr5LZ+d/Wcxk1mBZNXWiB/Xavnfqx149+s5XQ3Njlyxk6aoosgV2C
kdbOzgof5NZxrS36zMYeX1JVK7MYGCYHiBLsnHbf2wdDvbG2kjqre4MGJHhPZEEYvXu+wzV5CkNl
BGUofzLzo5r2ffqU+oFnJVvx3OqqQSdG5IM2NcK6c6hQtxqEm0scnfxRq/Zp9sva8qWrkckJhAiN
Ts5rHKStZvtYY+avdv5jVL4njtfbL/aguhBqLjuh9aX7156FE7J6KS0GnTdYLSF5FHW7cBzpiHUH
40dhvF7G2jJs4SWaIOjlqmDtwtq4onbTj58NqB+K9lUt73v1D2JhGhX++VILh0GlPKkDHTQ113+k
1hS5VCwPjE+5vmzVSr6LSPJfoGXPP/Tkkto7S9gG+9r/aOQ7i/LhHF+N3a4wr4oI7x5e+fIWeVgY
8MZJneAu7txZGZEvppHV8+vktXfia2f8aPgCk840J/YUstFV/Sdh8wnoIhdV+HMTBgmg3VAfMvWp
rAYmuR7V5uvAYOZs+Hl5cTeO27IMBzu6SmRx3PIO+jA9oXVbPqeStWHV1lIujhzavMbcZ8DIxU8j
9sr2xkIXbnKuwsGbHLfZimy3zBJ/f3LEg7QMpVEDz5/urfZDUXxUq5fLK7f2gDrdlYuD3VdpWTkC
Yh5exumHNm3cxyvUg/Ntv3C6o+0HZtwDYI/t6zxJz4oTu6USPqG0wwAU4zbKH8qUDoHM3DpxImi9
tPMXjqS21UqOI6BNvXjVsu4uToNby5puUj26qR3Zm8scIWpzb4zyhr9c92HEn8xEoeHqtzM4+XI5
ba6d1uKcY0n3UvmnHIfHMJsPCgNmsjq+p/N2I1uxule42uC78px7w3DXaBAY01icOIORANWwzxUd
2Zct8u7qRXACszjYjK6snXhiTduoP2S27dVD9NAjfZxpv0Jnq6N8dRnpBSU1C+OCUuT5ATDrVuvp
kSQuaIVwZuI53bFFv02eXbX4nPTu5cOwbty/cItbW0e4v0HOnfNWvEpwYezPTbGbm4O29S7esmvh
SMj9+cHYANQlL3JOI9VNO962+oMk3+j6r//NqIUToV1MKjJRaZ+675Z+zFGvG++U6N6Jd5eBtoxa
uBLBS+30AqAWlS77Q+x/cnzksp6L/G5U/8StUL8RHFgCKUMXv8zJAXNkX88SevS9MLKvi/CzrBle
nE2eaYUoHVFgGX/KQfriO1slXWHF0qmIPDQth+iDop1yDmyYjdHNA8BRJF+PknOL+3yKa/O+D8Ot
w7Z235xiLYxEQTAv5BwvMqrJMQx2Q/HUzVdkbPaO5Aahjt6a/QdH4BRS/Eon66pnQVmlEeY16d+Z
fSt1f48tc1J8NHm3RK3X9ot4OCNACQeIutg5VN317Zgi5uHNycHyabD9ptp3/lQcVHVnB1sq3asX
0SncwpdkhaWVXQNcRUxp6ddpqLoodtsBxTLnzi72ZfarM82NQ7G6XU6MXLqUMG2tUhOfULq3x2Nf
kDaE0WBuqYmtuf9T6xYeRSvoTWvJUXnF8C2RPTl8TKaNSFn8iDc7n9w7cxQplqEqdv69KI10gVlx
wxR28aEv/Wciro0rewti4UJyhvTaRVsTYJX+Had/XzVbj8DVhRINIQx9EA3riw1OwqiKGM0E8Yge
KSX82sijG28pyK0e3H9A3tCgSXIxq2PEFVrT9G1uP0ZOeB2RzB1/NNJLHClPNrpvl73v6tLBEqOU
KdSZl9zeHCKBzRxt0kTTt9p51LdaO1c38snPX3yaUc6nXhIhdmSaV7YTPYQJdfKgkPb+9Cd5DRQE
bSrz0Kg0bfGNzLCP0D7GFuqdqRtYUuZGXXtThVu1sfXN8A+Qvkh7dtaYqokBkFzyKCs//6dtZ8Ol
rq/cvyALPycTeVpRCoiR0umYujZN/t2nKNw4nqvu1CAPzjAgiy7VhX/LpaadbA2YSfB4gzT0wozB
aMYYebMzumWSXg08+S7vupWICfUi+oRQNIVg+YbAkhtxCJ+9oC9kjzC83iPV4dbFTnJeLwOtPZ+F
shidY6ht0Xq78D4Jyh9mZjqwtYxur0/ZUUrng8/4zLSer1r9F9XoDwb5qXgy72Jjq7y+Zic8HZiK
omOVP899nznLQz7EkFX0rup2GsNp9sqQOG6XFC2DZNR8J4dIRF22eeVIQ0CHXkrpm+6DJUFNzbt8
8hVqT6nfpUi4/hgmWi0vY6yoDqjQVkXS97fW7jKL3c9GY2YdhSBz0h+zHj4QaO2tzYyjG2limpQ0
So8km6xbhRDAU+f4O427MIfMPnGjAC3n+P2CPeJXgvNK1zptgss6bzmpcjZq2N0bP43qJQmSHbrD
rPrk+qaz4TdXXMAZ2MKvdVRZ5dIEbAxGODOSMXkq8lKuFE4/Li/1yqUAEoVKnme8oJZnJa/IuDgN
oVU99UygC4PeTaNI2imTdF1NkXGoU0dxEYj51Y7Fx8vYKz7oDFtstZOwjil7HbpHFK+k2fTol7HU
Xdlqe31ruMLaOTm1cXFKp5j8YFNSfQmm5oNFsFPlR62sGY2CKGxxddmotQVlBgG9LIioQaRYgIXt
XKvpiFFdwwzdSlMRypLN8ZXBPQYp0PyvKEUkuKj7+JNcd9nGg3ttSaGe2UhG0niEEuFiSUcEXLtR
grs3l7Ubz3X7aLRNtYsMBlPN89ht4K0tLW1BhpBz0IRO8DkenW99oCdYW9HK2HevTnPT+VdKcB+1
G0diLVSmX+QfqGU/3FxkuhHp+AR9NHxXMXpvKsIvRmt6iep/Trr6Go7iz6lUryf5D57GZ9iL2zJv
DNK/ZL54zcWPPWO5A0N5kIraS/rULWfLcntDery8kdY+pVD+REFCIYOyfInYcWWXgyhTd/xnyp7k
f1KiZDcFGx5g5YqG3vwvjnr+Cal+Nn2sgWP7w+4+3xU5jUvVo5QcbHV/2aRVKE0TvFKkz6DmnkNZ
Upd0moGzKVAwDKLsiJJWxeSbWrky9Ft7q0lhFU5IY7CGuLglycg3ysz4XVrp5CC6qmZTQS4GlsyU
FdMHJ3OUXRr592XKlLzLdopTtniUIFlFZgjVbPQklgwDrVLpo5yIesrsQUjzoKUrb42wWDXuBEP8
/YnzjJNc8+UBjDG2frR9cutHkUe0/UJkdG2FtatJ1u6yWWuQFlK0YnAV89uX7LA+Gyp7FvzHQfko
SZ4TfLXm62b4mFHc2XyIr/nRU7DF5VB0qs/EcGgnFoyWsP9Lj5FwhREpa99TKXT94TYy3s1VZWgl
LzCq9KTbaGQ4X9IyjHo5FpCSMh9Gpb2Z2+jQDebh8jKutBGCo4p+D5mFRDP0HGfuqqmpxO2uDszF
1F6CiBIZiiYQrHdq8JMCDK9+yd4Z2VaLxtqiouYqCHccB2OplxfLMeTykrMuUyljPPU+iz7J1mtn
3gTWc65FUBL+4I7/LaVCQ4iQYV9cEDS/BXEjsaZKqL50dC12mboP6T2pmVa5sa4rqXWOOq/n/2At
K9/2GEIZSVhXPfkrRIc38/3cg0X1qQ6ifZQX12o7Vq5cOg+2HLxeBl+7CIXiIdQydDnf1FYp8fRN
J3M7OWmPJ312uPchGbmOFHh5ucGK2AJbnI15pnknVgDrtZ9OcFTbdJfGn6tqPzLl/LJd4kctXdmp
XYuAop4bunMFl61XXtX0O3ocf/DzKXTCoCSbTrfB+VkI5DawS4ef3zjZixL2P9RM2v0JhAP9glkG
qCkuIEq51pyCkhJiorsU6USZwWSXEdb8veBCiqk1Fn3MywPtt/0Qk+jyLLn1jNydGjSAt3pm1rzv
KcjinkYRUrNrkePVnE+VdZ2lO3W2aRbTvGx8yH5etmj1s59YpJ1/FvSPpsrIAVNHyVXQDdGVjQ+/
umYW3cVI28BxXvK0ySJHllqTupkCiEM0TkdekH5S4uaPcOiF5FQizLf8Nkzp4LQIeo9th8NRJg7e
J3Cpd4rSbOUdVr+Qg3Qtno6obRkMS3KcpI2B/3Hket+aN3G0M9pfRpm4cv5R85/f/4mEcAI8bfgA
b7q0nRmx39ziVVNOn1syONJWemHtC/0LQGfT+R6YqtnOUhsAc/huYURl3YRbPnsLY3FyQoqgTR6D
MZkHJ37SjA9EupfXaS2OPjVjcW5KuZNJsQMx9HdhjFrZddnt9GbDT24ZsjgwBnrsaqeBUmvNIauS
A5OY3aytN3bzmudHhIEYGr4nz0zxa5xEfZakOu0gnIAYdmS7ofMpgRWZmD9z5+/Ly7Zq0AmSWNYT
pNjpJmJbkEp02U00dTPzmDYbEddqoufUHmHvCUpFv9NUDixbH81Phi25Q8W9GSo7U08+9Uq7C52W
DzdR2DJ3+tz2bl5EhzSNP9TVuPXLrMUPp7/M4qKYdKNRpxiTR9t5HWh+i+bikCJtZBXhzajrLi7k
SPfsLsz+gDclxDX++13txVkLeep1uuCaBdH9OP6o0MAa9ghKTMy5Vl7+py+77KrOQ99u6TMm9WuF
13mAhGUOdarbkkHZ2ED24tyZSj7NhcVq0shaq5mrd4HLqOLLtqy53NN1W0RCeW9WZiTIjsb0qKie
2j+1zbOa3GXTVbZ1Y21hLc5e2lfKPDbiG43DXd6Zbh0zZL1v9n0cPsa9w2C/fsO81aSHUDZCEo03
LF7+/Hz8H2lXtiOpDmS/CIkd/Aq5VNa+by+otwsGzA4Gvn6OezS3M11WWrdH3f3SJVUQdjgcjuWc
rh3qpRX9dJjVSQ7l4rAd1vE9YOkhBx1yBHYQLy68/Kkm5NJsl2b3n9cXzz289xDUoKotP6GnMMmc
Gn1LcVpncGc/eB3iOMYe37vTZa67DVTqQpzro4iN7DLS6qfqli3PiQ8e4TjMjFvXQiTvDUgl0XgA
U0gBELgl87eL2UfmUl6c11RhrieiJX9Xut3QdyU0ZdZN3mzL9rVKNCIUzhsi0H3p/OZak7Pald8k
dBadHHn7kI8bw93mZJdMV4OjaURQ6gK6LkxRIAkIztfTZZyWwvJogGWc/At7uczq15w/n18upS5H
IqSDVxp+WiQUIiq6zcebFoB8ADFb5wuiw/oVCy+9QDDC9UcZySbWjpO5aLAxgBdl9HJpPucUTfTf
z+ujCHiR30exSDC4oIVCOmhBUXXZGsDiiAf6O1RwBh2FpmpT/kj4Un4tbEpma4QE07if5uuwP7Bk
89+VAG4JECVwiAQGw+m+AzvFnlZRbUuZOaN5DUimiH+ZJtRRbciRFDkRGzSjYzYckfvovg9uzOyr
Kn8b1v15XRTeFvyc/+oipz/dhI1GRqFLTgCQCKD9+arMd0b+Rpzban04L0y1N2LiHfllAfwqz2eE
I0bOAV+Bxp2ls5Ft8vuIr022DTACp1k9laHBl6PSD0loxJMiXmPEUwduXZR2+KZfh6vF1FWqVUuH
gg5e1AGw/2DTp2bghdnEbAB1xhmAsMG5DP7eem8jmZTX5MHNvocOO5xfP5U3AByZaGHHyC3gM08l
Dgh9OfjJUAaYgS84tZFtPHplGnmLEVFPM1WsEyYFFq2DTobSEjFwtQXrcrzMl/2a7xYLkNia60+s
lOx7jvWSHKno/AgLMew0zbcmoNxA8RQl+ZaxTZ8MaAW/NxCEn19KlSkei5Qca8eLaZkGRMRos7os
KvI+YMDYcTNdjVVlJLAR5MWBhI9eUMlIphWPk9TAKZ7RxWgXr23wStCbGRwsepFkmtBavY7/CpNB
nOuBLXVgQ1iTZhe8rDB2OV6A9+lA3SoygvWX7c9jFBqmblBE5auOtJTHtDMz534uWr5rL4zG9mVO
7WilN4Ak1mybpVlPW7LKMcH87SRU5HbzLbPcLjJ7L66L5Tpo5i0znU1uZndz+GH6yaYOXwyz2ee9
HQ0+v7Ob53R2UeUB4xrolv7CoASUJMCzkJn40oPjGKXTBDibs59e9D0cNh3+addO46+VpxKpz98g
uoI86tQFWD1aYh0DLtQ3n/vkaXDuumq//kyXt79QxwaonSUgI78M13LSTka7wn8WuRsveBCSAEOI
urK4UhtEAaBtFsCEcikAzPUsa11IMf3iAd8SF2BYSgDswsr6crB0l4KqkQQdbH/kSdaz1usKV4Zw
Cs9aO+rMn2v2Wc/gJx/dHQoxN6u1PCfmS9B3sV/qkLOVh+RIuOTlitmYyiKd4FDN8ir0npiZPBXZ
uguwsn+xeUeSJOfWONYK4iAsa11coF1jyT9H3TiEUhkihiwBy+BgPv3UDpuZT25fQRma/eycTVjt
aI+RfB3qj9JN/xEjhydNQZnXFRBj9piXaep4FrMkf3N0j4RIVkEGMtm0E0E2f2r5Rdk/5unhL3bk
SIS090ZdpqARhh6WBwXAZWRnaFfWOEfVYgEvGW86+GLQhEt7krJiTJwaQur2GlwLXXud6RgXlE9H
FH7ggASEH/D1TvedNmZZBLOJoCf8MS7PaRZE4GDAjOXtCD8x55GdP4XsL8ojQGf/I1X4kaP8FR4u
CwHnCy42kAYMZuyjB/r8BinsGQrh6Y8mUNAxyv0kLQrpOJvwq+5svxQOXifUSb+Ps4fujkGXs1G4
PfR0uRay8hZibzmO44u/+kOP82lYPzHJvPGX4mBUyyb0+sjJf5zXTGEVJ8Ik6w7m1LIzDmGsvBzn
DrFHxLmmUqZcvSOFJPMGn8nqWBOe3Ct6Ylb7xS4fC0yjZsbP87ooApwTXSTHxnvD7Bv8BQ39/IJh
310wIANF2k0XkptldF6AXr71c5356ZZQ/PzI/PzVJhNnYr9QbvTR2sBqwGNqXIT4dikIPtFNOllh
OKZAYYVuKYAMWAje5kHXRqTTQzpGI1J4c5lCj3x2rtCBjxkCAkV0LN2KGO1EE/Hzo+XKQD1Tg80Q
1hDs/eE6HHZzZ4vzFHkDi2uNTajXDZCFwK/Es0i+iQZmMY/08N7NUm+c/qqlOkIiVdgAhf4VId9C
Xt+FoscaWYssGnlErOvZiwHYEgBIeS6i0YpRHvR1YtVe4o9U6eBmZDIGq4bUsvWi3nlg7KOZr6ds
jtJZc341axhI59eZadG3IpPlA1ieL/vQ0F3k6pP7RxnxBUc2URtT3fRESMDbLuTRnG55vmeFAP4H
iPOeVxfnXYVu9aQzS1FKm1cGgQDQxeDdut5TXsQj3XDn87wk9an6o5p0cHlFWMdMSAKE8zIi42RF
laVp8FbduycmKB3d1q36YaQiEFrQx7nx6VtXfQ4Y85vMzyrfLHY06SCXdEYhHWPMQaE/2YVejvU6
Jp/aNJpu3aRwxWonoJTP+P0Dyb4ZC78AhNjb0Hi789ujWzq56DOAGGFahXE3qYupnx0glvoU4I7A
Ns1u/GpT2ZeeDg9LeSECQRUItx7aQ7/mOXH5JzZcYMjTDWXmwUGKJjB+BGjNP6+ecpf+lfQl39lZ
1GTjCElLh9Giro6a/m/s+0iC9OSsg2AcTeHOO0DBBtMPsCalOkgi5ZVxJEP2dWHb552DPfLKDx+8
3uktytRzOWBOHj2nmiVTugYBSB6gLxpI85JrsAwetJiSxVmyHxyrjKxwM/fXI71rjP35zVGa+JEk
yTWYJB/HwhWntn80vY1nbkmj8wxqA/ijjeQZnNSm9cqhDTcQM0xbwxm2lb21miFqrbjuOJhCgBuN
3rfXgn3UU8xHzQnTfYHkKIDPh/BygJZ9/dN3fqDMeX4VlXfH0SpKjmItyZqwWWhYvab8kVigybhP
xufZ27AenAyNrglaYyBEKhN7a5W4FRjy4hRobIEZJ2vMU4B/ZfGkK1foREmHy+edvY6WsEWkzAyx
X+90eZ+KS08HQ6qTJB0xB9MqPOiFJG6ga/WKGlls9ZE//5hDzQFTej8gAqN5FQCRSH2eXvbtugDh
FeOdsRm+GQNIIvzvg3ff63pzlafrSIx8umxa9qnIUa3BN8yGTPzaTzQZVaVpH4mQDtcQTtYYiMcT
D5+y4Z/FPZw3bZ0K0tHx8tYHLi9Wyq7yyCzSjTnuneSf/58Q6fwsbhvySayTPflgFGOY39876fv/
S4h8y7Kuywc8lfE0wz2U29vV8KKA6oDYNOslv5y7ycndXiTwrOAlcz9pui//AkUKG/6v8YZSLNyG
6MQMRdiDAe/Ym17p1MZdfV3QawujdOcXTenZjmQJ8zuKig1qZ0XQQlbafEtAy7O25auZO6CzNbcD
IZu2ZTvPZx/npSov2yOp0rkZBssvV/FiSvmn27wYgLmeOn9XWhaqSn4YVUWho5fUeAQZdbLOpoSH
4n4fGuD7ZxFJtsCWigxdJ4fOPqTzFPhVZ81CNXs5hPOG8TctrrtOhHSahm51TVx3sA+yC+bHqvyu
bbHWiJCT/G0VGsuY/l6t53K8J/2jSzWOTS0CreKimIg4VXZspcNbUxykZR2jLL8okhc0D523M+WN
4/yRIW3G6NvJbIWQQcvlhbIhorO7K+Ykapr6o3J1DchKs0Y9HqhbQAxGOuD0MLWdh/4nBxdcgPkF
wIpFZNxNHd20zWWWH0xd1lhp0qguu+gKxbCHK92nXbIWZAkgjpof7nIZtoesjll4OL+Gyn06kiJ5
CK8okYCvFhwc5xr9Mub8lhkaEcJgvySeMEcDNlbogY7a03XjXWn7LEVytcRUmXlhFdseaIP2vOnT
vRvM0Vq8/YVORwIl/9ONtlE4BnQqw8W+9hGXxMnooU5hLjpUF+XyHYmSzHwNmyKf1xVNFKR4WKss
pmlwVc6a8TylKRxJkQzdhk336QgpfrkPHSA53zPz1tN1pisIJUSD2J+Nkj2PD5T3mUAMX9MNBg1L
s4v87LZttnP9OmEOm15h0IQmV1P/uOQAOdiRv3rQBGIqCQgoAmVTshUXEJvcF4l4ZMid+dpbPn2d
21Da45EMaTUdVMpdD7lQ8WjKnA1j34Ph27BureRn625b3SSpcvOOxEmr2hvpYHYJVHLdd2/5YdnP
PrnSZiGUgWQABHNAYCL1L+MPhkvp1ZXYu36Z46n9niUaG1Ra+pEAadW4m7m0CSCgG/YFuwQkE8BN
zp9blYPFGx3oicKnozB8uvkYGjWyMIXHc5a6emyy4ZJ4aAdZx9y7HDBYcpuaIAaw3V7HGKraIrSN
hegdQu/uFzJXe65mj1QzHIb/GAQP6E6a7atC94xVraADlHEHk+c25oskQwBdj9G0mSOOl71JgPCT
eiuY75z9+VVUWIJg+ANmAuZ4Q5SaTlexB8awQUPwpJuYBwVYS2JGwGHTQRWJgyg59RMp0r0xkTaY
Rx9SMNR+3zRAQW3LHSDun3rkrX0krs8rpVg7cNw4QJ8QGDEAlj5VKhvK0g1nwcQ+Ztu66384wxz7
hqnJUyvFOMg6gucaZJxy+B8ALhnwAGC5nvLmvZrQx25190SHpqFql0duU8CKw9hgc+IzjsLygPrM
czPwTydh5W3DtsgfTT97X4s031JnvGZJc1vk/luNJsBoWv2bJGVOZA5rG81JSw5F7+lQZVT7aYM4
WTR+gUJEBhCYJhvzwy3ooUXjJCf1GlWDb0UB4t0YBEpZlPs6ADalSIH3gxF7rLeMY5fNQQrqQMbi
ed6R8TLxOvz7XECL2uj68lU5WtDd/ZElBVMu9afcdyFrASQryy6qKY96Gpvr7bBuHOdhAZxAZ2zP
G62t8CsnUiWr9cGYXvdzCXgCVgh8ljnIb2yr7j+TJFxuwoE6d1bie78SPofNLh1GMGeWvpkcUtOa
HvhSVqgr2FaLQudsHog1dVPcdz1qd40zWiDzNIj1I+tTf8tpCscyoO96jkrbaS6SgqYvWeUu5aY1
hmxHk8nT5G0V7hqzWDiRaBXEmK3cQOpYNTcMAYC8eiBVc55GcgAgYebueXBTTZpuQdXJPBYmBd88
heUaI4RhIta2I2505i8Lg8yPo0HLj/P7ppMlbdtCjaJuC8hy0sfBPTTWPinivxEh+lTRqewGsu3b
jYNxiBHHrfT+mat7UL5rCa2UWiCcEzzsmMCWp9dHUueUd3AyprfsC25GKCUgl6nrOlKNQaOxCpze
YDNFe5qcz7DLsbDH36tF62hZ3O9p9YON5bWNwbxxKX92VhBbbh57rLhYwRmTFvT+/GJaYkPky8gR
HKe4GTzfk/1pUZqD1Tliw8A9sAVzzJtJDL7zCGYc2jIHk7TnPpldWEamSa9mjxofQV4+Mmv0t0BI
MTSbq3Jsx58j3MKRe2deY9FV+NLJySIO4oNivfWG2CouGXk+r7rKw0BvC3NkuJxARXAqqsKYe9YX
OYsxeISBhzFN4qTCe8daigSvnt4YdIVWpUSAFIENFW2CuI5PJZphxQtHSMydX4O15ai6t+uFr6uh
6MRIDjsBrSy3Gogp6tsk3zTJzZjDvHRYAWrrBeUbSoE+biEi9vJor0ZeFrRvCxanRZDvpqaOcpJf
58vyTMa3rCpvunKMW5O+jb6xq8r14Nnv57dQaS3o3BVoGoFodjv9gint2eR6uJoGF0wMr7DlaK73
Hf3JdF00Sod9JEmK2UBICW4tcQl2g7chxXuWjVExm1GGNw8d+aFJuCYLpIpFYZ3g0wH0P24ISTcj
XabOERcgAuI5YsW8bLrR1TUyqDydK8IWtIsB++iLSS7UBcFjhRVsN3nxMmOK1lw353dJGUG4rikm
f8Asasr9t+hVDdzWQKBrpkAbupyX1zHcdet1CIw/MEBYwSbQjQarmpFBb/NHpuRIUpqA44RApg3K
oxp0hPBkzbfJuXWSXWtvVv8ua+MFjs54b+24BAxFbW4GdvDrA6l1IbiC4RvDqihHYShawDDJR4VU
vXi042t4fZWSyHN/JfNDk0dGEnH7yU+iNd1aYLLp7rziyqk3CQZb28tx3Db8o6TbOt+d3xKVcaGr
939pU0CyJ72nrIQZnWP1LB6neYpMEaAOTd1rhrBUjshFxyOo4GFbwNY6PZ5krhGklyOLPfPX2r83
fgAQvBCD9H/RXYnLGqCzxEVuEUm/U0Fj0fez53KGzusDwX6v9D7UDVGrTgqcHdoCQRoK6B7Jefc0
rEcM47C4WryLwGtvgtq6MKxeE6yJlZfvY6Cu4rUEYBQBwXKqCi/KOi0JerF4XxEardwy7yZg3F12
Zss2TjeYD9Noj5dsGUw/XlhWvZ03DaWejtgtlAcd/Dn9APA20dUf8QFGe0inDzPZM912qZwpJvP+
FSF+fnRxtI2z4GUHES3LcASuV39L1006mWh+CwFTuP0LjQBLgmc9VhV/TsU5beH0YSfETXbsMnKT
zd52oevjeTFKrY7ESNfu2KJxYWhh7YDiAz510HVRZbz5/TMxDo222Vf8ti92ciRNshM7pfbqckjD
w34o31fgSGXsBXdv1rwN4bauzSj8ZbYH4C9G5/X8Hf2eEy3dhebaJ129YD2bbG+bl1O3zchNZcSs
3aflJmzLfWde+k0X9e6PJNxm7kfWHZLxnupw+FX+Be9ugeYeeJjNlTbWa9HZ6oVYAyMX3dsXTb2h
6StZNY811YlAwAa4SJDL490hnQjCy3axwAMBpm9r383WLuyz7ZI4GjNVXpOgf8OUsQ1mKVRJTu00
9fyp5524JBZA6GwZz7x/jKkbi2hJ7DzZETomW2DJDo8lQtYgnirUSvEmYNmgubFVGoO9DRj5AmAB
ub3TL7HyYQySYoIp8x1xPisWmYau0Vp1XI5lSAZcoCuvzVZxOaSbNYgK+8IuAVpZ74A24P9FAy8G
qpH9Aqea2ERpaUdAhOIyhELdiuthtPMoH/O/cJzHMuSIgxkzglHISEKMFoH70TrYffY9YP3fZH+O
JUkGiVJDYKQVrrvyua9v/eFuXm/M/I4+nT/oyh06WjTJTbOQt+joxg4lxVPau1EJ/mh3A4K11d0j
6ta4FaXN4UWPBxni+S98mJ03+ENpiYEf7yrM96X94OugElT+Amiq/yfi9wE8unfsxela3op1428r
/2n3G6uLmW4MTBVbHUuRvJJN7cIZORQZwIhtj30EBIvzG6NaKnR4YsgZ7KsmwARPj6dXNEg5ehZC
Eefaw7gpQ9OpLhWuikN+Z8JNeFckqaTjSWZMn/UoPqIogrzifsU4JsObx27SaG72Q1Vscr49r5bS
AR7LlC4WvyosH14Q/jxdI7e6HtIOo7RXJtvxJe7TW2BnoGXuvFCxVtJlFgqSXNNzTND5yXeIMaR5
h654vBPQ/DwJuDL2K19QWe2+Ozr0g98phVNhHrBzRb4P1VzMCUpuyEvLsQomzGKOHmrTmIL0wyla
iu0U+GDE+xkC4I977421RCTNECfvioVFBfnHydcbhhTR2F+48zUJngbz4IeP6ViBibTcBMDb0XV9
fl0X8akE7NjYfw9E6Kc2ZlKyNCvDp5b9lvJHi33g8TaZeKPMv87vwJfzAuBdwUgKv2wC9kJ+gvYE
2Ld95pdgJAVffLu6Q1SUq4739MuZEVKIJ1Ku8DBf9hkD741fUZQnMOe+XvZ1/zITG6Rwlf/y39UB
FaUNJHsHFSQ5pzc5Q1KQFdGCmaXfGNJlq53G50V8cczQReB4Ie+PKpUlN4hUg+GUyHogodt8LM7T
sALqeo6sNI0q+ur52/PSVCuHjCqecZjisAMZGcCpmqVYvQ5lKtq9elZ6HWbdK0l1iH4KM0CALqZz
TcxeEbkKa4FZjLK0RvRjOm/B0j/0iGzPa6ISYXsW5vCE0/zyTDRnPs4ERyrOmtGPgVE6wNPoYLC+
HBwM+Lk42niPAiT/S3q6oxg0BkYAi60SITh/dqohTr1Hw3Xi1dEUlr9caJDlwRSADeIK+lPpkNKE
TWQpXaxZiCTCP4a1Yev9OL+eXzaVFB/oNwDP8JC6JMJAjq7NxeNIftWeSN/MD7nzHZNKN00VgkFx
1Tjjr9loKARkceSjxBFFeuJUVOumPqsCiOqA2DyPl5ODaswFqS8M98ry4nnd+kiW5PwjD67QtPTf
9cTDHiU8D0UZgMacCicjcEqbiVUA4q7jLNgH4QHvyQglDY0glR2CPQkGiM5pzC5LEULogK6WLBCE
Bq8YPOa3c+o+nNdFLQLhLuqRNlBOJV3s2uwyF/CFII5ND03PMTM5NT/Oy1DZhegixtsL7wRM0J6u
V5qBTQNkqxWKWN9DpLOCjw6kxeZ/JpGDTWBLTFgeLB2PPUnMmBec+B1Wy72qW3LD3GCDWXvNnii8
3IkUKdhFuYM7FoWUrsHQPu1AVuD+ZBXT1FuUa4Z3iMD1Ry5UHj4ZqJeTeoKY1H+nYIcsk6jtN9rh
/a9jcWLR/pWDy+h00Rp/qL2cQ05Z9Ruj3a/zp1NfrpkdZT4oUcltjexEG5c6qCLF1XQiVzJtuyVl
OiVCrjtsMaoWVxOJ8jLcTrMbuc6jiTzBf7ZCgAhbHnocAO6DrNmpptWc0GEewNsC3wVcsjqiA48S
5zXRDeIptu5EkDhyR27QR1O+5SwQ1DslewqoYx9Q3q2vlq75LAA3rdFLsZIEZSm0UngBBsflroLR
wMi45cBJ9E3xClyzzZCOY4Q5rCg3qxsHSbnEtTUyVSqCFAnvY8QW4ZeEShFYQETOxyp2Zh8gZ1M0
ZRtSgd6h1WSGFacNHv439rO4VuQsJ51414YBXAdy9Jchq7LIt1ALcAIdxotKIwSvAUjvwVaH3O3p
ppHFbCZeQKMF734KLl7y4IASpXM0K6dU6EiOZByZabj+RCf4wiTYUyuN7YBtin7dnTd21QVJjvWR
7uI5yZCpYtAnWatNUawASdz1wdZf4sa/BLf6DGTf1tj0GN4c1yvq/NcmH/FWwrAjLASBtCfXDSqg
CItp8iomGCOwjGJrL+7WsuvH82oqYqhjMfLAQuKOVmmUEJNmeAYln9xpn1yz3gy2dVE3OmNUShMX
sUghoogoFUPo3M4GD1coBbMwm/rKdL9T+iud+k2G18951RQXM1CeUQVCPchzXdkgLaM30S0E1Rxa
3RvMuQ7ab+clKE3xSIJkiq25dCkjkBDkU1ylU7RawyMYKjSmqFTE84CRAPYdBO7Sqg20WtgE+p24
D9MHM5ifHKobnxOH8+S5/PtlDoYmHy9QApqA08NbU/w3qz0Y+5w8JqKvqn4OkOxwmyh8qqotsC4D
9yb4ZQKQv2LD/vw6qlwHGHgAKyxCHFvGqK/cvk28BSDqeXiXIxdV8R903CbmqnEdKkfvCOY2qBkC
Fl860p3HuGVTtCTlTnCDrujNXPtRshQRIeV+Cq2IMt1VZil1QwKCYANJAJqh05UtwZRYcdetgC7p
vLnpfPDBIvcZlM5VM3g31dj78epmz34XPFI+88grMuvQudy8TFh78NzO2TVDy6LUcl7Or/rX6gI2
Hd0oCItFBQpw5aefhvoX8o6gyIjbto+8zIm470b+hGoKn/ODXSc7jwNaymjHyMuL2ELHjFfdFJj4
mNC2PrU8ar1/vFY30PYlH4bPwnWO56+HQ2vLqRvYf8LzDAF1NQQb1Eqh+j9F0+9r66VaY6O+adjm
/EqoznHgoW8Tlz8BN7pk/U1gDKicl1VstSy/aM3SjQsnm29qp/T/RhQURPREgJson2U3pH1SEShX
d+sNWVCUns1nP+BP5zX62rwJGQGkoJMXFY4vzUYoePrMFFHpCirQoMhepoHe9NOvJfnpcH4IsyGL
vNGMUct9sui89QCPvjFsE9wyo6UJ+FUbCoRyrCvq4J4nd0x3jWdxuiR4anIrcvoYgIdpuwPtRIKW
vIU8j5nGYarOHBDYwYqKqxNg7PI7Bji11O9SWJCdRsn4PQh2VbPGVNcfp1TsSI70kgnbIDPC2kDa
fnoZ5vupOpgexq1QHiM3VrNr+F/EcgByBHKXcNOor5weWAovaSQ8w4ENgS2O7Lph8KjvLI2bVB2H
YzFieY/Cb3cY8t4CKygAhu55UEcDBi1CXU+YyhfD9WCbhGO05eI3zgFjZKQ4c/Ntkt2wDojXwQUx
d0O1zXQc3EqNjoRJG5WZXd2zMsf15ppR217ZdN8DsvL8mVMFN8caSZ6+6NMenWzQaOl2RjDGFQYJ
s/p6oC/29DcG/kcfmbVxwvAdL1OISq2PJryYi4fOfm51XKTKY3QkRboffMKLufcghYQH0rwtzR16
zSeuufyVhwgpDdgB3mAYvZKsLS2nnDI89lIn3ZDxl2lTZFvfgh4gDgbdWY4Zh4suEFUZhIDSIiCm
wbNI9vg0r23WBTAIRPFbUrZR3qXbUAcP93tEXg6rjsVIAeJgAS/HIBBjIF3+MhbehJ7nng75dvKC
5cnFZGCyAzh15UVoERnZprHI9A1XMt8sxEoxxBdOpREjJLDqx9A2htd5tKhoZupJgJbpDqa2ZOh0
Il0dfGfLSh4nvysbJBys8ClPcvIw+0DlmVjSf7T4LajGonPjvWzBxDtkdVrsUsOdBhSbgJ8RZQPq
XQ8dR0Jtg7upB4hr3gKE23bMYsez2am2nHO33wV96QO0dnU2fRc0903SriAozcuujMZmCOJg9ppd
i74Flg6Yc+3duiqjORsbEi2oC96SbrDWyPfn6qcBatD3xSwGGtEALYwR8EnwqprdFSF136Zj7OaN
7V8WU+Bs7CA1n3g7zfnN6C7+vZUxMm8BusDTbTDb5R2Aj8cN+pZTP8pczKG5JXqYMGtrJq9ZQ+bg
JmN4LsY5d4I7q2PdIUu7YDfnE5z24ja5uXcrApY3suTBC8/bdIjGcSr3VjfUO+aGTbXLydCj2khd
foWuyPlbYmb5GPPZaEA1ZDelJmBQHcJjE5J8frfyFfR9OB4MVbM+uR2TxwC5pbB4Pu+9vpYEETGg
CCVAiZEmADXV6Tnsc9PNLJHHXOa7qr4AaF5u7pb2BaC0UZNfJcHBMS7Oy1SewiOR0kUzh1MfVAYS
Lx3akBu7zZAFaR7SZv04L0e5hqg7oh6NtjWc+VPVSN+uU1VCzjB3Fxy9/3Wbv+SO/9iMXLNd6mX8
I0uufM9LBeJekXFe/Qsr/G4uD4NL4yX85jbbdd32BajSdVwwikeGaKtG3chHPh3zI5KnRodH2qFB
GLlAcpO29zW/6eYfafZtqePc2y04sPQZ5zzCVKvdDFFtb2jxPpTfzy/zV09++hX26TJjCilMhgxf
MRXodEyeuqXYVOYcJ9mGN28ZjWmvebd+NSBIdDzRlSyAhWW9Kw9zrTQbKrASeHHTGjuXhgee6MQo
cryQgwcJqsk+qppyYS7hk9+Ua42bkPtPLgHH75R1F0NGLn0HxWJmFzzOHDzyBtodaA1yLGByh//d
tMRX+AJBGY81jCCerm9ioUfZKhDTs/aVkl9FtkROh1U1Pgz2bVpuMUa8rLpSjXKJj4S6p0JNlpRp
52JTZ2+9yC3/fcjGXd25mihAcW6gnKg6IJ2OmTM5A2GiRpjUAFMFBDuQBdltR54Zbn52F4L3otuy
/oYlumbhr35ByETlUCwp7kHp2IA5ZyRjB/Pp2a+uLwBZfpskC3oJf50/GMo1PJIjHYyEkHopA+jW
9Zd1+X1gW4s/nBchtuE00jhVRbKNDhQ6aFOBKkP3sJp1NANA/LwE3WJJhhDafeBlFZQo0E0Nr30o
aPgQAMMXczUaUUpHcrReYj2PHiCsCXNUVaBMFd4ZwU+j96N1BnhYEiXWNbeSqAeczn/XDidKdOeD
CgS8DKciidOOMw+R7bUHF5Q7dwu9rSa6c3S4KipTOJIjj6PxrHcWM4OczKquQFuzHfxys5apxlfo
xMiWPZeTO5oQMwJchGDcKGPdpmG6tvOvgykgGIEnCnxwxgrAXUkOWrwaaobIgDaUr6ib8MTd2YDo
W6K5GBx2g6Er5K/C1rilJp22TrdUnyFn05XdCwZI3qH/5/xGKjU/+iL7dCMDp3MRSOOLwmR6qhPr
Zx+4m6B+Oi9FZaHHekvHzar6tVkSrG/A38jQgLUOA6jtA9oOMnNFcPaO+vl5iUq9QryUkRIT4YUk
MW1o0WQ2ksCUhskub03vsnamAkXGUgcQrvIlmJoSPTXonUQ4eLqE4Hcb0lqIGkfnukvqe1r58Xlt
lO4eZSlhPSB5BdX5qYwsKfJhNVEJaIHFn3YYpr+wzYth2gG3zSL3tp9Fw6iZ81F5MCwfmuGR90SQ
JMk0DAJahRnpX29Oo8Aa4nJdDsx1t341aHbra3YDACxIZItWN0iTe7qCgrTdSu0KpT0WrcZmndLI
8j86+6bil1X3cn41lYodSZPSGwHjw8oYpGXId4XgGzcHZB76qNbh5SjPO+5JxJpI0eLUS27SWLuy
r4Rei2cCqHnYOYRtKDovh96I88Da8OUNXdzx0s43SRnsknzRWI5KV3wA8l9oyxLWc2o4jNUNKLFw
DWV4hybsxxhmG4bue5NQzR5+zefAUSN/inImCHS/9OWtYUEaKgrstO9vkCLP9gkLx82wABaWrAuK
7F5mP5/fSdUpRxOghXsIEhHVnmrXTKQh1ET7b+qDcKtjZR+nLU+2Y2P9Oi9J5cFEex6QCgQhpoxO
Z1RgIiAGq1FfdKZ3c1l5B55jKwDdVe+G32p/6e88mnI0bqE8iecg4lLNAivD6sDHAptAUhHc2afa
enTy07kIkAyvkshxOMq5Ty2J5urTW+5ocde4d76/X9thd1535Sr7yPqACBb5I7lH3QqD0U25j2DJ
+Ga4oBTCK75KNW8TRQreQiSB1mHkvgMMbUruxu8SZnvoJY0DO4u6ZV/X93P+4DPkfvaZf2H217a9
W6kbc8QZ1gczNTGAaodDdBe4sCe0yMnuDrNFYYWuSNGYdDeFfCc6bod7L7x28gOfaRQEnebuVXk9
VNeABuXi6EDv0/0MsZtWX0LjOfy2WniY3DM0s/cAogrmTdrrQF8VBxSOAM8+4ZBQHZVcgd3WDWaz
WtH6HbZX7eKGYInrMsAquzndOkgy7Ych7BONlorOAFz9qN2gcw2otujHOlWzzu2xZAxyq2U3u3fc
iyYyYr54+h/SzmM5bmVpt0+ECHgzRaMdvREpShOEtrgF7z2e/i7w/ueoG0Q0QjoDaqJBdhWqsqoy
P8PDF0+VW0vbNOYvkz4aDQpH0v5YiH2iV4ERha8Ks5Dtex7fRY1F6GqkjhL5qgt+qsWj771f3iFL
if4khjJHNQ2G5mp6SYzKUh9lubETnA168WeoRTcgEg701L/X3vCN+qYtN9Ixj9bkRxcW09kvmCUH
yjhcjU1+QYYjsIVeWlXdobZzrde9o4GyG4JwLR9NO3L2iKJZ9mEeASHwE8CpiJWoGSU12wi5N+p7
QevKt2b03MkCsKuffMq3j4UoaMlO1rB5tV3N8LwbyVOjg5FnrbJrYlW8Ci2zW6MJLVzJUOlVaIpq
4Ld5Hp9/cr1vsz6bCgxaqO2F0dzlwRoKajEEewkCAnIZn6x7Wj2JBmMgGaOrdSxkqr6gMi6vqoWz
W4JoPRlMTi+GT2/8ZiissdF4LSTJQS48XPxuykC2Ld9d+ZRLkaj0TZp05IZPAFM9C+NI9sjwQdhR
7fWczLrSskdP/ps43PGQrlCkqeV6/l3M2FQrzgC+SyJeS+JPsSgOVU+mDbU1nZbFLanSE6fhiJwg
VZLzWLKg5KpvRJO83p3bvVCPsUX/IMURVir3QvaiN9eNdpW0L76+An5e2oqnkWf3yzaVy8AvuZWI
w61R3ErpUZaEjabcGf6LNB4uL5KlWwFA+wklZPDU+WS6FKq+lwxilm1yS71RM/lpaL9Ybb71vGyX
h7VdK92tKEY3pmBeVZL77XL4pbGC4sVCwZjKxR9f4aT2EDS11mAsN53a1uug+bacKbhFmxiwiW8s
1uvaW1OpWh4xNxF9qrvDNprtbqEfFN/1GHEfaV96iJ7CIDm9VEebSPdudKmDuYLjaq5sNPc9Uddo
B0s3FWyneFbSKweBMz9QFNeXjLZmt2TVjZlzlz+aXUWTeQD/fTCtrWntLXcXo0IXUgbcRWvic0uv
QUnHiXVS6+DiO6cGlVbgVg126ZsuPEo0omqAAarwyyc36MIhHo6qe4vn0Z9/aYC7yDF8ABPmkH6Q
x17hTwcMHPTwJqrLBBOfOr+1EqTXm+DOCN0fbWTVK038pdQEOwaNAqgLVO3n55pSpnEg19lGLRR8
ilPb0LnsgvwRIXxcHuHCBQklCFqr6PiCg57TXN1cLUUjgxvXaj8xB9mjaefUvAutujwaiORfjrb0
FXlPAGwhFCXcjy7FydZpYhedd4snBVef5w8LaxmjEzHaSmax76qH1hI3bePuPNqQl0MvzOlZ5Flq
FDLcbrrpMVO5D50bbuoU2FLs7RRjTe90KQsTisNrcrtkuc7uuMIwQntJyA/1qFyp9GI5+W98wXOU
vNxGiWonub/LzKdR96/HTt9X4lp1dHGwhkx6oljJpp1li3QMCtlPGewofAdCVgmVnddPFV3my5O6
kAmhhtBrQAVQof08G2lj0jRmT3LNlZqr0my3pOqNXkg/hbQ+CEl/jN01s40FSNpkBcWBSi+Lx9P8
zaLmhoHsLzGj4Kih96JdSd6+jA+8PVPz4I9OYnzVhJvU2snhC2ZRNs65mnHf/LGKLvdqHhSIqHB6
qzibnp+1jWL1vjDwO0KqC9FeVb4Y2q1ZurTir614zZxj8Yv+jqbNKARtPxQBjXZmGmOCWvxKrcHp
e9XO11LeUkKgmMH8UnGbNCTPh+XG8tA1zcijX6w3oCtotjRPqZRf+0r01Fvl4+UVtLhZSD4yVDB4
dDRazuNVYi8GvBWzjWQNwPhybDl2USPaan6LEA5Kvm7w5KavgYnIXfDlcvCF+yyVqt+x5fPYGHhL
YknTHNyiB1Y8vJH8NdzqtANm7wVgk2AGqX2gZjqvX2D1lfumi5RkLJhbExSAJg7cAoPj5ZEsnc+g
vSYsH1TWCbNyPhStgeyu1jRzq9LK9oHnq/aoJt5jYnqW02p9vPeb7DY0dIIDoqkGNbR9b+Bi6Gkv
yKvXxzZLhpXL/MdBNR89uNEPcxd4fnPAQDJwaQgbPm5JJb+NJbvDybrQ3uFlXqvixGUnAas/rEC3
c63cq025QVv9ECQPpakfIq22XXqnoR5cu6a+92UBSP1ah2956jTFQL+DCpU656y0VRN6g8UqSFvM
5MOrJnoLXRsoCVrFL6GaH9XgTaoUW9a7L3IS78KwtEtxje2xtFBYHqhk8xzhcjtLpXwQKYhoy20C
BaJOoEr9ATAyyPSqXLmqL0fi3WN+0BU/rponZzD1uyJupidsqMoHU/IPVRtv9djYX16SSxmLTi2d
d41KMLT18xXZi4oQQlTF2QcsSl4dgug9gFKsrkkVLGaQCTzNcwDtpE9lynSAxlWHkKOzwnXlrY/P
z04Ty5qLhNC+tOZgfJUaSTokvpHfVEYl3Zh6KV2raY6onmR5axltSsXzRW9N5ReArDBB5wVaTJpl
RZusKqrSboMbN3tvhF9yvTWQTZb3RbqP1/bZ0lSfRpzdbQY/LytrMs0M02+FuIll6sLDfaesNfqX
zobTOLNHnpu4YlY1xBHkeCcUoM6sfiP01RGrbZxS/JX0sXS7OA03W0Gd4gd90DGRcf02lqgA5M9d
8CQKTuZmdmbtLq9XSZvS/acPR9OAPv+kXDW/WYxhEhqpwhlLCQRwZlL2fbmvisqstmwZ/aqs5ULZ
eoCqdwNu1a9iXsoPgmYNylVtJC29ylzqd3qkYOzRUCjxduo4DI/ykInGRhkVJX4g+xT7vEtV4xC4
Uf8jkuAXbLTBU7b+6JEGPdOLrqvCqjtHhjRaos/fZv6214TyKhYzYRtMy1ZJZReJn0aU3q1arA5y
1UWDIyaWEDitH6bGpupd804TihDYoGTmD4qnil8KWYrfNDFBjkuQzJFbfiV64kYNJBcqYlaHxybp
FO6tg4VGGyw6foPZ3LWGq2h2LAreD6kMcoeqZ/msFEqXO0NTdNsmrMXvcBfY66oY6DCDEs/Xd5pf
yFdeh22wXeddHW+SqtP8fZUADADEOKlKSLE68bLEg1XICHvWcSOPtpX34DvCPi1ITSjdX3WRb6Fd
6IXme4Yjx2ZoDOtX5OXSMVGsYE+VYHCsGDLWFaB6tJ5qxPrsImOSba8Kh9DBsa/ZgB/EebAR1eTf
Ih+aW320sgoty9BtEJVtkNPAmUX7lVhu/UMK6sHcRF5V/mwqKX3OcI5yba0YTKc2BetXrDG9T0Zm
eHfYaIjhxhviDHKEOt6oiBtv2zLCSEHi2E87y9y3qSv38NzrY1I34dXYdemRQpd8FGvK4EWfd4Et
pz52t2XFChNKYJRXmjbQHU+1zNzKQht4DgKOKXJ0rXsryrlQHoZUMjwnkkXhNmlYu/aQydmbXA6A
YFzwguqmHMaicDps17LHvA/9a70cFHVT5GMBfacvismmLKu0bR/53i70u+pO0EbpWS37YAQEjSm7
LSuZLD3kWpvm26aTGu9WqEvlpu/kaqtwCf4H0nuxR2ADgGrOykhWnhiL6X1ietBnI6Mqc8ZxWdas
ngRH4xCJNVfe+8Wt3H2LgjslstPwoGS/ytEZlBvdXCXALyQEXjXUeKB9Tjrus7yatbVVVBE3A5jC
N/DE7jTvPcL9A82XvUy4oWt3dMGviySwqxgUvJqtJKWFFIhqFlh+EGWoec/7CKkgjomvNxkgDcmW
N3vtpulUdqWI/sOaFd9CducqTD+Tf7iKz9NfnFdqMhjcC7KoQpGBkrWLukQEtdGSYyqxRqlE17AL
wnwlzy8FhvUEixECm/ZJpEMSYq2SaoHaVgPg9y5PdPqph8H94irBympamk+qKqgTyvh3kOXPLyX5
0JGvC1DTbqVSRyvU7EoS+ya20blFRIn01TijJ0WpPTZ6tyZvs3DzopNpAoShtoM6+yx6rQxVMHZE
V3GCrsSGg8w9xsGaB+bCdQCpQFj6Kk8CwAzzMJQizdzPuQ5I9bbUDlhRcGJ/MdaeikvXe6AS3FeZ
SSoA89U56H2u5F4A34+5eivo01KMG6ATbWow6Rik6h6/wg+jASR3p7q6PXDIfXfbpi3s2POim9ST
jGu/aq2D7+n+1nVz79oPOmErqXFL0aLSI9eJ6o6+aKwjFy6Xrb9G0VkqSjFbwPzlCfoL/vd8UVht
kGpig6V1rlMt8Efbj9NtPH73ldSW/O+QaOTYSVRpZdkvrYbTsLPPFFVpIpchYRut2+bJF2UY9vGa
JeD022d3GvRVVB3g1QSlmV9G61iphlbkctxSp/YU/z7ymhUVhbUQ03I8fU9kJRvbI0SSRHxh13+U
6+DP3yxTj5qmEPqlUwX6PEZZiEYbV3hJmWL+lFbCD8+Nd7gLrNzdpxvlp9k6CTMrCDRBXOq1SRjs
0/P4PoOe4Ae3oWXH1lZpvyb6/vKdcyHzMSyGBKtVR+93tgSSgupholUI3g++k2X1fTga27pXr+Ta
dYxkWDlNFsMhdDGRW6fu2ixcOOqF3kjc312qrdIYb7VChwqBrpfi3+ZrdkkLuValB/3faLN1AQWj
F8KBaKVwP3aVLcvvVXRbazufDk26loyWPh1EDSiE7GCUnmYrRI2Q4PS7ydZF/1c1tpax77tfcfjF
6lynaN57da3FvjSZiEEAcLJAwlGiOl+SqtJTN/eiArQd3MjMze0xVnu7icLN4BvDptGbfy6vloWE
QXWAOyzk+Ok+NPt8id9nVjbpNGQZULFev/c8bS9zO7Yvx1kaGddDhXc7OsifJIbMYTAC9hrY2mrb
jtcIjNpQaPySy+Ea73M5FL00si+iEHNMreKibjDGAKiM8i0TReBoLwO4vtw9DGv12qUFokMi+79Q
c1itHkTcoyRQ6tC45PKu0wtHHvWNwe6LzR9J5dRr8itLV1c+2O+QsyUSNClKNj0hDSz2ivzF4t4m
9slWFaIHUKh2NlFs6XZNVhfiPrasTefKKxijhcvABJtCV9/i0kFL6XyZ0qpsy3BkhmPsUgPkqy2h
vK0F8WgCmb68btZCTQnh5CCIhVZWhEkbqOiLg1lojsDFte4jaHsrR85SagGSD9kCJza+6GwnKP1g
leYA/DRs062LT4EjC9mz0Hfb0Ei2Zixs+z5bOYKWjrnTmLN0Znih7rchMWOc7dNSoUL4fHn+lva3
geaASh0SdMV8M7jg+tRqALeYay6KizGa9gDuzBUB3cW5+x1lvg9SqGjt2IFLHhuLYoXwGkTW3QTf
FQyMjzx133prZmhLW+9kYPMaf1bnkj5GAK51/6seP5juL7k/BtV2jB/85Flv/708j4vr8GSEs1M8
rANZDKZwvntr9giWbcfydVWsf3E9nERRzld7oNFNVKZ5LA06F11IQT3ylZXdu5QfT2du+hEnWyqj
7yN1FkFgXNtyf5Ca91J91IKfurb9i0mbtOsAy5nk/dlwmrCpDSlj0lqaAqFYO0pwwDfJcl8vx1lc
fidxZiMKK6uhGc2IlGm5NdFPMxc3nRTuotj6prnqVR5Ff5MtTkLOsoWRdlo4joRMagqjruP7T9WA
fiYtRO2n3641uReXH1RlqHYANehqnX+zwavMWDam5OQJdtze5SDR2uBRi9ZaBouLAyjEROlDvGy+
rUa3HWQxIVAVf9WSWyHewVfepNa2oJ70F1/tJNRsS6WU5IxeIdQg3IiRbMtJs43jK4/aSBTdaGt9
5cW9dRJuthiVQPFFq5ymUCx2ke9ee92an/hnTwqUJig4/Hf2ZgsxCawkUJtp9obvqf40YCnu97Y5
XNXI+4876HqIG8b5oQ4PWMNt9OCls570+mFAsq0Svlye38Wrwumvma1R8KKIxKv8GpyxmvKabp5t
gBhtK8/O9WuLK5gs7orq2k+3q1oYHx2f+bMHCAi+gehhwF+c3VMEHZMosxrQPjDlbxEy5nLR3QkN
dxMp2g9WZo9p6fTl99SKIV+7a66Fy/EpyqD7wT0FYPv5jmnpiXaBANOjkfSjorQ4mMV22ryIemur
iYLeJLTfxP2h6uWbKq5kh6X+HxhZKP708SfRutnoM6VpQZEy+rb72qW648qlM5iTFHrx6lrykTLv
Nu8jlka/9bTojert1tXrmzJZtSZZSh2nP2W2zQDUYjJTMxGpBcnd34rWv7zMxMI7rCy3aUzzL34a
aDbjtZmIEx2Lq5rB9Td6VUzMA3K7yr7obYOX476g+hLSNvDXekhL1ZbJ7GQiqMLOQKny/GMDK4ja
wmK6PSWzlRzIyLsiPibSNsQIIgrv/eEu+QsM5lnM6VA6OUZHlZ3VFMQsKOQXWzkYlNjRw6QDOBL0
36BUdE+XZ3jpmDsd5XQlOonoj0GetBIREa4MhesoR5Ahs/1+o4i3YbxWqZ6yw+fP+Z85hSxxHs2V
iiGUcz6nkWZXQVYdciDthvXv5TEtnTe/x/QZyzCWgJenMQ19s8ncgtsIBnnBc2IxzHGtqbmYErFh
g8hGAcu05gCbWJb0rMEOaaP5GPCMG1F81NTYzo0vpv4PmN04G+xAfcvc+yZd2R/L+/C/oedom6oX
tMgcCF0X/a6Td0nTOAkGYcFfSCpMplIfWCayz6fuhlH2EKZkIiXZq+/uymEje7ey2NmSchWHjjFu
xlV75MXNfxJzthuMcYxTKSOmTukgMnaxSH2YWn+4E7RrHXlSd6sLTiD9uLx8lkgRZ2Od7YmgNYUm
loibJu2mtI5lfafpJHfsHm9AdIpC7VDV87NdI9uuvrZHFr8pgHIwTZPpkzI7YSU6gSAPwcfHWfnS
dOFj0HWbzn+NhTVtqcXdeBJp+iUne7/u2xh1ayJlbuzkvu8o0IRzId1ens+lAVE/ZvUowE9RsT0P
k0ltD3AHrmIsQH8wwhBin0ceTVX1eyQ1K8/fxWggN/GC4E+dt+HMokwkQYQqJMgQ/V0FhKi/SYTi
EX3IzeWBLc0f3MH/hpqtTyWXY4R+COULUJIjpab5DN3byXVtfznSR4F1njhPQ83m0NBSv20TQmXp
dSV/l60HPb9rihs//xnhpzp+F6VXyT3I7dcsekKGylozdF3KqSc/4MOr7GSt0ITVK1rKXH2y9yS5
Es2byWLSlB+SYK37tHQknYaa3XPawlUrC4T8phqNX5H/GqWBnemtkwssHBCprRqvTO/ih6RQCTwS
7Ncn9XUh1IWoal0+ZKodQRe/NLnvFO1fMDlA2v4OM7s1KaZPD00lDLfI6zpTdyMhgl47gO1bMQRb
mEN41Wgh6gCh4UXO5hCL1v/7XIbVVdvYVS2nExOcMDzjIaSq5mhlD5WtrcqV+8TCiwgxN2iCJh1a
iorTVJ+uEzTy/STxs42WBcKT0iTGJkH5aeWDTct9th1oGtKJnXzxEJWabYexUNwsUXgYIx+iN44Y
oBaCotB3kwpHjCGQVK7wreWlcaHMT+Ue20psT2fjKrKWimExwd5gFShQoOOmRSwXb7pGQ5VAO+AL
sQ1k1Y404aigO2gY3larg309hnbpdVSuOsfVu+2oG1/ETLJNM6aSGqHBFDl5am0iOXIuJ42FTKhh
mEYSnARlqJicf4qhx4KqzwE1plWFnye3kdCOw/ekfrwcZ2mtaVBf+YPr8smm0GhTgSoW/fi+3mu4
Trr+0QOBiHCOWh8M9vH/Fm6WdTOpHEVjnMJ5L5nl25J1F7b3vvuSdq29Ku+/9AxA2hpYIHa3YMfn
BNskL4K+EnVozJ0T4zNn1XYYSU4lA/W1K+04ZrfZGi1z6ctN8t2AOkhJn7qIntxovR93kB1Kp1bi
TRr/mw5fOnGNJ7eQ1D9kwv8TZ5aQEPyluyCxjTTz0CIApNuaoNrSuInzVfTj9FKbb1ky62Sioci8
AOar0evLUg2IZUgPvfog9EixtTYCeU3dIi2/g3Cf5Ttkl1C03ZtrpdbFz2iAWpuIrlMbc5qKk7yU
6EaoJ0P/sUhr8WdUfDe0ndwib4l1FLoGzT7uV/bFUso4DTlbqH7t9mml8xX1qtyMo/WcKMJKtl38
gCejmuVBX1eGTmsJIRT+TaEh1ogaaVsGt1oUf21XtSeXCiBs8f/O4odI4Mksynpc5WbNLBpF9176
9wZuJbHv3VMDu8qV5lnwzJ1FobJW36q/gjmdRZ8dalZm1UNuMVq/OkbFtgh7kIxPQvPueq+mf5Pl
z5K5LZUvubpyp1x6EZxFnm2UQJDldDCJjFeFI5Ro+NT+jaaH96WevVR5vBu6J4hve8FrnSh8HpRX
qV1Tz1ud/FktJFL0IetyJj8q3mP3EUSjU1ubJLxvPywZ0pG32Ndqzet3MRehYYzFCcB4aX7UDoMn
9qlKVF9y0vrZqB7cbhemKwt56QxB4PY/UeYqoBO4MRM0omgqZ3rD6bobpYOsfZcru+y+XD5BFm4P
FAVE6MFQMjHAme2awBhSSP+kIsuEeBPt9fx1sITnUkxt6Fd4eMh2rPkrHZKVoPOnugrj6P8z3dvM
ydoXzb0OeVD6GvXSG8MLbD1dOf6nhDpLuBMcD1oDkh/cBGe7BYU5ywOAxx1JeswRmZLL49CuteAX
VsdZkNnG0BI9cWuFIGP/UPNKjy0kGriDaSuH/tpgZms/EEwJRMEUx/zHLztq4a5t/rkJEwBGAH7T
G/WDTXl+RqQFDpq4WbAI440av9KPM8ftoCE0mq99nMV5g7jE8U4x5ZOghSWDqs5EQuXu/dj+W3TP
hves1X/+CmBAv6NMJ9RJuh4jOkqxQBTBoFAa24W51d1t0XzzlIIW/sqCWzpjEXOWoPXrnBHifF/R
6fYqeQpnJPel90+nFPhUv+raozEepG7bNcgQrKyLhQOQAq1hQI4HT0PF5HyEgI5NNZ4ug7FWY+OK
mo2xzQA7mzeFGqyMb2kHG2RBALZcyYASnsfCvzWTXXPCnWJAnEVHS3rxszez722t/jkq25IMfDlR
La0SlgeyVVyYgO/MEtVQ6LEXdkTUACwKtbsRVDQaRteRoSj9T6Hm73t6DpFWRFMoodtEfXQQ5K8K
tPwxM9f6GMuj4gll4VFPT3B2Fas82c17T8s2Q13G7yls8X/MXBLeQGrnz5Uhu/gsZ7F3DQg/vonH
0bjRBxmjBkmy/GPUGFlmmz0O9IiUJ1KDCbRftI6oJO3K/W3hTALeIEvWBPWl3TSb/Vzr+wp6BJhm
2rEUV/XqQctaO4YapmQ+gm/fLn+CpbU8eW/BhOXOr1qzXOrpTd7mFfH8urCjDNWXbz3XcV18MIO/
oKyAmII/gscNqqPz5oagllmjTGMbi1L62sv+sJWN/LZEsNYBnHaHoUJwYPArmI6lZ7SBbsakzMFT
8dN+9WMFemgIslgrdffVTMXhCSiH9DwGvSxtlDauv3W6Eh1kNdF+FVpj/YC92m6rtlFCu6fnc1TT
Sntjx3uDrdeJ+WSGkRbthUztOkcvWt/flq0efdV8Afl6XakcdHSkX96oUO+QJE9ae9gsnEz4v1Av
ph9JTWLuZ9Z6Pnb1A1bSqMXeZV52E6cKYBjjzxMdaiOAL+n7oRE0B71DWjTRmY5yauF2DMdDlJ+p
fVvRP0q3suwX0hzZlPxtTIIV8ieaYZr6mRpMfLjChtCaD7izVVdlTxG13yeZf+R7XF74SzdbQkKJ
g24Pj30OKDKFsswLvBwhnf4Soz2Z1paawI6TTdtHu8j6lmWvnvIapiuiAksc7dPAc4xRnzeRWCsE
VtGWLIDUV4ITWg+a+0OOW7voINxcWcUeudjAwsb4oTTeAu/bmN1Va9yCpe7u2U+ZnS59jTFOo/NT
BKHcaMhsdRL97cTRxB+hUW2U8iAnN97oQBT3ECwBG5v+hd4kctmYaQL5B9U1p1Qbigv7SgEg7SKU
EWr3vq/bYraS5ZZuCZyibBlorJPU5iytykYtJ64+Ib0pknW7WP7hJntzWsjlLhyuSvyHdGNVVnrq
LM5uw5MEJF6U0MjApU7b+OQq5Ob8lC6aENPZN1m9la3Y0fTHXH6U5d7x+6tK3QIcuLyuFw6Qs5jT
QXgSUzWQO1dNcJsCnJsxhvE//Jg6BVocQyEDwg/o5nLExVV0OszZ2doPndcb6hSy3IrZLlP3ybif
kBKSccil2g7yo+XdUg2uC3xEHnPr9fIPWB7yJLLACuLJPPu4PDDyuI2hQoribZ45Vf1k1nTPxy2I
kZSUfTna0rucGf5vuPmjKgqKKHclvmoo+htFPmTW3dAem2IjJDgDQ+hz9ddcPNBwTvT3vlTX4i+v
qt/xZ5s2Q3cB4jrD9cYjtkJq8DWHYyduhuDFVw49rsxeuBJz6bw5HfLsltAFnA3yNMOy/Oi3/4rj
ndr8ujytSyfAaYjZpTpv23jsRWbVh52fgaISpZ0GCMJKDvholdOXXTkBFq4+WBJDjoYEhJLjHCEm
dJLVjQqg+NG6grsotqZtlf8E7t5Y/WZLoaitolAEyFj55EBmlYnqDl6Xb3rhe5Y62giWKtoqsOX6
cQ34tnDThb4+qVnD20GBY7Y81Foz0ZruoU0k9OXTG97j2zD82RaHyx9sKaeiNE79hNzG42R+CZFa
UXeRLeAcazQMkFNDhSqmxipq9VWNBdpQiZwovSWmN7pgwtlNwqaLncLrk5VGyeL0nvySKUGc5Dz0
dlWxVUSMyv3+sRp/ZsFbDTJgiOiNjmuH5uL8WiiIocOmImo/m19TU7wS2QaQQSMWK64hqA461G+Z
ZbwJMYChy7O8EI1rEcofUPKQBZpLW4kBQjZmFhZIQiZfzbxuD3JglvCh8+ixdYfyeDncwkYHCW9A
ASSZap+cn3yvDczCgrchhqNpN0UEmkuSMWus1TX1yaWR0azDY15DBgHr0POPFuC+amEsVGwkJd/7
ZbpN2/bYB8ahbqqVK9dUcpidw0AaIBvwascnb95OabqOpmNFKDOsD4nR731jTZpvaeKghND4ZONJ
n5RaXF8QC13BpzaseSZjbPKOtxVWKqPx7+UvtLTtUIzA95SEAnVhfpUpKLrledkVYF9APovNNYCK
rdW6x1w09mJd3kVygb9mvpNc830l9rS25xNpIDXLxR+TY+ou59+Mrk0T+sZYbGR32NbuuM3qGMGx
dqcX5W2n+5zzlZ0ICJ0l2j4d/HClGrKw0aePSPEKOCgqfrOTvmzSGmq9WGzyTocX0g9IB3TtHW0e
f6uGQmKLRiNtLw966cuexJwf98hksChbqeBgwl7J+C7yGEpjhKIvh1naDpPKrTypdcAumuWwBAqf
YLjyxJiy9mLX/ywk7aCN5UFXpN3lUEtPH5xqOIxM8hc3mfnWK61YHTXKcVknb1LglGqrOh7oTqj9
TiQCbW0KJ2lfI24Vbevt/8fws6GaPWgxryB81fTGFkVqCB1Bt+tyFWxJIAwbkvl97wmDXYTeP4YW
3rhm+c/Kj1i4RcErVLCVBB1BZX6WxiEzjsAUtGID5+NBx4Ga2kq/s9zihzTIV6Gr7BvA241veTbp
Y+WSvvSxIRJMAihg+GDXnu+j1CwHs7SMYsO76Lar+if0Up8ET3wrRuvb5YEuLd+TUB/p5ORsHIbc
BMtiEqrO4VQPaXIftrq/0Ut1rRa7lGZN2pwAAJhXtM/ORyUPtamA7+fwoCDKk+5bp2o/L4/moxAw
z0AWeAgDyOpk6zv7bAnKhuMQyfnkqVaojlhcj8N7Ex3iWLHT6s2v9Wvdexnyo9s/F9J7aOWbIr4V
8l0yHox0rw6AMbe5t8dfq1NWDs/PXxVjb550lExM1MfnMpBVr3lq1sL4lmDP4c/VJN5mkH+G1tPl
SViMgyclLvCT6OTcdqW3WqWlJ4imD57sGk2JsKN5hZreqs3AYiSGBJfswwF4lu99IS/dLsDpD946
NoZPqPQM7n2f/Lg8oM8LB6rQR4V7Ah4gAHS+cKweF03Tpc5Ud7GOKTQGYq7rrlHZlwbDTqCY/iFq
O7+vVo2gVaXPC6PN+/iaa6lwm5UyHF9wjt7QVSt9kM8bb6ri0mKDJDpVV2crVXLRLxldSg6l4XJ/
avZaY2z0bE1JamnuUNGedD8VeKlz2jK6KUoUpzy+e+OQuO9y/Hb520zJ+HzDMQyI5YwFtg632/Nv
g/VpO+gJROVEQ6LRdhOEIPxrZM3sUD2qzb+Xoy2P5ne06f9PspUkuYESR0QLOm07ioi3xoZzOcSU
Wz8NCHkLS1I1+irzXVpYyuCNGe8jsVHuhNjcStk3q38y5Fd5bJAvaXgCFms6apeDfsKgK7FZ6FrN
A7ATDlWz87X9gMxQn+wDHTAKZcd8jSW0sPwmi1zONhSjqbdPv+hkJs3eD622V6g9VQV2CzthFJ1o
1XVqIQpgL+ghujqxFqzZInf7Lhu8hmtvrCWOnvWQeQXqEuFGHsKvQ6h/abNXTYidyH2E4fITj/tr
yCKlpTgFOlyXP6wkf/6yZz9m+v+TIVcdVXF3uoNb1qOAV1xeo3kcOBFHoF2bX9Mmu26BcFijsI27
274fVtLYwmTwIKSezOEHU3DO1JF7pJfDrC+QDTS/8G7zENZvq01UxWs3uM/3YFml10kbF+Fs5Lln
057lUhDQlis32YA5Xotrqp2P4kNheD81vbmPishYQRIsbEwgligHAHGmfzNvBWg1pppyWZcs4PEG
5Np1nRbby99vYfrQJwCsDc+KfTl/2HSBFpihLKNymH3Jh6c43Q9/jiuZ5BbZFUgWocw63/ujZkaF
G2nlBjECp0fABIFdpJG9P/eXJQ5d8AnjhubkfLaCJm69LiZOgZo4auauciiCoynsLs/Ywok2PQN1
jpdJSnDeNSlTHqTQHMuNJ9zo6ZNcHEasEtf4HkvfhZ2NL6LIpQvF3PNtZaGg1xeGWrK3Gwh+5qGp
rV3QqX9c6WDOWMoTWA56qDE7aCJPTegIMmfJiL3Go+EWNjxekxrZX0zaSZzZETMk6HJnPnHcRNn5
kwuBob8gEZba2bBSd1jI+mdDmmb2JCEFkaaEZkOoAVkBHavaTrOcrEAxW2pfS/1nXGJyvSZwtFCf
Pp/IadWcRBXqVBnbkqgjqB/U9iz530FCsIxElNmGekQxj0dyXcsg6Y8IlV2e3oVEAXAAEzhAnlN7
bZaaSqsq0zB1S/op4QacDgjpP/+AEDEN+pGcOdInw+OEuobeTw2rFGOUAVic8S2Mn4Nx5Z6wNBCu
PPBhFJPH8lwbopWjJs/SoNoERQ0RaNNxjbs8VQsbi4vb7wizdzD+ECNigETIraNWxbZQAXb7m1GQ
UklFk8OpOFsMhZIrHUqp1SZuMRumzSWt2WounEXk698RZulB6BuxL3IidNZDEG+FFFU80MqunSor
jaalSDBfKFAi/w6CbvpiJwtb6XuWNSKbmyG5LmvqT1wi3rPAqd3D5Q+zFmj2Yeom8YMyI5DFCusk
7DR5ztJXAqWw1v5cINnAspYNShDqdPZps1g08BEl7ooKv70OI7e3IrvTBdQKf2qD8/9I+5JmOXmm
2V9EBPOwpenx9Jkn2xvCI4OEECAQ8Otv4hvfa1qHaMJ+vPDmRHQhqSSVqrIywfEs5Hfb/j42d3it
W04dAgLe+it+uOTps09wp1TJbF6rom71YcAnjMCZd+6jXa7k5xfuKXAmoLbvInSY0NCXBjS9ZARi
0c1GGGYoEbbUcWgadYhu/OsLt3Dgzg2ppXVfG5qW+BiJPgDyDTb7Gzs7Ta9jvIwde2elK+mINXvm
5cDKUjO6xIW9Nj8wHtU2QrBd4WwMLeTFL2/NWZYOjNk8qlek7wAv5QjM4wiJBx1N598S8XB9BtdM
TH+f+UIjrMaG7DqWCmzc/Vth3NE15MWyN0yAbmS3DLzBLk3IKicZyzCKCWtQndtkm1r7fk2MaNGp
bdTB0KgDKJUqpoAKlKeNLQbS5zqQ00UYrBViFyyAKwwcFoiKgVxR0WuE1DGtzKHauAjAQ4B0IlCJ
NytR0bT9ldcqSmtotgWfDy499U1he2QUeWBXkLGrI83d1+QTygojVBF5e5+uIUSXhoSsEh4VPqoL
H3BFFbXdsU6RwXOpPj67onod0qD++8QI0jB/jCgnHlovGCSpkPyUWR1CPeEkXBsXhnu47skLMzdB
LoypIjOVSpRDp8pjI2eQmd6g0S3dVZ0HsA0UCUPGyvuqDvyn2K6ql4xWzorhhUMBSTno3+Bxhhea
o2wh0aVx6wNyscn0Y+Jv2+ChdvdGfluRL40AI8jj9XEuXFYX5pQb3k4wfM+e2uwGd9vqW6LxbV7V
iPYi6IasuOOCg0C1A81oLuCvSCwoY0vsgLdF0CG2rI5dQTYUqJLrw1k4HS4sKMPxKHWgUtZjOBwA
EkY2Tf5kF7dl00fXDS3N23wo099nJ10qQYAK+XMEqvpjI8uQJRCYr26MEozM6Oa7bmxtVIrPcxdC
vaUu6007atV9kZJ+22pV8sjH4FFnwlwZ28Ipjg02VZEgeDadgJdjGyA2xwcH5rrgkRXHOvsRdCue
sDR9E+GejXIxSAhUMGdXkb4YzLHeNNC3dULZHiQB1ui5+/suDXRozAwpY4nNGKBOAkN+foA8TK4/
eF1kt9GQPqXdSqCy5N5/bCFivpw3v+1yABFhS/TPmTz5/5DiQMEJNFK49abuPiVeGJK0793WwtGQ
1KhVvufogde1lVTNQnkPPSZQ2MEWRa7mA1WaFGk1ImTHFkqiuI9oU0SJGzb6myk+Cbr1+zNQWGPw
67qLL/nczKoaexXgMDObaWx++YNT592sza3fsE//zYryvJQlDXghMTaEkXuCFomClifLX+NDXLo8
0E48FZpQZkK1/dIR4oCBXMjGYDz9V0kPsngaSxJ2dThKTOS362P6HYsolzxgr3+sKWeemdrQKstg
DeVh94uf9+ToBqNtIOcej8DhWxZIyMf6QRiJs3FYU549QDePAAA0W12j2QZy5c0xzQs3krXwt4Lw
H9c/cXFxAZv8nU6elGgu58PKqC1k4OILiwdJ7ijaifWnfzABeiPoezhIMqkmOp8mPikwCc4IYeKO
oP++4WERxyvhx++4TJ3ticYN4p+ID5CduxxLVlpsKNwBdxgxt514b/E+aFMzyvNgJ6vvpheEVddu
eg5oit7dCmuwQ1mNu6b9PPoPNK2PmmGfkHy4d/Q44sGaCuzSITT/Puvy+2TqmVWco++2JO/Cvi3W
gFtLvj3//cn+7OIr7dwmto1DzsQhZBXHUXSRl57y/CHuALdbyYEtec7cmrKTIMig5SZwDGjR+jLU
U3LgzVkDgC7drnMbyv5xW3+UFceMgeUtJy8WXnokMocVB11A3pgohAKePtFPogCtLEwCpv2+oBjK
aL7JxENf5rEGvLX0juDecJuTjZxotfYgWxrb3KiyWk1gVX7swFtl90rJi0PxWrr9h749DA0h68Qj
jbBfBbVlXtsVIO2HFU62WVWgz617G9nfC2FemlHuP7/wY51UWChISY1lFAwQgRlH8GwNIRQpQ9ta
uc+Xl2w2LmXJ0DXbSP23ZwwC6pBAugBNglfBubDySE7SIxS03yWg0kG1xhex5PnzOVVWzkyBbLd0
zGmsP2btZ9Lu6/50/cxcCsLmJpTNpZleOerEQDzR06fON8MB6vWNV7/U6JdAZWAlAbd0MgH6PFX7
QPDxAUdXjZqTNTHMuVT7OeTyG4NEyfURLU6ahfcaCDbQ/atiG2QSd1BZwf2eVf57BjY9o3Rv/dRZ
MbOUJEfr3h87iicaaOKrago7aZG9NtVr1gZHd6CgWBg21vDej9re7NrnJpPbRE4CgdnGH+jr9cEu
vRTnH6F4p+0VRib16cobrPs2TqFs1Wxzap81NzmhSLJ1oGdRwvx1s2tzrDhmR0wHjN8wS2orRMYn
5AZgWO7xupW1wSm+aWWlAMITVmq68TGM/tWCTrsFAMlXSm5ilIGv21s8KGcrqlwCeumSKvUme/Y2
jSNAnFjwjlavf7CCliu45kQ1o0owM5rq0EzHq5FZZ73fO0kk21vLWIlyF0N49JcCZ4myHrKmSryV
JR56EqfBZOVbbZthdqp/eW7kmfcgOvBo1HdfhzUV2cXDZGZzihtmcUEiGssbOGxCp4nkv3qnDeXw
HuR3YpXncCkEgdozUMboOQQWQxkeqL09pIOx+xz/tma3bXpb2/eCv1njI5CIf79ic1vKsFpTG4e2
hC2bpmHqbnkc2VDk0uSKv6+NadoPs+kDyVJWuhCl2qQt3Za9D5GlH5lrgrZAoM/e2iBK2f6nkanI
VIiltFWdTLPI78vkp9e9ZuD9CfSVCVzyi6nuDxwYaPVxmV4ODHK7utQ81BMdDzyf9M6VpxEMrLG4
Mfn++oiWTqa5KWWtepv2ZevCFBSi4vKr7h2d5Od/M6EsEyuBMsXrGZGOATaY7EHj36v+78G8Eyjj
f1OmvoWDxiZFbEw+l7X2NtfBEGs00AfIULq8N4JY31wf1KLvAWiAzBmaeZHBuFwiV3AfSLbpedab
byN6XTej20e1HG50ytCIYb2jx3PF5tJ5C3YOhIsoxU0Z9kubgZ0aSS1R6C1K8NBNJ7qAtkNE7efr
Y1u2A/i+hdofsGjK2BJwL9lokKg3AZNHiLXn0PEMtGTDhxXnm35IfRcCvIkIGI06EzrsckBANORN
M2ISq+5rwwEQtNByve/JFoRIFtsaa2K9i/tqZk+5sArOEmn2sGeOh1KGlhkl4rNn3DL+12hjVCcM
ED5M0rUe9GYuB2YWmkFFljeb0kBwuJXiNoYomHn823WCFfAGmAgNkR1WMUmFTRxzGCl0z3M0oZ2B
wq37SFt76n2cNOCekNKfxO2R1ldlPkw7yNF/b6OeXUeQM4bwV8HBivnA1/ooPx5Fl4aU1ZF+kgIR
Y6F+ZH0HVXmBN3Lz7fqMLZkATNpGhhb5zQ99i4YPqL3W+Q1c+twYv9zue7nG37NiQu2u7YOWCHOE
CXM45s7R0vdQ2r0+iilavNw200JMKHokU4DInlZsdu9xrRp0YfhIlWWQ6RAozSflSspmaRRzE8q1
kFi53o9AzAN8BvIsnhxAzbKtWvbXrymMxNJ1JIZAgGF8gLpaVIhS4EQrpfOVpAWCYzQL3QIs9CSl
8HfMMVc84OORA4u2BdAzCok2Wuku584ewCkO5knEDAAa0ORuDNx916G765imVijqsFirFn08TS8s
WkqGO65AJ9520w2L7vay2vZV9gUKjOfR7dYavD5eSjAFFkDQbSBxiCT95eDM1idZPF1KIG+5IYl4
cgsk9bTKfell/NTqXVS6w+t1Z1xorr80qrhKo1fgYtVxW3jJ+NBx0DMU/nc/HzeB92XwPMhWZruh
9inAXtqjWzZ3EFDZ696rTuMosLsTc7wdJ8nKq2HRgWdToaxzBRhRHBf4KkOMu7it73pAgcu0Whn9
4ozjbEQq2cKtrLbU2X7Wtn6PfVL0X1xhhzaEHKC/CTKPsT80nhZen+ylsxiPlCk9jg73D5TXQgcp
Yu5jVLT4LCy2843qsRh/sc66Qef7SrixOLaZMfPSm6rATTwUcZFNaSBiw8iBNEc9gGjKTSOOhr/G
VbK4YjNz1qW5Oqkzp64xlWMch7KDdo6jb/psrVazNirlKd5qrq51MfZIL4JQs76mWaTpX438vfNv
PO3H9fVa3PuzMU1jnp3UHQTqgwzZIfSNmGGfmVElfiQ9O1Lk+/6bJeXybDRWZ/oUSrnsV0lQ6jRD
0rww/+8BMdjtOFkATkUnDFS5LkeE5kjby40AIZtlh8jd3omehmlDDteHs3jFzcwoq4TGTkRVHBcD
F0SP4jIzDuA8sLbXrSz7wp/BKMvDMltv/BaDcZszGvd2lvepk0cu9q62qfzP140t+wII6wEagmKz
rkTvTs/GINbg3+BX3mgtohu3Ca3KC1P297TAWCRwV/lTwWWKDS8XqXJ7w4pdzJ6ZgZXWfbKqd6/X
QPL0RJixMfiK7y2dSnjvo7MRPTeA1anTaI2o6qWIdlnthKS+qyHVUfLHoftUr1E0Lk0iENEWWvjQ
VvRBxZ3Z7eDnDCFvmaBZs6sT894082zPuPMAEi3xcn3NltxwKkiCxAq8/8CvX07kBJuxC5FMvCz5
tjCTuyHpd9dNLEwe8EwYDCDEkNpS16p0ktofc0BSA+0x625zCxwePHKRvfCzFXdfyHFNPeZ4NKB3
BLVq9b1Vl7jJSo6FSnPwr47fA65F0F8MeTbsMmQxPAuMxbockAMbn5izBhDD4xHzpUSuaL1Eexa6
NsAkrBY98tIvBocQQC9NFPudPE8/e8lAtoaQ+gjVOUJeWKzJrW4l5VHLrOK7KH1304EH+rnjfvoS
CwQRyYAqLGGa2Pl55uDp42tnadXdXSsMiRYDp4RHcItU39HC33witLc2TmPwT8D0++mmN7gG7puy
/6ZrmvPUVL53V9MgBiNlkR4AL+x/Zq1bWHd9bIPj2JviNDrq7i+3F2UTWTQ1j3zsta1MRnoc9dQr
wNBJQPVokzQ/Oxw5qRB1K0cPnU6YQzT0g+sBdWAzGRK3DMw9eNFtdHaNhZ1uc4ND2LXRvQYwW5nK
LYXOzNaL4+5X1/ZBE6ZenmabIG8DaxNDJOU4GFZ/kxtacW5oIV98MvK3Rqte0b/9AFPdoS+ZB6C2
Po5dKLwA3JCpWUxaU6a1yzpJv7Se8DejwelTi2T3IWkCA20MJngjWY/0PwAFWc23tktkB+iv7u5t
h1pbN9fzo0GZuaUGXrUuJCdP2DQaeATq5qjVXXVyus4/DoBhdMhb9elWdForvpO4NZITGPwocJoF
9yFd72bltrJrzzrJtDfRgYApD7ETQH7XMh0NPbSGSAkqwfzZrrMcwSvBRQ1R9beC1+DU0YJg13cx
IAKV57ahbzf6l37IwSjUQojDjewgATLQyON8hx5wdG5WvEue27ER/jOlfTtsOrTXvDMpigO3wZ+9
cceC7MDGNPzQvQTAmhpN/9tCI90rJIcCMzJY7Jb7sbJh06yd9B2yiZV/spMqeEHkXRwG0CiYcVhU
sXU7gkUsCMEmhuYNZrTi3JvcYyeUcmwbaj6mvmWVnpZhGaDUGFoMGvFhyQIPLawZ59iIsux2LWP2
W1YkJIakFmMnrdD1A49JfejRqr7x65HjeKfcxrOJmB4LSRK/OJ1lRB14XW5bS/Q7lLbNU5Oy6hBr
IjhbkmYmbCcEYh66SA6CyvwJdMzjEah1pL3HPjO2ZQxGc7sfk7DmQQcmKseRScSp1x0hJQ91gD7r
jagaLeOXlXXgvmm6DJFUZ/Zx6CZ9fLY0jT7rXil/BmObbYdgJI+DLMUBaGzjJzjbuAz73B9vCMvj
qEgc67FqDG2TFWCVCC2MeedUHQGMVEvqLyCwzszQK3jy2cxz5EN5xn35EDNWnIAI1ZAj1QV9tGUT
PAuzSh4K4A0+y6EZvJ1OrGA/SjNmh9HTmnNqUA93vZMl20IQ97HjFMLX0teocRY65U8OujluTM3N
f5UO4sRQjgFSybbdyK2fsDYIXeJ38llIRjd5XomTO3pD5BRFviXoGBrWzuyFGw9iUGBgmAjTIJqs
BFwy8ArHbwqcDdgXkTaC2rovNoMXRAB0QDoof3WqnzY0S8MUp2cbktO3ISkjVt46ev/t+l210O+H
V/rsY5SwrNF13iRkun5pAgqDl4IVUe596XsrGtvkV1l9rxLnnMaIPAVYqJq1B+7iDTb/ACXUoBBn
91k/pbxkfspZG7UVi1hjAnJqQ9LIONi22Lo0jQqUBEDX874yAdOFr15gGD+yFROHMRgVLwMCTaty
oFVwgbn1N5LaUdqkO4s1X1r6XkJkJay7civcMokoT8OA9yvxyKIzIGnhIfrFE1DNxQF6BkEuDxBr
AIXvnbj9hq1y6tiJoeqxMtIpLfFhpDNT06fMni6lBtUD0QIzrvEqyoKtnlfbEg050Iwdujc32/fp
qTVXwv6FgByds9NDGgw8UH5Qppfo1I6REkYkiXvQGeUbBPMO46iDJ4p5G16TJ22thXQp/kJ7CwhW
0MoNSjwlxEsTTRtpC5NZk20kZJkTMwU53zGmG7GmrrIQThrQjkIG0sADxlLZ6TuWNja3BsRf1neR
yNBb6z1a8o+5gWl+Z4uGY9CsSh8GWlFl6FG0izsm408Ukvd4GNIquu4k025TfcRCvx0IJH9nuZXl
ArIDVzjAYxvWPdfyLc3fE3clQ7g4ZX9MqJ0y6aANXJMw0Vt95PZN1NT7/zQINcZn8WhL14SFtv7m
d4fWe/2HOgc0JSaRDtQEUOpQ2V8soDgGQgw8I7IUQB9IipRVE2qG8YmZ/Nyl4nFMoTJdybWq2NJ+
sib2MWgJooNLbfAlFkX/t242m64xQCTwTS+2iNm0dNw29KXXV2CwS96HfrcAsmEgKIOHX3ofJO3a
xpquKmK8VOWWjt8076ZfO5mWrED0xgA7F/Yr0g2XVtoUb03dwnrl7L5Bo2fch5WFK/3v0Q0WYMN/
7Ch7yeGBkBnRMRrwQOuld2hGei4ROFKmr5SLlpwcSvE+op9pJ6nFxF6rIQmbYplw/Z+pP57Bt3L4
ey8HUyPujemljrfs5awNnW7j6kYVR2u9BC1nzIuqPos3zETx6B9MTa6OVDTYdtRDXAY1odQLpiCh
CbP+xNhPiFddt7E4Y2hYn3T40MLuTH+fHXSDQdsqyDUMp38guhPG5gqObeloc2cGlPlK0iTrxBA3
mwSVZPRUhXYlQ7omUbBA5InNglZRwIzxH8rXl+Nws6xKS+JO7Wx6dWgYQdLGEcMQaWmuHdNSinM+
VkiIcsspjE3i2/nzWOnNaymhpBIXRn8orZHd8hqs+Suh59Icz79N2QBi9GswDMJlatYBudofS03u
ri/jAlpwGj+UlibyIlTwlRuk0vPMkj6Ib8lo44FoPRvVZ2mmBwJJPs5Qeip+cq4/dk66EsouD+5/
hlWJE8Ch/SYbMPFxbuykl+6YsSY3Nn27ejvOxqYSfYuxTA3uOugdZPqb4OYhiZv96KUb7tlJSKoE
1MvuQ8Ptz9cndcl153aVFwO1aiir6RhaoT1U9FulnTz+et3E0hkM5OqkTgvZVqhzXbotJBR634ux
bGiC8vDIdO5dAEf0T9etLK7RzIrigC0IN0g5wIrMfvj82K5hXxZ/H7cyjt4JX/n7sTE7REaX4aQs
scc7802TZ6KvePfiQrhgBUXVHK1Naq68BoTH602UgtsaKndaHw7VYzfqK9nXZSueBxJaXLt4fVyu
hZQpzgeJUQzNUym31fBQk5WLfdEE0oW4OhDsgbv70kRi+KITEqdtNfwOX+4AlgcFVvMvXjUzo6y3
Pxb4XQ8jqfKjYxN0Ihxs900vVmrbi847M6NMWEB1ZDOKBNiZ4VDwM/GOrQY5n811550+9sPu/2PF
Vsq+MsjYSBNYMb3NmJ/1+gt4lQLj6PdbY40geXFEgPXhHxRtAKW5XB9QUrq91WRikxvnbETDSk6O
ef0DfYkrcOTFBACU+P7PkjoqB4kiH4c2RjVsWr7z3RuHvxvDe8qOhJUIk44ifyyg3JyslQcX53Nm
eUotzzZrh1RDIhhBO2cKtMBTIc5W+9a3d0V+7qu/B+DhWgL91kT7CQCeunMpGjxdBswkAK33NeSS
9Ydahhq0uNfu2MWdNcWxEx8B0gnT32ejQlCRF3mMlcvAVN7YRiiDb116vO6Ki+fczMjkPjMjxK1F
G+RYNM2JQ6N/Qs7ouoFp/6u+PpWbwCSjT2A45Q1NeFeAHxtrM+LtLIZ0Myb0tuyDTcKbPfPqlTfh
krvPzSmukAgL4DsOc20eh9ROdm39m29wDXm8NixlcXS/FlC2hJ3A/1qkJ7RgDRRJ2UOb767P35IX
zAekLFDQSkcKAUMOKsRgQivTvSnXGMUXeC8skApNjeBT3vkjwrkpWnBCT8cr2yYa1FXoTULfa/sI
TsM2v9HTJ80OwdKW2efcfCFsE6crQfXShM6/QDng9RidVlLgC0RxT4dnZDZD5NiRDAqDPPuHaxF1
BmwstGQi56JEQZ5OitHvcf5mw72p/aiKnbWWzllatrmJad/N9pVWN52pTSaG0nhkOQR63XgnQKV3
3TsWk55zO4ofEgjg8JbBjgj2Af3aals0eiblL8tBqxyL0mFTBPf9mi73woELN7FMiIuBZPODTMQI
XVEEBLBq1FVoGN+6FkTDoCI0nvsYFcJ2ZQ8sbOoLc8qm7sqMUtS0kCNJ6oeKscgW+a4DEBQR1MqE
LpyHF6YU1xgRkvnSncKZrtjWgpySxt1eX7O10SiuUXeaZw0CJrrifjTeB+PZH5/ZP8RlGAj4vH3I
eGCplHu/knbgliOuqV4+ozjgZEcmVpZl6YU2t6HC1wzoUTHBcUMNPo2AAo6CpAjBUP9ZeGVoJtVW
gAcKuj6gWxser0/i0uv4wrZyrwwQ7QgcCdu6/SnnW0lOlB/K7G2stk36mjgHYT0P1VHyyNYfLXfl
BFk4rS6sKx5JrNS2qx6zWyT2JtV/1FChJWkSxqX+VvI1jpY1a6pTBjSlZIrhwF5hWD/tDrLbrAv1
4gaV5pV5nb5cua/x3EYQM7VV2oAOXx5cVs7Nzo8xMmeo7pxKO+tIcUmRPFR5inRX/LlkKIQL40mS
+N63M0gnfLr+CQtH58UXKDdBWfhaYBCMNu9RMfF9aaDwVhugEKrWGs8WJ3Y2WGWTgN2naHWGwbaZ
c5NqyY7bzskKupCYFL1oP/5lYEiK44YF8b0aOerJmFIGUu+NUx3BeDiWKKbur5tYHtAfE8rZQjNI
p2s9TBioV/deyMmIFMOZdPucvF03tXgHTHAN9GxPjOyKU+ooh2e1A1MDPUCOUbduoE5nm9uMPXG3
Wtlvy9sdxG+Awkwyfyq1KZygkqZOcZxBorgBArB0p7r9GOZDd0udJnSAHjXdZOtmyYYaZlhCTLt1
vgNYsxIxL07x7EuUrZ+mRt+M3RRhAtYpIaTD0FCHpqI6kunKAbtmSllN3ZSBcFMMWvMga+gCniVI
VNdtmHc/wZiyNscLZT0TUgL/m2MlluA5mMkdDnOD9t5DlrRFR/VEY5yAF+glcB/QtBBmayQci7eh
D9ImqKojz6LijrTRdNuyhtG4JeGAPIXv8ke0EBjlGuvv4rkyszR9ySwkc5wKPW42LCXIf2XoU+i0
UPdW3h/LRsDzAuluHygm5UTJ/EYQRy/ERgqEJz7f5Y2/S/U1gYvlWfufGfXmJU2vjcSDmR499lrE
4gcQDMlgJbezZkW5Y300pqY9ZZgxcnCGXyJ4yFmUBH+vcYlIcuLG+f9z9hsZNlsYH+iXwUBTzAZX
jzjqTfZd61j1zkj+0+isdHv93FoblHJuFVT4AYkxdTH55Q7bIHsBWQBNdtetTFvzwzUaoOA1tfAD
E6DsJcdr/CAd8K6mSWptbe4mkT1k/xRKzqxMY53NXNYHKUAqOIsySCbhCbc3IXMVQxsOcKXr41k8
7QMbr/ipEo7GkktLJS0yy5hOPdeDxJCJUhEYW78KuEZwrwEn/d+sKSHAaLcpMk3wiL4WN1bcNWHF
G7AqdwZwfZYO3UfpZmERBOXKGbjoHLNhKtu3JTbQHVO2oh6eeYEWQYB62LinprW5PsLph1T/AKMR
9Blwc6IfQ5lP2+tawTJsLeYDFyUgWVtm4WBqW4IMoD42UeEHG2nRw3WzS8sIEj508wNlCTJkxfmr
zE5AUADnF/1dUGzS+jkxjknxLeVDWOdripWLD4S5OeUCK8Gl1ekdzHkpqNCcO4/lYakfYuvBka9Z
tivaDSP/4Dtzm8rO6zh4LymFzURAhtg+spqGvXOH0ED3Hv01hMDSA9ycqPi9iXjQxSF2uTH6Hm3p
vlMiEZS9oinBEvtGQ74zCXPrPBFag+iw9yMvWSvf/9ae/ehBfwyre19WsatxGO5iNqWQc/9ryV8r
vCs16Az6FfaHpR0HQcLW5UCV1lHptPuusPZQMQ6DoN3FPI90Zu1cbY09ehr0tW9TvFtUTcIsDd49
Ijdqxk/M/ZT3KztoKTgCZAICUoBPoM6r2KhryMfWA2xoKVqzhoBpYZPKDvVr2m4BiLuDAK1coc8x
FvfPzKhyMHWFN+p9whEieeVr3su9l7YRB3Y3y8odOhQ3nQ30dPWZ69lN7vyyyHhrG69U10ILPGkM
LLK2NZ7rmO2v7+tlN5x9mHJw6W7S9h246zZWD1pa7d1sD123p8N328lCBtoMfusBDtYer9tdXGjo
eE38oVBhUwEXLMcjGCBlzEfPDo4nDqafoFS9Vo1bPkhQT8SZBdjFh4wdkKIFkHfY1F09bKBzt0HP
+1agg8xBpw5YK1/stIw6D0jSMV2Z2qWbfCpl/p9p5QyzJfJfwXSGtW53yqrqCOmPFVdensU/JpQz
hMmJ3Zpg8QKgcqFRiSOEhBwZ/39ZrD9mlB3DGXBlFBmbTUb6qAnyLXWbrQR983Uzi1fbbMKUPYIi
Xes109XmZ0dn3PnlU4DDn5zzFsKRh3ath3Jt8lTPF2A1KQesDzWiRt667tntf1wf0YoLqECzPI9l
wKcAVStfeut+NYxb/H1QQzrooAYYS+UoBckvwsVxGgK7F/VzFRyuf//iqQXtG7AEoT0GRISXdxQE
Y0qPNtilQidnSdzQMvJnh7+4Nj/ULr3p+rVm6ukXP1wAM4uKD1SFq1eBCYvucHQh8w60gXZwyh+g
qbg+tMXVnxlSVl8GegIcAAyl/n3bOFC/BKxojaJncTRA1KK1aKrVq1cNkaOWQxUZR4DEBVPQ/qgP
IKlK9U86CIfFqK+s11IUavjA/ECODBgBtWnKbss4Lot6GtShsd99I3IDFA9Wzu5FrwDNIYJPqKQA
lXfpFVoZQxnFxdQlLo1qIcOcVrg90RmRHFhah1q58oZYnMY/BlVcTSpKnhUSBqty75t3db0V5U/d
fzHWyI7WDCnv1kTzIWtaTSPTIFshIhCbEfLNNDbBuFK1Wtq5lgfqbOj3TeQR099nD7CkoUHl+R2g
QiYafLutGazV75csoHAPzPPEN439e2mBg1AyCBj6VVAC2YwcjQX/AJoEBAXfjxYnqOG6SiBpN4Y1
GjEsBKTbJBKotihFJKvJletn8RIHrAWM86AI8T+0s+Wiy+NKgsQhMN48isTxT9c7d+SFmG+5E6Xk
1K2ltCYXVo4hB8ECeJvwaMUFrjhCXDdF2lcQsu/d1xJEJcU9t/d4ZPl+iuzWvb92UCycRnjqo34K
enBIz6lZStME45trgO5Zr4pu3wdgLgZovcO9RNfqwgt+AZoCC6levDyAH572wMzzaMazDi2q6OMM
9J3Ph6+jra849+JoZiaUQ5xlHU4+ByaMpgqhIRwJed+t8bwsnHU+mIygIILDDi3CyhK5VZtbGYeR
0cLbMEF7MoZDdig0XL8olrwPhvBSAE828hjqJZsYhdWg4WyiGjr10MVAxaaz91Ycgk+EAXtDb3n6
fN3m0hoh4Qh3R1s+QM/K2MCUwXPStWBl9osdi/mRevXKmboU+GNYf2yYl34wOinA+wQ2CAfTALRn
LXSUs6k9bleLaESD1hilYpcmf5/oBKIIDDYBUEW4P9RzKWA8C3xZg5/vLo5/Zv1zuSZCvugaQJYB
ao1N9SFZoffQxxxQ5t0I/lIFRphY3z2a45h9u75MS34O7bn/2VEO8ZRlaNESsFPyDbEgpn5niJUI
fwkcBQi36SJPADQvUMmXy6R5Ge2hQQjvK8rHMY/5IQbnRz1aEHbQ7eQAFbxxX+ucnUsjPUKS7XMg
QYDIxqR4uj7a3xl15VDEp4A4FT00KNyoOSDDZlZskB505LRPaNgEXvMmyzR58GjPvw82Q89lLrkH
kQbXIVHXMP8uJam7sVp0NUKhK2cH/Hi5Z8RDg3+Fy+nc+430oCTnJmWYjeNDMkkPZxrv9yAerM48
TcSrAw7LGjhpLvVQT5zsgfW28wM0w8G7GEwkfiEg/JYF0uBRCqauxywmBhy4DntouYGj1Mzvy3Z6
QcR88KFV0WW7kgzlL5lqQxKi0UHfJuDGejBYhUCmMlrzZIKB4x/AI5g+kJJNOpwBlHYuVxIMQmWi
+/AWVN/P1Kj3usbOcZL8w+GL0j3omyCSic9WznenTwqX5+NEYOfdc9CzDKgChw7UHq+7w9K5CF0o
JK5QB/VBf6OMZ6wM2XnFtMsCSBYELUWSaHCrqPK66rlOmiEck9LcmNSQoQsK8a0JvMnL9Y9YCNgC
pMkn/WzcnignXs5pGvecglUIbJEl4mvrOeckBP9zJ1/7ZFg5MRdOlQtbyoFpx2lnDwNsacEpqPdO
Km6hbEk9bSW8XrSDlAhCHcTXHxRH8w57cEwwr1lq+o+DiRqho4FYKnBBgTC6Dnu9PocLlw1o0pAP
g6djK6liEKwnGbqUMa4AQrfSAgxSrr3sFw7KCxPTkGcxRydA1jeAJngjoZqWQwk7MIZIdGsC8ctm
kFRCHIW7Uw0Jksw3ymFyfbv+VhfoKI6fc+3n9dlaoJydWOX+GFHcoEhSp8knN6i834kK9Aj15BPT
j4bxatG9A3YU3qGKd9cCWLXmGwtPLxhHVAq+FKDQ1MbCMdUoI7+5q90GInAH2RSg0L8j7slNowat
9tcHuxAGB+Bx19ERCYFxzOrluhUdRHyHenJ5Lo9xbu+Nvv+CMsBNmXRn22YbfbSPjiXfrpv9Tdmg
3DSwOwFzEfKjj0OxKzUx8YTBXxhIU/zyFZcRuDiL3RiMh8Y3QmtAi3+efUucX3olnv3BDFMzf8fR
GxUOqGOAPGH1FwJ1d7uRBw7CPGp2KyndJWdDAh+h50SYh1bFy7mhwPnqlYO5MUV2I1FUL8v+1Hvv
16diaQXmVv4fad+13caSbPlFtVZ585pZBpYkQCu+1BJJsbz39fWzk2duC0jgoqbPUCQl9WEr0obL
iL25mxPNZt6h5xqXsymHOxXApEA/NROlIaIezWsxb5JjIlpeYPgZLcfh4bb4a7oBLKEq+mYBVAIl
fz7J0g8ENBLhRsVj47Vycado/yJYQF/XXxGcE5X2cabo7NJqYnToxewYhwNl9V+3Z3Jtu3BvWF8p
fBeNR8pRpyaZjS5HTFJbqKCZXbmc11Y2LYgxrt1QRuKMOA5tiwq/YpXh97WsFqCICaWqIKmFqwOQ
DG2wxSypNbcPNd01+2p8NLuyvyvTNLFToMfhhwQMkkRi1E7EEMNGJvHYAsoHMMWFLWq1MNE6jJMH
EPEqe0BINGiGBHRr2QwBYD9Ecdz5vTFv1NjPAHwtxwGpLL96bX0LSFuhlLWk1dtoNzT1fLDUoXxq
Ymve9Hgot/u2nE0SZToQPgowVQVEKcs4pnCtUU4LCJz+U9HSoHcKuShWQi5ZdjCG/oM5yBUsvGwM
LqhYcyDYqr2nVKMVE7kxa2SDwoe6B2C0KFX+Wsj9dVII8toQNEcqZ8XNS2Ny56G08MZtTfdAGp49
VRPUnVYhMiFh2hXg7MsTFOKNqJ0HIJqqrKa5mV+mWpcyMhhx+aDMSK4TAIO0PpmA4+Ogl7N/GtNR
8roqS34JQSQB6CDS8WApgFp4QUde9YNM8FBLMDngu+WDNdkSmjw1EEShNM7YgXW6vOvA37FWkf55
wbu4DzyNvBvtUhjNO8ns4hwwFdN/z3mj4En47yg4s5Qi/1gOGkYxWPNuTAygMnXe7St0TReZOoBB
0VsIynqeo3yAO92ofQ2tbErgrgsRdpcBtFHpCmnxUYgF+t7MdakvZTWvOXkmcFrB+Sujcph/K7Is
4EUqDZIjubSTI1oIAWpEc2QdV6W4lGu65nydyuJSF1kXj5nRYxlLowLsS5dmLsDdntq0qo+NJfwL
ZgNs28ncOEsX4Z4LXQF54ZyOJEpb1ExOws6Moj9JmO4nIyxtIHjkjpgDLaUyhvr79qZe04v4B4Ac
g7pCDWmhcw1fTACRSVsMQKp6BEOKVTj+NHz4QrNUjHpNMwLPC1k1JI1ZJ++5JHWsihiOIEyZ6r/m
ad9Tq0IBbqvgoVsDa4SIkvBaA+7J7QleOz2nYrkdjYuy8BWWWqtqg2VaI8NWE/gIORI4S4TRzFbx
fsupLG4387putFjAYgKfj6Q5NrRc3Z7N9e36zyLybIVoyRWaGHJoZN7pAHQfhm2dfNyWce0OnMyC
B9QyO9Ga/RYrFuTfUS0QxCEovgju26pfaP1aksQpLaAaAFSbrVeL3r9i6qk6PCqmMzULbszCGeAZ
tqH1lWnMMCOzDhxjdgsrsefZroZHQEst2IOlObEzchLr5Kir6tsEOyRmEemskYQlkDWdqlmIv6/K
AfAZqq3Ra6ryoUAXWK0iM62otKFd5Hat7UvVJIa0cOKuy0EOHClWhAH8aaj6CYBEJUtAIRHed981
oKpUzRn9739x6thj+f+Vw52FukBDimJg3SQ5dS292oma/xKn5gYGbQnyZ2lOnFsbZNXUpAZyx5rl
f+hI/pAApSBNnZpkKIzj/9/EuAMxoYGqagZMTMCpywJS64lTyk9+uGS7rtln8AX+ZwV5VS5PSdqp
EJSMOTG60QHOKhGtl1mZaBMlD1ldAkS+WsjnLklla31y3hGGhBp6w6Ff482Qinap70ANSyYJ6CoZ
/Eg3bDP39opevc4nE+UsiRgOhgiqNMT5vWwjuiOR1D0meQUvWaBtsdRzv3RaOAsSdXWPBjiIS7WJ
KP5a7wEsBn6ZJYrEq3IA7w5OKlQAX9BpDFORS9OEjLxuFdvQR40KWokEZLT0fIkA9OoKnojippTp
idUDR5C90MCb+62PK5R2gHYgp7X+L4rRLWQi8coJwHfA1XBGsZPNocxyKCpNAef1VPw2wnRTyTLw
tGAea3VcUFjXXjZOBfI1zpoBtL9ehFVBYL0WS3WjR822CcR13r2BVPFe13QihTimmYhrkq5vH86r
FhphsAS+X8nCE8f5fajGtAChMHYxFUo7rhQgMn74mr/g1Vw9KydSuA0sMrno2hhSRIY13PVrMYzd
LkHAqRULF/xqgIPyD+BZIahFzonTKyYyD3WQQZbQOnKf2okcwfm2ZaD31SoxA3sMFKL+iy5mC8ly
hNDArWSZ7PN1lDu9ytIB70TV5LujPpREAtmXLrQLeZyr+uuvHJ5+ZQqFwc8E9oiTWKARe0eiesg7
0pte7PdUqz81S3VuHxG2ORdu4olILms9mnKuCQpEptgwK7Th/fYZbar3WMqR11nYvyVpnGGdzZLB
3mIhVVZS+RgIR93ah+pjiI5ddQEGYWkxOcM66Lmu5iJk6X3lzII95W47w7V/AdpLBXjHZLEDeUki
Z12TUmAVZZAoTbHbar0dW4EzzJId4Gb7Y/acRuO93i0xabJ/9tYWcndCQjtWbxYQG4AXK6tSvDxp
C47ktZpRC74dQAHR/o73FW4x5dyAdomQBY2EXdi/1NVb22yVwJbkVVwgpwAeXXeeU+LHB1MMiQ5k
c21rdGulBGVsRG+f2atq7WQw3DrXUdb0U4oJ9/ox6yanTLbIUS8IubqqJ0K4VU2VIdaGCjNOko1S
j8Ad+Rdgdni8lNEvpKJa/4L7zsBWpW2PbKOAJZT6r0b1iZgTgOYs7N7V9ToRxBT4iVuUqAqqpCsI
Qt0SKdB4GSgvkr6guy6FqEDvFJGAlpEsBzvMuZAa/WoAxWKKRB2o0Ede0akIbqT/elvOxXAaBG/Q
gZIo2HtTlnsnN0XfmaI2tW+fsEuTdi6FO+4CCoCACIPJmLNsZ/FLnUak8j8G7f3fyAH+Nqs9xjsO
J8ccSy1Odfg+agtCd1Nd1ZZREmVoPUD2LfFrX6onTApYH6gcAT4j+BXOd0hmOMqjivx9h2MQTo8K
OnANOwQoApCwEcnj1i4cvMs7dC6R26wsVPQkSEXYM32+Q4xDWis43F7Bq8fuB4xPB+2NZnFnuzfG
wgATOi6Rkn7k+aC+ov3F9/zEWgK8ufRTQU2lop6R1W7jKYhzptJSmEdpUvH+kBQbQHj1LcoskBmv
fuFt5/akLs0kRIE0ytSAPaXLMqfgZrFqum7UoG2lTV2/SvqTFK/Bkzwp0EYLC3jFpToXxim6SJSD
QpghTE5tSd0rGsAzIiKabl+ju+Kx9p15iT7q6lKezI/btGkAKXoU6XDD054oXURmoG3D/+j91SJk
6LW1VHR0t1h4CNF1nq8IZQ5+XwgGtq0go6CQ0UJqvq8A4dLbXb3NXm9v3RWPn9VR/pXHnfk8MtQy
NiAvT55blaTiXVa+I8KgVrEXJjKOrtnRxlpQWNfuNrK3KNyDd4qXSu5wjuUohEkKcD14GH4MaHkL
5D+OFFokKVey+Gyq69vzvHbvAF0GuGRgkKDujQ3oxKaA9WNOpgoCWzRp1+9G8TL6X7dFXHneVsUT
GXyCsdLkUm5rgb2h149zPttd9xss3u8qy1xM0oNUqttSA9+9OXgVeqOS+RV1hgsG50rV0/koOLUZ
p1GIYWCmw1DSUvuo/PyQjYUr+TmNwI03BHCXd4IQeXXfAV88XSiiuXZZTleBO1BJIWkZGoOYH2s5
VVmSWX2dpZ0WPxjjQm7y2ik6FcWZowIJw8poMFUR+em6rElg2Er3pTQuHLqkWRn9v1E+pxI5TVdo
Smw0MyQm01NceUD+DoqMCGCIaPvnxgicUKS1+N/nxs+3lFN5Yw2jNzOpo/FcIOOmLtn1pYXkFJyZ
SVrTMHqXJp9DAlhSkIP2pMmjXa8UjqL4LzmqN+dcO96+MteU3elycmpAaPyyREkv1IDSE218VJOW
GC2QpcM/cbyO/vvIn60j4nBDQrEwyoTOlcDcVnGDvjBEHtn30PYI+Elu2Zn0fHtW13XNXzHcIcGL
dC8Z7Aa0c7zym2mvtqojytWCB3vN6TudDXcqAAMRiI0CMWJzzAdmlNirMDVifXV7Pv+LSvk7Ie54
KJU/xcDlRqkYEvJj2jpa9KrPtmx4yoCuMJeFiRqdQxuPvAuuxVX7BCxwtGagRI3xzJzvmTk2UjGr
AUAnU234kyXq6OnJHK/x/m3ilTHz+6NQqs3r3KuV3dddsVHxmuvUcSa4t5fhqmLDozNAuwCBBebe
85EIYZkkZoKRCOIfcEYNtVsK2wKJMHHJn1qSxB0gVqAVhxkkmVZAC8PJy6dCfAuq0CnKZMFeXL36
J7PiTlGAJIDalSFymamLPij0mFfqhOKhkmRahJbzVyl6ub2OVz041B3+ZyG54wTrLBizjuOkGR4o
GYXOEUEWEOvUr+2+O1gTYvRu6Ryx3TnPOuDunwjlVI1V+VHXGlhTpTwYqAYUtW3avKaz5DRS4OZ1
i+YEpF0OKHOtrU2yVAG5tKVME574H0qqd5FRY5kz0DuH8RMDiUEYo6qOES28DP60P9+aKufr+KPW
R0mDqRp1Z0fDDJkQNsfPVaLT2vqVKSDIKIdtqyVeJeu/DHAjiADW7sdhJ/bfAgrnoTvXqfhpSSHF
G4ynjIIXR/6xquNt2xQ0tZa4U38yoZeDZniFcM7A+8Odw0qZgF/bgndJk3YweHQAi4warub4Dtcc
3KYmipv78QjKYn14GqyNLr4a3RIUwVV7BB6//xkEd0ikau5rbBTQ7QUdrDLDO4LTCHQwk92JFTBQ
G3vsNGPhaF41FydCue2K5Cwp0hBCk5ooFWaON8lyiScOsOVXL8B/5saH0x1o7s1eg5hglFBkVAMK
2fWTUAJ1Vz0+g4VVOkrhkA/UGMJ203RR2JA4i7o/qhSrKkn8yfoQQT67BXa9tRfbzGxJkFvqdJhH
v/1V9Em1k/rGRz+boTVHYAp17gQWstCVh8SyCwtBUxuNQkfasrQ6EgInF6QvZlptglhrV6gdUbaF
USGpVAnSYQSI6mNRdxFyTaDOWvlhab5mzeBvkjpA7Xkx+J09dSUSdsow3+WGlXqxMFpekzegMhJA
uDeYXb7L4sawkRur7Qndfc8gIxo2vm6BdgrUDEgAWma+T1EddA+CdOM3YP/MfdbNZUcaw5TRq1/0
hu76mppvlHBMXM03RDtHuSfoA9HCP5SN8itqk+6haKQosy00quMZbc7tuc3CJyHudZKGmfnQpv1k
EEWtgdqnz7O0AmG1lqMActI/RSzgNqwC1r5rdCIqia0S1MuVFY4r08KrGcrWDOCdMnabzrLqF3Pu
pyfQDFQP5jiG9w36MTdmn0jrCo04Tjr04ndUyf2hKGrxFyivrDWoLvAv+madueVkVBOdJ6ld18il
b4IEYG2AggwUG8l18xngEe0+rCa9BPalmH/54OlxQfTU+TRAccVKMrMyg81La3XTxZOkEzlsrdxN
zAmNoLXva8Cj85NuJMhmyxMxY1k6TmMTHFRfDlnDR+rfNWDcekAMCI5XvTKzd6MO/IYUcVBGWPha
MIHHbVgrUc3VB9FP2g24aIW9pbcMsUY0YwdABNO33ugqLWbwy3u3TdRVowhCT1UHSjS6NThTP6U4
10DtAGlwW6iknaq9rs6m43fD7yw2P5O62xk5Rq0V0/q25Ov+joVMyk9FGmAszg1FVCkgVhoz9B5K
jesrTUIL0wIXb6W6tdIHaBwVoJPxHk7EFHgTgoQgvSjyhSCOmeALbXwyCt5Et3VhishbU+SU74Bu
5qnCes68Kh7s2/O9qpVOBHEatwfgr4DkODC5q64jeZf0pIz9nSYKv7rIJP28RI541ftAWbbCirZM
E6nF8wUW0sQCxlIM0NNhq0g/KD618ShBObUB3Ea7H/ex4fz3s2R8EozoD198r4WKXpsunSBTrD8Y
FdygvergZjS7V23pJfz6/JDlAFe8CeAgPsgJQvCIoRwDnETiUzACm2KrpXuoXdtE6ZahuhHogyRp
YYLXbBjgmVGLDNoE6YICu7eioOzbHBwTc040oNeGbeSUCH1ur+NVMaicBbqECEF8MVLQTVnV+/Bs
inlVJ+D+EvZy+31bBnOu+aOvncjgnG/EFYqlyJARGGXlSjV6wCsQuS0s2LULdiqFzfTEH/SnSekq
CVL6oQZiYAWG3YQOsl2PwYKDf/1AKAh48eSF1D3fBhfpeRkLAkRpQ+3Mg0YGKFGzmmnVFGutanWS
I4cR1qYNMqSl6/azJX+XE69vJh4KgJiDtBva6mWRAeCdTBQY8gVYmbOMuvFjti/JHV1tD1v727JX
S0U8P2r5ryxTlgD9BSGouIdTCr5tzpMaDaEYqgimsrQH2jhgErdHWyACQZmLU9DQBsM11fGFSJG2
zkgHW6I+iYlISirYA/Edw9bsbmEHLmg2f8Yla3jiQce/dPGSIaSBOAimNZDKYePq7d5G6TdtMK6Z
/B2XQSMKD5NO7mD/M6rEzmlg+9SwTVouaN4LMCPE0yJ6pdDRDBily5oZaYAhRuZnJOa0jlIiBXZt
Eego/bFxpTt/JWRbnXRYoeeQPH4tLYrM3wBePBcR9WLcFyD7GIkQEnAGyQfToPn6/b6g8CsVgK2S
aO275eqzpynJCU7ORL4BmECXHkoADcddeQBws+JsGe4LEq6Irs/PaJXNTa9UsU5s297a9t7e7vEn
l326LnHXa0Lw2951XfyJrInXkrXnkaOHb//zgYA5/yBH4uE/r/H7ET+Hn3XYf8c3yj4pPmz2jVJi
08PBXuFzu4Ism33DF8Un+xH2o+wv9tf25fCy/dqWdom/bbf4/Nqy/wvGuV04ERchAiO8FUUUG+E0
KLJk8Vuihbk4pplJNFKQ938Op3Lf2gaZnIhEXu+iZt3O6J/BraipOP7jvEm9YTuQjryUtki+v0wa
uIY9bYSFsUkXxwU3h1GcgOZPBCCczinMVB7rrBDSkG7fMpKQgC315yt16GGhOPQC9hR3FDgJKo6D
ji5vyDo/DSEAG3wtR4Qge7WNTfe8XWOnBPtx29D8wPCfqStOEGdpBkUekynyAfFLsh+VBThTnG7d
UfA3BZNkXxl+bd/e7L3l7O9dsh7ZxL2HT5XsVFLZmlM6mvNJHuCmEjzfkFfPeaSrw9fXdomA68KQ
sLgcEOMKqplA+YwlOl+YbkRDuNwgA1V+xipFCxtis34zvQ0f4690wdJf7AKOH86ihSoObDo2gttv
wM9I/SwUIX1zP9z1n4dP5+4xWFTNl4UirIAHLF94ggIXs3Hx3CaUShfOWURfNIK9JmSH1SXUWS2c
qp+H3dPNZvOBfwTOL9AsMwjf88WTfTktZIQ3FOpl777t//lwoVX2UC7s8x9FwZQF0xge0x9r/O/s
6+fDcYiTk92OQm0cVt+Hlb09QDl8vaxun8sLw4Chgg5dZ5xFrJFW5MxoVrWa6hcd6BdpQ6H0oh+N
RVdLLZI/D2LcmgBaDD2hAElCYoK31+JQZEk2YfGZNoOuxaQdsnDLru0w8OokZP/ALASfgIswasXK
sioC/WJCttuXrb1/d71XXJ9XZ2GLJRY5XEznRBKnPsU8kHwrhKTtfo9tg276FxuDZmMJnj1IkkGE
fn6GosIq4iaamQDbftu7f4iH40BXC7r2Eq0AB+BUDjcRqc+KMCkgZ//+/vH09BTATXmC4mHOyow/
428Q7ewcunr8Lunj9+NA2K/viUwkZL8tvLv9FLryS4vaAhRMmFDIMo/4WKM3EWSdEk4Kuy7re5hk
2EgYytUKhvL2Ml/mT3+m/1cYM0UnLutgwApqFRMG8w/Df4SVx1RXzEDfFnVhAthVA463Ccz3H2PD
BaMi0iJTa4HplHkdzNtYs2vP7j9zAX7cgSWZ19fyRKZ8Pr3ASsauqVrIRI05wTfg3uH7C2abwAP9
4716D7uH3c5Z2MTLFC83Wc6wdlUvh2ICwdCABXHdJ+8XvVtSKlfv++mScorWCCS5rCM2PXtvEAva
88HDSX1eOiaXr2LcdDgLpUdpLaHjFILebHftIbJZOB0X8czP6dDhoqNAA0U8fPeeEhe5kEz/7NTW
IG+gIHdsF8a/dD5/VCVdsTuwUPR6/fqfiOWuf6L4WTZLEMvOR0LeOvr2AtBCmIOJtjaLX+ARukcC
S8m8jhZeB/Fegfj6E1OlBAElfmH9FwzTD1jZhRY4GRhnmEywEM/AdPjntuAQ2fufb7g47PIwiwpT
yS4r+4bv+Njh95/L9ON8Y7VwjRfuMLsvN0bFV0ELlV914tmo2MgwoH+sNxsFGwsLApwfS7o0AoUd
aX4EABlACRYgL+DHcOtSFFaqqTX6O5ngnziFhSosCnnF7O/ohqlJ++AuOTU/easzwegp1YCzYSG2
RS2lwmnKNs6FODQVGKSC3AckIBnNaE/+4E8zGfE9YN6UgzEQDMXbPdDj+uitHQdD+v4+fMHjWrvQ
PQhytoiFDi8v28OqI98BYvGvRf/1Itcoww8A/A5AaOHeo/zoXPFVgq7FnSAmYBEj85v/3RBlNX+k
H8G6WMfHktRe8jTZw8cS48WlQUG3hAWCcJQdoI8eCcBzwUKKZvkRXarMet3Dnj49MZOCNXicCLyq
1dK+XDpW8KngakIcwEkATcIJ9EO1RceoLBDdmz+jVbp259UfxRM25UtEP0C1QXWCZwwKjKolv50p
8bMjwdw5GGl4WwBShJNyPtdBD3VB7w2Ifpa9t95OXtL1MHiSl6xzr1lVCzrhIi6UOXncEaxyrRPl
EvJ6V3qU3vo3mR4T6je2/LAbdvLOsEXPWLjy/4tQFMejzYJlULikVq12QjwEEJqm1Ajs9+gw7/rV
ZwMCk+98Cw3o4p3luVpyMPkY+J+5/hXLeQuRb0WggYJYS6bT8ZB9ixSI0zQSt8Ov18nO1s+oZlms
pWfa42JHsalIXAGwA93H5zvaibgzM5vsbJFqo33K3uSZ++q7tZ8e4pRM9yHWGMkjEj+LW925rV0v
gs6fOZ9I57yVymrmSgXqNpk0MqMA4gUGB/BUviN48usS7vBPh9HlXPE8gFhXRh6bO71FFqHaBLhE
JN5V39WLDHWWbvW15I3H4m3cAEqLVqAfJEsq4qpgOLa4OAggkH3mBDeJ33elAMFZ5qAewkEbTeXl
W+2YkmE3uaZrHYbV6MXOYvaLnVV+yqeSOa0oGL4v+yrbXsyNyJvSVR9aQoJdE9g6Mclzs8q9g7LW
Hpb29qfP9kw0YD5Asa2B0xFJJwBunZ+sHuRCwEXPkNMZkeAMVta9QtA7ZPsusA/daJs47TY7qDRA
qha45i8PgwdQeWivnGQPzT3OwNZ31Lu72ctpsZZJYD+nCzGXzKbPj/HnliNORdn7RRn13DSpUnTg
UbT1l5EYDhhKHeXuvYQPhOo/r91Fm55m65DEd9ohPVrrzIYa8ISnwtHWC5fhwtUAgwAUOyq6Wfk9
osDzBbPQPyAWpYrHa9eQSdQQ2fHt0mkCb5KJgDWcvxYkXqhzTiJ3OgIL9VcpKEloLbjRi4DaQ1rR
fBvsKlwH9VP7f8hLM+PErfjZJDlvpgU9DWqxIbLb5MK+zCDwj0VHKr5FGRiyiJTZ6I7ybk/0MipS
QQwM42wpWFoNO36+tIqgz30+6iHt7eouIAYxN8Z9dgQOAR3c+Fu3UXKAzHSyy+++FWcgdykViXmX
kd8DCT5uD+YyA8MNhjNqeKZvtLYANfWEfKDG+tzUiQBZcgfis4/W8V3goFS0wMuATPSC+P91BREn
n9t1dAzIVTNjMSbkIjPS3NWu7KRPQJE5titpNXvPwBtwUwKWFbu9A1jXplvl1FoocLxUihiGCcgh
vIYj53HRV1AHcDqjFomo9rPRSI8a8XW0DRxzHX7Md+K95gU0Cx3HWktLF43tNncGzyRfnAbUT1Q9
JDcOikT6N/W78+b7hqBcRtsL79WuiXDLlxTipd8Gd02SAEWDJDcobflDKE69HgtgLKPxTrHjdeYM
juVg6wU40ooXfwdPxr43KUCO7PGzo11Lbh+8K7fgfADcwYssPVN8NBmz0M8VVnNEpJ353e7evkx3
2ox2sB236rfsqAS1V/k2eVIBtUTFzV2L50SfAK17aUQX5glLwpxYdPLhXhoiN6I0ncuk6+FnhQod
HLTFCylU8fB7Jqbdgi6STG5MXpIneCIB/RJBmLowggv3hw2AYeUCuA5H8CdaPskGqeYoJIaGAfQR
riDTAep98DCQRd/jUu+dC+JmWqlxmspg3aTaY7ozQLdAqpSU22id0Vf5U3ZNi/gL1u0yJcNNjjMo
SZYDbFiHTDxAPIkbkaq/OqznH/M+ojUyetlHviTy2noCyAatLfBymJN1rmiNthLKXoSrrL+P92hy
qfCsBHvfrwLPsPD+OTvOYE84VZm9dJiu6FVJ0RCdoCmKbabOmRZTr0cpMtuUJqu4I+Nj7loUBXdO
A6hTKuBZ2Poz63TeB+44k2a79OZ5dblP5PNxgxhHpaKOkA8mp4Ox1muYU9OeaeENznpmlX8Sfbx9
pa8o0bM587Un0djHXaiy0KQgqKknycZ4A9vwR0KrzxGTt0NndPzXcr/kWV72w+DOArEIzgrazzSo
s/OdbiMZPSdzgPeinfJVu/NbtlHXyr6GSXNQh5KTbnV7rlf055lEfn3jtsElQjUcFSeqvher0Y7v
p31w7FcpyfYjhfam+UF0o2cwPhmbRcqUiwzD+Yz5tc5jyRcjHfLDtXBvPQaIfauX2E525tMUOPPK
SEhOqyf5bhYWtNRlSMqJZtrlRE2NUpgkvsKm7vU7MV4hVqPRn8kiHVrX7wd73MhbRBG28nR7zX8g
Ic5NJWBsERgaeD4H3QV/n1O/0wU5rROqetGrCtuEOe6KvYJQaSs4YI5ZW7vRVqG0Uf5hz8R/egOg
8XrcRE/+W/WlLpyBK3cM42EwwYxsGj47p9KAhTNrWoq6Of+gHiW32AROb6GqQnbhL7iJXQ6ELkUJ
l6+VqgyvHI+iyIfhkeInKX2y+jWQCaXeyhOqPAI0e/I0lHaovwrPugMaePzS7ADTt+CkXSa6mUwZ
IEZICKCU4+f6nciM/dCQmrFKoEx6W3weI9ITFYUtJsEB35n3IrSosG1dvNAvHbbLqACigWTHqDkY
vQnnHxZ5ogKQGGuM3AqJVoEj//J3nWt5aKU/osv+4fYZu6gVwas/GL2A3IpXWuyqKZ8fbkVNx3pI
BOYLQ5e49Vu7vge/kkl1L37QbYOGCJPf2o1OLK/8zmlJrWdQ+aDCKFqqdLtMSGAsaLtB3pMB/l5g
sTVxozRS/DMWmaIfVAtIvkKNOpgv7qOP2xO/fGPghHEqtKiBZV9kEBaiDH1Vf2WbhBpU/RTt2Bm9
JTjjq0cKPjccT6Q+8MLI3R1VrKrAF6BE5EMNDzRdf0Q02KMnK0MYJD/4brMGlKR5F9wvNddcegVs
Vf9K5k6UVc9h4OthQuvUBWb/d7ATP+uX2DMWYoqfvn5OXZ0J4lY0t5LIr0MIAuiE9Vi8uLOHHBr8
a5XoX9leOyK2oPUdQBL1u/p5ier8ijXGPFEKxtrPQL3JI142hlDLaokN3RfH9t58UEtkPCqq+NSi
AY3fi4dpO6x15PFeF44SW8GLiZ9I5u6QZoWFFbKj1L6ZGrkXZiJ5uq0YpPgEM8fk1iSym230EXt9
ThcDKvav35LONMqJsooEUNOFeC2g1QsKHoPVvQSUv5fBLjeCF7mLjtY1BYV6AsQLcDGReOeOU6+k
wLlqoRv1Q/Yb8fzdvBJQ+de5aGvsaPl7CWfzqgE4FcgdqyTVzEDOIHCgEugrH+bVQ79F18SD4iEp
K+4WVfBlXIR5AbhdRVSElxeRExinmab3Gcyuf4jvUfUPNdRvQDMmO8qXf1w4Oyz04HdPBzQvqzoA
hQGv7ye9UEc5hr7vKNgIwox2d7kLOECnsvX7bg0y3O/oqXs0l0zcZUgkw7z9lctNsp+NUCgjyM1R
fnbXPuBFY9zE5EvcycgBSdDzi49E167JiUi+TcYf/DYJLaxrup53ylaxK2rdWbR0onXzKX7KxNhN
Kw239jgvWLlrnsvpbHlsiLgZ1AZ0DQlNXqydehhty/XhLw+/2q3vppv+OJElmWwBLzcWLAQWK6iS
eYUvdXo0ammX0PltuKtoskse5o1CoyXlwwzHhRzmKKAOhzF6cbFtHxuJFsaQ0yC7PT8ile9Gm/I1
L50ALWnbaV09xs9gP4LHtr59drkCZBxXmNCf6i5DQZHFBQRX5lvynLcjfBU6eNExtTUXaAor/cUF
ORHt9/pb5IY4VKbb7J4n0qzo7QFc88zPBsDNfdQis9ADDGC09yhA/oy29fpPstPX8Z2CpK2ek80S
ANiiTE7/KXI0tno1QP/tw57gicq6j13diw75q7ZHXlHw0EYuORFqNRdmy16D+J02GN4wSBEY0S53
ZVU90BqBzbYyWL7S0e1sJ/zRNsNTt11MmVyzKkiDQ/ECLxxxPfc0lYwIMadqhr+yqXsKVG5b/qpN
2sPjDVoixXbtLkzvmiY0DPA7wRsFdxfv6A91KU2yoST0mFpEu0f+/VdD2nwlbpVDZteOfITw1dI1
veo2oL4dpV/AwwEFFbequZqEc1Qw83KwXNUrjvOKYYmuW2c32Qa8YrIDTg5ak5fcpSvzNRSU5rEX
XR0+IZetKcc+S8RYS5Ag6mj6Ve6i47R5EvAqNq40t0Z2ytggvL2XSX4XuML2wKKOJd/lR8r5oUKq
CA/KIOeDz4SeNxy6E+9BB8CCOPY6yyTgGK/fZSTo7crx3xtvctCMRl728kZxNQf6ciavGY5Bvwns
Fs9XQkwAnPbbdwIa7idvCeDySjgA6Gd22sF1pgPLhHOrwCwiAFFAgHp5KWUneFY+xF+TLet7NUAc
uHD6LtU1CtRNPFSAkBWpSP5x3ciEqfYLnaXrmpfuNwDePxQ7/CrQh4hq+Rpl0V9AoX9t9+Z2iRPv
ykMYKLUYcihgBTEKnan4kz1ACtSq0CKV0C02ATk7PAd406ZeN8jHW1R4jijyojtgi98J7zUpnNKL
d8iRo5HSCRaUzEVDBeaOAkXAKqKhAhx6fCWH1LBMi4+xKPfvEVXeGucRqS2vc54+WWlHdPzMGgfJ
e5azBXiUake7kqSb4jFwZ0dxjIfcM52Fvbm8KadjQpXm+fqI/4ez69ptnGmWT0SAOdwyilS2nG8I
hzVzznz6U2Pgx1ojwjzfYgHfLKDmpJ6e7uqqiQuGgeR+Bijq6IMFBh2rfU9Z/TSZJZDaEWZiy2zW
HC5/GyMhnUk4T0G+BFgxLSk5VuhxK7QoNern5E006hxwrP4RTaR2sBMOejUYoh6+eR3mqvGg9/b1
xb6u5j+IG7g+oPgIBWpC2J4gnaTdxAQGKnXs4tTgoDCCxm1H9dg3pK+Tx8JJt3lozN74NTY2r6/M
+m2gj/ZMUj2GU0Yum4bExrkQKWqL0nVx4LaZAxUtk2UASZPQs452njnWx5XWyIUk47VJ+m7llA48
IjDJO7kb3d3nLlrTuSfSVVR+Ya2d8MCduVcBHUU1mo8+fx/xsnmNdDgRXrQbvcM6VysxnQfUB45s
aAR3hB4SE33QrPkQGZEb3GsOyLAGk2R2/UPh/kMWHRPw4wsob6wwbMaMMQShR5uzpUt4H0IGwxS9
yim3VQyUhqF4RvDCPte6tn4D3975YHTEow63rACkkULO4Q8/FIWgH+RrjJ/Z+PvijWn08U6sLYjs
mhL6ofVsNY99G7zCIrBULJR8sNG+i2Y/LGbcNA8NhwVnz/KZcxFQ8efmTwaMwka+tIrJPPjAuxkg
kzVXvcrSwcLRQtBMBH0AXbsebZiRGRClFIFz/owNdwx7G7wgZtCaWGiTjSEcYRTvqw/oxTFrEOLB
K5OwyFEBh1hOwhwKZMzZVrH7Z+i86SxUK2J9OuV6c5Ic+dKZb2jvXguXl9YXnZEyueMwXhpOmUtR
oBYh6l/QZrJGXQh0H/n62ens5BOZiWR1edcMUo5bhrRcwOYwGO+6r9z1vX7bBjok3ecvFmoZ+lqq
i18yqKDLDElzBK43MH6x0Lpaq3jUMcG/ZSsXTY+gvqLLoX7a6U9Ps6EDWm/J+ma9G3PpsvhpmlrW
OBvA8TrCtHDsMrO5YwzmgLqXE+zJW75yS8PSRyu4DGb+IO4CIEp+914LgSzCyL9jp2W9cxUk2TPD
pYb6yl2CQ/HImbig48sf5rU5cWcPeuV6vV8rrC8kNrGFidipADwLKeZeH6MiGPwg91E6Rh61QkvV
F3OMUMou7XzL47m7U6wB1mdLPoTeKmqH/Dh9OYKFGTp7oAvBE5iadG4oGrVqgsxAN1Ov6RjzLtlD
QCFxEzN2ukD/fY6XbgjEoug2kkFTDqkzKlLL5LTukcmFvJkx28gkGIEX/Kk34VNwLt+xtYU7tdT5
Tx6+A34L0KncTZ5+/4aFXAaeDCK6KdHrBJlPmkFBiCRwmqj4hslj/4gvFSnwolvNSO4lo9uCqcKC
IuVaU/XS7kJQiPQCJN5ILyP1Wgljps0ZHpCh0Z4s/s1/5a0ZEWFW2MGf/ABU5lFDrtWNz2tO5DZr
JGoofeFWgpeGsAS1xLUfzEJFCruoSbCTXiu67AY7ULarK4u7MEQJtXNZRqCFihOSNtc7uU1zrkrb
CgHPpEv3KPaZ7GPm+TtlD0pMZOr32WduZNvUWw00b7cxLCPoIIg9vLnpjCPnQ5BLrFFIjl3+1X9D
k+IOOMmLhmKebxbPPQ7uZhiA/Peyo3gI/6z6zdtJhigtkkjgh9eQYLhJzTEZXmAibv7q0JxZNA4/
aAAoDc5nupfMPeR/QlNxnriNHrhgPEczZIlqZG6oKPCjv301U3h7NSPuVJDkQOiJwJNmEC4hyqqJ
Ba7muIMFuJJNsQNHbbn1NwGPQhSShLkDJ7d2tG5DXkT6KKtrpMqJshi1A6KsBFIGdDcGf+4esbkt
ARJ+JuvOXmFDypO9bzYrh/k2GCDK2hC4BIAdIEgaTt4PQwXZLT81JgdF7VTnjeJO2aZH/wRo1lce
6Emk84CNMOYa5HnhriSmCVcHGhvACkUNVhSS1k8SOG7uIl1ET7QYK34Xz+/SoUfC20hc9Il3mynT
EfkKBpjDnGHNn34DnK/99/U3UPFuzEbgTdLwDdKHAAyQj+uaVFojXmdDq3uX17LeC/v8aszkEv8R
b4ZRGvZxiPsidLt9gW4a099B3A3Bgpfr3JlxpqcO+JhH4b59WVnp2/jgeqiUA2Wgj5eKPIZaP4Ni
z41Us39CmzE4mMhCG+1dYq9troVjBGA5S6Q7UFJF7f56tC3EtOspwnauQdbgu+X7jI60SoeggB4c
JaPcs3cjgw61lZEunKIrs2QRfkxyzAgxemBVwJAcxLeb0Q50vd6ORvdcXartatnxNuYDLODvKGm3
zTHVOFc8gsxGDxzg6DA+lG0OODexnjk+7uNnaEKY4d1F8GojjU1CFx+vXR5LO+vnV5Cv/DHoYuzK
1g8x1zPyJnqyhySoEV406w/vgmwIDTBlpXfb7bi2rZYnGxA6mTyiNLocB00BNakhpoyGk96UNt0h
M5i3DC82Xyfp0tUQaPHIEv3f/xmk7uMODaN8wxEf6XCp7TvjfXAGgH82ODS+/AuMDqsLmhPyWmLR
IkHt4Q6ssMHkw0F2xvjRYh0zXbGxiXX+EgHXVZ5HY03DaqHieG2T2sBqDsp3OcBRHW3xK9kOFoBk
TrFLD5ULKIItuWsXHpkz2g3+HCQ1p6nU1rLSwyDrBHfZQ7RL3NEqDfbu95O5uEf/zuV3dPtjj0pl
FMpDDTO9rdhdrDe2hOH0K1tyzQp1r8R5OHFCRWbvYzaDs7/jC1xfgvv7WFam7Pt2+zEWlIT9Nh1g
Jd75DohenhoTKnr2mndZSEJf7YXvGtgPOx0ntkE8wo545uDM2m1tgTX8Gcif8+8DWth13wEuwNjI
wgNCSV0QPqe1ZdirKBhyeEWppZF9aQCpNgLpylFemb18Scxi87vVhSgAVgkhGsIAFUkBarVI3jmM
Kh9FJSu/R+rZyOwYyTdtl7qNDFx+vhHyR8UpjfOga8hOa7vVR9ztUqLnHkPWJKjNK2jHvXadbMNr
ENXJEATo2V3yyPV6YMWcgUBAj7zI8cEQIgDAse+twM4uIFj8fQoWHlTX9sn3/VjiCoK1jSYAqdt5
s82ZqS2+cIfJ5vX0Qd1/Ks7b54rBW599ZZA+hx071+C6g0H/VeL0AYTaj/2W0zVL2ndI/H2hrrI2
xts4k8i246nMotBA0DHXY4zZiamlEctcm8wlPlWH/hIrprwDt06vz472yhmJWfmGIK16nYU0OjhG
sLxQQEdqE/n0a9t9VlVh0HZIK156BO6758JQZoBGRdAfHPptBFokCQmpyuxO2XtoqdiCyA0Ja1Nw
W0XAZ5DnDTiPofWpUtlNYfDHQm3xkNR8W+p0fj8Z75mB9yR/0nJTOFdutENa1V3zugsZEmQYcX0h
BNNAe0iXd3pNqsOhRFK3Q4Ve2WiXP2i8+cAU1AjHAD5z2M2w1Tbl86CZazfL0uYG1Q6YFkEWBkFw
2n/FVaZyjIbJj960eygQyPq8k008NQNkZhAl9ei0Ue01dN1tXy7JyaApGLlG8manzcrdGIBXEklO
tTcnS9yHJu8KZr6d7NQksGzVDAEc1YscAo5m7phvnqFaK932C5j064+gov1IKaVaZCfyuMJDEifr
Xdv6ZrOP0JWs7VW9+kz+7Hg9OZamunLVfg/w+kq/tk3vtqpWwfsK29hwYAcUX19RXn35kDz1iNBQ
l8/obnvNzsV9e5jf5QjM8AZn+W8rnub20XH9FZRrheJKDlURfAUgYS8VNPtGvXzPHnb9I/OlbsS7
NkHF7neb/IKrQesu+uVx3BAnfgMofrhTIYqgnjqzSKNAReRYQcDbaUEVpxzvY0X/YPXwS75/qnVG
M2oLvJcmCqxAyXXYg/Kh28Zr8O0FWCIywdj5wKtxQF4qlHuXW0lJQl/M8KgfQOipjzvVtRIncdBz
BFYVtH8y2A+DPnf6A+Os9oHcLgHMI0WKAwFlJ7ifa+8nRv0kZ5yMIy9tk8EEgs3u9fEc7edzm+oV
Y7/xq63bC6hekv1GaQNJ0QUs5FxKRStVEjgD9EbvPFRx21iHchEeuh0gmUew5AFAXW4EkNHVE8rM
mQH0K0TVEQ+u9pHfBoTXH8Nfz0AyQ+IzbfAx8LpA8MU9XgkBPF17im2sP/us3AELC1q+yDisXLUL
4c21bere69Q84pIctvvn5GvyTC6wKl08dS8f6ufsjHiktZthJyt6fFacgjzGV5/Dt6/w60+gvFCH
7qOyJmtRWNpFeO7RPSDsJQfN5cZoMfszfy7XmAJuEYzIYQExAZ02pKmR2bue8Q4AoiGoC6R2Wmci
rYbNHq732DRWchrXjC2MDzANKL9gh+Oep6933wd9UF4okAo8NE74JILrccd3Ons5Jc+hFcQbxM7N
2mW+sKeujFLulWfCLFczGAWRlhNsOF2FSOimeSmflD2/4Y8SaLjBwJBtOZKy/d3DLdwrqDfAn6ik
34kHGOt6ehVtHks/UzM0XvhOtY9d1QsgF/7OnwJjPOePkSm50UvyFF1iZy2PtLSj0eAFdTWUSzmA
5akH8YiuzaEpK1ycRn4Pbm104kic2aVInTUxmmhJD2uyCxwVBHapBTf/lDursdRtBItLHSUXYBsB
BUY/5fUM9G2d5i2Dj6isNLTiU/ag7liXh86QRzoVOEjT/EMIe22TvstQmygYCTbrnXIBhSDp8JLu
RHTSZ2D1xPPPUI+Klxvsf08aXhumlhsM4ZE2hjXS3ef01JukwvYibXlkaFVXsdD+ZGuP3GO/9w3J
XNlpCwdZYeHDVeTLACKlG1HQqkwoSCCA6z+wXnmRiTnerlR0AE1ru3rRFu4p0NmiwAUk/fWaRlk/
gV5kQioSmnOoSTNvWm8CdIQ8/+q4FnwGEux/bVH7h5mTGITlsAX0cXbI9upnaBMMOW/zRwPVhj37
zq4I7C28r0lS/69N6uBwRTXxAwebhRWiulPgZgxNQssl7MNDq3vqanZ7bZTUjmVYjnQIogyo4N79
YB+TAGWkyQUS1tTA8MkZqde5a8Wkhd7Aq3HSQsNF1ktyO2Kc0BVqLJTMoFZhiJd8G5sn5dyA6vH3
TXrbpiaBwYR0XqDFHz6Jft80qTjHvBYViLAlmzm8j2b21ug1KtxVozvTR/10R85mvt0lR9B8PF6Y
+9ArX8Fl6vz+JbdLjC8BgBRsdkBMkYLK9RZO+lKryjoF+njDtI56ZkFNzL+0ki6bIjhceif5WAkw
btuIYBJZE4ye8HYCz3ltstWGZFRHiNDPx3A32r0LsQmDey124gfIj9dcEQmVrl4VlDXq3IBg1scO
hrXWRky9AezY4bb1dj6gnXlEdLcynzcbmJjTZBJJgiYN0KDrwSl4QHVsVhWGwIEgoAUB0Kx/Y8Bk
iObuem823vCwXKv43j6YYRbpKFxveKnjdqGW0Zdq3q/HAcknNz6q+3v5k3fR7uexSIChB68xDZwp
JlrZx7fI7m+zACShGkdezOL1aKc8UMK67LF7jqgA92ZAeCnUe8QyiaPsi139KG+qreauMYHcUgNQ
hqk9JJXMkJdZh73qvI4wPB/z3YDtawuXQk/+lLsKngpFuRaBTaxXT4xndYAMv00ABEvuarxO7jN6
kxFthv/NA7XJZOgFBayMz2kbS9ooF2A9tzK4UPhLWZiNPVrouNxUu+iYPBlQFVvZcwvWQZuNAjxK
8OCOFamIPQ6VQM6gOm/ID+qrsiMUyY3hn7RIxw2BIpI5ezynM3vVRiPZiu2F/X5lm9oBVVxPVVfB
NhjEv7LHepeehC3QaCqGrZXGbAiVXj6wTytmyc9SEw5uIhmYEmw85ECpYwbxK6R+S5hltjJYb7id
sp23msX8acwJigI6u12tO9+OFFAdgigFIRMgBzJ1NYXcEI1KX5SkimN3XnQoDsUD1naDtBRC2QTt
Vd1GuV8ZKHnrXg+UWAXPNMfyyAnRIYYftimXQrjQKPHSQoHuJd8itb1Hn5oJJaTP363dPvyRgPpp
jXIjSTs2IEGqUEeZNpkFQq9HwnekHHqv3iSu9gCyL6u3WrTJCU59F5nlamaZnJSb8ZJ2BiIVjxYv
6u0vx0URiVlbItELKnaS75Hdal9vAuAcXZj14lHnXmJ3dXlvDxGeJcjyYoFR/YUiNz7sRw6mT1Fk
6OHMjOksgQP+DE6TwpNj4P0yN39CmdTLnclMXB/Q7TX/cQuSIthxhJFoOkW6GViha+N5yWZsmmTQ
yzsWEfoKRjdxplP1LNryRdbfyi8kuqzCArrdQV/SWmHouyJITTpKkBg8WCigA0xXRFM2bXJRwNbu
PMIUMJ0RsuuJCK0jIEdY199MZm7FD+rTf0fgYeA/LKuU65oTbQ4CYlk6Zof02NqAH1qn3B5bfUZb
BTlUzXu/rytdWnuRLSw4HqQ80MNoWweIhVrwNGP6hoeqM7T8ICCOEnj+Jlgdkpur+SzijKjpRbij
onEFaD8wAZAv+bG1kkiW0yLkSkPcT15wNx0ihHiMG7gZrHVrj5Jb1whlh7/W6GBWKaDXFDJsaaS7
EF0P5S60oz3emnbgzI7k1Kvv64WADhbBHIy+J5Rk0Yh+PT6VmZUBKpPk6MzmdEjRrfxZW5PtP4Wv
jL1Kvk9+jp5OFVQKGCTEIoA9uzYXtHHKD2lXQi3H4tD4iTd89MCeJJ883nflGkfMbV5aAr4dyEFc
rgCF8LQ9aFc3OSRrsEdtYQPaWUs0ICe1ZR7A+jS8oK/B4O8hlrYvHd9Kaj15z76S1T20sKo/P+IG
Z1XLY9bJ8ItjgNxjZLEAlW1ydDyBUUPkjerI3I+gE2nNlRthYe+SuAJamaxKEtTURYsWnCpNZthV
UG3bDBnazF75E2LME3eozPiJdSFHQJpa0K+ILre80qvtKtZu7SOoaC/0i5yLO6xAa3M7DkJxQCrz
1vCVGZCAkl2CNPBRZc4fWfscvDfe48okkGuP2nE/J+GbCvjHAZ4EpYRiHOzHO6j9ONxdhJaa8aQm
eo16PTKTOZKgT7zt38VP8hOrDxv+0Bma+SA4mZmt7oWFA4BID2lqwO0BiqcbDTM5b7Ixm1Duvmse
G+iRQDhqV50YFINP4qFZfZQv3MlX9ignjVszV4cC9piNep4sdh95QmGmTyVaqzg3dmIvOUnGGn5W
WAi4UAuD8AVo8MC4QcNY5ynuJaED8gzkXyKYWzjwXSHQsj44E1kzuzsHluApoBVBgkfVYy92Eelb
2QZSuu64nazcgSSrdeF31SVH59fve2Lh4Yxv+vt1CnUwymxW5KzC18nnOrS4LQ/IS29Ajr2wJzs/
+BZrfv1ucilKuDJJfMSPbShKhVw2A0wql+fIml3w2b7yRnjccQZp8ff1LNTFXWQLqPr/bnp1tNQJ
lGatbioeprsv5X5+7o/vCMMcaLN4p8wZjWSN52zhQYvphUoZYeZCj99NUx1HMIdigrEGZngPiHgc
6unXZFXWEX33T4MZXDjkaVyoCUKGZyVB/90BTh14tE+i7I9LDeV32tsqmh+EtdwhQW+lAJCATMj6
xjnseh7Qccl+HnTOVo6Rrh0YvXG6HkDjwngJLQEcrao+bjkLDMMH1RwKfdM+T1iU/nF2fP1cmv4+
tFYc1G16HWBvopKjcqQrF6mV652RxEEEyA2+N3lEGmk263f0T+Dx9adzEnBxuuFOOgEmYHUb+fDf
s6AwDow76GJJNyjix2vjQhIzdSYB544eqFcoao7vo2xKtY2rP9eF0+878TaZD2vo/gXBN6GFQYn+
2poiy3kYBz1qQTVOu0LQmYrevzwXDuFNkT8LR1HQgwZWJWY3G570OW3WuvgXIkdZgfQMiRyBtKOp
EcR+zPmgh9x6/Zwh3RHiVRZ7/t2E5iBrZbRk7qiNqAINANJBEFqBo4UKHaM0Cbqo9tG5YIhGfxlE
UPLqEwTaHqNt6wp2hoRSfqeB7h6F0ZPmak6Xo89N1qHm2wAA9PvnLLmBn59DN8zIhZ/kNaNlRr5T
HRnVlMBK9v4GuYVwK3jRZRUIshD2XBmkQstgmKqyiDH+COy/4ItDr9m53SgwNT76YMUonc+VId7U
aSTEzn9nXKb8+jxkvtAnsDgYLRQtdTAleLF9QqcuCiW8k5i/21ty6lf2qMs17IZBzSrYa812J+zm
3tD0BDX3/Cga7FsB9leoM5oHLHGItA722j+49qsPoA5UHtaF3BTfH9DsG97GHpPtj8B7wqXqKzoL
LWowd/3XUSOY1OCsiLvAs4im4IjiDlK2CSKqyeDM+gmlk7t3nGQ07+NBFMKbnjz0bJw6iM2t1SJv
PQgRAcRZUtATpMFnUf6K09C1OihtjU3MvxLmzsj6eInRnx9Z4MqzQZug5/CUDwOUx87/XREE1kGp
itYVpP3xh0qxiCoTSvzQ1UaD6wvkQwfQ88AsSo/BvjeERwFnGU272f0mWW32u32pofaFPBK6oNCI
RVp2rp1nMMgjIxRNbfB7UJeBVVh1E+OpeC7cxF7zXcvGCIoENHRoxaYBTaPgd2LUYp4Z5EPnjWaQ
SCFzZwv1pM2qa7p5I5Ch/bBGbeMwVYJZ1jC0ypK9wGP08JiaUaTLxxdxm8crx/YW5EqZozYROl4q
jkNRF2/e2iyBUIDChJKi5QcZI+P3w3JbnqJsyderJnMxgIodbA1eZ72P28RBX8AzwY4z9nhczQbd
3DmUOWqHcmIHDisytPa5s6Y3ZduDzAmwMxHEHsGldeqH8+qZvKmkUjap5CqyT+rAFbCpnrNNaJJa
2GSEOwjmCBnoClpQdI4O4ivWzp214OnG4xPbIiiOSf0LYhyUBx7QSdZMNWxzH9pn8mb7ex5Fx84e
kb72Cnd1OW9ek5Q9aqdKUccmJVlOcc8AWDQgVCE8aBX425HzIvSYrZHuVSN3ft9HN2ELZZfasu0w
aRlTwS44x2w11t/vJIf9f/QfLI+PBO/okoJCA7V/UkgehZzWw8N5vNP9yfZgBQGaLQPBUW31b5H7
FnrdFl1Svw/vNjj5Ht9fu9Qe0nJBiMUYrSqEe0Imqoz+rn6vLQ6goTzVH85rfenCos9BLYCTQVmF
7UOtZD8Dw5pH8OUkOtN2jXXk3Mk43j37UA0gfTXKgXf30cMfWZ9ewICgB7YTbiOwb2r3D6u5VOIG
rmJFjB9SywRPBGSRRItSMkXMFUku1qAhR6NrtJkRl4q6dEYrdzGgBFjtWBDVzKeOXXNQS6cX3S3o
EwMzABKB1M4KRZSAmomtUc7u1U15QlRoWPIRRQp2JVpZHOMPS+T/fzyBIxaaGNkIS5XVQ20db61c
WxnNbURG5hEhEYD1hPDtGyn4w0aiZmLjKzL838cIDUw8MRwF4A7ZVXdg9pxR/gj1w6AXYHxQXH4l
xF62jgBBgk9CdzadvoXWVVZ1I1Zx8vjM7AWjxAPO4Bzs4LvBAa+GpIeMBfNWSNjONbQWm6u9WbeF
IDIHgF4DgMmjUYzmOOryKOSSAk288r55U++CDMD3CBmO6UOx0bz9Jsy68FpbwT0LrFr5Edlav7IM
S7ceFDChjU42FdH5vF7qkg+Ql+yixsiQn7fLIxp7bWnPfraoQJWgT+K1f7jTryxSm0vhp05rclj8
fvWDYnQ4acCCtqBhq9eqD7dNYUTh98fwqJddVo4yiBdCqLA78jk0Oys2mRRk45fJUT5XPOPC+QRb
FgcsLzLZmFHqhpuzJmVrqDXihsN4IK6S6djLI1rs5P38smJswSniqQr4MEyhjEfDO8ZIrsoAnMd4
LGlH1ppBFwjGQgjyvMV67ODortgjbp1ye1f2qOsm8cV8FvgMkB0Ao8+iQ5jFbfQoID1ldpreWsKZ
XDylXuyiL+l+xTpx8b9Zpy6dMRgqec5hvTMK8oA4vPc2i+K7arKX4rM2wj8rBhducWREwXgDvikA
DmhVBp7hq5nhCyhj7wH8HjzZkazj6Yh6QLmByJmT6h5agTukIv6hkZHIEP+wTR2Qua4VvtVguzj3
OuoBhn9MnN766hR9rSS6tKo/TVGrCpF7Ph3CsgFzer4Lj+2G2TPntaLvkpvDgCAsyyLDiJZfykqr
tDzAzhWxMoPJpgWtDGr5YHpx681LaBfP2p6/D++mbYxgJnlPppXNe8tj9j2jfz+A8gJ1NnejxpIP
ACZ2OsvAJqnOCJEn9hPgK722QhvQd+BTOQ+UuLYCbaHQGY+a/gjCfmtla5HR0nsZCWYFJQWQCCDN
du1xkzqq5oitAV5B8AK/i4xadwjheAPCZSBuIrMDmSDrrK310ksRNIJ/DVOHKGcgftWMMIzul9ll
cbmzgE0RDisc4Kj8B3ULMu1/DdIMLH3QxBB8h8HXwGsq/U+u81j3GTjKyWSR7wBz08rcLrngnxaJ
H/kRVEhjlXUSB4vxjjW6P/59umVeQbNzENbqlbegLGpw1ClNZfRfSi2ZTTt0gfr1cjNzNGChMLgE
rdWQ0tjwT+Ld7yP8fs7f7h50TIEPD7VSupQvoU7Yygq2snaRPWUrPIENAg3mJ/QgYm5ZuzSesJWN
FPE4u2FN7mWtTLgYMWDrIr2BfClQOtQ1F2pjynYqBi47SAIY8WcIXPUhOjFmaqH71F2DcS7e4T8N
UovaxSp471EZIW2YSMsO+tMLrzeXaVOA7P1fpvfH4KhwqKkQstY+bBUW61sy+uISnUUhGrSbT4Sv
iRR/Tv7po7wLrBYv9QR1afa/lwIBWEVUCMAVRDSANaRO6uiHHDRwZkSnju9kX7Pdbt9nxKeKBVz5
JTiVjhggrPh97LcdebAqSWRJwfwJBAWdtsqV2ecSoQZitACljZXtB2fEhpb0HAJs6NxnkfPGmV0j
/LgFxhDDYFVBEQh8vTeYL6FKxqbP8RRQeGPcVh53xxiRJbsg8ZzPndt7GQQNxhfuc030aukQA0Wq
auDVZFmUwEiU9cNfjHVB6E8mEoCPdgytuWCT4hiLreFvxAsgSV4oIpzqVl/RZB9RxxhgaA38KgCU
Yr6pfSbifRVNM4dXtKmAvtI8Nk6kWDovWOXet1S4ZUKMvBoOL8RRQEIjIwoaW+Qm6UeXKo+t6qcw
K1xA3pfayrOgmf6lsWdjchG52c1kruyqhesOCg5gLYQwKNF8p/xkMXNsojEISFmnuSO8POgoxs2b
6+LG36GUa7Imu8ULb8VRLu5mRKzAk4FVDvAjymtMM6r6WTuS/M/8DJy78B4jk3eIvPZJdttzeScH
OvdnFTazEDiivQmYSYWXSCcKdbtDkXdQplJBFnGvHQaw6j8lm3IT7WsvfeCMBqpebnDyLf+P1m2S
91XnfANawFH6aZ7yHEITNqxGzPd2cUDvDbgZ83dcggAyNpuwWAusiK+/3sYC9EAQ1uEFTdjHqMBq
Grh5zHqhwTOaQVzO42+D4Eo48J5mI84rnEbApRQDJ+wpLlIyjYHEzJoD+S683nwGYEoaYKoscuDU
pMs9q7ZMgh9n0b1aGcgh2ILT41PAVbTpAMkKQeaeODkcNgMVDcllwQUr7v9hzwFnD5wsoSPDt9Di
3eI0+wM7qo0RPNYfssWhu+IoOyi7/FGsfBODh5vzphW65oX7+NooteSRpIESmxhtPyY0CSr6vKl3
EW6sxgYr72HarBzoW9d1ZY8ma+xKnggFwt5j6aqQW8/OjM4hwbl70lAwbPfc/vy7xdsjdW2QctJT
VkCvNIVB5SI8tWiZAPHxfb4uE3IbPF7boQKbkZ3buJtgJ3ZrwIB3PfolbJAu3GMXWYU72ahWqVb+
/frzI3sts7jwSrm2T3msQA58sSELOVg+svLiobXjl8yCx9qOkLMi4YaCXcy6kXv4Gk/8kYdwWvTu
Y4nXcq4L+bHrb6Hup4LNY8Fv8S3BY2chswwObnREQTsNpKvxe/NcPjJOfLiE+8GInTXuj4WA4No6
dWdo0iRJCVmJyZMt31FTXQPSiEM3JWmLVz+SF+asblYzU2QjUW4E7aIIBvDuR0JSo7wZk40Tw7dw
I/Jrbrag2TjWT9yhtDK3+KwQ16+VZ2+dNdhsEWdxuKdQpKTDvEnjK0bKNBJsjs8KdJQya9siqBaN
GTSVhH7Ct8GF8AB3qk+FXnv5Shp0aaJ/fAFqiNfxjzZUwpjM+AJmA5B5Ze0zq31HV4OTgnK9+PDv
m9PwVL+uNtIs3Buwi6K0AGQykrCUw5YUsatzBguM2uwrNNKgNfQKnc3AvVTgX91kibF6M97GIWSy
/5qk3KQQzPOQ+Bgqa/Qutwk6Uz71LZD2nMG8yKAciD3+wJzYzSqfL9mt9LYClQ3+kZZUdOheTzIv
lVMotD6yD8644x+AI4xNsMdscB05SC6DiOBSO8P28T97TYz3r1XqBM9qP05xwDToSs1Dvd/GX+j/
RbOIzn3+bmghr0Bm9q8l6rTmudwkkYjxZYDlHtrnHDlsxirQdAeR2NZZ5RklfvC3+aRWslb9UuF6
2IO83EHC86yynnsoArj+hbXfms2qksnCxXA1QMoviPIY9b0Cg8IHmAKy/cwa/KB3z819MK+K6y3U
vMF7iOcX+hQQRt4U9IE/RCW6wsJNqdk+Nw7/gvBhrx4loKxWVm5pZyrokUSgSrAKdC0LumaVNmdB
C9bB4E649CZA5e0ufoba7p0oWh3UA9s3UCuthRBrdqkdE+WykAQJ7HIfiRU+5mYEzWUepN4KIG0G
fxBfkXRlHdIm/y8jBpodDCCElU6j3rihzHfqlCq4Y71yx302kMaEC2IfAC8L/uyY/fyWggFaWOP6
WArSgHPEsqJ7EHUWGmWbx9XAguQaW+g42qFRAU53YE+QUvqobM3tNqsStgt1Wmwj4OfQoA19a5C3
XnsdJpV6caigcdq9qZ1V9dbogTdTcFIvAmU5alkgwAG3tvCyMsNLrv2nXWptubyOObkmdr3BUY7M
Ha63fdEZ7b61WqN9WRMAXXjDY6CETwRQbeAyaZy2UHODwnZRa2gfk6hrT+GFu8v2CZHoG40BfKEM
yljstjBZRV8Z60IoTNj40YwBThl0o1JzzMZhM9QVTDcK2HtYz88BY5ut6QReso16SfdCqWfH1WfG
UtwAUjKA0pFWR9sE5Y+EIq8SacYUt6DqRB5Z9y+B+xLutXURGuJLaV/7w5RIBQjxoGqBP2OEJVAq
SPgdpPfkT7GfjuBKn2zRlk6Jzb4GL+E6impxI/0d5c26ToNQdGSUpE0KWU6ISiiHfPPy4BvFdn0t
F33SD3PUK4Pr5zaFIiEmFd1RHKTcjGgPGSVDuCMq08ou3Wf/QLlP9OeRxUUJHO2OyFJcH1K+HoEp
5uMWJX1QVEMYeSPpozluBw7EpHjFS68d9ENAsHweTyt7dyke+mmaem2Uo5bmELVoEZVIH7yVF8hC
JUR6/IjuPO0MqXcnAIrMt/JVZ7hwgcP7EgkPJL+QQKCODceHAz9yMD15CBn8PWc3IFrATXdC+V3y
xE16jp3fh/sNWKY2MmyicwpytcBt0Jg8jRsTro9gs70nReACPcslIr8AIpeIPy3SQjJamY0qiCcf
8B+7UB+2wmm9zYMczt8+hNpnVQII1pDiQ6Rjajwm2zTUM9ngW1OFXg2Qmps36NVWOnOfPwhuuMY8
tuCxrqaBWvVirBNtKMg02BDmBdHBczMa/SY2tTvurrVCXUHK2fh97m9x8yrgiQAXAO0AonTQeV/v
8kgtE0hopdhqXr7b477tT/EJQhr32OOg/tLBxm93n4x5jvHc+wfbHM4YRIxATK9K1HU0yDnLx1PW
GlUNKfdkgzaCrwjCkNmu3uSbXDVO/EUl2Vaw4G2mu9+tf5f86cUmVZLvQA59tpSnzpQpCKawxfsq
10OD9WRPxlGXJwjoEkLpxJX2g32IvZcTVOLAQ3yBALmZbiWnsnNwLYJZfJUkaAGYC3zC32+iXXrJ
DnUtyA0KV8dnxgo8AdyhxTl9Qmsd+BriJ7DXWueE1aVTtQ1MwO3R8fb7tCzFJt98i0S+DY309GFM
6jIXMg3aZeCAEj0B5MghYVvrkWcBU9BJ0HnEfr/bXMpoXNmkzt2U+n0tq7D5HoASeDc+safpxD5X
5sv/kXZdy3HrUPKLWEWCAeQr08xolKPlF5Yl2QxgzuTXb1O795oDcQdVuuUHuaSHJoCDA+CEbtCg
oAwSHteNLrQjZn0vZBLdOFxOwLkdMFhqYll5vwQ0lj6Xwgsmh+0kCDYNkFVR7BgcvqYworS58RZe
y3/mmdvtIVgsgpIBVtrP0E7T7eKCMWR8m/fL6lG7gVKaa1xRROCJMNu86XDX2JyTbyfceCcV863e
KP6MTDouvm/3Bio+DVe5kG/lG8tRdxqYItjLA0Ra7W/QdcDvrD+B2/t93taDEeATyJWqwMRa7362
R19yPrde7mc/yh29UEEbcd7Wtucd4lQQvjQg082/+Mdem5qwx7yDvg2m1cCvdnb/QwU3CkVcpzwm
ECnAyx+EooHzvSMGwlhIQQB6qRg89bdKng5JLI+f0RXFrfYTXN8bZv34nj+X9m9kIB4nG0TzTvps
CnOXW+cbNMHQdADBJgsFSqfgRl/XrJoBri7cQpaNtO1N9gt6AY5+h9O9Bq9R7xSvNdS7F9H0g2Dq
tw64NTxn8kMVx5kxLmMHBcn7+INdJegaLp0QKgkQLmK/FpH67ObjPOymU6UQhFh4QZZiRi4mQWN1
AIE/EiE1ONbvekQq6U0OWtHywPYDaH5UpMh1Bg+HLmo01SQeOEKiJ01IUvLV0YDZAEyyUE1QQaDJ
53C7piCorEQqlcCj/fDlhxHCVQUsznAthhLv4UfodG+gQTs//s+D7PSgO8XlvKvSxMycDKwutR/N
i/Ryvm28+ab378Alhd91kMXo8GsKEnz7Ufdw53hpdhJKHXWv9tp98qw4qLTHGVhcFtinw4uQdGP5
gnNfyNmlWRR1V6rLF95Eu+gRfHyQ6zPBd4UvOJYoCQQXwoVpk3uImUQgputFp95nFor/AoR0cNGH
kMlC0ne6MzQ2deVAUPhIb26MVxTe72oXFBt2jWoopz2Wuo0U+6Fw3nEJtf9AR072mSv5KfyTqHxw
w141JO7+fgtnr2kYoihSwbcg/4ywPko4fv+0IE0QfMBNwjfh9oufhl0vxJv6QRIHKDbKuk8+gW/3
Loy+SlIdn4DEcIZOIAJRduPwVrvZm26rHxMoUcqXQFo6h5CHBx8KylqGV/X+HX3YfnFIncFlrqjh
+HODnFkkizNkbcbGYjK+ilzF9+hs/glyMnYRuO+5He/ITYEk5suAfPXk48kr2kYbl5TTOeGMNIua
wuqXZTF3bx1scB89IIc836Fy6nVGZ2lyh5ANvaQ3wTVdFknEyvzVeaMyQAXRHvL1FKENzkRnxWJd
NUSgCpMutXZy1Yn9QD/QUyKlP5UAE5+iPaUVpgO+BlgBi5fZQqmxuC7umqyzTq5KA5WzZb0PVJsp
ux6StyD1Io4xo+AE3hSVP+dd1teDAphLil5GshaukktBaN0k5WSpDLbUe524dTbBSwtOo02MhT0D
YVz8k7nlHLNqtooS40qN8FiRHenLfVn+Pj+QjfoojGSFwh15SWvWaTsAJV6IVSf0IRTsvgrGm0Yz
HSWoewTma1db5CFr/RF9eaKih6+hhNMPWKZhVUUTlAgxFxmstmXTDwMNPeMcv0tquZe7yq7bQrBy
W2fceryckeqZ0g99gPHm0a7tn+PxpY2fe2Fc8WvoaxnVIj1loX8ReUFuVFmUKUXH8E7q2Mcsmx8Z
mTxQNttqE1722nuPF2XcoUapU+MLjaDYOwNpel410CMwogS8dx+lqVzF6I7T2lygSCr4OJOLy+XU
aOMwwJQPs13Fx9ncgRbN0pG7lqGALSp23LZjVKvCI1CIT3J2TKy2CcJlKnJzssscvaRScdDyXFDK
sOl9cGv9B4Yz5FFTBpRKASbpX9rypptxedZ8MzWdCa2Ms0OTxju/d0QD4yx3apWginogytnstCZ0
rsxJcYp2rAQ2KwLibDaMjFJTmmUG6RPTr1HQbpeJqLxrc/6QNcKzTlmiiZzFapSVsdKgSj4Ao3bD
XobkOpwStwl+zfFORwa7MUQk0pt7EV08JmQLwGvFkxKlZdcZwVInH+u+WZm7oYHK/NXUKf43FspE
2gZtYOA1ptxCsXYic8GAozeTM2uHaFa8TmLeeZRNR7ZC4VYpM7WaJujjACV6eZk3U+qHrfRKW9Tj
EdLdFWEiik+JELlTqFAD0o9ljpKDLvCL7rXSUQMv48LThRckYYfz49v0Gqvxcbc+9EwnRlcBra8O
kvKU1Bf6EN3N9eAWUHlVzXh3Hk80Os4g82zuk7gGXtqMfkbV29JobM1MvbhNrseCpIJdtm2N/1oJ
7xXNlqSUxrCSXkEF5/hYN38q+jFK9+eHtX3i/p1HnrgENZRxUubAaS3ys2EgTamTXDpCDfySZBma
NsbR8HKwrzpymaGkgvR/pLYUkRqIRktOD6gmhq9SltHWkk9Mt0T1bJdCRoCK4hmby4hmOew7VAaD
o+kUyCJGRqwJyxiVV1nlj+xOKRG3rV+iYH9+ZjcNdIXEnQCDRK18HoFkkedWxjz6OaIIeW13zLRB
U/Ede1l6SheOE7Rzcl5Fk4a0jftlHSsgxYqbQdiwncmVkQ6CzPPmYq2gONeS1KyUS5ACOKhdeDDJ
8Jrok5MPxqHWLcGoNs+aFRTnU5pEyiEUhknUQuRxLANN892bZgrVyL6mIXFBWuFw3iTRIK/72TyU
gyJqdnO8VEhUujlso0ofW8jltLez6eite95IRFPJeRVGo7ErakxlpWp2S6zCTmtQ4UKvZch1kUvZ
qCNeRonm46XNevnvqfFXWVFCmBNoejL+TpEzkkl4Y47hoc3iH0GeoZe86f4k0EtiFnqoTOiIJI2b
VIELUd4XDaGY86Nf8PgH6up7eHKYXqJ5OXRo2coRQlJQV21qoOKKDE8vfMlwU8sDe9U3ZhyEgzro
AFHmq6mcRUlFqqtjXgNTRo8zhLM9rZjcuQSVNtEEgfqN+hdNXoNxZpX2UoHaJXS4ZNVR7Y+y4Wjx
5ZC5BX0CPU2KBH8susVsBGxPMblFxjuthcT90iCmXOTxTdZiIku3TR6YahudqxVXobxniYfcVdBe
TeZeGS6i9p7GXm0c41AUB9jawasp4FM0kjSpkZricxo9/Dmw5sMgbFeOgSAbuHhT3pQQAgKfBzQa
wdDCuT+lDAs1LgCT0G43GvmrYs5356116+hYQ3BuzwpVBOBRL+xoSWM32rHB4T9Ltwp7DuRf/w2K
M1LDak3aKtgYdaPYUXbXSJVf0qMu5U5TCGZue4H+zhxno20TBVkKgW8HjsiRwUEgoUJTEzyHtkEW
iR6IL6OlgBsQGy0zbiTsOtagWzKJnCwMjqWaC5Zo68w1QBH0Dww3ljpOi6Cal3xgfjXWj4bU/Gjy
6yJtfQOCyxHIfQTn0+b1aY3I7bZZ1XI5aYHY5aMTFXvrNwanXk+lfRFLzjw5XZ/73zAOdGSgAvN/
m7NPvXiLe2jbLb2PcogCN/TsSnTw0vbaUh5bVUSGv7mvVmDL31fxkDIN8xCBTTyKStUbhxjWKDng
/3eC0u9DxVZ6T1OeC+uuqhEiee7AYS96L23P8eobuL0d5nM6WjUGbBi2FfwctfuI4UD2NAknWOkF
Q22b2k1DX8/PsxCX2/AlpREdGuDWM7OhJCj3dwUo5IhfQuVLSjO7NJDo1VwFN4Pz0JvbZTVibrvk
WS8l+QTksvNSGRoAxrjrRS+a7aVddJNwcYIu+XInWi2tNMxyIYVLSnGW3aaFmo/adj/OD2SjWBCn
EeQi/gHhLvaDVbfUGlE1oFg3kAluyYtl7WrpMtOu+xjSNi8W2TXttVm8tyJajk1nsILmrvpSxTSp
R7jHUVGu0emyPcePUoQytlp2DEgBSlQXeIOt+wxCB6gDR3kk/VIioZd5IofzUiJRPk79VWvZNPaD
EgUZKoSJ271ZeILp3Yo2rxD507U3SdpMORB7umuJZxS3E5vtoIfeX9TaKl4bTWnLqagOfNM+wfCL
4valdZd/bKiKhXy8DlhLfs7j2otlVL6E/V4wuk0LXcFwG3BsLTYYBXLPpvTednZFL+HCbTOoHAn8
2+D3rukDqO7kxCPRz7Aabb2ggtNxgfhyr1h9ArcTRzVK0yRa0t9V5sqR7jPtftLG27oTHF3bU2pB
o1UDsfuXgFdSm5BQG5HTK6TLZrxjwVUeHs7P5/Z0/gvB01KHXV4VXQeIKkfOnJbukH4nNgg1k39G
wbfJZ0oAueBlFDo6FGtWuOF0jISMFptWD4UDsMyAHN3UuJ0th0oaSyZQUha94v87pTb3NS29JJiv
cl3dDcZdDhEdvCUKwYG46VRW0Nx5CFHZbI57vIRS5bkcI9tKe3uIu0MXvKrDz6aaBXtg06Ws8Baz
WTnpKlL0ZOiXCbXmnTqPOzLIXlkQO7P6m7AydkteIk4V97ypiIbJ7bxs7EdVXmCJJT1LwVufVpHd
qpNfqD+VPvMGUgqCCpuPU8ihgJYWOSZklblF7SIts9oZMxsT6AKT8UmZy6tYKXemiVIu5SlWpv0Y
4jPoBIKHAJrKtiW9oCHXNhuoUxuDf34KNncLFBZkVB9AIYfvoNLGeOoS3UQLeTXuUtLdj5Eop7Y4
jy/O5V8IMNSeLm5f4o0/R4BAfcmgX+M9mLCdqfnq+B0vtgLij/pOp5k1ogg3MAInDqBi1EZ2yeZ9
Honizpt+bAXFHfjETItYXpaxb/e9cWcOL60iOme339UrEM5WcqOd5anFeGgWIkCq2gMqjxjaAYLW
SXKvpR5ZIgqNKF0nBOa2fx6A1T9Slp5kGRqAQWjP6HLX9j3qn+rRnoy9Wl1X9DtHw2q0nA8w+4KZ
iQTQnLhU0uwg3NGmF9xdNtftU+4RQVGUyXMgap5mo7msW87M/RiDlmEyPKqozvldtWnyKxjOsVTE
mMzEAAykIeyufKsL0O4tFA2JHwSjAGzz8F6BcYc3xN5pUU8Aq6bcntLrEgxwU/irKWaBuxQBLe50
5aWNUKnx7ARQnN8mww6sejZFpi8WZEpFa7QcFisYvcQBwBIYgoyunyzMHiJ58rOqeTi/RtswoOwE
PTgSpHxJK/iTowxd0aC3VCFboE5IDTyMRPmWwf1F4RxFzso6RF4CFICtvles6HGq4l2SW4LIw+ZJ
BmrDfwbDuYoupmnYmRZ8LEIpc7TTgtzT432LF3oVurMoICCaO85BmHUwaF0BuLC4jgio+HpI7opK
W0Rj4vYq4l+RZYyYugzBXrdG6QdK8ebsV5yaIBuUGeJTVTaonprO3eN529h+FOOoQlcfBAlBKXJq
g1onRe0wBGD7aD0dqnid10aocSquy+LCal3IT3coJghH0ZiXiftyVv7F/Sw3Wtl+Hs7V1DOMeVbQ
zYxShWAU3UA2r5UrCO6UnHqpTVMFEBA0diWMoqR7A46WJA4bmTOh3BfS6qFIwUo0Mm4j0BxiTmkP
k9ElehjL7nmu0935Vdu0ytXIuE2gG3HXyA0WzSqu6ixHdc0jhXWeB9m8qq5AONMHnYUpTRPGgai+
rUmHBl6wJqrdYMGMETLoF7O0Pw8pmjpuI6SDnOUdAWQeBAiqpxfQffl5HmLTta9GxR1YhhogDWvC
51Yo883rqzwodp1xFUO34ztAKmjGiaqr6K483ViJEQ2BpkogeaHDrZIloUNyNDeO0IkwtZfzWJun
MHhk/sHilqqumrQ1LNhDph8RNhiV2lVbV0VbB/h0zkNtW8VfKG6JmhRlMHkJKEXtLtVwchLtfsxA
wCB34Vtfpwd0s3tDGRDBdG6b/F9cbt00mUEXlmE6CXx8B4I+I3wKx0GQ4dn0xKuJ5G4YKjqQAnUZ
nam5bXpfajGq1iDqqPtlbXlh5J+fzG1j/Duo5XNWTnDu+s5SMgwqDb0eGbK+3KnNT80QlY6KcDgn
r6RDb1YyhkVQaTMub78qRlaOPXRFIvK6i1f96tj/GRMYQE/HlJtSFsQmsKzoKR4OIONUGTgLO2ce
oJzHHmbrzyg/Flor8B0bhBEITf67dmi3PQUeJSM15gzAcQPuzeRPE1ihb46y3eJCUjFpl5UPfT/Z
Vg9VFjw5yz7wSQ9FRRWaCj29H7XqdspkUcr7vEmBTff0s/KWak2fYo3b5Kntj7p51xbRRZI+G8ZP
VhuCbbK9PcEbpkBoDuqznNdRlamEmC/OvDqVQZzo9AXa19UGClGHMf81ofjKigQeYdO4KDrYqIII
Dp4apwMcWUBIXMNpI3Jp08hr2tdG/V0Zgjfvduh5hbN8x2qzSN2UJE2AodHqUOaHLAZl1Xta77P+
blJ2CsFZ+1F3T1V6N2mBe36jbi7iCpvzC5pZkdZYznS12qcGatEhs4Okfmf6XejK3fAfp5TzCxB5
UhKlBVyY/a7ia610KmhB64JBbZ62q0FxXqGxEiMtVaD0bD7oevehdERwWz9vG8jknq5ZKidWmceA
iCu0sMGvSQjySrdp5Z9fn83TAdwF4KyWoelBOBs0rZ60SRYi9zEWV5KmXhmZ/GzU9P48zPZteYXD
2WAblawLVPgYdXhBdlBRvQRqWwqICENPrl0J8kqBHXWyYFdv2/4Kl7M/MklN083ArVGlVvfVRTCr
Nh6PbpBDiZCBJdb61eTRe5mAiqlC20TXXFKKeuvz499cztVncHapBnOuDu3iy9LuotTKY4M6uWxE
I480C6A2rzQrKM44M0svB7y+oFWQfegwnDrB4670m+EFdI37/zQsnnGdNSzI1eVNGdZ+GMUOsKzJ
kTXB1XPTiUAjy4BkMdr/TG4RNW00EjrASKtppzW/UfxUFpkby67ePtVyI9jdmyfBCo1bK6ujrKUj
1koefpL6yeiPxHoegghlvse89Ke2E+xBESC3YqwJJK0oluHliR1CG0q6Umpi18V1pnq64amicNCm
//o7Qr5LR48iFBsTtEkgpWBPiDTMSft43jK2q29WGNylImhQQZWPGJScyndWPKBpMC16u8gIqB/S
8boakhu5bd5rdUARuDY/NcF8kJaUVh3fxLUSOXWdJl6RqoGT98h2QaU7sxMrkARHxrYH/Ne4+Oag
AIytelThQxN5vpCQxUhL7TqsIKl0fkZEONwFA6wuSZlQmBViins1KLyKNjYEIQQw23uFLlFSpF9B
n8gdHIZWoG4Nw6HGU2/MdpO5XQvOC1CtjXeyIVQx37y1ggEAnA9gAgBn5CleONAxYBpsKWVOSie7
6C4zJHnH6HEEkVy+t1CELKFdJBe13m0a8Qp4+fvqVhPGlpQWS6vZRKudNA67QdQCs+m0Vwjc2ZhG
mY6DHVM5gqwun/3SCFxG94Um4pzZdNmfTaaYQBOP3tOh0CSxxmKAaeTRvV55MSoqZNyRNC/uRQfR
phWuoLhZC0bSy3m+QFV3aM2wjUa2szAReDQRCjdzWRiBI2B5c0rxpYXMf4xyzlzU7LXpNlG9DKZS
sMB/KfSNBhSDoW0HFRUKQufx5ZQ4BWib1ebGSr2EgSdVFZxDG7REGqhI0c+2SJyAbZfbXGXas4xR
QLa5za70++nWeGyuyW3gg/D2B9hzcMU4hH9wxTjvO7Y29QqXP2dJzfJE+QyJzAcThNGojE1uSXjs
FHdK7s5jbXZLrsE4zw0iL9bjWrb0cFo2JOxDyAGBvdA2brOLbFcerdmGUG/6VPmhy6BfHIBY5fwn
bO2H9ReQ0/2AlKYaGxrMZx79LjlOE2Ikj2btGsqv80Cbaaw1ErfzQNSYkyEEEkmOcMnd1LmqfNR1
lI6o+9rwK9C4VKLgxVeFVpyLa1RuE5pmH5Jewgw3dnE149L5ICf2GNoIxUcv7VNwf2yXjvbY/RV4
oSjXqoqMiducZGax3IPlCmqJkR88GrfJS+NSLwZF5bQLsaB3iWu6mlMf9PvKlX6iZfiwAzsorLt0
mj0OcTCGg091r77WvnwnHWPRrX3LtVN0cILaB+roGk+5mxrTzJIMzYB0vA7i0ZmEx9aWg6JQ2Vr6
H3QFykunFlbnWZvKEw6PPLD1CUVs2S4QdiJsPj7WKNw61+iERu8xUNDoKoNknaZX0HrVog+1Q2Y/
lXxL8Sr5aZZ3g+Xrk+wJrHvZJ3xEaY3PrXQaSK2cUeCnKmpAm3AnowBMT4tyTxIZpdjsIurbnVYy
p8QrU0qGAyqNvpPeWn/EcsquzmkNmU7UR+IjlOJukEDkjCrFLBclHjcfmGsY/o3QZpKaMVg1nuS1
6TfN5Tw8G5KB9uYfTfIkF3u9OlTz/fkp3roirFG5t4JUjigrX7pktUq6YDM9DukfSUlfmkn6OI8k
slju6Kl7uchzE+Oj062uPE39Qxv8+U8Q/LMg6dIupyEGQ9jskJg4gTr7c5q752FES8XzNc6mFend
sEya5kt4keO605mHmtz0ujcoH4lyLBRXNrLDeVzBDPIX/TAae0WOABvqP2rkzXrlTicv5zG2feu/
foW/Detm0pRZiVWKB9Ss9hXCHdIP0xyOtU7eEvOhMeP9ecRtX/kXkfMxk8XqVAuAWFdXgYyLNohC
RDetTQwUN4KPERToXyqS8sZs0MW7GEYXXRfWgPCIpRXd+/mRbM6d8qkmhDovnZ87GRVAQ7pQaZDK
cCfJnuSrIJ1cIqluZdyEyNb9Nzxu5rJwnliytNiz6r7WbgLms+kyMV+z4G40asENbtP4VoPjXDGV
44TJCxvC1M+ovz/UrLEjJqjJ2/RGKxDO1bKwH5DyBkgwVB66vh05tvD+Nm9Q6CEwO9Fice7WCPOE
MBlQBar8LZSseO38No0PKjlKrSC3tDl3ZOF5o6BY+RKap20zlWmA6xIE7fVpuFDAHlKJ+Mm3r70r
FM4cco2UEsooUWN7Fd3U+3mP7NUhuypB05HYSNxCo8xVD7kjXWW+nNmQGfWIYP02hIBwMVx9A2cl
badJWs2wBfr3GxX37mfU9H38eCQ6SG0qt3f0HYU0/fQCOXpHvZh1MP5pgm/YLD9cfwNnRIiNjlkT
Yh468Fm52eDo9+Ox2YFP8K16j+5Uj5WgvqoU7/xu3L4Ur8bOWVSak8loKuCCMtOUIOM9Hts9+Qg+
wJmC3JLsE7t6Q5b0BqTmKvW+wSJ8OveLxa/uKYGmMWbFwNcfrqwMF/HgckA9dQLkyTbvu2NwT66D
2Q7fzg98c9Ouxs0d7InRlLqxSCcmoEtDlAbSJpLXiJJAApTPh9BqdJSh7QE13DiY6rckOOqpw5Le
nivBC3n52C83zr+D+Tz6VzBEbwKw4i2TGGZOGtHfKl4ylhLZsvpnjmQ8rmTEbUUls5vOaIW63INX
qFAxrKN+AmpXfkiB5qZsH0BvdDIfDcQN48Y/v2KbREurLfJ571/hhWVmSd0SP52cyqEUr2P6Az/Q
J0uv9Qa6ia/yW+vI99JlvmuftMRJ76TLaXf+KwRe8ZOPcfURLWjy4LFgN5WCvTIofqE5kGL6zrm1
mlrOIxUgvu6jxW6qOrcDo3J0yHUw0ZVQtICcz0nrfClTAIqcvDeK13RuFb3rzJtYZSdCAfKtkOV6
+ThPo0tjndHFy0p9Y08Uzcy3MnXjvnO7xo0QeNNLn7bPaAEV+DjRknEuhnSVDG0IDLPtdgg4jOlv
lFILFkw0lZw7QWl6ARlcYFjEHuYfQ3bI5p2JWj8IUPqzIYjUCPY7X4ymT3Xc9cvCZaYndV4M5acc
WzA5zKR3Jus4SgKrFx3Tn39fmX1pwubjGouXHlC+TS4gcVtetkfLS+34qvETu1Gd+8l/Snf9xWDr
kG0+v+0278J/N8Snb1jho/sgQC4TI5ZY64WUIhQocC+L+X31oTqxQN4P4kGemKfvJF3VCK5WZvHc
RQdqHdvqOUo9qgqGIgLibjz6KFVFtnAulZNfRaBDukDrZjq43bfKaEDI8O+QOC9i9EMWjegWduTi
Hc3muJmmyLUWog7e7bUxKTKE4CVG49npOTAlqqykxsI1hBLXzGQoRjqcX/3t3fUXgdvBkxyR2TRg
fbOS2FNc4XQpnIBql30h2Wmou81ABUfqZ/T/qz38xeR2tLmk66qFvS7OqxdGKJ54aQ6dTyvN9rQp
NRywYUZ0cK2y6TXutAy9xWizN1IqgWQ8ltQ30s3NezeioarWzPFSHsbyp9ZG6T26KzWQWYF+yEYl
QLzP5gaVqyVayaquNf+grDB47iZ5eoN2JeS2qhHUrkyVLGdqUY/AjDDchy0N/KzVVdzaSotd0T7s
r+g0hQf0woEUs22vmjbWF7EbbXQrS43fe3OCyhSz9P1MG+13JFcJtDdYhtiQpHuJOj7IJc12rNIf
1FGy9lpBwOcoxbeFFUuCBd0ORsBg/s9meHqZKZgpSgMwuyC8kFDsP852lnQ45n5UkEaULufiCbkz
qxcRaG+fBX9xuSh7PkUKQRHZEoGcwYki2UFqOOx7x/dfFO5mJNE0B8USdkQFmjO9c4Lej4Lf5/fE
9hSqYG+TIZewMOicbruwsjSWTwDpkodw3snD06zvGC596M/IYl9q3uqlou07B90KlbszaIuScz0C
NWh+xdVzrCSgwztK/UFlD0wXhUA2l2uFxrmWlMY6OK+BJkmvsfquodtqpt5/nEjeu4xFEgYWQJLy
LuhuiHU9yoXdFRdT5DaIzOeFMyDnUopS4JsHgWotnIagAwHN2OkClpGVpnMLiixaB7t5HJ0sjq67
Ibyu6fSLNtl3DrgVHLdyoGikdUfAZRMqr1plT1JsU9XW2OUonNGtSna0H/87Mm7ZjHqwTEnCyKyE
HAwpsSNzX1qvEu7kCj2yCD3BmoeNd34ht25FCGAtAqigi5Y/ReFWd4QKBIJSvnDeTWNm103qTzlz
hqIDL1C+i8JkP2UNGs3ll/OwW8toLprcKCgEqRNfwphDzwhSd5CPDxocsPSu1xMGp9zgwWddyUiS
nofb2hJrOO76EERUl+QRcEy+G9LGa8ynpBW5ya0Ddw3CmSatTWsueoCExW/IWcTM7VNQLIBdoTiS
wBDciJTFH/JnLVp9kNw1lEVZgIOL03koRwt8IwaL7DT4NZg26pddNQAV0WOHM6+Buhiahq2ptQPl
7RsTCnLtBR08AXwANJW0MjELNJNT8gE/68TzSyt6oG/O5wqDW7Qq09WaLZwZLCJoldkNIVrpEtza
X0n3oYnopDZNxAS9JGoaNAMlrqeOxVRZEeoDdnquIogTgWLobdQLwRtk69aHwPQ/IPwJzgbQ70oL
jWBVNM9Rrvs5Ks6/szJ/IbjD2ihnKe8kjKMpYy9CdKqaWsfoP86jbO5fSyYKFOVAisgbn6W2Vhwn
WJteeW6ZQ4wEJoBcLEikaZ8KTH3TEFZgnBNGXGYmBQOY1T8Exq1iogtef0PTqqvTQ9R+o2EPXthC
lTkkQyCQc2oIQZeXNFAW4QBS7kJa28moezkTbKDlm/ndu0ZZdvfK74ImVS/0BhuosK4DlCYYdMfI
bZIKYLbc+xqGSx53wzhP2sJuEc75Pm21XdOjzFI1/ZIRuwOHcz7eyIqIIW1rL61RuZ1rsSC0hm5B
Ja9W94e0F8R6PG+AovnjvR9UXhqiAKJrR4TPLOR5SpO8jjk4npT781ibw1naazVz4S+QuZM5p2nW
9hr4JAZYgqyYF4Omv9bg1T0PszkkpDo+3Q94DjmYsi2SSekAo+PphkIu67YrtT9qWOxQfbs7j7Wx
f8FjShYbx10QOtGn5lcnsVahpBj9a+b+hkBxaeiv1VhEXresM2fkJyjcxs0nrQAXQoPWl3pfzq1d
i46IDfMGAOTPZBCGEyjsnA5jMqZ4YgEAdNa4GfoYZ0UDjenjXEOXMZDeoyazGzMQJHk2/BE4bomF
wjAQOsk8MZYVRIYa1i3ayyg8uBzYo6Hd0TKyk/yyvSx1UZnThmGc4C3fs/IVU4iyENRHoESt98E6
kDTFPs0Oc8ME4/qMw35Zr9XAuDMwjwwjbSIAKei+0A46cVpjxxqPWc908EmVo7dnPyY7fe7stjNx
IRVVhG9stfVQeboTXNL0oST4gmm6SlFMRcw9y/fnbX+rkuoEhPPw2dJbPC/rx6TJC0aUuSSWHY/N
ZWMhIEET1FZFdqQMDwWuX4JN/v+Ao8cXlGpER/H76WKi8GKeBtKhuwCPaR3tlpLpp/FLrj00UmEH
9AAtKRvyk+fHvLlRULD5DyrnW6QyJYNMe/TVdL4SujlxcFH15WoXFnaZIZ0s4tTfXsi/gJzNosMu
z6QZw6ybK/S1WKNTjYLL1OZUouYKxJgGdG2/1F5NGg3KsBxgrnLcXo9WNLpyNUHcXlGhpmahoxW8
+x2aoZAZ07XZAO9XIeJG2BqnskjQ6yDFNHAdOl3OzGgniQ0z2gpw1Q5CgtbF66j4dX71trz1GoSz
GSlFedjcT0slbOiM7EdKdjIEu6gz1IJzYavBTllDcYbSyiBtC1KMxxg91PeP5V2sv0Tlw9juLPSH
D6WXsqsofVPl3dzth9RBAWkcu0RE5Lbl89bfwdlPG5uyCT1E+DywhZTqcy5PLmIOqKofBVtjcwWh
qrFoQaNeln/KMKSNUFRPMGJVB9G7PxHJKQv//ApuleOiKuUvCncliqwySrUUKImeuUrjjtObKV/0
8jGqdoF+7CmkmMhlzK4U6ozdq87+BPNbIyrnXGaNd/Drr+CsdSpleWg79AursUdRSzgUTlfpdhtR
0CkjbtkKogubcwt9X7AOQO0F7TWnu8MwaZBKFHjzbJVu2ujI71DyS291UfRQ3bprQGtWX7RmF5Vb
DipNqoiVESZYh5Bk5Y2ubiNj5jBIQjMbSR6oiw/Qsu8SO/1T7yc/vkxefkNb/YZcx66yw2H2kkL1
Xt6LyF235+DfD+MLohHXqbpxwIdV5gMLIludD0wVvFm2HAR6QaGgLNPlNcat66wOU5rmKnrD6+dK
ho9IQJZxoc+eQkS9IVvzvIbifFE8QcpyVjGctvFk5C0Y2ALO7xURAueCsqpNBzYDoYAmSqNUNhNl
kzZPjvUgOO+SjGMWaz0g4uQAQoxI84bsVyTvE4hOSxdBc6mI2Jy2rAD6BJ+iz4aJqM3pToDcfDYl
ymIFmi+bXoVmAxHEZwaT390ERASLQAGuxHyDZKBFeDkksAIIuV40frOzLLd5j3cvk9v5UAJ2AycA
BYedURu10Z6oFH7LZa/hOcuQikxPp2WIMahGZfhp3IypdhHPgnN/Ewd3fcg+KKYKez+dStMYUMwV
Y5jTeBMbrpa8GcWNTh7OW+Hmgq1QOIctE2lYuFz/h7Tr2pFbV7ZfJECiEvWq1N0z3ZOjXwR7bFM5
568/S8a9e9Qcnha2D/zmAbpUZLFYrLAWHDZQ8QxpbzB0lG+N04narhGSATrCBPuQDtK8c10GknZm
XyBnaNHsRpJ3NeYs6UvAXrrZVvXiOrHuMsjXqI9BEWvrpInEE1DLUOTx8IQCMu25+HQyWKgUE/oY
F7aewR3NezN81ccPkj9JlR3OLrp7KA6Feku2cLkEx3xJH1F0tSOXr+jciWhMvD/BzoluUFn6ScvK
ZY2+BZAlkrGApoMZD29dPNjO9euSvmkny0C+rexLW5l0HwQ695cNRXCnErJk9BA6IBNqcXrIg2Ik
dQ/iZj2kgCv1ZmBX1PR3F3kNSKoj6l8WJ7D+M3Gc6zJCwBdEC0+0NAB+S6InVRoxyoOYXh/3l0X9
uZo4hwICSwSXhgquZKQ+zpcvBLR7HVhoxB+uCgxgDA4AW2wdtF9ud1Xs+hiTNoX3A/1+tv7QO0D5
A70gcz8yNzmqjmybGLq4/EWitV59EH+XSlaqDbOGD5o7dH3/mszQhcsOgfLSs1NZT3/xIMYCaGgH
wHgpeMG449kzHRN0OeQpCwU4WHs1F1p/NG/h3krs9yGzC9NOJueyln84Kr+u+6dYzveQukd6EnAv
zkvmAduCAYh2B3olOzhod9Fx3lt+f53ao2151jeULjP7u3X43uwBbafazG9+3AAsrfUnJ/Auf5go
isV6mICewNNVBW/4uUGwNgJwdoAPC54lvzwyt/0AlCV1gyPzFGAvLVNlTnb4C7SlM7HkXGzAUkmZ
F0Rg1oDIUu1t+npZMVE365kEbqNVedD7yoSE8aN31T3GGW+Km/iteY6c4FFHDthmj9pbiXAS7Qju
Vegl9u//8RO4Tc/KRGcpA1M0CFttIHT9UI6aWzzfZaeP9/Kk74bXwMFOSy61dXe63oKvFnUrnS0B
F0NahDHUebAE0v403ma/qYM5FGNPDx9vxQ5DX0FuS9+0R/po7cz7yf55WX3Rw/NM/OL3VkmusUYf
kRZBff32ljrGrv+huCNaa9k9CBdLMDOrDtAat4BsBLc86L4wW4WuENxGvIezwFhVZnMCrOnAa0pf
JxGy46kzGi6KNHJ7ktgVWirk2KFokvwWhd64VQgQ3sGqqaGORsA7gULsueJTaZaGCSIYZ27xuFZb
O5E1G04Zczo7VT0U1i1tbAaQ9iy/melNufX+FV0o6KjVoL+uYpSNO9PSCGYrrYP8Qb+mscviQ24x
5INfLm/wlhjuDA8GhrIbGfsbYNB2roojJsI/pDp8UNotXgkR0ylRqUYNIOSY6MLnVAqBo63oiy0B
v9xp3XAX3FMvPYxP9EnZqfv+enyQTvnvR/0nog4fV4nfgAd6dJrXrVMl9pirT+HUruMGaBASVjcB
H7Db4w2Mp2nsZ06FMUpnxDSn3e9kf74yD5fXW/TGWWIeBY1kAAlC8uLcrsYJE0SKFmMRWlCWmeNO
IpbTglB1GDPMdUTTLRKs3zG/6pFmC9tGFHchNa7BrvAS/1LKABKSWlUTjhVhmPT51QcPl5UTHVsD
5IhAnjJkPKb4mGvSLWBsYFVJOE2jzcrCZP6osBTsZRmrvMvSll/jr+O1NC7kilnVTNUIaWnbHnKM
2raN6k20d5IImBTh+2VpwrWDaugKlIEgwlebGhM0Xt1QtHA5EVrYmuMopxsvKFGiHxzRgIxFB9Sf
DOq5bbC4mMAWWrZOUUw2GKjsGbSnVk29JCiu+zy/CgZQVGjR3qw1e246p1DAd1urDtH1q8vqEpFj
QA8koPfhggA4yF29pM+Y2nd1CywR6pVj62hWcJ1N6W4Mxr2SEj/PU98cHpXCcDJZ3aXddABQuF1R
sALo8RGUfU4IPsgOCE1d8C3OvycoauldCVTc9DRFdACoQ4oCq7kRpglPGNArEB+ruoYbhDthiUZC
icn4cqV6M4ejYtmkfS9BhRne6aU95teGvEmwvfgL3hbXMpfVXF2TRqDXstxAJmsSO0J1Olclhw1e
pkq+XNyO1klJU9vq0FHjd3+RPiRr4dyxC9OAjPEE4d0gPbdNfGXQp0ZpvRhjkWNQ2dr047JxCKOC
tUT+6OVUb8Z2UResXhS5oDB/T5C4NDTXYIY9VK4KDhPAe6rAz2paO5V3oHDJ01/DdG1avza+ZjHF
S4vPvYdQP0mZPOJrwATqWuPxT2ep7pLRm4PEM4O7Kn+TpQxgTa9V+kuijxvyBS1ixESSz4BD11C0
5Y6Knih1FZIO60+eakRDWviCVzohBx1M2aZvJeiP2arhip5ca5lcWKpFilKOWt86TfoY9j6NriYJ
lC6qD95Iu2Abnkngai1q4imNAp2C6hp3pHRTDnNTRjta1qR2K1mPVU3B7Qle1OhbX24VPJf94vbz
TBp3mOpAqQ0WLS13OYPRnDKArQemWxgPydDYSXPS1I1bWSwROW4QmS1dqJx+aNXS8qRBbGlGKdi8
kJLTXmOM3HeZ+jh0vzE6CKC2rf4Fkbu38GTDMx59LWjz4+wm1uK+NXT0BIGWstFvCIDXCcltrfbk
4UBST5pTR5PQt/ld7wpQQBwqdX/ZdAWX2tkXcFYUToMqMQsrrZrFW96U5cFqSb1xlQiNZ6Umt7ha
NEisWFq4op4dGIscQ7+vjchBJclvtb9o6oVKKPthzBgXl8Y7g7g1s3HGVlqR7Jlkdmj0qkTRU1tQ
f4phtUq5YTzL938x10+JOge0h7BNiftu6R5Db2FJ0n3QMCfZ5AMR7xX6dzDfjKfRH5+8umIkQ6ND
EaOxUMKTzC6l+Zu8xZUmcCpYu08RnFsPiFoOZOmDk+N8j8QosIb9pe0gZ+4IbDYivV02P6FlWAQM
PxZgpuA6z29NdYzQQLYwzUm53Uuq3wS3dbSjqaPmk3tZlPiwrWRxpt7nFkigBsgy50K+m9ryZEXG
fTdbu7JHp6ZKpEeiRcDTQkbZHpt0ugNFuupVenjVpVl829Ise974pkW/L5az+ibuZFh9OfRWhG8K
svgFLKDfMrm8SdPkIxheMhQAE0AxD1Kw05PYnjVAuwXsgxigo778HYJQz6Krz+D8bVHoXUyXllUQ
vPWWfqWAWC4YX8wt7nSxHB2tOWDmMSk/ljQ3eYE6FeREzKHyzmTJocDc1WZ3uCg8gUKfgri91vR+
jNQO69rTDznsdsbUIiUamM8szPdq+m5YoGoEmoo6tW7WvDakv+t06xWcU7aSJzfxhBFTaws8Qni4
Vh/FbXaBAv4oh/goWbeJedQQJzZ0l5mYO8CkyjhtbKrQK63EcZsqSVIn1QSL3U3Ifbfu2LsF+mn+
xnKwmws3GChAuchzkEH/OcZo96tKByxIPjDDbR3NV4mycYeIF+9TEOeZitgI+ikGd16S/9T0+c6M
7gEAq+duN32owbDh0cWG+imNu0PqIWwitJriQKgqXq62bDU7SalvLHnDKy0/9NUB/COIvzqKDBB8
eoYW2jB6b5A1T2U3azNgXr9WoWvS5BqgdJd3TDScj6sR8SpF6AHCMW7LkgCdi38akeds3I8g+lLQ
zpADkznVipsEQJGSUfpU/9l1v/X8F8H4LF6CIHe1XKPLNj5GZKPrb+F2ddZJleQZ7ptmiHO7Rv+A
O1Rq6GpRmOwv6y3a0rUobktLvUhprEFUMrBD2iuAe+sOIHUHQNgWeP+GVvxE69SVIxkxWuToinQq
KmT8VbI3zI36lvBCW2nEj7HCatLCDCAmkNJdF2mvUoGOb731JAbor5Y4iYJOtsHYLWRFUx97ZoS6
oabZ0bDFYSc6nfDq4OoDwgZSpVxij8pDJ1U6zLhhg5OC2NFoTaex9OPQ/oiU8XEA7eSG51nMlD85
AFZEZwVFJu0LscqAKKUOF6pVdVKfrRoUAk0RpxCaV26lksllbIvIS7yvnyLJebQSlAFmqxb6XZNW
psOkmXp1NIALtde3ClzLgn3RTjFQ3zJxUGX+psyUQYpMFQsKbKhTxH5awPwlcreTwTEVJ79NPUYU
CEpE0h0Kud/wfsvt+EU40r6GgabnJfl8ridVYlUdKggvp9iPYv0h6eeNBL9wKVciuINP4jGWixkO
tjMSH239ezlN3SLcmpYXpYKAJ/qpCnfq1Ry7lC6OPE6Pavg8hCGagu8b4ibVlRECVUF+kzAV9xeu
RkXOnoCDbXmGnK9fXlmZ1TS4FI0Ob50s8PO425ngmZNouNFgJPRqK1GcSXa6gTFZDaJCangjYoh4
GlB1tm5B2X13WSvhGUdNRsU9jxZ1fkQzAW8s6q5YSil1EK1iZj0H9gFiqjr7oVP2V2v4KY2LXmqW
NFq6BBaBcjIoSpjxwQojO9lKcwrdyEorztZBiSib6QStJpbtxhD4KeVvS26uxvC1ByXu5SUU79an
UpzVF2FRkXSZzpJaILRap8T80QbDbbNl9qKowlopxVk9yaM2IaCpcfopstyKBQmK0e19aw5vjAw3
3TREDsP8yXVqxNrWzgmFo7cDpTNLW6ZBz62/RyuSrGQQrgPKQSrdcfyQmoOVRXbRPKbl702kWOGq
fgrkme9LpmLgroLAQtkN1feuda3kNZO3ZhVFcNSWtZLDHWtUYatAbgDK1ro4AsyL9oHboRXX1mx9
9106TW5zO3uZyx6lo+Fdthyhv1zJ5s55b/XxZBaLbDC+62nsm8Q6ZOrWpSoODldyuAf5rIOQMu8g
J/muecYV8TTq6Q+lN/n5QwVoUVx2O4CbbkTBomrc2dJy7zU24DFHy0XsS+GloSvtA087DS/ar2yX
76cUfFFO/RtUXPqGUxOu6x+mTA1twF8arTBsFhVBAMGUnCwFA5mVO5n1lnrL7ny5UFdSuN2TSBup
ymI5cb3Tm1sdzD0ZmsTnxgVvQckKj027Cm8zXEhW/3TZcoSnYyWb29E8M/uolCCbtdr1lEKIXB0B
gLKrI2N/WZTQl65EcbsISAngkzOIyqVhJwEzhkwxyNPQsGCk6DjUny+L29q75e+rfNhYBmWX5hCn
WO+lcl8sfdNbzmxr9Za/r2ToKZJGSJJi9eoIV8N91u6ZeUX/YrwGDWoo/Mkq+rlQ8joX07RqG9JE
xi2UX6eSW5cf4SYom6BIgUETHfUwNDTiHyejavsyowRRnd6+KrS7Goaydof5fZaaEwbRvX4u33Ll
KcmLx8v7JAwcVoK5Wy9qcvzmEjhESPBZlVPMcCRtYA/oizJiEA0b+l9UK9aqcldQptNoMugSqsgY
fB2J6QOTcQz6e6VaesXkDby7xa6/HO9PBfkLKMzlMOyXWCVuMaLQse/9hEGsy4u4JYO7fHIwGViA
MwbgKXYNL4PAlid5K2UktPaVIpyfmtJW17oGQrquBJiVrDsBod5sKgi/iq1gSNRgA4Ncpq7RxYdm
V+78Vk2lTGTCslXxvph3UXEXB+/o8dbYU6siATm9Ev3QxXdleGi2ivkiwJEz4dzBHoa2yKNlFFZL
vUS/1siJGa86YBVGO0VBrToquk37jdtGGBoBj1rRiEwQWXIaz1VpNkUEobmUvY4hphviyB0I8Upd
s5vGAEli7MiZ5F+2HbGyK7mcsmMT0tFY4s4ZLT5ThDKtweyATt5YvACbw1GmlxwkYQV90ZOtDNem
cM7vdE2qmsAEQuiS9OhdOBX5jal/gE/KjcyrztxVgcvqfbCVHhHa8kpnzutIbGYWoKnhA4jXxPS+
6gxbDypfMV8ur67wGloJ4pyNrMtD3YYQFJrhYcJjkkq5v4C7XBazoc+fl+7qJopbPR5LfREzWoFd
DeNrqM62hOq+0nUb75StPfvz95WwMNFQ168gLCa/ldIbVSdghwDl/GoBbhp8ufPHBujHW8wj4kAQ
E9065oYNALVybq7IMoBBMcTybT3YDIhJycgwSSDtqJrZal3sSTrh/+uDJseehoWWZvMxxQBcar1M
6q8y6w6Xl/2/LMXnF3E+sawxLjnVmP7uy3ugTwz9bZ9i3i+80gG1b6o7CbUSo/UsthFMiZq8QeXx
KZgL3BpwyOg5xVLM1XvN1F1rEHscjVtj0jCBY3qlxGwlvm+z6aqnIyp28kEPs4MqP6ppeGXpwVNl
/Bjoe94QR+4IzCS86k0UkgYS7tpC+dWktcdYYleFItt9g9rHghgyVFvEXcKwcKUIFxYSw0r0SYci
aX/XtwcWf1RoE9Jkl43Txm6JHeznmnEOtg7K3gqWt2dFwMX52ATjTi7vlfZWw5tCMlF2ebpsHuLD
/ymQ86ysllNDG2AdpRYAfsjaN7KCEc3Ruyxm0wp5J5pjQrbvl3OR3YK9o6IAs8lsJqP565AkTtZ1
LkChB2WzWrBY2Xlso4OfWAcoF8bYkNvlVrS00M1HZATAZXRsgmgXaFcGLB7Ply7+kSCtNcZOnx/H
zK273kbZckPxrwsM+coyqoh2SdnkC0yS0asNitIIwCvA5jTIb/mJfK1FxA0q6mb65JjFXS2DcjF3
5uZBB9J3Gt7K079HVDz/Du46IRjz78IK3xG2c+kjuTIAfwRotFpe3wZFHNlApJr8y8oLdQfZNnJ1
so6ggfMAw0wSlugqwjHrJtX2rHpKtiCrl8/+sr1og6W6hhe2zNOi9XODMuiEQZzAKFEjAL2DDgoT
qmEoJySuFRwbzLVs3GQitdB+qi4s4kjf871EEjFhUBrUGqcbA5Cw2eSz8dflpfsaLuMGWcngzuVo
WAx98xoeVKFDJZjNZv/VlhbciYymKg3GZXOy0OmRo59uqvTtshLLR/Kbs1aCs7kOmQFLkiDCzG8l
swOYlGewY9v86xzy+VpxAcyA/VCWY+aM1UkdfxYYaMjuqbpR0hDvCJoMkGUBNIDBSckmY2BTih3p
yGC3zE/ajS0Xr9Y/AniIiiCa6CQnEFBOj3W91NXD4JH0wYb1fr1isFqgawdAGgW6F9+zxUzQClnL
agU9A2Al2t3heOcy0H8acZe/Ml1KfoIssX2agxhk7k2aBBuvCKGif6afFFnF1BW3knmsDXKhQVHC
QoyJHzLZbszEzraASoUWrkMAyLGQMjC5WGw0q2xqAK+JAbpvtMdwTwBAH+P+so1/DQ6wnCshXHhl
hKZUtYsQLd3R6G4eHtP+BZeO3XXNxs4JLXAlinOnBQuUdNYgigZHA2ObeZc5l5UR2sZKwvIFq7AZ
XbhGKfWQMGhvWbQfwUI43Sjlc2PstfitGDaKaCLnrWCiGP4bJ+oLQkI7NjWI+iwEVsVTrgKxBCPf
dfgzLD8081uUHy4rJ1y+lTReOQwcDgj/UdWa9lX6Qyo3kjbCxcM034KiCjF8fipREzawXoK59a8t
O6ryTVIitLbeTe0tBkr68HFZH6F5LzTNyLgBLo9/jOe9PGV0Zq0T9xqIFBW7KWO0a28FDltiuJuo
NjMrG0qISfWDZmESUIVT2LpSiXBzVspwt9EcG4ROizK1X9wAueLAvunMbnQM/Xnpi+7kjnFzPf9U
H013eKMYB4yd+gjE2MtLKmhJwGm2NLqggCJk5OcQ1Uqd0T0XYVYgdcnV6EbfjHeMuO8DOzsmIHD0
rCep3BAqVv1TJudBqNRrYWVh8BYRqtE/kX/fzXGuE+c26laKlTjA74fqsS73hvVsbcHJi23kUwXu
aGWRNUgahQiD3kj6gdHE3sRRFN4aFsVlbqhLDpi7NXoazSCPgYysWkBxviPjtOC2NP9+DlrHwBzc
EuC/jOWePPeBctKNuPiWyb3egEufk/4xDWiIGRDakR9jEhb/fmD9XCJnAHOlMollGKjKh9e+vJKt
58tWLVq5tUacAcyJUmY9we8rzb7sfw8qeNynXZ9tpXhFVyHBMweygMvypTtyUpQYU1VwgPLoKkNo
62Tfywc6NAj89pdVEhncWhRncFKYg/CpgrsoVaRx5sRVw9eKRu7/JmX5itV1KPVGy+IWUoCokym9
g7KsASytvxECbBVjAfFBv8y5kLkjltFaiyogegGVhgZwtHBr0FloAhjV+38hXCReMzTjsBBCIkws
zWrkGhhITRIFdONPl9URSjIxboU5L9kA3um5OqREVi9WcHxMbeHFvI3HfSB7/RZxlaAxBqEr4tcF
6BfEp3+S86u9GZMpIhHysk5vak6lmy8xKGk1da5tTLjbYGxzpgyzzQHzjWar63uxLv5ds5bNWR+d
WrUYUEp3SD47nV7fzZay8doQBRNAfqC4EpFLNHmAIxbOYQ57Wdo6GO7bLu9drQFObdxZ6JwqgE/a
1kHiEloD4W3oNgpCouOFKxAGA9AXDQ73fBN7kwTmHCFUMkGQQxkgt0t6DGj7Fw8BFS+pZT4PGAg8
NG6XSpaGkBMRWeARTJexvnBboHJZlX/ZKIX6fAri4XGrqRjC0oAgVW5A+KvUQfuYZ+Ug4zEHFsyN
Ey22zZU47gpBKrKYsgJhtBGNNphG7TSW93REhJuaIHOJcqe10B073nblvPVIEMXUSLhgfAQJF4Bv
c1un5kqgjBHF8w75Js16KMsQ2I7VMUyIqyk/W8D0XF5bkddH7wEmgGQ852R+dsy0ulFr88Xr60Nt
y23IQC4Y5XtSAXa2R5WoevvfBPKnjxqJ2tYQaKUFksK/mSHbcYEg0extXRtfL0sTnXVMYIKJFbxr
gJPhwg4051WD2uGxqo3AS6UG6gZb/OHCFQQOCHrSTMSe/Fk3ZzlWs8U6FTK6ueFNemLXGMsHxH77
eFmbP1ES77owA4zSHeJ04ApypinjjZCmTYtg8GDt2zdyUoF+Z49vw03iAEOMfNDD4M83hv2cn4zb
6W66fUfv7d7am4AAwVivd/l7RKu7/hwu9KmGWZ7DEp+zbOIYFCgKv1yWIICf0NF++qkxdyCiIlMJ
2JRbR/X1m+AEyIm71jX35k121b1Lbn9VngwbTDnQMjvmXrsVqoguxLV8zlxb0lRoKIN8DZicaXqk
0U1QSG6BUsVlTQXA7YumFJwvKEcv+3vuteMUrZzNgIlKHNM3CTdgMuWuMQIpywh2aYY3fNeCxg9T
ZRgiRU+IKxfdVuuo0PeZaMoHai6Q+VBwOf+INFDmSmvwgoqT7irQo0NmUDuuO78jQEJImd1Pd3EI
qMLw52X1RT5+LZgLcVCMr/Ceg+CR5XYX7XNMsLbj4bIQ0WaacK6KgfQvygrcEsulVSeGgVBaMndz
APSSHTV+6POGhxN0Fix3PqAmkKEDBTQP3ZF0g6Z1QMRxFHZngIgWU/VOlKT7XmkOfdLuI316NMp3
jO06M8sxJq5ckTzcmFgR6mohKkW3LDC8+ISnJBEiofkY+B1t6qA7Ny6YndUeqAcvr6noxjI/5fB5
zzGXG4oOG1hMHj+oUexVSvltDmS3J8wuq59TtNWuJwquKA6BrGGMBA3OnE/X5gzzEyNQCoJIBWOK
Omf7ukByMB6DO1UtTuPQhw4ppMAhCtkiaBJ5ezTEL6QYS+KQv6BBh9HE9QQYBlX/EQ93ffZrHpyx
8cd/P0e6jBaooNAy0QWs8mlWjC1ILCFwPAZ9LZtDHL830UdSvnfyxxZshqC8B1kasG50NAfjicI5
2XjIuwnXP1YUKeWu9yfUtAZfCW8V3aeKTwmYk8gr2cpXCvM1a7mccx0TMDHJwGJzZM3/OTr30r6p
ffrtQXqhtRc1Xv2y4WWEu6cD32KZ98Q/zr0Zc4pqzDIpT1MM5upHTbZV5bscP4dbqIui40dXkjh/
lupDQaNFEt4/NojsSvn7kDjaFua40Nes5XCHgY2mOtJFTt6iU1bZ93Zq51fqfYv0m1vdVYGjP10+
8Bua/blCVk+3YIj/bw2jZRYfE7PFa5GAaCp7uCxHMEUJq0QqAmw+wJgjfDZvbswCyMwjrt6d4Sh7
5ckvHFCF0VvlG3ucnXhX3QHMY7Dn98uCRVfRWi4X1bQL6XxBB1hl84P1B0DIMcu/LIIsv8EHcmsZ
3Inr5VQtEgkyej8lNnkBh7g7HuihcYPH4kkZ3NxRAZWnu+x76lxj/sD5m3TP+gu4s5fGpqRKKVZ3
JuQumWUfgFeOgYaOmd71VX3YUHhrUbmrd9LNdjJGKGw+GrvCUz4k0FWDdpTdYKxiGlzFTd1oh3xT
Z8+Trb2x3XyF4dmP8IX6W4mh/7L6S8AOiE1M6nOr30YmM+YQTlze6X6xC3aHzDEU2/SVm8ppAOrm
aW5zVH8pB8w657t4Zzwbf/FGBxDVP5/ALf84ByCe1HFtdvEVul+JcaBboN3CgwoeJbh1WQMNI+fs
skZTKrlYtCx/dvVvS+tBl/No9L8vb63Qp67EcJ4uGasSPd0Qg+bupv8B6IigOBVkBPv5ZngqlgVU
UAvz20AF4qwomZNxDgPIYqAbSDtUOg002nxvme4YA5oGjMFBogLvyuRXa0SuOfUnS2/cudZOUkx9
Kb0bWbLhD4UxMyzpn49a9mHlELUmC4JernCpgNS5Ay+ClDnWdJhAtm28zdWeyjfqVp5uMY8v/gNQ
UCp6ObEYfPOqXFtToRLcnBmV75PMeMR5/ovADiO6/4jg1FLDRBqnCkEByVWvjp1B2ckJJmrYYZKu
wnzLHwkdxEocZ61NZ7VSuCAYqci4DD3muVMkAkGu9hfWuhLDWetglMrYBVg4I1H2rPGLWHaRHXGk
0S23BhmFKiGJAy+DSNP6g+e5MgyGODTuSxiG0gAKtTJsrfX+hiAOLAfIzAMUTCOIi7mFM/I6bRGV
ovam/A5Vt0EmTtX8KHAk4OZmsRMaQHXZX15FkflZylLOwTye8qVP0pxHo6I6NqvMgMFYqzfpUG84
SJH3WovgbmGpArhuFUEtKULKNLxNYzsHtJNaPl9WReRS1nK4uyCqgNcFhjkEUGhioM1t3njzmNth
4bVbTJ1bojifX5FCSRoNohKSu0AFLmuCMV6nbo9p9HFZK2FFdq0W5ynrPDGACIzng7TvJrslNj21
B82zHHJbXoMe0U3txFG8eXdFb8OH59h5Zu7WQ205S7yTWn8D50Gyuhs6uV0ss8u9LPeGufCHzrJ1
5VpiaIj8eVln0XFbi+MOQgXQjamgEAe09SdpQd4BciiQIYYtVyU0TQCDIi+k4BDwSRJlqGZV6hBz
a5U/q8dSO1H2fd6yFuHqraRwnsqyojQjHfJBUbYbaL+XJBDkBtdjk3klvWObmOPLS+HLbq3kcS+J
vMJ4QNBDK2D/0d8msgVvqivfq69gImW9XTJHeplceU9uKr/1gxN7/IvtQ9rLXNqKgDHEWWyvgtU8
nKCvhKpFApimSHOMLTo/oeNaCeFMkk1GKP1Z1KCIXJm8RsApvqyGMI8HghvDxPTp0rrGOZQ5AT/J
GCwvMum2Ku5yhvZp9Kl+RNrPur81gI5Xnpi0S+Sny4KF5r+Sy3mXgChzEi4nvpkZqERQwDUREW29
yoRWspLC7ZJU91k/IyHrVPmNVvzSpiPpMht8SKzMAY2WeoXx7bJewtO2ksht2ViUlZWXi100V1b8
HvUn1rzrW3e1QApQQ9GXgFZXIN7zdZBeLuW5JZBSBpITm6qfDoWd0NteiTaeQoIhV4hYieI2iiUg
XTJzPIVGoIc/Kr0976PTvJNO2l1d29mBOdO19a5sVOsE7mQhXMGcH2r7CzbZeZRaNlKnsgFJSSBP
UZSRwJA9d6GtKQsjrweG3su7JrDGM3Gckq06pOaQQFxJjpn0oMR7RXq4LELZUomzRXS7DbRa8qy1
/jBg0qZ2s/7UpS6QSpEb9JT+d6v5Nb2W6X3dX+v5XRPdNszt4NjCjdUVPSmhL8bJUA7FcCOfWlYa
WZfmAYXz0mU36i3opR6L75rzEB37Y7sPHzo/A0H2PjnmqM5chc/NFrOWILg4+wDumOQByLz0BB8w
Bn4w+mXohtZ7b92U4ValYlNX7qKtKzlKIx2iVOZieA54UszWfob+r+T4Efvxa6G40YHdgbr92NnR
U7n7vpUc3VKWuxspLdAeamHnu8wdNFdjjV1nXsS+qfHLZSPbksTdiqlZTG1uQFdtcvrgukqvpvSh
mR6DaOviWE4Ed/+uN5Af40QjgarFNSTVBCT339pkI6AWZXkVsDlreCroFLE7p0qjlSTQFpYEEKTo
wS2mGcbUr1R/zq+n0YVy6DFxZk3fuBA1wTEFhjoOBZB8FbTzckXLkDVNmaLKDMRp1a3h30DPjdJL
3AIYd/BSGthx4jDL2GflNetPUngNVKhJvzbUm0F/M4b7KI9sMgGhmu2SwI2L3kPdfZCvk9kfCtec
8fJR7Uk7xDS47gIgF9PR69F8iLq204wvPXBd2vY76ZYqmmOCPahMrqf61mxlfwxRh0brApiEtzyg
wHIIsNMVINshFCD8jYKETFFIs444AB6QgX0HgBuJY6F8p29N+ItWeC2Kc7bFAC7XlCyioiOob5rQ
UYfYjsAJwFyj3PDsQmGYHjUUzJASjIidXyRsHoBHqEJY2ls2wCd9GcCvrfImDceiu4nL1r98AgU3
8yLoH3mcY+uaKY/wBsWrSXqRTSD7kifWGP7ceZflbOnFeTVwaaplYyx66egXBSggJR+FvlPncFea
9EA3IaQEAlUFY/eAWMKz5Qv6pERCGgCOu3MUAK6y8hDN3yZQC+TVbaR4WyzkglVEdxqlKFrpQOrk
r/8sN6vZYhZA7fXAmcrnKZiRGfCHfMM6BPf+mRzOFEtFDbVGNjsnt27H5JQqT9EWZYDAUZ6J4AxQ
nVUrUiusWxtoDlEHx/iL0QMVMSDgp5A5RbGYMwUyqwbLQyyWFnavbT67fRk+5PFGzCDUYyVlsY9V
eqhXqGREMqQk8G9qC9KYrfEq4WasJHAeP5ZCi5QzJFTZr7LyVOBKKkiTXj43G0J48h1NL1SGA9I5
IxpfWv0wUA2ed6M7f2OteEYqmlW9qRXQRO7027AnLjgA3Mt6iOpN611Xyfl+1DVGjlHR64CCMZ8i
46hPiTMAULKdVLeM8uPSapaHAx7jso2ZERS6cwdT9G7YA3RykHfB8NgmW3WCZYu4qODso7iwPe/j
vLUkrG7WPdPisZpuGLtOm2tUpZTE67v7y4sgdBOfFvOHTnFlk3Eg93lMFpuMhl0fgdwoegWtaJBs
DH1t7Sd3hrveok1pLWc4ie+6urrO8qfLmmxJ4K6NomIWHWVIwDBMkO9Iq2zYvSjvf7Y1nJcwonQG
VxnWKtXlJxrHsU3ngdqdNf2Hui9pjhxHs/wrZXlnNkkQBNnW2Qcuvi/aFaELTVIoQHABAe7kr5/n
WVldkksVPjVzmTGrQ0W6JDhILN/ylquxN2I/9xajqIK2ufFBc/717C4OfnZ4pHy2qDck2BDmXZnU
QAKHujuW8xWc2cbMDwdjKw37wqhfLkZUvXD1o+fwqevQ1J7LHSPtwxInViJj4YDODdDzCHLgs3tj
/h9w6gh8OyH8DoCp/ckd0RudRsG/twcDtf9Z1tXdiFpYZ8nIBBjzwgO1v9ho78c6e6BD69mlzkUf
WrsGbGIe5Dv1zPbJ7b19U79WF7hTXygNAOL1bmpnR7OXQF7OkhiufzUP4oHd5ofpTfuB2rIpJHFE
1w/0ml864sxfT5KePn+3vRWzC/ijYFRkp/Hwsy8DunfWaRGkkFi5MNhXR8m7GX4S5bRUZcoRY6HR
GclMhzMgbdmN5yx//ea+un/ej3N6se/mlNKsyNsM45TEX7uFs00hLzdMlwpEl4Y5O4g7K61J2Z6G
oWboDZsM1bVLVfuv0BzvVwU9HWrv5gIKKZu60yDGCs2IZf0tu5M7K5Lb6ptzm7mBuHAMf3nnvX94
Z+cwmFRmn59eUiMf+DPsfp/aqAmMWABR2dLAeFNb+64HKv+6ePi/e21n5zPOzaIWNUYm5HXwHmzS
BNq8//UYF6d3dkT3U24Z5mltuHsCdNOTFbRbsTnJNg+YUvVt3oxXeQRXFnvpXUq3Lxwo9OxAwa3t
pqPG2OiL6zKwjg4a8YF7cseIv5uAFbALMdIXcKoTLg0WfCAUwgD1nNmeTGByqdYC2FkJ5PbHstjk
GbzDIrtsIpHdTnovk1XXLfUUGfqQ5Rd24hcVhtMXgOwiWAdoTJ/jKuYRojeFBNraB5Y874uoVPDO
BsYKlssJHFPXU+rCEyUuLylOWuz0ND/GSR+HPts5lccBt2LgRefuljP0JEvI5K7yYQ3vbMM/ltWu
1t8qsqzZg0+DHvwZo4qJ+WZZzy5yFBqYY34NeGjgczMm0Mcc9p5OVnOfh0zdoUoC84GyqiMfAMpG
9UFbP0F/IWzbI59hmaFWxE7RoFz3TrOABcvU7Jo5R6PmyZuN2GgdqA0sLHuVzbEq11RvKkPGelhL
Y5lka1fOQVuuZw9K8cu6v83HfUKg0ycDnvGolD+42HIoWLqIKsoq8uerIjtKGzSgBdzflVqN8pjB
X3FamC3iVfkA0TszWWVs5fkPlbqGvBssDbbFdA35GmblkVevmL712kWZk0D1O+puMn7tVjujv0/Z
o4+G/7zL620F0zudr1l1U+ZL2Twnwx36JtK/Zf2qcgM2LeFZLbF/zB5iauK1cSBQcRzmBTgosYAk
SfnNbL5XTEDmOoHFQpy7+xQWdta9zG6N6plMMMxJoGUBCzKX43FN6Kk5m8aIfPFqVzR0+HdzOsD+
wFAi7NBIsftsVXoLLL8wq+4TvYK+7dz+bHWY+TszOaKM1Tf3Xv4yQMEHOlq9Pj2QLTyvpT+Geb/g
TtyYzdoAqaKF7iG1jwUZArPyll7+DWihRSli6Odeuu8/h04nSurJ2sUx0RY6p/uWlCc1TbsTGCe0
1mxdL9qoi0VQ7JqgNQPziuwhZRtjhd2aHATZCwfhF8O7qEU5vm/BVhdO6B8vFl3QqqtPMMFsB2ps
OIR5KI+1GSTB460Lw065eUXj6LGJ9YWJf2Ghia7Du5HPNqZbTS6rcan9CQ8CUWijg/kR1qUlQtfw
hsVsr+JmN63SNYtUlC1hWwtpnujSTfDF+fDha5xddGnfVC0f8DXsEEpjGDqJ3CUO42FRfbuH9nvg
R2yXB9/8H79+8p+joI/TP7vmYE4EWQiGfhmEpNLySUENTKmgI5fmd/r+Z+ffh/md3XRmXkI5iaJ/
VQblwQnJNl3kmKeO+mUbJ9tm1YWXSkpfNLI+zu3shitTYvuth2daPsCBay0XGhbHMeqP0XO7PxRL
Gl6SHLg0y7OouSDQ2fkTv8v8DaHLZDwQY/XrF/bVLfruSfrmWYycTgoUpfq0VVz+YtLVbMq1gvZr
Mzyj4xT5xfjcDnbA8hSyxh7oNaCkDaK/PvExf/1VvvDAe/+APyl5+35hK//UkkcweO3DJGYh11mU
H5LoJV+O0XyDWy1AmyVoFl7Qh8MCaP9oQ7Pg9tdf5NMi9gnQ4QDjErAJAH4/2zyDkU6FaScIo6Z6
YXs61DhcG7a3p5tfD/Tp/WIgEEMBrXAhaQcC3Mdjyi/mQrkwbELhDXLlroTNUEzsxa8H+fyGz0Y5
25N2T+ZibDAKRFWh7T0jPguqDEq/wN6uSSjhL4vmVXnhJLw0t7MdKtVQMq6zAfzP6za7U3QxXNK0
PP2JD4fA2cTONiQqlkZjdpiYkZnmush1+WgbxM0gtDhVe9ZlxU+jy8YLdcyvVgeoSwx0e8hte+eJ
Xp4BJtPPxYB24NJsQAKzH4Z6a5NvF17bpXFOAfe75Gh2bEgJT3iAPuK6yBoX7pJv7O+QBOQ771be
qC3d52saNpeQkJ/TstNzteGRhi4OPUmefByZs9kffJHDW2KNXbdmZvBYB31MluBlxCe+Unhhqqfr
+NOLfDfg2YvsuO5E3WFAd9/uBCrDSz+k1+xpWIzLdOMdLpYjPhUGzmZ4drAadJIDSzGgposxqsI+
sC3Y1YfOQsJU48K59rlx/3G0P4tb795kJ4uqh1gSiDORdfSW/WtVBM0U2+EpP5uX7rFBYJSG7TNW
07S6dG99uRGRC0DyFcDJTyywyaoqac/lAGAVIK39ajhVsah7aZJfLlcCF1DnRA11zpsIbusx5eOx
ItjqfsI6I3RjY6c36iW5YnGNcsihvOKL9pLH7teLFY5IaF2cQr1z+4fOmzvuehgXjaVX5xrA+kUS
FS/23RzSUB+7lwtr9bTtPq3Vd+OdPn/3MqlhF22aVkPIbCBZWphtBiQUS/ATo8EMOmR/F57sZ/zB
afm8G/EsmGVdUrilgRl6T3wKNOrUCyhx9kG2cCNrCprjFLGlsQZBZPVzDNmT2hi77ALD/xS2fpo1
tLItCM7gSZ9jAOtCNV5FTodRsXOsn1739uvH+vUk3w1wdgQAWTZAjBRneTu6QHlXgXayMDO9G9kB
ntopH3gXtPJr8N4mByXoFJZpaHIP6YqrLIT4QGC7SeDP+jioYZ17JLCG+tajPUp9hriUYHwO80/v
5N3XPTtA+tzLtWmfbjd37T4Nz/A7cxfprVrdqKBZea/lYh6ibEM2Y2i50RhO0e2/jYD5+BX8s8CN
GM5YFxRPrJzX2nwyumtPhL73KMGw+fXL+fLlo8ACU0ns609ezFlPtcganF8zel1yVodxNJe/HuJz
gfg0GyhHQOYNRFzqnS3yUTKkp6cTGVreFHTyQ3dY0C1kaKfvbcDv6KaFhH4oFvXi1wN/eWy9G/cs
X8uSOifw78DCFvbaUfMOXWqofU5xmr7+eqSvn+I/Z3gW7MFSgs4tx0ie/yjEgyPiX//90w4536JA
uQDyAvAAgtYz3AlrVApJL40lyemyQdEjufLHm0EuLVkcyktwj69m8360s2OwdNWcNgVGm/zHji+q
9hLm6dIAZwvCZYKO1mkA17s9SUH0q18/rq+Cx5NyFro7FECdczkPy56g9tfXAyRZXhoaVe2yEQuw
WXwe/nqgL+PvdyN5Zxu1GkGrZTlGEsTsQ5mmqDjn2b7kP2AVs+A2Abi0aCPZ+4+DkODByfbB7MFm
oF51SIrmwor/jNjFVoPIqQN3YeBMP+mlwMFIk17i++Q/rcDyoxagoiaodgeAlFAQac0LmcBXW8z3
AACCM5QPBM1ZOOkIArUt3QwhTzr4fewUKcGuiasm+vNB/8fr+J/8rbr6+1pv/vu/8O/XSqGNwqHz
/fGf/31Ub/JvV8Xz61vzX6df/J8fPPu55Vt1eC4//9CH38Ef/2twZPDPH/4Ry1a003X3Vk83b01X
tH/+fXzN00/+7374t7c//8rdpN7++O216mR7+mtcVPK3vz5a//jjtz+hVP/x/u//9eFpAn/89vDc
itdn+TeIIU2ffu3tuWn/+M2yf3eoh2IYXCMdB5JkeEPD2z8+wbGL1wKYDDIavBpZQT/9j98c6/eT
ALCHhYI9Alo9jpsGCgv/+MgElQ8qdxY86/HRP77dh5f0z5f2N4g7XlVCtg3+8MdYHBc7CF02w4kP
7DhUyNlp+bwLqFpl2HwYCcDBZhrU3bVwrpP2OYHUOkNzBn40sC4db00XVdPVcVGqG18cbcLjBJK5
FI1Ro1QLAqqM4Wukt3dSPxD1QKf7dLg350Oqr7pWo9DmozKajUsXcCAPpd9Xjx34uGPJDbVu//11
eFeV+N8vl+BevNZVU/1sz3/q/8U1eNI5+NdrEC4C7Zt843X1YQWefunvK9A2f4c+FKzhoP7oQ2br
tND+WoHe7w4OWqhGQGbg1Ml5twTJ76dAwPdRhHGQjZ4ghf9cgqdsBn0RHN8wQoRcwL+xBPHzH+5O
rEGwyU5GMJYN+jUuhdPn79aggaiedqTIw4L05snbsDZPknqt0wRpOo46GFs1Pjk4E+y46ycYQvOs
L9xgxMHNV4VlZ26sprGJ+1LZZiy55+4auDDMcSamVkRzMZl3jg1xu6B0a/YjJ97gw+q0RDhN7XaI
hoKWZQS/Mh06rVO/MQemlkvH8NminFoaeSxBDtUlaTEHGky7oyOdDMbJU1KiHWNl030xUtS3hZ6T
oNMaKD6vc7xFBc3pOXQGRe7L0uh1ABuOkYbmPAO/MY3104QCOgzeuZfCMIw198TRvggdPAEjZImT
QDpeVQas+0oAAkEmgA6fYVHUdBU3zFVGDHJdoZr25uqiMkLLqauNo//OYatEGc2e8L63I+w/Ap+0
FSyfMsZUJKHAWCILpWqHQyvfeKZS3aGYWttbMl2lK1Q+yxHhPLXNlTPZ/K6YCd8Is5tHiPwWDG2q
nJSH3J3dOkzxuL8bsFN5bBpit8HUTdUWpL0e0NeuqkYIWGXAgykfROzBVlA3zSboaSizdEGxH2BH
bHpK06BydH+vDRcBdMrh9Bdwmows8JMm40HHPExCOVP+M++osx/pmB9575AXKjvSLcvSo3CjqDrf
jaqu9Os9PO6gdCIgZojX21krv7QKuMz643Xl9F4Xy3ks1zZkUdKgH1LXAIK1bq5kNS603/kW3nOa
7zzDEY/QGPEfXLs1adwlJtmwrgMFpRC+gbkUrTEFJfVvWG4UD1jgRQpRCzcZY89AUzI2Egkh1Cah
Cld9ndf1IYeN8NXc1vMWcDlvRPOp6rvIweLz1gZT1kNpFxaWP7V4XAwDOlWcao3SD5zWFSh8/Nl0
ky6LjGaw7h3X6J+B63Pgdjq2Q7YoNIdIU947rRtOlDMaqMk3siBVrP5umnPhBHPbjXueG0Ducknq
OcirvL3JeZvsB7hBYwzfge6Y9FKULexKFOtSukUdCpa5sNTq5rmEu2OXX8F/lKnQY6NsAqyhygm9
OWUZCIC1MwJAXRmAChkNRqAGjpKgxN148KTBstjSDowKsr4yYgUJlTrSoyneUhtE+fVsKjCpjYZv
kLJYK2YbEDSHpYssoyqf6nJTOUStm4qVekFLK5OhLzmBtI3ZZzSYO7KfksGMWp/Y15nJTCcYkGh0
wSScEiKxaWNel8I8FdqJMe5K5NVYxNKk8HzX0Ni7a0vW1gFO0f6vMs1fYcqH6/d/Qp/zGOlfXjwf
4qVTJHXb1m9v7f5Z/X9xRSHh+ddX1O1b/SKeP15P+IW/rifyO24mMGzRL4TCDuD7764nVLTgbm7i
M7Q0keb8I0Byf4dFAuRqTHxggmaPfO4ft5P9O7ztHATYJyDXn/HWv3E7WRBIPr+e8KoBWwEizIfc
OaT2P15PQjTCZxwXgFtn/QZuzUbcFxXdGIyjqVxZ3aNdD5ALz9wU8M3xifg4i1O7rY9ekyQ7MQjn
JdFqDv1MeOsindLHNJvnBe1mZ9dmGUquKW7mb1ZWNUtVJDLdAhkqr3y7LXZD1YifA3fMawM0mLU/
t8aBJnl9g+2vD1aWDVANHLor03La/eh26qGZDQ6lkjSLB9rRyB4ZOuHtSeDGt437rNVOpFqTr1tr
KtGSFDWY7+aorz06ObdOreYlQYL0UgFlG7BUDGtCZrkaFUw1h2mYt2Pr0tXYpvZuTq0ZicRcLqiL
w7Jqhj0KhVfctmJIxdwUVoJWvG3d4tD0kHe74E20Y4fHQJJn34MUh1lZMdiLaN0LeBfMJ1XTocR3
5wKWoV2oCrapS6aXoP8sMgtXIHHTjU2Ko8vvh6m6MWhRr1JOh6sOV/Gi9AfuByYfhkdZ99NOSo/j
23ftmzcoZymKolxZM4TDC8QJkI8bphcrS81bpyv12picu2qWw/c88UlYAnq4HCweDSk5ZBD6X85W
La+TsrL3c+Wp+0GaU8zczl2xyujvuIDOde0q3gW2WQwb2Ge4gJs23UNLRpwsQ1qMMVI/mNV26Wun
y9jKyiooEeJD8bYkoeERcM5Zm7x2aZ8uS03aa0KUH8gC/E2VdH2klHOkRuJEdtVesab9ZvTGCXZA
AECzEVWMzlqWPBodHQ3o/h90Nz5whSN7Gs2Q590LI+KGouASQwtpbya22nhTBlhJOUP30cmquKLz
tu3HrTbS0MBZWaj6JbVhW8E7nsey7O9720vroOFdujN0A33rVsNwMWisuots6SKXzcFe0Kx76FiW
b63UG7aJh6cT8GEOGrfUoZhKsjBh0BfxrI6gcBkP+oetvRJg1nkIiM3HNYNEDcA/IW8IUAJjZSxr
d4i8FuUpO02STdWl8Sj7fF/7QxcK38sitwGoIiPOKTTyXuEp7Swq7SR20KTMi3rL6q6mwQkcly9R
sIazE/AkwpyMgE5FH2YUJcvaiE0HGjnpHBCQ2C05O4jmqnGlbaE3du+/1bW1NkbgfFnWbi24VAUj
mWCv3rJxn/ajimvKF72NO7sfsm1vdzl4jxQbjqR9PDj5lihhbfpCw5rZMBe0Bn6qJZKshSLk0FTq
0PSecz0inApypl8bo75n/VAdLY9eS9sUYdGqPJj6EkKvljPHjBnPo6rzXeOK7KY2sw4VWmJGwK+H
tjOKcCxcRMrMnQDScWBWjo1QP88tpEzqFOjIHHiBoKdGmLcJP7YtZqSy9LtdlOayL6zhoXOh79BV
urvtbLpvoUAeZqkRSSU3DEWFQpKfWSnWtZOKvctH5yGXsx2p4tjC/jDyJpGhswNHIjIMr3JKRMC1
SR7oWOqoqz2x9bWxIAJOdK1jfPO1MBeyzmd4haZ3yVxHbiuqpZzKFbOwmyKvEmwnhFAPzoQbP6vq
1yLNrqmk3ZVonCD1ob1CrDXC/oeK2WUgeIY12arbJBU/5MSeWacPtC/UgQn4Y7sF+FhllazSQmQb
qlpQizu3XhtF3j9ooyz3kE80Ahg3yMCeNQPZschfSe/XO8HhRTGMxfyzzqo8kqQY4qpw+TYXrFl2
kP4jQWPCthBSdUmoLMfYtMoqFk02jkGWFthPUAsIHegCL+sJKP90yNAOS2F45vhJGoE8zpblNKFQ
NHM3NkvyMg8O5CeHxIYDkxyXHFoS2wkB3NbvjfRmgs7ik6gcmkcsba1D75b1ETZGG4fn14mtlYyL
whfAJM37Ip/CxPckCaTlpj9cI3dXVu9n3yDHOh1Y3dRvfl7StxGvbZPP/rXVZ4juvGF8oZnhPU9w
TAtqmmwxkZlFBdSGueZrD1dR3GtqrWuPF7clEz/a1mKRU2kSGa0lH6p27m+UXRYPzVTO6BrM67SG
fTHntrw2KhCgwynzbZjYzO43Y0QZTvplfEr/Jibvk9KpoiGbDRLiGDj0On8dUhMYOdGWoTZYEZlp
AV7hxLT9rFLRQMnKsJsH4aUwAYTcbWoGgnCyGPOCgeYHGYIbObsumHtDYXjLZjKctWeMxnfSK7lD
+JF7Ua4ku3NMw4MiglTddwa1wxVyI3nVGl2/9v282tlg30UNvNs4NDNLWwYEvm07kjV8CK2ktu+V
xCXVCxvHgCi7/qUzPaD3E9knKyvX6gF4CHoHenSrwlylMzKGQrpQXa0S4xnt2e4GVtP1rUE8eQPZ
7OYWoYgHQqN0w8LtABcpeRIkFoFisIlDq/LpeHQpm/e9brpNmhdqSZM5v68c66HSJ6xcV1ZbX41k
I+Z6fMbzSHEBu7p6m2aF9s+UQiwXPzRFhWjIPZtGqDJk3MYJ2XM4QFk1ucrlsoJiBQQJZX9jdxRO
XbQOiW+KiCf+bQZlhSYzD7pOboyc4SaukrA75SidX9y7U5H8FPXgLiagappmWhb0h+fJyDDZsnX6
KBfzi2kv+oTlUZqewP+5n0xHUVTJzssBU+mzYe1Y/bPXGyNwSDgoQlsY6uUULm4JMsGrkjctigdz
AhuUFJ5CSVc96z4xool36rR891R3S59hjw7w7wa+qF8aM6f3jtUNEcIIsjcLHMcmjPkWkqUBZDjn
2DJZc91nlnsPm1LEbrwd9S1I/HYMCRD/KuWALqKfTkPR4ZpJClvH3Zwj+8kyb51St8ISRPTHWwVY
nj+4by5rXqaCzfeF7gY8nLJeKrNzftCJpjFirwY3KBCmXY0gDdKlW1rNxS3Y1wy6O7qO6tFdDtUM
e7LUemGZ+YBUv4vqhspD5dew0so0TvUqGb8XiViZk17a2JfUkDvuVUuod+OU9AFDmW3HfBB4x3Ug
kfNvcQnJN/RNEKXMA4ArtgLiIhEDCbIi4z90kz8zw6uPdmnFmRrpjpBc3lAFZRs0SdIrCB3Z33Xd
9+CG9NU9dwtyBCauWbkFtGYbd7RCNYzOEil09tpLPwGNFuWDOSfkfuBFhVBAau8nKQuYENhQNFra
CuFsVUE7xinD1IKojNsfJ76BD0MVyXJJB4aE1QG3N3FFDEJaccWrOt3MlV2vxqb1YKqW8aPp9R34
2zOAwczujMhCZTwGtZaupS2uu3lij5Sk/mGYNco9tJrSQPRWdc88t6lgR9igzUzTyVc4xgUxYgfW
EhlwlBQlUSN7GqZ8RWB6z6zkFgUm4cG0IeAjFMJ4O+tll3l9FkCbN1lnkBb9CRcnWC2U6ZYJ0m6g
vk+2hQJkUddiWuVwJFvXterWc8ds2BZYZdgjEAag2K78ArbzLtQQS914oAMJEXesLoBqdUC37sEs
3fGugQkiRKO5H9sisTZIzNsmdmaHJAGDQyJ2qQPLMA7GcxP8uc5FNamnehRIzGm75EJW3yDq6mB9
TGIoIyx8HplmC3ywJ600xFO2IruRybbERkOvOK8dE5lHClQv6gJDbA+DXwaa+cadXxvTjBoHg9Ad
XOug9etTslKNRvuqaEaFYtfcPQ61lqH2iChDx60nGjDRmXcS+qQ2BhI9NBizggBpMAB1rErTe7Da
JkfHsNJxogi7m1xunqpOPL8ZoZa9NLyELbicq8icHK3h62QQvPnShs2lR2ChJeD23qC0cFcMJyF2
kpVHnP98kXEEck1bm/FclOKYGFqg1k3rZzsbsaGNLK9+2kYzP+cVDGha7gIxU+k7oD/B6Bl89Hhm
iUDDaRHN2Zllh3aiycFIV3Se3F1JcSeRvAaCsu7qTSZVcWcjDcDBhKQOF4gDkgm+wFBw5wlPp1vr
NHdBACzcsGqMYaEUo7uk6b4rYtKo8FoDjO9O0BUFQmrdlQmOPGm68jh1wl6NwAND0IoD/FxnCFWI
0W8sXM4b3brzsjBKE0DtytgOhsdDY3DnRdd45jbBzReD80XWMkv1KqOOEaeZBtldMWhbNJOi60x5
c9R5jY8bxJoiBdb7Cv8JF6pZI2lZNkNuPbrDyXsDCeuNqf2XEusXNHvUJfsBilFtyYFb10XooiaG
5EsjLUpHE0dP60zH1OMkBOjDCNzcMLa9G6nmdk7JzVA7G6/JaNy61hUShqfO/0FGvrazZtl3g78W
pUCMa8HO3BxuKmR8QU8Gf+OnhEFC3BFrrI8cuPqh/YYv+j3pJYWxdfVoDGAj5jprn93ceRuydNtL
4YbAnUHkZl74cIwbNSyFskSVwCamP0FRx540lRs6nY2Ewe9pzDIYH3uK7Uang80XvHlz2NxBuzTZ
1wVIy0jvi0NNHIkTqPBW8zR6SYS8mO7N1GWBwr9kTsf7dqo0wJ+oglamgUU8sgTRIUH5W6rgZMna
zBnZOZ1cCmnJLcrYIanzxThLelvPcFg2ElhOa4t+75PU+4aDMF8NIn9yXEl4WBnKw6SFBcK7nMAY
ABJ+iVdfRYnd0FWb5HdDjwwRRxtUKDII54U5EvrARoR0UyUJINTWnAw5LFxYseS+maGNafYs5GaV
RFbioq8ptI5nf7wV2fw6ebyNUpAUwGDIugiadckVwMTIdzR7IEL6VcAoaAqOn3UvWW+ZIbVaWgTY
OjFR44Kjmhz09mgcGOv9G9tHyyCsE2+vkRgBH7wXeVkcKao2W6KFu9BT5y7c1okprb1gYFpFI0F2
RJppn0ysCHyKAFO3B1/7r1nnuQh+JLTsiiYeDXtLhLaj3NV+NHn6vqPGbW1UNSqFVOMKar63rTus
kFRivVK8Dg0YbaB7t19ph3uYIS6kgR8SGDBsejrNR2ssnmYHnWhGerZqeySgSF5gLlGifaHFwTZq
vh6RLzOFv2F7YgmB8TSwplqBTW/accbLpXCtSNEJAY9peQhAMHrfWM+iRZXTnOynjGovlmCmZTOp
I9V3CZBDoFDi7RFExKgBe33Zxp6n86Aq5murk7fQRF9rhSMJ8Dw/IhnFIexYamFxZ4f7NkiM5Da3
Xwx76JeOSadFM9biZeSoEqHMtSl69sSaftsiXNeWVSyHGpdxlVu3uCuaY1d0alMykCxMaSPHGpxt
kthANyZwf3ATHlInWfR1e6WlH08ov5aDP626vEdXZXBhcWDhwOFSrlPUkEPd0n5pmQW9rgHgXRZJ
Mi38QU2RmzWPg0+7Y5NLsJ6E9813cKpIAG7zpIOMb57sc8TjK5WgoA0TMTsgZXM/lNmC1NmuKusf
ChJssVlRZKqY13IaxbyRjf5GLFlflw27axNolNGiQhw7+O1SOl5/KFAvCGcK+TtHN2uk6OD2QMwl
Spyah4XDXUg/um0A+aAp7kob3B/BcJYa1gvStxe4xucI5kt7rQqwl+xmjnKdJAFHCcZBGB2XucJ+
4il0entzDISm9GSNrSFXKKug5+bacvF/qtQUW7vkx1xZAfE5eihwdI5zIXiUgUe1V0WZoGub3Y8J
OZgNh9NI3TnYeSjx+H2NlN6FOMvcl+mrMHOobtaw4n7mRPhhnspbZQONTlzQKdBgCXIJkhDncx4I
hR6dlaGKUbf1WrsjJIRlAoFWqDDZrt5w7SPddB1wBAhfcRibQNzTFlGmEL1Oo15BvARO19T8buHi
OTqltzcRWPv9FGWtpcPczLeDlI9dDWUnwzXFwqW12FleiWXTxQNOlIOdwH71tE7kioxY5WmZ+Mup
9a4ReJixC540jn4Q2y2Gjov2N+NEcIxUSDA7bND/xd6ZbbfNXG36VvoCGlkoTAWckuAsajApW/IJ
lizJmOe5rr4fOvk7Nu1YK2d90DlKvi82QKBQtfc77QUl4PeIouzdnaNXM8ZuNKQzHFmIZJstCoGZ
7s53dW1uGR1Fdxp68abuC43co+6TPTRLRzGweA7s7lPeQZ3F2ZNpJPVOGXkO5QC/14gbXasenMLZ
NKbmfHcvicRxsEkr9dyMlBMxYjlX5Za5VAAWMJ9xs9Ec66mzjfCr5w3hUqpgaRrZTTVEr5JDEWcH
z01Skj2JnAc/tOHSyeylEsPwUE7JwejatVVlzaJJbdzvkwlmEC+raMr8UBbF2UrzaDNZ06ENW5eD
g2nnajZf6tTZ50F3I4KvcmBdmVP8nuVlTDImK9DCMOp21Uo0FTW6bRfdwe4d6TeumR5U5DxMA68L
U94qaCNKpzzfBJ1Sq0hWHLVpApGoipURrGMnP8eOtxNklLEN0fdlWQK3OXUzPb3hzeajE5nfmVMl
bqJZWIs6ss21FjnNTd+X2o3bftXr4UmzOt8LE9O3m/pN1sWwrlqmEPT0gitDJbkfjRV2BmssvnHO
MtbdJmnBNJttWkzPk4IPjbqp8Jv6vbGMlXCmW0BoHBfZa99OT0aCWLdjxO7CwYKyTZowOcZjpG5E
bdhnhebrVrMsVov1BbX7S4nef+sRDJarfltX4Wta5mo11/p0M87t5COIz9bg35Qt7cKTw42I9cPY
c5hM7byc0wbDUuXc5jnWtX5eeVGqeHoVwUGjodaG7ejPMVyDOxmQkVXQbs05X07ae1uuWtZ/Pd2j
9liNotkY6fdZfe7156E0/JizkazAws/N9H22i7VbZRSQHTEjjmozv0/1duF0+QCEFX1pk0zbhZqj
WI83kt38rGuWWhREeL9FveFgEjT1vTQa9QCcafoJEeaLSG8yIHyt2FOOBjcjX1asFSeZBLed5pDv
YNTxMZNQmFU7PY4BFbodHaIwZO/vNdKDJthCKIMnw8q3vUraValIZ7LSJDvy+Ke11tvboLe40TIq
zo03sVNVTv/Ua0+2N6yNeVpRVjkL3czxjuRB4s+WaE5WDpg2usY+FGqX8iVuKEleHS1eBWl40ElF
7fvhrQjKW0uwKGmP3jx4GKOsSbfP9INWhpvMC3liipGZRgXAgbY6M9JFIkrf0iO1d5TtkgGXkW4l
9Q0zAcUhmux+VYrK+jJTKC1qdxxYgfCpbdQ2i5JRNscwKN3tFLTVmnYqo9Cu2gcMh9ouhjGoF1ZW
gN46HUe3a723dgad2yzFNL0yHCtcy8qanlM+dhqQZMko2Tm0t07MIiQEItv0cboTSbzqOHHtkAZW
PlcpQ54a/mTv9PtwjOajgilaV4NAN0GYSiyX+gyiAixuUP+y3vv7nmzC2UtOTZ8ovynC/GvbxYck
0MC+xk99Z5OQFIycyk37WFA1xTN1c9PUF+O6lPtpgLYo3Aa4P5avU2Y5xOcgKtVbbZPI2j40JCQv
AMGagzUXKyxzM0QvAEIt+RC82jrUALMmp17MJEVdKkfnZCwgmhu7GO2Fo4y5h26XpbjAf9VxUk1z
SPVBgZtgmyoH0LlFELZHANLvZVU0Sy2o2XgFlR+5XqK96wbdWWWRppHpxTGJWCbczm7X+BRrZ9lr
5rbT8po8VBEzYURQ91jCHf0pGjtSDYnZauuBZMM+8fiuCztiZ00CfKwikY9y4pwmg9ZbMrq22A3w
5/lS1U4U+bnsi2MgSjYmzqBwRaK3u0FbrcOMpximNeHdJ2Dv3zTSzqnu3FZb6iVaK1mPYPyq1F+s
sr/RcscP3CLeeS1TDQnlMvzBY5sfprpfD1ad7IzJC5bBxCVmMZw6zuV3Xm7NlD2X1C7pYqXN00T/
omWt/hZR21SLIMii97KO0DP3IGJu31dLxYN8tVtLv4kyqb80scLQWHTjUymn6XMK9sxgXrNcd2mV
7SMHcL+OlzZwaGw+G5YljkBC9obZPsWpZyO8C7z4MVddcDOlXvEQtYbzbdDbGmckfYJve1rlz70Z
fe6SkqCfNBnUbVHnRDx1XboWU4sDV9jxcR776qnHMbMfNby5oFMtVS1yTrMNjGMxNaQ0quIlrJt7
K4Y/iHSwpNautV3UJvKWBdGvhQefwAvTyxNlX3Xo49x+NpjKNlDSh+PnyUuSfZ9bApwpsO5mRC3k
dXijvvdKZR3sVKjTlFCPOJmYqDuKbuaoNcI7mVEPZ2XobLrMdReabNwvI7Lxt8Fuez8P3HJdBs68
GhsdD7NKrIUwe47FUfk54pVPVuqWO8Oo2qfCsOcbnAHloYxV8NYYQCdgQEUoHHDExmJV49seJUC2
xfRGv1LtY6cJne1GC9Vbz2ArsnVEsAEqNQ/l9Bk9ufYipy6gM3K6rZHr/UMbWqHvqglOroizzZQm
ydJpvebQBu3EEUZxkbbj5eOpySpCILRsmQZeUuPVRnAfB8O41ZGwH0TYS1L/7IIKQWavFQ9grwqo
VyCGDofEUHbwk2n6qaHDX/1viw+5yV3QW5UMcpEPXnEIFJrgBoP/ygxD18+0MGKLsZr7/14q+Feh
xS+SjP8o3Ph/UDEomJGEZPQ/CzJuLzrT/3VEqftWFr8qM/71Z/+tzTAtpqJ7JMchH75MdvqndBBR
IZpAMl4Z3mmgH/S43v+IM4x/IKpGvGrbBoIJ4xLs9D/iDP0fLv9Qumg3TOsi2/gvtBnyh5P836p7
aRD7QDYQYljIYBq/a9uTPju1QfWWMWOrHFzA7UjcJLPxHle3aMiekhDhU0JhxQH9VbTVUxRpO8cZ
HQK0tXlTRM2bHSKCQA92bzkAAQsy+cqtmUsiIRukfN4z83YNggvExg3EgyBBwLTrewbIP1U2dHw5
dtF3u6CN5tCjumgWsc15PrW3ZfbdNKdFXmVtsMp0Lz51nSzvVMQusmvnND+lkZ1WsAI2XFeOTxNk
CHnbp7JuVuyHfurmm9JJ7sKJ8lZM3UJMJQkMrqaOEafsMc4LoAaL1iPS0V91xWNWNp/rXB072H1m
6jLUZKarKLR14hTLPIbm6EumK8wSe8JUls6dDWJ9lOQS6EW6yz0O7S7Y9U322IWmt2ktYxnH1qvZ
8QCDpoHmzsPkri3rd88DcciRNnJyLzXRVTdd3d/Q3r9FsXirXW1b2UglEz3/Igd9xdctzqgizXUf
ukhOCutkChjVvufUzRttnU3jlwYdwxyqc51W72akDTfQD+e0lM8ql3s7h4ExE+OtmHJ2fjPyp1l7
KEgoLwtvWExNOC/AT5NlkGfeLRi65XdBQYdexf5YvQeN7rfV91Jv1nEn2/dcaLpfBxGgdlsfFX9Y
ZHl0Nh34VZNEwZXsbWPRNbVvT0bxJnPaeWdM5KfIyM5R8ykz+AdBxgzCLq6BtSaX489rz0xHeeky
6kYrAQlGF5E03GouOiBDZD5Ls1QVvoIZ2C5ubtvG6O4kWLw/zJyzcU4lFghc320VOkujD7dRkzmg
renKLDu5dGvG1AGuestYz8RmGlEeTniGmBsv65UBQ7nQClSSet0DDo7RV6ah5Qtw3mxRjfKe03gF
i+ceNFdzQbxQdfCDV8JQxuIydZCvILf8vEzABKv8W4wSbxSq3aZVsw1i91aCXvUIIhfCGDZzTW5l
2AfbMQkpFScJgshUyiaPmOlFs6EbJQqiwvWtjvK3UYW7HPIm4GcNgfNsuO2zjLQyXlDKIoU1wqbH
X/8QlfIhaYFwMqxHAR2f2faHOTA3LHO/0Wtjacnk7FjmzPeR1d+g7dA2lMrxQ1uznrUIoaMsrdVU
ayfwiKFbeFo/GQsv7ZDPwMwuNS2/t8u7LAqeS0Z+BB4amGKdqC89M0+9KFp5QU7h3Bt+q8no1o7U
Q5tZ2EJdwXziZkveBnLDXu3ICV3pXoPoJy/ftcbK7AXvY4UPiIwh72sodQQ5nS9sDXotJkI8ZpMK
add5KaAFesp4BNv0086glLGmeevIudrathzvTWrnTTlVhLG0dbYxB3GCDF71HmMvo2hbTI6+0hv5
3VLm0TPK8DZN1Is9B/I2qmwYx/LWTUMLBJO/2gkb3xrDNSlt+2BAtGCYWz3RgQJzKoxe1dpiSpDx
UFOjIUnHAPaBT8ybPD8NzR1SWXrbsX+t0Un0lpauq8beOF5dEjTL+ylz4fLfqtfZYBqI27cYMvX3
oYn3fRTdR9zGNp1LcMrpxesiMtzybBkag36HIpwRs9ohYFh6d8F6PIxnqJ7HRVhAU2hio3nTV1FD
8rmGmkgjcDv66Zq1YjhoXDKT+Wbt+MVN1E0yknjUk5ywmBU9RwBWN0Ub/SKDU8n8CSCH15pqW6dI
xIJ/Gh+KkggmBkQt5ozk3iwFS4CioS4cfTTf6queItYw5dc5zw+THsa3TV4kK2nn4wofyLOIpW93
002YoYaZremVGJ9FapVg02LhIq/QIqZW2hmgXVPa27Br7+OejspEKres+uGsBwNRdmpZOV/DSjD/
A/3zUTobqbSnKZKgV5Pa1iDrkd6+uLW76erhPAnw7Xn6opXeQL8wPc/9cARaR2STLco4rH0Vad4x
lIx4zqxC24PS+Cq+aJTIKPe7eoxXdlEUr6gsSAcfAZSafHyJFYIJ11MPEhLel2KgAxHfxWB2h6Am
9gcZzWs7TebCCT+P4ZwcTWjCr0wyyddO4nwpmIO7KBmG6AxnzQ6tfY+QGbB+jvdBBYuhsrq7d8eI
PpwEWD32Qn/2wmI3eZK3iBmr1OAmC4uj0HHqO6gw/rZvmQ2FDdL9LD2gRSmfoTqAnWOgfFeRr6wP
zBZpJWKB+DYW1b3Q2gOg3fewquel7gw0lR6zTBPWM2Bf7NNAWEQrDa9VDKEYVx4B/3r0GMpObGrH
eZ1h+dbeRQCpX6SQocWJ2v/QR4oODWF6EU2aQaU9ZhchZV8IbVVWsNGJLWPSi1hpnhVVn0H5u2Mb
pP29rWMRVnFe3zoXseYUJdotoUr2rhyQH4ejG30PLvLOzpmL+/qH5jPSwnbjeZ18isQUMebgIg8V
bavW+UUyWhkM8vYuMtJaKfObd5GWZhwjlBQp+hV0p+jqIAouUlQpi/5LyDDul6bWrH1tQq7Xgra/
vZTcRKemn9xLGR4Wl4pcvxTnrZFkn1IVGHeupsXA+a6fGMW8RGFpb/u4q9ZeDJu3MKOy/e65pUc4
KsprCxjzxbGSCfdEa++tPKelzhvjoMz5RfOC7i310pA9Jq/PXk/bw0bBtjvBdzoMYqshSB70UEWr
Uc+RPk5jgErQtcSunjsJ+ltfeHXo5aPOVO4DbCnktV3rdwjZo33IV82+3kAb2HlcH3VEBcsiy1DW
vtjutAxCj8OpIEp1havhLjei/m5KXDvFEe/UMYBh0zyMk6ft26pTiwmF20aoCKgmcazx9mJbwCuI
esRTcbjX6I88JnIDfZdJgMg+iO1y1Wex89RN4XQXpfVLB07rY6QYv422oS2oHcsNztoLFlaQku1n
wL+fnKRSe0MG9ae4p6TrxtR+TmsDOSi7ImMOY01twqiMDzLSHbiLWyQwSEDatUmMEGeY174MAg9w
3+WvOFuW2uz4AMhkOTYo4Y1sV3RD9xhnE5aO0Se482uSZwdtpvV1snGHWDm56/vcRhcXou0LKzYl
+8eDxSCC7i8wMgOvgn5TRoDlKjL2VTcWi7HBD9EmzCLvygdZlv2hytTKytpPPXF3Jn6FlduybjNO
CRX1RNcm2RsqDwC2SWZkQA+f20D1SzM1IctVlMOEYDUpCvyrpXcoQ0GmD+zjneYx0i13tyiyH+s0
7T1qq/o0jeMqHRySaQ6jwUeoAq1Y2jbsZ1Hot1YbobDxqnXuTvc1U7D05ijKlDp0DPw6psaPtaxc
tqZWPtoawlIQI8uYd0irmJYp11VWxZtAiz+NIYQqpguIRjr8PA4+K3WxaFYdbO/s5HvyRyEH+tJ7
mEJkJI4RbKxUX7l29Nl0mvpG4qZbVKhTkkVfzE80FU8c0ofEqUB/O3truN9rkk3upJFC9JUtS5//
74tWwDxOcHYLMAx639lvnO4VIlzte+88peEN/PcaQQAe2akdQaXIOojtVdT/oMmRWCgExGn7ZfKK
aBlTC2at59PX3RsQwb5OS5OX9V1AmKTsJLh9HcTv3mh51EDJse4uh0v3WUS1dmO66bGwY7XqxwCN
S3i020cTQhhWYzjqXXozW2pvqr5YqhIUwsjSk2ejGPa6/VzTZciy8Avh7TMxcz7qHcDTe9bDnI/T
9BWEO4Y/VAeRaQuqsWo5uiyjvvOKVdNE6TrN4UFAD/bWQO3N2aWFULJ8xKvKaRdx20wcDPwV2pRR
9ztiWRTObUuABx6Yu1YhI5YFt+l169DGvJPGcOPNXEMa/3/woJsvllch6df/M3Tw+aXoX7r+ZzPH
jz/xT8CAwBrsF9JwsZW6Emsgf9e/vIaO8w/bYto3yXQW0MHFGf0vwEATWEBwWdg6rkJAA6CB/4sY
aAANho010DMFs5TQLhn/DWZwMZNU/4YM8Di6ABwWYbg6hkfdvgAaP5sNk9GQaZW7zWmwJ+cL0biY
uDTd2mhzVGw7iK0Foi4T/2BqwGf2yYHpZsaLzB1jScByudI0WkY7keoutLzKR02q7nDmyQ3HVrlS
ieq+/fR0/+UZ+tmie2Xg/nHDtALYxUlrpSO7ckeGSo8rO0rbU0CMvp9NUGlDWel+abTeGrvZR1G6
1+ka/7wgjwYMCckf/uCrJ9TaxLpkensaYk//fPEsODljUqdcG1f95H5JM6vcd0WWbD2kWX7aj9Oi
sPC6JZ1kzpw2HNMubJcJSuUl1tP+ZmBTXTUd7kp9dqn4vESurdmSm8SyvZ0ZGfMH6QJAT1fv2GAl
SYscZ3It8Dj/+guUwKAHfdudEjuPENyw+cxsGozrZGYUUsuTnjTtTmv7f3qPgQH/7Ka+ziTl0Rl4
QQTjI1jeuI+u3pU2JUhliqk7lcHc72fNiDdGWMWHvO/6vYe1FAGK1u/KMBi31QzrlSsXVbvbeB/F
HlxMSb8u88v1Danj0cTe/SMW4SdPLaZYE41D3Z/QxrfbBHD+xo0UHWBfd9vZttr73q3Fumv1Zift
pFtbbYosuCTa++/L9zp/6fJMGEyvY1liqAye9Sv7VGVNqdCLSp3oBIm7DxAoYtoYH4ldSDZyzqZz
M5GiFU+6uxQzgjm+pnRFrWwtgqEGkNIH92FMx+wLRIJxzNp++OxqSKf00DM3H9zs7x+byfbEqiGY
gfSt6xcI8ieyrEuNk0u7dJRRXb1GVQ5FWcTtMTJHtTQ5dDYMfilOSeU0e2coWGKzKsRaL9NpbZYX
5Vwwx5vCde07LabY+Ps9Xhbvr2/WhPHjvQKt6sQDsI3+vIFp5HVZYZGYJwtl9iap5hltLiRZ4qUf
Rc9c58Lw7jCASz4hyV4JDHz1IWVeEnn4iozTUFtesXDzmPBYpyT02u/yLDaQf2r5eSg6uGcR6von
wx4ndMn9nGQrj8qcqEYRGxTtnuinNZF0tnPQYk98GczafPv7g/l9Z7/coc3pYghp40v59cG0dkPE
SyTME27pmGTbQK0ja6g2VCCECA6JwUAlNe+ojeDB8VZ/8F6uU4GJeODyUBzCIbiNjLrLrvTTJ9db
WdVnmAgBNwf7OWMCdbAf0KDDQxaWfsJgM2MJKTBfLTh20mlRZ/jufQmYQTiC3tpfMaQjjcYmgigi
AELFJDQFj6aVyVfiGejrptY+pGhYUKmmM3VS5LhTsXT1SL7GSKHgQnFjo1nN3f7I5U1Mr96YtLsm
dCjlPMxM9WJUqYD0mwZ4pq43lFq2ZYFKxQgm6zx4NQxgiOO4WzRZn77VSPzfpBG2+AvmPEwxgaQA
nXbEp4CfU72npkMvFI6OUfv4s100QVaX6huy81S5wKueDWuvqxg73Y15tQGAFAwvHlRVLDPEMTgE
M1NOKzFkqlkwAjhOYf5E1K5D1SQHXY6gUzr6U3w6WDPTY1ImabPsZWumfhzA1flFW50Tp8Fp5GFT
A1ZqTEFUsUFlPqB1pTVNFbQ6rUCyG/WuKdc0W9Fd1RYuEZbGaOtLhMqZ8P++HMVls//lQ/WYXOCy
6dnej03lauMLyaYek6SXJyefvBXGApTavROvB62yvpa2kd/rDb9ZlbZ9MgwzepuizPpgUf62n3nI
7KWwyH8gfMS9/iZIn4uAZDt5gsRON4aqaJA1aaIZK8ptLo3xgx/92+bE9Sj6wIvx5TquvNqcZJUo
YgQi9wSIMG4zbE6+XYZyDcD0UbDfH34auSqkd5oYmxzGNlx9bsGcaPaovFNDnwougfMu1Uhkm1oj
XOcGfPzf3+cffhrHGIUjdRFlo3m5n58+76Ka+jCYXO+UKhtksYYrSPT0vdAz479/aVS7UGg8Sgt2
7Wojqa1IWDTiwWmsRLnTRzCzsNKC7cCB4I9NMH0QEfSnlWrrFvkbOgWfQ43+60/Lq1SXeEC0k5UZ
5TZtG3MFXp2ehMtXWjicaHHXS9RFhVrVWW1tvTSpPlg518FIbJ9EQbk6B5sHmyflVe0UeGJom1Kz
T3OMr3eBnkM3d2ld6w0epAAxNMC0xVYWWAoEycw8kGMWIShmIc1H1dlxhWg2Cz4aLPx7UUcsms6Z
a19qSZI5rxaaaeZumtQ4mmzwxyV6il0VeMVO1I44mUUqDyXqFgI2gsHX4SGpzucR9x1w598X4O+F
OfWc5/B4YFvJzPpRaf20Atn9aqeM3fScdbn2iqwlfrJLz7qrI7N7o4P2Zl+Qd4IMLCE3GAWTkYPS
xaHw8d5r4slrvfRzdHEjJKYdfk60uIaPkFogjmlb6Y+mwQ/040jKZEmrFkjExHiq8WETUbKMqwq9
/t9/0u/fMGvc1JFmkgJGENLVN9U3VTdVbR+ctAjssnJKEyDfEeuWke/riRiSDx7hn67Hc2Od6w5j
c82reoaQGUfPlYMxB0dQVraBH4OFgtPeNWRLf7Ci//C+oHoMdkPWDXz89bAqQhVb0E5XOxWulZ1K
syM6KQBtHwOnWhb9HO4I5tKIzjAaP2rIoTEn+gKzB3BnZz6GnYZwC9xsw7i9bOsljgud7bXpMg9C
m2ycuXV3eDXVKqtqdZidGOZD8aH89++I5ca6J71KUnJebQ6UDnqvxSFlHumzsRN8HRL11g7Gtwy5
0t+v9fseyxMzmWVMhClAgG7+eq3ELIx6bBHZm2PIgMHc/Ip4M1oy8/757xf6w0fNlWwOKOQJXOwS
LfHzbj5CVeWz7YXnMqq7r/VcqhfTnlEClxbE6hJ+M9GWOHfbmEZ7QOgSio6oSZF7agF93FUfTfD4
vVrghghTovtg1iFn9a83ZBWdAKYsyNohomgrtXK872aFfqyRTD1N2g7KVs9uequoVq4XuHe0JdUH
Qz0srvFrxYIm4zIdUF7SM+jWfr0HMiMSFygtOnshQDHxC+MKP/BH0Zl/uIoNwklTcUkxc/Srj75o
m9ZJ6yk+q7RjcCwFmB/3zNr8+xv+w6du07nQyNHJsWleLSUGOKFnMeLkTA4UwUtae7Jnc9ch6/RF
P7///WLG72+P3pMjFNTrkjny2yydwsG61VTJmRPbL0K9CG9GgOJi6cRzIzZN1Nm3VjYY0kc2kCcP
yiDVZtlUYr4fawRg2GM6UqRIYL8fXK38ZhSVtSMtrUYrb+ZOa1IsFxqSuk4227/f++X7/fWlg1hc
4Di0NK7jXk+7c8SgeUqMyZlJFbAyMUcvSVQls410O3s1BMEWf7/g7x/55YLk4VkMb6HquFrpdoKo
OWrN5Dy6U0xRgQg1yHp9VQWD98Ei+NOlwBzNS/dqXNr6Xxd0ViDvMXuBhamaiS6aXJgS0diLWWTV
B0Xbny5FGprHEnAcsmqutsmGEDLbbjmcqX8TX9XIhp0mRWhoMHT77w9Q/gbuUAJwDRBBZntL8zrT
kTmASWpaXXlOrbp/cJ3GeAqVK785hS6e4S3NN3PotWNSRNAcdp5CKTaalaL0vHjhbKTxjyQvUS8n
Da7msQnL1zRV+DNCLUHXV8mkMfx+trFcDWrsbgIMLYrMBwv789jGxGSldmnxHV1S0Ahha54drXK+
NQg85sVowjcv8fKocJ/gqk3wxYnxDnuf3CX4WbOb0BmmG+wnGaJ0TJN0dnPjmL68pIxBFSIJyJUy
HHI9JmM+6CGOnCWHJ4O1x0lHdGQERbduEj1RxHlU9bOWW5VcGEEUfdWryWwXGcEQcH7SKJmdMyXj
dzGGJscWothEAzHF+OFBJmh9lYVLMhbK20arUEUJpyGAVIUDQ6hyvIY1g4y89sasO01dsmum21TU
KCuDgElHcp4PpHHoH0ygNy8b09X3SNqvAHtl0KyBW/3XNUu8jVUTS1adEYGSkSNYqxipkuFC5KMP
wVOnqwRb1Ow6w6KZmD4TYJNFAJ3BZpZkqrJjmLX8oqjZGftSMHiYKQoJMWfB1O5cqqJdMYfV5ywc
cGNZRXybNlFZLR1oPCIVGLi76lxzeIidxHttxwko18hHSNHJkul7betxjO4jM1xCbToxreTYJU/x
1GkftUE/1HtXT4J2kmfh0N654nqMTeIxdNsyiwafiuG9YjThGG7aPmG+1VAxFqnMCWNawDWGpC+R
YadvHG0kE5xEL8NbWiIv1+TCwfVneOoFQ5fK4FUjuc71y6Y20MaZOul4mZkgrbKKIz+pGhhnRQ2P
JC/G0ptqKGKWXRYKk+lCGOo7XsCibmPH2X3wSf/20jGY0/+Q6um4hnXdXKIpTmTQe9VZnwxtLbwi
2EdieO00s1pFDGo7yDT/qIH+fccCGjcviJUL1AkhcrXQbK/pPMzKZwFq7ddVE6yN3ML81ozz6e8/
7/cjn67ugiKajk6OtXu1pptB6ARlJfU5FGm0ckTbw2JO6oMt+HJw/LpeuMoFrhSXh8h1fv1BAMg2
npK6Pk9WGvmt7t5FvVYTnDckTIqaPxU1TYbNCLrV33/dH1pXeCnzkl+J01pyC79eGG9SFedStueW
suMFn4J+lKUeHWdpsUqVJu4xX2Qrh80PL2nq3oKVeu9JFMlt3OTBBwf6H2+HT8akX/3xzK+eA+w/
1WPmdOepEsRYxvnZaFCqBXY/fpsrJlxamNke3BLCvbGluZnUPDzkQarvDUbPflDY/uHV49Bipjbz
jelkrKtqz0msprAmvT2P9WAs83qMfJ2w5Q+OxD/sFXifLnNcWMgumNDVYq5Dl8yOeBjPcZyIox4O
82uXlhTNXmZ1q6RkmMxFalRj7bTaPSPF3XklTA+TQ633GDgyUrtIGdTTEjxV6xt3V4dhRzJbEKvX
PmuRrtjkBhCIHdaR46vZaJGGaXNO0jf/wyfZpUq3Td7Yr0HcCczdGkJNNRMO9EFN8xuhAgjBUuNh
mpexqMzJ+XW19cIdrJDIpLMHw7YxhpZTM21N7LuRWnfgOJvCbNsb3sijYqTvY45Ab1Mauk3MXDqv
EfHOQBZ1iVQOs1wZtWI/Ykby0xGX2gdfxvXbv9wrQJYALtMFEu3Lv/8JsvBm4aAdsqdzqMv5c1ZP
COayHjFhnGbeqmkTDaGzviXRIV0K1sonTU3arnWrcl/L0Lsz8Fc+J3b/0Zz3673vcl+Xb4NP1jCZ
W3FVg1Z4dlrbKeZzXUT4epiceOgNhLJuP0frvz+DP12K9Uj0PP5R6tCr1xVqo4lTxpjPfVx7xJ7i
9RvNgNGyZtR8sAFel/KXXwXvYRqSL85hDf/6tPVO1zAnOzPhyHFEtHrUnucxcJdEwAzHIkvdo3Ao
av7++64brctFXROikRBHYhqv0UrhkU/kyIGL1lZGkgjyl8aayEgMwaP0OvoIYv5te+OCrHpJ125A
8zK/6ddfiU0v69q+0895681rk+JkwuMWR/hiG8Lx0gB78YVMUJMNHjKIx6Ep+8fKzL3jWITNB0v8
D8+cVwvCD6zEY79oJ35e4X3laXxbln4GrkyXAwG/n0owh8U45mJdN8a0sqdx/uCZ/2kPQGHBq0YQ
wH+uvyu3sczUIGPjbAckYijPLhCgogUtp5AofXyiK5OcgnPVFNlaV6l+bqHefLAk/E1jd9SgOw52
Q6pkX2ndTtMZvUClX/q1o9kfbM1/WP8QY7AQ6C1s8Jars1+l8CApIu1zE8X556TsjUt15a2bAevj
35fidQHAyqDKoHY2WRrAyf+HvTPZkRvJuvSrNHrPAmcjt+70KeZZIW2IkELJ0UjjPOz7yfrF+qOy
kb/C5R2O7PUPFKogVKboJI023HvOd45GRmmMTMB2bjzZAok2XYrpkE+RuUXECIJn6uHi5eW4GcOs
PbN/W97y71sPNuq0WHTD0Wlz639s2pGS6NSe/fnJ7Sf9oq3N6S5Mtbd/e3uuBbWL6i9oeBbVozVu
GnPJETcHhqMySDz88Uuh46f07TLbWo0aL+pK9jckufRndjjW8pKO7u/XWX3ZLVqO5R1NYlMfVaFM
LPNJzfYUgAG0H6QTkplGDJiJiwV3XR3M86y/FU20wHBKtJwgeIVBFCDiM3SClBbXyustnw8zVs9m
E4MRpfVfr8to5m+yU//GEiVWjRkOyV84nPHxKs2bHz036R6HUvvqOHN+59UoF7YMgwgJnycsdPAO
LDO0JPMFJlaUe2GTJd+6SANLmKBtWNu0GF9aaFqgEzgg3uY+zM4VRnaUyp+/oV/Fkg/PyQNWS0KP
yURPm8g+2np5eb904tzsOW306jID2YiO2SlB3U9JHm1iP69MBI5uJIF92vJeigICZ4ltxVhbSTN1
63GWpbMiJCJCpN1qBaAzu3rTZAf/RY44/2bwT6j2UXJj1OtHHzv0AMxNg7SXbeC0peZKyqp/mAXU
2i0QWedi8sMIA5Gjtcmaek+zp5MCtcIuqvTr5w/g12z/8QHQHgM5zqpP+c13jrZ7pSaHcrDa6llY
cXyplOz2hpPCDgCmVKD9DktcHzKGwsixJt1HQ94Oq6pzS7BVlYbBpTRssFL1FBMuQHRev4+wiG7y
vsIq6zl89IuocSIv16PVLIDvqcDThvi7TV8KpEmdpXgpqZ2sw0LUt9lgUGOU7my3W9KV7DOH9T8+
Cz5FkxYvWgwWPr7/o8kfvFGfgVF77vuqhjEVMc/w5uKLMPHtHaOk3EjHa/Z6FNugzWRWnZl3/qhj
O77uoy7jxsnCI+bjaMm3uwxVtZf0z76TDXtoA9WmFAB+Wh1uPSy77qANWbMrPZPFOLfK9YCp7D4G
0bT7/M0fR4Hx7AX776VBhQRjkV99fBaASRLEvOX4PMmh/SqMwUMx12JyW2eZl+L7gFiDntNU5iv2
dw5Gkcii20KYJsjVKW/vJUSctZ5N+d8v6b+p2/8TgYXNnuu3F7UEoHwIKLkk5KL/EAzxz7/0fx2e
xn8W8jb9TQ4UHwSbCC/5IpjJ2L4z67Pl+kewaVv/4Txn0blDUClcehb/6DWJLmGZd2njoIDD2c0U
+C8sngZD+cPSI9DyUO1kd0moErV831m+wd+OEHkaprTssgLYUVU/OIt4Xuua6FDVKZqUmbJdmQf0
C6HYTaUOfbfJX4Sj3qMy/9ZP1oXZtW84nvyNA3GUnAjVolDuLXz3LtPoLCyAJZhMsOkj3TebtygZ
h+0kOC4a0wSWAvSHVg23UYqLzyrCl0H0QeTiNioaeY+yNdkzk2nrAXfatODV9Mi4NbvxTupTsu77
hWOoGddenZiP9XBResYFbvHootbi5zFpf5q/XAYJpp3CnGYcfH0YhB2COJYX4lWQoK7cOPxu+MMe
X/1NAWhxFNkr6j8U0jK6jFgqEGN1B4OG0Kb3s6vQBPbSueqB3pfcFWneBaIb8/0w5zf4Hc1DqOWX
QpRX0HkvBZqq6yRx7jvML8UceitMtSW5UiUymSy9TbUp3/T40jfEqdxJzdIubKwVXT3t015zdhTf
i52fyg2yoJ0oBSffqumBMGNBNN2XttFXM+rGGiffKhUKlRq2q9GyHqNovKmot7F5edD9aVN1ao+Z
EjdNfUhGZCrKOnh6dNXr1sZLuqsBm8JYwUyVGNFlCvonVU95BkekqMSz38hinYTWyyT8co29M1/R
kt1R93s2RzaAU6jt29ksrifbRqgK045cAhAgFj9mgNJS49wX804trpOsiE06swoHTDMfijh8XKqH
hXQoN2eztSYYAs0R2irHrjcpnHUhhVxPXQ6DLyPrO9oDlt2jdLtOcm+bZIS9kqoRRHYGAjJrLlUV
XQ4qhPmdshnS8Exi2ClfDQO/WFZQv9T6al1j7cfh9DPxwgYuYrghHB5rVIUxsksEOe7dj97G7Ly4
a4xmQvpvirUiON2uIHKVALh0swVCNcd7Dn/pWsePk+vTNxDpO0hmzXbqiiuwhi9ak91Jt7vFHxRk
Tf8EY3cV2tSpRgz8JrYYs203TWrsErQ9qyTFxjDY3vcqlztqz/bWLUzQFEYBjXmgMpx25cUg9H1o
tA9jbx50y72yyvEAYhj43oTzLOugxynbYp3WnBdW6RvMPLjYOvfB8ApuZCAZPqmiTVFX+2y0FBvI
YjPNGRKEX46kzg9kC+UoNeVG2dGjKsjxUuVGTOGXAaYXj6L9XpE6SEjaD9vUXqaiqC6syA6m3v4x
C/FWN+1lZAJR0snAgDJMfQxSAdqsR1zfh1EYV/SCryz4VtlU7c1oARpMC1U92aWucVsXaiey8d7X
wNZ5k39V5uNzXKX3UUUQfWk9VmZ0rwAjLHliEX4hcyEm+G7xZBJfuwozY+vl086ljr+2c/+LVcLL
gDNvN+HbvHAWZqu6ryHwqbC9bpWiPFLawMOIZSX1hWrtQkUGhqPKd9Hmh9R7N3NMEnpTPg4GZiYq
edAooTnUdddvvYJJIgOY6yyoh3yoaUpKmwSmuj8IW8itGl8sPboMozJopMTyVTOmzMJ84g8s3p3Y
TE23HmbzK0M0xC5p3kj2rpu0qpyVwYTDvu0Cd9k2BE51W6VGcXBrZ+uW3VMFiAKw2W1vwP1hr7/L
Snhe7E1kEFLv3w0+tatZxc9s4fA2UYzLiOdLsZKa5XVP+Sbw+mQvL4cs8N0Xv3iOvWccPvN6gjWi
jBhSymDd90nL5D/j+sBXyR75JavrXeuHQeNNP0pcUa0N3dSfKnubNH66b8BzbAwwmi17bGdMbvR0
rBn0BeakxL20XHEt8VGXsDTXFp8ueOA5YPv37IjiTjh8bPCJ+EogMa+msHUhtlkHp+u+ctp4sPMZ
RyxBA5Z7Z9rdl26BfYQWpt8wqv2VhKSJz/omnmg7qLl/b0pL7SzalCurTO+7sf8mF2TI0KD6qmvv
uR6Ke18B4GXr7KxdR74NcbK0I2j2VPpWzugjTYcpV0z9l6HjT40dAcspygSTkP99cAqsu4CeB724
YyoYVzzrL+5CLenH+KWxi+9u5F75RfVjss27SOavTOfIrMh07hE7IAKFdNS96HW3N7uGfXWHYrws
+JphfuCJMre5gsLD2oGriA4kG+CezPtpvMBj911zEbG4MY7MWQxw4dvryfR+5D3ErX6A4u/X1kvh
ShHEbk52fKpux8FmZQLPZ0T+X4PhQYg2Zccsb3ScepJokwq3vyqr6Ns46K/sLC9mW+7qEvIQixso
cV/8IH3osuzULR0e8m4KTW0VdH584ACGRVR8KehFbN0ouUus6UXq2s/eiLGJD+3BnoyHFikNYQ5i
H/rifhDZtU3ggsyrN+z7D+YMm9RbTk+GA7sfA0TbjJeg0Yn3zsS+HAi6QfvYbBB97luBf78j7WjA
pYrqynwXqXnH63xm4qqvskztMwvrVB96cLFU9yAG+lqeps987kwZk0vrrxt/jpGBfjgt1622IBbV
DUtHtsoVSOMp1Dc1qBbZNvikzHKbaNN9jux1NTSckykN3HFuuJDKu0/KzGHodoS99ZRgZxtGTzJE
35vRy1e9r91advajMb0LIPTRairm9JodTcZkY/AOfQG9htN0O6MIqIZpU8ZEmqukfEiUfDVokrK4
5/u+L9K15mdqQzjUxjOoRyzbrra7MvMcRkXzl+Zb+3Ku8lVMeICkHqPV3mWPO+EgleTbGvSdbfc9
1hoDmIDZGdeJosEM7m7G2QZbaMr6A4rzm6z1d3E7VIHfzuNKGDPTQ7Md5MR5AiARpeODE1GUM7L5
W+J63ydDtmsRdd6qc/TbSRBLp+avZch7co2Uv7ok/WBIeSXZW2Pa8aU1jZfwQ+K16fcPFmjaVZvK
naU8SlhTw3AurCuCP+y1rSkL9TGgpLGU/a74BU+SzhvRKXlAru51Xsz6pnedfpVZzU5Ckl7b2GJW
1Zw+O548TFXxo+pxs9V+ck2Ek7E2OEWt6zbZu1YxbDnF2hQSsict0a9M+Kg7JrJuE/Y2/M8RnlPE
uRoSSI0fFsjdtraBg3g5nKTWsa8qSXDY1DBrpMbF1NfhOg6jL8NIP3yeKmsHvdbEwAuXWpIMs40d
vHmgjxCux9AXaX1x3966wYrKce3NUIBOa9aCbTO1N8xzl73VXzGTT0yJmCa84k2A7MFxaZOQsJCr
kon9VpsGnQ6mnkIFRsYsoWKZjkDjG+JcJsve5I73TJn8we2Sr8M8XZsywYWVvolOoEUXLb/GyfqN
GUNbcdrGwkeeADioFFuBEFOJXiy5UpH4qazO3TAvApjMptuBFRcQ1kLmBBEb6qumR4xgWsSCVdZ9
Oy5QNQykQ71EUGB698ZWbADSPVJWhv7ZXlJzuwDcgN+3s94VpqNLMQ6Ps/KeG9vb1Jr31zDb/tql
OU9gyhZk/zZ2FcEfDv1nCsd8WprYwE8EZ0GK83oosnHdl4QVNHrJpDMNX6c2Wne2CKmmDVdTrYcr
JtN61ao+SNxpAYWHD8OEw6rq4OL5dfqWjd2VYYBbsBYa2WwONy7VmHUDznttxYtnPCr2mY6kI0Mh
wujDUxma721VPodhcUgnylLS2ihs/msb0pnneSF+/OqJ8p3aZJN12ZjTqyaATGoWCHEMqU9mWF8B
1H6Crn7rZfNDU3SXjGHJax2eqI7/YnJ9b6Aftjrc20gbL6w0x2w0XNqxdYjwbaz6NmXHJZzNlLKh
ssvurs+RoNRS+4le9VouZppZ5cA6U/82cmjAwVMB/llma3NmQE7AComhcwINRACFhXDvaFhclX9o
m+iv0Iq7HQ2pDfVe5K2QFcKGoKZKDl8yL0p3OQC7Tss2Tu0fNLvwrnSvlTvZZt1FFrs3IIfzDU9v
xVy0jQiJVZWD9M6HOxwvoDNmHR0Mt57Ldk/lsd+6mr5QHinnrfTYWeD+JBmXSbefOngtimn1Yopb
fdOGRAJZ8FVncM5hZZPagcu4Svy3vmPj2uQtG1y/CYRwLlQHMaTIGw0XjZazTSFCxEmAyrQ+Q7Vp
QZdCYNjiEEoCfZhem1wBFtedu3ixf0xNCpYE9YOOFdhqJckUyYtXFZcoqK1NWFoCG232Zim+RpuI
p7VY4CC1PywwE7aBvbOqUVwgk4FDgxhocWTkd/2cNOskDslYG6rkvo7T74YZz5d251xIB21wXzEl
jpa2s8uo3pFCA3PO5TgqIv3GiuVdHDtvrUNxjAw5cJD0iSpsGBqYw3K54uDcC1Gtstm7ge/Ifqvl
LwEQXdO9173yFdVkwsEvotAc43JOHXqcLocZtyepSSbPfK4/0BreQh/ifFFLk115/e4ruG7aHD+6
xY/Jyr+4Vi23tSW3NntrTrDQ/acxGzatlsst+ifjW2ws3d9YLRIFE1uVImhkgmh3RbPhzYgVeziD
f0smrk7dJX5E4kSpsiUvaM69wM1yPXAnjQOED24hNdaUxQPlXgFtek1j4MHsFZa+S2GQ3pMUTzOp
JRxDsOXXGBgiAVknWkO4f6dsOCO7DCFEh9YhtNs7yozMzQpwIUiVuM8eXOvWL1J8TdRvVqaAczc1
B6WmC7usLlykLisCSwiIgCWMNf7S10GrGGb9WkQxVRMMt0SAwJ5zsSiyotv3rf46DrjtTGVvCw65
s7QObgEy3vaqL2NPhFVYzS+VwPRgAc5m9g6H6aZsrHobCosQCGdd+mLnFxJT+3BfZCFoyja5mcvy
Mmn0a92xrtF641gqnuHjP0nlPFK8fTEGY9/EcbtyjAbspw3Hn04ijpaV8ps7AV+UnYnJLsgc8k1u
fg3L1lh1zVxz2O1e0/QGRs5zLR09iOIm25vu9F7PIC8ajqY2O7BwWI7xYAky1QHHdmJjHc54eR2c
MHkNIlu3iguSb0gVaHyQSHzHK4vQnNYcVlr4wzK/DEyI/VzdJ/0U7/oof72Urn9dKnnd9zABR6hT
eh/exnWfHxwvvCi4Ti0na00o2s9GVFcKYyOy8522QCZo/14BzgdkBPvKTV5nSb7LnaPeEOVSLs2K
QGj9Fr8UFVw6A10DdhJy30G28KLwYDhh+TB2HTTWhMhSZ4wfJ0tol/qA1qt1pmxb9T17faHfID55
KjMP6z42esk/sJrq2thn87Kl3FAKfndmM8ItP9/QJiGoDWQDgvw95tYbBcvfCPu9WzdPgKDqbTG9
OanzJiohDtn4F/6CQ0olQRb6baW6+caZBXQx7d3gF32xwffquvdaVHO579rsvQy5C6+f+ptpojlE
P3NtujSGReV4ILRSc5Mv8cPKD40tQqeALHqqdSTcaEStU7HutJ1Bnc+Cj7Am/wOzRZGYf9XxEPHI
Fgqa2SKEIIfjunc87cJpRHrpthbhcgZlgMHMcIWFGka3znn8VUz979ry/xQowRf3J3pAwn7pK35e
Z/7f/yt/K97/x6FZ/qf5HQ5w8i/6p/Zs4Gs3aOcv7VpMNv/AAvz/LMYQliqX6CObntI/tWdXX4KJ
6X9i4zc+ZmM7/n9Q9BsGqbXW35CBf1N7/ihsoB252KaX68MyFIse/mPh2a6zykj6hKN/SZet7bqB
yoF7UaV1T7HAHc80r09djjo3T1p41HbBHHyoc7duRdPXj+cg5bi1UXRs2C3h1akh41CAM8WZXuVS
N/+vTt3ft0foor/IsvCr2kfXQzHkYPZkyRIa/zXQKLsmCq+703PgI1PT5CjGyqk9+ERq0Uacjf1v
fYi7v6/0O9fgY8v87+svlnBahailxcKP/L2un8kuwV9G7IgbK/dQ6dXit3DyM22po+7B8hJRXyDz
cQUdWYbz0VVqAFsmkTmBqQYapmZTbrsC+43Uk+lMk/zEA2WfhSyFHj1Knz9EjqpJPUtNwPttYGWt
r800/yqfvUiZ742ElQdRvIMNVpsXanJ55k6PyBa/HqhJnwYTMkYSPpEjJYrtEV9Z4YgMKoKLiOmD
RwtrCKoEJVc+Nmi2JEtVIC2YnSuVXks7Jq6ad9wt/ogqfhzdAUR+ltnZM1qQOF0jhGaXKTstuiMd
anpPwk780BUsyTNj8ReR4WgwYnHVTfx1PD3asx9fU+qj4pVwcDmVKH/jxrJeV10bbfzU0+4kys4V
YrvrsAgNwsDSeuUS9XtgcBf7ptSI+0DItzc9SvBos7XD5wN1GSLHv80i7dzA/QnHwD36bWPitYUK
YW9o2JJXQyVwMWMfomjTr5OGrVeVoMpGUTxefH7hEzOCiUkJHQsTIQ3eI9FFSQoznGprDkKydrYC
OxCMf7REdP3f9b75eyn7f8Ir/vhSuDfdQjVLi40V+FhB2chy8LVstGHGDc62MGv/jpMe6hKTct7n
N/bHp79cCln3YtZHrHn8URIK01RGA/iyVKQ7ht582/WVPHM/S7/5w2vjIpBoFjUOjWl8OR+H1Bwq
261j4lLHtg1xfLTVBi3qO6eoBBRcPa/nWXRnpoA/3thyTRvoDRMBFtZjGbdmdE3a16kT9GU43A1F
Xl33Nvx5P6thKxdG8/T5gzxq//PNLxd0mN4QHZsIS46+eZl1o125XDCR2URBsMjWtYySwLA9EA1T
9rXpo/Gyc6v2UfJR7SWNq43mFNmZyfz0D2HwCNSeLmHey+j6rUvLyVeSX6TZgTNr854yRXVN0IdF
ehWZn5LeJE1bDSZTk5crTsHVoc6GYtP1LKqfP5I/Xzs9cfw3FBxQRPDNfvwhrlIqhhTuBKqSMAUT
PdyVizDEJvUGhJ1aZa0ZnZt6/5giXC6KC32BHaMqFcu4+O3uCVKiw0MfOzA1Gi2ZF5K7CuuTrJuJ
RI6UGL/BLnbRkrzjw2fQJSLJzLH9rRXPsBzCtNj3Q6UHsB9vrKqqLykpYIjxnfbMgDnxdJAqYq9c
THH4Zo6mlA6fg0tehR50Xf7gumT/RGhRH3Llfi3bhHpulXvxmWv+sS66WApZiH89HJO268eHY7tJ
FHqog0lvr6rLvtE1TkHE4ZXMqk96PP4oNQaK71Uh2aSlPDPXHEkll0+Eyy8zDWPCAhaw/Lzf341Z
xlNBlBnw90bwmIlxcqSy4RnZdtDkVrdNcs3Y4Kv2ibwqZdCmdrmbdDL0OH04yDcbE5AwpP16YCFH
cNRtEMLAllXk4X0+eE8+KoFXmA8I36KzvL7ffitOJEWpZ9YDWgX0igat5gBNbZZAFxVkZYIo3VvL
Jv/JVjE7QwE4MYZx5DEsWG8cj7n547UBACQYlnlNbdt0N6QkxWt2gvWFgiGP+zWiycpC+DQ6yjpz
13+uPIvn9L+ufPT1NLSPzLYi26GDMbjxLLZnHcL1jcap8/Pne2r4s8ghI1kUahxsPt5jVTqSAk6n
B0Dz2k2F/zKIR+FtIsOIdw520QtCqc4xOE691N8venR7RHz6bSG4aOKRRmjYSuyLsPgx6/adSz2Z
thGlUMjMgvQc9W+3EAx+5Jo6x6tFfHusR+w60ZB5xfdeKssKKqaWK3TcxQFRbr8t9MQ5M4hOvUpU
j7a7ODwX8snHB0xTxEXhKPTAloVYiyzMdmHmfsfAfc7xcWLF4daW0yEeyEVydnR+0YikKWuWf5I/
ZYuPPyJqpOjpDjW0A/0J0iS0BIFIoS+CUSNKNfVpZRc6PMvPB9UvltbHnQa/BDcx3iax8O2OXrBj
67SLY1MPaq+pV0RHOujAqa0WRZZvRKm8W63r1RqRjr2ZC6r7tKJRq0xNfGtlSJYoX4wXJSflw5kf
tjyC4x/moknH5IAy0Dy29sZTZ2NgJCuzd2iAx8haak/dIzMyV3U4o+ZAqodBNQEF6oTheqphz/s1
U2BhWMPm8x9z6tNzMTayOWAzjfHi48gw886NDdT4wQBjeMtmO6ISrZJ9OmniPpZ+dBsWsjlzrjj1
6TEXuwtXBJObbX+8qNv1wCzIfg8kgCDy7MgIcOV0rbWkDDp6nmwKB9dPV3faxqjabPf5LRvLiz9+
/oID2cK2WNa/o5XPS2aOJBjvgqgs3IPJ6fDK0DV3aw9gKjViVjYOnfB1sZzR4DbXQKfD8YZ/bCZf
w6e/aCm17VXuHtzGBhnBqe3M6njqexUA6/hY0ZbzSz8+IJm59RhHnYGUuDCgKqXJ1iYEfts4rX/7
+dM49TDwZsFU42LMEUdzL+YJt8kzsukLI3N+9n6ur3ORt+sKiRy4Js89M+D+XM/Qt6GSB1qBqBBi
ysdbG5j9p8wVBlk9MaoVWjdrvS7GQwixHUWOcY0gZ503RvTy+X0uj+zjS+e6y86AJ4o49/hwY4dE
3s0lB1VnMpMHAjHLde9Z3pmx9efI5iqoNvGAmHjOj3XWZqUpIhMdI+iY9+88UNtr3+qyNQip9hBm
JD+APJbwb8N3b/S8M9P8n+9yuTp7fTZ27KmO32XXp8i84U4Fvhb77FodM4jpsD3nqPZIgk+1M9/x
n5OHiQoVZyWnKzb35tEwhZDr+MSem0s8QbypqthfOWTrssuWaUDKQUSYU2KfOUmcepFUHpfDBAU5
QBUfB5AVmrVMl4vqhT1cR+zagibLz/ER//wCmRoWzpPPt8GqeTRMO9pnHp1U0gc4ImwMp0RuRWYp
PV9CdT8fmacvhWCdFYEp+HjFxBadhKgzeVcqBRUkQaqPs45HvPz3xUwWZkpQDlYAtpOmWF7obxvZ
JsJgZ+f4InudrPMhz77HfRjRzW4pgOEm+dfT2DK/UrOgTEu92VzG62+Xg+gzt70Drb5KSUNrKo6g
pk+QhUnc4JlLndh3mGiReV1Y0NhDHo9Fc66y2nJ6MxiLLtsOYdnj0CZPZDQ8aEqDBJmNa+AuK3Am
ACDvV66azHUba/o5kMbZn3I8pWqq8mVLvl8z4DPpPYXVj+V7a7X6hIu1GIM2QhjI8pi8emwUAiVH
1LF17Zx5KKe+TwH5Dd8VcwK8u4/Pv2cpQ/aRAZoazXTvpaCsTcD0tCYdsqgX2ty5z+bUDMTCbuCX
NxZL1NGta5HRKohX3BLi8U2Wuuamsbw00FX8GGak+33+6Zy6QdrmDhQwauZ/mBu8KaOVFDKpd1OS
HCx9DDcyD8kT7Yp7Z6HQj3oSn5n0Ti1g7KEphgJlw9xx9FAT10CJHNrLQjIRj01Q84WJzXhXWnZ9
T3OiX9EogHmAE+bMlU8+XAzkrC46W7VjUwk8sc52VGoGqUJKUCL23sjBKBCpljG+zuLcN3VqYlr8
B4sDB0jhcfV3gNFhD2DIKIujX7BkR+faKeKtIRjbn79I68Sb5MDAjgBhO9Uab3nqv00VVqgDHKJ9
GDSNNl6rtkLUoZHNUSfIiqu4XmkIm8BwHvzc8NG/6f5VbXrPuqc0dkVEknPG8e7daLBXMUsgfFNS
12ZSn6x5TPeDmYe4T0s36K3kWQ8j4lboOT+b6BAuE0V4ndNG5qrQvWEXErWzanKfXkFDsUibpuGQ
pLE4SHOuL53BQ+YqUPhFltFtP38KJx44xAWoiQRx2eCKjo5paPTMbB4ZWljHssBVZnNPlaPcxFU0
n/lyfsEDj/ZDv1/reBnNEqmrKDY5hEDfv5I+HrcZRR4VS7c6jChvA39u2q2yNHsbIpTdEmNLlmKa
oWxuKiLHK6vbAVqpYcr0xJtPccfv7M/R9U6MeX6mS0ORh+KIY5tquGQ6KcVZaWCcXsCkf6pJcX5p
aZ4xv89z8u+/MVqfOos+RzN8MkevQIhogYuwgfO7PrynP9/um9B3tnUnra1dDdmZ93DylVOZdCh7
cJfHMBUtKiChuJoRNLURXacTACSNovKmJzrkzDf2a/I9fuXMW/5SEuX4dUzD0ux00NKlzCJr2b7M
cUgYQjxb2sPoIBgjFTxO7rJRiDu/1R+GbOwDIkmSvRVq/k2SV+oVbsUqrsyfadcY1/Xok4ohGwyq
65gIa4ZJCz/qQqnRJ/mwjKmMqZaIH0iR2ui3w5oj5khIphzp0oShGpz16IY9iV5aMRNrXinxoqMB
J0olDp2LUKvIrzI06WF2mJvhbvST+sLPCwnruLe6x0pQLVlRMRU3EXvyRSCTx7d5bub6Ko9M983J
rTElMs4yekwCZV7tDOKVnW0sSPFasUohOXWmiJRVR2TtVz/Ms7+MvuzoTRC/savsxP8CAdH74g3t
gMXJ7G5E4U6v0pRo/ZnG6q1yutJkTW/NL5JTT07euVN3TJgKNliipe23AT3+oz45xhYrEv9aY+Q2
CZdCffWnBFFzx14P+G+4oR6EGLUwxqlYt65FAoxEO/OOVxD2F/X6UF9jOeczbTh87HDyIOP8fPo5
NQdzNtI5C0IO+LM1wx5CdFVDqZGODDnM7muVd8nG6ioE/1i9iFNGrPr5NU+Nf3shPthYFHFpL7/p
t3k/MvkapcM1LTkPB3SsRL018bRpRnJB/z8uZVHpQHNJrfGXU/K3SzlVFXpm31J065hKCqU3O/xp
5es883I+v9SJEgPiN+YsfHY0nbi/j7dlEv6H7BhnO2xPEVh+61zqMibgPvKvmlJ0pPHgjEKCVG39
KTI2tTWBRqLwd4EqrVhHST6AdLXmwzA7LdEvnb/7/BeeeteQNmCWYi/E/b/Mu789jNlrRhMzgB6E
kSyRbpMSTfXbXZdtS7R6mA1XfSrObEdPVORAQyCBZCJnX0FL5uNFh842R9E3RlAgXk2xTFvahhg3
MJtFr37IPHXLlbLS7NnxIuAvNvGCz33qjS/TJMHuVohLIZR05R3Bi0Zx5tcdcUGXjgR9ekqF7OzY
W9FZ/vjrJI6qShkhWcZz0qH469F9YdmqRxJnrdGD0GAYrxmneXuN+BhdBFkn6U0M1StHQmwmrwVS
xL/wWsirKHExoZBZo9/MI6GEnMSarzGxCveYnwDihmxUvldaI55HldjvnQVp7cztnFg44VVS3GKe
Z/Y7ZuwheYOkLUdqbJoQW5FM3xrV2evR05Ot3zjmvx9PsB0ACYH/4BzlHNXUWIYIb5Yzr7bREY2L
sULSrxN8H8buXZYJAmkKPuvPB/GJyYPqKQ1dLN5UBPzl//9tENez11eFaDltVElEvbZs1jNik0OL
qvzMpY7wJn+PDk6ViA1YP5lFjrb9CGFL9LbcIJIY0qRBtW1Cj6VDDCgfLc0MAwG4duMPMydN6V3i
gim2WjWl30RTjmde7oky068THYe6haVwvEtJm8GvQwc2elz4FXMMZp5eEnkOJ2oCfz0UGDdQoSLm
Q+lKjMSZy/+pC+FTAQatLzSrRSxkfnzwg0gdE6Y/JwP8OO/S6JLHGd4DmcRDhrvTse6zlkiROMPo
CZm+e1SzomXVEituxe6wIuJ+RD7tcopp9OnM5Htq5PP5/pLbIGc4Horz6Od4cqh9AVc3dkpPr+16
3AECjS9yIEtnFrBTp30UcQafGkeyJdvj47PAywplaKKmMjahCuiXmYha52qX6LJZZ/GiNaaOtBKt
hYvYDDBM2cgezejM6mZzmaPNHUKdRTBGvQX1wdErMR18xlgGzCBavvBkyE0iq3rzTPHtxMCzOKGw
qhEUL5DBfLxZV+S90eSDSYyia9yXE/gCFWEzy/t23KL5KgJi3utDQWj7oauG/MxNnro8oBO6kvR1
APscXZ5OUZz3OGaCuacqF84j+Eu9JJEulNkWcIgT+AJaweKYULHQ7j6fbk4N+6WyxNFsga0gKft4
92DzhZ50VOoSxMqrvMrdy06Hjjp5hty2vTftl64A5cjR23j5SOIdKRLrLuRomQ5uTDgh4H3iwR48
NZwDtS/D7Pj9s8qwrFLdZiN1NAEnfj+j8rfMYBL4U+LZNO5qticH0i0ZkBZOhWmez1UITl2ULgoC
yCVlg9b4xwdCNB9SKDdm0E2brq6zG6sroNIL3Pd5N4vLqT3X1Fv+xuPbZJvLnMf5zKDM/fGKqe3H
WAa5oj9YGG8R229NZPXBIAl5i0VsLe3FbkVug9zNBJ0tjpXxKfPrN1JT0I47qj4zJk9MN3AaUW3w
H3YPx+KAXBZuV5KQhw46qR814XY7rVfPjSKQxpR5fWa+ObHmcRyGoA9oiCdwjIfMIgpeVl5YQWI4
mH2VwxmpYy/p+p13bppfSunHDxuQFWUZH7kteq2PD9vhe8sjP7cC2sftJRna9EziNl0Po5Hi2sZg
UYIFX6e1RrVazu1B4SM4M5ufGmLsyNBtLhRkaooff0MCUr0hzIFPHi8s332Zr/RZPBcYY3C7QQNX
afn98+/85CVRKi26FD6o47pXaiTlONojk9z/4ezMmuPGsT3/Xe47e7gvEXPnIVetXmRbLvuFoaqy
uQNcQBLkp78/SOoYK61RTnVHdDlkK5MkCBwcnPNf1ly9E85ck8b0IEuQlNkBalnyjZrhBb191Vej
C5HFAEWR4gSs+vJJZe8XfeWkTKTKSy+7Gq4mfLLwukuX9Rh3UC6qScZ7pMfqHA2iMj6sAOk2mRI9
/BaUNOzSD/cz1GioXLygt2/vtWnObk/gY+cHhO6/vDtVr7E/wPPZQcUFDZJgThq1qUZ/dwr2OI0m
51a6+cLTyQdoDRUULIspWJwENKbC4K+V+/gW4kunoi4Qlk51SGPZHlOv/VGElb6qcD9/31ZyuEwb
AkI7xeIWMY55Y7iyZIfz5dvD8Nryo8WA0iONIdP5ejkMQTuPgkMxcExAi/iyAh8baqS3Ik+cGfDX
ZiH5HSDTCFwMePCXV8qSoSgKsHq7zsqim8ivK2q8a3RUvkYWFqLtdeYV5zA/r10UJA+9GoPN8k/3
9xKIcoFRkL+Dhzcb2arjqvrqkDiOC4xCfgai9PmfDyi4NwRNqPAx90/mlcZhqBR96ZNHRPV27nz6
3UNnpDOL9UzofAVzRsZCWw8HMVoidL1fDmnh5Vng9LNHXcv2vocZIgaBnVyj4TVuk3YksDVJsc85
ch5RnkAnieLxjRCLfYjRurz2yxqmEC3eS4Te+r1YnRrQL7XpReZnQu9riQ4JJQj8BKAc2/nLOy2z
IauqQaG4YC1oaHcZ7o9Of5X3fQf/rKquxmCdNo7M8aZ3qUC9/U7MOJwuPcCyiR8ZGUNUrF5eHddx
MWYSZY4sXlCBUsRcJAYmGE5De6S6CG+swfA91st/sLoQakfIjratUSp6eeF8ptgVpDUXzvGt7e04
g9WLBgUHh3PSgK8tZAzb2NrQS2KcT+adL9EDSztm+pCKHq+uCYtcLA/3cYen6dvD+dh7/G08E4q7
PBG8h9PInsc1bAdNXVF65fDOgfIGOB2DENxf/sxj0d3qPCmvOt39RUfNJYMJkPtYE32sV7R5UWW2
pWUfE8wvt67w4BAQd526tzchx3nwQfV8jWo7+PewsSGHp/MWyTb/zFO8FhowB+C8CRsA3f6T7Wnp
rXrNysk3fXd9yNHH2XvC7666qMP4Kxsm0gIEed4eukfxxJOhA6RqQFJUCA1i7uWM8KxlrMQwM3To
mV5XRK5Nk4IZ0ZEsdj0N1R3C7PdjE2ZHKVV9PUm09d++h1dmCsEJcV/AKnQGTi1AcrpdaRUxU1oL
/QgH/PL7No6+FRom/NtXev1pUWwj1+KQQ5vv5dNS2U10mbpo+GcT2FtFk74N9M9KzPEhRDf5iGLU
uLWbhZN3aFlbjf7dmSX4WqGDoz3FFOphPqHn5D0HPuhvFFv8HWSO6hIgjreNUhlvpmCeL5h9MZJM
XXHAytO6kYryPZ6QCWi/JMWXOfPOpH+v346Zc3GAuwKIvpdDIpslt4qKM3Mu53brqQh2h4NO5Oyi
pCfIAzYBPjAHj4xtP1Nzvaw9DxYq2mrbhb31zBt6JQsCY2CzIbOHcD8nd1M4+Fsr2/axro/H69Uh
QK2LtG4Da0J0SjpnwFmvTT1AKKYVBTXg0bX31wKXzOsgyLKG7ZjO6SZ2rQqvhoQjJTWAMwP96qVo
s5lum8siP3myIYsWMbso9aJzQBAJckJvMLUb3VnnppgJradr2lAE/30pM8i/lO3EXC/0h1hQpUQ9
0oYqvXcH9ELOLCYzUX+7jKnIPIJebPtkMUVxGg3ov6AvJRb1EFII2oL4qTYDkMDLYaqIkg6iSHaG
VFqMpsgmsSg148Ta7wdV58d4RGHhzD2ZpPW3e2LeRDTVqYSfggdy3Q+dNhscco0hwF+Qg7nXUjJw
++7ghk3/V5EuPj7sYr2doeFc5v2QH8tZufu37+S1iUw9HzIGYYbldbrKF/hePaKeu7xsIVk3XXnL
iRqpdQFKROZVcC6dN4H6tyfn2B6Q0KPA+uiv8ctLb70gDToNuai1P/hejSiR0N9R4Q6OI5Ri+g7N
ivxAUMX7Al3s27nPk0OhB5zR+jk/s6xefXiYOQBGHtsRJ3kg4jhBvcqBCbiO2A+n4Xoc6q7bdUMk
D0EejfWZ9/7K3kkbiMaHIRCYk/TLGd+WKqhVhyIgJzZ7I2aEjIZ2rbaWlN+oDpY7lU/nRG9fW9CP
AGyjOW7UP19e01qwo0aE0tvZXpZdNbWYdxBL+21UdOd26cd96fTlQnMiQrNaKYWeXCvy12y2MPhE
TW8N9jasI1rCg94Tv/oNBmXDLpTUqJNKJTs0W9xtPTbOFgi8degtu0MKYM72buVEV4Fq20uE4Zqb
2IcAGdMeOlSdsHY05ZFs8V1xMefBsnGzGREIv5bHDjPprdBefMitqHtfQ6U85IVwwapE54psryTG
KG8a9rXpkv52Jlt9lPBGf/UAPDbFzqXUjMNAHh7RR+uNihZl5ipfLvtxVWei2WtTllwcKio+JCDD
TmYQtKUEdXHUhsY4Go7IkwwfstAyQkxlyunEtv+DJYKnO+roxs0TwbmXs6eawqhw/Y74METL1i00
cmoyA9/Zps5GFl548XY8em1kf73eyZL0WnsNcuDU0I9GJH8mvC6R4rwBjKMuB3+u3o09LiFof/Zn
jDDMWeZ06ppaGv9HHhVw1csHzYOSNpkNAAN8cPUzDkR8hQYOJ4J1QQ4sS6pb7H6gBeB7cJjL5Bym
67VOMQRoyvZoBYOJPsUlW31vNRUnh91ajgmWurL4lpKGX8k60Ze5iLHTHFx10Wg/Pcy+ci862BQP
SDe1V5Hob/DWdSj0D9F2nvv63VRU4sybefUODcuWsxJFf4bp5QiVDm65/tK5lDxAEeKs/benOw5K
UTAcOwOAb6N4xvgI8U9E0dxDrOg9QK62bwY3xFodRa/buWs9nMHDYT+RaH96e+681oLBsIzjKq1A
bvQU5+gMVucguWiaKxYSKHqt/b1s3L+L1VsOc9+uaNF28dc6q8KDZ1EGDqOwfm+neX9mV31tMkH4
xB4J4wUW60kcDCrlKG1Uu3yHYzvyZZhCWpV/Ga9pdhWOIRblk/9tJYM84BRC9/DtgTBffzqXf738
SWLV5EG/ZAkgOq0H/wv2YA3EFoqYqMXYX96+1CPY8Ldr0QUxsQG7h1MSRTGVKGBjZLabq8zdze7S
7MfZhnDtB/JyhL1yl8UudiftKshzyuWI+15+iTdCtdUiDe44zfzduOWnhOPkFVjNYBc4OvqDvBC4
rrACROeT5cGqQyDzJZZ7je8NG3eu1E0+rs43W9TO3hHoTpUyIpkIKnnUCbbiiHyKm5Tu6AGxhPjQ
4VZ5E9CKvgpGtzuMtTvuXQdBqLeH47G9djoc+JVQM2atopxw8uYZC184I1hJNqvxY55D9oW4FwEB
ztItogDezdSO0ZXbLN1tOa3tAT2j+RozMPzUPH99L6Ny2tNekhuvi6LdiHrLfYd79/tsbMXRC0vB
Mi+XH2sFpDaYonONldemDiQQvIbJiwAdnyTL1KJmx21Q9sQPvdgtTd4fwVtXR1oe/ZmtxcSL34aK
3jEcaWCOkKRfxpPAL6Z4nOiiLRjfHejxFBurHJt3LZX8TaRHsVvg696+/YJefT4iBIapPCA+9C8v
ilRB4/gjXZogqseDNwXN/TxHDw5wsTNHxNeuBOzCvFP/lTO800QcoCyu1PcIV4JZv0qTyf1QRd65
nODVK9HnphMK2Azg1stnguzSwdMlMM+qbi/dRqBPNTnp3o2wSv3nwweQ34jPUKkltr281NpRrgNI
xzvzJfC7sKsP0UAKVORxd+ak8Mr0gKNDjxU2BNQwI2/+6+kQ+1eqnCltkH7I1KXKvOwYOLLfAlGF
e13RUF2ss62uV4YyoLdEmYfFD23nZCgTf8hi0SbuLpzjZN9mfg0aK9AbdIDPlXZfqwbS3KGDB2aF
Y3B80tgYEBlJUowUdlPSi+MSAqoswI7s7dwOb63C6/caPvjBsvr5e5mLbpPHRqsgRt8aqspwtGpJ
ETjJgDMiFbJj1w4Oa2fFN9GU2XfSLV2g0Z780bqK6kSdiiN9o+xYDO33tyfFa5kBeBhac7Q/saY9
3e6c1i2ekBawjuRFAedi01pDdtPXKKlPaUt2PJZiEw1IX3bVgraytqsbH9HFbdqWDUJ5pdr1zezd
DpNAnzUJ5f3bt2jm5UmswX+MSjbodYeT50l2RyULT87UB1a+AKH2I91flbmd/vMl/8tVfluIiCGX
sy1ZHaPMras8R3vMR1/gosoRDXz7gV7JMJg3NJyNkgUz9uTcXs9U2xTneSAPSHbh1TAdBzTawQCh
bleEbvqRfLa8S4TXXoLHbc4szlfWCdUU+s6AHwzO4GTu2uPCvF4QQdB9X/C4RYnMr/rLmvvh+PaD
vnol0nI0o+i3oSn1Mgw4ygNDYlA8uczkJxQS52M/5hTOPW9+GtN/pBb2vv0hPqn+xw91+9D+b/PR
v2S79EWWq//z8sfh6efshzSuDi9+2AtVqOXj+KNf7n4MY81Hn3RezG/+//7js0/E56X98d//9Zcc
hTLflhVS/CrfZXLc//Xr17+wlzjyIMJIfp1+5Engi7rWv8zG6ybUFAHV02n5t8KXFbn/ghsLv8QQ
eJCFMDulkKgl/vd/xd6/CFymNh2jBAHZin8a5Gj+CYkvMLwOoYCzKYiQ4J8ofL2c40Rgqs/UUM0G
CnzROVVPkaFa6OKV822nxw4K3hjrCjU5hcJ+u3OHzCPWLU2BPsWmhvWRXs6NF3b3aTw1Z/2/XwYQ
cy9gZCPam5BgwB+cJivE1nIwacUteWXo4i/r2bm6QgB4tr6oJmrDW7jiAykTdqvUjY7Zgqz/16LW
MZqtcQFoQDWVvLTixFqOyVR48cfBEsV6+cvr/fAU0X5V7fptyGIIp6Fp2RmiDszIl6tl0naU6sCr
by3XrrEeSEZYNJooMH+lmVcsu8ahrHacezejIOOEeQ/Rhobu139+G9B6eXOcCBiwkzTBWzqJ3Exd
3zYZSsJ/9t405QfXa0pMgxpo/wdcznTY73qRtcl1aU+1usqUlvGfb9/HSSPFiP0Y/SK80skw2dVP
jQTTUpUUuefkqkH1JXeuQqkqtQnV2CT2dVtkq/tZFdWMlki3WBB/RF61l6XLOQP3RXs5sz+8djvk
TbQMqEXTbjwVkdNJkKVz6UVXbeNG4uOYefmCxmqTAyVBxW4Q/iFbOUiZGjRdML0LJt8aaPBWiIN/
lAPinmdO9WZC/N+NESkRGqyg4CG3IzRAkeck4am9pZh16kWXI/Rvuexk1vXZsVQZrN3NkOEJojd2
XS+Du03GoCl/Bqq3UDt9+z09lplf3AYFWCQpgPZwcveS0+WlPGvtAfeul+mS5CL9HuFIUhgxjCHB
kDFPraLF9MDuMOl4F40lBO5t7sM59lHpjFoEpKpx7sqftq+xlhKLLMtlO1uUVd3tZGU5sDRXw+C6
zlRkhQ+51vGw7+HHUkGcVNRVD03pcRTZJtgFVg90vfivGttMxbu3n/R0ClBZovZN/85UYiEEnD6p
FZQgRYs5PVDdceBPRQ1IRnnpBUPFXTaDI6waj+tuMv9WT7UnNmOnujo6AAtKhLXFLNYoZr19WyfT
gMO7IVXhtWlORpAV2Ad+TbbbwCsWGCzToVElLDgLwZf2ynLWrIYam4XvdM7q3fhZbsVHHExEdm5l
vNzmA24ANtMjXpWTGRHsJGIEczrjWoCUqUMNR93qeKV4hPd38LfvznZ9i7DwoD7g0sNfY+6h7vOs
alELFzVKcwrk8XyTcRBpjzaBbyl3ta3Xb+tQn3UxNgfEX2Yq7CwOJQCRaHybY9ApES1CtR1894JW
VmuF8QHhUzcHmJEPw61oVP0JRs+kzyzS3yYNVBVTUDdUCWYO4pkvX4+CwGRFcz4eRrna8TtY20X4
JS2plrz382FGT9wZZfaJ87TfXUS9SOvbrg/8YaPchqz3zGQ5kTIkmGLJSrGS+j59DOo+J7eTuuVc
0SQaDitFuPexHCdnPzoFvhSQuvC2yXQ+fQzbtUfRLO8cMInl+LEp+yHc5nG0foPVmIY/EqsMb93B
rq09WTIlMjesPGibc+uhwM5xRmy9rFDWP9ubzM1T3YipzsExhQV3cq508BmZEzn0hyod4+ljNWu8
vbeq0N4xWLVy79clXPX7qV0L+XPGnBSR5SoOfry94E762Y9jyOpnxoNlAFt4Wk0FW2VbHeuc5ha6
RrrynI/jzBEfJ76pw3+wyKDJ7WsKDO1NXagyu8bPKIONqVOtj01npf7PGtMnXEHP3NnpUmSAwFni
lA1p38gwncSCPPHH0k3C9pC7wTQiMEWBZJvVXTlyxszbZoevzuId6w7W1LZKMQtE2jiAeFGX2Eh+
9n2ZajygsqX9VMu6Ct5TdAmq98zsZjhzDHm8l5erEagt9BYOBpAn3dMNdewXvCRUPB7aIWq+KMwI
8j3mJFMP8Xdoq6vGcbB3IVvFnQTRfgxjwsXBAaqFy/Y1WjykiZrUa7ZIUM/InAxBfohmZ9S4kjuo
QPvdKpDmL63hUqVr9IBwR6GvNNIMd3Nkd+iIF3SHN1kwhVdFIZQvN1OrLXqobpQNAFN11n2KvHlE
RLz1uUIkJJ9ySm9VD2+/NjNtT0YipnTB//gPi9JE+F/6qhn5S9/GwXDQzroUH23Q+eWmVn0XfPB4
ed1lsQbFTWRbzZf/4MLAkaCuPqpFnpxEVSwzaJDotCnRVPQWg6E7wj3N8oPdiG688tH4q0nQHaXO
FBBPkl2zklGmNSxdo1jzGwgjEuhKuyiTHqC8BPpTUwbR10T3zY+1ESr5Fi0RFWlUzRE+aNiK4Wun
PcD7f/z4pCtU32gasRvEJwmU9OrMtyCGHurCxrerGzWeqlbg4AbTBk42f8R/IN7hWZL9M9D9YwQB
nEMUM6kkY3+yZTqdbuc4bnHOhIEeHropbdKfA2sa2dM5xGRIxc4g90Bg+nP7kTl0n0w2DngQMIAo
A6g4FdKUVTUKjSXCIQpGJILp52hz/nGSq74dkfeyrZJGFi7A8pA5UVofh8lCzofNMh2upW0zOP/8
LVDMBc5JpZCU9uQtlAOC7yKfB+KAFMFNFSftjzpukpvOtaz2x9Tr8GqNNXWDt697mjfF5oQK3c01
XNnflSXXVthtH7ATBn6NlP2iRfy5h6//eW47C3MW+l31ts9ciqXZGFrl/u3LnzApzRyg9kLzhWSS
ziE7yctVDw+t6N21HQ7Voupk3GSim/YTNLto55e0WMC52Ciwl24LlLCLA+u9BEtxLWe1YnlBHHo/
qTaha1d1/bBxluEscf/3uGSGBzagDy3CkAJf3uHYx2NrpTl3WNDq2lVVGC9/rNqxLhP05Ic/8D/1
ih2OTef4GK+NDUd1kGt0U+FBndZy/QYAB0JzkLO9ufs8Zgo/spLFlG5DpwmB7PpCf60S5Q0b6DlQ
eFCcugmdzP1o40gLM3xxgD/dBPDhH1xUAOIzm9crWZ1RDTZ3Rr7L+fRko23zaV39Oe0OqlirvyYv
RzkZE1Y8Lxa3sWkIBW75reDF33mLU17WlKanrec06zmI1O+BlEAC99RBK4rbOd1FcSKcWryAschN
wtxiLjdx0W9q6VqXwpUOfaA5MJ4VyPfM7VXmpqj1+eCl7s7MZrNVvAwrZJSoxnMONbPlNKwk6B6h
yG3RngvlCri9Gr11X07Q+DZz0kzxLhrS6U/ZzU20sXB1+CYq8qDDUtfiFsGCtTwy58UXrN2j8VzI
My/j5N4iw/rknMSuw0np5TzOZTN2eEyCzkKUCs2JKa5vLBsYQmcbd745aL6MqhRfLBkv7S6wVO9u
sjIQR0fOzY++6LAbPTNcvwUfDky0mCE40l/6nZajbZA9emK44nnwaLBj3PElTQbcIWlNIiy06tg/
jnVY/BnPtb6Fq9bAYAltju8Cpa6YFE4xfBPBudtKHRWc8ES57FWFdxgWI419GEc3Sc/d92+7Bxsl
WoPmTcPo4Tj1cigROESG2UIkwZ9DaN67qKGa/WWEvpTDJxyW6E5p3eq/lZeJ6qGfyzj/QB1b99+C
ylHWxm2AAz8Xf/+f+ton4AFCKf1Oip1GkZpF+ZvyjI9tluWFTXHA90li/6GHeuScbbldXLx30zoO
r8ZxsCx294W88L6Wa4SN9zymYYDHqFxLddC+L+Snt1+za/auFzOPguojoorNHrDRaYlGhPk60YxL
94EleozMPE50VD69DOhitYFIH/gX0l3yFc+/CDDBg0BDh+oBihbhcBjbgL8q7ZaKRlnZUPOySQcX
AOkDddMW8+xfLbAx+mCTWsi9XPjJUNp/h2EMUmPTDbG2mjOb1m87As1xagxsmFT04fWc7AjLCjJh
yOxkj/hArA8YMtnGH12k/b6K577AyitFaHE7RqsUZ5TxwNK8HE1Qu8irEW/puDH1fuvRoBqnPYJJ
eVzaTuNihb7EymAls6X5A8GLTIKntpJ50t8Lb/Kj6bJiO8BmcllL8T6kGa++zY81o9IbqDnl/jQz
T5wxN0UyRDqkjreWrTO7vLBblenxSA8H58cLgG3Neq+FluVPL2qt+nNmyzX4Vnbsx+mGKmn4CXdI
TAG4Abtb4q2Dr7yLwe06panaItQj1ntv4Qrwz6ra59UMa5mkyb4pZW+zuCvF1+IJ15eW2hYgJ/iV
uZF21x7seuzq5GiPZcXHl6WHmg3wsTKXTgMQCDES6F06xLsmwucCPyLOVSPNpKQ2UydvBPWpNo9N
TQxBKDzXkDfJhqE4ZqWFNM+GCr4I9V0zReGsdy1EkeX72GBC99WR2eKIKz+kuEQQnwQ/77Uddql3
TCfLKvU2g/7VwKWthY+lTI6AYr1tOoHmCJhIqxrKTVCljNxunBLzb20VDuG7Pihy83cc75zgIm6a
BEvgylcrIK2Iwdb1e6sJQ0xIcTXMXPtYdgoV58s29NO07DaWH6DcwvspONldz5bLCvtgOxPZ87vn
uwUlSUvgsK46ogZX6jEIcFvk3I2v7oon7XqfLpRaIoBiuWMFm1IEA6szBVTLIzON6lle23qgxhhA
zsVuLw1cjqaHbCydbLxy5Ogx8XKqogy99kqbMbfR6GFgc1evIyf+Hg+sR8YlWJA1G1jhVdiWP5Os
LHlP7fPal3POS6+GBhW5XSoAFaNi/vSTXAAEBBeoPzQ8feh2ibx3M7eGgTx49Xo/taJX75IwzX6G
tAaGL6gbzu1DMQlb37SOxmNiw1FyRBSjc9YcK7NiTnLe5VhZ5qLwVtimYEeK6MHvgs766CyFqWAC
EDNvq4e8UQGyEHbwJXQpvB7aYpnm3YgWxHgfunXJLddP95r71G8fIpkKnFz7siLl+Ni6s1UlR2XZ
zoAR3rjSs9sBE4pZFUraJk77KqNwtInjrAvfJclaJN6lOy+mYlrN8KGTK9sXiapvXZmk3iYtgn5Y
Nk1T1xJ6shPKYjOl0Tx8mIJyCsW+KGyFQF4Gn1rfdJOlcOCj8rd25a5LgPkfsz7wiAo5BOUk2OIe
EAWf56XpMc3qHXxcCyWJQDiJqUpjf+mu0vu+SsvccslaIunVMlyrdVu209yMiMdJnvEAp0KytKBe
BtOdXbcZMV4EXbXet+h7M9b4hJfrPShj82t+x+ShUgPYymk/xE6xMgVrEDv8pUPjtPVoBqsqtN7V
OG8Xd2ubmi2kEBDxLso0U0y2KIBZUxyDdDJ/VJMWDOeAR2j582mVecAw+ZDP4Zl1665JOaHz4GFm
nGwoNrbVw4gSJ/cZ5MXCWiHEmJde+JBlCWuyZ66WfemVfzhWimt0svr+9H0i9HlIvqDanlyUvi7S
OzG5xgShYsebcUuIY/eHrbESYR5lmVkXqJsTOzMaCUiyFJUKJ3fbNpPZ7eYstuLtWFJD/JhgAlTc
t+5oV0eno2gcb7DJcbBg8D25lJ+IgFNy5yzeyr9ElbciQpOT7sqbtOMM1G2f3xO6cbRjNvy2TWhv
9MSG//TARY6fwIR0hTMnt+OiOvp/td+Of0VKZ+NXLJoL5FcDb6YxCC9UaHsTdxIM3N6Z27Hd+xlz
6G/ZO5116/S9qMSBtmHcf1RDAmAgbHUIQDy3RiRDhnG1ris1ZlO+i+vSay6mjLbZu56yK72sNK1U
ue9ry5qxBW2LNLvHvNblhtOyoVD7vCS8NOBFPfc0GD98wTeOcDP9pVgjiZHICtxGVjt36c06mtW4
Ltdd0il+SGVmej5jFpmtMp5iZ7lWESzlB2iWZhpqMXbBJe7pATxBLF6a5E51/sBHab1o3ilVetPX
mOcUg7NNEyiQ99tUUDIeCSyrCiklo6xy441TUdwwYQUWFNDInI3j1FRuBqZJHF9FUDNY0P5c0vXd
5mFhYlw7KJdtzmMvsqydAMNTU0V92thILgI9HfPWGwCf43Ho5B9qmBfzn+s6mP36OVfyndSE6+e9
vKrLlARTWLNZR/myeHw/a990iJ6339LAEbiTpy3NBYTB0uwd36RLT4kXft5mv5own+BjkQpNEG9G
WuwpzHXH7MVlV5hNVcyD2T8FiDteV42TsBkqPzJL/3nXA1SCu8+W/m5auP/u1eHdbOJmFOIQiV0d
tJ1oazPquO0GT00iwP6P36ywg4QKLbWZD1mwmMaTiFGYstDIsEliVDNnfBVm1LynbR+WLNkgzPMh
u1vsdK37L6WVdla4ne1KdgecGKuW6OwPM6uyi62MaOs/5aX0xxErpOgxJ2LZDazB2LsqU36W10p1
PQFCW77kAxEtA/YQWwU0vbZ2Opicwnna+qqoMfOGvMYsvUL4oaX3E6h6E4GerhBVQEbRRl8oOtj7
pqjNBhog41bBkfR0m3EyDAHiKBKJIOzUl8rtrba+78GPMAxJWlh2+T13UzPq3RoBAsHZQNepbDiH
A/vunXdj48Y9sXFSZpp70jHb8iDwYmwP0hMNv7JMlcNLt6vEPAUZdc1Atkxp/6K1J291Prhd3WAK
i/2T1zvvMxFUDIUspgC4+WaaLb5dbAADk/sVuAlOjyMl8shcPwe3lX4vLCx56vvntMApqkL92Q5L
PH5ZLM9jMeJio0yhuuZIuvUbZcJwkUeFuenWNzmhZxASCikg36OHipAl234xQrfpLzDUrngdz7lH
4fZ4Nm2RpzEP2eQJGfGnue/C6a6PMbjw8GNsRApvpzZfiF73yOME4yhZRKAJLE1qtYGk6uJeuSFg
SN+HpwGjkRcZ2MI0L4vOM7f2/BVRQ7IrL/tWSW4t8AaQ7tslHxqWCMZXkq9xZIEvm+HNdv10i+eG
mc9ikObVoeFtVtEzIKTNm5Db8hqPPMArpsfLgYbgKytKH7RLgk6K8id8KjyhdmT4kOnNDDGPWda9
wpJzLsfKva7rbChgddtFZTd7y7Oi7B15P46t0WT14o8kT+PuR5Rwve2ISbGvjkk0tOIPv61t+vpd
iea2sVps+na6cDS+ubugqQP8uXufzHNX0uqpvoJD6+DLwiJdwbjkHWVOuSmGIRk/yGpdl6+dkF6D
umufr1jbib5yScMwZCLnus0VPJNhUyWBLKrNKlE6wXa6mOO8/qKzxeWPZu2bLtzipVqPGuBkqqNk
041To/edpsmUbAB01nhcVDUT6gPfG1C6yIHRi78L+EgKZf7cXdNuw9hUkXODwI0s27sYUI6N0KFd
T4F67yeI3YzHFmclh2CHXMdHx6FgpS6qZDDXB/Qf63LfWdL85NdO618ghF411r5x3bF53w5TYccX
ukMxar2Ko0UJj378mmMUuQ59VaTbzscU3TnQG0wX9khRyvJCD9Lm3vJOgEwoNoleHbo/jZcLq0eb
UpiJMjO9TcQDIj7dpU9Z83PIbgs3ARZDbmPVROIwNDGedk7i4Dwbl0v5MAxtkGPRmaJG4OwVx6Hm
U9mgPJsTnOsswLgNJuHX0q1i3uyMDGWoNmOyOjgZKKeew01gRZgSI2HZBq29jaNiVmhJrg7zJizS
fnBprDtFcOsGo0lXG9mbY5v3tMmVmn2m3rrlsvAI3tOvCDvzYxiMzWqpekcr1hzKOIAMhIyns2nQ
C/NdPrJay3UvAlZvCTlq1R/SVPvDgUmbsKUzUUgm18fjSZmUj/tCzWeux9Yze723UBbxMJU1J13X
z8zuDYNyGoG1L24q9YHCb1oW757DBSAMwY4wtq2J+iR+ae/oraSLmfc3QwODpbjjnJhOziasfAQf
tpVTmPNKH00mtC+DZXLMMm7MBoy/NSuVeBUR2REFcFP1HZ0hRGjgkVWPOWkKkL7bPOMl7FByzEKx
3QS8eB4j9oxhsnlCVB0mxtQVrQGLlI3ViulQjX7ZVxchGn1LfExAlek9mpCi++gpr3N51yPDRtRg
1gR2Wrnsq06rDZnjaRsXYamJkUsQPo7L0zHGGobM6cBGh4PY9UM85Vs6RIrIZq8Js2y75snKpzwJ
iOsCwquJogV5Kwekp8RZZQklm97yDCBHwELmF5qnkKdy6EDT8XlzTVur4IVUsWXVxUZkDRWVjcSw
jTncPmU+hUpNzPMW26QKbpyZoKqe0vUsbcxxUNKtMQeKBSlL+vWeKTU4WpudLh6LkQ0iHhyTaNkd
ysdyXxdWkl/P7ZIu7vfFSvS8HtH/H/W8Y4bEySfb75TMdgJNi+wHigAq/ZRMS1ddrEVupet2Kq3J
Qx6b+dP4Gz/v/GWbUaJwekwC4yr+QZnA/tzJtNPf89kzOKg84zUe/WYqALhPWbrct2nVzMj8rd56
zFrlrZ95J2tnHQeZBLq4Wig/dkgDVHKt7jWeB/Y3N20csXcnSCkWxeVkxnUlc8ahbzcI+o7yrmi6
NSw3Re0V8QV1b6tgI1uXpdorqf0HJ621e2kJ1ZV/lgrJ5BKPm+goPJ104gplnCm8XNVkTZ8aOnLp
+ykrzLocRFYy6LojwfuZrlOZJbtwQI995wNZCTmzoNkQXCySiKV2Q9PaqDqxTfppcWuOZihWo3Mp
BDUyRo7kERXh4eDRb3TqmyDvhvXP5xPXc5ZNGmCynqciwdN5xcI0mcnkjzmnyixpSeAjFCwt/Izl
CIAOmqaImJTD00E943nl7mn+66ccyn1aVXpZKTfOVI+YHgXgy+rh6chdpatJNZ/z3OclAXPcpNWd
3Zgs3Pof5s5ruW1lbdO3MjeAXcjhFGASJYqkJNuyTlAOMnLOuPp5oL1mfhPUELXOpspVtsuhge5G
9xfeoNSF+J2yQf6zaIfAoMOiTuu+GRWE0JC6MJoklyH3uF3LoS2b7LCVX7f/hCNTaB2ExXRaVNFY
hg81JbLwmMmm32A9LohZsjfaUY/01eD105FBTXfKgwQSBIa31Lzn44+yBOUUm1oGqWReRFJBCNpI
VgQ40mWFM0TMcvw/V1HQSN4fzqWYo2vMB8laR0Uf9IFDVtbFL3xSuj8ZeQyl2NmVBlIEM3A8ex5Z
wLx79KLMRB4uEJURTzUMZJH1BX3ZV++QAprqnViiCdH9gBX1FR8gkW1YlUMd/qxDAa0puzbA9kTc
F3qpNk4zilM+FQzdhHuCF54ObzicTeWvHi8D/T0EQhKEW7dKWv6eOojTISh6/XR+Z3krSuzyj+KR
QS8/K4FOgXAM7UjIp+lIi17kIC2JGIiNikDjN21llvojpjfTTdBLMgY3m3/OML44k/KEX7UYvouB
VEgR4rGaa4W2pKEQkpwKWpEsmP7fe6gRlYTHif8bzpeiMmUbuGdOx5cljcSimiDzUaD+UyUqlpr/
XNJT0Ylpz6JpD0SSRhlE7+RGL7eDJgJdpGhq5vJDqmXT5gsKMWO9EahvWWi5UqaCRqHnVcVgdPbg
S/SG0sKz1rXeZWP2/4AHKQLHFjWPBEuaVYaej2XZaO1GMBeG/9YAEjGlYoK3MUk0gtR8P26KVIPu
WFKNC69Zt634bcwDKu4ALXP90QhymWlD/s/rXjxVatqXf+5UMc0/iqcdQM9h7RpuPvx0Va+QmrUC
mGuaNKQUmeuOvgivTcg9TZPr9wInsyDylWc2/7TKHa7A6dYsJXmouTUVlWKwYwhywmSIQSlVtY0I
Ydyk695CvrviHyDM193/UwagGTtFGhQgIg6H8p9aHnVYIoe6NqZD5J9k0WvdipQiafRkBFaCDkmP
qWXR9mzguh30YWsUSmsSJg8D6spOWWndVB3yKipiu0DOO9YFLL+Oci+lURMlxAh5pUlrHxkvqF5S
X8CcYw/5CUtXAuDgFTxBnwL8JEhZ9yBTpt8IfqqRAgRG0CZ14SC68XF/Rq2hPDDvWf4Y19T73scg
9kRiL6kfH1Vf7trQUSyz6+VvH+2Zf0UaeMkSflzSAz4w+f/DHTgEvwBjZX/qm39r+549/kjeq/lf
uuAh/P9BPDBpkP6/iQeb8j395f+vE32s9L0KwDK9f3Ai7n5DH+Bf/h/+gaL+B3z/xHuGXz4REP4v
/4CW139Qx5hA0pADCRBpuP7DPxCM/6ACCKkOgWE6SCiI0Ej+h4AgyMZ/aOqAPYeWAhsVjsK/oSB8
KE391XwDlCyjwAPuXxdFRYFdd9mrxGxLqmH1DIcuaNxNkUfVfU16eKQIltpR2bWHpq+7tUSzxIaV
PO6bNCPGECPCctJlO9TyHmkiqtai6osbQVcDuxnjZF/oIoeqHzQvOC0IGHyNX8u++UKb+EdHl+HF
JTqlMUGFWRDSJe7ZHHqA/gSMBZjSXB7MHr3Py9fqCs/KciPtD3E+mneF1YpvOcoTXTkK248HFY3O
mdLfE/6gwz4vFqWLlVlD3WRpaItAjkbbDCEUlTX8G7Cmo/obKrkkHka/3byaxZCeuITCbNdGwjo1
y34j9a7oIyUhe6+SG/q50/Kpf6N2lp3DjjvPzvRB7ew6s8apaCwSfZhG+tpkWvgL4FhyDJWo2XdK
ZUhYemghFY5O5gAZwzsiKPWhLIssA+ZgkYHVTdhX9DuxQpDk2NLofgkIn0eYDvz1HUz7HbO4vxka
8wbk9N7AeZVJKBWlO8z2Lt+7LPyG+lvZHxKMep7I3IrRhtQuNHamVsUfnMjRvm/juNtM4ssUdTpX
3feadKQpZtlSN1aVPQ5J+N0QwawvPd006xf7nQ0BgQ9oL6gylPhnTxdGRCJxJ8mHENjBjzT24xje
XuRutWJQvytRpw1rDJa8Y+jl/T5uQWs4tKN7W69yzIsE08RBmGjaXeDtztq2zJqBpDi7BEMUlOHm
WpxVUFl6VFbdoQzCtzpC1amFDeTcXpuPVvrl2xsfBD6QwTI4jzkip6WMW2rAcg8ijS9nIu6y/aaQ
W/Ofo6Ko96aujO+SLwtrfxT11k5iodwkeZ28JHHmBQ78khhHp6pF1V4cXJwzVDmykaQUtko9ti+1
kqJpCDU5fNSrMFgp0lCvDeQdzolETcmBI/Fj0DLL42ggvsQlIlCf1d5M3oykfAu0dvTWPmbS3KKV
v1Inyc8uDjSaIQiBwm40AH1CDS9+s/EimkhyvCSP/8n+5djg6IXAAEMB7Mls/46djMtbLx4Uqoev
cjSo5oRaQuClkhTE8LOg2rh6u1GrMNcdY2yMZ93H8tkBoYuJT/cCrLsM49+3l24O32CDTFKpwNJN
8nHYNTMEYFVVddTl1nBI87bCd2SUD/R0EzyDleYu6cQRLbyuuxuztvs6jtSwB+CiuyGOkteFJ7n+
hNCF0XC+wt0AqsBcQUsaVS8ESyIehD6je+3GmrdCK4ZFCiuVdm6l6JvQy8LAkTJxeIOFT70tI3+g
0UQcu46oHOR2M/T66vaTTRClv3c3bT8Y7/Cy4FqA3JwrutVKXHt0F9qzEaU/cplpMjU/coBJKE5E
Znt7tPkXy2gw7CexPNDVE4f7cp8IvdaXAHzEc9UrxXe1j/0NFIBFVZIZOmaSUSREQBwNvBhQvzlx
RBBkLWqozJ0HEVOStoJNUFHDvB9dETxmG1a2mChvueFSLrOs4C1MunR7+01nir3ImaMGyBcBDNjE
VFedG3JR1hk8TAJhhPaINRpVSuyuitWapq988A0IG5ZxMCs93BmuLNua1boHw4weE/5f6jWWUdii
0o6Oq7r50oE+v2ahOhiQewCnshyoBs3QNmNYaQ2uV/HZQsDY0Wt06JUkQJN/kAJ7DAsR0EgBStiv
taegKhOHioi2jmIXpb9wWJIqmCENmSmehv1gErYB2pZnm0L10r5PRCU+Swk8Ec0TsczoMQIxV4+1
p+rPWqL2joYL2NISTffW5d6/HHgG30MvqlHkUIzPPQrhtgI6BQAKuWsBRv2LW3QDPXFcCQajEKle
BiVqHOnGDC1vt7BXrj5CoGUTJBX1BL4K3CsvP4seCUMQQIJ/NvIS+Wai4lVOx33nNkp2TsOU8sOU
9aeCmzpp8z3T6u8VXkV9qddfumo0TmETKAcdyftNR2Vi4Yi4CgxlHg9sFrrTKC5AS5nd/w04mdrF
Z/as4Lyy6l2jPHfKuNN63buXwo5DvhSbxzCsrXu9xQhO8vIlB4NpR14sFY8wSUygrkwUT+R9OUNm
kIa+knVwGFT3sSDPf1K9IVvDD3fvqpqWcNa4/qNZGPnp9tp8tjSg+E3+Jw0G7cfc/EWhwGmD7uHo
MnAxFdgatoefRAjDCYa/0WMvXtgLc9YjHCTeFLLdJEUCTfXDDO+vAYc4TGqgWuFZs+LKad2wuyt0
V7O9ItHvAspb9LZLeZ00UHk7vafBPJrBFkOR0W6EQtj3YvdWoMqEP2+RogbTpY4qecUKfL266nIX
rxe6YSsNupxe5tLG0xVvQTbr0zkjXASsO4HgryKmACnMMmiCs9xgESWApVgFcfga0gu1pQQs1+0l
mvKSq70BSZR7TOIwmYuCmPS/GwEAzLnwjRe3QvUgT0yYJqP/MwutB7rK/dIBOn2Ql0PyqYoakEUC
YuPKCU6LAuzERCs4h1rZ27Erv4plBdccQ8miqWi6BUa9oYDyZJmPtOEegy6oEURttiVQ67VMVYmZ
vz0L15MOc42cQBRBMnLNTn/+175JPYqSAkJ6Z6kCa6hmxldZbs8jTiyr0aW0d3u0mbwH1xs0ajSB
dLihpCsQKC+HG9s8qsG4BOdUGIFtAMhVFSgu4OkgOI3lbxSPTsA8NyMCrXaIU19qU+g3K0es/HHb
0mavbVkDtTJoX0zk+34w3dARbj/lHCY7PSWyyuh8avDXwLBPYdlfk0LgnRRBN4ZnyvzQGqBBfanb
zr9DJ7UpHKqgI/BmCGmK3ZgxoXXfBdE6M/jWVpIeKs8dZLdHyYrjX0DImtTupDYAP6cj1yxXqXJI
a614QGtvOAOSkF9vP/2HZchsl+FFZk6KshObbc7wBMmWEeun3jlOh9F2C7NYY2A37lIL6WcK0cqK
UH4qbaLqhST4lvaYcj9Uw/Cqu5K1GzpZtZss2pWoR1O6DP2VKNW+k4v9SvcNpMPNqNvLQkcFlKpe
VUkj8FD3DjahS/NTt+wMGLFD6vvupZ2w18onU0+jZ5fGzkpVo35VxMJzH9Xyo5+WvaNEfb7rimQS
1tJR4qnRH6b9VdMxIgNZmJvrD5APjxoFVRiYm3PNIWGIRM/oR+E05B6OHkmVrxAzCxbYGB/XynwF
SGjA4lqk5vzqcv9YXiVlIB29c2UUdEq03LiT0yyGupV1q5JWgJ1HRb2uYEU/h9SKnKoImmOWdy++
i0orIJRsH1sow0tq/kOGjdhElgEdTn3Rh/67S6l+PXrgRKqiQ5ysdnFzo7ijAl5zCjr0Cxf5VfQN
EUr8yJUhlxroxFy+jYlCC/VISTgpVSTYYynHJ1rp4a/bS/NJuMA5pEM/MkGo47w5K4+5tLQ5pvTk
hEUBOLHWIKj1erJjJT2qVX0MXd/AhDnNV2YiHrRSSxbunw+e7OWy8QS8IDokKM4T4V6+KCBNWe0H
jYZDa7zA/za0R8EdbONnqGJFXhvryojupRFDrmFTDv2DUljbrm8Ouf/HkwMHCPhCpWLOjuYg4okg
SH+INVvQCS6faCxiV/DEPjmNXq3gmkn1CTSsvBmhxzpdlCb3ZhaIL8BjEw6dKt2mtT4Cf2qzlWhS
xlf6CJ9K+AS/aSW7+yFBPMjztGadS15IwBUtaRJc75XpMiF5QV0djYz5yWkYnUr/Rk1OLX5H66Gr
OiewoqVr5PoenRwBON0YALGrOREMSIxYgzRJTqbfVlv0GjwnlpSKLhD2m7e35fX9iLvbFF5bMAL5
5WxP+G2gi1lnhacxSDwQjbVuT71u5LXk0IkUcWnFP3m1/xkPUs7sgpTVMCxbPYhOuMLfBSaW2pJS
31eRtfNVaU2P5pCa+T5W8HQF4x4Iu6JNt50yAKUs9l6/uf32VznWh1ortwjldNQK5lL5XlLXZY8Z
wCmHnG3n0OglNfS3Xdb6Oyj2xIiBWduE+Tj2ANZa3x79k+2PfQfHNEk/1Tqy4cvtT3MmjQutD0+B
qo64RJTlszsUxgEa9N4XwknlT1YOnSo04F6kxtopQ/eYpIL3kLb0dW2UO4f9EJXSzhMrC1Sk3O+E
fPAOVh0CDZXcl9sPfJ1uQJ0CSgx5F0w1PYPL56V16iIlFQenahxAusAadVC8R1MeNhi0d3ysKgPa
pJktVRs/OTwpXaC78uFipkpza0aDNhr7w/VPFPDQJ02Cp9ZUxy9tK//G8WL8VtNttJVSVJzQCiBp
xFqyEDRdb1yeYNop0hTaIQZz+e5y0aMZ3Y7+CbjeU5qX8gk0Um53aZouzPKHq+rlOc1QzDBfJHc5
4nqXQw1hCJwQXbST1Wc7ZGVQXTcj5dAIWXVvJBVWuJb+6LfNCkyL3eTuyisRuKdg/9gM2ZID6Sdr
Prk7y2QSErnXh4rnX7Gi3BkQPJG+OSkjyFm3jqpHjG21s2yOr0FZ7UrMO59FjEjfbu+165OWIIbS
xxTowXvTZ/MN/bIoDLkKT5KraVsBpQ/HkjGOuz3K9fHHak7lBapi8NI/ylV/vR2C5u4YKal/CvEs
vbNCr3Oo8+XrUVefK2lJ1OiTPcSFB/0exQiO2rniqVroUVenWXgSCuslBp64GUbqlxQSljyXrpM/
0mSTpjr6FBLEwdmXWspFB3k5Dk9tJ/1GH1ZZ45JVfvXM+Fc81OJv5CSNhdPss5djUInZRMdYm6vP
ZUWQyF0oBCeo0sKDrlRfocgKu1gX3//1mlFRp6EpUVeHtTzbGX7Wt2PF3XwsAlR4kBDXd0hNvDdy
l98PorB09nySLU3FafYGxR5mdG4sJOWQatNMlo6jnxoH9M9KlGiD8ZHuEgUPLVgVZtjuYDmMD3TJ
zH1Br+jVQmAQJqtxh9+YvCs9baSXURrer6ZG8rzJ+z+K30dPYZFXTjJGwYLewyfrz1E1bTJCCCS0
ZjGt7Bemq2PYcyxLA/+ANg/PQqY+1HhuHdNSqFY9ui4LJ+SnE4UOHU1qypWUT2cLM7hBntZNIR+B
Ym0H0dvX1UvU/MHp9Z2AagdA1o4H6EdJ4oitVdshGG4j26suMPHEjrT2izmChHAR+FVdaRd2zcKZ
cj0rHCZURBCr4jNEJejyYE1cU1FCrs+TnImnprGeqk5UHgvZfFDFMnnq0sJfCK+uT7EpT+VzYOfQ
B5oH/XlejQIm2t6JQlpoZ1ZqruNYara3v4irjs4E2/9rmHnZASyu2mW64Z10SNcg4yIr3reahXuH
Kb3q8fg6mvU28YSHUu1/YlK61C5ZfIDZzGoDNjZBa3kndsdG6BTQJIGFbUMWw6qVN60VHYTYek3c
PT7O68Qam4XNd32QE5aw282pIKJTg7lcWqQBIrVVMk6fQgEQFzLW0PyRPDVbJdW329P9UWy8vKCn
EgqZC1Ii6GjM46C4VsIgkEXvpBThkygRhMU50qJDmsitg47sRh3C8g+Zi3c/FaO/S2JhQjzQ051a
cRRHko+xA+T4ByRWxT9hneuxncYCeMocmHyOJfAA8qH4Sn0BvT1h8LYCYHTDVvGxuwdRiqytGyPs
aFB+xvtD1iFcxcMB8re1kbUhepSxz9q4baL/VIQCXTIAqK81dtMPJou0cNR8tvZ8UeZ0GDMrVGcv
p95VwJ1FeRCcGtmy9qCe3hHPKPauLGyUVm72GkjDTQdrFk9vL1vTOJa+5Eq+UCG+jlPoZpJWk2Kj
GITM6+VT1KJKwXfiLGlsQ6cLoz9Ah4NtW3bRA1lOsZLq5ncS1+Kf25vhk3EJIMDeTK5oJIbTmfNX
BCFr/eilVeudvFzHSJpA/5w1pvcE4vckEsTd9VDLd2lYGwv87OtWGkqEk0EKeRshBT3Uy5EzoWmK
gp7CSZRp3SFw+ad2k3CVKHKcO4UXBNyNnbu3cuGr2NfWeZAHeStxGB3D2vfXWhWAw8nVY2ga59tz
8kkES11xUmEjV0YXax40BnCDpxqRdQwt+UdOLcTJv8m04V91KvU0UKNnmJYPjU622cnJvjGi9wp0
6WGI0GK4/SyfnMBTxYVSJ8KkyE1M6/fX+mRl5ZU6SoJHOHj9DwuIsy0aY7SwC66DH/qGXC0EP9S+
pXkvKIsDir6jax6TrDm2sd8/VKFVbru2xLfm9gt9comhxEa2SgmXg24uZyynoxLoAH+PCeW2dWS1
4cYDQWoXht6uCiVrnTiXl+xqPqkd8YEze5NyExoH8xVNCznQS4y0jiLarDkEV1VzqkyPQOIE36Oh
NOyk1f1t3Awcv2GKt3s3umdlNP2dpRZFBHXRsJyqzoU9MjSNY+am+Kdq1K+3J+ezwwiIHLUZvkS0
+eeag2MnFO0oJubR6/QErQcINBFqBE5dys03DpAfqaTkDz2srz1PZd6ZhVg6YeP/WniO68oCegp8
nUB/dFjN8yDVigRBqgs3PzVjmn/TtTi+I4EMCcXKDsx1Sq2ZZG2HfOoXQR06PD5EadUOvZMLfbpK
8kmFM9QeOgFmdz3GwQYH58xOh16AbOUvadVf3Z5UH4gWEfpDFBd/q9ntKWlUzTMOk5OIfrAj9iWV
/zr8Yo2j5fSIUPzbLcxwCumtDMiM2HSeS0ekCm7nKh4pdIPRSTAm8BzNYmWWabzR/bRacenGC+fl
1UEwDYrIIoeAiQbMPEIo2cIIpDFoRyXGoTYdw9JKlkRiP9ryF7GBIk5f5VQo0DEVn4vfkLfqqHbl
1hEhBuy0FcraqZ1hi9Y0d/BmViZK4Im37Zr3uL3PhLs+Eo9t+0XOMvos+b3QRyvPLn71QbfNinCj
5ejURDYGEPysLtyZVwAlQhe+aaJeDi/0Rea6T2VqiGORZMKxpnGAMgucbdgC2ykPegGvFu3ioBFW
Q2k9GQj+7dsEUek0duldib0IZacRjV2AVO3dwtdzdcYhP8xysVoTQokS2eWhTUaO1uQweCcoyfrG
K91g55Ek3U1qhaKvRzs1pxtMyuA9mmIYbi0salcqqp/bGrySh5yb2dhWyaTVQ/Du0Y08A7sat7cf
8+qrUbnfOPIngOJUsJl23F9Xi+rlZS35kvw00JrfJOlPrz5XypjacdAlq9tjXV+p5FQEGnygNL9U
CkSzwaIxIlokj8sFUz+WmXo0gr6DOdkSNnq5sff1Sr6f4l01M8N73Zfg0SfiT6VBq0ig37i5/UDX
2R6a2Vx0MnmxDDR1DgEwx8YiBJGtU6NWUHaaavRXJH0UKcEOPTVjFxzK1vqO4rS87UyzXBsZCnMr
DSUD6FF9ggsZPEUc7qoXE0TQL1TgqAaLLjyGtdJ4ro191x/QwRD3bz/51bLx4JQQ6cEQxaO/Pv35
38sW5eMoia56Gv1uPfaB4QhydqZBx3VBA+jfDwZEkloWQcg04OVgwLEwxkD05ATXenjQtTSFy0+3
scbzbldZ/pLg7NUpx8tRfFHRt+QrZa9cjlenbMCka3i51K/RO7FiRGTEpVPu01HYhbjksRPBx12O
kiR6XkB4UU+Q0BCgzQsAOPBGF3K6jyrVxVnKCUAFkGtU1KYS3ewYAJccxrHQG6dEktsHUaibL1nk
oYVSddqTqeBxD3mZDCM0RsHG6ncy/qroY3UCyJh1g9KNZQOVak8ZwYmHbMPg/jHqwXg1h8p97poS
sVEvFSGhTgGrE/uUb8jixC612740cYXJvEcjSqIvAKvB+GCuWJV4ZQnFDtqURqlQFgDNDVnU2kQl
yV1Ymj1UDH7vAJnMf1h+C7OdMi6OiaWMUJgn+3CL9FZCTaDFfYsGicsFCNYxynW+EEmo13nUSxtX
jQGZ517Q48luxO5K4NryFr7hqy+BmwpTdgCBpOWGOY+NyVqQBM0t8aQGabCGA1TYdY6hnCii/QmR
eulj+HCGu1hQAOxwVg1CI4JlrJ8u902daFFbIzR9lFoR3vJ3qVXe6sZ8CHwEmUBjeFg6m2+ZPzx1
cYRfM/aWYbxT+sB2LYeC6VpW6p3coStmYCbxJ1bfaQrTK8YAGkJzjsUO1EIAvsIqls8KPYoo9O9z
GkkpRbtE+GK2Q+3Qjjk3pbXJYDiiqLyqu4X++FUyML0l/T8TTDiFwzkRoiF478QuH4/N0JLpy2X1
0HtFjLda+3L7dPl0JDgJ/22M0Nq9nE/IO4jr+XhhtaExfKPJfc/OTmFW1vH69kjX2SYvRUGZJBeW
B8j32UEGIlBydavAdkvrQT+qv6o4Pps6QMCsrXZBm01EuvpPULpbWN52HManjks58rsVWrtbRLoW
TtZrrM30RFyKxJGTJ+vcmj6S5UAcRH884reImFMjq3fIsvu2AR3Us4HL5etS7vVtEkvmQ4hZeZfq
+yqBHqD0E5tTolrS6rn5aChYT2VdvOSTeHVKmtQj8JshtOYZOZcvVycTSf6MzJCOAjpAd5pZEAFG
1WlhYa4KEIxCXDutDH0SdaIM/X2dtZ1Vw3aQxWNE3reRZLhyXJ2xdtcRi9o1ygvfm8w6waGWd3oc
9I47imDkYIJs9cAPfT75xji0vvu78ydEVBD4LGUkRXYrqEuCdh8IlMsTALMNCqIAO8nzeOrLp41C
NZdUxHqOUP99p7XCYGuogYYq+ygXZB5VvEfuZzgEXlzZOZz8LRm8f+rT0v/qekp5ilH92yZKqXNK
gaWT+jTy7LK0SlsqmwFybmXdjVKTOC0Ndmw3DW/bwm437Ekh0W4zlbKZGIt2o2ao7yrjxkqT6lck
oyhiAwVx7wrNhZANU3GbWnFK37WDdwP9ckMZQb5jn3drvw7LVT8gRk7z8T0ZgmYLkbR+hnFqboTA
P5swYNmIuRS8dT2673We4ZKroCPhttj0KfpDpYTWthGSJW3GD1OE2QTD/tBoZk/JJxHa5QTnURmI
kVL3Rz2Tud4srfbOHhJQmOqNIOwLcdVXw9dKCt1Huu/GMUBy5B74YHCCEm4elZyss0kMyKB+X21H
xUKKpsH7pKu8/jEHX3I/YO3+rkqJsqLgL9qFkFc7i+rrwsa+yqDRwJ2Cf36A/KHccfkird5H2uD7
3bHUOmntdyQibF8I/akkvrO7fhV14CZ2PbT1JkL/aAmpMH0384kElC+hf0hMSg5/OT4yJ7JViUl7
lMPQ+CoJSKAFRm/u+46IlABk2EphUHxpNK96qwSylKbHIUZyO+SLzWB1+yv/KCnPngYGFJCrSU8V
4O2sjIV/lNw2eW0cocuFd4iWgXM1R8140PvhaTQbseXp6gCT9Vah1B5WPxBeaH5JTTw80XCoXpTW
1dH6GJNDWIrWuQDJfj8oqfEooCV3xCEk2kDFSmwzF5MVvelwU4/4K+q9R2pj4R0EwNanq56opXYn
Y8L4BgDcf0YlIrcWTvarsGRCa374Dky1tKvWb6Z4lDwRQz7CDi43YVKFRzA34RYEsOSURVcuVAau
02Br6jFThgRjDO5mbrTdga3P4WybRwni78bI0/GNBMI7BFZeHZuoFFdhKSGcb0jtVu3Hwiljtf3d
+Eb2AxReueZElR15gJ12e9WvLhAKCDTA6UuDA7rOVAYY4yqKCNYxL2hytlGm3yHv5y2MchVETPKi
JNv0iklTUHW+3OiKlIaiHIzW0ZLrQ4uS8dda7vaQBqWft1/n84HIFCkggqSYN1JD5HLi1tetY9I2
6WESMXMM5K63eSWHC6n5dXbKSwHmm7rtH0XyaWr/SvIQpVEGU47No9AOye80DZUzOaj4XS+T6miF
o/8QD8GrIsTFqi+yKUBMrGdPHDRULJLqTUBpE2Ruru+QgUy4WoTwFT/udteRhLdovUDtTgTNer89
Q1d3+QcTl9a2DPOdjuHsqYcmNsOsrc0jxHdMeUUJt6VAwTWlR+YBqfbBOghaOnwZi8hf3x76quTC
0BNke6IwTcaEs13Qot9NohfhUdKM4VrsnozeEFcorlAl0307Gtyl6tNnL4uuCTUN6q6YUsyOtFLz
AiWKBPPI1xmtRmSOV4hreo8sK4ri0OD8B5PeErp9fr9UYbpOLXldauhQlUHZIEs/Sy37MrR8XMjM
Yx0M0rOYlp2t+E2N27yZHaK2QROscq3NYJZ1bnumOSK3LGVOqlQeNiQFYYNXtA+dVtKqKwbxDfIQ
NJlAHxETHpuENLLwmboR6mET1eLDqAkopYV+u5Jibi3fxYNipfmavh5hTO7q2jc+GAnemk1Q250/
xKhNl8NRqFF8pZhTORVCtS36FGW6bhNBtfMAyScEm9JgV4pBsPfHMXe0EZquisEbqqbYc3ltfQit
yHVQAlcRt5DhaCRmPzg6MhMvt3eQdL2gkM8npBBZP3wUbVYVCEtfCuImUo6ZoGh2F7SQBoukOgTJ
aCi2VsuRg3x6c09M/6WoY9zsaz1Y5eid3BErPgc1ZnG+lLYQRhtwAm7SVQfDVYO1KMlLYIXrs4hn
BaMA9pHCGjbil+cDurWNUAUx3S/sNn64ZrpG4dJ79cbg6fasXF9mNCEkqoRTe4hfznZ5PwY5uJ9a
OUrjiWAVkGpnGLtazl8GXVoIma7vCwaYgKPcmYDV5gesgRKNr8SacgQt1z4iaaE5SdsLq3/9RlzO
LBKldCA4c6CP3uNfoKiCciwGmfgLw9B1nPg/fbXNbcMFeXB7uE9eCiw7rX2OchA4c8X9AmHnwlTp
U45CR5/TQEScckDXLKzTNcSQIi3vZdEA4XJS5Vm8OWRlh4YVdVXR8960xgdAP7gQ/yqxRrdFz+/x
ZAg36CSX6xDhlbPsR8+33/QjzrgI8ngEeFw6MSfNUyqAl5sy7uuxk4pROdZjFK2VJO52YxqYp1pz
z8Aphu8w8rgSkM+JvyLgUTg6VfvegmLdhINyQJHmW6AN3QEGQ3NfDF2/EWrR3CpmlG2s3K1OHvLS
tj+q7Z0bdxTu2up+iFW7RgR1hQph7uAHeR9GUHNijL0y9G51wy6hCq9KL/D3OGpnS7HXdNDO3llR
dfoQ3NNky/MkufSHokTjRz0GKKbYo2H0D8jFF9AmYpy8DbP4VgrWiYoUJx6dAmANktF+vz3xV6nG
ZA1ALXtCc1BM+VC2+CtY0HyPonSiKEcTctIdstUNdelEvc8Ss1mhr/IDAfh0A1oZTXPsnG4P/slJ
hIXy1Hcjjwe4MjsgMkkOg87IlWPsaw9yW8uxnaXSoVFLIMm3h/rkUyLztnQwWvS/AHNe7i8JUetB
CDPzmHVD8NOz0rei9cWFXfzZh8QyEkdywVKYmFueCXouCoLCKMqgQ7CJ0doVLG4/OqJTC6kKHwyh
zVpUlYytlrjvCDbLzu0X/eQmoigEnwKLT0JNbZa7RaGgmI2SWMfOMx5kdXiUhyQ561StHfw2kwcL
h2MHa6qFGOqT+YXEMNV7iKcnJZbL+R3rKlCpNlrHLImkTW4hgujlwlK8/ukomgTSknzFAiN8OUoi
Ja1fNq51FCCentA2e1CkPj7fnsFPciLoYXzfEw9+6pfMplBrPKtqet085rFyokuIQyoEnr3i5/kD
mvDFk5Kpw0E12q+h14tnzU+0jVsZ1SZW0+4uMrx632j1wgV3/aHKlFRhAqM5gXfXHK5bSAM9I3BZ
x1Yd3oS2qu/DAvqga2VoFoViHTmK3sEODzmC9ti+LfnQXO8rbleL4TFhZH3nbMLSFD0pksgqVLce
9l2K9FlVF4GtROeiWpVCmq4oWi5Bm6YFvTwi4QgQWE39FtQI5jdT7CP2ORSSccTl4TWOWuBmCEdk
XfhE6/aHIrTtwpE0d9yjKQCFk5hc5hWnvsBs8SN0er2qFMYjsVmzRbQ/2OboxE/wzfIg6TgGmKV0
ryItvYKrkKzNRpNWHTgGh8Z9s1SJ+eT9oaeQJ3BuQTmbZ0WikHckqBzPTZ5qazHkkrLNIEzeIjor
91U65Mc6NaXfouUJyBc0zjBGWAH0QI0gkCtfVREtG9kdk3Whiv4pVxRKSQr3+r8+XjEGgt9L903i
4JsTfMMgKcVCJqZETl4/6VZ6iJvGX/gErhEulkwgyQE+XVrgn2drA+gYNwS6ZUcvS8bYRnjad8Kg
7jfJUN/7EfK3Wj2iz9qI8sZSmmf0+Boqqa71Z+GE+GRZuC5F4Hb0jggHZxmjKwwNYawgHbtBiu48
nGb/N2fn1ds2lobhX0SAvdyK6rZFucRxckM4mYS9d/76fegrSzREZIGdHWCCmSOe+pW3HHJVIwGi
hBSiWSnk6k/XH9q1njbRLq6M4RwoxaGBPvij8nLzwcpRjCHnK0lrhrRIDp6cJEerWcqq57cGoYUI
x4wKOTXR61hfp+Fb4bKmO6MsjH+8CqGirJXWqYslrmLs/T78FkvV+DNDY2phS3wUTy7PLmNTP+RI
TQ3na2SN0IxK2Fm97ljo/VETQYlRyREhRrpKOI7j7zL5r2j731gMrQCoHVK9OZoUJFbpSJwHncUy
D334YNTVqjXvQh1RAcSrK639I1ja4faCzgMR9i5iC0BoEbuibnL5rvh+BjbQ89WTb6p/U+RDT0ns
5WtLbf2FkeY50ZQ9wICfwh00iq7iENEL0Q/MO+WEuKa6LRCg3naxkW0qABebKXFfCAfmzSvGQkIK
7A1RJu65Vw+zJtY0RLCGPZUdYh2mmKg7ZGDh9Aax/ltOLe2oF7hXdlO8r0Um/4dvFyUR9SXG5eun
Z4bGtmyLwM5CfSlomKl7UeuBKE4tgg0yQYamdfkUfQrc7tmg1LrjuSdAAXmZb7LB/+2rb0IirQME
jtpIv2vT9B4ngN5G+GYVyb9qbXzUvequEva6ibbQiyA8ewIW1JZ4KuWHwHzUWxC3fkwirqxLi944
cks9KNy+2tfZrhWMpc3+ReTHlxBF43gvEzJcGzaT3I+pzv8osPmvfqlFa7yqy1UdNvmj55oR+q6C
+4YFTWWjAJXvqlxYMEee30lkEuhR0TD4yBWvdhZqWzJWL7rs6F0g3eex8JgoaCx36oPUFqD9gu7b
7UPzkRtcH3B2FcBn+i3oC0x7/dPqeVKtl37vkQ1ryVHVyk1Lo8LX0EStqk3UPJmg/VUBSLoYbMch
tRsfaKSeHZIie0V10S7Gp97MbVE7+u59pqK4LOTO0OMs5ttmLe9jxYZLbktp/XT7l3/xkDBX8Ka4
RmSwktaUmX365QiAGni4K7JDWt2f/CSLnjxUKh0jrySbt4wH3mi9jaYK4q6qVA2xdDlYVyNA9Nu/
RP3igqbAwzHggJL7Xj9puPqmaD8nKrptI7gD9S40sQdI5HMUdBsrepLCR9yd1qbg7wsURDlEIAWG
jaAVG2pGZ8vfyr5wbvPXXjiCnNTK11DYlRracObvQDxp6NflZ0w3X3Sv2BdWuu8M+TVIDzpis63p
OUZYbULx1JRU51IaK54PEKKOfruytkPI+RFO/XOcFhTwavogo2C8otz9MCkHkLoscfgnIcercE8h
D/7QdKHCAtn4cl30bEpWUaF1SrSZMEy9C0cXCfDvQt/ZDaFPYJyH8IWCX0WzMRVXSuC00r3f/x2V
770i2V7rUE3rO3+LeCqcgdjOUvHQmHjqDEAhjDR+RM/BGdNtXX/LkBUStf3tBf0ieUBcAmYEKSZX
m2JcbS10Y1BvK5sRy21tvPcFGckDssVzkrvJNhjleIcNaffQZG64E4USv7YqSoYVfOoGy2QxvjPa
uDmgZG0ukRXmyRMABiJJblqE6/Rrh7iujdBpBxHs9HVwxCcdFwm90/aSGZurUTEEirtJ/ZNAdMBE
Xm9/1+kYbLUxFFeWlb1kbtK/tWW1cIl8dXHS9IVbC4qBxsXHAfl0FJFadVXcRWSHWEg6Vqr8g/DW
P4R06R/bxA92ul4KG6WUwahRaT4avrIkZzh//Sl9IB04MZGZGv3q9W8FC61cBXyHp0Q4MAzwWToY
W3ej7y8FGnPe81RmoahHToN/4IwxornI9iE7PDiVObRH1LbuMSuIjxq0tQcvQomu6KDJlKno//AA
09aggBI2bOuPd7zCyTpFJByNCSVoHqxWlt4twTP2cunpj+IwGg9K4IoL78q8rU4pgS0NdolrXkY0
7/JQNlIUoD5t9U4jJkdoFb0T1DS+V74oUw8McJLihl7pvaE+4gng34kBjXPXwgK7biPviBBhsEJ9
ezhVZdI7UhKap04z0M8y6vsy8osNGdTO87BFQAw6Oje18MvTEWZZuGq/irxQu0C0CXwASIyr1ypp
RhUQW6OcwjJZI5KAC0kcO+2oNLaVqwuDzc8aURd5Mn0sIE/GdWADdM/0taJQTr3QSHYhKMa6qMo/
t++a+b6F9UO7mDuFrIcH7XJhInwncqCoseOqfuoUZvU0BJb2MEb5Qh16nvtPA9Eipa6l8WhOf/7p
jMJ8d1tVrmLH8IR0bxXtf2VsHcMuCO1Oiu5TYv9VGSX/LOMEXF2jGQh5Bagsu+9yWExCIisUk8wJ
DMt7VUbtBx52L2oeAWaxzGYf+Zm7vT2l83WbhoQHoMCaIR+4eoBcWNlGMtaZI3imfo/sj3yPHdSC
Gsk8UpsQgOSvZBvwRQ358rvETmkTVD6IdYB+bMIaC0euhXBj6Im86mUMJIS4jRaO8TzQwAedPuek
9kAyeA14NMzUc4PRyJ100LodT7DwVOVqcypD890q1Xva4xI1aGW4z1xKHAvnYc4NYC0/Dz/9vE9b
KDBCYcSlL3dGsVy1yaMbPwigsrrWwsKkWVNUfHGTdo+bwT5rfmVmSzEN7aAyfS7CmkbZt4LYPap3
Y3HfYrtKWf2nmZdnywsybHWefGtJrvGrnUC+hZobTXsIVNOff/rBuAWluTkEBQVjpJrxx5A3ppVF
C/Py1Vag40L+wxPI5Xp1skQRirTmizkyOJF3iCcjoTZKXwczSVdD2JRnY1SX4oAvxkS6CPY417nJ
x10thVwMejXqWuJM7X0d9KuqVU+akKwDBXX4wrVLRJSb9hfiEqcwf04s8ylrBZvH+yh3yVlV/F3a
LZ2J+e0MLmFCG7E1AfJdV3Z7TImaPJJSJ8y677VuZFRERIwy1ARVjSJfTIvnkwACj9uZcIgeDBfb
5fLm8uReICSNE7dq+j3CxWlbFib68YMM5EoO4KbHatidokp2D7VqPaUc6G8p3gGUMtAZLF0wZitL
95SnpE6DQ5gb43tiaf7L7Qvpi1RlAtBz8RIfIZ6kX10WWaABBCtztMQJXvaVIbv3dafola3q0Vtv
1Wc3rbZlRolvJQl6+q0YNWyayTcW3oD5ApHY8nIS0YJJoxZ5OWGhKXldXIFeFEvESRVsBLdNZRW7
LNfoFkrZklLb/M1hPIKO6aqkR33dmAJxWIQZlCwnaL0IPa8i32hYLT0kpbqtzV66zzp0BZqgD9cL
Mz7FM5dpLRgUGqJg8KYOinp1JmVjVASzNRonCkRtE6SVvGsHTTjiPGftk7oTHn2vhzKU10ikQen9
EfCnYCQCzRndvFp3ibUkl/PFbiU/BAgFKIpN8JE3fbqMIqXsxYSmjYPBj74nknWPmlaka7p02Q/A
ttamjfsft+dhfgHyVoCJmQrPGpJZV69vPXgdLmZ9SyGclNSUIsMeJTTPbo8yj2FAKn2QRJA7pf84
/fmnLwsLTQjLuCwcxDIq8INJtTOlXHzE/ihY6Ld+9UETfwh2LgAB1vhyqLyOi8E03dzpA+IGF0wL
NaFyXHhnP1oSl9tnov4Cr+ByZd6uFazgg5LOpKJ7Ciu60PoQpwcCqPs00XRbroJik2far3xQ+7sW
Hbk/Vg2lXTHIsOMygrlBF2GDM0pl69r43hMZbTu8B1dQ6BW0BGLkoHMd80ihVX//60qwr0hLIAyD
/aRmeDk9pV4bAwAK99T6DXWaCN5epqfVrisp394e6oukjyBkCihF1p4r/2opqgQ1X+AwhQPV470m
y3sKytbdYHXibZPAtFYxN/deEQWa9+Y4aTHW1cLGm4b4vEyKNPXRMGxAO4GiwvXn1n2D55FW1yfq
ncK2MwMPD+vBfG3NONh3URbsW62qnNZX7rM29pbEx2asYgUlp+mGQd+Ys6Veo7ACnI2C3OyMU4Pk
811nysUhKLxt705Sb2K4SUNOta+oI7l59AOPMfcgtND/avKNp1zA0jaKC387+PJb76bdPgtwhrm9
TNe3DmKmoOFou03VDB7l6UB9OpuW58EZGdTgjJn2f37XadRczPIgalHmKCWAWSVIm7fbY876b9Og
FFKJUQk4+dvVoFi5eRmc8vCcKKr33OGsvILDjoJMTMvT7OFeI6fq7wVFxlC6EtJ7tMoTO9LHfPLY
y5cSgutn7+PnyBNUbopOyLYu56ABSgAkzwzOGNX8CuX6LVG0HZaWGKkVWbuwJ6dvu9iT07d/Guzq
CJIzYydtGcFZbQLzDsdeHJZTtHJvT/H8kyAuTq1cgluC8tnLinWoPPRtcJZrK3kxY5cchFW2y77X
9xIZ5cJpv77iKXNIABcJYzhpKPNcXfEy9ZwAy2+m0NN+4QsWHbSozm1/EJaeyS9Hmvo3pKi8XNc3
fKYK5G9NH5xx6TC1VYp21yruW2VckTyG9u1pnF30H99F1Auqd3pSxKvv6rD5SrjiYQ9ItZ0r4VYx
p+5VgIRg1/ejPbrNUx6BOqIcDhPH2GjesBeTcZsn0cMwYjMtURSPSWAIbFbIqmw9xbtHTeYYeNFC
0H8dTU2/dSKcqxMgj/f86rcio2e4oW4FZz8fZAggqfk01nK6yVt0KDIx6NbZoLkbNe+X8s6v1oRG
l4aUI9ksfcDLA5RGJsbVHSMHiaau8C5U7oLYdVceRusLefX8+EwXFhKw3OoI7BvTffbpvhJGfdBK
7PjOfmAkdoc1gi1YXbew7l+OMmn5s82IEq/bmq4fCXXYeuEZk3REd5OIMAwm4fb27vrqkPI0kJ6x
tRAwmf7807foiBxCUeyCs2u5p9hzW6ekJnsshK4/BeioHf6f4SaeLkoXOKhcPcgAd3AXyTmj0DwQ
ItX/EmIWG3y0f8mx3G9uDzZ/V1gn6uP0yXAcIBK7/DbkVuU87EWuub7VsCP2/xRigVRXE3a7ODHP
oVz9vj3ifBMqSC0wkR8VZlCvlyO2o5z7jdrRBld1cMVxX26R/mxWrVJ0C7frrNJBgCZB3KHYwQU7
wawvx4paDUJVKmtANpStXLnbniroujcr6MhdfRS6WlibvvlLy55lT973wUOsnrP+m5+cqxLIoXqU
wDDLPuXQeNwGQo9PmpF+kyZeuNTVWzNWUJLKFn72LM/kZ1Pfo1Y5yfQB8Jm2/acN12FK11ukl06E
Iw3ep0q3Rqec2NUPzXVUaPn3EMXAlV7X+kkS2/bYSqi8hIZVL+z8L9aKJAdaLqmHRihwtVZaWWMs
HiHOXQe1dDe15ve9EMBpBby98NHTN12+t8bkIABMgcuJNOSq2oeMv1ZYidA7qe+h2IRq4LYXy/T7
7c03P8qXo1x9UObluV663kAZ0wSbrsgYOJjSLlJoarlevrs92kfH8PqjJr8zqOkGYgkfsfenhZQE
hHfMshqwEJe2QuW+5Kbs2lgXThX7dDwW3Q8h9O4b6T4Nz3p3DIunIHwdQkdz7+X+t2c6WniWI7yM
B7spWjvXz8DknDh/r6JfVXlMuv+82rOxqYyQ3JL/M8dfY4OUPR4D1oaSC56ZPzrkxQfraJnoudSI
f7/V+dnr7wPrV2cpmBSUMK73oRDii/isaI/C+CKKGzJboXusLfTCwp1W/LXaQye9IpvfUo7EfGNl
+H8Fy860BM+RvT7pDP1Kve+dgC9l+Jt+euRDYanejeBPmv5NYMibrkqYcRyqoyR/z60TxtW5Iq9T
pIRxP1wZ8QHbk9Xt+Z/lNgTLoMYmFWPq8pQPrs4/YghB75NLgR5saFE2lvSKDL/2u7Z6766QfQ95
+EQ6QJdQ7zNgfSt0d40lQ5ePMPlqF5BWTGhBIncUvqdT9mkXJFFvQuZyO6cuc8wHxGOY7wetfsdC
gkKRH/+hCRivx1j7LZmhLUrv4UClL101AHEKPOvwbw/G+7h6M/v/RumPJe1jEz6HcGrUdwFkRTbm
D1F219fbMDO+q5n8qCXvRk/3GGUMm7Ldwq0wD2CACJOb0uzgyZ1RfTXR941OjxVHDuBfK/6LQOXU
xsLc3aqplt6h2b9SrEJbGHbWzlU+2nTgQScXNkAOVyG5VKRInGn94DQqixQaVbHrR8QvY82td2oI
Ig/t4VZ6CxQXw+Q0fo4aRXsIsjg/R1mrPtRNg3830Nh/frApy+DLh94omOYZMDKLIg0PVk90KgRp
M8Srt2qbmjY1s1UxAdFub+r5RYnJC3cJZT/FmhCgl7tJNBMPH9WM0ZC83Q6TFacb9EtgiFlzlMnm
lebqnyQ0ETy+OjoG9FxZymVo7YlwcLmR6wNQ5lUcP7dJwh7EJLsQNLyHBM8OPdCZo/QrdNPf+Hkq
WN5Xz2iN7soottsezr0yGuVC5DK/yidmHa86dQsSp+tsMAj543pA3iDPtQ6JL0V40SwhsLGNNZ9p
sSh/b8/7/C3kP8jUI2UKEhlY9+W8I7xR6JTGRUcWYGbXll9tWy/rN4q+FDt/cb5g6fNQaTQSJ3rL
5Ugjdrq+4AFbMJA7W3sBsEZovw1+suO95+8oqrm/O635dvv75lUQVpyYAxQRYGsAYNOEf7qmlCQD
W+THo9PBDn9NACne0frKENyXBieloO34adFhekOOrwrC76wW0K4KhtyuFQ8oBXneroWRetBhwK/E
uGyxi+qin7d/5jxgNXlPuQmohUy4/qs4IcDdIxwqHe0Oxc0gdlXSY1pU+ilXx8DuAi3cYBe81P38
Yu0pgoBABndNNnOtLZki5Va6ncSKkDGPvWRS7cYPAihAu7DLZhhBzh1McxCQUG9In66FHAdhAKZl
WmBW5FBfS62on+Ny/Bbn0Qji0qrVP0OFRpeVx490AFY6vpQ/ckvrdyq6ij/KPnpRvLbctrWi/HOE
Bi9FJ5fj51GtuKaQyXFS+lWflw6tDQ9tJE1Y5X2eLFxvX23DqdP38bZM63y1DeMiBzijFaUTVCOo
otgf7kwE/FYS1MGHWhHUbdgXG1Gugy2BiL4OjA4p8LR00IpQNoCy0m3WiD+gnY12PDmwDFHfL/3I
+SU8KWDRBoBjwQm9xoIbtYw0t1bmjg8N7JuqdflpNMO3pA+sN630o4dQN94lK6mfBKNVT5URNAA8
q/YRcervYVDSoyjEeOlpmKlzKZNyHiUFmpgsEOXCyyNs1g3QcL3JnLp5C9AhO8puWR7VWOve0hQk
T4qRvK25g3Y/4hF0rjGF2YhJ7r81YnfskiXnya9mie0CNw98H5yyq5/T1JjfNBUd1djz85egyvxt
izH05vaN8NUo5K7UfaBiwB2WLz+6AcNdF8DsHcNM/PtmDFD91Ycly41p210GcSDDJm4WjdpJ5uXq
3oljUA5ikRUQ8cmHIFMWm8LUxrUu+IDs+/AfGyTTSjIWtWgCRwUg6+VHdZqZj30uZw7uYvWd2IgE
gJ2x0EecX2vcMzR5iVsmK5broybXokfmreeIdHgexPLqMeul+LeFAuPtJfpqY1J2mlpYnJdJ9uzy
c2Rp9I1YsCqHhwwRj0Zy97IR7vSwGnYZmhD/5aW8D+p6+Nn2Q2ADc23sRlYilKKVl9BIl/TJZnhZ
5ne6YyEJM8/wGK7Cm7wGgxFi4OpUfrdvVG1lhjkyXZj6upCZk0i0s6RTnn1OzDqzxI1Yd9Z6FJvm
O76LE/NTtTKa9Vm3snx0ayzUd+/5d81VlNTtJuwQxOVt1NqfZhI2K6Qlh5e2tsRDleFUKMZ1Oa58
JQA+FyfKr9uTPYUHFzuVbg7hyQTnpmfK4l7Odd70I2qfg+iIFfAV1R8DpAAz69hI6IQkiRkcWtCY
L5mUB4dAFMaFmtx8rbkXkUujUa5OxLfropwZ+6U1hrHkxH0Svbimtc/Dsd+7sbIFaQnava3cHXJf
P9M8jGwta/W1gZ2DPGKXN4xdutAEnG1yfs7EWKLNjhXBzMXGk/Sa5lIiOTTv42Mse/79AP3vvUjc
pXxzdhNNQ9FvhHTH/kL+5nLm3cavB83KJKoL2XgWNKOye5ke+e31nYWHjGLi0kpNBqYETJLLUaAW
xD7y9qIzkYPtWK6TvZJJHXpjQ+9wtMrnQtPaTYHg+sKzN+MI8ORR1CWDpa4GTeC6dA1YvGhNq64c
rJOxlUui6k3AJWTdJ518V9TSsDd87XsqAkQMMw/sJFZ/ztD45vNgYClLM7nFOsRzn2PExvd5i69u
VhY/wayfydLFlRRZ9XGw+sQR/Ip3nLLMXzWe+CYIJMr7HNmsrdLjytrlwjYHIbGOU034QdtE3g6t
tWQ6Mos1+VyqsJBV+YtmyVUgHmeB1eIuTeexKJFFpX61Nkb8PsNBwihAsRp0rYxoqWg0Xe2X55dR
pxYNUEIFCvZVAGQaoxklrVo5qPztQHUY1atGBVDIWyDSm4bYulAjW852SfmCLs6q6441ZAwhffNC
sOHJo1dV6+mazVWVWuej2yEYIeeT/tleCPGyst7zTt5GdbiOs1PtCzggbJFv9hu6H1Kyz10FK0uE
doLaNtVo48lMv4/u4QOccy/SbKHO1n7bbUMj3MLE2xtxt4GHu0YNLwGe4JdIfqb+vlfTTRXG6ylQ
jBFFjPnXXIxq+32tegA+gauALzY3ilZuUxPjaf7udSJ2y+ZWjYO1KxxAb+9iQ7Ij75fIr+nVXSPL
u8oddgk1EgSkytYPeRihxt8+Y/P0lwIH/TGDvHKqG1+3pFO9EulVlaLjNuMqF8Z2FWEyiHabdS8o
g+cMzNauB820lvW4hPtSjQhQRsVx0I2/glJkh1hLjbVLi8LGGNrbCDAO1lVpKg+kb0uiwjPNC9Dk
yH5R6mLPcPVfG21YkelKQixTYtLqbJ/mQXGPSqtE0bAT7tTRk06+GAcrH0i31JnqRixrd1PFinSH
x/QPIA5OatAin8RkCnuMwm7rKlZ6VpJx6eWd35FgDGjxU+al60Af8vL20ke1VqoBrFROtWA9JL23
HWSjeLy9fl+NMpEWaNYQeNK6vhzFykWthRjYQPUzsRLLEMLVRRTabo/yxVNHNANiDWmkqSR2HRSW
Teq7olI1Z2yQjCOdsB8yXgirMpH/9CJ8PkVN8H1sd9Tl7KisELAxwtFaJV4U3DG/0nrh90yTd3l1
AAejTU6SBkoX6YbLz86SUis9IcrPpZUqtpJFnWOmqHangadtg8J/x6O43XQA/Ow0I/TCwN6wg6h+
vv075rM/wTiYD0SuoZ9fT4sWeH2I70t6Hi3j3VJDHNU8MVt4BmeDqEDhcb9Axoke86xJklqVh9lH
KDgjopv38BGp/lV9tnAbz4KpaRRkDdn8EJRIAC5nNAzYpoo0CI6gZuOmjtt80+hZu7dycBCm6Yfb
Juj0gzCYxg58oLAQoX9oIVysKJ5lAEMneXLKM9Q9L8dX5DFVQq3TTloXIMaOPetK6nGrKTLfW5Pi
qTC0qBOurIAKvjmgnhYk/w1Wq6yCKD4rFVJllRwNNoI438O2BUjkCS32iqUhn3srNPYmbee7qGq7
1YDh++b2Rpg9oGR/cLoQ9sJzZtIBvvz1WZ8kdV1rkRMlhbSm+pTCpwopGHX1rpSCgx404tKZnD2f
CM7wVk9asiwZK3c5Zqn2JdNIiyfBRcmusTM5dyHSIUafqb+NQAkOfUZtWhpH7QE/DHwuXT0/VGNg
7gbkHe3bMzCLPqlNcggmzVLUxqjtXP4aC419Nw/GHK6FiduKFijfCwSF/wqDoC6c/vmBoHEGZR4m
NG/JLEP1e011IwG4QiGk0ZayA3AlZBQXRplFn8waKF1YKNOq0la5/KAGfsNA7SJ0XKNJt6GPD2qE
fNkWmXPvtUi64HuUuf62pO21MPK8LYogGMahuG7Bc5yyyMuho75z1Uavc6fpam3d+2LzgANDiP9g
uM3UPtp68DpXZexnBwOPgxaxRjtM1fbX7SWdXwmTuBEPLgAaivDXaDHX6FR6NVXiaBo4ESRF6l2t
GbYUDt1jHg4DMug0eDK1Q2LZreSFWZgfKZIqJPIBT36IfFzFpJ2MS8QodokDtcZfpRCmdmqjtWtO
4FPYRuYmlcIlT7V5TQ7wA/ePKZLVUGO5rkgjhzoi8mXKJx4udUOAmm+I9PJkXUeq98MTxGTviyME
/wzJ0xVlH3+V9Q1y7J4ePaR5JNtZPeY0HxXxp5Y3HPooj5Q7JRatfz1vE7MaSQzY1TRcgZVf7pFw
TFsz73vxpAryN7rkLRUnFe0et114fmbrAD6DJAh4C2VaON3TafxULRcS8BJ5xkCj4BhJ8sPAdjLN
kJ4oy+jVTdylXvL037t4CKbx6DxMBaiP2uPleGOppiWtfvEE9bRe+UYf2LoXxwtfNbuuplGQjCbX
ofxM9fVylDSKXcTiOvEkCAk62HjDHWRu7BVl9nGhwjUPnhhLhcrywWXjIrm6GvM+kJJkrMSTr8vP
ygSsxdwlslUQUX/Upm93bSU+uLn8HOjVSgZnX6yi0rN2XkK3NO3N/24f6w+V6usZVsE5EFLQXCB0
vPx2pTHLoLcK8WR6+bBOdd/dIAUSHqVMaVax6Fq7UPSj/eiK4d9cxxlzBSfZ/2nJo4Jye51YGwy1
ql3pGfUK6/F069Kq2OlmXOxRmvyv12N/D3xS2ImR9seNonxdlPLANSUod1oXJadgzPz3QneHtxLt
9n2cydpdE6i6U6S1ZHOfY7+qtsU9D5n1IqXNorvOdHdfzgBNTMA5xBsw2PCPv5wBw8jCsJFz2IVS
o6/1Dup410qPUSjbVtZpsJL5x1VXotunmJ5dlEKxEDDMe+WUFfBqIuoCGTSVWy9/gqsboeylcEHk
VDgqmnDfKF61KUqjv0vQ6jtWfvzejW14l4poCGIwmcM7CBW8NqIkuI9jJlTxRmmHM237V69jde1W
JQbNMfT7MPf2JUHOLuTJ3hREP5tO6sX7ykzyYxEotS0KSO/b4wCjchwU/SF1A3VlZolwLylSgd9i
yl1voNkUpOfbu++LKxZhEOrkk54Pou3X90nRC3nYFBEMm0ERtipK9K6uVAhtBFLBdRnUzX0iWOW6
jMZ93I3PdRGvYwXrW7GttEMS0oMlCKzdZ/qf1pqihtOYnbJwu84vPX4kHBDSKmIMHoLL1TE9cFSl
WQlgxdXiWA0+kokxzKXQBKMSlGG/qlpFXHjx5jcflVqaTpS8LB6+a+W9ECuifOJjOIXnjc9ohpUP
oh8utfimvX2x9yfykQImc9IDQQDt6l1Fv7ngIxBQENn/8qB2m6zvok3dhQWA0kUPgvntR1GB5hFh
FPV9IA3TV396P0ydm1aLB8kJoxx977zSqYk0ffWWdaqwKdwSZwIlOA2VJB9CxdfsKEM3Xhb6ai2H
cf8M7G0ptJut7vSTEPMituBio6Fy+ZPSCg0QY0BJB/m5N/5K7DjJk99JBkzFU8Xg2+AuCbHP1vZj
SBDtiPeQ53zo536aBQyie33IXMkZAs2za2RP12Gfdf9aAkYFiZ7lJPJKk4ii+OWHiSKy1RENUUct
JW9rjrH51iDdvk+ETHm+fY5nwSGRGcPQiWICYYpdnZAw70Jkh5HRE8uoOQXRXWOVGAFalhDbiAsp
ok2LfSOj9n6EJLww+Bwhg8nXh3gk1SDaLdeYiDHCzyzQ68TpkL/bIb3o7iPNKClISBLETeytxE1X
iC+i6eebtoolXAqydpNQFF/lnebanqcPC1f6PGyffhSwY+ZlohRec9bNqBV42P3ECRS1OlDUFtdZ
llm7yCu1VUTT6NCK8pOv9XYkhqg2BdHeleOlsuocC8bPoDoyyduQRpBIXG4CBUglBj9d7KSF9DCI
gfeA1qayIcoGyCQV2TqG07G2GjFa9ynm3nGULgRX8/NFVEHqQPJANWFmk5GMXsTT0sIRb9RnVRW8
Qx2imiX4eb1Gy2sTK8XSkf7iq8FpAZCGoyNikqNOAd+nAxYj11lXSRY7Q56WyLDm1s/SF3CjqyNK
l50pAu+gchBSMWOTVsWm6i2KBLcPxfyUX/6Iq7gioUYUlWUTO0IUCNtCF8JNnIXet38eBXI/PR4a
tJDwr+FhSW1JQpSEviN3Phg7URLWXQqJ6fYoH2zUy4eCMgwtQ2jbiABSc72c0WAQ1aIeUt/xrG7N
Y75KotdYCdZwlba99mbJ51A71sqr2qW2EaorQLQrK27Wg4DVcHMy3AE95gCfQnFVB+/yGJ2U9Kip
fxpPxTD+Wfa/uT2uEhHQy6azzQqoSRHvicy3Ztp9gwh1b3rta17+zPBI25T5L9SO/329IADyBgIi
4CG4ZiVD+mm8JpA9B0+VOzMRZLwiqsWIZ1asBKRgAiJESnAiCVzH22jM9kQohe9ECNfvc20wbBeG
3n6wsq0vGN4Gi47S7szQsg2wdPs0lqUVAIdqYUW/2J0T6wt8M9hZkrmr16FC1MNq0BdxujZUaG5g
NihOFdLb+2Z++OGWsW+mGwC52utbMG+s1guM1HPSsXzpxNF6LiqjfhG4qHBBCQxSHDbw0z8PSjgN
HIS4HvDWdUDvV4CofBNpoVGs4sOIUcQdwHL8V9x+G0dCuyYSXXI6nX8oKTETSaqKnTbk9svzUam9
T1e4TlFVAR+o6aH2KppjvTbTXlqzjby7oEji3e0P/bDhuDyVjAo4CaAJeBxUKi5HtRL6aMVQpk5t
OWPm2pKPv6EWoziWrDIYBmO3beBopy89GFyxe4kFsjl143aH3N3n1Kr06FQ3B4RbVob52AY/1cKy
9WHYR8NeUnCngf4FNyvJtkrnr0LlWUoeFP9kWJSBPa161EdpO4hg1qsYjcdqFfCsWkGydetkVyGV
2Ur1ukYu06ii9wTg82aIwcyaJYBFv8YtqCu7/e0pmTKlzzNCSYIKHW6zxoS8ASB5OSPGyNkWu6B7
Snkc9oWIL1qBGeReyESF3hwaCrXRGpukUZeuyI+o7WJotG4RWiFon/wcKCVcDm1aiT/yKMVPCGXK
qxoB2ucm1s6lXHsH/FtooXnMtWsm7kYJOd5606n7sAZJnugDclltIuPKqwdH9H9Um0to2BZcmQbm
rc9jgu1W777enqxZvw9pCTJ/c5IdZBfNrB773ot8tdSFR1LvPSIq+TEzhMDJ/bjaCLlW7oWmWsea
mK+FjgBm6EVz46qCdA7NwNr3NQ7HDSV1fZCxG28l5Xkw23JdZ150TuRQXtjus0BvQuxAyMc3jRuU
5sfVIcsEq2iMtlQeXckjUZDVaguRIHsDYf5TcBtUyBAxsEXZzR680dRWhW41dhS0zdqsjGiLpVJr
/4+yM1uOG7m69as4+h7+MQ8nfvsCqIGzRFGkW7xBkBKNxJyJGXj68yUpHzerHeLxjSpUVSwgE5k7
97D2WqiHF//lEQxsj8qeDmN1BweZ4vcPvmw3o43axb5N20zsC9/od2Mm0g8yR6cG+/UqtMggb0YP
PlXa91dZZCWaedNSGmsuD8jvse2UGs5/vSReWVj+uIoB+AG8AtoNwg+X/vRcmGqrsobK8G4LK1IH
v3PXRML0Sj+0+QQzwMVcOuW+DKuvvuboWPtx30yF3K8LpL9ROHT7tl7Ks6iJrAvIVv7RoeITj+JO
iFxAlRzeF5657CanaS/Is/tYByIgmFVUYmeW2DduoK6itPbOhJBNYm1GeSA56yWuWQcwdw6wvqFT
nTTKdb+GpV8lbhko+OPC6oOT60/bmYlgFqgoYFzxQ18X4x98yFzOWzQgE3iLr7P3DvC9J2syned7
0vyXS9Jeix0tfp/k4/CS36UfHGF6yZw8BY2uB7ij05FEie8fNkTLgy26wb4F8HlGF6fbBTvfPVqE
C79+3n9qFnsdJqgLCKloRAfp/f5KSC+GNbvfvpVX4dE/ljfLQZ5bBzqt42xvxeahTpyjfJj2wa13
DC7MXXPMdiI2Dr++j9Pz8/Q27Pe3sfjjmE+msm9hCY49qOAq79GRx872gW9+sMZPdxK+MrgW7Xvh
mUAlcjJk19HZFAHb2mI13nUQZg99E0UfRN//+SJgp0nrcTCf8t7iUKkurWrA0zlqim1e5HsE5PIP
hqIP+HfrBF4SIBDU+jV1HcfP+2nzZgGV6yabT/6Yod5MrzV00G2mO/PTHWQZj5QG6s8KzFxilNtH
i+fPY9RYwrdsDmnt0449ksMrfahcXZmlT/fk2uoI6yPhypOrAPbSKAP0d3V5nRSe836MdUXmp4Z4
4hMZ3HqMN2DHZxUB9e2vV+ApOPLtOuTA4QAhF8aef38dOEZSdoNbf1rMYjkXzTJTqW2Tti0DjnNr
QFx0kF3SpV63C0s4XQHDb197z0yP1oQm3VBPbcxKaPeW002Xq1hFvJW0fqtu9I+ZXM5HcVZO+fOM
1l8yWN1lKMs72sKLY2vL76uflh/U0U+cobcRUReihqUR0Kf0CStd4+nQOPUnFWW3q0u6t+M5eTSC
xrD45LGbwVEpLTP87zbz63VdKkRYcDwqyrPvZ3IFCBnAYU5Cpre8+6qu8gs5EtINbp3FlQr+0cuP
5KD/wyIBkQJCmYQawz1FLJQuB8ms8urTELjiLF23MKkcWqNe18j/fF/+T/bSfn7bWf3f/5f/f2/l
SvFWDCf//fsn+dLcDd3Ly3D9JP9X/+n/++rf3/+Xv/z5y7un4endf/YNvaPr7fjSrV9eekSFXq/J
Pehv/v9++JeX11/5usqXv/32vR2bQf8afGPNbz8/Ov/xt99eE3//88ff//nhzVPN38EYNbz8+Msd
Ohov/Z/+7uWpH/72G6QFf4W3jTYITY1K85v2vOYX/RHsE38Fa4TxYXcSiOh4tmm7Qfztt8D6K7sI
ch2OMOBZv/2lb0f9vhX+FXZSPE8tuKLbsIPf/nV3757Av5/IX5qx/tzmzdD/7bdXNMW/TaC+IglU
wAYAb2iO4+G/X2yVVSBKOFNcCq10GKO9LV1J2tGUtA8+oCYiyyfX6Lz+0Ki1X93dYC+eWBKjTc3n
rKHAaCStvZTBRSS8FSngyGjU2RzVVX9debU0VgTkF08+QxlBknbHXFUEzBlhgPUCumIdv1RiCaon
8PMy/Q6dtvJvMj9XNITVVt5zKy6eNCp/FmjqZpdVXlfKmMJSXV9Zwaq45ayuLXQga6cp/mn0U8vf
/Nq2vT9d6dyhfqCjEzLcPD7C0/dzFFh1PgpfhC+gIptCnQ01pYwzupb6Ljjb+mzI5wStpCr/JxW/
3P6IwuSEUoXrgz0JXuEL4Bh0qef99fFaoZhB5vJHQbcKFayhJaAFGIJ6jioO3TJn3bDrxJC5eBau
wYH2eXadtbcTy9382blABa3pOUZb5XTWDXQFis9+PUfvXS5cLPxefHeafSCv1svy/T1CP2/gcjnG
D9/oSM3usi3IAnWAB2hwiG66wfcfS4z9Rx73ybPR16VHFzICOmUpcZ9eV5+aAZpd4Y9sZc0RB5qS
plfhpnYDyrXIx/xTkwoARagNtHgCbybtnUX74/5570HoYZOc0e2sJEXAJp72v2XelBsmyYsfRlAF
ykm8mVDxiY1kDOftlgfVTW5YrXXtlGod78reNHVHlsgrJuXXD+DPd0LjFy0ZOlWta9EnPq8IRFoV
q9n9cP2ZLXdYLdIL5cHr5rF39zmt1P5jNzIFKu6Jw/3H1lwnTTxGW6icP3Cs9GH/B6sCxgWqEqhG
tUwdj+b0CKPZwSzWskm/p9HWeN0RBsA6hfU6rftoPaJMt7BEfj3+k+IYjwJyCIoGeqPSv02i9f0K
zDg2vUhCPivyLqgN4muhN0SNsFgPxyQ1ls2F7oMWVRkvlFOZCC83xXhXS78A22hYkFWShai7Zqe8
trO/1BPkcc+/vs33TgVAGAtNR7L5tONqjR//xJaMkPijtLEtzws8CSwCcyxNno+5zBSu46VzJuNO
2iVFH/AAMzyAENLIbPzg+fxpsqiSw1oJiTogM8rmp7cRKrsf6Ihsn5vKM7DhBdZrm+NpNelGuHRS
D7vfZ2NH4qnwGixqJ2FV985CowAKGCuBtdWWfxX8VZNv1XQJmEpS/vv1dJ3kWPR8MUn4yWBTecI4
6u+f6uLMjYyazXnuU9s3athWe/ryP6ttyIlwZ7Uqbs4I6onPWiT72hXvcluNu1nK9LyPOpqsk3rb
zPWyFmAi0rih6JEOyeiZRvXFr6NsqxPwcQsm0TZA6TcXJForfrXM01l92G73PoOtAw5q0jqNhr9F
muuUxpiV2aipmeRj4LVe4SWSwISlmKZjFHWE7IGBaU/XN+tZjS6fja/mRFppyEfLPIBqOYyz8/Ee
es2z/nHfam9T94hYRM56756sznIp+zoVrXyUHbtI7aHUCN1rm8ToeglkeWU6onSqtodaLOsakJro
ZoUWtmnP/pdMbalx1tVusT10pL78G+qK2kFY3KmuqN2Nnn48be9ELKF1Crzpi+yKcnvYKr9E+puk
jD60cmafB9Q2keBNBz9zewjrZeHZOV6x6qwqMuBDSHGyd3qkf6mAw6a2ZDkOhnq9fBRmxjqDwlgK
fqLFeeDOc6PRvsEgvbp8WuiEV/JAr4Y13RHTbnBZd2UKix8tq3adGBl86WeZy+H6rQnRW3mYzMli
kRHw4mdMCpFZ5wMTfmo1X9GBpF51yoIC/6tq/B9yJk66NplFk+7jZtV9l0ElbCJoQKa/aKtzB1g+
huLX2+vUGpHkpVcFRmG8Us7u0yv2nUkrG1Qx35xt1ItxHl1t/mzyfRze/qQ8/zEtkJeki8Eehz67
DnQ3U/fBLj9Jo+DlQnhCJQX5C0j3yaVo7+IPI99ov1ZG5NcPtdvUgxMPLQ0gL60SCmskyr6xIGwN
Wpjselht51iiUpHts3CwCRoBgszVFA92pi6rNPTvFqerwhWha8ufvgyhYeYJnAroLbGIwD+Sw0f9
O3YBvejNLoD9Q5Ar8C7O06KkQT0pJxDzn2zOe7kikNU5AMt+PfGndk0nbEgb6FEzWoeY4P2ISz8l
H0k15x49YRMn1uvAdV3a06bXrVYIcc+EBQ2Lihew2rxkw6tnS41eL2kHriUb3M6Csm+V2Ipmwe4s
l7ajTaQCIGcdFLjzPj9u3lqy69IZBlYntmAmZncGlmIb/XpIJ3xqGuxOoExoQi78lYnyxFQrp6m3
tmjs+3AQDntrkJm+gcFwCPV/7mPI81buLRWL3uLYSm1SOklkDSuJhRtvLZ5+q6XsUD5VwK3cs3yu
9DyATGj9m1QtfCsXjh7imtV+fyiNoHMOMuwmp09WzguG+8HQTrxMhqZb2OAyomWDjNcppeywlFZQ
je16T5+8tlRDp1haW7Xl7ffBDEsbtuehVdtDAAQN4wZIxOKBLD4yROt+q31ryA6RY4zzPV4qfTTx
HBSoV184yM4U/2xyI2KJuXMltXUbMZtnuS1nzBoUf9oKAtIy+R8xlsVU1JnLVAxDIIwh8aqxYEuI
yC7439v8aFNYPv16Ek6sE1yXNAxxfgH0BID0J1fXmjX3lq+Mr1MdtFiHN/fWFiH8WAmRpcg+agV/
7Vr7w3GkLwn+QgMLQajAfXdyHJlFi9cql+BrT4di+TSAYmVBcfYzP24h3RZhl9loF6SmK2dlwqsp
bXBZMHrM0gxub/gc+H2YFtTU3BBjwIacvnRVy7cW+pZ4Z2k4qH4+tkzNDVO5VGHDXmEX6ceRgSFn
6o0it3ghZxdNX8wWgFN+9MqSs6n0Bx2n/nq2aXvFArwfvD4EMBKauf3PERXuYG9k5rJ+FWKl+BoP
yBPLJJ3NtLjx7c3t1r0SnS/DmIwcqkVxByW2ujCr0Vm8WOLtGJddhtrydVqLwEnU3C7ZdzOvzLMZ
MIm/K4OmrX4g3rF1qPH5dQdI0qrmT+5kmcu2CwvEpWSi8B/78QB7aDjddChDU83wa7O2rhyzAzXY
NF2EHPIyjF0KgDtUyIuLZqKlIsmWku6ReNq6ea3ixfAKtzjQiACSxa8gJs0Sc7HGeaSxdxZWiv+W
ZsM57ZF4ZkmwgVjcCGtZivJ8QcR7BFEsC/9Az2bm7Dx4v7avyBHZ+cPowrC3c9zBtpKV+LRdYz8b
+mgX5fZcJplXZWdU14edas15Q9uiMc2jNVvCPmRGHwpzD89j7d6vHlzVxn3UmsvydRkWZ7g2+qEx
vnBiBOMPr/P97n5DWagh8de2luhvo2UDdpTmZDcOW+uGdRtHZYvueRIAilbhs9bLaH4IW7bTsmOp
rOolGod5Nskyk+Arzgbkrr0QqW3Tq/xjWhulfwMJpFGWx8mXqDaIFwEzDYX+ZAGJ0LnXm9NOLOnN
6nopbuE7GXxz3zSulAESdWkuqqvGW0qV7ckvD7PW+k4z2g5St55H70va2GjZ+YUrspDOWMKpMpbT
ZnKsVz0yUxHtPq6vhp0A112s53PWG+i4zHnNaZOQunUxsJPMR+93uKJ8rz9nccxGmswObot1M0q8
rigeVidEPK4it8rL8PamkecVn5Gsdrnc1vauet5GFdnTBR27Ej49azGMIEjWwivH4Lg0hVVXgKbp
zJtpZTVyhpM5HofK05KuID+TwkP9nebKWc4y+FykNBdXh6B0DFuel+MaaenbwvHyKFZRpHMSQTd4
onwIsjSFroa29p6ZMhBXpTyP1VbCuzSctAuqK5rfc6v6XBRzEcJuXGAIsj1EvQ73jsnSt7ROBuI3
ezMTaA3sTFkWwBGbwUTr/nfoARuuVyP5Et1DQqtU0hF6M7N2OOacIInlC/0j3D8uS6wQaSEudkXP
6BOJnji9zoWY9Yw51VDy0vZiMO6ampZA3IRpyMIgieahZQFsDf7GcYi6mu/Jt6EKpNaYPlXowjtn
CV2wc1wJiyCzsXL9eCzpCtv7h1Utep4bNyrIJRmj0fEoaAkKhfuiFAGNOnR5jqcFtsZaA5Xk6KOM
Bk/QHdX4MBTNmDfMlyG29iiQarGWa5Tn9C3nPGm53fmsLK7g8JF6To1FLzCUgfST98CPqucqqvXU
TBMA75wjNlQz9zA1PZeliPr66LrOcdQzCTfBe94iW/+upIMpchJ3jkgAxTIQVMD3P1dPuvURP4l2
hR4cuqevkzGyarrkp48beZun/+f0XnntmLCs3P2cauPt6/+a5LfvkSmwy2v4L2tuwGoMMT2XuS/z
7pjDVsug0dxauFZmO1lu3hGAZ20Ue28Pqt2mgaVG5D122XljRWvq0b4uphXZuXpsmaXJriu+Ykty
bF1CmiOdohhGR+30ZjWMuezRIDPVc/Q2g61kB2HX3sYk7JwYLZGgfmfrbB1DHZ2bb4/2bXlQJYGo
nVoahNTm3guoBHUJcFrBOs2sTl9GuMLnzbVVZiDuNyN3x+GCkaLpHcu3hbSN68hdMkj9K1be9fyd
A3qR1UVTpb71twk1NsrAXdJWKO4Ge8P0mrI43+iiXuQx00kkoKX52LKnwcTozEcPuOs5nwJbPaPV
Cu8sgpF4rAwefnGWa6+VVvlBe9Iv7pSFvFTwbfMV2CD1/dNvkIn5fqyyKqOLNQv5XaEcK3POyn4N
rOHSeVsreQE1UnD8OeVRAe+iuV9yp+RHOAFaLl4ALOWcnyy1+eY9nhsCrjupDBQjErPPUi7uFaIl
ZBoqSW6zImFAyobHJMbzoM30dh45X3mvXEe/CA8lzuKyXjhRXy0tTe0tugBJFbnU6GIECkgbwqYw
8n0xqJ4XnEavuqnVyL9rPZO388zZIlWkyOVXNxMc0yQF5q7g6pbI2unBb9KFKIAijl77c4QpLw6L
o2wsTNiJagzRvOeIrfeL0aSRRtdyVC3fTAhpsDdZRcmuPPuZTi4GmDnoVxUV8e731e3p14SaQzAd
R/B97BmaHyomrE9nIHkPjgjbebhXAJ5m/2x4G/qCbCpT5MhlKxlRmc29t/c308LKDZ2rp89aYFKB
5MSP9BJ/y5+GfTkzA9Zo6/EOeW7zAk2Y4vsqJ/toxHm1kVeGVaNsopiUxeqDsJIWjMU7H2VXFvXk
jT3r6i3Jslle1aWHET281D7PUrQ2DFgiXlNvKWE5WUMFvzUpytQqCX3rmtipQX2SxIR3WZe+3k+D
iwRdnmQlcI2BFrp05czrVyxNcSDW05M35o5OFdhjWJKLL6om48+7tWKU32bcs9S4mGkx6fKbyCl0
krIdOe6ugzJ1/OHWJY21pvslLYxVHPxZelW/I3Vh+W4ckATyH90MdnxFDyNsnFRJDXdjVDD76WOj
9lK93Dq7o7K5e5vJYmjJRDu5mTvTxbyhXB7clts4G3cdzjRZhU2qyH/E3rK+jFluzEBBiVIvI9kY
GH/CS52lQrFbJ5Cp77SzfPSjVSjr2V0qv7rxfSVXyBztth+MfyJhWSzpnhPNqbwY0oBSoUFRWUH3
QEZyLoevZqaKLEM4aXXE8mUO8G3Uj2jKJ2V/69OQ1ARMgONUR4lhb335sLmj7bbxyOmwEOxbKJZQ
h6Unjb4jVnldRHYy8SbcWXEwU5laQF29juTtWSoIZZgeFGxWPaxXc1NVk7Z/NNxqa4L3rzdv3tf6
G4jnMWdpYev3qKzTR5Os2aq/mDpkJ+o9kbuubcCGLdnKGd5ierMNqyWB/M2B3pVRrT/5uWTxKbFE
AMr0R28peG1OoULslrVzgtiyOzP8PIogm1s0NxsS9u66IVx0PqtG7/LM2HQ6sKe3kBcXt2w4V6A0
jTvXpP5wQ95S33mZU2l8/Hkhr4s40hRLxbh7i9iavNiCMi4aObq35ZvBKt8SjYquclYDrbk6Cdl3
4JfcXZ1B4ZLGMBmOxt2Ye5IxDzNVvOkCuK924wTt08Yduof6tsbXDUcvGudInHqj3uTS1mXGXTMv
ek0G6WaX6NTC1lLXe1FU7MbD24SQB9ZGr6SdmN91e8soLoXtVEH4QeLrJKAnl4N9YAXDexHAO3Sa
VoaOCee0pE9QtK3PXQdZtrAbZmRqb5Th6h0Ej6HeXVOu9L1/EN29j+305VEygYZSU4Rz/ZPAthuX
1pj7gFTVm2ksyAFzF8QB7KRfX+qkLsRuAqwDohZEBi3YJGfeJ5rmsFRhiiv5rzVilkvbJkqmrvsJ
8LFe3RFgNF7oieMJt27n8sh+Gsdf38v7FIIHHg40hAbB+5TDWef2+3tJJweiU7beHfhxzFjuWdof
73sIx/Zbi+v80Tz/+YJQdpE4AN+D8CEcJ+8vWEIrY1W1mX5RS8NBkZWc+OfBWmLmfu7sXw/wtHWC
EWq4Ge2gMJVAL3GayFyqws0a1Iq//LQYs9h00n71ndWjlcbtEUYrZLp1t+PsrMWuHmGxeXRBvBh3
Rr+5nEcf3NH7lc6cE0ohcUBpFKwWKbqTROMamcYcrI76Ur1tqhm/jj2+jGWKXc/DKecRCHdc2ZmR
w+GAa2EIfSOFdNQIQ40isj94tdN6ZgxfgE8np5KKr7M/UusmXx3iyWR+q2fJNzP760GcPkYeHC3G
dAIBDwdsd1pl5dxVg70Y043oS22ZtldHSPZeM96uRji6H6DP/tP1PEiXQXBCpeefUqIEC96IHZrj
zc9jb0FVt4jNFsvaxl2fZ/9Vag00naXbIxkfKELam0/NgYN4t4VqecFxo71gnGT9NIKyYl80vdIH
xq8nVNuXf+eWyM9GlJ8QWACUQqWY/7/fF/MKNVa3eeVZ0Bgd7Ew0owfOo4+a54db8M+X4tG9suaB
J6eufGLq6tSu1zHzs7M3V2RCfAZbs9iq5uXXo/oJxfjDwMgVcikt3/tamIcN8f3ATJO6TJDrjmrA
5KLf296i0QgjMg1j+89+a6ihJ22fkVsFmJpuRIvx4GWDVV9yWgPByZK2lGR+rmyX3IP5uUYgLNOc
sTM14Zt0yUsEZpPUpuT0rVeqJgzqCttt1L6uxg1NG7M1/b7ehZ1Hqu3KWegE9z9Hb/W80icYcT6l
TW2p5brMxBQBmRknP4dG0CyAapwRaAR5TV9ZIXkUPx2UwODPBDSBs14KeOghh4X/asbeQo1yNjHd
wBltTDehoXYD5sk2cGhb8F7VTWOPfAEXyx+DG6evtDNnvPk2kuIou92UoQVevuyHGunWpocNKN/5
MqgKGBp+pjwUx6aIfzoyr0uVytrM/G4q1Id4oCYyS8QWpW/vZdhySYjMtadgUq3IswR2v554inx+
VVT3Dm5v5Nz46xC58rxA0lonA/qpI8+6vsVh0bz2jtqJcqxJu5KBCagyxIUYQvo1DLCaMwBpBVbV
sz9HKpLBvM8UXa7qqwehzdbCS09eGLZrq4Qv56YdeooIX3NJtjnbAUICTnAQnbKsIqktnM5/roSe
fXjh+ctsPwIYXofwhrRZKm8BuRalvS9oeUV4WmI44B4EykUtfQ+JA892Ny/21kFjTPNxOyGPTs9L
mKzums5XZdQP/QbRCKqrRNMRXRzJkguzP7owO87PvlmXq9ilLg431P1BU3e/N2ReoOsN30puP22R
oh6e+Vdhjd0uDo2ofGgvf/pZJL61n7g2gz503pYGsnZ4g01QlYRsSIHlo4ynzoTCHkuW0bAA3WBZ
2vFMa0/0FSPehneyofUUIS8vQ5Mpy+Y7j1bbYrfmc3rM3ck5y01nO6+7ZTojk9F+CTrfThbEE2+C
fKhMcsZT9zVlUZ+5mdf2MbtPPBedrH7PzLzdLZGVEotWznAk2CWlZDceaE7zsS3Zjs0s/St/zuUu
cAUqGgqVbWjjFndftPn4CZbIAa0B5Qz7cDWdihXr19+FHO/oPpeXHS2Sl/XUD3uPrqIE7Et2NrVj
tBPRHN4GUijq+jL/kfdAfCsB4+bqNs3OSyN1EW425OhpQxW4kZ7LT4cI/LhFExxmfvI8JB577pZ2
PIJ7SH+oqKyOJeSnW7xGhXcQhdneSSTDtrgiRdPHhtNm9/OyhU+V0SBt4Iz11zm0871pD+YFrVci
h23fcK5c0nSHbuibl74I0luShzl4pcGJfliUeohnLGl9mexC5Ae5Nsbe6iEJ7ieXhAOmYNevy3jh
9N1awuQ3I0YbRKkIf88nO1rPQSCM33tbE2ohczMQ5uS1WOMJQo+XEA6aemekBqoQiIV4O9cailsE
l6DYpFZ/6fWDpZI0FO2TWfTyColo87L3Lb1CU0/XULNpvlhwZ6/NoJzOyX4bF3npCHsXYv1+WPPs
NPG2hRbNUOAKv81SzS/KMJbEzq3tqe+L1gZRIIEPblvPyhWVrGIQU924k9tcLhcgs1UWm/CO3qxW
gCEmpEqm2UFEBd2ESl50i+oOthztS6+qF7qsvAdvXr+bY5reuBbbZ+rHYUdq0czjbKmnYOetrbN3
g6G5kbTvfFvlgk9mUt7OeuQTwECUSQD3mYyN0XGfqEyjTGBXzZHefie2zXq4Bfle3vZiHUoQ20N2
r8Sqfu8WifwvipdLklqdLCA4MCsqriE5NzbeIrbEpXnxcwQhV5U08FE8FbXcYoo89UPT5iqWcrJu
I4oI59LuwmTszPTCzRv3qQ9RyyjI90+UHVyacoZ0iOnYUUSkY3blh0aLUBZEmE+dgVOzC/HPitgr
eoVAiF8eMPS+n0TIB58NVis+g9MB2zGL7t5uG3mcxsU6FnLynzonvZ+Jk+83VW/hUUl3jQuFyuHK
hBxRxRjHPW7gCsI38qBNchUV2zIbYlNMcLhHJQ3k+KFWnAV9dB81Q/TsLBI2XuRWn6dt2l5GFvhu
Clr72gVYAK2Jb+/UooY7/Esj9uZmujK6vnzczLY5OpWVgswinXwjaKHlLFuwSGaRh+SDvBIlTQoz
ieyb4lh6Y3cPtsvh/if7wjIb51D4Tv+NvJz6HDWiO7PWKrqr6267zPpC7ZcAk0sYXOc3jWsOF93o
zp+bPu2+dujOfnfKCeNgq3W6cdeazUNOC/74YbyEK2w+z+fFacnbhM0x9Wt3R3gMwpK0R3S+GV16
BYljd7shm34fkjr5prZw+MqBn52x2YLrzTIGMEx+fqii1Luiwm05CWww1S7c1sZhvXfNYcuM9nNJ
Ch7plVYqVM4r89DBLfFNDjTgEVxv21UXueMlQKWS7EDdfs2cjeZFkdVoDARleGZR80smiQhxOGUO
mfnO+GGkNhi0q9WD/T5KYFPE190FIynt8Kr0nCkY9maLCsMQV5FMr2ZDZp/JslQ3hrs2D9AQP2kG
RhK9ufXQ13gwxRgUNxDDAb/0pJVfRK20H0dayuDvFLN5DdRnvM/taVJHYVeOm0TCCi7dtO3CQ2TW
TXRRi1DuqONCPzZR797BZU/DUrENqAfWTtrctAb1/svVUAFz7Zvz0F2paKLQYy2dNZ83rqo/OYtr
3AZNlMvEXzrR7kUkuy9Flk/1npIvyvZ1ji7kzoDaFxBiCvvlMZj6fvuyhk03iqN2PaASVTRjtSWz
1s5ZeVESk3dVYgV4LolXj+l0Tbak6BNntLKvc6C7fluz8q+A66XWjgZlCBwGAvHhwcuJ/mgdNTo5
ePA4mnCNZekZkm3BhWcvZlN83Zw1tSdo9JQZwbyOsTPPQ5eKwFFVMMtBmdp7410EQ1sBAierIngZ
kJKoysRwo+Uud0DNxLZwq9t2tYztOBNoIgcTKNu8mqNiaRKEks3gOqgwpzsActuuJbN1UdAZlaCV
Xl4Mxrr0xadqNfwIpc6pbsylpkfdrkuN0pI2QtPD4BbhsFv9wq9sEux9y34IKW8mo7Xa9d61xkog
30N1Nq4b0rzJNiyo0Dj1SuEnGIvyrMkhvt5nFAqvy5w06a5Y8uXMyVwr3EFfJQJSYkVnnUPwIClH
jl6wxvZM9dsf7OHG8KIlSOoidfsYOQWHVBw5uwdLGt2PKcI1cTp08Y4trCDOPpuEPdoJLhy6PQm1
eaBoWnzI/wJ/XhvgmI00AVYJlnTgC61p5Ev+HSOkQn8vZCVjL1PWEu3Lmk5CsZf20nreNcJM/nhP
MbdOzwoVuk/ZND1um8juMyEfIcn3ipgwob6bwXbs0zDtjiaHh4mR8DvKXwHSGKtd3XROPh4m+K4T
qeQmYzroTBnXtVffdU3l77rOX+MxzF3s6zTU34cs3Q5BW1HGy5b0mgojBAzW0kOhvHHYuJ+jXjh3
EOF23S6fyPWwHlgwMXi4+YfVyvJWqqYP930QZFd927R3o+qHbD8u2ZSekzXOghhmsui8bgu1sxtV
HUqVekShprWnZbC9LFPPuLbLxb20JUXLNuspXqMu2u5sO52emjEYj9ti21UMx2JV78xoUv1eWn57
A35wHs5lN6coO83mQjtxViSu308yjqw6BUMKIHI8730Gt19Jct9taZf/SKl7q2NBfW3XsSnneFvL
7oZTnsMfwq9qR0dY9YNbSL9w6uSHESqRZGykeCjyzHok87YcAO1Ex9aM6kMgg+KzUZhdMtW++N1s
6vsKXi6qdG5zCOy0+NbO9gA3l9O23xwz7S5G20mXOO2WIkxykqMXcIox6Mwkw42mckKHrfOpICy5
mGYr/14KJ3gs08z6vbSc+WqicrvzJIS+0P6uDyTf7VLbtEXGTmGqaz9NHfxWjKNehO53F3kAE7e9
1qf2YvfP7RQa+b7ycwqhJJNb2vi8hm6qHrYxesKrrSVZGMyFlTgVdiT2oTP0rivZ289CiAG97Yp7
iIsqEGFS8rsJ6S/WhFglvE8+hAi7QQDk7PC1yuyilu3wD0nUJpJSOo75yME7dxDbh/N0Zgx0PQ2y
MM5y5dn3GjcAEeZUwlC/GhJCw6V4HiHQ43gg8kRHIwUN1aaec0XprruUiPwg+ZLh0lwt/SifS3uA
h64nzTjFObLX32HwZ6+wKYnTRkkW88dE1WqKqchNyOhOzgVJasTz5nzZcOaBjb64QEjTQx2I4dJd
id9iA3dk2FWpMry9oWowv+aGIM3QV9W3QE7QxPQOvdhwdZk34xxYUGH1YQQqCB8u9odZVMf/y9x5
LMeNrG36inAC3mxmgQIKVUVPShSpDUKUKHgg4c3VzwN1zxyyWMOK7n8z0b1pqaVkJtJ85jUjQdWB
268c/amOY/TrEHZDkH9ppepai0dF2vThisSbC9kQfiMGGAYgUthEGz0uUJfKhm00mLRSimyTZgRp
jb+msQMSFXWiElNrZbg8lW1fZjcq6uutR1YRZlxpjokf16bBIzBHYFdWUaCEk6it1gAKImM/csSD
pHIzSDYiucifl9kkX2VxZVYQtiVOJopmS1y0/cbiwTVmL6Z/ZecYzvDKo0s3oMKUXcx2qCIm1PYk
YOI2H6gOae4EzNvpt00v6uQpijK9iryRo0IbBTYOYtruMNWV2W0jYrUSEl4vFb/bup0Gw4/BPxWl
b9T02h5CWaX3EgiAUl3pNbMuyelt2ouM76BLwKX6FCQzPYABmDvTf0WazJJZxzYtZ88RaJE+GXSZ
4oe/irWSWBsOXe6spVFVCSdxgYLj2roHL7D2QTiHi/Ur0kN5MgNw1QvnrVZaJ3nuxRhLCF3aFLok
MtswxfNFa7iOu8c+pqBgX3YElNO1nKJ1o2/6qEVGLcBmTeVr8eSlVfqi2X05FPjCd/1cXmg901uQ
aABlsXp7t1oRPmidge2ibwJUTbSD3Pc1ulSelnTEOOQOUb0Vwk65j1f18wwU0pUKmIvQXTjcmLOT
EETZepB0VjHPgirsQCU12QCp6vNR96Ny0pPcFyOIG4faQVnZlwuhHyoCUm6GdMGG0EFAU9FrB4XN
edF0KL9N8SjsPv8qga7pXBUjCtvFj3hafNAmxS+5zIiyQL/HTeZXZuvE3tCAU5ncRa1pPi5mP/9B
2R+cJBpuMY4ZdtSBk8tKDrVNppr9VarMc+ELrQCsNTg0goWUP6TONFr7mhDOcrVSzLo7lWNWBk0n
g2KcbDGWkHOG7JdY5DDjatUL3Ch5R3uv05b5vk2wRiVAkHKfCJQMMUyFYQSNqXeFF+Id+SIt4TQL
V4nGWrm3syQzvDEpy5+NTAPbbVO8SPFHlAaykSaFDU840bS7Pjay4VckTWvFhYhaLdEqj6MtPK0B
i7KiV2zAOWrtlJtQ1isMOma53SltZT3nOFMp7cYK1ajaUFBMDDJUa26vC9uUew/Nlr57AvoAbMJt
BCi7DZiOeiBAUlRwRRS3riMy78LVa+Lwq4mG2+SOWmb5Ftz7gxS1FVD23oBcAbZOFEA31BnJCLs0
HFpSUhcH8Bb4MNYUSa4Gtm5Xi7xOoc46+ssCYIG9ETp3vSRXzBOxVFMR0+3Mx/Z0BxMNPwVb8SoB
XqJ4iJIhGhoAyr6TXI7xnZUW2JW24JiSHRGMeWhQCkheuCK1OdAGPb2vRi28AiYZ/YoahZW3Ryw5
OpgKVEaWJZlQ+5fHr/Zk9LcjCrpMARob3WGrqLhNrQKyQmY49wrlQ8tz0mrcKxQtEm8EG/Nt1HR4
hEbW6rtST1PgiY3xUIdRtcXXWH4ym1ZxHQscYtzkCwj9djVcto35Gk4lDmdq3w6QuvISgLyTDHhN
RmYDOq0tF+CgUThO/LhOvkIjyIY3orRmdUuHiD4rWhRJ60WDNnD1SvAdErcTFvBCVCNrgoJybq+0
XvSXkaoMticbkbC2ACHEl3GyOlDHXcksQQNY3/UmtiO3IABHQHmNeFuUAkqXmBrnajMLHeAoWZ3E
Hg96CvKKcsntUlABcBdTCNPPBgB2niYXib/UE38mMoDTARspBCoP4vfYxqWPNMy0GTtjfra4LQY8
G8tGeHk92PctQlEYSkgGCvwSmJ6DVqjVlYZMzIUd55kFTChEarFRQudCkmL1Zc6T7IBsZHsLVi/d
gAFTf8CK6Uv6DJYzbxKjTZsNasXJ7PXjnLZu3tjI/vdxYufcv42WX6SKOhvbzhyNRymMxXRN5SrT
KAZUxezmolCeEwfEg1sAxLiuQJjIvjUaM0mBo8JqqEPZKPxCSeMvmTE1IxoUvM8D8bkXa01tr+tm
3owa1mnUXarw2sbu5gmdHiVyhz5/1pAme2q6qnJjjJTv8fOrAUpFA1s+b9AVHuXVsXuSNhKRx1XT
Q+9pqbt8L6Ne2jcph9prkszC7qqrDp1Rw/VorOySuoC1k0LZfqRinFhsg8h8wctQ8yddbu+HZlb3
WVt16iYd7HGN1uQC6ExJicdqW3uHp2VpeosjETgViTMFyNgM+T1s2cRrKG4hwtnq+qbWjN4nfFEu
yhlrqyIdlacYE5YnJ+wUFB17GeqkkSGVnIe/gRXLqLzp3VebcD9Q9FB5qUCgP8n8EcOVJhYOyP8T
nBv7aqLJH4ih49TZ/Q8Aytgl9KsXsN1VssI5WG4ddP6JaBQcBngPGtxC7VbzEPa9oIomXY612nxL
KXZ49kSiUsMpXtwpVqpHyc71hxSNJlz8qOrvhSgVWmEgLTNN+zn3VP8bPxPUg5oXHiisSDx64LCY
nshoq0LcN3pb6cZNl8Y1t3yLhyTYpKaGGQJIYJpTFMEhNgitutFnoDRzMKpwNVRPq+Spi/dyHxfp
sgfIPXdfca4cjZ9GqaN3m1Z20embUG/k1ZZ5MPSx4fLKQLPQ0wIfkTpKYsoewDtlIWy0ZZyioPE3
MnoC80QV0zXVydjqejna382y7LhUapHlU849ZsSy4RHngVPwpNmMIgAtOhgr4MiE8aCqZrjQHBpg
7LhBzUMsqle5lmYLaSjK+siRtWKcs5iOJZbwoIVEFK4gcvZgTRskSqNFru8Gze5IYRJtMpvmsbKx
Ukw9GrE2eR+UoWRKr9O0avsKGV0TZwlfFlrf1i99tgzYz/K3iGTejKiZ8wIuqA/Vww6rKQORJCrW
60x0M5KdPIijabDqb70ULaqB9Y+d8Xtg4S1zupC6loT5ApvEMDc3k4xK5Tn16yNRR5p/EKgRiCDG
pCuNx8ZRN76UyTnSSTg/5RQWyd9db9XMDNpPjVZEoD1HeyiRpy30RrVcq8khIrk5fZQWv8hysr6m
fxpdn7cN33d7+bHQHzKhqyLaSPOQXtH7nmFi4CVioLP2K6vEym0q/gJ+oPCWsxGR+0Tw4fMR3/fk
1xGhcbMaK3eYlu+xtihFQ7uT4Uu8Fn+NOPyFqtEMPFB1EvVY7wHBDfIkQflI0Af9W77uHykxfKkK
/n2vufBeu+F/XSU/m6qtfnef/l/Ba7WKIbTH/9M7cYf/X9Qc3nyoVSzinZiD+wrJ9fW9igP/9eOP
iINt/Qc5TKArWAnQPgdN8n9EHCTb+Q8kZ/QT6GPhprOap/0t4oBYw8pOB3+haqAXkMn+r46D8R8b
XAsyvg7kDozl/omMw/stDJKJzAfeNzIv6C/iZHG0hXuVogdlpBayVbzHnN5LyuYAH3P7Zjn+Vo94
y3Z/v2//Hgb8NAoBiADZykpZeUPTmxcQ9Ooyt0EvSRdVJ2/z+SXUfmlTfJvr2RnFriOK3N+jAcPA
qsWG0H6szZkxJSUE+xfYjXUd0UfZJPX4lMD2WvEKzqbRhT9lGAXrs+I1lMnTQfquhMVDaSVXYon3
U3Ovm3G2DaP2BQ3nL5QCHz9fkGMPpb8WnpgOUBOLrxy7VSpEyOoEdzgInSlxZ8XYaEKz6Q4rVDhz
gMdK/aVW1J0RSfdYGtSANcXaeZ9u9dS5lNVpn+Fa5gLxVGkhVD1v+jnn7WMprj8/I3sMwrmMSgSG
MO+/GlieasnMug3QMsAQuMaxvMfsNaXE0afqgZrokz51iOjWuMKn01UU652r1ZAvtAIcMPmJLPXP
VFm+j2X5gGnhrqqWybXkUPU/X873WLW/vjiSy+xgTho+xit3+s3+wvxOQ0aB1aSmUgQkRK2fJGEE
25GQrnKsHcTIFkH/cnAXTL8+H/wIqPLXMq3S0iszHpr2+sO9GVzubUHkKdogb5KgNEPOkfT8+RDH
xxQ0FoXzdT/jQgwA52gIxFgSPdbSNihk+wL1t11iZIFSmWfgS8coNPS5GAeyHpApkIYfVOhM4Cxz
Wq4oGKd5jUpbXLVZkviVltPpLiy61naKE9CcR94amMAPae4/n6m5vuVvgTjrjwBSCwU4FlTnn/er
aRQgDlALbYJMd7LLLElHvynE8EJJZt52RdVIB6hJ8zd68ZI7SKHyHMHkACnc25eykYl4A3cyeR1E
ngnfsVDYB4E27ZfZHHeKwV+1NSHIfZ+a8CqsnWtBY+gK8zQnUOhDL+kivFhXXPgcqUsjTwmU3rzp
hdQHWhTJ3hhZN9hUb6d0Cb9WFZF3l0aXjqxqO36MS0luBn/OJGMbKlP0Re9kfTPZabwZdXJfGlc3
tlAtX09SoMEZyetIBuG2cnwJiiL3R6vad9Bc6djIrmlaEXKdmfRNGpHjk52o9KGVv+gF7UXFRAM4
lCXfpMiijqqvDZ1zaTjnPJW096oD7Dg+B3hXx9BRVDDZ6+8/R1X0do6BJc54dRj7IAlwmEvHGCfN
5d7i1irH5L6LHciVkz2VnhBxH1iAqPcwJ+RXUL+PfU//E/A6HCR29kanQReQiYF2ifDvm4foqiX8
jJqIC5kpS9+mht8UDQZ44Gui7xFVPheE6Y5HxPAirV7cSLZ/f77tTh0wwzI06NHMmEDz/TTnSJ6M
pc0bLpBW+gr/o0PKsv1S9/nr5wOtD+rx9ka8wdFQnSGA047u1JGiUYNeUxMIOae5VS9Sv7GnHLkj
Uq7Wz3Eb8tFKf07ZB2eCx1NzxM2IxhhgU4vj/X6OslY1ikBKLWiTKnuljH0Vm5PyHC5lcmak4+ee
JdQhZKNIz72qfRgJ9pQBmgdXGmBzt0ZPbUSQBkYrZmnRb5NQ/PrHi2oC3FvRs8CEnT8qAW9uYBps
ISVDmb5Zh2NQq1kHZaLkSivVC4VypWcKVIxz3uEnlpNBQUUAwkR84DjKoDCNM0JC1lhEWuY5Znqp
j+BjVvjfmeU8dS2jhsOHAyEMlfzYvgGOJGlvVjcBjNbXaM5+aNa4BI7RbwaniTxjnPZj3/0Gn1tu
2iL7+fnqnpwoiSiRlKWS5xxtWUqtg9XQEQ8arXULGppm3G3b+pzN+YlNYyKaZoPEhHfDeO+3p9Pn
JiVCPDirRR22WNE9Jk1O5xlcj5krX4RSnrNvOha2XS+3VT2CNxv1I0jT68zf7hulhr+Er0ygdo7x
DYejjSrafZw43L5zfj/PU+xJGoZtJgwX31ab9NluhT92ZrU1zHHZ0xYzz8DuT39s2EroPanIFh7v
K3oXArvomI8dyluAM9BP7fkHyW8zlRBXlknydbm/RWEchY/OPidQfvIzOBQeVAMzRaxX3q+JFeIA
2Iw4wRpjet85I8Ti+VI1y+tZjV7SfI7+YfS0fgOEb20iDu4ktETejzfTXeQFMuoA16+DWlff6nTY
fL6BT00JnzoeL1ItVTkO0CIz7fNwoQ4WNbG+1bsBcIPU4LqgzOAKowvoqJ8P+CED+TOp/454rCMb
OchYNuXMiJUIfajFw40A2eUV5fCjNcAF+I0F9kivbMOzxnZnEMr1ZvY8tOp1boodqMApCK32B+LU
V1ENKLextGmXWsnr5z/pqbOtK+i3AJBfk8CjwHluFfqWQ18HmZQ+Wvl0NWr1NczEu//ZMEebKuuR
wTN7YDxmW8sejeFNlE+ZF8rIm38+0onwETHo/07oaDtVeQNabWJCybL8hLXmI/B0k/fmY1eck2E9
eVL/vHNI+aOq+Of331wfoyWvAJoWuIFWrRToy6wHVNNksPps4wpt5L2U5Ts50auAOtH95xM9zjrW
LYb9hAkyYiXoGEcTHackGWXBFivoevglAPGXtpjE0/9slKNLueqSSY2JzJBeGzbUCvw5ys8kHSci
IpvOCZQmLn6St6O9MTkhxoX1KjoMGnSoxmeUEe6VNr1FmO5BrovcM5zoXIRy8tthU8LKMSqcmqO4
tgTKMC3CEkG4gGGUSkyT6SWWhLX7yeLyCxPQUGar7FIK9ftQ0b98vrBHNc0/gTUVH642CBUqgedR
npNOczipU8H3E8r3qs6/STEC28hZbZSo+DrV2bMukt8d+FFMV3EAL6rizM3rnDj85Mo4pWK/Rop/
zFapErYXPFMRVEYTBkuTvyYLcGHKpW5jSJY7xPO8gep9R4tNOxRFNgbdoPpxAiV7Ik/1KKYAZ53D
OFDq8hABxIIiMSCQ7tiQds0JgGaW7XO0zJsS2fKmWtCQHKJtR2e+beL2gpbs4yyBTi0n42LCDCZA
qAUtLiXNAksLk42iDbLXjdI+r8vlqU8ScrooCRHda4ES88VMaZk9UwKzQl8W1X6RTe6sZVAa8twz
K/1WNNYepnV8QOxh9JCUVzbxWFyVkegudTnDQGFJfCC8X6Yhp4WfaYepmS4jO9GCLEZ4QYtsIP6L
CZ5QymiqUFvQ3XJpfUDV+XaQ6gczoUM4S5G5DxftJp40eKt0QAA5jOWzQu/Klavwoi6aMWgXqaDV
Z18O8AWxcMAbB2+/0FUVelQ6oOlD1gBRpVDxuzCsl6Rd/VrmPXa7uRe1NAUBOGPTpyjSvor07edb
8sQziX8HjCILBhoP8tFZD9NScwp5FgF6qelmGRdgP1F8J7fJbeSk9/ypM3f1qQFJuBCBINhYc4X3
T79lW5NEX0cEZU8HUeS4/PVIqkC5AFE/JLQuz5kifShpcWtCb1dxhoLWhnzh0ZC0XfMZ3H9FkFmD
H0biyqfwlT7Qy+jcoUx+9DW/aVLI94Vj3BVF8QrE6ZIfrbyKVIFpDm2SveKkqmck03xjdGX5okuq
tu0VjCNTfHnGM6t06qaAl8s1wS0F4/SPyuubZwbhrWxGxUIErSgubUsc+knqDksR39iaaDeNbUlu
CPYaAKr6G6TPg45055m74sRVgTA+EYJFCkKBZv2Ub34GHYKz1fVWxWtTIBzV0azvjE28WH9LPf8/
dVHXTXaUH4OBWO9D/BaoOBwlqVorRI/eUBWoWfEdO5ctCceZCHu92j8MQUUdvTgoc9A738+FakXd
p81QBdmoPrZj027iEnhyFe+oy0AvJvoxI+3Oao32zKc89dQhzUTMAFuc/s3xo5Mh6IL6YhWkbXLI
bOMVjPkXoy1u57i8hUYBZD0drj4/1euO/jBbjKog8ELCRyXm/Wwzu7EXGfB+kGUG6NdweajpoltJ
5mz1cDwz2KmlpZFAPXjtdnyobvT4zKDk5IggN0xwk/1qsFpsMs28EFZ1IenWA0Qy+sHy988neWph
6V7gOwT0mIDoaNcYoxlXkq7ASFBcKr2+AJpJgzKBDFIrPn06gIRZ9u3zQf9kpEdLu5IgMf/+43ck
r4fmzaHIhraASRoz6uJke11qLxWFdE1vjRcNVUk3gfXv2lPxgkvejvKSV2aYoc8gYWHssiyWA/nP
yottBNxsEzWaYbudpQFErLjum/SnrgtqgVLrA05oQWJqxkZpmwcrM16crAOfuGiwXZSvGgqZCBw4
1/DzpaCVnBgFy/iH0NQC3CgK8AYGX9RpBpcWe+ylThb7TQtiwrIadUu/UvJgqz98vjzqeo4+LA+l
NJJIeJVQ4t4vj5HrJhYmYRVMbbFCyyXdVdcETLSoTCyVcdDn3tqKUD5gcCY2saTW38Gub8G3Lg9y
jGQ4kDvfqkBLIA/oQ+LRWYxa36SJ/mzaaeEB0Xe2lRmfq5SdeJgcMl8bsUWd1v6xJUEXAcDPGsEr
YcKCWA2p3b5cwOi3U3RpC75qX9v2mbNzImnEWoeaO++hiXS3fJSL5flkqHBrq6AZ9W7bTwDX1ZwK
hOBdpgQi5C1ijcXGMaRwi+quskFvkKskLSHih9pXwzZe0Hh97IdwdPH8ukuFqR8gTNawMpxzxiEn
XqU1SFi9BmiurNr077+uAAleW7gnBzKQs6ZLv4BR7YA5Vs2mlqNp/WV+TEAlSi5AhPZ1sRvVUTnz
Ln28cBREFelgsmi0qo5v1CmtV3XbsQykOQMlL1/LMlDkdvYRE/LK2bkcQTgYNgyxzzf3x/wBLIJN
K35VzF4lAtYb6c3ZN5opMUIksIO8FwlgaCcQ8QLtobM3cvTShPEDuxTWe3+Vd2fm/OEtPhr66BUB
AKLEhZzzRHY4hoXTHjzQ5SjOoS7ODHNcErcHNUfcKeMQOMNVmfcUV9sAkZYzUeeHB3+djQLFm3uU
e+KY5g2HDbxyykKOk97skRaoLnJwRv6/+V5Q79eWuUoEeBT4qYvd40adVvQpsq3a6Q+xqV+bSfwy
OM5tHwE5pKl1UTf1TkXn6N8MvoqrWJZC3PnHDPzNZhE54KpsjBhcSIey1+76MP01Z10PTeZH3dX7
KIXZZzdfgHbtz4z9oYGzru+bsY8mnkpSEkPFrYII9ojh5H5jrp1akr7ZBN89fKn19GmypS8TPE1H
Mc4clA9X6To8Tjz0Lamw0vV4f04i8MHQMZ0yGOyXeFYxh40uxvpGzdMdOJczg32IdY4GO6qJLFIk
kUBbZVBgPzrYqmviQTYaKlXrc0icc0Ot2/rNJw1lmoekhmXQwqKoxgLdk85VhnuVovznX/D0SKtv
B7G//kFxRtN7UZsKB6THY8UXpgn6DnAvqewyX+NSNPybRVzrE5xI1bGOS4Jge7FbWOmJs9P0oJ1X
4N+Qi23YFOghTFp+ZoeenN+b8Y52iDVmQ6/CWw+SSNxaynjVNvW+thFEULvdv1hK7hkdzxRO+3Ef
JZ2pDudpWAZKAhJA2Pq1g8J/kxcj4eG5ZvqHmHTdjPQVKF4D1LKPFSVaSUUkzVnnNUM+M83CTxrz
unc6v62XfZqDR5C0r59P8OOrTOeeeqD5p4WuIuHyfluCZpTkLlw/Xp9sqlmVvDaMX7q68JVI7CW9
uEQaG7RwPvtlZz3kQ3MmuTrxarz7AY7ORa8LHbYW571OgN3k5k6nQ5Hb4/3nEz3xarBlyOAoWdM8
+JPnvzl+eW3CgZ1Y3FZR4gOoEHSus/7c1gRwxXq9i2Hp0QJaIi4jElT+wLDeHvO2W7i2M2JYU5W+
JwmCQHpamGjRmkielj7MtPgOHvjoz9r8cxYpzVtKfl6mJhrFL/khk+rfNhxcF7z0EFh22uy7nvpa
XouHVVhiay3Nblbbi7rSrtJJvZtRoXbTxJz2gxIP2zEB4hgP9ej2wyTDmnQkNETEV+pT7eVcRU7Q
Ue7eRk2pX4RF2a2Qlx4IRLfKz/Uh+5xmOdxPgf1L0A6F/bsa5GgH6N64rIYElUzcG3utuMgYyavM
xUEVVD4ovWZ7y6BdwA/utkPr9LcL8gHj4GS7oVHUoLSYfVYsv0SX6dd1qD9F1Le8iZ5vbYDVtopu
CGxd+qqleX7JR/qORu30AL1V21Q4J7iqJpbdFDUAT+fQ2plIT7qqkdf7cZB6T4L3slHr9KKHOFAJ
KIxOIZGu5H19B1/KDvrSCm90vVACUHKwCkwwFjoOrJGpdF4UGwkoVfkZVPQX9GWhQJTqjRVCElUE
dAR8M41t0woTvIFqPSNjmoNfV9tLtGw6Cn7SfDVn8oh4yBLexaExbJA+aw40y+1NzQk7oA4FY3kt
Ho4wmV6lRasPpjqLa7kh9FxFy1GuaXwn7ZArjNT00jYgggBO3TdybPi62cn7sYwuFUmj91PksMJ1
BcqapjzA+/sRFiMiAOMD4injAQpE4Q4CikJnZz9LPRfX6CK/kGYvTNvxNOrnrqMvXaBpeeqPMDpG
sAW+DiCMNzBDhx48wM5REOtVU2U3CHuDiQk+qM4M5TVNDY+2sbaTzPKGyjvfDhhxDMy7s9ylr4yn
WYDOhRSa9heAc6bGBZ+9zdNuKTepWo1+0cSHsUnarwogFxeoHwQ8q1ADFChMz1r06qD37bQrqCVG
m7Ru/NU6tMIMbRtpabYZ7XG8syEkkR1q/V5qYaqas/xtlCLjEKlYmjah0CQ0KFJIJ87kSrMersoF
Opon+vgd6GsalCx868ugALTtUJpyvRsmRboy9TrDIA6CSOkiCIDeNRxXK4q3g7a0d33Zq4EFIZHL
2czAVuPySD23dI1FiIuCVsUeix7fQGwiSFF7449Xj5bc7RSIlT+M3qyQ/TfuyaOzR3qbsuoOICD3
9WB2P2JNoKePqR62IXM7vhpxrOpuro9DfXDUerSBheOEnqX9l2RWdhYFC1eFB9SFky+kcVNoTrfN
UZs7TKrxbMWTclEje+n2IsfB2bKWG0CB+FVH0rZv+CYLuv6+Urd94yk9GZuLJPaqFeEMQa7UEleK
NI6XahT96OTR9MOO97XAFEPzYFYsiCwDLwsiewZeSNpzDWc95M5oehjVytxGG61Y1C1G1ZQ97ahZ
oLq1QJSiqFYDyerHdCOaCU6elVbiRpLK4cpCdufQKpyZrZLCEimwZ32A96ns9bzSETwo9OTnVIU3
EE3bzTK0pl9B8dkMcijfSQM9Y+wruMnmwiwvoeHth7GFTBmNCNWXv1AQnlah4wTf7tpZmo2UGNQk
wzw0oQoZURtUWTNeG6Vxn2nQODoyaIcqzEWWxei9omHnQbvZyJl+k/XpLVDFu1HRt3EovmEs8quZ
hQS3UkIZJL+2I3lnJeNBX/B0sBKzQv4njjd9o3yToGds2HuR19spleQ8P8zAbIKlrS4Q5LuDhEUl
JmlKHy4oEg1K+gQeAYx/CS0SlvQ3y+DFqAl80OPQbu12ZT4NvRJMcXdLze5XYbMvpnYevWGMkGnV
xw1PzqOa88tI0P5moH6DMulVVw8XoUi+lr0OS+rb0C0gMZv+GxI332JEGbgJJJJkWdyPTveQ2dqV
VJSZm3XVpZ1Y/ijpgJ7q+6HTX3QLPNBojn64zDSl4XixMsrs3EnQeeTw0ekb2E8o3kIA2Np2f1Wa
0cGCeuYqzqggS9wb3lxTSDWb+DIsjQ2u1K8pci+68xhDO62F87Usky217n2lx7+RLgvSor2K8vgi
huMCCeVVzsuvw4g4xqiMhyVT12IpUTz8dhk3bEuRLnj9NwpJKfpCAcXzay16VqYu55jH3wZh4ptl
qat3E/pyWXmrasvOMbkLpigv7yWFk54txaM2zO442wGUlBt6xRtz6AxaUdLPeIAkmZkRQjCFpyfK
s6S3dzoCiHvuGbe37e+cqe/ZMG8sK/M7ZF1eHAp+UVxcyE1jB5Fzb4bmVlIm+0dRZVddYV41nZJD
AWI7jo20m3P90IWGstP4hUkLq9s0inOv1o3Js+CbZ8bgJwQkXul0qafPZrfR7SXQ6/Y+K6dX1K2G
Q03vvjvk7RiZUxCbQ9I+zfE0JHcGbihNhS+yNcU+GEnEeZNsOWDg8/vzMOxUGWQFtmugyDEvNo49
XcMJeXtpplKWwtK2BoiMiB9X9rM63mBOfQMa9zHSxx2qBOdy6hOJJT13yr24DgH4PU5T6hJRVLZR
FbQtQqyxvcs7aZMhQ5mP105o3sIt3YcyHdW2Zp+br0piHObGuutQEFnaH3Iued05RMDH4BeULrzH
tSi0phdHRSHYtlIUwf4NonDYjCqmqUW5kUCDfr7qH4NShUnjKgiWD3XDY6QUolvhaqaEzA2ycfgG
upLELbHcI2viygOcQbQjPh/x48Rk0DMIgqIET0pprr//JtzWZVRqurV6Mhrm3lYGRIz7q0UyvM+H
OZEKrpgsR9fpQCIXcFQBjdNELmmdVgHSS4fIMYIilkBDNlu5Vs/M6NTOXRMzgh9lbQNZR1U0fFDG
tLMYC9IpAQAyyPMPtXzU8UjdaCWSLZDWvJnSMvJ2Z8Ze/+qjpOLt0MdAzKpoQtxBWc05ny+ihP4B
fFOefrFHdHVVvWrpg1qHAT2nf7O+/3fOx2emlSYJkf+4CrTQ+QLHeWuUYtvX5bU6dWc8cE/tGEoI
SMwhVQcUdD2+b3bMBBVxEiVlJ6kk1dSUO1KUTWX3N5/P6MQtgBAuarygIvmOxy2YCDkAc6G9H+AG
4prONzWHFtprO/Q+fex9zkBVTm0aFAGh5QBNt6l+Hx1w2ewtVeQd52BuD6Y8HIpqwLnMzl6WRlBC
ZHmxYNO+RnV8MK1zONATa8qgdK6x3kOF2Vbfr2kGMXeAnsnngwqM+MSMQJdlQkvsFf3MSfx4xchw
j9Z6Ha6l9J2PTscs2iGZmhpLhmExLoRRLNuiUAeaD2OyywxAXEu7TL69dOaZttGJzP7NyIp83FeQ
Su4Gi0larb1fu4chQgefb5oT18xaA+IzOtzTULPer2O0mDUGTJw/Y+4uSnNna9ca6QR+JmcGOrE7
AReBrFFAtOrQBd8PVKD5HYcjd4ydNU9qfY/Q3q9Ksv26jS6s1jxzuk9tD4cMA2tGHmT8ed+PtqDx
0WRE1wEtM/QlzW2DRl40nVu9Ex9ozQ9VMOS6Tsv16C1okM6fUaOoAiAJ35sVmmic8wQ/OQQtAYr1
sLOoaL2fyZSXiyxkhpiS+cositpVO/vL55vg3BjrJnlzQUUqws6xwwWVFsaGtqPbZeeaDic+CP6/
XIAGYAbetKPzCuplFJQzyqBz5Ee7Sn4NAnM2fMzOvCenx1n5gCSqYIaPlmuYMDmUTcYpreVxKNKX
QStjF9S4//mSnRvnaMksRBtrQ1DbA6qD/UE2eKNtf0Hl7wyB7/Sn+e981mP15tNI46yBwWM+UPzu
ZEu7k4r4XKvg5Bj4VP7hUznGMWWgn83GdBCNIH1FpCBUd3VzLsQ4PQSdSQqIFpfNUS1W2LM9AUug
ANxJh7QrL4dB333+RU7cZJQaAXVAIzSYy9FlKQ+rjIBDubda8t962F/NRfxSt8UlFh7//F52qFeY
OmGtpnzo0ykN9G4+fxkgS9q68cKUhn+MVQESAzpGM1U+PpTqdUXffHjFqTIcPs0yAId07UhoVQ3I
nuso28ipfaZQferrrMEflDoLGsex/7M5dljYVDJjdfLd0t5H4bkb5tRx0aGHWHj2gm79EOYpTWVG
xsDHmYvLNausQtQirOQM9uXUMEBQUDCyVIWvc7QHcgAkdhTyyGhW6uoVSmkNWQ9Kd59vNfVE1Mpz
aRGd0z3BC+3oVC7Uwu0wZwNQhL5Bthh1oq2qWIiP1p4ljK2UgkBz0AdrjL1BOUeJ1OB/s3cey3Vj
abZ+lYqeQxfY8IMeNA6Oo3ciKU0QpAw8sOHN0/cHZWa1ziFLp5V3dG9URlRNFOQm3Db/v9a3huZT
asVeYWleXBWr9Es+L3uI2TOqHGwQ0a4l+Ma8PisG474o57VikyCjQybSr3rTPLFAvrMcH1zB0brf
RA1KAFcvtlmrU11+bQ2xBb17KYx6bYh6++sb9u5oUI50DJU8n+MzU+h2amxLXua4jn11vgbt4ikR
sZzl99g91SR87yVgp/HPwY6m5nzEvkdoLlNmRK3WgeTZgUGwnv7OJZElv2wMUVEe7TCKKG0bZ+QG
jib4iMAB9xBtQ3TvJCqXlv03ljUE2v8c7Wj57HtqzrJktLm0NzZsIVN5jMSJae39G4eOQyzqOGzO
h1NOANciyyUyFogXa6W4VV2AW/Wp8Ob35ml27P8cZXlXfprYMkLyCO0QtOWSwFPd87mFMkSpVzP+
Ly/n6BWH8B33k85AvV76Tv4lE5/MSpyYCt59s1Eqkc3JCZr95uHVsNY5PfirZR/QbJXhu25V21Kx
fcpdK6VyTxy63r13/zPasZcG7ULcNQOjhUazHkPXn/GDTo7gFf9t8Snrj7uspshE6CsevwxWpUqC
1yZeBtBjWBE2S1jbrz+hd9+3n4Y4ehMa0vzUXhl5E2zhU1WGdQ+96G+9bxh22XyyuKHxP3xC9HPi
gO5GwTn1EhYNzo1yLVVOxadMkO8+HBY4Qkv4vzeCz9CY7MKyWUVbWm6jba0nrV3B4fKM/OHXN+7t
SNTWNE6/iy5vyQo+vKRCSHfhN7PJNa2NTlpA09AhqbrrhIP3r4d6u9IxFHYxpOL6D6fu4VC9IEGx
w/K2DRR741TTI/KHbaRFV0oabXMSHprzImlPDPr2xWBQamyWqiLURStzOGhKdLyVFzO7hXReq/aT
W5Le1gwnXr+3ny6jmKxHFoXKxW55OAoJcWi2c54XsO41lhIagOQ+qU8g36kqWCee2bvXxLGZiiiO
4DfK9QpTGURcvqdWSX0No0mm0C+E4/Tr5/XOMEtkDh8stUNEiUcXRRcySyPwU2y0wN6UygVX7lVd
cWIiWn7NYdmOeju9MzKdF/fA8ZFBnVH4xqmTb8MGoqVP7kD74CRWckol/t7l4CcjQwmxPcDZo1U2
LPosbl04Fnlp3Bum9LXBvMHc8tsb4EVer+OF4ByPPuVojtDmNCMfS89RkKYkRppoJGPFPLEevfO+
mZCK+B/4JoON0OH71jpJL8d2zrckCqxNUV7kqnvRT9VawGApjOL112/CqeGOromj9RDQt8231TAB
r6+vHSG8pQvgVsDUyubT3xgO4gj8HorViEQOr66ISlX0Vs9wsl5B2NlCVt9GYNiz2AFC3pz4eN+Z
l5C8MANaOCOQpRy9GBO85qFW83w7zLk3auGLOVdr5H0r2yRMadp1EyC68NTG/52J92DUo21YZ8l0
nsoi36JGWMl4RuUGcBkKWZpbf3zI/6ZLPUzy23/+x5eSYL96uvsWQnv9mRa1lFf/zw+EVvitfEOX
2nYv7bf8JXs5/pG/AFPOB1ZfCn42SsulAMjENXz7wZ5yxQKYYvO0rJh8hss//UWYsj9QnKePtFTP
KWYvnybd4jb6z//Q9A9YsalYwJuh+Guhf//rj7v5Y0IEyvUvHT3Y6Q8nTqw87G1J4ONvowpGBfvw
M0kHiPD6XKR0L8d4XUit8kqzTX30Sjdq7OTrVjOxQyThdyfRigfVrpXFInhLc3GXJFPti0g2G7gK
IYRUMe0DMw33IrUH23Maex2wKg9FpZPIEiLEhDLyKmZYJJMhoRtPw+cygYYdIkWfC7Oj321g8lFs
c8VHfZs6/TOUvgQJ/fCiSfiMYdqH3+3R6dfVNEUrMVTfTW3OWCkh8be6tZoxGW7hy4CLorUHNwEU
YQMTcF07cFnhHLP9afQ24EshJ2YHthnH46A+hFqieXps68THOM5T61Yq5OnQKMg1qumX67aWfpla
fImTNukb/tm6FP043cI3RDGlw5vYBTE0aifNDWs1BCW2hDi+sqV2NXIvL52hKaCMy7O+suOtTr6Q
nwQETitVhC5skM15Rw627RUAo7YgM83PVdDpPgREFTQvlPRE+6gGqEzyNLVgdyjhd8wGNUpJ170q
F/lOhxgohMgqPjkp2aIaDAzCpVJJVnOh7Ia0kh4hrWjB4kujqeeNkRvmxymfPiJvpcQ2qOFlEXX5
vinAh0KjhiNUTa3hx9AuP2fEUQPCnQXmsrRvzswx+4RYZfpq2lVzERuZtUdQMj2XldK8irJ6UYm8
MLwU7Urr2XpFypwgWWjLdNWN3E13mJGZDDYZ83W8H0zFvabPpnvkcVVndoksjA1X9dAKJV5JqyEU
FpRvI0X2PBtBvndS8kH7pKzPYWhakGydzitqK/0a1wQeeiguOnEbWYWuXLZDlbS7dhQttrh0zC+C
oVWStUla+Nncm0Rr9WPQk5dcY0rlGB+sujGsCvKFFBQngZOlCZO3KO6iMMvAPo8t6cskRKxK024v
5hAkOmKlO43sh7XZL132Asp2PcNoV2vnyRqyK9fB96ro0yqX2ZNoh9LPJ/nYAFGFXz3dY5sx7lnw
03O7jApYyFWaq36Hd7dbkaEwTU8SBWT1TCh5eWlWurNr654opKJrnkZlADKpxfYXIOKJJL1PIZyh
SYOzPOYBhqE1PakBqMFxyNv7BNfmBaEEwYNa5i4kfrvAoziazrmoIX92CRU9mzPpXVrW2fXYxPkz
+df6a9aV6oWtzom+Jos6Ka/FNBCyUOQ6WcyDozyVuTXedIVQpDcBnObbR1QS8QyVZNsvIGNpNrd1
PX5Xg15dTUOprezWtT0LprU/Ew8IskrvzmIChjzioa6zIHhOVcJee1vdKcN1VdqdT0xhuqc0HFMP
zr914zCik9OLTdWrIFcRrOc4IXy9UFKPpqa7MgpjfNCyySuCZNXgploTi7DpEqhtxJZdiaT5Gqh6
+62NajqtsatFYKCMFCDEuaFFkfIRM6oTxRd1qGRZcyUNkgInYNYNeN91w1YUg5NlBoKqRDPI7pFD
+fkcWPoXHT/b15aa7LNJaPdN0ETGWVWBo6rbm5nOPGjy1kEjZCGYc+ZsB38038m5xgm3eHpuk9hc
+PlYVkfXWgl0mwWhcmu41bMXkC/32ESBflUod/DfJmsVWLb0MdgNlx0pJ9CTk+TCddLoU+K2wTVM
pv4yiPPwEk47fiOBF2gT1Yp1lXdNW60bRd/grL8Yh/iiDexzp6tLbxyLVzHpe0w9hKU2REOBTibe
aYz3QVDfo9TR/MZVb815RNpU2P4gW1rzZpWummQcN0papWdl9akao1WsI4MP6cwCx62cmzoL8HRH
sr92E6J6lFxPHnNb7cAQITDw0O5DJNISlTAgqpUbNdVSD14sKPPAttnoaGUZr1Fh+nM9f8lob42y
sVJP1Yd+L3Mp/CKO9O+9jVMPtARxT/10u8yZbMSsy9mwe9x+2jnPizKjpZb7uIB5bVYVED06Ag9W
Wm0QkmnXDvFeu2JUx6/CTLPN0DQWqN1JOxvb+L4xMEXb9VQ+EBVN6AhkqJXEnOujYhlwONbhDrZF
uOb9lfCY6Zp6RaveZ7VS3vXNaIG5r55VALznbZVADg/Dr8xTG5j8Cg4tvrhyhHFmd24uVjjd5/tW
cx/Rqdqboog27A5SFMDZE4xYUs0NM/R1Os5U/Kb6huYZ7+NIjF0mIJiTWmTidfzMPh8qGQoYTw9I
HLLmYYu9sfDLsd0G2pCto9wdrmHMrWqRfjSyPtxWpFeC+arGjWOkzqZhrXywCcYKAALzmBvHL1P7
vh/m57kf0vue/CVkn8S+o9bMd0bfRKty7KJNh/aTUBEiRk0DtSKSUKTP5VU4dleNS9CMVgnn3E0k
7kxs23sqFNN5RFFjB3CLXGaDdUzFR4aTY9K9wiWHJQaq3XDiXPEnktVcKbeOClwVanSx0pPgOiXB
NLXZfpRd029Sg8Ie5Nv6XFjBuMpHJqaajBZSIoKHbpw3SWc8z5g+9RiJaXUXjR3ces9qiAwwzvQe
gn/k6ZHpOJ6YNBmtIztQ7UclC9OtgnFT+CKNnJbgM1lcT255XWhQydlipFnxyNRtguoVMejXViOJ
XoEZUUcJBl+xa4veeNJaYVKMj3aj614Ku7otiwTQRD9d6sT2InmOWAGtS9ovG2gGfoGiMSEfMVLi
PbqNmhxHp1g5WrFJgPEvDPZ8eOn7EIUroQyum1rexGvhjMOqJmWdvRaFILW9auZAMjNG52iN90UU
r0dUtGQlfelkGF2GPUFEyhDdsBW9i5G7byJbs3ZKWqq+aFKYfjqrneVnSCI93nlmLidIv1RlpN0j
O9/Y2bJPi4iZFENgfjQHGRHHV01+SGzf/SBy7uXgfiPou7jsNI63/Wh8GXHebsrRrm+VuutZRIJW
oqVNLuiqqxiyOqMfROS7cNiTdZex8V7LDuVb65VlFM+XdR0KggecsUyvjAbOwGXaNTluY504E3uv
uO0wwBcPJmVPwEjSP6XuELtfYFNPaDZ/HAP+fVw6cVyCt/ar89JV/OWlfgm7g/PSj5/568AkON/o
VHIo8/4g73L8+vPABKwXn5oAPUkZzqH4x6norwOT+QEwIHg51A+09ZxFMfbXgUn9YGOXQpTztw5M
h8clfC2kTiNwpm+Mb5pa8eFxyc6AzRlwvjd1MRPaXpnmvY2+f0OcWXqipPWmXoIyAWUfdWID7/yb
UlNp6YRPxW69WciTFQGFCUcb5sUHow7OW1vZ/fQc/jwa/goDbC63XBOGAGKOYvTYV51K1ZnwmdQb
q9MfjMBZ6xysvFhLoCdN2SUJneHm1yO+qaUtI8JWXjhvyCOOj559TdDB1DEiMNtsNTSk9/XVOsiK
U3qCt2QRRhKUbRdAN1yRY8SxKcs6KZyp3pA41OyW7Rn63ZZDKWmA01mpRem5aTftgzklkhW2hx03
3PObPveGfM4na1uQqSI8eyCwBXHCNQGFcm2JgACnKr0zu7w6obJ4K2Zb1CJEnPA44Iq/aRIkgnp7
5obZJlHaS6JoLqa8ubFDd6JJPQL/UXu/B2bh5SRCreehGf6o9vzLwsAPxNFBQXX5A3Dj8rEtXaRj
byjh2B2lWwcVm1bjBCmYU89L1qyNS1ZVbCuFh0Bn75Kf5IBogxt6gfD1bAzNF1UdzstwVFatOn9B
A3iKufKm0oamwnUE2mJwEovW7vATjJ0oiUxY0ZtAkA+5Zsddou7Widgg8UJdWaWkeq7LmmwpYaJT
p4Oo3/z6zQXAfzQPMBHpAiUEkwoV9DfyoWQGeBDHbrzJhy78riST+XmeCA5Yuexl94qYM5Is6jm9
KeIs/6SQPxkM8+wHShEWXiGGfk1+I/dNOOYdPybPVHNWN+AHjI1u9w9d0HEO7cN45fCFkKNUPpRz
uZ/MMH0eg43odefBwD2orEOLWI/1iP5voIKf2GQZTwkkJqgCc3fBSZxFMjB69dWSrd3fhYSAvTpF
llwVAWArT5sU91Ndxe1Tw39PShmor9NcDpL9AdkZfqGTheiNUzXeJEVMFKp0g2nTyMTd9l2dcxyy
mqXWoBYYkPLiyh5IZvYiSFPwqvSOpBarC6qV3dTpS4NJ4bFOYSYxDaX6uhrHeVu02bRJi0rZ0pEv
xyeKNVpCjqM6WeQ19+52NJJ0b1u1TtofHfsrjBjluk8V+S1nsAcd7xrxwsRhX0TkRHkyVdvvYgI+
4KWaE1xlTVs+TWFTX2DKUQ3PAMtmetlU8T3HhJcukICSSO/abr9HYph2llK6T4UbLMCqUcmfCVII
rjDrDJeaDVan1zKxz9o4Bfgtjd4vJEzGVZuS9rCqaU6ckdRGJ683ymlXZAE7wSbue0JQ8w5jQwZ4
QfUqC3RjxPas2zYDoXNrJ5T9Cr2GdeHODc61JBPNq4wj5TrsTDntI0Bg5DeFNg+TqppqrOvRmucV
PEhwn9zLpaRgqAlRZ5Va72k0Sy7SdFJ2aBxNqmlf1aaW7iXLiR/EbWSu2DDZm8g0icSsJEculPi5
cy3ieAp3AnsAea56ynkWJ9W8orSi1Z6htx+Jfk5UP9Cb8UUYFds7LZHYptJac611P7dTeDk3oZL4
apKAWEjT5DZIDelSncqVh7B0xpQjRTv6RVWQ6tilvRK/mrNDcOVoZRZKVuxWJX5m27wdFehleyfs
hiuCxrLvtT0ZpBsHQ8hfq6FYCex4N6tpcVmZTgsNO0u+130vYco4N8FEeUDPwo+ocwhVy+2vs1vc
S90yP9oFsWlK5na7WEfTHai1zFa5UxvXgRxzr8gWpvFMYuLQ6wj2u8C6JXY82mtoK9cmGYm+gSNr
N0uSD7GKJOeRLXqPPEFz6+g98Z5Gh6dLJJypZrf82FRh+QLA60kZw5BklynbZRJlcI630meb+wpr
OdwIkjP9zJqC1ayVjtfUrXKLiqMh/NgZJIEtMfd6Mm7LfjwDLWWfD0al7ZQo6vwsrut9UloGJSmE
cqWukawa6mtFdNeT1l1oopREQbsb+onjnhQ4bT1H7bybNeceTQ878YbaaK+w9y4y5Vot9dYztTBa
j0DPgNfa+b4twY1D1C02OnVM5EVu9ywsgD5FJW7EkHxPaG3utTgECBgo5oOiamS/z258PibpaxXO
wyXZvfP3MdHijwTpxM81SVJ7nIm537fFLfYai6pgzkye126+RBhR7uOe+NJu6zM9Tyy6oh145LBX
+HANPjHQmDNl6InYJEl/kwSqPHuCIK1vrDC+FmMk/UaWruuR0urEnprm7NoIhPRrqd0NMZR2zyFN
6oEjl+EXQ3FWpBp1aDMMM96qvL7itB7dpeBxbCP+ZKTCYGtUFueWmdoForfZfKooTlwFoJTOYyvv
13Qoq7M+aju/jKH7KENp7/VpuJBDOG6KMiOTOI9viRMeE88iqWdeS4OIHbC1w1WfTd33SHFA3LVx
s1XFAG+IXJWnrsZF6olwTraW1Ig5CrN93g7hysRktgll8zUxpL0CgFtda4BxCt8oVWXLSaz73lLs
db3MTSiJzVOd7eyBbYUnqbmuSuNxLKJwrTrjfGGMlntb5O50plltha/JSM7sxNYfIyaLLYQKrIS1
FBdaC/jGroovRApb14NGw5XYgJnT1nxHPGm4W6Lt6660OPfp46yTDmXEF1XBTiW0deNzjk/vmYj4
4iwrRvfVqtvxc5Y5MzB4M8npcZb6RdsWuD6imHXFkSQnSryQN1XJrjAhhPABddu80bpgoEKTtavK
1pN1T3UN/no47QdIgqtYqEjtRFD2uxBF7qYdm3KtJQThBnr0qY7ITE6bbqbeUJP7xpLM0TN2SQpF
XHSh5lmzdmKBR24M+P1RNG/jmPBHQ69e+2I+68v5JZU2ZrQgyfBWttTcnOC1YXpaO3lx5zb6vFUz
/UYnrzaLovolx+u2xY6prtBMNXvw6Wutj+ubObKuZTTcF80ozispvoS6U/u9oHMYFYv3N0ixj2va
qsGQuqp6aQNAIyU4Vyoyv4b6ug5IeA1USqgYOg2KwLE2Bdsi7Ya1FbNuZ9ZQrLidn/Mpim6oyNMk
lK3yTdjJXYgpMHRn6laEiq2lxtoGyCr+ZlVS27d1HG1iNyKGrs5G6jLOiJexAx0Zlq2he4hBa0+V
TFSApLpNMmHwCFztleJv9xKJqMlWk9mMV3Mq3U30I5UqFLXxzG7Dupr5uqJVL/hkdmOXZB9jpa2o
vTv9gxzgbNKq0R/6zOmWCLDuJmitTgJsNGo/Ky33ug7pc3b80fdAxPrPbq3EVFzqFOA2pcH4HCOs
djFMkftpTmfLwHVoZCpxakJ95EuI97QZ6tqjuld9W+I0WwxqZvs8T1p0q5FWuI1lENoIH3E7ebJL
NYCWuhEUq7jX8ftrc9s6/kRsH3uJWGdPF0s1lgguHZuILc2lXw+WgwAyOdXi2ozM8kYBeksBMK/L
x8BSRtWX5MFWuxkUA8GjVRw/lHEy957WDAlxsNJKHvW8AEwROXXzvek6ImYHhbxiT0+duAQA2siH
rJrZ65GjB6C06HxzzpiFpKJd5HplXMXVXBpnqR7awVmZJ6RvWCSWX5JVkXy1MicL13CQ9X1jtToh
aTj0ZGi0d+6UI0+MWZ+fEuaAVWO0xf3YlWs9N8ZzGRlG7VlqWzBlqcGnKcW/kOfBcE73a9gNMpSX
MR2jV6ph7DA9syncz5McnO9ZXhGd1ozz7WCTlV1gLtd8CVh2K0bkp1TbSm2DrXNyYX1kdkcNe44p
k2dzuHamdLpJRGj1d7HrTJHfxWrOEmiRN2C3Or+WkMjVSFYwCeFuDiqWXY5cdYJJpmwTYiogO4C8
ksX4rA25e6lWnRm5ftC2Kvl2ScSmNkKTT3owjOUvNkerb1SVpnsyJxqXWF5Z46pb4g3MMUwlnmxV
fY0psBIMzTxzX4VFFt309TIZlG43mSvmDVbhqXR5lsFU3lUEBYfbidruVUseYLGq8jGjPDeQAqhF
zTMRfu5zw++O1ppq5b7VZv2txhnhLC6j9q6IZ2WbTVl7YQ9V89Q4NZslu5mJFVbVfnyU0wRuoK4I
MfcIAcN7XSGULPeGDoaUfeesz6s8GHvrMYtNNmJgzC5xSapwFdrEWjtug16YR5tsyBfRgqu+jMiX
syOzlt+Y4esWWr+u5c5Wl7SqH1QSjrPH1lSSPdlo7Ajc0VVIHBvN9jFN8vAmtx1atrY1pneVqGna
GhMNOCCV/SpXS8R1VY3YNux7f05aQkPHWETbXiisgbWkeadnrnkeFiTR00rrq/tZQ6mctDCiEdvE
9nfhpsMunbpdpU6cQka1+TjCqcITnsxPLdEjOzFkebeysnbeCqcgCjV0SzDxTbCW4yh2kTKTf0u0
7mVaTz1rAo2osKirTVAG88oN7OqrCHLqjUEPWRQXtfowR3Z3++MM+e8C4YkC4S/Lg/9VtDHFwX+8
FF//4b3Ur93Xg0IhP/tnmdDSPlg2QRkWiobF9LoIvv4sE/JP1M10yHeLMJVK1oGuwl703o5lQMHE
z/CTrsL6QNVLFxSi4N2SN2D9jq7iTcXJIXtOp+AEslelWmHyl/8sKu6EJKAnqSefgBb7PqajcNZO
zlSu7HJWX3XpYkA2+zTYDKrWXRazQ8omyTksKmkf2Xvip6pbcjSD/RTPxhNux8ZdTS0hoV5MWYW4
7SCDjq10BYfU4pT9Qj+ubqA40TBFgGQzTO6Iph3+9Yo6c/4uQTIDX5hehlEX96ll4o0aXXYVEYmh
j1ofMcnRy4OrB3vKAmCGwEsw61PW3ddj7kLew4JaEq+DPNXrlBTrZaQBplHtKwTx003X6sOzXmuE
XlazDutmjOcNvf95bdlZ3XlJrhTPc+gX6jVkgDoiCNiZbq0kAV0ginTvsqMFRMzSRNbrlFZkp6j9
KaPQcZFyuRVIcTRKlIjk8PEc3gqNnkOeWSXZu5oZrGAm2l43qsrKlap1QkJ2XPBdhkLUirOOEjfF
v6O7Hpe5obV5OvqWPdVrQnDVswZAzkq4PXidJrC3YVf8jVnofxcIeN1/I3a2/vaPyxfZ/GPTFV9f
WqRS/w/kA2o803+t4PovImLj7FDAtfzEXxON+ICa1ETzyRFk6Tr8j4DL0j/guEcQbEASY8Vc4M9/
9SOQfeGN4BuCvEBDQv+pH+F80PhtC3aV+WaZn35novnxKf5cp8VOyoRmcIwhCoov9eilmfMeGYgV
Gn7Jiu6bavwUunq2BvvwpXTbVyd2bjuS3HeRSOVZ05O5Rob7bxP7cdBwF3T6mKhVdYxIh18J7WIs
0ZSy/A7w2nnn9GdOQbhkkjyMSnMeJ8TcO4mdeWVRXtDkG7Y/PbF3ehc/ENeHd8FEj8vNhDZhYxE4
+kqZCaRG2jvFXsNRYp96rb5Cr1Fdy5wwV0o8cwttV0FXS/3eVqUfO5UC3qpJh82QFWgNcnofXliF
rkTClUS+RbwUkqWy3mWZlKX/+4v//++f3WKp/def3UP0jRU+eslfmp+lk8sP/fnl2XQCMTIR/+3i
0QZiy0P9qxOofsDkrPHN0csRDiLJf355wv6AR5HATtxky88s//RnJ1CoH/g1fHy4/mxcIrb+O18e
3/2B4nwxPCC7YssAEAMV5dKm+Mk2ZNZDM5GcIbdu1JcrUx8oCNSW3Px0U955s4/XhD9GcQQCUZoN
IB8PRwnNrjP0kQCOMAhWfRu4vMvUx1LFGDCrTYXfFkZ0Yh1698rAgqoGN5Lk3KOPeS6jeZ7gQ29z
Q5TrqYbhApyo+eMT+Jcdph+S/J+/2eXSAPep6DQsPLLHDMaOSkLTBQ2wUy2vqKnGhWH5aoSaqlTd
NvdDugrSM9gwXnD4IYRtRod1psOVARCnVea+UqtReF0GwxstAcLEouz0+4QjbbcVkqKdF02NcgG/
XRE3nWaGApXXNCXnVAudyw4C/bXU8myHWUU5xYte9neHF4einjY0CANWB/aCh89tKGe361y6C6RK
GDeKEESnG0UkqDNH4mNHU8SbBskBsXWDTVKr/Q6eeLKZtIItnVLZw4m7/aahiGnGYH1gGQOeTdOM
z+Ln19VyKfg7NtpSUATWmaGJ8VM89oM3q+VEzIebUaXQ022o9ItHsdB98GrGia7m2xeLQF1wwqx6
hoUn9miWNukf9n0BGNIOsuEptpr8srfjyfv1J7NcycGtJ58ADyQ+MXisdDGPrlSBU6OGQ5hRyIEB
5QxldoYBn0pVrNQn7uqbr5PJh2MIuYAs9jB/lrfgpznAMFuhwZiNtgZi1fN8pG7S6oK8E6csPqrj
qHzVwrpPfvf7ZFTUhTq7URxkb/MQpV5NvDfhNsQ+FkLdGrOzLm3yE4KAN/eRHS+sUp3byWNDcH54
caGw+0prNdKaANGeUQhO15nD19NmlfO7V/RjKIAVNjujJWjocKhAuqkxNoSAEViePESBcd4QCHwC
R7O8XQfvBYPwnNjMW0ylb1vqBfwZPZFyGwcukQPtmO5EO/bXNBzqy6wz7d+dusl/ZhJgKEfTELQc
TQExi5drTSP2S2cAchZfzEbS+J1C7BV+c3NE6fvrF//N58WABElgtkIPBR3/+C4yC85kTTFvO1ZI
eykJaN/S6vs7o7g4p9GlqHzKh8/KRuWbExont1ohXHziXbPWyGf+O6NwPZyF0NtAEDoaJW65o5kh
t0NdBespGV5HzT7l2XmzeeZozk4BOQHefLZ9xxSIAJ14xVvJtRgUyeDZET5HgRf1tvaYEwZx4QRJ
uqvEjNUg6+JNJYpwXQ6qdWIeee/JAQjQzOVFARWw/PtP84jAVWaKgCeHD0CuGoJINtghghMv5HKK
Of4CXBvcOGE1eD0QMB0OE1ep5aDSZ8sSLNvcFkl8EvVrkQ/3U94/kPYDmlXXPZ0UlDCu9uRzfh5D
Cp1hjUCn1FDlu2F94q9699qZyLj/gOIwQB7+UYhX08DUhNxOevegBEKBKTGd2ka9NwiSESZp3lqW
wmVu+OkGIw6JLbVmENofoBYVUgYx3oUnXtr37i/lJsKSWOIENuXDUZrGScukGsktqwt116UyfkiZ
1c7Gxk5OTM7LrzqazJaFHKMotwzh29HKM/Ew0F904MnKloShAqMOKY5k/IqE2veYLoKDalrXREad
uMi3Hw3IMJgZlNCo5LD6HQ0dWGFAx7GUWyqq/aekM+mc0vLfyq6RqO9jMrDsofzW8AZf4i7KzjJD
D1ZWYMYn3pzloR3cAwghZB6RxskGi83+0R+iINMrW6rsWxFW31UVU4ec+gx+aqB7aden/q8nvjeL
/XJkMNGpYWR10a0dDdcETtjktI22iZGjiKqLKoQqy+t7lQQtFem8DCYSDY3p46/HffPuMu5CD1It
PNwUGY7GbQkzrZMBcOHAaekSYEpLRzc0T6yOP2iQR3eT4wXIFc4zCA6toxl3xI5mj6g00MMo7Uci
VCYKbFm3Ay2vnE+y6ldOOw37KI8iLMN2dgUDTF/Df3JWVpfPn7hx095wclOuMjJ/cCQMybgOaYM8
2OircyObboGqxxecXXqQ3Q0PKa2qvZsMrT/WoTzTla71CnVcENNmd6vbRr9Owxo3R9ar5wUF+3O0
Gq0Pujpe660eregzxaTSMSelYRdsc3IrryR5cP40M6/99mOAL0BVjtMj/x1vXhW3yQZh45cmeM/0
KWIOPmmon349yBvZHQBfRrHZbi1pqJyQDqeQQSgKIWggCED6fEHefz2SKbCK45iKIz1jP+2Lm0hX
7gt1XickhwKEtrYRJjahp3CUC3mBc6D2Rume2l28mXGWv4xjM7XxhTCkHu0uuiDuS6fCA4+uvNvP
Wl37swTdKwBXo4oK+QIEswBAVufEh/dmWj0a+eiemJWbON2ALz5H2o4qzhy8Ip1sP4/pTP76/r/z
rek/jJoumH6ByPfw9of9LAa1G4BM4IoiuLOKVpUVncrdeHcUd0FbsjdkU3p0K1Nd6kFC7R7VPzxh
Pee56nPw+PuXIhBIAl78sek9mjZUxaxiFQHbttacyp87AXd6OJnx895bQV2COihFTg4LR88GlBEd
ZpnwbNhcbMABps9Q9YAMN0N5mSSDdTaELbjeWjFOERffu4tU+0xj2cwDsTxa0/s0jjtUJDmmbiN+
pMdf+Eo9mLtf38Z3FhlOq+hMl4KSjnro8I2Y6eAiRo8xyeeVdY42bLhiVkQWFsbGqg6N6OXX471z
Q3lgFF8Y0FyqB4fjCVxtlbCSfKv0jbI19Q4LTo9gJYHP6SFw7XzRIzTJi6n2fj3ysnE/WgAMtttM
PdqCsF0K3T/vkVxUAf1Q9tl2RsLpm/gnVnM3176e1sm9xUNdh3ZRE3UZV14ppXZC7v7O4zwY/ujT
63iJpNI12RY7JCadEivZaNWnKMDvPE4S/lhNuUSqasf0wpTWvAwak1FIoPxvzs5jyW0kStcvdBEB
b7YgCJLFMiqp1DIbhFrdgkl4Dzz9fKg7CxHkEKFeaSEpkplIc8xvjiOR5zGh0OQqkYoDj1a3GxfK
9aJyWcL8pjNOvIQYweWiztJIVF1E6aHg77w8Kb7SDjO+2WhT7JwOIXVRRPqLFFkFvKR+S1P2ejMh
ysLZhFzOZYMq5OXogxbKfWHK5SGpxAt3tOPpnSW9VF1d79Iyz3ZsMgTlIYre30pXDURSXloChEr0
OMiw1gJuilYNYRxizVEBLW6eBKq6xa5IdEs6j2ml/QsuGSiFjb178wpFrHkiDTCa3QDut9hn4eh8
GdPZ3nXWyLVhTrX5rW6U3vKocUk/hiRFTU3BAb4GImdjUyF3LVVQa57ajzLKslCGwczA1Q0DBYu4
oW8VX7WT5q/caLuTJsLiexciGw/0qYSGDqPTfiHP8dRKMu1vOAfZkSsVQ/QdQZH63/tLc73NFZuM
FuY5+R6Qt1X6PABjSII+KQ9I2MvfsPgu3Taui4044jpWVRw0mlUD13aqAe/9kt/ynbyfNUBiaOFK
FDiCcHxUBscG6ZC/wYIArNTYWxyL6wIj3cslJWE86Dvcl5d7rZLjBrhSjMqZoXcnMxuChwkYnsf5
CLFVgIUV4LkLUr0MqL7UavLSWMDg76/u9byXH0HsRJCy5CirDZ8B9BNqE2SH3lmi89QBm9xVs31S
xnCe3MwKlTNcwvmf+8PemjwPIBvd4somdFgFz0hUR+FsIAvTxhaUibKQn3n6JU+36sTD+K99jqPE
/h60VuNaBUoASZXMh/s/4vqqga1BTkZfkZeYLsflB3CkqM7kCDkXKdeAh2kW/MC4bfeghhIYx5EA
sFQ3yRnI+ABmXFgb499ehN9+wGoHFA2RTBWo2aHTxuK1aufkddQNqDb9IHmJYZTnEMd0uMFaugMf
v3D6VXPjEbs+XpeLsDpeQTvJFiLPqL7E3Y+wze2Pho6i/P2VvjUI3VaanVT3+HN1qbcN5e1eRcmm
R17iQ9PrsquomXb8L6PQ0Xz/omysy+8ZhWLocO7IqJbr+GwrmYrbyrTpf7e8q5fPvkprgBIb2jso
layvCq13mlq3K8KoJCvdTB+iT5hatB5dBMQTjBi4Wjf2H3LcIp7yPJ0J7Ubxr62n2n4eYZHnpSGO
4dQJTxdt8sdBweWPW61Bh3Vs4igNn9MuAHOBzH+VcDXw7q/0zSV4byDDE6OUsPqeUTRoVaewBLle
pp81rcof50rE+0SPNrLs6/CD+aDZApSA5hc39OU3DYD+ik5Ps8M04xFq18gRRZYT7cu4/t5a+VYO
sDXc6lqSVF41HheGk9NgpxWa6Zl1GJzAFCQnJ5CkjYW8OR4dngVdtWAcloPz27OD7ehQxT0iSHIf
hJ8zrVAOUhOZXlRZLVXpItioRd0eD8lber0UcNecxSHITDucGA9BPekxHUJrL1CW2Tl2Mx3UYOj/
fDw83Ogha0RVNNFWt0ueN3I0TLSWwD3OO9Psor1tFD9mZW7O1pwV/v19+V7lXp1N0lEHLJCKjSvc
08v1lMDd428mCUxQ5N41E/GrxSEqbFu/CPMXSY5hMALIUmLxmEjVQxzYHhwKr1aELxXhY0Gvz8ND
x0d8FOx06WsIkBOKeVEqRxuf/sbLS1l5AaMooO7oTV3+VHxt57zHyeygp5bsYjPtatoLnfoSBlvr
eFmNIMf91VnO/npxFKT+eXcxV7bWFxeaCUrUYhxz0OR6QGBXWipUsdjJTfIU4uLzEFoz6oq0GTeC
jGUXXw0MrIfyChJwVylaHxbI7xSjOEwD3DypRPagAai78ZK9k1JXwwCpIZJaDhPO0qtYRkJvZSiC
SBxakdu7lIaWb+VR8zIinHIc6jl+UANr/gEXTfPQDsRet4cNYKS1gA/T289xWhsbM79xUYLt4fJ6
h0mSP11+5Map8yCbE4GKvSGftLwlwpFjxdNSe6vJeXMobhLwH7CtFzjmxVVSpb1NcZfZi1aP8RBL
SHzDFiaScL7c30c3Pif3Fe1UgtdFo2sVN2VqJeODaCfkKkEGjKqqfeh8ycbSLb939TVBaNGBIKmH
xbmuVjTypE9ZWSSHrGfn2L3ifOqSHpmfIIAEWfXR2/1Z3Vg/rFoYkNPIBlqbL9NX78kHtQQnAAUR
C8gYyJrU0wMOOP8LZvo/kRw3h2Jm9D1k+jjryL+TigwMd5scoqxHBKaIsDxD5/Zkdom+8X6+77DV
MjomEucgbzBtMK4+VqMUXdc7MUV4ZXhzqkjfoUqOW0QJ8a6G4nWs5Vo+IkMb+WZl6hjhmDkkrGQ4
a3aEY2Cs6/uJitg/mhUacDhH4996CuFxwony5B6ejynoH2hwac+mSM3dlAf9i5jVAGbb6OwaQKd/
CouwKbzjeEHKTLf9igffyWjONHDlDiPNDs/sSxQ7jE5sXJfXFzQCuqjKAQIB/oaA5eWBUrIADmVf
xocCQSC/MEr4mobdLfxaHDRNfMsRM5D9P92FPAq8zsusaIxZqwBEm6IW+GwUH6i2CD8GxbivCvA6
Fhzn+yPdyD7IehDU+//9fZwpLuc3SkmEWJYWHdAvkg5DZ2OMprXqQ1dU2n6IEGCpiqp9MQY6CMPg
qDsT9RTv/o+4vkrozwAIowmDducV9KQntQM2mMWHGsgRqkopKl2jUWx8SeXmMFhw0I3ieSBuv5xq
10ngJRwnOqRg4wgBQknZ1wmUXWkORpq1gXZMQYg8llmRn6KgDlGlyb+HQWk8znBaXfRO6rOGG+Th
/vTfu46Xp1PjygbAoRmUnYnLLn+YQu8FiWDoHF0tBScphoJbjeFiozmr7pTn43OuolyWJX3moU5k
waGF1DTX8bwPGhBS93/O9b3ErwH0wePJ3U5uc/lrDHOEI1uY8Bcb0/gWTJPs92iOetEojA291utY
hK/OfKlHE69dHWGj4XnWWkMcZLY3FdOmdGGrAjYN8UkwcxhzbTjmLgWQrVLbrX0PPAd14neJC2qb
l7NUu3ZRFa/EQU0caQ+/BW4p60LdpR+O7Vw+6pP0FBhBhp/5pB5s2G+f/nidyWkwKkU0hKt5XVO1
hg5bW8xAicIrqGL06I5aMXXw+LDIuz/UjUsMaWTENHXg1ZTPVvmgFieROb2/aqraPEiRaT8AgG5d
fpvYN0ZfuV2Lwc79QW8cN1Q4UBOi/4uK8VqM1zIh3yeCp3RSNWlXS0rt0aTcjPdubFdcdaiZUifG
1+nd7vi35EnLKxtNGT058PA9z2Niv8DGk0/Y54W7UsEN0k3KdoAUqhDIy6g/mY02wYbTG5ioYUXj
05YeaR2clVIp/7q/BDd/GwA36kq0/rjZLjdZpIWpCU84Oczp9CxsvXpEKrCECQLJ8P5Itxabt2Jp
QYMOlde2TDoc7NJMs+SgVWYyuxgMwX3QOxSi7o9zHY+BoqPDAj7/HeS6zPi31SYYk2alRPfURuEQ
kTEzhM7Z/Ivwygv31pYj/a19u3T6YLogtExD6XK0tlbxFgZLBFtRDvy50YmZMd0Ai59VKGtBm++7
VN/Yt7c+GkAFUhSgqHidr178JHWcahgdQs68iP2yNEPfdIhuNfwH9vdX870vvbr5l5wAfVv6DIuJ
3eUEZSdWokEO2CCS8glrXDeu22cC0MfAUPcwmo6JgSq8oDYaoLPaWx/lanHbaJ7xyvbykKr7UD/r
wfjZKvvjxm9TGfvqt+kUt3h6HLCvq0sDF1BpIthLDimlz52IdQuKZqm4lhIPnpkJwx+SunyekcA+
McUQy6EZP3CpM4HThFs1hBt5HRVa0ijQTgTLNAIul6pqiIlEzVlK+qncxzAazmNW/0i7UnwIm+Hj
kKAjCBqcxgCw1Z0w2/EBfkW916q28SOUFTf2yTLg1fpgFkFGC/iM2uXlD8rBfSA3wMWTlBbUrUxy
XLhH1S7I0XSAfU/3OHLML4Ua9cdpRmDg/ve5deIRbacpws5ZUEWXw/cWqqcyQqwHZ0DgSlMqdCwA
cm3EJjcnuTBDQEAvAvHa5ShBgRBPL02MQttkF1Hx/AvBK8WjGo0cDMd+N9loCSaDnj03ha5trPH7
LK4WmTRzMQe16JCsNuEIM1Zyip4sM1VIXqLXrofFXpmnQRFIR+I7p8Ei4AObnfOi5dxATpW8UBN8
q4fyMCuBX8r49zSKmylALWLxoNrpQ6uLcwMmRc+Tn60oH62wfwS4CANYvMrl8MuYykfUhnalGu8N
I0SAZfwwyeGzkms7MDI7UDOYFabJYXQEWg3qh3EUX7Kq+LlErRaUWJLjByC7qKbqT5rN+Zjak5CC
gzyMkPai85AvGZJ9ElXpD5pxTMweHfLgjBfIA6pmT0Pb+V2mnjJJ+VCa2Umewp+SGM7RoO+lLnpR
xaS6DMYlmHq83bvBLL62knbsbeMQjPkpUPC5tocK8/Hq0/2Nd/N+tNjwS/kQkePVvre0LqyGgYMY
5fRDY21ERraNYn6G47zdH+rmHsd1ltEI2a9YhKhLzJ0jlvdTUuxD5KBfGXbpFsj/9iiLuy0lBiKJ
VShYCScBhSZjuR461cPATnJNSS3+wwsNhZaIc2ESAIW7PEnVqKUqwhLJQe+U2QsDOfEkCO2n+yt2
4+NwEFFgRR+OmPK9w/zb+1yOiK7mNHEPi30fSCP8vW2Bcq0otzqyNyIBRqJDT0sHnbM1vs7oaz1K
4KgfJtOeH3tJ6HiPF/ZJK0TiJaIsNnKFG1+J+A71MDJiEmNtmflvM8so9bWdysxSqvBnvFGT58kM
trDNt0fhnqRavXRmV/cdRYQuk4kiDxkyXW6aGeY+RCZlI4q6OQoKcfCtl8B/vRcsotQhXdYuN6cK
32+nx8W7yTaqPjf3AnVHuF4gcCCDXa4YL/asalGXHLpECX29zSZvCHN0nqwy3N/fdu/FqtU9DczN
gunJsoH0W69bL8eD1ELpQNMkhFNUxRkyJFbcDMca7deXTsqwQotVS6AmaEaopswUiYeHWs/sxMVS
dD5bkqxXLuekiD1eVvGljtTqDROZf4xgxkZtbI2/xhif072wJMB6+eSkT8oEwMGtSqvXH9D8Ug2X
f9F+CuWhk9xIGZB3G6fFzyS3lCnc6WR2Py3QqL6IHahncqg7+QMnvlJeA7V29H3fZ/1Xs46TxYQ+
G9pDZfT4jsWQrQaU3HvzkBbgi3cBTqTfZPL2xO0KPTtlChzqhaf8E0CKgVZ7Rkchx7b0pa4mX8UB
1to1Y4cGSyEjzDPYwDEAHqrp97J11OX3TePRRK6ocVsHivuusTPza1rK8sfWRDTPtdF1/rJotf09
z3RodxFi0I7Hmy2+cmRO/M8cbjzKznsYrUbnOshgItKi9uY3TSTax5o0yAAFNQhkCXsTmfFKWAKF
dcssXmvQn8cuU8rEa+ZOeWTNuvmhLpPwcyXs6gRXvfqQmVG976aooBc/q0/VoHS+bEzZ0YmtWN6F
sToiRFIqVDMts5q/oHZm01wIpCjz7m+3G3nB0rxa3IzgA5PUXu5sqVaCqpCN+JAZlIZLx/6305rQ
tevkg1yX3UPRbBrs3jqy7/6wcCdJoo3VkDVaJ+SV1NStNpO8sZHmfRSb0UZN89alyilCiZWiHw/S
6pJD4Jz1pHt8GMj1iGVUoz/MyN7gShhMT/OgVP79lbx1R1BCXbwpIbkZ684qopPy0BhMS2uphkHh
bfBbpCAzZPbn+yPd+mb4ZMA2pgi9aKVefrO8z2aKVWN8iM2k9RFasz/io015PZuGQ0Wm9zc6dsHG
vXRrPSHDAKuhBkz4usrl0k7tg7gE7ZwPo/rA/uxPWjYWhyIZsaVw5I1o+cZqUiQ2wLTwRoFCXkWr
ddBZSm42ZOFllO0cYRReWcb/zNCPNiZ2q2bIUDR53rUyYNFdLqetznUjkCg6mHadvQUpj4ls14pX
AaXZxXpluQowgD0OG5E3BKF5rtWy2YczwWfYy1tslBsf9+LXLAvz2+OMck1lyQG9jBG9bPSk2p2R
6WjUhQIksJCyE8poW8WBm4uNDRdFY0DBBIiXY7Yt96RVc/6bLnX2OmqgXldOho/GqLZx39zYRijK
ErjBtME9Zu1SzrUf2rxuhLw4TB2BocuIAiZohFX498kNNfr7Z+UGWYRGzW8Drp7TwU66EQOD5GDN
4PTCZAR6FOpUCeug8oy86Xf0OKVTkeS5r5aDtmtTy9lDm9sIupZDuXrWKZgDuKCkRH3NXh3aAVUS
UygkOgu5w+vrtqQonX9X01HeJ46FzU2jVwe5FtJRLbut43QlB0MtHFt4zaDyShECFsflJwb2NOZo
s3JnyKgnIuWFPqu9w5PlEXGzf2e8+fQp9k1R/xUMyQk8yiMBHPpXjie15bdRKb5aqA1jQvdiyYhd
pd2b2jnTxqG/8TIg9wK4AXwsyM01C7OHGhUiMsedbaLfhmKysxddsSXfe2MUtCpYB0qcGMKtoXIC
yLuMew09kglN/w6V4YPAzmVjLjc23sIz5nrGPA2XijWRAv09OOsxaXMtAaEeKifbm6IVx2wegxP9
YOvRkZLyI4qXwV6uI2OvmrV8yJr41/0TcH3ilkYlSZ/F3UhnZHW4hwAfFyuoKPpFOKwJoymOlaSp
h0Vw8EdVadZGtWtrvOXvf7vA5E4NsSGrA9+aksnTE5Bc4yzCfRWhTFaqdbXBdH8njl+eLGyjqGZR
WqGehZnU5YCqw6ahoaLjJ5REH0stmg00CgQk6MBuNcudAdpi9FD25Rs4jZhadmMUb3HQaK2rFXgc
+ZVi5QiGIeLRE5Dl2rmNGnvyZjCVjVcicGzvoz4BSTJPjZXtGs3IZBftJOVjUHJc3LSJx2TnpEWi
Ptp4HFQUWHF5wYO0lhuv6UbtR+cYRes22buKEFjkf5xcDD8gOGdfUR1uCXjBUyCspyd177VzM5/q
SFcrP2lmSu65PNjpDgVQREoVSZr9aUzljwjGyCgipVVro3YSiOwYGEXl7GKW6rGPW7xoQlPKyFIk
Y7Gb0nELNBFQ6ncGirCph51mCWUtG03hjVSnXkdhdfEec4MvwpCaci8HwZjurECSv05Br7+OdoyH
Ezp2Y3qmZTbaHq38weobxU/RwkI4zplN0EB9Nj7x65PHvs5qfSemXAQ70cnaFtr2mlBqE7IumFOT
kiaGnKvbXZXSBFye5aBgoJ6E1mmSK+m1gwFToSU7fULGSBQT+s62HrhKIyx05lR8v3DGerGrAIE7
VKoReEK6BdGHLTTae4F7tTUBW9AXsyC7LtWXy62JtZTaxpXt+I3VTG4VyjvQjYWr5YZXRJayIw7+
CL9Rp2E2oGNOv84oO2agg1/4aE4gloPmXFr5J3bm/o+vBUjNdJOQ11jSzVXUY5Vo8gS8Rb7VRo/D
rFmTW0vyax4X+hdF4vjeH+7q+SNWpciFqJfhYPK2jllDXGYibGTigx6iAcqOsnczBhhPtk4hcExC
sBNBs4+F8m0s53Yj6LiKqZbBmSJ9FtrjV6i5ecy0ro8wJYTTH7mZFn5AlvQvRYjMLbvyl6H3H+7P
9uaAtH0JlVFnoiN7+d1jabaroex5yPoyOKQibz9hHFxjHEKdVa8ME/nQ9o8LLoD6aQ7yyrPIROir
ezCX4MZFPbOUO5MIZkidXY7TyMZaXl3vyyjEMLwlGgC0da3eESO8gZCpVSEKy6EhU7aVUixpmqnb
D4EQGwWeZakujtAyHoUqitZ0TjCCu1zKfKRlmUbVksdZz1UB65eikv0UmGhk0/i1kHEtjaVtsdW1
uQoTVgOvrpaqD2s0PUl4kiyW3WwOez/omy3k743l5GUm7Aa7D/hrjbEbTb3p1XgCsFDk3UGaheW3
Mz6IpjyNTwLx1o3lvA5LICsTCS4V5wWXsIaBIZEsqQkWV4egVNWj2aXaxzIctQe0U4NDY8flqZ26
9DD1RnBWQqtArR0HwwQF57f7Z+TG+qJGrxP3wtigr72KSEsE8qUoDyMC4ulnbmjhc2wo8un+IO8W
sqvtczHKavsgWmTUkg1jOIhqTBR1J9mpUvMvVRrYOTwfLn2Yk4PDVBLSkKDE503FhOA2HU1MH5Nd
1Nr1nl6a7g1C3gfmQqGaov0U03GIedFHWX4dmuRDm9E0AfCIdq1Vu8AfzhRVzH3TtlsGwLd2DNCD
pZcI0oMzeHkgqq7sAwu/p0PTSLo7kMLshSl/BpbWe+gHbpHyrtNjNgz6KiasNcobyrofPlpY6M2t
FR6ivvrHilNsIydd+yCgnHtZYHw0tEnswYxFj1zALZWjIPWROJPOvWb8McZ3+S020HWQEFxxxqrJ
m2t2W8D0Dw8Opgd7SRtCVIIabAjUgfJHauq+nSJKfH8P3biBlg4AmgMLeA12zeWCkzGGmdKyUeOm
fc3DRH1zwi77pIAReFMivdphO8oRSUsr2Nq9N94RhqbkwjmlQ7QW8aT4MytTHONgahXnUJkjVwQB
vhJDSh/booTYihhy+vh1tDruqeA1tRB8N6uf1DP+qZCLFEOFMUDW/zIjQTs3JdyT+h90PY4hUnZe
U3dPUCgSBJ+qH5ZRNPsOq9B9WEq7+2t447CbJHS8TExl6X9ermHXFah3OqzhmKut71gIxzsKQg3/
YRSSR74ToApkLC9HocgZx7ALwsNAGumxo1X4hZO9cYXe/Chg3mgJQaDgWFyO0gkhaCCifgQYZt4h
RyB7kUiVU2YytXZeMgkqaBtb4eYCwttYVCbAv6w7a0KOM6e3tPDQ6M7PqlWUvRHG2cZOv64SEEhz
yvF8oSi89Aovp1bUgZ7YQA5QekjKF71apLGVWd6H+LL6iGanHtUUsQf+J32Wygpx+jqV92A340+A
04bd0I86FW/deOlnjFvpBuIXi5XGfE7KPMWNAwNIV0o3Repurg5oBgQLqGJTfr383cjyx0EryXyS
zhlcU0XiyOyjX/9hd1F3Xerky827ekpKUQS1XTGIbDbtQUsyY2/Ween9+ShEyTAuKNlQiluNolmt
GOhp8aFnBCryyap33RIV3B/lOnHiSy9QmUXsB8rkOkLNOuHoAV6KoLPl5K9qmPVTKtNdMucYCR5q
NB74MKgTA6jmuRxf0XGxQAgApRQg4Y/DiG41EvygWfK82qgg3IpRKNrLjKJa6KivYz41pFEfwj73
eUs6fJcVDXnsdN7J2VzhU4QdY4Oq5kIy0FHTTKEadqaP+WyztUrLYq+iB/oHkACRaKKRua5Cz3MR
551oJX/KCucljMfHKpTsxZxD941Ey17yEk/pyAl+0ZTKfgV6SAAw9+NraRTK6/1PdmOPI+dHZE/H
ZBGcXOKC3+oqodMMdWMXko8lReUhsKW4UQC15k9HWdqoRNtAqBbRx9Vj1xQKDIsZ5SczVUdXbpP6
FKViS1Dj+gplFNZzuUE5T2tmoY63ksDLOfAB/KnYoWBPH6PMt1MxeD2q4Et2cq6OGyeLEt/V52RY
Whe8qfQV0LO5XMImnrTaGNvATzvEpGLlsdSy8ie9IFvey7oYDiW4ZAeHqaLWdl3WpB+NwMLDss6M
UXEHeeYRLi35I0C76RWcmMQjLL+YieN8CntdfMcgwdb3qMOTNWizmr1Fkab+rDRzmnel1eGUO/ex
/L1LFaTkK92eJKpIbaafxnpEEtehYZvugkDgIZlqc/KGfHcawGqMHfyAsigIXUsDM+g1SuKMXmwU
YeAFPdbVO1tS6wTsSxo+9VOLY3DWBd/GQUJGdnTKH3HYTakrEoiMrgpW9rXvSv2zMozZrxy307+T
Mqxi5C1lY6AtafRsZycmL8AaSeit8xwjcGR6TS4zVECZe2SXmyMRmDWUQFZMCO9zL6KfiV1xAgrR
xD+kwVEyF/kB9IDVovvLxHf7pEH++Esp5hK7AI09cEgiNUd6v+1ACIFr/TnqSvdixjk2dzBy6uME
vvo1U+jzgjpSpUel1uNgrwHeOUadRo9aleT0O641w5e81JvXd4diHK6aV5vu0S4yskfRZRKCaojo
5wCGSgou+RC8mX1lnLldrLeU2uhrlSTBPqNc1Hh17kzYx8mDc8SmO0YPHTk0ycMTpJT/Li2BcbI+
OHG8IycyauQ0BakCem1S42ZS4Aw+PO/wu5LPfeV1itI9J30kpkNtlJK++38phhAjnkXgSGIrgotd
6s6rJLAV6+Xc+JyiUpK5qG8GH8bKaT+G4K/wtbcF6GklkzCLIuEOP9upKWHjk2V/3T/9y+m+vO+o
UUEepx2GOMwVfSCsHWsMRBL4IcZFuyBCoKErFPVgNebnPx8J5M7CQEUDg8z+8igSWVR4FGdUxxEb
OZdN9KvtRPUsO028EXremhMAMRXzY+AbRNOXIxVJiGH1GDESqYFfhVl9nsvA2DWd9PX+nK6R8MBr
USZD8Ya7k+7saihhl7YtsUH9MmyQadLm7E2y6PRzN2hHHpIJZ66GTj8AYy8Ke3iSWJ5t3XLLIKtv
yI/gB8jEwLR6VpfcUGpA6YbA8bMQN7N0NDPXGJ3RL/T8szp1Z4jSeKhgZ7wzguZHntgUNzqnONdS
+2/ofE+k4dy2wbfYNs9mpJm/unIOj02ilRuv/I3vQiEJbiGZrMyVvFqssbJmXS7Ya63U9AccYP5J
m6zbw4/+Xyfc/5MeduO10aFoAtOCGULrbZUx27iYiVxLAz8wzMLrM4N2X2dZHoVsGSWIVMNfCCTI
n+87mj+LWtWipwVe7XLfhUGMl063lKatUP7at8rkhmoyHPm35n9YSlhO1I84uEg+rw6TpbS6E+UM
5YhIdrtYRC6AoQo9STzR/8MeJyplf9twbCCfXk7LMfB2QsvD8ft6ACZTBJm1dySj2TezikM8MIvT
wOO7lwyl9yq7zE+4z2w95cvarfc4EjrkeGjf4hC6Wlvs1fBBt3THnxMl9Ska0iCPRtvHckrz0MSt
36qR7CQ18q2venNk2irIPXGhsHcvp29gHJVIKWVzXAD7fY5pi6tHlf0g9UiringIP09FUu8xBlU3
PvJ1/AeQzoJ6YtDHo5+3GtkOkVOpQzi4uJknyOuXCv0NZ0tt6tapVAi++bgWu2mNEh4q2jQxzmh+
LgWx1yRm8AO21yPoOmujIX5zPmQhIGYoqlwJVOsEQVUqVMfXY7N6pmtYsHNj/XB/vy6rcrVTsLMw
eGTwc14LmxogJhwCDkbJkXLqa63xNWVMn2S8UZ5yKq8bxYFbt6+66JaDzKE2d8VCx85pBGXk+FIe
VS/OhOhNWLa4oRZ9xi2DVXvfajgBNFr0ktfDVp//1lXHbUqewF5RjTXKIMaEK5Izhg80azhZ0eh8
UBNLcjsVWRb6XZDB5Hj8cn+Nb52J3wZdS0wNpRKAdGPQhq7kz8YMkjNOirEPDy/DuBLbtEKrdU+y
zLf7A9+cLZVQcJlQg8jKLw9ja+LrBi6Jj0v/DNGQuvBsLU2PclvVmNVExSckuH7eH/NGRZkSjApU
d+klkUmszmFnGkmAlBMnRIl+FCn5C+l59E+vm9Ku06beRyhlxt4p11XfSsL8oUaz1w2lBr/g1uCO
xkgZTKM00TyxvhhSXX1ojNZ8VmcECjK2iA9Z1zxWugP+h/6wT/sew1eKa8Ay0VZFDi7nv2rdzzrP
wo/3Z3dz+yInjt4tuxfo8+WK6slYRMXAihq5JBpXBm917hqHQB6nhJ9xio6qwJjzLFuh5ipOUG/J
rdy4f6ju8rjoFFwpQ61udhyLLbItnpe2qNsnWY7Tp3i0u6fa0rPdrOXFk2z02aPdWo7bIF3vVlE1
fJDI47xcEbJnCgt3ym60jwPSYu7U9cE+xT+HJnSFd64MorKd7eGsSrPs4oqJC1tYH1HZQkdyzsyn
OFVwpmtb+bNh96PblI3lOYj87eWwiTxZBY0y8lt25qwqZyQGUU1TNFrLOAfR4d53Gk0UHYUvGqh6
1FYHO5vzJx3V/6+KEorT/a914wpF+RC5X2APFL7WQbTcpZUk1+wpo836p9Lunb0cR9rGlXbjeC9S
73SoULymn7naE1FmxIFqVwSUhmTtw2xE7LRUEi+sG0pFk0g9NWuxbuUx8e/P7z02X93eC24F3U9u
bxKTZQF+q3kUsdIPvcFrCyY3O5WRVvVniOpqt7PNUQ5Q4Syn76mRKKcy5ECokUCXLR2tPUywcdqB
+9C/5XHdfWrxutZ3SD7Jj7YcFZhYaU2DBHOsxKdotoY/ZjQtLIuFycS9tHiDrW4mMQlbSqVlzTAZ
PkohJo+WioliHVWFN6t655mGhtwcCYUvOd0WiPDWKdJA9PLeLVW+NRY1BOsxTnVBkJYBsZ3UQHfb
skmPhhJsXMG3tiCALUpFXECAebXLLxQ3toUMHhNV4j70YxsNvVAO5Y0teE1ZYz0J3pcACL9za602
PcZZnOEHToRXD0PsK01sY/85NAjwjYRqOAn2Sf+pqevwtXGM+WEI0jg9xlIa0/4A20kOVEytcNvR
iT/d36TvyNf1JqVgBraKihKFpeWV+n2TOpaUBFbq+ENrepXkfB8TkIZyl+3z0DiW2Nb3RfrsBNRI
Qv1jNsh/i35+KqfsIaxLvJGG/VDGO0POP/UUxstW2wlrPEpKsVeRMpYcaPUhG6bT8CvsnNpVkZbZ
WN8bDylFvwU2AFmTetwqgYhTsxNQHGyfBAmkawc+JSu7xX7TeFSctvWsBRi6sW7L1livG4198Ark
ygTyq3slnWTRzbNp+5PVNW9BnBgvDrAJ3OmnUTDdqnVcsvf6b4jr6lcQ10PtNp3zQ6opSblVH08v
E2TznwHYxtrTx/EpoTqfuZERJ99USUHgckIp9UsqDFyV6wIN1d0UBOpXESTKFpv3xsPJCtI6QVUR
qNM6Lxg7NOyjfLL91vmRptl8Rvo2O+UliDK7R6m5loXpRlUt9loI8+H+Ut7o0S7aTAZwHRC1EIpX
ryYu74FVwifxE/rBrpVUZyVoDlJSv2HtTetbyX2pSz/ljvIxMqVfOlQZNW4U7/7PuLmLLFpH5Efv
z/flQVCQQw4FYDR/Dp1nZYiW+v3Me5nH4d4Jqta1gn/vj3jr9gFtTzq0RIHAmS5HHLoUrSfyYr9U
BjSIMtvCVp4r6P4o78iZ9U7lhsODAXoxTOb1CY9llFw6nrc2nL5D2rV9rHQhpgAQ91SRxW4paIaX
NFROo8jrI4jjbucokfHZDkbIq7GlH0wlrA4zHrl+EufDkVZ29Dih2HhGjFDz8XhNjqMZpc+ouv95
w3IRVV8wQQvIBG+hy1VqsDbMm1Kz/apXxZkWn+rL6oC5b6jWB2dOpKdQksaNK+XmpyFGhvEMwwyE
y+Wg1MNnlFlm26cyk1DBrLBXLypjI0K4dewoVMKWol1JlqdejoKHeVlrwWD7qWIXPqwlk7Lo4PiY
DyefDSNuHuM5ds5Z3tuf6rRKN4a/VfGjCLIIzKBMsJCHL8cP6r5yUonxBRaze4NwjFhSxKcCZMSu
DSLnk5XGA1HAMLuyJaiem5268SNurvQC+wLJx+u4bn5KZQz0qqf6YUf6/7B3Js1xG2ne/yoOnwce
7EvEdB+AKrC4SKQoS7J1QaglGfuOxPbp31+y7XlZYA0x8nkuHa2gyQQSuTzLf9H8JXLM04DkxuH1
TfD6KJ662WoWeMWZyrkbKkbX34m+QjHAU4a/8y7g5TQAZsD2sSY8u0up2iwUWHqWqiawGhCac4hd
RFz+xruAZUHviJAWKNv5KIWVYyctRtZmiv+8EdvvcXveA4BfWpqA8OALwnOSGujng+D7OyAZzGk4
J5V+j8V8+nb1CMSUxc1ORuGgGTL3CD+0tX70QJvtvOOlPJVeF0+APxPc0i3LP3KMvDZRW2ZrJA46
U1m3wvPOBeYGret+Hmwv+800crzjMVVSsVhWLSWnnRu35g0ZZ+75WPc0MS47VfSHGKm5+Z5Sj+4B
oJFDr6OyUB7VFt4jbmsNtb3Og+lrZ1gxBnnrNPcrPnFxYAj+11fyVnZSHK985PiMHw2v6D+//lEv
pSnE2vSNicFA9m/uQFAZSTO2BTFMDT0ciLtF9MCtAEVzOmXk1MfBEFYwq87y/vWRL917kiRMR5Ez
CIbF+ZfOdb21aahzC61x8tBhB3Fo7fw3reveu8J9TBxMH18f0eYvbi+k5yNuFrBZuABcVO4htJQP
tFG+Fo6+nmB+Beu0Kjt78lLwjfcGGDBkfeG1bQl7bSdSkQtu2WLCDxcT+bn1G3S9j22PVkVC5HG3
9qjPVovyMbEH72ZCnfIwG24eCFd8A13/wwaBkMu51iW7D6QEeOLzGe88xRUKTZAwRvXtVFXmePO/
yDoufNezUTY7eB2TLo7lwbogSnCFmrgZogpo01Xs+4c8XtJ7Rf0b+RQabC4IJopapN3G+ZuxdifF
k8esUa8TicC6BLYsbry+fl4KeDGB6OhIjZsnnM9mAdn4Emo1UEWKS/r4zhJeQrxStoc50ZJjH2vu
xy4blnDpo+7Qm4txUxuV+YX+43iPC3Fxk+SKEqwC2MXrD3bh0CQRkKhQsmeVouL566MWaw5jjUJN
stqdzyHZS89JMiWhWkGZlzTPMFENR8v45Krd+OH10V+KyHhIOsk5QSIBRr66mZaSRGSlmRGFpIxj
F3hZPL1JImtsghT+BhJ9+BsecrePH7VWaqdIUn/ip4ri3K5Da+H0CGbYdysSlINC1/iIGVORhFmd
FnIvsLv83C3Mnce+cPI5stjsSFIowMjN+ePMuqVkk6w4efr0ZhGivGmVVnz0igR5kRG9FIfCV6j2
kb3DvbkQFNCOoFcMVR3IyLa3mqsahTOBKAK1I/FNy2YRZOPq7rDvL4zyBIFkpztS+dY6XxReVmSj
vbpOqC14tfqe2xi9b5lNuXOqvtzv0E0BWkqeHqfctpysFk5n1P3ohFHvFQdVyZPHJOuywDJn52om
7fFLL8ofX19zFwaVzRbQRUBhJCjm/OVYjk2Ta1iXmJHet/7qestD7WmfIlvv7upmrb52zrxn9H3h
SKdsCAlTFizQFdu2efA0Sqk/JU6IeHZ8Q8G1f1wsagturBloq1IvbbUmett5YE7m2fbeIh/ShLVN
E7N36V6bTvPjCQNlMrY+tUwJdd1ighLhRrHbG3ZYeFFxMvJWXOFw2x5fn+6XNyejwHNFjw9cFzS7
8+luCjNJ8S6zQxzvilNHPHFASeSAot5MklLvicjuDbdZur3h9QOryg5hAdlBrzbd0RtB8KqOiA56
Ov54lM72J9mjo2YgRPn03Z/VotJC6ZRVWexwNpruah7owRaNMu3Eli8PHEaRATpnNGaP2y5T19sG
lg69HdqRnh+MqJ/fjUZsAMFTGA9L5DsHxEGwpvMeuVDO13ngQ6ERLDa3PkVhGt7nn6+IG68slsbG
MztXgqXokcMzi/Y6zZ1xrxXxciheDzgHEwpxaFvZbArkcQggrTCtJ/0aRl50rc55m+0cOhfeSAoA
YZMhqWwvgJjUDMoY0pUVFokS3+Zppp9GYERh3Tr1zml9YShYtTRqJJIRFtbmcjVFgthElcDrTpUa
6by1DXAe8Q5Nve6Vgi4OJYXtpFcZ8KzNd0r6JO27yTPDykrrUJmQwI0nfbrS4BHuLMYLByieYLaK
64UEBGzh2DTSuiFZTTPEBRuebR4h/pjE1lt1TfNPWqepV5Ts1p2vdqEzwTSyC0wY1ZCgtpR5VSNp
wp3aQMeWJLidkLabG/cQFY55MxZ5hw7maD5Osf4184z0fW4AI8QLJg3n1fOuktzSbla0RA52YQ5h
7OZF2PSd6g+IGd050fTx9VPvwhw9FcmIl3GPQ+jsfNuQkUQkgSu9BuzpOew4G8LABIl26sooOb0+
2IUzj7yT9jNzI3HScm08O4Po0Xku8k9miCu6cUvoYV0pizKic4gByqKU0w+j/gmzgPeQ7SLNCcLy
fLypaCa2MIjcaAW22WmwnEu3THfe6sKKfmIrYegsZSm2m8fJxqxtipRR7MV8tL1iOcbFOiD3z3H+
+gTKB94cciSyENRpHgEB38JUcSQvKiNzqAounXYfeX2MKEG6F2pfAPsjnsUpjgg3zWxa2ufz1pbO
bCHZqoeYFSs3iudGj30eN3Sl0DHJ/dRU6qPbNvM17mPz97LulrCazfm6Qx/inhaNdevZtEOttK1X
RHeKAn0KLcd7JU184SRrHwCKtB+sIlnCH50gmsOUM2XNl83nbA6ywWjrwW5cPcwtiuxFE3113S7+
O4NIKRfEQA0ZEZ5Pj9aupUBEWQ/x8x6ByNX9Zztuq19ff5WXmwWbZNI8tKUoEtF3Px/FLOM8Q4yA
0jIKez59mCRYh4E0ARgFKtHpLv/v5d19PqB+PqAyQfLOZttB7EIZbpaiq6ldJuX3qc7Tm+Qugeun
iTEgPXOQehFkYumchMhCTb+XOF3BBne8x76v26OTUuMkh6yu+gaBvdfn5eV24zHBocvyMQ2VbcPP
SNcW0J7jhEuat0ErCASbSRU+WABj50NfoBswFtoBFHE5r7hKzqcE3yIPDBf222mMFCLUs+6g1bUW
KG02h1HVUClHvvtaber+gFLTchhzUwnsqq12zpiXG58HwdxAVnJJ6LbUPtMjQ4Px4YQ4ko2nKUJb
3li8veLRhaI1w8AkoB0AYeYFRimu1qKPaF/TdYih+0NWOsVRIvzWbcmurAb1lwXJxgIXstsGNDQK
kZq2830vvap01ZT9RnB0W1xWnSWkPfT8wyR2TDxXkzowVGH+8ElKoC9BxsAXSC22LUa1cbVaGjKF
6TA5h2iZllNWOdXx9bV6aUvRlCaEkyPBoDpfP6roZlg0uqS0OYAAXW0+aavzfUockm5dg/E05eWN
TgywE/pc2iRS5lyWeKV2j3ywZzctkrJDVLQmk7g2zu3QW9GxjwqswrVqb6hL5xSnE6E3EFPESTZ1
KTwVDKVZ+F6TmKvDmNHR0rQ0w1V54FK3zB9PZJ5SNFpEIGglAef81TSUrntlnpzQ1pf6Whdp4Rdj
4u6EDhffivNd7np5AG/eatQWCdyfqSxUjhvQNWlIw9PqlJbTB2Nui4fXF8oTRez8ZuetZCOOUg3h
43aDp9T9EvCB7DxATce6aucg8oQOBnmJQj024uvVGGkhUYkAvJrONzrekJA+muJUzujxEigOB00d
zGs1M1CNKMfiMCjpN5iI+hs6eRqQX6s+aYPW3Az5+PtaQK/wNLAJY1SK+6pyjCOkh9hHCyQ+aEix
HwYNHEqcRRVI/zW5ev2FL80vVTSCM0n1Ubd9aaMVRrOsVFSUrtDDosijkLID48EJoP1oaHuYUvnB
thPMsSa9NekDIPV/vmxyGoBqlLh2uAx1hc6+8AKHeTwkeGoEcWw0fg895oTmrn2aiL9CmCcYA0xd
cp+ak3tqxWj4SrwuobViqFMIcwoWFSbJ2Jeaj5b++EZg+nMXcz/SN3H7Gy9y55Nrj9NBrBLsOcXL
tbN6XQAETK19DzXhU9NF+CPj7GH0qNbateszimvXM7ZbmXWlL0Z2W89oC/xHo3VDnHadE+YlBMpG
WfubIuPeW2kyfnr941w6tp7P1WbxN1qbsMZoEPWe3vrdUBofrcHS7tsoM4LW0O0r5OWswAM0Fbw+
8oXDHzwXQnIeKS9FBLlsnp1bc1x7Zu+kHMuj1d6JGW11rej70+ujXDgdQcdxpaNnKs/ITWgFSnbO
bdjN4VgM2D4WVnNKjfputuZ+5xh5mV5hx/VspM2qK0sDqfMi5hiJYysw9GrCEgOQtrICOXIULHM7
Ven+ziTCnSAGlkHq1tlEgc8xtH3GrWNV81XlNQo9g2wPz3xpEqnG0x6TDSBrWyhM2iRuzIZCYd4J
FGpUpUIvbdJvBsXaw8xdHIrTQgJowPJujY4TpUtjSyscgs28PbSe/h62b3bqa1AKr6+MC+0PUp5n
Q8kF+mwB1mUhwOzadqjYlvPGc5Im7KM6vzPhYIWzFzWflbr4I3PnwbfHNrlJXWI9UXWO3xZqdysq
+2sB4H8nJvofHov+BzpxF6g7w1h56VCW7AujUtUrR8M087C4ta4f01q1fRfuF7IU6bTcN+Vqdn5k
tf2tO5lNf2hxwDjZSw30DJ2j9rd8UOe94umFlJHqu2xyAg/GS2orGoTAFR9/5BOZiY30RBI29Xy7
es5nzVvvEwVUlaqRwJgw35LswRDzadSTN5NEPIs8fVga5drWqo+1NQSLob7tHSWYVgRoX/+8L48X
oj0Kd1w8sGEQBzv/uj3tx0GvrTVEUD+6RuVNBCo6gDuL6OXdJkchQ5c+wySJspX1bA25kWoJxMjW
0OqTlmygeBPl0Vtt7O3AUaF6/ug7cRtRsgaEBK/lRQWnEVFqQVTSQ6EbbQiZsIDE2isfXh/lKeze
3J8y/YDhTkRE5WHzUhSJnLUvKI+7ihKBDBDTcutZ8Xgc0gHlL/yowlLvm1OM84nfrPV0wt6uPRAX
F8dlNqajgmXAMS+X7KQUhfnWE9l6Z0822Heu12Nmr9qn/4COoYGCt7BrbzC9VitnOoJrMX0YU3vI
xgvQOJYs1X70wSSCeCvDt6ztEju5aYdSY+/r0vS1j77OeMhUE233aB4CxRj1K0Uv14fEqwBdeinF
j7K0TjT2d3n3L9cmj0ORSjLbYXptfTjw352XLPPsMJHYlr4rUTHSY/PKiszSz4oVwV9XSYNS6hOq
hf29G6sR4nmR+0T2oz91qgg7aKw7y0t+1xffnWIKUHLyTi7M88XsKaB6CoKFsE+iO0Ki6r2dx+37
YUTMuFHV73bqNKcSym9orChUvr7qLs0JWRrtPXS6YOpsLmp9GvPMziI7JFVcDlo6r5gVpXv+0C/3
K3w1lECpFxGNosp4/opCi6ae4jeNthp3XisS0121FB9MeBrHbPB+HMnEcLjEgcd0yM+2EAVJ1RBp
59ihSCLnGM1Gemh1lLRfn7oLjTyGwbPCpBZN5rkV/Sr7xNCUiQZTlefCR0apCCi5f1r11jss/P/P
04LkRtdZN0ZcozvtvnEV65CI+ePrD/JydrGYR2YSKSQYagi7ns9up/eaHReTHs5L8TvJqh5YCgTo
2CtcIGnVsLNeX8YKDAdnjO9J2R+FtfPhWmvEGdmu9NBcFUX4FJCEPxZlcqvbtfnDjaDzsbbLkzsV
1cecQmCkzne2PX5zdOQ0/8b8YTiEWjW7D/O28xcq6ii3Ohtk5rLAUXWFpx6NpamPTjeQkzrLXmXk
0gRakK/lJALcN2VI++z2wpJ3kYBhLZydZvBr9OruCSOrY29p8/H1V7s0FAU8lQIJNW26D+dDVWqJ
ogTaXsATKvUoUiBk6uBiveZE+c5Ql1ahLV+LQwSq5Lb9ia4vBHJcIUg1TfPeqJvmBpnf5hgDA7yN
mqrdWYZyVZ8fm9zFFEVgqEhy5hbjx3G95Ela82qrSklwoqx3TLF+JeMbymOktuVBgZV4mAtvbwe8
PDQZWqdHABOX+GPrQwngPNX7uNBCjO67qxoHE7/C4GZnQi+Pwn5G5gj1vW3ZZx2UpdXcVMPNVzOD
QVBhQvtgz9/s0gqhB0oqiOwQ5LbNCmlE1yBfymeTrgCwvJYV684GExmz7XZe6NIKAZTDzUviBGJl
s5mR0tZglrVaqGZ94WfxbB+6ROiHmMzfHyAR76SGF+IP4MEatmrIeFlITsl3f7bRJEpvnRRkrgtt
SB8UF8EgU40tP8eT4ViygBLfQE/8YHuRflJbdb029bYNusrpg2hqqp0V+/L9eRxyH2RkpKjbtnUS
9aSpNLXVkEqSfVxqV4DiyzF1gzZ6hG715Uf3/vlwm2uhUmtt5AjC97B3oUCpbRpO3JchLONfXx/p
5Uol3mfjS8UY4rLtgdajpFCWFSNJvY8rr42mY6FV7Y71zMuVSiuRm4d6KxkkzLTzr+n2FRK7tbci
NtdX14TkcVgB/7ym9LbXYn5CyJ8fLiDRkB9CPxZYEC2o87G8qi1jsk01FKKPjGBS5+jzWumWcWgn
lH/8Uemj/DAV0UpUhqv6bQbQtAnjrk7EDf/JFB/rXk+UKyXKmxFhQqV7t8yu8ftoZkYbrLWzHhI8
+962ySQqDFRWsMCDPXSo1Fap2z/qivhqZWPzAa+wTPOjRqyfsjXqJn/oBJTIZFR0OhTZVBT3iTuR
B5Ra1mro/ypMS94BfZ2d+oNaTBp8N2MyP1u94AyeZb/l8KOf3yafB4pC3UAy1zdHCK5O9EztUQ3n
vhyuujlVyVGT5PfXR7kgm8WZK+uZdCwoimzVDxKCU6hoaMhHs0LfN52St1W1dgjooYqQ3VnNomTw
HCorO2Bl1kIxdcfhwcuEQc01Mpa7VLGm21xEw/2w5hHMQHBWe4mpPMPOFw7rhpKXbKxg97QFX6yQ
noqu0QYqyjPa8naTBPQ/XDSHJ3edD3NtKqtvKbqrXrVjgV1nFHlAevvCtibqIJM5HDxwobeURKIv
Vt+lpTTHGorrxo6M8uR4AzFCNrQG2Ia0P1q9g0yo0TbpFxrFo3cVpxYDJIjIrn5v4BwJJcuFmFmD
vap8kplK84EgNG1g9nV0MgaqgDCfdf0tNJ/1LnV651E1ZxzI1Hao+kPk4Bjmo1aWVAFqk+Ko6YiV
BFpkebOf1eoIu2vU+7sla4ogg68KU7jMqy+9VWHu2quK9ntKgPImrXFcOS3lQvUGhXn96KL9XgMZ
AakeRBl6xH6fdOZ8KFxLjHeGV/ZkXEaCXkpCO5JKMGX51xfUywACJA4BGKgFEE3mFto4qXmqz1W+
hMZsV7eS03owpqR82w0KgJbSSyCD99W9nc97wrMvz0tGBp9BBZHE4QXTArdU2sAerfnOUseTDiz1
YLjVuLMWL4xC1mjgrsLN56BacX6GEWSaypRRJBlENiElu2J9YM72DwNEMa2Qe1+yLwn8NqeyZrUO
wnzDGsb1kN7aYMSC1C7dv/Euz0fZhA55C1Xc6LoVclErDmW71KFnwOd6fUW8vGF4F0AfxApMGAoS
5zM2ufmkoHzFjOVV69ddavhmXq1BzAm3kzw+WQ5uDgqAdGAFOTMN8rZN0tEWnTG2iw6uwxQUF5K5
LD51ZFXdTaHoKyeCUrR3/azG1a2Sd7CmE2PCZyZWl1rxM0Nx7eOwmsOXpknGO881k+jKjJb2g0fd
Owm6RoH71kAKRMur9RTf61aBaV9d6W+HCM7sYWy1bK+KfGFHsdpkJUEaL4B3O5+/PMcgaqE6Gi5u
7t4s0xDTxuklsVbVq6Bye+WolAsV+SRxfvgOkqg6BgZjRRCzJWIV1ZThiJPx6WJTPRQZ9HhKyOrf
GUUiBiXYzSVVPH/BGFyvky7uEpIIUWe1yumgGNFeevEyTpTEAPK1v5Ap56N0aldCYjShACxG8nG1
xuEKnGJxVSMAFJQewnOvL/sLHEsqfDRqZBUDvOA2MJ1Wu+gEvdiwBPl8Wwz6WAdaun6KjQjhbTa3
PzdEw96iWR9hS3kPuMg3Vw5YSd9wx+qxq9b+Wq3jESswvBuUUUX+La3BNE16ezK7lgi8yb6Zg5p8
gD5U7RxBL+dLnj6cplRAgC1sO8l23zhCbc057ExtCqeuyu+SJbXfR9asY+wr7J3A+gJoRXa24Bwi
TInyg7k5JwhuxghllxnNJw8Ed5bGN2nSRzezrn6wZyMLESmBQILm4Ymcowy02hRv0sb48Pp3u/Qc
NGxk0C079VQ1zxdKu0SZrc7DBGC1an4DtlVADqL791A3cfeHolCUASQwldXRaKflXaU5nYMfnPOl
MqdyT6ri5eFJbie13ggDJRdyEzLPRWqxNJ7UvOkpGp0j7iyE5g7lUug/fBsAF6Kkwa0tEeXW5s5x
sgTTqIKhxnGKP4+LIg498J2dfOPS9FK9ph5EbCC55ZvpxQfLs0e7mEIK3L8iqhMFxUi3dlkRjJmL
u3WwbmZnMgNFH6+tIfsX5YY9INyFFJZUkaSKtIrYGlD0+SfWF8sZiyVhWedoKFmsJDwW9fi+MI3W
p7ZX0wTwjHCuRBkM09LfRBleDnUaD0GZjubOSSEX9vmlxdNQsaK7Q/eFtPr8afKG0seoWGNYprbx
2PTNephEHe+wCS+sJDTeUVOTPU+q9ZtrRGtd6BE9oyit3iLEH/fvh9UWma8qRr/zRi+6LpKyKItt
UpKU1HVby5kmKOHE0y10trLFa9Qr009FYyx/2HqaEDHH3Vr7NhLKgpC1Eajl4z+jl6Uwj3CfM3K5
ts5NgHvxWvoiNqaPXTVqyg1uglmHUkJREcHCZHlXu2r96KDw860Ya+ydKgxxs1FlyeD8Ze8lS9ur
WL4WNTiOJ9nuAJx7/qXUplJMdMMwsQFsdiTrdH+fkWb+KioDG74hcd8VkVV8dpU8vjbryXljNkrj
I+NM8yhF5roxx+62Kx198bNc9XgpzTkBvwUhncApf/0g2y4r+bCUQanQADeSgIHzh+2aRrGjWbTh
ZFZOkKyrQ9QyrTvR3faaYBTWEiImFK2Rj9o27SOnkwIBWRsCGoMlKshxiqSp/ShdPlcASV5/pxd8
Njkc9V2IZWDwJQru/KUIxtwhkagm5Iu/WrE9hGtLaKJpSnNjdHNxclerB1PZGu/MOTFPqoqpqVdm
yqm32n9l3cRtqsf90avhefRz6dyWs3rtCWXZO+cuTL9OV1lietHxpv9//qQFKOVkJBoN68RO3jpL
m94ZReK90we7u9aUmubQYEQdRhRd/Qgdc3nMnFoW/RcgKpmZNXqw9rXxbvXMPVX0S4/GAUy9jOyC
MszmwKkW7NCtpmzDGZd2WHxGEuZ1vGfrcGGzEP4wCrwC6kvbAobTqjjCRA0+1EtXvEWdvX+DzdQY
iLSy3jRRZb9BhjY/Jujq7uSgL/CgrBKcBHBRAm8OGHzLvIpKHfE9rE7Cwio/lnbt+bGhosPS5ap4
P+MQ9jbq4b+affR7k9uIM+fztPP9t8ctOpLU7FWXQjqUIios558fD2dLnxxjDMcVF/K0s/ubtqN0
hZLGnrr4xaFko0oqFkng9flQSKAq6eAis7bm7vc+X4zrpU4/2WWzx4N4Ma/ypWySAZIrMgKkYc9H
Qiq8LhunHMM2wodUTXDlcfLceG8vXXxsc5RaZlTzDtFUdL/marUeTeOHuQQ8A0mxjMw8Qnlje7XY
MbOtjZ4IVxfQhZGWA5fFsHd4XphTmXq7JtVXFZ/kzZxm1urBm4wETNcqB0fZRwEZkrgtSf4Pr59p
l4aCk4XTM3Ak8B2bSU160HhObQugJwUnmRkXN3W9tDfztKeFt92RcuqAhLIvKJZjhrBZk6tlzFMS
029PHLUKYoU2i3Ct/NThmu0bq9E/Yt47hICE9kwyX/iGyaHRk6LSzFVB22zzkvi1Gd3UdCKM00Xg
GWZovtUIOPVe3PlaslYUapOqfd8nMvlW1ytbADwTWtfcLonXnCKd5JbtZoWGUebYG5rrr21UZTtJ
z6VvIQ3YJdBGQm3kz5/3NmhhRAl40lCdQCTYKNRfdXEzHsEKWzuffXsIg5jgCuA7ULOSamObrJdQ
fhF4y7ehNzRqsJgERGKK9i7MJ+WP58Elw1jUxaibSrgbvNzzN6LgCT4irmUVfc6TY915zecIYPkK
bzvTbuivt1WQ55YX/14teqf51LKzFE1NY4qQwbWNQ9LmS4lKnpEf1SLRr6Yp1gbfagVMkmaEwu6X
dTFCVKPGPgMPxXXFV0qnUuDe9umnwYrIijKE/h/qjEIz5fXBAmuVdWkfFHblfuNvqN8tUwwfGtOI
40M29mNFWxUOnM9q4qDpFfWjsIaBsCKzEsCm5qxkR73srDL0IgvxDrfSxDtr1LDW1dV51HxFS+vb
Vlm7sK9KK2j5Cnel6DEMpFcQZ0EKra7xS7bD/WCOmHq8vqm3YRHTjmCqvPsls/Pl8e9l5mRmVhMW
9TgfVCNvribPx4ep0VJnZyx5Fm0+MeEX5XuSdYBU9uYToxGyAM0umxCIa3coPT06IOObA62hRd04
SnRA83Pvdn/S/zofFYqajfeqrBAR922CCNFA8QTanfKGvQI8NDWL/FDanTQeH1fv3moLT9AUnDKw
vhE/RuGwU79aToKX9LrAS0ntJfqMCM86HRc7Xd62Iq+tK7Me+iQ0dRRuoy6ycxpTxdocZzTzl2vb
69LHBaLu6CsJLO5j2g6R7ld4OxwjL0ErzSA/nwMlM2Z8hEj+9ANtWjj2TjnEsKKJGEXoTHGaIxSh
qajPs/5zH3OweT1Obmos110+L19VsxzpLdn1tSltLRcVKyyGMcWvCpsaJ/l19GruBQuWyesr56l/
ejaxHoEZuwQBPq5YIsjzHVu1g1oqTZ9T7+BzZkpG37QUYn1I1yYvIZXUua+rnVGxh/JkOA1DYwxU
zAbl81ogS3WtrmP93RBrCr6NUqkvyhKdpiXJHMeP2lE8CqDD96o2tkevX/vhaGqRrV2heMU8laOR
T7C5pX3DVC11+fD6673IvTmGWCzSCsYAAMgHOH+9JBHGkIsuDQf8sCEnjaZYD6ahtA/R4ikOXpGp
1wS5knBPFLDmusM4N14RNDPksWPtmhqV6qj+d8j4n2eS6v0//4t/f62bBeBtMmz++c836deu7us/
hv+Sv/bf/9n5L/3zfvzeDaL7/tObL03/Uyiqb1+GtK62v3P2Jxjpzyc5fBm+nP3jWAE0XN6J793y
+J2cdHgaLv5ey//yf/vDn74//ZVfl+b7P37+WguEmPhrMY/1858/uv72j5/lFfOfz//8nz97+6Xk
1w51mVbpV6p2//5jf/3G9y/98I+fFVv7RUKYKWnCO5IxLSfe9P2vH9GVc1U4Xg4VVq6an3+qELNN
/vGzZv1igxSj8so6hv4l+SGQZP/8EVUtECYgaFiFHF0///VsD//eDv/+PkzFn//+iXLLA/40Q/+P
n59kdJ/vGuQ0pbqvjPklfPUpAHl2c2vqlCVDqrUHfShVVNRdFU9nU1f8SClm4IesutV3GmRifLNY
Kg+yRtEfkA9F4TIvncafBtX9nlfZjUnpqw0Kr3mAdKRfiR6AlO+VevWHDnFA+B4Fm8a3ZqdzD7o3
4XxZOv1tagMsCZIsNu86dxJ3mTsun5paRwsrMcfyI8pf+gca4AJfxHy98dp0vo3mpoan0HRdGrSQ
dI9zsr6lzdmK8OlL/t/qfrZWKRy/trxvvpRfNqv76Tf+XN6O/QtsVSo6XKDUqyic/PfydtxfyDJY
/B4MXRaWvOn+Wt7uL7h7S9gJgRwSO/Kw+2t5O7+wS7j/iVCQLZcgsR9Y3jD8XlzyRNAkeDTQqMvT
HDw/NvUhH4SHSHG4aioOePaky+a0iW7MZJomgo111RR+T5bxWHOvCTDzFZZxYFvHxS/UBfMAUx1n
IyjLHqUTWsjm7Itkjd5UReLcDZjDlcQOdrYeZ0wJA2EXyglzRME1I8blQ+V5awRigrAvWPox/9Tg
oFgdQVjdJFFSPi4FhhpBOzj24tuxW2TBZBWzic2oaRZBgXhx5eutg3DmCmIw8mFGGB/R2lGNQ0VS
e1dEev1bWzSIYDeRzQPqRnTvFnU1ook8mjDubeFlV63Vaw/9pJbeKTHK+aONKnGNX9VAc68luy+D
sp1MxUdB0Bl9U3Hf1lBg58Ooa/P3WPPYuWlbzh80DojTrOVFGairll/zT6SY9GrRPqH4qf/L4XAl
yFWd9IvAxnzyWz2PtcCKLT09DkLHKkhbhfqR3Nv8RE8Cdv605t6/MKlob81pspxjSgjcBGoDn9Ef
4NNk8Klc5VfUpuCdpDV6agDHzOka+02I0qtI+Dg9mdhvjdODNiDtMS1/1dVe91stioBVD1odk5Ro
ymdvzohxI/jKJkrSo3vsyCe+1CAgKjx70uE3vTSSr1HE+vRru4nu9Ql7KD8iwiegX73hs9ZSXvNX
RIBZOxzd69045dlvdEC9gPDKHQ+plmciSOrBwplpVNLPnak0OaG91ZtBit7V97EVHK1gmIDZjGmX
hX1vpb+NegR23saVNVAQ2rL9GTPLKjSHvIQXqHhTFIx4lyZhJEbznd0bc3mVDMl0Yy4mzU0GWOc9
NPjLvI7gmD4KyGJqhkTK57snq3tb5e+moaUn1THlI/psbB1tW2tPIEfGvc8vIkjIVAyI3JBY4dzY
AmoKiJ1xpzlZ2Fjtg+Ks2aFwJohGuLYe+8RbDkObjnf4A3kPWqZO/1ZE+b+T/tlJr8uQ+X8OZH7t
iGO+ffn205fq20+/1v/6EtfPY5qn3/4rqFF/oeHCcuCLUed5siD5/0ENttN0baV2P3hiKcLx16mv
/SKp7EBUAasCu5QXwl+nvvoLmBf8naEVI6GCKtOPnPrbEgHwUarq8g9BXmFdyZ8/i2lYZfHcxpYX
JNMkrsaxN47TPO95iT91cp+tWMoPVPMoVAK0o6CG3tr5MN2UomoxQydVaHP9mhqcRMeiHzHedaGR
/p4npqL4S6pgmKYu2awd8XzLVV8b5vl+sap0CVfKgSoIKHXsj/Za2z0iByKjX2kPadAnqj5jTGeK
+5JUtTiurjv/yyyj4WZSDCW/iudy+Lj2Jpw8vQIQCYoCwEMAa6f/fbWa7qFbzDi+7e01IoGxFuNd
kQpahqIQ2DVyYC2db2lKWQaoN2bWdVQMrrjOnHZ8yIy+gCwwNvPbEcF/G13S3FOuZnvBT6ONzOqu
rDjv/ayqRAFoPIIE5Jm8Hvwqb/1jcqY2DqAs1/ckJOnHlLozdsu9LT62egGTtqPm0XHNVMudKJyM
ymvfmdd6RoS3TCloMbvUx/XYrFY7+bjDjLnvplSxgjrHwiuw8v/H3nkl121t67oruwNQIYdXBK7I
HCTrBUUl5BwnenTacTt2P9CWTS5yi0cPp+qeurvKsmVRJLAmBuYc4Q+V0L2RT+OOil7eFYu9SH6F
7fBFrA1h5zZQ0q5XxFHmZgt+TxrelADHZj20Pb1HgpXTLKOnrkuZeiGNmfoli2wNPIM529+evURv
ZNgnwchoEllZCGIkOkDfEXZ7GSVZMfeqJVrJ05bO2XbzorqOhonqr69y2mL+8zLARMGCMGN7Vf2K
MrR7Bx4YSUY54Uht3XQjjiQVLdiDraHlkoQhPt4YUXm8tulxDtPknXugknm+gz/dwgrwYoBJkcq/
X37SKK3D2SlwDLaMuDvP51bbJl2iuose17SlTNX/9Wc+OZyerscmw/quwwKkrF5er9e1OdPlVPLq
goNPX4zez/su8yC3vyfhezqYXa+1KrrKOAkSZjRvXl6rqeMQh4M0xEymTKRNg2j6J0mMJpTxWOp7
V9NKY/GlKkUvxzS6K2wDZZRUCvolGhnecV6y2Pbmshovm5H73oQkE46ra2PCpLynIx9qOC/6Na+P
7QkztYN5wmWyVrvsOi4d6zw1q/ZPkvx/Dr3nh94aFv/+0Lt9pC7+13H4mrwo4J/gFf8cdhCZsFp1
ZMDkDDUoMf457NYDkMYTzW8gUmuZ/vOw0z8ojFpX9Am6HLz77As/DzvtA9woxCwY8pMn6tzhb5Q4
ryt4FY8c5naYNdNPBL76MjRbgfZHDZzfx9T0jJl44gTdLNVnchVTLs/G1wLQ3e1Ern/MlXYyXMHm
vslEdUgMq/wOUkavyJEtIDlgW3UXAa3lsbej+NhPU3lcTDnN/aVqkO2nyT9cqnN71ApHv8ok1Xks
wyS5ikS43EhJoniRbcTNeYeOECIyvZkA+zWrxVMKIZ8VlFRl0BvN+LDY5TVn4cB5kYfFdkYo+ekp
/ie0n4f2ugv9+9C+G9qse0rmPCr4qvvXrstJ7bqXSR0/4mcpr3xYAe14itPYJYlf07O/4txSPxBe
uDMiLQN6lwPm7zhXlQ80XIHZ04lirvjEfv4rzvkSIbkKNDLJprkEQPE34nzdzZ9lW7yAsMzJt2Bz
AVLmbXsZ5gLluDDuF+Qzpqx/QHIvchVcl1bdPCixffJjbNP6QVMqXvS/F+2N8/vklPnzurzhoLvI
eNd224tkchFo3ddAUc5YOTzbOq29Sbu58RK5hCj062ud5ApP16IdZyJVtC72qUoKSzmM4yiiM2S9
Mw/pOuA4EMvfOTfXOz5dSZrJAKfIXcnQT2aKXadbhalwFZowRdB3xXRmhUqGtadRotg9F0epCgNV
37TdVOx+/QlfzVyozRnwr3gqsnSqhJeraUxDtNg5155hnwdWTNdPWs4recAkrk2UoK31v1rULzrU
z1ucbzxANloAiassIIZmJx9XM8K0r2T4OVPYJF5Yysjp2eniGY0RvzMGfWNlgaGtcLG1BEHX5OWn
c5y4bidJAljc1cmVGgL5dZYy2TFqyw5SJz4bmXwAcZBv855+wa+X9pVoBG8IbyAvHEpeoKxOFcNN
qUOLWzKkoB4r24tra9nQv9IYTcT2tpiU1tdUwEx2KYazJF00V+2RnVXsiRk2TRWsPr1YTox31uSt
5dfAOnFnK+ntFD+3KCSDVaVJAf0s58xsltyj2YaCUQLE6vdXAAYw3T5QsGxir7SimnRKcj2Jz8B+
VodqDI0vcWXnn8uxMe7RyR9RvMRfWk7L3ZAdpaaQcSVAniXBbuJsGfvlOlPCd/lbT5iVkxeO2bjC
QFkG2UMu8DIswOjVUd/pbF2zNiRoPFkFZlXIefhJjSclJ2Vu3+UYmV4wAYQfVE8i9gpaVxdOpU17
5FKlj4M5811CyWNk2E1YAGVZN0cVDxFRalbo90Xkd62tH5NI+lJk9MQgPVmli+12jh34ZNyicOAo
72xYr/EJ6/wCRARvM20b4v7lR8ssUFqImUtBG1vZmTEuw8FyUlQ+ukqeZS+sYvnHHFYolghpnn1N
78MZ6PaouqiH1ZbbzrE4L2aJBLgea+cjXVZT+A1OzXGgaKIKfh0hr6h0pHErARnKFqcYPYKTmmEG
gCOgyIbBUoWV37fp0HhVySSzMNrikMaVctMhll6x+ZbD+ZLq9lWqDqDfUhFKmas02G8jwY4uI4Ak
mm5T1tEgnnL+oFcd5h8rrlF2bT26RUx3ukoaOb5G9ClMXKmarUOC4OtVMjv5TZIbHlQ1gB3gvfxw
6PVNE3fqHpcZ4ybBlnn2lG4WbqUIx52WcrnPaHLfp5RCX3udaawyoEj+6+V5ff7QqwdghWYVanLs
0i+fpjYaoxFpehiEWjLe57WQNwxGfxvBAU6EKgrcI3gasC0nz6CGXhWuZmaBg8y3P6nie1Wb9jsf
5XW6sI4d+CygRRgxGOu29KwHJFUNwpEGWAxlMnvfSBfrU6vitxrBXaAta0XuUE94g7ble4KVb1wZ
IjjJABYAnAGn8hIpZpQCRrYTjIaWwngTGX2ojMZ024Hgte6nqI0foP9a73ziNwbg6x5DeJNBgKM9
HXW0sZlIcao5gVbJWuVqsx0+aGPbPapdCijYaQ0JXqYsYTg/IUEm4/WyreaiBi+UqmhbzrZVH+NM
Ft/SLjw2U9H56qqL4mYluLRQTaXDGFva3SJFKO6bZRnfSFlZfGXiAcW+dtKrecjCza9D8vWR+ufG
yXyU3iDB+fI5zrXW4HAsO0FcO+OZPtnOLQ1i9Gl7NnhrHs6YvF4gYxNvHGl+j0L09pLywkGPwzyQ
wv/l1TOGMJIut05QZfWw6Vs99kKpbD0mFNYmzZrxMpeKyq3FFPpSWnHCKkZ2tuSydlWooQia0n7I
LPRzsJ1nWq8us0uFiSpApdNT6ybYju2k+rVcf480ZP2Gon3ME/T2e1V7VyFkPWZeHkP0XMGRsU/T
Xkcm8uWHieZZGePRsoImUq2bhe3EDXUnOcRFDzAJ6TvVW/Equ6QPdT83Gmc3Y/FyFbZd9PDrh/qK
zIBvK1UrXSoSax7QqZrAXOaalmQV70ibtRzIQ/s4Dgv0MG3odjZKjJfIBstuo4NMaTqs8zJhHRWt
7W/euZF1Rztdk7VJjaAMuLVX4eXwNPOJmUIwNu2xHJB3Xwx5B5Q9OZKhQRhj5gmcIjqKTtK39NGc
DT203K8T1Xjn/X0j0p/0KkCEo070ysom1tSwkEjsoOFX2n0UZ/a5yZt66CCv+7keWRsrUh7RBRMH
yeqad+QJ3tj6V3g4uyU1HLDjkxylgtOIWyBXR/QsPMf3AuOZAmGxp/X+T1n+vCxfYdN/V5grHOWv
L/6JF/mz4/SQlF/BizyV5338/V+b9nv5+C0pv3cvyvP1R/1sQ1GeA3cFer4GKpQ8dsJ/2lCEIWwC
568SnIf7sw2lfQAkaTOtwVwTTDdf+dmFUj8gS8TZiMsnoohU/b9TnZ82SKmtqI8RtwACCfiX4+fl
5hI6UmujUZn5ylgCmoPmRfPHdMau8mqna1DY6DL1Xs807SEVThm76tTZV2Ofd/eYdLvypGIOplcq
3jVG26QbNTTST2lhyW45z9WxTnDx9hRJje5sszD9YtKGW6Q9CxEMkCO3aae+I/bzSuKOT0S3l5qb
cgS0zekUKQFUZelpibBC0nV+JOziSq+nyk1TLfYM0XVu2HXWXecgzwkPNj/X2k6/Huw62yy4ONL5
6kdvTpWrlIkH2p2V6g2xcp+ZkRGESye2fdm+p3R5Wl5zzzrMQwIB900g7Se1rt1CL5JElvlCK4qz
flrmIJqKB9LH0UuKBrBw2L3nAXI6elgfPQL/oH4xP0RfyTw5JHlIjlbZKijBMVXvs1Q81FNfuMqg
Ol5l6Zeq2ZpnKYM/D8JTcgZ82Xln83qyWn++ja+3AEp3LXxXUa9T0ojVUDJZI7dQI80YmFqcuEJX
yk+zooGGM2LrXO7sFhlYc9koUoownVDXOqSXAtMU8SFOFM3V6uxrXUxPhOb3hE5fmfBxh2BaySCY
0TCsOAXGL4AaUJG3WCTtIUE7FlJri9Xm2CsYxKO43VZenl6aHd7AMmq/hXnMtW/Myd1UKrwsNPBu
3khRsSHfwG7L9jWr9DXnDywEQf59rGcEKTvpLHFu23e1s9fnd7K4aAs5ODvRRKHFfPJqNzFTvkI1
U79D+8dd5rbwqxInNydbwK9KS717th9e/fmTnzdsXjUyUOSBKbHSl0nfaTucFJW2MerO4GAsDg5N
nE12fpBFnW6qcSqwcM/Cc3XQvgx9arlyXk2BnS21C1YA0QZlAD0N8GzTh2P+zm29XgbuCgrAOt9S
0M05yUQHx25zeeCunHYekbaMVa+qezxG0O/1YX3+RQb8rbPysv5e3vbt9+89qMlTqOQLsOX/Xngl
PaFn8fHqvLy//ddD0kZJ+Wb/ev3enwek/mGVStAsdAyegAecdT8PSOPDmtWgtg0HUSXv5Nn9PCDt
DzDomeEwQIFDb6wdg58npPUBiOUqd0WGqq5Q8d85IU8TrBVDIzMWJbmCxvHKOliCVztFJRhzJxvP
1ERshB0GzxbmjRdnjcDnL+rpJdbK9FnNu7rUONrEJWDwnav1vElq9rfRuf31ZU5fhD8vQ+JAmcnk
61ROuWdeHvUyAiUhbORKL47QbnyYEA9SNbzzzr3a2NdrgRgBFQTUhPb7yVaA116LEpYIfXscD7HS
HyqQWpki+00oNiDQvUQbD5WINnqc7ZNCXPRC34pI266r60xiI0vmOx//tL5/uiW62Iq9isuRV71c
ZSXVlbxa5tCvYumm1vLtqq+UKcMhWh9sa99H+fyOmvl7l1xj69mD1dVI0FWnxizk6CPmmjc1+BBY
1l45pGD2I1C1zjvpz1vhugqo/PyUJ7tdb2cmeRifsgaSmMrxPtaz7a/j6FUVuK4k9R/TIRhj6Byf
1BypJWhURz0PN6yuFrmE+KpvJa5Fh+rcLPTz0RwOXZ96Tl9dybr+3vVPi7/1+rSI1r4sFHI295fL
2urGoGaos/vm+LnW28ulL3zR5dusdI52mOxFlOxTw7mZnHzbFPZ93PXvNMdfCa883QLlFuPgtS95
iup34OVG2liEviiYxyzpH2pbHGu6UxCq70sY7ZDnXXmY8CbW9pAeYOyoyd6Ocx8Z06BsBi8CiQeq
Y0coHGGOHDKndEc52441jjxD9Q4NYX3fTrcY3kNbJeEjLz71LWjQ5zP1uOKRCfO871Ivl6JAx+Rc
m5xbqesOgC/PS7n78utQeWtnA8eLIDZtZgaNJ3ltEVq8cFNJNJbTF6ctrupqDFozvvn1ZdZy6NXH
I0ujAYolA8fCSURoka2EbY8gTSbf0fK5KnUbg+NFC+q+QijQ2Kejvqc7fSZn0nHdYtIqDhwhHVXh
HKcyv67LBW93w5WSxZ+t6NrMpqDoDbeXBmBdgv1IzBs7jZBRzLdO3VzW0eKbi/DJmH151vbQSwIu
Loz3HBiQaHjrw1E/Iu1LGkd/8mW4L7FtZ1JvOX6pOHexVVyp83gAJndudqGfA+hntAJFBu7tkvS7
2awjt88ehy5aieD71WZCqpI/5nmiKxIGNS37ab5sCL9Z0r1a0J3DBmiU0DEM0wm90mJb4nuCtBA7
pLldlvRGtMRli+5yJkGAHbxOERvVyrezOoKeXvyoizawzlzDHoN1JWV8RUKVnbXjheimL1Y3BXNj
bFtWNOLPY2e6MJrmMiw+N9YM9qvbpYwvhSqdDXN8IyYde1Bn8cOqgFI1pl4WFUfHGoOww86gSf+Y
7ShYL6gX1RVv+XEQkWd1+kU0Y6dh5n80oj8Ulv1t0iRAuvOmScyVELRfZnUvhaUbLgskNRXD4+HM
kNtHVU/2SVpejUlUeFLcXtKuPbcjsRnNeGNMxaECemFF4e3iNI9SrWle3c4X6sRrq9sPhZLcWFl/
mTS54ddLdoezbOW2ZX6VOvrW0aNAiuJgiPpL25aYYCXfbCR9OYw2FfY9eT2CnVY/JilP1LQf0vVc
MOj7CifoLQ/JisDYGNp51kIEZPNYN5LK/BGztuu+u651jUCAVgZ685mNG6vbkj/SjG9zpG/LdfLB
sbe1zPpGSYtjG+Z+sVi30jQd8kQ6a0vpuP6salw20dJdOlm8t2J8aPr8OI8I00zQEC1DbEB+30Ez
CsYo3nfA+7JwVble7kPNODcNAk9adowfzvtoAAidH2sHUwPVOaaluW0k53rddXDi2mBQem7n8UY1
4VCnxjbKVnmd+GYqR5rftVN67TR/EYV0Bqdk/eXWUsmx2YFxzJ1bmr73jHqCuW8pw0Cxu5NSHNNG
3tQDdC6UyAul23WN6cmhTm0W7yW0bcos3ZtGFEzWeNCqkRGN8Ouw3+Wj4bbT4nc9C2uZuyQabkIw
j3bTXjIMCipd+JrIURct/HLie1BSD60JJUxH+QrTMnMreXITtd0Nnb5fH3Wc8//MwjJbepDGfjfp
U6A02VaORi9vok1XSWd6hOpMbNlu5xDH47Dr4T6THO8zsTB5Dp9iABTOHiDoD5Et4NbCII8XH6Xx
W5MRm55zunCwmuqdrQxepaR7Q5nws4s37fpoQCEobfJHxyBRL0BiEidjUWyh/9wX6rz59e771iYP
loQaGaG4lWt9sj+1jZnbTNGQn2svLbgUEXYWg6G+c+y/auysZ+7aCqOXTS+NltXL66ShntcNRkD+
5GQ/Yt7i1ozcKK+uckTHO0XfJ6LA44H+lagQRZXKq6yMPq1nqmyEH2Mw/i4KGDem3X+0UN5BscBL
Z+H/ejFe6Xn/eZfgTuhrrPOckzQT5kNcFqGNfbQiDLdW5NwVzvJ1MnQ87LX9zH8lR9kr5vBl0dRz
3Zg3Ft0qrGnemwq+oh4+3QrCAU+JEii3NY96ln6qRj7lWm6iIz7FN0gm3Onl8mXIxAaLCt+0+kDV
+kM5NY+J1XuNxWahS8Gvl+PN2Hh2CyerMY+FVHRAbH24+BdWE6VuXNWPKf23X1/nreCwQCMzmqSb
SYycBOGYN4mk9prjL1P+Ry3r56YlBZR1235xnt6RcgwDyxL+wDbUaPEn0V7qDo4r7EJO2O4k/LVb
xzmi17cvBl7beHiv2XU6x+FxcH6D1QJi4vCbk7UwI3RBrBb/ccSOXECoQdyy8YA6SWGgmvl4prRh
MEjOvRRpsYt/gfvrNXqj/gMEubp+GAyJwcC/DAeItVrczLLDMPEzjj2BHapfE/KgvHyv/Huj7mFE
T2MRe1XSstOmslTrVpXlCNir6Q4mYoAsup+Gtl+rYqPVOjvyO2JPwJ+4+ZMEdwVnYqND3Y8Y+Mni
5mYLqj7hkmgOBRkHx2AY3uopuSa6raLGrtWAsOGLa9WZgEcbNLt2wynbrhEhKMr0xtgLHDCEjjTV
om4NkW9NE4kux9h3S7vr+ugTjsjoVsiboRiDZhrxwyj81TWjmMfAIgtqo+icRvexSKSHupBuVw2C
tOkuFajwo+0ck4zDLzb2fUtjNzL2UKn2XQHIBm2nIp1cazS2jZl+FlRVYrYeZPQbW256/f5+Hs9E
Ggd9rW2BpexttFE15J8nnTNujj+t2djA9cpuOBhNHNR5vxvL6HxOU08Z+ktdhMFIFigWfa8gOWFT
Zq9vCTwzzsP2EmugKyfXt2uyNE2DN2TRpwhfuBVVVvbpntHWj9HOthq1sj7MN42zXKEiLLtZOp6Z
NSli0u3QKgnWTMvisO3HkdMt34axFMSydGNn0cZQog2nHeSn+auu9oclmi/W/Vu0+j5UPydNeLPU
Ob1B6dA5GWc05L01FQlH+6il0S6fz824/IyxzibEZqOpwge5IwU37SNtCA9iu7dmo+HSe11NFDjJ
dUT22ZD1WlVEVuMchaW7eRvvJw02BWs49s2lXEQ3jgC6oTqb9fuShcSQE1WejS0swnPJ4dck3U5N
8mNm/aoUbRT7rh0FlZ7h0fc86+XESzjw1Uz4S5hdIy4HbMm5WSwnaHvypzz3J1ls1kRGT50HW4cf
hh7vOTZ5EPWt+5B6JHT6S6sUF2MyHvSMAz/lmRJrkTO6clYcDXO+MIrLxUpv0paku/sMjMdj5n+1
9ozskLTKmDZKre2nYtzVIt5rnEK9jlB0kl0vIvGiajqUFKeVkV2XFKzoMdm+hC8oDpKbeExJkuv4
du2FrDFizmKDeJk/TmxPxOB6xBZOtxNWxmh12ehyQbxOgaP3O5PdtQ+JT8DIartssGvx1mfTSkPA
7MezYunWqlggibITdJMxZ1ulJZOb7nil73+92b0+/EwUWOknMv4H40S/4OVux2AIzWZhOCytdLvW
A6o+HBayyjUMylTfJll0i1kOskhig5um22rOO2Xpqw2XW6BpCQjBQP4PENnLW6jkBvFvDYEgNNuD
EQuNXNUh9OQoGL+n9kmle7oBrs0YsDk4GwOgYxt8eTGldKRy9aH1dSPdS4sjQLD0LcTQ+MaSF19b
SOM7PbuWjDho2IfR+X5o4vlz08Q3tWgGZvjqPqyl44hOIIUMCLTpi6knnj1HTIAqSk72BoUhGuoR
ZOqSKR1THGfHJR/c3l7TnHVxKdLqOtoMibFVBEVBUtH5mDaTOXhrs2sxycLmZd6YtUBZRQ/dqsi2
YTgcgKntK0s7rzJtb2j0j6zkhvrjpuPVAWxx4TACasFruHE/ubhdkPwL/bzKo9JPYDF1hbUwp4s+
pvYSu6a5XJSKuJj6tQLN2aM0tZ/duWQXXIqj3prnUx9/KrXkWsqqq74tSteew6A1KCpq9ks47uyx
xGpJ4aiGN60S3sqZ6ZaTFLAPP336XlBRl9KtxGHrqUV8M6gRvBI53+p6/0Vq4+8IamAEbGtbs6yv
bHPYjby+Eq2ILpJusjQzUTkNbyvT8BScFt2okY5FFn3sNSpCKsdyRMwNBYuAnWAfJcVmStJ9aJdX
q8YMijTGPqZYU0tq4Go8ixoYVl0U3SCoccaOrGWcdb19BO1/C6MY+9LsWgn7M3nJj42s7YGGn9vU
07nkBOt70YEG1EodlrDwCbO9oNjXTF5R6owBHcW+jvd1OuEjF92s26xVW/cKImNWP3hjiwcY4n/+
0w930m0yY3gEN9SzANshjbLtVQ7Fpd2aHV8YYPtAM7hVa2M9glOP9v43y4RNgD7TTok7CXWkRtuC
S7XdssqgJ/yAb4b3IyA0Vw9j5I2zbdbNFxpKsQYCcp1cPmaZfZu0w4WW59fw+7ZWXx3XwjtlU14o
pGq5/xK32NlIhdS6mbSIfS3y6763HqDJ3nSqfdOwOQfOULBhMTaOuvB+LbHjNM+82Uo8CUEnhR1N
nSNPMrOgDqPAzDkpK7BYExOtmtq6kgIQkjuZOtl1hs8mvI41384Vh8E6e6YrL+GhUrQ9Lf99bpl3
HRr/brPMFxl+3m5lWaWXNlrO2Z7+4ZRjfKalhT8wIjmsJ31bRu/kzm/sHKuSBWMWckKUAE569T3t
rUJ0suXbzkR2xGJy8ILoOXTwBTEeeKckeH05Rqq0qFfcKXCZU2C+nJgwv/uSAikfDmt+ElM122X5
uEY6qifvXO6Ng0Cn+4gEKMBiOqDmSftMQJOGPYF7cMWmn1NgtwlUeSTjN/RsPFjfn2UR3yLbfUzi
Aubb4M1Oev10Gv3WTPC/J7dyVxX888uR4b/9Qevt/C3j8v+GBgsqKM/O7VdDwtvHL48vgDPrX/85
F9Q+rLA3GscoUfwJdPl7LsiXsAJbIfNYGjPgo+z8ORdk+IePCMNEmBigGtb6+9lcEK9sqF2rMLvJ
EP535oJPNMUXFYe5gpJhYqzMGkbeJ3GlpLVpLWgW+UsPxVZk1hZpJce1h+mHuuCbMN3Rie28VJu+
dpGyc5RE3jF0v9DKwvarpT3m5aiew1CmRNH0c6P/438q5v4Xz6BXNNUvMFsrSTAYuh7JoqF7GWh8
489AUz8w3aBhAyLGYh9cmXo/B9DaB7TMURPnpGFCDZ7oeaAxdl53FnMNKsXhB/4TaDpBKEOwJ0zJ
P38PovU6jYRYRJwTb2C0YEm8zOwoJUWWlori101oYWERevr8GM1Rvy2dYfQ6rEroFGotksMT0m85
k1MVc2hVL2Q/pa9OeaB/UpAZPgsX60uUg0Zp8+5KmWS3HyrJt63qFg0LeYMRzHU1LV6fpsL7/WD8
/wEUAQvslwH5RFt1HxGL+j//lX8vxPOYfPref2KSTurKNsUhDFjY6j74MybVDxgiK4TCn9G6vgL/
bH5PLCI08Z42zHVf/CcmnyJxZfOgtwZh8Hc2v9cDN2Z5gF3ZAbkJyNwn1UbXDomFY47qCznWcZMX
vTvjY87v7tkFN3Kkbpre+u4gsGAmRe7Sm4Fr0s57a+gdr1eTu/Bot7ZzpgvnE/4ill862g6lXsVN
h/6hh3njZUV17lCIWFI243+DcfE4hoOfrsrOrSKNG2u2GrdM5zYQiKoc5CXbZ6H07T+R+5Za2sp+
+vc7qVvlyXjCteYb/opWw/qw5lgrVwrlDo5ETvGf0ep8gF4Nbo7xwIovfUZBlfjSygh9kvqAI4re
09/hKqlEOcGF6Agt9BXl+lsgHiRM1uP4n+N6pbDhJ0zKuepWgU9bE43nzXB7Glt1AoQUjEM7R0GI
bgc9iVRth/G8jBJ1upPo3Mh7K0elw5XjyiRTxDNPfDFEr3+Jojq0PgO4T2ki4bbae8j9idTNTT0C
q1iLJaPPUknlTV85cXIm13XG6LhPMd9dC945ZgonSuWyYVbieEj+TFg4tRr26bJc6XbtFZoVT3el
UhvnUzphVx2OrVFpwZgZy6x7C/LyHS21RmQPOazubKc3VVuc6a01/ZiKuv+cRi12t3bPbDERlhmU
CBz5oZNczDQh7tqhKL0wrhBqSqtLadA7XH4HZlUieTCHofoqTarhd4x5fSsSX3C90w7LLO0jOQq9
2IIcFfdZ6i4l8iF1UpduXSj6ZoFcAhalPiCp2nlWlPVnCvpLOzE6B6Mz8kuNGYzpQz/xOHmvO7Ek
ftbWDaR30Df4uo8XEBrwiYIN5FdWfB0WE6SztL0wmATverS0b4exNgN7jOwdcBDVY6zSn2lG/70s
lNlXGusyAvKya0ZpX9vVD0US15qRwROtIqabc3KfD+OwmcYIzzeRVtdKrn5x0lT3Wpqdvo7E131d
JG2QqVhcpHL2hSbK53KuAJaqcrUx5eWrZsbSpawNdaAmaePqLSZc9JhTV62S8TZzhk+Cl+CGxgdm
hLY00BaIwvtMFdnnhAjYJrVZwy01Z69HLM9TogKPDduahvkuUeZY/jYtTfagoi6aIoFiDeZtg8zM
znSKUNt349hr38BF2hYBWUkSqlmFMakXaYIi61mdIBS7SSX0Xmt10e0AH3sMz+PBZsY796WSwxGR
RuS4FL1JlMnXRsUWw7ndYwF+ZYnesavAhqxg2FTIUS/EMbKGzlGvqMukKYIr18sKXerWqEtfX6yx
2TQGcluBHi3DTSTXlTjYlQxNNZJa5XaqDfXRQvTMk3rGzsjiNNdI0TnX49S1W+gXlqcA5xW0XUOM
RZLehOBFeCzSgHYXSBLM6eSi32La1Zy3YVr/AELTu2VUVph0MxncT2UkLgbsrzo8Kuowl7qHLgnF
5Fkpoj7ZWKpeFE3JhTJrV5FV4bZnavha2BKivU5hcl5lIRwg1H6GejwU7Bf2XlVyATWoa6R52aKl
hi5JNEuHScnlre3QOgIjoSE7I4nAidXajZOw6Y5d3UTttqvbVPa7cg6BSFSZcL44cRNuc2OsBw+j
P2RG0PMJt0MoRa5ouvu4rYzP0lTFrg3HFxrSJE1nYqjjK70yxcaSJAUpYsU5AzSHC17T9u7kRLVn
h7bpqoWeM0RLPi21gdpjXzY7ZYIhhicBGsdxG7pOSasXovCy73Qmv4wWdS21L5F0SQ4tHqo7fF14
YddWly2305kd6e0nEPnSoeonzZ9oGp1jeZk+RqA7XYzLsF8VC4uhRSifGOtfWTC1oHuXbzC7sjdd
p8QR0rdWcrDb0d7IVWtvbFXqdjnNUS8dDMohKLPHbHEQqCt1za+cVN7KepIesDmUDrau6feJIdO0
j2JIqF2LG/mS7rp4bm5l3hOYlFwy60VzyxjDdmXn6a6ch6hdgSnT6CSmz+Pguknffnp6glVXyxDl
Fs231fUnSOb0vZ3bcmsU8WNWSclhRjpvj9vitIvicr6zBUvC3hte9r3WeYrV5V7c1smuHPv+DPou
n6+ZcFGRK2djDHADrZqsJcFfz51moV421kgTiEaVl9RG7NWz+YcdivTx6fqVY8YfJ8tEw6Pjb8hN
5Fw8rWEVVfOdzPhqZ0NUm88jgO8fZV69b1Fn2OelFmvf5rSXrzsklx47Ky9hDC/pYzZo7acSa94v
czEiZmhF6Cohw8nWh2LwH5kizbs+kpw7q5vH23YppYekjhs3z+hEpcDG3Qb93OOkmAgoqfb0I5mk
6DzrbOvgKIsDgqB0avsj0FgoFbs6TGcZD4m6MVXcVqUFEew9pnd1GnsZ9VFUuWhTqDFtv3ro90iG
dS1Ke0a2k+jg3XWJwfDbAkXVT+ZlWMm3fZPdCJx25xIEUWVPQczkQs27XWmhTDiI7aBpX2rbrjwZ
lVEfce1yL1swUuLavpy0hkC3lSs7Wj6OCdrEWobEVW3q0PgAgGwWqZd8fRwIJrGIs6SlF+5EqAzr
g0FTtbI1T8yL7eLVHgV4lcuAJGL90GnV/6XuPJbzRro0fUXogDdbAJ+nJ0VK2iBEUZXwSNgEcPX9
oP6eaYmlEKMWs5i1KgoEvjTnnNf1GP2DBrpTZkUulkShJxxxhLQm6OndysCpafjmtYYZzSMKt0Qt
z7AiMr5/81SYydexS74jwmtig9kwxi3tDXdJwHxwqY+U1NUuJzRkt3gcxeO6KdgwVjgGQ+F+mhus
B8107T8v6SB33uRplw4rQjgjcD7qzmBs3qcnI2gXDm7b/2vW+z1GF0fIZyEJSYorK1uZmDNO17oZ
VMMCuMHSXGI/fWsWmnctnTmNfTWIiPm6f1nKWscNfdhVlRuEpMB9Smowek1hv6haIhyG/KUd1oN0
zXmDqCHo+9aKP2PxPbMzLBpdo47Kxuz+GqCvoWjocU7okynEE8ILS2M5rqPW7kYHwwo9mOuYsSDk
IOXvSXo+2ctEA5EDsYoScSjioxmFgvJ3WHRyDDqedp50pJd6N57Yr/lBmxd3NxryNATbWd2k0SCW
+lu+ZEy+EXffKyibB6GmJHKSNrirnKF9MHq8AyyPrIEavf5j03nmQdSLdSyqBCNHrczmWFR9FvfM
AVbcC+36OIHg3yfCOlEN+rTXgTJPBXIgxeJLs5u1r8rboDSqPWc14ZXGoun3nZ90L1i3uVjcYnF2
8jMoexSkKD0ESQdHdzGHsxckb+RnLzeJaahrvR5KrNGwePalrO4zvW0Id2gFQsbJ2CUVXC2uPHTQ
iT1ah84rWK/2lN4ket3uOz3vnipZIPZTGoYqIx4NX+ug1g7e6HTx7HR9tK5CnaapcpkPAAlkc6td
ssovTk7dGxfLzb0jMg3vbR4byZLMtVvEsBPLVBRXBml/e85FA9TChhzozmqOZKoFVbzaHDIpE94F
++EFa7o088w1zAe5xCLT1ByabgrYvXoiBiYYqRUbed1kCG3zoij3DUw/9GF691grvOcWi4rR9eHw
ycJbvk6mNoR5aWYiEp0nHugOVOzhUbCryXP4kTuNs1PQZg9AV6Ubplg37MbF6MKhkk6oU6nHyaqW
O6nM4B6Hpa2Enve9W2g3qlHJd/7HxV2ghnI3tJz/E9F0nyZwTjexhxAtdn5aVcB0frFjt1iWHwJV
z5svPR1PVi9qpShiYHwAREKyQidJ1GE2coAQhUoqhmM7UB9zJ+E69ldQVRkIgeeF3Mmfh0L11/Cy
mnsCIYNI1c1zm3XACCnSIRzs06eAkhGSl5Od3MZZImugAB2W0d3lC/8j36v/4kZ/WM0OCiNXWcjg
9IZskIdEt9NQmfnCJlLmeOw6bhMM4qt7e8HwlKqGU62dvRdizJ9ySvuzcPo3Lxi/66VL7eVo2NIW
Er6cMrjMhLm6A8dl3e0RZ726Koe0IvJvXrly+60op42xve3YY6Bbth0uzshNK1FZU2r0oDUuyHah
l1Dw9HU3Dd51Vdcm4DYYVj2vME9JVnjWMQPBjDUo/YsgQgNVDiOtjByggOobr95GkUjGOdrR24VC
q+U+081vfl7yfjl4z7CtCIr48yLTFH/8Jjgmdibv59pT0WiU7aVKi5qfCWVFVwbTedTnFf+f5XGp
ffdot6T7ZjCKw6lXJaII+6Z23G8+ysa8xitV94p1t5CYHhmFCzzWJtDN9LJg06/yQfOoKX3hbz/q
DyvzPZwJ3fEOdH3eDUX7Q/UahW7bVSHUa4yOrKl+JNNjvJ808tZCE1u986qZMnJaP2exjclz35Ke
BXyr3L2iWgoXubY4Anb2IfDSDnvv4PsE8T0q3LGO8ECuwr4zk9PEVXcsLe2paKwTkZ7tObGVfhys
zL2divZas431oKWVOCOmETEWwwyp7RTjYRG4e6khHy9HoHzFZwy5tiGSMlMSJ+HYLGcq8HjIVv0h
IRPkRQ11Hk7JfA9f5psBUeNTrQD+Bls+9JqVPwnbNA+T3Vlf6Kv6/ezrby0u5mfkLZyFHjyLWbtd
9eaGvIyD8qm0aoFpsJQ4uxRutZyMxupCFu5rMWdXhBD4LwlzUdLDWn5HQxFxnAXnwp36sEt6Ixoc
Af5X9uVuMsvi4AymqYdBKe0rZQ/1g7L9Yd9q5KstiVGFhVmQY0626bEo12Rn1yK4TImgPNO+enU6
XnsB4RUWfmc/ktzvnq3MqGLcnJhSaco5cn4xlCok7gyOXd+Uma4Oq+sk18rQuMISX4/VvKXwZtQ8
CR/T1ZW4U55Vx+vSO7dwrQpCVpoGU8d6UEz8izSsDeiz0AeqKIV2dpNzOEepZs3hulTtTWYuDGvl
rNehQRePz8/6Vtswo/M5ne7npcTbc+tDKVZclJODQ+Pdjq92akNl6cwF1BHIka6H4OVZA/6cMiol
z80iUjjNg5s541XDxlaFNL44q6oiZ0tJyZzWZv0v1DqD/XlRpYjafCY2gjP7pda87qAYRT+Vvaff
i2mwr/KAZM9kRoOp45sdTWTdXrK6uJ/aVQvF4Fr72ixffID6o29LSNKTT4bk0E4nNcHU99NWcWy4
Wbt3lzm54+2yTU5/A1hf4K5gKecRT5cvnWuTIuoWhFCM0g7uaqK7QcrN/rVBdhLVuc9Hr4yEmAud
SmQkq5z6zCWQQwn4JoOmX2oXlYA/0kNRbQT3tlVOj71vCnr2HJaabKzlIcVDe0cvXBzJAYc4JvLx
ihZ12DWe8E5TavTx2KniqQmq5sGqF64Bm3P2GtB2PVbl0EExdoqbMfGnt4Wks8iqWvPoFaV4rIjx
DUts9HYzId6fB8udj00wWhCSanlbaUX7RW9tec5GLcVrqcjnPUmGHgweJ33u0/w+1Ztrm+ZfpPrX
0pH9J59xVlTAxt8jcu4PdZC0h3V2Pm1k9F3hLNVnrFvbq0JIP7QMlb200oMwn1MEGMb6rTMnuctL
VFlj56xXtlP/0IPJuAiVrlcJFkahAdfraBUzuVPr6IUptPg4yEV/tGtD7BzNrkJw8O/NbPU7DHVf
p7YfD2VXXXe0X+RtNLedN9f3nru4fyWuD64txHg1UPHda12SHbyM6I4QuFx+rWunvOLTZbFX+vbB
WyAV63ra33sU43cjzdbRbxL9gu9GQ/bhUJKq1I6wKFw2y/aNktDDwcLgD1prjw0RGDGpXU68pu0C
LThv8weV9jNMtdo7KKZ5UeBU6hDUnhYFXat9DiSkcd1Z0xhnheoRMukciVRIPkzaniXl0L6XzBjD
3IQEXoAPsQgtYHsDU5F0Vy3mdGigAO/GIWlvMBRPbuagIPgnXSCQz7X9tVn4o/pJ5D1zjtY9mrKt
HlbK6l2dGtond6A9STtcj0fTKw71NiXQxajviVsmNbQgvK/VhyN/V3oKZoZJzBrKa3squ4OwcdMr
1ww3QU8aZH0O5dFrqv4wtdXypZccProIujLk4LO/u2aLiqFZ/W++0xS7LZvyiBWrD0OjbjaeYfsZ
2eyyyzMbIkM2DsZbMOr18+DLvgyNbAweDOnrt+2a69/rAP68M/ldBJvC/jEyTopFsQgwdx/b/SWv
98HIhMZMWJRBOstnRlDJ61jnzQ02b0NUD15zJeTQRkLV6nsWjC+WsIsbkmva4zj0FDZkxTdwImf7
wZzh3NtzPn/xMwlVd7L91ylb0wt+f9Ox4OKuolkt7kPvaPnj1Cccwk0rI1VtjTY6vHMzG1Bv2zSL
sAZIbpuUrjkUFR5zeBkY/jVUkuwi8zF7JR2mxBOgzIQbTmaVwxVavbicrFyGqL6RZPSdd2O5WrFc
1Bpk8pC6Vh9mlbuDj1zEtvR6i8SvjEsnN6YL/N72hJ3xplsXbXBbz7n3wLStuDZkIb6VZiuzELE4
dmNq7SIs4KaXyhB6nCzc/x0ztydbuMklcEctLhfN3JuBUOcmy2Q0WvgztHjJ/RhlU4Wmnt31rZju
zMqbz01SMT8rmuyQGC1nY7Feo64Vh4l541XuFck9UmiDonQJEBhVBgNOzJ2WsZSEF+rJmbO1ukkL
w9pVTjvfbsYjobeI4S2gEJKNeMXH4lVz9Eeb4eoVXLSXAc5UZmFlMGwObrqDj5i3ySxS843k0xEj
/eDrpm4pS1y2OqsSF4aL5dOAWQBVkBnrhffJVRIGGqpcbI/E3jDw61I2GQoGu2FnLWZMQkEfajIV
UVqaZijmfF/nCHdwK+WIl4oCc5HnqRHDY6f5LJu+uJ5S4KmxK9f9lNcqSg3TPJMlNWFDvDyLevzc
tAHZJs646+tp39CNhkaiT9dwW8kUwPeUDY4TtaEl13IYIAAw5L4QMefBnSqxWDIV5Zrli1gEqYed
9pCf8I4ZjgQ5IR/ukJPoQXFuumSAy8pRyt1uv05ensep4ObHHvvealp1JHJ9b08WkQOZJQ6yW+0f
ri67R7cgA30tcNJUFo3UShZFZHWGe8QEEnbTQCS7mzrmjt4KL3VvLK5VHTB7rQa0Ka1T00Xm+ecR
PmmMk6N+l+eDdp21Gqlg+UokLVdKcAvVEIlcNj1VWWnERk+GhbYobH2GwYhaxyr3rZuk9xNBHTtd
eVrcE3i5Cir6vmR8OxKPegp6t7mumSXtvU7RR1k02V3Dt/fRXnQuAbfW32/Gcnia6+Uh2BzdsgnT
K+pOqr62JS+UzsoMUujWju6RwzCfk9GcY6Qt8kblzcls8hfZi+tJam9yyqErZ/Cg9cXLbnTR3+OW
JcLJG5ZI6Il3hMvtxrpAAWg7/qvv9h3dSv2ZEU8bTchbaKL89LQgKIyI7KRur8x9MzP/Xcdqh8uP
dT9JiwWgKkbSlh71tBNRvm4BOtqkhcXmqBHOyr9N2dyRbcpsN5F6d/IrMkeGft+T+qEWHTPf0qMN
bv2osLOXPs+aHe1DErrAQ/vWXvu9U7gt6Maqx4AT13bePM1Ozv1GGgBPdq/qoOhCQP88rNMUgrPl
zdD45myX+3KPuSrTvRRzsCaZTdi4hfXkaf2XMWBMB7fUJw3Rm7kx9UvSIOjLF1/FVer3F9tXn/ol
QG81Nlj/Sv1z7luCo6WYju4YPDUuJVc7WPO1mWbQ+OhFD4EF31g644PnStCRuZxuUOoIjCpdjTTa
ZiaHol72gTl9nVIUXASbh3mTHzjpx7gYzISzV/qncUZASfmYH7LgO2mXFvO7mqGvHjxRR76IbCa6
DmGdsJr0MSOoagHPuSngtO1HzLmubc148xKPQZOM9WwNjW6Qh6Bd66OyRojQ/nzgxiw501gSnpGp
w7K1AQFmfqUt36ahOqWN+SnBJz9uCv1hTezmnIsqv+qIQBebsYUZ1N9cP2W+VdH3GNkEtJXY/amw
HMqLhOtDq328l2FR0yWJs/J0eTA143tpyCdRZN8mzJbPQmrGsVB5CZW6BEmiYL2IQTgHi1LtCjFn
l9JXq2PfBJDpXcLlFst8s6qpfCx0cz41WrtETirlveWTjePXaROLdEwjmvfuXqywe/H3/5LNXCNX
SigIsk8c6epUVkqGVjmi3qwAdiaX1G3CnQwUKTVLXN90wb6NGi3PeRsN5xBnOsBXOpVq/VKNxlUv
yCG15jls5/FcFuNtM7IAMycp9kaZf1ka+57vfZote+cQWW2x7lDPtvqOqeuhL7LHGcnqnAP9tWOd
3JGN3YXTWF26tl9izFcfQNoerLnbj2Z6ko4fk2yLxK7FDrCa+AtbOVzsZIjrMb3DaeRZE2x1OZ8I
ZU351/GtKOciTjTjta/0k8NumFgaBzXm11L3T+TFPJJjWEaTXZ3nXkA0LnbYQoZrUJh3c45NCvga
kVdMKGOU+2ey/gL6ydZ9Trv6s5MPlL+1/NLO2p1TpJFt9I92my5RvxonBRKZ0i3uwHnlZ33Nb9Jk
hms6xFxR8VzKT3qKiyhV7L52rRvLkD2yjsU8jajJb0TSHJuBdPiOlKNdVlVEBi1gXSakCiXm19W2
vDNeTcV50tBmDEPy2dkqC0ejgoKDGrtjo0I5kvVcLvOXKtWR3JJ2hMSLwkzXd12bcDawj8oA1oRs
glsBgLD3W+8s/DS4tL2R0eFZtffCQAweqiAWs04GdQvX/NKu1HFwt/Nd5Q4Z8cmW/Gx3y3A347V0
1vIsuw4gtzFJwCpHEIsYlpZ7YM6SnWDzuvvBJK8cF8VRPtu4vb7aLQV7PzN3YZHX5bfMdejWqavt
hDNfWou20/uOGERKOVJ43sgks8miFymAjD7Gc7AKQqF6MN1K78HzGD2lk+3tLH4Z+DT5DjoJtzel
iZ0Ysdd3O2dkkiyYZmAi+Zj5m9LeQ7Rj9+N3uyiYPABSMbMIxzE78QtGVIMNQ3UyW1vVYDg5Os7Z
VNWDUbkTkIa2T8fl2U7qcwuNNBx1/c4d12JnerLEA7Z9LtPxTk3mJ6BQogUk+L/m2nncGqI71WuH
Warjf+9Ea9CY66SdkBPwNDaTd/bt/GFY3ZOfBNZ+bK0ksqBkh6O93puSZMiqm5pzNyE/L5cSPN74
Mg1+H6lWbjxqkDZbL+4dflHPg7BeZQ6FKyZ0C8Bo6DOgtdKAgMUyKWKMJm8KhC8e1ppWDyk2HdIh
5PY5Tmmph7if7pvR+dr7xtdxmsuoA1PcTTIzwi4fnkmc/h7oA44ehC3OrrObbJGxjq27dFRy35Q9
UFCpf8cMrzpq8KlD2wOf8wpyT8CQdpO/tjGimEs3TLEYlXtqvPyL1gBGFKVJqTjcdJqycAhpjf3a
tw9+YtByOw+D63W3YvbmuEtm96pr7DFOBsbbSFyHkOPTOvu4dJJ62cRg0Ol5II2THLG2OQYFZTvw
OcP0hCbUc5sq6oT/bAR5f1PLwrkmVO/So6DaebU4Gsl8m9ssQ3JgboqEBqPLi13V9DuQyyycCqtj
AgSCW5j5rSI8K2x63Qxzb6kjlZEhMQLYk4dHoVD4kLyByrNT6TO01l0oTxptQZiU05VT2o/TOrm7
2VH3rQVjRPf0577P9dAREmt/0aSnbDK/WSS+O02FxrqudotZl9e6sHH5twiMNGwaFW+x6G4qzauZ
4tLYZYyFc+ae1vNkybkkb1BIw/qxmjJp46QFvQ/dlczWk0V+eHGZ55U8M9n2JTI12zK6yHCmAumb
rxnGVStJ9JaMKlqQqE5oWr53+kB1MXP07lsukT7zs/XrS8qobr4ndwO/6IxhpDrwj8q5Hug/m13p
Y911x/2edLed1ix/rcXsdzugdsm8vsIE4Yj4sSv2WVJPKCpmoJImqkTbwGckVsq4gv1BQeguXvoF
BzFh3QyYCMkHE1CMapp1X2RXs5M148PUJQGFqzBb4sjgKNXnWqSItQLgbob3TjC6SOWxmD40rt6B
NRdrg/RMMHtFPYJ3RRcnScNIC9+rfohzP6dbCINpMsj+7QY125/rVq36OViM1aKsmW0DXa3Ler/N
IE+wjlWluaGhIVRQRp5NoVH5wR1sCv8GpfMrtgh3fkeSuD1N7pYPnB2GoleowW24ILlsjz0BMKTL
ZaP4ikJQ3mlE3BW4Cwwrvp86d2mk14Z/gujxsE6e81SJ4rPovL2bpwzAjSQyqxF1SGHd+ap6s2DQ
aTBwKpyRO/se4Lw5C82XfsRpOK7Pdjb6Pp78nbk9f3IvQd1/UnJAEtime00k31N7NA5V6R2CvDvI
iRq4K68WJzPiJDeGsMobklRdxOrJmjF19Mw94EV56if+sc6H9WSQnxx3bQDtxxvm53Z1jrgpNJdk
MGneKHsvqiI9rwpm81I5aRp720eqndpi9N0dOs1qTv0coB+y5GtN5F1qBsQgZ+1ZSWo8uqOZA25F
IVSYiJ00wTnqmrKL9JQdogbP+JT0HufxbLrXpa3bMdPLBSpDnpy0qbNflnlEoKvWFzkUbw1FRzzM
3SHv1+ToyTaPxIBJQbY6+UstgzcTL7fT2Iw3jdcVm9nZUzoTdjkx+bpvsQjfOcrr9nmmf62HOo2y
tOeWsTTm0d0qxT6nQatDhHfNN8+noQ3WdW/P4ORz2p+SgWyqGu4aTVULENEuZ0A76+gFXILBYsqd
baDiLEXpUiV4n8c0p1Ou+/lekPRJok1FgJ4Z5IyPE5HBaAiufa97sGtfPiEHKSBbru49nL7gSPIT
CpC8bL8TZ0+YcoY1QdA6M9hMbxz7CY5X1/X0EjlIbdqZIrR4+5B7VgvHrq1P7Hbmrr5/ySDTvLUA
Bwz3VyRFSq23vrnoUV0EDvo3zQxVUnwpXPrPPuNqa8z8EQ3pHFX+7O+AYR/XuaqugwLP8T5oqQY3
1mjsVPn83NhWRTEDR+oM4D0uMC349iFjUXSOULHXb9DDzNcS4mhzPwQ0hyZTfWNfl8YMW2Bp8n4/
6Kl+dvJKvq5TwDwwnHjRK7us1ibSSvulyIwMhLGRn2C2ORdIjzha4MEfjmt3XrcjKxz6pLi2fVkD
h9VXJXTBqNWZuchAYo29FTcGoYZHao78OS8kFphzqs5mn8xnDjAKaz9BU9RJ1sGuTjqVRt1oUHUR
AiX1M5ZD7D5rGEm1oumr+2ganWCHQq2+6hDnNHarzrNo7AfNcfuzP1Ym3mGaexdUM+lkrpPjp5XW
D6msv5udMK/ZxKSeV6V23xTVPR7r8tR1mv0ILLIZufxwunwTgeZX7uRwFK62fS9HY9xCERMtXl2R
J3CA0nW4+K74apXNJ5DHMV6ydTe2unbKE1pkM0Oxh9otshdmU9zDR7+1tB91C8egCbyoX5pDjlot
mttVnTgh9o4Dqcdnk+wqLV9GFnlhxwRGGtzMbnEtPP1xCsD29NI4gHzJ0LTVRdqDeTItrY8SBCKk
ian96hd8e6X67A5hyEQ5X4NHDinmivgzxQ4EgU8mAZ43wq0ITzc6zN+bvNMjzzcH9GbFEvap2X1a
8+IZW1Yu77F9owEaHqDgwXJo1GPKsbvCu5rnH5jPPTEgyvYjeAtI/YOodPylu8Cj/lZPlKB5WOmc
EwR8I5cb5csaVAHj2VKdk17npzEGMHHl1lt3oTqF+iVc5mDIr4TjkLWtKe+TVbj2dUmm6B4iQ3aY
A3OXwwNagmrdbaN8ns18a8vDGOvRbXYV/Nrhykvb2t6bhvY66r67Y07kn8w502/8cbHZdaywxICn
ojofapol9JDwEPdowQ7AgmBYhshYC+NmbYavhdOq67EwikOZ98uuHIV9AYzsb6yZgM9Jr99q1mMs
x6y4tB201ZBouR9umsEUandqwOGEsflistMCYoymBjoboMWxaqcrT/NiI5jSY2VB6CCp2KAYx+Ol
sdBQg3H21D/BJjFt9i1AQw/zB+j9HIzGcQSSM5cBnR1CLVyo8VDJjcdADDdeJa8q4j2YjKGGlJWA
YGt3ToEHszfuxBrIqzwnz23pSepzYCrFXd2CpgplxG6K13eb+cmx72x5HBm88b4Qv7Jgea6MAZNP
L2Wcz1dCsY+/Up5X4TjnD1qPy8tQLOBbgQwDZ07CQaExU4Zz11RTcSlrB0wLxDxLqv6iFSSDQgY9
AtXNcYrnbtg0DCqtQp8gP/hfylTPmaBo3y1jeVwl4bMD4/dd0U1XSuXaXpuctUHBT3vo+PaPbfh8
Uqv3w8gH248Mdxp2BaUCnjjreqr5WNdJjX1p8R8rif8Herb/f7VFFnYpfyDEd99AUn6Wb2z//f/w
4U3/vzDrQrWDBg0NOH3r/+XDe9Z/4WGjmwiOvL+VHf+rKHL+C7o7TqWIycgbNzZ92v9Rb2gW2WOO
QTKZDkOKSCMczv5FJhMykJ+48KSFIyQKeD7qOmvj3r6TrlmaqHNTdAvD4KGE/pEOQ3cALWXeJShr
hv1PX+buPyT7n41h//k4G1GVwaNQBkBx2xShP/nQSM1LxmKwZ0CyfsGWqiyMtWS2kHEDCRua0fc/
P2+j8v8v1X97PZtMUi57D+cbLI7fPU8HeWbITv3Xajp8fJSzT3ha5Id/85Qt5n3z0zO4iXB0wf3/
naBgWtdA6GO9OftpU7wMctoo7sPuz09BAvHTu/zPUyCae8TNoe3525/4p2/XJMRD+xbBLEmdBzui
lDEqqOfyq5jpnpnvax9YVv767bbnwdVEuoZrn02EsPdObFYaKzI52jFqusDeZ76a92lJ9vKf3+p3
T8G3EVWIwR5x3se5GKOfcf0mTPex433Riag+DXL+KDDrn98OxQeGvx6rnXXw3o+4a6nL8M3rQvIm
AWJSAETs5DrHGcMmWBoKgValT39+s1/X+t/fD69ux8T2hg2LW9+vaz2orVZWEwmtTVubZ10jhWXq
i/xaHxE4/OtHccSwoQIULSgfNheen5aGKSsqzhEUACaupIatV8QAI0GyeVWe//yo33xJtNM2ijM+
o8cR9OujHOnWvlZXDGuznmYny90jReZwZcNsvVVd4x3//LzfrI+fn+e9k5dhEE+q7sTzKCxWeawM
jCnQ8bvZB8/5za/l4lUdQHbh9XAX+/W9ksrHEqWhoWHGm05Rnq85HiYQEr5aYmo/eNjvPqJDDB6l
8WYk/D5ghkbG9fuNoicWs4jHqTNvUteFqmozG3Bn3/6P5hKRt/jRfHjs/r0U0QHC5jH/Vl+577by
ZENAGTLYmUaJt7gT5OYuG0yPBK9VfLCff/cdyVoFOMIN1kGz+Ot3NDTHKbRZh6DQ6TgwmqV70+db
Ym4lug822HZ4/+/h/p+3+vlR7zbYtHqy6w3eikLolqgsQeO+tM+bKRikr6J9prT9/O9X48+P/MeH
zPBCKQw+ZKozUAaa3GeYQX2wnX+35pESb4mLDARRVv76DftA4geG9yTs0WC8KxrGuaQNWR841/72
KSx2NrOLDP59iGDiJAAWGwLQ9HAMrLlx99nUuB/cjb9b6thl21Q/BoGpwbv9SyuEKKKFCa11geVG
flAW59Ktkr8qguCfAs6r4YPN9dsVCCOB/Dj+j7b97om5xmwnc62NBeS5h3Iav5A192q2JKP8+8VA
E6mb282F+nX7Q346ddF9p0I52wwkgeGpqh7HnZLR1p+f8s5jeVvm7pbLsGUOkAmB7dSvj0k1PxvL
DUNrrc5iLGCpCFZSjrkO7jqwgqxQus4hSYriwDQU4l27xRGs8IA/OEX+uWAwUbC3mBIU6FvR8+sf
AmVXnyZmwKEB38q9r8kt70+kdVcfZWC8c078zytvPu/oR30cut+XHuBxfmrMTQebPC3OemlO+7aV
1lMzddfC1Zic9LLZdQUoncXzo3kBguM3gMYVnMZFaz8ohf550gRcruxIFK2bYd67ba8W6iNtmgHL
dB9phRKIx8heZN6Mj5dABJZ1ExyjcajmD379f35znow1CrL/AHuJ9+XRYiJnHg1uihk6QdQ1EDpW
C9Lvn9fYb9/vp6e8W2LLJEHRWg5tRSMKv7s0mfEm2mGLaF2CLw0i1PjPT/zte/ED8+FwaWQ68+ta
QvFYW1SULZgwVDEtQNY6wdP94Ov98/Dh622Jmr5rGbRf27//tENrwmhQWBFOU0Bwfmj8BaZQ0ecH
fSzz1yFD1fDnt/rdd2TJggfzLKxH3p0ISdHQKTrcSG6ubBlPra9dzEQXke9X/bU5LcEQz4Iq8IP3
/Oi5797THcXctowCw7Kqu0tOqO5JpuN6nY9ad8FICSIjlLMPjr/ffdyt2sQVgwKeWMxfP+4s/aqF
q8rHzQznM/bY87gzCZCBzBEAJqW1Nrz8+fNu/8dfL/xg63wtixaIa/F9LThaQtVOL1p4530du3CC
YqvKseCq539fdlJKU8EQGIJPAujPry9X2OtaKNeW4aLGcgcWNO5n5mz/upgOHBKRsSnfbG2YDvz6
lHohV9U2FxlqnlQHq4BAW+Tevd6iIC87/YPV+Zs998vTtlX0025QwnT7Gfgj1LMyMTDeAxXGnLtb
lw9WxlafvPudPDRZ+rY6bOYX7+oX9nFWpukKPjjp/Tn1terQ1JUOGun4O+m50xP8cLI4K9xo1b/f
CgG2PibjE9xVXevdS3oAiGsxcPujhQgegUrMW5x7kOWbTntqOgz6Q5kmzgdv/JuVScwUjTIVNnZC
741Z6EncAUo1paiRoHEChMXvl+Fipk/avz+rUTP+XV1v0QvO9qf89Cv6sl8IooVdhcxlurhjO54q
a3DOGYmpxyHxhjQs4V1/8Fl/85My4tj8EzcDGtPc1tZPT+3S1lyHgadaowvgU2aZT6rWf3N2Zr1x
G9G6/UUFcCbrlc3u1mRbsmXZ8gvhKZxZHIrjr7+LuQcHVquPGk6ABAGUuFTFGvf+9vpUfwOXYHg/
OwrxWYCaoIUdcaHpV9N2O3Q9nLxQe5obYull0y6uAQ0FOmjg0bMhZa1twtr++O4v9xZa4XjFy9AI
uG6d7i3oB2xktsxZyPkY+vZDDuoyw0rCbvz6r5w5uN5sbXE15QXoE8vZQDF/DiY6PydzG90gEqzn
JmwHsX4bhVVe8hN9NSu3dpytsBDkmQs06GU72Zo3wWQMDbMSEmnfLM6tUQ7VNZKt/sLecq6pjbps
bPZh2LaeNKWnuFaqqmiKMD1+1YuIyJs/p8pYLlzvz00H7kIsASgeEjv5l51qKc7NZqtpws4xsn0n
uOumU9ru354OZ1rZjhmORgYPV4+TZ2yf+Cl5nYwtDOQGGo0eObWqLlncnhk1LtRbPI82NoOul31Z
zKSxcGqlat0duVyyUe3VHOQPyDHW57c7dLYptgtsrzYemntyhfWtqk1FQuLMaYf4gFS33xU2fgqE
RC7Qrc8NHfHQ/21p+/kfW0WNljVeF9Q10hufKFSknMGKmwvzbTsZXxwxkksHL0r2P/ZdYskvGzH1
3FbKFJQfesq4oySp/VTZk7qW1KqtIaV3l9D2UGbOtIj+G/cSBxfH02fY2pZ5ObW06CSSAWzNNJoR
Ke9iScFZmLpxelXPY7JfMlcea6O1/hGUF/QuxYqpPRUf3/6c5waZDwkSB3sfrNlP+p/UZTUE6FGo
ckH/JRqR7wkR/P77RnyYeo5P8Ih5czJnPOQsWd+4eN9mnUWh2JRTgNwjqvUunGnnvqYv0VdQGcD+
sQHU/pwyMUWwhr0wOeu8nndkN5FFTeKA4uiq1uJ/CGT/ZzTs3NgFHrmBwMeukGX+srVhBr9SjQrH
Oeipt8W4tNcNu2j094MXEPDAz5BzC/Lvy1Z8AO/2krAj5n3V3akhrdB02dmFG+SZvjBsPKLYEflQ
pyNX1ErAcKBAbJlIS5YT4Gszc9O/DRWRaNo82dg2eNsE9vb9/ljSwTrCUNjmfpHZ1btqmSmPi+tg
//aIvY50bM2QiHJ9cim83LbO/tFMBYjJNYAnoEWJszuxBDYlb+WNmlwZesb4PpjcjxT2xPs29eNb
4t03nmyaC+fL9vVPdhbWtwlUzSXa8oqevLbGIDUUgnD1Rsvca8Q39b0zuwbiPMiuNvVEssyuuxG/
yL9fBrwGSPpZwG24Zp0sA6FS1xgq0t1LldsUfxqYh1D1cmc7ibMb+ph/vj3i52bPlorjk+KUhObn
5YAPlj9Xq8Eu4qToD6fe7g4+XkkXVsL2a78cUSpXsXAFfE0BPi6UL1sh5pzMnc9nRRKQICv31fVS
rz61TzK9MIVebyQ0hd2AzdvbRxpzMlHZK9HuuYygKtxMRHi6tgGUXUxbZY8NTjpVWLC9PYbbGJ32
jpW3RRrZvpxTw6m0QBmVtLi1N3UFZwT90FM7TOuPdvDLyDRri3IoY75tUltdVZ3VX/A7eD1dTZsA
Cn6bG12SXe3l4FZ1i53MNCiUMR0l3Z7/q+z8b25NgKqVSD8H59Kt8vWk2Vrk0Uo2jSjrv0DAP1Zp
D3oaXRdOtLUA5223A9WC3lhf+JLbpDgZVschfstCoPqLxMfLflEqRWm1oj6+y0W37oI6y762VEI7
UUdh5n1bjJSKFkFKzMgvy/7SGXFmzrrwEXnCQmtnZz05I9Dj+QXeVxsUJG4PLhWMFIjGZvqo+s6+
aM+yfaSTzvJcZe4Q9d92v5POUrpVOLC1WPhef8++WDyaMeKu0ekouHL61P1U2BVPZVSovT5YyED9
EKu2Fn6UUzcX3ltnRp58LGKAgOv1pk44Gfmyp7ARpXtYtNTSET/XPyaP+3xtzDIsF9RuPTLpFu+n
txfSmXlFFoKkEZkClq+3/fyPeWVQAeO2SPhCd3FKBc8lttcjgr2sv7Drnfu2PLwQO9g8J01n+/kf
DQGgyGMkDhQh9EP8eVxy298vpoxvdeYM/vHtXp1rTBK2IgIpqRqTJ6OpwSCkyIJwTCOyftOYqEMn
aowjKm6mx7ebOrP5eVsTWA1wrSEO8bJfZuy4i1/TLz/341+5NpfPgfbHY1GX5RUJzfTL2+2d6Rox
euQtLhEB+Mcnz9jSEVk1LIp9XfloBlMSmF1H+bzi//n7T7ZBTjkS6RrR4pO5kXkVAGWdK6zQnA6T
sHmgQs5da/vatBA0Rm937MyeCquEjrHLwTY9tefJ59ork0Egla0q7OtU2gNCakn87eKgt37ppUMl
3nLWXHg5nWuXcCNNgl9HTHIyVwYNZI6SPNqdqDsI5yFz3qOWpTChztLPk3LUXTDCH3y7t2c+IwIF
rgA+ly/+5WQ5jD4lUFpQDbip16K4ZpU3Bfgh3++9C1vLmRmKdRrCAZOYsYH66eUMXYGb+FhAK3zX
15UKodU6Lt4YXAHKyiNgfuJCoOVc13hWb+kT4sU8Fl+2B0AxaecAO00Fsu3aEqsVVYmrPq5BVl6Y
odsMPNnCsQW3yTX46LY4IF82BevJgkCFFZmRZOV7THwgc0AKOLz9rc62wrkLTZpsIJDVl60YQJ4q
z2U3aZFn79vYCG5TkU5/HQszSToSkaCa2nAtf3sK/7FBgtojULoZFwKOmClbNqgvunJy8mrRghNr
e2GLPDcriFBt7xguFU5w2ilj9YAIs28JrT+Nen2oKHmmUIrbi99CbHl7CM+1Roxvk1ARJuZd97Jz
Td3nnt2wuLulTW7qrLMPfQHMw5jn5nad1uFC7858MnZkItFgxWnTPdklC99qJuq6gEKNTUNeNjUo
L0+USSXH2x07M9lpYguMEaN1DLn9In98tblxTEqWWMfzOPpAANEORH6hgD5lWdx9eruxM6PIIJKa
RKQA7Pe0sXg2cVChXjr0ZOoCAzVk+7PuNuxGLAjkEvl30r/fHTmxiZZyJ0ESeXpsryqo5nS26jAf
KY4sRBI5FriAfnAxzYKBFc4zIL23u3luTLlUg4S3sBEnuPlyTFOdi6YSDnfMvryxyCbiXm8DuHSs
SwH2Sy1tZ8MfX89rkIWhCgKmO+hsvGarhkpWU6oHQbJo+JRvd+zMUYOVOm/57W7CmXLSsQr6bJnC
5gj1vOrjurjifvViSSli3+4FJTU3fpvFX/5Do962rbAceC2dNNpVkrLkwK6hJzKIGVKQz9XifU49
6GKG19qHqU+dC22eeZ6x8XOrtgxe9cTcX45rH6yqz20oabyUzBBqy42k+u3LEqf5T1XZ1Te3MrrI
FUZ3bU0Q8t/u8eu79JYVYgvlRi2Ja50sfsNR/myX1OkP/mw+DFa9hGXaJd9F3A7v1kBgrgo99p1o
+gsn3+tdZ5uurBTu0QQUTo+jWjsy08Qnw9hCOERKI9nndm49vN2917sAr06fOCSyMuJop+crSv0h
yyyqHrlQp9+SNR3TSKte1RgJg2iBmJZ8f7vF1wO6vXMJqfmo9UjLnmxyqa5EanTcIMDIY2faZrV7
L6m2TcKOtMrBtWtqf+rEgMYJpvSSauFc6//e4k3XobDK3X7+xyIdhTIyEwBDaADILCNfsDCJ3YON
3cmppBo2g8E6RVC68MAjWGz+frv3rzcJ+KFMZE5JYg1ESl+275GR4JrMJmHNhX3N39+LxgGVii/0
4a9bIkRKZIhUzr8B9pct8Xaw5FpyStax9OuoXoNpCWVBTv9AYdCSXtiOXq9Sm3mEs8Umd2NjOBnY
PhfwrXTPcQKh6hcHSAQUoYjMIiYCp2t1TKqlfW4mvznmi+08vd3Z14uF1gmlI3g2fJOA2ElnB0qM
BkpLQpRj+a3ZeBTb5lAK/0srAYl+sj1ITE/2AlZIgEobhgmhbXmTL877MZjF9X9oZPN2R7DNA+JU
V9Oj9ROo0hjIaW3uEaWDb80MY7ykBTuz8gluW4QqfYl08DSdRP4UWhb1JGGCxU4kMao8SrNKrtH7
zTdBAEXm7X6dmfnk4bZkB56/vI5Obm19Yi2q3T4Rpcb2vhyD8r1L3GtfJbNz/3ZT5+Yiykvj/wcs
0aW/nA0V9Zm8tyg79f2pvzby1tkRTNhqjabyuuk7A0KQdh8olGueUz9tLiyFM3sM1ziGlKgTgvhT
bbBbFhC8DC7fUEOoj2yJKN47kFmJY85+92hZwh1DgIzto5PhI3uh86/vBdywqJXY0sY4zJwqphTk
BlLKJXm1VRnPfAxogrXFYtwc9coeqWNRfEzE7P6HDYeG0RdsBg/47Jxs7DrLNkAVj4DFbPud4De8
BguQfjWBFl24u54sd1YeVhKoCnkAsIdzs3v5geMRW2bpLFlkTL0bmWA+j6Ya8ws76Gk243+aCdjP
DCoFedS/bKbmgDIyG9BRTo5CS8AcGA+IvTJysWs9qv/IJ9Y3hS3u4zmeDy3Zzod40H85nV/9Gieb
m9MYk+Zym0UZKNhwdkE2cjGcjsqv7KiQ6155QPVZzQTeEDPu315MJ+v239YR+KFYwTkJjezJxt5B
ysxyf8iAdifDjdt6yx6GHSitbLyUZjj3Wf9salvXfxzO3mr7i1uNWTRIme21XQa48/Xqwmc92fj+
7ZDcAsMBtzkePtvP/2gFxnPhplmeRnGG3cYNFdZOvOuXBjSCveTS+OQ3Ov7L29zW6Ob+g4SDBNnm
bPyyUXtxWgxAZBJNcZpAC7XbaItcXbisnukabo4cHshn+Ov0qjxQLBILAkyRnJeguoWbaxfAYyvf
uqIurKcGyG/Y8d+eICcbzr9dI3W5KbVom8fIy66p2I/TbIEvW80GUKs6p4x03flrP5k4M4L2wCMI
zNJ0TIaWbPvbjb+aMuTzmfuoFRDbs9eeHMkdPGJHxLWzc1udXBldvOw8hK8XWjnZ0bE4RDRscY0i
TWuTCz5pZSgzCliUZe6SbEnG3ULR9Ie8neVeeLPY9wundVVTP05deXJhO3+1/Gg6IPmMHs4ineKc
bHUyV0Zc5JW9Mw2VmveW24ztUwapTjhAf/3+kvv2ufZYF5z53OWQq5+swXR1SisWgJuXguJrWFFB
RH1huQO500Vvf7szTRG7l4TwETixDk+61lDR1RVIanCyAbcZt/WK/bZ22dKg/7/d1MmNYPuAqCBI
sfO3D5b1ZI7izgrmBIsrCoYNdZvGdXMU8QpoQsAk1yM5/hiu1C6vZvtust3pwkd8tS635kmNcKlD
ucNMfblELCEld+DU2jFJg6NYtRU6Xkdg2sCeqHWU8fB2d1+vCpsbFsPK5OG+aJ58xCaZcUWJ2dYA
KTsAkmuIe1mqLwzq6169aMU6WRXw8aRoC5hGZPT9DRROZfWM8s5M5cM42n9nec/IkewhOruJsymk
oH8vB9GtiZ1mIAsiNjGjzg8NzKoMVJRbQkEDnObA0IHxXcIH+vvRtDF0QwaLgJIA1suGU0KNaPgt
AQZSec9pQRpT9X8pB6J3lNUiiiaiQwaIFf+ykVItZephO71b6M6zNFQNF7puLkTgXk8MCiAMjwgc
7yXu4idjmGO6lgCAB35nkfVxA1CFAord9d8OGK1sMSJSogSmTkNTvbKntAlAzjWOxc2Mkldo7/2l
+fB6+/DYEnniUqJJxtXbfv7HOU6oPl5sgOv4Li8qTFOD4w0qz9Uck6x/u0OvjrhN0cSdyubxQrHQ
6RGHdRhfDQZU1FIq9nMthurRdZP20OZU/veBwlmLIOqFc/Vc/1BC2ORvkQVQ+vqyfx3URA8X6TzK
s7QlZYyUvbcgIc/CnC6s5HNNsaI4X3ivEBc5mRZuCUuc0i8yOKutPzQpJC01Buazg8DwrxfTVr2H
BomI+hbWO5nnxtpmSzMERYRnmjrKvvyns71L0oPX34v5QDoC3f92bJ7ut71tUqJOZSsT0F8+D2pd
o1U46R11r/07I23Kd/Uquku5sdeL62WrJ/tE7C2Kkq04i2xzBLvWZPqo+tG6ensuvr6LkNQkgsax
SQk6+c2X08Kdl6xoBY8SEQzZfVUMa7jA5N5VTmPdmmmOm3g2xfaVk+r4+9tNn+sghxgvW4s7EELr
l03Pa98IMc+8hzxvBlJoFXcF/J3oP7RCUJvsPtFedv2Xrbj5gNw2duGGWyPO542CR9mal+K6r6c8
bxo2QntDNJCLO3lUKd+oalOneWQMazwc1dT01mHNu6K6aitL6wtb4jat/0gu0g2aoyAFUgOvKF6T
Lzs1JrXTtivMwHhtnWNStOtD7WZllHdbrArrV3lhmpxZAkT95KZG4cbx6lul2nHE6E85jrDcNrQ2
yVn5QgVXPFQ0rOQmuBv9vq/2b3+8M8PKfozohlY9zsyTj6fFdvlqR7iRHD6QYvP1OgbvulmhW9al
ovkzg8rlH4uqbfvnVXUyqICBFl8m0OB6rRNF+RlXvx3qg8DbZZ7s06vCUThr/HUPecYRxuKAg0ex
mbn+eew4PmiifhggwJMMxdzdwRV10vbVaqvx59tNnVlvJK5Y5gSKSeeeKqj04JMFSLEDQ0fv70Zz
xBB4lb/+SyNEoolzUAp2+hw2zCZBz6erCAE0vl21gbfSJNcLJ+ireUH4hGOMvB8xm03o+nLUZh5v
JBdzFVFb3j6UhN0jmKDTMV1M78vbHXq1QTLf3S0hxi2Rcp5TdVvd1d0mrm6jXLn2Y4wyK77O1oUi
10jFnQF7LGmnAODr1LTFt3wapH1hipBCffXpeD8hleSCvClBKKZ/2V+ecwVFn0W7X1wDI79QrHZp
lfdjufYJRO/K6asVf6JqLfGGCbo+xzYzqOBsAReTC9AlmRlmBTwNqlL6HYsi4tHXUxk04in1sQTQ
X+LNSDq/8sXYi191lYsYl8bMgPQbZuBBi3yPY4kR4zOy1COQeD2S7s2PGtKf/TjOjRQKsng6bf99
urb2c+unlf7HxK53+rJiGmS/7yq/q361haMBvA9LZu5zobIWMiLWqdXN0OTZjeHnXk5yLB+Xr3Na
axLk9ZB0uX+wnAzrNdzKxkmGZNiC7p1RbrSE3E7L4InwjuXcesnYG79kT+3T54IHIdhFRVkUTmSM
TOVHYylysK16VHN8A7Gz0oC4h3r6hE2XR7mk0nkcRxVJ8gLwtZbd59mxu/wDrozCviqljAkQ0hfl
PrflMuBOZ7fT7LtXXbsmq73XY46Xyq40Sun4Vx182+moK6RWkEVnstVQfbOAYtpKtrIKlwV8fqTS
GGMRNaxm/atsas8C8wiS5kvb85wFPN+pRrxHL6vi9zqTUKnbwewzHiq4F0SVh7LkqzkkBkWt9orp
yafGw7cgkgnoiP3cG63eDb5b5hiswqGpImGLQX5x48XvvzWQ7tNhR5CpHj71KifoGo51XnYpT9lY
mlepben5o5fNuuAVkaxDS74yNwQIuhJ73PWLN/tlgj1jMLbiAEFgGsvrzVQ1ffDToRnHkLKZAJYk
LgsA5nWZTEsOi4p7FNirxZvVl86nYp93F8RA/bQu9gQZOQNlJR6C3k7Kn2C9CyvZVUJg8xetU5db
ARl/wx0+KS813N/WujpJQVAa0wZjlybQ8kEpBmNn9qB5McKFsiwVrOsQNGopH/N4gSBYDY0XrMcl
cev6OXALIy9C9BIpqEAFqXiCyOiM1maD7hTrfTsEFlFh0csFsLKV152L30+i7aELs2C14t99V1su
Uzn2esoWxLKYxtcAL7SemnVnXrtxl+SwuZ+bVK7mzWQ1zvrZqbsh+WRLnDofqW6dy8iVsZh2lEXg
Yx0YOq6jUWWL8a4KkpiCf4Lx61MpUI/oSA0ejeMh6N8tGOU5TzoPhvUQxIodCHLt0Kc4j8bKTMRV
u5RkXsO6dZbluXYwOk2BIy9gGkK/MFYkInUu6s64tTurauRuS4FLI0q1SHso2mlAGDBcrYJcAC4V
VHLiADlWw/rLTQVZrChOe1RAoakWQzkHJEJ1QMWcKdYFz25jradnFJYC/ipV5XAKLWuz7Arh/CBL
DhcVJMV3t+1m/Bz8xMBQyksb4AlU7SyxxFdYI5EZQjZYd/hZ5fiPAOi0sCsZdpseou9vfBy9HP2+
UIZbdtedLtNmOHYzpcHgEXkU+F7U2F7s3tV27lUD7CLw4um1ZrfO0UibUsM+h2Hj7ix8XJtilw1T
0FjXK0DJZvqMM8kyDB/rwm4LCTpa+pP5uYsVbx9ud9Bq8y0niYXijK3tfItB6tpb+yZZnSmc5DKY
+75fwAJFUkx5d1/l7dJetfA8AKSblVZ4J0vXmuSvoLLIeRx0jh+ObrLJvzWNoje++ZnVq8fKpyIf
1R9iJYSHFJKqXxacvji0Rm4Lu2nOxvHW8Bo/flx4IA9PhlZdeSzLxLNu+wAe1Y7ty/jhazDFWEks
kB7jtTxOUBWBRED5NEMvmZJ3XmylH8CIVgerlMUH8moN+Z7Kl737GGRuVewJN3WYB5D0VukHrxkn
incbG8u8r5ZN7Psnfcrsr9rLe8ICgxDyyK9FygGeIlxOdAilfURubZS3/VLHboSN3ODsilxa7Vd7
sAJhQEev2uZOuIUsP1pFhk+RyQkc37dONuNDbOjm6+qYS4orh2zjn/6aBdVDXojAf9CtscqvaIFa
deiVyHxwes24HLmrYkY/4hy3OPtWVPFvJXuzu0e2mlWHGRcB+YMpiwHthkJss4fOs+r6l4yd3KOw
sGMcILiPnf07c0ai06FQncWsZo4Y84NrV6SnRL1o71O9rO16k4ocTxHEqQA9n+Ik0EZ95Uy91/sH
w+2S2byaeShAMl2hNXb/4P04Gb+xuGhrzCTxOhnwc9Y4S/ywunkebCroa+yRIyo0RuxnISElyRxK
LMVxGMAMaFOldqndgrj1FtCav/2hMowyVEHbUy2Ls4mW31snN5onP3MqbBA8xURPAYHLFffsQi02
tGHgnpWu2UgDyLZBMJbUoJP3aN9lwp1s4P8pyKBAzeznSA/64RluJlB3aqiAC1qQXs1dgQ4EjaWp
cGt0Z5UhKzKKzAme5oTE6VM8iepXUjd5QLSyHAuiwY35ZAoiZjubuYghOObJ1c9+WIOPCLw4sSUc
zfnBq6f5KmF9xXdFamNcxu7Tfg1MEr+bjV7x3CPq+VhCcv2Ff5murhqspx6aafIeKDxN9L/HwnMS
mPhiWZh/3tSQi4dP3BTwfnBTV1bHdgVucQRoEuNd4seYpdlKdu7V2gNyDZH7Vk/K9PlY2B4DSl2M
jW0cp1igNxAPdgjxwBG4bVnmhxwDuDteNwvs16pcv2eC8/u60Vbr4OvYT0iwta72HZapBywuTefg
GHVy5PEBNaRZigY0OLqgNGrgzRs77FQwPCR7gWM5x9uzjRaz3LUxZ8zOLUY+SraUkIFGVK16t3TT
UFz3EO0X+NEB2jFocTKBIDRPsFtBXM/4tw/lEuY57jRF1ekZZM0UYIslOIYgodLUblBWgebDHPC+
6kzlicierdlEZJekH9nurC/Y4tZjaC2y/+zkfvLZTeb4n5TMzgMmG9XMiAhhHNJMkUcy/M5gPahc
Tjj09lxWAcc03l0TV3PxoNRa90fL6fPmelbU6BwGW1szZukY3EdO6wu8id0ed41CMTW9XlbOPl4C
Q+1y/p8P23cgEr7A+NzpOLYwL7Tgj23G5LjCeXKpOERyv8IdoB6s73JyKwjGCsN2lM3Qt6nK0fYx
E2tLVfma5d8UnybbZVMpDjaV3y6/bY2kyMXtHNlfVVg7HjvVIXdK/pUwLHfwpMByI7RzM3nqYILG
V06CUxpmuCmCTy8PcCOWGAF9KEq8Qg6+hadqKPvBw7YePjwpfbkWMlQAohdcC1D2hsI1U0xvwCW4
e5xmmo+T31fup6pIciyZPIHxRDX7cKOLtJ3nd66PhUjUJLZMdnUy+Wak+J7Ne9xirCuMGyr3Wtkl
LNJqFg63Sx+2cGhTGTSG2tdsZv2aOeWhrkbxwUJapX6Y+JaHImDPDFsP/DVORC1/rF34stiP8M7L
a9xN3QSleI09dJn7zpE7boBZRinr4neBK8j02wO88rUqG86TPM0yPEV7KbuDXhODvpgwiLktYb1X
T8g9buK5c58sd+mDmzqmDmCX2mPyEc/Y2ggblPe38xhzuRyniUveuDbSijyFLfsO8JTcTAPn7H5p
Letb78j0LitV5YTasBPNZijzbFfHIxvjtJrO584ylm9CFbEMxehk5kdrwBQgdJE4VF+LrsVkKSp6
PdTvWZZYgaGH5+Tz4swQ9yn32kdsjEG7GAoLdWW6g8S1t+O/6wtVYPOUpIF9xadyx8M6pFgZ5twf
Po6Um+T7eM50HCbkqNMrDLZb71Ag1SkwDwgwQoh1TDh4FXGVbnBh86sziU0QRTVnfiAI2e+lPaIG
jec0Pq7WiMPM5CZJdRTcpxtA+zamH4FfZBin45hKRXKJ+xlsYdlUVx31rvfE3qwyIn80mtetr00q
xARvFtYXVrfjEZLmnF/VToAlPHcVXm0FnyUH7yf5c4x8wLuknx3K4SlgSb+Q1q9+W+aa/EobNf0C
/5J+n5KivKtdtHkHm1f6/ZoPxWMdC6xtDCbUV2zJDOxnC7t+7AphsGdWsPIP/uyVXAqMWIrI5UJh
Hz1zNotru6z6R/LsbrLueO/zelt1bX/sqLFb9lQgNVju5B5ngeDU2iHjhY+FeWuQcRmseaCOOI/c
k5UHTrFSzCQPaPSN7iD8zp9xdpUYH2qn4DqMLZm/X8uRcwh7+hqjlAZeXRZ6QqTPeULlfIhozage
c6zr+mis2tg+shWrd4goYkp87dWj7GaQXuisOawAhBTyH6Oz5n8MLeQ/vePysh1xKlt2gzG4JC2D
nvMMgV2Z8Q6prH3s8jxH97IBI2ezar9P00SlS5LaFd5TcrV/kizhDaQlbPVVi+5zEPvqR4WHnX1j
U51+NA0vwMXOC7oWFgdR4AOVKzj95W6M9iTFO+NpVPHIclFr8s2rm+m9tzrxd6kX8TDY1vAghZwK
QP6djXxSYysU+htMep/leXuYHJyx99LEKiTEvWZ5N7XlbOCXNM0/fJCkEN/Fon/mNpwESC8YU0UY
TvnH0uhGg8BNsn7vDdwJOTmDGt/Ford/YHqPj6RcFvW9YfNY9/4Q5O+s3DL+sYZqej8K4uAHu+29
72NS5o8pxPiSksayvxm8hCuSSzJlDBc0PuNViQgXL5Upq/6ZW0P8gH2fW+xvy/IpUxihh71ay/RD
nrUOadNqrH+bZd8tu2mRRbFfhFOWKDfL4VZUc4NjUb20/ySeE39b7CZ5GDjC770y1c+pdnEwGRm1
n36ru9u5ak3u+jXfPITBMpu7shDcA8sy3cp2nR7ZguEsJdDbNB3ey45nOO4QheZVtaTbMyFws3vT
qmaA0EbmEpE3IRodxn4ZB5zPMtc/krk0nz1duB58kl58cDqX5W5RdukTqOINH82UteO/688+r1KU
BAHZJrHI/YRHk89KntXNSs7XOWCFDYvfajVpT+1offRzxjqUusLZQQ0WhgdD7zPJ4tFxPsRtkD6h
vCgfMZMmDsTDb8CzoJEtrjAQGLCV8YL5I4am7m/A3uU7yOu4KYGgx/hJBlxiDt1cBRhk4qZDuDw2
sTRv/VIf5lnKR850lUWjm9W3ORXe+rpTpfdNjbZ4N+didQ9mkKb4fcl1uPGTTn5McUjCSqkvqDEg
xuLGuyVt231gzn5x1ZpOjSeD0zi/4M1j+aTruLx11g4zi2lo9K5zew93WmsRU7jwZY543RvTYRzT
9WucYLVwx27hVviTFRYc9UBP+Ns1oLmNJuFxF9N5RmeRy1ce3fajW9jJp6Kj0DfMdOviOSi4A0RW
sRj/lFle3VLut23hRK+8A07wjb+jikbf40E3Au+F7cAArJO3WynL+gDXzZ53abN6dTgGwmv3Cdd2
d/MhwMBqnOimpAgCFmQ1YSPOenZ+kuGLPxuN039xkNN/I02w3CblkM87nZbyC3YR6heRwPK+G5rq
R+6u9rWim92OLDnP35ksEbQMNP/o4CYZX9t1Xwa0OyzMKIHl0x4ns9EKTcyYGFn2DOIgltt/LIF7
8Ni3UEWwe/rtPaZ7xRQC8s3N22YR7rcRo+N3vpd338uscL7YPik0HIlK/QNuOhjyGbtxe9dX+PWy
7WHyHnZDH3wnw8wleUhlcrfiLtmFC4P4Dmq0gTNsMg93zZBwSTHMwYyW2C+x/YNMgOUx745ngTQL
J1DP4ffG5gOfqtZUR6fJ8QFexm7mCURZKY//NVPtMa7E9A7/TQjUHqlY/I5Sy092faqCYc+tCese
p1/zr8j043tr8KYxrHgfrRjQbLe21hnVVe3BJAzHxvPVLrEp2L8JuqX7bo2L84hdm8PeLdb6QdU6
+OImtrlcyyIpHhudq58aifU78BFqOWReJudQQcH4aswEUkOLE5ji/6w1P5ZjzREQp6Az2WI9H1dz
w/8y2A1POVTEzlM6Ysmxm9RC1Y/XFXN5o43cvsWTmRJpr8bPJ7JrU3zNAgWajjdDzIM0cIA59dxa
7qq11n3YOCUGcixx74cQ2Dzv03YCfoRLA8dUUhQfapv3BHEgcsrHso2xwlsBJRxjIc3roC/830nl
1Dfo17nFlCNXDFMH8yORZR9vpzqOp90ciCCNArdBQI8xN1uUQ938u4xk08+p1FiQa62sg+uN3Ohr
na/YXXZd/2y0k7z3EPehta9BkoSFW5UdLr2FuiWVqbCH7DCUS6pCYyCu8ZcGyjpy98KgrbVDbSfV
Jzj+WMFjemevcPTN+c7BvBj3c4zWPgaQeP2wanTmH+xgMA9842bl5kapc2X14hlxEeXuFL1bPRbj
bn9XUh03XRVkiR59MXXpDeRIDseUa3UasheJK5ka83g0ksb3o84NqFJ3EzYZh2DZTWyW64del63c
r3Na3C710mEb3LmLHUqx9NgFeZxqNVaUWVQOHcb1Poki3Azc9KsbN+v3Vs5GG/ENi7th1pYZyaln
cpdFXH3Romh+yKp08HvhhvKTJMPyLvcnnUa8mev3el5EeW+AYtDJR9kQBI5mZWsQ8PGQdc+mjU8G
YODBGd47sZV4UVAH7fKjWIXRh3WhWQUi0HwFg6s6L8PeLuzjJgCgxDnr5E/Pzbp633b9Oj1P8WB+
CkgcXi2jkbJw1hFL1WqSP6tBlekhMOv6CXi682VQIu92ky2q5//H2XksV4psa/iJMoKExE1hG0kl
XyqVVBNCKoOHxJunvx99J61dCin6xInoyWk1G0gy1/rXbwwCdlVg0HF/W0XmY7zk+PVBtg6rlKzb
qdiLbvC9/TxEOj1rwbq7wKyItr+MC5+ahRBU/dVRHfCinE2cASwA7GKXEqowB9iV1vPe87I6B+aw
yq/5jHEC9ulrJYK5TebnXmWUoaYrK3dfFvyYXT02XHr2GrfbGesyX1E8N/SyS7E0YQmil+5R55cE
ojITehHL6Hjxz2LdIIXFaJo7LxOetzex66HYmBrCj9fUrkCmyLIxQrHM5DiAzrU6rJlp/zEX1/gn
+K5MzTPbn/SPJhpwOo3cgZxmMGbamsW1BpAeYjH0RadMUWDTaREYi8MA21Hb6qQMq3W1b4dsyi9H
Q0zVbibMMQ3jFdpemMwtRvJJ2+vpYJrUGDBgYmjApS5booAQ991n7WAa/OtjfS2tjLptyVajJDyt
XlRIOJVzVxawBoJ5GTSIW16619jSWQSUa2f4hSB+HgLAEEPvHF6z3pWtSACstB/fjgvGOAFASW4c
R1i7086ecegEh/ZJ/2pAIq6KKOruGaqU9PZLXclt+yYbcFYD2zT+avx5SjUdiEiOD+aq/BtdEs56
hK6f3XZVLMkDxiPirvcxcMTTmwSYsHImk3GVTAYqAaMjG+Uw+EBGj2WSxXA8sniUYV1X6XqVq5xW
zeYYLAOvH+x5r1eBeacoyAH/kraePGu17sdAM/9/SFhVPcyawiOtE5V2zGac8kGlcGXiYIbuRSPq
2PFxiC1v3WFOrBllknYdBx7G41HoDNH8oqqiN44JXeo5mKp1U7uT8yexfCKHyikmtpb4r8UN7KJY
jUO+xvlK6p05Pky2KEUgZbp0eGOowmUIk7okMZcawveCN9bsQbqw1gmYFz4sUdp4qNkhc9qpodqf
vCuGRO23CIqcwcAfKAQ/22kF9ZM9g4B0alayUqIO/qgkOTgoyJd7FUm6AkoqP3+ImNATRugKfwkF
/cGtP2dUTqiLSC81DBIxA2cp8vPIMtH19jNjmcDGmaHauVSubTgw4yt5k2tNAzAruw3tTKuvfivp
qyWiy3tGPhIIo5EDhdAw5EGfk43IV9Dr2yGl5CU5tcnPyzyhxhhjMTa7cUrGVzNajIJ6byLwhcwj
eW72kXhoSdC8g/u7loHdRz4Iq1G17b5k2ne1kjmPDii2+2//DBkIePP1b3No5xtBBOajiOqm2BMQ
n/0mMZTjVI/z+jotor2xlir53dRYeNAcWNGNXiqHLSiqzcexUHj2jqBPZ65Zmz8jImW+c6usMeai
67Ab5qr94VYCYH5dRxy3Bi8pkCRj5YJfW2bvOefUDRO07p5WlXRNK7aXJ0jS4kfFZIKDjCj1LigG
KbIrHEuZJ8V9M37Vi5cs8P1Xog+06ba/WwPPFqp157fAyNEIaUa9a9OcMpDedu6+CfK+gZ/6wbgq
sm2nmZMkuqs4Pvtw6kktZziC+hYisyuCKO2kczXbq3IYzZTF3SwX6l0uWd2Ys3CwNhw57zx3ZLNq
Xce4b7wqa750kWsS4WqWo72L3QKYEhttzzwbGoVVlo3Dir3rZbX84QltmxWlZh5q4NRHOSWApflA
txXYCtgjxprEPuMQlODaZcQg3FzL+i7fnAYOfmUul2x7FolXeBAtgeOJ+k8kSqXCak4aWuHRqu+z
2e+mkHl52h18VWH6QlCSvCNXLzNCB5bPbUf537IdeAnDJ+QjA8r42SDiPolnHOCjUo+EEy9gfmJM
3eVcoQj87dlZpoJSDqoMWSTL0zhk4iGWWUtA8NK2L1UegdaOpJbkJAiN+tbBnvRny8lzA9Isb/Hs
rc3bBi58BGRX5sRvbBPiOatk+z0C+TOOmbUMt6Uhu/JL5PTrGjR8Xs4BMSLzv0xspseb3/C+7Dpq
ectL/RQ2TyfIVhqt5LXKwWYRUbY0tKLNc8ZEOk9uTdSww77tx3YfRx0j/hkqH893MSkq2sJw7giD
yhsedUytUMMGfTVyBtP7qmMrDpdsZsV6teH+6S1juScEbOy+aM/hyFnQ3MjQHe35BRzcVWEHCfno
YH1LrKWCHr8dc3hial1vaed1DG6HDY0ZhcC661M2j/J5yQtPBqNJOiOi9/q3Q7DiHGL0jOEq2WHN
96FwRzcojJIZvh27zXnZEQ8cEJfaUNIqt7DDJvfsP8w9bKYdsAi2YXGJ5qpSHW0WxvHGT7ATYPGK
TW0Mc8aH5uXSlsa3QqjGJElwtVOSGAtvw5EjhvFuAv67w0uuvs8na3mdYXI9c0OktNBsFNWehGrf
CVUzdv1xwj/9AsDHmIKaJfSVaong1diKBPlo3iqsI8Fg1rNhV+kjLNXkxwA2+4ydp0yOzKnLxyZL
7d/tWicE2Ra+AebPbO5V1426mn2vmQi5HX35E+K4XgMzyjABII1C5edGXkzfqzVuibBNiJvb9bBB
WMgIO//wPc4N6GHDnDgdi4USD+ZNs3dykeh916bqS4fbBOOmuVK/I6sECZC1F+2SdnKmg5uusAnT
wTYEHUMtSGKPidbjnpkMiHBmvS6kyA6ELpe8u4tK1gazZASZv3M99Xe6WilqRdRFdrgAV1sER9tz
FmqjsIwva1S0ETmJjf0szJmJUBWT2HbIaGDv3VxIHfq2EMt52ibmA3RYnAEMmVAbuDUeLnUvQWfi
rQ4g+TfSN0Vl6YLNfaq+ipbxGKc0iR/BKrV7Z3TOGB8m0Zc/XE11FKYVYHVQiNjmPDML/dA3s/0L
zQX4TJUPtRu0fYX44knhZCivLKKc18u8VakgzisCbRpj272Bq6vzncc5vDJq9xo2JWEPyOtG3CEO
MQEuxTEqGjf7YrJ9gDwnTS/3hCKlD1keL8A99iTIlIaXpIDzTGBl3TtraC4D7GGZr/kjui6nDEr8
LGL+vCUYuDJXIonTmRnHwEnzu8NEV+2Y+MgLZyq35N/Kdy6c3BMzgP40k24n9aNeV0TGc+anxCDm
7H3hmJgJlsNV3egDkFB825EoWKLwcOSjIM36O3oPPr9qiCCgLKWeu12ivE6RLq+hYqjIM8+7jO/v
BZ4AG6RyKwZdpsVmm1Nm8XFWZqvJUQdiwNwEciS+iR1NbOo0PdlApbSORY/vG6eBG+0VGeYkROcL
CdpjL7JLe5lIufRmY06DeMSZKCwqANUzb3Hs39puku8VW0rCQ3CH81pSEu08OFDqfs2L4XJRRp1e
Up05l5MmQP5oj9WYhrZdQqqhcgCtkXKU7a4cTQEAs8YsnsS26+eRWOhk11hpfFfSdH2f6QmQ+Iga
g4PV09G33Iv1gppydd0Q4J8xAKPe9ovWlCmHEkw9Dwu9tAPyWau9lsNU/xSFsNMvRJLaZ6ivh5/O
WNh7w0yG5hronplXjyhyYVNqnD/+WKa/FmarvwvQ10elHagTkcbRJ7Ry0lyDvqE0J+laq5seugcM
MWaw+CiNy8zIYVR5uJjYkGO6ObUvblazCQ4JaDknSe+2YZanHa9icln6PSGXKqiSTj36UI9eEoI0
H43G9YagNKv5pcIkWu6yZBR31BMrDJWGH+965TelhvYxn2vDD9irZYYGCt4JzDHVUrQssU6xPHKq
ld5t7fogxQAGqAEHeWAu7bZeIIdZvdiyV98swx3ulKBBDTpv7H6aRlxRj9AE6V3EWPO85AYp6aLB
+pJSkpKkm45dDWcF32rMPi2MaUcNyYJPv9RHzsLk1VWT3WMvvawWPk9N6uyUsN10F/EAJXm/KOBD
JDEEkKemlUJbxjOM+bmGsBVsezKiFV6wClpipS4rD7iTiVyuHzGYKn7l89jWsPDX4qYqqDz3C2mI
jLUY75Y7PxvVfJgzxtrN7JRNuLi54s4iVKL7NeKAYTbuzT90buQvNATouNNSrA+mXAxUK6KZHlS8
ZPfmMkpAIzkxheP4qHUIX4PJdOH19c3YR811qUzrW1vR6d8BO1kqbGBe/VhQ1j3H9VJ+7ZycEhsG
eAYnLI2sx8ReahT4S2pdC8bcyVldxc1LMtYbA5EehGBYbNz642BUuQjGwee8EMuQMU5imPjgOJBa
sgSby2Bqqv73iODih0MLGlNvWHyfFkUC1QQzLn9fO1Pah023xt9kLyETaSY6W6pGwrjCrieec1pi
Px0MgynvZotI6ZJwMg10qbIXGHU0IUs//pphFpdB0m2ruOtUWp+tOq+eagbCLGi/mNNQAAwYAbOD
hMDNAhgOn888IexbExTeKrPlHJ74o0OTqCEh3iMBHC8MsRRnqowgDnXx3N/FXQTFItuI9oFSU7LA
RxvEE715cWPZQN08+Uzc6LaPb5HTYJ4byUqdm7IHA243ihIfnG1jEJnXg7dzAdUeARX1sxFPpr13
jQJcdmxTeQ1nsnJCdCUAV/RrDlPpTLpLyD4LeYPSq7ojY5UGTzQWLzzpGSXv+ARQecQw9p5EQto3
Se+LcTYJxu/s4fH8Qpht9GBTxfCcHDG8Smtlyo+DZ0rMjLQXGnUxJY8ySu3oAkvW6aZqcIw58Cmw
sUHN46ysbUL3mMCOTUzlbrXgTaV2OCqWur0Uir0lcPu4z3d9oZqVCM8lukFvMd6Ppte/jqpX7ZnE
M+RLVTCKp3KrI8aSyn4Bx5vY/tw2PqstFPZgsWl9NKYGZs+shP7CrXZQG1wzScIFydXvlPXDFfBw
P3RG6fzRKimcvWjH6mXbHujSmHng5U0lce5GM1HIBfPS58abyF5OEysmdBvOG/AMGMV10SIugB7j
RNerW5DotwLEwUVI1nrc+RG56ZREKr1YyaG2Qh3BUwfAgP1xaMSSX+d+zeFZNuVksnxa6yK3mTnh
eWPUBT2Uk98b/Zz9nOrV/ZHAB4eQmVjG925taIrsAtcdNZOfHsSmgcYwHoyIstwZre+swuwSKv7P
OSIDOiR0mWrPTanP3dUzcYSsCuMsMzV8pnllyMmGnTXJPvMo2YNR0IkGGeM6yEb+ZJ5Dykm8PU53
ZDM5lbBeKshw7FYWx3BWjcZZ0jV8EgD/ZJSb2rrVINDVLpqs6bkxOTVZfGp6NSvihoIsz5wvYwf3
ixjoOn2cFsZlYFKTfYUGe2KFQ65M9gPEvhZvKK3o5t2cKYbTSuOCF9fC1chn8ZD7cwyRbSMg1jaJ
Q8exGVM23Kh6bhGRPk1WV19XRjpbZ1mhjUMl5l4d2VzJb3V7gn4VrAkgQeKAwBOK8SKvmH/KbZII
p84LXBSl49ns2yXzhjJ1OnYgE7CXoBSEDnjlM94erZzviZcQtfCYetth8DF6V6SpkmjWWcDjV4jK
QA+qOXdcsmVa+LnAEqAVnBtJvx+1W1gHkoKAtLPBap/qzJx+TxVnEI5cTJx3Wb80X11fiuISom/6
hTR5UYbutHVVzJj5EdBlUgLsqb2e8CEVX1AtMsZ21yl7UYmafjPj46pt3uX+Dtyq8G5aVQIIk3C4
0g/gf8vUtfLs9js6OKKrE7tOv0E66HsKrlEPUGZSAWdkRsqyxU/DwDqLgdS6S+S03dUI0XwIPeCu
9YyERJ0mN8xaZ/MBhsX6SuE1woefXRV1j32cIwXZt1hwueeCUf4LLt/T0xxb83BkJu/VO5+uGI7F
IHCHpL8G3I7dVTz7WKJh2+U5/nUy5H4CGyzxKK7r+mvHGB9ilZEarwJ6RLVb09yO9pBDfKhRtKbl
TnVwhJh0bx+AGhbMCs3KG5vQ40xxqLBdmGZM+vyHvm68u3WwJoNh5cptolBujjBtp6t1JMo9dFZ2
hh2DkeE+hjQ9MB+SeQOm6eWPKfYI1m6o6xbXH1iAFJl5uYAVdzZbTitzmn4PYoiEMtb3PbwUkeSM
GIjjDpnfYuOY69WNzhqw5RSTIgrcsDZI2sbR2qqcA7ZjGm8mrNS8A8h9ztlkmYzmFDRyPOPalXa5
akeToRVhrV8pHqdxn+CgeoGZjARhMSohaI47lu80G7gqNFm5REG+sL0zRwTwOccVnGYawokLt2vN
5Iudmzn64QobTdxWx3zeldaofiVrxR4oUtJoAmGVYLR+Bgc4GNis79uiKb5BTLT0nq5+fhzjpEzO
BYU3s41UW3dubOKwNUvNiuydqpdMDaW8mihuXpps9L5iF+xDPiKtKNoX/oqkc7XM/rr1UvNHUpuu
vcuy2Thf7bjWN61ft3fTUtkG3A0PBnu9lfZlZOVtqIwBVhgVuUB5XTnd9yop6HMzbEHZ5CFxRjuQ
cXXHdsAMCY0ZlFyrKoSA/CaGW7apdQytLIfjqDMcjabmn3NA9f4Y1EbdX7E1MieGRxQ9ocQozhac
VWfC3AvGg9B8mucFfVy3ayC8NRfkphh/4rnyrKMhwPhCYALJUWI4JEiyuQhvLyeL9hP38/5XGZvd
REGdx4947I53S9KOnDDaiV+afln+xC40u0Pe+vmrzyHd7h0+LCYRTeY1WNBkLrzQhZIzZMUz7FaJ
4LtBxUDhR+ud/wSjr15q7aZTILGGf2SKC0Yzdf1yVdeT/4L3C2weJsZ2wxRgJcaaoYv3q8jK9TWl
t+KuZAGnbSjdUYVZmtn9Ns6zx9BI3eJHircrwT1yRW6vQOqYeqabpqMbfciiVb2Sd48IiJcfM7a7
6KbF7InwNieb70CJBJZRFrd7T/vQrjlbiFTyYrXGIQPZ5prkMWPZuYZjXNpxRdhAKqeiPlI/5t+b
ml2ZIg7q0WBqtn4Ij+VP6KbZLbrWHp5hapZiDyM8uu3Zn5KQMl/SpqX18NWEK/5NM7t5sB3mCIrT
8bKsC+s+KyxV3TXZNGC146fjcmZ64/y1SzoC2fXaWtgA6aKPjkttZfeDtjqQp2lBtLIYK2gjtQum
qavp5d6eLkk4+1TVtItz1zjtzuz5avZxn87sj/7UVueVms0BOe6kPB9s1WZ/sK2e/ztBzvNTp6sW
IV5rNY4GmVyyV6+GOHHEImOMrkZ6HAhdbjTez/DmfitaA1613MxcqhisPVIJdLIFBgz0ht4oXqd2
jh4iKv1fmEJtMOsyT4qNgBpwjxTHekYPAtOjRB703KQzB3nbS//YFFPOlBWFUHk2w++8p1fRBBtn
Zgd93kYcRKh4I8OuQIkY5KZZFDBMAEl2UYRMhjrSdW/Bpqk2bVQBX7IW+t0uJWLSY3gwcDxBrrEe
zaVJX2cPZm9YFC5VLuq/tgkbw4tuq0zBM6Lyp8hl7Jrkh9oqna+iNCHyDJiG3HZC9mvYeNEwBcjf
YDNp16gfcjddfniDI786DLSMvYxWQ+wS32c4QTZUnIZ5W1KaFsKq7qTXe/ekN9bPhuhsCEt1HZsh
+yHwIelw1SWSNFGha26tF/zkIXxCxy3PW4RX417i+96H/B7jIULzfLGuUw1HBAD1V5en8bMJmgaj
tpnLlEksSywwrVIsMAXHjXcJwQ1yABT471G1JGoHI2llDO96+gjDnr+04NbVnHtM3yiOoeQHg4VP
2j5ue/e6z2wxs1UX0gb7y7KnVufpgx/l/i1jQxCXKYpWsQFccx14jkDaMqeKcn9hZ3uhaKDVMGFZ
Bn2N2CFAWBW9OglQxaHzm0ztFrgQPjyvfrlQq1PidWFsJ0xmNEW6V2MCLFvA6LD2svTcm63vtNlU
hvW8q7u4DaNhBNvDv8m87MZVfYtzdrEAg8uUBCLakoPXasoZzJvbPxOCv8u0KXtzN7YG8/LUQ1XA
k2ZBhnbfxEUwrot4QoDIO54XLNG9dJUP1uxi1dLAuzSBxijRgimvTYQ3eeXf9Xm02gHNekLREEnJ
B2GY4tuUWuu3KB0HCSF8w5kxgxteVNZZTbhO4DDhSgJFtPkKLgzcwIxuy0XHAvosbXWwWK68Qi7W
Xnt+DOHYlSWVfazcnrAoX08zOz3jeYbOjHrXOZ+iA0RRFZ8VsvPvRJXgouH7TOy/WOPENINxeLeL
2PY7JBac9edmpnwRdD1Zyn3VCnrRnrH7nma1ypAhZnV9Zy4SWgCcsQ4RTWQw70IjN+ybOVn0rjVm
qUJvRQIdzsYwvIzWJKb9NLQyO/iJn/NNJb5DpQUBdYU+F8fZTgIJpr/mGGBmP6xCjmFZI4CnMFty
KBd+Y6YX+I/55dU0pt6tneZFs7PGtUCmVcOxu0Hyw1B7QKfAw2is8pfMK9kdlmSN5t0yA1kd4oTC
eCd5iu1uZROntsiYUvFgCy0kqJAZ3aeNSy3REH0hIHqOFCEL3+rvopoJVE/RfdzX/YLDyxYDcEUg
Qv8EZ1YxhKw756qxmTuH1rpoqMWezvBiVJGEecvOFQgGKdcyklBeZpBUmHgTtOxdgX7oVx3p5Vtd
yOxGwUo3NsIg2DForEsjWus/XjTS/IHrghWCHlJxZTYDm94tjB9UfFMf0qJUlKBj691IbTXyGClv
/RGLybhCYjoaXxCTWb8mW1obOFNAzyRLKD4HGE5W5qNGdYO4wJJw+K0hYcxOwEEICYgvyp0z4y4h
9CAPa2XwwkbDsB+GrmWs3AwO493c6PzzRcT9dJx4319XTvD5TIFmnGegJ3e9NYIh4XE2XEKI4JSs
YZ9cUx1wXBRGV4/B2gFiHL20aQGwTNQEX8EkC0qQejThS1W5d+eUNWRYjpv4pilgEgcjT/k7DPXx
Zmv0oOIYBXowIeruFp1k9DPXIMjhaM10GGr2CmgiRKo8+8nCxxzrZHHhZxXAFWWGse4eNzz1swBs
wxnW1MlDoqqeztfwm2d8hpwCkK0qfsayaWFBRDmQEmruQsNJr/SDrGEAsMnCv1A2nsdB2hFKvuMr
Xn74i7OO1PEWXJAJqNaGhUPZCE9aFfcqRcsQMoVyXm2vde84gzrrUEcxc26Wbrs3+rilxG+1pcNt
d14OZga4s8/mHhjb9laIkYlX3mwc1GWXzM18ReVSdc5ZzER72SdKeg3Wco246kZOzbO8rq1zD0zE
DDwM5mnh61nLmw4x4K82MtYbB7VoH0wQK4azfgV/u0V7FuFtKtyaZ5Mou96T4tW7l2vvFPqRvkA8
Ch9glDGQNuDnOxlVbj9p+VxUqzKoAWmPfvpxNoqA9guOYiQRTR11A2v8u0tqqM/Ixa9sNgkLaAye
bQwIDwEoXb7BLh3J2/CRLh0sjZYnqIeFLNqPFdeb78O/zQ0ID8D6E7sGA5MzUMgTcXchF9tvIP4w
EFbmDzHUUTDkzXB082m+FaLA7FVEMa+uH3ZFPsjjx5c/FXxvlyerFTm+h40tU7C3Wms0rG0PbaUM
kF7RDhVQmYczA5aghbpT3zCj8IPVVvGXdi6gBX988dNUMQLmuLppGEwdLWfzT3l7dXLCHJvRXRXk
EUfuvpURH1JJLOA+p6tIoTWBosUos5mfp3RUaET3eQXbhCIGwLtx+qdPftGp9vz0F51YrEB4jpq2
5HXEtWIfZoS5y2LfDCmVHhtKYTYeZuEtarR90U82/l7ecqwqEABziqGGL0AO8En8T57UqQXAPz+L
EMPN9VZafzmLNTM79KBoiasyBm5FOxdD7ChAI/Oudurdx0/h1Btiu9rm8OFu7qZwYk5sUvSkKmLe
YYJAB/ZeVepa0OOQS1EWzvb8StCv+YmJznvLEMs96djbGpT2ifUFBMmuzjvm8MgBzVsHmgllroSL
2xvzOew5/6grtNu15fy3+Ict4tCBaexsK5Dry5MV6NUoEOG/MO7DCA/JFfBvqr+VirPgHCSI0fbH
j/bvG317vZP1tTgCYYrWCA8rY6KjnZarhet+gY9hwRVv+l3jNc29bxfx4eMr/72yuTLmMzamxi55
VNsv+5flU7fYtUwVK5uEJOMihtvKwavr/+jV8s/zJCSQZYMiAxDn7VW4dGr5DV+0Ncn+wt6ob14p
LxjKT19d+NafrJu/vwvct9k+mB4zEORtvr2cp/zILwUrte05zXqg4RDE8TviGnn28eP7+5tQ+Gy4
pJEz7sHfd3u8/3p8SLnadk45G6LGbM6pYNBiIR9OQwieqJJb4NxPYtffvaKFERMKeKQJp+6Fkg67
KQe+eZ2I6We0AHT5fbYhiW2S3+LW6H3iM/LeCiE6wUMI4WH/dOouPpEIoZjcshu3A/2Kv+pO77Tb
jdX/sBSJIMITXirFWzt5lilkcioKnuXauA1c596HczQ3n1zlveeHXbmEPEUKCpz4t29scuHp5glX
6WEIOEgL/fUsS8x2P4OxMsEHC/t4iby3GH3Dhz1AWcZudvKFOXVrx4u3LRE5+ndThTFIOMexK/ZD
QVHzyU5yalK0fWm+5Ro8RYVrxGlMSe0PBTUwyuNWxuVLykAPfmgOdWXVl15XbZHEoh8fP77Fd7Yv
DgZMyCR7JUnP5ttnukbeatmQRAM8BVB0Sjc6dgt4q1Vmh6aIPFAISx2VBeHxk9t9521iAsu0GU8m
Nhd1UqiMZlonXsOX3kWD92wivM44i+V4RljZcIjRR+8/vtV3voatICOaxZIcSadbSzf5PRy7glkW
9NCdjbPlYRDWZ6nk77xF18TRzZG4FGH9fHJb2NXEWbV9c5GZyxnWe95lR6vrpHGQlQEbOc2M5UbC
/00+2dDevTIHARI2wgLxS3/7KiN4/3NPGliQeQN9NGKYaBd1fBuAJJ18ZW+H7Doh5Yw+ufA7nwnX
M6guMLuG37b9sH/tpC2SdxeFKQ821/NFVxnjHidYceeDoHyyo71zj9j/WQSY8KlsceFvL9UUhrlO
dok6H+3fTrRQy2a7RXibMkC609CUn3Lpf+ZX/M4N+ps3PPlBNgiKcfJOEUzjwTzykaQSAx2jhY6E
tCU6xgYqhf+8SH04Hz4pG8TeYIL59gYzROfgSdxghCHQzu/hMU2N/Znf29+fwpa4YBCyauP45pxa
AhqjR4pHQw6MwEDgJp9y+HxJNn5Sir1zlc0bj/+xe2Khf7J9DuhVysr2GUa7cES1rGzYOonznz9r
qmg+ORMPRdPA/eztE5uNZJwp3yFZQBopb1rMdepd3Yr+s+/rndthY5a42RsccqyEtxdioqTiCvw0
WCecSdPSbEMIi5/kX/69K/4TKYpfFhHxlD8nd2NSsExzBcjJ7eYXbJ7psk87+B96RvW/R2Gtl+f/
uuQw4yWsEYq6vUWrnOwbKbRu8AMqZsvStGyJpw96mefdx1d558Zcj31RGRxuDn3e26c34d8at3lD
K+43jAyLxL0kTKY7eO6QhHqOPwvnef96tAAEmVLfnbrij6YxuC64DhQE0TH/I06U6WoUo7TJjKy+
G+bW+vnxLb6zQLhFYsw4ZfD8/6v1xh8f1QoPckmqFOVuzXSh7tf/vt7x5AEYs61t1/VPjIb9zkHj
juggGAojuvVmBE9dli+fpFf+XRcARdkcJS5nJZL4k283chLspjb7TItoO5jauLKgmpm+Qtn3j/7k
ocHN45kRXteXx48f4ztvjnILv0CbrEIJlvJ2pYypkTYNgSVB7aj4CQmQ/YQ0T3WHosa2I3ByKEWH
jy/597FCMAWPcpvkcHqeHtrJZFb+RIp2EFnVerRhZf0oBBPJS2HSnt9GKHhlUDcJeO7HF35nyXjY
enp8gB7f36nXLLmXFLD4DQYjblXXma3KoNN6+s91LLfn43tpIrjC8vvk/Kr1jJbfg/jlF151RNcY
YfImKpdPoShK+5MF+t7S4WgGDdyeKKS5t+9vsIjEgqdKX+rN6RFvL7h1RSpwpY/c7Ao/wuXKBrQ7
WhTXD//9cbo8RtJGPJaPvS2tf1Uibgp2HTs27H/ITLcSz6d9jafiJz3qewvUNemJqSFtWtWTmhnP
J23hOA8z2cndoIOw8MOacfWEf9ucoRPpzv6Hu6KVxuiWtoet+u1drdip1EgEWZ2q1ukOlbt2oHlh
kvXJanz3xujyt+KDf3onvT7OVNBCcWjAwSVCQ0AyMAOTrvbn4iwvbaO7X1H+fIaEvXPRLSSFvoeH
yRF+cjCsJjRlvaKzWUhsY0aFhGuBB1/jaxOX5e7jR/l3JcfioEO16VM5FayTvaWcclS22OogieoR
F4XpOjfFE9ovt5lRiC+T+VlX908uyls8eItMobPyeK5UDydvby79JHYYTQQ+n125T8feuJpmHMT8
tK/OIo/RkUyb7pjAjCQDUDCeCuLFZSBY4pH3ydJ9Z7/xMT5hS7cc9vbT8jKZYGaSDlXDrWnjPUG6
UPhinOI/fsrv3/O/LrO9hn99h5nTF6MRkX4TrevsBO2wmWsRFanssLT8/sYuE3FuTMzXvALHWl0w
isa43COVJzM+yal6b33xxv8/WIGd4eRrrTGTi1zFLcdwx0MFW/W31TY5lDAjvhg7erSPb/69Rwz4
zVnCybmFur29d+WsZFNgyxi4ttXgu4aCyF3K6ZO7em8huwSJS8zxLd7ldtf/esIwg1UxD/QJWOg1
z1EWM0dszPiF4O3PSoF3b4iea3Moh9trnDxA3JEhCEgKjpYQ8V3UwghkUJN8UnC8exVEJWw8YB/s
329vCF1TpE1iU4kJjlPvgE2RGnZ0WiigP34/7z054ns4WgHeAR9OyviW4t5D1MqFRG8cBMz0nVuP
7p1GMfz1f7kUxs/+VliTAf72nspu7npf8JL03OsbL+oTJpweNF7YRFP27X+4GGlXQHCU2PK0C8fO
JsEdmoJ3ZABzGIae4EsY4ruxL8rDx5d6711RonEAYsfMCX9yX3CYlNOVQDeWZZd3WFl41443ep/s
Vdt/5XTjxCTZ3eAhTohTL+aqGJ0lXVl3VQdvMhjgip6zOU6PCQjVQQ+ofT6+rfdWBmAfFEXYSsyw
To4/q0c0XjqMzvDTqsJsRR7XZoSEUdcnn7ysv+8NtESxKDj4QDJO721S0i86ONWbmro9JlFzV3vt
BVQ558xo0/GTG3vnah6+y8QnkPmy0c3ersNpsARp44zX7Uk4F3HpiweinZDuyGG9xaIv+qTe/Ht9
/B9nZ7YdN3Js7Vfx8j18MAN11rEvMNVAFikOUku8wWJLFOapMOPp/w9UH5sFchV+HbftFkWyApmI
jMyM2LE3mXUJ4RzOETKdrou1HIk6gH2hoKmdGvu3UppGcm5yf3/5dX1oBZVDljGpDGqe56MShE4f
JtiZQLTBwKp2wekGCOeaptIHczefhSi0cDkg6Tx//02gJV1Pd5QJrj7vxu6TJPkzZIKu34Oa9fof
cuWnP397WLggSSYZtnoqPIthKXp6ioKQKwEMYxzWM/lHlBu/qVFNYoH7gEpYIqCzeSyPlLIA2UQ+
dVzvCgUW3RruGLLLam4DxaBBTeSdrazm92+LuK4hv8mdkiPmsiBYdSUdON0GPF9atdfGFPtHse2V
/rejOy0VooE2jkF0l81FdDcz8D4AQBKYMZrCzZLsZZqhZic9XpPBejcgXZG4gRsiV2QZ9fLFooLp
9yS0Io2IUjVG37JCKN2kCX87P48VrqYcJ2axBAZ07n4AQUF7G9ANn2jDrawkN6HC6cc+UY5dWwLb
i+sNIDr65Fn8MF1Wq3Wyj8Y5hw1u5EQQKo7nT5By05kbfkEvnVKwMtFJCa/VSMt+d/9nO5k1ttiY
2ZkJjedmROjhW3VO49EWZjobpX/JARnvLq+t+ax9tqWQ8ZzlQuZa+Gb+77mRU5TXp6bWn1p6hMtC
uNOjXSYaXiHJFoo3HHBo+kKvYcUn32UXZqs0G5HWVWfCoMU7BEsIW++gPw3tYROa11nnyoVvp3rs
TNPXywNcmiJ3LFJ9QCSHjCsd0IvgEcErMQENpStYH4Ib2E58u+2z7kqAb90VdfrUyOyF7mWjSw95
NUqNn5qmzBFjmdqLYR3S+mIILfg7kjv6A1J3MkfTuWxluTv/smJy5lWUWVhvsd4oQgfQATO0kDan
HlCJMKdiYVGy6StfA0x8YGwWC6EPjYo3EhmLqH8qCmTKtBmNGPrY6kvzng2NHXNo/N90fMZ1Zmrh
+Jru+8ZUYYrexJ4mhszfQq7yu0e22QqZH7QxyKsRSRZxsW2lEOQ97IwEGW3bUzWm2DYZ3uV39N4T
qM7SBUGcIttEfuR8fdFxMMWaTnOiH5Ult9g6hGEx/d3IS+XnzMpiFXMhgRNg4PIIIahvwZv1TUyk
b5dH8t4BSEdAzYo4x1xtMhZvZUiFRg4mqNQQLdJ/SAN8DikNujOvhLEmlfTqum/DEgcMjJEioFpC
fWmpUNfDkaCOHVUsquiwyHBmFGjWNurrk5BVN4BvC6/R23YH+atsD1Es72HJTVdi47t3xx0ZzRMJ
9JY593AuRpxVMKxnofF1E9EBUEGzaA96snaa+tAICA/mlIqNLi6NQPsCjXDwLRmrbOMqlaIdcrTq
NtvfenszIkblIkQJBUPonyxiRZumwybUh95CDC8EuVyan+FNoYVUjcOVO95iRL9MccpFqpUaNnKG
5y6v+EaU5BxuLT2j+btmgE6bCtJakBDP7VDQpbjFtKkKL4hdcllc4K8kQQqlu6v9rXe7czzPsryr
o+c5jne0+fro8P+OY1s7/uQcr7y9tednjke+PDgO39s5B77nHvgjP+3t97fOju8e+eU9P2rbez7N
21p8JB8//4hX8Pv7R+92v+fTLD7Ocudve3vPfuJHeATLnv+GP/OFa1n2zt5hl5/lEz9tb/n4K8fh
o574m71ruS6f+NU5Wvv9o7V3bX7HdV3btW17/jGX3+fz5g+zr/nDkZHwRPez+e3OPnxxD/OPuoe9
5do3tsOfGfVuWzB4m6fz3N21bXv7ozc/KM+25Tfv7Wc+dcePHm4edruHeZqYqPm3neMxs2azDzZ/
fdkHXxOX/1nV797YslCTxadaBbZ0d/Run/beI4Ny7Wd7d7AfViy9JnsuWVoE96Y+pXKDb3jO3dc/
bwPr1nK/3diitWJHmZfNJTuL00Vd1SX9y9jhFX3d39/znm3mm1eyuzo6V7a9Uu1f5BHfT+HiRu5L
TRXDpH53dJ4e8Rbe0+V3BMJlZUjzsntzvQOfTf8R7EjHuyvvanZo7/j6D/++ffJYG7f46vHp6D0d
byuLhXN8euJdWtdbHGt/v91vt1t3u722bvCwg321w52/XV+/uuO1Zd/seN+sPJaFY99d2Rbr0z3c
2VdXeN9htxLCVx1h3tXejEYVkbSMmS/nq/PIumHG1rz69bh/yQcW8Q6qHZoYMXHlPd0GLsuS5X47
L3im7Z7/7K0tf5pXdWAxwsPPHVye1k9nt9v97K27hzUXea2IX3qg5ZbSmEqczU55u3+89eyfu31k
eVtvnvSjR4xzHo5zmOTF8CJcixhoz186t96j87i/PzpfC2Lb1vp69afHBzCU2621ffzUMX0OUeR+
v8Xv3AN+XlruzXNsHR541Y4jW84dDvG0sT67N0QSz7F2jntHHDoc5wBz2VVfL8iXxrk4WyWFMCgS
nkrAPlpfibmdxXN/23rW/a/IzPAIole2c+XxEC5x9/ITKK/nkEuPsDh4TVAbjv081V8J70dm4TjH
teODc+vYV/s90Xr3xGohWBPx2SW2rlsRXj2POWfr2c27gPOVl+M9OfvbWwI2fnN7H1jWH3iRxzth
l3APrMKvRO2D9RrL9tv97f7+ZR9YL/fzh/75ePsUWY+T9Wdg7Ql2xKHbe758ecEbifk7++aBGMu/
73YP7sPup03I3z1Yj+wig2UF1pal+sf1zc0fN4ed+3l/2P14uGOnsO/YDmzXfXCs52s2ot3dlfPA
ErXcw+GamH3YMfUOs/o6zYz8J9PN5opF9pbdkX35eGXv3BuW+usPfnngr+eg8OBc3X39iiPaP1be
yOXoxcntfL0jq1QIBlsMu+QV/8N3t0eHLY+lb9nO4dcmZ6/4AVJ1F4MmYnbnZpPOMLoCs9hkOo63
rH+W2mx13r0ri1Vk/Tnv9YRL1sXe4geJDt79vCvzonnx/OmeX9hbNxwIPP40/+5+v73h37sHJs05
2HevBxum1Zt3TVbUDSt3/3pc2B0OLMjZ1b3ZB2+9OZyG1g4XYvqJ1p5DPL6aX6Oz+3rkpOPsbh1+
5/ILmHeH/ywI/fXwByLn9YyJMvkSIDoVBeyeeUgDdChDjAtRzbUiTms4qmVXxS8zgD5mTWSqCNri
NUNn2AFrEuhu7LTTLh6q8Rpy3/ZGawNtG1LHoOF+0ODHoK2+T9C2g7+mDfYadHo2J+21+9fibvT6
ODoIjflmRJ7yXZnYzGWYjWHwKsYhtWo1Sa8GWKa8CMqB4+UJfoXrL2eY7gWZ8zyYSlKW566mqhmK
HCPH6zA+Pbb0XMNoqmwnP9mhJLHTitNTG/VPrYSqoeo/5Fr7dQAYOJKMq5pkj1zQWvloDrOLByK/
YpJn2ch0NyxB3HS+QpZiolwkSqeN8pJBy58c8hrw2ScozfPES6Ipk++h6o2+TxEiISsg8g8mX9d1
RQRBDo4VTuTzCfFPk9zCyt5ZIPaRVtCLwqGtq3SqME5XFvoH3n1manGaqKRRDsfZ7cJGF/YJDnFN
jrBdOYN9bGXD1YkGgzlFcT6gE2wjfp6yhtopCD15MwheKUMBetmRPrRCtlsCmQU2RF/40QbxqxRG
XPyoiOMnyGrqG6ET9PvLVj5yDhC4LAnKVkDqFocjcLBB2WWQ3SSRFG+7jOMyjbpS4AZq0FyLJWRb
cluWB6WLu8+/b9qUcQhw3PL7hQLjTS71GYwPCjXT4yBp/TNyVcIeBh7tUwbZL4y2uv6JK/lay8b7
qaWfkTQ4KHJynISE8xco9CBuhFMMrZqpVsc4yYtduKnXQDDvp9YEmMWrE02RvPsSRhGKVaeLZTZa
sCXci7r23Knmoz/phw5iPaj0m52hnlYOl/PR8XytUyiWIXGi+i3TObU4WtIW3lMNyUcIQeCQ+rop
0WvZlZIS6TbM/2UIlXYdgI2BOT3+cvl1nu/s885iSqQTgJmCigHpvDANppke/wTTpk6fnDL4sVuU
YeUiQUkPanNaKwh9NFQVnAoNU4BpSWecv8RRmnw1kKEprHtYqOQhi/9Ig8D3aH+L4Zwwyh0SEWuy
zO9j2YzSAjlOtw+eswQxhEhAw1cD7TU8k4KdiIXgJGq98UpoT53L8/mhKUopcHNAMc2OfT4++HMn
ZLTh/oPQuZfZQMREdP1NlGeeFE+Svrts7t2aQAoZjKuu4rIzhHKxYwsDlDamRmOsNkCpJpygHS0T
9GwvW3nnJHMDISZmZIaGUv28Zt5c9zY+N+gJalD4izOzdjmbx7mT6qH2g5Z9E4raMla9yybfzePC
5HIeU3gZTISmbBg4SkdSk5fYkBonq9JuZXDvpvC1OxLkKacr4IT6Yl8IpzEUYaqM7GCs2j0UcplN
y3a+4hfvrVBuAhwJ/owtFUmd8ymE7L2LjQrymE1Sa24VdhNEmvq0vTxry9XF2YVVxbrCy2UTgvhz
KzTMS0hxAkBufV+8HzYdWpZBux8Vo7PQhRzuu2JcyRi+M8mMkU+eu+nmZrplKj6VDGVQavpbo/ok
OQOyMpq9KRrhkwTh5e3GbGYa4bFxLw90fv1vIya1StKTNNm8rmlykucDTYe+7cQEfc7Gi6zW7t1i
qxxlZ63itEgM6QSNczuLPYfTYqtXKXZK5+lL7iCJZv04fHq+PJjXNPGl0Sjnoxn0OoSQASvyFpyn
hcSaK93AvucgS2drLogo6+pkHVA1ssY/Ltte1gTejXB23Ldr+5Sk6mlWOhV2qt3b9CZa342jcfjd
fXU5k/OCf2NnSHNounLsqHf+toLt6At9Zgd/xS+Wu/fSymJ7gSUpToV5NJOHZJsNn7Od2+XKWn53
T1pamdfEm7Eo0UlS4/l9HSv3z8R+fNG2z18e1gTNpfm1X3KLRdilvywdpQgzlUs3kA0tlPUFDvTb
yTY+Q6u+X/GE2ZcvmVuE3A1C4oQPzPX2n3DxW99z6/DTfviyYuaDgPF26S5rJlmd1wYM7fOoICa1
qeHZSDnapqM7z9tvtfMZCse1F7YSLpZ96aTuyk042+wcLnYssMj9Y7K+f74JrU+188ydwAqteGVj
WXt/y55HBe40OZ3f32j/OXniFqFSt/bCm2jvW+m2tVYm9jxr/i5WyYsokqhQW8D6MA8ytDP+US2I
2EnPr/n/cm9euP8SSa0KKESGAMqsudHQ6nw6VItTe+gSY21Ma76yCBqmEddmPi80U/va+rsICYtS
RoM2T2CIW8MBLtKO7ydwETxiU5A1eGB/TWB6i3yWY3hI89qfIydyyCqPBGLR+rk2ykU6/b3hRTzp
gwyJpwrDyoN8qL8UN9VB+dP/RBUYNZTyeXzMD9Gt8kl7XPGYteldBJigGSK9mD1GwWcgxMI/ux2n
PNu3DLt0czdwTNu09ZUg/S7ZsnSgRaQZ5TxJ63lhgAvzop3kPGY2iVXfKpnewpOt1X38owAATove
ypnEgPa684hdJ2aWi7PLVi4SmKwPxdlwclDtzVVmo6x8V39CaGR72qrXm/3KLH8UV9/aXswyNH9j
Cm6Fs4rTu/qX1Au93hudxKv38m4tZ/bRKwXmAZaEXgewiosLQYx+SDyeyto6IcojSpCiwBqqji9t
fnLi6e7y0JaBYC6c0cckA4yk9xIs6fms6k0k+2GqTragNIoHbSViF9IpQvp2nFZCuLrYnDBFww34
S1rDTQO60nNTqSnrg9whaOpDHnRVbPKcNi0lXYmhy9mbragAi7gNzCQmy7yKKo3oMdWwUDaQpdzC
BW4cTl1a2+IoZ7dxmWWf6TCXPv32LJLB4VrFoR1smj77z5vTRAF/1akukdBGB7x0ocsnpqpNdoeK
ULrmi3MIe7vHM0DucCRu6I/U6IpfrANEEk/TxhBG28i7fGNDSVZ/hpMXasuTVijJYyp1DTz8mVH2
FoCDWrCgrM4+pfHof9GavCngdeq6bl9lunwHyLdC+vEUlaZVishZXp6Xd4dvoHBAlsAggDLfKECK
zidGRdssbwwDbXGp65CCE9JgJBoiJRA6Q637NLDoWjfEHsLz3fMJQNj3oN4EpiMB2pq8uFT0NeKh
5flyfiQF/wB1BAM/8pLnjyTAnRmJUjnYKF8l6D8osoVGWPYNPIYGkWzZmYexlNl2o25YiZrvF5vC
S6NrgHwwGfrXCvMbN4FgX+hHmnbtU2M+VWBqPzdwQt5ChL7WvPOBpbnBWQcdSVYBiPX5IIN6ViLe
yBMsx7EOwpUWdKcYY0jcgQ+9XH7J79c1KUxyXrA50UIrLpGSgSEOWQHDqG3AUOg2pwHdzSpYuaO+
u+Tw2iC7UOiUAdfHFjCP+M3cBRQnlHhqO9sXQt8aEHq34ixQLBwqO0TtVLhG6qeuLMbqEZBl+qJl
o7QSwd4vPZ4BOPTcRA76f5lpG6euD4qK1WUisaG7QeELD2oi0qqxaaAo3KMqAcPeb8/uHMfouwaB
LZGpPx93poWZUqQ+/Ed1ATHhqCZelhnK7vet0HM2FwuAgkJgcm4l6DtqU2Pcwb6HzDoElYg/FKP4
2/OnigoDkciszfCkxdJLRiUxGvC6dtSX+TFVa8mJBEgBe0jdnawdfO93RzVDaWl0oQKC56gLn5FH
sU4nuUG2Z4qCQ1wI095HKm/lkvA+oJiyBpUGg6Lk9q4XBDIWSnqjWduGEOWOKEJLmKKdsxNNTXDN
TOsh7B/qbu8L9V9I+f/6Pvx38FJ8+hX263/9D19/L+DgnNH8iy//dYy+n3j3P5v/mX/t3z92/kv/
uu1eTk17evnb8bms/+a1+Y/nJiry5e+cfQSW/noS57l5PvvCzZuoGe/al9N4/1K3afNqjmeef/L/
95t/e3n9lMexfPnn378Xbd7MnxbwWH//61v7H//8+wyo/a+3H//X926eM37N/d4+/yhOy194ea6b
f/5dMLR/SDQzzxjQ2e1eN+b+5fVbG/kfcx2Cdg2F3BermoWVF6cm/OffpX+QdlPgxSUtC/fFvMxZ
W/N3BO0fVBTmrQP0HnvH3//3uc5e1X9e3d/yNvtURKjI8qnnfkPWBhIUngqgt2xyrF1GNGEo2jCR
JwF108JrjeRRQTrwlP3MNXUHKHFf5Ns2fUYmNDWuTQPWXbbCZij2ldBu4dfdhtAZicO4cr44j3Hz
U9FAxWEQTC7sC7SinkeCtBh8s0IOHcUCpHW7gfYmKLQ3bh0qrRvpcLS+eV1/TcvbaXjt1vvPeQaD
8E0Bdf+VvJ1hrecGfTL73XwQdpEy4LBS6SiT3aDupPsgqpNSgRVe5TzVI4nDQhZZbBY8t8JDTTJe
dCQfiiqoTav0pp1GNDyywBc1C3G/OrZ6sRbu4BFp/qiSAULxPInNBBp2tn+rGlT5awkNOOJYiGD/
QdzToGA0hmDrI8teOp1p9vFDjky15GayNp2sGOJo35tHort12tYwfQuqFm51tC5Sq0Suyjwo1fw2
0zhPOksj9tz7NXRKdjHCK1oOUqeh2GAGWyRBYs2BOCBVvRR9Iy/MAgj2C847h4oWin4bkWmGTLvN
4z8CLaPzRlZDSYdzMI+Ru+369lul6vDcx3UVeqUfd8jRSXKK+FRpQAqI8DRNXKiIIYmhb/wG9t1g
btcJpWwS7RiGmsZDTUGHbt8fp++mD4uuhQxktTkkQamVkJYA/0ZPHW4+Jw/68bZGIBj5D4Iq10y0
hMKZ0bXQIdo3sgZq5k3PmSlEBQJFCSQAoHdNtc/tVKEzD/u1Dh17lZOeTHup2QViGd9IgtytceLM
d4iFM818TZx5QLEj57rYLYU2jtIhGxVXjZR6r4vp5kZPKxG5HEGC09FPh3KPaBYN8mlKddAWO8Lc
mke/ewaQ2XNFbo4QFFkXu1wt0wSWAjl2i5NRjYgwNXVqT50px4fJ4NqMxE+faZY/iBUSELSg1Cvb
3iJrBdxbpv9GmuH5ojxXsBZPMNWjADMQVas+6hWgEFX9KQ7r3hlbRCbbrs33mzTIPV+KNvbkR+a1
0AOANvwst6c0DJywa36v8ssjsemDkefUxE45s/ycr3Lo4ctoBOLqhJKfHjfqqb2lqHP6fDmYnB9F
/7JChYbWebA2lLbPrQRDIMcxam+ODMvC1RjlqZv6k+JetrI4i85maCvAzeDsAocA1vrcTBUj01LA
Uu+UMPN/2nSmdt+eGvVFUgOH4qF6sxk3XwnNqlOqQW03VRKuROnF3vHuCRYDNREQnOIhkZx+kH4a
KkyLRc25FK0tqFAqg059nyJ7hRrp5aEv1tc7u4sTlT/GhRpFmeR0YdsfplIXDnGlPlVh1QZWUyKR
V8bBiCybHpHAFIvx02X7i93p1T60bDSozC11LPTzmRdyIUaQVBAdnDrwfHSp7DDU2k/QA6UHY1T0
Py/bW1xgf71qepU2tOfTwczueG4wKoTMlydddGSaR1xU3A2nFkv5MypLoi3DUg1qItncdaXQ3Uzw
4r/AZmI8wOA5NCth5b1vz/ceTpkAiTjSLC+PBWJI1UhfnONzk0cCRJbv1WpMVvJB5+mT1/GyQrnd
0BMJo84S/NKbhQQ0rUPMDkD6IxrS0z5PBuNRC6eNNRZ4uBWEqb+C3Xo/NhrR51sVNBNcQZZXyBap
0YRyseRoSHKCkGsTd+qitTLx7JxvNgech4wJMwTrElgCONPO3yUKB9rI6xQd1ahDb0DBZFt0RETY
39Nvl/3mvZ/C47GB+GUmtpHZ4c9NTUg7zK1pojMhM3eEMaj4IsDKhRKIoILOCOLf4niYXxstgzSj
00JtQiexzK0JwwCNRGeKToGayFbrBPrqkj5GXTkLV0wtUt0aYZmgR5u9Sic1B2t1sbuEhn6CcDvQ
3aZC4cANpFxHyqPUij+V0UcCstDlBI0as0LdpY/VfoeAQpE7Y1CV4zVpKbFxm6AaPqHs7bduUjYi
Yl4RyD0r6BGNWbmdLV46T8vJWgduZNKBOzOXnb+JNmiglEOFyo1SKPkVJNWdpIkHDwmiYGWFvmZm
3zjYL1sm+SUQG1wRloV05KynNk9G2YWNRXzqpwFIYQ+UBPXBdnOyYQMyZTR9QhhdIuSEAjsJTPUg
GXE/2lzLqcTUTYIkkR5Nm+csZnPx1MQ3GzsbFPWxrlMUl/Sihu1vMjR/5hpFEmJlZ/lgvjg2qYC7
ZhwTd4Hz+UqQIZMQ30XeYlTMa2imzcMkn8YrNKXa+8uLZBFr5ukimnG2B0hEimrZ4ZVXYZ2g+8xh
jY6U7SSp0502+TUHS/phXCpTCPVVcbsS4V5rdou3RHcUPc4itf+ZBON8hKgOirhiprhZHtX3cVX5
aFyeToInoSc+kcCSUNCBkmHYN8mAmGCTyVKF0FDYoL+t1LkOQf1JMixlhpRFejwVW2QPo612yrLW
7mqQQgepl1PtaggQd9mS2IG4xmw6M7VgLjV75/I0LoLn6zTqM6EuEcCAd3nh4bnZ9HUvckuRT0Fz
3LTlxjGGKVyxstj5f1mB2ECHhIxr8zJ345dZj7atKUF9nqfXetfqPwo91gM3aszwoPhZ5SVaP13n
rbp5bNmYVraID+yD+EQp4hUo9Y7tGUwMKnawnrlFkF+fTspVKauH0KhuKj16yVpEO3LT+KIq5ffL
s7uI5PO46ZCG/4l0jWHCB3DuLVUuyFHei5qblUrnJtOp3otl2tt6V0VuIyDactne+3HC7ga+lRwD
Wf7NZuGdmVrpm0Ao4G8c2tP1hgLJg5qF+T7hGg1FOpKN7kaQha26QXgE+WY9XIliyyMPI+bqz9qA
HIGjFlmt8xH7UYSeFEAnNwt7/8EwMvNk083R6FxxG7reCwlI/77SEahCbE9XYhsJ4XZj6UqXf0ZC
Vuvty1Py3sHnlCEuRxaAyVlS7p1CTuHCSVFdvovsZpX/VCYzXTHyOqz/hIWZoQYDMG/NcgwgKZes
E4YmNKjebEQX8Xkf6XCgqt/LOpQGUF65oaJYPLWfolyCMi5t6OF3asDdMtojefhTH8r0G0wCRWoZ
7TDBIZlpG67zolFfhZspqj0ljnKZFE4hUdQPp/SPOkmmDLkME9XZoCCJbEWGJAje5al7bahfjGom
DYTiF/oiKHIW7rSh7aPMI1V2uzTz6kDmIBvrCKS1mf59GqYBjTkpFZ6icTBO8GohPtEU8bBBtjka
3HoqZVuNcu1ONYXk8+VHO99omG9qudSEoKvg4dR3pBgbgZeNyo3hmEZUOR0Aj8GSSeHcmYGkfflN
W4DaoFmecY8k3SgPnrt02/ZVDeTOcAx2ZucEkZrTNlNlIwG5lq9/N6z5skDVdq5DwuWwRIxsQrUZ
pxFlW/JJynUy9IZL5qbbakZqrFyGFvd8pnC2RQYT+AFUB2Cyz4eFBIQpwoBtOmJe3kw8FQGJCkmb
Scb3jULCy1TIIRXd1Hpiu5EPoR4n1qZC6kdpY9TM0TdfuR++Hz3HdzZ1dtb51rSk5pKbU65ItcHo
BRVBLanRSOj1+t48IXT+u+/03NQcSN8UhAz1JMo54kxOFBYnpKXb3EZRh0DZoKl32dT5QWWeZxKU
EIzC30JfDSWSc1OyGWcbmMd1Z4Kw+lMnnsYvBdIk99MwmnfguiUnSXNlZcN7v3Rnq+y4eC6FH7af
c6s0T47hBsgpJ+feeEjEGFGzQY336EfKuwDCdbs0ZuBHOBauHtXhNTG9+ISa3ukHFWhZs7qN1t2j
Dyv//kvmWkNtcU4T02yzWE1T3oHcTxrD6c0BBHaFBBgqtr13inzRvTzzH/gTqXgmXplBH8j/nc8B
vLiF2kO05WRTIe6UALkrMPjJjVgY6efLps53mdeXjKk53z/vMySPzk1NSGQVM1eKk9W6YWspEVkM
xrXwcJ64+csKyaP5wEu9aGkFCZBTqcIEgGiSkcbIKknaNySd8ytg9BoqV/KmvdWLfLoyO/QsLo9w
sbP/Mk7fB5MJRoG2gcUQEbad1DBoDWfSlfZAJh3y/KRSb/XML500CzfbABrTL6Q1Ui8zqnTPyT96
Dgy6lVYW7/kp568nkSk0cCsjm7asfYg5KkObIUfxLhnTI8j+5HsNEuEmG8x6p+Ti6BmFXH42erF9
LOs2/71ujfkto6THmiLmv2755++avisxbhJBdzZoCV5lgqh8gUPQR7K4eeTk33oo/oZfL8/+h0PW
wG1QiIS7Y7kT67k+CuaQIeRdpJOdIE3sFFx+94hLC3+yvY5XkyplX/p6HLZxpg+Pl81/tJJIHQGP
57o1u9/5kFs0feLNUBmOb0qVF5pK+2nIEv/YyHL747KpJbj21/S+sbUIzWJZ9EimT4bTadnJ4gqu
HQqEBreB0FZXox6edkZiKGTjp+5OQ+brRgyG5FuuFPqxTcY15NjHI5/XNsxYBnWB85GP6DjR+Iev
iWPVO9AECCzs4ieHod/Ed/w17v9YWgZGIcjzBLJkJ0/R3PRJtLk5fdiUa8TKWZnj+bPODnazC9P5
87+jWtz6UlHyuzStDUcq9f4WocrAHcZMvg1V+PP1KnbNU7Gx08rwU7uOlO546nsvpeNj5UE+nN35
xkBukrz+UsarJVGpsh0YyCKOCBxq/mTLPVCyQYrM/4OpmayNg9ycAjYWbhX69SilNeFLCQd1m54a
zZOrQYE5PZZ3l6f3/Nb3Kz4xs9AfzeAl6hbnPrNJS1PQBw6nPSArS0U59Gkjntor+qIyb4qMZgXe
on7wNnEfAqIKeypIjHN7wYjAadQWvM1KMuyWqpRdyPIaUuGjEARWhyBA7k7jQHxuxcjUTK4krEyT
VB+qfhJulJBcnSCeYDTLkwCRoUg5ZqqS3yh9v8YZ/cExau52/Lf5hcsOSm0YMJoS9DXy9mkdml6a
6Nk27DVw1ZyXbRJF8fbym/xwZjWysLRXkXNdJrS1LqBXjGXAm1RjJ1XzdD9yelmx8tEqmCEtHHs5
+JPxPZ9Z1GizUjUYWpyK5tbMB20rBi0MWr62snN+GFxZUyQIZsqpd02w6ILWesI9x0k2KR4CCbR6
0KNm2KEQ6OQ+IhCD3BXepO6apC2/VpoxPVNMF0e3JJ+7cqT4cJ0YsEMy6Lljdp6XN4fwUj0Zzalm
duOOO6bYn6qjCm3zsY6Vymn7pt3/H97mG3uLG48YjrD9BthLwg3SlE2gWjL2Vub4I58hNQieDT5F
ulzn778ZlZ91QqGIxNaaTpR76RQHjtCH4v9hLG+tLOauyftMQvWaNa9P4bYNCsOryylyL8/YR2ue
g7oyF6PB97478w1kL3OBNR+l1ekwGkEkWAmSzN+6kfKZVSgRSHWfO7NlnCpJ2qYykrqXH2EeyGKr
otiiAhDkzRG6F0ePdBMrfpflpjP0QXvVhoggwySb2DlV9C+XTX0QYuD7A88DvpP8+7L2ros+OsBC
gSk5yL916WmwEK2y67oon05sYSCO/TUZpw+8BZsQANKWOl8O52d64y31gDpbOmIziKrJCeNYOgDc
XStefWgF0C9t/ByX3+1IRqdPE7SaptPWee6YcvETSrTfBE/PBxgKndC9shXNtatFGEtrpR11iTcV
KZnhsy+YiQtvmvFtMlr5lvxyctfH0lqX1IdDI/VmMnnKjO4/n0BO4ooedlityE0cybeqV0m4Wsmd
d5elF2qayGWaUwo360XoqOUpaqF8JXT0Q7JNWuP0B80ThWeG2XRdCk3zGE/KtK1oiLEFkcbfpJTH
fS2niYb2UbWWkvrQU8GSgj4T5xizmOpOSsVCM7hEk9zdjFYf5YOn9HK1TcuxIXRnPeKQCgCfywvk
g3CwoR72b7PzLL1x1jAKDYFDk+FoY49uadn5L5NQGvDRboBgBjQ6WIZy2li9qQGhH8xoxf4HOStc
jPTQzE23mZF35w8Q1UPQpAUI71M+JF/Y4NrMlk5aA5LXrI1ns9P6H1OtwwMdNKL0WMi5+iyklFGt
Jpuywi0nLRBJcRlUYy5PzbJ56Jf3k9kgxQPrA7XU80dr9CZUBkhnHc6vAEdaXUwsuUmFG27L5k0E
Vd/XoVW3cd2kdiz7k1tpLf1ErT4+Tr2qvtQn/5sBCtkW4kjdV0gPe/Cdx7eRHvURXKR+t5Ii+mjh
UKKjLkHomiEK5w88oldkZqpmOqBdFFsPjHAv+v6ahslHnooeDMLSeI5J48+5FQQ9KyqeMW8s7RSr
RD59sDaG33uSEgzbTT7KgR2ArdVWzhbvt41Z/3JOEJO25ew2j/6Nq+Z5EMfGhluEKZWBHQLucU9G
mHqg2Ne6C+cd6Dw2YIrGDXR1IBggf3luqo9LAdEUajkinQCf6r6VEivuO5StQjAomZsoYnzdNqKR
PRlJN6whxpR5sS/tAyaaGxJM+nCW142+bMcsg6LJSVq/pYcrqpKXRGg5Q4E2VG/iVN4EVtSK+jVi
R8Pk6k3/IIjQ+Fu1gri5pebhpLsbsc1MRz1NcW/JQmYMVq0DKrZ9rYmDLawY6jMiJijKD5PvNx47
pHxjjkESW7IRnXoXJP/pnqO5fDcnJp/rAEl0W5rSovDgrkEkvciq4TZv4rpwLy+9946sikC0qXeR
maJvZ3FF31BllvOY61aiRb1bF0Z8fyLL+dt5S6zMuAzWCpvW8hxStnBzBJuE3BsqI46ZTxtPm7qX
RM6GFYzER/4EoTjxjeohDrzwJxOY4aZusQRmtdwbCA5+FttJQUr8RJJPGNrqp0xDfS9oylpN4MOp
hAAKGae5Fek1q/xm1chNomaZRtaYS500i7eUtcu+Gm0VcTS++rCUbA29hHHXNGqvi9gKT9Sqrwhq
khvDmRILiX+nlX5/d/kVf3Bvma+33BJm5Nbc3Xa+xppaY49LOxJQY60plJ1q+UEHDvpIHUi9GbQS
dZspkdLvY6BAJESLDODJyWQR2sMgBJWd6e3423lAnonmFa7CJFN+UT6+mawI7TKov0fDwSuLmzRu
EGBvu+mHpMKVNFQzqW+FqteKd3wU2GBLeoVEovK2hFif5JBFiGygA/0TRLOylnvco35Ig7TaDzvH
5rPAAsE9HX6zzPXM8KAuYvfJl+rNhkynU4lmejDBK1ulMgT3hJv2OjKjuLUEJM3+H3ff0Vw3rm77
V269OU8xgWHKsDcVLdmyLHvCciRBgCAAJoC//q3t1/fYpiXtOmf4Bq2udncLJIjwhRU+8WnsD3NH
5uMgkhC1YNW99bdefk1U2H6TxnfvIseoIeNjSIvXV8ZfIcnpGbEwAIfCXvH29bm6aZxWAkBXKMLN
3Uy087XWdf15ZNE2wTOLtu5RRq35MePRnqy/jcfXH+CvLbN7gF0opleRtCQUTjHPHHDzNn2/Le25
KuRfR8JpECRgCKzhIw28xp/Lv5ti0k24ZwpwlK/RyrtkPBC5cYJrTZarKSRvyajPxAfPfn2gYJFz
oa6ELuufY64qlC2E3J0iiRBlZiApgw0sIo1sVh2paJyn1ydyB4xF2ez0kklyirKRhYV7LRviAMEY
OzFI1+5cFw005wqYDkD5zXah/mGWXn0RQ0oA7gOl1cI0+CbqzyXvf+2u0zMgYDjhNWBFsM9hDNZZ
2xDoA1GgZLMWBx46oC65neUs373+vs8unN+G2sVf6HE2AMxg4Qhhwssubt9uvXdObPu5jwg9qwh/
/QT47QaxcbiYxumcwvd5W5dik1uSJSpxj3U/uh8MkO4/Xn+tvwI+ZLOYpZP7F+CSoDP8uWyck6vz
2KoU1aR6vPISbm/iMeb33DSUZtvc8YPYyDm/tXOj7o4qVk/Nwq1OiyVNhwMBwOiHr5rmoMZ0KeKI
yGvHjv+h/czpgkRhBNwwEIQIMBK7yVVs2yLTwv047Gh8Fboiuva85hxn9++9j1GATUGIkyK43HOS
VxwvyeYvdcFTz2ZpuwB334bo2NJ1izKAbPvm2DN7kknsOK1e/5p/Z1ynd4Ru0cmoD4Yqe+VJBgqu
4QOB1GHqd7fjKc3KFzGphygYr33Ve7ngSl5AgT9+FyuWfkaK5h4i9PIvwWoLLkKV8PL1Z3puQhDq
gWR1sqD+S6FcUkK10KouOg2TVU8MrDKw+nistTfVeegP5EaJaO0L4W/nLDYAjHjmUgRLBAYzcGsI
/oKErl5vQdFYmrINpuSqOaHa8sYM21x2sXRdZP+IfoZYkjdd4xnw8MlkQBWhK3ex8fyoQ/DkaJ0x
oiJyFLOkAYgyLv8AuEv7AQ3Yu6EO0jmTaP6EZTu2mmQtC4TI0xrOoBkK0paWNR3Cp3ae0/ZogiEG
MAP+TnfKrYMQ/jreeh+SxX0zB5rRrHNh9ZwzlC+gfDI6nBUKDgNRhrYZ8NJzHwCUJCEu5ma9XoJv
YFuYHwLo++t0Y2Naslh3H8xEhM4Euryos5stfBdIOzxqQGDwPtKqR8Ji96ZeYiMyxVORZpDcx08B
mxCbWxHDAFAA8P51m4zfZiSanCkDDyiiILoMobmMISk9ZVOtbZt7wyoNiuF0qtKeQ08q3pIeOXAk
5+baIT6oubWr1Zc0SpqmiNTmXgCqMn8wAEl35SQDGhSRTIb23ln9Me+TjiUPLLCaLaValYYmCgQA
lyUniVO5qkmBwRCz9rZCbr2O/fceekVIjGK8X6+KBHABteakl/V72gRocdDEHR68toGK4HGO4XuG
xuAKs0cRtCfrv7pfeem1LA1yWAKyqCDR7Oms4S06JY5y48+TadknvaD5lXduqnge8BAW33GdEETd
M1unrCcGef/mgYSfezE13xeoI9xLNKS/tyuYsJkb9S6HvWrTjEUCBsP2OCZ9sx4ioaBaOkahWrJt
c8HaNgaNoUJ6TkRzPScI25Qdl3feKFDK8TiKWYUcYZWa+UzFfsYDDTPhGBy17RKxM7jSKHLzNpOJ
9f0ibYPGKWnjAQ00bcb5YRXWgCGLh/JK2Og7VFo0iqYsrqEkhNDBOXS8nrDUgyW6TcgGn0I+u9rP
24HwTEv0cAYejWA2tY79hnZA3BUQLGvegrItTOa1dXy3AM4I/YzBCIUMIADuyiE9e7KiQXiwaJ+/
QXiZ3E9WyXcAJcDGGoZdEuVOX3h3VqoO4Gjf6PW0KtflWtXDGB3W2IEpowcwwZKN7jCyDF8ugpMI
Me5HH5vtPSo9y1oSHxWdfGsifUG16y5ZR4ZQF4iPzBc0nJfPQTriF6EbCI6h07MtABVv2d6RunHf
ofHpfyKoC0JfaGGDzey86QfBR2JKFFGXEKjgOooKWBK6TTZLu2GLdwn9PgW1vewWlLqzkVN4A4e+
mS4Dr+8vmSNhXzri1k+ygbRGF27rrMANrqpDm7wBCFyhS9hcJ2No3sK8Pv60LYzckTGGWXnUweoQ
0RMjRV8nPvj9yFJuQqfbTMZFHH9d5xTUeFCPF/fCcSJ/y4AN7PoisSAr5T36mRvq4m04ZLMbjHNh
RRB+hwruxu8WSANBSK/tnLWKXOslGUdOB+Mv3wz0otVMfFSwDvzo1U3wODqtbTJX6YXBGYyknxLo
pg6Z9WuJ0oVsuMn7foUC7QTniylHpRGyqsNEEJPBG+q4dsH6EBnmVyNpYdEDAcQtk9vlzDj9YizA
ZJnHePfUEpfarJVM4wAmRH/pl0Y+NIDKe/mURNOTN/HIqyIS2/h0MMxRzmbWvnebKHrvdzMbD2HS
mbGwK+3NR1TNAlMsJiSstLT17w2tF3PEpqjx1DRw569UK+7nvQWiOus7OsZXtLHOdFHDSyQ4cI3K
VOaNBs3udKwhqeHbGkYs0gFAqbQNZ/QAgtTAc3cy7mWEKJVnEcrnDurOzP0kQ7bNlQ2H3ssW2MdQ
lLiQ5WTQwHBtEY+h5YWZ5eBlEfXBohAweI+yRE7xp8WMzWNIGgC/NkjO1blcZlDMrHGdsWBdxN2L
oQ2bJpewHSfw4o3XY9LBSCUHHYTNlcej4NF3lrk+yiHS/cUYLzM0ewB3SjMAh2r8XJsmPsxu3dMr
PzLOsW1H94evT4TC0LhsvuakX3WWdIio83kM1/o9m5xR3AVQBR2OE9+mBeulifBvwTHtMrmgcVfw
hK1PM/w84d9LKEtzL1CjVwkJetz7ACTY/tvEunUtJMygBRyTR3nlzel6bCIavXdVuj2FiECDEido
uGU0qOmHKNBg9HYQEHBv2QTqUslCIbovtYNbJ/N80KmBSEjRGHVnKJbqwLNuxjY5p3kct87nxRnT
HnUYlCYKzjptis1v6Sfg/czt1ncre4ulvQ6Qw5Fe1XnU+aohazxfBHM9fHbRK2E5mMabyKaobnB2
pLA1CiBHwXEJDMKZvJOJ0hoeVgB8SAkQJtAE4BpMrCQ2sh9oP3mPTlDXMm8owznhIA75nNC0gW8a
034mYKYMb8RwCh+aqHae1BguSNkDg3zAGZdggcxN1015p1n7IRCx1+QDG8X7HjAiv1DD4v1w1DJ9
X4PNfgRfesXGg9L1VVxrmFdKYeMlS7cwxu5yXHm1aVSSD6IebHPkMeUXhIyRzQyMd+5QSOGf/Lj1
bzURvimsHYbpfaA7ejOJLdBFOmzqdsR/VWdozsqodP2WfWkDDyqxtBM9ya1dEM5FSbd8970Vl3Xj
1tF1J135aYb8mJMZ12NTudgJBORkMORqEuk4XVC6qekYSuYkuceFD5zJDLxyHi4tzs9024g+gHgT
3oetMO9qWIrrYyxpIm+XLVwhS7eiDIowbk5jdBWwrjNQQAaFmxSw9gxZkGgLC8pYnUewFv7MJgEP
O1hFOGO+YF5unHgAJDoewBkH1ZwPS646c1n7es3XoP8eLK2huVShc8ODtmPFhrYNWSOwmymWEG4b
1JCWYzsN7IonUiUHN127jwP245Qvs8NpIbSct5xPofOUjB42IZna8bO21pB8QQZPysiRyaUYgmHK
tAOXUcRwIv4sTHJ0A0h3NgueN4MFpH/sBu2OX3oTN25Je+7TPEz6Gn0LA5vIQiJBgLWyGmuKyz/e
LoNuHVwISznrFVwK21tgx6DN5k5x+JZTBlFhsg051M3x1j3rEB6HysdVsvqSgxG4DLi+h3obJmBg
oW4DWrMUqgyGxlwlXeLWx84BcKCM18abM5z8hhUeLHBL1UNJJY9aqr6FvZl/JK5CRCSaqL9JQbUh
WaMXwPC57SIXtKjE6XOkTTrItb9pCMAYELCzGjbnQ+Yp0sw5qJpM5oh8cZylaN6D306IgNRth6k5
JVn+uar1z7bAn9U1EGHQgMHPUxFxj07tNdCcsJlzCnBSWlCEkMfIrNaDvLKoImV1ZAPod9cdOiUB
e5PE03pHtkQVhtP6HXTbnAtnjLcqnZv4bb+lBIVpWl8JvZCMLEtwHCC8cey60M9X4VIEETPA69ua
ZB0btyGT6v3radkz9RvwS0FqTlC6gTjFnj4PSaJtrSe3Lk64/aMXzeFF6G1eLmVIbiIIneTcq7tb
BNhtmBtQt27HOWrPYKH+LuCAPI+EHvnZaXL3heLYpKteDE+L0OdTvrrd/BZnDcJxYdUZCMYzeegf
Q51Kk7/Vfx1nUmroUOkYhdNWLfPGd07DPZQ3en3kFkSJTaqHEOHxh9dn+u/KEd4xAZcK9gApyEWn
FPW3gaM+1Cv63inyCu2XnDE4MENq40ya/exMAs6MDBs4QRgR/DnK5gqW8K5LCzDE+g89pHkgwwgG
2xFVt7MsnecHQzqNCiCMg/dtQnjBgdVPUb8JOzMUekCTFJHn29Qib3p98v7O3zF5KGb870i7yRt6
3QJ9jq+Ghpip2rgeqsSaDeDDGMjdRq7whmftw+uD/l2GQ1HshB4AhxSb/Wd747cvRua1biWf08KC
/FdYH/7m1L1t5bVX1+coWH9XxDEWKEho43gRSMS7F9SiGaYx7tOiVn74fU1HshYBmcJ3g5ncgi9U
PLQi4E/+vHlHMxD/8fV3fWZ1onQKK40Q9Wo0RHfrZo1qhN0+6sYwq4sfFQetMQ7oP14l/0gG3f2/
g3KnVrT7x//vxYtOndyXxYsOnzmDgs+3/7kYT38bf1cxOv2f/6gYkfhfuGZOepAo5f+0Kfw///OP
ilHk/Qur8dTPRDUNHfoTpuEfFSOHeBArAuAL2FyQhGKwGn7TMfL/BZUMuM0D9ACWWgia0n8iZfTn
5nCAaEdmjCFO5+tvm0Ij0AWyi8HXwJA3pt0geD0xqI8SCgDwpINP7sic93HAzRNlkuUD3dZDL70o
t7WxOWBT6REMJloubu09Mr2chUn/uZV+PdluC7VO5y5jErIKEVl/5YdWgoulcUeDdXkD8dI6dzUa
EQo978xbLH83Bdv7xWm9gw92MBoWNVnycOMNBL24f4BQoSqCYfSO8ZCYkqPU+/a3L//PZvhdB2l3
9/560l3d2x1wg04pY9Vco/8X6Fln3JFA5sWs/erysL2KQjOUy9ZCOobUaL+Bdz+caUm+OPrpVP/t
CwbJWKcLsnoU0XxyiCAaWTi0IWWiiJ9reItXgM7xvF1XifLTulxFCiYCr7/6n7fwrzc/HUO/jT2I
gG5AubJqA9RDZDJa6H2DzPbCISPJyZq6b2lAbZpBQfIcDurP2+rXmMGfYy7p4PqOB3U2yeb+sPYz
WJrQJ74BLPDb62+10/f6NcSup5BAlql3t5VVi9e0Vwgg2hJX+/DQAwZUdVvdll3IFugxWTePZS+q
flumQ9Jst4yvPxkpRRoKcwObgS9CReFhoP6cw9KzPvPRf6KSf8Wvv55w1/AEXHEQY7R2lc86k4uR
dmWUDOOBI1ipAoQNlytUTS6bNO3zGD3yByBlOwg9qLQcZrfB5m2giK15fAyYaS/d1fNvJVKyqwAS
DxcQwEOtWsXQBkYN5z/yNPr1yLsrqR9XOvGEiGqrTZ93KUEUbbrlKGR8pqn3k07896zAKOPPpYGY
oeEhkqEKdA0OanmgslagvEy4NFdoXYKequlwRMVgABHQ6otZq/5y6b0lc83s3Sca2OtWt+TNwBTc
f9uFfZhEE1aNbOcq7iySPWBx83oDBiMAdqs0ZgAxtPWQzI2zVzJuc4UaYdnXtX9Ypk1cIdtXF0aa
rpAEr6xRpbwKm1BlIxtkMTe4JiDWceM3c3JYGx38R4iZ/51tcIb+nIrOkq0DBH2oUPx380FSkBAj
KKC50p7zgX7h5PnLtkbBHNlPrcF0QyIchmDKLRac1fkk5ltgQT6stf4IYQhRrEGssqQP7JkPvUOk
/Hq73YkrnXoGezQcKkaj2UCAtgujfEUo9OgiT//eL0ksUN3icQRusmVhPksvPY4pVEvAZjXErbbJ
Q9HvzHlxOheeW3e7IxjtJzlsA8FkQ5Tiet3YwtHkoX1lLYlRRQovRdJwgA0DiMDNw1o6HsyW+ahM
tYT9OZmhHUnw16zsTuNFQPC0d72hQjOFVsKHMB4DpSfXTf1eBWtQUNFDetudHDTVVVJuaN0dk2Q7
J137fCwBhOqfaw7Bd+gsHbyqk3WJc891AKgeuLoSQK4A7wylidfn+/kbABjUP8epbYKdBS2OaulM
fxxtFOGyB/jV9dTD6yP8maf8msnd8ap5mm6gN7KKTXNX1Gg+Fx2DoqIi3nyBlgiAVmiAfXh9sJf2
0R7yPgtg/3q1NZURY3CwsA665yx2cPHg1GFeNBZ+ErQXTih/zDOaHpHpxJmd9BOx9MzS3ZNr4tgm
1qrJOVLaistROmiXwaH8owXn80Z6nigJbBsgLt4Sfayl3xhMM6gAWQBFzi8ojkP8dcLEN0Ww0vRW
2LoOCk3sXFGy9gcnFE0V9NSTOco98gtzk/4JEhjymM5uO+WODzOhTAmF/gkNrWmyAJW+N2qK0un4
+vQCL/XC9tzfPKabBTJnUYErYr8B4gPdIHS47CUKY056QBdIjBkbIw7LHs35FW/cpCumuTboAIcp
ShjJFJmSRVJHqPewG+gvYPHRCUBdviTsxnANiWavs+5X9Knqz6qvvRn9oKCD9/k4f2zdpQFKfAIo
ApBkneOKYei/EtxV2TrFQmVWtCk7RjWN79xk1l0+pDUkayC8sLiZNf7NOC/2Nqi5P5cbctgLbscE
4R31nK3kfR0nGUoFaNhGiICPEZruEOYNwBCFHJOC9CaITW8akgAdGMA36oqmM/dQ/ukFycToOx9s
qNmPFCU6U05pPPTXVpnmI0HYdkXnziS3Syq8kkQmDPKO9E0KEJr202zu1i7KU6i4RGUrRXMIzNBM
R78dogcoFAxwShHD9sOpO+fr2tG09GsnIRVk7YJ7lWwNSmCpE17rLkof7AiSRumFNZUY1ArAj5be
DzM+zPqJpPUK9nyL18sgcbnpsk8CTa4tpAICZ8If+kNbzQG/5C5ULTNhqNejpq/iJfdgovi5cwPz
ENCevWHjIi+UQGGOND464JMm+PJARkNBfYHRm81ATllpNdoRCbSAbBxEXSl0PzcmvKcIPfIAIuMs
YfnqRexNBIizc4l65/h9iAj/AShyeqVVLGeUnkbYNwAMU8IfDDZQDtWTypWYaohgk7lnwM2b5KFP
Nnxlj638reiF6CHF5ScDOkd99ORsdGCZhu/mqW+aojoZL17/tPZU1JndaOiVqKqj2N36jdNX8I8J
njobLVWQMP0eUqPdZ49F0dcevcURRN7BQuFlcqOvUBbYnAOofmYC9cs3zX1EA6FyTzpDCy5fgnje
Z/7wFmDU/rHxB9FAWtJnbsXUrGQeeJN7qDkTwMkvo3/BHHCDD3TVW9mD34buD7qN1yOxsEQDGhQc
RSopADRRAqx0Bsu0+T6csO8zMbto7CcUYNI5dPymoJMfQr7ECl6skkRFn7Zoo+k0vSJ6mIsu2OrS
82q05xMNHcOkQ3Ka1U23fUwtUSqHXEskch860e+UhKhaRkLrAMg/S9Qik7A9hjCuUtBwSaf7xsO6
zuc6wWLnU/ODtEJOWUhWVO3RXSelHlhDIAmzqcpJvf5gRiW7N+vkRe9gvzI/adeRU+lEA9Yhlk5T
EBMgGIrcoLsf25bCMrWP0i8D9prKYq7jd/UsxQ8nGKOvSbPATQ2um+S7gvAhzT01oyW/qHl53zmj
j0YLek9fpmWc2pyMgfg+NGH3Hp4dHIAP1wYz2JAoo2coHVovU94sPiuQFm9nyGl/sGaeDz5kRB8i
mAOM2Yh278WUDLUsa+LUXl6jEZSMSdkYYDMzCQWsH6YhEhjihGQAPMnLhlvzMHl9A+/RrlefYywn
tKp74D4qf+i7A1vbgIO9mwQfl3E2bYm61+Xau+2FAooErd3OU7JKAF46KTF0pppCHvuwj/C2LyzV
cqrs2Nmt9JvOua7HDYRVHAr921pxg1Nzkh9RuYc6vCtr94bOwXah5naCcBd0Mx7DscOHn1ObXHvQ
7J1KphW6xA4am3NT01tPYfviQ6qKqNVE2UogcpSnDA0sj8dbYXvKcVBAEKlaLLweMm3S9DsZXFqX
sPV0v/YNUFWwK6SEXYjUzF8UMgJxSCQOz0yiU9fnUejwGwurNfQ5Io1qM5tkByJu3OKyPKE2VkeG
H9106j8vfMVpy0c/gNh8r6jMIgbfgGKEjXuNMxxnZk5VqgE9aFtyDaEQ7MPXr8AXAqY9fkytwUxm
qRGfTnY8EBE0FxytjWzYYCrw+hCnGPOZOCLeVWvM3I89GkJDFTG07tbJBlXTWVu9/tt3/Zp/B2R7
/B3dYBK7xb6oYFRw6iMw94hwIsxm0tg8hAfdO074eth8ACJQdkBro4YO86wRGqYDbQ/MA3ouIbOX
deEALBduwUO4dfRRLrF3dPypR0tnpFVHYnSaZIdbdmXbpQqT8dbVXXguUzgFkM9N0y5TMKCk1HTa
eNXNa3ftbmTMSOfQovPD5UA365VjM5x2WzpeKIShRw5Z52tPLv6Z2Pn5qhronH/GzjHCuJ4lilbw
OHXfgPNb35hVdk+OcrbMrv1YAF3VVM4s2mO3NfZw5gO+EFHvBXdtbDnwFCGt6q5T34AaAfWfAs3m
tfEqr+egj9Axa+ZaZYvq1/cTCcfPE9IV1CNnu7jHSLIAUKp0hKR1vJm+hK4fpbkboqUIyNaiHpH5
a5nBxXkBf3rkzYPD+waJfcuHtAQ7MfroTGa54iu6wEjSgxoHSCjOaRq9NK+7nESEshtwuKIFNcMM
OrPtqVAk+VTOZh2hAq5qgjzVh/RtBlVE8a0du+EcB+ql7b3LVjYNKfAoQP6Qiqj/GDXGlpCPBnhP
dvI/wqP/e/8lu8qKhrqnVsnYIXLzc0AX+mMvPASyDv1mAhuf2R4vvMie3tPEGwVNRLKKLkF43Yxm
KXR/6iBCpvDMUfhSkrzn+gqxRQ4PDK8CsrUHvaINymmAujekcaEuhusnN6Szd0KkGmtvSC/WZOug
BeDX31/fCztY76/J3FUvYlBV0wUVKuyyabiQtbVHPxXtHZAT9F4105TNKOi+Fx7kZsELITed6sn9
ppjKLZDdlYTZ25nk6IVtuQeKC91QLMyJVQ7C5izhLst7lwDhxQcnhw9hV8apPWdx/9Ln3Z09qIbB
c3BqhmpO4CASRU2SAw3hlAFUO9++PrcvDbErQUwW2hhGB6ciY+cfFGwGEOywBYxhIGtfH+KFm25v
5yJtChwfityoKho/C+g4QEdw8s600F+ooSS7vZzUK2oBcSQqpYjOIWz5MOg+vRo5gBkrZMTObIMX
jqs9zUMsayKgFSAqEJm20p3c9ZY3zg1QxNt1D+3/HC5HOo9mghBnqf0zU7fDb/975e9ZkgKKzXCk
hWc4NJzVI0soXihyOmQmDhzMnigwC23muV2DpHdtKDhkvB6AXGSAs+a1ctj1xDV8neuash8iGYbH
IUQiDJbkoh3AZhYGT9OfCbVjcRZvguPED4gajhbqp3eyN8tTDKwgy1Yt3AvfR6+iqOMQfkRQUJjk
0WUjcrPYUSkyCICQ7j0mZZOh2Q9tEzONyz2tZ/YoYM7lgrOphn/8YP6wg/m9ifTCRtyLO6XTim4W
8GtVPaAIwgFwO8hx2q4DgP0hCs+6J9Xyc5ZMz7dtwGP7MwiA7mcgh0TSCuYl34Nguj+pySB96W65
s3jHMVn5p7ABoP31HfPSmbtXOXSjDqrzCVpUYm6vvWSe792hdzFgAo9Dn8rDPLbpgafsc73FzlNK
oG8447a+e338Fw6F6PTnv3WpGPwKJJScWRXCCiR3edQX3rzRC7/n9ExD5qUhdkebRsslMYtoK7Ti
5oua+i5Eh+lwhbHOmfC9tEJ2R9uWAEkoZ6eppqAHx21VwNErwq6l9uSFUQAVKhhkfP3vpsz/c8rE
ySLFpklTIXcc82R1ows4wqf5aty4fH2IF066vZRRG4MGvSEFqnoUnO68TTpZIgLg2QFiPsKH69zq
+ykO/0zM/Rc1eVLEOBrhkVdH4qqTNsjHaKgLbwjDg3AC52ZORnY5uvMbDxv/Lo76voy9QT7Owvc+
D2vPEUV63wVSjEwMIHAkk/vQrJ2olixyalnxVo1Z27APG6XRYZt4c0qSYbvjgGhv54YdHD0d26FH
RUr2pFyA3ULdY2FvgFn82qEEiwwXRIsO9LtqGQD8duNWZfOAAMhEbX8v8HnLmmlcx4AjXrF5hBb5
6EPOMqo/xRNVhxg5aPH6h3lpu5JdsDdxOQDJ4CMLSCTSfYDiYHk96SiP4BZTgFmSHFvtu5V21vqw
KO58bEY150HP3TP53gtrney6V8MCeNMWeE019nEDyOom3m0+GBr+7HpAU4JckIGwsnx//YV3AsL/
vpbI7jyMFdSCJsuaCrLA7k0cgR0f1GKr5Kj1xQquzHGKRhiiBqMP5wE4wlLQGPLeB3GgphHoTmZ4
n7ZOmo8904ATa/cQriYsxz7cPkVotZxahF1BfO4XSMP7bAHy9sw2emmqdsFkuoBNFNO5qWJjxjLw
hQtrPWGBfSYfgNmn9xtHgeP1iXpxZZyOv99OUnuSGuilaiq/Ry4eBnY8unyyX+LFLlcUfg+XS8Qg
mMzb9t3K+iHf2m4sFKXn3vaF4IvsztmOpZQ67oS3naD9CLcoJ+8p1ETOvN+pI/DMUbFXkFajTheI
KjRV40H7a/M9Wg3bqktwn4AMNya+ko7xS7+HVaAmCgwCiBWcSbFOc/jc2Lsj14VeMzjUCGNcwgFp
mA2c6FhHoXrm6zPv98KRS3bBJYpOXbhZ4CRja/2noPbNjTvWX8cEgrA5aifn6k0/KdHPvcuu45JY
OI5AJK+tWAzwh0qNvQ/Wrb9a9TQV/lD7xwTyrIeVg/QFFxx6L/wZfKaIIuSLZIc2Bmr72WgcWy5N
HFxa4otijKNzriUvzHW4O+GCpgkmm+C65lp097WPcrC3+RwtE+I9vr6WXhpid4RRmwwzmB20msBB
O/5UdW5BeH4TzuE5QbnTr3pmlv/yUwabEZxLiiHGbryMVw84HIelB5/0KbD21Ic7hTeX6BnJM5Hc
Sy+1O2ycHuZoMplohc8H6Lfx2SWW7JiHkezPRFIvgG+iveVjYMAiDnmKClXstA8owfbHJdX+Hdda
5rZxgsKCFfEO46oLNNnbyjdAbpMm2Q46FnNhQg/cjNiE+QbeehHC2yRHEWEqtDbn0qcXNlK4O4bm
VAGPSx2K9AnkjnQlLLddbA9DhC5PDK7D8fVF9NI4u5ivjpTjxw3Ob+1ZgmZ6D4nZIfUOLcppeduD
ZPT6OC99193Zk0IcZpCKUFRv5+2Cw843c+rUKfXK+zNnzwsn9148d0A3cAIQfaiWZa3LbUrDm0kJ
W/53L7A7cEARNDAdTEWlwTTKoKZAytrHDZFYdO3/qyH2HgZMDVMAVpCoOtGgpwQO6C3E/t6Atr2e
uV5f+Ap7kfImhei8thwv0abJG8nA10gHvd0tS3/uK7ywoPa4ZKeFLw3sNmFboOrpsa5dWUqYkF1E
7igzQEGni9cn64WoZG91hUfXZmZBVwFn+Q40sNumG6PMg45nscgatNnwnFDKS5N2+vPfQhLoYK/b
apFGwEINUpIC/mldrDxUEdr0zNJ9CUCw17GaGl9MiVy6quuA44N6Vn35f9k7jyW7lSzL/kpbjRtp
0GJQE6gr4t7QegILBklo5QAc4utrXWZWFx8t+Wjd454GBQKAw8U5e6+tLrlCCGNDfMQ8jEF/adno
lBeivNTw9wCQPooakwx4+z/uy3/38n6ZDdzMoizQcIzO2r5b/NlzCcbF9KS9JxhtOyyMhThIPcEa
Bx/pox5a7d2ahq7FomQan+OqzEevtKDhlpw5kMZVHCPIaqCA8vdv/cdI/Tcr0q8whlbJLY73aHaN
qfdL3GoPqznRuyetSReliLBcmwHSQ0S9dusGg7HiIRzVKfbSafbNyrII7XRWSG28xhnUK91ep3+Z
Us3djRaedVknS4T2csM2O6dRkRYYYMvsSszDqZf14LcDDtqJjDOVbuFJrqn9Ymeu3BE0XcZTKq54
g/1OjgouhzzVrxd1CDXxpzniNyvyRa/982CsMDnrncZAof+vHwpt4ZziFehuVcFhcdO/K9slDlXg
sfj7J07Y2r/fBPyq9EepmZUumc/7efNUBM9T617lPcF9+IhLLBWLOqU7y61sL+jwVJ61vJUThXvq
e5Fh5XnI8RFJCvYTtpk5Ky2Gx6VjRZ0LTJHCMjzSo5iJdEuJpcDnjkmKZxvgspnf6wqTuC9bJdmN
pTsc9JxzgV9Tg/2ayQSrd8aqfWv1irxB1mQ8VIYGHwjmwtesbzKNID5Zka445PZ5pg2dk8I9TFkA
bSu5IT7eakOpePM9rm9bhmlnt1OspJ90SZsWa2+iXzcjtlta7CU9CGhHR1ARXRF629jj3wNuFzqr
ikI9p324RNj408xfXafaT9tCV1BxlK0K8beUTpQMhFX4Lji+bzaFnHAhTga+02IMb0Kq+Yc7uggp
lV54F0eThcsXtlryoWrT8tyq9f1oZ/PRWumvDpp306USe+0GWM83RYbJVq5EvQYLGSanFiuYiic7
M6WfYD7uIu4v/zpVlXZKijSxAmiFyRQikhGx3bfZh+6Igb5mQnp6YGEIzCKjMbVXa+z1YwXcL8oy
d+h3at1QqgBOh1uunGehBW6X9HtD4XbyGTZ14LJ0ZbdkLRkgQ5KpwItnNMu3Vu1GeY9ysr8vnELS
Knc9PKCIXLzPPhkqI9gsryLz1TTasNHsZLrwJmo8kkYq5uvRU6qvDWC012rlFOorNtwBeBFm8Uw2
Dra3GRvpy5xnlhMsJE4kRGzO7tPYjksRyC3tvhTTyqeylRVGRZGu8qAthTH5Kt30AE1Cr8dIdCaG
9Kbje8fu31Q+A3J+XTWtTY+5Jt2nTk/y7wrSp3zXDHVdhk49JPtlbApACKKhLW+uyDB8czYIIO5c
K8HRnY4THPJyxcRuiAYN05T3RcyJxMKM1NTmsitncOyGIQ09IhjTNAMrc/LzTMCbxkltVu/mNNsc
IvNG1891L3tKyRjPz67WYI9Qu0U1DnLbVM0vcZU3UVt7qLf6QWm+5KNpE2Azjd777Hhx4lL3Drql
WW9d4otLv6w8ZyfxhhlYi805KGzC+vwcgPppBjFaxlS1+rdV5unHoG55rMiquFSxsiLQ7UH1jpJ2
Whv0RNxE3Uwb9DjnGlRbg0rH3eQAUNmzvaPz5QInqKJJYH73mb3NLx65Ek9KMtQLdELVORa6BsOt
bBqVsBJoI+RbWNNrMvXyipYjXk7dFVYR0E3yHtJ8ULBUd/RDaW17orin0tzumkKxPqVNKjNjQan9
Kak3an1lnz9NTeJ8bSerZNEuiHQMFm8YLqlkTYtKuqdTEI9et6XM2kl3TuclL2NDqYa71CJmInCp
e1jBVnrE6QlXTHhUsTqkfpttFlqKaS4flX5BDEb1pn5CEg1BbSkz9wtwKU6aJYyODavCRZ8zWKZ1
s7kXEX9bSrsKC2dMdojlRBYpXmJtcU8x8bqqFyzBCzNI7pfepjHVdFLBXUL6Nb27alWi1VA6LawM
XANRu7k4WdWke8Qyg9xbqs6pNGaiATOvHr9KSdoDjBFni9fcU2nzaDNNENOExrFhoHR9vWA0eKOk
Tk7A+FmaA1BX/j830Jck3YtkKPTjNG2dGXHryAa7TFRfPY+I6bCetQkodW294e1TmbrKceUJ9VK6
B8NEH+XXUEdSn+Err5aNOEMfcY51oxL6lPqeGOdDjVcdv7WXW3d89T0SwszrC7AQ3rSSbOPOQbtB
btmlVPG/WJY8u3X/TBZ2LkKiw72rRVfSbzX/npGAmMcHT5zfmLVjfCZZqoBxKLqOyFBbtw4p8non
NjLmqYjQLTqwgBOcu24Z4DG06qXquVSO6ds9Cyo4iUmSHosX/yMZSG0EtVmk9N5rTet9qjPqa7JC
RtyPdXLT54ZzUxtSe8xbuo2QELLWB4NhMxSLykMnQPEnQXvVmKeKbhsDvZuT24UIbNM3x057c1pv
aiNrQGqElqq/GRJ9JPVyfUKweJFNeEXzqJSbUqCrzIav1WK3a0DgqwFbYirr94rEZqLXiEvRiCI0
xZEKYw2dkyEbrl2rzP6SuyqQsLGc7lGkzfcZcR/vxOcM684dDUWP7NISI4kQOWmThSShwmdJV2lP
tam6b3gEBAZVzZclF/Jxa5v6usNYbiIVS7fOb5q5z8NFSRQZ2AycPbSVFUpK2c5poDpLhgE7n3Jj
12FI+8z4dt/YGEAwqNEbd8jshgTFoUzFdtHrEiqveok3IrhwkoM5NRT76OhOJ/ralo+Qy9hRPVd8
BGunXIoONIilD/f/25MMDHYN7k42Rf2CXodfDXJI9/L3G6Lf7MB+lHh/Og4UCbMkplJvh3N98Inu
+DTnarjxmLsOBMubNLdYaUjC9P5Qr/jN+ePXtDCmzqXJLhdkPeruSoTA3znn2genyj///pZ+pw//
YQL66Z5mFdAYTnhv50iqYo1hEBJbZ2Vs59rwZbQdGtCjrMKuHsQ+R24Ygmdevvzh4r/ZX+q/nKxV
VKK2QhVvJ7X5MbU0NVhlhpmlnI1AT1UZ6tLKIwBIua8zKx+gNKlXcz+7gIjKJjQA8MelKj/+/tf5
zev9AYD+6VEsm97VnZztnTq3LDuptGOxNcO1R4QYmTtkCiZqTiYSm5Q/XPE3h65fE2FZNseSOFyM
EkpRPuv4hEKjXthzMGEdUO3/CTz7m3H0K10S3BbZhph1d7iEmyir9OrM3lKGnZ6Xd3//8H53icst
/vTwtiqBv9M57g4OPdUXz76plhWJKymofzgp/+4Kl5//dIWhqDVDoXm0s13laSwM47aoNBJvrfVP
0Qu/ex2XYfrTFfq6qeiZmTQA8l6PZneor9ql1WJcoe1Om9w/IcV/U8D4od356ToJYZVDl4HOScvs
lUPsAZ4bWuM6+9rn7Xoo7dH5g1PrR7n23xyaf1QdfrqULSqhIsrP9smEY7Nvq/TW8YS8odNk+9s4
2HvDnlCnDkVzxoNmBK1IiYrNMsKQWTyevcr7Ds2HPUs+lieZLNpzUc8GHh9jDnVORpGbol4wYdYB
9BzrCE20HelVbt8aYPHinGBg36YujWKtcQ6zUohgXM06UuhCxr1GOB2c5OomhYO2M5yuPCdwGINh
WueTVLolyhy1PtSEqAdzlbOqNuYWNXMBdBupeuhMSCU4icLB2Ib1DwPtd52oHz//6aH1aVUgoauU
XW83w0FjnxnBMcmAx01DaCYExcCQwWhblspxyEf1PtM0NmRu9ien/y8hf/+nafhjtv7pNyj1tNdF
Uic7OQ+eAf9pq27oEhpganBT7BzN7vXQHQFGojYchg+pyzq0F3vauZDJOEGspUa6tmVdewX16T+U
YH4zXau/djaydABBM2d7UfXarslZk9By6uH/0wzya0j5VGqKtyR8fRYugaCtQKRYxjrGHIL/JHP4
sXD+m8/hV7byhME3M7Kt3AtYnCEvdY27lAI7kIUUrDD63LbYZry1/Ra1TZK+Qe8XoHEA4On6th4r
nYNd4op0t80jTszBS84J+WExxQo8mal325pVdVeO7aewvDz++yfzu5aXfplIfhoOWZukzVTR79mS
DS44sr2gBjwV/9OGvY3OrTDsz8XtjVO1mtbey2nN6LkKz4e98a2hwatCIsunl5jeg5lZlq8PnvYH
XPZvpk39l6nfTcFFbqAk94nbOXeeDakJXnse6N6Gv0045h9K2L+ZNn/ot396CmWq1uTK684u89Zb
AhraXQlG3YcVk/i8xN2W4mr4+yf+u1v6ZSWoXQnPsdWTnSoWeVrRhQWcFedYd1V8h5g9/vno/j/s
4n99a8Z8XA9f//M/sCH99PDDj/HjX394/VF/+8//uP0QH+n0sf5MufjxT/4bc2H+AzauRwcBoiJ5
wBrv6r8xF/o/bHrhtu0RzIkz+/K5/zfmQvP+oV+CjYFj/OsP/wdzoTv/sFXbgGUMIYNcAVQ9/xeY
i7/uS+glAsuAxkLOlwaYkRCVv36ka9m6+mynROKk1UODL4zI69qgMJr+KQT831+J7ABVM9j9/9qb
NWVpawqxepBb1/W6m1TrFl8w2ecLlbyf3sHtP6fEnyWD/+5SFyq/bvMELSSSf70pEDDTqI/cFCKl
2wwXQ6Bo1n0vkj9sUP76of3z4RlECumwiGyHZ/jX65BeArWi9ApyzfWBSMKl4DCiZ9oVHWHE+wX6
p7+/sb9OIv+6ICkIcM+J8bN+lYNLym05VGe6uY2obrzWfcdtKM6wH82Y9DDFt7Lhjwmr7g8LxP8s
PFzWBTzGO4OBRKYA6QF/vU+Y3L3iDUYW4Sd3bhXQIt+abk3o7CAYMCi1Psilm6/Xy87KGIdunwPY
Pi44Sa4TZ7JCS+CJsrqyfvE0csMLSqRHCW/pdgNWG5g1rsVsncTBwzq211LbeSioEBLKvgAIGwbS
Z7aa1YFTPXNYJyv3aC9t+VbR1o/AdnkVaIamHQJB9mioSvYg/lot2msChIJ6bum8wWIhkw9bpOkP
86DcQDh1PxM1Md9NXh1M3Q2nRC1KlKbjNK4nJ6nHD6etvmalJAvecK7l4OAS1T04eRSBEWkYY8Hz
cByKFBYbGmpCV64QWL3BUWJ6ypUXzczca8vp50iroWHY9tTnl4L38tw41rDLV5HflLML2hbg8MGk
jr631PpDbXt9n/TzxZNLEPOzarfah2Cn8dCNQOABM+DB9ut1/VQp2KHEm90q3qx52ikmtj2/qsFr
KiiVM9/LsVwFFbjQG6tQ+5Ey0VJxQPbUIMEJespgOhbsW9UyBMQsXuk9lPeaSYCFk3XawV0LK9SV
zYYX3ehfYKPR4cvVhgADmJXhluTKiVAyF7yKavlidqfPlERYP8kS7VExusua2iZWHqxjXZzslkad
rKvkICjrRPqGRToR3nDM6ETdFJVIb8eqTw6ag5cdAK4BPqZWFWpDdVUB31qtuESuY7OVWZIgJ9Tt
2GEEfFhrq7fBBDaz5g9Z7RzHwsreUpIxNH9zEyRXsrLRXZWEUW2qcQSG1Xzo6SCoiI6F/imxJk9+
WQ/Tfk6QcvgZyj6/0oW71/K8KHzqYGs00XILzRq4hdrmN9BTN1bXbfp6Adcc68WjvafaMz1jwxDa
/aiO4tukqsNVkaQ2zWQe7maZRpwPGyxmFZug9Jt+RmOsF1RVq7F/7W2ZHmxZGFTNZRZNnpIRC0p0
B3QsPJuyzrfQWOWMpVWznsdZtrdU62h1pE0ZJG2XvLjjVgSAYDDJmrV65GxWPlvUK1y/76t3onpB
FMIA59jhfhu1ponHJndetdbWYLaN62Pu1el9Iy37ZEvTe0rqUp/91HZ3AwWzowe44kx7yl2ApWjq
k7FlF5Z3l1xr5KJiEtsAVWaJpYYU0JKveZ5mN4vVFMG2OuWVRyzLHRCc4dXFqzhide36KoIm2gyf
SkaoQ6SvXl3sx2ZV25iIUqhgDhu0kVCF7GKHEOVg9DvqoX2Pf9Je6jup6kUW9hPs6q+NV81VbMgL
BLbZerfZJRZiet/wjLY9Z4i69qUxeMVTWRqG5qdrpX4dpDc58Qobdo3SXFMJX3Qxt55ZUnjeG1hH
N0jW0XzfesUeid/bHCdGczyNoZKU5kxEZQcRBtfGrQpUyClUzSJr0Expd2PFm0Mg40qxbzCJ1x8U
eqfHXLZmGVpsO53IMnXzDGtiqAFCmvV8zKw5aY8Ep8mXpsbGtdNsY/moJflOPuclC4+WPiyfE6Hp
G6XEwXiep8RzjqWTjd/rblgftLXOjMeC2AEraGpbAXFW61t2EIpSmmHt1EBfsgKfMixEo7qnd+n6
Sg4+HCHtTqU6xaHXVIJkGE8W4ntK2ZAoxUD2xTQKhK0ySQPhOR0Q1vmYuhyF6ZgFMAyTZ0Pm0Nzr
ovhuZusWyC6DN9V7YJYYTgt/sXMd30RUukst4ygaNwFn7KlXymQzX/A8DopUvmE2BINtKt3t2OUa
wvSJJgosuD3FYKrsq3woGV7tqAagN+E7cb2dtlwMipn3OEzDDfbGfdLUbse1XDUGCbrrUvtI+jfA
9GZqIL+b2g3orOfp8ozIqGQFAgwlrgBZXtmZcqg756paqud57l+tloyhJVk/rV77MGTvF6O504Q8
aXb35KqZfGId2vWrvVdtAhZsQTGSWvTkkxJa+4k+p36aToe2aXcbxVCfvMPnEpQ2kE8I8R0hplUu
Tm1Znlkld6MnviNQ2LWGeWOaXVhX3UPbV3eN4TXQP83dbBu73Mmm94m5wa/JDkZ7S12VrpZfNoN5
LZvke2bOj5jqbxyNQeI1oNlBzzi6iNrMexHADwD2r+CsQcbG6TDcuR3jSG57R+1Rqfa7ZO1RPhbZ
56LSHycLLvW+wf9GS295YbZVz+gqRr8iy4J2XDH6JYZuCBc4tZuTZS1vue3sDRPC67AEhF/ThtKi
CoyrOY4fQvIbb9opK9cbDCRHkQ29T9+d/Wa38Tf6eCCyyymcm3GYMf2r9nXa6qz7xnS2QL49mI6I
CPfY9XJ5BCpfwnAV7bl3k30tasaRXu9xtMZrh8XeqdY3bN0dXcLqOM9jZOYuPVIY30yWCvhRjtXh
TO9rN0FpD9NFAZrSzHagzRyeWxdzumNBPvBE0LqVQp6YviPpAGD6Km6VrOhfNBfweGeY4maCUmFI
E1VhQu7BqdqmzNd7s4qROx5NNARh0WcA68vqMbfYGqplc7aFku7Kqokvxgt1c6+sIfuo2vJrY6j9
PbzraHUgL5i6fizslC8KmQR60Aevdq/WPjVuCkIwMCIgkOcC3HzRRE6yIqc21BgxsIiVxX1Zk/Wb
CXU76C17Cqb20u7PJrjxw4ywdNScO90puutcBX9bUST3VVVcdx0InsVTcKWMnXfwWut1UAoe2bBe
eU6RxBckd7/V6i7txvFeCmLm27YHg6cke2/T5w9dWbJz72zOkZrYbZI3+1VNpsAEdHsuFevQu0q7
JynkIPA0oixQ3g3W+j1VE+nXrnaWm33XLPDGBHwV3zMLuCGqi0iju6bEMrzSXzCCWRBeMQ36bk1m
OBFDCaEkf6WKO8RioUZJV56/gz5jcZe7QebPrTbf16555c0DnTy9zRjcMMNnXb/WHOVMzxlWAjl0
7Auyh2VVrzVDHoy6u/OM9Tjlw0lCp4DPYGMl9bJm3kH3P1Pl2iJXpZ3Vp2DtxL5d5pu2JwBrnfST
aS2P3ap9L/N5D33rvs+SZxLL7w3LuE5LcXKq7Lb0JhlLojq0dbvIINCS5Ovyaas5QGoFcY978Eax
H+Zit/XmSeFzRdCHtnIoz22WkvFVFrHr5tegsb8YSw1JOqc1XNB+xzPma4r7rpn9fbpqdUBmzE1R
VpHjGrFeajdiqEp6Xfh/sk052WrzOG7qF5oFqk+wWZgpSx5erI8M2Tk7DgbdSsGNp65XQmEhNdCu
8CxnhEMQp2EL1qXtRG/5tBV865gFmAtbpfDz3DLunX4EQbBovmtOGnGgyhgswgWc0mFkHrvJ8b1O
f1IG7dDQIY9UsTl+rcr1AG1cDxShf1VdXmJ5UcUo5hJopfLZVaYKH3WyjzioiQrJhqeqNR+abFKQ
nUoqYKQfgkKxvAxSusjvLHFpbuuYplOKY0HZ0smdXPkp0zYJGtmdJ3tWjgRCRgiTLkPFex2q5n0R
TegMxfawLfSfQb1QwSX9KsCR1sfdjAKVhtOLNcqV/3J+o+N6rivWG8em4KvRbQbsAxje3DBHjstQ
fNWl84Ugzt06KFeraD8uhO9oQeXDNBURN176VVqNcUcutt/b2hYXmZ3GwqU/3afyQbTgA9H/HLh/
bsVurou8+1YtwxV8alRh9kVr0RtwK4Eh0hZCEbZA4DurBbxwqx4Uf9Sr4SqRAyy+cVEOMHSGwk+0
tiGKoWx27WYXKoj5rmDPmvaEuCM/Mdr1W71NHVxsmdF3my40m66hdN73u5FqfUNiRIHnfFCXZ2wW
y3FIUTlA3yofoVtcD7AtqKSL+mEj4AUajAIKLUv0U03xkXPWaE/PKsR3YmHYHxMGOX9phO6mgV5n
WlQbrfuAkYwdQMqZ7/ItMupSggGosbTfNGCdJ4UcnmeZWt53B/XObpwNDEd2Tbt2hdYZuFB2vci9
uN5IZsruMyBcH6VaLXthGmfgD1k8ExB8TWE0/1ZMmzOGxGjY74rtKcFkXnygGttqCPVJSY5b7x3I
WcP0SprAesgnjTS5YtHpJ9FQGPxUq/VTlizFESAUyPK578MG2MFt4toytmdruRZlOz6MBAneGHg6
z6L03mBQNAEFevNbUkF1wVAzcryxUztIS8Zo643tSTAL7kzg65jdSvtBrE0RqTAtrsdGKf1Wrxbi
qEUfdgqBg4lqyZsmN+3nVQ4b5pwMQmSydsPZBkt2NdA0nfwCauZd56V1WCJKDQgi4HMCvPKSr5l+
RXiPdkdxAM0QSSvlGWVZ/kikB9vfRIXAH5RWUsaMWOfT1BQiV1hAXxZG4XfHmUQki1n/QhJGdVIR
bAbUp7urrBY5HB+c5ZOPvIbczz6dSU6z+PaPiLXSHc1MZ9+byXi2kpHw2lz9NhHEEqfQQ+hoZO5j
sSzGTe9p/cO86Uq4DjPbs1o7ZNaWQHpzv0qhJRENeuc4bB4veoGzn6ldu15Z6TbdC6u+VDWcYul3
SEb6JgRGrOXH3EwVEiPIzWPXhNBeZdyuJ7XWIVJ/bxAJuG3kWgyHW7ID1nU6q2afa3PY21tZILMa
AayO/grZx4j6lQyGoJoTG0RD5VTIXxZFOw8C7umtXbray2jWq+lbCLxMX5ptel+b64mWHpMrmQcH
NUslUlaoR7tR792XZrUMDlt5SqTPjIHOsdvI5rdnI5oZBB0IPda0qj91rp5Fdu5ecnikGrVrP0XI
HtdIg8a1m+BLxOTFz3s5gcoHkx4JY8VPnxkhQUdNXNaNQwmmMGFuGWNIndA9GZrp+uaU3PYzuyUN
WRISW2/ZtSz8W4AW+ALW4nWVnSRroVqOpel2O478D6tcwDWls3tIVvTocuyjYpzTczEsb6a7fbNz
FPargp9QGqMSAbUyjlmX7Eh+vXdLDjlEfxxTLMsIwFN5WtJ1DKtNs+JlQYokYfUcofSKcze6826q
tuoqW82KnjTCZ2U1jNfEo9fA97xLyaQLTTVvYvJ9pgj38krXxHxMdDbBqzXEU154nCj0dER75mUB
iif7atQbN7AsRZ5F7XRxgur4MLYWmCCyZVkriRy6nurInl0NSjBJfQ56NIBm2xf4NYw8QkZIfDLs
eNWQA5AmQ0R0ndl3lmleCXIzIhdxLr8PjFgizSDil0Xvtx6RnZ2rHkBeOSc+ZWJDhYPStNR48GVm
3oiuuybw2ztktjrGqbl4x96bCWSjiFW8DG0NmWsgoOYAxu1LR7xQaFcEddiuJqPBLdvdsvZmZA4p
cCfVqBFFDh/5ujUxgiPaWbmrxFmSkpED4v+mb6f7Ik3t0BHps1SR2TjrXEaiX9+XsSeFU5VwghCW
7vnenX262Guk9x6rtVTjtqYMIRvNeF3rpo+TS2NnoU6AstK4ptS5XmPnHkJOlXXIEWO6suiQBgas
ZbZElrXGOuCzlh1HUGsMzFQtE2I/CHxwiLi54qD2oerld4GfNXOZmvFWVdfFsrrn3EtuMOdwnBC6
fDM8pTh4a3ZJeJDGd1TpAFYunKgncGQTtbP0rhvV/OQqkL/ITPJiqdKIdk1LfdOYmA9dqYoQTJdz
ZoovAgsGyJ5jTBWxEJBigpQWGkiuR6twLLCx1sVtpC2vG+XVaLDd9UQdvL4plnnloFM0X5SEYDaT
0nzhQ4AtIMw1ZdS5WnJIuPlo6IhG7vXRnIF28cOpzuqjroIsVQU9XK+ziipYhdIHaa2oT24/sVgq
hk1KRjM9NJh5rziLd1ErUI0TwjQD3e37czE33gFDi4YGdCsobJJ7w+Go8DqEoLWbXJM5oaHV6p/X
qdwOa1IagTQcRqchECzqeo3fuvrQ0V6Si6Yw3lC4baZxraWdegNDQGVe8tiVOX1TLH5q0AcPy9Vz
nnVwmITE6ulu8YRyNDwbUR9gGooQ7VPZUWbf8CEnbeYESdGabBYVJZiJmQrXxXB9zdpeGQ7FfhDb
RdxXoCcuMAD5umQLSugUuxvJSDHZKA/ae02Wxt4YNYrOhtJDPmpv7UViTXZrN55K6vUFiWiB53b2
Lb7d+toUxjXarIooIoTSJCfh81ba/GmstCcNJBulz4yDfGux/1t7y08awSzBkHAF2R2GLANjtJ97
aGY+BBy2MFsMmBORYXPwpiYyl+7NKdx9kRi3xuq+44/4wlbKYosL+BeN0HiTmctXs9vMuDCHOkpM
h2PHMHzJ0pnePShiGF4c8np1PGhitm755sR5a8vxJFji93WhDWGHnmyf9ekS2R0i/zR3FPUWcl15
JCzqbOXri9GvH0rRT5zY5vWh2dTh3pwpcPRjCj6qEjVyiFG/6cikR6+NRNlHNokfIZ+vJn2a44YU
vZdkWJcXYJicowxXOePuO09VbvpOtxDe4oJvA8b2YEv3mUDpqxb+flyhQq5KixVOpDZ4sf6tsdc+
1JN510ni9jBIsmkIKeieVsd03/uVdbTM1JDz1F4608Ms8mhc3JA8s3u7qzpC6JzYKiiF5Gp7Bhuo
s/dFZEUwLerbPL+bxRBSAA/BCoatxVgsoA/PTX5wFuvayb1XT6hXxWwFnanTjC2OaW/u3a1+XEzV
jau8JiRx2k8t86WX3w3K9Ciz7kk0UyBad09NNc5gL02UQ7xaHtMhD6uMELdE+zbSIBgg6Kz2cNsQ
Jf9OSkko0MxUGostJMRQ75WoTQXh4Ov2Ujj1fiNKycosGJpr1LFRryoFcCJfb+NdGY4W14kEDChd
hM5LwMhAF23EnlU/d0AVsly8wUNBisnR+HK02dIj4vagtjpoXxiwlXV8kzX6sBIHEv78TuikHaq6
d1w9+ynpkNJ7BHeYE6NoC5ETQF4ls66ABeJQ+bd11jfHgRi40Lquv9ZG118vtTfsZ70NWTWOsz53
r7NhHGtL7DI5H8yMVT1PlkOaGmHW4kYywR5S3D2NbbPjYMpYTYxTg6aWgkGwZIQT8ZuWafvWFSIk
Bipg/QjrprulG/rqKEyDbsqiTWp8bTX3zUAByVPhA+Fz9DFrxU6r0RXQeBlTUDj2aXGGXWbLgJrH
rWF0CMeLLKgy+kajGyte2Zx4lGfPSh7HUbDL+DRm/TTkeYym+taczaueqLVwqIZHO6luVzejurzw
n1B95rDj6RILTXpKYQ1AxKwfkGafq5XqFyu6Merh1tcXYIGK2HQ27tIMW+3mvWMUQLOKKI/Fg/qo
sl/0IjKMTUcwupxKMZwHt2O+cM/K1F1BRQ4rcvlspT00Ccf+iW/MW2j8+d0MWZ9V/q6r0pMhi/d5
mG7XtMlpIYxHvdiCjGCiewrrK9uAKmyTaYxsyz5DzcWVoFwKmOBqm1Yud0apU9a2iBvcxuKWBf+u
ssezYEu5qSUFBJ3SGndfSnTvljdeYQm5h9k3+cKRV1014BSgEAslcJeDLulM7WqppyYYZsAxlJ1u
cSOeTIgIgZ3O99JaH7KKTOVCh2yKS6cxhjmaDFGRasRsmij/xd55NVWOpGn4v+z1qENSyl7sjaRj
4OChcDcKKEDee/36fcTO7MChlhP03m70RHV3TFclmUrzmdeAjw2hSK7bSN5GIfwK/NePyW1XRqw9
CstH3jXpHgqtu601rk4pBW+T4GmnqVifB2n9Ig8dr0v3NobjEcY0R1phe2MePfSheUnH6BcW5fgA
Tt1jKvrdnFj2Eb2IG41bq6Q3SI8TPGD4PPXTcdjDRYiNi8mOt4Hlc13S7FEiO/Rq316bSn016BQV
1MFGsDIad5WmHOlJtvFt/Zc1S+emSpxcSHPgNIF23UV54/qglrUgPR367DVGz2es1E05Sue2ET7Z
TS+51F0w5iPxW1K5gqkPUnFObuIJOdnpabjz7fEqMaqrTqaZF+rNcV42Z7x/j0WE2B/e8L/SIBw3
mdoSP5loWtIVdLM5Pzfr5KQGf73xpfmODrYzZOMO5Po5vJmZvMKXT+D1RNdKQB4uIXV7Ns905Qar
CIg0erW7nqPsJomH0Q1RoF0lshRMwKBr0i7NV45MGwyUIifTCQpTvZPa81lZI+VhNZwLzkd61EyV
uQlGzYI3IMptW5nKr2npCyJVToVesdoJEZwWSd9Rq1C4yCn4WDXyewPh7L2EdM7MprPnXSQL5VTV
9dZN2iat1gVylCulrpcQyDLWNJJpIlfpIlqdhtcZCljPiVDji3SqqPok9lQh/uvLXhdF6lU/RfqF
MEP4BlNkBwgyJfJr39tUYkA6dlxEfhS7gY8OUSWHz2k4+vXWj3A3AX4VdA/YXGJ2rA3FcIFqKYY9
o211PFZIxqKmGT3DJUXnM8vry4ru4bZIVPNaRPZ8Z0g63FYU2s8ku1KgcaVkzHYUzF7TazLq+zjI
UzoUD74Uyo8DleRtMaT26OjAV6FDyb4b04ZLcT9F8jsz22ztm9FwVfFlVhPhzcovG4IqlTcsb4Lo
ya5MsJDN3AG+a3GzLEpBPI6MnRG3407vRrGmnaAS2Pn2FaQgNEHlhrwxJbjAYE1SxVqhSsLF3g+n
Wq/C7Zl0g2+Uq8NtmvsjhMbePO71wXoK0bJZ6ypV0CDpNMeyAPAOWjr+krs2dgYRvAbQ5LximiJk
swceAMWWy22j5t2xtRAWh6h5icPw0Wz19jyierBShqS66TJN7hytaHp0QZPiaJq75LrWKayWQ0RR
hrqqh6mR4pqFnrsJrRQ5o/Ljc1HSlKSAqpvzc05vEEaebQ9Ho9Skm7JpuX/k2VybVlXuqqLOOUBc
bVUge1qhnBXU3NcjZbcrW56TXYR/LMCES1pD4irMZuJgJCqblQyqxxutPF/1RNt3YzNCIYf5slKb
NoddqfP+6wFmnEM09auWEqqnCkpNPd7SF1XkW6d+YUpnCHYVhmP2Y1E6OgIrvKB9eq5OAy2zXAt2
Wj0OvB2Dv7wmIC4cSD7dWdQIgeKKEu98fCrRlTIfq1qt1tR/mnWQGCm23LPtSqaOZ6Bc8LB3COyd
yb1ZROyAhmZTgt7UMfQj+9rGzwsb2q5oXmYFd2M36OpsXZlDd26Vcka6ZkCl62a12/SDPRP0E76R
4pvaZtaauiUsiGmm17jXc9Yon5z69agdN+Bvj7WkTKF/VDO6qwZGqP06w/5ii3xtj/FiEPvE/mqt
3ShloJYeKsKzS8eQCkAbzPZ5lnWQpspJmogY2+lsTGDDTUqAcWqjZNukj0J8RwZoi22rn0Y06vgz
JeOs9BvT01FYY02nDIW/uFCdf8w5iJ2yUygl2OoEi8kKZNXnvvZJJYrUV+5tFBfDe+y7oIQhKY3s
j2ksVLZ/tCE2xhWtyFXQA7CivQGBmN5YW8lniG037eYfCSaDeFpQqChj/I6cMGIsd2KPjy7qS+Ft
4CM0vX7HCv0/Ou8DOk/VgGT9715Uv+puH5z3/jv+Bc4Tf8kmlny4Q5KxEvaAwPsnOE+3/tKAzwIF
AUWmYZAGtOtf4Dwh/4UsCdpeoDbJy/UFydYUXRv+539IQvuL32OhVvXPP9T4P4HzTBsMoNANBXUp
Wd2XwINB2WvaAM1pznL5oUmX4hRGKzetPFI9+bAyf8DMfeaPgPFaxlLgqzJjEzjigqn7gFOdZBlf
oioRK4Txcd31jeiiV01rLRKt23QomV8ncUGGUIfzAbTegpL7hC5bRmZMRQXNaFn7ZB5rFATJKh64
SUD5vNCzpQQhDgzyBRK4DCKYHwYBsqnuC+5lWteKpGCQSLeuYTwBBOhPk0MQ7T3w/T9X8cMwyyp/
WEWlh0FWYre8Guo+OutyABZDVUs3pSZhec/d022K0aSyG6ZcVxgS3SFxfIlsenAAmvjHRQXb+W6V
phvvkL4PPwjkrmhR4harfggKsmf9RFp00b/fM3seGf+a7r9H4QB9nO6QQsy0BjbN4Mqu8Bq3OJVc
eo+uvlH4FcHMYa24qkP9220965Lk1c2e6Zod058/+pnghaGZMkcVWKTNBwZxuy9kq2nTMPgYW6xQ
FdbXkpqmZyWvISplOPJ8P/P95YXOoeA1B4BXt3QFs/TPE9dEExBZxwiFAv5zqkTli7btIciseFeb
/Xg2GMc0yezZszqAtX3/JrlDHoG3akbJfYx9QC1TOCM0302No4Whn2+0vgvDTRkJ7VmQgMw4Nfii
fAQoiAmZY8pW2wOrlH2ixWFASnS0Qh9RTx/C7mXSVxXqyzTUtHOsm5LAjURJn6qmt033TWsU7I1V
1Wx2dRrRsyTTTAnzclQHLjsRA6DRpgkX8CLukxSJ0FS1TrOJlTmKk1J3E2hBZ9aSbdn6SaxSW3Ew
RIoiB7U6023sYFTAeZm95gEcnH6ZQwtcpO5RGEexSGrTbbT8uimTqLG3YT2W8TVibiVlnaECx2lh
c2p75In2rV91vg8UrQtsMC+KTj9u0nsgG7gMx7+zfNbACQwwVues9bH6SUs5WSErgC6JlJXSraVY
Bn7YNlCEOsibeNNqWlQDobKCZo0Tc6i6clbDlMQ0GdpmHBIDlEqm4O3RWPStQl/cjyHy29CPovZo
zHCX3AazhHfybBYJHeHWetGKsVTOobxSA8B2qVVRpfOBb4apEtGY6WTpNNIUq9pA4aL8Mxip9WLL
MUXPjWmP1i5AwNX2bHNq/LUkrEoGddymTyIW1JjrrJ+ndR6N4HsSCgZYztdVvqJ9lGPh7gfKhVqr
ke8YxmRdVBBjL+iMmpc1ThjPOmekcNO0Ta/sPsT5a8AHQneiRJQR+Ddj7j0hTc1bOGLk5+k67G8q
d3hgYAUTDjcJFHE0HY1hhjkdmphXExDVmMCXavqb95P67qD01UOk5W3mNqEaAt2RMEznFdV+S3QX
zgKN/pHDgcWMKsQzwlyVZhAQirdB+qDZOeYCnRhRixjQX3xLjHo6pfLv/w6Csrkg7oaxP0RjULuq
2fXnw1Tmd+D7uGCDMgjOIyGwSDHxjb1swOLPjsibvgQdIPXXI42ol6Epo5Ia9zAWtHSlGoMVQwrv
5mr0Yy+Tm6J3LGw8QkdT6vQMZFqbkLBbLSLtfQTADRWCSxWjldopxDSciUBgnY0Me3ddqwCBvUCV
m18WbLCjujPqjJTeNAJnkGWdd0FGZT6aMi3BC6WXL6cw62ALI9wOxBX+TOjMs4Q2RcJGP8e7AhWY
KjWlrSylFG402MkdvmmKeDEVrZd3hZ1h7U1D7VEtBXQntpl1jjBqTkOrbYfW7cxUfjRsdKcRAojM
Ei+uUruy/Z5z6Zda8UZz0nhq54nOil0X8QIDUeLz3C+nX2wpANFBqGBDEkzDyCmLS0BxXJRncaCw
TDEFgKuGO0ShisRnIGmeFgwYjadTX8+01BWGaO+n3sro1GGJ7kXsmKssBysOUqzOXnOo7kjExCJh
304ARVgclEDhRleqsdWqONvpiob2saXFqY5cL4eblnFZYcGt5iIDLYPMBt0X3IFdStV0NTDZq0JP
maekc9WwLB7FgJAau1TvLxBf1kZIcFb1KssSMGBDqKBGJ0kZT/QOfdOTKKnaxklDUrW1GZlzsm6q
wNbgM9EbWFWGDxseyKxaOPha6OMlCvOwzqOumOgLZWXlo+7X6Nax35R17cx6VaNxQuagbbS5qucT
Bb70LZlTp7oz+s7XYaPJlNkaIYeuj+o7qE8FY71VWMT1fFoGcX8xS6GqYgejpJin5c058Je4XOkK
yHKqFvR/l+KyTuUEPYp4K+NmNbhU1kax1UD/8sFk/Oi8wNDKxp25+9jN1Gyu+yoGq5JEEkWXXM5l
Y2NQN+MarA1JcopMGfuNageAcrRW+IMbTEWUOUOghu1qtDqMeCD/8gI1Zomay0QrTgZMDzt5TQPX
HFZJJHcVpRhruNES3XSmJkyHK6MuIwpYvq6KHYKD4UCHchrB8vdham1zjfaTJ+ZRvxjVAbm70hyF
vgrlhDxwziMAFUrBD7/O9EKVdkqn6rWTIXs9e6gdSKexUpe/CDADbWWFfX8m48FmrNDsTK0VjAdQ
lji12PIqRXKJRsNS1HPJhlGMMGTozCc6/Bigk4GeUsTEvipdlUWstjcGBfXB4+EUd/pYjeaWHslo
X0mGz4JJOS4+61CFhuXSLPAHh/OlFy4np5uRogj9/oiSk5BWYKOE7ABZxG5Lsdv4lGs1til2AezR
MHffymUwXytmiaSP3fv6NVAvDXSxr+YEjVNVe7iY2IaDipSu80eoaR2fWFY/vJVNYgKaz2KMibAL
ysmlYYW3GzOqteY4VexQIzfPlhYVc1vstkz1jiw9RZZINe7bFoLHiRRKTcFNhnIH8EJNnFQCBx+6
QGabrGsg0I/vUdX/p6yfUlbYM/97ynr7mr/O3WsKF//fJDTcnf5tnGz/ZcmGIWjRI3SDchGh6T+T
VlMsxsmawEictNbSPyStiv6XYZLJ2qRB7GtgKv+Ts8rQ0CyD32Njz20ZqqaaP8lZ3wmN/w5Zdd3Q
SacNFT6bLpuYiyykqQ+Zh5ynXSYVk+/dns9O5rw8Rs5F5JwHzlnonF28bn4dv92/HF9/WKQ/ZK/a
Qun6btSFOfVh1Jl7T8/QUfQeK+f2snBuIM849/zL8+sJBZvl3183q4e7p7Pd7dnJ06+361+7l8vB
OfRzHPgx9vI/EEKjNCdMHiF+RX6uwwNCBfZnytnX1d2jYqmj1qr6Ms/Cub+9xFHZeby9v909v1JJ
c+7532PmzM7N8/nV0fnjzVHgHF05F0dXV0cnZ1dXJ+7Z6mRzdbS5ujpe/ml1fLzaPV6fnbjH18fu
w/WZe329O790j99212fHl95u93bg59eXxOib77RPzbMM6pESvvPe6ePp/eXx9vTx/HF3f7/Z3OxO
7wNndXJ1stocn6yurs6vztfny494fHl9ubtenR0fyOHek6fvfhbl854pQFSVDQ0A1vJ52Tas5fPz
zetF4NxQh2AZr15vItaSbhr/WCy/bl5vXlnem3HZzXf8l3elc/EQOm9PD2dvLw9Pl6Fz/HTJ7nq4
eGN3XV6/3b69EIfy1+3l223Fgbi/PDl5eHrZvV2HzuXLgfUVnxmCX/bHUtL6eA60pKXQBZHE89an
3vbUW/6+dpzV0Xq9cR3XWbn8i7P1tt73B/BdyO+7xRSfBy4DeOl0en2PGbINL1/eds/nGfN9vnoN
nKsz1ip3Th6Ob58uns4OfMnlVH039pKtfzj87aDRRJiYtGRsK+Mukh+D5CKilwSo2Cnk2++n+i6p
sj8c5T3DhDyrCGtf0xEvhi4lhPC9uaxOo+Gka8Q2swan194qM1sNInmcx6dIEqu8v9L6O01D31w7
luanKfk10AnpbgIRHTCR/uO9+9/lSOposmzv7WaU4nLZBEzLbr55RnPCuYqc5+eLp5OLp4eLs5dr
2bl9OXSc9wR4/nu7fRx0b7vNYV0BZWXQRgZRrN+Z5kQUtRuna8sOnLr1EZ3YKe2B4tbnYh6jUhUh
ObQp6C1P2r730iSpS0Gymr2iChrPVKIZacFsCLyp7eff33/t/bFMEyDnwu7ljVQ1613s4sPeqvuh
rYsWjiOadv1pM0ziqdcG9aqOo+zibwxlKJDCediXAvPnbUx1MpLtPra8tGrna30O2tidKIGAsZ+z
X9+P9bmARdGbaemUlKlxU3IlWPg8lll0eafVpukBItbP7Ub3V+j2pgc25Z9GwUxFpzYnCCzkvUuh
r+FhUC016cR0WFgMprnJIfUduHu+7MJlMoZF6EOlHmaC2JtMqUdwfCfV9NRmNNYhNe67YU4D4ea6
6R9HWa2S5/pt7FWJBaHVsOzfcU4PyPn5mkKSpsSswZFmk+6taRdWGO8BP4CgZ1BOAos0NHPr/nAU
i5qjituIrcoGlfq9SKfRQ0S9/U54WF5Em8SaVQe8brj56SgaxAEVqjmtDmHtFzgD4GhDaJhwcypZ
piKYU1ML7Z/5s7ELLY3SP4eZ6r9pi30pKaMBt6wvgC+4u/ZxWCm2S52eZD0g4fl+QupyFX28tffH
2jtdNqJAGXW+0ZvqGMG+BCaQ6VZNu+06/yg2m1UqZXeF1UK6Nl3k4bbss5VUGWtl7LYKOGnwzCt9
nJ+EoXmUokEU9iOoFOXXGP/wIoDMZyNtxfNCgZkYf+9WDRV7WHqynYe5TQNpoSjGy1hDNw+FOr/p
V9+vzHI6viyMkFEUIHaHPbe3MLLiC+D5LIzI42LdWuJeWGAcoxjKy/cjfbkOls+tsbGYmGyTq3w+
IKT+WSoKMXo+7oanFA7lE0kX5oEDsh8iLx+ao0H6wVxoZC0/xYcbu/DBgY8VZZ3I6k3gQtGwTode
PTMmaOUlmtFH38/qy86ibUVGJdM5I+PRVW3v3EethOSFUk+ecoK073l3m5/W9/aLBjLbae8QWL6d
Luaz8Gl+iy7sY39Ve4f00d97ZB+/4f6PsDfnYcRzJh34EYpbcS1fmefaWfFmbIJjcTkAs7iwgCb/
ki9iAApHzVacixvtwFW/v+r7P8HeHdyHAloJEHUvqGLsgJBsD7S1qg/HBYyN7xd8fxtxPIRASMRW
bIs4Z1/RSYr1Um6bdvCwXZccxZrra8r28v2BUf4wDKhurgTBTuVd2VvToBS+Akd38rQwOwIPMnhT
r9xbYPUoUsPer4FHJZAUfgll2Ix0JDr7l5nBICyxh5Os2THhdNrV/TysOz3C13OX1sM20xovk05V
yqLKYjAIc1PETzZMzwnpwuFBUR5GHBT88kjBBXGWX1Q+oCzdmSJ10FhbmeCukuilaEvKuOlaB8x5
4Kb8w7xpOBsaLS4k+619kZEixuB99pluVsz285gE2mORpQcunT8MQgSnCcp6pmqiMPL5kMaKgUQL
UBZPmzIZGe3+EmbMeMAy8M+DEB2gf2IstY3Pg8A/qBtJawYPUP3k2AlNh7S14r8xFdZLWSooCrWZ
vcAbtwPdN9V4gBTXiBOd7i59sc46cMvsJ3ZsekuhnCJTXREgZZbz9+FWg9xoKGHVD96YJIugbwo4
hx7c6YgIxaZAjsNNplE94Lyzn1i9D0rngPWTOQPm3qH2A7yFoaEPXt9YxbFZ109VrkIqnFMJWkZT
gY1TENbwUvyrf74LLcUkxgeGQQT+ful+mK8uMinPkpxV1QXE3lryPYBP6vbAIWfVPt6bywS5S0BZ
MMklbdpbVRTx5LmWsMPMAnMd62l3rPDGH9AYU/Yvx2UYbSm+mSpzsfbBFVKK+0PRZIMXa6qgo0J3
FNvY4KIfJus48RfrgWTM1pjEq/wnAs/joWgeMGvZaj2qojS2TSdOs5tyMFc0CQ8Itb4Hc/urgBAV
2QD5AHrCe3srUDvQU7yWnkJfG5BiW+fP+qiU53UEHMPxE//KQAJ+O5MNk8YrQXPZjGC8XdlIVRpX
s5r//v67LBtr7yeyVVsHKEcszU+1F5MA6TXgwHSdB9IMUsMkoHWAzVynmEQfOL7LH/V5KG4GEwUn
my9E3L53fPXSCkp6Z53XRxY0EiygnDaaUKox6F/B84pOZiFja6Ne0dYYD8QqX+apyLK1CDkZ/G3Z
6J/3H6oatYWgR+VhOIPPrqnhJ+cCqE5x0cApQDkw1y/7cIEqyFDl0MRSGHTvSZORJhIp/TRviqvz
VGrvS0EbzzenR3rGh+xgv1weimLSawc7xa8ojO1Fe5JEW6+2zMTzY7NdyRPcubybuyOjbfqrBnI2
D8yQbhD4t9bf754vd+X7yEtEwvJy9PZGTiUI9XVjJ54x0eFUpfKk7srAncvwEWGWbV7kwYHv+OWl
YURCaFNRbe4s1M0+f8dINCN1dYOLqqqx8UTYHiR1kXrfz2vv8xlLvr7ApDgUgr/2kVIZjSL8+Gaa
Vkqsi5PMitLmysiMUSyeAOhiFOGYHDK43tuiDGpS5ZLFMiYt+f1oK9fLAHBkjWxpWTa/I+iDG/p8
NNcRmBJP309wbxmXsXSwdZQjeGs0XtTPy9iTFvgioQvZtpFy6celfxPNWfmzj/U+CkJlmlANQhAK
IJ9H8WcazyUCI55AG2wzK2H8VAsRHng7v6wb+8GWbd57oDvcYntHOxqrwChm1g2sJ2SzTDT5HcS9
Ml13ddUciL73EwCKHkAOEQNcgHQyU9rbgBMI3LTqEfGITEtYR2apUQnJAwElASeCVLuUgbcD3Mir
aTbOS8x+H/Atk3pkXbopXqFJDINFjSBgPWbI7z7D7c7jVyuX6lNETfNhFUJcR4Vfi1SUZEcI7M0O
+5YGYUksCC9/uA0Iu1HTM4m6qVEp8l7cJjVdV9ehbyEIEIZra6bE4SvJcOA07d0SBtka7xWShwKp
RdT79rYBhtVVISGx6PZDlV+pgPUfK8nqHxQw/YsyyIRMM4Czmx/OjQ9l0Rdj/9ElU/ZDqgqSCJgu
PpSYYxvBWNTU6Ff7B+KaLzeF4Nolw1YJ2riUvsSkk131ON5j5WKDm3AyrcU8EbKJZLmtXEmPCoUF
/WfRNltQwZfBXhQeWdEvM2tZu3bW88yj3FithhgxflDrxYHD+64z/eG9fh/GUJgaspXUEvYFzxO4
GH6/6BRUI4xiWLfB2WDFiJj01XysDFZ5XWGKQrM9CtZNN4ar1mpGR0F4ZGNWTbBFlEu5++k3XSJz
UgzNUHlu9r3DM6vVoiyGuGyjHLWNYn1Yx1ItDsz8y+XI+lKaJFJlr5LMiM/XFtTnKMsqRolrPbpG
tzm8GGJIrT+fC1fjUjrRwFMuneePeYbUwHwWtYZ4fqTCsOmkbgPLN/8be4VoR1UVok6V2PjzKElY
6FJa2ikxfY92zTioHpic6e/MhZlQ1mIgcJqfR5lRqqyIWVPuKyV9K4Q8rJAyCQ/5KH+5SPgwiIBq
fBmqTSSzn4chJsDlZBkmbQrpElF82H7RDDKlDdsNNcfkyIwgAX3/nb4+LwyqERpTNcXR7N396kN+
NEdtUCA4knqWhTOSkozyVkugSgMdy358ZXGBEB8Tyy0I2/2CWgK0RFftMfSoFJOGKTlSX/GcJqX3
0ymxF1CYUwjlNZ1H8/M6oi6lAbajyJxDU7kvB1IOHGiaSDVWtt6q4vX74b5+NpXWhLrk0jpJ5v60
UqU2GkIRhitgK9XcEvp6Gib4LyUqcRsskFCY49Nufjrsco7B2tPnoZAvL1f3hw8XI9UCnDKFTysj
ALkylEaqNhiCQe/r6kl3FO6s2AuyrD5QVd5LdLg4l33KbkTzkKfvvTX/YeCxVvp2lEOJm3Lwd2Fh
ZkeJGaApNU6TG+RTBYkykc6Am8UexlnDgXl/fZKoJ8mwt2wKMjKByud5g1ipR/jM2GCBAe7RVZvD
bJ1lSozAYyYoP5eq1SsHttRyj3x+LBgUcSeDl4m8e99DwurlItMM33dRg5RWUpeAFI3xOPr+k349
i4zC+qoKJFSVLfV5anbcxlAKVB91jn4eTuoopxrYhsBgPLRf4Pj+cDgiSlU2CcUZi9bk3rUWdKOm
dxBLERSaZYRc4ttUyNpWrdAu/eFI7BNegffUlF2zPxIdSRvMr2q5iT/mxzmQZKfplQRSfR2svx9q
OdyfvhSRHoeBb0TWBn5/+ZIfdqeBtK42g090Q9WsEQxQx/7S6FIpmpw4EXJwSkYLq6yN2wCRINEj
NvrTgJ2kY6nPUOrlTzL3fV3SRqvpVaW6KwaeI6nEBw5uedbeFpWl/TTRWcaC9kiLh7/UfZDUBK82
KyxUwcK4K4+7RCpOVS06lC9+2ZeMwp7XLJaGee3H0fHU55lEZQ+Kp5xUK0mT7GwVUGeVAZVC7/3x
bllOAaAvlbt7ia4/f8JRq+lZ84JARzX6XZyo8JzzUTk3M6wzvt8tX2fGUEuxhu4/BTVz78QFicjD
FGlWN0P8FeNBvdIepkpC6aDqVOnAU/vlEtE/D7a3NZWoTKBiT5obDP2wLtV8cBCAyQ7cj3+aEqVw
3nQa8xy75f//cAC4qCZ1UnvNRXMDEZm4rU0MCE1El2pLb//G+plcWiaPOpn9O8zsw2BzhMGX2rF+
ofD1tdamMkwWTTpRgfsfmNeXex/iytI9MTB4oPK0X4Sf/QltqpihFLNrLsNZWB6GcjJ6iumEqnOe
HTjGf/haVCtk6k4q6qe6vLeOnd3XIioaDfWi1rzpMznY2mZWeN9vwD+OAgGKC4va3ZeSaaPYZTEA
xsUhTAMeH6fqUdbF8Y8TYdaO+juteKrUpPef98QYtqgpmSnb3ESaM2ngwCvDfMgi+g9fSBOovitc
vgLJr71zyx89N1qOqaLUBuYLX7BcdQac/qRq6GCCMO8PLN4ftjqdNTiN1F8Iz/W9AeGj1BLlffAZ
ElQUV54bHOwGKpCvFLppVX7/qUwW6fPLomgAJWSNleSu2K/xR31q6lXAaFCIbRjOIcTzHLYyxok4
o9aGfd4PcnCgIEPqu8zi07gWKBuoW+BuCbYQz//88do+ntU5wV7SKqr2plSQdN+2ImpPgPMIxF9K
HbpjrjbSg8gLvK0Qe6P2PpXWKpPm2Fwndo6akVm00VUQ4wvsNBqsBFQaNYjQtY7LYCeC7DrB0VQ4
RoyPgtsaKO2vCeNwCYVIFV77HAWcCNq22FkllBE3gNgMEdEwdAp40qj+Uiu9ecigsqFdEZTQMLq2
UNeBOfsgaVpN+63xm0+TUpstLxEmHpaphcSDpwVlQkeyM9seibBiukFfQjmqwwVhUehBcSzHsvlq
SzZqnpnw201S+fEJ2kMB9UPh24EbNnp8DpQly92gGtJtLQ1JsGor2XjGj6bqna6jVOy0TVKcQJ6o
4AZFlYRgd22qkBjiOHjA3qSEkhQ0zKmRY7GbDHlC7dfvLCphfW9BGJji4i7BexdHx9jvbkgIk4cO
48zUyXgeEydA2vCqK8p4QqCK596hIhXd66rVwBRSsSxcK/PYvASKVMSQ6JrkxrZSMR3lOGAjqDzn
lyCakM7OIE7c9KKI4PunbbTrSsMsMCU08b2tYFht0wBLTgSI0eqBmtGidCuXlXShN3N8HyiUm9w2
LKwOTgn0eNeMdVSUpMVECZKaNJzODYacGxPlyRJAmBiwgx4DSKXaXA5bdJ3r0bFCTQx454bRw6QY
4QOSV8j01c2o6kcSMgu914F/eG3Afp0QC7NoU4N+sqxXY42O4xycIBCGHZaITesplrVUdZIgMDO3
XYjDLkYa0IZaLW2fzXLAXiCLEu2ur6f6aZga/RT9HeOxorNt7gpExwan680K3aluwDLRNnrFgY7Y
XAU+2oquqvlYZqrQZcfVjGOi4kDiwXrHnPrMWvVNKY70aA4lryWCppcuixqNuoTBXJFY4qiBWfKc
qGN6YaOE/9KFqX0HqTYeXeyGpl1Q1tmjUmrNHZ006VdUKdrvIAeAhth4YcWuQdGvWplmLx+FkUYg
ZkS9Nq2wbdRot4tOjG4e9vJ5a89IQje6UG6QJel1+FJ2e4GYcGm6BHiojCDZ0ZAyhka6E2ygtxC+
pu+NgdTIjoGiO18rEcF1zw1/00/2dI8weYf8MG5hSBZN41A6qWa1gxua+LfhWK5na7LHIF4XdEfx
oO9DJM8oNQ/raZaaja3iWg6eNDFzIlVcfdxB0+bbLO2rXUA2ifWgKLWXyexRVDVRR0+2ht1XqDuO
uu/WxG74X6IBjixqUENZCe25O5YpJ91RTZr1dd4L6RTPNURPkW5rj8Au5DvZj0rUiCFvXUaWlWrr
xm+Do2Su4tijFWih5AvhLllLoHv6o0EloljPzZyeNmavv6aGNV4ZVT4byC30NXxglgAGa9bWsocK
b3ojVVZ4K8F2P1eHBuJqMGU91rtt1hpum0bW46yM1VkWcx6x9sgCe0XPstDXWa1kx70YR9MtG2my
V5FQuaiE+S4Kb/hQrnD3zmNPoZgA2JE4hLXTe/0Zl+WhdsJ4Hm95hAxz0zUTIl6jIuXjWpFUHSot
9vX5erSS+AJNCEv2hk7XbzoFEVWvFFPYOGNbd2fNnGEL3Gu4jbqlagaai8Vag44Sh15xh3KmZzpk
lSJ7VtUiNI+e50vU6hZiGWnYPnRN01zMogwuC+T6HlUS8Te0dytujTHtqMApWeqxcRLsbLCnn9xI
8/PXKKoQnqmLOQ3PKxk0LP2mabqOsXlWgT3HwW90ULI35JGtyRsJyvutMi203jE0bObd9rdq2zXH
gQ7t0kGFM77RqsZ4IoCvojVi3MMZ3X/lzR+z/FxCmXBcWdNUPA0VhxqD+UY82wjHjNuOrLPEXDtJ
H5GPH2TALZg0ByNptxeJqsiO2yjqfgsM6BKnnKXxGazSKK9t1vtUR7rPZ+kydq0BmnptZLTqV/5Y
82cqgYQutIXdebJRs6i/DGNfuqQrKz1N8jycLc2BR0wvkfNrM6Hc5rAKOxqpUUcnw5gRrhqjkfpo
qI90QWDb0WtMEc08FnnW/SaYam+GsWOzGVbeX8tYi/wOQ8GLMA6ohjt2qlRPgdFPXI0xJmGujpov
T3OOaAnCZWHu9jIyKy75sX9bzbKdyzsYabzDm7ZNskshI7GP6up/MXdey3ErWbp+lX4BdMCbiImJ
OAVTVbQlOkm8QUg08C7h8fTnA6U5myxqyNG5mu7dF7vJIgoJZObKtf71/a1WevWU16mbpU52EHqL
w7FWhvtp6tqHWGRh7vY4v9IXSq5qbdylv4yNzfwJadeg1bZVprto0NLvdW7WItDYiUrXioziWZqE
ee/kwJgBu9Q0Fmq9XidUyqXhXskSgCmTJJs+8woyCwqE/CyzAHhuYmuk9XmuRsHoWGNrc+bIstuM
ZsAaW2UpAQSN2DbcyA0rH02TULbgHVkjrcR80w103SzGgBz+Ml8XIsXJGK8wRHmqy8WbCWbVYDEj
uIA2zZgDNuYKV3WSQY0D3axp3WN9N+5CezHmnUnb5bUqIebzIymucKZBYbcg5a/oBg7HMNI2WtMO
97Q8cxfCjqvVcqGwWhrTJqdi0dXtr20b2rwGUewIry8HbkBf3dwhOQ0FpC3iERpZG6e/nbLFemyp
CwtPimxFY1haZ3KddLQf8rFUvzZ0853qw5zek5kSl1IbLQ/TWNWYlCh0GFPkGKoNivdQ2bLvp+dN
KYW9S9dnJm3EHMcXoZ4QAqlqT8NoCIbGCdTEBKW91DUQbCq0sjcICYy3Csgo3Ui4UP7su1z9WXdK
1XttJtKWgZ9sFp1c/4p7OaEQYKJw3prZMPIeQqVB0phnE83BIXGl7SUEfBjVkEzvkgfVyXQLQFyT
4TM7VFX13eH8lXgS+0vlgTI2rqGxRzhsG1HMh2iEhVqZMPbbrhyip9GWQQiniy0tgdQXxTfCTjqa
OCDky7btMmaMslDawiSpSvCTh9XPtAM+3MJ672Mo5ppe03yv2uIhHQy5D6gx5ovLtkQ3blyk2E8k
SSGlJwMZWN2DLunQUG+yjFokJsCcnJBIbLnpPJXT0x5kFaQiuv7xYHcTiHjOFf7pCmD8sSutb1NT
RDdWNonRJX0qsgh8rDCjPTUOabmzcYQ3Lztqbsu+LpslP7HKHB1ohrHzEruJY6v5qZTjgY7DD9j/
LajkOfuC3yIwxxRiohdpsiSfDMTa6olRGFn3qMcEmTgUCQnsQUEJE6v4quhnt4RpNW/H3k5QAFIk
c0IcQxM58uKhHjCCyOhS+R4tSx1OOwotTY1NiRbOzgnym6I9E8pM4MdyovfXOfFNfzoNUIy/aKAJ
6ahNENsIn7+tpcFcRaNzC+MWsdloDLazG1ki9CuNkCd0R2p06XVVR6K4tUcMTzFpseQs+mphB0tT
rpXY8re0BOkgM09gdrJ5GhwZ+E3D3rd6Awm0LGJsVjDjQnqT4QcB45N9VIECmeFyQpBWQEBlMzBw
S2W73IqCdfpGaXhwZ/0C2vjESlox4KTRQVibm8QabhUlW5aDHpMBrPdRPtUI8kY0+Qk839KKhyc7
DOE4QrIfy6DRpAIA/djF0p2FR1d+2SAuBtwoot5YPLM2QvmEw/CK6O3hbt53NfXvgpiIYwvcL4gv
MTDlSNxVI4BtP+oRH9zYkYYtDpAyTdrGArOqc8wzar3ZTNEgsRrgePOt7RWm1mDEShZo4SKI9Exj
PZC13Yo6raeIC/P4kn2NxRXhlGOFjYJBfdq1F7VcDiyuNHgApBsAMC+nXUgO4dmRnTn3NSjf6g+z
LIV9XplFN1zVdm5o204k4BCnqG2GO3oprHX7H/Hn/Dor3VDCt7T6UFzC7yNlv2mktKIvO49xeOyc
pOoe5czOCNU6Sv1kJIwYUhnKPbestHxfDcmw7NVUMlT2LKUtZmwdmjIPkjjO0jOnjROAk2NqDQdF
niqx6Uy9/44FbjVfaoLE+UYTQu4faeQwSt82huHrlKos0bY16o2n26IAdZ8vzhVFIqX0NQDflRvP
CIL9RoY0vO2bWIHTq3cWJwpHN4QcLJOYLLzSE4AkfirCpiakA0JuPYM+U8KLqZUI74Z50W7DaUhG
tySqn4MeyDd8dLWwNK9TgW6fog6gxUIuNIjDDv6CE7LEdFBvOh5iGcApKBQvxBtF/qk4uW7uLCDk
Gi3UXWfhytNMVf5lbm1FbEB/d8V5ltphcg7wEPXQDFEaPJs0LvU1uXxgtb2kGeAXhzrtbke9KlOc
3gDpATaJQV5sHTT6yT7qs5U6oI2aFHSjqJ9DY2q/KdayVJtQEr21N2cjKjZypMIxHqIxunKcGBuo
CBSzcBtZG3NoH01Wudi30cXWk/M+oSSrdS5YU45RZNIk5dCWFG7o+Z44s9Y26I+NXEKZ93qT6Ij/
h1vc513FbM3nCLpe7KQmQYahprBNqmkefk5zVjoH6BFt+DNZlDLGaSbX7FP4I3b2dcpIakCGlufy
LNaw0LgY+OLLhaSr43heQDXg9OnkAqwxMS1sByxatWJXyxPvfzvWugmbw7DAlE5QTCxiuyUq7oCI
SvX9kjbTUzKNBljfMuQ6V7bcsXIVCVlxv1BwL7NssbBwEQPZ820Pca15nmGUZ9Eu6ZxWOZhyXtwp
IFQsf+rl8KDXJWf1pC9Dv69T+jYYsPQ5Yko5flqlthbEYCbEBresPvG4dfs0l1O7OwUAzPE91xz9
BKsG2u+zyejPTEOAEuja0i79xoB6gTFLqT53I5Z7HgkGdoY2q5sHY4hsDmKtNR1SCyUdsyeHA1mZ
WWiQsYN8GvD3UNmpUmR844hbLduln/JbRVPjxS9gXBQuLJsWuo/R6WdzGlWaXw2V2m7btd8JZE+W
91vYM7mKaAS/Q18MmfW8iHQLtLGqt71ZD2dVvxIAawd7KPbmYtwsyhi2PhD8RtpMWZqdWmUiEliX
Tjb6iVo3vtIM8k+tTUr8tdJ1ngu5gXJipxYmwFQoZy+hZeuGJ0IWgbAhvOpAtJfQRkdVuGkzDw/m
qJiPkxWVuSsN03JVd8VMjk1WmnNLgDR0cQMyvnYiBWxvGYj/mqlQFrdL1OQHCJeqDZpkmLCSt/Oy
vhCSXENGSeRJjjZhnsyPltWidyU6CWGtS6aR/TCWwjhTnXBcXGeCB+gbcjpckyFpFF8H93CdQ9LH
7Exdkskdlbq/g58CKKMcEfd6IwK678J2LDxDRtyIXFxBWmCuWi0/N1M56/6kULNw51Hull0qKaRd
JZHWTzy4HGTFLFWDS6tZdA9SXiIxoAt8lGi6T78pSQF8B24pm2fk1OV91SqZFtSDNIdQmQbp+1gu
qRRDA8oU7G+MXlX8WYuIQlIOib3btqUCNmcaFIZ4anUy2GVV/7S0tCoA4oax7/RT8dSqScsZtuq/
Ad/qLRdGCDDoWZMIzGOODLf08Y3ZxobepHstnEjQEZOZ3MiJwBim63TbcNV5eI5LEjzuXIPU3DoY
iz4KbaVF57w7l1o4oWA0iYzJXtpYhoOELPtTXJqVR8lI+2kzOlZ/o4wIy6Zs1ogvGtJ9u7yXcVYx
+qJWTtR8jCEkgx97LLvMwkiuEsk3jHetjPMOQb8npfJSEsXr+KnHwhm+h3amNBknBeINHR5Nhk3n
ps9V63TRhFZvpjCC2xppkEjgd6YdB+DCqb5PKrbHmGEAYHGpKkScz7QOy4ysKMwF4rbEYqtMRLWw
tSNbZZ0dDZKZYh7xlraLxHSBsIWPE7QUnClC3SlY1VOJo5BhaweCIaLZ3A6nBWKT3D41ycSV9aqI
Cjex2bcRxQlUC12nRNkeX0DJxrgjSU0fiE/yLIF2gZtvp8a3KXOS1guLvmGyZ/0oeX2lkCBumkHE
F9jr4ewasqSN54mdgxPqCjsf3UzUKnFXVtdnxIq4R8awYnHFlNvlq641VGKtWfSDi9cFkwRv0Aa4
C01dK914sp6iPhyBgLOmqjsMBjINbqigtS2JqvbHvLQTucZhxX51egdVsOy0FhIKxTWsAuQRD4aY
TAsZGUPPr2s5n4sLSYrtzFdjJ7nnZcxn12bLVTyTQ9FWi+u03w+NiYmHTaIfr1B2dwN9qhKpnlXV
RbQdnape/DC0QxH0rQ5Un6JiaXhRN9XtJtWaMmaLs3AYskuHlEU/iSomggXA6ohClfER6YA00eqe
T15PKa30JchInWc5nQmNN9NjsZPCUnf2AFaMpz6BWetjDTWh0LKj6Grs1AkftQKedN/UHn8eTSPc
1ZY2UUdAm9J7Y1Y9eVAK4deqM8zYGlUClE+jD6FnZ4sp+4MxJ8/F0Nh4uk6LFu9zGuwwx+C0MkzX
0FHa3h2QwpE2avGPDW1OMC6yQPnJLsKccz7h4mldyFO71Ra8kzYWpy/F6zR1uOp6S7tlekCJFlSJ
QYJXCnQtKe8vaGsljyEV2UCBS8LWxUjryIM9xvQh63WbqpWq8i7Y8veQfqXEdyqILjDwkCUBXUvz
fJsoE5+e0hIrEWNJyYQrlQXDS8SJLHl2HpLaJVsiXYu0SCI290p+UMLExCySzEy8X8Yun7bJ2mO8
UYeyvpxKsgAYZ5EQ4cTQz+AO1ME5TeFkL6fFSEDucviVy13dGUWEUVjFWhXZrX1r147E9kc8lXgL
ir0uuqKwERcHwWnjIoEJF3sW1DscgObqoZYsPXKLrsmfnaZZbgyqVMtmtcJUyK0lObCmQUF3Nelr
q72BBdzQ09ic9aLcWaFtJGxoDDI5pbm9nPp+AbxdzgRI8DSzUwEnyvEL2yTsNSbrhJVz+dYY9LLh
BVrTKk2MNw5bUqrSrps00FwVFhYkriTYYL/0cX9Fwrmsn8prbGKfuvMf9X+sH32oajyBo7h7Mfz+
598uhyeBOOjpX/xi+6+gLx9/dElVHn/mzZ9o//Plx9FT5WFq/uZf/Bf38y/9k5ivKAbkvy73+zf/
pz/8ja+5mWts0h9oJ+/WvxbxtV6TbVZJ3n8Pw/k/xZNIHn6U/7r+UVQ/jj/3m+KKJvLfSCJVCntA
Z1aC6P8D4tB/AKqVypu+Kr0stE//UFwVfqQjRHJQLNiYhVt87L8oror+bwqFqyoMuZu+alr/hohz
VF6F38i3QxxrrNoI1GZHdUDRocXVjcG6VhdF9XDhMykjzZ2P96O8Dzkz7l+N0eFXhfG1+7m2ih9e
FR4hUyBxp9uIpgtzbUY4EkeokuY0xVINN5YzayF1MDLoG6HE9slC1cGzRx2wFftsIJND3lWOHm1b
ujNKT+GVP0nDAfPHPsGQRmP/3WuJNmP33X8vbCMaNxbCtiuhz/k96dlsG4WKRH7YGiRfa4tkP6dD
+mPSs4jcQVXKXmyyj2ByVJ4YVRwo4d2agrDIby2qX5O6+f7xvR9Vll9uncqyoXOKpP/3hc/6Steg
qGERUjrobqCrU5vHAcvrZ+3bIhTjkxr2UVV5xX+s6nGK8wZKLNoI3lZ3nU7OBVYvxU1pJd0FUQfk
e465Xmh1FtnHqK5Oe9hon6ik1vlx9GzXIjbiJJRD9GRYR/JczNarqcRx5EY0mkJmsbe8HONYT6ce
sTEMNcMbb/VF7eKz0poe8B6Zbj4e4uN255c7N9ESrs1Z4PAcJtUboYoczUJXi+KGjVq9iBooBJPd
OVi5FRe4ElI81jhh1GCwg1hevshx22Nvw4soZ9QwMrSkPt6P49bMRfY900k4zLqV7FMUgSem853U
shq08Ygdlpj/UjWLbAyBDUpAWUPugE79SHkQLT3Gxyjwr1P5q6lGbiWdqNlnr8bxhF8vYvCUUMxy
sXcTfiCJIyVRJl2bcbE1k6euqLesAtspvXt5FH+1S5wnD7QOVs/d8Wr/Zr/4cC/5X7gvrOK7/35f
2DyJon98syGsH/i9IZg6RDMLuQzCJhJz5krK+U1I40fwn2mkRbajU7Ndf/Qb662p/6ZrgRYuY1Xw
qy97xe/9gB8hJWKz4GgErERnRrxswOyIv5djNlOG+59/f708m0crh4GiZxUMIammmctEA/92/jTg
0UwckkQwKRlOhdm2RvIyolHViXtVGnyNK5p8vCGbLyI727GabflS1PcG14mV89TKtrgWb5r5blgy
V2mhNU6OG2cOkVG7C2nJwTLrpI5o/tAe9e4eAdFmavodnRJf60zc9n2JOST2GHG6U+hWK0fEBlUw
1YvX4X4iQciN0m4bd/HXiGb1yRTeUpE+ImYLOexIuFCTzznL9qnm7ISJUbNtYsuHsmNDdLcKhtIb
UAk47g1XC3DiMcEkBMMY09hqGc6FWEBxStsoo/hkST6ad+8G9mjfQ240mEXYiqBrqpPVfm80D3qf
+kNjfLIM629X4XdXWn/+apupmzqLp5pH6KgHSf0+KJ80DK8Y+9fLPBdYu5FNhTYacjw0D7+9QGNR
k6alXAR2dI43M9aB15BHMyXkBLHJ5JtIrVynxgypyS7q+FSrigBso5eml3S7uGLVcNSYa+bxSSsZ
njl87VEcycrdxIsTVxgbdFg48fm0A0vJ3+qa+YzTC47QmPppX6QZYDLygZTYl8Dbn+vKbylL9bhS
C414WMrooswg6WI2apzQR+W+ms+/J83rSfKCVXoVw/waALTqzBF0x6q6DtCrEUZQaIEgGERAKYdv
zBbzkBJTOP1XrLh2GSmSDk9xi0NLHm5KBiVXwyDk6338Pf74HF59jaNdvgDVZOKpJYKUOjV47g3l
Bs6mpB+Mz7b2o9Dl3R2vAulXd1zV+uDE0cSyQGqdprhNSAQ2yJ/d0YuM+f3ImuxOL2SmYzmcE4ua
Hk5GtlVv4trYp3KIaxOFSHYpqMfCOYORTDLghJz/1SJdVKv12fJVpYa+UBIuaxmWEqf3n2vh/ePR
PupQ+D0E/3y1o91Zp11raNNeBHSHkgKzPJLrSMzW0m3ks6tuBxMR/xBdfXzZPz/kfy57tCA7EuXN
euAhN2buGRXsPxVEfT0EefiZdP/9wsG8Xrs/fg/+0RJVGgkp/Z5LzROZEVHio3b/8c18doWjlSPu
hYzTMlcY53th3bT9J0vTnwcL/JTBXWggg96+pnRBcFq3WGR75bKbH3qLtyMyINw+fHwff5wOdI0D
8IH1or9YD7yaDiBmnalouU6Tr+zbLYlcebn++Bq/utneTQabMN5YW2M05Wh+t0ZEA3nBG1cIvDZT
1N14QsWJvVcXGbtF6o92CDmXJEMxBol52hoyyQCSkJZ2N5FWJC/wrBrJZTL2K7U3XTWVtwPCmo2Z
CIC8Cb8KO5z+iWEnQZMupts0o1Mrx2FVyZCYxZcSrqdFn/lAIbZy/Rh1YyBTP+rxzeqsB7l5xPTO
zaz6RKrlE4U0IWl+mzqkwcFKh62+oPd6bPVbnKMWPGkNMmh65kFi3g+cv0qL2Y3NoCTRbIrnbbSE
wVikLOH1Ppyw8ALOhsE0hrOYVioneMjtEHLtOvwYa5JLbX6hlk/ySaJUPxNhPRv6cGcayzXZ0KvO
2nbqBeD1L31uPae9Q1kRZYci/DCVr1FcUkmITzsGro3J4FYcUoAHJ72D8EsmOWh55ngQebSRxnuR
GSghtK0xGluSgxiAQM2PLlQSMrwih6LLLrJWPcuax54QAqPeL13zkIGUY29cb2EsjSAE7T5LSDl/
lOZDtNz3+leR4Ydb/TBA9YU4vppz7+mT42XjghxD4HOc+p3j+DO90mObni9g9vtpRS/cjk0TUIHj
QIL2CK85oP3ykp6n8xio+G+vr4uUPDZJEUxyurX0+IrH49nsmT07RTGTzayMM6yzH+1+CnRc41Br
UpuVccyOlOwM/Nd5Bc9ug+LyQhvG6xp1cI9Z4dRch3G+cebTQsUdsUn8Xh1dVTZPcSPAAILMvrmT
C2MzrtsDudMU7SYmVy5dJhtqxIi9JN6Nn1KRejNG5TqGHM3jxC/hCLsR5ezZPztH8nHh8xPEuU2n
763olCZvUurxPk1/aFpKcCYHjHlJPnPoznX5V0SQm24q9TuaxlxBNnElpRe15hfUJ7rBQQF82Rqj
RxzizK3XEvZ1/c+1XEUJ0FEvqj4Y5YNMb/XSSG7axldUxwPgS95UFx5ar29UIdj9VptfZlmGDzA6
SchOgUqPWNg7rMfquRMPXpOrgVHlF8LS8fRO7xN9uSzN6qJaxqt2tM8KQlm8BZQwOqHtjIpfvO36
h153Ntiv3WkY0IbW7dAQu8S1G1U/u/lp1GNXRv2s40AFX49AaHYl0ZKzKaGNL27OGTs+9Al2i+mj
giuU1rEfKgo4Fo9CNgfuaKuPJuNQbxWqDpTlLybaMZWswiLbNcFIpUhWcizqawzp0HidFg1VcrU+
n6Lyvuav9arq29UlHHO+AVR9MFpRd1lluKP1o49P1QYIS4BOB3rHXW5wdmiKHSZYvJBGkNX3SMcP
cAH92NSDaqS3IqpdPEjPbfsag04fF3hXkq3tgHvnzBm8lcRmDSbp0jGj/IsojP2IzV0ya/sM59hE
lAE2CK4hh3eaLnbYX3kwVoOFtu4ypm6Z+HoznTmzBUgkJESDY14XNRI/Xsui3Tt470kzlqYr0AT1
z3qHmd1dk5DYDuo9tjR+Wl4bSMh5OPV40VblAZ3PPi6Le1tIXxLsOKc2pCOFUkcEYEs6k0zVbdJ4
0y73KYkOJIVYeOEaN2Mwb2AtE153dRUoXEip60Av8B8N80C0+k4L+/2UOEzhIdB7B3lxtMkqx7fl
A4Gmp+GXMZr4MEgUBAtMHiUPdegZijOf1uVtmFmnsYi+OixQEka7hfosT8jx5UPsUBQbYiqTENQj
1O3RF0sdLrTm3lCjK9FP+2E4r/G3Q77voxba4PkViNVPr9yXK5Qyz7Yay92IyyKy4TsRli6GxKfC
HC4VqzhfsmzXG3QFGImvSvk+aSGdDZ+0N7301b7ZBDnUrpwAiAhAxQGevd3SJYpAMYYFIjCS6iRF
qGFCXzQoZla2g5AlD4qSIyEeutOsb9CNe8D9fN2OT7NBPgeHRo1iOEjxXYbp98cb9LuA8OibHW3P
FsSunIBMoB1A1CvCSzmccanGva+9Q8UVOG0RdN1fts2RF3g7HkeRuIbeQsx0HATShDW0ftf16VZH
JfvJva2x3rthpzWFhRmdOK1sb4c9ttq1qzzj5oDUmL25MySi7b479DKWA5LlUV7wlXG8XAOANKaW
ryI1WvpTak7fIh4F7k612rjDnLlWf6oi4DKo3Kxn9Hg0NnhIU8fSb/VG49CI4sWY8XGxvEZ+xGKY
WWPuR/Ouu+qSG5rXsYCI3KxVNsCnhp3GkXCgwSQUrkG7vFxlvqJ/q0Nf04lOohaFBXbvNor02Nii
prwgFXrQrSWwtackiw74BhzWOWcqwx1Sl2/IoT16Aw85WgwwnOfhUAZONN7FpuLbzvilrdX7sZhd
K742I1SeiIOCYl6uW4kM8tDvyjm8m0fzW059aOFoIqtiK1HmQrSxqa30GUkx3SKwSMDvdRV+vXiI
JWwkWsqEjj8DMRwjKH69IP88uZcj1qvYlCUwFBgfra/lhcyaGItrXQrWNI692GcDY7zc9Sd9W6Fr
uA6dTyLjd/kjuhF/JaNAGtCBtkbOr67eNvZkoAYSAULYNumDeh9fJBQJMfX49Yr+VX7xpir458Pk
4v8sBbl9qi5+IE84/lP/C7OP2ofZx+sqr4qq/Ne+zX+Uj+3rstT6wV9ZSPSU/1Yg9NLNTKv9qxyk
Yhj/pp9Ug33IWYk0MavtfzkLGlSrLPx6+QQdHjh/vSpJkZ4k2cCPWC9o9gAyepRz/CgHefQGQygh
CcqZx7ZWpDX5jaOTtijzCZPOIjkUva6etFh5BibyUxJIZuQZbTicKC1YCYpToZ9bi+HjYzQFOABq
m8Ls+y3pTeeTg+XLWeuf9fDXd8JthvMx0CQqC4zl6/faKqKp0+FfHxAzW99C/Fb1TWFM+Y2GAefT
OOeAHFF4nhv6hJ8TcOHoCwjLWN4gr0LRW7KKbWvEITfpnJd4Y+tJg5MPbl0VUsly/GQWvjT1H39d
GClMRlAs72ndGuJXE9+35JDLWFZ7FdLsGzFUTesmGDQd7DmubZK0tbMvUQRcTbNRRa4W4beVDeoF
Ijn1dqjt6YauxMXYsHOIp5zU3FaazPDLjIj7WcWV6cHQ4+V2Rmp2TbPTlRwP0t3H+9DbhMGvYV8N
Q3hHsa6kIfjtsCsx4mIEE8nBVHHJtiOdriHgHMHHV3l7nH+5Ci8tHQwIXy3+OUpL0LBrJ0038cKh
mvYGXaGXYGqaUzDqn5Ge13Dl6ME4lHR1iJwUXh1r/fmr9XHIEqe2TW5ISvrnfAC92nFuaCVUiQJH
7r+/L3AeQMuIoMByH23iY2Poah/rySGuLe1MzrvOL8vUPleKdvoE0/iHB4U5LPlgakor++hoflDx
TbA6E+khLeMkGNdWvwVrJ+/jG/rjVVgZqHxDWYIV+Hb05sKQkwnzo0MeFWnAbwh/slFG/+1VqJyu
CxDQDPg8WM68eUaqQmfctCjpAQYkemYkS0Fop+on93JULV3fOvQ1Fsk2/gzMw2OQdjfpSVLGGa8C
ih2vVIt4J7GmbRIOmFZUMICNqm6s2aYHcarmjQYb4ZN29DVYfPs2AnlRVsTRCgAkkfX2TlOjTC1z
oIVsjNVnhKlii8CH6kocwb5dEjRCA6rMDtHzJzPu/YNEncYow5hQKWhp689fTQMEZCEYSTs9iLKP
PPoje448Tf3Jg3w/2YD1UaWgnEowgtbh6CqdrfKfJD3IjYOaaDB+qHP5VcLRuommT3qq/zSUbJjk
vincaVTf314LZ4R4bvU6PXRotHwxdIaP54W0aew69rTJac4WnW6jvMDM8ePX9Q97k7EWB8FNsEy+
WCS9Gcwh7m201W1+sKf7rB3OEXr7I+kPO5X31PNuUvzB1AgATBl6jiX7xXKNOd4PuhM300wPZ0Yu
u3/8+Eu9f8BIEOifJ5igzZw689vhMIcmVo1qiQ8OlJQ7hya9KzS6YvvxVY4sbdc5ZFrsCuBKoDS/
B02FGhaCtPWk646W0dLnZO44mt1udNAMYgdm7axJSr+boq98+GjODr1fG2Al+Bkr9f3jx3Rl5Yjy
uq2t/MdLraILOxzS9BCTOt3VtYaEppMnbOlXqzy51Dm/Lgm1UxG7H4/B+5ecK8NS4e5XMJp9NNI0
F1IcmXjxptiZaekj50OLw+A7OJte0vInfzLmb4+9L0POgZDdCy8tVrDj66kKcEoj4k6R7iQ3C50E
tLdPUt1tilEzpI2uguqH99wUeylP0LWH0fLJLf/psROLgv5R2exxPjnaResZ2Y/eFenBqhXnVOs4
uZnELJu6b1XWrKzck2zsrtPJwnmKjh7XHpLZNdB/fhIXvmgy3q6gK+WdrVxbfYzpT377nve1gq3L
XHSHJOnYLOKqpnEEF76q92mGoCUqlYq8d1GVRqfoQH0Te8lmg1avIoNB50/rNoU0HMgF0RpQhUXW
bsqe7vZNFYG62MH9MkFQtVqC8r8L7TPRler3itQ8Wq3IsTc0AXffrEGfroq0t9Fpq2J+kqcleW5s
J7sZaWSlr5mG8+ealm7zrxdYYuJ1DvJfJvsxLizBKlYv4qw9VNKgum1OqNkqiAViY6Ea2STa9cfv
+vtAja0f0Rwc6NXxRj0abc0abJqPJ87voql3IF4NglgUBGkl/10VfX3NuRQLF3giOEU837cPVunr
Zu5kpT0kbMUnUoZEyEpl86/3wTWWkddNytGIcI/2wWaGbD29JCRkjXdlqr9Kejb8/1yEDBq1Pc4c
xNJvb4UWzdiE/UDuho6MIF8idTM7S/LJNvR+xaccDtbTWGEtrEdHV5mlpqZlqCPVEqm5j1D8ZxZr
n+3of7oIEYtCjA7N7B2Z356hFmKI2x9ytW99MBVPw9yLT97qNb47mtMacR+nUAJnzh5HsWzH7u50
1twfUvTW+8iYEWw7cr7n+Bn5y6IVLtiFzzaQP93ZerhGx8MzAp729iGZVgN4cNa4qIzsITOGHrVv
/pkL0B8mEDE/FUVmkEETz9FbXZSKMJxJiEOWDLPrNKnkSQwAp1TjMz+VPxzjqcOuMlYOO5rG6/f2
jrSitQfMUcUhrWbqPHJu+RAwlKDurfA8VDvnTNXjycUxo6H6p0JljRrtOm+q1DcHa7pVx077K7Ln
y6Q2CZQ4FyOxg0F7FKSZxgDJPi67Q7ksztaKrKdQsjX/40VK+cMgc35YLTDZoFTtBbj/Krjtaj3K
ZWF0h6xKoztpFhmFmUhHypSJcRtXtPDAMwFbrA/0IqG3HefCpXvEoPuD0kOKJKbt2mC2y68gTqmc
NU5VlJ98yz99yTUGJ9XCA3pnpJEU2DXUKGcPnbNCcRbaMCLVAdtnt/MnK8Of3gQihX+udfQmWFat
FqQP+oMCgicw6Cu61GOJHCFIg7086XFQDYpxVhuOdGnJwHAK0hNunoXpLlWiybWW2Prk9o+Eoi+v
wsrUV21mw8ti//btLLs5DmfFGA91BYI9LWi00kRt0YUVDuODqSQGtXZcaensArxsBo5eigMZoFp2
26HrIBSQO2692Y6Bt8dWTPknRnuKq5bTd5ZLox0lnMbs2yCGYjFuDKyqM5cMSX0wK4gln4RER7rq
X/dDDGjqNie5dd96ez92uUxAo53+kDRa62exSGlQxZu7HGmNsHAgJjeWPqUWyaewbYeTsDsBXdGt
+Js0N4U/l3kULBR5PVHjM6XNKmmjPFfJv6rD44jd/MpDQ/nScqeJYTzTqagfbH2IgipJ1bMSCON+
TEdnawNh8ca4bfeSSgscsBMYeKg+PtnV3r/ALJc6hww8A9jTjg93tWz1HJ/l8SBLreTG6Iy/mqao
EKBpf0c6W8cWsDFjCj6fIxYBwduxbaZ+0M3FGg+SmLVt3OZPDb0cu4+XjfcbABexyA29/M86draR
tKYTLE3TgRzb6FVSbLnk9j7zz1kj47d7G5kuEqAsTajAyOS+vZW5y/DNUczpMKTtU9LZJ6lF0QSu
1WboqMV8fEt/ekSr1J/DGdB38sNvLxaOupEVVTgBixD5hgbqOSgyOt1qqfnMsufIxeTXM2K3IeO5
Xg1b7LfXQuGZhrORzQcRGbXrRHaybwAbByr1eG8opebEmbP2h5KYaufy+MxTe7TRORlt1VJ6Hwun
ozFJaA6Jj6hQt52Vjc+pRmPeJ4Pyh+dMLzp8Q46LfPz47DK2CHBlNuGDNsPLkHtMvU1Bt97HQ/+H
IxI5Ac7GuICumZ3jnGZTqJJVKIzHsqR1Apcjg8GhZDqyrtEUwFiFJYsd/bxwhfT/y9l5LbeNRGn4
iVAFoBFvCSZJlkyOg6y5QdkeGznHxtPvB+3FmiCLKO+dq+yZJoDu0yf8oWm07zDDg2APi7H55HcQ
QVYugRsbj34cFpW0mrh8lw1CMwhgSUbldBqmSPs+KRiKcKjjU27XzTYdEVNeeQHzB1/s9IsFFzsd
YKpSZRULtlD9PsrJTQ8wAyIvTa3gUYJU2Axd6X/LVal+atNU7Ptx/Lth7fumJMmix2XM7B8aUZeb
MgxsPASzcTpVtl4dJviJUH2VdpuLwFh53htnjSxrzlupkExC4+VS3QQ/M8qG6eRbAK8Ht3I80aEI
agzNGhJyZiZdv1qOGDbf1P/0AS7XQvKKMdBgTjScHHHodUeguGcET0lSO0cl7A2aD3hahZHsdpML
7KcXdeTFplJ+9mstXtnq1w0JlCFxLcAmR59N18Tlr1HK2sll0k0nSXTYNFpvfkHwJIZgkzePqJo0
+Oa0csfb+1nXvbKSUt5670h7wMfC/IRTPe/7P5I9rUvMNgaEc0Ip7FsbANgYs+JrI+I1APl7br7c
0H+utHjrSAVCaRnQVsgsmT4DLnO1vaY3yES6Wtt+nAwLwZzUTztkpEWjnfqg1ulClJl1mFoHTIig
Afc5aFHd2kjV1HuQi3W7pXHvFnsl1+ufTtQDr7NT5MA+cELxZtBUJ/6QVwXalFUZBtVKULiO2u9M
JbSpkUIlLpiLXQuoa8w1UxGn2kmqPTpuymFWmziFBkJSkMFK6W5dFd7hRox6cXYZBr7KpFDxSqwc
PwEvY04HO3JR5kgg6HOTDcqnROm1r/ejyTJog4HABlSg22rhQglB4PIrRxHEyykumhOMMhMUjJgg
CjdritbXq9i0AjA3QH6I8bm9CFmDlSUCOZ3uZFhtdKyFzPeWI/u3+8+yjMS0zagwDQgoHBeBTN/l
s+Ru2ZdDUw+ncWjlh4B6dlNC/v6iRLn9IIGsfbq/3vsU4c+NC3KVpGmW6GcOJQgalwuWqYZtapOq
J7RA7Z9tQmK/qTQ7UACu9n3gpbFN67+Y/U08/h96i2CLAEAYkfz/14gEjei6CWq02PowerWrrtEQ
y8tdhCy0RkuRipopG3Ndl3l2G1oftSyCoF5WFhxw/muETIWCrqqVd82PutaC56YrQU0NCi67RWiq
HfpOgNk9K/dprEVa3SA6hDaJgfYcYnibUk9mvc3a7BlJo2W5DQcDWzTcW8CdtwBWii3qIuVzpDh1
gvjnWP68/wrfbU4vX6FjzOZDMIPwgqOyvHyFXaepSZ433cmNtJCeJvYXRxctrBejQvtLKF/MZJJv
E85kD06OnIqKOnmxZVwRF15mxO6jWkzlfzkqKtEmmcDlbbM4wrSxTgrlVfa21qDPZauP4Ywt+oCd
1PQQ+fP4GkBL+yMMnRJ1T1DPRz4vXyYb3PCk1lb9OUwRx/CC1LG8bqoTdRN3bSmeuxiW8sZHIvEx
61pIGTAVVBqREvvTDQjPoNp1oje+dl0AxS5oYuWQJWbgoBGS5hW+qPrwHE6VAISISN1XcHvA/oua
Jok3g8USr8m7rtwMTmeeGQCiz2PiQPgozRa1JN33px088BzQnCsR4DFau56elAEh5Ee9N9ovepKD
d+27pnO8oAa29+RAznlWgqk/F4Uz2Zs0UP9lh3Uo4YQdAjx56mM1LGFRAmCywwHVeZEU3cHUEYFj
qwUFmLm++BwlSQXnfkAXxcvcMhl3WZCb6KQY5SHLMxkeu4gZAFhXv/6qG5QwcFlCnBWySXzzLQ0d
B2Jz7Rzub6BlZCHbBMvl0vyb3WfV5Ry9kVmkd6XenVRka3caJio7DOPE/q9XoWHGXBZyPVy1pXFK
mWamjk4kObjhwL8RCZjSBL+Z+6tcDU55GJaxeKAZFei+pyd/XLl+0Wadr3QSxFaDE7LVTruE7qMX
i2k4SHv8bhYaSktSgBHvqLQxW2tWirW5ml6cxxmOOE8uZ43opXwyyFgfoVO/Y3CqadscAEfdN+GG
BnHupagfHiskuWA4/1p59PmOv1oXIRMSLAFde5l5FW1vC8WpGBg0mDBDQ1Ga14zX0G4GxXV/58iM
/XZJQhIvtifrpbQ0uFf0uk6Wohgeml1ftXzI0S0hN9xJTdbtxhkCHC9a9CpWZiM3fysDKeIWNSD4
isuY1eQ9oPTO6E9j3zPRznUVGm2c7rB7Uo9j6bbUXvbf2aeRjbI3HNr1830NCXiJW0QEbHS61OpP
HWo63qDGVHU0b73732GZcrIKXUT4mDiqYwexnHvkWtHalaoMp8FRoqPaTwC0nWjqwQSRTr216NPh
/iSr8HeLlF/l+ZUv1zo+N14vZ4yBI2Ak1MOX/Y+479I6lQqV/OBMRw0Z0UMg9ehs5v2Dm9b+56y1
9c/3n/uqkzc/OIkuLX5mFdhRLDp5WGpafh9o8hSpLkSRdkP+9kLh+Flngi8r1ePu+96nxhY09akk
qqfaDISMtyu/40Y843e8Yx2pKTkLl3urreqWmBtQ7Yzt+OCEuvGEhJ3xiD2cvSmExHNQD1E2KrUS
lSkN5RhT2syKFASJO5SnslzXPGA6q73fOZdZHFBqXDbeHJuodxcvKMX9SisSfpjTdyPUh/C3o9Bt
qeKoODY6UbEyW8CyfZB8T2PL2U8F+jNtTup6/w3d2B2cAtAd84ciki9ekFv48B7ncjsYOrTXxrz7
iF6julXNsfICUeBoo8jy4f6i7yCHxdPPGSWpMp3/+YhcfhbLTONSlJJiCDTQwbd6f2+VSXMYJsV/
AB6Wb1Bx+FRpabcz8P7Y1HHKy2BOAPumdc7UV0gd57nG6D6pPhixKTeQ1dsngEXKvu4m+6HHZvqn
dKPhQYToWI4QjrZ6rxmPvWp8RZAv3BGQqRn48si/FArIYx/ezzRAKMnzjDZnjTySajNcaZMdo8QU
yygpno2oz1cgUcs8m7PCNGweI/FG8JdY1DaNYftxn2rTqZF1s3N6dC5chL+3YYama6xLY+VOWlai
83oGgkI4xEDtf8du/lmJVi1j+aTz2Xp6N5wSCxVZFIXbXRzWxeH+h75x/EhE6TajZsFGfw8Tf9zA
SoCeVTclKvJ8mnUcptA49K6yVh3eWoV+NmNlHWAZWieXuwmjIi0uzF49NSbJrJ739rFXOUf3n+Wq
mzG/N4uLYwbDYs7x3kn742HySZCxN6F28lPuV1Ayc74nyKfPvZUnb8E49q+mG4btI7pu8IKCUcu8
KjXtaq8khlp5aVFDV7n/q249O63gmdbPHnKWHGtc2iPgo656cl0HAAl6YF5ErF1Z5Qo6hKMGM0dS
GPpyKE4sG1QFyl8i4mo+JWgtIeznBnIbqFmELCPSzV9FEYevNG+hpvlBUJ3iXnRUZ0kEKWCYkDVl
eGhERzTV8h+WEzYvYkzhkNko77meYSBivBLWrl8LvxcfOzQQiGvMri63RNy7tNOkSXNDlVyr6AJu
Ndm3K9f79cmlFQ8iDwD7uzPXYuNR4jvIBhf6ybYIHh26JtRZov0wNWl4jIcJVYH7X/vmgvSE55sc
DMnyPHHVBZNsJv1k+U64RUW32QBg0nYDVaU34oezvb/eexp0Gah5wj8WnN/zH3ue7gBGeZ3QT7mQ
m8CO4i3ChI+RYX+gWRzttaFwjr3S+rvYHfw9CujGgVYN2ghdUf1DJyTf4lcgH4um+j4mmNZXTCoe
cmtS9qO58jGuwxo/FforWD3aFfg3Xf7U3DBjkC381EZBGpPrFUFRwJIealnJylI3P8MfS4nLpVwy
nmlkQHByjazdMiqgt5Qa2sYaZLiHs7iWRt7azZxuhDZAGqg0xi/XCwyJhpme6ScRGcFDEKk8FcLn
K091nQq8n2y+AAZiqrWkZPilLMYh0dlcZmUhkl7Zp9xKYs8gJ9mjtGrvQJC5r/d32HWB5Kompwdf
P7JUAGqXj5arWu9mTiJO7SQsD02232ppOp+ZcVsfGhVfCEap03c/wjLl/sK3viGuNigzzLBD4IyX
CwsLnypTi8VpNMvoSNSWW0bP04uRocXgSr37f6znEJA4u3MbetkZ7ErT7PRgFCcFhTZ4r0r0bLt1
6WWhISFJZcVKVXXjOLBdqDnQ8QHZvYRA0e2O5Nhl04kihyQulvrB6cQvdPaSlZVu7E7mkaCTASix
3rJP6KN9OkRmPZ0QPVQPeWg/g31dA9DdeBwAwA5fikUYVC0+Vy5Gw5l9ZE4dFtFHcrJwO+nMZvyi
Dlae58bOYAoDzpqygamkWJw2180QRS+ViS/l6B/bsRDPSWJl+7ST2oEuYLpy7m6uN4sE2DiH2vbV
o83GQ7M4+imOJ2NvU7C9Vmn3ryLs5GVCH39lEHGjLeKSxLAFUQli3y97PBJJ19KMLPVklSpa+INb
n0WYIVrv+zhaqGa4D5xK25Sp0+/Nts4fmyFRViqAG5+T3wBxBzt2rOKugrXWdjLjCj8hVF3uI4Rg
mTbG4iBosK683hvbk8wN5wWKglmOZnGFIVXRWhZo21Mf6f6THOF9B0iBr8SxqwkFGdI8vqMWdIEB
kI5dxhNsuJ2snzMOaTvlT/TZuZAFip0mytCPjZqGT2obDI86XhKeMKD3WkOr7EVp6YfCKrKHVES/
sGvUjoMs832eDOH2fsC7dZfT75j5VzM24SpNdurYkY2aqSfpdtCD7SH8YA5xf4ya6G1EReoAECx6
TNPsVQ/y/IMt0XIoR1rAeRmbr4oELd7WDhCKHmx4NZiIB+R1vW3zhK7SSqJza3/w1ZA8xIuUyeGi
PHbyChV/3VRPduvAksR8/p/eNuby3F+jDt24gQQzStp0M/UFP4PLD6ejB2OlZqCdoL0w/2bs8DzW
af7SWnEDFNjVZr6Wyg2ht//d/yK3HpIbAfUdE3FlXJAvVx4ivQnjftIgdqBkFEbTv405mMc01vrd
/ZWupvzz7uSanUcDOtBzdRHTHL+dsG1o9NPklC8FQ4CDFmTtD66G/FMqUmtDj6iB+55q/2pjoX8x
m1QehR2txJ4bKQZxjlJXxWWW4Lp44jGMomKqe/0U6DW6TZPxkg8OYu90SrZT7AA5CrRP9x/9PXwu
Ulim6lwZiKaZXIXzb/ojhS1RdUxG3xQn5IHrmWcRph+MEWrVhsFlmiDynjwinwzPzSmSXkfppDZt
tAfSHBMaSyanvDJ/M1msw63OPGXnStV9tVzF+qGQaCr70A4QkXKiEiBUZyf57zgexgGxq6ZMPOSF
8OKpFfSvd46t4AHmVK7+Tesy+SLNcThMslWsZ8Nswke7mlVR2OYVGgNZ9uQng8UwFpX5lvmEWTbb
qPCxzSuVoX+CktQzqZoaCQdNDdNsK7VgKjemplTSG0PNQv+aqdmzZksNCAOFUgH8GT1DzzK7ZvRS
6c8SsGyVg2lbmGMpef4TWUwLlXTSrY+NbgFSU6sSgwF6hoVXtU7xKpRB1bfYGDjY94Vl/1pOUYam
lIj/8826KB/aLjDnbl/tlpssKGcRJrdAW8T3gzVQ+a1NDVgIebG5cwKddBFyJ2ZQmMI04gQy56M9
ldoHvN2mL5jqdr8NqQ6PLcTFrc247y1XfWUEBF82L9pUpMf7e+zGFUMhBMKM61uD2bM4XcPsWa77
g6DFmgcPjBBhH9pOcPjrVeYjrKP5Ry2u64uLLLcb3Y8VX5zSKnL2vm4lO4jV3/9ykVmUUwMMpCIY
a9G7vTwto6WjW9K21ilqh2pXGZa7nXC6XrmTryIfq9h4Ecz0OR02ymLS22mhMaq+Zp9GvBo22Dkh
wUmRc6xsYy30XYV35lic/JmTTNpNBnn5QMOQGKicJMqpsGOBDnv5T6LKdpMmufKIYVG7Vd1w3DpG
sYasurHwDAikwCD0QktdZKxmPE1agX3GyWIafbbrcvDSKut20ZT956iIF8TJ1G7RXFrbjf/bBrgI
eSDfKYKpFVXsqIm3l89cATzFLyBKzk5jU6TS1Qn3DS5rz12jRNOW+ZfCbFir+2fGgPHRbMxyV0YT
uOMMkqkRqDQuLCzQPhoIC/3Mitj+GiGD/bFH/NTwXL8pis80ViIkjhKZ+3stGKxmT/pT7PDHy3yK
x7BqENnTEXVomrF4rCxdrzZ2CeBmS3i1Pyaa3XYbt7OKykM8CnvGGn/LYz2VQYlMxzSeXNMNIgQk
0+hsKW5/TjMOoCcxwjtpVea+oKmTfo8LDTtvp3HRQkkxTTslipW8xqHUelTJhuGXVU/dhBBOo//S
bH9Ea2Wosk07uHjHG0bzTBSNtUOjVfK1NYdA4PUgsmDfNOYsJBg3I4r6pvgvqwP1dwHtl6o0bhA9
mcGkLhKwEVzn0Az1B2lGaLDCMm1+JVn6oBCZCP+BD4tHtGyGo5IkA8YYrvGpNSd0+YMotY7VMFl4
G1jSnnadi3OonYFP2DShKcNt3Yruvz4czdqLhh7xuF4X/R5ltLzZ0TOPjpqS6gG6lh3NFKdiZG/n
dNL9An0W3PT+7USavGazyi3fpnCV96eKH+nuGScahfGr4VQNui9+aKL41IfNt9ZoMJR0ybdOTjfF
e8Mtg4cK1743HFIE2M+yEy+hCeMF870UA4AxyZtgJThcJQnz7qULwdSIb0xf4HL3Dnhn2aQG0Vlt
wgBJD1XZaVFTbDujbHdNiSpViRXjSsJ53d1lAoKy7pwlYVSM+u3lqqpSGbnVOclZiRnEmUNVfoUx
KL1KUcqjLof44GA3dMBPyJwNF/WjYJg7YQr3ZDdW9LclKDxoShYaMUxwYYDP8fOPnCW2+Lxu4mdn
fke4w2VUbONxMDYNJlEQunx35Wq5rgnJpU3mlAwhWBPuw+WCXZri/oHRy1mLk24jbGU6xAk886TI
mo9T78gnNcEuoCkz7RDh6PSPhh7/299ePfQrDEp7vgNX+pUks4Mjg5PH+tkOfJx+cSd7svRMrnzo
Od5fxkZrVrQgW5iJ20wnLp9U7zC7QFjawK0yOSjGiJ1RqGvbtIAIGurhi4OdEip4br8bJBZD9x/x
+t5jca47WqpwXjAtv1ycgKbbYNWMk2nUwbNtYBib5gg1+WgK3F/p+vaxaEOSLACjev+olyuZIY52
ap3wmA08kZBpiMxlfMAuBc5vj91QpXeCOG25f0kVn4U9SDvoCM2UcSqOy4VzGYIujRrjVOtu7VmK
3XwPxsrYu4MrHxNrGLbo4BQ7jKSUtU085ybLTzvrWNCEIoBghHa5dKNL/EirzDz5mfwqk9b6bHdW
DKjUDB+1WaGrqOQDMSfcWkbhvoxa/OBa6aFVwh9///JpblDYEb7sq4meVVpW6nameUKDpPtoTtTT
m7Kv9aOaKm+8fAiokEoyMoBk+nJ/6Vvbm7bmTEekvQPE5vIdcGfGZRYJE2jgNHlOF2UfInsMHjKZ
Dh+L2nmKyxS2cUxkDahS7i9+I4zQToUpwyyOqTvgwcvVRZjj2TeSPfZRgTxIHpXHPsCmAs9i518b
T5NNaDR4E/OzqjOAnXSH/2398f6vuOqnsQP//BGLbeD6dtdPeWgxJOlVb8QZYI8htI+eIGIT0Oyj
3f313q+Gy32HeL4F0RCGOcnYEksywiQYcFa0TrWaKUDO4jT5Jqw4+25yUfxjlkBWvVZ10sBry1Z8
I5/QMNBpE4xRIl3OviKhj5l0gF5yuu+GBolDC7zqNxIK4HJ401jtpgLBWmIq2CRH0lcTEAUVEVwJ
TCG/YU6jKzDHku6YatrQYJ8zKD/Hmpzn/pPeuCTJopkaw3ZkaYCal9+3KkZSsdqxTnJkPI4ntfLg
NrX7Emd+twcvDKtJ4joIYAE7ksR6QrGl25Q48uwb3DDXppLXH5pfQ2Y/92lVyPSL3dboxdAPRWWd
AMrV5zx3f3HAh6MdZs7TgKPc5v7TX1V5Osuxs+ngczVTv1w+fARGsIrM0TppWiQ+mAX2ZGHUhw/3
V1kI2YFMYhnKo1lug6kupPXLZcwZn03wsk9GpZg/AMNT2cvwrEW6+1EvUBoNlFb5JqTSfO7xRnrG
jPGpjV3lP+hipNR6Fpi7QMeFaqvqmX9ycanfqqlIIi/XermCXZjP0nLr6yA4ZgosQWeZNdmpGpWd
I63TYAcTYMgASUbAihuQdGvS0tc3Gh15mmUokMxYleUpS6xysKJS2KdkwH0ucF3tMNjSfQpGX2w0
P4G3Xwzutu4ddeWAXyektkk6OudkcKOvGuY5noVTbIfBWZPTeJS9Ejx0adA8dBg8eIEaZzsG3/lK
LL0O5PSQSf8YLRPLwchcboNgynGKc8zwjChE+oRFU/VIxVduo0o3NuM0TJj+uuBN9cF9AOE/be9v
w+uzNS+Pph9XON06lLouMtDCaE1dLVi+r3zryDCpY9SCRW6ngHkGKbVGM725Hsk30BRiC9OQy/US
NbMDmTrhOe6q5mAPaX1ELkrzklRBxxZjnpXXe32YZ7QNRBiL69kEc75Yz/KFBkojOveMWWhxgGrI
sadbCRnXuAmqGHqdkHtmcAoMxMtlOtDMjKO16KyjU/xJYhXebKoQx9vnQCo4Aft5Wn6GMwmcN9Fb
DP2CvsBeNAQHCAUoCGJnY+j9MGyEgURxO1niVxYOgbq1ZJN9jAUaaCs/+cZtxk8meQEwSCBiaHL5
kx0Ns9FalPE5lLayzaOQ6zPJ9G+YtCsHNVeCbdk62rHUan6t45cPiahsgPdC+UQZ7ez8JBZHy0mc
Y6R19k526Jxoftmd7SaPHlsh5Q7W9gkBxsQFui+aR7txmqOlBeUjlqjaNs4RgMTB7e9Ev+fASsrP
7BDjGRBJ1jKwWi4CpIWTxOeM5kBb03jqo8ig7Malz0K78f4Buo6MrCaA/iKCTBb8vjP+KOFqM5zM
1gnis5kiNgvUKt7qZoP4Pz3llcT3xl5mKdC+iM7N9fJik6W01PGjdKIzJgjJa6GGmRckTbNSk95c
hRfnznwuDv+idumTSglq3JbPYqqCAwQOZdsa6CDff2034gB54/+tMofFP16bglndZMasEgosizsV
t27fxStbrbQ9TJr/R5ijDJw1YxmMMR1cvDp1HHrb6dX4bEvT+FR15eT1UuKVHCruYzeEa72566sE
SDqWBcLBdolB3CKshrXqGGkP8VgH7LeHR9pi9G1hL6KTBppI+G9lVFl/H8tpqdkqQHgeko7C5Tu1
ZRbgx+3H55koc0RIHUtpgHS7MIx+FiJeqwJu3FyUfsCrgdwbgo1wuVwYmEpotENyjjUl39gif2pH
5VNWGb/1XpzdMf5gZObLWOV/K/rBAWe8Q0mvz15WYA4XC9MdMbWUmO53wNmjwEZaNpP9ytu8kaBx
G8/ClhTWZAX6You2ud/4oUp/ChkTOByQqNrXHO6MuhkSwtZmShXzAbtBXNdbi65nB5MTJ9geUaEI
tzP06AZD/YUL6imcpqHwbH9qzJ0zxNMeAfKp2yD5kKz1t26cK3gdnFoo8LNm5yKqjxj5Tr5CS9ge
snm231aHyEqiQzLFlichaa6c4xvhj6RwJt0z2cQiaBEtYAim0vFj2ml1/xbRB3+Im/4XVJg1jacb
YQmUOVT0GT/EkvOD/xEwqtF3s7K3s3MQRNCki9jwWt0eVz76jXPrzAPiWXOFto25SBesTGpG0RnZ
GZUfxmuqYm0H6GpeYbnJLke0aVsjUrq7HwuvMQUz5AWcBBXBrEq3fInZWJNsdkF+HrTa8QBTZns3
M6snB1DBoQ6L4ZyNBvj6AmW2OHXN7yVK71sqfxMGFT3dPlKGPT6t+UvdOdWLMa02Dm98ZoekeJ58
0a2FKnj59ofOyYLAkvk5TrvkyVEn+uoqPtHl6LQrn+DGh+Yr0xhkQEWDconjaFsEnGyY+GcdZSev
zhUknVOks++/8yv2LEEEWiWoAy6E93Th8olUe9BQWkqKM/wlA5C4MB99TOG+TVX/fqAZnzBn/TDF
QX8g8yn2ZaJXz6iP0uowzWpfTi2MHqX8VZdFtAcwle9qPx332FxFD1afvumxCbFbL6efAaw6L1Wg
nN1/hltvClwCE1Gk5shBFqWDMswKkL1TkEurGgG4sZC9CNd4Je8Issvaj2TddahVZ9oOCLDLNxXA
+APY55bnvDUStmPcRwfE85F2U7pMpNtOlNGPMIEZvK30VnydZFDam8Ew/O+MI7RzP+rjF18Pyk/5
ZFk//Fw2zd616/hcmLr/EwadntNAnFHWddxqWCE7frZyxG69qrnzPbec32URL59hcitRRUVSnoVR
pPgctLhLT03mvt3/Itd8GHYV08BZLxlSJKXH5TqBa5XjiJ3CWfg+YgrD12JghJIMTMAauvrNzui0
XVwhvj2ZjdeNw0MzqM/F9Hda9O85MO1nhqFMVuiRqvP7+CNaCpQF+KB5fLawavIQlxsfYlP0nojd
5uBOw2+Z2/vOb+svYszTFfTHjbdAekoR74BHtJAcXmQGWlKpMQy8/FyL3oYyqo1fRYjVAjwi6xDj
dJdsSoEZiqkW4fOA6uiutHrnAEc19qywNne5IYoVPc4b1znha6YJwpECBuQubkbocQHyQvQjbTEG
3+smwY1XgNx6k9idZxul0gusU6QToFRnRE9xVYujISDPbbpAU/1dxL/6kdoaddEYxVBK2mr8jU8K
fNU491WGe7jzrE0x3nO2y8OHASSdEIbaTBRQarn8kLGfjSlkUmrCxqj/EVVofaElQecwYPqAVhTC
ksWWqsP18cWzqwe+SHlAfTpSvCFC9N6rTL9L9lXeGT8KX9WeWx5ur+djzTkblR5QjtXFcP98BV+0
hlg4t/U6Hbi+1JNTrxgwcuxSad6wjOfvoAU6A9qsPU7F2I98dGQknW0pqqHcadCgk23rxvLZ7EgP
tzRnR/g8gQNdoHHz3Ov9UrH2ogKSuxucJgq8rhZpuZ3UyqbLBkLpQQm6UH1UprA5JKGtZ/iCO/nZ
0moDjHA91VjUBGglgiJQttR+XhvbL4gYTadyAJgxmZP1E5tyq9r4hlJ/7lq9SzxdDYfvam0biQfi
E8eYsknyn77fF29tOln4lWhOfmwdxFewFfDxsBgZEaeeoeByvpnGUcFUaEisjuZrUdaeRnxHnNe3
wZpUWW6e28SsdBq7gfwvgXNUedJtmJrGqCZZ2JOjOLnpmsb5LY2SQez9mONexbb5qM2YNhq1Fm2r
xcYWimFG8GKms1UlwIaIB4hDVkWpYluINTuE48km9+smNz8objqoX2LArftez9H8Ax2iJU/MAcdy
0xS1+KWPo//Z7PH4ZqASB16NJwqnA+1D7FbQ6P237Ce/9WDODU/Q7FX4rXyCf6KOem7XBYb+Fjlt
mG3kVEMMN0SN0Z/Uxid9bCdIuGFdsXSqi9mcTv0e5fr0tVBTDk7VV6XY+qmanjQEtZgktTJJdxB2
U98rsIMqd8lYZj+wJ+r1baE7rb4dOPGYR7hygJaROlR1uMOLN7VN5INRjcFsyFY5/cHVCjFsasOg
UTGmrV5jGIG8ld1IsFuF6F1z73Rlr20UWBItPPXZ8cwOc3WXFzLbQlN1U09UWo6buxn+55dBEQGS
DMLUy1LNCh/h8ynk/rEIf6tTG7yi5Bl/0jCjd56q2kIvsJzZCYaYvQoZyri7IZvApA1pIqG0iWx6
SuBI5zsuSOMN/VqfYNkFwXe/CuDcDzqE2Xqww9kzCki5pyiV/xwmWVK8BG2iD/ggm2p/cCRYs/1U
F8Wn+3vsqifLtG8GmRA9ZkSPusg0wsiP06hrm/MQO6lnliWG43p9btSg3vQmiqRmOvxoRuGutJ3n
6HYR/WiSQyhjVs20ZRaGvox+MiYHiydZn8skFV7RIZ1cBDqii75RHdp+lWF24zlnpvrcgFahsS3x
Sk2ca6Nj+KyX+k9dSn+q84UDwDd7wpb9wN7CWlIXf13QkoXyjGSa9OKAYy1er24FmjPpfXMOZxb0
LAi/Sy0E+O9/xKscnoGGPcNPwSjRAVnmcc2UcTzVrD9rlX0eu/B7qhruh8Go9ZXdcmMhUp9ZHQWY
NPtm/vs/kg+/RQQn0LvuXCCAvaVogZfJMGOfVPVaGn9jKcDtyCwTALH4W84lBg2kAvnjeM4RGPaI
CdMOOqXzBG8tWXmq66En3eo/11qUurEowCh143geEnSM2ooRYDAhHiYSHZkLLsID3hX2V9PkRi7D
uN7Q8y9297/hdazHhQMdSTYpHRAEji5frZ1kYEYcezzr6OttrcZyH3M5rWlzXSMueVTq2DlVZqvQ
ULhcxqrjpDJrZTyPulYclMzqn2r8sXa1McgngA+OVwVD/I+TAhtKZ/FhcGjdVqlM52/bC/yQdw1t
WkxUH8sfMsoYHdyqHajHjXozDpW5A9RRbBPMhbf3X+2VTCdDAu5RxNY4i/PjL94tgi8AddJ6PDem
OCRp8O/gONFbVVUbx/cPogu3iQgOcqweQDY8gaH+3LL7NqUtlGe7lirEYet4/zfd2N58AHCNTD5p
eyzLiagTkTN17nhGkzM9IBM5fIwHAI21Tivp78PDrFhFOYwTPW29xeO7VdpLg67HuTZbgGhJ7HyK
BxuZSIFK1P3Hup490CqyGHriewEHDezKYn8BeVLCwNDOA4Bdyj7VztW9QcqVb3rXhdYXDXGpeJhq
kulms37hF1XRlA9RMyKGG/PK9M1km8Wp4r4cNrLzjaeANDqeZVNhMrR+JnYA/qwfE5zQj2nEnevV
4/B7nIrkJ5dNh2PhoEwPUH25ke0RGNrz5GPM+Pf7F1EIOs4I+83iootQCOyoF4G05NkUhYAZgs1V
SCPrHyYJ1UrVdWuvMEj+X1QVfcvFmVX6rldkosizK3u5zZM+9cIMi6lAhqsCrnOH9fJepgsHd2qe
lNItsxffD8G3Qp8s1jLbyPaKtirh71vImueolgslfIYMo2wTSPRHvseHQXeLlRc7r7D4BbimE6HY
Qui+LO+Y1FXMkZxbnpsUhD8CXyqpWYCqqTLxRwTh31K1yBmbTtnaPXqdlAAAgRxuouA3a3Qv8m2G
dZMZdul0NilnsAfNkKOyhoqiCJsxOWp/fy6ZD0NuhosOzHcpKIfNb93btlTPLkQeO9KrLyIT7cM4
wDq/fyxvhH1YWjOtiaSLqlMs8pAOC9upTFPzPIH9+OK7gBBiF19Ur6pgcW165HofCgXgBCbWKXqk
7uSO+jYoExBIVWN/vf9zru+6GQBP05fvSztwyWzMkaytC21GBI/uG/A5A+Vcp1qJsNcfE0IQODI6
XHPDZrmTc92NqkqvzHNthMl+6GseWTfiB63FTzHpW22lDXHjoRxaIuachSESuEQ30IBHbCOojbOK
cs9myGl91YXb7u+/uhtPxW0JMM3lFv8f9r5rO3Ij2/JXeulp5iH7wiNz1u15iAi4tMxM2nrBooX3
Hl8/O7J0WyywFjHdkrql1aUUySLTIBDm2H324bn2b+Vrk1clIuSVdkxLNV1HKHuxG0/2LXgPPYAN
gvCPQrEgDnjgGvB3vlBTHm23KuJxUAbtiFSKSBNYs0YjdAhMe/HKrgv0/Pv8/j6efpT5AIuF7AwY
LvHz2/tLUg/sD6KvH8UVYEgu6s9R+VIvHK9AmE0cy4qO6VK3xoX/8vmFL+vzrdyBNr5gD8Erq0AG
fntlza9BGFJiZtEHq3tTFJjS3iIuDbVZ3GCKq1OOfD8LqiXw9UKM8pscrUiR0lUM0CEMe9FXY7oK
5acKxiHaGvrpcQnSYtOtdYUEuprObO8LNmo6XqCcwWgBiYWk+EQBVREaefWNrB+LeJEaGgqDqN5U
4YObgZtN6MAQuXK7gMHJGrZZlebwib3AEOt8wSpdy4mPensadUAVfT6RH88B4B+AY/B4BVI6UxyI
22I6VK/3Tq4E2Pvg1RINQUo5pyU+KioUm0MggW4F10BHl2+XC3gydB5G9vq0QDzyuCqKBfzvvlmB
eCavu8esd5WjXiBoQEdkU5Zm6IFAiAaBKGbg9ys7dN2N9OwQQ9uh5gq9tp/QcKqR1ku0RLLT0FtZ
fhgC+7Z0UYZN+jxAo+LBq4qRDeqqPg6Fit5hWgr3mghqWKIHrKomt+ASHzealpYJyPf8FeoeADkH
PllQRkP3w8gOV6s2eQDqaQSpRVOg+W+sa7GBUE12t2pQtd+WfnSCdk5edC9QahvcU+lNUSorwFvy
QDq5o66bcGaSR6HI/BLkHG6fMA038wpsgTASSKHxQZIjNOeq6gGsEnJXoodt3pSu0YmF6AC8Er4E
uRgKUGxx5NFlopQFeOq0fFM1ZfhWwCQFjbnkjXdFJmmHsGiSCMTxkbxPJLALWrqODjcg/u5bjzRt
g1q00s392Iq7tKWxH2vYVwXCq8B59bUhoaX4duEBpA30uYLevlWoReLMfuA20LengdPwc/IdgLwQ
NpO/3Q71ADJUPa6DU1iDc36ldRKTE72+r5QFyFvktl6X+kI2sgJJrhGkcTMm2kexhctfonXIayGT
ObEcghH9ZxQXbX/SSL5Peh9lKn6kUb0LNIRe9eYK6RL0123BYfr5aeMf/M19g0wVNhKA4nBhwLY8
uW8tQEeaBqiBE5I55a7P9JaVviauQwTDTNUNvR1s/sXMEf9oTqiwzKG9cfSASYC3+u1sL2KcS5wn
6VQ3SbZ1VcRSu2TRswQ5d6eA3bZRs8g1czQcQ5IAvauXUZRuUZ5bzKini+EyuX/gIsDoC1wnSBKm
oY+6lMQOY1FOo68BUdc3S3VhhJLaHfrlIO7F0Ee0182EXCaa4jUALbXqg1yh9wGKRYsWrPllVm1a
eEed2aapsi9XHeib0mQUOpbDUAKzZI42GrRduanZhV4FIDD4eQjY9RrPAJhUCZmSKSsngmcDs3QE
xT4TxTQHJxli4mikjGbniDYFBfgJPb2GBvt8B3ywCLAIEIX4hp5gIMqZeAdaHZZdCTvntEKcFuiz
VUJRJDmaedmlBvp+BOzz633Y6jyCdomjIb0KvAYfz7sYkAeubXSEDOVTpZXRDs2MZJQdu8v4phCy
66gUpIci69QHdD2sZgoTPmgWfmUwDPI8NTT0NPlUyouqkhaDfOrKnrcdXsQUoJs5/fWdzY3sFkIk
3DTlkffJhCarpO+kvJBPweBl62AVozmminbcSRTrUGWjB74/KdyLWNwv6hDdL2slcMBMPUfs9sHt
w+0Cp4B6DmBwZCRov53oOFeaMPAa+YR6ieFa6NLMXuVI8vn1wrv9fE2/N7PvLzWxumDbJYoCyXlK
lghO9vkiobCQOuPzq3yQ0QAVAXID5C/aOCBSyUfxbucEuiiAYanRTv4gi2YkBIkDxLuMXpxDajd5
Lq49SUZPLaEZd0MkijOi8mOYD4AmxLqBPwDWH/M5MRkCpYPa11zllCv90giXiRX4YUyUutgAjfvQ
psK+GlsnU8pDqwdzV+dz+K2kAnIHpjucalVDWn0yx22nL4Q69dXTOPbjrolE+QgWXX/XRvXIygA4
UZTZlq+RLCRf0Jv9Js0CTlxbhnOGI1cJk4HAzuVFYlgGBP0nKqNaNfqol8niJJRwJIiod8hkg5Sl
PpR47kpL0A6WFGmfy3QJaru3zmvsGkIWZaRdNdCxzgMRraVX4dPn2+PDwVN4ZBKVXVArEnBn0/Wp
Ig/gcUDDjlIzeFYvqNulN8i2rmRyhn45ybAGdW91pUbAzhRhskA8IkofK08O5o7D9OjxdtY8Wga1
osDKnALERL0MfA3R5mOaS4XPqmGRR4bkw4hfRUWUUhTJIFehgv9k3K7yBUDkeVKAuM1TVvX9Eu91
WQ869gHotUaU2SgvY54A65TAKEcwMhFBqTSITQQuQSeajunW1eNOJ2UWLewyVtTnAkUEW2QWuhKF
oEH1sIQubQjqX/KOgKO8fVKaUblbCXmwLTIBuQUZjtOKZinK/WhS8thZ6EX97VIeamCUw2SDToEq
SLXCVCKw3nKJlXBlFqAuycee1mOchoizIN1LxD4J5rpRfQBCcYcKJgNKNIFu/cj+I3h1KnZ5EZ09
JSolpx+BuSG174HZMWiXlUQg76PXNpLia3chVYjcjVF9lupGtmF/x0+BGCpAWCNYjLBhuPJ8CgJe
RDFEdNt5m9mHXA68PyAYKxqLAEmAAnfglaauRTyqWZWEGCuqckFkGS3jmrZtIVqJLDSWIvmZ44tZ
YklhGZ0HTlgJ8EXLxC6KKOKfc0wq4vTAoncLsi6AnvCKEui/ibUFZt1gKIuFdF6geQhI0m0Epw1R
++IvEdKoNJNzuGTaYyKGe3XEzGWtrfTRP2hgYxAooUBvVbDjoFbkQtLxTniDXkVtVFcSznHWaFRD
x00qjINmtbC810klFCTP/e5LB05oMHfO2BwfkEowcBH/XPG6OGhlSNBvVUfd1Kqra4l+HqWrIN5V
4iFDVnYpNwz8lIz3UVNAyRuGJ61eoXHb/YBCNVnJqafuElik5dJQUpGspLswDS0hKWc02wfVchkf
wJI/j2/aAa1fdv0iEmP9DGislRhLpzWWpDd8cvx8b05VKL8O2CmQyMDuRDxvMg9Kl/foF4R5iIhE
QYVCW9IxHKGZ+f4giqfXmRh5gezmbafhfgQqkor6DCyQzAgJsCFf99V/Pff/x3vNrr6eq69N4Z+z
HCwrHvr2XXrG//3X/7sLnmFlZ2/1f/O3/fL3//7mt0P+mp7r8vW13j3m01d+80Z8/s/XZ4/14ze/
GGkd1MOxeS2H02sFpfY/7ev5K/9/n/zL6+VTrof89W8/PWeoXeGf5gVZ+tPPTzkvf/uJE0j91/uP
//m5/WOCt9HsOav+8r82r69xkHr/+y9OFT+mL9X0A14fq/pvP620vwIjhIDYCshJ+Jk8fd29/vzM
EjhBBBeQD0GFCjZEmpW1/7efFqL4VyT18R5gXIDi5XXS4ID6+pT0V+whvAGkWkjCIcL30/8M9JsV
+2UF/5I2yRWgGHX1t58uu/udwAQaXkKzH045D/QugK4TAYVmBCEiubJkaW1C1HYTenZQbkC9liRO
XTINPQhAUpQieq94oOS1+9rW5A2IwsiQyqimWacjK2LwPBJwZqGFUTvaQkdlbV0u0ffD0BBiU2iV
s6I6t6ElL6yFa5dA7epULbaJxOFnzNdAvLYuU0futq7mdL7hNlSNmVZbSb/J0eUgM11QZQ3XSQm0
z87f6LfVdfICDvm3/hH4GWU/ABwcPgyKk7hzeE5+Xj6boYlPAeoedLXwFTD4LYzqy/Cq32Vfii+S
RtU74bX1if4k5kx/yr5kX5rX1CdRRManHgDDMypBXLMZXocAyBhIPJI1TM3sLtw04bMWAaxeWOG4
q2Q6hOaQOXUEYijwtD7EizcY0Wjg4JM+vOqGGRFxIdH75JaWE/dEj/NKdj0seqff5+VxGdvCcqMu
bnIJlctkP74tjsv7Zptcj7fRg2wsYhI9wFkrWopuDauCggIT5a/5qXPJAO6sEgVIRMYb3x2qn/fq
+705O8yJ2f1vGqYys0Gm6f8/wQaZkwrTopX/PKnwnTUHuRCMGQ4EgNvDY3vvTKpEBJuQlmiyFaTF
koBAPEZjC8TkXY1FQz1XizB3tYmQ/pVXm1psXCeATxQuK8JTYFGYWkSlMmae0oJNuKGaNVC0QKUh
CxkOPV0ZEPF0xEOlAUNxIvOYOiOeYKd/FLnvBzA1WJM4GnMX3KyWYnUG6A7RPagBzpRUMTikiHo/
0HoLIGWt0PZ6+di/uGgncwOnBGT++L6ogRgk0To/oyqoQJ3kaJXw0J+CddJTdIjmWemb5NU71siK
adRDI9+bxV7WSb0JbgRUe+rIwRB4NHYs/PyLkpNeJ+jB1IVATZEmJLoRZQRh+agywprULtWuvW39
5idscbPYhacO/daRrVh7V97D+Jj3INCh6b5j7clTqBvTrUuabXmrxTSPyVYviXYv3lYvKGs4DHfd
xmPJqSCokgxO4C9AVkpQybVsgjDFK+gY0wz9ZkPa+eb4gLSoz0DGGrz5ePYtf06f8+cyJJ3H/5dz
ou1fhL0MtcubiWDAVM5vEOcHjDSOLOCLSzAnodkIemF8kTYBq5bIgBIe9zzXlouaZ0AWNkBSzzGv
zi/zRL7/WOY/4zLPSZNpy/HfWppMsixfhRmn3gT/pIToM5et7yR10fbi0h9ixcol77WTFLBnFAGp
9Qq9ucCRRheyMudvz11yohx+i0tOvb6vt4nKSIQnAfAEvODb24xUKSpWcqpYgPbTnlX0+g6oyz1t
ZmIJsxeamMP/9IWk7yk9dO6BU4KQHpq1TGYxkDJfWlYFmla4rkvlZdaRVEenNABBbCnoe7PKe8/W
VyiwksGJaS4QGSOlFqmkLIelwbk40Y5iSJxB9vO1j04mVAFqHbSdfmFqAyRvuS9yJJm1JURy6EYp
c6PrXlJisLzV/2hl/2WB3t/OZIHSKtIChIoVayXThPod2r3QEV7TSAowNaGRdku9lMUBgzJrwXBH
hPsePcqKKygOtyWInen9Ln2ME6IDvUvnlO53j+n78U3W1UtiAW0bML4Blr0DisLccWMQZNHwXB6W
95q9tKX7HL7B8tA9tbveKnfBTEZwbsmn9FV/8iVXJ/rtX73kfMdNvEDYdn8/YFNsaeYnqSAtYOYV
jwWIbVD+9Vg1BDBB+rkfN7e1plmL32Nrzd2r8q14/KfvdQrtuRxz3tNAAi6Q/zeRWlXrx+EI2lPr
/l6gh4NHavLwcHM+z0QlLoszXbz315mIE2+ZgqSQX2dYe6faARqQCGvX8uzaecqd0kF9oaFRGMhO
RXpiLSyZuiQnsO22+T4lj49rZiwsY63hj8ik73NypxCNpGSP5ltkNWvUS5PI/IeJmcqXsl8GBQrE
rQy5gBPkn4s6s+PK9K9E34hokVHBKUeaginpmK+LQylQtBTVUTJ2ozszG3JmLJeQ8DubAEwav9tY
5jbMRd++G8s/u2G+q7ffbZgLu9i766i+h1Bkgg3TmqBj09bVFwdKJrOUFQgJjH6Oh2JuvS+ZkXfX
68KiEpClVKya9c9Jz1aH+BqEDSrAPT7zAwZ9B2BHrZPQlgO6kq+jFsFDWjCU6MVwl+awFnMn5rIQ
7wb0bz8xsys2SRj82hWb8stNT+gU01xpzaqNAuyQNKGZJcAtpq6tKEx8k6kfofcpW/zqXTIRl7/7
LpmdhIlc/S0m4XsBRACDQejHC/lWHwp75DASxw74OouxLxn5kpudtfsCnmR2b4aMvHoGqVjFlocH
eqwMmdjn8x75fTIwezPQe5vZNyGxPxeRAFl/xzp4NyhlEiOOm3oJ1moMSrCQ3GZQNFQ7qqQ3/WvN
agbSMr/Fb9U621RrHOR7bYd89xGZome8MqcLe8DRr02Z3C7Ml8KWH1TW0JXt0sJGg0VjeePCOTm6
xvEWtf9XmoFGVUS2HdRR0iXTHATSaG8vWWDVRKf4MmpiXSFravYb33wFVZAx0orlxmu5UdAt8PoK
oamFAdv5Ndu5TLmqyeuCWk5k6UaLCdQINR5qEuHjI7p8WbLXGNrOoCVZgw/S9J+gqp88qzLRihYv
BtMufb5SdyTZXi2ZbqiGs4KG0mmOcWgsJkZl1kRwWqrjzwpeAfoEGljuNr0LcEmNqSd9z8NloiU4
d+FbvW7MOzSuW+N+niP6rLHtQ8fu9ktyh/AWvbs6JdRCa9JtSjIHPK1QxtYdngKtPlHXa+Qk8XJ5
HfPYm2CikTFZ78/HI8CqBGhBohmbyuCPexCJk81Lf0DnA7OhJauMmm0a+nIrQfQnBLzfLKQvKt4H
nnGjZOk2Ia15v2nILnYAf2ZQEKyj97tN6JSsMBAdOvjbTbrlH5az0vSdbt3eF2jLQPKMdHRYh9vQ
aYBnpcj8kGYdUnQYu5IQPgy3w1o+8MvyEbrUxdctmg7jEZGX/YNquYclebTfGnJ7KxwBee6JQEix
Bbkm5jg3KibcGw+RUxsaaY3MeahYwzo2rjtT32GaF7QnjkesgQzETqnd4f5mTgI3DT9YWr+cziln
cd4AnoiKRsVSSWXEuFPcwM50Misgh13PRjPddga70i1Udq8fKscQ1xiiOZgGZTNW35ykmFbD/Usk
xdz8TDBJZV0UNYgL+PzwTeXu9ENn7ECJihT3F5GNbEUSun4cttSQLZyBlAimd7Vdr8/HmemZF1oT
M/+H0PohtP4zhdbEdvw9D+WcfJgEYH9P+Qnyx+8Ic6S10NOK06t+APsvlNodfbDvQDeVrGSCxfVj
ZbRmazZGY4zmiJ/JbW/2JnJPlD83rAtoyfryOp6R4s8BSmlmj6kjmqK5XI9MoiJTTcnwaWJERmCE
bGG0tn5q7dZeUI3BoGEr/AxgUavgMSBSQ/XSTG8b1lONbBtmtIa6bo1Hj63Y0uCaFKQ8TmcszgO0
KBBqZoe/omMhQ54GPjsshhhWDaTpPiQ+uXmU6WOOv3MXH0aD9ZrQ5VUG7XiKrKuTwmoYRi05ZXQr
NSTarvbFs2yNdAtNm5Lt1fbuQUNQwCd2DPPhNiMrMl60NtT0y+ZWha2AeIZOYAGC6pccG/LC5+aN
D+j8BvWN5zs8z42Kl5cXZEPXNDQi0zNjK4HxqpDBbMzc4NMCUOZNwQZTMxOWW9woQPkTi63P9TbW
c2atJ6Z8ACax1CszRP6xeg1mr6FLfPGVl6HK+UpuWsYznHwZlXVn5E7qLK3c6dlgyKaA1KOEIEoO
Kzww0BrM9AzfDPFbivh6YqD0HAsuM930sfz8b4WFDqQIZoRmYFQ0xvN4tZnRwBjtxIrwbG9HO/i8
6IwkHJIMJo1gjjBBwQW0He7Rnxj/KwfRKo3OrJzRGBgsfdeQiGT2BioEYE3nsMFwM3iIGFVguLgN
DV+DAeuN6bC4C6OhyaYw5INmiaaAQFDstGbO0BkGFriKbb/EymRmTSU7pzQFnsbwbVJcC864l4/Z
tnCkbW1R3/AY8LIUdSAYjrhO7YAQmOdGYaVmYpidU+/rvWAKLF3jk3ZHhpIr6q/Rs46ihQS2MDc9
0eOHxjAkYRjS4LbF77GRsR6f2CKbjOZaFJ01WG3UmIoN4k4wQNGUz1gaGr503BCMdn54EBiw9e1q
G5j2CtA57Xo4NCYJHM+hIEey/LntMysqJgGrH6LiTysqUGz2uaiYOrtuoywilM/z4FgFQVEZAMdC
4Peme+x/VgwuzpIEGcGfUe9BPQH5IDLBGHACXUugA1ASKQvNxFrQ5xYOKzat4QQgyLmv4A40bDQS
FmA/6ziEMY2tNUt39a5ztPse+1khLuKw43o4AHbAcCo8IzUBP+f+BU7vQJH8x0cqB4HspXv/VNN4
vXJqq7Zw+EzZAvrK8feZg6Q+XV5ODqSd8blIBbnFzDxNMhplG6IwtisVS0ZIgJ/ohsKT33WUq8fG
UJ9Hs2U51OJoqvexM0IqoeEmkxmXk/yhAZOq0caKGWDQkJiKEbPKCk0f8+bh32ARsj3DZQDh46dn
ZJa3DozYrKzCEp+47I0gWVPI15Blln/m70uATuGvDY4BlC8gdazY4X2QveIT/wTRDs0C7/cZ1sZI
qMsWmPB2k1j8VV9fWb3yV2R4+Cb/7q1jM1iLdmHhJ64YGAWtrATjDrAusYl+8vgeYWSRkRi5iTHh
HlNoATSRwAi41HeZj/tILHztEovfD49ceOuQjXbGx2Pynxgn7iTDq/iVL18Hrif4+yBs962dQORy
savDgNARUAjoVeQksBm2aAMI+yEmq6O6rpz4FJ6U+8yB+IZurffVtbjuWG+Cw89qLkZOD8+eGzMo
JmAia6wUq6BQn0bQco0BjQH5DZYjK7vI6IzV+9GAdKdcu0hYL8/m+7HHGgg4Ja6R05qWVGAgVTup
VERCIWK+sbgKzMj0Dd9gYJKGcbJgC6h3rroKKITSdI3Bji0PKm0wB5bgudpEJIEbFArG2ppcVfsW
j1OA0wZKAPWzp4GJdLs08zcVhoVL/R249dhA1CvkdtceO2dA/VjopUlTa3kKrYBBzbvQay6FUTLg
bBngT6EqZhIpmRWiQBkFQ4yl0pVVONW22urWeVdAVZZQY7sOOlTCwEsasXvRVHHTFSaoMnJse36+
QD0I8FNkytQDEGpjb1ZOR275HS4xMRgyhs/sxkY+Fyq3wQHBaFlpNCxDaCs39CMqPnDtlUGg+lpC
dEQNRnpju9DzsMtshMKdypHX1Va0pHvlWXuu2PDsYWdWLNout63twK/O6MgdbSDKYX4lZINQDtuN
5r3ZGosdlhaWp2cBpXa1WPdWbNA3MMPRt7eYHl+QTqfnm/1jSG5uOvICq8/FgtHGDm+0Pdtwa08k
IznxEEtFrvlVCvwjw7VWMA9BJooLvrzcruySIQzC+DYrjM5eXXlY4SVmqoA9PWBr8SVV2RIvL03E
m6zOzjYZFobLQj5bLpamwD4YAIZHXghWzxbAK4T3OlNe+/YaK8nNcbB8YdfxzYRsObaQS0MKYxnb
Ad3DIVxHo4CdSXUrc3RLxMTJa+1+gdBQauG26F5iKh0wMVvq2zy8R4yVZchGcvAObxnA8aHlYu+n
eADXhlvgglrGX1dYQp2BsRsfs5gJWagX+Ms0vPTOI5mGdJQczUvbvkKe5BKtKwzp4pPwA8stVH4o
kEG5+Cf9Pfc9+IHO9lA+pmejw7GJCrRr1RSZQsWtCAHb7L2Njt9rRzDkgHi2QvnZ1eiOm6nqNjef
RNLcQIqx9HCxVCHVuByDxWqmZrRurALyDtbrcbhprPIMMtldZYkE0g6vgyS0xA36ktpcMoeQwBl0
FZd1sHwR24w4ShAPuBkrMEIewIp1ls7BtnkQ9+ou2nqOum/vMqsnC7xrZfAQKSKrVyv4BlwWcjmM
xlzsImWhGSIrwrnVIAu/fvYCv3lbhZTwmBTYsNg2tmcuccj4KvEAI2zrjWj01L/tTLwK4dwW7+mu
Wqo5/QaS2YrPnsHHWNsI2DIE7moDFmx647EYNjbi0nfdXWk1rIDdGUC+Rfh87AIDbeggXkIc4gFK
e8RueiwphVldYntinbCCvlU9xXBqciYd4cfh/HMXKLREB9FQ7EKES7l1i5+tyVe6RKiVq04umnl0
nf8LYUao/AJAnhLBWHin2IiwGazgMCDGucAnphYqo/Epl4cBflbIJh5WhezCZPjY1SLi4w3MagES
dmV1cLfytz2wkKa+5UFa/SLGPNjueApVKBm+w90wuSWOPiPQKjzQWhu9McJXWMHnkAk/wvy4riCw
V3BTPcxIjDkHCeNVcgcx57g0gTuDtcJOSCDauMMLxxOIUZ7AqPH53N1pHIFQSHAcJ/2iii4zYy/w
kfpDt1k4Pg7z5WHG69aq6cpJ9wLAkultu1Z3WC4edCf+4+IIRW64Zw3JAWylvcuWDr4uW3EJuOpX
hQo+7LsIQ+BOhLpfMhlfXLlGN66zOEExb5Kb1u43XDHDeDD5J4DlCp/IjQoYJWbKAps7gyMO0RM8
78qpUP4QEOghPPhqhBDakrmVTN145hs5gFHQWT5cQBgdmIJki7LRQ27ZgZlSGr82CFQvsboNEiEF
1m/FAmzl2kLrjYLQF+xjTBCfbeXkW3xXcw+5uOOzDa0IZwd7/ZqrocU1fy3/65JWNv+36oSWdOKa
k3uDvgU3Ct4gXk2x7WYMwlkfe8ph8MPH/uFj/1J8JM65E5NwPWpNUbzaIRoXwvjliqOCkffIxaS0
mwNlzjsvfDTvAAA/nJcfzssP5+WH8/LDeXlf/vu+QI9HQD9zXSaZHXGRJN6Ki29ADRCTdiwdNvFM
EeDcNSYAoX/qGvNO2CRV8MMJ++GE/XDCYHf9cML+/U7YrBU9SVT9Kitan5HH0xINQSiiZNUjU9JR
5ZL3yB2eOE+38oEnVjlyDPlHgmAFsrvqJYeYwzfVETcemWJIyGOoiDWNiMPw+PbXqBFwekv2/Mrj
shF9zVZEeLkb1whvo17SUK0OYQM0vqA9QI8Z8wB/4wEZHvP4GmfdcP94Dvc1e6eTXMef905n01+X
TPo7z+g/NP0Fzs3vGTygTuRMViBunELIu7IFzU9b882PaB3idTzmdnv7cjvQJwRVQctObvGHnCGa
vgFMsMN3mYfWebwPcShnZE+nkRwKvLSiCKpfL8gBUIJ1ekgPlbW8qu+kK3kv7/qjcp0bOQLaBZAj
OtJVFUJL5Orq6hmkZ+QKUc2YXCEUNa7HteAAk7oerYKpCPU3ZoboqG+KNHMGgFkL8L+AzwbOtW8S
vLsl4/ohJvrx7e3skzPSABjrgr0E7PiGHICMe4iQ2EOvGHrLYZsLc3O7QeB7ix7E9OUlpMB+IPOH
6P9tyW6R2kBcUOU3DAgnUCEN/8mf4Xd/vMVcXOYIn4xWE5dXcFDB8eXzzOT3o+jvVmbi28dBtIqW
UaMAq8wfG6R86JfO6FlG7nViXqMQ564lHjn15PpSy24BvEyMLQH+ZQsEzQ1qZAz0imHoLER42q5F
csVMkbwKjQCJCdxLiJjr7QugNsNl1t6AfQmNt7neUhc46Qej+t2dTIzqHr3F1V5CPkD7kt+7r4BZ
W91aPweP2hHsasf+Cp2fUtL7jHed16iwIiA3X4xE3y3PKA5U0NYj5NU0/VP2rCHJxxbAYoe0clHh
RVE4KB01o+1I+/D5CsgTpqtL9QAAVX8/GxNDHa3UQNjr4myATzlAnvaVp0AT+gwOIsI8EuzQV+om
MRMzNkBCf47O/g6tlpG5C5AR4jFtjg/+fEyXArvP5nJi1qMXkCJHOc+tIEOlUGSikAqRzXq7BI6L
5/MAiCGVfcGa0Bpl/KKRAQkk3nXmGtglVEwhs4ksYHVJyoAZnIYYKjAxyBF1SGHGO+SMYDWllvqA
EtUZ5DG4gGbkDX/+nVwOQUKtBwuMn2cLlhgvT9Iib7DjkJ8BKVueHeD5oRTApc7wThy+1CIT594i
9wM8Wn3gaLTqJsZPnt7mSWYX6WeeTudwJp7+5iB7vt8DmiD7bpW54SlMPnrX5WpTKKwArzwCz4Md
An5dIYNZsWDbI0r3qB1Gw+aQnyXNoe6R+MUqLpE4rZD3a81LOg1BaD7i2OkvsKQVi4BfUw4cr9Aa
8lqAiZAiUfyWW93m5cU13t5utq+JdbpKI5KmBOcPMipg+ObjDJ7fVqwCQo1Hx3nMm+t9/r1D5Bt5
ayQKGpv/zrNAPFaO9CKC6+Uln4yU7a/cXtKkRKJR0sAdZGz5hAgXDALqdW0+vd2NbBeEZ88C4tMA
ogSCd72GxDjndCA5vRHITcJubs4ZS8zLHUImHl9eUtTecSn6+Tn4voX4y9m8FGi+20dCnwat3GCg
xSk+KGhIyYA0s1or4ygwq8QijVvpbuaic9ryUiH27qo/tOW/SlvO7ocJZP832Q9zwliaBPv/fadl
TuxekIHvNu4PsfvHErsTC+kPptXnDCXp32AozRmd0sRQ+qMYnXNm/5Ts949r9us8mvDBVAVHKmcU
U2FHT6SjmhUeSEdg6i2PX1ogdw5ZbzuH9FztRBsgb/YKJIURk9do58GSA/aANTeA0dNgDfPCTtbA
9hCAfeDePfdUtSpgycBZZWnmuMsQiQkJgHrtLrrgKlLKqwz8mxUs7yCi/jG30JUpPJYFOcbw9FCs
OWPKzt7exD/7k93epWHLh9UDw70ognoazdN4KcI7jbFMqiQA0S2KZQeaXjeAyCh3OrvnpjnHwvYM
xjgtr+F+wAGJ7GijXbCiBW12HAcamrxMpAV7DbrPELRDjTlujxcPsPAAkJWZ7FZw+TnkqEGGnAMu
AeWhMtYUlO8W+sGSTCSdZqmiuWqMzw252ZubWAt/qpuTv4v8frdyk3M3CJGXSiAgthAmUMnmeIu4
xu09/Ghg7wREQSzrSkHEpaWX6OSVdXXMUS4jUvgjM+4EV1uf7aHJESlcMBnFKkZyMJ31+fM1nL3N
ic78HW9T5TP62X1O9B967gVaUyJUUxgcSxrtRwRpzADS64kHX56cvUQeH7aWh/rRYO3sEbIBOw2e
OTwB7IiXZRQxNB5WGIwvslU5iplcSVvN1jZLOzl76EJgfz57fESfjXiiHUd3pWfLHiMGt625QUDv
84+/NIz87PMnbn6NHnWZpEN6lGgRjWKggUa3T7yYTNwqVMDPFAhM1eYITY5Ej5lom+KGw8a5B++b
PjtVYBd/K1GVj4hFt5WpCOHgEpnGp9EoCcBppO0M9/T5wGfmZTX1f3tNWPgj5iU5PqB07DjnYH9f
a/xyOKd9F/Ki92u5wAU2NaqIR6BCwZZFM8T2EEJdkGu+M0b43k+Iq5oOsVDJluIPqvmEdjLkFf+/
XoHr5qYkD2iaRUqCUaKgjUcIfXjh65KcoAtR4HRGHO8NrbcAy3ubWV2Zz8InqzttTrbIx0Uo+LgJ
SJUBg79fkfsCAWAeLf6y439pGVo4Qb7zIqjtA1+8hVUS9vlizZ271USM//HP3bTpyD967ua270Tg
Nr/59p0I3T/n9p2I699r+85ox2kzw39IO84J4Esk65359ocRwNL3ZwWJKB2thniDHMiedwNPo4VY
qVqnWE8+ypMqKwNxD4KNd5B19AwT5QbyjqGWgiepZioXRIELjI+C7ZeLTxKk8VhL2ULuUV+b0GIf
oqJoRC3sYOwuzF6HxJDtFGB7DudfoZiqB9kUcJ5nFYVQT5vy7KEXd0HQ67CCM1OgpotLeHBqyHbL
3AdA0s39XsB9SOwtxF201nIjIP0bkgRVORmT6VnAPwent3ipUYiAfWAKNvqzEA9VJEjS8EBraEh2
BP8nMUMjAcQaT6L6Q4IBLbH/x96X9laOY1n+lUR/V0CkKJECphtoSk9vsZ+35/2L4HDY2vddv76P
HFkTtl7UExKTQE3PNDILVRFRYYrk5d3vOapN7ZfJjy7wB6eVLXA3Fw5nFhEMRQAUShc3Y3NMUg8Y
ppk0/lkG0zPArZx+qUL175/Vj2maabYG08b4HS4f/1HFmqawe8yWa85kIzI5zQY8m/ibBX578pqm
SZxpHnH6ac+FxJ/9/Me/mv4/wA9GUHiLETA08U9t/jmKGSgZriiKg0Ji2tDqMd41VdkBuTX9Gu3+
mEjCWDjHxED7MWABJjX8ySqV5vpn9z7ZERioHng0p4/sn9inX+I0s0+JR5ImiyBOKqKkQn735Law
bm7BEzO5hpVMbWf6jUlGklW6fX5+GOwHzQJyXQ6n5+XlBxBsYMND+eP6fRdA6nPLhzAk9tLdLgr+
5OF+enX/Pwn+b2GjhPh1izOjWpRu2uYJbvHDnZ8yFdM/06VN7lvo3G5vMUOEWSIMkH84/QHu9/b7
dzA1y+v3+3tAD7y9CWA/RYiH3e3k4WGe9nz3/v6OWcLDxnpXUI6dLndH5fSerQNG9AKM6OSYw0vX
GHCb6rXh7uCvBrmg8xZ3N7Po/712t6y0Zrb+f5TWotKahYb/MqW16CnMYsy/1VP4raNtEpWA0IZQ
7SM58Ulfuq4RxEMPWwgrBSZoPOkMCh5Qd6PcvRgOyH93Czr6t5Cz4tOSs+0GVKmNkGJJn5MfvSqA
SiFKELDU35mP8dOWtOskJKUdRUnipCMwUhkB1CiLJCi0HrsOQPtFklaWouZXSUu/5z74mtKhXOs8
qqTZterSF//WYfj1xWzmyiVhFOluBcUJJJIWc7hoyfGtfKvJYY/8YI3B3k0OGJC7l6kpYXfhAZ9/
wQJ/ZPmPHLpPnzBz6JKSgy2c4RMQWE8q+sZbTYNyE5xdLCdYmGlu0EOf0DW8q8N7jF6I0z4Anbyi
U18w85qSvqkiv8AX7Kfo+Mf1fgJEvHSA6VdPqDZ3u1BeLyy5dO5zt+PvP/cPJPNTu575E1Xe1J2i
YNfEKeDJoS+ssJD7QqqjQFtBsR7xXiZgBCD5TJxhF5jjm1zDRF6n6CYIbDRIDBtcyeT96kj7I8uB
JqX3+9Mn9Xtd90k8Zqa9F62i0BSfeQ9r/X3yMOGVwe1ESmNyaR/tdWsBjyiXVxPI4isDsNAE27i+
KKc4ZBrs3mxuJ09g+vRuysdYGES/v38/vJ/+0kVBnu78k8L5+wV58UpnlvRfdKVLanKiPft8UP96
Nbn0Wmd6PfEirYtyyGAi91fnC3nehR8+723+az/8g2jixCv/6I/4JJRhr+mq28Ek4bVUeMAEMCUA
JrGiffhQy/NpCj6w4osMLVUNIMeArwG4r1xeAJxh6nj6MVUcnlanX8rSm553/v7r3jRZcCLmIPJ/
hxOxYI0+Du/Tjf0N1mhRSGY6NhkDg4P9G0KiWoAS89DIC28JFqCyJujbySYo8rm3EfOvdTTRDUiA
RI57gV7ENXoZD5jNtxY8k8VvmmvT/xu+aaZf/87H9Ccd5dXPtzzjv5z98j/+s6nq8iUOXtI/ZFO+
vTR/ZO9/HOqXOqjq4LX6b0B9OamAf059eTERVL6V6R/7lxKbfPkd9+X0E35yXxJmfANfN3wGIYTB
iYB9+cl9SRj7ht8CYQ2oMcEPrEOo/iS/pOo3XQdruqoSUFwaYMz83+SXhH0jhFIwk2kgJDaYYH+F
+3KmUfDzDR1M4oIQMLmBBXNmSwgYqLPe1furSCk1W1XIM48KMMGkKgeHdjpafomy2qfT+lNEPo9M
Tq7cJyOANTk1wE4tqE50g8z1bV4JnmqgU74a26Z1AhXsmX4Bqs3Tq8w5badlNCZgUARYsE3856td
J3kYdwkl7VVJ/PTcD5PN6Ie9HY+M2qHSt9KvqLePumjbp+JgxLm3XviCo8OluiATDzPRJlLwj6rY
J92ZibYZxnEor0RWg9M4j0yny3XdUc0W0JaVHu2SREUe1vfQd1y0dKtEIFTTMjPeRKQElLBRDmeN
r0V7UhPvzGtz77tmtP7CSc1dRVWlE2M01TifSFBB5ff1pNTRZ6FBWHoVaqnvGGkIFzr1lHWXJvpm
pGOLaG+sGAgKiotAQdu9OuZPxPdDK2HjjxqUua8prbWLUC2LXeLG/d53Q3MTU944YF7X1rknQgfU
0PmGqc1VZwzdI9HAsSZ0c8A1kNaKajV9NsL+sHAFs8IjtiYIjv+DmB086MYsokyTQRlajcVXuhmx
XZGS3uKjHpyrnVdZZhmrVsPK7oKB9nrlp4PqpCaIF05/xORAfpF3gKwC0Z6BiZtSE4y2X483q4xO
F3oYXXVpTc/iWH8IQXa+0jqjcQZ+aY4eKtVGuYTeePwAdGFCe5gqOHcZ5fOO51o1q9ZIE++q44Nv
jYI8xH4DSKBQV2w3rMxNUPsH7uqoJnhRZStlq8jTO5/HshgQMqH7JkIu6DlTsNkbTImZpaGRmpcg
rarW3FPQS1+M/MZLg24lQBq/JsOBeeFlRQfUK8CsWgWl65CGIrUPqpSzSCt8R7TxcB2VYuMHYC1P
FQDM1eSxjqlVAwOJj+bCvPWRgtJBaIlyEmUTe7quzgxrVLMcfNjUvCwDkx8GvWtX9VC4C34nmZ7V
F7nATxcazkcwnYALe3Y4tM8yL+NivAzCZNt7jbLuCYQUvUayifTQIXXZv2g5+x40ABgajUEmjeAL
ynge/qiqQbC04NP9aBNt2lfpVKLST9tspJep5qoXet6eq2MfP7W1iVEsNwfjZKFF5JyCFsuQodp+
1/XC8O0m5wKCU0TZk67v/crsMquOVHReCb2k21QvK+nykAHqti4mW8LK57EptbfTEjZ3iafPFxyM
95QIGDKVzxwzL2OGXkameukn+nmpBN5TpUG2QtDRAzqKDC3aARsz3IOKJdvzgHFX9n3rbnmrq5rD
/IhKNvjkWe+Mao82DBdYTdrg7VNXHZfswSy2wrdSTSdc1TEhBB76OcwZNfsoqdK2vtTCpLihul6v
u8LlcGsj4iiKB+DbNuVn6ZD3d0mW4wATkiG50Qqo2iJsKytiaR7KPAnrS4VrheOnqdn+fLR/yYX7
f5PRfCIE/OdunZVl0W9dOfytn66cQnT+TaME7IKG0HVm/PLlFOi4b4LBVxOwoij9qL+cOUWA/VzF
JKWGK6eGyqeL/weVOSXfTABxqyZjlGhwEOlfcecmU/JLpegcttvQ4W3omgpDA2n7+pi53uuNUbra
TaVQ5C8jr7SYn/F1rUsXfZIQbzl0vSTjuGBov6rMj4U5x/GAMVeDv0NmWiRBzlSvvJLdgIYwszPu
o5DNxyVPZfopX7YHTxm+L7jfNdT68Yq+bk9P27BJmlq9HhVtr/DizSUKZouUfhd1PzwWpjtO1AU1
/fXRYmezNWdaOqviMu9DVb2ufFcmvgdYxSoBkpzqXYm8XFjsq8f4czEGPnuVYrQWpmF2jJmSuFC8
WMxPO9U2McwJ4t9osANMrB4StfOdTxJ+9fPoPrviMxv0saAO1QknXGMgvp87yW1TaaVbc3pdetEN
dVl1XrrFNo2irad0tyUblG1AkYphG7e50OvRX/AQZmM4Hx/AdZ0QDnJSE2Z3Ov7PPrKWD6VZZ/Qa
S2nnDaMXgZnl60Lp+KbLGhS2jQrQiG1GbcNP60PktLRBgjVPw4cgSLfKtq7aen/6WI7uHKD5DL67
LlQERfBhvn6UBytJ8jjgVyNrMLZZDYNEXzrwPnM+bkRfLMnY8SlgQV0IDmdDICya33vZGpUhitG4
SnXTswYRHEqinJEkL5w8HAD4WdPxNk77XvqFYukdUAO7DlQ/+ZBvKWytrSbZwWv4kndwpE/wXcBO
0EzAxXAO9tivB6HSPuoSc+RXmYoRxljfgjvgOQmbYgXHk6x9Qz1vyjHcDDEpF+rMvz0TkxmqYWjQ
imIOq1fGHq+aFmtzrzpPePhuwpO/I17v4Gv7B242l34NXNNRL9mKaczbmqhoZVxDCNUOw7nZu9T+
63JhcjQZIU7ipvhoivgkrAqFfvUKimvKy+hKFWZh1V7zFinsKa0EXZDC+eFPBIpCaJOuQ4iO4/96
+F3gugzRk34jzObFLOi2zBWnVYrbvqfP/ljf9QGg5NNx0TGdK3MT5k0jMGMmYkLwBc9uvQv8HFPM
I7lh5iHgmYyEZ7NEk97OA24pZiMA1tvUUgdqsctkGAS2tjRK/WEwPqv6j2+gDNaWwKxC9L5uPvNK
jY0dJTctpmv3HOxr2ndGnca40EsLsvDODacPNoYCxlgrzyx/644yZH9VPc0/Y6ae4jIYYk/BZ3jv
BnPKV9JswDRetpbCd0ZquY0MAYP9YpQ2Jzu2VAucebeQsekmPp3CTATqzEtcdcDyHXDryMajmzaw
xwAkwJedsvHuGJF+aZXjXQx8zsc0vqowLPx2WuhnceTxR8zEoQmTFJGdSm4aI7H04qmlADoQ8FX7
11S9ziEgpYl0/sCWQpO5NfzYvTalxxDBG4zPTG+rloE3BDG9YWAU8S2mTmTBjWcZ/bodb1wPyNfa
BqZBRt0+rHpZds9jdpGy3dA5XXzLQefK0EmnHfzGTvJdwLZJZHnGntLN6SP68KuOpBXvRYPlhhlj
czHRlabMIo3cRKXTo3mslZdGb4veygAgiwIgyB7APRGt0gOc+OK1fa+2egqo8B5+Wezk6bpoLgoi
qSlT4CzYqqPfV5nd+FbDJSOW2WzouCDas8Dv57UyokLJwFsU5tyZyn3hJorW0psIg/zRZngp6bnX
SiV94kCkT6zAk3wTMHz8qghXgFEYveuxu+tBX5LaSPEsaLuP4v78DD9/z+y2e5L5aaY0+B6wvSTW
4Fn8QrR7D0A5gWPwVY/kf7SvvK1W2X7vJMVdqG3IAGCR5tJ7TqCI4utEPdPVjRpIBQA76kPQyTJb
0WLHwX9XMozyr/NgbSB/8BiJ69jdGKVUb0DqeFocpgdxaicz3WWqdd0oNU42GJ9rc2NyJ0YPgXhp
hntNuzq91pEHZzIoSANmEvEFshXzFAtTfN00U0ZuzBrkhJqTAE/f3Zh785mDQfb0YrNSGWRmtths
Zx1Yg7jPIecNeiI1/CvrchUYKGbzFc92eiLNdBf5axadta2luZYC/6kfbwL0m4AFL7xsmwsATKg5
6HcKQBxnUr9Wz8cI3KuyAkBMLBs0YR6CA4hQC3QBPDIHQ12RsQ/9AER7itS620rbjO3eD1chs5Ph
XPNs/OXg1chsX7mh6e70lo/ckJ9bNvUplYWQb27z4W0yhaUDuRnWJvpVCysB0Pir9tgZVkUdN1gj
P95yO/DPi8gqi4VX+lFv/SJL04nDCOO/YA3gIH+1g0oXMzPMceKmtw6BxA4k6NGeNLCeAqmFk9UQ
XqT6OkPKw+n1jR9b/Q8kajph10Sm2b5DksB1uiCUNLyfYFBi6aJ7JrlOW5vhrcXnY3UvMskOdIM5
SC1alW8FgLuTRzO78RSLZI6PpiBxO5IzNQc2msjsdJEC9Wsq7E+5gkeFCJhiePCjk/iTY1XllclH
D4ccAzt8tCJ0/L6o0J73Bqp/udWQfeE5tN+lqAdfNK2sDamhc7dyQsNWqzXSgKdvnX/NGx9/0Mzw
unVLkqrvyY0YrAD1RnofsvMOzA6XwJFp431RX7bBZWvsmvCMGDuUMBpF0oNeSh9zWYaMQsmgPz27
cu00Rehi97iUVHqXwrf8zGq+V/f8NbeHG/9afzFcyQ+QLnfcOga6lGOZCVneCMd9NKjU7kkkPUOy
d5gWocvuPrmAD2BemlchZoESp2stqlga/ha1853y4/RZzPo4/jwL5G8RoXEUnI7SVqqBKpXSkRvl
YF7qr+EPU7P07wk9q9lWJY6hOA3U9Xm509/KUXqhLC6x9+QFjrj5iN727EUhdnJR32ir/D65Lbb6
e3kBkVMTmT42wqphdF6Dm/TcPUMCWLkGEcU2W4om5iHdxzM2VULh1wom1FkSnvI4q3sTm8DhlmA+
wWhYKZMLBbj15TrXJYk2uDb+VoOXNUVUAQzy08f4MYc9f8lTkMeQwUDM/SFyn2S8q0wlMXyf3vg/
UjT83/lA8V9HjW0CQ66TyMrEnRObDpSmHlrqI5XirLpNb3ChzTbJ7ZTJmCGy2dd3nS8FxgyU9ekv
nPH+/rxo3fgoVyHgQhT1VdeYCS9zQ+CMQGKL/uJY9rew//r1Kgys6qrGrPT/4YIz5VbGSaMYk2Sl
JUIJabylYPZS5QBKgEGOewYoeHh16YJfubjPmSykUeqKZJIF9258ransLpo3cUuuw5f2xbyPF/zn
ozAOqvvTqc5LUIqR/Lmad+8CSgysxS/0h+5PRN/BYvvi0mKzUp431oZf6QjdBjDk9lutsbzhMssw
OTBgYCJ79HmCNs9Ywp/K0IOuOkyxcuEEsMDubcM3Gb0yx03uXqi6J/XynqV7BnFrEXnpl25xyPol
TPLfOjCfz4d+lTo/VJRGC6BqCxAy+PZwl2abDJQQgdSQ+35FeSoNlwRv8lOO3uIvSTdmicS0q2PD
87Gmi3sgchhWiumk1QE+puKutDuF2+lN6ElsXb9y86WH9jtzh7yKSlHdR+Q0h2xQvC5lzZjQG/dd
ffGGnftkklX6PT8jTCr1ZZAs+NYfabyj/f5acF6Jpl6bVmZW0BvDXFFh95Glm04y3KbYu17IFs89
AIsWPePwsyLVcGi2cOST7jj1BTPBbEuzYhrHltvbEuzOje2DAzeQQ3R7Wqcc+d6T+wBVpnIxZTTn
/Wu+V3b94LrqoesRM5YybnZD4bSJK3OfysB8Or3ccZ5itt58X1GT8jLAetGwisWmSVZ1u45B7WhY
I0j/ErtObFpcx9yOEDzftdcVWK1XQbRww0vbnj2iDiVGt2vxGYLsBAhKwEtU7Yj3FKRWIv66lplt
evZ89DAbhetjNQU1fMArAmKwckCFrurSAxMXW7XGZbIXaN8TK6/fqk9pLDVvb2ioRtiRK/GvB1KW
wFYyqzSsgiCliTS+lVPn9PV8JAm/iN3sS9lX5aJHbivyDF8agzymtrz83AepUrsOkSm88Kutl52h
72MAsdkotXKd4kH0LZX68FqwC5bDx3YDRMCJreVIJpT7DkynxUWESWXw3yjU6kHkGJ9jABw19HWj
+pYOw2VYvRJbRgHGGrAyKZuMZJaKQLXgh6T9cXqHZDrrox0aRGMaktUo+8xSD7rih01AscM2vXzO
TUDSAoHN2JagldGetGhrIrQfr+Leqo0lO3rkJE+H+2npub8gAlP1VSztsxU312GHQ7AajKljEBNP
ATgfS9Pwx8ZituTMY0jRN/DnfcbnmbpVrb7dtaajGj84WhzUvWaueLWgro0jdY1FKXqxpj4sXUVj
wFch8hU1MNRwIAdk4epiy9R1gbYVDckZR/eliV7VWA73CjSnadNgF0YO99cEmbjOoYDNqGE1twkI
kUAplNsh4DQVy+UrGtqsk/pN92TuVZD2sFfleXjyIIsefnRt+7FEfAwsy/amRKUa/IqJZe5FIJFm
rAgc1slRDQDPKc7NvJE1exDFuvZ2orS6BAHEwlP6sIlzQaOagfoe1dBNMu8Sis2woV6tqIdglFiv
RNn6vH0HiMvocPfSBEpDakMKmNX63xu0awY2nk/50O/A7mtKcavcoLkpFjiAPRw85q9UsdEqpxGb
4Mm7jfYJ3qXs9VUg7Lhd++h8qpxeSCOXHiil+jtTWTXsvVF2aNrRMqtrnDGUgZB0jVTRiMN88A2k
499cAEAiRkNWOFxw4Y+cqw85+HUCMyVbm5VZNSHkvaLXdY4wYh0oG2P7UiSYJFW2px/2jHsVJmy2
2kzJ+ooYlNTAeSPJsi1fOa5agFGpgP+YYWI3twRYBd/iWBYYAkzXFE7zDjEm4qrX8jmMJAyN+z1a
ygD9RtsgHz3hUaD8gUmmr08BvW5qEI0hOaBbUKtk61mIS05v/NhZmTauqwbHj8dC84xLWkQxScqe
HDjGI0BAiHneTNY/4u8elaFr1Z09Ausnl6m38R5Orz1rWPrz0D+tPbMXWq+ZPkuwdlBJds8f1DeR
TyKoP7QPHfpdwgmciCMcf0K2pyKW9+Aip7KJcNaeVBf6kH5n1D8fxCzb5plq1gV9Rw51Yo3gObxO
dEsF/KgHaqDT+z4OiWZnPrMiqTkOSlKO5FAN6UZESObhNdoq+FPJOYdVVxC4OIq6H5oFtbK48syI
RMngqxgSh0QVNhJcBaZdQewMQjhEKOjNAYOikDqYIxejwOkqj/TZp6uemZIkCpmG3i5yMJ6b+/IJ
Mma8jEKGqVTulTdftYrCjnsJz2ThrH9nsT9f66RmPiUC9CoJBY9w1rp2o4GzsLW9Yq1ewIHULocX
9tb061zDTY8L4jTr8/yHcE/ldnSboag781XNmNda26kE9RArBHetZimDU7pr3azt4dkQrWz82zJ7
TPkoWfgaeIfhbsx3pfZUECITctVFqMCgFotSoAuQbGoZdJBaUFoarVBhWZ0+qN+L/6/Pneka381J
W2Plg4skALNy2Jlq65J7lB+bYinN+1sbPyW30AOHVs35fGYdKxMJV04Oab0qDACJ5b1FAEA9tRqc
+7ki3cDJ/d1i6lOb5PtIDD8tPJOGQslE3ugZdgm3PZawgSgbFZEd05UAtDWTTWsnrT0+oBASUadW
LKPByKaNwUwTuD/aqgGHcIPmVduPtkN/RlEMr9csdDTj3ODXLTt4gKJut22305v92K/dakFh/9Ys
/trBfGpTpAFRqqSAWDGrRma6hHwgGzqET3WPnmv4O5F9WjKOU5KTujLQM4JpWk7ZvEEjJiPLuhoe
mc+32qjLMjyvSIP4I7VZvKWNXYHkERyeqlWyzVAlTo8YkGiWAejt0onTez3Zx/EeSTcKEPvgsh/3
glqtYmtUlvm26PYcURPPHkr1KQDzZ7sa48eYbct0S8UmBmZHNJ7nSSzzuFilIfLlFDkVcuO750F1
WNjs0TtAAUBDK4qB9DjaiOctjkOgB77RwxEw830G144JsFPWSDOLdXJfmlteX4f5JV5rkpx5yZaH
zhijLHutVzI3pBtZaW51gW2+1SYAssiw8hM7onYDXw1OGJyHC0VZlUi0p4jbzup1HgMNJB5WfelU
fNs9UmCOwPTiQGpg8qXXp7f3UcX98gBm25sZAEUfh7qtsD0G5I0GEaJVAd/qRVgKyL1bQJADFwXo
JuU1ssic4uBXHj9jOhJSDgOPsi5z7I1ZAnTOdAXYFbN7D0FaTFcNjklbZ4YVEqtS1nmOZuNVkgCf
mqWHUpUstrpqU3NpCkv1bf0i4RYJLRxNKWzds5LRMaKXpFnVdI8UexXYDbVRsS0T2WAkuZBBL9E+
Wj/3hcyfEb6W1InzURquxYRT6g+5eX76rI5do+msMEzCVFUgbzQfnShJQNBp48E1YquBOqofybG+
Sr1c1mgJwnA5s6rmyit24+R79zujXkhmHmmr2QfMnNKypV1tFPD/RLgRxV1eX3DD4vSscxee+HFc
O1tp7onluoaeKDjbqruqEVoOwyMxrinfFrlssp3pbqLyjAd2ltnVEtgdOVJps8VnnpeaaEXvTjJZ
AIdusIzYNiEM/U6dhiLOq3ar+47er1x3F5RrEl545dooLROcBDCLS6mz4waM2dfMnLOxZClxQ58c
kvSs5huB6kSzYofsB/r2CrQPVEs+2ZGHMltw9iTR0cPKkWL7aHBMhx9Fu02EJw3tQU1u0sEuqusm
ecSpw3Vx+2p7WsiPAx/0fVAVjU0mN9Axe9T4VdG4T0cWHRJ0o8P5FqlkdRKsanN8cnkGADzM8CC4
bJ69wvTPoin8qnStsyuOaCjVdX09lO5FVyapxYbhXVA0UROivJW18Qyfb1hryfDqe047dnwPi3U7
VmW54GwdeZfYhIZwGfNeOkar5oh3U6meawGJDmU6NVUYRb/qYbbWp8/qOB+CcJwYyJyifwPluY8/
/+RL1rzXlNDj/qEQxlOfJSPorms0+GY1SkyRS1ZoVT43odXQnobKaYOiutYu7fVYLX18BdpHAb+F
GRsxS5D0pcg8zx38g9GjlBlVni0KI7TSpjK2rLQzgbYpk2kYsTGsJNsoynkV0gMvyF3TBeOC9E6v
4ZM9EZj5QdcURUMEuoYw/DLz64u+L2rfdb1Dj0XsIogPfl9xqdbee1eWiyMus7cyLaczE1mwqbEf
zaKz5SKR6upoZth7q50bNCAO0WrfKmp658aejHMWbGqqlas8TV6KCJGUpmbKWaWOj1kLK563XJHM
yIuVFyevKIB6TaNvilZDtNkzzQqgWIiOKTXf0OMFr3feAzR9/FSFwJQcGpc0dT6PPQwZRsLQ+XBD
e5Q+xgLpw5KkzDHdaOvW8V5XONmmXl/LQkl8W3iJ4nglakh5ERWSG9n9kBWRDFS6pbnw1po4M/xB
sUMOAha9ATmHri3d7wzGBY6Q+tFmRdHXoiLVr8885m5wG5dyTz30BrnwE1V2BQvtTgTV2Ri6t0oQ
Kdc0GT1U3Xu+if08XaUVVdeh6C70MK/P+h7JQrSXng9BMmwbjVi5q+8D9HXLQVX9Kxf7tJpmhBdg
6O2FrzYd5t7U0MqScLROv+C5tsNuDDRgmQZ6isEfg3+/RoO10YRmoKvVoQ1NUG/7OH1PqQI4Fylf
6WWARqzwkRukcUCI41uuh0YankTogsvgs5Vp0+8UpUM2CpXlNKrcizBACs4bDQd8FxZGWYvrmvIM
TtAA8Lc2B32YUro2po/oQhwwr4WgVRrNohj4wvsz+dTN/HUratebrZnk5k2Yl9mZEnR3FK5mYvAL
HYJkZUZeWXHQbPQRuVKt17uLxEdDi0ZEtItJtGo6JdxpcSgRqGY22p1Cm2ow9x8n/j/zLf8m4Kb8
8/kWp3xLX/0/Dlnzc3r5Jf3xx3+m9Uv5iqnsP87xywqDLmkd1MP2x79//LCfYy+cf9NNnak6uvWh
5zBR+Y8JZs38ZmAQGVeNuAQdyhNi+58TzAoh39DHjlQD/h76pc3JAlbT2v/+bwozv0FjYuJsGttC
a+9//K/Xz3yrPwfKvbfs6qde/zzB8NUhxcACih5ofwNe/NQpTebV9TAY+jobPd/SdL+6jTQeXaJz
2XhpVeY6MWwdHORoqV9/VlbCqpjcY2jL1qZRFBj3mUem9BWmXNGYZcVo4EDvJtHPY/69NM/H8AZj
KFZbXlf0pqgBuJiV0jMBVxzeFumBBQBx7J4avZMZV7dJ+b2kU2SqyKjdUHcbc1QK/HZrNNdp1Tqt
G1od86ABzql5WxABRRZJGHxpIgxiVW8NTbpufSJz9OeH+Zq6plXz8q897OPtznSUVhYZxsixXX4Q
++CikCh3ydFWwG5VXuYr7Tq+LyfwRCrNBWfwa+x7vPLMunb9qKhuj5VdowHnWt9duuWjR8JVkQbv
TY+BhOr906P4jUDNUSuP7nZmXjLd6JNEw5L5tlqBscmpAU0cydjR0VeZbQ2ZOIfTSx7J8Fdpmlfn
hyzrDHWSJn8LZOvL0WJOt9D/9NslCMMrxnvUoKO/qmaCQQpSU/Su9fx1FMHK0BElIszO7pPw6fRu
Zjn0P+/s01ozaYn1khdtiLW8C9BX5T/EurgrN/1Ztu4e0wvvzdvRS4Yy1ll67a8BVa7d9qHsHk5/
xcwz/viKyT2Aa8Mmd/AjhfTJM2Zx1ZRhGCNLr6yQZRX3rY+RNNkOKyRFfEz1oN3aW3goX13P4zVn
0pqQ0lART2BN9FG2QbNOa8CqefDLwTq35Af9RlDRjwt/W4fvoKFJfhakVkJREiUmqcUzhVkeoqZr
zxSuEw2+YaeZpm2aoaqB7JYne2bmFZJbungZirLZVIVWnOVJ1Vwi2UAvlUBEb0NksL8mdVOdEPPT
0M8Cd0DRBzWTOl0h0H8B/FvdD5AeUQ3bNAP3TFOG0BKuEtiuV+oLKuNr5CUQcwmMnGNZjCwhxvpo
6P108SpJzJjQxLAaHxkwBK6lA2yOYHNaviYt8CvKmHpLsCcMbgLYY7KMYvag4qFrw0BUw8YQAwGj
YGZgIgaj7vptqar5ZZ8N/KxMyKDKqDR4gGy+sQQ9P0uR4BtgXSkFwAjH/8LLnmkqkputRkOTbKjI
xUonMXBxyw4gC0GgSoMlqOF4+bNvoIMuKMzyDE3UuRMFZLBMpXZ3bWNEC1HvTM1gZNogGGdF5IuQ
aIL3+HrhY2bWqVd5uVNrBlo5g7E4C/MCJfNSvGkB7za1L8LV6ZuYVZBQkUdWFKIzgR0A7QAZ4a+L
ZloW1krqY9GhTw550qhO0JjRHadhtPE1Dfk66g9g3vVcYdh6OGgYjdWqcrDE2OZIsJMoXTiHWcpm
+iaM8UEWMbSCwRXykfX/JITtf3F3JjtyI0uXfpVG71ngPCx6E3NkplKp0JSqDZEaiqRzJt3pJJ++
P6rq9q9k6s9A9a4bFxcFqFAiw+lubnbsnGO2mda6nSFfo77fUmbkt3FAPt7m2BuYcfg918VNVGf1
1komVFxR61/BVV8ui0dYQEC26PoZybIuk7w5bi2jaxmTyBZBPaMri11RDGa9SYM6vVSLOeQhTN1i
OpLimY9x2rVPAUpC/xBVeiZKjm389crHWnbAL+cGGr0TYPoSgWMu/1uXO26ie2No7eFgZI4eD7Mf
zRdRFdmpoi92CTyZtRvTHRpr5yTT+A3cx4MPEDiTtZm7TjyEZVnSnbEDo94H7Tx/zGwnyXZX3nIV
yJdr0seXAdERHxJYYwVoRFYkAx1U/okYEN+NRVc+WhrW0lgm/tYYJuuA2KffhFShG0/Q+28nXe/7
EIQ9m2xA7NgNt7P0Hjhx+XFMpLpSub/4ussb0v+gbCeJhpaywBK/bLB8cvpAoQY/VfEUMA+38q29
1cKdt7oGRqs16pvaip1TnUFTCMOu3IsktLapG4cbM0Ag9fqKrT/r8jrsevTvbuRZCBWev07TOlI2
iemfhBtApnJSFFtxozlb1lWT7NUO4lEgLeisbGSBAe4uzx9lSk9lpUyCE8YpP8xuZty20wX7EnrU
let8HWDZBrDFIRHaaD0D6tn1/dW37djCITtNnfg2RZk4yhL5n+0wmTMrKvdDEETtk3J6escyx0lV
dAySbAVKlhHBWqDb+sqp/jlP89fzs7xSYNuuyU93Q9T+z3+9dghiQerFp1hK8X0sHPddpLyzmRTG
Vjg59vJpVt8WqYTPanT2R2vSzCkWszyMOit3TWyo294f/HQTDKHcd1oi2Jn78ihrIS4t1/HeGubu
/G+3B2+Niphij7oJqOn5WxdcX6HdZ/FJDcF8l2ULUq5a81Sgbrx2dpfvv1qhkM1hMevTDpkJsOQH
v5wML08if8y86IRYSX0IO5GIQxrgPZTTo/Q2KpLJnx4mKz/S2GEklYD5X0/0Sw5dJbxw+/oPXyfD
yxZagqezSOwWL4HV22hv5M8HOz5J1UGf1nH+zh29/l2Tjg5N3tiFNpl5k5Jb6Q3G94qjhdLJbdz9
HJpGf5CzkB9rr/FCOrhGD0LUpiOu7k4RIYWXYI5q6MRT6QmvPgWlZzbHsrMoAbtGXCMQvLjVlh+z
MGstbC4o7ddlr0yrdkhyfkws0+BQqimAaRrLE4JwtffKojqUTSD2fTD7e9nNxS6x6cK+vqIvIw3v
sMjBXW/xuVgfAL8XwRz2HIBoDHAPa4r5GA+Ff1vauXPl4y3He7WTyO5Ch4ySQAuU/HwnYXbjh8ls
GqiqYoZ8O0O6A2ro92Ia4VC7JoMlemjysg6aK09ewuWLJ6PA4MEuzmVrWL8IKz2JvDVO1VT1J/iH
T3UD3cJpZ6J83lQ7o6zMfdnK5m0N1nYl7v1miZfsDTUr4lCcTFZ7NuuaIg9nkZybOvHuYjWZDxV7
b2NYdEpf/5rrhJEd9exRq3A2SvDbME+SM0c2PLVm6p2V6ReHiaxuN3hQJmuruEYf+O3vA3LF9W7B
j9dq3dIZuD5UnpxlEmLt1BufA47+vRno5kow+u3PwxGGfhpNW8rQ5ztoSG1bhrXFz6Mq2XluvOFy
y74E8xDfOGXsvqd38OfrK/ryxxH6LJaVGgiAyl/dxK7QxZSwpOe8iJpDUER08U2VHLRZRldqoJfn
Y3kUZxBPGwuy3urjGY7utCPZJ70QNfOffSYoNtlctBvtOdU+7OKA+mumKjHSK7/y5cLaFBrhYqsG
vPiChzjOhYgI54iB0xATkDArNoU9jPddsGSOWRPvzHEuryVdL6+WRS29+AryOQmCq7RQiLCwrClM
znXa4MVR2HYnSUvnqdy0s4Z6USYAG2GTdMM5tGPrppgiowX7q5Iv9ZheQwCcZfs8DxOArhHKPMjJ
xIl1q4sQTaM0j6IT3b96p92+PKUd6aeftj2tTwEQUXXezi4M7xz1YkKaS23mJ4Y6xoGJ7mMo4ndl
nptbmVr1STc9Vi9CT4/YbTDkvDL7fTk6/m0Wi+ahgHdyDhZrmKKa8FGk6jrLKSkfrDF23sjJKW5M
Op57oYf2ZpzCYpuFMriSSLz87oRDyHNLSUV/eO2Zpt2spjNtRqdRYcNg388QRKX3WGFMCG3/9ZP0
m2ctyQpJLXUAbNRV+B9FHXQl7dtzlgXpm1ZFj4GVmLdW4+tN1BQf+rlI968/8jc3LFagvufgWuiT
K60RE8wO5JzIKDknIv7eWE5y8mU6bpZA9XY2VX9SQRxtiihihrx0gru4nuIrS/yy9lncSNEoOghp
oJiskl5s94Sk+U8ACethY/nRk6FammnTbO99nYsrN8DLeIVlFIuL8425eDWuQiQeo5XTJEl6DqtJ
3VhG1kJSs4e7YprkFfLyy1t16RYs3AJy5yhYM9gnOalJp1V6HkP/JqkRgIqgDHau2xfHntUkf4/j
976p/V3ranGlRFojkqSCCyxF2PJpGLO+q4XFeNMxBlpfXKt1uK2mLDy3iZPu68ihxetgLdRPpfG1
HwprH9bx/BY7hM+ZPwTRv97YdP0J3NRrHsYaPye8/JIhh4XwyjGNsnNldyACyHes0pi/qEI7b7rU
MYetmP5xlXvWt/m1T7PkDM9D1fLMxSAtsjHhWl9LcSd0PwOEnX2nYJavhQqAlFVf2bsvNxPOPBYq
GNODhkCwfn7fqihURtWG2VlXprcv7NY+Od3sIMo25RVs8zebaVlB8BVARtroqyQp6hzt6qAQ56Lu
0aDE3ofC9PPbGu3ZyaKM2roDyiDRmP6mrtzpCmH75SHlh5IbYoZGWkHH9fkPbaxa5XHYiHPVI0Ea
47Y+tDFKvrF2zvMQ9FdOzs+B3OvPRzYKKkL4BXNc7V1XSq2msRZnYaLR1H4w7gd3SvYT5rUnUYXG
fayy/sZMOoxeHTPfWqFMsX5E292qrjpIU8UbhErZV1Oh7WXaXHCapBfvSGnjfaw9ZPTz4G5VI/CM
NUVyNOJqfBPPBqxY8Ncnb5DvHL+XH/91wGUhibP0KRdgat0mwHkx7VXVC3idlsDWxi/3ob3Ie+IK
w4Wgu23T3rzRo1TYufAvx2wyrySJv11caBjca1SK6EJXiEZvaGWFU4YRcWy1+xF0e9fYo0Onvrc+
eZ4v3hrtItNMx9o9eYEh7/D8Ch8ta5iOJuaQJ7tuvygN+adP/WzT+z72wonnnULDie4MN2l2Afn1
TWVRbA6tRwPSwNOCREU/Ofy9ELqrY+/P5hW64ssLdLF+DcjxiTak26tN2pZNJtJ0FGdtwUeWjVXt
53ZK90aRODu7j5nz2lTT0+tf9HchAL01UQ1pLdMAl3//S3BzLWEMHtjIufWVtzHrsQbm1c4u6rz6
ytX1m0MI+r54LYLyolZZ/v0vj8qSXllCduwdA5cSRKDJrUrM4mA743jMScSvPO83MRTzSQ4fl67L
sV9Ft6ju4K9TAJ+t3vJ3jttlm9Rruyvb8WVWjxNlyB1lEV5wn1p9NWMOGmkkszjH2h9OQCLpFmd3
BBkF9TY2zdG9Yet6x7mJr+TXv/19C6ObLePT01+tp0zE0Ag7FOfeCtUbGHv1J11H3cPrG+R3X41e
1GLE+jOWrdK6KVEp4IZBKBtRXdeJGb+ZpsE4GYGRv/Pj/h++yX978/3+edAEqFaALtauCtD3yk4r
1nPIxN4L+/pg+5hY0RhzN6G81oL83dcjyaDhSUpF92sVqHPHcRK8VMQ56K3yNtUq30mvmk9jPi92
uG8gIj4mRlLv/y8WlS4Yp5y+FOTk50chot/D1DtPnNPGTo9CBO0hsQqFTmQysN01vXf/F8/DVnp5
HGqWdftN4icclQOKB6+xio09F7iHCD6djoAyh1pHV47eb257+HEgQbTQORXra8KpijrMWmofcE5j
qy0lTmNP2ihhQp0N06330YRVzqij9KSZCH0l2fhNUCMfN6nwFsgXWdzz5RVx5XP9+vm54bdtYuWN
96Po/hyVL0+vL+zvn8TWwVPZJClfnY6UznWUt2lxtgYR75Ms6k5dRq88gHN25bj/ptghXAGwk4tT
7tAue/6rJjGMVg/ufE5NmX7Nnbk9T1MbHNpZtGcGpDfnBGv+N7qe8UTx3P7RG/qrFdfykFVmY3Px
QxZdEFrYjs9fosFltoqtSZxNw4u3pt9zpzqLCQS+l+DGg7UvgtI6sfcZkl1h3ZP4Tso2iJtTVBrD
8fXldxZa1Op98PKir+tQ6C7kxtVJcg0M8ex2Nk6ZQPu0kUFa/1VK13ob4Ko7H6E1Te5JNrn7veiK
uD36bqzvxlZ7X3rZjIDLPoq2auzeyLGbEImo0f4sjGC48fTgfJpcnWOw0sjiYQ5HLN7MPJ3SjT0k
IBY5rt/VBVBDvVXNrMIDDc7yR5xVeCnYzeh9GRMHl64OXh6F48ZKm/liK6u4r3BH3cckFZfSdZsH
w0kZIVDpEq1k7pk47rQuiemujf083WSJRrvszJXcYU8PtclNk3DcacPpweBpz+JQ1Rf9UYm2Iefx
ckSXuehDHurJ4lvtzOGnssy4cRlOo7+GzVRg3F2kn11j9hkXV6Y0nX3tYBWoAlrzqapLe5dUrX9n
dlbzZmxtKXaOGMtHuycadl0y+keajbzbhA17vpnctN9bYRw9tVPdfypnwwt2llcOHl6w0ngvee0U
enVSYoqXldaX0qyS92qsUSMzcy/H7tyU2XvDqxvjSLMtHDezShA/W8K7Q7/+AzuuT0lgBB6c8Mp6
bGVWjScc8Gf/HoBdf23NsNjnZuw7G8BhYe0SEeB1x3oHb8sRP1qMSRJ1G4Lr4O+gyMG22egG/d7B
r/JzmA/51yC1B7n3uWm+uHWgk10p/QmbEekHNzS83WKnhiy4b+YpffLyLI7O3cL1NbrOqTaixKdt
ljWWt1HJFIhNxyjf+Fh5dfgtq0s8YJyihuBj+Cp+E41+9z7ONb2VDtqDtR+NGB1lhjEGV52Bbn5n
ZBH2xS4M242Ka+SluQywvynSofpYOs1YHxEDyBNW1fVFd7l/nlMPhEn45ht8uJtLEHaA3LFqaTgE
wzC8a6q5Fduuj3Jm4s3K+mDGRJNTVyhxN5ud+eDz0V18JkaUub5h5ONm8rWZYv9nJiflt860jctJ
hTur99/Uk4+VZYuvIwMFgnhAgdrKdlfbZlGygUvzezrHOYyleTbDna2S5tHWzfA16XMRQb0LWsj2
ndl8cbys/hG5hXzveLN6ms3MGtnMo7Nz5YQix0+0eCtkMnnYZXreV0/qztzGGAo3Wxs+j2YbplD/
Rq97r9ocrT8CGNeGSO/5T32fTvhsEYKecpFrsTesIHq080AcM8BHZ+OEGVOok2z5ewqB4cUMOQiL
Ll1bXz3A0hyfqTF8oLmEmqvKaxetEyXNLpKp+ynDHfqmaiehoehaCue+pBpgIdtu9WekwVY3YZ15
Cnx3SrK9YxfOTcr1wUBmq50cNkjueHuXW/kxmEo0fymeBDhmZLSotvhidMlBVQqfnSLNEE/paS7o
ewm/eCidqn+oRTJVG2fEMI0w0H2r+7H8bDgCx846splnncLp3FTx0J8jPTqf5rwavmsgYHhcWYIK
3cryuN/2uYUdyRwbBoSytFBfOm1GmNrB9vgzYbhJt7H1HLYHhrbE37RQ8pOeCn/a2oCh7iZxCgwr
eG9IyylkUxcg2Z3ac6SE/NRXaXlfYNdfMrG7GyF1ltK7CHN2KLqbaKlzq258SF3dfMj6RvNBFVv3
oLrS/pF2s/fdjCl+NnOTTA+d6HD/MgYhq13fDR5bPWuyBwJ4MmxnKPMDe21KnjRw27xl6+E2glgg
vxtEPn4d4ir9GkyWtjfmAMcEa3cmyuycfI4uU68jB0EUDSQ0cqbzoVDBiM2OTkDIGXFgWntO3sgo
wknlW5r1i2dmK795jbiVc/bZnD1XHZocFg8FjUrcc44pmLlrDN3uSlinzMmG5cY4tmFsuh17oU4f
mtQ1D6XVBhX+UfOQ3PRGGgQ7OlbGOzU7vthnYu4ufabSSxQO0VfNYn5ISmydvegzpaMQO19x2Wwl
wR0qbKXuTMecp71gA39p1NAwITlnb5mY8c7UtvbkbsuqjOd9mCs726s8yz6Iwkm+5FabfuKv7wIY
UBHfac6n+GZOhijYZAaHZQOkU/9Vu7GtNpY0yo8lfMiPqi/anh9VjP7GmkZs4SLDqJJNXJGLMKLG
mxKurMWLecLbohgb+65oc5e9PRq4XlZKGt0+1BGU/NbDt3mTpHnBpLJKRgL7AmY9yjTP91NXNRgn
B+RXc9kPwWZsU8QiCtISLraRTpjWHY4Rnua19WUYkv6oEz1ggmE1pbWt8WS/ZTM7NO+dJhh2ldJN
s/Nxtgs2hVPLe6kiCMJT5ddfyrbt3zYkiGprO9GIkCoFcMYoMF8UE0zkyTBGHaxH/EPDN2GDhOXv
OvJf8ezfNj+q97L78UO+eWr+Hxj8hdbll3xt9ySf/mHE3z+VP/7X/zz9eOq+/zMj4n8s/Pk333Z1
9VT858/6Xwn0P/+ufxj0zh+0aaiLkLNBDAsXkPvvGWCB/Qezf2ho0OgFFP45Hew/DHrP/oPEmGoj
IAddRmXxX/2HQe85f9Dhi0DM8QaH9AbL4V+Q6F8UjQtugLE5xSntNNj8z3NgH1ZWPJSlcTY8VR6i
Uvh7v46/tNXk7SIVOwflTR9x4//4y+I9/J1kP8OEX/TToAriXITED4wIes1SjPwCoERyxswnisXN
kPfdQ2PiUUbaGNefydfLp6LC0LW2mno/MJaFZpM7TsOWdhhJ3eDnSN7rod6j2b8VpEAJWnnLus3S
qrAODHaqH1FsJekucEi4HKVcbEQZ5ICDRTb8lZIMfJjmtP3LEOroFvOotrGlloCTqzd+YyXfqq78
2LlWo9ABh/hczQwKfcSRJXsoogyjKIYQFL5TKrzxNBbPntkK3PmN2HwbFJn4e6X+1Vn6/3Mmi+VQ
Yf73opXbrMu+Psns2cFa/pP/M5HF5CAwMIMzhRDlF20KGNkfYGXoEoCrQeeWjsM/J8v9A+UJpL5f
D91/DhayFaC15SwG8HWWU/dvDtbP7tV/VZc8wqdoD8CWf3JmyNWe73Avy2EYJnJ4oPCy90nt51xv
0/ehyPT3ts2Ds9VKb1f7FTxh0+13AhHaViuY2HarrP0vS/eb87aW+/E2/tJeJC8DkGUG+aq2tMas
KNN4ZhLZolPvDOfGMsvi0+hhjcd1151KC7NalVnloYlmuW9SK8N3PjoZc/WnI7S/kX1Y7hDc9h9G
p+iOmGq3Z2otk2ozHu+qIXocM+MaIrm2wf/53sBZCw0HoD7yVnFiFLFUwWCIB7Pp6T6bHD/07oXV
mztCbv6u7obkHM6hvJH2ED1UoZUcYjsvjrrxND5SSfdNlUP/qSnie2+8KS3rx5WVXd7g+Xf2obbS
SIBDD/1x3VKj1eO6Y84bllZh4lffDH9lceVu08739rQivVsznJvNbGIbZKne2DEFLT/4mIRBcih2
ad9jmlu6+l2V1P19UM31MY8yEmVDI/Izy4phB0NxqsPEfNtKlTDdwpxoxy6E5jGKr8FNz0EI8kIa
sVwHizaUaSSIt55v20zR+ciNpnubOz6OE4PZOe5mUp57CMMy3iVZOuqtl86X3jNi63aQ5teWyvdt
1luN3GbDRMImk+IYFI3YIWeUzI7JsdaNa9Vt27kxvpXCCONtSZzH9ds4GqNXPcxBqn5UU0/Cn1I9
fmi8984QbajBw7u2xaBynl2Sl1Z2ltzGs8OI7aaob8fJgcsQNk7x2Q9appJFxnDviNn+PIvR/UBi
x6SGGp10tOmbtPozpre6s2zJ3A4glk0hwcFwvgmje1iFdkU9lDWPrhw1bhJDrG6oh7or+2U5aL9s
l0XmSSOaziH0Kof+9yosmLnX9kmf1e9nC2JzRXFzkGHjXmOhrz7ji8eswDzXoUYJ67R+T2rfHA0x
p8di7iKwizqJN+g13jRWChkSwz4qsPITQ8+qD5GjPjA28fH1E/LC5wagj2bJQllFE8IMrFWTyw30
KJzJby5zCYlNOf54X8/gKn5Yh3fQhMstQbw76pHKyBu09dcU1cYdaEdxm3fzzMiL0L1x28jfetQ+
eMLqYZdNgXxbUEX1W6N1vo/4px9tV5/KRHNWOr9nhE5unXxXoo9xwtrbVN18KlAEfk7NYXyTjFPz
tgvBZ4JU1Cev6c2HqMAYmP8jGmhF+4kCJ7wCsa6IADT46PLRBIW2BFGVRsQq3Ron34FAOcaXBrsZ
uKdvBOvQiwIDQ/jj2r/xm2GbSEYd6/p9i5Ll9U/xQq6PHAdWIwgjOD0Tx9bzDRs7k750c/cSz257
48VGwOrqG7/w4THFUwGCHWfvM6Ma9jrzw42bj9hAw/Ta8ee4C1q4xuf5pK80mV8ciuW1aMrYKJpM
kt4VEptJz4ZKPTrkfNNnX9rWPcY37vn1H78K1Kw9DwlhS/GPn7n488g2pTmOnlRyF3AS5+jbejMi
pD6rTl45fM/bPstH9nyONkRt6PkQDZec+5fc1jZFiONtXl9mgSumUddpv2m7PN31sKc+lbX978aM
Lg8kUKMH4uch+YC4+vyBXdoOqsB74JK4/d4cprcj/nSy9L8PiE7Rke/gZpS711fzN1sZ3J5WK6kS
zDhaBs8fCr0hp+U1NJcxAl+Yu/fphPChU8dy7L8GIJdzFOxVy2hhkf5l2+UVuPx54bL8ZqYgA9/D
4SQBdNdWIZlfuj2Qy3jRRprshspnTijAIyCh1G97aX/llewbiGvDtTO82qyhubCIEF9Yi8cwtPZV
BHfxtgDgcrq36Grme7Nhgq9h1TcaZ0OxoTFfboo+m/dNXNeHOS/jz6Dcw8Gb8vbUqlA9cR3VDyJu
7SsrsrauIbQw+I+9RxaCRaPtrOJsPmScbDLit76cp3cqHLybstX2tiz7+P2s+40/YrUu49zBrCi6
DXrci/JRfwc1BrsIquykSFoOaU27fIYSuytN9lHr+VwPDR5sVzbQskF+uQnRVdgRmShvy5greG+r
Y2LYBfKZfDYgO2GxBPZsDOrO8t5EzrSzq/qQSPugDezXivnKJ1ztHdhmi7kMk6WgryLCWrf04qSq
BPKH6e1USRqxk3+yaZluCm2M2HpZ3qGmD3WK2vFK+F1FoJ/PRSZHd53SE37u6hdbBS1uN03nt45m
clbf1/3eCPp8y3gMeWV1nxMwaKhBhAJ0gC/PtMSlp/T8dMJ2s2SQ+fnDVJjGfaCNu2rG64uNHW1r
Zlelkzt+ufJBn/+8hSHEqHNvEXRwvaAWWO2/Epwjm+JuvpgB/nROWYcgk/1cYiDZWaegmMs9gG15
dloVnKfe/xabgMN1UFk35txhv6yN4RBjkXg0zJKxJa+/3soD8efrkaEzKdaCSrH0Hp8viTemouL+
mi5lha7CWtzEVJehkJoilBTYLtqMnNqYQNaPeAvouzjJ+vtMKcQ9WaFvqe1RVY74jWS68fehP2H0
DF2BuR9Vn35xhz4/23O1DUWGNiLzm/vSFvObLnfbjRzdRxXOi3YM0w6nH67a2j8PSn//OHh9MCkZ
HslGWwWlrMdM1UyG+QL8728jJ1O3DhjyvplHHKrb1DWYRGT1NyL8qjCvc2Exb6NIle/YRB/tKe4Z
s1bO6tvra/78oPFWS/2L5JxtaDtsi2WX/nITwjAachVP1kXI3Pnuhao6ISQJti3DcPcp0zu/hJAh
DlZsXst0XqwHT16uxRCpGJztdSw0g9Gtvaq2Lhmjpg9g7sl2nCLryk3/YscTQxxAs0VuTiq//n2x
THxttWF3IcQNx87xPrf9MsvA8q+ZDT0/z8tK4tvJYvqMal84uqvNC8diIe3U3cWDdf+IaSSqmyq6
tS0auXoEsU8jYKnXv94qW1weirBvIUKTMpK7r1XGYduMA7eBukAFqg++kdoPflv1G7s25HtB8Nmn
06Q/KbyY9mY/SHyJGRPaoz+GojQmJ9rHAmZt0F+LNEsR+l9Xx39ebDnD0N/xI16txqzHyumbWF0Q
sZCAZLb1J+0qdRvHznyupya+jfOiXu40GCJmU91wtQigAwz+KsCKlCrsULhecvRmYd8UvfxaJ+EP
tzLyraym4UosXs03+/t1Fz5VtEyf4R+rY2BXCCcNp+kuna29w9zqEZdu30yOQTscwq6BND+r8ugG
Hf5LoRovwxAyRkjbc/qnjxs0JqtRf7asOb2LnT65p8qSX71Wlvi3oqkvk6b+YVdZeYP6wNnmbZLd
Rg0gweBKe5s3XnSX2mG1d1XW3He1+aeZ5+0nAgM0JMxcgnunSLnuZt3dpzqOLoNkLkgq8C9Qltff
NK3b0hWrfIaWlNfm+q6Slp9rQ3jgvlpiM1tsdWkko+GUeZC2l8AUH6KpRmE2te6NrsPuZNSNfJsU
qXEatHrw6nn+HJdh9CWeBqa4dSVzO1K5z0GAN7aHqHuK8ul+MlzMWiXOVmEz/ktG13IiYDEjOqGA
h7C+phgKVZVqTo3mUkyuPEVT0dBitJtNPRbeTs7evH/9CL489jyPDjgLRHYPCel5ABWy8KBzxvTB
bdt8RI61gTLOsLEsAoqZpH+OPGQQrz/zZVCjFCNW0ySEkBeuxQ9lEALYdEl7qUc6r52d2btUMlKd
I32N/7q8/uocwwhnYDWeAWyCF+ieMQy+2/OosGQqlCFEcl/T4N5maV7dFCq+Jv96+bwIx7zFPAw8
kSbg6pYMlilM5CH1JWQk0wfdQBZL4nTC+6sZ9pYhmitc7Rf330LqhTwQYQ4HRL1WLPa9lF02ZCAf
uvNPMwJthmakw8HPen/T+IxjE01ZnztzUFdSzbVAiMsPpIFx5BDEl6p3fTWNvvIb4fNTs8jQX8Y2
G782VjN/kpV3b7eecwS6NbGEMO17o82YmYjQ9Fyknd43lqGYBckcmJB27GNuY+Uy+r3D9AFcc+mA
+Py1u3H807C4eOKw706V6xjb1lXdZ1UMyWcVTJuiwtWG85wdnFZW0AmGSZ8KLdVtPddX2MYvduzy
W5lHAehOI8tZ/9ami6dSD2yjJC2Q5rcYNpeEUJLcYjq9fjheHMjVo1YpPIpIpu5aBICwYUqdUfSP
EFIySofos0zbR3uS1u71J/4EP54dEiolul4AslQOzHlfxQB3sETtI6q6sFXNm9ENDQaaFFH96Net
tdMqc7ZOgINvp+2HtsO7nRBR32PmkG67rkz3qgy5C41wNs8YPuyNsimOhiG7QyQYr9lox7/UfQbd
3RkrZgKh3JsN+WMpLfb+YNTmZuzmpt7M9SxuW6aPtWNY38iyuvZD16RAtiw9F26AxcuDIWQvYAxj
WuQxKr8YM9pMouEd/fiJaVlmd6hKY9xFo/s+HRwJ9YSZFBt3/PT6Ur8ID8sLuHSIeA1uozWmUOgB
fD7v8gs8JqbXpYbv/ii1qw8k7PLjpMv8+PoDVyAK35Inhi5VH1XhIoValWlmRRMIonxxcbLWvwmH
+OBQ7XoLQbjSVndKjNq9r4Yu2TUuthxZ684bLx2vQWMvMz3eY2kpA5OC0trRcsJ+SdRVB3G4s5Pi
0okpO6ooSo+5G9QCFhLDlVX/w45jxAbJGO5h4sS7DEC1bwY+U5x774a4C59Sce1zvDzWdPIoY2lY
gbKA96xeqrcZrQ3P7WLhBPIZOST+r9rP9l5uWO9e/xCr/tjPDwEiT3G4aP5CovXzZ+ECAZ5FzXBp
enzM6zDNk81Ep2WTeH3i7IesTG6U41YHC+eYXVsbWDBHAROmdAp5ymrwvIS/CZpQifxoWXBo4MnB
Q+xtkDgE8edgSfi2KkebEceYhl65tF/UO3QZoe4u97WP9HetMHMtI27cFMzRDUvoUmOVHcA6wyux
aG2LsezXn3T2xYODkLSWwRINgB70UF8GI/mRDcFJZ+HneuHUeZkHvc4z5KZOs/idg5qPgWrKOkJq
nj7mAD3bwkR09vp3+90BChfywiLDgKC9jhnQDRMTT4n6Qns+2JYon/f5ZIubrPE/+I41v6mmt73o
jVscYz7YpVanq/PKn+NYbEuODBQP8kIuWorAVVKRGJayDVnrdxbYwR57drVzc/Ov0sMPoQz67pjA
Yj841aD2JXBWWQ5X0PNVNcQLwEhz8IkD16eBt1gx/np4HZHkdPTM7tLIwWdYgmYyVS8+VYIJc31j
bHuRujvht8CzjjVcSTRWG+/vhy96G8wQF0vZVf5uFtITvt/0l2TMvtvG5N4BiJcfXv/M3os1XnLf
ZY35kTCj1/oX3+uGudG+ugCvhkfH1clhpjO94XPgsjgxS55Myq9vLTupDzKDhehmWu+NNI0/+M2c
M4AonJ98Uef3VSjGo2Pl8eMUNcmXpDezI1Mh0oOdjupQOcw5CaX0Dqmy50NW4gy7gDYnqSlIyip5
G8ca7FQN/e2YBvn/Zu+8muPWzjX9V06de6iQw+UA6EBSzdBB6QZFSiJyzvj184Da+2w2KLNHnquZ
sqtcZXtbWr2w0hfesDGk4Eun4/IMhNFaiWNQ3erxWJNn9sJqjEbrZpqGfBcMZYIprBEduwGTBBGl
63Ugg7L1yk61gyD/VpbrfLzpxrDedIZafvTX739DeRG6cG7h1kALYamojPDanG+TtJPiWhmUaV9a
4XdlxKNNtgTxOkkRobXRj5bnvB7F7SiU+w0W68U3P6i/xi014yqJw6ciT5tdV1TFgxk0EASCoF4L
RZDbXWTqN4hyI5qb5v2dFoyWY3UYMmiyZyAElI/yTuk8GcCjn2ynchIvTO3NHsRZlVouxQBIy7R2
Fq0IJRWMtDcDcU/u0Nh1NAgPwLS9+z//gLRZkNNCv5T66lLpSA/F3hq8Stq3CbZ3Q7jyR2MF1BvS
fbU2peYQmPpWGNRNyLUXY/nbZdm9lG4y/5Nf32VZOvta4o0n2a2Vrfxmm1TNMcap3OxDZzRam8Nm
F0r/SePFv3BR/mb1qcxKEgGyxHWFhtD56vfgQFHcasx9O3vaGTkywmh3E9qr8gAkUWlCVnmsfToY
OdZmMq1Cu/KjfKeWtQqgkupON0IIK6J+ckosRabA/A60sthorWZdl7S0HzqRJoMpiMmP2KqCNa8Q
SF8IBlgqaLQ6Zbnf5pGVXHi7X/pprwJkNvYcr5FDQpkwsdddBC9SpPZJEEjCfoiVce2BhqQ97N8n
UzfcT1NX7CohsD7V+ti4St8adm+M2m1fAkPPAZP6oRquS1HE1aGcZF+xuVIiOkiD7gLDTtz3N9Ei
puG3opjBQz13aijpvZRDXgVaBuxXcLqtvM8FQaLYnIO+L6bQiQVZuJCq/HYoaoZkfzIhlLh8lyAV
JD44j72cRh75V5lsLAARq5jttX9/Vsv48de0mBd4Uv71hjs0aI3UT02h7AFftNtY9bF9Hv2OspF4
Q/5rB1UeXiVok2xGyfrUWKO8BYhduk3oT64scTrEKP+zaP7lN8GPNqnMghPjXjjf8Wpu0cCbKmUf
Bv0zsXSRyZtO9x4SpTcurOoicfg1FI8wC0phiLbW+VAwXUDYgkPYD1J6Eiw8VeMs1F0s3HACz/3u
En1qjkbPdzw3EMBJsAQG/Z1lv9zHAicJpszaW62SP+mCZSEmaOIMFKpdgldcLH0ZEMqr8abPtpNn
Cj9MrTMnPAOHKUawLAK5DYVbBc71WRAN72oKw+JKogBK6y2Pxgsn9O3LQ+2DzhKd4rlRvax/9t2Q
UlOcosOkYFYkTHL/XZEKZQtOSKHhJrdXVRZqF6KiZWjIovDKgRij5kpUT6/4fFG6opssqUvLQ93K
+hXGpekqzfRijdLCeFc1IEFQUFceuZYLN4ZsejfBXlipoN9+Ldd/IJz/Lc3Ks/8awgnGDVZU+lj/
BZw+h3LyR39BOWkafgAHN5PwAT0DS+Gm+oWRnv8J9Rw0Hei3k5vOadnfGGlJ/ICoBmEv+kNIAdHT
+wcjzT+b/65ZkPRlG/A3/gFG+kXc7NVx46yxi/h9vDJoAoLbOd9JljL5cRyo0rYsauVaTuKqn10R
jMAtCiCcoVUCUvLSkE5WpJRrFUCEVIkYCHVK/zGteGdtqRafIiMq8HLw7yHTIcTayXsrUeFSdU1U
3ZYBOt+d703fu3LAFbeQaEaiHpFdqV69y7v+L8HWP9qV/6utm+oxCR+z/7Lb6udj+1/5838dGlC3
Ncrw9f8LsH2DYO9f78Dbn/1/OY/Jzx95Fj6ebb/5z/21/UDiz4gAkI86SS3acv+z/TTzw7zDAO7T
U53V715tP/MDBVLCKboBM8R3Ls3/jSSW5Q9svhkbw6uLSgeNsz/YfvPuerX7TJUqPEUQsLsUyJGi
nKPfVyFDbhqNj5CDt0+LJ/ppuvg5uFRAXV7QL0MwT34xdS8EG86HEKo2GQMVWJoSiojJf2mskIvw
UfKPDdnJqwW4//XDX0P/39zL82AAVMBhgbygibI4TV5o9bNurbDv0dpwxlsL4YtyY0I0BkmjbvEz
NS4M+bvpyTOLmpI/eeqyaiFGjVSouSrs2+f8W36iiEjD6NIgyxhgntYs9AaDV5wrtYskBBpVbyqZ
BrQvMu3O8HFErhxVw5LND/98PiDY6G0irEGtcgm98hBm82kVe3s0GRxBPRXJF70obJqEth5KFwZb
JlfMi6QHsAptZ65acVEZM2B2Fjk8VbKbbqVXd0p1SUxjucFnrDy5vcqDTR0DmOj57uubOMiGYPQP
hSd+NOVb0ddcoe1X7++7Zcy0HGURDqilbHajP/kHr1t5wmxp5d3p6w78xkWD0eUnm4dCJg4daE7u
XE0+n5BU+61nWn5woERaOXG8LjU5vlB3efkqr6+Fl0FmjsHsQqFhvXI+yNArCvaDaXCoAHC5I4YQ
BTqmV8NTfiU/BTDXcqyTbflzD7EM0p+1fv9zLrf7y/B0JmDwK5omv3j7vbqV5EIBiS9jftQlp1Et
D0Gf43Yef+/LS2agy74AGIS57/rPUIsLg6cqMqS+DA5WZ4MvMPZQDu/Ktfxx2KUX4O+/XblXQy1W
bmZkGmnIUJLeXVXBBBb3Unt1eRkxG4IdKF00IAGhvfBGXn04UW+l1koqZkNyYI7aDVDXVWSmTiNJ
oGMuXUtvD9e8PjMaiwsQKMyi6lNjj1ZQH8MTK5BXscXliku74r6/GX43yCxPgSA1bRvQDOd7sQ0m
8KEVd0QexM+CvJ206ET97cKWf7s4lDERvTb5cDMZZDFKZGb0yAIZxzNqjkdVCmD4G57wh6V0thvD
YLFIRDC7ey0fQ3EYK6UwteBgUrAZJ8qmkpH/GRQQlZl5EHThCC1gHBGrnn+x2koiet8+t2pfrdrk
NkjC+y6INu+vy2++GMw3alUgLFFiEhdvUlpO+qRpfXiQEkfqYsmpVGG8sCrL6Hieytkgi6k0iD0N
FiWsg7u7OypbWbWtz90dxHfH3z7t7ydndEU3d4tr9aYa7Pwg34z2w78xTyIt8jwdeM1LyPHqTOGz
kAcB1lkHBYGbWWLs1sfM9/9ujMV9G9QJoAuxZMXUZGuOA/3WC2n9b1fr1SwWVQSKxUITNEV46Buz
WgVa6zbo3l84qr8fhMIBuBIwAkvCZ18jI2OmbXjI4mobQZmnQvDvfKh/Rlg8tA3qmSl0TUbggqtp
egXZhQ+1cE57OT2zoOL/TGIZkxitFeGPHh6qtbzB5mAzuaF9TB3TDX96BS9EeLr/bmx69xZsx1Mv
2t7edC5xbH77JfE5ocA2MwuW6Dgt6LumEqfw0MbtlT/FsJ0uyTFfGGKpUOOHNBqDcAwP1p1phps6
Ey684ktQ7K/DS+FcmvEiMzXy/B5SS1S7vV7h8D6hC7JJt8W63uS7eKfdekdj9f3r9dZwWUd9n+zi
tbzN19UmWI32j39jz7z6GYt3N0ij2g9jKTyY+gF8PWGs5r4/wrLD+2ami22JfO/UZ7ERHtD/2HjX
4886xu4bqwbbXxmObo9utkpWxSbBYztDvNjO7/z1JcnT3y4opQmKwC+R22KeUxMJ4dBr4cHXy03f
lumjIJfez/enOv8l55EhFzKi+wgrAZB8oyPUIGNBHK/D48lvPQW2pHAzthgCDpcUx347m1cDLTaP
lAlWn3d8UiQMHcjWyPJcGuK3GxQeL2L+/BuE7eJSHCB1T8ivR4fdU3qdrKUb6bM/2N3WWJXu5ChO
6mZO4pir9sZ3E6fFn+yh3wbX4s3233hjCOjpNtP/4dcsJttmITHBlEYHFZqmEqW3g3RJSu0F73a+
cjSQJXz1+Kjg6JdiX3rehlNkxPUBBRbjZz0J3UGKhqaysXRCh0+D7/K1K7XpuRj65Ms4ac1jHSvJ
qVC7aKcrg7wP/Ti8rpTRhzs6CpAq8qjzvptDWXI7TrMyTho15a71IvF58KXxe6enYmjrRRLsehHV
dSIeSUEwzuReoGzfCfAisJ+ESynnWKElQvaA1ZG4k3WP/64hsWo5dTrkUEmSwozRP4JZALS8Bhtm
hVJ261UDWjrIe6j7qUyDnVkLOo4ugzkoq6HR4tw2k8pobGAFKKyEQGRD+ucB7VKrHTT4KqoHhQD0
aP5lNMUh5z9Sa7YjqrjAU4bafH7/9LyJz+mRUQoCA8nxoaG9OKJpphZZGEbdAf+X27HY56r2bCWz
7tItb8EFAPmbE4QM/UyZmBtCvMVL8jBl9zjoBwxNyfBsQ2ps4SLfdI5LzvYUjB92LfuKyFxFifj8
hhcLVfbTXA2PZqKwPmOTFF91s1d+oB/d1I6pZuIegobQ2doATwNVYM24rqIgek7D2L9vrZKQSm5i
sBu0B5Lq1PpdHb2oTn3yGo9MU5TN/Idnyum9MAzFc9Pq4g+5ntpvYyr3dLi9ToETrA2YFqatid2t
OLVZAY9Ti/d6aSFDKuWKNNq1NPg3vianD2ZsDSczMBWcVKIyzMA8ocO3QhhWxtwcF4SdX6E8ZkNp
iLXNgPhRANQmCcULtY8FiZ9Ag5uHHhIiHAC05ore+cczhBKEcdmFRwGxsZ0IUdcWJYjMrZ/kuR32
SfNNN2rh2vRylNQ9H3Jh5n9HRArDY0vPL4TzLx3m87Uklsd+jMREAzj75ucgmdGWZR4fYzEu1mUq
+e7geeZWAMC6yhvJv0GxGJo5DO9DVRSG3Y5KflLEmew8qG29qkuzu600b7hG7VJ0pjwRDqAgAmDn
cUYZrjcOnpeshX7Mdwo6OWtxKKV1MmrjNTcSfuvIWe66xLDcoFeRKooaZfX+8XsD9aCWgKkXwR1t
O9o2S3XlvkFJ2Gok8WgZyXwJ5Grz3JmYj9hFLsk3IY53XyHZT1eKVAmYaSaN+tArLxpgYpPd+SS7
x8wcq8dWn8Z75KKCT7wr0rEeCwWXX19C9WnM++K+SVNexZGQQOkc1BWlIxJY5QPCDcRxRtrGOx3V
uNCeSoSdndaCIQBQbfgSVHVl2JQ/wp9djqq+o5tBKzqBUJbJnaDHXemEojDAPKixKYIGaH0WUAu7
R20YDQgx6uTG7lIj/iJ3YfkdxSGvt6WiED+ByhUPGOE2OzlGtcTudEtwvSQ2cBZ4/yO/qcGyoeeO
GDxvvrRKL/F8X4+GHpZe11vHtrZ8y21AxtS72vIg79dJ2x3bMR5DtwzqIkLAjvqc05a1qW7AMcfo
peDD/On9X/TmIqS7Ay2GNg61HtxdFtHZFKvQOdQuPtaYIoMRSYHTZ4Zx//4ob/rU2uznJL/g/Cgi
vMl+RF8KBS1Ms6PnFZJdIreBeKjQuRhYbeNWTJzUWtG41jceTGkezGa461MPE7169JDc7bX7mjO4
fv9X/WbuYMdm5VsIpXO6fr4YeeMHWqr02THrTXNdNbm2mqDKX1jzt5EU/QoETrjJKGrw7Czy9DSu
pQA1qfyYpFV9E+iid2sKvr4153S5GONDk5fpR8k31BW6DKw7Pm2r1NcwxEbgYoVR0WCXiDc6A+rq
du+J6VYSBcWd0hg8PcoNLbyWra572rZFM23bCV1x02h4jZpRXDsTTYEVb3zo1J5ySR95Dr7OLsZ5
brzYdALp17zpMPumr5VGXebHvvR9t9ZRaq1VkdJurAUXLuEl2o5DSDuSErshz4aq5uJJAN6ndmo5
5UeTPvoNEkb6yihEy0bjgHJykoFC7JL4aEkY8hbFeMlP681mmYcHqgubGM4M7YzzzaLrwEpHvSmO
hISCM+iDdysirHcBUS+/iRoYhsbCHJlAK6Qvdj5MgVpijbZdeSymNnCQMMObKp6aaRWXerCR07BZ
q6Rcez/1dF54aVcpkeR0kips5SQZr3GIwip+iDFCaQYZKbbQeA4FKAHxVA52Rvwa8HqnoWOKvrwe
iuwSJ/5NGEdOy0anukYqhHjH4kLBIDUDEtqVR2toscbTKiSXRct3tFo7NMWMcEJM/f1z/KbD8DIk
jP95WBOZj/NvFihewLs9lcdY0IARhZK3NZtJWWHJxzcSQB5xv5JoxonkvD/y7yZrMCRRgTjzyxar
1cg0k/1yqo5WjEWi6TWmZ9fTlKxUVOdc5IXaQ27Kl6yqfrMV+baU22h7MdsZC/C6MSlWqQpBXKmO
UZ03zjiEnqOOgXbh3np7tElkSfxAj4B0AUByPoqEEiHAokg6+gNigcYQPDW4kTktpozun35FuJys
IRgyzhe88PORWr/uCj3QlKOfcbQsCxVk3vppMwoIcaDrIruaoPgXNs0SUs2s2KJwN+k7A88D3no+
quybraj3uXCMwgFNM/x66g7dW8urXb3prxvLvJGC9ji7hTeeieRkp+0bTy1sL76kiPx2QclrZwGs
+egQZc6XwqsyaqXUaog6i3AMGlpKUmQ8D2H7lzjg/6ko+jxf+nzsGaTKAasvG0eJIqZ1E0T+qTJK
a6XLeWvnMj6eSm6mK5Sn/c37q/o2hifWeWnGk9fBjV7Co80RxoyoNcaxDvVvYNU3vlfFdqQGD4N3
0PoYOd8MtkULOiqWUB2W19AjLxzQ+QCev08a1X7TACEGHg2VsfMvS0GIlFPRjaMCF9TJ5HG6HglP
qMfn4wa3IfHqwqTnU7EcEFT6nPEBP5CXKulpxvPFa2keg1BEhjeYZPlrBorhvpanqLMrmil7dZys
FvXIQZscQc77YO2Fifqj4d2/VMh828NjEWiqUCcFZjCLGp5/ADgjCb5ZkXWMgWGucdesVyXxlmIL
pSXs2spQ7yiECTcpvNMdMOXcLurU+vz+V3m7v+mXvgCNfkH1FkctLZOhM7TCOmKJYdmiLwizUO7z
+4O86H+cf3qa2bNGCCwMgENLa66xEqsk9NT0FHpFR92gS9ndZtRsi2qSJkdLuuYKnLikbhq1VXv4
usYY2zDic3qpCOPaVWp2T2IBkNdBLWLwXVPtrcQpkCEkzTWLOzHJtTU5e/xlSg0jt7W2oMYdSJov
2L7umfekiNnnAjLfMHtQV5bby0PtjtoQ30ekRnfoFFSi2yRjSxouhN2V3EaI1CSxJ3wikZczJwpr
62sIpQXDK8koUNHS9CJ1BZwJ9yo+XKfcmpDgraxMFOwayxR+mVe0vguQU6vXdRQqo11gUHY3IqY0
ONwEgu4ERb5PxFL88f4n/006AzseLCTw09m7d8l+CZROr7uyKU6+pbXr0kJU2ZoUIbFnarujohbs
aF6CS2YUXWsdBG8/KuJT6TWX2npvdxi6TqCC5j4lKhgzyOj1DZqXRWpAs4xOopH4N6PuFzYojurS
lTb/NedbbJaPAs5CZDNTgxfvvajVolTFXnTqYRRsy1A0b3wDCSdDwvgNr8F465lhvQpbIdhLbW/Y
bLTaff+jv73SZqQeaBqgSSDtlhz83Et0dcr18CRalbWjmT2c+qESb5FtPirjUF1CsP9mPGrmkKEB
+/M8LQPfAkR1nE9DeALdKriI/nTbSZ7fQ00c1pofXOrGvQVYEA3MlDjCbbrBJGjna0mhQRjqkLUc
ID5sx3qWs65VfwW9QsddrywplfYcPivX4cdayTr3TMUVvE62VaTXnMEIswP2QfVVgMmZG5G6XOiD
vQ0451/Ia0I+R/a4/CSZimoe9bnoZEosgYa8mzMyPDJdA0YB8TQ4Q9eWpyy8WJb/zT6f4ZUgnUjZ
Qc4tN2CJ1TH0suhE4QzbC0LdNfXNSw3/3zzd0HpnfiR5CNHfsjulB+KgdqYOmMCgmKaLjbSmSzqu
NQoWGx/m67roDMWOY736OGptfK0hl+9mgai4PciNCzt+XvDFqaNmAniD8j+YG2PRdSyloawERCRO
YWrdDfH4jIDdUff8r54R3dZ59/T+AXsb+BKNYgQB34mS9pvmvclLaYR5Hp/6SStudMHX9pB4v1BI
lS5M7G1KC/yRBHpWUaU2sFTGaXxPQyNKzk7aZH2LfbG5t/A3u416WP+VVPcr7MT7q7SRAJSbob76
43mSt1CRgPKLsae+2Etmi7x8TKfzZEyGeJ1WFCILUS9XWBpfwh7i2/JmDWGpKRT2Z+/0WaHt/FDr
BfD2yfKqU8ERLbZiFyJQZiIBD+mjTleFKsSFk2dK/23SEJfceAKFUbtso/wxy5OovTG8BLJXj+ck
ltpTkcZQZXLtIJmlfz9KwuSvdGWS14qeQ7qWw7469nhErTqxDZQV1lvJLTwiFS+BShcfpa5XnyMs
hredVFTqtY5D0eMQe01hh8DydcqQhEtI9LWZx1kmInD9ygy/Wnk7thtUndRTT27+ZMqtSjOkDdX7
oR3Vp8xHQtQZOaCrVFdwJm8So/+oFJnVz4HGuPfguo12R6Fhb2URWvEkO61t4Spyqn3oCxnHEWlS
cGzXyKdA6kTABD2QUtW61la0otGdrk+MQ51r5c6AATQLhtR4jA2tjCUoKjGpYGObkWzHgmVAQpkl
tgNCvCujbeVrn3rrMS8F75k0fBZ8GFrRsAkuui+T1NJzmrQ4WbV5K07g54whdcIs538Rgcz0+C7M
0AIRJQ5xE0sFivt+3gStI+J4jtJqMwaEuXlvbCyBZhOrQJMCeedxuqv8WPhamo3YOJkqoboQGKVi
2TSaRtPt80im36MppebSb0MZl4hRFV0KYfFKz7zi86R5urwaO9JcZ2Dd9HuhzOnaFDXkJjuzxBaz
BAsNfbdWAt1z40BPsIHoquwzN3WTuy1kK8M2O0loVjkVMdNu+nK8wXHOegopKz95nZpiSuUHIn9R
lesrDTeG0haxeMPUIpO90G1VLbwKrRZl6g5njRNvhIxQa2JC17aMTrm1CC4z20hyMmQ2RvYVnwxM
2HJq5uIw1CuuAA2pGCE8QpBoHF8LB1eekMNxBiSCYYD0w+2Ln/idXseVYkNBUTMo30ZcOVNahXuL
lt5BFoOocTN98q+hoqQ7oE7jY0QhV3fkaUjNbaS1k2jXgqFEtt+O0rqWsvSnqaVeZA9U+Y+V5Vks
o+kHDw0H7yu+hgaS/2Z5LzRj8rNtk+RjpeohMGEYLzeDWMqWK+i1/1Q2tf+ZlqWgu2aRifcToObc
ruvwpPYq/OukzBO3UoDyOWR/6ScjRxyo1Mdgg6ZR0NqqDG2bCokYpk5ZF+OnfKSmwCeKJ92pAhUl
fV/O9OvRwtECXbKh+hzVBYoosSx+K+vKgnM6hdW+rCqjtquaIN2evE7bISBbNU5kTsG6UHUhW0WN
uqrGJj6NstrdFlLYC2hr+Lh3h9KE7aAGtIwR9D78lgmmfudPmf8Ed6jl7AsYZl7DvJwX2rrrMlP/
4tENrwh5BIx4DGEavtFFpXKAoQ8GWLqvRG6VJLpFQU3KS9cT4k63faxZfpSm1dx0QyRvzbrnM4xl
4MT42Lh9F4of417UfwSVCR0wyFvls6hM/R3Lwc7zKf1hViPgv2Tnfq58glbe164l5jiCh4neHqeB
MP8Y95OEU1xjTT8GKZbuWsSNf/gySq6IpRfFwfITA6+WenoytEGl7wehA7GlLtmMvuGvfFXJKBSX
xfTcabpdp8JtF1lXlpiO0Mm8+odO98RVU2j5MmiAz74a66XDxpZzW0ErYif4ZDbgx73yOo3VRiS9
Q2DcbkxpzO3BRzXCkc1RfJa70rsnWusPvieMn/CuGK+tjGjdFnpPJ5ykSkgxKyjHn5Fpobngly3m
3YPGrV8g3Sk4s3A/S+YlIV4PeVmKNvFL5LvqxN7jjgtl3+aejB4yMw4/in2USy5rl2GMYzbq50rS
vPFCEektIIqEgyItETmAUhKgRayqqnEkW61UnWS5QHUgGvWHvlEfU/xlbzWrFFd5lWeOUmbhJlL6
xq3SdHD61EhWvIesg240dHga5aPad1zfCUqwRY37LDh2+RY7vW5TANzeoKIlr3p1Mq+awS/2VC/8
a5Uq64V45G3kM1csAGGCPEfhc6lBHXHLItamVaduwrskHnO0cQNUT9pU1y4UZt4Gsq+HehNkWXKO
SLtgVKexDfyVEvbYHkzTJdvd30wI9jWIfZmqF0X1+Ve8KqwNohqM2NJmJ08oHvvOau980ywdRRC0
5/eDqd/MB4AKKHo6XbPj7mIjFMCyWz/U81M1O4MMFDltDcunzR+PQgQ1B+QEU7Oi9fl8MAU3S73z
i1MwcMU2CZoxsS5lF9bmbXoDk5QA2KKk/cKzOR+liRpBKuOxPHl6jbZZrclObppIplvAQqJEsNy2
78Zt62uXcs2XSud5qD8Lj1APo/uvY7S1yOOrQVdif0zaU0zJKHI8gsltoGb+Cs8ZrXfF3DBT2h5N
EtvDOBKoFX009g5aZoWTZHV9V3tivJPVSEYbF6+nazE2pkciuPpqNGrcNFF38VWbvkWFp0yqNXcW
wYfh8kFawDJ9FZ4SHyk6R5bJqmrJ4BzQUEqCTYAXrcCtXSexIw90aBB0lfyHFgnnP5V2gBusw6xG
WGJm0fItzr//KAoePfOu/BTzUjh5q4ZO0QADeX8vvSRxr781I7BZobHOOoqzXuP5MFPeaM0oe92n
3P7mlnZtT3buGE5hPwerzLkI6ViexeVwi72LVkXoDTrDiY5mY7Dl1k64Elbc5YwVra5FO1y/P8M5
gVlOkLYC0A08GNjRiw4GgQDoHoxWPumFddcoROZKET0lcftTqPMLhd/l+Z9n93qsRX7jQa+vZVXo
PnXpR1X7HkbH9+fyggx4bzJzgvXqKpOlniriwOe7sezStuzGbVede/WkOhCPbcnZB86Gp8WV14Ed
u6J9gaCxLAmQvSH4SJo4q+/BS1oipqCCYJkhK8MpLjNRwiErHynzjbhnOkUs19dSXAApK7KoEVdx
jjYfYLLRwGxhEBN1Rc6g3SViPWUXktilCMHL7+J+JxamXYq87yKLFSsEJ4S8HE/wQIcvrdS0+MeR
yhpCMF21peo5Wa54eyNHrgu2FZ42uezZGCT0qBAX+rq1ququLLuHXqqTj81YNe5Yir6LpnO8f38N
F3vk5afOtjv0uaRZVWx54Mgvier04WRNhuC2YwnGZSC1fH+Uxa7nKEsUJme05CxHjTrO+Uap1U4R
0q410M0KzIcwFUSkKOvWiSm7bT29/0ua8Y/4rP+fGuXM7JB3OK5h+/Oc2sr//W+THKxwKCCZaEfC
hqeWxm33i1otgAr8QIQ1K2uBg5E4VGfkVuvFmoqoEsEQHoJ/yK2S9YFiHOCZ2RQXOjQNyz8gty5g
2Tzu5IWUneB+E7vOaOXzbTJpieEnllCcRGEupnSBWAWrQVGuk4lswPYmo7xtMFQhGZdHSjFtp2Mw
WsnShl7A1NtjOEQArtLJ/9hXlt+RHqT9jxH1Mt0OIiIUsewr4KxFvcPjIXgCWRP/Unn8z877b2Tk
3915j23Vnm29+f//F6ta1z9wTc9yD5hRck/zDv9F6p//CT1JbnDq6jPj85+NB2+ffYXqG38CYiOP
JpfT37Rq/qH2iwCmQnrVwFL8kUPTYuux66gB8iMIPuBvoF2+2HoEPVhSlrl3D7RCdeWAvmhdP41l
NW4LU94qsSwAW53ds02fWs7PSiiPgoj8W2NAFsBfgeLGYHySTMcLwuEqzPFVFD0DlbfuOyIXTy+f
9j+7jF3G2/Gv77f7sPn+GFbZXyIS9fmG44/+fdfJKnfdiwLNy7b6Z8cJqN98AFuHDvhffHyexL91
JGTlAw/UXPaWuArJ0Yho/t5xsvYBkK0EIoIYjQL1H8lInD+IMAdmp2sAOhiJ07Z7A3HkzS+LrsUy
QhtyYZW2rY38vY9WHyYdtKIvUU0WkdI8HrmLAj+YPJAUfUkmqFQcdCQrQN81I3sQoa2tZDw7nbrT
b6de/iZKSU7Pqok2gnefpl8Ev5zdXOXxQrL4gmD5J2ScKRMzgmeGdtIyQkB5EQkgvAKQpc7z2wL7
SjSWJrw1UQeU0iG4KevHOs28jYJIj52rgbGtKu3Zr/sDrj9wCIdWu82M+gGhpGwDSPJooFVqD6kq
7WXV2zaRiFFEnpZuWSnVCjcqxW38LryavsrovtkZPjoXItBfXaez+aCJP+ux48DIkwUT9fzJKrQy
SLWhlHdp4PhYeFbArG3lu8bDFNZrVb5uxa2aXKvxld8A59wm9QMq7dW9VVxFLdXUrSY4+s+cOpVd
VZu6eKzN1SSvKopKscN8MZu3kfzYjfnHKFyb8FsQNRPoAti+6mor/0ovXcVwfHWfWmh02XgQ69la
/qHhMCes9cCebvuIEHgbfJa+JaCdjU1IYDzu8BPuy6s8ccY7K/ukU2ZX8u+4L+j6FkcGY0BS3vW2
eesYBTAFF2dZS9wgYNYiuVet08BtcRY2XJxBBvTTQbKFdorRGdWZ0C327T1uDngGJQ/FyfiqfMVs
akT+iF4ScneOH63T+nNs2lbk5h7gIlv4iBDy5slfUQTGh0j6nD8Iny3TxqFC1NdDuvYQ0Ku/D82q
k9082E2YxH4PK3yKnE5105vC9b6V4lazYJ6gW2vH6WasaFTY8i7aGVeaaxzg7iqt7f2sjTXUB8ye
8hv/iVXTDjWzirbjbEVgg8qxQfxu1E2wiSDO78LPk+96IzBkZINs667/tMbs+iP68rejYWvH/KZZ
Jx+HL5Zkq7sscxoMaHzXfyIcMZ3xulprV94+UYGE2jGNgmKHrNqA6OB9J9gSgAqXVn18Z31Fh/fj
9DV9yvC63qSFC04C9zpH3vTPkG9QqvrYO9ZH6ypYiW6NN7VTfBuvzPXwCe02x3NoDrjGFd7lJVjK
FYLxAbLyqVM8R8/WYEfP2WhH4lVnOto1psXr/KaneDrZ0320U3OXD/o122hOeFU2Lvql7Vpy4h/x
FTSbaGPtzY/TxtphA3Vl/exuk1vrATY05OHkdnrk2FYrX7FLOCOVHd5Lq+whe1Bjx2pd/KLC2V7Y
VnpHF53ir4Ldf57B/37x2vvXz+DukT7CY5L89hmcS6R/q9lIH2blCcwRCGDIkLlt/467RAJ+Gslz
1A80Zda5+esRlPDFnMtcvBTACTDkIST76w1UP8zcJFCeiN7DGaAg9Cfh/vkbiDkJ8HYa+mA5UQND
+XVRCsFbLUl7ui77ahArRyohgonmoeuxuw+G0rzw8sylnH8u6l+jwRicxVmxm0Ui9vyi1iO/HxLS
ir0R1vE6fZAn/66nG5UrzS5XgpC72Ai3r2KT+19/+2t5m/9N2Xntxo1t6/qJCDCHW6bKqqToG8Ky
Leac+fTnq8YGTqvUsPZuLCyvZatNFotzzjH+8Yf/uCZVrU43A3RN9Xv783/hI1jtRXKfTylOpcYR
mlm5nrppVbWxJw4lG7Gc7mLrO/7vfzzWW5og1TH1DWSJu8c66EDKpZRlF5kIgvXQ3fB5DMkFc5fF
+ndZooC898+VOolpAxe8PVecaD5/RuAPTFQzUb9YR40AC6alENzS3+Jko+DCf/N3rJO3V7z2IfLF
Y9I/mN1RKdacT03ggGnInbNIP8kISgK3j36b4W+zfJpqZqQncdh0w4eibhhd953bRX6WPKrtUY92
menUmhcPjoGxeb4y27elo3yCYjU1jvzYN5s2ctV9ci4RKCu/5/JRHa5R8ZBFx8V404XVUhH2swq0
i0JCuXwW1QtzG1RnnKBMb8fq3InCipi23ljHq0leC7B2BNNwlIsZbJSVsVWq8J891jhaz7jJRi7A
LWqIbfymvqTv8KtT4bRovzIhP8R6BWHPrsvT2MaOytxTfJvNq2b+rNnaZ6boRXWW6/c6Scls57SW
/wzBjw5gu7CYlvqtshnKmxdrZiv1a7CcA4DKyGeaBNuPMXujOcL8aiTAwsqLEO+aiVN8sbOlgq+3
E6ttRQ1xKmIHkEkXyA8PndDyeRfCym3SnRpwir/11CHqKhSY7W6+NcG5p3xCZb45M2PXC7UVtf69
rKVOwibMR0u/jHFeg3kRja4io3FnpiG8CAGJom2s7IsR/GmmtSo7QtX/vhi/rAsWA7wWqnv4zLSh
d4txNnD5S2ddvXTmz44Rr0MdSog8uQ+YJanf8YP+62rwodjWLHBeDN0/LwtNkLu+XBqk8r31FEQV
VjV6XznFkOynJuq+wde+bDQ31ARghyuy7rFA/Xy1YCQWt1em7HEifMhWptpVO+PJqIJNN+Y73Yqf
5qb4LkTrLo+XLZWrAuzhJwL2oyM4+HzVmew0UU2N9LGZtbfOWEf5YD5ZXQBqbqa1JyUt6cJgi16b
jmuijHiXq+gxzoezPjIBbXtTgUiUlh6htq4+JZe/f+HG7Rl/2vJvJGOkXTcFPH3bPRM0ljUhT+XQ
uhbVwehXfNsGZaO51mRcbxzUfKq4ntO15E8bkaiLwB0MO6o84Q/0lBlOMKHemq1eu3UiOFSsh2Yn
beuNtjVWy4yFnhvVjnXQez6jww9CcuTfk0aXSkhydEbRmS1sdZ9BgooS2hZ+C/t2e4sXtfWH9j28
Rlt51/zItqEfrQKv9mTDKYSbFxnz/OCivf39adyPsUTo3zwNZsKihOuzcn8AhpVoanOdWlfzaSTA
5VdYOwm5oywBUstUJ/gwduUT3YV8ynY8CGKJAtGtGhi0uDbbzXMdwM926mt1GHfJn/Kdz2FU+D3b
f7/PfwzLvn5r//8+7xDpJhTHcRki65psqr0KZ9p0ok1DxVquhTXhIfUH9A7lNX1Y/OA8vErHYj9v
ew9BTfCQyqsgcoJDtLHWIcXzRdkopTPjf1+urd6DCCLUboZVY+Qu6T5RHXN66iK3IGGZaT/MJjTQ
mktaCLHyo22sjV2wGU/SebrMwD+GXeX8IA2PHUdu3a9oe5TlqE67RfNbuoLyNAc/xfKt6y4QGJTG
Vl+zh8AufXVdrZJzdSiPeH+V1+ZAn+1/89xu5/r9c9OYnCFHY9TL6OHzakwl2cqDaDCv8bO4lY7S
Zjkm+/Yhf7BsbS28qM+tnZ/7mrcVjiREEFvr7KV1BssXJCfpnPFHPnkZmXWl006bZjzRj2aCU2AU
1MIHsMn57k3PiP1FW0W1h5YI1/C4d+kQTM3BaYXAzVr1JECFfbLTMKD9wbljmBivb+uKRednP+qr
sO035kvyQ3+RDsND7gsnDh4FStaZhgejjZHN49qLtqbi8LWJNJf1UJdrRXWF0heS1bjQinpZ6omd
DR0n+Sak5x8ByNenSNXCNPyWoXDXz88JNU7OaXYNDsEhfu63yiZ6CpzKzfawZMTJE4hdKv2odUiT
tnI7P+ib3s92xS5e1a51LjeTJ/uqLxbYrUHXyw7l+u9fNDriu29aYwaOqIwtDcUVWMrdvot94VQv
QT2fM3MV56tS2pJpbTa+znoMM5n9f5fC/GiRr4abMNxW2C0bZ304J8VGtLb6uGurN9V6Iii9bT0j
PGizA1YyBzcPoPoXgV9A5x25Lh/zMQpcobGVM+GYDeQWmtzfKaO+n+Gp+pB1WHlP4fxqNkcJDyRO
nsbBHSGBejw6Jql0hjOC5Eh+U7qxfCUpqK3dedyWyYOSe03mBvEqi/w4XHcG/v08YIllZynHrNwO
4pORS86cPCzpoapXEd6o7MbtkamfvRQPHRPoHu05TFUdmhuyhtod+j/cfN2tDJwr0aHa/Xsr2Yp+
TftdIvtleh6ElT6/z9SKerEultbtdRidhsIsnzoE+CBT+YjcjEqUgNlQCTLwJ7SSPZJQSF7RIrrJ
tpd1Z4a25sI/wwtCshuDiOqLEZ2G/tCaMU6Cz7HxKBcTDhs8re+40PfFBXA3DqC3pQ4DnhbqbqkH
udzqC4THS6HiB0Ki9ibQZ8WrAxlpbW18c3J8uRrGBzcIHm04gmng9s8bi5gnqg4rt7nAU/ndNpRu
SgrAINZMUqNK/oa+dC/LxgGDVhWlDLCojH/7vUdFF4t6y1g7vCZ6Xtu9VOPnVBS/8Iy81fnbKFFF
JzY2xTAo+7Cu3XS80a3CZm1VeFUwV/2mbvyPGwI2hVrPTUGHxpHl8+cXxkSNxWgSL5IZvDRjpPkU
jnZk6PtQ6TP4iMGqUzhUhfxspcJDXBtnTS9zuhHxbMzf8m3uaz0qPA5yjMypunAmufcXZ2+awlyU
l0vQjCt1gbaqjp2tExlhLYghlpyoGR7x/1F6yddyS3jmWEYrdstNu+vzpljpDBMO7oXgQIKl01Z0
BqJtQLR48/6+w339hPimIoMEH781zbeJ57/bZiHMSEku8/7S1Z1gl4EHfam1tSWK6Cx/KEqCG7+k
fnN+Uirfb6tw+S10cribsu9/0QZODT6WGGXIlzTdlqaTJ5tI/W1lhCiWD0uGcmjdWw9GiEn4YCuD
ZSewLxXxwRQPmnUzpHjT6ke1uwTVMyzUadoV03WunucWhipvyXSNgPC691jfqd2eajktdumCedy6
qA/zsq6AA1UvARWXFCI81dx5zQ23ywcn2Rj1OoXbqLZ0eOZxabx4WTcQZ6uzEbPqT0V/0PR1Lr5h
SccZLDzUy1qdD6nwUdJzLLLmtCQ4BIJvcPSqr3p46S3YB8+1QSe0NrgR8yiEvqz8yspnbfbK6aGF
DaqvOeMG45yJG0vbNbkrFR+WkVAP7HVMyAw+NCqwbCXGA5TjLTv/IniW8IIURF4e5OhCh23obsBn
guiQCltZ/RP0K234KZUPhXKO68eM9lbvtom0isbKHeYNKYe2wEHbQGndx13vVrnpNWbgKhoYuN//
ikrBMYufksQz1X60UewAGVf6Ch01qrWyPRczzc66iVGpbSrTk9UN/TNqy6F/jPjROIXVq1zb2ZnM
597yJcWTlTUYBeGZWBKyV7eVpyS7UftGoPPl1KYsuzk7QGa8ifa1u1Mb5xoEWlqgXqI4zGjYddDZ
yoTQXyoVkLXQOLGES8vfl9KXapohE+4wBhZVREDfxCOf11K0hGM/FaJyWfTfJHDkDUEXiyfW2I2W
u7T+aIUHMSU9jcM0PCvdNlS2QbGSAqI+nrvcZ0NppzfB9DPjkE8HOX+IZREyyxnGYq2dZ+lHEDqq
alfgCRSNzZa8IdxZGujSyaklH1lJeLLzti79wXKHrWzs8VNTnqjqllMAbG2dLbKQbqa0Cskg/qD4
cuCKODaY22UoYPdvC3Lu2j9h4aua15Fm9DvQVyLPTtxa5yE9PCwMqsZjlLyW4P5axkwgzm2p3y/q
uUIPaTTPhrINBydujpniGxgOxN9MgZgVf9k6bhMgAnlphm8JG3c9i9nWVTgXCpZbyjaNbx3VsM82
2inwMmf8GAa7PCwIbV9Vw5Vulik2sz54ufYQnMVlezPM8qHnohI7VNE+U99v/ydMCErMnwMdDwk3
K+ylcmWFcFHE6L5wnR/KZZsYh6g4HEuwNqbNZP7iAbeB/msr859pIA1VeUVQQ+oEv+zLaZNLla8M
SDt+WPHPOTlYYD6WE5QrXAWj2JOntfBenaT2ABUI/yAyOwr9OZifhn5wzLC25flnqJ6VCqi/PajL
StCPlWITOIgRUu7kyKer5jjPP81+b5EV2BkXIWay2e/JIaydoLuIAphd6Qj9tjBlu57cULOHxW30
VaTgkf3YaqUX9O8w491EuDmKPYrWfHtkM/1gn65FjoEGu7HSTujhsSoLnTqdbN1w52dp38sHFN3y
aOvigxpfmp+jG0qnEbXsQp6OcECkCIP7iJVXkIxuPKy05rfC3hYdZEKdYjR9wajti+bUas9SGKxT
JLRydaw776fG7Ebr38tJ2/ddvImYJJlTjanFe0K6ifFHZNKG9ykygsiXylXRwFysfaP7JcWOkQfs
675ilLdWKGhWMwM+vWHPTGdbUB/zahvMmyl1qx5cr+9PIXLZXH+vst+a8ijbzeAK00pLV31MzbxO
Zjc0OQso8/3StJ/4MlfFj2f5Xaj8aFnlgS+KbnIRnnrRlX4zajNpXmpfGT2rdKzUa6ZDimtHbA/n
7mFaaIH9gVXuctBkq2gzJ35grEp84Mrcq9PtnLnVU5fugFX9LLMXj6EOAgMl3IjunvRInOhCBz+u
sD3EvRcZvr623NZjf4jeIOiXP8Kd5ZcP6U/hxGgKR4rhMnn9ZoSqa7fHHixV3xjgLpfoR0i2qGCL
6/pK4PtwJo+nVhlJVbvkBautwJnPjeqqL8U3Pd+9uJOtGCEf9FY8pgwEjPci7ZJaPk+tQr4kSOGJ
96uIuawHhwYxsnVFRWUjWV4iFjILFFwrxBXSKq1dpgPsENX4QBrEE9KWfSum35wZd+w81IUYI0Bj
UFHEkVBznzJl1U0eE5w3XZIo6xHnkMOaFkO8+vsh8aXe4qNDSce/AxGxThzu5zOCuKegNpOZyKyY
qqLS+mcxEk+qONDkLz87cTmNifXNngnB8H7PBKsEtNQZQ/HkmSHcXRVfHjlJZulCBH28OKLh5iK8
aide2An8msQwlBYKAqV1IT8kwiriPV2eM/ZYUPhqgwFX7L6z/VR4M5VOn+0M6UJGlTMJbwY+Q9Pw
EGvsGbs5+tPrp2X8I+WvRrsTs/ehP9XJqSQVb/hYTN9UQLEcqXGMhSQPm0lDmri95lBzSqDwtkGK
R+wmZFihgCSrY/JKKiliBZtNYbgT9FYyWGOHFTPeQr1QwLtRtjWBlX3NUdfYlF37NYXIufVoJh3w
QhfoaoV81am9wW+98ME8Bz/Kj+Ap/aheSya55Y45Cj/H1MivPd0b3tKX/F16q3fSRv4xnwV+1U5j
gLkYTjaMUeyxRLLmFuF6kfx0IZJxTVqIYuyn8VysTGVd5e9D+mvOD5O8EwdfGA5icuzGjdAWtsT0
K67Wg3ZN6r1YvmKjWe9Z4EgX4xoS7c4CxAk3WbwuFN9KV9N0c5EvkGsNDv89XMTH+i3F8fNtBuaG
rw3eKbGzsQXaSN6Mt/j97y8sje7XlwfKB/42NwTkazcyd1iLmFm/XCLJVer1pK+TZK+qvjT5geVR
VPL7qu7K8YYRnI0FAC+2+sOq3Ub1huqxMN77ElHR3lwOJMiCMqoIWmK7irxo8bXYDmnfUKpVTnvJ
3oTXKnfKB7jhDmAom6B+JfNulNwk9+RjcJ1f9cxJZx8XQO2svg7P0kd0KZ5vEW/ncF+tuaFtfYj8
lL/A+pHBmMDEcx8ce9/wuMdN8Vz91J6HVenDaRQ0J72y3X8wTTd44Rpb0t1YcntkoNzgOjoa6wwn
gZ9F6xprfVM1diM96sQXVNvoR1E6cA0yr910HyCBHJyS3b5pB2jQ2kE5aJ7lQDdapSvdbf1wf3O6
heruNx4djPAzAaBhQSWO8gOsRbwG++BRhLHBs/uNjeMmXCVgPAkeXnZ9KLfjg7Ie1vrvlt3aK335
XX5JdvBAtHMB9PlYoy99ZU0VlZcsbpp647zVwFAlbynWIjOr4XdlnOdhMyvXqFpW2rS3Ij9pHf4M
OdXtUEC5eBHfihfs99560gP5Sg75U006Ww34jNeW1wSuLqz10icnB/Fli69E6tSlM3K5cW21u0HY
mcOhHEXQutd23o5gmOzv77jGrm5G+wuovYcKDu3vcE47R3oaf2t/hgPGfLFpk28xmnbOjDL1QJCE
Yd3oThY6weBX6arVVnL3kGaYQfqG6vLDZYqW1I7+RGT21raeoAx1TTzPez/QtoHlNslOkXxNIplu
I0k+4cnReL55sYdrvf9QY+qpq8KIeFjH9apVD2XgKO1xpDVJvI4ou3rVIxmtVmXpdiNbHdpYJw0c
gG2GiBBgLcZ3TCK/6SK+QiCQx26THlhv+CN+sVRTNWxIjCBfLnlvwFoaWeFBjKthOjDviFJj26UX
qdnrcn8qSg9Zp+wK/OPkogbEq/wPyfZ/axvEsXgThDHJZ5LIfO1+lAe7ayrHPpIu0qtVWLMnahUT
1pKxxmR+c04x6vuy1SBJuflrEiAFPfkejRCzQMEtv1ouk5uv623/MO3HZ9lLfMsbTywN2GuL5OTR
tp8eq9RpZE8CIn6STyoekrZ5AiVPhhNeHAmIuUA/QifsYznTFo4cr8zINn8tT7NoO9rPPHcUzdY7
B11whku+6be82yfZ8PLumLXOOCCEvx1QfeJNpdvQlnW2eEo+bgv9OL/1w1pJHkP1YR48he35NJ+q
nfxGdPQm33fesg1XMXSedCV43W4+qW66Alt94eeObO/Pxc9xXz3I/si+pDyocHqSB4NXMnDbxNNg
6jVbAqG79LB0pyk95Cr34aqnKXFAfNX6th0GCuMvTzDOEkcOljUG340znoSn2954EE/cfvijpAx/
Ek/M18RX5UNgj8x24MRGaAdvy+Iyh6EhYo/RT8pFd3W3dCRb85c99a2v2py3CEqWjwYeo2ULT8U7
TnJV63C/2COw7ky7/sODvm0162Wrv0aXFnvWR0z6SD7fVucMWtefATVRaFu/rdMoOKrk4B7K77fv
A5sWoyQ8oWSbhCCvONTH+BXYZGs+9FtrrV+SPyHn87ht9tmj9mveyof03VIAjqG3AQrzqzBtMcPA
9c1yVZhUTI6knabcluqi77Ph3AY7s30Y0S/7abnNhvU87afh3HenWD2Eqk92GPpW3BQryY9NNh22
BzcTVla7Iq1D6NdLvIojfzQcUAwVz9EfANZ6y8bt5q2jJbwtdvpikTnKpkC6jTd3p6o/IFsjz1ae
IUse0taJMC7hcxd7oT9k3VHoAidFtBw/VyGGsLbxDa77BUXWWUbYOnBmY+pKWtbncs/scXULpm65
QLqvjoISF7shl26C+En1CPGYv6nqv14PMeeNYwr2gUPH/XA6KXUcXEchvQQAyk4Xm+yYTb0txfT3
bGI/9PeK5B9++L/nRjdwh5oDHRI6GvaJO8zSShDH9ZGZXpI2qNxlzt81uehPyk0nP3e/RIkNc6ZL
irrSsyA+GNEEl7MoOFJ1jqsul8GeWkb1s7DqhphsVavvfCtsf/39Ru8fC08eNOiGriMOU2X5ttv9
i5JU462QdEkeX6rFKhnt9Lymut65NDsOROB+8/fL3UuhEAyiLbqJQ29yN5y076r8tLLypcKN+WLG
y7jL6nk/JYHpp22Ef0i8/Kp1Oqo5UWJvNhcGLZFp+EDDeEypWbMbGnpGPk9jCwkMXzxwe2C9ythX
cfrNGfdPlMu/v0E4b/AnYFFwqvBstLsng8q8DnA4WK7yj57rSXY22NmjcFRX2jVYmdvcK8/MS6Nr
uC3/KC9s9QxF4x9IL+HOUq80sa8nJ7X08VUHrskgQPQPOYBL7AsxNnIuJYmGCQPQjxRz/l979UEd
1tYlT3ahtMPUQ6t3VHl15iTYa8Mi1nBidobF08zBjrKN1Pl9QxHhM/qERyuobp0fChnw9iwEl5Fy
P/Hi2gMToBCZd/xPRbDj99KbzxBba8MeYB60NxbqAMeVIcotHtkxOY9eOnY/OFaGEydOhG8ARaDm
VOM3j/gf0sv9I0YOx1iHf0Db7/YAZMEG8GsmXpeq2Rd9nkJdnjQnizgoK2GSbVbtz6Hg/KxSqqtc
PKpS8JFYablhKHL6+6t5j9lhZYqvPkF+vNqESYp3mB2tcKSzZIurjDsnU5zsqKrjsAriX5LcU7U+
zUO5TsbJ+maruMeB/7kufqhsTirSl39am3+twEKpcktvsYMaLMHvJEhd1ZQQx6oHqJpiGTBLb72/
f9Qvi56PinKLyg0kAXXD/QRLlbpWUur8mpAA4DXGbiYwjiaPaj7JU///fLHbQlJZQdiT82k/7zBT
OGlxpWk816R+JXOWAlsx/5RS/zRn8XeV6X1xxl//j/wTmfstROueYanUCvYvSjhegyUFcitaam2Z
kc3fP9I/h8XnFxfnAXB0RkOIwL+w/BNVmVoJlfvVPAC6Ab3a02OU4LJh40kj5BR9jknTG6/N7KS1
bih6GvUOhNbiqY83ZbFLootgHatpV2leEqxKjB+1zM807+Yc1Hn95I71g9I8Vq2bha7UribBtdR1
m5KK7GvBrpM8g0bR2oWqN+MisqytwLM0RtSu9EE7ydSajGoqRx2V6GP+KD0bE8x5TAyc6oHaiz/P
ntPBFksI4p5UOyHVJx5mnVMyMsweSsXr4vWUPySGjxsvTfwSOqbgDFBvar9WvNBYJbsuX4sBaear
4VCs+m8e8j0KxVd548spkI/hgsHU+/zeqKKQR3Em9lcRlZWlD0dmfPZiyROZqM1rr5XHCDj/71/s
F14i/tcklN0UOOBrNyzq80ULIxqLDN37lZC2hDZwcmeiXD1S1OB2Da3qolADEhqmNcZHoVeX1Xfj
5a8fm3iPW3QzI100JP8cS//aDkRSCLESn4prJqjPWYyFQqNGgZPURe11OAm5SflBTHv2zSf/uiWw
BcPHlG+aS/1LSHeLqXsTD1VznfWm3XbmSoCLp0WaQ46A8A2++B9PGZdXhchUHe0ULnV3W4LQiX0w
NiUXG81rLUrrtshQftQf0XgqBeIfBKnPnMVihJRV5TeF4H9cHeYpfpCUH5Rmxr1Jd8l5HxXx3FyF
QrSYWSzuUIQHpddqV4vjw7wf6yRhCBg+M5l7/fsL9vUxkwSKoS+mbYjJ2Ho/v1+yGlfhYBYNGpMW
fRNe6VjKsF/02ARa7bf7FH/b522KqwGLqTDqoZzfA9nWKDZQ/LT2CrWiWwNkjd1mwobMJvT6GaOa
yJGLambAjPTm75/zCxcUCjifkq8YIBdWiiJ//qARn8YQKiZgeT5DcmvExwg+dNFf+07YFY3CKpYZ
SU+dIdgWB4IDQ9T01HijWyEUzCoT/W4RfWNU9WvLnP2b2/ty2APvY7rCac9gX2G5fb69pMoEyLih
eJnrznTCaf6Ihrr19bJqbTlluk8xYEBdZ5RppRM7c0cTXUcvXSwz7FJz1e/MvvRynXKvUi6ylvVe
k8N4q5JvbvXLGwNd9ZbIhEwR8bt6f6dDsYz6RDQ5URzwt5eWiYlV1ZgbyOkvjIi6b764LwfojZNN
AhUvqIQFsKx8fjBW2+PEFRrldTYmBUo5vJUs6LNv1qB2q+w+vZmyqd7cKdEg3mJq7w1CR61RylbO
4msNWQ2lmCW/KdJ0afFDiOq43OsqbLVwXhgCqzUGhxr3YQmZcph6/RiIoXUqAyv1gwV6D0Y220FP
x4dKi5VdKoEp6Msr1l6MdptEP1qkb9j90kv+Iv8yIfIKUfBOAquw4TZASwGF5WwialgD7S4szCqa
GbaBSKHSqcJWSIPyYuUFJp1Y7y3Loq4qQ0R1CDqKmfpwXgwvC2TrAq1g1rryZNTdjCz9m/L0a+fE
I4OGeIuOpY1FtP/5m2ljLBrJsUmuS5cnTkhEijOIdekamVQ6Imktbpx0wbbv0xOb+SPin9HuROuP
2ImHVA48ZVKHF5x7nKUBB2hkq/HxgVC/ObXvhdP8tdwmt8j6wlKA5v7zbdZyEfaWWcS4ZwvxSsEy
6ih1aFrDoZPtueN16oMSNkGFr7YiQz3t+nVbR7zQalc6DUDAKSwIccny7WLF+9zAETlV+1Wcte1e
FcIdljby+u/bwZczl1cQJQBiVOgYxOXeNetKXzRCpI3DjdFlIWds7D2zNTsUoa6bxJjZmTn17v/9
mmyQt3oDbxs2yc/PaZQ1GLrm0FzkpPu1ZO2fPMpesiDd5GbAIcjcSxCjb0pxvHC/rDvqfS5249JZ
tx3l81VTRWlkndSFS4GpenHQ1auBzbc0PePuFja9HUqvWk7EzK7DKk2HswM3MyY0wKJHDRGI1l4c
h3aInmfOHRFNRmy2rkKn1uKkZgSLHS5QMeR3o4P++65j1V0quwbAD+2PPBwHmZgwdZ0U9pxf5Olh
gN1TYUg8n7rMNWavSOk1aYSe26x2huopl97HmmCiGunrRrV8K/qA9ptFIIOIMkHUc/VJL9fmS6G7
Y/GqKDv8HjFqhyXVnjSC32YmYRB+GJPqnt47VkISyfQhVJcUdBxlcDFtUuOg6kdcvgLwO/1FxQnG
TI8hN9xcZjCz0q+QVE4gsSR+ubNpC2/sugy8YpSchm/caKb8VV5aIK7gOIcIuZL+x8Dkf41wk1xK
A2reEqck2Jf3xXCGe+Xc6zI7pKLAnJgAN4P4IYRWW45D+s2ryR78H6/JbSXggYDDGrbZn1+TWMsJ
fqvV8dKr/iifMTEOlmOL8yEG3aRkeFoGUKC9GuZPqzrgdAUp7xp1r1G/bZU3Rf0jqX+mEYirOoXV
n0w4RAHabk9NX5Z+BeetL3eByAzmSTKf5hnLRTz7sCbueotoA92PGZMhee8CJhqQKgY4I2O6CfrL
GB1KeRWar70FRar6LbeYTpIDNvANtX3sSKisO4xBpOnFIsUxQvGLmmfEGG7Gg9wESZnabjNEgkei
jjM7IwQ6deyBTkZAOYDlFGOdAXoEszSrRM+AwrebwSRFFX4wrw6u5oLyR9J+xwLm6NLJep1ophq0
tQJE/gK0IHyty3w1cOszeHbDn8pImAjEAV99hhVji1hWii2nScqAe3jTfiAdGMHiGzt5HiArZVgR
npvqkqS/VYbHqWyBB2zMiLSr8NEKz3HzVuoXEcZM9FrC3dF3NdHuC4IiiG55gntrbquYI5arvnqD
PgWNeXIzBfYEb2y/EjTXhJcOEl1vTLJXnkvOPDwqbMtywFmYo/VP8odEIrTLBFzCnjVN9zJKBdUx
uOHI66uzcGYqOLwrO6xXwefjFfaBauON7Aidrd5yXeH9ODHCbJh8HJKim5rvo/wsWF4ZesyCUIsP
o9un6ISdOnJ17GqTdVasLHrjYBtDYxx/WC2Q5EY2NvXsJ40/3tR4SLgnYZ/889vTfOwaSOjo49rp
RYxm5nFvffk2MceFhTtGrvE8/kaRzjgPjTriQga0jUwKyjbISFnYht1raG6y5Ycx/Fx4M03EKybl
xm1W3Udeyj7Ge8JU1FqVvaeYrjnt4MOzFfKfYtg3wjWFGZVu6MkmeZtmEAf2ee8l1YMOUaRo39Pb
PBmX/XZTSGeVmxeq34N0HrJrMF1vqd6t5iEWMZuNzomOmXMRHYrgQZFWcriK8q0aroJkn/bbJNvW
/a29V5Y17MhiOUrFTsc5UvVz7TKPLwj5lOGpz/x805fH2VxNql/Fj02KNPAi9aeewX/wIrM8lmmj
WZ5l7iGy59paLtYWI1JoUFudgeR3oZXq7bT/XOchC+aYu7HgJMq9uzp7KMqujLt5uCwMAGO4pVnS
2UbRzf4sidckycbNUuvjUe1qFWPPcF9McuwGVoCZnQiKUvcyuHA6oeOXYczVtwgbY8CvE0d7eAx5
wAjF7q3h0UyKxy64zW/l0ssMEfbDjQhWQNbq8mha1VMIAjNUok/cBFpIS8QMP3qxOkWyKyOvYcsO
6E5MT6+7m3UpfM+lXKUD1Ky/n/tf209qIhSHtz4Qj3TtH/bRvxp8odLaRIoETHIDcTzp0eDWSuFi
WEGA/SBxGA+IWczwferb1hbFsP+u+/7ynXADN33gTft4677vUFetlwaD5O/sSvOm7sPqBBow+1Wn
fsQt1MGuw30kawCHm3kanSJdfiMaZ+ZU8aL//Vncvv1Pb8ftTlQsHBn/WAakn8/HzLhk0S3rPL8u
mfgWagtn90zHVVLqrnQZc1L29b9f8Wt5erukjo0QFH6N9u+uAS/+H3vn1Rs3krbtv7LY8zKYw8F7
0lGtYMuy3PbMCeHIWMyhyF//XZRnxmpKnxra4wEWg8HCnmoWi0894Q7SzJrJsGh9NkidekU+rNvU
/WaWvncrrRDiRGccnDqX4GGbYBtY9btaGfcml+Fl5Y0g+hz5MTRq/hpmGaRAeb9usYzxjR+u4tKC
/azO7NLS2ZHfCsvAIzsl6QeTtkyp4ymIcdyrUmBwnI9ez6N9rzT0OoKu3+hD3G7LrJ9WRki55IDW
xdIivG2BWISMG7s863dW6Ov7UdO6PZrPK7tqinXahfouDBpnZ+eFv/fcmQMjE8AYTdvsG710LsYC
1FUUxd9GVFauR8Q+Boxpzjyd9eQM4D5PqxYQtAWNYykXivOiCgprSj8YkCpWg9fcj1pyceatP8ln
2MHHiyzeehDaqWGkAUCaRmPQMblyF+t1CY6Gf1gejD+0bHf4p9GKzZx46zT+56p7l6us3CWuVu8y
Km59MN4ptHpXQw/ki6nTGoe7dDMlOLSUoHwDBXdJ4g8Adt+7KK0QWkIp3J2/4e2a51L5p1/x3Ew3
6GIh3wZkcfEVl7GHHVU0iTunBdhUuNG0rbSe5oAXDoeopGhxyAu68BpLANq7YVhDq/UcAFqDd+YV
LlU65wPK5MIBLDmPMKhST7/j1reCkTJJ3HVVtrdbs99XLbsoJutQ2Kic6kY57iZQeVZqrw19NN/5
cUuSAE9iG9okYbZk0pK454CMz/4wfZZ4QOhBMxGpOP1heTnkSVbX4q7yxwkpluHORLeF/CDbENsg
/+btH30XYJTKO5SRuNLoI6zdEZRUj8EHIrzRBwzrP585jk+qMPaL0pgvmfdGMb+o/equj5MxLMMP
WeDlbxEov3DMbh9k3nA15cHBCfx6U6YemuuW0tYWf2rtNKVzhVnwNhFXqrg2mZJaWi4uwqaV5ArO
z9yPxl2FkvBawYt4+MH/6qr8F3PXR+9u86X98p8feUtG8vaL/PF//70v8vDLY02xhz//t6aYa76h
IYOUB98fHKjZDfpv/UTXfwMiyQfeQAP0l7Ti35piuv1m/tOYhHAymSvPklj/aIpZb/SZycdciXJv
dud6jaDKAqaF6xGfIoLSMw5hnq4ue4duGic26nP2R+UV/jX9lebg4429yRMoPzbqxRdGquX3GLvB
WyxS9Eis3FCHsYZ8QjCpN107oYAR6fV0Jgtiax7d/PwyGn8IsUFcJXAgIrIIyFKVWhjGov0YaFFN
G40SunIq/ZaZWrqrhZWdCZent8xf6/E66EWjTELX9zQQRD2j3GkM+49hk3fbbICyIJNGXz06HLe/
MpfH+i6L3O7XMvCqvbnhTmfZXaS7UVCmOnZX/cfSBd+YC78AtRt5Aha6P9x53QR3PfHaa2k4aJG5
Tb8WVd2d6RSe9rb5EbOYnGcw/ASgxo26CHpxmlhN4HvFUdhivGgMQ3weK2D7nvS6TziQ4S7hye7W
qAoNAD0IrdduAl1jsjnPdRijcx8s1heW3Ux6MfeUWthTQQGKDWsL79bUWv1tYbs9YOrEuDKrRr1N
lPW5SwHjvvwbnrxuRI4IrDYmLsDlmXKfvu68TXEkQST7WBtGANCTIqKtXefMKvOD/E5f541mFb5f
7j2XL2x5u2BZN1R6pNpj5Zj1wYhToLFRZ+/rBC+2lx9oAZWY10IsF5YlXzGIS5BMp080lf2gF9Y4
Hke9sTehwrQDPSad4ajnX/aGHeHAUEbgH1vx2Rkg0GQMKC9i5P0+BWFg4JFiZs4ZNsJp+v7rNwEd
Qj9QY0iLEfrpb7IomxLZ1cPRMcWfHUM30Lf5RaLs9ygrraK4PDfPerrh6NYznyVTJD5CUDhd0PAm
q3fKDEsOlTAkh7q5CQ0czCIZu2dO8ZOlZv8qneOLpAko1+UguK3ssbGzoj9mHTQeGcPUmvwe9Vmr
Mc7UJKfJKdvIUuSn+F5CtQAwNsfKRwVhXlZJGQVDd+xELnfK9cVl0DmIuNW2fVeMjrbV3dpdiUKe
I9Y+95CknnPPHq1TpuynKydtF5VWWqujpHi/QJZawGAvsp1lj+fsQ58E/LnWnU2swef7s5jC6VIq
ZOTqT4Y6BlZw7TbpZ70PMzwIYsS9GvPry1/Lk4PJYtyfNB6QvnHY1NPF3NJws77HhzxVJaww6D75
Ok3c5qIcZXk9xUJedTkAwFevqtuUzAxouMOhRZ+uWk9TSqEUaccplcHXdICjjssI6pWGuBBdY9Lg
FubPl9ect+0kBJFgUDUBU8NYhAJx8UXwK6y+x8Pj2IdQGv0hSNcT/4GLV69iAA0Ek0BGAcNicXvm
/YDGUBtMR6eJ/G1kN+3KM1Wwe3mVBe/q4UNg32x0/mfkB5nL6QYGY2H2pd07x6T0biTgfpzXaSmW
txke1n291U1UhWxEIi+i7Ki0EA7WiILaCO2P9EEdX/45z3wcc6ZAfTXz/MnhTn9NZUalyArpHD3g
bw34wqmYrZDy/+WpZxgRVnYmvnlL/NeYusjb0H0+QmdnFDkg6nUV33gfBmtrMmRcGYfqG/pC4XcA
vNiGv/4hHy+++FIK3c18WTfOMfdvrO7add+G0RnE/NN9ROqdChcUAIoJQExP97E381zDMr79ZKKy
v8eiSO5k6vaYdNjpq88ph5QPn7wSECj/drqUGKRlRWnnH6vBGbapAbkXMO05a+sH5ZzTj85ApBcB
ak4GGby1uPd0N6lj2mv+0fP6AlefrGh/hEMGYjNIGBlsgoLBxMoppgr682wNhCn1zyrP6I6Hukrc
dVFZ1h9aJ31K48CJ0g3zvvy7tHNU4fJWB/caWFFF+YdJULuPkEEP4E6lGSIqZjteWWXV3wIZAROK
z/wGKAuSnUMnCu0ijCvOSmPNolsmokk/8c+T5wLd06DD8yPcBnpnbt09lB2PLixbTytaTYN7zJus
2JYyMGkO4gT48tF8ksYyfCJ2UyeAYZnBUKcvM0euuTa8xj+OAbEzDXTo6kFbuMal4ce0OCprbK+7
ATZiEmDKvMUaQb4KezEHJFrW6GtQp5uAdpZVyoTAX6NiER7twfAPio7sxtDS9EIMRb5NI1r+Lz/y
041FNQ3fitnGAmtRyzl9ZNpgldTrNj0i/pxu3AllE0eCFH55lacbyyr85zFnBROEKuTpKobSA7y+
mvQYcVMzzDVLe5eMFfzmobdv87Cvr8KcNoRZMdcdw7A8ExCeXX8uSxm3UwIvG+CIw1nZ5ObpERvw
+G3Z9n+ICthyXJDkOBLnnkEpKORmIT6DCzjXAV6MwOeXyuODsMNrmtWfKE6rbPBEFDnJMYOUNaDq
yPVaX7mhVm2VOZb3SRRCJB+ZvEBRyNdONWUX1ahbZ87WM++amQgqNYBsDJCxy7cQlJZdCt4CIPlp
r+IW4FFXNPuX3/Wzq9BaRVEc8RRqiNN3PUyhX1UuJ6qoWrltMqUuSy05p9Hz7CrEW0T3TUx4H8ri
RwEhwywst700PTq4Mq2GIUKuWLrNmbvqgYtwGnfnXA7lck1jBM53cvowXdC3Qd9ryXEUqYe6XtHc
CLuG0Bg29rqL5e1E39NY+aPlfyqGKrrJpC8/OojKftN8lDaLIFBbM0fZzlX9T1frwAWpwWWWLKZ8
/KmnwthbypwQGmjrcZvFKYIiAWy8oNeZKr/8Zp75CngY8Jbz08zl+unDGCqkRRh0yVFONE07l29d
Yda0aoTO/HE0rLUIiq8yN96X/XgOfKLPp+vJVjJ5AVOAYQ4o29PVCwkFo6TuPuZZbW/ZOwbnotQP
tQarIC31ZD+ayr0Y8GHfVfZgvy36YLxTgRbvwjSI/odvAcLM3KhFC95a7oVD58cfZJ4c/UxzD40W
F4COrfzMtzDv6JNnJjd4WIcW2yJX7n1X1S2uccfJG1LMgRRKY34oD7GU02EqbHVmvWc2edY3ZYsB
BUM6WqbNNKVrjmvdHP2h/6N0IfAWkWGvBt0ZD5Mync9623/uLaR1+mJIDnqnQUTV+ubKrIv0zG36
pDU1j7vIwEgzcQ6GA7V4+ijG0C8Z8/YYWoZeIZ/QNpcUSnIb+k2059Q3n9i4fOeEFiiHMprRr9VZ
g61lpJh/BXc5elN0Z6h3F6e+Erzn1HTbuWXgQdKv2k+kp+Fh0JixDxoMGpmDN7Zqme9GbF6/tp05
3gfC+JH78hYnzrvRrv0zDbOH+cSjk8FdMPdXZs8QGizkG4uvQS8GLwd21X92ue2vw65MPjtNA5on
gDKC4IbrIfHU1CAjV+Bw7JvQy6rPTjVaLdqcE1IfY2Zmb6u8C/6M9HYWJXEz+8ZxI7NZ9QOwceQ7
MLpcTWGv30tLgR8SY1S8a50JI2BScO0zsqSdwp52yO8rvwCJIUw7u22GRn9Puw14QAwY9d5oSlNB
BKpQxKmLsPozjLPoG0I31n0miwSG5tSAU1GUaaBMyolhu2EH1V0/iPzPXNb6cfR85CrtroDjb5kB
KnqAZqIvhtZOQHqi1L8qlJPfAM4Ov/XSzLmVUJn4ak5IJhd6ZH4HsAuVMUml8dXsvRgZEEdZX3U/
rN5bk4b8XJnbIbOdUiOZnThLqDaZ0bfSdyUc+oHk3MT7lVG+79f3eJwBr5FJ6U9M4yeEnjBeTv7Q
chn8Kg3+HWEwwuAj+v9Lw993/ZesO51h8Bf+mWFg9GTMRTcdTD783x5QpPdvYOtRipMsafRRyb//
HmHYb1DRpXUPg1Pjn4jG/x5h6LipwC0iDzD4a2SQr5lgPLRQH32ZJC0IKBE5Z545xaO1KAIa1ypb
u7RbsC2gdiQYuCtlgp6xZWddxF3jHfJGyb0T1sWt0ZvlpVUG5S4bnem2MVV/1aVpBp8s34chaHev
qNJrH6+Ve11X+bWbk/M5yJJfWHUzXWG6qyFuYzcB0p4IrCG4XZ9JYU5r4bnEJ99Fx47GOO157oXT
a1ezahupa9P6YDN+34Qy97aJ531DuVscHr3k219b9HgUMedCvzfur5VmjySGAHTcljjuTjZ+MpSd
/cGQsIqiSHlcOSjF5HYpQYxFzk3ZlcQhP9OnM5nNMw/JitRNJNd4hC3Z+JFXFsqTWvDBjpFmRVQz
vMoCC6SJ7YxnbrUnS3HIEBJHyMynHgfPerqfCeem93uJ9dLgtLtodL5IJ9LWQuEf/PJ+mqcZExvK
rAoXBI4hxCRQM4ubyy2wF8dwvbpPXW0nw+ZA33jnTe11joNuhSMJBgkr2zxgr44FySci9Hu9MNYJ
ZM7gC4pQ9NZANzcX0dBejvIWJ7NN31sHadEOyT7YXfRR2dD95azm0VzByL2qe1AcWAbD1tDP3Hjz
jz05HUhGsl2zMpnGwstxmKfGxImMLL3X0wHtGg08iHqwURvBYMeWONfkenIaIfvMKp40gJiWcDJO
31M5IJSU0Ka4B43k7KdAwVcTCpa/DPJDqQb/fSpcoAH12RNymnDMrw0CDMUmXx4wBZrspyu7SaJg
lHB1di4tobDMES8wAnnma1sCDViGKo5NZeAGjlxz55/xqALSS71IBIzV+y7QYYmKKL2wmEHtU+ki
uYIvLXDvZhWEYPjCGmhEE0TOqrYaNLcxTX+L0pe5FSPonOrLy+f2yc6jpuS7IM4gO83ioIsAWqoq
64okCD/GQVisg6zt3rk66PKgBGyqg9ze9jpcRBeJhpcXXlRr7PxcEOIPC1sOpArdk8WWtJOjRQ5G
zbicTzWIWmZUMAmH/H3VjJ9qs79PsnFcu6GvzfnT1xbzh8FE4wifbpR2uttoIH0CivGlaMt92hk/
Qt1sV/RqvxZwtqy5ai6p2VEvevmXL1JlfjmZMuUBNdmsFAAI+vSXC7BgVkhP9mNlGzfB5OyHrNwU
nv+28ZE6z6213earWFif9L/o8f9mKf8lbD56C0+AFp8wr4mb/3zJv/9n17Vdzin/hcM4fP+/X3/3
n4TFASIxd5ThTPByflvYCBolb/SZacz/yUXxd7Kim2/mvIZ5MLzKWW2CEPA33gJvm5mfhoMNUd2B
oqy/JltZRAFaS1QDLrUERrvUFE8KvnBwuzjWtfZj0iWk4bUps7cqj13chGke7mc+3ipRYZhup9Ho
v1Zdjcq0pzWACU0n/RhUbfU2U6a800dt2jfUj2fuy9O4//ADQZUAI8TRkFHOUgRjAL6m1fSMP1YJ
EiDw2i/RofFACsrKOhMSTwPvX0sxPmGyQfOf93X6EbW9OwC7m9qPoxiRYxvqcBtqUXJmBP0kQZxv
f3js8+yLz/WJGPMAeljUIHyPlNDdXneAEUtYpApwwxrGUAWFrSshQrUBl102em+nStykdXZVRwHS
OnqYU3en0xb5bPuD9NhxofvpJhnHdOcGd6kL+yztk/IiCRlnl00U7KOuwgi+x/7s0Yl/JmV7GF//
vpXnLQOkRmZNtNRmCvBiy0Yyw3qUTXR0MQb+7nIn3NJKa9YkWdTlcekD4NcvlYUOcGeN5b7PpnU4
ptpGtljq1EhmZY2sIVne21afbPs0jH+91H/jEzHGf/S2nsSnD19ksYhJ/Pl/YpL+BjACxqTkU7zG
uRH0DxDMeINGuuZC+p1zkdO4ZJGFYZKExCKV1AxSeRSXCCHcnxaiCVygiAO/wkf3YSB1crBIu5ij
MHvnR1CSzUnCo+wEuQsu4F6Z92VcVeIPuG7+u1iFFOuSjuohzXqwMVOQf8n7tEQRQFb2roY7CQ02
mMrvmKKjg9fa9qowolFbe1pVZ2tP52/gpWGks/i6Vg2YapQ5Gl+uj4ThMMhp1WSOc2tR2ONkopn4
xIfpiJF9YozFh2QSf9Z9g2BWbgzFV4226zhrHzNHgtUp7hgKTdE8B+vlysj6sdx2mh19l07p0ULL
czvDV6BGrlG2WXkbm+TRVTv01XowetWdiZtPghlNSYjC9PIYA6HUschlal5sTJtWv8+0OEA8u6vX
Ulr95tGReiYAPInOrKJDqWF0ONO8HkqQR68pq8nOqjKmRZRbzTaPinqnzKbbCZjaW7OX5yxCnjkX
PAqF6CwdTxfJXSQ6nSHzyYQifu9o5cjQp+j/UKYnzF1Ci/JnyoWaAtdN/H1F6OYt6+4gV41Zws1T
BePpsg0S3Gxy65vMtfZHoBU+FlTIs7jr1h3geoZjYX2wYgzB1kZpjR87d7Qh7JrmWGzjEpB9Pg51
s2USCjmP6zktNtOkj84q7YapXUelmzsr2NbJu0ZvUGu0zHJEvhFnF+FD6N04VomgWeBWd+k0qC/C
QdBkLZrO/GLHTv3Tkin+z4kFwWNlgQeRq1e+sBmmgIgVDlbIxLKJp9/VgAhI2ylH3bdh/jOYMJAU
7M1k+BeQhuNfaem/sfe/APQe7fuT2HsH0SU+Db7zX/g7+DreG7g0JHC/+1R/eRr6bxCZov/A7GvG
OMwR/q+k0NPfkJmgicBtq8GssH7HXksniWSERcy1KeV88AqvCL0PKu6/Qy+ahBZpIN81/TJo/PS8
T49IYBaRhonMBJhFs0LYGFrsrMMuqbvPymrLDLnrpEzbXVGBjLjVaMM6d4HnJcmFn9T+eFvrqjTB
GNBv8yT1USr7C0pGREozRE/RBAxq7X1a+MWRsaWH6pSky0+fNY3tbRE5gfPeiuwg2IEeExHMyDz3
amud26JQza5J0TSAtZeAGNxWldHd2VOvMUEzhHaLSkXzzddagWig8JNLo1T6tCZik1mNRYw5HD1f
ZDQDq7M/6505DzAT5ikbbeBWWwG9ym7sIUADN41jeuQD3iTmKu9yVIac2I2aXRLb6Z1gHoHEZ9KX
2U4zet05aPTUM2vnNCNblQm/yvVV69chRNFHx+iZeMvl+6gL8uvdkGfNpTsvGs766bupRN4b7JmL
3WwRJjW9/Rqd7n4q/SuZ6nV8JrwvJs/zevP0kibmw/+A+5yuF8TMKS29tYiZIpksCNEhwFSw2Nbw
VTOkUdP/j6voqsiLMfs2+Y1+35dD83kcGo7AGDfqnAIXX8DpDmBHN0MAqNP5F0wbT39RE4opCcMc
67Mm0UBTWqIwNvjUCQPZQHOY4GUOEeLdmd8gTFvlCgFE6YbnfoYx35+PvxLEILBSwWWbKwX49NKZ
zXHybhJZgFxwBJsYOksMhuZdmqfoYqZRO2g7KxABgvPcZ+mVCh3zBw7V1UZXwuCySEtj+mKGPWAR
jjzF+x5se1Tlq9Tryum73pqBe2e15hB9GIJpDL7ZvWpQNNOMdrDz9cunag76p8/Ch05jnOKUGxVA
1+meaokXjTFNa+i2iAz+OTGNk1snMlG4eXmh03TBwo0VqBx7BnBzRiA/HLdH6YKdmwGnI8D1KnJV
66Cf62X6Dc7eqNbm+HvDb7YlMuEvr7r8aFiVTwYFZiQEZoGiRc4gvQHpBicKMIyYpeuiFGqP6eDa
XCd+ffHyWk+eEHYklTufC4TFuYt0upUhiJzMSDOK5MDJVAmPCiGLi3bMe+8S4RbbuGo7wCL+mbgw
j0JP3iATDTp5yNtCkMT5fbEsKbFnyiZ0QsjMk7NWepPeyiCpUM/0g+aoj3Wza0lEubP+mcvc/lrg
ccv+yc6yrMMInMx/ZkYsW5WTIYexMCybZbVpqta6PaibzvPKbhWD/f728mqnjUFODzg5+qIgm1mW
+27xkGBCjH6a3CTEpCXtcFYv3X3QmSaG75l/24CqR93GnNAjVurMETIWSM95ceodTE906qJZr3ex
eBCklRFXJuenCVSZh+vUt5r8rqnzKf2SkXA1PqBOfvfesye0JKI0pGaHGisyjMfSElBssLKa1sFd
rkjpGt+6Kunzm7E3UXzW8i4z3lVKOLN0B4OcBC3Nbiqm90PRqGIf8ILl+2LK63bnDPpIWxI9qmq8
K1sNn1QjcITzfgr6ePppxlVpDxda46QzJ2xwteljFfei/wFeaArRlx16D+uf0UvSG2uIDettnGt6
9Z5xtYNjtxEWiD4PmRm6V6kGsQzWpj54eBcMWTHiqlNYcquwjqjHXTjFBvZNnZ7HCGeLonX6g2+F
0sJKL3H97GM0ZWaMc1A46WpTupFFN8mc1ISbhxFnm7C3cxzR0jJ0rLXmdpHwDmWWDei0hZoZva0R
nkqwOyukdcF/I/SnXSRUEfTrlJWTr1ketcG1EVoYsSHN6BM6Gs0RXvE2chMvkQdOrou8fals5W/a
qUcfDJ69EIiJd64R2NusMqQyb5FxZTb+MzedfKgvqlJmIt4UJsrMBpwYq4rcdWcGo4XCytgjSx/G
Ung/fCF9tAfqIaX0cOzSxRe9iNzyq7AxYVqjHIgMSIzwXtRufX0QzQ8yG7cFVT1FyQ/fz7L8UpgB
Ockqx2XNuBYqLx0kOcMpQiVH1xSQUKtNMDu0hqYr1kbi5dkny5j0YVU7gAAujc6R/sUQDpKOXQgy
7RDlvRBvHW0MuX0EHLsG1+B4zG/JXcqfDK49/y6sxYB4blcCjPzcWC7OwAmilj268KkatRuywthA
SsT3zatejU2xMztj9Di4Tmxfei2iYyi6MzVXH8eyVheh7wbproTtwe/S0wwVzlIm+A9Fbl7fx5rE
faIAKIAcXybCzpm+erkA0ofpDr1+cLVeYaX7QW/MvL1uKiPSnX2ZxzpNbH9II/ChXgiRcBItgmNI
UUxXg+P15l41Ms0OQ8m9olCcbuPOCy+9UNhutXUT30ruXdeU3XFCw3Hs1lWdaNGBAlVEHF1Pl2qX
GmZWwuPXNCi2q9YezOqT0XaWdln0YY+xfY+8x1QgQpDZBfLtsM1cc9UNreNsQkvIAfWX0UoOTG5L
sW7L0sHQRYlUM249Z2Rn4bhUk/XVqEMdHxCnwp3VCkBcbGRYpwBDU5uEVBtwwPtTGUwHd3ZVVN3b
0qAzcT2Nnj7eOLIbUAqJTUGvIDWGCpRToPXqeixcPdp7g6uHN7rthfHRzeIw7W76RJZeswXWVrTj
msNhqUMZa23gfc1qGNQfg7hNEeqcaJiokct4aIGqeirwo49Nb8XxhWM15dBdSnqzzqHHIdcMd57K
29p4V4+ZCOqVJlu3eF94nmrEJmtMIgUNGd3K/hiHwWg/dUJ6mDJMQteO0u207srVJA4+ojbb4EYE
UXtnqcGyvo0t2JNzF+Icjn9fiFRQ9M4JttQvNCbIExf9oyC3o1R4iN1UeDGvixxFi0YWGJ+6IIRK
5b7Omnleb4YXg1ecFTZn/NTpvZ/MdJmuH/1dGgzRBY2Q5qJwkar0TIL0NOG8+Jq78GG9OSWfRQg4
cID9T9cTgdP37eD5aPhj9MZpVDsV9dMaGHVz7XWejvdN4G2EY56DUi9qgoelwYExWzYInmDfFjdh
V5BXZMZEgdZFTXSZEirUelRZcKVpUfVJc/BAy0BhIL9b4+sdJnKQu6RKUAJ1ilw/005/kruSVNKu
ZDjgAI9ldne6EXpoitgbkuBnNGL8lXS6cbBnis7L2316nLj9Z1SHjQAkc3TXZih8ukogOjjzKqt/
ply45WoohdbAuyevRKbDq/Odj2fdWT1n/qO/z/C8KIqEHlxcXvFchy3esROMqizcNvhZ8ZX1uGLk
ebqvDS1RO2r0gS5onCJ5jqbMRH0ajO3BC+CXfH7toyP5hfM56Q9ovF9Wro9ydmU7VeCZ0Zz4RAEF
2b5UIbqBGCYxeripqA9DuULFFpGnlxc+TfdmF8NZ7gPNEchs8yRsfvOPFkbNcjQMaAcXZh8jAxNE
gND2ntHpdznRMdoXWG2tJjRWZm10dPQuXl7+NLedj/mD1zSOQhq4F/hRp8sLI3Q60N7ubkTr8CIz
jeoS5l70NshJlM4cr2fWorFDP33u49jWkoSbGe1kJpSpO3Js/xqNLHhmtBZvSydR29c+Fh3/+Thx
lmeVm8WuZp3WgwesBHDV0MWNUiXZVVgIFJ80xALPKOafliUPoYILlnE+TauZc76ovEbEoJFRDsN9
k9TeIalTH6tPnFWMssMVxMs1ZwUIwTwTEp5ZFeDGLKEA+sWgPjl9c6HXkPyalkCcOGvfF4YxHBwH
QLKBAsmHTHjpWhc90NaXN3Yxg+dhZ04imkEAByArwHo9XdbLXdIQiB77wp1SbS+TfiCxZ3CQrQxd
OjtfCwVWg/pUdNM2y0qJS/WoubgFa3USnlPFfHKkaI0wX+Q3YbXKrbQIHmHXB2HpkFV1iS6GddnR
qz/2Hc7u6KvG7Wu3/CFQUfBi2u3xphfXbVIDIjW6ptp7Xt3Xu5jp7BrS97C2xlRuPFc23zsn9rIz
IeI0LLPloJooQIlK3EXUZotlrb4qVFQFzX5IFdpMpjHcaXkzMLztOrGid4Or0ctv+bT99LDizMin
UUKxTTBcnGgt1YXZkf7tw0HfGrUM3+Uicfe50ZafONSfDSvJ72QbquuQdO79y4svIyKvkaYXnxMt
OYLTknarSkvLKido92NB0ZlmgHvTuGjuMwuJ1yFv9N0gSvy8klSdeb8LXYb5uQ3wENTdULTnAnw+
bo+CcRDmIox61e/7Lpz2sYfpkK+k/62eetQXYrxep6FN175extus74YLJ3WcfcoscePGWJkYXQ+J
PjCYDb+8J0/OOccI4j6vEjIyoWZxzovS4XJo63EvKgWd1O7KvWimL71E8ebllZ7sPisx6YaAQPMe
CNri+7bjSsJ2mcZ9FiPzpXJDu5yiBqnPxBZ/tCJqrvFmcFbCDdtz6vfPPeQsDk9rnsVh95zufmGF
eW1N/rinq0aOZ/dtujKz8IvP3n5/+SkXQoq8aQyCZuIY/B5wCrQ9TteyBPyxRB/0PTvAnCvD4ASM
NIaQ0ksPVeY068IA2Gp4VfhW+aO+b5vEYcBaax/KaXR2U1Z9sqRRrkMKNdwadXkDISz6kQt04F7+
radvZLZWNhHjZkqBdgX9kyXUtpWyYiEv2dgxrIbLTChr+lOITBAAwiB955Zucyd7zSnstT8O2qsO
BKEemC/MAIPTQPOUMHS6U+ngqT5z7Wk3FG5/yEWZv7er/kuqR/2eDkK2bqLBv8xF3O5efu7TC+6v
hV2SXajbsGyesBllo1JHRWhNW3r+PRPpIDeRW2tqLU23RBLRcvpjzLjo48vrnobbed25oJr5N+AF
ORpzcHwUBHQjLUK3HrVdF3vGnqa7sckLZeyzCDlFvxmyw/+wHu+YD5viiq7f6XrlaCqaPbTS7QDb
QxcSzI1ImOLUU/I10pV2Jrw+93jG3AX3Eani7lyEEmGWddZ5lbZzrMJ/l9s1VVuLOgZo1qKk7QYO
+kzO8OyKtGvRoIKUSxw7fcCiNf1Yn0XDBwsooeZXxn6kbbg1gz5ZSWUVZ3iM84n8XVH8eoG8N33G
CRLGl23izBJ9o0qDDbVmTdwIlUO4HmrTO+M517HnlkIBDhQVdxXGOYuPY+Yhd5YRTDsgF9G2GUcB
FgOU9TYNVCBedQn8ei6iI/hHwtfMADjdx1YfwtHyYn2XDNjbNnbkXTtVjd4p3bq7l8/k0+eaG8F8
euS1XITu4kzKwXGmIbG1nQE7a+tHfrrS4Kt8TJvqnN/U088clttMQIfgQwm2zDVa35YlsAZtlyKl
tbWtDn++MEGPB3n1HciSYkt8Oed98tzzUVHPb45XhM7R6VZ2TjRovddqGPvFrr9qA6u4V9ZgZgfy
InnuYltGcA4jtCpYrfNQiIC0+OQMv0v7qI9x6XRFV73TC7caV3HeetCAVN2Y1SaLjABBUgvtwnsA
bQovopdf6DO7TByno8nzzuI7iwdGZk+MU4/UujGJhvGcVOu8RESvohGANr7rbK0pyV5VGM0HFl7o
w8jN5O4C2ni6y+6UScMeWLRyXLT7SN8PIbcd1pOuvq3M0d7Ibqxf/fXPAC1gY6jYzxJDczR6HL4L
t8P2Bo38OHE+91o27PRxhgZLr3n3+j2dEyWOL/MSmPenK4kmVp0pCtT4TZJxI8+6A3UTOWKWTvte
oPJnIiq6eXnRZ04uzAoPyrAHm4fq/XTRGPxAYk+Nye00RpvWKRBxqqb0AmFue/vyUk/jNq9MY6Bg
A9JlvcWZiU0aucIZ8baT0lhHsTDfDm48XAdKRHeZIc9RIZ95NE7oLJriztiQJfdVOkUvBoyGd0YR
mht9atWtFcnvaaXai5efbN6k0xuCDJDMDoQfNCk0dBabWJVDmnbjtEOFpv2MITtGfFqWJ2du9qfL
0Hmga8ckDdMGQH6ny/iYQqg6R86z0SKsa7nlPXNtFIb56eXHeRpf6KuAqCFJoonE3XC6jgdlQzSJ
pe+0DMlMlHP93UQb+LsWyXLdByi00N/qdwlOCmeupKdHZIbqAM82GDr/P87OYzduJUrDT0SAOWzZ
JFvqVnS4lr0pODLnzKefj5rFuNmCCM9dGbiGq4uVTvgDRaRNomjrXZyHy6QE5CWKj5ibFBS19meu
ouk+ysy9WuFbw1GapEOJiwHUs82FUpA4KNA0yABRqfE45VXmjyvTXHXC/raOZ6v13v+02xHX8vpq
NEdVhxIdEeHlpxV4zZXMsFs149Azd5TfvWqdJrOCCmGG487n3J4ARuNdpzIG6gVc1FZ7oFDywSll
BwktaZBva4LCo5SXInPzDB3lfwzLXgcj1EUTDqVLdujl1Axy1TLqGKzqVXzmKwc58LyvT8sQYklV
lebOobssKqylZSbHxbwiwigzb4nOdgw8EGZV509KZ0DHqubn3smE4c09znqM18LpaMSt2prGC3+q
d66ztz6uQpDG/kHM42qvtimxE3w+dKfDbDpQUE2CmQYvZiLNsrNrroYCgwFkdAV/AMgAl3H5aSdn
EAAgtMofW3P+OiRZFT1Vdd8mJ9Di6dP7W/StwfCq4MWjBMZR3Jx+DciapsQ6cVJVJGdhp4XvlLRI
O6et/n1er5Rs6tRsTnu7hDA8e70G2+kvSlQ3iHWHA4RoUa4qlWNdfPvnia0GdYRMoGngE24ul7Q3
BUgwzl5ITz0gTbL/S2sn8bqo0D++P9Q2PKKqwnMAeoZ9Qba9RQMiQQblXVidn4uuO5mtebtykPxV
wwzNB5y0q2rZ02DfSAdyICjnrOVwqokrx3d7t8S2Roc6K1vssZ3iSTLYJm5kNt3NMtLgRd9COVtq
LwIgcLI4UKub/XjSsTGGkJ0/Z2CRb9H5ifZoom98C+ihK+oYkbZVC3W7edMOQDHNfDzCiqCYFic7
1Ho5+yHwkRsTWlzQIKK8Z3R2NSz/HHJUxMfamrdtCXFdoocaUBG4gIMxA/Zb7ScaQzsA2lpu5a6h
6qB0Ow/01dFZx1xxhqwEqcDW61aEkzRFaTn6+pylf2Ktd4KWgOG2rOT2XzfzOhQMKJh+awd1G3Jo
Ccx+Y45Hf9QNyc1yvA+TIatvi9lKd+LSNaz4O7phMxG4Ub9FBBOi8bZZGC9LDfsGVmWrSzpGgU11
kGUx/uuRWUehWYhUPTniFfQ+zhZ0KAwLVkCrieOkpnUwxVYWkAeQkoJQOzedugT/eE7XQdeeB2cU
iNKKHP47uNeMrtfqKpx8tVY1zzEWHOaB7TxHUCFcOLNmkPV98a+33nqPr7i6dZ6rP9nloDGKJIqS
9AyKcpMnowb1wD00+4qa1/8+P9o53AkcArq82wAHOe6u6G2KuqM6a79QiMTJI0EZ5zBVcfep1OXp
KEhQf7z/Vd84Bq+ASJBna6HtqgcZofWrNcrox8bwR+tLBfmuwqbMps87xae3RwIfCROX4sgr3vSv
5EzPCwrchsaBi+XwZjElrhandbycTvpOeLMNijkFTOr/htqEN5aIJKFDY/BtO63uEivFvnCoRHsw
U60DGCaiJ2kIYSU05bgT6WxgdNzs69iA1MFIUrVn21zumCaxY6vql9HvUNp1ZeLiWwehg6fMmibg
xXk6lG4Rt6iImqazuCbmZ0/yIKZHGTGTc61K/6lZG94MMbKYmPXQCienxd/y/WV/456g5857x0MO
P2q77IIs0tEpN/pK1/1Rimz+NGAcuHNNrK/F5jKihksaBIgDPtNWgn7BiI/6DSveDlZ6qriFA7sR
2p09RJqvTLOyU3O4ijL59DRI4HmuSQKCOpefHmwVDmXZwHi1rgZtR2tb6/U4oAWgeKtRG65RE65E
I8j/rJr2tIzeeMUYnjSWiIzawyv5+q8N3mOY0IsYRFttTtm9UiuDfGxNe7q3SjhReFdk/WNndIa+
Y9z35mcmwwRDsfbNttCNRcnGaZDZcQje9B6prX1uO0v1zDxrvCG197oCb2xxhCSgYa/PNcpNW3XM
oQXauJjK4Fd1nQm0Ys3kNyVP4xO0iKlzh6zRA1zlzF9DMg5e1cRh7UmyXv8uZwXGvRxVuFMN8N79
QZ7i0gUoXXqhPdnf39/k1zcOm4FkETIV63ElbNSWQ05Rehh8dSAxrZa0UnwyxhLbCOosYicWv16G
NZ6giUhFCB2/lVb49/vEYdPMCpybr6Xy4IJfWb5C1OCSEV3EbCXln+9TggqalSg9r/zm1xDzr+2G
HeeCw4g9+HTyVBimlOSm31m3LNLBZoXKfx/Oes3zqUEjGKFtnt9Op6uOL33vt/i6Hxc6bF/kELy1
UMMkOby/cNe3E1Q7Cgvki0yQXXb5KQHRzfYsZzMaKX37Wx1wVsuQZP3y/ijXQTihy9/DaJfDtPrY
jGa8zP4AHsprrS56URo5qUluVPVPrbWWdK9opQKsWRr6LyBENa8Ag+uXaasdZR1/8DpuxZ4Q3NW2
Jc5BYWetqVAWpzR6+bMy0jytJEoIFNFG8IjJCsoI7dCZhNN//xNc7VnK+zDlyFcpT6PBuLkxQzRD
0elsjKCMh/4JbJnuhznwL3nG2tid037aeR7fGHDlvNKChfJqUQ+/nFs0pn0XIbQZ2K1R3Mks/n+a
DbfHdiLjPuotadp56K7eBOK3VXeWqJuWBl/2ckASuKwr5kQN0MkrH9U4ND/IWqr9CXXYKG4OPpTi
nEwb5RT2jpzftLG0l1RdRSPr6KuCBQ2ptZG72WaEeo6WpYMahEVUfy1oZj6g9Na/yG1Xzod0SkKv
7WUTsoZa72zx663Et0T355Vxx0HalLBwzu51Yc5qQGtl5TYZ0ICRT+tvwxxBxp3NdPX+MU/cDVCB
pPxBW2yzbysNgTV9qdRgmKTCw78CwrCc/8nnMPYM6HU32aj8+1mhc8B9i3odby6gzc3yOoNExsC3
NYwxvU9nqR29Omst2G+LOu/5/r6xmVYpRBWMGknWVQF+0hzJ0MdOC0hiY09X5+m81DY6JIpWfdSq
sQnkMM3uBwhsuDKq5e/3T+vVtchGAZMKFYveBkHb5vCEySKWvsrwzDXTHD16S9wuDqL774+ygXnx
GQkh2KwsI/0igG2bSwGBIj2Hmq4H0iSLL/VUjLcY3YqXNs+wT+p6IWUQwNos8rPFmKpDiW7GN6rP
lr7zS96YLzo5q+4LFyE5w+aH4AZvtBU9smBKQ+O/GtTZ7ZC19U7KfH0lrYAjbgcoLMQK23fbbCa7
K8jLgqyJ/+gqJCNXdlhZkOP5nbBByL//fd+Y1SpHQrMfmX8iz80x0VIzHMhNMAOUx58RlkSeIdl7
/Zt1K1yE3iwcIQHaAlx+xKKba6+VeDGWrtUDfTZCtK0xziQBa28ctUuP78/n6vtRaICZy1yAOq4u
I5dHsCsaEjv4ikE8gtl2wxCIkFnYxZPSls8iSQfv/fGupsZ4bEqUqDWeEZpFm/EsNe6spaPvMEXi
sww+zgP+j5aR3jSa2FmsqzuNwTBGQHhora4Cw74cTEL4qGyTRAlmtZg/Lk7Xfs6zBXiytkQnkjMa
8uWy7IQ/bwy6lpDRpCO+w5Bqs0PyXmpgNDBDQJ7VXYWqydksLePI9YpjrtPOXmdAjX3/s14fexSW
ZCjzJGqgdK1tAwKpWcdaCqaqpE34pKj4DWFC1Hi4SsfIOkiyX+Y4Zw6KXga9XBqnprD3nso31nY9
Emtfno4BENPLzy0XYyhJZsXa5pHhY3c0gHVYMjeLxF7H8eoYMl36tuRraHnQBNlso6qXVNHAWQlU
TMvvx2kOz0sClev9r/rGUhIscyyoMiKc+Kr28FeQLk1OYZstV3ZdRnoQxSLB9KKJAkmO9XNo5voZ
Isdew/+tr/jatAIkDDZlm4iavbXEls1KTqw0gq5FdgKngufGDJvn/fm9cfiBvryKonBN8zheLpgt
clSc6UEQqyayV0uadECKH3vQqo7vpFDda4G/9T15DYh0gcRSktusmiZgmqxQuQA1XvVR7Uo6EYUi
fOCxzkETWGX2ZpoE70/yze9Jq5N8i3PB5X05yVydzaQGJB+MNtIodZc2bqRinCvDYtsZ6o3vSbmE
0AKCLSJnW5kzgMuTOjQR8UyGRJNbZYQ0dDh15yuUS90LDavZef7e+KKMyHCrkOIKm9pMzkyWsRZE
bWMYTl7YJAsQZ9U6QiRs7tQ5+jYjmb2TBbzxQdmWjEVzlTdqe8wjq17MnlXmCs/CgznoSTBaduSa
Sb4ntn4VfK8m8tD8yZmQlbjS3KzkSVdTR8iBBp8zSLWqxF88LD2tyrBDrvIlaO2l8oUY/7lhto4M
VJw6CXkmhf/LD6s39lzEfQ64KRa5B6iwc1sdhRY0xvdK42/tGuoOa+hGZAG06XIop7c7U0uBbCW4
swR2PS2HpB/yRzVq4edL3V6R863108jM14L4yjffHIgUhHbYz1ww4bpxzBkIBRZC+Q1Ih1//fPR0
wiTuFt6ENey9nFki1Uh7pgWTiuZC/TXOeW8+K1IkK+6Mt+rL+6Ndf0dSYZ4fHqAVtbF9eJelUbXU
4aKuyJsDSccKMyZlPKJ6kZ3kjHbk++Ndf8dVdoISKUJ3hDTy5jt2YAmQdcAxuo9k40bPQDdE6lJ/
M20RfXh/qDee93WsVUKRVJj8bHPOe/QcyP/xjjcnC/HegzlaWda6YWw19RHphSQMjA4G64PZqClG
2wC/i8ytGq2k3UdxTYS37/+i64tHWTNi+E+vfbitDUJFd7cupZSacCiEUWPCrqc4LJv6knvGPIS5
TyUdEKc1xKmyM/YbC01OTJNzha8AbF7//1/PsqFYlTKJwUA4HyoDT4it4t2u2gFM4PpgAT3eCemu
r6HXG5YmJ0GdAQjvcsAsXkZCkMIJ+rZMg34e4hdhD8UttUHZT2qpvc81IfCkH8qd+/26ysUZpRgO
9hYwNcJIm7lGVqflRT+B54wqWbhGyOIPNSBAfOKq78ugTee8gJ4aG4V5J0+AjuuhKo/lMo2fdKue
/ByPsJ3deP39KW9RuVyzLkTDtj33Afa3FpslYZFeRmdDbXs/nZviHJXl8lAZ9vP7W+2t4YDNgftf
wf+ke5dfHyBfbiaAdQOJLsDHGpFdRIBtdNVcxRrw6M10Jzu+P+T10aYOsqaVIEyJpbeVFxbTrhQI
m4GWRgi2520Jx7qNzDIY0GXfA51sbA24+EGAEDljUrNq+pKPXc5wwdgTmiIvKrJNDTqsFS5Lba9+
mLqlwD9u6DxjSSGt51n+g9vzBc0M65BPdFON0ix35n4dWqMBCkCRaxusIvDIyx+Tp6CzeqVRabfk
3THrnDk9wP+Kyp1Ddb2sjMOuJsVd1US3wbXcqsOQRVS34mKOPuWyFZ/NTMnPOWBC18jsH+8v6RvT
Ap4ALHotf+NmtTlIbWoWYaSDLk0nvjFKDsaDHZXy0/ujvLFxmA1PwppNwync7NXK7sJqoZgflFmi
f+qmKMtdJx1H3PHqXnXfH+z6DqZttBaTZDpnyDxvrqW5TmcSYEF9sI2i75HkGN9hIoXLLeVgqfV5
JybpGDfoV+ws3RuzXC3yVhVSZsqre7lFOsXq1mhtTYmW/mwgmxG7aMTVEAYl+fP7k3xjmzAWTTnC
sTXS3WxHW6FEMOnUs3BQzE8Rl6WXaEgiwAJBQtFK98zV3hxvbQCzjK+y5Jdza21zslG25qVNF3GT
JXZ2sghWbu061T2Vyo///5gfeTsR4Aq03nIECWkbs+lmPcCSwvQdFRRtmQrrkK6J2CzMbu9FWRfn
orhEK4vDTeACdWXlCF1OUEvnSLNrWw/qZrGaoCo666MUTzWADIFyoGy3luKCPdFDV6raPvKsrHWO
y0wnWC6U5gC4eO/KudpP/CQQ7ly47Cr0Wrf3H8jTxgBxHRSkf2d+9ewXExCNzJr3rLqulpehVgAc
jlUcUfLQy9lHSbPENEX1gMZr9YAo9nSMlinyuwQOwwD/eQfUfnXtMB5Ys7VIibAhuPbL8YxYiNVm
VA86tYFn2GIAgmvJrHT/Zp3LG8ItQI4ELI2SOSXDzcRSVKqsakjVI0czCbpJx3DIaVSfm/zL+zv2
akrgy7h3WCiapZg5bq6dyZbaVbi/PGrwWj6yaYwTLIVohzx3PQr/NC3x9YJBu3MbYCJ3ogLubo2j
Ukpa7uPBrKqhK6Zsau2de/Rq+2FpTAuN4wfKy0HS/XKNFi3Tu6ns7KOA3fST/pJ5I4oZcaxUHv8Z
u/tqn7yKWtOEgJ+3OX2ZpTRGqdX2MU512kdy03mII2l3QuvOmSyJf/KBWncFOSyAMkASq7jZdlcM
KXYdZlPZR92ccerSluUskIK4eX9HvFaJ/75ToJSvvIaVdUe1DD7Q5RccTAsocNnhmSiNiulqSpMV
zS1M5970nKRSw8EdeiBn95wQPqkKsUMc6ZNG2glygpmhRpiqDm9Ia2Xu2BRZd8hSXN3dcGrnJlCA
4n+reyP/HVVh83GsFvsRErD2ZIhUz4iHs/kzENr+LFJT/ThOfSe7IX60ygHiP3YPYxIaP5Opq/oD
tF/5frLl6Xs0qug/1lSGz11CLc+z1DmlqdioznKihsX9l+pVp7qFNQvNNSEwPoejCm3DUaFwPsjl
0A13orK0yS+z1PzlaC08YzXSo0+iycbvubpEICUsiiN3Yasjd8TlU3c3wujCh7Idxi7oc0saAtOo
48UDxpaXgYVcRe2GqZxYvjmqofJkN1X7a+zLvDjS4bXR8hUKwlnGtIy/tBBGJd7VnEbgiVo89oe5
MdJcPzQZZopepidTXp36YkRVIDFpRqNm1Y9mdFSMBGkyt7NDHKY91Un7/BHzyTDywyY0xG9NxxDb
J/BA2zKWYy2/7aoJs3U7ymulXR0tmppPqPdUDwhH4zrItdHJHVe2aV5IARZYyXRbFt00/c6r2qgp
v2mYlyhNP89fBmFp6eLiLNg4x5b2vO7t7Eg23MWGpL7B1gfkgrYwzadN1EBbY1GqaAj9OEzKY1Lp
nZcDHcncKNSXoKc34YblEsOKLUq/6WyxM/72mSGgJwBclRZgWRDVr1fOXynqsGDDBPk48YU5lSd8
6b+LoUdy3JbqwFLL7tPOdLfjkfxzc/GorVR42oyb+RqqiIB1Wskp1PJKBKOj5k2wTI2KZmlBo9Bb
cPQeb3W1Uo1bq63tzkewSz1Pi9w7R2syVONo6Um8BIOoZYF0aSPbLhr2qCaFbWyn38o2Wi0kdX2S
78teTsVHlG9gT2noj9YP8xTKJ3qrGnZjEMVQ9uIsPGOCbQ5futBSSl+tR7XzTCulbGFo6WS5TWt2
qILloyIe86EsWw/1ziJ1RyskEqKNUTRfW+BIFnoNUkRPFi7ep0qFx/+YAme/U5AGLt310f0hD/Gg
+02dJMWDg9iDdhw7OVJu1ERN/yh6khqFK9ekWC63RuI8jZZafWiTIfzKSuXmQUG47z5R2ni4twxp
8cex7uKPI/Jd8pnfOsU/UoP+zX9hIoXLXbfMIEiEVlslOgs4NdqHIoV9jKgA+PNJadvxKZ7QhT3O
klNmkMwn7R4Lsjn+pS1OcSSfBXaS0oVxdN+gISa5SU87OjqYBlxK6jVJ08xeGje5+lJ3YT1VN2Mc
RdWNjaZtjIRoEirAtZA169x4NBfjpJKbSt7QOHX4pM2JPH1EaVD51RHWKWeKZkqILk7l0By11Sz3
hYNU4EFvUCl7eX8nkrptjt4q30KSRVkAnV4q/Zut30bxqHLllSeUlZS6PdTUcqwALjEHPpLKMuxc
g2PfBMhumJ+ySUx/nJBr4QknGZ72tAQp7LaNCrSso7zT3+BsGv+Q7SJ6CEsecj8fdBT2NEWtdD/m
QISai+oQpF1UCWcVZ/lILR7Z42OCaKeMBmw1L0rHesll+TRI4Vg9g7OW8Beyc1H6sjwa8aGoC62R
0SJDaQ1nbEtJ3Q7LiLI/yFEBjLOEZJreS3kSx35R5/aAwCtievYXfW715aspLbbxojZZ+cNuIw05
PvS2cDSKwyxEa1DWUKfjPlCzB2dGK/F3PAun4iIy22R+6MysVE5zn/Y+8uFqEjhR5jQNn0nT4oMF
MLD9Rm8P35usEki+RZXTnRLsFaqc+8yYhTuLuo69eBnKxVWiJBRBQh3wQVdLp0U+Ee/Zr6aZD6Zb
6ICDbuPeKucgCTnd9yILK1BvbMbuIGItOYm2kXrez9xo52cE0JzeVeVpsQIjhjOSGlRinptxLG5m
J5rSA2C6Xr6dC9TMzhIh/rNk5JGdunYzjavRgtrM0iFqrC75jH20+oJbtegRUm04fSjMSHXUeHnW
5bIna7E0eyKrUsOzStuQDnQ2otI8tCpvnVsAq7JXxbI5XwBtDNUwumZUxvKjXKD89NNC4365SWat
zP0uavpRdgF7JtkzgYvx31QXbfqJyvPiSYWS2CcjscOfTZYpH6o+HJRbPr88ezWqly8d5ye8QfGJ
RU5AXteSJ4xFPWpykljuaJYQ71GZ0l4A0McGArt97PF0avUxRvtv/l7Eg6M8tgivzN8rB3X33FXU
CeOSNMpiF7rK9CnsbSs54BE4esCJacx2Q1bchCXCUd48VkhLuSKODMjbaGapboaobva5kGbxTZeq
TnuM8bRmwZNRjgLY1/mNMUqz+slCBiy+axFeo25UDWX8SWhtnqj47Vixdes07P7ebfAPbGqP+k+a
+4s+FvMn9C+N3zr/E3SIvgB5dTUUUrMZa/i0a49FyDN3E9ZKJEx/1ptWx4YLM8TvOCor+pdRCF0i
ODdRfjhHtpTop2iJbCsolFS7aySrHW/mCtrvfeTUlnZehJQrXtYl1UBbGilSiDH25Phq2avZLxpo
g3Pm3zIIVoXWV75s1daxN+cQwcUwjibNH0IpXg4lHArH1dK2rb4NSq1lftua6k9Z0An4OVRV3HpR
vnThs9RrzX+6UsNPKcxJm4/zqOrlwami+Nz3UzrfN6irTBSgeF38rFOkW2oaEsHfMBBDu33tOBjH
z+igBvJKY5iowOfRCySOrLxPxrz/XBdofP8hBtMK5MZEWZ1QfhsVd0pk5dfq07InKnD15IOL5aKl
/w3Oh3LlJpNI9F4dpLqVT1I6ZdkR74h5cVOL3tzkJkarKIeubyTp4979vr3eGZbaCCENAuk6vkGX
kU04AzKIpso4pYSLxbPdLIiqHyiMND81XBXMB6MZFoHwD6ADX+qbfDpWUc5tpk+SsTw5E2Jorp2O
yx9jnhfj0JbF0PX4gqIEelwk0f4Yx3ZIMZgZR9mCbK/Yd7pj1aqXD30/pDvF5Y2pFiRYOiprC5wa
7Jo5b+HQOhlZOtFgP9lKG8Lf1Mo+u0XFzWk85NpTwuYSLf2sKO3PemHUuV/nVmU92fqskQlMdD/u
pCKM5TW1UfTaLelAiw8kWQn8rjBUNZQOixwvMghjypc27ZKTXlaK8bHQU/2LbXQKlqcxOqO3ZtXn
9g66/BUI8XcgvPogA3UjHoW4cU2BcTpgqiLUhtMIKgofx0KW73uTTLrqmuIxmeXU8Tu9T2LXCScR
gfRuvzYzriHejHjtSbLnrzq9nd/g4TIwpfk8fNb74ZctRnWPZnoVOPBTgSCq8KB5tSlsXu4snY5r
Y7XzeBrNecZhaKrapHTDpKIZ7U5sqPZgx4n8YMnjVAYrCO5fBV34WIi3r51tYDRUBNYj91fUrvcR
fVBhyqeOmudnmlidXwNDR1A14cmZwpzY9f3jpKyn9HJ9ZKD/yFlgGLo63mxqD0y1q2ypME8APRIZ
+EVVlp49kFycrUpL7AcA2mjnDmFsnySVUsjsNji+LAelt1KhulrfONZzOrRL7qZtluEBl5h2AlrV
QMhuGvtYPRDBZg8mf6oemowe1c4c1tziYgoUt9a8/39L3ldqA30WWqmhTfYpbO3xtiIgeqQO79w1
9WT97ptROvAXir1CyvWoFGGpCeMWAgra3p5bR+trofaUf6vMSoxjkzTOeFOO1mA/hdmcRZ9SR+vs
O1tBAnovxl134uWMWbGVro/YEKNv3bWLVJOoDWH72aayc2ePNgrEHeSk8DmmLfok1fVYuUmt6a2r
oIqvPkYpQpSBHs4CSbQGcdwbFi9+mJNkaHBArhsjO065mr1MoQoLREsqqAfkN8WfljlqqKiKytnh
NV7tvFc4M33L1UAajPMmZQzbNupVuZBOltkjIhmH30ejm3/zlhhPvIWhPytR/4iKpfF7NhaxU957
1Q66/IaIqoDKIVvgPUEO8fKsqQNuNShtp+dh0WrFi5xwvMu62qRaQ+iRe1OcooI9aZFef7Qol9a8
/EaLJS2oVbwWsYH8qoVGGfqqRYArDsOSi/yHnffx/WwJuwzShZTzUE6l1U5uBDhN8jPu6GZ29d5W
u6cR0PodEpD65E46ZgjQWSrIkm4RVfov3ZB0MtFpRsom7BSz8xFXj8IzHStHPWMmP9ru3KaV9LXq
SJWTW10bTftAycqRI9dQcFCCKSPaXUez663Hsr2SDE2Avtr2kizGxaEwJifn0QynxdWcuTsp7TI+
UEEvj9QBkrNDb9yVlfBXNdnKCVZR9/39S2u7c3gkUaIA+IDqHiinbbneKas4FGY/nIuGTtBtJohF
XM64gqXJMFDb1LTElD1daUYtkIxSjs96XMpZ8M8/g474ytfjIrCBIVzuoGlZRnxAo+6cWnOj+aNp
TYceIfvpYKhRrriRHXe+EabS/TDlmTsPWbmziV/LKn9vYr4EKE+Zsgs4RECPmyercSJKcnFUnzHB
CO3jKsqAR9dgoya6dD0mILGYhvqOFKv5odedreIAoJcPaTf1zeKil22d6ixEjaIaOqkN+iYeGq9R
ajPt3E5W5+7GHuQ+CSAct3flIhfTd8EaO6dhLO1zoQu0hyQrq06tEzZI89tNXZkBbuDSUeBBUPjv
f/FtoZzp0oVfJ8rjuqovXX7xEYetJZSs8izZ5s9JtqXBS6L0S1R3lX54f6irnvg6FvWD1WoVsDVb
/nKsJOnsDJOb8ozT+s8J5pnuiizHg2eo5/hY9dRG3bjRrBJftS7/PIoo8pY4779SkRtuAcXtnr1t
wM1FL9NdYeuDOiFE2XRYZgqaYzMnzVkC+hofum4IXSSP6+4gG5QwD2obL3tc2Ffy/OUOW3WniErY
31we23Cb68SUp7rrz0ja2WRFRlZpN0OptsPNmHboauplnQ/xuZWlUPo4wxqsHmvcLrx0zrrsZYko
UL04FDoe48iRQr9wsuZMZqdalEYbpf+FYvw4BZa5ZOKYUL3v3MUMrdgr0jQxvw74nfBmaUU8Gg9Q
XNLxGdoXjy55bfci6WUsJUGNylB5GAauago3+mQ/QCKqw53Nd1VY4vsDtELpGbzSiuPc7IhqFJJe
hEN51kyte5gjQw7BnbRVdqPQobTRAkuV0GuMtl4wReqqn7A7JjtQkmScIdWxSU+QI2QvBvARI51l
Rv9lVVjON9OiSIlXzap2Oxii38Vmrxtjs4aQTkgzVp4LrblNytQVAACisWzOlsUOfmxLXvb7OKI6
rCjI757rVDEe5KUxxFFSMyN6lAY9bQ89DqbIpmPZY33558MFpoVqMTAeOs9XdEC1kWc7BQ3B1alV
58kcwFD2+EwoSvnY13b0NI6OeCLGV28bw6gTV0bZrFqhrNOXsAE0uRNCvnG0kFfASxY86Yre2yzt
FOViHPtMO7cUkqn3LOboWkqxHPWafv8i04beGfEKUUdvbMXN0ivldlkFHC/vl7IfMkVIcnfWxiFs
DiPGeNNB6/JY9ljMvCrcRh/V9oOS8Jd8u6TM6knUjMDcpJlm7KzI9QdYnbTBubIo5NXbXzNaugjl
ymzORmuZ8W220ATz5FAfzB9WOMaV1+Ixsudov37Vv/YlYQKAI1DD64lCb3FLv4IzPnFjmrQIsDAZ
DsrcL5+k1QWIsCJu6p0v/sZotGIsWujk2QQum3gTYmTB1WCtxABlKfwlW+TlMCOxd8LUN/nz/g7f
dI+ZmgJDAIQ5PV0O3evr8lcml87mYFTpgk92tzTUDumN0JaUtJ1M4HpObB1AMCQisNevZHUqx5gs
geeoH+flMt4PSmtGX8aepvYNgo9CfHx/Vttsfu3xkHnAkF9T+Wvb0Vkeol4YiYkZjm4oyaHE0iwl
ReyFTbLHzTceRykcwttcIRCDVqzO/eA5vch+SCvkxafTE6WuGNlZg5/rS7vUHkJnC01UHZcbz0yS
ukpce8C2TDnu/PrNPcivp6GPVAyNMQjWtL8vj9w8UMO29MV8bh0zf6It5SQUE3Xk6imW3C+lmX/D
yAD7JJGgV1MVZfYhr6rxpdLVpN0J3dbd9tfeX38LP4F4HorF2hvfBI/9LBtFWejRhyK0WsUN9dA8
RNmkfBubyPoYTZNF1dHJdtAgm2POqCung/84cauL4eaeK5KOQGEchmd7LMQv0Uf5JyHZy/JDKuq2
9DL0JuYdWYWNH8baF2RMDPmAKnMQAGxcfvUiB11DiV5+nlkb57aawGKfK70sbMxCRaYiI6HlqXkU
bZgjaeRMZlZ9lXjpF292xrDxqc4jcbFzG2xyiPVXgR9bBfbA+4BO2ETO1aILHOXa6VnGKrqzstk8
sDluRzXRDTRT9OIkJp2biCp4od1EAKGavQhzXeK/tgC3H7KlvMurd/drLnX5YVKrw2VmFspzUSth
jOg/Pg7HppIW6UXDwOZp6Yqx8ONmaAakkuc2+iwAhOSnAkqCnJ409IcUF3C5kSN/wHW018N+bVJf
/kAuCsq7dJABi/BDL39gUzbCSuXOBHZQKwsSZD30sZCubFTN2ETJuXSnNzMC59TanahwlX6xlEPS
IMTzLNujMwQNYAAaT4CpdJ64QsuKj2qhhe1ZjFNxuyBePP5pQIXosVtLlP8B8I15G+RJOAq36dHm
p+ZXCCROD4redB/zKY86WvlzFdteVlWS3XlqKCk3Sj4bYzAps5M/Cqeo0kBywiR1+8oe5me7bkwq
IlKHNlUzEAv5SRYa0qkUsdEc+n4ZP6EZHmtIs3eiR7Eyn5PugS69qj//D2Vn1hsn0oXhX4TEvtxC
b7bbe+w4uUEZJwGKfSkK+PXfQ76bcXfk1lxMNMpIQ1PUcuo979LkZkITutCEch+qfsJ7tJpbADAS
8xp5MKcMqz0CDbQnflXxBvBEb1/xQYvIKVRGmaznc3kt2+kOtr5dPsR15faXMLDTVcZkWjXq3IWJ
GgaSP72uNFoNOc4ejEfVqvFIql0J6DDPVVSJxiijyhaFucmLPFO7hD18Y04KK9kkXdtqCFYv8AFO
oFR+Ddo4Oi9UdqsJ4qmwa6iVncjabp+GJb5X/ZQeAuBnUtN60I4qzn/7dhUfjDGuL+w2f30w4CTA
GEuc/eTjlNWU3Zj49XRPU2CnB/plZehVMOv46/JB+LP2hkSfv+zQQB8uHC8n0Mj60myuf0xc1uT3
U5Z+2hTMhWlOnxrlpcGmb0cRACJDk41Q2OSRO8SF9SUbDS9a9CZ7UijSvxaBKC9sLOdjAMOQH2PC
aIRydUrZ1+iWdqLW5JP0mOmkaZmhUZTzsRznbq/bbfaDZNA0KgZXe/18CE4ONUYAKOQPiQ0AHZKz
+XH0C0I7u7KstUffIL2MfJExnY+Z6IS9gTs4IwYdRoPErzq4uJn+eauPmxXvSgADakwLArR/cszo
GcS8LuiLJ7V2a0CsrbZYby8zsaJgMyvtsSb1tAyXYMKjIg3sanmeJofr1jAHlkg3mTYJdVTaSGeB
y5CKH022u+n3BJdpFr9mxIqKPMIYF3JFaFO6HxIzqKMpUHFxnBqZtqGf5uYcus00EeG5dAad6rzq
bmqV1CUhYKzC7TDSqyl9Yc5RqesTike6/FDSMiNpNqaH5ypmlqmd74Bs63EHrqIJ0n3aXPZfKMzq
B9eal+8xO2D86NRt6+4nGB/VFsr1EqCI0EW/773MJrV6cMlBSF2pe+/LgIohImawia9xvSnYHAbs
S/bgm8J9iP2kPFaC7ut+LgNnjTDQTLK1FwZsuO6Gtvc2DYip3HgjtlVR2Zsu9AB6V+0zTHbRP1Sx
P5Q3uIsLfGohGdNSrZ0xNqoorcqMljC+0fnOQy3/hEjEq0MvjbuvOcwGLqG9WKZvjls639f7vA/v
TPYP8G4qdy+zsRT0OjtCjYl0wiMBeqk6+GWlqVdlz90hzyYBmcq1Ou2oFCVe6DdqTreuoPfLMVWN
cDkI3uht8bNTtFYxNapNWDDJ3Nrtd18lnvuwipaWBxjPmnEFK9Dp02gOvGTbUxFZEVWctbSHVlX6
rWAHFu1uUUuH3XgpOd4Wb2ZJT3VjDd8611D1ERloAcgBG/AXmjP/oVKlejXrefJDrB/GakMwexNs
zBLmA6mCZrFZiiQ4QErikhTpJa3IKEhTiAvIxvzrtM3iee8osmeJhaYprPxFfOVaWQSbWVu5PG5h
VW1kLglshz20PV281VYvgn2zNM0c0aeFWNfVfh+gXHHSOOoIocONx7G7oLiaranQr3yjGv9pizLJ
N9gc1M3Mpjn6Lz0XT+sok1J6yMtSrQ3xfh298tAWwhQRG8J4Y3gE4T0PWMxAGJgB7rC3IAB+vmci
FOWP3qTMuYsns1ZXmhMsTuhommj2ntSGEt6hyssbUIbB+YIKJRmPS6s7pDZPqfm+LHPO4lINKnZl
lj7x9X1NojJxV2NZbMmsb/alp2zjiwalZkl2bpb2V7CeqsHcrUUNFVXp6S+T1mBwrBnY7yKkiZ16
J3xoHeVdWZeklW2dFAg3WkTeP452LYoHc5EzDp55qcUXCPDnmyTqFhrnFOGAeEB6HzdJiL5QQdxs
eIL5Ym5gwflb0aT6cdbr9KWWcvU6s+3/eiCz6NZ7PRLWFUK11zPj3/dRb4bCgYDrKS/otpRlkX3x
hV+/B14PUl2zno0b4Oz4viKX+xIZ8fxAchy0rNw4aDKC9pzU2qWv9xgeWM4jk3kxjFD62J+XocsC
Rfm55o6n8VyOd1AHEXRteqzK0/9+OGN0a0CIXD1TIdycDIDbl4twpyx7qiad0qgrkvy+pzl1ZZdt
/GyNun1wrJlgx2HxHqcA+Yo2ZNqFG+jJ9YvzkUWJY/LKXOdsPvVam0Q3FYFRl0+FUxo5GblDNid7
1he5DwlcVv3KMTrXu1AP/O2pq6EdVk1A2f8nzP3r2xclAK5dLM2TRwDhY41D668hrpYDBPsC30Ca
LRfuVn8pRl2QHdjeaGG53FonF+2xQTfWWlX91HtJVR20asqnLZwvwuzbuvY2hkx9/25u1WuVaGJP
c7mHGUs1d9sh5nn4vCg5n32uTncG7IfJt9o2fJz6TQrnsTGM5kl1dfG9H5r2WM6xEyl66jc5XRxi
YRJ2BTVp8sKq+8tSpyZB+w+sgOzrrB7yOKWLqa2fLByc70Zp6ZtJOfLHBLgczoXD3VYM4unz9z3/
3FjgAj/hcMBUx5Xz4/sWRosx5dyIp1FCxmwywSmoqbrMwylrdvSLoBl+/sQ/73FSe1mYYxloYtle
zha4cjuqhb62H/NsgeNaEW0AmuH66XhIOFkNJNBOsVvwOLJ2Q2tXGvt3nAbDV3YDDY8Sv13P4yGp
22tpF5a4A6PgUI5jc3nml8OgZ3MplzTU6tkKfs5eKeHp5jP2f5ERl7PVhzLrqOU2n7/Y2dTBYgB2
BJs0VstrtvbHoURnUkNmGMVz6Yli2QS90x40eI97oxn1gxcQLhZ6QERwByvvUr7jCULBZF0xPXYt
KgqafKdxFLkYlFXiU/9sO6na9ZrOlKFSQmRbtFHVjfkBMzDr3oKWeK0RSfX8+bufNsDW569QGX/S
H0dws86zf20beOkbUJY7/YnVoqxIE0VQU0KPzi9cyrNHcCs7bBfd6/eidasvskmLIiR9xnuBZVDS
Piyd189/0tlyYu/CqXJFI1YVlX06s+m5t1qBnFjkWfFkoV04YN64xHC7beeAV1B8HJfukhPD2XrC
3o6lawSrb5cJ/vlxHBbY5DFIuP3Uxlrs3xBIjrFTW8Ior9sgPyjYqu+fv+cJqsvIk3+yDi/9x9Va
7wSlSzVqAjkl85OctPJL32r1k5cZYp8WVNefP+p8SMH64d9jcsHBTP/k48thLQuTWAXJc5M23dda
md9U5rs3Fdf7MpSxzLeu1oj/ekmnil0diugssjEDXHx8aEeTD6pbGz9lvZXccGfzIwLWa8q82Llz
W8+7aSvKvpCVPV4AQM+Hliej2Ke7CyDG7P746MWc6ikvZPpcg80c0FtBiDXGLrmPO4RqF85BGjr8
7z5sjDhaMV2hWNFDXufux8fVTGbuUJn3RPnRdo+wJ1RLtbXkpUJqWdr9L91Dtf9lQV6bIj8wMGab
KMFF6NYSW9ZwPWTTsB8GA/GG2Wg//bbNs12fZeWD8oMy3lmQQbpw0UQGyxeUKb1u/by3ihB3yMEP
exwTe9r1adxuBs8ZM3yZ0GZcKWXUEuv4wJDvRuYHxV3ukO3FLSu3jel+WNvf4UDml32Qqq8yWjJe
+9qUWfnSiiItoMJl7gqVj8myTaTevhtsCPmmdkWXRLPorTF02aXv+k6ibqGw1mEUpVX3y+/tuQxn
2TfDrTP02jcB0VnewYLsX9Ou1t78SvbvxWJYYov8anlwnTK2o2RMneGoW9J5sqdyeYc1zOUTqzkj
zEeg5QilD1GimWnGMizmJL1Vlom3t8IJVFwPpaifZGzI4aqq+sXZ1HQmIkJcoLUlNJ+qUA7lokd2
4Ktyq7vTkhxI7NYjzUea+tpOhhbsZdI3v5Xwc1ZFgVZ1X/i6Sp8rbu7ar84kbfMBFrfYUFbW084J
RK3f4FPrHhNhFVoIsDv85h/46xSZ6j1wR2Vt7UFmVQhoM75oam7Nr3XXVNddz7lwjVLL8rc4o0mx
mVNDfrM40+stMi5MAQDw+hHOMwTvsIF2TeHM37sbU3YOXGHC6Gr3bi4S7Ip1nT7Xg89tadr5ej13
RxvsIntxelG2m5jb3hT1REUXh2miVgvTtBq9yLFr59DVVWlAske7EMpaCnvvEOojb9sZ7CRycVIb
Xz2nzeNrLKNGc9wuZpwtecR9K2i+lyaEnNBpk+pVomLLN3Myyv04+6n1POGDaiOfKTr4JZSiaUh9
OlthagZcUPHXWqZNVtf+G+B94L63HTTZDRYjw0ub2IGIBlN44gbftarezIMx28fSRwR4BRk/+yHJ
vXZ3dZJpXOVHS471ZmyUeE84pr4mcPe+l0VVdqGmN9UOJlbg3Iks8W9J9PCqLfkpsfcG/F03G6C7
2SNHuUGm5jH/0zBDWZUhIZPOTzb/oX+UjprupAZDdAPVmKaBZHOTYekOdMWy2jLeCrRv+kM+LMRQ
h17muk9+DOgP4awEcerwaDtwGWQXARPIVStDMaTtvO3zrM3u7Y6cv10wEEj8Uo+THQwhZs6pCvmp
sy5waqaFFDmpVuF1OKqiDuMedtShIVx+YN3k5bT1PJxmQwgilnMr0m546yol31fm208SLA0tUnza
6diPQf+9wggrO1Zk7NVX01w1mD/MrhvamZi8q7wvnfJKx7B5pBqrsjdHVn35M+78wQYSkKYbmVKY
7y2S1viQNzKoyCyg8t6oZobWQfhj211BxS4cwA2s9x6h5DdulFudGt7jfh7z63HAWfZZSKcwDlU7
41xFP0vL920+lU5IlCxyCuYjIgif0+KAydVEe7HucIcu0zHHxyjLSC6AJj9uVoPDib3BS9KNPvqx
faWlUiTXnhdXNiNo4uDqi9KMQfCKzNgMcWffecvkzWIjaifLdpSrLkChXTRvyIUzFUonRlgaIgqw
Foy1bNI1NGGmu4oCwnkZiDqRt2MMnBaVhl91ECtdWYd2YrqvKm5RgsV2191KRlU6m3aG/n9jNamx
EJkHSIFbsCHK3eQ4zVb0Jm2E3EaIHEF0F+5T4EKPKFBFpLYbTW2O75RR51ofVuj9tvwPzHbvIoT9
lZMY8WsRTfViGUYvD2PAB7qLh9mb0FHoC0baWY1fbuU5/Y9mhOV6h/7FG6mlusKMZqux0ut50DU8
dNKhmLwNKrDa3GuoyNbUhKn7XatAaKFX1NovDbX+iJIhcFri2WLvkgHOKU2Zksj3POjRFICrjP00
4ctrmgHCzNg++0maTlc9KQNXaYvHwCbHmQRDcKfp3d9JHmT3gF2ahg6R1WhUekf7ScIB3KLsz52o
yJhJW6e1y1+G1xGBmKq4GSIHa0Z9L7JOHb05K4P/XGWh3ljLR4odqA6nNL3E9WAJGWn3XGI01nBe
yWA7FYYfaq4+alvbTcdNViTdpWSU8ysEBSuUckB5moxnTaGg0zUGbsBdFmkhR3vQ1eV+kD5M+mUa
UnbcYVBmlI2zesNbuVWhWvLkkonyeQFN6WyuRDqEfnQIrI9FUAsQW6jaqJ8XRCH/tDwX9lOq0Kil
tRahrdKv/mtRi6qa2z7IxcoxPiWz2JayGc3ZeoINkBz71BHNRrfxFJ2cuX/CTD1H4VxLdaHcO39P
Hgt9xgVqQ/t7mkK8dH1p9omynlQaULotabrjSPHv8mIp71y3fv7vb8ldCEgYI6rzSzcc17myzN56
ggzZf59m4YS6SGQ0QR6aI+ng19q2evFf0RR6+PjiY79NxwanqxMsr26gLYkxLZ4dyXUkTIIW55C6
HO8R6Q4o6OdGCwe6a4gHe/+SZc/5fIbFBnMMjhZQQ3CaB5uVegVyNvpPUjVIqaCywtMmUj7qLCft
NzK3s0O/AC5GDXKkr0rFyF8+H/W//ASokNhCcClcLTVO7mZQBrpplHn1PEy5Fs4qx2dRGZXlhUkb
NLTIlypMdOW9VYEWjLgIOOMFS4XzacZWSFsPswMdS9nT2xNIrj7mrdc/c82x9jQV1YBbk2Ff2wnZ
6r3ZVS+fv/LZA8m5Brblo9scYOypJ+tX74UGp9t8NojDuG0VMkWV2c41nZ32GonIJYveU2oc5dxK
VcTrbIXssPk5uXF7Nd6uiDDjZ6euupYOkjtwUAUQR0KpaUlNoHTmvqjF977YroTvblqqvtcgFF5y
TzkHQdafwnuzibCu0Sl8fHfPQezYijF+tiupsMixqzvfbxssCSq0OEZRZTvTqLSNSvT4W7EGf2dG
Z31PZ2k8Nf6Cp8Tn3+IvP8gBwl2JZXwLus0nN8rZog3ks799MbBJOOq0Qr7JAtPBKHMQTGGU1Web
FiYT8Ji5YEufGFxI8oDV4JiN/s8wNpe8ys5WBN5IzmpQ++db0YH9OER5HARtZ6QFHRi9m0JiD/wf
Q1+o73a6OEc2i7fZ6a0Dmn39Ks9qp7kwJKfTEzdCCLO03tepgoju5BMFsxk7hSy6R63NmvQaXUtX
PHhN5fcHxF4Y12JYiCzw8+9wipvwUFYFuj30j/RVTk1yq6TKSlH4/kOOy8bPYeDWvO/5W3Nv6pwB
W3cqO7mzVNl2F7b9U0yS/Q9vKzhjmDCC0J9uQLrsoKxpAPnQWIJ/YoJSbpt6IXpBmIEKts4itG8F
Pg921Lv9nF59/t5n0P5K1ITbgCsO/7KSOz5+bRh7XYfMOnmsq3b6MZkaetxqIS3U6ov8G1KsYR/Y
ifZIGqVA15LLl0aOS+hTgF/Crs72CX7LanyJ0ya86RXq/vhbSNi0e7gOxaNRZvP16pi35RYlDjHO
UjfWmvcZyiBIYjxJ+nIf+0v+OnZLbB0ujMn6nH+jPDwekBbL9PVYQkx3ciaIzLCkAix+nEe9uurm
ubyzu8njHghF6b3D0O6HZ0/9s1X52i8AygTRsXNhkz6fFi64Fkxi9kzAuVM+W5Aj9RfF6DxKoqrq
yK2kqBFH2PpLpw/2vEltWcnIRqvkhmQ7SXP7+SCcLwgOQxSeeCmgCYDU+/FbSOxNxdTq0yMeHOVj
Tk70bvFkEJlxVe8LS2lXDNGlunod2I8DD4PyT1ImVEYgvZPNkNAga2zKRD72wyKD0I0rEuRU4WhX
IDti//kbnu0zBHIythQ/OiYnOKt8fMMM1kDXlobx6OuFTEJcJcAqyj7+nRF0sEsIy7pwazjdWDlp
sY7hGORptB/OXPjLqSdJHUqXvSzBYRqX6tZNp2y+g3YxXjGP81c62c4WDNdjhS1F6l/4qH97ZXZ1
Ch3Y6ucBIEQ3GnWnt/rjgvdVvAPzGue7RGJ7HleZYVwVtPCKC+3xs4nMW0PgZ/Qw8TC58p0MM/yS
ss9n/ZHQjwx7lmHpD0Ar0o50f/SsIyhS+QYiGJeRXcfpz88/8l/GfD1L2NIBWyisT7YUd2hZM1Vn
PXKm1UOI5q772qx2vvmA09CB00vsqxSUCsmAF8Uo3S5ssGdT2lqpc3TRAgoOCALr8Pyr60KzodFn
zTQfF/o/w8bOGs2+yg2s27ogTrILU+xU3rNWc9zJ2LhMXnvV1H18XJ9W+E/pQfBYCaz/Nm07OugM
htpWR6gIQ72XfY7lRxmng4Uk0oWWWTv5pP0DmcSyQKzH0TrICp5ZkgUZ3rTBWBRWONop5KWotZu+
vBn6WW88rEKddEevTDhRLRxuSY0n/bAx+3SLrBtLm5BgEiySIq6qsHHHPgUSz5pmxIBj8jNnMzlr
0T8E9nCfjZMYLrQGDIt3/bCbMBbU1GtE7drrO3WV7MdsqOkmuY/FPAE5jfWjwIXKRteDOVctY8r5
NCu8G5k19bafBrW3G7f6If10fsNBZtzDHdUv/aizswWdzMrcWGcjeWmnPa/UNkcnxbrm0agAu/eZ
lnTBkfSBUhpR4VfangFvQBmxnwi2zWCW2j5hF8uehNFUlywfzjZ5fgxWePCBuRAQuHeyBcJ9S7tl
qpdH06zSApOUNN5k8zSPkWc0zhatswpFHlubzxfl3x6L3HlNCKDm8U9rDkRSHqYvtfHo4bbiXGlu
R+Ib+bWg1m3bjNqxhxa169thuNCo+sti5DxjF1hPNG6c63//12KcOoSc8Pr0R8ho+W+385dN2mkm
gehIB9sLb3kq5lzXIuxFHsj9lsr+9DQDN6qCZRn1xxjNyLcEjpCMJPeyCqCvSDcwBRZxA31fbVLZ
eOa2TRQNC6MS3ZUBx/jod948PmCS476NZm6ZYastrhdOSadvOncQ81Y1dCOeJQTtNMKiJvM2GBq1
hwxJ8xjWeVMFG1tlBeKRbly578Y8ZCF2nUF5Sf70Ryf8r8UGTZkpDT11tUiDhX8aHGCKPGmV1Qw3
lcKT8jaJe5DxZRTY7CPMyOKHJreBNemPl2UUF4v73qDQUkeMgNO7QFvwsqoUmNpOkn6sX+tTUGh7
hEYwq2vo2+qmsYrxuzDJ4dlms6bt4jm3qgu3gNNq+M9bUPYRMc3egZbrZILkoqgXExI6ItEi778M
QWvci8Jt6c7QWRJhHosluwY8Hu+7qpfVowXeJkMD2Dl9RTxeXVCVnBxfnNRU5oiP/hBh6bCuK+lf
E5bCO0hbOpzHnLHtcuS/S75Eem701sb16P/pIYupfjUzt1IbNaMEDIW2lNaFQ/z883J5X+9iSD64
q7BnfPwhvdMFy+S44ihie2plVNWqV2+1A/MyoreU41k4ex0tg6ynMx1W/eh6m6UyhuMMc3y4UX43
OCm8Rhx/DM6RmqIr1GRgdEZUW6Xu/7KzZMKaC+bO0Wu6ucBzJqmryI1hOV8oCk72H1L0TB+dDqRu
rhkclyejmuI2p4YkNo9AWrL/qtdGdkUvVhkbIOlGyAg9ROzslg7FxsvnW98fD+UP64Rnr5k2UNdY
L/yAjwOpjwFGkrK3b/Cgsyfo/JBIifROMzTw+BeWqvwiCDlP+S14g6Gc6/NizKIiVl3fh21uDhPN
dRFj+jq4yRvablSr/Zj4zi6D+8sR7gz5TSl1mLkmhn2wT+GF62BaRandwBNrv5m+rJ9gauKSkJfB
0B21ONPXLpM5l4Qbdjm9vGwo+zCV09RGRlBZ98Pk4/1cSDEnR8yHums/xfNtix9kMkTWCFGUlhSz
8K3s5VztyoKgU7wtuSsM+dgmu8QwmukFaUf2OozwaDcDvn3vmgff5Fj3dorMpK/9dz8jF/i6LLvx
ZxnTswipdHouOEzMcl8H3Lr2rqc1N0XtYNk5lCa39BzJ9AEzNfQQXixgJ4cY8WX+sQGlR8Hcgyjv
3MKZgxugJq3dq9YzrvImqDNe0B7n7YUvzAf8+IEBuThL6R398f85uVCXCrDTlEt6xPOmURsaIfJg
67R39tiIL4chn4yvnz/xfHHCSOOBgMer9vJsPtP39DhpRXps68yWP4NRmd+xXffHPdGVSUPG0GJw
QLRxZXohELoX4Z2EjSMqXOHQdnQrLMFSrIUXuuuGnlzneWbM+yWpnWlji9p0ceQKstdZa1R25yR+
7R0kVCLrwm73J8nz49ihQYS6QtnG1nUWBFDqs4MTsJYeza4ZxJUaRNUYWE/gaR0GfSOuUlPF2XXQ
yjqAFy7q1CyjrvOmnSLYANH6mMdHzv7B3Nb+UIsef0lT/+pkbXDvgHLj922bBTQHZcIXvcODev7S
NrjNbLvAJrDcYpe/xtE1f86XzKj2LBkd/brjdku+mfp8Ih1SE9g1RkYWm0gCerv4c6x6/gA+Fwjc
Zj//tie3J7YqZBcAtdwgaDSxdX7cLiS5yG0yBMGNB+X8V+N7DvTSDNc7w44fdI2vFY60R4Bm0iq4
9DlOCug/D0dohvaF1gtf5uThgTcnC8bM/o3iesZBPAiFloB83+ofL61F8sJFqvAwIwuMHwBFTvbS
4yDg/uP4KiNBAgOmMXI10/iB88swdGFlePO9BUF/NK4Nkc/iBQAQkkpY+MUopyh1Gu2VRbpg0+TE
ZXIXt6mebfCg9AlyXFB67dBB5MFrYqTBvR8vVs+sZpPrgAqwNqKSC+o7/Gbr/NBPXfvPZEyQJi7c
sf6M+cdZuraEWG6o/OhfnA7L4ghWY6M7N5NsyhpnA0wRgzvDaeUWIkvb7yzu83unFFW+Tx2tfLM1
9ko6xr7TLg3OUxD5f7Vd6mbXOr2zLKwIBta+BV2LFEAAfVU7UpZcOsUJ12QbkGeM6Vh3fjto25qu
JxVIhfIMgV5ZcNg6vrDbPcz/pNygwwvc707Jdf7ZaCe/vvXzLOk3Xi96vqDjz/h0TiKzrzoLjegz
Lc7KesjxfB6PA1JbyB3ptDSRMrLZ2drwL7gClI1pQEPxl2rfVXqsnvHLZFj5Xd5jV2IbcRd4uXiq
4ExCSpjcuWvwR2ja+GstaGFxYIErEN/r57Z4c2MLn4uelaO9wB0F2BuqSeDn3KKYiG04OTiFBTOG
hZXWdL+zLPfxNGy4KL1+vrT+3IVPv6NHWwLBLqER0Jo/rq2s0B18U6RxUzRrN9XNO/8HRWpSvC+9
WRXvhi+qNByMeNliCz1n2zldxa2jxwLYSM9Iky7s4rk3bymvc+O++8PHFt1gvSTY8K8mdCWGed/r
zBm95yTNOWodXbUWp/qSjm9NX3jpe5uO3bZCnxQH26Dt7SAKBsHp7yfL9BwAUGUoJCAQNCml54Ur
yl92F34TiZAuXHof84KPI4B6yC/8MphvXJiQPUKiQD5Ymm3JW9acqd/Y3YiEIBhl1t+KQV8ydeEH
nFdiFnmtaxsdGMg5007Q8plodI/GjXSB2W/zQU9uO1sOmAcUsQ6QIEpcsbBTXrrd519/reQ/fnwK
MJQTazmGV9+pQ0Ra1IDxshZHnCpVjqxfqx4nsyCxTnca78JOeqqzZycF1saqABmbzXw7BcEGR+8s
olL9GyMpx44LkJ9YySEmxpowcEtV9ZtsyUGIlKWaPMJDSnPYCDXN2JX6YPr9ppBzr27aWUx7n4Av
O9SXRIyPVVMV5hXTVZUF/r7VkFwYpvMPxKzAlgnGI10K67RDqxu5L9Js1G7QQvrGHjNDHQXm0vjl
U422gcPAGV8NyX554cF/+T6oWhgqnPv481RyQG+onrRBZEc/FXKCUAli8KLLBHtuGEOTM15qBJ+v
BXrveBFRRaG1ZFv/uBbgFsk2FZk4DiKoSUrVMSPfjJTQ8QPVtJ/d+3psNFA3+/QfSYBQ//j5hFzX
2smEXA3MsDJY/YAA7z4+nxuWJ3BcCG5aWYnrKV6v+myr+qOkbXJrFvEyXqgt/gAQHx9JYMXqn4Ab
Emv71CuQ7nDRlHricds1PLylJhoOjwj0uv5G0+uufSuSIeujfOrgoqa40kGsqZzUfzCSufzmJkYS
41Q94qn9jBYVc1dTn0v3Uov0L+Wtg386TCHa1nhjnGK4uqa8JnC75NgGMbVjOGtjvryPapB32oz/
SdiVGeqXfG3a50Xa3K+pT6sD8xAb92nVDFWyQ0GkDUd3QBwQumaZandBVbgQDWZEdAdtspx/tNjQ
umwj+QbVLvHKMbmALpyvJceGD4T6gG4bBgrrlP/XZb6SbbP0dLWP9WQY1yIR8INGPUu1Q5YWUKhD
zeJU3KLRrJpLevI/Mc0n39rhnOPWu7IM0Kt9fHhpOSInXNy7UYVqHsjNHN8cH6ZfFUL2h3DsNSph
C1kG3Sf+Z4hjl6sLfWn+NGqxcTxuVCMMlfl5xte64wSXVfljseECvgj6qssrcQoSiqOWBfW3tp2t
g+PmYxLju5qu1/khwV1rG/jANtG0lBXUYs9r+22vAm06tgYSkPeu1Zqsu09V2vfdNtVGUSXh3OQ1
nSY1upV3nCy6v19GYg+uMItr7F1fYqAXsnGvpGlSw/oQY9LqB0tVcptBnOhGCfj2d2XpyVTs7KZY
/ac+X7pnKA1rZ0X5VykDtPDTTdITXgOxrwXrcBddRblvksLRmVr5NUnw4oygSOEItTMaSEzXWe1V
P0Rt2Jq8+vxn/GV+wRtaG2i0eOh1nLQacvymV0wgOfrsmOVGC3puB3666DCqe1vtl971N3nn4AL9
nx+MAI45DckDatgpUQqjTK4jCbkXMAtkThlPekM3pjU/QetgFJalOCKJuXQ3+uMndDKnKcDpp7Ez
2NZZlp2XllSyY7zcrJxuz4s6MbrdbsbytAjrwh9/6VMj4nDENz64jm1/ue2Gqhq2ca9sDTa7jaey
yoR/I8Tsb0cqPW+F9Yx4twT4sqPqD0pcv3WsOb/GeY4NWN+Xc39L8Wr4hxg4Yr5Jg1m4N+PsjMOP
YiZ14E7zcL56Wlo7/zFOLaiJ1irMYJwYQ221pbuAw/6mt/O4Gjf4Ul1yvf1zUH0cldWYl6KWcwwl
s3kyDdaWgWdVegCVuhbIn+nhdxtryKv5qcWi5pUVS5mAJUfwhbtB/Q2v89GfNsh/lx5iNO2Jal9V
QvsJgRbD2s+nyl9+HVuQBbDp0v5ARHEKJI6wDdLYRwNcyAWVHnYWKr2yjYx7RrDkvrdPjLq/Val0
4xezmUqKbPJCshY/ImSGXwLUv9YGe6vM/jHOTZfZ/3kyg/9S7iDSQiXGOvq4UQ4e6O6EcvU4Okpc
675AaNF1YCzJlT0wUfbkNJNLa0OwrroLdeJ5DbBeKV2IeOZqeHHKBVHzsOQjNvZEUfT+b6JoIHB6
XXaAciBhJ7lNZl8os84RbxI3gXQpwv01N+FUQGN6ojFFbJZHZ0JhfyOLOHMPQaz8fZdVj2hKlt85
zmkh3sHzF7dTEJpbFdSPOr6BzYUN7JQV/GfIwfIolFFZnqPMUFX9xiz64SiWUZuzCP6zPm6A2/wJ
3xhnMuwHB1eze4k1rhZhU+8Uj3JpR6J16DGixwgV0tuU5AYd+uJzW6v/UXZevW0raRj+RQTYyy2p
bse2ZKXeEHFOwl6Gnfz1+9B7E1GGhCwWZy/OwqMZTvnKWzrdRPXAb6TPdSrp/pFbSAr3NWJh5W6W
gA5fJiBp5r2w2bz6klzCIMWREZ65UUSxl7soxcsg00RUPwa5ncQ/Yk0L8xOwYBupeTqzBx1YcoFi
OfcliqqIFEJnSKP+C1bvySYyJVw7eLoUpEYkSuI5Os4UgDzuVOu7Dzs/fwVrn59kmnXoUKST/8NP
OitwBfz5dFWUmf05sshuXKGMXPf0PX1rq+QpvAXkOkSkpytE9fX+YBRJBBcw9IdZqCC2FalZNfg/
ZTu/9TMbXQTVCH6YmCp1K11KZGNNS7dABMcPSW8ntcauxzDyNnsKjFRz6DQ7+g+/jxXp0AyqWZ+k
dDDn2MyE5AAbyAbOqqjRrjGqiO5nAjhj37Ivhav0etO4pUzfea1MtFX2Jnqm/i4cFPQCjVQltEPW
1MKUvaGt9tNMaLe/Ow2XQeli3g5TITUTG6Rc3dup9NVEGh6JgFCrkEq+fYtdvbToPM1pHJEzcApj
2ZYxEB43sJMJHiUzV9q30OhgvPnwOw84Jknoo4VEHTMA497teRVpMDBXO40Di/Iyl8TltmrCkn6I
DQh6nGbAda05w2PDojSI0xpC+oEhQ1QfIqGU1q5CoLvwRi6UN6PPze9TKhL8muQhccbvciTL2IDS
HFAn0+2jIm/3iYmtwSHQFfxp3QbN67eQh+SeH+IS8cghB3BMg+0dyk63cAFRUIdk0jI1jx8diTLI
VolHa6WNBiwNrfIf6dugzm7jaEMxK+3TbUYpJfT0WNFcK0ksjDEQVL9Thri+BflNxHCQq7l2EDVb
XPqIYchNlWbZIzu/GTF+0fUYzHFRWY91AOnIw6CF1xoTEW1TB6J6yy3f+Q45DDtOSSv69svtDXZ9
fRDHzX1q+n+zvMoiVQgai1gG4OgjocQku6Ids1UjUHhB+pzebVvfE7F456BeRA3vQoCzfDZwKPoX
i3c5JWxIk7bAfCCxyxC1YIFvEc4fcgIeEJ9FjxJmBIez0NMq7Lyx7VmGlY3OGoiKLJBE96LAxcgf
CLkDRFExCXAQbtYpXPSuXQRTFt45DPM3ufjFNo1mupJQJiFlEnxfngUER+nZtb3xaA2ou7VJYb3a
aTNWrgrX8hX6OsS3DHzxc96F1p1+6HU6RRNvhnAB7IHWy3u1GBwjIRxTHO2RTWPnyV6qlfJLo8sF
rjq9HWBV0lhaSKs/L+GfqGsjqmPDd4exwtbGglkHk5OcFGYjvTfZDfEDeQsbeyw+lWmfVMdZ9mfc
QmpMkdfAEUv1KuSRj73oBgrOaIdroWdLTjslyO0k0fgqy5Ju/0qUKvmtJ3mE25MadYmnZNoYeio9
9XMEX2twR/TlrLWvW1AQsRtqnIdcHgoVi6+udmARATqPAPToqjDiFXeNpKxGWc6D72pbVI99HIJS
cFOwiVrrBVg+HAdNge97e/tf1cu4HbgZFEQ1LHoP6MtdLi9dQEqzQs4PQ9UVBqCihlOgTJa8BRXd
nuCqYq9lzP5KpF4Po9FmGxh+xU4uca3i0m62o14pB10J7VOc9yivmxiKufjJ3UtClk8BJSr+Mycg
xGsEtIsbOUQmOoZBXh2gzhs7O02j/wqK3bsR0tK6VOXiOU3+UZaLK3CGrxh0GFFbZfzFmJQQit6v
pf6QCmQLoqHsPF9Wcw+Kf79TCEzcSLO6O1t+vnL+Pm50HADSAcokPqNabC3qU2VcQsC2RbvL9Sk7
GxZSgm5I86Bxa5mK/p0dsLwA30fjLsIRnqow8PjLDWA1jkRHT253JQaN1MHySHZbZKvK1agMIRvU
QbjqHyP/ecy5QgK+gV2Hb8jlmIHa9ULgHrMDgG98RZipmlalHST5kw46DdsrqUrPWUO0dWfgj5aW
15BUDcTJDAu7HBj5BQfPe6XdFU1drazeKKYNnO+odkFUWPeqFVdLSzGW1ipiSaDiIJ0szlZlAkTK
yXv3mT6EqyEx47VDGLDBA/ytKgn1b5/l97LDxcZhPBgXDAgYajZFvZxdmzk9pNHJ3FUoZ6f4Lokx
aIEuz4j7F8hkeu9Z7WROz2Y0locqkUrzMcW8pHwRWUXOLSYl+IFrihqhzyVJSKs1GuCRGBqgtFLN
2PhuK6n8U3CjDWt1RO1pZfZFfM5jiGprHjzH2UV2rh5REUPtMsnRDHjMK8fsd06UZuFnZ5zQ0Nrk
jQ9de82G0/1fUZAZys+QtjCXB1rbzdR7Qm6b9FdFCQq+uwgMOMhZbIgQ4cqCUl6eR37jiTZrf6lo
ykUPMgJu6QYLGCv4mpDytvsaTNZK4JkW7LGi64Sn6aPBfc4tqz72xMLr3Aa75VVCAyWp9lZXCMAP
mkISlIcQyPMxyMEqW11Xna3YSYrftz/WB3uD8qBD+cghxpSXbrKSopMOIQewH4tAmc5qGCvgyDL5
dz9UU/uUjol656Bf7X3a2rNuBDUc4hljKYLvRB2xnpFG+6RS0icQpEq1Aaso/5CiJirWt6e3DBkw
WPl/G0NDrJuwYXHCs6JoqCGMoH2w6dSoK1A6RCJ/WNk+5qZAMct1XqNu5TpSdo/W8sFEARvNkp5o
j5BnL8IVI+ptP4MDzSEffFAYqnwIlFL7pE9q9+v2NOc/tThxMzfTBnZNfIJs5OWJSzGXI1+rzB3v
SO8KtYixJMHZLL7z7T4YxwbVTOsOLCcY28WUFKdG3bmI7F2AYIL+tZO73jhklS63927Iq1cWNRPU
NqDpYVrAVbK4IaNIxeAC254dEHL/mV5sf5IDGyWNLC8nzGtTemdO36V3ejKL/fKO4GRrUg1C55hk
fjGsQtreVt2gHcvYCdZpgrOnqQmMTCtNK3cQ59PcJZmx/kh5qO9uf8RlRP4+OFXRGToKMwlD1suv
qKMGmNS1rx4VBz0tuOBO4guvtqeu2o/Iv2qvdRf328EqNSy4JCP/5MDLTTEZNuSHIJzscR0YTW9Q
R8dC8VNcd/1zkuS2urr9Qxd3xvvvdGgjkZACEaRudfk7lQAzH0zflWM1WvIXNffj2EvqofW4rNN8
VdlV9Hp7xOvPQoWbVtD8SM86VYsRKcXJIB8q9YhV2RQ8t/lYfw5VKR1Xg9UpDZQxWfmOgnAY7DWr
1r/cHn2RgzNfyKL0B/nnXGRfVszGptNK2gHqsZ0F0OtBMX5ZvtF5Uo7mnISV5wrGqrOpU5r2tWRO
d/bF9XJT06W+TBo9i1i9W2f/1UViljqQ8Uk7BiV2NF1RYo1pZOpnBy1gxSttvZnu3JqLm+t9wvwD
6SJyd9RvFhsRWcjWwXReP/rY9AxeYundZ6mIqT/okVBfbq/u4qT/fzC6sPCuWGTyusvdhIWfrNZl
bhybkTLx02A10h8UIhA4NjV5+IS/XEgM1vw7TQNpbFvhvxYkOHs5R5Y0ljL22pGWRfImSaAiPOo5
1kFHpfIfc4b3OYLsnQWaFGcWobqco4oARd8AgzvSNiK6jQdJOpqdLz+jqwlcL4TgtSrqdrjTf7zm
17FnZ+L+jPQ3Ca0Xz58aRmalFr5+LIPJwStBR7q/alur9IxIG1Z5ntX/1UjLwDuXcKWdjGAN5Uv9
fvsLf/wzcOmaRb+4z5XFJ5YK5I8GydKPnSYpyJ9pycZE6BmJsSCXHpQmNA9mPJa/xjCyn0At+XBN
o3schGXJZ/4IYDF4HRWOqUlr+fIj4JHeFIKAgY9Qt2KvjGj8bBHOCIDhBBEimh0IrZcpGcwcqkuC
PIvT99N8oYTpDmqyGO88Nh8cbPTheK9pEqMlumTi65Wep0mV6EeRJSDDqijcoLutrmPLSR4bv6zu
3NvXxxoVOKIg9MsZlXbM5QKEMSQe3Hf9l0lAN8BoJyu/yikg95waRXXnDrm+NIlEOF866vPEJcuX
1PGTUCrVMjkqQ5m3z00VT9p2qPtupZlSiAmmHXXWKg+F+G5iHfTNkTu0re6kItd3C70hshEub8p8
Vzz0hiqjVBhjcSzaOnvj97Re3Pda5SVFZk9b3w/Uh8TH3Of2hr/6sNzT7PZZPZOSEcTzy4VWeJS6
oEfYASDFkG9oy7rQqZEGbcp6U9L3vjPN6/HQjwBAO+PLwbcuC6wFOv4jGFH/WCRD6O8brc3Pegna
DGGkoG7WiT5M/9a4As3OkCzoXAPhBl0G1jnK/6gx2c6xNpqy3ReOEW1FauEaXBr50G/lydSTO8u6
LCS/DzoTp8ll2VlX/JrQpG+SFllwShU1wOAHO7PqG5pM9nQe6kGPV1VNiHpQhZN+ooAAm3h0sJud
ZbqzYS8aUYl115uhdOdgXe111IuwgSCJAjQL1GQRnjjhaJRQypxjZjXt56TCMAt5JxuFIVJ6/bkT
CdkqDc70mHdZTvJtRXdYZh/sAFjsILdkOMR0KBa/oFMyUWjjGJw6HLgOahCp3/0CbU27qYLES5Q0
uNc1nf/iXynH/C1oJLLBsWQhTF/ilAcfPwCkPpwjcuqT9FBoabZPS9vmNA8Yfif2VOqrMMKb2aNM
QK/p9hG7ust0yCmIOpDrQGmjc3t5xFKlA1ePttYpBPQTb/rESrd1mQTh1qCHdOd8Xc8VB9x5njOO
x6DZfjlYpzVR7vciOcWS1OxLMNjnyRDaD3h63xxU4jYIawJYR3YIXZ7b87x+O+dvinYocRgQIn05
tlagwGuhE3qKkcH5guqvvsXyS943vVR9N0OjQL0O5ELjS0B0+jz6M6BTdeewf3DwZjlgqmXQwmcJ
zUVAmJu4+aDDbh21Gn/Rit5w07xGQyAZzzQEUAdAM53oJYJFP1vGDpK/06U8GVxF9HGOR1OoPla9
Ok13tv17Dn25C9H0AF8AH+K9Or/YBnlTqHlnJw5RHE/7GtttQ6zQ37M6N63kEYNz/Id9/KMDuX2w
zToSHgY69ToEXRbsbKxaUPeKez/20OqI0Zsrhuwr1ma2doDSI+lUx0dEcWNaApvWcoY/FKK7lwZR
+emEQ2DZe/SmRLkOYS+83fnyc311OTdkYhyMVSlN4sZxueviOJkUq+k4YaYtVZjtaZZnIs9LJclq
YMlHAer/io5wAxozD+moQuCwquTRkrt7hhRX76huzuVDkIOmjmDDsubd8uxYJlzpI1gug05xqgVf
AlOprHUt90HnZrYNbiswq/j19iJ8MDCPGhUqqHDkIsuCg4k0fuFzBR0do1KwaYHF8Y1WQNJtUQnH
bS2ZunMYhNJ059hdXy9EZDK9Jtq+uNgvi1RcBDjopkNwahpDyZDEV4QHYlooOLMO8Z1C+3VkOptu
IN1KmYMkT15meHYJSqlDTvzUpmnwG3hOnWybLtaa517qHWM9og40+8CYIBoz4KjFK1pqUrnSlERo
q1oW0p1z9dGtQ7oyP2fvaIZl4iAFQaOLzgxPUZ9bn0te86e2kOFlKRoqp6ieC5fu4bDPMt2HLyN1
A9C7sNne/vrvwmKLI/AuijETaymQLTHB4HORa2oC59hLbV7u9UiabBdXBhVfIHiL0zqLig4xvSip
0E/sLONbYNToHZZ6Gre7oZBy/7OvjY3vSnqKMzFo6xA4tbCeVZyzXiBJhZmbUsYSnj8O+euIpYLh
4cxuNE+Ico2R2+pZ8GkKwvS31RJ4UOzOtcfKQdp1EyRaHL3actSGHvANG6VGA/UsOggJqtKoH/vm
QVGqdG20ICE3YSlFo+cLIBdbo2ikbZvaiKYbPqL70HVl31mhe1NEv2IlFJTOW4x2knjUYq/u2Pf4
i9Q1XpSGUofuDKoEuuP0sewS3+Yv4MS78bGBNdev2kIKxUFWJln7qRmpPh7qRlfH9YAxF94ZoV0A
EozE9Izxp/ajdHIF6k4SR59vf7z3rG758ZC/5uVAwQ3CwSIK7toiNVRh+sdGz8f/xrwX0za0JdME
m9ZGuldg3AB5ZIQv6Ga1nbVvKk9ZgFW6k6WbpG6qzq060Tzp6LMGbmcX7S9kKEXkJX5Rl3cCivee
y+LnzjgAhZyffIGffHndRvkApSNwpGM45Vm3grQJ2agI/FFmbCMMHzq1S8Vz0NSyvZVAV1U48/Rk
MnXmd7pbIoxKUlX1WidcaWhlfc3Wbmkt1XHgTr2mvE2+zD7QUrn8qfRx8mplcqyvEfmUh5XSIDy2
houcPRslnu5rCbQLA9cZnDY0Q1XBLu8Snf9BmWWfCtbLLcNuFOsGBMO98z9HNMvFgABMjgjacn77
LxdDpiCDwZHjH2lla/JPHjrcRlz4jWFAi2os9W85zTHsgvsxl5/gATsHJ5Kl4gAfSu4Nz+/wSi2o
+tzLYa8DXWAbmGQB1ONqJhO4/GFmY+mFOWr5KaGDXj1rVTh9j2GtRE9Ajo0dtJ76zjt8PSLVWMpu
BPY0YCEnXI4YDlpTFomTnWBVqTI+PvRdx8zqKjeoR1pMxT1w7UcDIgTEdUd3klr0/O//qvcBmqKb
4NflKTN7e8cLiCfL2NJmLsE8KVu59st6d/usXj+zlNLB0/KOf1R5TgMpcyalLU9IideGq2ONXqfa
pHhtlsee1mboLVY0t+4Me503Ed/MbSeqfkiYL8OKDMKHbURWfuod4VtPEQrMhRc7g/gPZyI4ybTg
Jwf15LnzO+GQbAILU9uqvfPYf7DgnHiyN1owyOM5iz3VWV2kVkQwJ5TAcKepwbxxH4bfTR3SdSGK
8k44/cF4cF5p1SDtSe9tmbs0Q9BLiDlVpwKfoG1W+D+cHIQX5KR6i1lheLr9cT94zJkarVi2DWKD
V66ZObpD/Thq4uRjSaBs4jGEUmMjSO4TJGvjpiLeCNfEOIr60FFP5lHqijQ6wZNqkjup8kdzh9/D
9fiOd3qX0Phrc8sooWAW0VWnwPf7baBO5aOWKNoEn7N4xjoXUPDt2b93ty+vspnpRwzJKUZcaynK
QcdKR8mgBYwZ6Thk+qFsvFEgG5zdVFrU0uOqrWyMGQKGljETAm0In/RZRikwd4l3+8ZTY2EjlS3n
koasu2JBTEe00kUIPCHFFpqOu26Qy7kntxPwiJZrJITx1Wrfta5Iuk1YyfAKexvZaVCYRW28OIN1
z+/8gzM8IydouAMj5jjNIe1fK+vosaQNZpOeRNWmZzlMzQ1sZlgBsdYfynJK9rx7+9uL+0FiSDtk
ppgQKpqQ3RaPZga3Oq/8yTrpKHue+JygGdRB+yH6St2aUh1/paPcbEKnZaWDwCwPQlEk1fNBMmWY
FyrjP58tukQqDj28WbN85rxKf63C6DSRVaMCeQoiJcGBecScOMN9awBiaquPZYKW3Z3I4XpLz+Vk
qDY0MIBWL4k2CDn0Sdwl1imFvSKhsY6EK4swfo5idDsgd1bDndDqOjthRA17xLngN0vkXk6yxzUF
4BsjJv40fQ+jRvfSaYpMtxJ5t779ieFV8NcuDhDazUgYze8f1xbzvBzNNxJBkBc63NLW1P4M9Qat
D7j4YIvfKMPUQ70JYLd2qFY2kYphX58gSx2EbaB/5mSnzjcU5aRadjlRYnxAeVTCSMGv43RnFGYq
/+a81SayN3Fnr4oEMN3PRvWx/jT8CWRajK1vtYPtHhwGGSdCAKMN8RaK6sNeHlBfOAeNFuhPsxJz
4pYGFDYWQolb7ScFKigRh0EtR+L8jvJdugJgJY0HDDrUT2qQ1UbrIdokI8CvG61KRjk66meJHI2H
oAyHMzluN+GDqGPBaWSav8EYBzto6J1t4kqxb321Oq17mgP6ZFeBTdkY/RA2KxFT+V31nMcU8R+Q
kW4gyUM4ej22hfJnyJ+N7CaEnL5X9tV0tCXhWOvUcLq3UMffcmUbhfycNb38qgyGMpqukeudv4/j
ovQfzTCwwcxGinHMbL/OEQRMla9GntQjiHDFf4mLATJjBl++WhVao/4mHjW0LznHsHgoAgO7Vih1
4m3CNORn1VI+27ayUj9wniUEZdCQmNwkKcboXBU0XDWs1b9hDCmOkR6I0aOP5J+yhIIU+qpJ4mUd
ZbpVIdL6AVXVIvYiMVgnEw3/L37Qd+fESvxfXeIoqUv1Pc/2nRoE30rQeb8pTSr+GhlrEbzCq580
L0vIA9wUMQfNw7SnSZ9yrfP7p1juizckcMiiRiWm/Cs0J8QAIMV+BGEPFSOukXphuYqcWm7Qms/r
twnCiP0QKmEssKyz8SHCQswJNySJgf7JnvzGOYJDwBNAkjPzwVbH/jPlziLewMvOHwjTbMerTDw7
eBVCZFnGaBRHc8qbZg1NKWjcODZLfO2Jza2TheuY5cqo3PwwLKv42ZZqnzwxqXA1jZ3dridQ9AdA
zpnq6r3c9q+jDWVuNU241q8rPxG/Sx9JTMI9uZ+8wrfa9HNL91DFMaFABV/vasU6Y9Xtv/U66e0r
5Nyhe7DlRBKeVbZ+uA0zjGspyIxdtfJFMU5eCeVTb2AXGA3bnG7bz6qhHQKWXJGzdYxP5Hy8AhyB
o6hRhlVLux13vSFUyMWcEiHsaAYoerEsEBw31U751uXYHnxXSqGrzwHC1e2rxvJ/o4JTdG96aGGo
6WJEoBb7MEj7R7lTquJH0APTPdKKndCq6iucEzEar61fbR3E/Z86jHTzqUYGc9pkSB2MbmnazaGQ
I2dwZ/aGxidCsNRIaue51P3KeEiCSh4gsHQw7sYK722vH3uyppWPbcgTiodGduD/mK4bnDYG00Ng
kfJkSqw06z4TK+xsn4zzS2YkIc6Bctns00n0xJpNM05uCvpRdo0gm6zVOOnCOiGlFxR836S2V1Im
153XVKJ/rqZpUvakP9LW7GLD2UJBBZPWBCYmLlE7Rt0mdxosElWRjmgQI24R7M0JFNq500unemK+
fvE5juOBbDKtkMdThGq+QI8IlLWeNdnvRsJF5s5TeRUw8GoD45hBDbTdaYJf3usa5ZISO+oRYI1q
HH30RxOoIj6CcB3MhoM+wdHa+qmf3AM0XD1fNKrA+yIbRrgN4Hf+93+90YDQArsjwTuZaS79lxTB
uaFkEa1UnMDqO+Hf1eNsoHFOmkj3b87flraJso4NEzwVG62KrtgU5ZS9haQ2wvVHwzipTTXeCXCv
o20aEgYtd2YGex4QxeXsJipL6IepuMog9LxGH1R+ioYi/w+KiPKkVPVwkM1a2yqT0Y0eclS+cIdO
/3b71V5mVjS5gaxQu+RWpzR+Baemy5lBHcpe1VErVFcr6YIpbRG9SUUabyo5JpWasK8b8EvpEXGs
svafW1KQGbAUonYNycy5otVlBeBPzMTSV4i5wt/IsTr8ltKWLkVS8fAesCJV7+ST14VUA3lBAlJm
TEJLvnO59ljRIbTFLXGqtahwUwPHl9gSwSdRC2IDTATLpx5rcXs11mn9VhYQgyl3j6DKdIq9/xoX
cr5mxXVyHYJR2HaXPwbdNCqGaj6c7B7FzDFWGg+BgwYlB6Oxjk4j3aObf3Cu6AGS34EVAlWwxPmC
mLamtNXGk1GmUKFFaOwyLem/jE3h3+PoLy+PeYPR4KccMotJQtK/nJwZ25If2EHx2hqVGqwcrXGQ
kBR4cjpW3DyGbVW90IDMft/e1zZ/9u9YlGF1BZ4ATX2ifCibl8OGfYk4XKWWrzZ8Mf/Zz3P2Ewex
/jppYbAtg64IVllOvvVJw0vo6+3Rlws8jz77UXCwgb/R870cnejO70oUGF8pAiEUn+WFdUSFrNub
dYdTze3BljcXtn2UuICOEpGjEq8tgnxrSmLNhP/0qvaNPODl5IQuuEWMRumjqW96UIbhnSGv2mm0
8knL8QyECYtW/rIGCsqyL4BAi3Mmaeg+u7M+l4YNUm7FhGUiC3agI3vlSyEPxOrE85OzAjCjvRWB
SuuzsgNl9JDNshDQCeGbucEQ2/EGrK36aGi+yQOrBVLthRlqcWTYnbNBBgs1fqS70uCVB0ke3c5H
EdpNkaIzX28v6fWmZXro3pA6zcjjJaOhjf2oJ5tpzk0wZKcZrfhYkSGck2YYPWmozYchSsI/twe9
gnUyID2kmbZOvQd1inlP//XcZW1gl5OdF2fsx9FJyiqErrzWioKHwGgtYx9i5r3CozKDoz1WhnWw
lRLvp1qqtC2y210JD7gdyy0J7bBzRuKcnTpKzXC6/Tvn5/7yaM0CqVxVxLeoJC7L9ZEBJCYRtfo6
VnmJXDLVkmarQRO7cy1eHyLGcVhWsnCKjUs9XKUpAirOmvraiToeN/lk/WeAOYs8pZNpc/z7pLgO
mQ9JLMd3eWKzpNRrRNZepVzCuioJ8nBvYZo13nl5PprU3+MscmRA7HHayzhskA0IG7IKSAQXoZTR
X9H3AUp2e1ofDYfAtawBKoSbs2zP4d1klYM9aa8R/W+CtjJ6MIwo/SWHSX6vOnq9Lyh9gy2fb16G
XAIQojhvrDBSyTX8pP/eS6Vvuh11zc//OiXq+jMNZz6fsBEWD4oQMkqvdJHPwSAUTGHbZuLhpNvm
RXGlvt0e7OoZmRVZZtkfWrsyQcribjVRKFVsbBjPWpG01SrMcueN1A9ZcrvVx0dwYtHZiOLyzwQd
q79zAK5uoXlwIIjQien78mJf3gfABbQpoSJxJm/CONCBUq3B8LMdN/aD1N82ZZLvFd+c9v8+aTQG
iIGBw82c18txYcTASYRmeg6byqeZg/HPOrfa4Dzho3wukPOlOtHKZuTqhjD/+TkDwkAhBcwYqneg
bhejW1jdSVop4FPFlEu1PoG9NuTST70W5b4N63tVuasjMo9HcM2mBd6L4NHlbEF3+mEGsPCMvrIt
HcJeycrN0Pop+BmUMZzV7cW9OiVoi83gq1nCCnuNpd6XaqLISfCFEWgVNBm1k0z/z5nKe05cVxLT
tONnvN0cWsKS1JZBpa6HKS9tNp7tiALJD5zBNWR3hR1gdld17SczpZa2U1vT8dcarSuqrL0phNjm
hjMeUisyUjc1+3ra+ZHRoMpqlCihYLxb9yF571hNB2GKtDrbdljuClmuFDzGpDbzkm7CahWRG/J6
t8nJ6ZstFH3EBPCoM/G9r+KfYVQj03B7Za8+JKKqvBgWMf0Mk1h2SypiOatBfOA8mZIFHmOwvinY
T26F2d5T47geCmY/BVW8i+D4o+V9uWf6SQ2g4oXVGXnt5hyGiaN6fVSfMPgz2s3taV3HWu8q9dCS
sD8hO3oXlPgrLABxG5E8qtW5ncloW3+o053V647mIXXSVH8cuYnrGeEyGdtQa8tXMP8TlfNpoNyh
+HWG2EM+TWG+kmtLOo5yJlTPEvUAbKALdLwH9WD6FQc2vQjcJNU/BvHaju7BWG6kBn0gdKPDWjwL
GDbZHUTL1f06e16ghjNTJgiUl5IqHPEqicysPStW3SHth2MKovZl+zKoVfF1VK1yrWONvY2pO9/Z
Lldh8/z14BFzEqmRX8XoipOJwMeT8VyGVPNQFSxpneM3q7deFcmi3mZhMN1zYbi60ufTSPsQ6hAH
FKjU5cZphc0jCWf5rAilHbYSPU1QKWWM5QLhWv+U4zCzSevkn58SxqWBiLIC0QB0nMWGrSojiCKt
6s6qhrG4y1eVD6E27W0YOt87MmS8kU31Xk3l6pjM0SH8Lxq2skUEtwh2unCo4gZ1o3PeUtXE1wsg
h+t0Uppt/N5Ky/Xtk3KV1dO1tICPoJTH48G1vpglaCNwbfkYfh5Bqz9Egma0EvbxI7W+T1FVbE09
Up5nudMnSnXGrmXKT6Lq63/bWTxdKF3xetHpAvBMzezyI6OVEhpGSRPcyggrNtZImrpxVHQQ0hqf
Wc9E8bb4t7jyfUydvhJGTYQpgAEux0SZMEP42JcwwrLjBjIM2FaQWVX4NGbtj9vrvPisjAUAAMsS
Eyj5e+55OZYlDJFideugwizXv/oh89ctiuh45Fij/PKvY2FmyULOZARGXCa3WZBKdmD14cH2DbR/
u8FAVByh5WrVlDaIrtujLe4EZgYNlNAHrjXnBKji5cxmJUUTqXR/X6aOvkudsX6R41GssByyV6qa
1XdcJz4Yj0cLWDKVh/fc73K8XOIyjvXQ3KND17k2/PVdJxeI1jSicrYx3t/34oKPR6S7T14FWMVY
zFBRoXZP7WTsc2F8iWyhvPBw1weYp71XGX23vb2g81b/K1ecF5TaJohkBAZmbsdiuKQJWsTNcPJI
QIWs0C3SXcmQi7XWJorry9K4i7JmAkPlpFvf0bLN7eGXN8L7+FzuLC+8GSpsi2AyMxFuk5rU3mPH
G34PbZE+BPkgf6ekkH23O6mhs+ioiacZuf2Y6fK49QGYHrJJl+/8lMVL9/9fQheWepQ5C2ouEkxD
o7k8UMve58g1r4x2Gn+hqmFtKrQRnyn5JaC0UBjeJci8/r69CtfnFSIuyuk8PA5QqKWw2kR7oiac
M/cSxPAD2D+MxsMserUKcY9fPH/P5ffmVeWry/NntxfXUAabh/SIocpcLzd9GxUrnjzcbzH02Joj
eP/bU1u8p++rCk+OdQU7SLIwT/2v2AgNtspIRoXtrIy6Rikzrh9snEs9pZarVTXSHfZY1erOsNfT
pPuLOR/1hxlftuTtAMlB+MQf9L0VheE3mlaZa07tsBm0WvbQzlTuJA3X00SWgcgWIgWxLZXmy2k6
Ey0vKei1fZfqWFz3kbpy9LA5+X7uG64gG3yRWpU20+3Vvd44DEtKT2+AmYKdvxw2yH15vnV1rsMu
2iqBMPZ2TTyI+aF5vD3URzME7WNTWOL1MpfHgwTXr7sm0/ejqOQ/NZ3Lr35MYQi/e3MaXEp00ydM
SIvhX1eWoghpNsqUBGOz59HlFBFcFD6GAM7eBE/1SahoB3m55BiPTTYqjxJQWK+yzejOa321f+ZR
Sc1mSBukt+VsLdBDddZ2NnQo3XoJrAalJBWa1E9dR0nKzRLdvjPi1adEC0JmszIu9w8X/+U8B9yJ
fXtQjX1sjSrWKXkW7qJR9t0wLeV7wQjxDn/u8h5AKvGvz7mI/OjpqNjA1Khomlp/ygyIIfuyMhGD
gYDUO+5QOYnjAgmvjCfgvaX8hnhVDfNKs5q9nHeDj/h7ZCBO0Kk9Qh+gLczKUydqp2jok0C7dR5n
47owkaBYa+CZXoJ4xjRr8iifebyH2lPRIpZgQAc9PdfAKNoXWcv8bD11fia+qrXZj499JlX2S1eg
cLu2Qqc0dvoo8mo16r6vfgPYH3WebrMvD5NaWOlG61q5WHVVOXVfgP+p2iuPm4L7SoYphCuDIsrc
PEn9zwWgMBxCc+x/1oWiBF/yQpGClZpF7VOp5TmZGZN9wuMgCx9E34uTFA8DXeDITK111OniNSX4
+mmpmfXa6P6EP57mSLu+CrQ/Ko4ob7LR1ZIHmy8vAK1LUeyWKSKUboOf+56fqYOmKttErP9H2Zks
141cW/SLEIG+mQK4PSmSkkhKmiDUUOibBBLIBL7e69bIIivEqOd4E7ts8KLJPHnO3mtDlC3ncz5P
xb3aWtv/EPotZIYRG/xdUJr5R2ws9deOYhFcCrcvDggMOFeZJ4vEIeexTyAVhu2jZXUIsFWt3C+Q
Q0falpa1iV2+ZtI5hHPHhL3Vxs9RuI29U4bwrHRzwAzE/PfmC1zwEHZnO0YxWrdmuJTBGmVNXNTO
chssEcKJCmSgfxtmzMQTGqUGyVB+Yfu3RaW4rRvQ/0+zGPPs0C51cTsSyDzGZjion3XuET+L7GWG
kpIbP6vAIsIF/VfzNW8qyEuoCEZhPhjNAGPZa9qmuedY6Bo/akds56nNw+iHiuq22uvCFm26LAYC
UyUGHZ2NYTJv6A6iVJjWVSBGk1oDxvGwetx1ARkzcWsPjbu3/J7ddTSt/uAVCM/usOGjBlzEghId
3VNeHxT4Yp2UYV6aPwdrqYZbM4DsvxNMdvzfU1TmReIRjTXf9a10tl3utN5vKKjA7lgzxptgAkrL
nEVOlneXeRqtXOhvfb0PQIOlEFqy+clsRr1aiSsd90YGjJDnmN66UOS1rNp4aUW0PbhkLm3fmSn0
a7drs7n9ASmikl/tNTO+D0ry9Qh8NEiXh2ztGxJ45AbHhtRdush5P869JJupMPNPonCCLq2NdWku
wdr1RMrXvrnWrNhlbSYSxcoU022ujU98jcg5G7tfzgpzC+T2YhqDn7W0jYDu/hKMe8Ki5BrFbN7F
c10ZtMZrhHrXcZb0fpqEfItjIxWwMYK/0OxhYPsk/WVzjhoK6j0CTSs4+5MxiKQv1+ZlFKVwmZgM
wtiRyCoW/rapkc9wDpU8k5/cHoNaFhDCVq8PL3nfK3HsNgsHPJuhGuIB6vV6aWbhTr/oiJXTr8Vw
h+G+qAeGMQkRCMtwDKXXe4nbzuOpI9qBDtq6qDWG4wwQ34iUCS1NGt5wQ2fAbe5qpRs81Y6z/gJk
G+m0KVmyIVOupYGMH2L0jjtrT/eMhd0wBZ1nPY+j6u5Lz/DDfT6Guo9Xu/dKIuPqig9j2uZPnU8g
K1TMPhrjYpjm/Ha65jIBBJLwFC3k7zZDdVodiGHM4JaBLJJlf+nL6FSBGnjs4FBDewxy/oHIUVM8
B36OFq3nVdmD8m7Oo0sAHwYH3760xjUNoe1kgziI8VO9a7JZV+kqhfkUtZsxpoqkJdhjpZ5pIwZl
ewqdkRRJSYwaXZZtg8lMYKTtHgSJAe6NELn/rWt1eAcihgnp5M4z2pvGXapdsHAffoyq0jkTjDlf
Er30GgQsvEpY7r7OnHikn5XvB2+ccyInxxIaIsImcvE4/r8YjMF/qyaPfmjkiZ/90RFecj3f9qic
Iv1rmStWHwf45aWSefFx83tY8kukWDiaooieDGNxmpNdmJU4wHXaThWvKdO2rM+edd4IdNDhXH7T
dWDeBgITSmpsw3xb2HWYJ8W2zssunA19iqKp/9IYCJBjtdpDgLbakPjjIuf3aNhTkPT+JMQuawea
ULMOyl+EjnT0Uvugj65Rmw2LEHR6owBH4G77DZFWdCAWGb6JHBfDSrCT8JC2SdZ3RUGUJlAae32w
CVkp0Ip5c3MXFbV+QgfZPFRlVm57I/JFf+dWwnAfHNdgbBhTMGfTSUNY/y3XawzW6NSifmj05l1W
qUigNYy1+zZkUn81C+HVe+zVkb2HUzveFNdxHsm80v0wrbVvxWr2ccMt1xbUQVibfxN0CHvjAKnL
54Yu8At0Pkuc9BYoQFpi4qm4sPA5eFthk8wwH9rEIXCq2Ys+55ScyaFDwJUB8z46Czc3riFE3wLW
cl02HLe9XTzlP6psMLGYCi86MxzPvdSf3Ko9jZlQ08nh5Cd3xCzO5m7sI4OkpmpGnthUk7hxyqXB
+O+XxZSWPTGKiTcxp4z9Unrq1iNx5U5x6hVpZXaTSVO1vYrmHL+8aaI80vuw73znxsWP+KsaM5SM
BWBvsgVUK6sYXMX0MWzdABVsWDbVjoP//DKH7fBVOvC/dvRu5ZETrcnABzS/H2eFVz+0ZTbMiMzN
Zokto57xN0Q8rAOWh/kjSjiypij/rLu1HwJqLHKKv0a1HWx3XeOGqFArgvhiizNLF+uJEoYdp+tB
wJLiY8RubcmAZSiyfgZu2Skg/EreSiMcvxu5qeobx1TTi9XST4q3nmSAT2bb4FVaxi58drxJTIml
2uWlMixdn2aSEbujbQ1ZfuGfcKJkMKYiiCe7mO9C5ubVJSwm9StYcryShS88+WT1sh52+TSaNF+b
1rGO+Fev4U3bCveydC1pH8otlB+9Yq5KfiBnwnRysjAk9zAbM/on9vBhnQd048VYW1UsqYGdF4gS
sjyEm53VqRj8ZRf1E1IfqsblZWE/kfs+1KDGVa5ReXq18gFu5kH+JXInFIAMOOwq5X1eosTLfTeM
bSyAxUn37VodDDNcg3icTVFeZmvtXFqoTtYdm1oVO2TrXnZogsl5Kgux9TtJiBBJa/NKXRZF2/oJ
BLQWh1JTRu4IWfVpOlGngZQztBcc2yiqPxqloZx9jhoyTIYtCO+r3EI30SGNvx0ip8/PkyWQUDur
5dbHuc7DlyLq8MoB11/8fau7qk/aosgE+2toj2k9zDz1qC86ecY7hXvNw91RPAtkQiN+yRnXUIfA
MfVXCjwU+mg7jg3ICCr2wbfa2ww2dHYQQ0ZuYNlnZXWqQWPwISo8IDFdRzDO3VoiGrMJa+s/+q5n
qXPBS4+IuRPZ52ArjDG2jdyagVFH/S8ikGoMJB6loBew25yVDRZ6Vg0fQF1nsPIaHB/Ea9JsxV5r
zs1uinL8FRPK4Q2x80ZJ1wiI67FLYDShosHMS5/6pV7M60tdtfT283zXuWFh4kXvA+seD1M94Ulr
saeakQSNtXpFfan1psNUb1N95/d2P17a1pbpBFKrJdqml3y/07Bp+dmTczSlDL74C4LNax+7lhjO
z+ZgZSrBdCb5AGzsiXs1Gj2hys5UWCdO9rNVx7ofpL6zcfbUJ9tb2yieeugHLODFsM/lMqo8RmeP
AOQKfqTKDmyA8iBmsum5D0c90uUIlzy1lqbq90R2BNFuErPxUNNed76FBf/L8YBRKUswb/pGOoDP
M+7l4FqUBqxcQxqOA5cVs932t8BwJ8qUtjE+in5Tn8MxahAJiFnWYGSBMhqjZP0OKU4BPBmy62+Y
Ltn1yXUX1PBW1PPkekut8wcYj0GUIAMY1K07tZQzNBkr457KmtLLy0UXfCJyxviKndrJvm1KjB8k
BHl5MCbQae9YE/+to8B0iR4UDWROv6+aF15NH2aWuXtCO3zeFsRYNmLZJJsNd2+26++rWfbw9ybG
Pw2R18deGP0RDXJwqHgv/jxlK1AoguQ958SMIqhuHPyYTtpSwAOnrrQqr8m7pO1axSjsc1awDMWD
Wuxj7RmjvSfcCi6vT03yiCokL3Y5S3gQ08stfzFn4Cn4Vl7cmCOiuRR0h//ZjWa3uwGNb/2kudbt
7bVYi9vAq3l4ktmnkc7LDKRqMjhsfhyCqrQvtlatBrIAJX23us3CzZjqKmnMvrsL1cKiGBsExulv
9YDVIe630P3NuCVzT1ZbhI/gwbP1phfae/YluI64Ywv5jRuNQ2DkZ0a5l+5mNJy+QsQmfKOCbPVy
DOEH10oSs9I3uKgk7KTwQFjjIM9lQPjdCaSTKfe0hrbL6iu721tEA1q7YvXrxzUK5+JxMDJY1xwJ
gSS6M55qdgeZvTNveNO4AI6DLwjdA8MN2iSv3hr6aZMCm1ecjahzP6rJ2W7qtrQZjm+NpkWdBz9R
SY6HQs+f//7yvO3Q4JpBgUQ3CqUOopM/352ckz1BZ311jqR/DoM2ewHmf5W9qfI9C/Ob9hMYW3xP
V5UZYgT3tbKKOCNt4gHxT7pk8LdKvj2gsmsyjC2mgax5557+Sxee69G5ZCyGyhc96J8/jWH9wBwg
807+EJVHu9yqe2NTRGw3o78+2SORTAEvysUuZ4JGlyygBpyXwT2b+Phf/n6b3zxgFDVkWvCQ4eSj
9no1EaAstCPZoaYjHnI5jsNs42AgNQ0VKcLEllX/2zTbP6oiy4J3eo3/dmmYGDxfqBAeevM/b4M1
5D0DQ9M/Ofm1ruP4sqdUGPcRMxJK1aybvwTcpktQG8v+77/63x4BIwBoySTxIBb9JzDn/xrljovy
ow1W/8Q4BGJeJ5wgZmnIrhQCY07oixBurGivWLElgWzHcBpB4kp2zQ8wjxv9zur8L68gQEj+deU1
Mk589bY7TjAsOfyY07ot02FQXSRSQxvmedbNUNJJq/R7BrV/uf1XBiUALLTWNLVfjWWnCGh/3Svv
BBPcToEx5AflAQrGT1KcbWvVh2kkTcrZ3Pbj3+/+v2xFKOMQdPJtOy7r9Z8PfrI0+QSaKUUkZbhv
srz6Ttd1IW89Mk4zMaXXvIyt/e+vG7N3hu/XT4+P7no//v+R222WX/tnZJpAU/jeNJFT7Bcbw5qy
A9WntFPyxMXSBYl43aL3NDL/druvUyf+zwLe+/ryq6E3GQAfPUU1xr8O/tol1Ku6F0oGXTIVY/Yz
L/vp2FHFt+9sxG/HjqCikHYgi0G1hxroz5/eYflraHAwV53pNMSVYFFKOKgTtRpNqqviCs13om1O
TH65+LcwpZv/PDvhS8ZgwMgaw3j0es3r58WJJqI3TmAKbfS6Ij8hGLqpg257R0Pz9tu+Ap/IO4De
CojWfk1NnAIFLXJjXZnp6S57p4NhzA4Z0jhrC7cRN0vbYNkZyWYL9pGoK/EQ0Wcv9ijHwxu1WMt7
Y7k3+YHkQkZkWuKuvSprWPT/fAA++FuLGMrwVAzCO9gjRXzsUvUf/CbaLhpNU0Xgst7ug0bI5jKb
JBVc3A6LxaUFbZHCsqZjUVvluDPaCQn9f/wgGfDzUrL8sx6imX81pozCiS04nKtzMyz0Y/0K6zVn
gdTKA/tlc/vdAqpsfOeibz4ILsrIEL8PCg3Uq6+W/21yJ+YPdX32Wsso4tHP7Q9jUItLkefNdpqa
0prpoaxVccxN3IL/dTng8ox+YI5ZpJoSjvHnI/FMYbPnugRXKXyvskM8Hk8M3WgvNZY4VvgqkYxg
XMBt5y+f/n7D3/52vN//FOOQQlDvviqMefLK3phCn7J8JIXGHmAl2bDQknzK1RkjZH8afalEIszZ
/P33a7+NjAiYDrMcXPFxSJ9erwYOx6J1aNfyZBJS+Ei899gdTEtqTl4Vo2oEjdFwozuBvmQqWpk9
KZuEk3SYl9ahkUCUc+rKfunyZCOpsfluhXqwL8RI5eahbkfn6M+1/vL3P/rN/njdLa66KWZ2V1vQ
qw9o6JRB788dKJlw8dKk+LKSvbK3vfHXoiP3vRDIt8Unl/O4P5xe+P/Xyilr0YxmhT+cmhzQvUtj
9TfxP/VedtZUvTM8f7MbXn8ak6QraeLK/Xz108ye8DndI+bNXSST9YxqC6uk4xMEaemy3KlwMT+X
5bq8U3K8XSe5oyiJGLoiFGXFf7UrXGkLrIyLdRqjdtFnuqr2TjrdcltSen0VBcfWEeg+JumoabO4
6o3pZewXGs7oGvJ3pD9v7jiOPxRi8Ezo+gNJfHUXhtWg0SKFc7LA1DzjgFV3rpM70amN3KX7bw5O
Ewwd0mZeJuyNqFVf/3LCOZTX9chwaG6hdSSXe7SOJS9eeDJs5ArEdYwYzFdsp807aOE3L3LIKguy
GQsn/iT+gj+XnStKt+w45J42Xzd2bPPt3Dods6neXu78Ibj9+3fz9rZyOeQKFtnEHOFe17k5wcCa
ntpyGjF+p4Ncq3tMjNVBq+a9+urNe8wvY5SObBWVBCKuV/Wk5+JzL7duOdmlWR1a1852FcCxpM1p
dRLNY39orVz+5yd51Tgyy7/eT4yq1z/q/4o6ZCCBRJK8nKK5U2FadH6zJEtjMulhcOk2x3wT4qUS
rW5Of7+zb5Zw9OqsnuANrxpSaps/rzzQrQkAKG4n5GPZs7vl9gPtWtvbOdliTue1DIhqI5sLaAc8
KPgOf7/827v9j4aL4zGoXBCDr7avuW1Hg9OJeyIEMcJkbwZF3LhNf5aqtnf11L4IC8Lc3y/69m1C
53ilwlA9e5Rxr1aMUtdGtbKXnvpyqM+N5S1OQu5dMCYG/aXs+PervflUSDvHogN/+2o5e2PLVFHB
QMAKxssgBtVCbRiYYOV5wfzQ79QLnV3u8H++JObfqzoP7Sy62VevU9mR8xQ2Sl6Q51lMOlXD7K2p
KBBQtuv8PORCvvMrr/fsjx5ZRLcIyg7uhKut/HVpSDRJl/EizReTqHPrUEhQuKdBMjB8+ftvexMo
SrMIsRQLHn4SLvi6yhsZ/ftVhfMfKk8/nEpj8rukpHVb/son7X8KvUmvUbLRmAPigbHmq8n7294y
T6numdKq8mffBcqPSRwP3lNkv33YwXXt53TGmZSce+fPzwn+A6y2fDYvQ0tzMrYxQcc2OoKHkFi0
Yzut7zRh3ny+qOxROF25+RbCnNfsKiISgeTqiOFto3VwnoLN/UCS229tWcUhz3xrfqiEYx6rRVWH
vz+IN19RFFzbHlcF6D9C/+t//n9rFhJsT7aEnl2It1z8OW4dB4mypzO/vSHTrHinzn77gl1/KoJa
GlyIul6ftjfpkFOXdf3FCfvRfTKC3mz2bYOB5Z03+e0t5WTtkJXErA3z+mtkADYp5rK+MVwaKppy
3YF/W66s6bl+br011CcD0dUI69lol59+5vZf/35fX1+fKIkrtAAbHGIylMvXV+z/7utS5ubIVlhc
4Ou2X53adsl09MDC21dqRzb21Xe8z9vBNZYmT/9+7dfL8T/XvnYX2P+u9sJXJ6haC4MAEq7ds7vG
5QhIkhEIE8Vg2L5I1XZPuhj1898v+vqbuV6UN5hDJVJijhGvdlw+9ipcm7G8lBmffVyiafroKkES
lNSEe1bM1/N3FsjXlAb22SsogLBWbAxsvK+Rq8gdbVJWtupCjGqxA/WTnQA8y3snKGXqa785wsQf
kpnQZisZJWK1AE/VO3f7X570tZeAEJ5QTN7sV4tFha5FTEyrLnjXneeIOd2dAYD4Ei4uAjUvq/Q5
CgyVelBY3vma/tlY/3+9vt4ADiIIQSl2sK282vcnFDwWsLLqUjBNJN+ACTAm85xhVtyR7vM4Nui5
mL2NBPFuw7adcCwaWVLnBoNzqRYCs0Z73ZNTWe1R7DspKCb/OCDWvjBKqL4vU/EuhvufVuqrPxrn
Px8FrybVyuuz9txx4PTHbjuPKqo++Bo8bmooZKsxJD2ISKXsADcTeFglyFoafV9Vef57mp1ryEFV
g7Id2VA+d7aYXpB1qUdHl3lzNCrbN2LbZ7O4iVAsll9xtDR6n0V9md20Tk7K/cKw+Qa9TZs/FcIt
XnRp1tEu6Hz1BAx7WfbZao/HlXEuiu8hN34XQ6YtyBNOVqxMaqpB3DGgmG9wI45bF9O966p0muZ5
+rwyo6/3WogB5CfsBtM+YC5wLZ6E6bXf215YO1ZVo/gmNrFOH3o7mgVvJVKYhGBa537W0E0ee+nl
U2ys1pzLXetMnnl0na5/KQAd31nFNn/rtOV3JJnZy2PO+Anq0Vbq31JZg4Gac6zFqfYdTooRS94S
u64sL4bIPHc3N4Ha95lHp2kjhWlvO0WYnaNoJC9VNxZhDwhrluZzj+iluhstaaqjAxriAx6dqywh
mIFRKG+T4Hd7Jj0JeKzA2JWjqNvbsamzkwtzUMdR5Yv5YfWFthKrZ6JNNYgcDsDYNOWpCIh3B4RN
PyAtzVY9Kpm13R32n7xP+m4j8NEMF/+yYmDNEm+eaQpH5SZP9TD1Ml57WEmSdNclhosUfsP8Srys
bQtdpxUTzznNian9CoDTNeNKSWBaXlDoHzPw8zkukY69hAo6xYeldki5l41tf4zmdcw/dMR2rrcD
6wRu7EW0QVJvGp1Ku0rn4lcwUWPgeeO0K5kRfMObOT2oYquvYcbBOh22vAyKhBl+AeRodqJ9oIDu
HazM5RVBdr8CaAqnes/4H/IZSFrbTkhmDs29cLaxPapWmPmOyoakOKsT8tey5uKnaQ5etVuYyTf3
bpAN9c0WZq51MBZPWLdRJhz6MrMfPm2ztw2naEHq4gWemh/KrXGsG7qIzc9AF7MZA5xgcnKolmHi
XeNA+CnMCaF8mYXOh8sgI4kmcHbab8g7wvw3qoeifvBUG+jfHpO+etfhFszgkQ1+dnRyMZAhPdcd
AgW6UwfFyYNTqnbW+9mp2nLnOiKXpzXSOXyqfEMl2vINDCn422lKs0wT5Tb1rJIn7S602VEdmNZH
PlzD+ZTpBvlGsBRA8RtHuT8Zx6omzZer4qkuO9eOt7mR8hEhlP0cFix795Oq5G7qG9P6XBYzWrPM
glOcrgEry5dqzRRHaUKY/Ihkhc39ZfncJBKLXXNMgnprH67svce2yYs6nQvTe6QVp+tHcMFm89i5
gZ7ihs7ndOrzEtzmkhvNaECZ7pWFWwYt3JLWaou67yzX03fmhNu3zqrMXyaBAiUR4EhvvsmpBrdr
jlN4gAMcWWntZGI5ZJbKZqQJxMKm2kN9jWFh4R90I5mPZ2uiFxMDVTI/Auu+tge19G6U2WJcI68L
VD4ZMFl3ESOhw4m75OT7bpNjJVVg4uvF3znf6UnQ2hbmuLVfDSYpCEFJM+T78BYhE76HcbhhhprN
O1OQipWY2qf3ZsuiOJOpx27isDF8x+E75DEKfF/G0MWiizW7etxtvQq8fdYNXo/sWNV611db9mUq
VzUmNDannrFV1H9ZMK2KBDjt+GWNBj7ajPPss1Pm0ddqBiV1G9h5lJoFDL+zMWbZIepdw0yWfJrb
Ix0joEdxQxP3PGx2WR9QmFLdtAOBMDqpSBdA8glR/aNVdKt77kk+LU424N2T8La5fxgYYQ92DLeu
sFKklOVt5Nbzep7Z2M8G3XYrBYLZ+burHv4patBjppRqgMSyyVIGK3LvfC1a6DiHIUINfeDEVgVp
iDjFTAp9jQjxrQmeTryi6QAiHS1d/ylq2d6e3bKxu/thnoLpTLAaMqFqsIcW1+46Gse+GPKXbPIs
jMGs24u7k63l6hRoKfLjFSkkgZnM4cMvUW5HzyTUlltirm0bkJ8OLiNFhuuTJ58joD8hZw/VsSxc
kqGQaUv0U9VM7+dulTLrP0yVv6gLra8NDXWLMgM5Vl92k/yqzGIoTwqQwU0TRnV90y6jPrcgSM2P
S6TdM+cliH5EhxlzuvpysKimF3FyLADvKed7uz0NyyKrRBFTGqUe55ZPmsyzRxe8o3sc+zUonjNK
UnV/FZN9ZQHpf0inMG437K/NuVjxUX/x6HKoXQEx0ITVb7RWGgKoqz+j3rLEeQ6B4wnS48qdWXm5
9Z2jgwEU1Bb9zdURc8LjTupm2/g95Dx/GmwPDRDO0wn/Y7kNBz0P28CXrN1a3mzg7oIPm+zU+DL7
RfBSNH3f7+mCufJowo/7BVAWPTBoDh+VQeZWjIItBsB9etVRIGriZHHYvHYcf9ApVUPqh437EvX8
KUm0wt7boxG33FT7uWf9HArf6m6iDUwyuntE2c0zbL+hOpElaRW/szmzXWiSWfesGyxvx7wEQ5CE
TbscAWG64ckxSu+psehNzrt2NekJ0AEuLoG3am83dqPhHFcjEC52d9duLmTdq+9lUBIYX3mGaVwK
AVjg4s5BkyeEZbnBTbaE5gFoBYewvgPc+2hqMzqsjHUAb5lEEu1hffTdj5x1Ik+6XhD3FQRQGRKN
psQ/NOyn1v76OH2IQVlUxpMEit+7yOTwWtD1+sAKlZepmef9rlhISDhdY45qkMzFBLlgsAxzwFUe
tk+GU6HKHIzZzfZt57DhCwHmDFWNrVK77OziEGxgCvfUiAuCRDCHVbxYIA9vuxWtdGKofJx3Vt7k
c+pL6T3rSK15MvBH9rBERVDtVB81P8QqrkbuaEG4KMsm2IdusVDGhH1GhRYJVLuOET3a+RpMP4Kq
L42amtqcfwd9gFSslxXWxMUs6R8uhR1Wt6O7WbaM/XarbutuaLzTGoRl2mRt6e2MTTvwLZ3OX2NL
BZOXdMPgZDtK4BX1W1D7LspTIyi/kc7dUOsWSt/VtFDJQkAWOadlFy7hB/oxU3HXBh2YxhVW4qEl
sZ2SjolWdDDkFHRIJ/t8RTonCJvEnTNENYChGCVncI+Xpx5ux5KOyUc6SNUT+LStO+poBGBKhWGL
VIGX+2L0Cxp3oI1NaycLI/PhCPOViK+xbDxjhxcN9b7wkKktnaeXRAE90HhjkZV1cSMKQ/20yz5X
cTD0jrvj5UakFtrtSmOSXnbCgtP63+rarccdIQqqZqWitZdqOwB4IUqC6HNpTHkilDPdlo4/+R+C
Af9ZFJvIhYdLT2w2TH4DXXBSUJeRZm5UFmrrxgU/baow6m5Rmg8jjdfMEFXSUxy3NwrgfMU72xiI
LJBaXytumvwPRFPMHsWjK4zgqvkFnlL5bbsioh6nz3rsvDq1eoA2uzLwyfBwNClo/lYZ60+1QeFL
saWokzDrEbUdGI/oNs+aDdO6w05g3w+Rmh42M5/rG+wV0Yi1YIrGvMNJBJTjZmut4ptveMV4yuZo
Zd2iM2J/NEJZA251rrUnLtQp300AYQo4XGFjBHHUg5VkFrQVzp4ddYYyWzETSeXUdHna5aoBNw/G
6rYgjO0HQvyB8bqMguJg1M1yLJ1ID/Cy67qOJTIc80ZtynAStP7lmFo0p9p9W1KvJaSQZZ+5NPGp
Uqxbfy7F6KsDL5HwsC9V2kyyKXLqu7WZNuPgTVZLx3AoRGIDUos+LHNJueQWRWc9tdtVM9qsXVGf
i2wEA6DreZp2CGyHo583pbkDjMUBz0IVTKpEjfgy9freZNLMKMjIytgTkehZyUTUJYtRBeDFOlmr
H6FBQRI3MvT0Lo+ixkwxl3lD7GFaW0/UI7Y8blcz9SYifwQVaAQZClhmiSQtXYl31yMjiaAlxgOv
turwtotyd9txl/EmFyT6LbEcNv9z69tUn1cfSn6Z1nYSuI18vE2z1Nh+mlaXLFZ9vlNNuBWfobxm
+4gqP+/SWUXjU5DZS3UWbl9+tso1WHfNii9WxrLC8h7bw1z1O112AFCXcR6b47QI/v1rXzi80Ggy
WoqdEVk/4trZg0yua9Tvbel7X7NtReeZ2ZsR7tCGUjmTJjJoYMlyk5Cz2TespKhZI/q4JEykvtGl
H0y3hm/3t6GtW/uYT4TE8SXj5yS+HCSuilWhTZ5bu9bJsozZFz9E/hP7+M9SGDkedxJ1iUgGpbvg
nAOKC3agkJdv6+xKfoNj62lHBZJx9xFc+0+keA/oY3211Ge29HAH6XzrUlBi0cvIClJnqCB8Of6U
dV99FeBu9VPb9FjyzAx/YadK5yc+ELHeBhNq1oOyuvwbnIxlPZtEF60E2PS1fJiyUZ5bd7T6tFCt
o461tO29NUDgQC1ciPLc9kFOespab111WLao8NKceEE2Mqec0ULQDTTCz6ShLONZcf76Lrbc+j2U
EHXiJiTw8eDMPFvNRtbuIu2ZW9rNDsEG8eCUQhTxsE3YgKjPkUHaEz6/OEfu/WDZujb3CEKb7dzR
YZb7YOsHnXKo8VSCFqR/XFuBaBRthR+tu1bUrKSmt7nPARHsercumTXsLITnViqc0k5mBvLtM3D6
Ldq3ROn6n2y0y9OjMKTw03Ij2CfNN69w92tQhkHslt4WJlDNre1bNvlaf2ATVjJl5W6900JzmpOv
Z6IwE9C/NQtmFdjocbamPruSPx+vCKtYnuQVveIDscT+BDsZbXe8oTMp3JgQzLYDz5lbiiLR3+SO
g47ZxxSCrrqd63F6wCcyVQff72zvcPUZnJWP4Cq2mhbbjldtljhsFhhMVB/El9zWfDzfx5KFInWi
rAr3lViqFROBKOtylzlFqz9EvpDBExutFTyCjKfcjxEUjd+tzJuqe4FR2LoJJ3quCWnUYrvF+GSh
/17Xqz81ENEPVlb2sa7XxUDwNtVkbIoVqfY44YrZNbMhyr2ucvN5QrJpJuNcIKDOyIJH7bqq/MXP
K2lyjvMNmceuVWZG906X8W1P1/Hc/3F2Xr1tI10f/0QE2Mutqi3bcRLbUpIbIm3Z67B/+vc3fm8i
ShDhZ5EFduMgw+lnzvkXlDqpE7j8hyuzkP/kk2ttSlhjav2gIR3VPce2FnBYuimYfviU5b52yEd8
zVi5H7QVIckKygE5XwtYNPilOZ/eNmLhxkmRPhiFmu8Qp+cgUhQ4oCsnipu9QDC8O6AVZBtL6V1Z
fj5PFFLBRfEASABFPk+bZTcbdJrTQKdlUCGEcLy0U4W8V6lTEw8CFUaWk/0KhgQCh46Cw8qudXvd
kmT5o3VBtlC8vkAoUPwzKAICmwMZSRl3VikRzmD1pqUkD5kL/ILrfpoOpAzTgixIWb5V4I+bhzGp
KVrB/PgROyEpAeAr0Og0WBi3s+0XSWcOD34RmRNzWcgPnC8HZRjT0NOb4DHqrPSop1N8LzREFjjF
Usg/SYm8ZONArEA3fnu76YtEvwFGCpQmlUmU99y5emvFBm1NUCgHB//Vb3pb+zvFNGB+mEb3APly
ya7+oqssfET2wKPgiwFVa1bNwEcrmHJjTA59WBXrsO+tZwt5/KeJb2QJyFxU35zYjOHSjMuSxdn6
o2WpxSK9++D4zvVYBpuHcW166UEMINq3yejW8RfDascBBuY7jKENcPMbwcSs3XDIMVUbiXB2To5i
yqjW8IPssR29bZ10uXeKlUGd9gmnk7mz7DQOMQ/DmPA+ddGyQ+5cx33v9lTNCyQUjpkkhxiBsgzw
kvef/3Nq5EOWATtJ4jcRiGlrwmbNVmYoOOZhZnHfl9B8H8nKlCBqymTAnwBHLA55W3gLq2Z2fr1/
CfVzyR4B78LXnC9Y+TrGHWGI3wzECZNNiIbfvo+mcK+VU/3N60Zji1bpEs71/Yj4ZwppFjgGcmjY
l7FbnDkwQjT11EWDk74leVQ+I1GRQMVXM+O+7ospXvmSnL8Kw64qVyZ35r52Qb24uMSRyS2heyJY
hZfMwqzMdpD8KBLmqItzniL7Mq/Pxb6n9WrAmVFmedisYA23G0cYLTw8gRzMKqxah7gQgk+wKfOx
rkgcxzpE3rRQXt2hiv9UnPO/Mwg/+coIwVCu9TRs96JP+wWE0LxOz7c6UnqcASSDptvv+L1/VhAh
iCWmKhxf2CRVTlCItBYmZtAwVxiGiX5FpRMNO2CgGkZrvAeVNWaH6X9mp2TfmBsxPoxlURzbWNM/
ahMjvw3nUECiHM2uZspi89m3Ac0zWm94IeQVD8C0va+6sCJ1VeVldm8xokvwuMuZo0VD3sGcRjb/
nLeYm57ocqUdXtLIh6WVtKH/6PG+QWaALFq0Kgcj/aAq1PsM0D1TosQAo81dgduky/TOGYaXiBzo
V8d2x28JLK6TNibxhk1v/nd7ec7O2/f2ABQy3xTPbe798z5Kt6uGeRxezMmCh5+LAhBuOr7ppaNU
aIQrhHy+Jz7zGCwX0NLXmgbpIKuDKIohX33etD2gfUGIOL4g7y7uWlexpCyV9bsoVbFLWsu8V7vA
fctys3m73WnZqfNzQmp+mtgRU5OR+J5Zy5kG0l3QMtd68gV5garGdojcqhLoxgJM7EpblOahmyEo
bwKxnN3dQVl5Y2aO00vSauKbNrjNgxTCatGIQLh3oUR8ZcXSGOhayg7oIs317qjkdQmg4/EFxy4s
AhrCYA3Dz7YFYKy2KHUkFWpqtwfzapvQCjzQUg7/znZJ33SKN/D2fOHw+I2iVl+uXWF6yq5IahN1
pEaUzUJ4fG1MLdS/gLUbiCHZszHVyBwZSAzTTVQ3X0q9eM5FYhzTcfx1u2+X9xi74p+G5BL+58yB
gSkxwdP4wvEsGfwxpsM1qj11mzlvPrZHd9Aqrd+3G70YUJAiRP6gJuFrSITdeaNWlU5uGjnDq1VH
PLy9sCeZ4ieeVe2iApQOmkGQNhdm8Z1p9u+eQEULYJ08+jUJh5oDG0RVTlrqOOUbiGAD2bsJufPt
4KVED1EZZ5+LCkX4+0CP9bsqpPSxc6dKU+9zXW+9fRAaojpM2smxy/oUhJPz2axysYN7Pj1Wvb6u
GmudOh30Xt92wnadDfao7sfKSBRe8hZC3+SNPcRmMEwKXwLTH+4aP6jqtR2K3F4FZYweC+gb47MR
hJQ8MPmsj12EGgaG7WP/LfZCw/9DEiOYfubxUP4putF9HPQO0js2mKGAKa27ycKgzV8JPM14qMAk
AsrFCQp47HyqzLJz/BGw9lvNUwHyThBD5tKbcfD3Wg2pC1iBRQElJm/xi2Ieae/U6h2UdizSVPWY
YxP5sbXDsUbqxZay6Sb48QsT0LIMheP6zZuW954JuKLAf9bPFcxTeMEkm0zU/cJmvIi6ZJtAgeSL
CSwQ0JTzQQhIvFd9UXRvfa61/Sriod2uYyQyctJFU29uHS3p/niYM7vryhXqU+D1/YBkRmdi+KtN
RQ1WCc/UbGEs5qeE/C4LXDubiKMe4OH5dw0l7ArD78s3p+myp2Bq/TuARcEkLzRSCh8eeDiqHrco
hnKQ+2aXGTkCG5NPsjGmFRq/fL91f5uB0QcbSiQ9UgKO22cLq29+ONE/YHwSCsSbEEED/bx/wmgA
KDhV+6ZklIJrL6+OwPHUnRBp/7vmRCweUnRl+gXwvjzzzg4KAHbyQUzr9rsp0HmzGQKG1NtM5dVA
6VTs9cZ2no3WFd81J0Y8LePQ57jKneIhnuJiaVLfH97nzbOwQU2SwQN27cwxhbWP2AHZc+cVdSXK
H9bgpsP3KQ5Ga2PVttO8CQMXMDfrLZZc4b+5mqFYd+MYooGkm03yMwuMyNv3JqfsnnKueHHHGNWW
RBea2E5mh1dsM/ZmvqHYosfYYdS5zSO/des7068GpeftAHVt2GNEHQG6xtoVgRwt0fp2M5TkN5A9
UL03d5RY9MnPa2g9gRZvFbMLk31SsBIA+bdVu+0DX8foPo2U5mkYQq9/pqrg/eUZ55Z/+3gczZcR
Y47yi4XwAe129QhBeKWi+14/2b7quX8+uIhZv+C0bDCwgPsIIM6nNlJbp3KnwHtFiQJdCgf5mVc8
8bKHUo9Ke4sVRrGk83qxiLHnBXrMcuLZyqtidpUDGCgQryAZOuRRBdohDs3nZsxTap6BHUhlHyoj
X7VAK/zd7c5ebZm9Sn6DNJc+5wAjCjKRr+7yN269np1CVlJt9PbZyTUV9ecRQ4PUX0YxyoPg3/Vr
wfkAp45UCXBvNPVnB4WTCC5ibj9ZEkGSuBaadUIEw/EOFd4Tzo60XN/hUDphyxgr6gNGJEqxbpFB
CQ+YRtnRwXMLcqdqFzU/M6rTS8HVfFxIeL3TsTlcDIOvnd1pfhirhYFR3Vub2LW5AlBT/kQUsi62
/mgOPwdr9F8qdACUze35mB/X7+1CupfMBl7vc3pKWHeAV4Y8OCqWX4LHKdBrqDv3S9SFxfZ2UxeZ
kv9vC1A6lxYE9Llf89hr4Aw0RXmrh1I8NKIpf3Y+znpKpGvrUqsiY5u5mWetBU7z8T1vA/u+sRzh
LcTr87NUfofkPxs6lCDu7NnqT0wq+Jgn+29jN7jG3YR34rdUZDm11B7VG1OCgdZ50E76YxZxVX7w
0uKu0un/u28QxFV9NtWT5ialAwH0OPiqGsOnQPSnK/z+FFO6hqBLJW5h5C87LFvk4OY6JlMzTycG
OmePgvDVEfGn9mAmVrnps77/lKVw31e1we2sBvZYwIq0xf72rMvenO08egsCU9NhPcJInieYIyA0
yF40ybEKUnWvil59LNLWBxDQxBY4rb7bNrFhPeOIWG/JjecLk325wN95QiYhNo9BQPjnp2sSjr4L
/jM5Bt3YPyha4ewtgOvbpDWVpWvy2jiztuXjiCgQtYfztoRDucTXovQ4TGW+60Ir+y4cs18psMv2
EO+m76Recaxv0mTpDXp5fkhpexuqpFTugKtz3nRb9QplaC85upMN2r/24hc1bKttBTrmMAmvOvkK
9Zjbczt/M7GSSd+CrnGw15G0yfNGhyGjbCNIjqOgBZsWBBNCwJGG1sI6iuJkWAGx0pboDVd6Kh/2
FMnRcyDKnGU5FQ2NqToqsiOYP/vQtFPzysqaiGZxUuDJY9jfmkkJPr6MENPxGFiyNfjfzjZt3Hj+
1BpTfgRpcaDQFxjrnuzKVu991K5uD+uVLUN6BslqUmtSuGC+ZCc2K6q52bHw/e5H5g/eVjPRssE9
ubxHw1t/KMlLfcctS3uCwL00q9ebB3T0ztYmj3w+qwx+gFyOzay2QzY8DG3t5iuoJGRxs7ZwvlYj
fPlQ86kWhjxYNxX+G/bCGXltkklrIGqtQrcDen/+DU00kK32k/zowyU88ifEJnGQTm0GFWVTLx6D
1aAU4oO5MbmeES0iyLWxf2eJnbdaZpFX92WUH6fRDu5sb1DtLVLXYl+Uwg7WQ9FUazX3YOxUPLBu
T/q1vcTT6d2AC4jOfFnzYo0TNmt+dEbwWuseuC1IEzH89ZGeSrfFhC7vwpq+eEiTh6Tu47B1SUJI
Rsl5f8MOiLkTGfGpVPSxJbVcwxSN+ibcNhaCOKAWU4CEgaZ8GjoihT0BtHVwalhloIzUOF1441wG
CPJ7YEfzbEQUBTby+ffoVogZbxNGp9EPDKCORd/5+4itwtliliAyQ95Bw9ZLysjZqkMTl5saV912
HZENcxcm5GIbcIqiqS4DFV3WU2aDM6qR73a6ERAnxs3vEUTDY9jj+rpv4wGtlEaoeKTkwKCsdWvr
cXyfO2BDbi+Kq99ANljl0YOxx3yCjBGndIr20akW1rTp4XncKWWU/kyS7mevTs5bZGQooOZ+OK2D
KgkXzveLXcgQUNHi2mZPUAGd3WdFX/aFhdLhKVcDZ8t+qWJqw3696ZrG+65Rsn9EQi1aCEkvUhuQ
uqglyZgBiVjKkrMDqMCCdBJxrRzR4Es2Bc706joqecaluhe9ZebgIHNcjRIQ0zyaQA7umjHBPTRQ
++eehbmQS742CZTHZaqeL+LGOV+VAw8SmDROcDIGpEJWYQ6pYhiLSUVpJFZXRjY6j4Gf1HfF6BYb
9u20sAouwgrGQ9YmZJmI9+H88a1ZkoZrT0gC21HwCorHO0p1rsfUMdM3WzFt1HyiKv09TEl/vL0A
L04lmsac1mZb8gSiynned9C7WEFbrABtEMUdakiCmahIJlXReLC60t3fbu/KiuM5Ss2KnKhL4Vt+
zz+pX2OKtA6ER3QiwupfWjVteIrp6tqOLHUzWb75OQxYDbcbvdJJ1rYJBJHXIbkNOf7/NJq4CYrW
vR6fPER/n2F+c6xUmo20ucCyWlliZ13rIxZISAIwtlwz8uf/NDfyNLBhlSUUqwMXbVFlWutkHeCF
huhs2gGIYENPvYXD1eJvPYvDYUpyl8tKO6ZoF7e6Uvaw0gc3OeUG/m5qHiKt1k4q3JmEfMvtAb3W
Q8+RgSgIBo0I8byHZis4UmENHDsHi/WBZPVLqY1IgU+xA+bOSnjUquGX241e2SW6jq4GtQHUCCiC
nzc6hbZiqF2mHJVW8cpV4MXJyehzZxOkVrchWje6dQ7288GJbWdhh165SYlFycLagEVITs8Legg8
qHps2f4xKDDsW+lQbmp4T7UeIvOs+SBQbdwTU6TXUcr182ZdYiJKGhb+9Spp0n5/eywuJpsUOTV5
3rdMgozQz8ciJHAcS3D/R8TA1Xt7tEB9RqJT3U3aADxYmO6L/SNbY13xAJHreu4hUet6kIhWDY+u
Enlbv8vUfeUnhzZHLQYx7tF7ud27pfZmN7OvV0MzQJs8tkES/Z0cX4Qrp+r6DD1f+1eUBo3+P/QQ
zTRekuBjiExmawuTohLdHjM8RlX5M1BauEmNk7wK4Gp0MI++fbyDsrZngQcjvT+vtFEUjmPSjfFR
bUT0FTRodsicoN4pPlXzNQGhG9/fbvFywfB81EiMSVNRPGdn53xkBz1puDI+2mqL3YTXaWASVVIf
XZmpS6N5cTzAFufhyHDC5dXUeQ7QRdZRI+caH92Ys04B6u8f8s5pys1QZ+O0cR3fuNdCwNa72728
XDg0LIvv5CQ4KubiKNqoJ5awregYDqDK1mPppcpGMaNE24LJF2/QzOD33W7z4liSnaWciNE6GwS4
7vlWhMKAgqjfJsemaYo3P4IcA3TY8z45yuC++lM6/vGNOsOwIA2TJfupy4iaLBcVWxKt8I+IHWbz
WjRRZCqJkRwJbvwfWe0ipZ2FRrBXMt/6hR5ghLhGNejQuUPe7mIUwxYSQfXh84jPsBHtloE9eIlZ
IOnjSpnBzIqPFKamblvHVhJs1aQfKdIpzuvtEb+I12SfiVdlBInO2Hx5QbYehVcqCWwXFe1hLx/E
r3okb+tyX+4ij5TBCshe+SPPAzDvsDaS4+0vuLLOeDu/B+xSz3SeYMyicHKTiZwTSgSt/qWcynCf
BJSG1jgjBDt1SlPto0GqTGdyBVEYZ19dlN00ihqDYljJcaraWmyqwCN/bbtl8aJAULuDUuv9hmzT
tPu4NYKG28APF3BMV7Y1xWxyiUCFUJGdh6kprhKKhTXCEZimq6xKzUmfulrpfquklb0txYjePcEx
LRZ2tczdn0U2dN3lTObuBUhIFeV8h0H3JICr/fSYmXEstnHe6eMd+MlsYVav9I+SKy8T0hHoL8zX
ld2CsM+yID96kTC+WY0LExCO+lrAHXplOILnAQbyws1z+RgCWcc65vmHnQ6pp9llV2kDBj5+nB2x
6B2Cn4lvluke6dCWBJRiBC+EkrW5UbnW219qa6K/oKHvVsPM7dp7FNabaatUfbz0KLpyYSCYA2uC
eihvo3m0hTy4FqAKlh01owrDbQm7aEVZxO0ekP+uh4UI/UprCAKjZc3wQ5KYF10LE6hDWzKjMNra
6gvAc1QtyXk6yR8LRl+0cGZfa47HP5EMaHDYkLMzm5pYXag1iDoobh1scoM31pp8l/hPwaPs++3D
4sryZfxYu+B4EH2YO1NposU9Bg8KiBiWMe1DHyehgx/nydvtdq52ypAmaqhCEKXNFhLSDUXM0VAc
xzIpv2seNCdk6amSF1q3cAJfufMQUyB/g9MzwmfzxYHCKBo+yE8cbXdqMZDSqu4Biph2l06YO+XC
1l5RuI536WS0C7JyV45e7hnkc3m4Ut+Z17NyQOpGaIz5Ua0yzAxMu2b9J76zFxBaX9omXrLPvnIq
cNrJVUL0S3F+FmoPI+BQI3WKo6MG+lcvsNON4BWGDlmaPIV+WQVb6lFAOW/P5rV+ouEH1oTnPSeS
nO1/HpFaUzXRaFTlEUWFao1DQrQtjaTYGKMApI+69P6D7TGfYNF1ygvgtPmf8/bSEfZSNaba0aQ0
/IA5gADcYlJ5h+cLMVXAFF2qF14sWFqRe50UFEkbxKzOm1RMlzQ7DhTHACXVXZiO4jkJG5wIskEA
pr7dv8tIiYIgRRtQkWjTIxE4u0VSoymAeWv6MdZG8eLkVf/Z7eGx7bIMCBKSgaVV3XWaBls2VVIM
sSrnHrTAkizWxXKSdUmOAjJgxA+EbuedNig7IpegGUfMzdQ76KfDCdsjSAdul2M+aO0xK4uX7Bwv
EMjESmR5oF1QDpViYbPO52lfjEFi6kd8pNJTHHYIBqIR+7kdhQ6zahiqX+pg4EanNtMpL+t4MwQO
VmXYI+KzXaFVMNbh8Pf2lFwscT6KpAwlWowJyZTMPqpIEqGqrWUclTyNfnUiSn1cLXpPh3/sB9ld
HdWAP263ebnmaBPNO/SkQJehbHQ+/A2P9bgYbONY5q7zM8aa71OF2gL8sVDf3m7q4tyX3ZO8AeD6
UlhJfso/Oxii4iQvUPPYDb3ZrJFbydNN3StL6mPXVpTM3XIkEhya82xq4LaqWY2BhTFaWj5S1jd/
BB1uISLQxB8L24901RrG0hVwbfKQGgULBaABJ+HZQNrKOBQJX3RsWjWxV63VwT2MBLos1Nedb0Pr
Ie1ze0CvzZ1UkiM64+y/gOHWTUUZI6iNIzQE81EJHLPap/2APkbRuUs6lJezR8WEjhElcDjR2vns
FXjqKlkSG8c6MnTlk4NShrFtaqHav2/36uIu5dUEOIMZpFSDqOdsF8BMBTAzWZgVGyoCxWYj3+Ne
4qtfQ86yXe6icL7pDVgeSNg66cIivVw8tM65iGi/jITm/sFkDcs8bG3rWEYa+vBKidxXX1V3aAjV
mwAKprLy7LHa3e7z5eI5b1U/H9w0qaI01RVaVcfuJUTx5b6ADwUvQ7f+i+FJL1xu18aYKJbjljDd
Q6PvvL0alYMe90L7iGZ7uk1dPdySSoxWlR2IJ4RJqnXsI9iMBUz7P/SUvpIcQLGVy04us38OgbgL
8NNpJ/uIfhUOnKmpRuswn0S9LTzE3cIxwA3n44MrK1vk6ghvL1Ls3eBgs1in9rFKE/MOFpq/NVus
LDdACm3wsYld/brd4rVFRJFRJSKkuse+Oe+kMgJRTLDoOjal7Z66etCz3RBhv7OOAx3ytJYVFHUb
gdLwEg/oetM0C2pSY/3Ln/8zvgM9qixUro6g8UPMkvwa78Ka6mFda+IehyZGHoz+ktusPN3OnqQQ
HEi3yGQTGsfYb583m4yjm8cYK56Q9FDvLKR+BmBuxV+XklqzSlOYwECFnQ1iJQGKbPZH1zMgQvLQ
ks7nQu6c97rtGhXisVKe2ijQEWQSzUmLtHbL7/nrElXvN60ejQcnq8OFli/GW/IfHDC5lDYY8Dl0
wSgGSyDEV53iIM5RaNDMbdV3xd7oowgNljI4RFlaL1zaV0YbZBPYIKQYgdrOyw1VWbqQ7kR9Cms4
O3URVI9IAtZ75J/cLW5O2hZT+3KLLWj11ewbZWEPX4aOVM9ldVDaKJty2s9nu8wDy8tROjvZKHC0
KD4o3l8bVO70rBrjZO4dgiVsU21LEYQuUZ7fKfid2/cJbqML5/XFHcinMOPwmCSEwJqrnJZDYjIB
iTjBmML4NJgMzCbH6Ges9dZCxkm/uAJlWxQXgJWR1wO2eN7toI6RKhNmfYJmWXrrgLD2ZeydVtti
eice67FVgi3BrI/WUhzmmDdJ3bkKkx/ST2EENdIclFjgNJiSuufsg1qCc1KAc22sOJ+N0FL8HbKK
NmLSZdxMa68tpmiFPmuLnhbMfWcdFsn0kgooox88segaKRduWzBG0h/7vGtTigBFgznASUc2dTMV
0oDN9upNhHnbfdOWn4jrygUq7MWlR5suzE1kZ9hEnB3nbQKJBIjpBM0Jt1GHvko79YFa0jQhh6e6
5cdzw7JBidSXnAUw5bNDCmyRV/tW15zQajFPpaD4yOGv7AJHVQ4kDAG7dG0Vb7V4yrN16Bot6iLY
JX94qOkxZVBZDPCoNJ93u0PCoxjUsj2Bawqf+dLvbRoF+84csq3a1vqd3+hLYK6L+x7BcgtQB+cz
0tbWHOczBDHcscFsT2mFUve6YE+DIbEQmGlH1Tz0TubuDR1nvxU5p2+3+/tOczu/G2S2h7cWv7Av
s+bzrJcCynmXnshOh299omZ37lC3zrrKgxy6cCXGHTbCaGI1Wdg/DppX/wgbxKuUGu2v+1ZoLby5
Tin+9Ci9P8f4Ve1aZFzukDAOVkb5OSx2qqJ7dzG8vn3UAvVeiCAuz1t6wIMF8DhHPIfe+ZQlo9rV
OKqkJysZ4+8N3KzHBik3fWUik7FVUi3daC2FBTjB4aqaDP3+9hBe2SkwX6ipkJIASD5nfXiNL4pA
LbJT6Rrh5wpVtU+hgoUqZoVoGAWls5BTmru5gzZEPhvYLBOGzLA+n7I2TVLM6rX8RBG9fhS6k9xh
h9GhdDlNHW5xZvHseUH4WulO1q78blSVdY5s05cE2uqnFOGll3GqhxadOBO68eRUR1L10wbsvbdJ
LbvZAFhUvlDDTNpVIdI2WQ/W5N/Vhp69GDDE1s44oUeaGdxvUVaZj0kS8pK6Pay6DHNnK1OW/3j+
wkamRjbbioPiIdta6tnJA4eMXw0Ws1gI2HWRrxpL9D/ASnno7icI6lCnM4ItJtpJeS85/MYO2xa3
WWddGf0SU6l886bQrHcQ00xrNZTkPCRQZoxWKdvsAFwH3ShHD+2nUk9zZX27J3PHk/cJY5rIo0i8
DJXN8xVaUeOpCyzBCXuiut6aeoxIY4nYyVonaXw3Ol4xbiCPW5+oZcTyftGce+Rr/dcAS/Avojf7
n4ZK8WyDQ3WK6Gk22TtdVdI1Ki7/3f7Y2W6SAssm6GRMueC0AXmZPQGAgAMurUz/AGii2lG41zZk
CwoUUA0oWqJyNh2KW3uUSRCD7Zpoe7v52WZ6b55cBzRkrEhgPs+GKvZTAejfQ7HTSPJ9kWOFk2gZ
GQ/XDYnVww+KFJAlpajNvkU+iMQeMeL51JST79S5MqWHEZkhGwxXr9tfMV92VSmc7IjfGUrJsA7T
eJH6PAtO35uW3C2uWeqQPLjmTY+JXzRBiqp/pn5C1iKL1gYQjDcF4bF4nZvdf4EajgsDPMeGvDfL
s4fHHUhFDWT4ebOZ79oUXkdq+Ko6GiujT4q9O+bx17DoczSgYDLu7dphsVmN7n5Ksg6eXEnJ4bdd
o7Z9e7qvfg0bA2gI6GJbneerLR1jKYkRPzRCCbFCGTJ/27Wp8WoqCIGv8B7UpcaWNx2pz8ac6X0p
4jXu0lP8TKq7WThbZ1fx++BQICdDROKVUGS2/Oyybzs1U7NDk/V/I1t02ymvUeEqfIOsESWmlaOj
zamGOnJZt4dCHmf/HHeyaQjpkjtJBk5GsefzkuLvp9aI1h2UkNSuHWrFuOJ0+GVyu7zdbupdin7e
FkUCFDLILQPtnnUTWaq87dqkwHcgzO4NI4V2n6ci+gJDrihexVAX3wPVUcIdhFXQreuy0YJvSkMC
+MEkIaFvgAAW1gqAcvW3tzvnrTXCRNupqFyML7c/9tq4EPySeCc+4o6VB9Y/b+a0mpouSkR56Edt
fBVVcIzHun0yfNtfOKevtkTISwjh8nabh7woHleukgflIVBUfTfZgYMgLo+4bVYGfbK73a0rK40j
h16x8SEAzVFKHgTNwTe08oAJPYBixO364R6nj+BTr9QaKtqdkb0gR2AiUzJlbr+w0K/0FUMGEvsk
tF37MrGvxhOJtKQ8NFUWP7dhZn8Wk+i/a2pv3H20pzSkEd9ygwGEmAMMlaLuTDHm3YFIHv3jBmdR
JVese8KJ9ElR7PCJNP5bqwdLqebZixDMJjBRNpUHA4bi8JzEVuWd6viIhiIt7EaPWct6Xskn+8JQ
Xpzj5Hdh8pE34ziVahLnC7RxIzvS1bo9TE6qbYdG0dF/r6e9qozKuqlrcTcE1en2mF7c0pL1SwXM
hQ6Hkdu8QmLzqHZK2yoPtQ4wfO02abUtUGZ9VQecHpE1K5zPRVlbqEj7AbJhSZ02f25/wpVuAz+D
ycUrUVqize4RgcxmqMPxuaf04iCR3ZdY2uvT9BC7PQYuBamoVdrm3cJqupxUm0SSAxtFIw6+ICao
eRJbPVpghwJ3+3CldUryxWgQmb/du8uLibVDwEaemYSzJBadz6oSlUCjMPY+hB6mNW891ARkvgCv
FMd68rRhNUZxhEq3F2nKfeLqebPrUS8LVq6b5kVzV7a4+X69/VGXsy4tpiQaHTiyh9rA+TfVYBc7
vVe6Q9qSwSNXWWEtbibDPadMbqx8b0j++rHfb3GyKe+NBvOR2x9wOfh8gIS2SHqo58zf6EqLJm9r
pf1BUwPjjzEqRrtSUnP68I4iFQwQT6aOJNhbBon/Hvl2X4+idLpDh/jl99RIjyRz3C1Ay/IR9lx/
J8VdFyMRuWDPLkUqrgDLiUHAtpCBmM14VDbIwdr6cBhZtZ+x9yvLNZOhtiutkpqU4Cz718hpDGQJ
m8EmQNT8apdjRjZuEOMgtTmwXKNPVqSEAAh5r/DSSAdrbVh9TGiXCOFsMg2a5RpNVLQZYXL7+BPg
6G0Sdgn8QR2nhiiXxIClhqzRHhpNzX0sOAe3y1bh5KfPsGHD8iVxgexRDxgBaztd074Gnp3zV6FC
Vr4gKlyjp0qK03w17UJpn9lQ7l0ejYn2Q8P5wfs7dZrgUacY8IbaqOvtR0k001Zkt2p71Wnk4nlN
hpBhUeNsWGRK0ZzQ4iiPftl65aGyCuMnTBUBSTPLq1FfcT5o+QatANtalxVWhdR123RfDmWTn4g5
lb85KtbenfTaRC6TYSlWMCGRV+yy4b+wGLxHM8dCbcXaa1w01p3J23cgiNx1YGndozdEer3CoaR+
M+MxeU06svh4mPselgSdAFLtI1M57AusfV8VWFyMF/YK5mpCMB+jGLymwtOkD74O4syMh79JHIUV
KWhSH2hbYgpwb+Iz9TMVVo/Gf+0YyhPS3t1LjGJs9Z06b/fZx1bd3/CCLPVV50zB9FzCBqhWhl47
/WcdSoiyIsMTvfhI0yXrwPbTZGtWZeXea1WDv2UVZ7jgiagPMWuxoqz+j0FCeriiqpWv29glsYf5
gvvDT9O2WIhu5q9QrkNODYlGJ96ANWjN8iQTEr02sWV9cI1ePYYulvaryEcldRVnIMh0JOzHtRJn
ZvMEgmTQ/TUKO3KBla36nFpegHWJ37QDBqVkYXdZQ+/v43BChWdl84RBUNozymnpIJZx72xbyq+F
MExJDBzl7HpN3CgggxGJg4Og2MbGfrZbZXpcIKLftiBYneErMn0FTll19klgmwknSdcOTVK7P8D/
TUsQuIvIiWH0XK56LiAIMN7s3usQw8ka3a5RpscJPvZNZChHpUe3KtDGhctunsuXcwbxjItOWtCB
O5g9CmAQx0TXuTiwvZko7p+hR/ER9CQV9u5zpiE7X7s8kp20yL6GQxXu/BQw1MLaudJnJCEAY3Dw
80aZP1U9Hopt5wtsBcVo73GA6J6yWkTb1Ci0haYuEgAUL2jJoW5CHA514vzs10FCE3L05iGr9epL
muR4HnTByMmQFmGlrbsyLL/dvtUuIhmoKLwrGGTA7eQD5tdNmTtNX+nVwdRC60sRZ8U9cHDlSS+y
6a+iBEjnA8pdWtfyjXW2rm1TevxJlKzEuM9RaXGX67nXjOYDjjykdhGBt39AKerQwrVh+OEJL4Kd
FVmiXhPcjr/6GH2ZzTg1SiS9TdSFO/di3G2EyRww98D+eBTMifFT2giiKsd6EFRp7iceLLsmNZWN
prfKWh+6JdS93Laz7pPsJ/FNjonc3jy7N3U2IIU6NB/qzrK23Af97zjVa2034epYUGEQ8ZcgRHXq
Kc8SBJw+OOVgGxl1NomMJuEfna8ycxThoOGq8+BbbOIWITXEBur+obYsxNeR2M0+m16hqLvbzV4Z
ZFdqQKKbwyMfAZDzZq1qMNyudfUHnDG8daa5UX1MCRR/p2GQq8fYRs/wdosXIaOUtwCYB69BliTn
cM4xxFBX8XztwYlG/eiWVr7TJk3fozJi/MbG0sPAB9sfhJ1NfW+S2isXYNhX5hnuFUVnmJuc33Pu
T9ALcFO6oT3UUA++ZUNrvCg1PAfc+ZS7JBvU+9QOqqdSlWzm232/OLUAkDG/aI9CkyHHNtvXettk
/KanPSRjM4oVFqnTq157CIEHKLou1B8vj2paA86E4gHtATSdhY8UJPsCbrr2wGaV0rwKog5w0fVV
SIy7yTnX7iCC5X8rdPFfsNfU+/tBH+IPD/f5V8z6bHYg6ZHw0B6q2g9OVmFzZJbOZOBR4w/Td2SJ
zXWZBUENIy0PioX76tqII/cA6h3pOtDDszEYM6T384ERH1qfChLy/ljO6CAHKWM40cL0Xq4spDGB
CgLvl4/gOQo7yOxMtStbfwjVPjEeWtXFwaTIgv/j7Lx2JMeVdvtEAuTNrdKUb1vdyp4bocfJe0s9
/b9YG+egUplIoQbYGOzpHoBJigwyIj7zgN2hnWAwYfZ/hUq2JC95WA3lxve+PMrU6CwdiA4fm5as
PHjvchQjjUWFD6n9pCwhrlARUuliL4ZEfHZqJ9nTuLA25ACujihxKzALJLliFTxcaxq8ilrpk1EW
9SHHAL3zVbXUvtZeax9GRdc//jXJ7ykxcSNLGXJ5b76bojkgqoC+rPPUaPA/jWUyikMBelnFMKlv
Nga78jUhlMNl4IlH0Watdm4rqoXbvaM/ZbAaP89GZn9HhX551Mel8TO1nJAjtLJkX9Whs5H6Xexa
2VwC18u7Bo/CiwLONCJ03xYLWmVVZHZHNZtVXsbZUlfwNFEw3Ni3F9+RSjc7loCAuC5IjVXxVcWD
iqeN2jDTrJY2SskDwkDZUwJU/CFH/eijKwuukTBIkxfGOM381Xh2m6J3hw3Zk2WlyrFuOJm1l/S7
mF7mQasyLciUOPmh5aPx9YMBmJF5SRgwJaRns7naQN6oWKOli/apT3v9q2ovxucMmOIuxeai9m+P
dfGIYyzQRRaRF6QRGO3zzRoXRHYvMdunwcQ3yYr67LHlNsdRZwS0oJEL+nrabFVxr3xLcPbsHwrG
4IyM1ahRAgWnjGb9qSt6K9p1U6K8to3lfR+xVzgg7DRsbJ7LawY0DXov9EoIBXDgVyF2iRPXVgDs
PCmhmX/DEyJs/7LV1NHYsnZJmc+3EzP9GVpS7acAd/SAQFAYe9SlkmpT8fDy6BikQMiTkKXQel//
GjynOFqxK55avXKOaiGdUCPxF8+2rXh7WZCD0ExDhloycVeC0c8/cNUXQ9w62vIUUUMoHvTFJjkf
1bC506eSyi7K5+60nw2kIRoka9pXdeE5g4lMZQoB9Cit0x+3t9xFyOIXoQ4CS1VqX8JpPP9FtZmD
w8ay66me+wiNIVvr8l2YkCI94RCGhCA63W6yi+Iy6e9KMm/39fYPuNzzBEqiFm1LUDMXmG1RuCKi
WTY/mTh0AJYHErOji5Hb90uT6OYxwWV6+gNqmLFZTFhl5Vx6EORosJOpvXXvjPO5E7B6i3wh+jwg
Sbs85Q6fwHnKhg6gvq/g1og8TDFVUfZ7HspsOETRUqVI+OWZ911LkT/39rVl9RhaMDVH24jo683C
J5H6FFKeElwGupir23mWQ6AiO32OeuGZ3fNcKiSO4Lz6zrl3KwWVRdUoYpPS/BzZ2mEJKfDm/tI4
TfWg9HEPbo6YsWwd39WWYbXYMjyQiBg8Gi6QmOFSemh+eZh0UsgT/kQJu7uPgXO0+9ZGgXAUlnix
NDxdj/Uo9OKDSaccn+LmWxbPc/xCeq2jm6qxLvpz4xr1XcFnsLkMwBn/NZZOdKfX45wfPZFnWeHn
2lTWD0h3qQIB53DeIXwT5hvxTJ6Rd2ng2w8iO0EegOtQ51if76Myz5QwVlLjOceM7r6H6CL8GJ+x
retBfvDzcaAm0SnBEIAocnHp5r0n7C4Hi+PkCs6GOOLNmY/0g+Ps8hIP68NYlJW9K5OlL3zQLeCw
mrkDJ3n7xK7iJdPlZ8jeBRWHK2boA43sxqgU9zmzsLvyC4Uf7bcNYggQg2FWbgx3ud0Yjt4F8Eta
jNBEz1fXyy2YqLPtPg+mPh/dTGjVg6mEmMZWcbZr8mTeO4pm79UO8aWNL3ttbGi39Dcp5qDGJq/O
d6/HZGiKeh5z91kh00eOiNIVfahw0h+APEfKfUre5/lxIsrvsDrRcLq90qvYKFcaXAGK67QReNSt
28ZwwdJRkJA+Kx2ScyYckz0RyzouCq4FrRDKfRcnW8+BK3OGRIMEOn1Oroa1UoJGwLcytfeeScfT
Zp8bKW6cNJLE3jaT9CnqJsyQwH9/NdpJ0zcO97UZk+3iVAOSksrkxVtkRFuLYtMzx7Q+OKOX34s0
NF5sVQu6Mh4PVNDd4+1VfmMgnZ0raJU6nU8eEVKuc81NxRUompdFiBc1i4x0L1Kzc/8ESqi9VpaJ
MHdkjZ4U4RtH+7VUMxGd5ramQ0kfJvlSuLn1Hb/WPP8Gcs2cd7kVCcvxxeyUUdDbQ9jW/qIu2rDz
1FrcYZiybDEX1ydSdqaJCFL85o3eJwPUu23ajq5Sub1mPGOsVx2El2rpzvBa72VQE6FsnMf1J6IQ
Q6uF9AYCFIu1biqqerHoJSWxpwj3x4PWpdiza9X0aKfjgp1yqn0bRmurDHIR+pgYLyagHiZuOsBa
zmc4x0temwrYtsFJtcjXa61zXundaoO6c1KEcV77AnQZTalwptmVTzGydrtOsrA2MMXr48GkJY1Z
9lXZMRzQ819SeTPOiNT5XwQ2hLh2e8qy7OtKm0b7qChiuqsbZ+ruRYnH2R+oDXsY2t3er2+N8ff7
VRLPEMDm1UamIAkg5z8BgZMSW+hGffbQFo32fOQ6QnIVsLOfDo2j7MNoyZ5SoarRA3Vb7Uc7Qfej
22t0cNamCnc4Y4cM/5R+akNCQEP/q3KWHfJrXhii05/Mw30ZNnr5GWM3e94xoN291lEc24dcM/Dg
pX4UG1+LcFqsu3ke55NVa8P84ISDqu7Srh3Gu8gqqvEQmbER73pdjT53PPHjI8jpnj/IPbQxXGMB
aY7W2qirDQ26wt1jIlj2PvmDYuJCi1oiP6ebX2syzr72aShm2V4Bj49x5wjguDuY05RrXwFRzw9t
5EXzZ83odGRPoSyb+wkvR+dXOi3LqxqDVPO1uIChc/t7XBwIOHnE6bcUimqss7okcAt1YqRa42fE
sVXtaOlj8zlqDOVTh43i3iqKprrnMblVFV2lbZw+YpXcgiY0Mpj8cqO+O/TGEk1FZ9Xes2s0y65S
su6hKyWsvhSz/TXDMPGDHRRG5MFH5UIGYCl/str6pYeyCMpW3vNQWu4+RF/669Bb054XJ+bEtxf1
4vXLYGh4Y5PD5BCQXIeZbKY91rV1/ALObdHuMysBvQZoWzX8hdamoCanVu6+SUUv3TEdXLadXqjZ
PrHi+Eme4nzj5F8uOL8IpBNtZLkGawpQF7q0vyGPvZRua/0psLb/QYpOq72TDl9a72y1Fy7CulwC
wh5cbZqGUD/PvzCvvTmBSBi9VJbRP+kMe6SlmTza02xt3LsXQyHRBpkMPqIU2yVbOR9qiMeQPMvW
n1swjJ8GPZk/KU2b4KAK5eX2l12HctTLKMXRNyANphm3fi2Poo0GAE32U+4ljXLou8Y7jH1o2b6w
Od6+UvfeA9K7qCib8fzLK4Xz5fYvkOt2Fj95UklFYSquHB17zY+Yp3aomzYfXtTYsat9jtB+/hw1
ohC/bw/0pua4HgnFNg/dPVkTtFZfsIlg/mXY1JMOgW7fdYvhPM8TDh/7ugiNL6JCvMZvhFbHJHHI
f+yiSS+UI/cuNXAferatvGoDiO8XzJQ0cot8mPBxNCsMwt3UokePmazt/ezJ1/HUAtDyM4w8Y3Q2
HqIXW58VQ8EVRTeKfiCbV/PQ2nagNAtzk+pI/zh0jvYZnSPtMUQA9d+hVbYwOlfG43KT5BUiDU3U
1XbUxk5rNRxTXoZxqXa5GRa/ual04WdG8aWoK3sjhF9sfyrR0B4kJAneOA/f8+3fKak18hztX9wF
EcwusUPuGjtbfpOKDq+3N8XFdSHH4roA0cfZpnN6PhY4GC9Fbqx/UZtWf9HSWTl6bho+aVGjH7vB
mv/V41lsfMCLQWlHQ0MA6kPYZsxVEjU5kTvhwIzKpLNI1hd6gbY+ZXfaUIOvA+Lj7Masyv64PdWL
gyZH5dWGOgqlJZrT51MNRaXj992rL7W2gChUrET8AmUYP9we5uLrgZziTcRukSZGBOjzYWp6ZCbe
GNqL07o42OqlWTzxfrW/6pOjHW6PdbEzGUtuSE4zs6KGdz4W1LtZTTAmfpkTs3zkDOhH/GCWRytB
qQlPoLL+eXvAa5OTNUOsQkCRkZidD1irCXWwdMQXGwku1Wf3oiy/ALR6QH5l2tonb/jgs4hFSs9N
wBXPAoGIXJ10SLaQAIWVfVrCyHT3aUt5eD976UC7V4PvuzSN4aEWbbU/q9rOTgCAUDWOEKyw/MrD
KATVYA+DkmjuvxkglepdYUOpUqGfTz51Nkf5AyMCp4MKgwXUX91csBVF6+TjHzzcwqI85kONP/OY
D8XPKZvcb+1s8EZUCwHeHyvupA4AxSq4Stxe5zetqfOZ65bE8EveCKu9ftiHqG2AZ4i0Fzuz1c4j
h2jdBY8q0jVxiIzYTZ4srIg+U2uL8MaMIvNLatRY0Kcmb386pF0xPELErvWHLJldSk2p5cx+UWQd
NHS0wTzMMHQ9+1lN6MWVh5Yu+vRc5GhVdDuB1HALmzrRq+Fb1bF8v3gJa8k+7PpZ2Yh2q2DwRuXh
+cKLgkNDxNPPt9SIdhgKpW0d2LmmnERVjJ+QTcX9HSDSIQ677L62wmJjfddF//+NSgygognri4bn
+aiznqEEGFtVQMsmf5h5IN+POFc/SZ2AZ9Uol58ZhVB8yFTrcY7yYpcIDLVvf+QrM5eXCnQVUEdk
TqvY28+FWqlQIIMWRJ2PLCX6iJOb/zKGev5kGKLfcx2FGz1P+RB/t7HkxEmW+R9lO+rba8CEZuYk
tY3RBWNlt4eJHjYUqEo8xLH+IxbD8mBhkOmXhRg3gr4MDecDMyB0SLhQkGWY9/mKe3hiD1pXTQGL
Oz30nRE9EL2Uw1yrv4va7TbC8OU8ZXVOdlF0Gineuo8C9p2oVM5j4E3AWx0bpksj3HlfObGxj4w8
/dphePx18oatMt06WWCJeZswOMeXCgFlyfOZQgTQ8jnpRVCH3vg44CBOTdD0aNLl2g81VLNjnWcF
zJuGZ2aquGLfQZK6nxV9K29Zhev//RIeSUhBUI2h6n/+S+J5aYpq6ucgnIX+T8+D494y2jTomsba
+Lzr1+XbWFKVgKQTmVGeEudjZWOi2LnVicAbZ4+cPFkWuI4jqoi7bHHc2M9rUI40zcrE8xOrXv4c
Rg1TiX6kwfEQV178g1eWV+yGMG0+GzW6i/ukng3lMSum4g/LQlPRT3WtNH0+aR/tpiG0ftw+kdfW
C9UeOvSysA0o/nwOrisaCgLWHLCmdPZEDeYEW1ZR36GK1W68Ry4PhCNF8Ek8ZOOHwu75YPHYVEsP
TTNwnCRE7KUNs8NSLHhYjk6PVU6ju9MWgUMesvNDSJrDhcIT5Q2FsDqEVjTmYEIHLShwE9zphjLu
SRUj4atCdZ/iNtbuygbNzD7Tl4i6SDZvZDtXJg3Qggq2XGHE6lY3eo5snY26rR5MJBeHVLer56IQ
qj/Vqv1vklTjt9tf9DLG0t4kT0D1hQ96wUDSw7ZZYrRDAqV3w4PtZMWuY9CDrbXeUYnqaO/GyL3f
HvTqJN/QAQD/bBoG51+WVAGhZCAQQQ059S4stfyhGIr+k7X09aFkO22cvcttCwBCtizZuZgJXFwk
vafkC4TdIKLPdIJ11He+EQ3aVzGPlvaxjJlzzoaVLVK5bSW+cTW5ZTHaMuuMwClbLYaV4VEKm5Aa
aH3iPnXyqieNjMwpbQ5YGzhfikRxPuwR41GN4HWEpCI4AU7R+Y+gV1mjGmTYAbgPLfFNVNzvBHDM
nRVVqvCHrkDCwdqUcLi4VBjWhVNFeV4KgqxTiEJB4tSCIxKUCzwDm7yYDigmifs0VazAQfzqyel0
cefiu3j/wT3lyVEprYNy5Dm8zpk40YoSG4sVoEad/oG5XfroidD5atZ6eZgS7Ij+w3igd9Dno8JO
veB8hV0xu4JL3ArM1CwJ2w7tH/AeafLJHav4rsVOdWOGF0eVGfIo4UFO/RBk4+o5hJwO9A/OajAr
yvSjrCv4qHgFHBWtpfETl+OPFhjaFpX8yqioHEgeJK4kVF/kWX5XuMyKZcqBASuBSJwfXhyFu0rT
hn0hE3xpNvRPofbdFlT54sASgsnb6FrjOkE8ln//blDK9Dm2hboSwIcofte9zT1oNPWPcXScH7e/
4+WWlUNRI5UlOwLhKha5mWqSNU1KENqJ+lRPcX1nzLF5ag0cpCbTJLnpR5I4pP62cP1Xh6Y1DNJN
qvasSfrVWA/anMTRyUB7UHzLk8785lkFXrI5JJwGQRnFOmpeAeWlnGD+bASqiygsq+BvuFGClbxt
zhdZNKnk1bbxyUzr6l+3FMPjPDvNV0ivqsXjy93yNbk6IHhVSISyBL5WmDRnT5m8Wo9PcxwVsT/q
qH/A1vmFmGXpK2pubRyYK7tISlkyEgVk2Byr10ret0axRIYXiDqJOt5NPCZ2yoD7m1+YhKCN9bw2
HPYk6Ee+gQrXhcrRxrZRGE5I69PIDlZD/9JX9VC919spbz56hWKWSK2N+h6n8xLFkNcuHp3hQnMT
/WHtfphH89j3iIjuLLRPrL3d1c3D7ZNyZX4MSWLEU0ziYPXz/VJnds0DNolOtTXAmTfiUfne5tU8
g0Bq/r491pWtggoldAU866hFrekfMQ1vw0EO4dRmXr2niZh9BmmW3fWiT49grP/5D8OxjpRNTRLO
da9EgdxvCcL2qRmWFGXItDcf9bTtj5FmLQo8ODgw/2VEaScLNIM60erwIZw4tFqax6dcr7J+10ZF
Mj52aeno+3Yp0wyvlwxvnduDXvuC1GllusPqcluef8ExNpUlo+UYKGmuqC8N7prlDr8v0R9h/lpb
V/KVq4Pg9oY6QuHgApsA5LOLC6+IT5jn0kWkP6KUx9YblLslnZv6BcWllwxHkg1eyeUsdU4F1zJn
/83M7HyWWtEmZM9FcnJbHa8BMK7WrmpnbmpNbB3Dq2MRu8HxUva7KH3rlZbhOdQkp6iM9QdAysYR
OPrwgnhFtXHirw8Fn0FlMIQJVtGs7V1TGHXLtFDTrvZzpeoHbBXsr54adh+PZawhofr/DSavrncX
sDrVrtKobnyq02lq/MoZRe9Hup0q925abhX0LzcKo9E9lN4IPG7WfPZW0QZPMZha7Y2m2A2Ri+BP
gZM3luVu9WlBPOSpJFy8fvQ4vMEoiTISsHPBq9OaKJYt2+RExTa51/LBO4FohAkUK9WWQ/qVr0fB
g0wL5jzVnfXlUNsQ+KZYT04D0/rh1QbQk9CRMgxVbn403eFOoBZM8CSyyFr++cdrdDEX7bTEJ1EY
5jNGUspL3k/6bhLdViZ3bVqgfxzSDGmzs1bFRsEmRzlIiU9LPBecta4zMccepi7acTE48UYAu7wW
pOIW/AsEZ5GmW2+UlH056HaWnlr0F77YU/Vjim0FrsegvSbTMHy7vUEuH2jnw63e+MKuYgstg/hU
TgsIIhCFBZfPNHl/uJ3dfPYiOESv3VTD5cr4QYfbo29Mdp3RKAmuel4XpSd7TEbqAfroh7yevihT
u+BuYBYb2+baeIRNbnhOPsVb+ffvznwZhpAguf9OXutOT5mXKt8j1xlxGxTW75bS/1b17eqA0HYg
5MmGyZoAWPV6VXJ9JKdReOF3ddbLl8qO6l3vLvkDYOvhY0wlNL0gg8NLo++EAgko8vMJeuZgNCOQ
vJNJQdnwO3jo6ssg4mY6lINeLvfe0KjO05TMS7qjP7clmXxtvmjtSIFmwOQAQ8/HHxWnj0L69Ce3
NiealzXvJ+E0QVGq1d+sxlbn4NrhRGFKYpI1hl0THvNcSYy4C5NTXrfjt3waqHUYoAIf7Ggpt4Rm
rw6GPxRrTBUbyvf55OiTjpCv1PhUKWE3fG77sXnQq1rUn2ZAiRtF+ssSMpBmGFDQ7Lg0KImt9ioe
B9oEtDU9FfSlQnrO6PHt5jmxACN5S++jf5L/4QLm2enx1PGnxZT4g65lzzOJ2MbD+Mr1JWlZ0M/A
WV8qSpVlmY9jXnNwtMq2PhuRN9Nki0PvOIXsbBRDhji5p7QGDOp2iLg0R2EdJEsaaJsuFU/lV3l3
ZsO+SIx86LNTWuphum/CXvww7bDd2V3mmb5J3OefmqC83CVVHZRTU/J26C3vk1iG8aXX6y2gvvzQ
ZyVUfhLoWQ4uLwjZYDj/SUZdODCmwvRUFlYhdmNKGcw3Odh3t+d+5TRhCurQ4iH3plSwGieaUUiw
QBqedLOeSdBVhOOXpcvRQxGwqIemc77eHvHKdUBUJPGgK2Qi37Z6s+sZ1zt68cUpj4rwSQhapRiy
Lgg/hPryd9J4yrcu1DqIXK6zYV54ZbISREhw5izLJv35omZ2XGbzghanMZanplN7sdPspMHaTymR
0LI3Y/OVr4h0IGVoqX9Fj2/VpR/VkQYpgN6TnhbDdKgaiKQ+Ihx2v7GFr8wMCTJKAoigkvCtk/Q5
1yLQiXVxqjNTjfwMNOLebBMJc7Qa3ETtbovvfy14QMCmxASGBCzgmvg3pIbVIvJVnNok1I+tQz9Y
dIv+D9XF6LE3y+Se4lu/o5NsWjvZlwN+uaTHVFPEj9s76krkcKnx834iqwYwsDq+Y6NHi+DbnuJW
9xRKpWm6S9DlAznQOadEdfBMNDL1cHvU9ZIDh4VySOQk11Vhs65ODlrjg0O1VATNqNUPU2W2j2ky
EDvrafzHybzoo4rrckCUJOixEaN4CK0GXNqRu4iZ0lcz3Kc5jfqHalra2affMjxrs5d88GUvByST
l/0TmQeuFTwApkUFfj96YCC2Xd7HiDD8g4yQ0u27bNnq7MmP9D7gycHo6/H6owAN1lUu97sYnFMZ
bDG4U4NwyfJ0TyG16L4pnhPFe6Mp82UjCl37etKVSaZ5dIzXT+6wrHhSudoSxHnnakeMEov8GYEM
46czeO4+yoy539/eMPL7rGfIXUvRBwktrvbV92vGWPPmEucTCH2LH9u0NVrVKp+mkRRxVy2k8Ojw
Fb8o2yx3Q+Khb337B6zPiVxiRAwoP8uHE++L8yVurLquxzrVAtgfVuHrg258KyyacUrkmX+OypB+
GU0v/3571HUM/N+o5KXQSWQzZXU6o2WwxqUXWqA2jVb6dUmu5eOcYm4s75UvaqIZILNQ3jMXjCRR
wGBI6kQNFmcyuzur79pxPyCfntwlqa6+jvpkf9RhgrnJ5oXUwKRsgS7G+YoqfYFbtFfpQaFjtHDE
BpE2vI/JT5I+DiEVPp+yXKX8ur2iF7AShmU9QRzgps2aGqu6grEgXm4MkxGk3VJ9iVWz2KsIPJXI
yjYT/zcGIW7C2huFGR/aeYLnp7f2xuvxyoGlOf5W7pdUnfVuSo1OG7JmMKkLO3m761w7fFBjGlq+
ldtb3Ov1o0HOGPi1SyMQHC0uPucLjX/R3GBUawRZKBbvUdWUZl9D3+29rEW7z/Ko3XSGUz03nrNV
ZLyygQkQnBjgHaCz18JBSV14NY1qMxiFMRR7EPipefD6aEvJ7MoG5u6GZvimFo8Lwfkcy1xvyF4M
E7CQ1Xo4HKTxHZ60oXmaxJL+oj/WePe3d9LVZZXUNlrXRPo1nr7NFHrhScjUpikSd11Ug8LsodWY
fmgYynO/eLm2H2czPOXTsgVhuRIQ0bSSmGQqcbQXVvEIAlJJ12HmfkEU9HcNbKu9m8tCz47o+k+P
szKV4qEbvemb1UckA6mF8M7Hb3EUQ8k4qDoSEtcJF9SZegQZqgWwKdLsSSjQbHzU4GrvcwHdX3su
dRetxNvLfnXi1OrQZkBXDR7X+ZdOIvgySJPqQd3GevZJCedi36nY2B6MfJycXZQki3wAl5W1t/iP
JU8k1k63f8S17Ubj4///CP38Ryg6cmaLVutBo2r9ZxBVxa+C8sjBLq0OX4TC2Jj0lduHKMH7RYo2
8GRc3QONgw5ehO1WoCsgMbiV8xHdOaG/pj1NwoPII/F3MXt2uHEvXBuX64TXMTV7UP6rR38v8t7V
xswI4qrtfseII4cvcaEqyjEBh1kcQ5G6f+iSw/Xx9eWSJ5c3QP7xQlyt79QBVa9NI6DE3B2gynrH
EHRj7uv2khwWa96yH7o2UYddLDP6N0OC8wGRTKdD13Zm4FZa95x50/hSOVUKa6XJXAySyzIGbE/Z
asv37erAqDgAMJRqquunW4YDcem0lREoU6UdE5wn/WnK2hdPnWAF10lY4SMq9Dj/D18WkAJCUNQu
EB9ZHaPCnEfNjFojsCuj+zSLYf42FiP9Hr1pUAKhKTsjHIs27xad49rVBwxGZpBELwCl5yutNXGV
TIkKOMUA0rnH3c7t79TZ7CZgym09/Zd5SuUIsH5kOOrq5Fh9Hk2gfczAHuI8yGpl+QJz0w39Ul9q
zmobG4cqpg11d3sHX50mgZkSMZ3tC5GIRc/iCpwmt4Mbw3rVxEL/KUm8ErmGnDLO7vZw17YRqgg8
o7jJwW/KqPk+AyhNMVttYQZqYn5SFBdva+DCR5a4O+bGsnyuDEX8uj3mtSmSxVJ4QrKOZ/lqTC1S
2nAYeUl56tz+MJRmUY/g0/Ijhbhui8V/fTDgSR4Zo2QJnE8QTUBcd0eHbdMozj+4Run5bplGkKKm
UPv5eHtq8qev0g2Z3wANo/QA/m91OqIQk3DN7uwA4mr4pNdDVeyruXpp2vak1Gl+pxEV3Uekf3W/
CMN6Y/grX5NIBLKeG44y+FrpGPwQBkZOZQedmGf7ThlDO0IH0ZyCtpyX9h6lD4hrZpGILXv2KxNn
z+J2DBAPwaV1kyhMJ8eGv87IljlJ6V9jH6Z60vt9Hf7LI8NO/SjSqXBNc4UnxVwlpvrxEyv1aKli
AoAkG1ltqxSt+8osVCeo4H/ejYWGS6Ey09uIPWtBLpZQcaSNuiXKcOVKp1MlhSd5WdDbWQ2ruTT6
UPd0gmYy1OTQWEY2+lrj/auk0aD7tT0ZG1/52lpL9JYM/PgSrDl0wlhUPnPiBIMyRcOwy+c0/rMe
0iLeq+MQKkejFJ1y55lLhdNy6+ivLX+yJRJxbd5UsiVQUAIT1xfBrOtCFcglBWlbtP7ST7avNHPc
+lYafsMPOd6iI1/b3O8HXL2dsMnplVyEdqAOSpUeejAj35LZU8f7ELTJ3kXStPS1NFKaw+1DfSWE
kMDTKARlCLrWWxUUW72b57xs+MJlXNdYZXfo1g1AHXZm1A8b5E/5QllFEMCztJTBe0qCyCpeGfqM
XrUZWkGUtWboYy+dmH7pjvNGXeLapEiwAI4hiAl8ZBWpED9G9gUmd4DTZ7MgvID24dd4rnEBSmZD
tMHH11BiN1DUkgL+691iqjmcm8WwgkqgRPuYxK7T7cLapvGZNqW7oTd3JcWSpRbIEFxrAKhWi+iY
UaoS6q3ALuEKcX2CatKnXv1eFoXzw/IG9XMh2vIbuoLzRhS6OjRoe2hbFHwuRGPsMqc+MNlmMHPn
gmQ31O7BzMwyfdABHLWPOhJbUMpjkfyt8O8fVGh4s0oE5o5IK//AX1oeonf3OR4TY5f1vRMYMbLU
8Timf6hjY+5E47QbeO/L8wiYCvMNtg/XDU/C86F0TDgmM9H0IFSjdtopVVf/jRqNLY55bljDwVUT
uNJqU9KNvb2ZLkOPTu2HFYaIx2W7/ryuMg/9RCIRlKUd7RGFi4o94mKm/l3aQ9wvVh+P/94e8vK4
MCR6RJxKqViyLl1qRtFEkzWC0W2K4TlSzKTYNeSwO1VJ4q3u8mUMAIGN+zqSr6BKLh5IqrdAi88T
O9DHKvlLc4TWHaPca7YElq6tIzIXqJ9IvBoP3fMvOOu9ZkfIuAeWu7TlMcucZNmnwlGsO9uonH1m
h/OWCMqVXQPchWIoEE6pCS3Pz7sN6g6O3VlZ6wV0XI3m2DUVTam0SW2J1OnCp9od3X/g/TZbpcrL
W5MsmHIL6bC0j1mrXLGIgp4umNGwqixvh5Z5dEzobiZHt4uM30XnLnsxaUuyU9R4MPeor2ZbNYgr
C/7+N6xbU43eIYgdRcmptNTsc9T1SXrIaixU9+6AhrnJYz/8cCiUyT/Ydll4x3ti9Y3dye2HEfWx
E1fOEj9hAzQauybxMsO38SVHiy+tWz8VRf8zTPthI+xfRkM5OlIbJnIOFCDkgrz72okgc66ocJz0
0NJeBYWAcMdzwn5texPMzVymX3iiVsjwF8ZGIL5yYjmtvJAo/pNK2avwZDSdneemrQQz1ZgnU4Fv
XWSO8r0HD3R3Ozhc+6zSFIsXAnz/C9GYHOLlUs5ZdEKdpfXRPYm+eGko9sOSf9dnz3q9PdyVI2TL
hoKU5YBDu7aVBgej4jOVKUFexji1ovgzi0PB4icHEw/0OfJbARYtcmZ7o5d7JTBJ1jrDIqZIbrx6
gnVDhEqjHcYn6uzCPmbjFDl3vZNY/2FBKf4iUUkWTHlF/o5322Y06rRqYis5aTje3nHJzKhSQtXK
3WXs7hJLocR+e02vfUKuFHphdFel4M35iG0xJl46G8mph7Q4HRMAAuWdJ1orvodF4LQPBerAX2+P
ee070hviAU8/l7RldTiKLESR3gQprPfINUyLOu8KBcMLq+q9r/ZgtYfOLLb8ha8dC2q/VMdYXfry
q0GVBXqJ3rjRKYYFO/sp0fBBT4zia9dCWbw9watjYelOsg/Ajjr7+aKm1OcUUEWg5vOp+aJmar0L
0ZLx9tUwqeXGnrm2N3l28fXgfICaX9WHSge9RAdJoVOm98VvVcuq6K7Pk6bcf3xSoER4o7N6sA9W
F1gXL21nZIUX5IkzHnEAc8Kd0feR8WCJpXNePz4aW4NWAWa2PJtX+9KwkE3QFNWjHDSpiHV20o3X
7NUyOXSpEf99e7Rra0gyS4OdqQEIkX//7tzNYe3EOS+NwKK9/wldJiBAgKLa7HB7nGvXAhfxG+CK
sLmW3ZD0LTcb8jCg62EV917kJC80StyXRQPGigSaW44goZAa/B2R4bUbw197ClAdIW2laovM+2pR
VXV0IcY0SpAtnlv4ioF1HQT76qnqRojps9ccWeLkDruTrDsUZVf+uD3/aydfiu2xT6XuyEXNIIqz
OkyJ4PFQhy8hvLaXjJzlubSWnOaDTVeoLYyN03ilg4kZBDBJRCWgeiAtdP51zVLDeTVMvECLRJu9
VFUb+h1GnsYdRi4m/oFlWESuj7yarj/RLys+hRYm0acSGYh/bi+AJk/jeZpLiQxUMfkD6SBlwPPf
ElF2HWuvCoMixz7Fb1nue0jzdYggg9Y/qqMX3UVa1mOxKqw7BUxwsSMt1Q4hXTOxy50m2zdWucW7
uXYNYNbEacPlDWzWKohEnW4t9ABDKFVVYe7nLm+mhzpTEyjeIhruFQxhH24vxdUhOeJYR7MTaAme
rwT6vEOkV6YTzP2CsJpiNP0LP29yD4Y5GzzN4sL6eXvINw7KavWB7bxB74Cvkkudj1kjklEW02Dj
el67WhCrHsbF7AxFO1JkbjsfjoVu+FWqFO0ujscIJVBD/ZUtc/g19FQUerMqLh+8JpzLk6EMGLrc
/oVXAgQ/SxLbyOF5A6xuqcSpvNCwopA+Tp02vieKwdsJ8uigH3Ulnfxat4qDZeSu9cWqO2Mri7/y
UaT4FiUYRAZ4EK72wbyIzO3wMz+JubNeKL8Pe7t1y52ZkjpotiW24JCrCUP+pNov36psALRu1xEB
0ZwOBANKiiKLm+9majeqnymqdt94IF6PeUOOfR86UigZjoi9HG+vt4x47zaEHJ52OxK7yDoiNrMG
UONN5Ua86cIXhKD+j7Tz2nEbidb1ExFgDreU1Oqsbttjy74hnIaZxZye/nzV+wC7RQkiejYG8FzY
QIlk1aoV/iCwotO7YNj00tmDgTGGK9dXO39YQp6cuEskopyFnm6/SnOkF4/Qn0oRF5upy6KdY0b5
jack8a3lpuLOIypsYU3VK9XQMgbyoG/NEVIfg6VR8zld2u6mJuyiWX+y2zB5qMcqpi8T2Zs28QzH
B8mRb8uy1Z/aSjVu7cltfdwnmrUuzWJ78StkX4r/AM/AZ1pGvyJSE7NLevMxwGDj0HRIVgQx+V6Q
immjYxq2xuxeXDjwROnSSqypBELpcBBOH7v3KK7F1HLL5un8t6qT74N07U1H6rE8a81NMifu7fWv
fLan5AEC50quBFAP5ffTNePWVUIw3MnTIJT4IexG+5fX2T9iz8tXeqZnr1MCOOSDQZ7i1S4HSpMR
mGo9qOnTnIoE42UtKKutUQyTjdBN2P2AFNquHdhLT2dI3gjZrbzE5N+/S5W6sm9qxj3pU5a0xd0c
dgoWQAMYM+zbwi8ff5OSFwYzHXYDsMDTtfrIbZoosdOnMUB2yg017acBTuOXUcT9Wmp26bmg+yD2
S5OGb7c4m4LV89DUUs5mifpQbTHIcdXuDghpslJNXvps5Opo1hF9JNrx9LHMqOcOCPKMoFPKbd+p
T/GQJHsrwWxll4Rau+bnfH4MiDZEHNake6gtbYMNIyHTbPhoMW3ar1acuF/dwG0CvPKSltMvZuQN
gFatqV2dhx12KEcQwD/tb4A38lW82y2TmtETdR2+oNdHPwsrNXd91gBLxk2vvSmnyflhK54Wb/LE
nH8waxi/6jhe767vo0XeSxTgV4C5YURHRwgg2emv6DLL6qc55oV36vii8uatqPqThmOv3tWuqH1K
p9nYYoATbhBKXRN8PvvegOZoy8uuH3bpZ3OU2YFF7WbDdDDbTPQPKKya7Q4wW1JZSMaqWUjE763A
Xcklll5+srhmNokaHasCSHkDVb97+W0bV2YNSuPgpHHl2n5RKelnw6gQSNpUddmLniQrwq+lpUn4
SZM+bQ8isKBl2Epua5spcJM/GE2K1u97MXiWD+zSGe6d3MqmRyeIddOnX9L9uv61ljkyv/utQIJp
C5IFmNSigzU4JTLRfdU9xziIbsU0ddgmRL3wyb0MdyMafBOdRgkeIk9TPsep8PaJp5ftZsAwRd2o
poi+tEEbruyiZfYIZ1ujd8sYhwQNVKC72My0171AKH3/3MdTh29nkWXRJmsV+xCWcdvuerOt/0HI
LGom3x2x/WxL22xIpms32YDyKsfX1IKjuVFj3UsO2pgo2krEPNvpsusIpwWoFRh1yLSnOz0WnSnU
Nkmf1Wks3U1k6IhddlbynDcYSW9FMjTmjRd0LvbtblA3exvBsDXEylm0sclxsJBE+gLMPmX16Y9w
LTEgVFC3z3YOJKeDQvnLSiq12bleQTNUpP22MJ352/Vtc/7oNM5QAmXQBgbhzM2htbq67hW7fQZ5
1d2MVdDf2VMy2n6LiL8T6xth5clWmUr3tbSdfiWmX1idEQnUGTCyJDdLAqcI7GHsVK97Dj0V2dp2
ULsby7EGfU9LTQ1/wlRvXygMS0ZjfTZK5Sx0dVcaa2eB5g06CjpWIhKcsxmcCGnCcwO0z7piBzeu
ElFBaO70x220YFPpSv39+iu/sJ50twJ9gCIQcLfFgagdGr10v5JDQykf+uNUm/HGK9LyRcsz8ddG
FijdX1/yPDhwQzP54gySQfKUi/xjchOBmnxXHELSXNefRDCFik9SqRhovHUBdtq2EdUcuzI31V0+
KnZ3Q+pbl8LvwHV9tXRomY9G2hkxpqpmFanjSqCQP+GkqGBcTpcDHCAIYnD9cq+8i7uTGCJPr4b4
oDdTnj+PzRQCn6q74GuKaNkaLPx85yFdxFvmYmH/0W48XY3lE2scqvLgOcWE07QyRPzJHB0W1+eq
db8jcGz4SD/Y91MVq2sCBW8e9IunZbRE5caxg9G2HErWSV4nsE8jEFNxckj70TA2kM5F/DLaQQX8
cTSn7msEoKPYOl2alM9Rn5qZXxHcvzd1OgVI2VnuVwJaHW66OfBCLNIox24yNacCaabJAhbslozK
yjHBVtdyhD7u3VQXjBusgix0BlXgN6owzOeCff6Ewmbymnuw1P0ujotX6Km6t6+soau3zhjP47ap
kDHYBcLI8hAMQINrJrRoBudNoHxORKwnr1HotL8C/C/mL7aRgFIOQ4+dM6MvQRypUv1LpjjBV8y0
POPenscp2TmZE2R/waY05UNK4974p4hViF+ekdXG1orMMNhCW+qr+7w1s4HJoyx8wDpU5Q0McGu8
L+F9OvdG3hTPo9GU8cYanbm5U3ACNu76JJnqA1sI5OPYzzQMB+FlQHyUsHFgi6plpNxcP28Xdhfl
KiqWDNUBl56lxSqOl1GRxAerbYf7qRbjFx0Hv8eAPianz2yqv0paWRNCplqcs82ytU7w+S+AMgPO
hhKOXwBa73R/0z3vON1kMeiUdp9qJYu+RFHebmtHhUbaZFivxYpqPptxGdwAzV2DV52vzykGU4HK
AbvIW3K6s9qZET/XA5qCwB5vEuGBYfMQzco2uptKSpRXz7Z5TNyueuoQZMq2HjPVdOVmf+t4n54z
Ci5iLL9D0hKWM9TMsqdZeHp8iIt5dnx8SWP1s1sbzeMw9I3ra3qeP3IvO8cC+9d7RDqyI/Te0P00
c/nb37KkLJMvWsBA57uVIab+kGSNYq25V5zfCS7FmlR6JutkALkIR02FLgviDNVBw1npftITmK1R
ztXkK/TTFATVVPH7+h5dsgNJzFxGnowkaGnDIFuuGef4EnleXxz6ZtaGnaIOxZfYbYp6J3rJ4M0i
C2NxP9WaOPlnjjwj3+iFMjwNWlJheqkYYWp9v/6b3i78k88l00TeAW1nydBf9nqsuUDEYci1l1rU
mfdcBlHXvkwU8fpjqCbNsO2byLP9rDC96HWyRkt5ctJywlJKFb3EEydR9gXBPTFs1LbHb0SvlDbd
9fVUpF8xvRjKfZtPg/dlLLsp3AnE1Z9rZKDGTyie5uNNGRihupLkvOk3Lh6KsQFKcdxr/LG88I2q
S92uMI0X7NHnO3UK599uJwrjs6MH4d5oKy/5FlcV59KLhti791AgyO7Mtmu/GXYlsm2EkeGjbWam
+a3OourRGWhX7DGk65RHrUj7/B/PiuPpU+7Q7tzUhZN/ywI97ldaNEsStsR9wcDgQNEa4oZckiIi
eygSJ8+6g9qgbgdZ1BCIxqpChJ/6oXFiP58VL7rNY2vAoj3rKr8Fgvd5Ds3Q2KWMMPjXo92WKyXb
WazhtyB7jQEjSBvpPHEa6+Io6bsi78dDkQtHu0UdL3ye40rcB1ArNmmR5d+rwIgh2jr9+GUe3Hgl
dTk7vfwA1gaATVv2PMj0QSL0wfHGg9lhyejjwGL+ye06tjaDBlxBbaM1vPl5i4Cpm2yWgcgDpoEA
0OkzGxHTZhNDpIMKMf6XOvT30xwmN9KPxE8oyz1/dFOk1TQnEC8Nhe4TrZM1GO95rSx/BS1v2Spk
OOUt3vw46pXRUpQcIF+hq9tVldlulWLU7xVoSeGmVwptvFN75KgFulPFgzG6STz7fZUbo5QSgXM4
KrORPFl225tbZWjgemteRs9+sBp4YtakrZm9ngc+fjV9VLiwVMwEwEUyrMH6AOUy0UptSmxCM73/
xf2RzzvR6fNz0M6/HX5kCjy2dnZKoyD8lQzFqyJs5YNwYE4U6GM0jsi6gcShxHr6Gc3YDLsylS+w
NJ2bKHH/mOhjfFExEH5Os6b0PtpLZ703NXEIL/A3lz2dOZZkrtadDoTzGkX/Zn4pG9fcu7Eefo66
2fLn0eN8OF1tHa/H9rP6VoL4JbsVFDJdtbcd/S6/p2Vf08bu7cPc9O3XPkibGH3xUHN2ATPrF6PJ
/o1haH69vur50aTSos/L6IDVoZGdvmDMO0evbCzn4MKX6n3gd+lN79jz97xtkqeuiv+9vt5ZFUP7
gIxe8vWkGv8SKNs4fd0MSmQd5hkwSF7p45eurbuN9KT/cNg7XWrxaLOd1oorEutgFzmeem5U4/ei
AgfZRlU03CACGO9TL892ozEmB7QA1hif58kV1rO0CenbA9AjgVm0LEKBenXChO8wIqKY3pl5WTa3
dVDPqd95VX2LwjPQGztx899FOwiLnAGfgLusrcznnsnRL2Puk9cKL6pug/FqfFOk0bQ2PTnfd4ZE
8KGaTgGMY43cIe/2nQL1fyQJ1Q+lMiCkro7dVrXr4QuSJeiX6cqc7QMmueKjUwYcrKTMnhSNoh+3
nKHYnjHWCRn6AcdjdRO4TrlpItN5FXRab2k0hHfXN94bSfsky0ByAEVaUGVYs8s55Olzek08miXc
lcNEXNX2KWmF4QdpZmt+qQJ2uY9aFUlpV7XHO60bAN62YeMp3MjQQDY9DH5lk8RW0O+xidYOVFHj
8GjMnYKZ1WSqf0s9dqe90xbtbaepUwBiTFSpX7mjI/JNoKvJVuhG5u3ADA3Wvms1/Lf0OO01+kim
m/p6XkySx+LM4bbRFSt9tTrL3KMp0CE8pSrDZxqCdfED/Kr+1TRmhcgguUh+H5fDXdT2U3BfAzg7
5mi7vMZd0wWPA2Wy8GuMwpGuLobW+nv9rZ4fZ3QHgFzRHmTwAIDn9KVaTSM6UWvOoWVeFm2D3AqU
XQHdnKln1wVr/Ko3zeTlRySXoQ1CF1p6LJ2uBy5IgTCgWgetw9V1YwiT7C9lNOHXqqXuncpp5r02
xV3uU/73Ymf0hOs7AHDKbRQ7evtjEGDVEVuboTfI2e+2A5ij+bGHWR0SIKlGW6/Jyduuv6hLv5zk
VsIzsGbjYlm8qbyEMxQOaXsIQlB+TpXr0VafG/Pg0DG1voRmp2wAgSv6v3napbuU8ZX7olVtUfl2
gfL2LgZlsq9LmgVAajvRp74KfKL7qXhCbKDvFdln3ng4r42Xz7NHSebG3RGRECx/l+rrYRp3doWv
x4EjgdxYLCJfLRzjvhGi9GtP8bbFWP3wetT6uUM+PGqlKmVzOaCqIa+fRSesl9wiHbr2MHFzvmpe
EP0QwGARco7N/Tx19de66fs1vrzcRottBqIJCAGYUJKg5V2stJkyozAsDs2I6cYWubdg65SucVuO
TbAd3bpp7wiP+W0eCvzNrm+V8yuZEoKRAJcjDWd3ubgwhRW7VlYfcvj0t2oFu2ujugF5K23IYxGq
6c/rC164AaDbcklZaJACuV1sTWSchJ1PSX8Q8BT77RiIUZM67CG2AtGwifoypFTI03+uL3vhJdP3
kLRF3EXg2Mmf9e7iadNqnt2oGw4uhVJ25Adg2uk4eP9th7Apmz81fRfrqZitQnx2gqldiV0X14ev
o/OADDiWaW5XKwVpmOgOLn4SKUAQLJc7YwJ+O3l1kLHjbFjeyoQmx14olro2+bn02iVEhS/MKJPb
9/T5jQH/y0xL+0OCx0oFDDGJ3RvT7YNXo0DiD51Rhe73qMQrjY0L+0smmXQRCEbQFRafm0GX15eT
x3PPwLH0IYbVGGGw8ksPYqLpEHhrKcaF4AdvCEiBnJlyDS8FVAo7NSp273AYXSce74vRKP4lxmfG
NnXstHlA8z/9k8oR4l7LvOD3UDu9sq2rsQ82utLb5oMx6KmyV4pawSk1tNOS/phj5z7yqh3IVNNN
ED3vY3t3fY++ZQWnkUAynmgE0QmngF326QY90YWYivmQaPHwqkN4NLYl2mLM8o2gfBzDNHmJQtrT
mxkl6Win2CS427nv2/qhiaJYMAxFDM4XOLiAscPetPInj5nwBmWr0rst4Ss0/uDUpfFQaEJPj2Vn
p8NGZKPzrzq32jdo9py/mD60tzfEgCDpMIf4RV9/0PNNAUUGgRDpEykxS4tCa8wcrTQcBRUFQ01u
ay6lf0Kqz6cc2umWU9GvpGPnY0/aWBw+aRMgCa72Ynreathve2rdHzS3SrPZ74oxYRRsV03vG26X
d3eEQTPF38ydzR9RFw8PnKXI21ko7CZbvbBwOLXiyviG9m4Xv2r2bP/66DuRzlLEQ5p/Euu5OKBK
jor/2JjzQfcizfA7TFHxv/Li+576+AZVZkz9rq94HhJYUWo5UemC5Vh2wuqx9OZBGeZDa9aJP5iZ
fh+OypfALQlQQu3U3wWRaH990fNPT6NEqrZwu9KKXrKshdvnbg398yB0MW2LIjX9dITZ42bq7TA6
9Zfry52njKfLLcIPjjR4AgaDeugntN/h2bQ/EGY+5smkr1ww55mLhMPSd6GwpapfJqepa45aVpfq
ocyn5sbph8C5ofdkZb+aRlq5pHqDugLQNnQhxZy66SYe09H7IDeUKodGAipLUvsAS9Blid3FuedM
UWAdHG2qZ59ZvQ4OMFR3DW5rK8fqwreUmTihHWgeIVe+/Hd3qhm5lSiQsDg0fTbvgVRMqD5aGd68
dWPfUfPk2s31z3lpRS5QB2AAG4gi4HTFKKhNPJNH7aBVChRQJ4323miO2SbMu3A7D81atnJh/8jW
lNRaAwIEEuB0wTpstAa4ln4o+nmcd2Zu9e6Lmpke3jy6HpgrdaoMfKcXAGmg5LlJvRepzne6HPZu
utfXnnYQMQEmVxB62eOcWOsrXfDzbESiCZlukIjICmcBT1GicgY0lOqHoRXdRmtMBkGZNdzk2ERv
qKrUO+SPki1eq/SRP/wJOSEUVNLyCK3vxSfsQ8MYK1qzhzSr0vsINaU7IwB50kHO3CJmtAoblc+y
fKcwMGDWksSwWRefMK5oLuJYqOO3XJibMUrGvfCa7rHIwuhRCxJv4+FY/IrPif6EJL+3ietu2iEA
tmrVcCHgSiUfujSAWyC6yBDy7rxQZFeFgZXdgSs5+zzXWvqnIPu/NQm7g19ouTlvNUV3lZVzemkT
051G61H23c76jN1QTrEUkzsw9TX23uD2sa/ICGQbgbNyjV1cy4KagZgzfdplzUwDykzhaKoHS1T9
jypR6s94HAKI7jUrXLnALq4lcRTUumDTlg1vgUpDpI88V2nk458+CLHPpabtzZ+iczGfv75xL309
KRWKXZ4qSXSLfaQlpjfXdFIPCOR4t6jioxqXFM2N16jzd4b9cCLrOf7n+qKXHhGECHigty28bFyJ
0uy6rp61Q4xi/CuGFOp9rlcYHzJ4YYL6HxaTUwy0C2iYLvdn27jlFDDoOIh0TsoHFd3JneEqqArH
SmatvM4LoZzODPg4vIXAWZ0VnoPbIXqUEMptK/G2KeJPKoW2p/+oqkHZdqiPf9CeSt6NFvkmIYD0
g0+4CD1zlEemUDLj4ChutYWoYBQwl91kK5UnfK02nBu2tLaCW7/wCYGR0bnigmS0sByITU7dDd1s
En/iUv/OtZ1pP+mlNLdccqb5UfgUwCIsBRkBAZQF6iB/zLsQ41IdePNk01+N6+xuKPq/ZQPDo83o
kLM/U2PNTejCqWBBKfvPkSCBXZwKxy3KMaandbCNUu1+91J+7pYepNXt2dMB7W8dq9Jti6L9vCKs
fmlpcg8HP18A/rzZ02eNMytBbiMxDoqjlC+gt/J07xhT7u4BraU/qJAGGLb58F/yHhu1HKQZaZrQ
cV+8ZDtM2yIihh9mxU63dePk3U6L5+BpDt3qoHaZqFcaepf2kDR3k1q2Us5k8aghVk6q0Rj6gbax
8hJj9+NsK9En6U1qz3m68mIvzORsRx5JidYAqbEchI1aCW0MpvIL4lzhvRt5ub118pa2QaHM9yRo
8U2vpaiWtXl7rxhOGD9HpRLe00/RPl2PSedgOdyxSLyo4yUPATLC6Vd2jSxMYUZnL3Fo861F3xqm
Hxdj/EnU8/jArdLeNclUIqlvDzDUrRGZvHKs/4CbpGeN5YzYQLBf04I/z6DoMdPYkHJNnLnlaEmr
AcM5Vlu/BHBBUj8OStIKwFqPIIDoB+uD8jkFW+XHE57xK/feW2w8TWnYfFSzkvLDqVs66oBiSyNs
u1o2ffkXfWgQ+JFlPaJx4+wjLc0/FXXR71o9Nn27C+v7wUr6lUBzfvhcHRI7MyfJKj+TH6Y1jo1x
4Y4vJDRJtxljMHAj7ZFXdCkSz3d1OJBNpeprFjHn1wb7keYscCZGXLAPTrdDUbZZn3jl8DIFRv93
dr32Dk5Qo/wDfJ8r2DJDJ/zwTQXClO4VSTkGDmcdS3PK8UlqI/eQh9o+qlNd95s2EVDYcvdTPlfB
z+tb/vywyzIStzLU8rgD3k7nuxgezfHQIuzs4GbQir9931v0R+3g24Cv+OfrS52fLmyFAfiQP0l7
WLby6es085DLtkjrZ8y15rvOHIu7rhJOuvOGPLg3s2A49FGn7qI2NepNhd7lP5bRRgKZdC0+RsYk
fsepJtqVHX5WB8G4AHtqMLUF4wJw7fRn6XVQtUBe6ue806u/0IhHuE7MMsTt9ec/203SH4o6EiUV
qaK/JDO3XlyYWtBNz7A63GFvFhEnxmwp0a0mLP6Gs23f/N9WXLzwILFbc0I19rmDqdFsFNfMboOw
bR5j8DD7ONb319dbbibpU8EECIABoHJ28eKuquxGgdQU509lYaZ3XMvGkzCCgxalH6YGvi2F4jAi
LfxBG/P0o2VVPhVhmedPsRMw4zLxOAbil4kjIFpsy93W/qkhIDdtUg3RluuPuQxHcm1GJxDtaXCD
9dRO1+4aa9SHzs2expGZVJxVNjTA3PVDu9NKVLFc42+B+PT366vKu+ddHJbs1jeKAjGdkTaQwdNV
nUZrVX1Ug28djhH5L7Mo+yNot+C2mirVe0qwjcs/4Tpo2S8aelXepprDNU2DxZO//QbZ1ifdk/ol
Z91uZll9MM/KN7S0g2hbFZ5KJVIBEP8z0M0sgVzZVQB0J6zL3fXHX95D/7M2FFvOD1NuRlinz68x
ZtZ7VO+Pydj3O7cLk02pBtaNiALFu3Ws1Pm3Inl7bsyi3qtFGyW72a6VlZ9x8Q28+xWLfdc3zdD0
DQ6IkyGa4TYzyhF0a2zM9asdx+PfYTYT5DmS2lzzspTPt/z+DLLY6nJ4dsaKyoIcX63UUL5B+MI5
vJxM47UpqSa49rENvP62FxnH28sGVkdpBk8BVpR8De+uBSu21KoOh+gIkLhWP6l6oSv+qGE3uyUD
CR/MpnXTv+Ssw74oi2YtkCxC5f8sT84hpWPR/1zy75zZKslrq/AY1JghemWeHOaiqL6nHhh9sqzC
Xsl5Lx0uaBncAgwLTQ7a6fMayuSFg3BC/DIGd9jONPd3INoSY9sS0pjHmoozbvvEnZJNKyBcbegm
K9VKLnzpE+MrxMxOIoi4ik5/xVyVnSbmMjw6OHDfDoYXbI2psbaVDWj7+ge+vJQELFFjU9bIv3/3
gRUrY/3ZCo/aOKRfa10q5ege7B+t7Z21uu3SYtx95NaQ62g4LgKmocGOt1sMdvHxHJ9oNJrZTZlV
Je7uWmzpH6uB3zYPxu1AqrnLKV8Wb5G7fJgbtwq+RVWtgXJJjWi6GZQmnHdQcQfnY5fs23Kg1Km3
3whkS3E0vWnHUEiVJatC33Jw9HSblqX7MkVD6IfB9HHhX1r/JFHS+APFwiXbj+ZamPVqqXwzydP8
0nMQz8v6sPjimVG2ZiRz4Vy4VNyelBvg8ZaDIrNGvFPBKPEbyJFow3PO9xpgs7tuLm+bqfe+FEbs
3BipMqS+K7AaXzmXF3YOqSKBSNY//G/xLUsmYAComvDYalNy23RT+9BFQDHgIXHNXz8Sy0pUfkkW
oxfOeAEY39JpyqInQ43ZKdywoi6enVBx/kRlUcdb/n21y4ekjjdzqtLR7OZZFZvKlSC7AmxOv62a
8sN2dfIHgRKFnCbHZsBFTg9pEI75mGUaW6vUhj3MCnpIeYRYazm23b3GO1iDh1z63nxr2psQAJyz
952nsVI3kZUfTb3/N3TyOd/SZPWMTUPsu3VmJT4EUHZ2QWC4t7Wxtvylzy1l92TvjJbAWwXxLiqF
em5qWRxgyWQlxo/MHRDTjmbzZ0Hg/3P9a19ciu4qzHxV6l/Kv3+3lO2EXWN4dXLs4kgJNioaPoWP
TOtQ+qOaVStl3YX7lJSfGbTG5c0ca1FJmvqYjC0UhWM2d0b9SZRWrr7YiV0O/9DHdbzN7PV9/jvQ
tGZfW7RgXq8/7YUL1eUe50KVrVYm06dPWwJ8DsLMTY5laE6AIhA6/pda0/ziGI3V3+T2GK0BnC++
YAlkk7MQmtiLfBUFPD5wqiRHs7CncWOPlpORsTG9OwTJqP24/oCXVpNNMps2rwSkL1YL2rE2xrhK
cQ4bg5zWfBXOziHP3Vz/FQ+D+fE7BtkfSmcV/JaUYzl9n1mXgx9SneQoTOzK/IEoWWzbRsy3lSOi
NZTJ5Yf739UWSWegw6PWwjg5Gi2yHK9TNdfBA5Bp64/bRmvaB5cWe/PMkpRMWn2LR7MAwJu9grdw
UaZB+2lMssTdzB3mtK86hG5rJepeOhkSRgwVmJhzhgmj0SeUqZ7io64Yfe5bJZI5egF6yc8NmnD7
cHA9YQAh7Zs/iAMP7X84GYwG2TISg4eTxumXLJnai7B00mPT1M7PxpmcvZYM6U4ojfEaA05du2Yu
vl9kLqWiH5YBSzWL1rS7WAc0fRy0Wp23Xop2gK8jnjRscrVaHYFeXI7ePhok4OG5Qk+fry+jvi3R
pT7akQHTtam1Od00qpNvWneoV2yH5Mta1ChMHmTlD8OWptIi0ZuCtinaLMmOXje41YM6xbPxMEDt
WMleL4QzD6YYk03oSHy8RTg1HC/s68rIj0E+2tmNFptWMvrxUE83VqXM871wMnNN8eTiogjDIvuo
I7KwTLwGI3KqXhpRdmNQIH82gtnxlW4cmm0rUsO+0RDHXbOavPD5cHJlwokMGk35ZWESImRo6ZWa
HhWrjlCN0WiAmjU1d1DGEGQLuDfXA+nFp+SugqwGsh9c2+l+mfR6DOdGpEermobvXjHeTqFulJuy
0vKWFvfQrhV78u5ZbhrGZVA1+aIAdRZ3kwYYPZkQqDnOuSg+mTPRlhbvbHcbqyLKPjExB9Wuqp2T
f/xWRl0YRVbE2rkalzPdGUaai7lCdqS1nVc3VomQjJM2ufGUzbjIb6JRN+LOD8tAdTe1kvfu1+sv
+9LXBZ8gywdPavTLv3+XhCAa1yNnYudHPU/FH7f3lCe7N+xgA0F93H98LaSBKBhkBgJC8nQtT0G2
Nw5qvDXDynqMtaL4h9IoCPxEbX9eX+pSGJCSFozqmHaQTp4upZgtqQjC98ciCLVxm0+tE+7gdK1Z
C1x6fQC8QFKRHBuEnNN1RG3rg9k6xTGMXOsXs2sXU8muQLajwAv3+jNdXEuixOmJSHmcxT2B+JWN
MbeXH93Gym5R3xEvODs7DooRxhq77uJaRE8w2gxczurlsENzD9podqxS3K/u0nRo9m1BiNhrkMu/
XH+wS8dPJ08jF/bYhstOKloAkScs3EnTPrFx/lAt34U1ckgHREf8bhz/1qYx3l1f9OITAksBc0m+
jy7W6ZeDjTCLLmPj12ljPmZt1v2ZrLqftlYLHnl7fbFLIY1eLUJV1GnQcpafToK2NJWdn2RF5uzr
wsgnP9ZqEBzqrIfYfxdw5m+uL3rpCSnSmVshNStpIadP6KG5rMQmDqyuWovYHz3grcKY3IcydNbg
DRfXknxuRCXoCZiLtWj/2XowB/nRswbG0DbcsJ2wBmylNCNaGwheeptvKoA8GkjX5eGOTSd27cxG
z5FGeH6D8FCWAwWu652W15F7T038wTmcLMyhqQMe/f9LLnaLC8C6xJKtOOYN6iSPcWb0P3CsqquN
W6ndp6FiaHT96118SKkDRVBmWrMEjCRV2zdD1oqjreLLBfN8fA6UWEv8Hj/3u0lLis//YUEKJYKY
FE0yF0Moa27mUvNycYycKN8PfE7ftmN10+V188D1NK+Es4sP+G69xZYZrDDPzLAQx6Hi2uMJ+Yi0
Hs2/5N7Fz0wr3ZXepjxky1uetj3dRpAxIBwXsXpq2C5hU4ujo+Z1vq3tUYcXJ9xqJTW8dBbIEKTo
ODI7/P/03JVj53UhDRz8hrvqe6YZym0T5uK1nbyP4SffdqVE35JAYLLDfXe60txKlkvRiyO+gIm+
y8Bp/KyyaDUFvPSppH6glNrD7utsCh0WSYJ/jTgmTh2+5qIKPidz093CsvtUVLWxkhStLbf4UAMo
XiCjiTjWrnTg6/PC80WhKYL+vx6WW9tp/kPJCRMKiIHc/Xy7RWpC3uzNnW4Wxxoggrl1Ese4sYO8
rj5btZ6u6bxd2on0JFBNg7ou3VdOv1ukFFUaRoNAnN5yXhKlixG0q0pr5Yq7UNiSmpNcMiAkkizr
vGHs06CZrOLYIYEfPLh6pHb7rLSrfUnl8thauFhs6iASKkSgck3E+dJXfL/64s5TnUamKy6p0Wyo
r6FIw+YmzzXh+SlyBerWK3Fguh7CLr1X+UIl2FQOBxchrKhtBIgSrTiOXZ4Me13Rhuqm6NU15ODl
daj84O6hVrocBFZtTkOfUuGIOKxS/vZibShfPNo/H5RmeTvgUpkF5WMpjLr0tU2ccRJz3HESqjhX
9lFe35sjMktZ4TxHQgTFf7h02PwylaUMYsR6ujHrcg4UqkBxNMegr/xsCMR2CrP5tq7azt5ElrcG
9bq4RwE/wCMAM8i47nTFojLSsmoUcVSUob53xdxsCnBa/86MBfec1uYVu7DsbtS5+a5vlktZp/Vu
5cWRr9tiMIYsLY9zk7g7ZRym20xpcj9timg/Y1j5zSsDZfsfFgUCKmHv9LaXcQZRnTLEUlwc0UBD
hwh7QdcvBwjKCanMViWMdxt3MNeupIsb1sFYHGcVkC/WosAt06FkUh4ScFxmJ3ulSx13JzFvK1ff
xXf6bp3F1/RmlY5EYpO0DNUOZmv8G/tATapOMZTfxWiUP6Vh2z5ef6mXLlxkybmfbNJPIHyneyhG
rQwEn6wf5lwZ9wlac+pNZYyl8YhaqjWthNWLyxnIZMrOPSXLInGhami6sfbSIxoouvILF6sufVI7
q7R7X06Lk+/XH+/Sx0PRS2X+AiMDmNTp47XmyN0btQWkoZpGnaZlJIRV7dlrDrGXIjbzAcnIoumK
QuDpQrZWWQLz6uzopCL+1Qo9nG/F/+PsTJbcNpp2fUWIwDxsAZLdLag1WhLtDUKfLQOFeZ6u/n9K
Z3FEEEGE7HB4YTuULNSUlfkOUAjLSw1JClqeZQzPj8e2G1K+/EykCigPbsa26ouhLl5fXLHkKpL3
ngW2/d+x0vruTdxjJBHkqKi1B/nFFgb281hlhGAxIMneW4nSQ28cVTgKhoBrbH3vVlC7F7KpQvuh
mWO1ngozz/WnYUTu9H0+5ZqDGmjbGxYaeOaUDL5Twd16apsuEW8Xkr0vj7/K3grjXQr4WhoSUwS/
nYiut+OhQfz3atbx+rmE0zj6S5ovL3HheZ8fx9rbsvSFgBIxC9RLNquZ129fCkPJrwNczPakJkk9
fdZ7M418lUp84GXpX667FvZB3L1VDRaNLcQA7wEWSCr0ZCFs2rEdcu8rJOZeEYGGz+oR6m9vjckU
CClhSTXdlrjKue2VtF6Ka4fyVXTSRbT8i9GyiqxvVP5lddry9PiT7g1Nar5Q00Ag6a7g7eQV6OFF
sKiVop8/Jv3a5k9t5ZZT8DjQ3jqRm8ewJUD2DjPCDWatWcmrtM9yI/FHrRXDs6suQ3fpkmVyD27M
3Q+JbCRbFZQKGMrbZVnUI3bwNgi3sp/nJ4FUV+iu2LL5oheOE6TJPEf/5VPiCy6b75SytsZDbQaw
TNWV8qqleJ+d1yqiG2ICOf/x+EvuDg03L5nQsSa3tbWsqNEG7nn82kovaP8MCe6rAnHUKdD7ObFP
KXi6I/M8mWFsH6TyY0qRfckK2Wy9IjOqbEFO7To72IdYaloOfmSv3clZ3QV2Lv2/t8DtoucizeoP
1FXr/z0e9d7e5xlCMZbHKi/VzYTiqsTpTsfgqmImL/yoV7Ua7m0fw2SqgVupnd0gnCkc++vjwHuf
G4QxAweQyzG3yb3SJeWa5PF/dStFPZOso0ttj71nn2gGd186EGzrQZKwO1YSLrwmpTLONmdX69oY
nV4prn3pTOkl82CrvlGUemi/K+maIHnY9jhM+UjMZUdJ7n5sTgKJZeNE2HznJq+tSWJBr6tBRSC2
0sIJcSSR6Bw3L/+c3aQz/NEASXfQDds7IGgq0POHCH7PGVHtpbMXpaPiniI5iQt41s2ha3PwfYI3
kyZHJeo9AAuILjhVAJ/YtltOVd0ht+xmKXX3dtK+WnPyYk46VXd1mOO3idNmf7XpmLxJVaf9qmcl
bi2WXnzWhsX6+HiF3X9y7k+qZ3x0Ov9cMLdnlSbmylkBDV6VqGvwB1ec0O2LNIEVhL6lX4MpAbHv
zd2Hx3HvVzZxf4o6c93AVtgkNCPoCzE6bnI1nLF+0nMzSs9sXKsPcjGscqrr7CAf3cGlyphwWGgM
Ss7I5hxR1xmhKYQceWn3meOPzpo/6xRFpy+eYrStT2vJdt7MwuvyyxJl//BM6LzY19O5PmIN3h9p
/BQeADh70zS440M6Dlx3a3DENW142awQV37Uk1jFm6LBpeYczfbcPynY1fNCUAo3sPrMdJ4eT8HO
IuRHIH0AW4OS7b2kOqWB0ipo6DspGSwi2lX/d2kMll9nnX12BLYCuGsCWmMRL1dhT/zLPEZqnFdK
d6jxc58NSN1NqcKCbiWgYblHf+mw1fraIyg6J9d1dm0EKsxaKy7U8pAZfDzu3UAS/i7bppQFN4dq
tajglrQ4uTYJNFuEhjMxXXInb49wNQeBttdGq7e21aQNgQyveRYUKdBRRlGiPpjIvb0EagclOwl1
50C5/XJuq6pZ5s7i2mVovPlUulT1yUSba7o0NsR7VArV5sj1VT4Wby9lVg2cUAg0cOxQ1rwN2tCq
VcpYF9cYPZAkhEI8/8/T8vjdXJVz/gSqIpl9Y1rHp3Jp7OxgDnfXLgMhIZCkRnsrQqsLa9CMpsHd
cRyqr46RTG/HpI+tyxxTH/LzLkExO65Sez2nVGtNX5vHyS5hHrjaj7JW++b0eFXdXyF8DzIiQ3Ye
+VsetL8s395U0yjy6vSaTlb5NVfXll4LnnRnu2AfPY61t7AQYUfFlCITR9pmqyRdrXXammbXHkrQ
/Io6i45UeNvO3lHxZz+SNKuQ7qT3QEuBBmSfdIwqNu3lVIOc7f/FGKI+6qrsfT5yZep3QAv456Y2
keZ61zhKBrhHz9+pc1L9qYz938u6OPHB0tkbkpQtJodlI1AJuZ2oPEKIrsDn+crPmPIzKq0DOuP0
BboD5NneGY/IH6YsXDjAQjbXTWGDgy/RZL+KJHGWT1415eI7elIi9TFlrMW7zE3GCE6g2gxPo9LH
7/vJjo5EdfYu+F9/xeaCV40Ra4aiSa9936nPo5sjEFiQOJ/6qTXfWLmlhyArhvHgybUXVh4O0nAI
XOEWsJHSxLWGOkmvTjKV2SmOY/MFuRz1D3BWuNGtA3ISbyGvrkey7nsLCUl1MEdSL+euZyCGCZf4
Rk+vAnx8CJiS/EV3MI6SevP2EaR8Nxp19J8lCOC4m4zVSxZo6tOcXtENy8/NMnufPVEvlPBm8fnx
pt9bTpzuYLYkPp/+0u26rcayMa06S+FNJQg7YhRQ9z4k0DQN4i629KBzDEC4dZblwo+hoQaqlpju
p8e/Ym/AiITIBwlPEnD7t7+i1YZhHSHEXd0IEaRAnYVWf6wKMTm+MVaY3j4Ot3e1IdlM7/onlXx7
y+hQxPop5wqtKfT8GC316zTggpAimvgFTHd6EG5/dP8/nDw7fjnE48ZctLUosLe1jaw94yXneB/r
dQVeweNWHN1ie5vkZ0lJosZlznMbruh6V2+1Kr7amNvkbwtdjTqkH/G5EU9t6il/OVEzWedEae36
8vjD7o6UEgWADu6Pu9IZ1+AyQ4sCrm/Z0ydMkKSjilLnJ7dE8/FxrN1JhJUM/0+yE+4Ks8sE9rYl
VtJoU4DZmRU29aD6wPSTU+LMzm83sCXdQgW7DTcXdZPNCa+YYkHtTYmvq2mW8ykp7Ng7KesQHxzw
e9+Q5J1yOoUJ7pPNAe9MPXh7ZUivXd+I92nbFrLoomRFE/S6PugHw9r7jJReQBaCwAWwtdl6XjEW
0dCQrs/0nzBpWk3ru7JUxtl1p/TrOhuHd8fuAH8CGl2uZDLz2/VpZBRDbUAi17KIx0s+Jl4dKFnV
Iw+KOM/p8SrZDUZjWXbVuDC3RDZsBOIK4cXkmuhGW5zRPawWX0dipEe4DvGox9F2PyYQKozbpK/R
Fq1pd/jWt8JJrhMtilcsFepXDcTmCRROagVCFeSKvx+R8iPIJqlBz6v39mNqsHOWdOB9gyRvieZO
/6/VRtnHshmmszaNycHn3BvgL+G2N1Nr28pQIe18rTCtOpXrzDMOiYoz72Px70o14cd/GZ7kwllA
tO8alMMMzx6jIqYPOcV/AMK9WouN/V052Isf1db4H45q2oNUjUkWpRnl7eds7Eg0Go2F62iX2hLU
SrP80WV95D2R6Rsvjwe399hhC1iSFI+wx7ZyoKMMNU1ULK651qhnnZrfcw3MPrQT1VN81+gqhLVV
z1+x6Pn+OPTePFL8hEgM5Z28dbNsMKfLVdy/suvSG3/myqymvh13WWhqM56msZp/exxv706i1smH
5YSh1rqJl2VFZ5XKDD3DsZsflFb78lRUWXke7cp4Jp31nr2o1dfz47B7u5+SF39Jqd07zjRiKTDb
nAEg5TDrL/NEISpobUhMZVorxcHe2A3GM0N6NMOB38q39U4lulhNclBqY3eFAc0OsZxxOLeOOcyX
/zAysKi8BADNACG+Xai5Kso+tXIsa2KoEgifFh9dJadh1FnJf0kofuLvgMyA7t8yHIs5LtYRAbHr
rAzN+uzg4vPdrpPyAxpDlt8vuBj4+hjrR4zn3UWK4A7gC6m7te2IzrPjpDyJeZCmTfunWbnuOxLZ
9WkVaKY+FxTWnYP1sokowZPseep47AoeV1uoVUYy7NVKQoWqX9VQr9xvmtklmFmsb6eizg5y782m
+H/RHHIKqdAGKHtz9WapAvLE6otXW53wnY1RZNb9BQee6FxrcRt0kLXerI1tDAcr9T4w7DoWDcVZ
tho0ptvF0yRRLjJzLl7TKFnexGn1ZWBiO0g2kfYsspm0o87n32s2M1oqk/TRgY0woegx3QYt4KxG
VhmXr7HrLoANc8PrLrkwZ+4RKzJw/5u66uB23BsoAD2kqZDbAPq7GejYxJGeslVeOe21i5F33rNq
YLsVY732oVvsPEB8/ijo5hz4OVC0YmCT86giXdwEjZNxgTZUl6/NYnTnUayaeY7jYX1NwZsc8bhN
vtovBTPqvDRUDJMeMlsTs4PNOdA1IgLMYnnnWANRI4XTI+jAhTofvfi3W4NAHkhtWgvUotiLm1E1
hhblY9F55yRCsSVaTPMTXuSjL02+3vduXx3cxLvxyA+lkLPFu3QTb0p1TZlqxzunVe1cupKVWfIS
PAMbmgMo5AfhtpP2c3gyz5C1BWpSm9WpcYK6iaJ759ytm7+E0jfnurfFE4XqI5b/zpSBj2NcuKGQ
Jm4LuFpnQcdsTewSiso6VbHeB6Xe/ya3hYVBa5a2pixjgnTc9lStZkojo5y984yBuR+blX02EywV
dK0sLraCmlcFT/4JER794BC9Hx+R5c2EWAW3/VZ0E7fCQo/s0TuPqeFdbG0a8PCLj3hKR1E2C1+P
PVAaQ++dOce0kA6ffUlsnAYeX7P3q1CORa4/3piAGOSy+eXpnk2aUZdG651RgpVmi5NJjQQ5Adfq
h7PoO89/HG9vVBLVRB1ENvC20jJw6prWxDLv3K1OehEr72fKifrlcZS9UUlEsUXDCvOBbRQ1Uuu2
L2L33K6u/ZxB5Uv8Vi8dOvzGQi4P+uV3x4UFECB+0G+adLvb4lxUZ42Gudeyyzq61WtvL80rrOv0
9Hhcd5uY3AQzDPRvOKpY8pvZijPN7o0MM6xm1ZtAtblD57ZMzyCOjpRw7hzRpOMXxy23GQolKKNt
1p9i14rS6XgKdXGTfsnpyz5Z3qCsQaHpzl9mMfQfOP/F2ejcJPH7yore93Zn/4iLbsCNCOlV82Ct
bi87+YvgY4Ad4xsj6r4Zfb3m2A1EU3bxkq54KYyufDOTpZ1ouKApb6/amwWN74Pywd4n/zWoXGq/
bhARV22NIs0FNdv20mttdIoUCAVjimf3788uvQLe8IiWSPXy21BWy9dVEkKZSSVQvcH4FF/ufimp
P6flkd7Q3sAsLjzpAUM7das1OUTZoBhDjvVHJyB08zZxbWqfbmdfgOk3RzKId1uSyZMPQSlVTwdm
q48+Yjmy9EWZXaBDi3cqSmFwk1B9SdF7uBSp85vgJU0uFmBEjAzZRa5YeRD9Mm+gIKLR1LkFFrPR
kSed5jNKHuWpicnKHs/b5pkrQ0FdgEpDCibhUpudoiemHpfeGJ3N0ondLyNs3eLZypKqfTFzGslB
jvWIPmCWbmH8MzYTXmSPf8HOXPIkkwBV1g+tzE2irWq9ETvpoJz1aLL+iVo71U5zYdQfIktU1cEh
tDOTlO4YpgocFsjbpoSgxit8pF4lk8iqGUhNKbDc6R2Jt0+HafIQK2vX+gBUef+N2Ri8PElggDZD
c7udzjLPUCVyJcJgKpxAL9b+VE/6cFkh43xgzQ6nPm4TxEvq+GC428hSmuXnLpF9Sjj8mzytj2yc
okDWhAXmDuuTdJX4S3hG9w6WGHw+fC87L7D1og3TLEE08fdmVjbcefPJ1yFcSdAXt+NuUyd2IqxC
Q7Vw3TbAhLL5G1cT4zzSyD04X+Wf9Wuq/TMWsGNc2mmX8Cq9jSVAcFDGSMYw7kY9ObcjYiVICS/N
S24IvT95TZamn1w7nl76tIydt6QMXvz0eMDbQ54fAX4KlBwHIE/VbZ5qJEqeZV46hfAqqufI0+OP
Xrq4n9K68z4CRekvVqF7nx4H3S5pIsGz5/0mF5fk6dyOvOfXrE4NeClpQIj+gB1O+ejiQa7qz0qq
rf33kmMk+b0CPzW426jyV/1yRLlZYugoNU/h1KZr9lVbndw6TcArrW+mDZs44Fk9/fF4pNuTQsYE
tIJSguxL81C9jakqlTXqXb6EpdKt7hl1o3E84Y2Wab4ruunIQGHnwwKWIdv7aTTGa/823FhTRS0n
bwnxYLOfRquPv2Qm9/a46EkdDEsqjlKk+/UD6JrmBcKJNtnY9jBWNNVr3ESsobZyUviW1oMPa7pe
e1FjVbGfR66Ddz1iBAddjS20Qs4mCRn4Th49ILO26AI8E1orEssU9rGmfHHbaBh8UQhHO7Vr+UF3
GwdCG1DED1EX2emlNRPtS6SgGfMCVLE/sqS8P7XI3Dg5NKTVKbxuSQveaPZVOSZz2KRD/Cd05PhN
Vqk/hqlSPrOpnPeoHqefuK6Oalr3h4hMGWWPE+UYaRFzO+NrOhRdozRTGM3lfNGFEZ9ikNNfwahp
b8skST9OdNNfzWjt3iuajaLY4wW+O3AAvYjrcZShZnEbPxqBKVsO00Bda/yMxrzXIp07op6Booa9
Bkks8q+N0eQ/QC9WXx8H31l8NAZpUpChg6zfCmwlyGUO0czg82RVzhjQZK+tN+uwzJexP01W32EE
qLYHT/vdqDzipDyQxNhv7ogZVSQEJpwpTKpEnBfTWUIHQ4KTrmZ1S5m9L584M488wLa4QLng0euW
2tamvKLuSt6amlg9TooAIdDsXyTpDtyWqALNTrwPRTSL81jN8cXKrPeKzPw0rOie/sMHB63AlcU7
lofR7WzTfOPURPs+VJJo/O6hqZUkakKtn6bipygRzadeSbzL46Aydby9Jxk4MG75DpHOO5ugiL70
q9a7Mxd+az8pSH/UPnKc0T+Pw+xNK2kljV+ED/i8m2mFCS+Fp3NUubu55fRyFiToVEWtg1kXThwY
Xaa9X/AYrg/ygJ07QpYTXXmeoRi83cLmks9RJgpWsVPXl6joow9T0/5RdkV5sHL3NitxbNR7KNeC
Y7ydPp6I6qB34xzWOKj80TXL8kWvMvdZiXN9ujjOMryP9dbj7QVJ+eDA3hkldz0kOZTwOCq3sxit
eFxSs11CHUl2nw00hfqYVu0bY9W0I3/xnVOR6iwHAlwKalbO5qo3ktxdY9EtodaOOm+Q2jglZq+/
8MQGxCSKf3TVNf615/QP00jrv397If0sgiMsjvAdmqe3X9nmEb+OmrOG5hgt0YWcEgabL+omioN5
GbzkbTmKQT05QGmPFEx2ZhgtX6A39MakPdYmsxqMFPpjNnMd41Kj+FjJJetbc10EeGmX2kKbYjyt
9ora+KkYyyOG60/XpM1e5ViE+smrGpfT7YcfzCya8lZhlj13JFLpWcopNuAmv5a6WMtgUpa8SoKG
PkwZIKkWqy/lqqX1iQKErSN0mybN2ZTq83+pZS6aMBN5dRr0yVHHg6tr51xxdTYdvVlY4HcZxCrV
FoWhz6HaTsvVNSMzcNQm/c2Oujy36QDDVDLYd+SBm+UwWnlvaUmxhJQWUuesrWpxNg1UBWCHFGn5
NFuDevB621n+UFCkfTztQx7mcpX8kukialynqb6soUdZCGPGdhzframjvivRtX7f91pc4obgGM1L
ltjTd9Gq+Ig83gQ7250eKVIlwECoQGz7CCYsf6W3UpWfMMJfUrNB/BFhCtigFTjm+W9WjeQ35uQk
7wX1hVve5opIIR2CLy7UMLer5bU2BnyjFymF+VLGRXEE99q5KXivSV2Un9G21mGYMog8QsotdI14
ekpdc/4kUDH+qhqD+jy78+gPXrYcvF725hQpQlJscIo0gzdHGjfmXGlFooYpnhlB13rmm65eEl+r
9eIM2A6JQqDOHxVX1O8jo4kPLuG9MSPqI72vfhavN+GTyUmADmtaSBHS+bsYVuctnaHkTV5rWhWQ
YSfVyV6k18bjdST/3O2BQqrB5qEYcV/odRU9ibN21EK7NqZIoByx5sO7lpsa/YHIVXoz0GtHRP8+
Drt3jqKixe3BwcBNudm0s6GWQlfYmImSGSdUb4zP7qK2gabAHkPQPD23M91FI5/zA5LPXp5H641N
S4ORgv22i2updDvSqVvDkfKVCAa5dTrqAq3m/JF72ZD66QgZ/c8eVafkLd16IJQZjHr0DSPttw3I
5B6mEUjLB48qNI821SezNNlAY72GSdnip5nhQgbVKfEXtZ5Oy9T2/qSO7ROKmN7LkCLEElWm6ndG
coQU2nvwAQSUwoqyHg1k7vZQQ3s/Tl2LX1IqY/N9Gez6+5zNStB1sXgWy2ycHMWuwLkMLVX0VSzV
G6+njKJNMTvy8fLY2Q3gBHloA2NA4nGLck24AVN30pkjtMieLSpzZ06bdTqhOVm/0zMVVn5ZJs3B
JtxZlYBeOOV+ogbvQeGJXZV015dw8ZROhcRcLWOQUdmJz5XtlhYq4h2Ghm4016fU1KgaHox751Sn
BkmPh2Y0skLb176hULkbEGEMk0U1L3W0Nn7rwlh1C0f7/VxVOpfQ7kaQDUPIzQ40q7kdaf1xh2Hu
Gy5dCtWNHVn7Ewfeq95hZep3S5oVSEoYRvP0eIJ3dyGYArYhSRxtrc0VqpSV2SmqxgxrowhGc7He
aVqWVb6LtfybWamaE9SH+r1VmDyxZ2rrvtVUcNEe/469Dy6dVXnvgSID03W76HO1ajSrk4ve1HDZ
KxdxiutFx6BeKAdD3kmHKOVQTJHC42RF+m0oAyeaAR6WGvLY0j82dt6ddaFpHx8PaOcau4myOU/i
pgWW0ROlt3PtWz/n0bV0dPeitS5qkNrgfnbKKH8B1dWeDEw5vj0Ov9248I5ZovyBP2WjOKhvB0km
KKzZXZcwayPv1XXy5po1c/pNXQqRcpPoXumj42we5CfbUWNwheEPnRGeFdhtbJs/BT2fVkfvMwS4
uYKEB6nj+YZolqes6OvhtNiiptBaN5+b3h3bU55R/Tqg42yXkvwNMv2E4sFr+u7M8rSp85ZMc8LF
TUeIFfRMzZPWpqA88qxzfhPkRe5JN9NFpgjUAJX87Vsz95CohjXohDEZ/5eiSJug6KIitFdv+rjg
7Ap1zz2Sl99mCz+DUuXlWzPN9vZcjt0hrc2ydMMM/FHg1e4Cnqzvnc+VmbXvUAJ1uvPvLijI1ugM
g+Fmekn2bxdUU3dMXVK74RJB8laHfviYzGobWoPSiVOrdNVn/APK9eAmuF/HhP1JD6XkhjvoJmw2
WJVl5okbxqluvWjGgK02Oaj3cUgG/VSUixMskTMfHUfbM4LvK8FWsi0s/RC2IJrKyG3U6j3WUG0P
yNw4ieedCtvELOfxZ91ZrASiPQAYH1+C7TvWbIeojxEYDwuHAgxy7cOliSz9pYDofHAk7IYCHMGh
gD3IncxUVzWm8KbUDa11SF671tJhxDV1MOlxdbBY9kJxn/EwpnvoQuy8XSwdtDIHpqUX1oPVvGpq
Pl2AQVnfptE5snjb2QmMRfZ/JT6CBs9tKB6FHuL6hRcOSjy+b1eH7YfsdzhFcfKhq2fv5fGE7a0M
VEfAqlNdliiQ23izVqEq57RamIqsh2qwZn9HejIefMC9ZQ+MkqYvBSiJwL2NAlMImAlZXeg6FZbi
S9F1IE2c3nqpoQ9HT4YVlU+jIdwjeIacmV+fIXLhS/E/iTf5Waa7DexEHXjUITPCWu+11cdAcXlj
4nX23FmKFgUAEPWnwlaXtwNW3UoQWcUhanab/P38CRglwVRDO+gO8lKVrB0vtvVwGhoTbprpVKc2
r/JLW8wjOlN2XpMlpCL3Vz2nv/R4fve+vCPFFimQArve0pEnjoPGNGMjdJIOn8C5bp/Hkg0ilKT9
vAjF9TucgA8ef3uLSp6sctDw/7f7BeyNQjkr0UIDofqToG33P9FXzZ+Ph3aX6/Fl8fyitGxJ1CxJ
3+3kqmXlJgD19bAsvfRNSZPmbPcdjmpKr5/psTtA25T6XRPjwp73y1qdOuEdSTfvfGDcEE0+MWsM
PSp5dvxSs9EthNLWwtPC2TJHMz7jn92ZAZIphRYUszFn/XmkfxXrARw79kjw+CPsrC4swqkL0/y2
7DuSlzDGYbQ71QyHKY5fReFqf8RV71wSBLL6YFnn4ofhlMrJdYejqvTOUUVNQRb3ORXlRNyOnPuk
6pasMUMhoCg8I5A3WEEHq+dqdLNVJ+emn1Q9PjhKds5iBGiYc7AxhHU36J8objx1QhkpnBEGO0fW
2n2CWeFCvTbs58ffdufw4B3DW0ZSTWXx/XaACDjE9VTXeqgYaVld+laf7NPYxrVpAbBFEDNIeFBY
7ydTKcXnBifol3Kqvfr3dxOKJUwun5qJ3n5nrCtasiNPxxvZyz2/F2Z+dp3aXA+W0s58ItHBTGJ7
irT9dju5y6S7nSmMsBde/G9FQar1V6vpznHnTv6QjEcU5p2tI+kElDxpxzGAzQJaXRSZKr00wnFS
1+/5lNEG7NaPYqzdJ9DF09s19YqDctzeINkvKte4DLzFO5n6OOAKnBhh3mGo7U6jCd4ITKxmDeaZ
h/ERCHw3Hg1eVhAPcOoft2sIHTey1xFxVpGa4uRE5gz9qy0DpD/zJxKY4eXxmt05DyhuQFAmHJVk
T/6eX46jjJsgHdbaDvNo1BHSoWbszX8myeIOZ1yntTl+jjqPZi9y94kyXya0Oo9AnjsHM1V/8FUe
PF4pnSYn/pcfgfxJVSd9boduY7p1HWiFltRfpmJwSDFa0ahvrTQdR/3ce2mZ/gFwBO3AoNOrZfDz
aM6O0t/7j8KzCdMxHjdUfu8ENWcPX4+lauywpMKen+OqG95kqTUGsWFmHzN0nz66XeZ9dY3yP1z/
xAbeTUOJisg9eWVYISWxuMIpX8c54C5BZzIeqswJFLWqx7eT24sxoPymxX4H1v3H4wVxf16y2JHf
4Wai741u2O1crHpfaUKJzBBv88r017KYnsZitVO/UY384Ki6PzFlMKluCRAWPIX8Mb9OfKpzE5ql
FTqlWM5umpSXrEmcZ2PqPpOARF89/Jzel0ZSPq3DmJYHJ9hueL4x5U44PxB0b8OLQdQWdk5mSLzl
LYg0OmmFFX2aEg11iSWq3yUDcNjT5OT17JsdL+CDdGv3ayOLLL8CJ/UW3eKhVeY4q8N1bBXFH4ua
f+r0qXoR83y00fciQWcl8wG6Qva+2ejtWqWNnbhmqDTJM94R0d+xMNWLOc7Jb1b0wIdIxASSl9id
MLObI4zrtilRMLKAqnhd/QGdJ7S7LqAGivlDkQy4Q57wJ/au4DnVOFxR/f36+0tYugJx+WECeWdG
Jowsza3GtsJsnYywzbv5k5o0g580OEk9DnWfucqGH4hueibS6E7+918WcLZkxlCNnhUqMaprAcxy
oNuxbZTfHse5vxaQ2qSiQ12cW/3uTl+xxqjNunFC3svJRXPnj6hAj4mfRarhV9F6VMjaWy3UzpA5
4PijwrPZmHHNXdgMxIvMcZn9rjN4DfVTWT7bY1kfLJj7e53BQUOWRQAuoW3nVGlqp+GZ44SVm9tf
ocdPbejh41L8s7iz2X7XJ5TS/TbqK/Pg9tv7rBwwSD7KRjql/tvpc/thstQsssNWpWXuu5biBnVl
WYFS5Gnma1X2v9+fR1IlzldapewRefP8sl5ao9HdKnbtEGmkun92cyNvfbPP4/djW3jTGbrUUa1s
7+sCrGH5kHYDZ9pM5diMrjEuik3GXzcfmrEcnxOnsd9b9ZA/ryJWuyB3RXlUF9y7QznPyIcNsoo7
ixrOzQzxRVaQ05p10IOK5MHaZvnbVNTpSbP6ZTlPqN98ngf1N60muLapiICNxCeE1I3L9PYr6xWe
YCIRblhGyhAka66cRZGIy9SoOPbhhniwjHZ2C/QJFx0EqcN7l/gPulp1mko8irrWCwA99y06UMVf
k+FqB9XdnRXL6pGahPLL3lV3nZlHrNksVObs2jjjiocQYwQlZM21EXaRc0Qs2o1H5ZH0DHUzWlK3
nzId88h2IgqQZT82MKEV791qF/X/VnXp3hXZeAQL3/uU1JLRQjNg5EB1u40nnBFfbmWxAViW5amb
e27jFODnbCzKEbz/rtVIeicFFmVuD50Ole3bYGlZ1F3uxV6IbLp16Quh/FG4KXavZbNcUqttA1Mx
Mk5ZZxlPGkqjse9ElvaNoqxxAJu63y78FNnxk1pQtF82B4MtyLHpg3hcVwjqQj5KvpWLpY3nVfT5
i60txlfTbOLqgkpD+f3xobRVVpZpLqQuUPhYUoAxNTa3mN66sY7RrRfmq65CsS3Lzp8cr/veqWLM
/dksxhfTK4azElXK4FuVg3eh5fVmflrM0f1W4i703lHco33MMbVZf2i6kQzzNJF7i57V9j0UN3Wd
Va2CCqamAxCqrCwzAspjfR8kWVwYvl1Ean4al8X52Fo89P2+XWa6hwNGfOhYTW15shRv+IKVsWWc
hwQcQOAZA+8qI6+s9mRrCE9FKIhY5xUxLCOYZxMLYASw5hO8k2X9Kvs8z1qdK0owWVFqLAE6qPrc
B2nqIZUTFKaea0MwI1sVD/60Flq6BmM3iuhduqpl9o1uVzt+j1W9EZfSJkd4hr+SJp1fp7YVfVUG
ve11PyoMZ0aQJleWGN8ft22nH2MlP/KzvYyTYqP0WkzTH6bZxuJ1xm96uCQYTqt/Ulqolve1qErx
YtSm4l2tKXHc50hdaCL6HVeANvpeM0bdUwU3ELsrfY294k3d5iOy2Glsxy+2Wps41oxupH2w3AbE
a1YPYx0kIp7t1bfgZdVoFKp8oTXL1h+DUJd88DVzTeuXpdXhbnmL24qnLp6a4u3i1qP5PomxEAhx
cTbFk252uYswtY7elw/VuXhuak/NX0oYp/MXoBlzEZRa3kZn3VtsE/nAdsmehUup92xgubH46EtY
1kVpu8g9Y+agFQHtn7jBEybWu4/ToOnrP0gW6carMlkYRkMDzvHz8qylaN8pM9Q6f3TpR34YbDtZ
/7GUNhMXF5OU5LUfcGq4zJmi9h+duMzXp8xGEfoElV+yqbQCEkEIum2M5xfgr6sXtHk+u1c8IKv5
B23tWUPj3eZl+Ca30Rz+G0uGsqpPUz8twjpP8K3NoGqwo+18zVibPPfdpIyTwgedZQx6MNNjk5rM
FZytL/qAkB6e0JHSV69evtTRCaeyXvR+blSxkqKNhJbW29Uuaa8p1dxPzzqkIf63NRdVLQI6QnYi
XqO1d9pXoUBBw0LVXoxcO4mm1NbnmX4Wps8teFDlXWzIhntg9JkdJ0E9FXbzbalmLX+TzrYZXUoj
B/B3XgcljZ+tGfmN5kwu3aKnQpnV7SdfW5opmeAIryDrTkXLJi38sotq+83/cXRdy3HrSvCLWMUc
Xhl2V9Gy5SPLfmE5ggQIIhAgwtff1n1xnSrbx6slgZnp7uneuwbLxBEkibiD5f7RvWRyLWg9ZBaR
vc/nTMjxh8yRrQPcROiRTUvN7XEMCOOG6KfsVM3g7zwnuJg65/AVD+AlFlg8Z2IBXzfaKmb7VNHo
47QnUKT23iZd8zOB/9GHPjETT/oMVPRzxkzXf6wb8Td2JN5ORko47XSYcwFwcy3ZGzCZNoFh+2zk
JSqQe/lQ5EudPzegOOM4n0eZP9qqVtVdaBuMUuMmICC55mHm6sfMQRLc77xu46vbTuWXIQmHzXrq
IiN/5KotZD1pNq8d+lmq0pgOeZLWxxXr9ztUT0kjkJcTY0xn3FWtJfJGU9XYO6yG0e3Jp0ceXo4q
HIeD2pXM3YPXpIo9F7Qp/zCRI6y8T6k7ab8WXfIhRz2bdP4zlzwJPwsppH6D16iX9xpGiuwLWQkc
ZLCKQ+DuBdSpBO4Ow7FedbHsXmad2vR+wUZlfKBJfeT53SJCM8v+ECAPxpwYeHpceFVDLwG7ZF7/
WAqVkN+rPXUFhRCoy2nJLbVXJmWqLrk9c3KPh6vlbwmrCf2EdN8kpH1dshRnAa5Li/tlyc7iBath
Ld36zFbneSMOhhQoM63JfgPfTwnpYS+Zhi/JrPGHinad2U3nAY56DGgd+SQPZc/nbFHJeZfKg/s3
vCBNPRTOKzvUujzk9awzr25LfqbLLRj58brv2p+/goB/SHzQhoB6qs8to3fGCIfk3LDKE5eUTEAI
5USv2c8TAobjjrZqtxdv0tn/3CUKytBCjAQ311q0H6abBdEf1thOtsfxFjtRwlh4ViU2N1KylOkP
rIXK6n5fQgjmsnnYW73DdQr2D65FUcguKDvcXjtZd/JAvBckndOChQvTDDJSKgY6OydvqIFKfYUx
hjjeoZRLg5hqCx/lHz7g9UGx8MfeYMiBfkl+yrMVERushQTtuakXYJtYv4dpOXhfv3cDzEtrccdT
uyZ3+Leb+jW64Nb/FoJTfZdiQvU3meQrJOZVJcLab2W3Pp6mng0m06PdflZ1UrsHCx7kw6LXsFC9
gQFg23vYpKtz5NfizNx4BamCQNFkR3ZlqgrW9QGYdn21kPyYL8CYSzGiYxfAJrWsZC17yNQwrXQK
QsGXAFx7n3baQnjQ84qLFkmnYkU8k0QX/aQoksgndrZJYXoolsk6cqxcJ8OetPVhe+PRhvYWxiLi
tgSrUSwU5LsDnm0OCw6+lvWNILsk9h/ZK91Dt6dimRh8zpbvVS26cF/UXpdu8gVv3D2E72333R5n
sn4hZ5db2K0eVhc3rZu56/1hsFHUb6qWuRpTnFOExSOZ4j+bQjH8aGM5J9cz7uu6TFAMr42EM2W9
xp/scHL7d2iV4hMKIN3dC4JoVHwTdCkZHSQm5jiEkiNrbvClwTNFalrnP0XTFeGC5BOwS7+KJJ6q
HFAn/fw6w7bgguAVZSAvO/xy3bGXmD+TNSziAdwZFlxH7HzMcAbKPr6RDQrKP7iVdj8ZwbcRvgZY
ygx5hFP1HuOmXqhK8KiCQ1biAHlNWvWJ7Kp/28LW10br5UTlRgDTvbXngf6MePvAfJh/q/UAC58g
p09NYWkSOSD9uPpe0bZdn6XcW3bdjlbvV7szNOApPDCw5wzXoAsWOxEkaOWcAw9F5GuHz2qz/dnp
uWrwr0HufA3imLNenub8s7YWbtJtS9YfupjJmy5CClkjac7ssnK7vRYFmatPfouOThCBWLjqMJOK
7opll5JdbGiUffSMa3LLEgvlplpRRu/5trtXXxSzf1GqTbrv886ytcfOcP2lBICcfEngXul+K444
jkxkZzGg7ZtfQqzwOH1xVtlDmnL7h2EBjg1bKcvXw4jiBZHLsey7Pe/UA1wL2Rg+FoHuUpHCmUM2
3tCRZ6ZGJwwvTrR2iKT0QyAhE1fctqS6yfzwJWJoi+NVggVYURTwNf3VolR6aDL42Y5tPVsyilIu
r/OJF3LImoS/rkLJP6xtzXzNOyvCj8ibYvsTInxFh9CwGm/zIrPUjzAcRUbQ4sBc/kCDabvPCVPC
vZkcnnZQ7hLPbxG2OTDn5Anlj+iTJJDsg6GZ0SjmCv36rJrPKG9reu9ATpZj14bS9jAQbtPLitc1
8r4gtPk3Q7uF4azDeHgl0K7Iq6LolgcXxMygCThL+5JrUIiPNpPOvZcJaKteCuv2CYEXpLsxAdIA
TVQk5EptTYpqVDyv8fpUhW8mUy4NoroCIoG6DNfg43nadL1mJUnqFe1dV4venlX6ZWOb/0vTnZ9j
hU/ylRVJZyaUsDLv6/Y8w6c4h6zDFFWiTUDOewzdOkaYG8ih2pRiIwsnHPVBL/NlpCpD0nXSkkbe
BPbLu+8on7yaKKpUcgWZ5uPcxzTVyegEFsLAVbd8v7KiPebnRbOCfGONbvbJyfQortSVqRjCUlX6
Atea1T0dQVswSnI/xE+gJnabkoahxJEC19l3RaPI7z40gCuWFJzvbqRwhfhWlGd9RV60hvSHF8Hy
njPPlqlz9epeMFk0bkTP2FJINVUW73KJxVFMizBpZvNDKlpKcKwL2tzjBoHUta90q+uBMmUvBFL+
c6xdxyW+0dyA+849n0ck+LhmwKrdoq4Ri1qmL1vC+Deh0+K88LSQcWyst2FkrZiRr4Ogm/TOI6uu
nvJNwzGUSoZ1xIJVJHyNTjcpcvQ2EYZdwHs8xRFCi0VumKuCN18jUFQIKaDQ7hykvUdmuO0TWpNt
fahm32TqJTkLlFo3IJ8xywHM1+AjtrNN7xuzZeU4K3W0HiPxQho0sFg7f1TxzODHhasIfoOll39X
wwqFhcE8hKeawwD/GbPzXv5a8ET5aJEugPftzAxmOFLinzq6HTLTzNv6NcxQn47UWgxBHvZb7y1E
8jh7OineQ1ms/i5T8wayJl9ccZcRa/S9zAuC1Lc2sL1f06N7hcdi9R+CxsOPCr1s2nt1wsZyt0G2
2E3JwjbhFBd6YHUg7U+k1KV0SCw4F2ykbhHu5ZIVd0Xcys8c8xaAkiPr1F3YE4SSqWwv6h7GIaEd
pRaH6VefwOB0bjvPx8QH3w5CivOTZRlkQtnioWzY6JybBybKgPsAK2I9BT5Jx5AVeunFR5Twza+M
FMMiZPkOxKNbL2JtTTEQLnc1KFjryIlGCQ1X0S5NiZhctuz93vI6IECQo8xFjj3Z49jTui9z0/7r
zoN83xcYmPdNudT/Ut2RX3VsIh8chRVV0WmZ4bfm8FQlH8qEdKvOBj1HR5NJdiXZ+lyS6t2BEP63
+JOfw4JckDDU3cl/MOTGY3RacQ2MEI0LTD+S7vNdpKlF2qyAgjgvtrWC4hOIymjKFd0+0ujLrC/g
tfCr8olTPQPJ7HsFh4uvtcZw0q+5r+nk2dYkUMg1Gxsctkexc+ssk2OSmCPBXdrYz7vjuhtmoBiP
yQm7vf7kNjsmVQYCL3Y0mUlfHOHDWrwMsx1Ervna82j3bFgxnCyDE7prejg6Lp92nwbd17A+jNcT
M8inmi0fkvO58ucFy/UIykZfYB6Rr4XtW1/a+I5FYMx9blYR6IDysNQmsAn5anMqxOCakv3GeCaw
JZzooG/+4+w9nsj0yIZMrSsC2M4Om8RdOLKXtogM9ghpd74kZcnsuIaASPcdcqlHBzeaJ6xNbHLo
cEHCJpEc8l9+0DqdZgRSSVgrJeJqOO7oEWopegwN0gZQLD38XPuNYCzuE9+BOY3dDhfXo9b5v2RF
sPOQHbBRGfCWbXo44Sr7pcQnyyZovcgymTT4OC5rgKUeA2jR9Gy1/Kvcc+/61ktUh+VAQz+Ses1+
8yL152hFltGRAnjEZyG0RmmGkOrFFh75XHudLD9FbnaGtV6WJj0GWqjdK7u5ER2lIZeI4eQJUiug
oDDUrTDQeWw8TDCvqk/4wjKsjLSNqb85gSHbtMQTzL21eQNPvld9UcUix+0cCw+vvBT6SkchDZz9
Aauy7jB4wPRo0eC0ccFMkBXUzviOPzq4HJkFyyhM/adJPlZUeR7WIWeNQiZIwLlJsze2HO3HZFv9
kivNfnjWurHTAbY66bzTZ3sCbMFtMrdfFQl6veiiRsFdoPhRvYLuBhiIiMU77FGzDasUlcRYDuzg
hmO2F7goVcb7wx2+6Gmhymbc8xgI/t+OTzBnktjyL+BU10O4tLgxi0Rs+HZQJvrDZ9mMPTheYqd3
DzV60AYZFx+C+tr1s2In9lBJdqq+kTQnMBAUnI/Z3qbP9XqYFMU5hR0lJNNdPpCadn/KQqzYZcPF
977mS7X29dzAc7HRp/iM/sfAILtAnmgfaqQg9zm6AfcZ4sUZAoGAj6VwchWQlWKDb6kJCZoeKZUb
mnXz5ad6hqIX30iWX7DdD4Qr42k1j9W6r7/QMeTYvFE2+ePEwarJb7p+3VGU+SDsIjFfp+3yL6VG
mAnwU/jBc2HFyC2mtt4s2EwbItJWjlcIlwn/tDTGH88iLdR9c9br60p1a3uxZPTJokjvl9hC5nu/
GYUPudsmE2AX7CwnsvMZwZ7O0IF6uVVo7gswjyX6+BsDmNgMsHjHHh4Wwuu5x7sVxcABSCwXyNk2
cSmBO4UL8EMMLQJRrz2SQyPqujjnZShhUG0GUmGHd0JzoenDBpx5nVIwKt3X9IwzcM3abRgUYfwc
XLK2k4LfJWZ+aTibcpvSz/WalOldjhPjBizG7vb3lqRQRotNl/YxU4D472aLHYTbvEbEknboBeSI
kF39KotIAbvApQkiiz1XQIUxJZtBhaPBjC7z8imATc96v8PjAVrrusqvxB9InwinXfBHTFOSO/Qi
Ph1ankTfpwUcMgYQpuCash1xTTfp4RA3tGuFPR2zlPjdzbpTIt/IBf6UJHE341mWOME5QrXSW0oh
Aly1rNkV5uuUggaB5mjAymPaDZjIz7UHwb4cV67sjvGr0656byranJfmAB40bMZS3gMONea3XH0F
QiHB7DlQ0jZ83NsKHpp9bPe1xQuQiuwDDv5/02Tj14iZhn1uY+7eIF9b5SBljX9qNwjeeFoo0PXr
TmzyaoDw5r3SXK9goE7RiOGMSYZlLDHX/8pcosDtcH/hvVo7jMA7srVx7iHtSSaHqcgPMT/yO9kZ
pa47ZBdvBJpLPpwE69wqr0S8zJXVb5p1zPQBbxodN8x7HN4jIHQmVHpAhoU4lmYqG9584kiYwQFe
nEkvrN5w2+G6l1PTrQkbQC2EL7lK2veUJC29b0m02UuuFEd/k6N5m7CdfOgeVUUVTx+orULkYIjx
roEg68uKnY1jdMcCySjjOJSXLJ4wOMeRtm7oFsy+d1hCmV9UaoiarKyyL6i5HRlnnu7vh7OV6uOH
bcvDiszRctpLhdGnc0XxZQNauvYSmcS/WIOMDiTm4BLAArWVgCNWgt8kcsmLwdalukPCY7QDKbn9
h2ef/LW222XP0A/8g98lhptd0Lj1qS49uAhF1g/fKHAIl45uhE6GnR2Z6O5EO2zNsf0WRZTHJOF4
gvobw/ksTFX8Kj8Gn/6IGB+uGAY4AVG8ifu9xaw9hnbJ59HJ035fuah/1uAD/83ZKn6SLoEj4Dwn
OuvTWOZ+QnFBV0UPDjDs4DBkeWTIeJoQSniIkQEPwM+Mqa6XFQuftvPQfDA0VJ/xbJuAw1zub6Vq
BIPjyfLhbLuc1RvHsJMNrYy2RPtaN3bAZ+PiQth+Ajc8WpSvGSYdey/KuPjJ4oZ++jiV/8EAa9ZD
i20zPs2gMuKlBtDzqnzz4ZJQuf80cov8uDIe1S3k3r5Cx7IvY6lNfFEHKtzU7sLGhxWgcJgwZuFx
rTBw6AZ+JqCCciTyEXztZ0mHGk4IejCzKtwgAZHsk0Z6kOk7CyVZX/ltwagGS2R8z8ter0M0ZXzm
9kPuxdH7ejxU2ilABcfajI1W7Ui3E6Y7NQwYL8AScnIp08P/zlDT64kETu5O2ISxcfcgR0DMHfDE
cfMC9IOWYrnYcsc3uMO3VvRCrcurFTUwdby7+7vIvEev5GrHBg6TR9kbK/aXqFalRriI0/9Atafr
AJY7/p1PDEYj2TZdDZKt7asXSjVXFdX8oxPJdu8Sbewjqcvlbq2Wo0Z7n7n/aOVMPlAoKzyoJbOH
EXtFyPs260LvWFRNd2lnWEIPFZijBJOdWe6BtTjTV6Bu71UJjXif66jdcKbH8gAVEtPDVuezHBkK
zT2mYQXHgUYXZuQHUmYGHSA4GZSWywfq1okUOwTANQGhngJULiMfsSQqkv8OGDWpqQLvhH4MnRgd
GUnMK/ppcfZngQTN3i0sx8I3Vs7/FXOLFWGWi/iEHzwuT1WVLO5+DSdG/ZxX5GcLH6ak1ydA6OEj
CPgJEdkUdzdCur/L0AJBb1ePqDWqNvsedUjmPvBWzYMFNhEuBMtzb6nHjmcKVu77vNTJfyVJ559I
Kjha9D0MWHWIHRZ1Ab+yHhvCIr3XBREIvsyW6qFAT3oORRn2/6Im8z+PGzj0GKLZpxJ7pEUP3F/Y
3sNoNRtImiXfqU/gqs46jIADZNSRTgny2MDvFcLnPZ/3dhu4TT4EeiwH/MRkB4+js8aLOLoTW4RT
aeKKVi/Iqu5rK+HOIzrSrCNWyO0xtkULMhGjMc6Hp9qBGUmqnfdYeVLn6HSFWSDVSyjuK6uSbDjt
AYRIluf+0iC3Cxu33iBNDDZi/A/13Q5N0sz9e3NKRy6h6pJzBF50zncJ0Xv+nEA8ul1IDbAX5Xpt
HmGM7XJAOHx9zyw8DNH45oIDLcCciEQHFc5LVm4ZVrvqFJVSnhnORqOCQt8Z/PqtkHj9Ls2yGNWL
uC9/W9VG2JdnZsX/ljRLOSagS/H3ee7a24qJpr3YagGC5rO1uHblsi3XZAO5cNVyl+ezwTZp0+e7
AwgI3uPEnKzRyU7YHFLtgG6WrpjfcEdfoPua3W3OjFXoQ/LsK/XNEq/ArtHIHnxxbGzgXeM/rVgI
xsnZOGDbjxf9CzadNLzyN6czFAlkmG848AiaAxLYRed6UtdOXldz5BNfSmUuQlrEmAfbStYDQejS
W11u1TfcqXg5EUvB8PZtjoS+qG2VoMCjKcFaug4PkmkDhNIlJvQJEKu1N2D5gNMT6ilcBE3bDS6t
VzXkdEH/2GFY3vp572C6J4BMf8txWufR6xxZF8JbhIfh1cOvimTsntOje40iwXGG5A3o47nHjwWu
0tOfARQOupodsoVpISHPbjTTIaKrq+afBe9gSlv4zcYxbZLlvoH7zjezLFAxZ63GnAB1SbdNtHZG
oq2H5AI6txQG3Ow812QAs1C9YTmXngPsC1gcrc3L910RD3MbVbRPMGhE455mTj+CvxDkCtIw4/dt
U83sKeHhIF+xZaaSG8QmKPlZLE8Q/zIL37vVKnBiHJYLD5VaqfmGN+LIe10ZGGdQdA7A5ufc0WFv
6xOEX8ELOq2LbHDdN+vZXoibQXIlVfGl0/OST97vCf40q9cU1tBEoEFPsY369CGwC88OAAx/wzFc
OOvnzuXhadszyl8dav7bTHIeXmEfiK8cllgtnwp4PfwqdXHwCz4WQkERijAXnw6Djb7vzGdGPc2Q
ddury5djak909zexc5REGWGV0pe6rH94URjYSHMcupuA43pxS53c09cS8oU4hsDLYzraWuNShm9M
wDVo4ud05TwgovAEb9THTC/VdQdwlfVqB6HzGCSQh75Ey2oQ9uTxKwPyHTGUw/apusvBqDfvWwNB
CjaWutO/SG/wQL1qcwO8lFbilR5Lwod4Foo+IGytKy4SGQ/dSzzrM7mYWpxygosiFw9Li/C8vshB
od6quKcnqOZiNYPYSycel3XD1uvHl+Qe9i5W9VcHq3r/nOENI+hlQOZVr7E6ENcxQfqoFZ3KFYMx
mkkkOz0xL8PvPXDUrRNl56bbfH5zwJ2wenR6cGFg3tumV1brc5wZ0b/sCdpvAjfGfkQIhJYJCW5b
N5512LFvbJbt+azqwO9IYu0AOOgcVLp8xkCtcaexT6g3b3PdzkNXa/1rc1bf4Uar3hEWXGKiROrn
j4idu+Q5cyWG3QMbADgx7U+Ew8q3xlXfGFw6YD22yf/I2a49XhHVF9zi4hpLJvbrqsn2lhlf1pdU
bgZQweJ/NKXvOtSqbbZ/tiJjz3WKXHaoN0Rt+1KpmNzbbm3FAF0OsFCqNYxrzFl1f6M1oCqwTb7e
iKo6ZCh6AFfzTJrfqihJeUH178ovogkyvyzo1vzIKWGwXkxZ3VfnWuc3pJHFK0jz4gF4F3C9UvAv
OaSoF+Ab7d4n63L+LnO4mx+QRuC+KamZdCvpeXG7MP5SrF0eP1EO36ClgkXIBMZ/n9JqgSUb1seq
scVUAiKnodVPui+AAVr7cb0QEuZfoLHlz5aGTxCad/vIGgRF9FZ3O4pnjvW6/kh2KMwSlTeTJgbg
6IGkcztGZ84rEpVLPdQm5QahtKhR/YKU1nTEq9OJHrer3tBIYrQwPp4pjm2JYQGBE/bzObvj7lix
4YuhqWM/0CDwZyhdU4xgta5uGu9kgWnMFtBmSsLay7atyz+4ddWAujHNfS/gp5RhPGvDb0GwrTC4
Wa5/mwUPpariYj5j37TpIZ9jC8g3uz/TyjfbBdldunhXod3/OukZwObUAJluzBK+wTmXYDyIHwBQ
laXJI+Od7t4DFEDFMy32832J2u5AGrlPbvNmNwphju4crhWoV/pYJa4ZuUpw+luTgy/UUBNfizk2
80WlzaqfVLK5GnTfUv1dWpH+gSSWHD228dP0S0BXhPWdYnX0NWwpVid5e7Z/EcCIkzN7yqZ998dy
rVwD5lWjCXuEpIrdQ2OVwe+EQM1R4lkl4DH8MZmKCfkFryAGQMk9yy6pSQ83rDVCRyaH5leNWEoS
5q+Riz2hxclRbBLc/9ktwx4TIE0FkG0swJacj0F7leGfUx3k4yjQ5LrSFuHwmFrMgh59r47LklXE
DRAI7d0+bJCAsHFuMmQqbJ1HC69jjU9Vz5j+tgays4vtQolZGzOH/FiqPo4xLkwmQ0Yz+a3eIKLp
3Vpa+IuoSNv+tGSGuKErgI4WMLro0NyUKAZtsjRHr6H1hxjM1Wy9JzrrfO+lrP4m5tyP55CcaO7K
CJdISFGQPMRgS/obYWRGDEepvUHeGYF8xrUQrY5hN1vSz4FKe7/FGPLLx2QA8CvFW1Q7IO49qm45
TyagevWdbxB1R2RUE2gHKD86QztIjkq7onFMAKR8pDpB8UKhLsIgHRSoDInIVX1fiyXWtwY7f2Y0
lSbhbiOsXKYVP0x1OX3ZniB9qn3p651WT4un22e5eP0NA82MgTtJ9y9kzqo71BqTjl20CpNo3D+g
ersld5pHwntsWgs6zavevwTQuL+oD91zKQvp0Mfo9Z9BSwnAGQysGIgFoQ+gO575rQkFei/I2z7R
NJx/02RlZ+8hnit6rjr+QAU1dwpAIxxYwHV9dKYZYqH5lv/F0M4hPCxy/lU0nNFRqwzUGzvIlvVQ
caXNkLXGf98W7u9Q7+MDIkVTcJvlQrYRt9NnElP8F6gTh5XqJGvHrd0CbJjdgi++mVPI2epMuKoH
/RG6ybSlvs/p5t5KuMRXg5hn4afVhe3eg5kT93Ac3Uo4cie2wlKjoi85cex8OBHQ+G/dIaPssZUP
b9ocBFiBOOVMv4Vc1JcDWz5QEyCtp73s6Kg/jK5WitEkUUcDyITNW29ih2Y896v8r2op/4v7EAIQ
RrblJW3TZfoo9XFsbdHOf1tIAi9tO4NopVm1QS2iZv02wwUDZCwa4xZu+3O1jYzvuAtQyWFSmC8Q
EOHQbCUKmg+oEb7UziK2AduxEGMQdzmh2X/sokd9AVq9HQPcjuM6QeIB2jgRp9m+MJrt30sOhGJw
ZcaLO5ZuZntsBOFgtXIrZRjXJV9AokFfOYH7Mdv1wM8JyampKt4Dbdp38Pd4jadKL6sct1qV4BcK
iqHBR7hgXxXGiP3ZdDZ1dzPAIpCkiGtVKtAvB+hyNpmF0O11mxn2mSg+LnoHjh8R4UQgQBB7mpY3
s86G4UHA7fIeWTTCDFVkJfDFBCqFx4NgVBpR/0h2jbCdw7RduQSSBb7nwPvqZEtvDKJ7zP4BjjWD
yWGX0xu67XbcGmP+eMbIjA/dIoIUMD/kuhbDz6+6EUs+giKulqHbkiIdtnRuflaVhxmDB3E9eqKw
bC9Yt1waRJ8/bqXTv/GtJn9TGaScFIbQ9FbsTQPqDBJKsFMzQROKsCdtoTCk4vgFiTUmdgjI8yck
ycevB46TGNY5OR8CenE/ZTtNf8HX3D0G+G0tV5ek7ReHZZOyz7fN6lttI7rZihuWDzgodMPSLtwK
h4KfMMYyUJECyVKzQKMgYNOEAWFu3mIVANuY/Cy6WylnOb8cW0nWuwBBRz005ek4XKuawiKwcK3y
y5rIFAXAIr90VBG+umDNty69hroGx6ez7XiOsAtSA8vmQ+ANhTq/6ue0caALdNed13L2fr65XEPx
ZCgiryvZoiFhtKXFHYYgrLJZnPZqwF3pEiyyA/67xI0Wz/ANhUAky+WajekRAa4CjLVNTyqfSvTi
u1++LevaJj8iBihyFQDFtgFvqDgzhL3J3d2hQFbnCI0q8DwP6VEzIuYWiuwS3lTNxTbAPAfnqtrd
HPx++FCzPKJkQyVH8E5LlBNR8/RnB1HrX1qZfMNHmI/qmmEIaT7+JmozDTiOr+BSqR10Mrf4m4rg
pobQJv2yktpBoIwVKNqXCbgV3xz8nc7Qlj3BNpcsl8Lt/htjRq+DW2ldXErMZqBpkIJsr9Zqjyug
a1h2dySo11e2wnH3Eal5Mrlg/mqQZQs6q7mixwKKSQHipTfssCTJqNypHwpjEeqwz7gH2pbh600S
9efc6tpe29XMJTqQlUVcOEmpH2uPhzdwtZ6fDYeaE7hQpYu+0x8y+wS07n6p5kjJp7gVphtrW5T2
UqNGNP/yRjZvWImd/cWDw2zuadcevwqca+AfPAciJ2uEY/UpAFv45HECtUrUOx/QPOmnTKb0gWZH
eWHJ6f7H0ZksN44rUfSLEMF52GqWbMuzXfaG4arqAmcCJDiAX/+O3rqjXbZEApl5z735kKrcJVyA
K+HascngHURyiPZrjaUBKDAZ/AcAX2Qy0fv+s4qDVW57TXbphbWvwVvY6/SxCbStdmj9DVsip7B9
xQToN3cS/GNitpw76GNJJk5jqhmrREvnOfsYyZGeJig/7CjN+t6UXVSdVv7iK5bQiiC3CCDmKCpP
3eMHAnXREw6JGydSaq5tnLpc6pGMdlCes9wEswmoddeQxjj2B+zmIiCaAzIxaFCS0swwRSMKdUso
qvxHQmRqjzGeI7sr07X/AxULC5wz2zZIG8F6mPFi790izy7E4Rq1n/yleLdDxLN2UzNfrJX07Yiq
N3xc5sbZmqkovhbB2HcTcQ8DumbfdTPE9wjVyzMoiv2LJyrGZ8CYmwkNkCvpJXnVdPdTEcC9tPMU
7MciLD9G5TKGmbkJdw7Qrd0olJ0XOJnxzzJBTtIYlPGTH91Wc7c5EWW3mb66G+WSXIa8S986JOMr
m2Hq/4Z0pJsa8sBcSl2FT4U3TY9d746/HOWnFB3pND9qfjkG/SqsP0tNUb+acFw2RvXBf83Kmwq2
RdZbJcPmrtGrQ92FDW8XpM7yoBsHKZG7pAlj9tj2axOtf9yRwbuabnC+CZtfJqH7sWVNXVMjeXky
crY6CZb9bXC8L8ZIH6qlVcfVjdv/1FL7Z5OF0XkYnfZ9cAf3TgaDQEYNaInCVuW7tEPqCwfvAYBy
3NNHz8+gp3/zdpJ8HvwybUkykahdKguSmSBZmmw91Xn6g/+OiI/ypj8pfXRiZR7h4KL32wt9rDwk
PbHwa89rUJxaX5pj0ib3UjEA9wIbbIjyRWAOdf0FyJte0X4PaVo/t3XiIW9y1267NDiUkx3uJFkP
rTN+Qyj814wzKEJr7zoQxQ3/lUWnfrTcD2ro3rKe4MxtoSBx5vdCCdor0j7HrUnU1O0g5aL35LYD
ax/Gg79t6TUfwjyKYcSV6f9G0epFh8qt44d1qPV5HqJBMvrtNSR80gGPFNMV3zpPNzMDaO+kHYfD
2k3duM/LyhJmo9x4GyVV+Mt4q3heMYB+9AmmkLyT/WMnWvl3hhentCLF4SdqAudzpKH4Fr0I3lrR
uI+o2d2TM9TNRUsxDzsnr/yD5K64d7up2acMou9Q9amSR+s1/zowS0Cbbsk3SaCi/Qg5hP7upVdr
whtpNJk9c9b6261gozZ16paXGr34mMBII5iRtv4RtTb5Mdz6Fw+59F/aQBzFVxedRMPyj8ysqXP0
AVJieSC1sn2XrqGKT7S+Y1SGbb2Rq3r1MuP8hDhP9pQBiLeTZl6Xrt6X6ANQ0bXy9uPQB+8J78qp
mqcCOWNikFlUr5J7+8mNfX6U6GPvd5HeTBdLKOH9QnvhzK1RD712AHVPC/eAuBZ/pHJt7imRWRrM
2RU/uVVQf3I5x0h3mXdxBKGfQBA269hJVzjHZU7qO6eFzAYcEi3yitssv/1A5M9LhC+nLkpxjdtq
eVnL3ls2/qC9w6S84ltMmf9VzL1eMFz09kyxJiasI0H2SnZA87UQ5wM07AbFf32e+fx8mRWMRvTk
fTMQMC8YkhS0io145pau5ueUCORPEOAsEaDGlunZbQLBLDLFwMQxQmiNTSS2gWnmfZMd/hjVNsV+
7rT/AEyp7gx45J0HwLExcbs+LuSG5VvwPFfswrkFhExyjrqaPnLPqLB7SlVlUfSZIL5nciieK0Rv
0FJHLIybZSe/R5u1I34rECKziu5vPg5yN4DGJZvIhClNQ1iwlcItc6shBoPwIaWMvCphsCVF+L/+
oKtAIPpBsr53bYqnP8XhhXEsujmxLlII7zflVcOGLWhRc15VkN2EldXL9YmixA2efeMU3oVujEnR
mgox/tc1enY2zNicDz/XQwQ2jqP9K5uA4U+VlnPzZxqDeDwa/IfVd1XbxqHhS7J+T9+yhttkFNUb
JGRYA6dUrdvs4UxY+6yHWq00U23kkkS0qh5bzrK2Vdjxx82Vd8HuUdkzvYYB5Ltt5cTzw7CBBCWN
LUvhtGVNbfLSa1ubdxHl8HZbFPxiPRSxzuInw8Z170E2wNH7MJTJGU/M+pd47KLZ5rYZ81NOL9A9
tQ1FwwEuaFmcQ967TbJeOxHpWB0G+oxSHoeYWV2xSfSkJsx4qbLFq9ZwuRP3nlmTrxbpIdqHRdGZ
t9FvbrhH7StrcS2EcMvD0e+hOgpcdCubRDuL9rAHlE3AGMyaaVzDApTCua87KEY2zyHJ0N12TukN
CsYbcUlvF1C7Re78Ocrda4vSlJy8ZjAZnydijv7DIecxTJ1X7U7m7GWs7PhshnUSR1C0woybZILl
9Sngs5G1WU4yJHZgFRk9s3OIk2KWb6OIuZiTkdjJK1hMPzLTGHynYjkoFoL3yK3H9jzhtIsRRai7
LwHIQEpLu8zzNpBeRv55DZi5L6D+qvs8iE224+8uBgcVzUuWX3wjORh+NC8/I4Zb5832nJTfQ+w0
C/0B27rpe+QgG+eLgGyP5JmVyrV6jkbj9leFouudsVJ33pEEjR5SPugRZ3gSKoUxaqmb4hopND2g
yMHx9wHSTXysu6w1/6KorQaUGgjkV1wNWfvZ+aOLDj17HhMSf9HUq1Oh3OK6NLhgGZyzY8bbFhiR
suO6RAsqG00aV4fvCEPh20Cf7mRC3NGdA7mRrfg9Er84CM8v/F+5KWLxgOJp+Xr7QQz2miFxJW84
WzAYOG3ekXe7dmn5VIMOx3CQrZ+dcFPG2YZ0ebueG4tB73FIiyFD7Y99+otV8I/mGz6tRJ5EMtrF
bgtmZUF7YJrbFc+k9YTlI9s8OJDXxAGpaCMVMgNig1nfP4p8YhSykUJXMt0adIswPPIHpvHJdeIK
Uhln8lifsbKPqMdxj5S+ieZOSoKd6KDDX06djO5PUEYZJpHZ4FnZ4yxWGZInZqhbdFDWp+OxkxRB
e8Vv6Lm72gyBOfqWHZv+mbM9ocoei55ZUesp3/9WjuARiYdKeIId1DG990bg3dIT2VkZ9Ss+m3C5
zyYmtxtOOtHtMr7OeIT+uw1Dtr5oFTwGI/nM/SidztdPIcRQ+Zi5Cbq4ZkjR/4P5bOQlSPgxuJVy
0O2NzwxFXpSJ5ukIwzhnPyRyz/2/XnfhcG49BrZ7KN8845mVVh/HeJybe5IWRHqMEwYXJxl3KytE
2izLdm4MELpN58APvnGdBuWeGP15firhmcRhYCKIp7XFhr2xccKIDDcyCnbe0pQzDZR63QvpqYiH
1CN1Z+dU+ezt3LLm2T8kTLzlJzWj0S36t1h85xKmuhjnA9eLh4DQF3Eh7qxoYFxN4YgeYbsiZZ3r
I2rh2yl6lrmmt2vH/i4IplQhug6mDHY6DoQ1TEuMdV/FgvyAykRT/hqt+ESAb11/ehCVbeNjWKMJ
vc9Lw8Y2jA3895s8DFew9Pi+7mYwoemGJdtyy5JArb9wG5fzWXauH3LK4WrtSKYLS8wNqTLl3vKh
jPaUheTYvna6Q17w/C4o77pMOXDCvnRQAPYJU2H9aOKyLL+VW0peVXp9b613XYxVNjtQADWeOYyl
2yl1brEZNf2x5iOx6iMyzOu/HLwrnmVIy2v/1CXhUEfvXubjb97kLGeIdm4xJgUdldR1cmmVbP9N
nCTpVtRTmR5CaSYMzLD5znrMFr+a74koxwq70lFNTzFeUpyt5NI8x/Pk0hD5VbNs55pYH96MwfeG
3x3J6y5uxRCRIToUHTtEHse066tmy0RUlPdxWIngK147doGy5GhsD60KWeiwURzFuYNdHQveWUdB
mt03ceQyk6hZqRdcBN7reu9zXnLQwjWmdxYBoDuDLowI2Npruwftqaq6xNyziDkzYke3ASOYUx6m
dXYPUctk9lT7C5sW8cf4vfz0RSW7EzPKVHinybXKd997dtLbP3nsd/lnW5Hk5cOj4qA1G3THdYBm
YndVu5mGKoIOKg2M0MKGhnwfTswXPNrIeTCXwU8ZVO1ntjmp+9a4GG7ISKriYTuQkVo8twlCdbup
k6UDOkYSrDdW9EX60xMaOEiG8yIvcsIDycw+BH0ZzN6ewP7Inx6TcGzXMw5r1f7GH4HgwV/hi2el
mHreuwkwdb5TQtKvNfMyZi8Ytw0LB2amFtkGrzCAc+exG/uO58uvkIxWGUrMoplYjj0V7N9wjbS5
BCYjjEJM0YhiEutUva5Onva/cgFWEHCuVam6IAgZwUgSgazrcX8EGX1OxeeU7/JkRu6k4NHRdpFJ
VR1p1hU2iDps6j81QWL5U0ToRfMPalLn//z5ttOTZfbEk0O4A7NZ6rTC0Ri3dIiHEw+hvxOebELG
scUkP/A41OV5BFPtHiN4hPy5dvFdHdYyiNvzbEtDIbSSAFWf/aILaZljXIVYPJM1dJCQQe1+ptZw
JxG1Zyh8pnlQzXSolREl3nGT2umYh44ru105oRWcsHEiyme3rW13zlhF7V43vfufbeu6egbTD4cJ
RpV379LAc11Kj0EppTp24F/dmCbZHyj1cRabeoSo3mmosDjZRZmK1W9nqbLVnqyU8fgRtuRZtJvc
I9hpI0ktIeMFTYdBfjLJKiTKN0zotxZvieKdbuQ0HRTSq/5qeobtuCMdd/kEuZhazBbcP+6bD2LD
zSSCout3bQB+dlWeTVC9rOvIo0M4GDRMoGbBLMmtsgOXPwfrxPActSrRAolxMqifh9orb+AYEqmP
oO4s3tn1lr48ZtRL46mLKfdLKsCyEl8row7I1qJw0s9g7Ahw2DKezMyyGeOgrP9S4kvAXeJn6VpC
9Njs3vom1qR0MGx9QQIa/W0Ju03BhYbaPkkALPshYcDIrBBc17suEVHwh/tFO8cZjxlRq1nBQHvK
CQQoNr4OM30o0sLTV2yXotgnxqrgbxY78TRsA6cJ5kNJeldJSQK/vPALyqj/YXjF0uCA5Kty64qA
idAG5x1eXBvWHpy3LAR5AmOCoiGcyRAsN7STYgl11g7hrWaW6l3E0wJ0H45F2RxMb+L8n8k4ziBG
5VLPb9ivE3vkjCfXnAZokQSOUx+6Nw8ZxkZgQfoSz1V++9uubTY7O1VP1BJjP/GCRO1k4zdy7+fy
HtgGV3c53fiAPh6L5lR0owODwq4N0hrMUPn2LTDpFNykikjdYSumpRJxacuFGhIf1zfZIn1/1CE+
tJNJl7ozPMlKLK9ETKDgHZQdGMzYcMJldGypevIdW1U91x7EDGF8rBJJw8tXPYfHJhwjaEpAJs/H
VzYsGYB8ZyVGuznz6vCez32113HJfXUIzDSlv/GkcmLtnMQYdqPIwrNviu23X9BgwZcK3IVbTAEX
FfflGDIM3IOZkswQeqOb37leKzCA8ZyXPfyIYQa1Y3FRvd6bvPeGT6rPQX96M3ZsdgZzVc33NeWD
PFGIxf3OjpjH6zPPezskO0tVhat2irlABX3UZJI3p8JrkRy1qEYJPZqVK4up6pbM8ESly3DQ1WDN
q+c3Zp6BS+e8DRAfFPQmO3tgjYbTgEusNMQWrWP36Ma82S1j/mHlEVZ9mS+vMPgif1ppn+13BaEi
fkKS5pbflWRh47njYC1WSFPHTX/4WDt7tH0ED4V5cinlzmmUWcDtdEJL7bAAYf1DfhlWJ4q1KfB4
U+MURhwxLC+EvwmNYQDAc6gnoTdkYAQiRX2E0ub25sKN9P1KhPHQ7xk3xl0L3zBMkb8LyI1oylMw
+ap8Z7dCB1kO7RAuf9NV9vYPIwHH/EG4i7yXEQdr/C8fq9n7z1n0MFUbRNGg9h5qSOp52GdOO7VH
7RQD7/cwp1OccEnJ2YQ7d+lIlNjGule4W2rHFPWxZt5PLIOHp/2E2l4Ex2WSbfLcSXJR7og41eal
alUSXnstsvalR2Itf+kOtOuQz2uqrg5qXLTxRVCyg4f+vvgJGf5n5xB8mnuEW9TdTSzRLrZOHrCa
0UUCCt5X5v/Ri2OpWUk/8dvbT0Djvl8mm/j9DaG0LOzquUIQPDt/Cpq7TDpr/RmGdZi+4GnDv0+b
XHntzlWcyKc0KyP3pJlwBfu44wS6MzwX+kj4kw/poxxChJOc/RQ7u+A5v9hCO/MtZGClBwmJZVg4
lKwO/Ce4nDU4RS6RTwUfij+O5tgnKdwMsve84uQJbVxcJh6wKNphIoibM7KU9lZyqAMmO6NcC7Fv
EG9Cw50LTaZ3bO/Iwb+6MBH9b/JimnrczpgnSee3WizBnZrddhG7FR3r/53agh0Z3rfEh4kbeA1L
u4HW9MV/s085otgtGWXLEYxyLq6hxnrDmuvVzw+yHmR4MgGjq5wYCnqLy7CsmLzwqXfjDU+NMGI/
8K05lqbYbRRIwCy1d8aJ3QaHdhWNofhoVkIAOhxsyQM1WOs+TbjmbL/Hjk+4hMfJOj6YUkftIdfL
GCpIktSJfijVc3LFcAHTkg1N1NJnwsigV0NdiS8aiHDhiQZeWrZBANo+7EAvJendBUaOqbxPl7xo
6c3byvhfgllV8KwrDqxzviBx3LWwwJgEubMmkkoq190NbZTkzBJL2ZaXEaW0JLNo5TAjmEUz4yYu
RueHlf8xfZ7yyPbHgcir4a0HILmdb50fRx+NpXv/j+CERL2PUVtj5sq8JcZ+1yKhfmCocUgyiWBp
P6Yu9fuDpn3uvkAGbAaHR1pJ8WdWzqSeAR8FhRwWRV5j6AtvehaWJGN0NDdfd+CWdfOcNOMNYXG1
S/nfJyOOySmqZxFv0k5nOrrPuxq4vpdgHYfVlNN4tMS8FPuA0IuQjIYe/uK+kjEu4DRYlua1CwKV
PqpqRX2czcjfOidUb+6OpW7j/GvO+XgVtU/I2XtsSsZMl5rZeLUP+ezTdFstMg2OMk76r+EWBoDH
M7WgJJPvzj/JaEhzvDDrQ3CilyPVhXqaJYL3scIJ+J0lQcFsnh5PUfN76A7lx0o6wUzFBjxbUdhH
EJ1waxlGQlgJJb5qsk3NG9KUad/RjNFHN9045PMDJMK83v5hRqjdnOI88VrDRLtw09b2j27eyyre
27RzGUJnxmdVCDgrnpapdXw87doz9sq92SFKCYO/A9yyq4YpR2zPA3qCsgqHBn7YByMomWsV1ywN
tNhiCDX9z2KHVZ3gtrtiK4uIAISEcgfSqJAzgaDsnhnDMNkwFKgRWnSaLP1DkPt1+r6oLoXqDVTi
BBuOr1zTf3hk9WwYjS0hXphE8ysnuEx3BR645H1tcdpjtSwyjrV94ZZsUurDzmAn73QsMJiF0m3X
XedkdRJcpetReZyrQLO7OdKdZ9UTDM6Yhy80Vj67q9nKGgdvZer483npawKomdgyhJaNTWPmTGXh
HwjJc7znumkL8xxaJuDvhuwE95eTIIIeMoJK6ju8xOS5Ts7UJdkmysMsIlohVsl1Hk3VXKpi6LCI
yiJgq8sxt8HMMsXeJ3m/BNG1OaRtd9tYijbulQ2tfdjWpfnu0lHxYeSue5mTVBSPOOIUrWDfUcrs
Wkwh7VFMCoF4A5yIyW9H6BIgAMpdTk5BA4WRY/Ko+pi2FVtB1q97FGBmqAkMP32YKKKg35PpNKWP
THab4sRpgyLFvE94yVenqHp/2V57TA359OD+MSIyEcMF7Abvo7CUyxts7KBdxDEyXEYSih1+ZVqv
8jxhPg12JfeULreFbJlnxixh8l7qDFLJbOO2lOuXIQqDYDh2RHXwCkDfGY+WH7TjtE81jClgYF66
3p6wIKi5xpmS4WlFlWL+D7SSgqCJkdzL2Epgc5Ip6uLkFcY0+cMt9qbf1/1qIZkG2rD2sWIo4BTn
8VaXFRQSmALb3TiZDkYJdjMaE3lhSEXvd1Vzil0B4j404z86YdySW1SfG3nVRmW9vPazSyTYgY3s
bntH12+d/9ZBp9pnlV+fe+LgBUs1sjBo7PhE1xUNYodfN7PPtcqd5oWAlySaz/HqB6q+4Dox5RWD
TnnoaL6r/5iiTwkDogoIz2BDJUzEc8c3d45G2ldl5j8LBjHuS7nOL8wlkvjodF3xN5fwqJt1CUc/
ZurqDKLZrBxf/kGM6foZ8FL8zSYim9ggRLzYhpbSv6uCpZ//Ud67TzJoCwTNMU/dXThiV8IApb3H
ZWBGdahFlldnkXjtoalt7uPUXIbnyb1hHYDLU/ztMlLtSBqZiZSBHAKsnDEsl689iYPtNecWrn5P
+Dodl648zSeGTt7gz++cs3Hib5yoi+xHP1kqjA2tklsfOkZzNyzVG9froPAn4lhc+2nr9u5A4xNM
t44g6EK2N+MHgqbNNfCSt+Axh7sGmz8MXPFEY8RyiJ+5eJzfdZ1DgGP68S9zGOfdEdqZxnwiGszj
Ge3oaLdj5eGAz/GAZQx7CqR1v7Grt0Oza/+bvJYM/BhM6g1wxwd0IAbV+zU0CWs26g7u7BSOSleX
Mml9l/TztPH27TCU430ByaifQ1ai+Z8AuCb4lE0weo9ZwjDjTrDjtL8rgA5Iiamjxus/GWEG4Zl8
rPqiBr0wbo/aNIW9Ieb1mGY5Qbr8saI6l3WWGaBU2UX+b0i9tne2fUkw3BkmJy4Pub/i3YpcJxXX
oagnht2NpePZIPkm60dehc38AEhEKMT8/7R4crbzpwBUlMSJ2qTrJW1EZL4Et2ViKBcZajJVaXP+
DfbfuCPIG3lbEwgKUh2SwqQlTyDvynPlMGtdqR1MUbQMYdMmXvZ8cUvaYJGAmkDe6+omrbZhsFbg
X8SxMSEF083a6dNnYBpAnyWM791qEMEdZVTk3ElYvPFOYIcK4ESrrho/gzDU4uKkUPqM38PFg4JL
h6k/eczwwx+RauLgWKAQzmdTVbhOVdpVj0CnS0vF5cfV3g17CgbqmplTJZnXiIwXQmQqmPco5Zwq
XH4yXQ2ActksgdondbtEh7pMydrxCEHERFhicFU7OBHzQ9O8zLuELhxDaTnb10WUJRNUb/YJW5Kg
kldPz2t3M2lET6win6Z93Ug57wckyPJpzubU3znc6PnV1vZmRpjL7wK/zlWCJuLIc8Gf91Ed2hdd
wljf+4JArruFIxJNq+q9S42XiRKZooNR+RpjmXpmSIebk8Qmxz9qD+c04DkT86fer7JzzZGHNWmE
kn/k7imGTcJBlpxu+EuwIW5CuTwJCcaxYIwiDE5xMZtH4NnK/zOTLyFxjgas+xGQrbbH1DXpAeiY
qLRcE1Qc1MAl/Talxw6ZiSmqXhaUDGVv5z3be1lQIB3afU7GOSCUdlv2jplIshAipb7u3H+cpzVw
ksZE17QXWQCzBkeMZPm4c5mGrfthsTJgrOk1v5PFemrYLonuvsj0xEhcxGOT3HYdGpHykDLBwC2G
0VUBNqp8urCEseZLzzyiU45r2MYRSe5dLrrTuji1fSbEAzcVvfVg320OYkwyTVsG9rHrKv+f9v3u
PzyhTnhMw0Re/YwSc18WI1WV09Kj0CrTEoKHD2xYxhVWmF8hGOt0kBRb51gWJEibTNQEUKyFz+9G
qsJtZt1EpjpkMCwvYPEl5i1cxPdECHa4x2G23QN/h/+C1av9cV2vKk4lX05zqPs+ZKZAQqPdxBQp
4sIPXw6liNfiVYXL/y1dlGOXzGEh7I7IA4ggmlZeXOZKEWLFnP/x62h6iznh/ggvSOx9oU3cX03n
6Hf+oiH4kk01jL/DnBEQQ21TtSe3mPrunNc9wqjulMz2iMjko8h0wJfgWszwqCJdtVekTYCg50Uz
Pnsg7fYkGE0TZeLWlbzn0Wp/sw65jg5rX2QvI6NAf6cCqut9Axg18RRgvWRcEObJjjhU0GrJhhFo
ln5wnPbHViaUWx5uqqKC1lDvPdYxVL+rtiZUisFWNtQYpNvQK72dI5AJN0kKV4njTNdTdCKaWBLA
kZSUhbgJFC+S3bNprFNblBjd7JaJGfm3KAK1nD1NZMiT48jM3lKiWLAKyq3qmNAG7VJgrhqgdVM6
AwrcJsV3V+7HqhAQaMTChVfpDOY/5nUi/DuSbPqrH9yifEUGhgSJUZuv6IMExybr7J3RyrjlpXas
ODHlTP4yeqovqSCxC1dGkKt9EMfxM4y4KQ/RMBPOgv/TJXuZeOCGAAGWSW/rnhg7glowU8PR4td4
9HG5MgbMdEH4QLUKXHyhUd52QurX73hH+2PG0NtSYlXEaxBSqJxrRm5Oee7SEMA48+UaXnTK648M
7yaP0pnabmsW9JULE8OppqJSxPRNnQvmqLhodtg8jSKMwM5XDzpz2nZEgLlgU0n8OtOOqUPPA/NP
EKZ6SyLoLD0qbKpzSKusyY75kDjnRtU6uGdkib9yqG6xL7RW+VvFyIfMP7oFb0sIa3K0CIyM98Pa
xQEuWGH4oNtYPzosSK63rANr/848OGiyE0vEI6Z4LI5AXxcsLWkQbjdu0boRExFgkF3VxhV7jKd0
iE9UAgij01w5IGfIR+y2mtf+hdMAmHct8mHZkWW0wloiPPvp0Rq9Xts4VE8mm4P6GN0E8QjRJj5G
ixpIbE3xBhR3HSu7Av/Q8kVVJ2QQSZNMr+XutRjCuL8kirGL++EqERq9x1yYgwLgNGm+5zFyy/tq
wL57pGprDAtYo+yvRWG7y0Y3UUczl6Td+RgPfuVw4Qil9MwfEbketH6UT+zIiLgnxGkhVNj8TDVW
miOV5truZBlyFDKWxxIuq8jjFaN2Du4kOYbOfmXQZX+IQkHT/21112KldrImrwkcVJnDWlRsuYmE
kdDJncP/GTdvKG+KmybWHBnwIZzgxbM72gY5080LV8ISdXm2WAvHLGXzUQ/peuoGd5S/amfNiFX0
CEiaDkVv2x6nBaTubpwjAikGz3X9jedP6ZWE3RE1SUOJHMBw0YyEEMQKJS7vGxR2zzYlHKcVZmmu
rxW8fjHjr4L42oWUoG6pdj6BYeke3Z/U3n72iM/hCbk42DH708Tuymtii3jZxY2dWCiTT2PhvrCK
ZKr+LlprFIQsUYT4EDbj+p9AVKxA2Hu0Rt3Z62OipkzbpV8a5SXdM5JjCl7UyhtPqjHYxJNMjheM
aGHyJ7HEPvzijLf5PaET/W5J4cZRU8blXPBRMhhpEvKiwTOKv14VsXiaWzS06A96fqSHX9q3msy5
f8OI/w9fsqqJH/DClWNyaIeq2elihinGIWTlfQAKyjinnIn88BognbNHqDy5J0Vj6+NcpUt4sF1f
29fCY2EoQmqaqIsm1zSHEvIyfUz6JsRpqxjrbsoVpJZZMPmvFSNJFI2TmvMFHishXEKC0pcHeB26
zXhe6ucISVztCuNV6rDk3kggSl1xd8oknceHRZXqonjW8ZrFqzg26rZMb2y185zpUiT70g/H+1Wv
Lhz4ypt9V0OW4pju9Hgufaz4O+mNFQYAW4CFZpmLBLph95cCNDTxcL9gQqeDWkV/30qNh66dKNje
esHNePQmGplNbMMy/G4MjqtNxcD/L1esfEoGHPhHrGPls5hFQA7CTSxi7twvPUQTGrzYkOOBNjW7
S/gdRzfHCs8KnTsuQ9JWNE7TnXV1/tQTUMD/P03yc2CZ3LzDV+HW38zZR38DGLheSTUycsv0KIY3
ZXJHLlcdgpCnsRcA9RosRgcXQ7baJnYS39EgzIKR0aWFG0si3bDdm9+LnTBs3eIaAJIidrixQW66
kmVPr+yyJfB96WJDCIjrg1qRYjx/R0xWi8e6dOSIZVkQbsiR2fTmqet7D9M7vqPymDsRdewoJuwI
LPZq0RFWVo30y4CNYEkJksZu1xTHvvPV+KCpdMeTrmb5eyo5hJmsOsubtNPs70e7EudUoN7pHQMh
ahrStB29rdkIcyI4fGJan5fjWyqLMDo0/jyPh7mc9Z88pdC+NcXmpS1FSED1CJxH4k7kk6wDRjvj
JV6DzxrIv95XlfWrzZKXPMRBzcW/oZOff6VSxe2ublu/3BH6MKF1KS85tmtXYAhUxX0jbf1uiJwA
kvwfR+e15DiOBdEvYgQJGpCv8lJ5XzUvjOrqanoHEgTBr9+jfdvo2JkeSTS4NzNPtm31H0bDrL7p
YeG+ewKOzg34Iv8Jnb9+B7GzouaJbLzE8axJmGPEwfy2WkOYMl1Wv77Hnhb/oqhm8hyAfTMXTHbd
cJ9EYXvWY4+nFGBE8kbwGqj6XBOrxnhV9vY+aDIi9kWFBJfPc+nvERX0Hl+hJR826JqVDiVQ/RXb
lWLuBWSU/Ebz3FhzCJjn50PZhygPqYDHfegpLEi3QCiSS5ViZNmRU6zMqZr96AwgcTqCMJwIH5g8
wbltOJzck61s3H3RWYdUd0+XBWE4TOkCu+2x8HOacyasdkx+q6149lTSjQ6AydY3Ly2Fc5d3iFVX
BLoikwgpgBs4BZdtpuIL/dXlkrX9nMj7OipT5xlpCvUoXkI1Xdxo8MfzMmS1OhQYwZ1N6STJf8uQ
gqKoOfEB310EcaxoXDL3RDqS6TdpEURehyoOEd2dRYafhM3LmLfHiGHCraA270YtvbTDQm5LFkS+
leiGq2zbZtenkLWBjmeT/vJEwrixScd8epvpBGP3601qpydHFs/11Sy8mdrEGR4qRYfUcaopKzwT
CXXscSpdCSZsHjDurEPFPDuO7C62Kz47Bkf6rtStnuO2/RkhHjyYian7NlUgY7Gg4tNnEROACd9M
Yxm1t2z4AYvBuZsHXBMuD39jSUDuunUtn6pA1j8pn/FlLBl2yPjzRbK0nOdX8KCTYuFYr+i/0gLd
h3mOPNCH+MH9vpWswrO+aneFXOP+FFk8WzzWqsS7KJnIyzJa/z2Mi+ae+mLAOh6WtvfcFRC5Aikg
lbLEXF4sxyf4LwTMxztMk2jm2YKBk1C69rqdlzut/F4NbRkX2gfj/FiMzORMmeyGdz38OkLEDlRE
sCg8bsqJaMZWBLBdNxIczhvaLT9waduU50I+L9OB02Ud76pw9gEbd075OYaReQNjzg6xB/n2jlci
rW6ptnPGryiTlOW5c64O7Cxq9x4Ac3jX+sgNKJVF+WPdrL3NVa3K31H4rqKjhbU0B/0Y2iklD4hW
nIeBV86znVC4TLAOn4ZoHFGWht/thHW/fJsoTajepmkd7mLU3+Y7DoNweMQPZf5NUPvKbe2t3n+c
pvr2AqNaNXghTPWnD53qsRndCoNeJCDL2cpNMK57kzV3InTJEjHRsDmZEleppyQPERslv/atncvi
R/up6/xxicoSWJTKygOXRcosw/hV7zwhyQUhEQanZWQVcIZ2MwdP6HDSfW5WTiI8fJsuXG5qNxfx
kyQ37+9w9C/Vxeua6e/sJW5/1CapuxsKI2uknCJEnmwNvrPNEA/LzPLOju7OiIjt0mYKnXV4qfug
SR7x34qFv7J1f7uqSIKLCGPhfpJn1c/dVKfmMhbNLIlEeN4I7xVv7iOzSZ2+9uQT0u2Mb33ZK/Cw
zwt2wA7JQY/npGTn/tIB6KVrw9fhsWpHeOCc7yEuEU8ocUZ8YVOLwrsY8m6xmWP8nrSKUbpwqhKc
lyTvyqQ6jG6MKSxBntkGcKL3QMep5NRF4PiPytAyeJtaMWG9Giq9bFHBWCs2JlmecptR6sXRfZq3
1i/Cr2pRXpdtu8xrzKbp0wZ/dgj3Do/KkJP04VAAElGl/m/QsTK4c3FefUDcK91jijAhoQiJ6Tk0
vKR2Ud6JlXKRvpz+hsDRkPoSNjOwafmy9w2/M+aasfBYraxjF+6KEpn5Nh9Y7Imw0cGnnAbt/4k5
fZ5HChJYA9JSU/34gfXHLQedjpgBdwR2iHRKLqwaPMb6telvi4nKyR2xuBTOasdUtc1d9KwN1Dz1
1QZejl7fqTAkSSyHP0nVAolQa6AKFKkJ8z843/Wvk/pMEGChg79rQ1rjLjPaInLFVYoG0DHSDKMW
jGqMwt2GRg+Oa5B4cQ3MqnaYWtsZOh0YTsm1VAf1+EDXCgsbhNtMbsPKWEimIz2PCvO5gpRU0TPC
mNVdoYOYoU7YIVKWYhrHhFfA30N66qNxS3dtO7DB8cQbJ/YIEr/fQharKsgsfh7qjeC19M+zmMqh
46ruh8KAjNIKRgoexSl7uo07p9MjqU/N25sXZA44MjavBpvJD8h3aA1JMRvL6ODCByP3jNM5tOFy
8jgcLxv2MKQ9B7hNTyP2VbyCNQyVzYBjyN/BhNRfebXCFK3YXFG1EjRReVesEnSGJKmArTecu891
RHC/2oskcCnTPNer1UeuGIA8MA+cpwHPTMqBrRwufpK4xCpDR0ALrnTwz09c1hqO79eHwlbOH+z1
uLxClZQPeul5yKWgvHq2v7V6x2kBIFaWdJGxCxXjtuqvO2OPsMM1LgI/dJf4i3jvRe6+jM3ctXsE
afzXlW4Ev8Q8L39ZlDRvIUHAECQXUs1GNL6mgYfNCdkJyHsNGLgoJKbarF9dNdR/1kjk0EQRaSjL
awJSbek0pWzuqihig85udeP5cfOcG4kLqTYYbvloc/RjYaqe+NEiu82heAzk4IrCObh51NMPbq9m
26bK+8eh6UVGwLNg4YDVbcq3vk0A8dIYu9Zbj/HsVbfR8MirswZQGPJEJ8/YUmwf4bp+b1yDZ37J
u/VDNxEmQO7MJt/KOYofCm/moMCkrQlGCsfWG+0JTKKQNjt4Oykhu0NK8iXe0unceEwIJRtwvP/9
+zyK9RuGQCkJbOKezhAMgcuHc/7vOh+DrF/d5UXKKgTnhtmKYxzfN2e2jN2nban5CDrtkHOz5JRd
GjUeBiEXWLvweuPN1W55pHamTcjYKsLtJduQYltyP5/h28XDxdbIwZscrgV52TzG32rIvXwZURlM
8CBgn+ZKoCvVbRr/1IRpYZhEBH8Pso/id882LM5rzrDP7Dj5nzhZrwU2xciN6Uy6l/u1k7A+Rqh7
617Eaf1UZF7+3esreZDEnXNoee3kW9WPXF3QcNL7yGvIE3N6QCzki+BtbNOEw7TMkqXbLsV1FGna
llNSLaIu23ezP7L0K4sBMwXdYW+4S1HbCcJco9g2UefZwxqymzAa/Dqrk/3SBKQESn4szmnUrB8z
z0G9TcZafi6Lo3JEp6J4IxxsPusmFDExsEA/xMCS3G3nG9h7s8tba1Mwyr4ko5eywI007CAkbIZ+
v8SyziICGyK5qiq8lHLsPhLLVuuS8uX9YCOEIwJMjhF/rXJ5kdhYi0PdQUfABDDpfatT+RCF1tH7
MWzyW9EsPJL9JS1zWB1h/zCPbfxjC26XA4GMxNnQoSSaPfBIBMYZmYI9NOovdQQRc+jaL4hOOlyM
vwtDBWQVMcr76+XSw9EXLOF4KvSYPlWNDxZjxuCf7xbYxd226yYDlUoVblBvjC8EF4trgguJM+c7
Yf2UcAZfqnu+S3TrkUrIM9IXn4AUUKYPLW1OzFjj0t90JfvuXZz4lj9h1f/ip4hpwwaJx+PMCKif
sDtBavIpLIAa79bPnRSQQg9z66PEHSUP8QisnygQOxP1WCussRsalbh723UAOoHKnMU3WVjEf1yh
MH37nRr+mRnnARUhnZko/pwAe/6sHmSUYNN4vYrvr3QA3GhcVh2mN1bUPk5+HB2tOBrY3vqzJgOg
CCPTsLBAJsK5RL9MWpzwVvfsEjAxzBNNsC5H3U8ZWnb0B8sUGZ7ApSJpoqjBH0bJ5pUz5PFyQm8m
dNXNyp5KihE4G8oqp7wrIZMd5v7wXahIxfs492ogy0OU/+l5MH0TmaCyq5u6JGfCzlnbLe1EYlWx
n/ybJH20ptsmH+TUXVbl+/GZRXBP3jbBVsvXr0Klg9uZF1HzSz2PZaqdRtFeK6HUdZQB49YwUvSJ
Tv6THoaxHUvZLCRkhiRzFH2b3/oNtuPt9TAHsb9eiKNZQgAkOms1ltu1YOeg69wj8++n5htNOsB6
4PXtcmsBnCeg4wXd8ny5XWOwDcFsnYfnkJTFEJHskXR9FBzdCTJn7GjOelXqrXJL/jnqKGz/UCws
RDayduLvJIVqxamMjMGmxXNdPZqsGmlkqdLqj2Tlmpy0nOI3R8XG4jeMiNP4Taf/DTYgI9ZAj+SH
cUDz0hLNVL+H0xerYzIO3Su2RRVuNMdesBWtbOjKydQi3yYaDl8N7G7MBH4y2pO3+HCtM0p17DEh
WN3vw651m90kJ/8ezUdPPArYu8Yb8lrVcGM8VUx/MmRW99fBry54S4w1vB2C30fjL9FjZti4fvSF
QXYufbc3566KGwLhoNO6essyq6i/NXrnNO7anLwxZwqbEcfdeKT+nFuGG24uXNLy76wnEIB8FKe+
LdrVTwCzjCFycloO4c0YY8GkVKlIy80UhD3VUlCdRvEQp9djYE8BwAqQM49wwvlVVWIBMcZukd1y
4FxYQ5pl37t1qqB2i8o3Dzxa8uY3ROhWp4DFLcUfmq3+BopQ1r6Qb+/ss1dG9tliYWVVtcwxN3gX
QS/kWi0MVPi1FC8r2/ec13gy52+wnZPlIx/Lubt1vUmIu5wqcB53ZRkAUyAvkN5ovHzUGzXE4fYy
Ip5E+rj6vwBVqgc2CSXEo76s1K6nypujaojCsmHXno4PsVbWnoa6Uze83nnVkLcz819WYtQbhfiP
MB3YFIOZboV6y2zZyjtThUm4czX/xR+1Lrvgk1SpJ58kbFe+bSzJrF0hZWEeohlLP/AQ7zha97Dp
9mhFqXswWmdHTuOF3NZGILRz+elu0+DkHb/xhLMIhXOE5zG1huUd0B4gklm9zMMbaSlAGFmsUn2P
JNCF+06zY//SK/dIzW8Gx/eAp6EunuCNoZAEka7fMU0O0WYarHnIRwPhqF3nFYsoPFd58uuwX24Q
dQfx3o39Ou+cUFEDuUH3JtNtUtcr/yEWLP5ZkbmYHkcK8Pr3zo+4TNilsPYIcWRz0f816Lr4iWSD
HWP1RglNVOO1pybTYNdhKGmpVwBGHxCdQT7qb5hIGbsanD7BE+0UKn7zgXWRfMWKkX7FIsrdZ9iG
M/gvptwLUBol7zUOlPG2Rq49svtoW1z4mBfOREuA+KweW8k/wDhD1ByMz8I5F7MTla8cGDHKA+av
lTtvm5Igy2ssVRu8EgLzwQmyhyPChxHS2Y4ALAgMEkl2YZ3DEHgt8EJER4777glrRB2/Iv7RyeXh
qyx2fWTFo2mK3J5C4Ae3xmTea5pUBBAd0gL7SrfFJWxddm9oFhl4laLhsJRMXPrbxZ/r22W4Jkoi
jXb21Dho6ZeJ/A2pXuIiZA1mC50HW+HknFc8kTkpRhc24YM/ZjRH+uto7D0yElZNGr4L/7/KQ7X9
4p4qwz1GTywfTCohr3Bd4+H8j+Z4jJeSlQJdbrVUc0NpvWVjwSFXkorYyIB380Ww5Bru2g71nmRY
Ot0NiZPgCHSB8EkSaQnxVIV8TwIBrHSeoAdPmKXufD8ZXjE5td/MsDL9TviY31qObDQrISqUlGJt
/5FzUzH7slqgIS3LkufnpcvyJ1zYa7abwB+MWw3mFXoJ8sEd216FMMevVNTbQZTXx1FImms7OI3Y
hWUwNM+p7UfvEKwNc+q04F0Fn2JWS/+XKx/CuAnjQ5W0LArCOEeJaOcFnEfaDMkuQFTiqisK0+1m
3sfOe8hKN/qcJuctI3FDmKJzjoHkVRG0fMMbiiFEfEfDyzqzuvE7XuuKgJHgyJr0TnnfBctKyHiq
CuRJNaCoxVYut5OgpppjGihzSjiSRvcr8YW4u+tqV73ZQfVXnNvquY8l22LnToFIDx4h51fBUXO3
q2NsuePeO8HxajN58OaAziVzdSynMPnK81j+xliIORCsyfy3aqKGsodR9yAJALq/qClqKN+ke6fF
jtMu78y1eDpsMXu3QYtVioYvk3MYGYhqnVI2mCSvqSvJz14fAhfCIUGMdC1oXzgWRDC+JcYF+3Jl
HNiHBNMpqNMBUXff2CIrthHOwvJYu0NB1Wcz/NRJ7XbM2U6PcdJJjH/KOKx1+xCT/+2QIOvv2Ky7
hqViLwyIVdLe+Jyr+mG2Q4iCBCnFfYeIA5UOWjUj4Cwbsd4uawms1/OTXp+aaOyHg3VZumPOGUS9
pfXVc04V2W0GdL+E0SUiHJ5bqhldNoKSlNMuRQZ7CjlHQhSFfTyOmFd1wXVondZ+BP9vmymHpSBq
K6h9u8Niv5w5CQX5nRBd/8lk2oxH4UUhUIRRA2jPRD7uiGn1pHIgqB38qDUHR1ISsqFL1y6HZkxU
cW4KPO+QULyEjSc3DVu+yMjlmKIvNfceJ4T1JgyjOdxPqRTXno9iLruTCPPgMdVz0H+FBTXSlIfY
UR9Rc+V7SokYNLYavZNUdgyUDbA8dQWFcCbDuCQEjAPJiSqIhojjdpJnUf8UWK8+B1FdOGBu/XE9
eCzH+sdoXsffBN8rEoa1sdfcjF1md1pcWdhsl9bd7LCsv2Fbi7zhdAQcHmfw/BTfELh4rEXcFweP
A8e1yaQrg88B0zzh86Vwvj3fJd+G0hM0e9x42i+2M/CJ+oT8sD6vIhuS5SiIIwUcsInoC34O46PM
+6vj3GBpwh/SNClHzSxy0GFh6hH7VFV54HHiPOJg7L1tNxG1Tmj3q6JmH0eBnLdtjqSAu1r5TKa6
1f/ZMa5uwgWj1jZh954cI+1HA/Qk2D4RR0nJCXdrm0jxBicOIM8M096Ctz/iRWBacMVIIivYgRU9
M8oTvK9ttFTOR44H8UbpWi7bCF6OPdAkSBHq4OAb4ETJSRiw0Tp9rISCmgNWPBDJkwZRhH+4e+IB
575QEZKuT2qQHPDQNruWs9JC5qzurwzmMGwcQAj19ElxHaYODx8Rjtg2fUtxwv2HmChKfsOFBQbm
KOGfuiZuHrwh6L679koPWQeYyUOSWP+2dEZe/tMqFrhKZefeNL1n9Z/GLZL+ySXAeODA3DPT2zBq
X72+CbOLROiuLy6LsmNQ+ApLxdIK96lHPsTz4UXiO/CuV0oRC0PvXxd2cFD8mJinBX5o9hHVJCkn
E+2x/Pa8rN+tfQblm6JIyoPQEPz8xS5zGuwa7BByt/ArVPsrSzXgEU+V54EJyra86SdVPivrzu4x
0BRwbuBgsGRBVwOkMQuXoA47c+2kR8TkCOFwzFIZHtO511cxZPTX5yBXy1+aLqLfgSPRLVTIHIOC
oL36OCo5r2+YyTlthN6S/lW6z6Y75TnpIw8cCFkYlyewYj7o1o0/cco//78j5NM1lhckHniVip9J
ZnQ/uwOBkj2kcp6cTZ+3zrczkuwVQlXxQ5UX4Tthj879Qlxt42fT8pzESsmr0KVIee3DrRe66/Tl
L7ProBpdrQ+7PB/iFDcI0eWNYQLAId/kvToXgHnlKx6dADQWoqjzNa5BcAPqyioAgqVHXCqpNBRy
Hfrw013+AJxqSFgHilV7MZ7MzC7gyHOL1W/M7viJ6i8inRWlG2MvZ+oeuvFOjyA9Ydz283wzeTml
cpvcbzJuaH7y9jtjLxR9Bv04CgaHtqKii5UrXnVmIn4Wze/LCQ+kVsCzp6GHO24m55bwH9iYiSDL
f7AOkphngJvOZ6XipT3VEr/uIZA8cC85J7zw5PphelczSa6PQb9i+hjlumQUhuQiOzMF48beuAiV
6WW4dnE/4ilY16NbhL37oH0g5A2wNKwAXgPXStWD5pTa8mnJP1aJCJ9av1KXa0h23XdXgQBYhv8Y
AbL6FZZd2m7GJYVbmF7xHQlA70IsOEKE6+IsG1+r2Yzzz+Q0Yzth/FLSPndxXjt7ZZbrhS5ExOjA
Seo1ExXN0BvDhfSNIueIr6vDwd9DQ0z9R88UOjknPcPaXdPI6LJSbRHe4q5kKxhzi08fLDF1fUxq
31m2+ZhM0GCsGnegU+ppP7K04G0aX2Ow2zoKouXbpukIn5jLd5nWbSJX8+YA8vYfQrBeyM/0S7Pu
3/XWIQR/ndnucLWr4Z5dYjQeOoYKXBh5zeCOobFavifbahaLqjc/pelT+xjOy0B4e5oTinN43hJt
C004P7FJ8Tz8d1d/Fa+c/B4GpmzYwLFQQ8ynVGsrQmvaJwo7x/qYzwiKW0OHyMVtpoi+CzPxFK2K
su924PvkwzWSy7hEP2OwiRavcR5bOsnsJvRHqlamAf7iwTXEwSGAUQi/M6GTvdABIrwLDl/Jx9DZ
3BwUGIHXZQCwv4WgLulPWeYc+W2ZZSYPTeE5F5qU8KyIEirPHimU01Q/xd6wLan2JIVTYm2ioKMs
vcZCEc5ctVvB6EQHn63bHzcpbYockYz3rIOu5kxotLuMNPbKt7HA6yP4wQnE5Bo8GAuLpj2wgEFi
hzJ+JZ8JeiS3coI17g/9omii8XuzY6nbPWYleeztkI5MCjjcFb0I14Zg6wGc28aTM7uoelP4I/tG
d28TyW/xgOTriu0QZR7WT4CFd/gOqxsFbXHdriXBMlrSmtJcKNorfz3QQNkhA31240tVZHAP/GF5
a8vBwd48Jc5NSatSdFu4/ppciiLsaoBZwfKbiF4XHzzK5qcmKWR3QaslK7uRCGRPZeItV1Kxa9gk
xjMeUp9SS4rMl57hwiCZsojyOOZ4eiJBS4/1tE+7vPskhLjWD/yabXshQ0dRmy3AoZ3REAkVcJn7
9m/JkYd3ho7GZkuuT9BUIFhh73jRoM87fWqo6W6pJOJAndYh7SMVvvae/H288TTZqhhwrovJtugu
NTBpED5sw05yoIICliDLrJ3GC0UDOoLp84ozUJ5QCaPlrZ4kIZQRcsNJBarKtljZrx2UFOF0z1OG
fydKTOO8xAvRSh5viH2PrA+CJ6djL/CY8Q1Rl56nrHgCAqxH6ZSYVHsUr++uoXJ40xul8RbIYDk6
tinu0O1FcCx5glyMu5gcawgwzvskCDXNKTyAS5/saxi3DwRn3WNEqw3Iyq5V48HmGPpfkCuzV4pU
2/7UVrFzNM1EG4k7xOpSxewbnxbkzvKbmLyGcxdHa/FXlQ6FqHBBufARSP3hY8aycZHO4NKZuZBa
nwcna27NSip3s6jKh3MsCdZvY1LP/cVq6NioYElYH6R2Fkg7lvoG/sRA1vH4nDuHjge2EjNqGr0q
YfYwg8BbLpB8ALLn0D7/AT/UeJnQ9Z75/XM+XywLua98UAT4CaZaf9R12pGnlmiGgo5iNpDoLe2e
16EKjhNvHZI5FDt5G2VrQKRELfRt06JVPbqKFBS7C/LDNKIW3d4MJdxBBJCV4y8YX1otzZiu+9QY
0LkhKxl5G0AzfcxnOuy2fZ5XH1MTl/4hpna+oF19DR9s603pnpzSEJJWvEK4V6ScJ0w0CBzsdH3s
EKWX/EcICeANIJFpuO9YissNvpr+P5h0OZun9Eo6LDnKIYzNJGicqC4p7CsZ8TahBZPwlBgXL6Fw
y/6p41TmnhgUxEc4ag95uIzNif7Rdn1cXNxZeNDwYpOmXt0bXEcUjy2qj5PnXDax2q+iVKyFJ/GP
jahhvOPK+8uR2lwwiuJAdnkWg0aZlfvvan6mgZJaRf8yRL1+iuEZhVvHMdh/cKeRG7UUf13p2AMd
Rbqq/3pjgYN9y8kuPoBsCdJXHY/5xQNxWf+SX/LhzxF/FTj5inEASGjYzFPY7S/ufNTwJ5b3gGHW
/Zt6/lCcYvxOLAUJMIPM99rXOQ3xz6xBkZH/zQa6QHfIZfN0AxAjhixPnGi/QuMnqtAG9mUEBMJJ
K8lt8kUXoISwIwADQjZp83tKFiy3tPUxH+WOFAXYyqWgibHAS3qTxkX5b5QRHrMI/NnEUiYuPUIK
165NwusciuSsspdFrfOtsYjF245S2nTrTo2lMpGg2YPgXTO+hm2cdptxmNri2M5OABIiWbJ7JDU+
uFCacr3W68RNMsEE3Kh0JTNgcLDynMLs8ocTts74iwP27hul6UA8yRrax0mPznDsAlL6R2oKridD
B6H9PDRDdVoUDv+treVKqC/z1A1g2eUP7p6mpkCCk9a9LXSQ7vKxi2EXa/zvO2CIIXHUCNgBJnsq
HE6uim1GHUGQ0s3nNVX6j3URjwxYITrZMTE73/iimR7zzgXlmAaBbt4rm67ITCHR9RfmetCpjmRk
3OKQwDsmSilOVOhpe4jWLuovps7D7paj3sL/UTjhPxh7E8SqUchjmsQxBYdRg/82I04/nOkTJDVn
YY2lrNL5wt7jqfBfwa7HKMQRuSq4NJmAt1FiFFxJYagT241++sziXsroxueYbL/adVHOeaGK826M
GqJIbBqD9wgTS7QtxoCqLRgGKyUMxulGLIBR3mMKpAsTEICbqOjI/ZMHR5NUsPtKTDuvo6Ke7AQC
PYdHp0otrtUGAURYd2Shh1DH0C7mitHQS3TlEHZY9DU25Mb7QA32AZSQCHDHJuN17iJOvReln84H
GAf0xODAh8vdzW6sNpTLwiTlhatvqbO8Aq1w5zKb2MUB0uSX6w4ZQatdYqz6mA2dTpxhMKTt2WCR
Poil0G+wdCd6JxkDvrTqEJN7zMQ81iGtuRj5qa3apIwzCRXL4/QM0opuCmZSh9iaK/qLGk2kbl2G
4SttcZLm6LntcM9tmq83tpqD/0qnYmqnpWNcb6vSut8jxUT9Nl17+TaaqmUqJ8tPMylP0nxLfrqx
CPyMA3sYjtEbw3FGj0LpOwMNI25yv1TuFN+NteEFDTbDe8vNkNyzqa4K3nl5zZ68Nea2FR3lUHBT
5oNaQaPdVaYoHhbPxNl26BRde06p2/zCi6d6aBhbqYL0ZBLfLaxZiWr7k/+vhL5x9KSt8OvDkDyw
BXGiC0TMhYeFSPNHXmau2SBkR97erAUezLwDNidwwnA5DYPzSZxf/MT1QL0mSeXhSB1Q/dsLp/vT
TpSnYUJKWcQzyZZlC3U28x5D+ishDAXCwYoJX49hWFi2FNvRm/Chp96IrJv6E82tHdvb25kyN7Hl
poYCNfUrdr6N5OK1u2y1od72AdSenWec6tCxyPO3TV/4wRMqeqX3C1VOVwl+Vul+XUF941Z1mv6O
QwOtf5uZRsMXLpiW5kO2l0xRfjq9R1XHUcwtqZUi8p3gGvVmbop9G2NK30E/ICk+kvL9DcQcv1Uc
a2lnXvL+D3RJ3CJiMVbf9aYTw4eP4reXqtYhK0MH4QSG+/RBpQeApggv44Pb57jW6WrGsQNa66Oh
CyrZEr2AHFHwtA9RqubpEjbx4u4q4SOQVPQ4P9qAZfdpLKdlOpuxiJ9BGrA3CNhaJPynaxqHC75z
+pbA6WwoqGDKb5OUDkUSoXl8iodQYuURpC7PVIVjRgZCJqj6o0Ly3WeGcP7gMU7hchml7pbQZNmT
P0s81eztPjH6YPgJQ2KVezZPOSJ7Vgft+BF2abKemdb0DF+0S0Crx+nqnhTfNPtv2gDdKzUprJ9p
4rAPVkvGlJzA2ZmMW9Ycehozu3ukrvgGEm/IRRcR2gG50MGdXumtqW8a0GzeMVX/57MvcQyetAOG
P9GRtU/WNFDHIgDr8R8uffFgFg6FO49KDL0VCnIXpy8LbGOLASSnrGQxvazVpoc4UB3JCc4EIUPH
E7y8Aq+mh8Bfn2bhS7a/lRmfGvhtbIynkAzXe+jSC/DdgKiIbhI4s8DEEplpr3+M8wBP9Y6/rbUO
r+vKY3XBztNHDOWFaGAgxTXVxyucAS7sYma372GueQGpYLqDWUz8xMEy6PbTurQ3/Vi78y70ArLr
3cqB5JOxKM+OqAYzq/BKjJfEh5q347DhJ/t6isa31mrGgz53DdQhW4SnTrJz3gslor+EhDUPR83r
Y9O3rfgoZxHfgJ4sP+OOkosNFS2avjwVDd+dcpmoh466BapwccxsQgQyJhxvCh8xc6a05clujPeT
GtuO0GNXnX1MNvpku24JjqxnaA7iCIlwu1Q4rY80NnRfKx2ezqfrWrrWHah4NfNMOp9oL10eE0K+
GCycoeq+HQeb7jYBe8AZNuqwElLC57D6yFXj/wfLdq3OE4UCdyOAlWUjUjv9g2pRRrs18InLrhGJ
7hM9FCbasz3rmsts1mt0AQATtlVa4BLkPYLseN3C8Ud6Wfgn7wei3rEz1SvxOuqf87klK0FKtc7P
ees5T6TbFaG0GMvFLf0MqXvD+TzFCm3FYMJjR4lWdqakt941OsWusYV8lDanJAFIcmN8C4YGHgFG
toCF9paJpslvUG7tU1pwkZ6Ic1rezVFO46cKeYVi6YOjc+Bkjz1ulWYIX4jFUdvZZDr398SPiBFg
VDUGNEZAExNkNSaXYmR/DhHd13mxl1Md0Z4Bp8gu1xGCfAmYErV+JrM24dlx67H4qaqKiKLTKEH5
Cjh+vHwbzo8rJ3v+OTh7BxTWSnm7kkCHv6cmiv69qAsYaBvGuRUQBPFAmqP4F+8IVmHZBxAx7Tnt
J78aG+mE/XhACOoCxoVNyNjPHkfV2Ufmt6w0HyJkmPSFvjhylkAaE4Kb3CQYYW5sPfb+L6eQtTzM
vKB+O7pwvvqJEu1zEg/QrAwCzYqxQaCacAW2yYV4hbrQSpCll34YvZcpiRpuS9QK71CTpzIXuiOW
f7Qyuz8tW6D6esPU8Z7wTYQIOsX9ulMuhG68hM54D67NOG9iJgqV2oItA/vGymdQzgosW2zHKv3a
AJhx79KMXfbfvqIu4GixJPKdgrEKPrkA/8fReSxHbmxB9IsQUQDKANv2hm5IDs1sEORwBO9NAfj6
d/rtFJJGIruBqmsyT2K+2PaQnqJTwpfvfXd6EO55SVHzMd9qZqc4GeOLHPOqJ/+jiW4R8M98RZdo
1iTJ7hxXDugjJVO4H0dlFOAB7x5hCVHfiTMELAzFDlLe6OQuPJSXCLcrlg4P8SgnkgeNPlJCNoYk
V+TWWx0xyh133gwtFnQKnBM2cb6juMZGn0tIRImj7xvAzPBGQ4qefRwCX9+D3dD62XVb9s7YXab0
ICZ+4gfU0YizbK+6s3Yc7Z9XowpmclJj1Zogdfn0Mo5qD3Frigee04iEs4kpPdDjHACNGUq9T6Fj
ST5SlsnzRSSI8JgRq8D8LvE4AIorOuOzIK7HD5E23leLdiZ87XEnAsZnQXgJbT+Stqsz88w575Bw
tlhGrbAJqrupkQRxtmuJVh+CTXjqWVKRa+8O/nUEGzwfKTFpthsnCJgu4mspdyqYpTogMTDFu5+x
+jgnlpL8NUxAmGzGIU70PVETiKDhSusUdUFW6uSFkayiec8ZFOjj0ELxZrRb3sAUoYLPCjrdsLvZ
rbFDz7oxLammLwisZPmwwqlKD0zSou+qBlKKZxE52qEcyMjclq5lIUWLRI7fbJr5w1mn+SMxVjun
RjVG3jNTw8uHlDLfdUBKfqqxkcgZdebDc+1d19mUeLst2kLNoGlFq5Bvlkngmc/Gcbb7kuCbkFwr
2VSnwSHHcq+6gExXAYTFOdd66sYLN5M7nQKf7usZJ8108xaWtLpDDJM9DVnWb1acBoSSSUHcTiAi
9YfigROlr6jEjt7CwGITIWhAWlsQZ3QsQ0nMPAZPUKfeoOwT2uug+G0Y290ihEfvyi+w+JyMyEV2
eRRC2PR9GL1h0SzFZ4hRfYEw0KST86z7CplLOgJZweWLXuMNYK8GJYhzB8W9RR6g992Y9ek1ItMZ
Ea4jk/y6NFZWn6smt++LH6qLvhrltcb9qnp2pyfc6HF4qP3efxgC+hcs30nsbKccqMWF+2aFPkkJ
yP/T1ZXznMGqYjyzNu06vNha1Dnq7xHiwGWET6YPo2IEdmEzMS5fiZdPHzeSKagZu07MHaNI7MA0
JJKRjVvGyRkXtXEgADcGFegQT+LqdEIH25n0weZOFxPJiiEjOAbIqYwrS/gZZycYC8hzydbNu+Dh
tnVBtZSlJWTJEaDXBmGvuWZeFJMhDtEG2Tvp4fTEiKEAvN66l3paTXacgzKTe9JveHl0D+QFciIP
wgtz5gC20BJytoMvcex2jtGsoXUNJbdYPcTRXywsU/ir6bh57/J51Xw+mj8bPmZ6XPpXsvC67JdG
n3NT54xuRNVATg7uZZaZ5wruFSg+yHx467Ml1RCtMCUfzBx6tAuQ6xtkfWkUHWudAOvfuDOfExaK
FIrquitnv/MICDeyeqfRnX8J7VcuINoUHwIDMn0RLJIcmnhHIow3ufdC+vZKVpctAHfssS6Wwc7j
WMVRkzb1cdRta37LMKWrZBm5HrBh43JoYf4MyL7Z1LB9smzxU+OZ3xyvqMFxDmvep86MxCFC2vrT
T8b7ScDJoSviqIRDGjIuQmYhxHvC4JVIShSDRJOLRv2Z05zUakoRkuHpMgmajBqCeGCbcF0+oQIi
yct3K/+xXbQiUQ3aOPVi3RvOsU0bQfDBdt7Be/DyMBX7BVnTLfREK3FcAbS+smhmj1Khqc6PmpEG
MrD4/5HIQPtwhYydJy5y9sIM+rwmRKArqWRYEA4klA7dLP+gQoFWwsYMj+ESMJeHtNqq4hqWnTr4
DCmIdWkLPe8oHT1OVrLoUJbrbGbpNo4IvTh/GrjsuCMYPnM9R1uoGvG/dBAtgYv1BFo6XP2fMSWF
Ly6i9JseCKwFGsQf6LFkO7h4xM9+yahsQwB55nxzDiPlj3oewj1FItGfheMaJGUF9MG7upbw6KQ/
ttUpnVHFIoIDVP6Q0G7/KZlVZTvTmexVNPJxHueweOyy2bszZszn7dIpn4yYxYBxDBdH+KdWzxLU
B+tAZuJgH1KOCLSaL/Tpgz6wW11JM1hHypyiWDIq0bKnvoLyt9oK+2VJ/wilCAEgBPsq/2Uab0rv
R2/N/7prLd19WWJtGPnNHNqeLf37+p0vaAiP5eo38xZ1KtHb8UhPeHEZ/fXbyrhZs3FyXSN5qErx
3k25fW/d1rSHMrBuuO8y1/GvdRxGHzwTU3uEY6ri96kAyL01Ts+A3JhF35cLPcUuQO9HTPTcxMQ8
tZG3cMNG3msYWMLpmnBYp7eutSA4bajEXU3CSbkDVEIyKIMvf97VrkzeqkXgvPJzMBlYjdgvhrs5
RG+3FXPfl/d4S2oq2qpCtbO4i7iKRRFW3eA8BY4RxKNA7ZaV1H6vAuefeJ6wYKVXAtKa6g9j8wEu
dJdglVp4EueoeKbzjT/A7zFcw4rFTGs0USy3KhYOXsS4RO1b7npiBhDZ1RqO3LZLame4WyszNtuF
vid9mVTbcYjNRoW7EIkZRsKJMR9YMzwpMzLjro0KyaE+CrxxvTPyM940JphSGLCCguIBn9w+PlZ1
j/u1KcomhJkOm6lhjdHGGbOzrMG/0zaW4WSV6hGhr3UCF3k4NjyaiqL33VocEwJN7HqP6zhhIds6
2O27J69JW/dA59XUb0slVpK7fL8ZwkOeRj0+cp3gUe41HufnspEjHyxkOaATiIxH3JYss8Pl0q3I
GA8zcTnlfRtUWt9l6cD5eHVjWZOsglI7mMDZcc5JuAeNGo+s5cfxmz3UrD4iNqTZW5eUaJmJQIGV
sHV7Qm13Wdes1Z1gWI+arGSCCyYsiAZwUa3BHT8xQi+ObsUff0kK/E4g1lhVINRtRuVcspE59XEV
ZZI+tQVazQ0Nf8u/VFqbALGLyQtA8z51d4M7F/NnFtceAWzOIolpEEW1DRvZX8mikeuLgDPnX5qp
AA7luMtkziON8LxJKUGJDyWPghlDpRfKXdmCYTpa1gd/6X8s3oDcuIjMKCJRUnFJV1CAYrBBdFLQ
Qy8dK9VxG42+t9Ifg9TeuRA+ISFoYavdUKMh3oWeMxbPIiPzr9u0mvDc+27h4kLuNQBsumf9oMfn
zPP76p5CaunflKX7ZbaZx/FOOTOuQR8hLuwSXQ9/B+WvyQOuee+ucsfuFZm3KE9+60EH05hBBAOD
mjibxacSLCqPWVDtVoJNUNoOd9k8wkEubDSjNWmnGxGsBhT1WWWoY7EB5cF3zvtl94BFdUEkCyXn
ZkgAiSFFFSEEdL4YaY5+G6LqTkHx6tMSrj3rNhIziy2KLcJQQTXjRgopAwmQNUD7WLVb29zPtUeb
XrXApInandEO5oSuhOd8kGPw4TK2fa9R/qJ5QYRznxRZuj440yTKPyBGuvSpwnAJaQdMzIocvCtC
8zLSp7U7WAv2q+4dSvZaUZmc0MNHH2iDmzO0MlT36OIELz3t1N1UtqgYh1uhRqwjE6dXFg6tuQLU
xVcgEF+6W9vO7nwa0RV4+7Z0B/2U8PBiCCsgfDw4I5kOu5lr7zvokNMfPa3GBAckw8VN5wY627lV
U4QXnmjSKSD83fIZbPPJZqTodkrTC0AS6ZfLzPcttlYxWL5r0RWg2oA9O1y7ponX8aTG1S1/VhUs
zoX/gylfUredn0h+ncWd4wn1TmUoy4L05jkDtwmdAW3Jtsn6wH2fSzkv+ZHvIo9ZRGMfVEwWiTj9
0yT+GB0K32RvKatUYtZyXj5sezeA+gsLyzBh/R1Ww+8oi+MOi73XYaIEhVe4B0WFVtyzfo6iP7y8
qw8Ml4U+2oU2icWODvPm2x9KS1wy/qbOlGAAvCz7GnKAnbezkg4oU553Y53kyng7LygY7I1F1KOh
HNNUti+WvyzOueIU5gxl8ixf63WYL0mYgWBouVtIt8lqLMqNhhkPJFjdHrU801+0YbJ/LzGWXnjC
LCr6KcCZ5TWaRpBEdQnlNwZC/I0PS8mTCTIy6hPI9s17weakIXGKbx0z/+IiNGtBDB48VOLvirj4
B6QMRAXCuurtgaQxb0BkETUzoxBTDoyoAvkGIlIT2VZMjv8bjb6sjxbhkXvObwQgyikyjJ61ws8z
2mEqTgXw82SfKbfB94k47mqTJg6JUsJlsfddnH+ULk50Fs2Mx6hfs/ybl7z7Y7G5Q5PVwv9gf0Qu
3QIVMTwm2iO0mS1a81GZyCXCdurjt7UtxycwU0yua9wOyNsIlsbhUcup+qYqC+2/3PG5XxpFLOYu
Hrt0vmAuKZ+rcAz+S8CPWDLZPRsghg0gY2XJUOVbpOHz+mZm6Z37Ba/k1vHZWm4HJrINKxyuoiML
1QgpcDVCSUkrJV/qoFty3FYQqTq3uFVMjVv6LC5ukepozrOZcSExo+dgmJDVlM1Ulod0mHW3s1Rm
REFCZCdRGKExeb9zw9o4CeMaiUyXMrsET4mYkdrM7UgoGb3DSEy5s8+VUvde7oxoPlY/e+R6YRM/
hZ4HS74zisV9PevWbFOH0+lAisocHKPZ3NjgwLWz4T3Kb7ShogviDt2OwIjZx7b/yt0U7FoAQAjD
L2kIE/6Dnrmp55evFcIc3nMKObmxGFWgxmKP9vpnO4bIATZo7VfvfsJK/N+aggrfdlY6+bZcmOVA
RCALp4TqFr+4no+zimd+eWOzRwUNA5BunDlED580dWskvMY6//qsTa+yrMP8Uq9xk5wcHVf3VU5w
Nqa/dpq8zZyuPtndkqnObsJQ9jnjkIsvqYbI90blkF1H0VXZzUIb1veW5Ajxd1EeyVP4dCOQO47X
ffDYwOWOMSm0W+bHCryRzuI338Vcc2xLD6XlGbB3OX9OeAOQr84qLI4jk7NnCIHBz4SMDx3+VLry
00bDON8T80OUJ/pYgM2w+GtCwAZM+Jsg8Ro2jW71F5dFcE9ULgIGH5fHi7Ee+cNoJqR4DByGXu3Z
XcXKfhMAy/hQuWogN0Z0pfuk1jn1j4rbKEQK7si8aw7jlBe2RYROasIIPAwBIRV8pQKxXEMqPwOS
zDVy2kCEzh2aFVb4rAtbEfzgigokPwT5zyf0OJMh7hhp7qZMe8YP+BktOBzRL9ilU7cHZF8tGoqU
pFvCcVfidqHynO/ChmTug7QiuECWiL4nA1JzNxau33xQR04ZmfacFV8ekIw3MCYjsSBx9c90kz1W
cvbfsGSYfwk3MlEXLh0BHnGSuQg6fwjRFtid18LCw5gy1//RX0/LaRYZuL6GAJA3NNkc+hjquI3b
SLAJMa3HlCaxWkVXMMHrH1Qp6xe2TP8PWGN+GS9grcMED0vdwSAhukXpYLpLCXNZT+tIybDFT4J1
KaQU/CAi2l355MNwPpHEMd6cgjTnj8yNM/2EeqoSyFyouNp7lXp6vYNW6Cw73IIGPzkRKrD/3Bt3
q6vokni3DWDADl1V+d022vbnBkATbAPjZ8U1gmflAGQmFuVZCf5UtolQZTIMRmvP8Qkywr0H4Jpj
K5w687w2AykbyPRTEqxHfG28DSQip1yhv/1GOD8Y4V3/ZOCTiV9zMkTc3qgJCE3Bl1bvOr8ss4eb
uv03bwl5Mn1WLFswOJnHKnbJT57b5iCr84h4rr94WRB/DpEnTyOxKCxIMznf6TDr5TkjlBMmGzU/
NHssR6SrpCFr+/rNKbKSRiylaybLFkP83p9KwnbkOHkD3LXENn/mzuvMzm/dYT2yuM2XS8Bci907
xOXqBx1xyAeR8X7Xn6UGJHjEV+Dbwy0caHlTuTMN2yy/sT+BW5AmwlqrjcJnP+M9p3KVGs8Y9n4g
SwEYgy5vSKvdZGhVNqJ2yM6NY8qpiw7LvgXEi+Y8Otyuc2AwBUlanhxu6lbf9V4r1mUJW9Clr7Y+
QevediWgc3opqOSTAxwt8VzHoDc34vYtM9gsh/SIvScPGXHUnKhFPFiURLYUd0IE5YnYSbIqaJHW
9gS4B6FARmn/mS0GM0PISXuaULny+yI/ewJIo6Nv2GMp3plYt5Q8UUceIOul5Z79BckVUaIc2JeT
gtQVcOT+tt6C6G6ULvvSWfsdpMbBWfbC81v/KVmmldsGJz9iIPTTr0PiLTgR17S9nwTXc+g1Njwk
0mUyxUK2WlH6FpK8WzQf3TP9RIeJFx/Rv6Bs/fZKxoAlq2BOxzve+9KgyxXNK8IMgr/Rc9C/dE5u
I4CEy5jsx1qpx4w94Qo/E8No2rXrd837HtNdjXCNGcsrF9cmiz5AKDBtI6gJOF+JKjAnPDfswAHJ
wNxraf+QXPmhlx19Tp3q3NOFTfsO0nI1HliepN6e79XF7J7YgN1SMfrrvmW+E/a7rmbToo+oOgbO
R5GCpHSfvTyjy2s75TjHofaX7qi8nk/BS9kl8CjG6EMyZxG/R6lsQbPloERoBDOnnUjTyPyb4btE
pECR2oHQrAWcV8HBRmNl555XjMlq8YxwcVkesgZ7Fc8yGNt6nBouU5IS7lmGjgxER063I4AE9cWS
w0MIS189HNsK5PwZySQKqzSHqLBVODVeb0awhPvZabFJVFN/nzkUuGQ7Lux2nNkbmA3HA1XjUHiI
/Qg5iHEKoWcYLtbhwthhguHoJG+tii+a/Ftg9X0QPzJVhwFk8enYvQnkOv+esoHMFMqGBDxdTCrl
R5CL4j6M4RiQyIxzBsM2UvDBl1uGpRznkdMG3xJBCUS8Fg3vrmdezoihSsZfa9yTcMLkIbiQvEH6
YpNH8dXNnSB8a8U4ngoyQPKNDiakESSBLajJGMvftAG2W6WojjA7PXvH9jUxz8CPIPgypQ8eSlcQ
VFXjTfu3knI57BBQWrkVN5vCSZfJDNNIhXThDtJVi67Kl6cmWaC4joq0AQqgKggO1C+jfWxIRdoX
NOhmHwPi8O/6IOzafUeQidxMIziCQ555VFwTeWrZeQaL9q+NZxR22BEBbZIL+F+3kh93SrQB6w2x
hUSVE8undD23kwVImGYU7LzJkmB1MFldfBzY3LDSNS1X9EODnsT4fBt9M53yvO//9Nk8KBRN5D3f
Ur7BOXBvd2OfNnd4Z9tgOmnS+PpLLrzCRcfDdfrhtg3ug9LCHEKS1ZZ8Ndab2Wy2eBa3CN0BOHa0
MV+tafIJxcHSLhPCTPAun5Eo6iM4sVK8ScTg+TP8jqh7mAFhrZz71BZ2hrmob0GpaYTNzmP1zGxx
hbSAXg3P8KZl0Ja96NKgPjDkagcs7hMq4ozaHZ9SHvf6Ac8EOUBsAG6MlpVwoWVbez1bhjyf+ptv
pczJtEtzBopuqPSvJSV34GSSgDNrowtm5yTZDUTdoNLl+GczXiysZqO9LIKKNoqnUkbZwUsIuYTP
MoIbfs5L4YY3AIvTz88hEn1kFq1qymGTE2G5xAcajEK2u3Wpwz/KKfJk17rO2v9uSG7LdwWK5Acs
Z/NL6kSZ3eB3ZdAz08UH2x5y8X3FQPK57CiU2U329uIHPipNhXH/OXbilG7GEtJ+IDQzOxtE08ux
gVQrPx269YyMFtQ/2XZyshi835oWcCn7qV8/V2kR4m55uQtAusKzDepZOGTfQzqWt/yr0Or2wWe8
xX3IABQNe6DyImJdiqR0GTZl1KBnESaFxyYTRsQPo0Fecg2gyLERLCP0kTvuOiUPZHQ7AWkWxJPX
DxyAkUTUGSv2jxjpAWttO44lSb64iSHLAKaCBrqjf6tHb+OxcITcjo4tLf4GPio0TkvOZXT4ZG0B
UMuJbkSSSB2QOHdOO3vL/VjFqvlhGDgzvYlcoTGv117qHivwR6j0CgztGOQhP6/BsEd+n8dftRuE
3l7OyRxfPVArI8mW7pxE68fMdfWToIabKaN6Ufwi3AU/wq5BITJT7PaF+5Cl4c07RfP71pX49J7Z
O/ryo/EHB4iHJyc3vavF2qn9PINz2SMXzsd/kh5CRixVE9gY3cTlqx7Y26oSLWMdwbGl0vGTx4B4
dBdFU5p1mO2KZeoecHNO+Z5zsKgeAURJtIQg7uK7VCHdeOpcGuzvaO7hPu3dXs4Ry2NknQleeZY0
+q+inPBu0t+o+PC52fB4jEyxLqGAufyxYM1DAl/2jUjZu9XsiqxltdfsPEzb4Z4iH/YN/0Vww1/h
PK46fpXYG1gqsmJJzbFmtTx99zJwO5y5SeMcbN1p9xi0AzXzChYwgURkyNjY9SjCQsKvgsgKTNMl
JdbWc8hQYc+dmPoOFXgYE66WrpKFC6qWKT73bqcE3K5W2+W7JjbYHCepWZFC5MWZ/Jln1M0IL70k
3k2ybhbElTYs7+a89Wpy0xM66CmCAfLtWgXHxjKKGhA+cAlEjzA/uB3w7LmsssJEQN2tmgn7aZ+C
sjRTA9QFMHPQeMc1W7v5AQatkUzcIOQg+BFz+Htm5FHs+zJczHHEY9MfGrTZ2bwt1VCSeA/pRryQ
HUSyJsMprzsLv+nJFU5lXnDmYenxAZjU0cTgGdSkY0gOn+nNMFOsXgpIEDEQmvyQ+gYaLjyGA1TB
tspPJZAHWWPA4DAkPW0yLm8t0UGZ2CzsxpvPfBgG/apbhLLkLXWaWCJrSL3c1plN/B4rOR0t+2Mm
YWGzMxnWEv4m24rvalzyaovbrrebOY6E/MyDpMuSK++N8bFF5+jya7wEIPM3xIVwSjMSFmT4xaKL
oJZpEHGbIGs1FMxOktfAOmwG8ASvCG8BHXPDL9NxcX/MzD78O/YVufinK5T1SHFnB3wxYmkZECaR
Mw2FWkyauRbI5sE2Gnnym3j0kRgurBQupWbSerIySG9uR+FzqhMVQuYV5hk0eAMz/61CyvGnoI6b
ftA3MPYjwsgLRtJQWigpEkJLz5VnrfM8EIJBVyUtD710W601/m/26vcG9Lh8CnwIOiNMXYBOOEHr
ZHweKb/a8MI0uwcUt8X1mYLfqbD7FumDgRhkswfghLUNDjWQtbbd4/v1ShCLlTAi2ILNxye9kH1g
Ua8H2Tod8iozxWdEHTBdA5684WirjmyKMg5Tyxq96sPTNLuDPTbCJYHP6SW4IsYWGF2tuyykK90o
o2fG/cOEDDhBx9n1pQcezAYBieoxtK99Oer5XNBboQblQyp3JXo1FsmoFRiYZUX6jFK2Zc6vppxk
o5a2Ybvgg2h2VUXNv3NsOFAaMb+gW0sq0ulQTnub3l+G5MTARi0nw+ZP7FhpiVePByg8CUKVvznl
GTKWmZZ3tT8QYut163tbCG/cizKvLLbwHveWxCzCTElFqAhwGzAXbeZkOhMRFf3ra5845UZFQf8P
eYhSX7Q2bsNXggJuq5GxqBPhyq39hXqO2Jtx9qEr1FlfmgNzPRjIeds725poNdZ9/uRMLPM4kfpd
g6fPYjRZA/mdB7a+og3JAOrlK12US9VOQVSoGZNH7GFmC0CSYhhv8/Ta910dXoEuTDVu5gIdW0yI
vbdnNUWpZuKYyBKTpTxYxqkz1Jv1rFYORciNSHmD5MMZ6nQ9lSAbe55tt4qunALIpIYpGP4mbB1f
RSFmVr44zlDKuzX1cCWRfzCbok5gKE7DtgnyoFabGbscUIlF8w44IE+JVwp1+McFEqCeFp9CZE91
oxGg0KAkF9JlzPSIVDxLz32oBnE1c7GoPckQye9+kkGA+pce8B5+efuWBYgrv3QVM5WrFDitXaTY
Cxya3HX+xIEq/g04yiu+Dbf/PTrrgqWKzL9ya1F6fQOLweJPDi8rhCa65W9OWrTPWJJL77yS3Pa3
iHVTg3KCMI6er1lTEgNj67Hmy+y1h775b5jQgEEjDcP1F7lZyWMN8Wk5RmWp2i0b3lt4TS1MvTek
ORMy05nqhMo4kTu3qcOWGSgix1+Dx67pMHTEUj2uA5P9F7ZVpHDw+SQ1xy3xSBsWBupIiwQtL+nz
NxAK/n+qTrMTkmow9xi30lfZjnF7ybQP+oKcHbjoOnDEwxJPOH+JFi2fJyGn+lDqxQ1IWAolUXqg
btuN1Gn/0lZzznCaw+iQIW6ujkFax4+BZLV9mnymXcTuFCG21ImoyL3Ttxp4lEwisfENA+jHpCqt
BjU+SswN/RAwkIkzZ6vdFAsCGQDSnJmxzGfjuDi9R2skbUIVY+4hA7p9gMtL3I6jDY5TF/EQIbVY
Y4ihCLVzrLqIVIwcpUDO9Fl2RPV0KXtogkWdpzqYgRLCtcn8DaK0GFUmTqfbaY2p7dBqXuOvKMbI
tjORo57RHQGtHysb/2pLkf1IJxN3FWNyBnH/h3Q5oUK2n6/r7UDEe48osVwGGOxDxigNHG91p8BU
oA8benHTSc9RSAYSOLP8Bi0crrAGDHKzfuW20Xlp/7ouNbAhyQDKhqnT80QUwW3OhPsPKeAkyeZy
1nLYCd20yxVte9zcIU7DEjFnySdV36IJ8Wri1xGvh7pYlZB4hbMhf6+cofnOCI//yaBsupdbkvOr
0yG53LJlrC4tv1K6S7CSM65xydt4rd0+fIs5R5/VnDcF+i8OX4EGvxOvJUjd5kwaz3Rg78enHESG
IEK/UXZrEJ/3FDeAY2fgz9E3YysfOQeUsuIoVOZ7J9EG6d9ViPUnYLlE4uK4ZscQgi2uPKcQwYlS
b2FNGfLbk1AtYqyqvDohTa6wZlci/iDaK1b93QBIULId50lhblIryJ0yZ2ZGAtN6seNk4G8htL9H
ajXEZ75BH2izi/Z5VwmVs+hoQjq62ckjIN1D0bvXAQ9juhn9GV8VN2/1sHSpnbAnWBcqkedWO3+F
rnO3rl37Ngb5+IHPEZxO6AR5vjcxdeR2HNxbh5jGzZ+WYRDMk5Qh22flTP1PtwqM9+FgCUNCLJLp
4Fp4lZ6+cd4xngU+rL9ju/BSjp5s5w3LPfGP2NPlH5vWarxr1wg55kZXUfzXRcKTw6lbe/8UpCR9
b2qAO5ymqOG9AzLyoLof20BVh562zt/6plXdiywjFuHE2oUH5IEjGR9Eud5e2m54tTEUlj1r1BtK
EBEFAUnU7SSowX+h282qxMdxhNBtaweJYSJOEu9Tsw5Wdz1pYPNrhXsaqI2flMT2IlrC7OxMYH38
yHHPwRgWxLnkHWWxHiJVXZGVkREKcKL+mzkr0+iUwv4lqGX+gZMs/o7g4Nl9tXB3o+YI6UyHyeBs
T2X3GDVUids4maCm10MXf4LWxn4EtkmzmqujlmFQzBIP0aMC7IOucdwp45OFRVBVUW5zicufgHtz
CyWUjnxG/MPCUacEMc/EcwdPpav9H4ABE6Bz2flfRYKe5ITdgo7YrxH7EPa1mL0mzqh69LGN5Nzf
qcgfXIFR78GmnbpRUOEfYKIKcJfvChWsZ6jrM4jCcgaZKMqw8Xfp7OJ3aWzeS6r5dgSNib5wOLVT
PQM2g6bhHt0QhSA/VUl40QCKZJdgKxYb3B3B+Mt2tDyboMOqeql7lZ2qkS7hurRJCyC8YwKwWWmA
1D5xxswcOLuXMy2FRAxMlKt2HqzEhmFOIqLp2WMw9ad3xqKJeCwb9gj/YavBp70fTQNs9DAhpk7j
e5Z/hEgfWTT4/bDPDJ5S+g9vUhmfcx6/OLNQKTCmMBq7u2pU/m8OcWP2KkmyfruYIv7scUz0P+uC
v1rumeUO7lZbvNsEdku//GqTQl/HAfsA9hKkBCUhUGiMd/kix/YeId7SH0a71AgKkcQ4805RiUU8
7Z6DC7KNGN09s+PFEaFg5babfCm8EEaD8bp3Dee1PuLCbeqHBWeog20ygve8BcFVJU8kf6Uek++V
oQ2qmwXxMItTqA74y0nEgTqmi23uyNVeLQdjelo5oNF5ERsY40FGZHRGPzLQTEoz3YIGdMihgeWt
2K5KzL+TNewkbt++7A7Iitxy76JIfFYxJrOdKckPYpziFL8zEgK8+6jRFK8MJJCbMtnv5G+mcuO/
kBeYWjlQE5GAs+ZaxvujBdtAgmu3PDW349/UbXnUjZrMqXEZLbPVAmFzYrnjxT/EeyGGBFco9aFu
EoTeBoNvciJBZ/FZnMtOVFeVjMP4wwXvpfdAIfi8Mgx7N4hOLV+8W73+jBIijl6gTN02issqgRMU
C4/14eYYTw52BfXFHRcH3kmqGNElVez4bpZkSY9xjOl/0/YzpjI6ciTr9PKCwUri0rxoSkbINLoI
ym0WUPNuKxRK7rOiqWe3UBKlnj0mAQZVbgAQUvkK2ZmiCOoj8IYgUAFgomZ5ourxyAUIoELdA3dU
/3oAHcsdY4ygf51cQegbM/EWAZFxzLnMgST9siml70eDY0Kf/JjhEBKqymI9T9Zps8TKGd+TRAX1
pbYIardMVhtBvFXbhY9+Pfdiz6BScDcQT1n/57msBA/I1xSM06RKGIH6cDxf0LdPxXlKLCMz5jEh
0qcYaaf85SNA/Rzxg/n3HanFw8GNKDBgKHjYfZacr+swkdx+o0V0s223mPsSErS7DtHJXyYk+L5J
CZB3iAFnF1g8UQbIUp2oSV6bMli+qCuW6VcbEuBMRJF11REFnIdlyGlkUG7QmlfNfRxXfXYlrcFk
D03N8mcXAjBkZY3Xo2K4A7Tbx7CJDRAAv+dDV2UAHsBhQo/VtCFRAbjV+rsa5cvQ/ZpLFWWvYz6l
6Pv5Wji0loxlPNdMGDlPqXZN173SaViiR2M3LtlAOetAEEUro0G/NxhUZiAWI551/kngh+9DEC79
TxbSRp8wQo3qNAXKTd+58lzniYm5jZ5lnLX9iTKGZEE7Gx/PuO9ypZSql9XTjDY72d92Pu5JKDxv
e52i3KKnZp3NrkmQQRJJ7OZRqShOKXN6YmYhXTgdoiN5YDZtqbA9woyCSxNjuNlrlfblX4AEcC3m
xKQfrbTxeZbYWBgoeeRiIRqZfnuaSQeiudbOZ3fK8IT9j7TzWJIb2dL0q1y764aNOwAHHGPTvQiZ
gplMQWYEuYElFbTWePr5UG1jzYwKi7Ti3EUtLqvoAcDF8f/8wg4G57tP3nqzrgGmSR9KDA5R1+vN
e6BwokiSmLm6WU4wZ0FdnYNnYi0E4I1PFA3AAlsaaEKYb+aNrK/mXnSLW1WFoEp40D1p2UxJiamA
xoq0zvV847tImcC8Rjwjq16LCoPAgTyeBlwoWCctBJU61eNXI4/Sxyn0whDhVKhgbELFxrkZT7zD
WHI+Iomsg88ixPMFdH4w7gxEDiiVGhbUGkIe1TykNbtfInijF/jW7a9oKGEjGVDw6SiXkeI/wSED
QN2IsCynAPyB8BoJsoJN7NNDRuu3UX6HFBL6N9TkfJj1IXGSuNhU0O2P8Ppp7kXOOJAzi87wC5wa
k8AgslSuHUV83bYHGH9p56XH05jZdF8zSe/wNATYTJNCdwdsRdPXeTabxVJt8I116HbWI1ZBw9Ng
+u0XMivzX2ZjJ9988mZvTHPoMHEsIeavRg5zZG5Qi14BR2Fe1VNVl9saHwZj62VpfPS6HAs8Cf/5
S4RO7dmAGx9Cb4Z+shmQLN5nIYFZK68u4F9h4lZ/bxKqFfrsZvKIlNZ68YRl/kqi6K+0pq5z17PO
atjZnVMJnC9lQjQg7GO6d0EuN4402RdHqKfJhi5ydqthZuJ8RMxxtYLBiKfygF1pzqZXoV+c7Ir0
IuSRNDJin32NVBQaR5l2EAmZdsx+O8cTMooqhLy20o3gRsBtz0hR9NnFr9ouG2dNmmb9kzqriLbm
kLsRBUyOa2ecm+5tC+lQoKSy6YTrouRZK8JtIq4VrpfeOFbaIixiv+oIi4K4qgUcFfiKsd/v2Qyy
n0Nf2d+Mgf12MQTPjJuudKrvLi0+Dw5flpP86gHIbwMD56ttN9vVfWtJ/cyZEzhXJPER3zDBm8UM
I+c9rTr2VW5vRuTW1zUQKPZ+fZA+11VDKKXJeU2ib0HTditpufyym874NMAIvpqr0vyIp/LiroMt
U0PPLAkhnHC0rwcvNrN95AeI0KYw1bd1Onufc1wwunWHjwPsxqJANhKZFCmwQJD3enQEHwxIM9X1
kGnzqe/b8LHyJWdhYBOghelAMN7Lps8x5oBKbq1CzMluEfXN30RPdb4OLbKuV87ILZwOq0RRa/fj
+DKICZ9MLqP0PelZ17CzrRxMOPSyawXZqV93tWofaatVn+JgKu7inHisFZwZgDPVuM1jiusjME3g
jr9kEsMdoRPm7K2kTYtdK8gn3xkGCfRreOcEWOpqnL8in6qedd0HkEjEog1ue5lnO+omEs1Z90W/
Fgbl1DZX0Tysh0hjbwWZTqzA+JKHOBHhN2RPLhjRUKhog4YxfvK42LpUjX722lmG+92L2z7eMBPI
yCq5kj15uP3wMyQ6ni1NhOrWW2QK6znIDJC2uUw+194ETyUzBvUhKGVu7jwqp2rlNjEbaFADJBEb
xL668jAnO9bj6CI+dvj+VA0+U4MDDYIQewPe7F0ZyQeyENmnMOSSrwF9IiZV0dn7ZmrTo+rM9Ihx
S/6lbS2IlVJM9gcaDvEnP3fwgm5z4PrrPouzfTri9rcZ6Wt/gYbDDcl3K6j8wwwJitohpux1zQLn
TRO2eXiFywPN8QZ5a39t51yftQ/hG3uniT5XzWLEnqksKQcItoFkJV2BmzF3R/Ikk9n9TpZ7PWBj
pupjxm3z2XIMQpcRgGjkQJX1OKEWGrcGSqyvaRj2HweNSI/y2lQUbX1mzwsRCxQMS7n0syFgeq2Q
jgo4kUHgDRvQnibeCkhAEDkbcOBV03mL/TrdFtCcwpUvmvVLQ93JE6zHBy67q6AOunYNONSX9MVh
AmwhTuD3TK5xclAEf4nVnAzEmid1o7GV60OSIarG5woWYBtm7zK2ynvtzsEtxJhy3OB/Hwdf4ia0
fkVQnZwVHK4GeD1tEWFkYfEaYdVwK6JhMf8fJO7E3DoCTbDKlB/w/ZXTR8DaGvcPGFt34Tia2bWM
R5xMMO3IsCoyK5w9Yy4uxVVexwvxEg8KfJ+qWgRbA+vl/harSpqJdg3DE7BCqvu+yoyfHWTsvVp+
On6twYB0jkTT786USdjv3UJgt3q1UF6TGk9CLy6r52TM3G9e3QycouyB6FTxAtlOwrRxVQIK/WB3
NjabXNCw6tGYpqV7Ug/xjeOcrIZVbZrZSPQBBnLQQ5ER4qNTpXsSiwsUQlXgh1eqLHAa0QPV+zbE
f0yxqavhl0WCUbCVXIVautiNsYgSyuYaKac8YrBOD3d0OInWEXg1/VwDG3TMSHs3B/AQyl9xotEa
weyL7kMXae8JqhpHN7K14I6eMG0sIXrudkIO+SElHDfGXb/wXyDqI+v0g8Haly2NSz4OenJJLuGS
mTnqRV+dc3czy+xLnWZ5eEsBYX/k+1ewwss4/IYEufic6Qz4ufTtILsJcNgAmDcECEFEK6nZ1b0u
nn0Sciifk0Dd2aicsN8ZneFLELSc0vQ47HoTSjNwt71Djv1KmFkJrwfEejPQ6dKrPkYhCVG/qT9a
XHzR5iuj+sZKJw/Dcfzi14jqhzxZKBYQVe0uftUeCmqr4ya5y0WIDxTKvPbRI24IqDEu8msI7GUP
/uQSO7YUnYAd7mgeUkzm6YfQK160zMTQYFep8+s0CBf4v0ngC3aIhMkroP/KaVSFsG0ta2SWEjCT
348Ybn8P8Cki7Gauomodtknw0kAnHVm4eXuvi2w0aGKwWFdm0qFeSa26JeHA838ywYFzcBrOAddj
8czOmD0Hc17nG9U201eJ9OKRhkOr1sDrFVbf+GHd+3O7zBgy6w6uOw3XJNXaYj03nlj8qHzMM2TQ
JwHGJON8lFCd71ADIqwQHUYavD4B7OaqvoSnT9j0gKtoiMcjL4Pb/jRKvLsEjVWKlsRQxSb1DOtO
UoCR1RJl+pb0b6RKfE6z2Fi1RetwGi2KsZaASbE2htqkh011ghRIzt6wrRPDqbeQtHn7bEPuS2pH
YLYh5B5wj6q0rpj/PFqZyergmJrrWzb24BgthOfHKVukUhS3epNjrx8vQA+y2IqSFt1QanMt6xAN
XNWobghsifr+M6GG+TMX7/7bGMYJsqKGmBwDqKFc52CW2SokUlysgzmTe7Ml7JB6dRHv1laevEBZ
r18anPdiDsdFyRAZEx1rDzNv/BhiAr2sPnJ/salod4P2JNbbIW2H1xBXrMNc0n9dORYo7pa4uMi5
qjTCsn1Azfqx0R1XL9jhMdyvIY1eLBv1AlacBNPfhI2RP8ErDOHqIJBHp+Xn45ewpNZahzlI5Qav
RnnNzsWFvoGEkm4M6ALDFVKC4B4xF10tC+QDV8aIY4dkskzFa7SGjocGPwo4A2h1Y5IeFMO3LKXj
s0MZ1Wwl0QF0CSvINsCddW1s6OL34RP4ckC5VRbGZkQJKe7bMZbjxstTeGaTpk173ZIw+gk9b3OF
YaCgPThDd6RdS4uVFrYZd9u4m32sF5gS1gYnHutLZ7T4RtYkULbXoUbMvlumi+L1soq2dLPx3OAC
ilslvMGaTC7DdaqdgeyZCxRx4BNegqSOj0VFeZVqG28IbRNuAEmJ3Fc6q43AAtErhr2WQ9WtKT45
OpApV08uWWXBrpLO+LWJxsXxpTYRDNNytWEwQPcgtqvtilewVhvbAhMZysqAbvw5xtAGlxhJht6q
yiFfbuwkwYtHiAhySI2jNjZ1USFf2xKT6TVbuPlxxm8ImowayI7q4WwRxNraE818b7GVbcJkmK/l
GEfNLs+c9KCnKVSrEpctCBjUC+lV25QeKdIo+fw9WV1cQ0APsSqtudr8irsYDaTZwua6zgy3wa2Q
Ugbs0R5s/yoAKkHaPpJ/jd9QejdPvW1wvAR9/slxiT/ZIJvwvfuY/flrFw4hvaKi0nJT5f7A9ZU8
328AA3iNdGNTAirRy7Me8YYp6w16y/ghSmprgNbAH24QLM+sC6QkZG5ripyNpYzwONsZrO8gsoKH
tM+tdku6k73vXUGm0qiS7o56b4z2JlfKaGVzEAlWf4ebTmMk8jsGT/Gr7PB6Wdelkdef8GnXj5no
6CwOs1mLvepghsJbrrnc0UOI8O/GgQqMx6ziV2Sn+U/E5bJYp8JHs0H0pJy3hu2EBoou1B1s65EB
psI9Bac9iruQ1Mt+w4FZU8ng7HXsE41RX921zqvtzLpGG2NJiJhBuKRTO11/5XfKhghJhF2+01S8
Py0AyGATwyOnwETW8oBciANXFbTtEGG1PzUQTQ0kYbqYKaGK8/e9QHWPLYXKXmAM0borm9beAqjA
CAHR4yKX4rTwCbyt/FAByqGxSut8+JRhaOiuIOTQbYGbQ6oyNGYTWDJ248Wun+jRIFPRVSNU5jKL
swnTe+DW7scMsyreNjUUi42Er3FM2N1/5GxHzxMWtNE6V8681Vw58ccvAvVidXF+KxqSTDZ2YdFF
t1TxNXMtaDR4SJUPGJuFH2dL2wgNunT6BUo7/hTIWb5QTpY3Grw13pRY/OFaZbfZNsVt9CXkAz/R
pIIplHRA+1FYYFxfebkNpzxbkDav7JqRJk5G7BRinuSeFYanEbVuP5RYvhPt3P2g+AJDZVGWcfoI
aSZ04KjqojeBItieNzKcOjYRYaree/bQouW7Nuwdd2XKaUiQ29TC9ftVpulDd+tZjlP7IUrMgv4y
RKvmKzkAvCY3occMwN1EwroO8OnvaN0UUwXzCFiZPns+myBea2lkdIAj5ucSo9Fa0b4lLnCk1z0J
VkolAy+xOfXgwl4vNh0Wqe8V9iFt4lnjgwltBi2FYgerHnzTNWne4C3gkL8WO2kXvJiOFJled3xz
FKBVrDD+xyMLG8vnmFBoTPKH0u1uia7z7J3dTbHaOwQa5t/RtJoufhFm2Qx4MJaFs8XYAZPEG8vD
mZX6P5AdpvNhKh1UvICeY3sX6s5t8ivtkbnk3KLXpwGxjUId8UJGq8RxZ9skqCPsLVaEIzYqIbl1
KwG+L5bbAzd8NH0jpZpnzA8pPv3ZHso3rTssPNkkM7vlwOeEatybmPxAYz3KvCB1ArITgasIrRYv
sAGj9pj08RnDHJKB12GIZB3LBZPtB/VPeIg9HMZWcQ0vlcoiyiUaWkdZ3M+p9TY2kaX3Cmo9efc1
VJG0YX9aob82vtYAbr8c265fwHLrZh1jNUBBlRHUsm4jXx1oapPg0xWmhIOnCD3fRAUCmo0IdGqt
+96pfy2UYTIABjtebE9qhQ4fKjtZ54mF5SgG5DbXsXH6pR2E1gRhZyMdIWj9VD5IGpItOixxBaXQ
VEAQZX1XdoaaVrh9e9/cdJh2OL2DzhOp0cI86lpQNNe2YMUNXRt9GaHofw0Iyou2Y27l4E5c1kgc
oy+mrvgd9N41l4b5CsEUVT4GwRRl5Vhh4R7MqrP5p6Hv7KzE+Jt7nQsJaG5RHI4O1eoaB1C/3uJ4
REB8oUgVifrcO4KsQ19BCps5Nw4tfCiVTQIB0msz40k4NviMsuLqVwgIO62zWanuVse1+UzNB3Mr
8CiMV7MgOXQ72HBeVkphrGQLYcXXZJ+gJylzGiprxI+wjyJTk+Fu2YZb3bTLFNnEyGaMvRjGOcJB
SkLe9f3YDdYEmMVYfshZf3a40dJMhUdhkp3XmwjB4H6SJVIlpKkPE/ywkTYWNZwJ6FOWCMDZHsg/
4xIMwRs3gpzgkC6stXPV1Hl7E/tN4Gyi3hz6tVY+YAT2K/zb+OqoVZwX/jeYRM3BgxVKkYrI4qeS
lfUDg7CeaeJMzOzSbDGLH/GtXUUt5qUbpG32wROgv7sclPoRwhj4Es+WXHVw7B+xWBq/qdwq70yH
QNtdRA/H3xJVY3vbhhA2TkxrsTayavrWG9tEeLxWFR+YfAanTtekaoCq4eXqiRVOW3gW6N6faJbG
8Y88zclmzZvcuMfUKcX7zRX1TZ7k+Cu7jq72WUSA47WH5P5WtHVydEM2ZDJCMRLc4HcABxF2M/wl
2Tq2u/LnKDvA8ZDo/DDj+hZGyfR9wMGY+zVsk2alpiCKVgDD3H24DmM6y+vg5G/ARD87oTl8Mee2
ePAVHwp8MQeIyA1864kQs7DLnQbxGmcqp03fRU+JXBDWKLOmHpN1zXyzyZxDfjeC2nDbQ0RA8Yog
wA2G+FUUmLbKJOrRLBgYOaB7mqODN0nX2YRwCb1dSYO6XFEQ0CnAVFkh0pMc1hicDyFGEQRsofxF
Pkdymzt85/I3EZNcje0t3xHZUCz9aLl1gcatOrYizCxLU+nFU8H9ojx7kSXPGW403L1y6HDkUXzk
ijVyYzci1V2BTNbVunOkesDGZ3xFv1i/xtxYvtPLDToufPN4TNEWP9H/bI/YdtfPIx7luAyFEnsd
aTk8MSaQvIj/QPkG+5JKf1vhT1peVcINMdaovZ4Mrq6kEXQTwesnnspBR2Bu//2v//Vf/+f7+L+D
n8VDkU602f+Vd9lDEeVt85//tv/9L7oKy/97/eM//+1aSghb2R6sShfAEw4qf/799SnKA/5l+R+h
iMKmbmg0l1bW3vVY4Zd+2D9cHsR9O4jigiA829PStJVnOY5+O8isI6Uxi0iOTSGmB3YjEjuNKnis
fW2vrWmGv48vTLi/POryt/72aP89qmOR3GLRgpLWyahc3XvdYVt69Fy3fUxV7DxbVm4YW7LBIhRd
E6Q9nTpiT+2Ikvry4M65wV0LZ2bT5avYJ+8VUgkABGzSY9zU04dFX6YfKav8Dzi3+vl1WdcDUqbL
Y559zdrkOoPTvGu5y2/67VvKjJxfpxXpkQwtpNIz+N8PWqrRl35GmDaFctjlgyT+5vKwZ96zFAxJ
8rTwPOLZ3w7bQzQrVRUlR6canzIfYLnXCSwdKj46+CN30kMiFxoSdNrUW18e/GT+Lh+ZwTVNTY1Q
T1ry7eCTOdFmzJvkmJoVhWiBwuUGCnbaXV0e58y7lcJ20Ia4Jg/qeG/HcWqumwzDQxpk3BhGyL7O
gQSwMvTty4DD4z4ncuHL5VEVf+vJFJZQPinWHNe2UWK8HVXTbR793I2PTPLFdhRR5kR0QBlDOyza
Mry7PNzZl8lyYcraaDPc5ef8NoEQORDQY5TJEeYQ3U8Zq0NohXhfXR7mzNqQwhMOTHPtOK46nTBy
bkYcLdKjX4zoPcnTqQlUp3fmctzAn6pC099dHvLc55OC6QlbH8atWv78tycj8d5SRKsmx2iwzehp
0AnVnMFI0zYYSrv4qqtA9Dh4cjm+uTz0uZdKyhILhC3WhTnxduigwYkeY2yetpzA6WNsdyusboP+
D2bo7+OczFDdJ7OWkUIhAuEOgXcVPEN5q7bknyE1CCP8dYsg+vYHDwfYZTpYLJucIG8fTpZ6Bi22
0qPrFW3/MUkqs390oDJt/mQcy3NgrGre48lLRIHnZiPC3+PI9Qvj70bMwVNRw398Z6Kc/VqOpLuh
LYzSTh+I3jykoi7PjhCQl9B7NQZbDE2JX7z8QGcnpGcKGqFCuto8+VppqnzgtjA/OqioPlNAhHJr
CcvDhy9uXG54ymokLLqYavXyyOdWH2Ka/zeyJd5+MvYw9Bhw4o6Yh4uP0k3xVmTrkYhOMAb+1rTg
XJdHPPespjAx74G9brIM3o6IoVVMhmSTH+MOUq9PyXHX1mP2KDA2xrixoJkJZJS8M+q5vdNkStL8
dxzUwCejRpU9l0OT50ciVTwaLGIuv+FBWB5dchu+X37Cc+/097FOpiet3WJE5MbXjKz2xTPaxVSr
Ipl4RED82KM3f/r/G/Bk+nhQ6YXVx/kx02nNwxlOlG/RFpXPsjHtL1WOovUP5g27FybEABZcLE/e
Z0iGpFkSdXcshtTe0zpT7Z2OCbZbz6lWuKe5sVPdXn7Mc6vR1NLm2DWlsk9XCdRw5K91lx5pBjfV
uvYJl92ONK/feZ1nZ+j/jHO6JlQeVzLWaYovafhKJ3ZC5hBaj5FOlP5EBOwQXRPh675XsJ2dor8N
e7J7tnh9hL3bpMceryoJepL58JIqmn57Munt6J297dxwHH9ae640+ZQnkyZssdSYoyiDvCf8XYJO
6prKMMBgOos+Xf5w516oJVntytGOIADk7ZLnOCwDZK6Uv6Y9fl+0Bze5BfVglepgz231int2985H
PLcI2V6UUPzPhBvxdkwnA8BXIQfgQDfIXWN+VF6jcnJvyeoKABDzqv5w+Snlslee1meWhVYRDovp
mdp8O+SEXWHrGDbHkm7DVxfeQd3310ZfQMqASbXAQwhXwYNGuoaGLtudGpZgzcs/4+x3dSBt4Znp
uVotf/5bcTN7ba0yS8dHI8AWY4V9RneLuw5SbG4cYK6XRzv7aTXFsJK09Pi2b0dTsUEg4RTGRx9q
8jWi4BJyPSLjJycDASzTSh9GT9jv7LDndgILR9GlfrMtBNZvR7WxTFvQ2KUSDgVigqlvNg1I4ri5
/HTn3iWFDBWwRhGl5MnETVF5wzPpk6NNGNBtN/pltxuTuZIwEyr/ne3t/GCK1ahNcymH3z5UXwzE
XXhTfMTN1H7FBtq4EUXgYNUquu3l5zq3OGzLEdzz6QB49slQrTXBsTIsvpoUmgx5Gj/rMaymB/I+
oNMjEKze+WLn5glwlq1wOdDCEifLscoKkbnIc49dW2PWHBbj8G1qHGCWzkJMTIBfPdZ78Bg8mS8/
67nXynJAWW9z9RbipMLRjV9xIEqKfRB7cj6jUm7nXFnDRuP28M5g8uxoyiSCm5BnZujJc3Ii+vkE
8+sIvbVel4Dkn0zp4vHhVtbeQEy1YRPoUHw70/BsY6KMC2To6IcGkeAtfUOF4xERa7S2wHpfEqNy
ri+/Drn8gtNdijpzAWEAeCih304zkleLlMDT9Ih+HqK275CdZtTzzwSBOvw1mUDaVdZj75FXifun
bIko4d5n7kLSMC7/lnPLmOuz57K4HPCxk0/TDoOQOJjHx7QgxhFDQYExSTGIJvyDs+73gU6/SmyO
TVIWXGUz0XydS1xaNmYvpbzuCpjn76yuZfc5fcMuU9eFtGAqZPVv37BoFBxNXYFC0Bcq1hBlDbhH
tePS9sHvDXCOWE9I2tE9RkTN+vI7PTc49kHLkbdcb81lIf62/TsWCAk5U/rg4h0FczpGn/5AuoNt
PGOtO8X7io5nfIfnatJ+Cl1IbfvLP+DMCqC8Z/6DPaGOkSdP35VDWDf8roMycajCdTbtnCu7VfkL
FKrQ+uePy/ZPc5+TDljk9D6d9vg7AKF5aHG6+hnTS6zXZIXDyE7B+I82bt7gcJMHQ/3BqGHr/cH5
Z7rUGBQadGgByN++bnNEQJhUtneQsOz1gliztQLgV97jJMms8W1YzE+KlL/8nbPp3FaDG41pOy4s
HppcJwt5YYdVMZ2Pg9M79Nn6zpRsMcHsPZQZJOMdmHGQP6EegnOovcE4UD0jmRAE520N38O022r7
YfwQ4NhD0kg5ddbdNKJlOF6eEOd/qF52X9Y5u93JlLRoFaIxNf2Dh+NSsQehI5taqH56wM9DYG8y
0RSTvaaDpttx7q59sVA/wiga6ZyXvfL3QcVxRYi1l7h7ZoPey1TE79Rv5yYuaJDH6WuyetXJ+6wR
Jg5+KfRhMFBtknTffYiIoPiOgUo3//OyyaQU5ov8tQefYmsJjpiBIEn7YPVYINMGm+kZltUgb40+
DyqcRZshtNdlJ73o4+XPsTzGye60rE7FyrRsLsInj0lYw2hSgXgH+Oy4KnQteRNDKrnx2zkcmI9N
rYpfqP3Tr00p06cR3/H46vJPOFMMAA4p3jXiGgwNTrZjIukVAnHfO8Buo0eLZwza4rKwP3f+jCzG
7GP9Fd/uRF1fHvdM2UNVjKWVsiwWzWmxSnJ2h8RP+ge0MQNcE87cfLGQw/s6mJNoj1lwlL/zrMt2
d/q6cRqWkqNA03k4KbVmO8HtpfT9Q4KtcnRT9vTY4qQwPRL/kMOiauxq+ktoqHFgC/svl5/43Jwm
To8mgAdKLdXJ6Hij5RKNmHGIM8OcNijsUgi1pq6s+Kq323p65+iTy1948rjY+PCWHcthQ9Qna33o
mT2ErftAxY1sYBJo93r2k0K+BPEonvqqmJ7jdlrs+qMKVt1oxlfayLE/zAgT5tXkhdga2hfvgNnn
yh4qHiBmIS3r74cySSWETpWWcVB4brwE9dzfJbwbWqvYN8abvukzLPpaB0PCPEVkStvbe0hD/Juw
Nlpe1+UPc2YqchALd7m8SNCZk3PDd4GpSKI0DqlPy4BLoYrtn3MawZUDlao3FO6j+c70PzMVuYVL
C48ZWlDIQ9+eVZnrCBIYA+/QVa51UxAbT7QtIdd64zlVAk2NqKtmD/gR+BA/o9R/ufzMZ8o9Hhcc
FeRbSNteJutvpYlMSa6DkOEejCHJSCP1SjTHUw9f6vI4594tXQuFVRV9ccs82V4kzL0KaYR3SKMM
3lQ+SfHBDXtyORqsUbH+L/r+8fKQZ3Y0iz0F9IZxwb5PHm2UvVeEJBoc4FI1t/FgDeG+jcwEOhyB
g2vIU7SYi2Bg17k88Nln/at3grKf3WX55r+9U9VBYfGGwTs0mEzfZKVfQYsycSx2het+7mWA9cAf
jAj0znZmSenok1nU076e8LTwD3gfezdGZAZfkNGioAG0xYuY0FO5uzzimU2Mk4or+NL34tA4+Z51
V0Da9VvvkLCZ7gJMp28TM/qU1GP3+fJI52YolSQ7F0vSVH9VMr+9TfrzVUsFpw9TbUcblEjkihjD
NJt/8NWQqcLxFXQq/7ZLYuMJzp4Z+mBXTbsXrV2Fa7QFzpNl4NO6ywtDfr38ZOfeIQsCUsRfTdnT
I9cZZRehHmCeLM54iH3oIa4NaFYo2HoCpf45lmEp6fEawRcXJOrttBzDMIoJ1wb8gdQGmbKYYRKF
AwYnQiNJufxs574aJ7oDH4Mqk4Li7WAxds34YEfeQTMZt4omzUI+wozyD77a7+OYb8ex+mq00n72
Drg5DU+pR+TdrrAQoGDRs/gnaLPNflx+tDOfbem2aE/xHiU129sh5aR7YkcsfTBM89X2E+8wW/Oh
Tirn8fJA58BLRtIut1BObhzy346U5SM2Hth0HzxNlGTW1uKO9KfAxde3zveYoxD3qjyEtoUR6YMa
4NWbTZn+vPwzzmxnNmgA1YqiCHVPwZqWqxxZTyPzpsWO3ood+XkgzXHNeNm9JP/0ncc+8365JAOU
gtQI1Hwnm1lBLGrU+Z5xwFGfAnzWwWPihxI7G9Pr/vk0XepOpbiAk8snTsbyksrPctP2D8ac46RO
/NdEYm60IKb/+CUq4ugkQBsFJzjE20+JiR/hY7E0DrZuYN/iKA+ns86U0VwRq5c3n2UM/fqda8WZ
4oItY1nuFmwBWntvB0Xs4wd1Owc0hAioeg7zQG+lOZJVogYc6zfElpjhXRkGEfnUY/XexDlX3zG+
C+uDpjBU4JP5S+KmU1ejHxwRvMh+ZzKRPLQB/RJFANfvUarAvAaWiOBi5oQBJWOaf0EEja00snAi
Hv75N+Cn0Dj2KBSFfbJwHdghZu4awRHZCYpBiX8sTdUc94kE7nysZvnp8oDmmaUD/wWmMtUAx6S9
/PlvZxf0txI3KZcPoA2cgMFF1DHjElRdTYMMXUwHiZQMHqBwWmSJl2VsH/u072di00hY2gm8N+Or
gCwVHAn0LKN7HE4xoR3ohtU7z7Exb5KZHeDsP3P6D4eRE/Qu1o0hP+pmkVtxsogE6mY6QEv1S9vd
llA6gg8YgrX1t8tPe262AWUJkAOcLjip3z5sgP1VM9idcSCW3HcTGJmVN37M5JR/Gvvcfcykm12P
qeN+6AlK2l4e/NymwfUGn0N8/ZhwJ1OtamCbR14cHLGBb178CPMeIt3yZpWAcr4z1vJ3ndynYDK5
lHYuCBeXl7cPigkEKn41+QdMJLgi4rTg11hR4FyEAfNwR1ohMneFPLjBHHwQwwo7eDt+ZzKfqW7p
8LJrsXuZwPEnOK1lNl09tculDpMyElyJugqe/TwUT2zk6bDpEKXfTa0as1///E1zpi8NGF4AcOLb
pw/cDHWO2/oHH5e3rdMgoCXWFS2aCNW8vzzWuRNQuR5cJIB7eMenwEhVKejFqGao4cMZq4Yy8z8I
A/Ikhjvx+CALkqB2WrcmHmMKSRQhhfCWUUnWY/kOFHXuGq00CAktJ5qzfyNF5QSlSpK6uLc7OvrQ
Ec/2YJaes9eTJJnQN/Jnl4AGIjUcnF0yZb04KZGkTW3MLD28tVbRGBTeO+fKuWnAx3BADehvUki+
/RqdB2DQ9do/lGaGQbYD4VlcFcS2ixWxCqVcCXwQ8dRx3T+Yf9r2FIA8Nax9St4IXK+SJYHLhyjV
yPfcZuw+inDJaAuA79ezAdtqS/I0Mc6X58S5PVXDgFMkyiq4IycnaRgOKsAf0DtYCc6OGluilejS
6GMey2vs1Yd3PvvZ4XAcpQ5b7HtOrx9iLlA5tyHT3auzz84IALoqY8Ncjy4OJjecfFF/f/kJz+0v
bKBUzjRxIW6dLG1cFobSizu+aU908yryHVJScYZI7ktacSjqKjtDDJZ06efabvKdHbb6+fJPOLed
8rT45lKr4Ny9lPe/HVwFgqymHh3vEBH5cNVTJLVYmbo/ujjsi3dK+HPnxnJcUCCAD6hT2CVKQNKd
kcdV+KJcIeNDl8MhOP7IBDQWSe618ejMLZ7UuoTl+QdbjAPooxwwAjjIzskNYjIKPM47To6hBt0J
icR9cgLHjrc2iYP21kkG1k47+cfJ0rsghAS/UwXczut//MYBJOF8gEo6HGInC7mREBRqXMkP7SIN
G83SrfZqaF97o6qid974ma/LrVMAOYE/Av+cfN0smbHGIjbgOGd1dJ3ghYPjJFGbO6XsoXpnhzqz
gJYuA5UHXTfQ1uXPf5tKXS9GYm2i6NgjvX9cKGiryc/Sux5lHMFexXt99DOr569GKmwL1DV/Y3yg
h4vRY1bRsbMSC6FzHI04UtdtnX5wgukvN73J+Say2b5BBRCGt6PoCLT9519zAWMWzAKP+L+xIckN
T8jggDdgLK11yG/FpwHC59FuhPXODvVXP+ukHnF+H+xk6rQ90qBuNKMjrnre9whOsthnsez29YRt
PqU27g8rSgkMRBR38Oe26HGOX42Iu1BaoMsBfbaU86qNYjbXSHSn+p05cG7C0b9ZjilIG55jvZ0D
VmJD6w/5hZOwR2yW6lDb+8xq8Q0HBMdF6fLbPzvl4LoLdlDakNbJcOTjKYh2HsPVSKN3qUn81G7E
khrXSIg+4Qfb6b5dHvL8R/AczLldGiiU/G8f0Q/DIICFEhxz04NZtUIt5jwRijPhK4A9dXHVC2x8
rltshj7kmecQjeO5iRuuOsxbrwW1C7BWlUBGIreq/KE7e5Dv8JzPfQWwmOXgBLQDKHz7E3Oen+hV
uOohxgsxllw2aQ6kDlwZNeY873yDs4Mt/V+YnQsT6eR9YPnsZo1jREdJPmfwsZmNtt3NxJ22+xlL
t1+XX/+yY50ugaWBYC2VMBSzk6Kg6tXkEjQQH7MqD9ONauArPuEWN797XJjnRmISQyVREt7MyUiw
0hW2KhlOn5WBB2cC1P2KaQP6MZPg42oN4wnXBxPSLGBzPF77Vlxu4bMWBDKq6gpD+X53+dnPzXYF
6ZqTE7SI6/bbz5q2ZRdag4iP+msc1f2Nyo3qXvph5BMQYTfv7efnanLOSkhs/z2eOoG3G7sJLHwq
oqNtx7K/Jm+ry3adNaL6Fk54W4Gy+A/kW/xfzs5sN24cWtdPJEDzcKuaPMVJnMFl3wh2uluzREmk
pqc/n3LO2TslF1xwGt0I0LlgkSIXF9f6h3jjuhJ/IF5AMNHLpKmTv4iyLthTyvwg3fj+pzNf7hIy
KATKzKpsphAb22w7V731j0MDdfPxVebStF1Kpzq54Go/z3IIZoiiGdQdB/n/bvRKfCIVsL5Q7xsM
C0jN9Au5yZnMiAIqt4hF0WgJLafzGzHhMo26TI8lb9vqUxCNuTwYSB5+Qic1zvdpM8TTQQlEL7FL
GSu059+f9Lm7lANM9ZGucIB59+kPECgAkxKQG2mdXKoVZS+QR6LBs5GWBlVUT/jZu5Gi4w+MWNLQ
0yr7LyC48NGYPXVQiqDWEmj+yB80zVWRzuk+WrXW/xzEhElzEXBPlX15fH+652IWJRjyTYdU1Fj3
oluye5CEXXJM0APLblxk+HZ4SFj7sqqVfvX+YOeqY4BjeMfAQKOa8Puc/TGxYRQK+hUlQVwacFJo
S+Olpe5gHYyy5taoLH2+SWSBsAJCK2nwqshe0IHOAsn/6ZjEhTziXBxhf1uQgsHk4SVyutCppSqv
jqYYuT/Nu4lnsiTV2F66ExPiH1v6MOWX95dg2b/rqE25htNE5svQq+3ljJ2dZRZ3ZhlJ1IrNyOzt
GxQ13XonNCfeNJrfo42Awmh8IXKcH5nm4P8d+Xfh7o+116NcxyjUJwP2fWXt6Ow6/QNE5gAI+6h5
n8qgBKgVkBBVu7+Ys+85pN1gpEC2nK6yjeuLxuUSHyeITF9BHEY3fof65kvPX4U9uB//xpv15t+P
D/sb47kkKKbnrT6uAXKRQqRMQOcact+jBhamhPGrBBWMn70YRomwQpbPfzFbnxYh5wlWnrl+26F1
66gxpuRao/z/LcLB5luHw95No6OLts9L/I/CuNDwy3t/uueKNQQLbvklZANzWo76Hx8YNSOH2zfV
HhUyXdOtj/D4NSIPSNvEuvRwa4QMX/hp690CscXC2PO2WsNm2BitmhEI0IX5QwKtjv8iB6OTQyuc
fW/y4jz9XRYqRgs+LD7KMYFJh3fE8IwEofzHz2X09P4inDvQlActDzTPEmRWY7lIuLCL7fgYF4jF
bereG/tt08Ie8npDbQsEl/7mc9vsa6oGkLDdJU37Y9UpesFb0ov0uHjgPIwz9rN+Ksb/zDLvEfGl
qrDVtYu9xrPztKnIAq5cwvdqb6OrkKJZnSTHbE7nI/0cpX8ZgsaaHyJgTe3WRlL2Usd92T/r0EV2
Sz2IwgVX42ptERxCQNjp0yMSI91Tm3WL2uTsi41nlb66cA2fi1a8nBnKJvPksjhd1tosq7SFOgiF
NunQ9sA+5SuvBnwe6tFqi33h5ch/tGmNlNXHt9ACBaYSRKmA0ufpyNacSR5sXL4Jcj8vfZ74d+hT
9Yipm8lzM9FEuJBmnVtXir3ciAtOlc95OmCkFSZiClZyxBwB3LWJ94x+k3eOkDtkY7L0AgTpTIZF
QxP9fB6JdA/WHSoUxMQi0MPTmWd6d9dhUyUIBvGE3Fk5d9O9UjkGIV6xaB2l2KGK/fsLfGa+HpDD
hWBIW4qW+Ol8LcSa6xnrrCMKZOZWmIK3g3T8fyZQjt/eH+rMMeFtxBZaUN2wYVY3D5ZFaB/ZZXYc
7QqH2Hm2DXGjUQvCWtAfgX8OQTU1FzbQma1LZcENFhIl5en12XQVRiJVZ6c8l3pjGwRtEiCRaHj/
offm3LZxURwiA5zrhW20BJrV8eQp5Pg8APiH2u3psnrI7vQa1quPAGsXJzI97cXXUjVwqd5f1LPz
4/gzQ95DEEVPB5rcyHTjdgTrbGPwvikKD9+JnHJytPXRuS6+drXldhv69aD73x/63PfkXC7UJkoO
hr8KtnZiYvAyFUAs4qG+QwTM3veZkAj72+ZWGtp0IQqdW1PgIwvrhscmh+Z0qvC0mgKbLIAGPRK/
14aTA5L1RDFcwKmcK6UgkADAghaTxbN29axD+6vSArTwHsEjDtcZ8ujI52nD9eRN2gYBnvy7WSKH
dIjbGgHjQfuHUg9iM7ErXfTyHBdVr9mTDR6uVn9hX52LF/AcLXAQJNhvmg9NOaMvrzr/EbRQoN80
GITGV6YnB/U9w5lBCxvNVg8AKazmYNOdiq8//s3JGqjGQbTiz9U39/reQXYPtCwmL3i/JN20nYDs
7afRdTaYrPwFMdgD/gMqkshh0u85/ea8SRILe7HosYNd/qoLy6wx4nKxYtimYtbS0JVUj2/HGU/s
r+9P9dx2A7PAtb7cPMAGT4eOkIumQ1Fqj5EHImtjaY3qkbv3ul9/MQ53HMS1BQWyhuNGWBaVKIHS
T5rT8SoXrVdsbAp0lxAg5yI9fV5EG6hTeca6QFgj6IvGBnBE9AflBjms8hbULia1qk5/vD+l80NR
iCTN5H257llVpdQQXmYoS8vzq77UX/OoHX6Ijrv0L0YC1wAMinSWMszpRzLRq8JpN40eyzSR27yq
8acVvX7HHo4uXNXnJkXFjUrE8qneCBk0udPPJe3mRyNFG3wquxJr9xTL2jAWwXDhrjwX1slCQKvy
MoUeu/yYPxJZ9Kk7Cx1i7dFNYhymUn3A890T/YwRAt7n1wFtx/kmsOb6wqdbDtT64gqWeB7opM/2
uuJiFdRjHQDBR54m7QvnQ3wrPP1VKDO4M7IkQqDdXbTxU9HcyVy2F9KRM/P2dfIRRD+oBLzpt2sR
fFgZ9zxPyqD6pnXlOG2mPhC3ptMXz24TpN/aAPnHC2H1zFXGY42LZelic5WuCgE58oRT7OfJsfD8
6mm5p4Fedmgxu1puP5A1ZBeCy9kB2bJLCOdFvN63Eq3yXjgZeS1WOT/RwI6+jF38zShVbnCRFPGF
Cb4NZuCgKFIuSHdGXMO8m0VYt0YY63FCUO0B1UXuK5Iw6+X94/jm80Ed4cuBB6E+Szt1mfYf29bK
9LLScKw9doiVfQsqw5dhP3oiCb3JkgjOWX6KSqbzYa2M1bir1ACVjmw08JI4wu/mUog85ysyhvUB
3/sBi6VUR+h9ij56Fy6DUr8xjIBwAIL+dLLFyMZMsDU59nzNLU8/e5u3SO3iaGU+IHJZfzTWMR7P
S5rE8GWXGH46ngEHkkop8hQuHPYenoSw9BD7V6F9TgEcFR89istwS12Q0pjPzbtKYTHLqE1vyBuE
033kaJKh3uL0U13lrdMeamG7Gwx8vQvn4u0G4vjzeic+g/kEKXQ6x2msRWk7Y31cyifXoxnc5lGK
8rA7UO0um4zKYzK0F2CKbyK7xaC8ol2efURbZ7Vrh6huE5Rb66OBiZO3TahQPRRTpk/bRl58BZ0d
DNAunxKmB8320xnmwplQ+yjEsSHf+anqWnz1BB1+ZL/18aMZ8zKxP8ZaZWt96reDOVXiWEzYuOzQ
LkeGF7AhWqXvn/s34WwZaAEwkKgtfdbVK9KcRUZbakA5RQj/65Cjxor7dL6JvNhEBNRXF1L0c9sE
FrpPTY/HACDo00UcuQ1aIIvVUUK5vpZsjmuk36chxF/UufXqTvvapHL3/iTf5N5M8s9BV9vEcFKM
NK2sPpZtPd+xMzQMX9MR224fu5efqini1wSbzLDHrulCYD23a5AcAtsIyNByvdUCYwvjj+g11IAK
qg48V+H327FHQXtLa3t8fH+iby6LZaKk22jxLUoZa02xyC88EOyyPiLL33zNsWpGDb2uqktF8LML
CgMfJr4HC2t92E3N8rS5U9VxnmhPBiXWUnEw/9vq0etYe/qERquT0FYTVXEhdL/Jcn7P8P+PTD/t
dP80c2/G2OtVR9Tl/Z/Cp3jmzgBeTRVjpaH64PtsiRELOyy5ogUsrX1/f4nPHRjDY4FBihpoAqzi
nK2QXxe4IR4BRdyaprDvTaynsTzAxLAfzer5/eHOnBdwNkg5ElNpIK7LTCIgaHP2UTqqbUk1Yiwx
yvQpShI88u/IhPp3A6YM+/dHPTNJeHW8ABgb+uy6bJijZlIFyq+OwPW921SvowPkuuoG0iOWhzmS
IM1H0xzgS1zEoKtBXXjcIavvKoa2WzLHYyVkvhuT1myuWrRv5Yev4tNxVvGnRqNlRNi1OiJCHWHL
A8/80Kve9PCUpvjx/jKe2aw8tvlufAyQxetcUZUpCUFal8fOEo0BpztQ14Zqu18LkvrY5BnUZGwD
eIyF7eL08pBhIRkc3v8RZ7+lAw2K7IPbeV2IbVVjpBR/+ZYIq1NayudDLCP/ioRkPswS3Pz7450J
eODQfANEHmO+SXaUocF27q3qKHKsQDRJlAs72q5X8xxU1YVtc3ZyYIpRNNQhsK0zOdNpsFWN4ppA
lCrMp+r5gZ66ft12iXGP+2V84TienRwvrAWPxglZiwIZXozX7Mzk6rxv70Zla10o1JBUWy0dA+vC
MTx3+NGepDxI44em8jL7P5JyV5heW3RpfeR04Iyb4cAyR57+1fCV+sKlPu8iq/P++/j3Q/UPNAxa
HhRvVtlj7OpVjks7J8Q2/E+BMKB5oZz/XHnlJcWQc18PTgXceXpMOoHmdH5GjTD1MOHwIyX65nel
laXaTY2b1/SJHHmMnnWl0Vu8sGfOriqsVfBdFCP573RUpP8pV8PeOWZC17+DJPOtg9TH/NVoTP97
E+Wfaj1BIvr9ZT1zZRqo8RLHf9dW1uVeT9pAJq2uPOpRl/4IcCMNpTKFv/WH1MCRtHKCJEwm36yv
Egyskwt53tlJwwZDJmARdlpjVen11JGhIdpVFOigR1GUhH3QRH6oydbYqWRG7LroUbd+f9bnvrAD
ceY3LZLYswrrCBfIBHddgsHQliCa/HnDHSmusmYRWAcv8xfTXIgVwLkId7xjT78tjDarwpsQsT7D
LJ6wrWi2LfzkL7Mu+2tHgijd5GYsLsCuz31b9vCi/kCfgq7M6ai4LEUWSFWkwswIXesJXSDSoPjR
0DFVHAel7ZRly1+5TPJv76/vuc9KGu1TrXP5Q1/tZbxh8InsEClreul9QrIcXzdMCMpQCDFtzbYU
28ARl7TRztxrRJcFDcCoNG2N0/m2vY6ARxozX5K9K8dyh4cBl95tNcGo3KadwIglxyUZV68gch6S
tvde35/3sm9Oil2LuiygAKCabGg6fqe/YM57Q48afkFlzn52k/Zl8pn+iT/u3x/nTLxnnOWdQtfC
eIO0MbPEbhsPqaEGgxLM0IpJqet2bvMaxzZ8Ca7+YjgYjJSTF3mDNSCPGoxJOd7NjshesJNq+Fvm
nRvZ0QzXrC4Q9Pt4VGLf/u+Aq2A/D7PLexn1bkWkxfDH08ZQaUH3KFoegVi5Yfc2ptVr3gzzBQjP
mdDA0ABpaKMudKDVUfXa2sxzD10lK8YuKHQV5vJ7XDvUzyYYgn9yFOYvbJozh4URF1A1SnpA5lcj
olI+Shsj02PbtMln3Uo8QFoj7qf4NLX/4VYfYOTl4m/z/kc9d1r+HHa1xqrH38+wtfwYxO1LLWrv
trJljpdM3TcvImpvARJ9xldM3eCVWje790c/u8yUo4FVIGRGonR6UrpqAhwl+cJzL+Ij2MPbpoyn
F6nb08GW3vDx/JrnArAdnmj8u97BSHbnWjbkxdFV8rVra7yhrNg4ar3hXJKaPhN1gfVR0EdsDGmu
9SPFUCqqAj1BA77Qb6JGlDdWG40q7LRYHVKZSoyBk2hxKP44HnoJP38MvfqkWAHmKfrLxdFoM2g1
XhN4u0CznUdJGnhhRc/tWu5JkOHAOIh4qysUPDq9/9zOjnWpekxRZlP2N2ZT9Fj6aV6wzTUTA7O+
wfPp6v2tcy74UeiijQcfAhzpautUKg5koYH6Bt063Y4OdDQfYsAvW3XqQp5wdihyQF6BvyFfq6Ei
VMGVkWjZEQhye+03c3fd1zA/C9TEH/5iVrRRmRK0LG6w0wOh1ZOTT3hzHjHFzQ4+5oDhmCv7PvW4
SP5iKLyUF41Eivhr8oI3s3GNxRuhnRvMEvt8svduYuMMlRRePV6IM+fOA6Iv/zPaaqPIKR+Rf0Qa
0cSgDsc2AbTrkxEN9iYt8AhocD2KQiSEvYNwuupCCvQW282RAByIkAjqBuyX1bLOgC/1uGf0UpEQ
YoY+FKh4muaAngI0MQ+M9WjeUYZzvpW4eGPRAcr/psDt+xKH49xeQpiMkAczizfMKjcwGzVhypiV
x3Lohn2f5N4tjfl25zq4Qocf/8Lg2ZGIgb3MSVkFAgylYVsZWsGVguVDWqrM2Ii0A1TdSFrP7w92
bo3B4diLFiV6nzQwTrdu4XRCm6o6O9I3lRM4XyMfdpM+q11ftBjxWq6hhk2H/+t0Y+C0dh9gria2
oL6ar+//lDNBifchsRcDDFwT1gDBOMiSsSsQl0vrwrur0sEKNp42hE70Kyrz5ZuX5qX9feYmo/mN
fSDaMQuWbbXWdMJc/GcBeDVgTl8doHnG3sMr13sasrZBGCD1q/zjtyddPhAyKFUvGf4qZZBmjerq
PKZHX1XZTTSPNT7TwTBeQTPV7+Ne1z4sxQ3CZ3maOgy3qOSsIiGSDjomnhGCv5PmhZCG/WuMOIsv
UFf9jZvFw6UBz6TSYGb4kKQISGesm1PWIGvd6xkwMzJ3o6Q51rvcGAz9wlKe2zIoU/MA5tHNhbba
vJ0Ru2Ns+Cxlr+VfzazD+7us7SG+HWhxxodG+NQWIzQmxo+OzImhNbXg1ygTgWo4PTZpClrCNKD4
VEPAw7qnbp4g32SJAiBvHqNHAo623ThB5f3zwWOy7BuuNZ5oiDsi6HA6MuJDOlLDgTrGBu3xjYc9
lqIz7SZQulN3tDZGNcv91BuXQsWbGMjAS9UIUAoQRaorpwNnle+n9VgOCOLL9lNd9zexQocYK/hy
+GhJbEkqF0VemhwGzcbVhsXlCavpIPGOud1Nj/hFjg8pplKboJ+8j0bbZShawkQcAA6cktNZNe3g
jL2ReUdF63PY1Rp4gJ2VOONtWWED9/63exNulmlRBSNrBncDbup0MJFZZFSZXTz5sNR3cRfP/9mD
Oz0mnV7/WPbZpXz2zQFZJmdSVKPaD9VxLeE+C6voWplXT0PilDu77doE56ygvC0CMT8jQjZeI7UZ
/MU0eccDS8NFCUrU6vNFkXSrEYL6UxO07raqdE0P4Z6AfAzc8goXXGn81YgOdil8JYROVy0cwUnM
aIYXT6WYh3CE4/up9FT8KcHkcC9qf7gw3pu8iHUlb/YXxY1FQnc1w8lyxaCNfvk0wgfaTSrVdlJ3
xh90W9Qe69akCct8zHg4BNEHLYy4MHjFw7AFj0xcf/PkLKsswTp5yr4Jo8UGc97IS+ZFazIQKQ45
FyUKrkWIhSQ9p/sUORFNuZ1lvBhjM+3rVsgnSn1QA2YdgrKVPImx0/Y5LIEf1B26u0x1X4FDye/v
H5ffkkB/lGT4HcD9fusRLgBH4u3p76hqCVJEn5tnxyxcTYSWVoz9LR7LCq11FSA0FdZwCtIdWhg6
PIk8i60u9LCpHz7PhT3bV7Hya/VLSjQ5tqUM/J8eznmvXg6wC34LtuDI76c1QAawrUF/3w5u9y9Y
XecRA2O9Cw277O8t4ar014WpLXHldGpYm4GMgUy3hLp13JGuHEQaGenzOAB3vgfpIJ8xtsUmmrQX
bP3k6fEuRyXauUqtxrZ2jTvqhbWr0qqYbyddGMYXL9WSIpwTb0i2U5XFE0zPdBYHbarz6N4AUl1f
ZzFFDwwr0di5FqVZGl/znL/03N5yLiAnVtGNux7gBAd+IZovipVL0eKP1sIMoC/yvGZ6AWpcP5gq
SFUYGFgrSDOI927VX6CIQV5dLyLCpQAngPpRICV5XMfTdKi0Aibes1Okwjlo3cRDLAQY37g3czl6
8a7pkbreeMBijE+tgjgWoHE07ZyoNipstD273LdZ7D/rSaIZ2yiYyiwE/tX7myZ1RYJTfdJWDyX2
l3k41HP82VFwP+4cX1rYx8tgqA6J3xjVY2dHUXzbomo0N5/nUYpGfsIWtjzYFj2WhzlDVPIqrxXm
kNgSaAKHX7sd+wPdmPZGz6qyw/J3NNIvsxEPnyq3NX0IjCp7dbsE08PabufvdoUGz7bTes5k4RXN
Ppumsb/ClTOPDnXWm91mLOIa+7iiybK9EsGobkZ/bqnADdYUufd1Xxa/cspifeiZUdvsPAsnwZfJ
nhCU7/LCyzZFmTtxOKLFaWd7txii9Bs8kOIpmFiy24pGubdpnLLIPokGvW5FscCmNR9Kp3G0W6uJ
vGeP9CjZWU1QfG7aWUkkFrAhPzhIqMW7LpgK+3rE+VVspQlucjf37SB2OM4WMpTFGDwgr2qKUB+c
LjiA1MujcHKgqm/GuLMwEhbWJPdwelR63WrUaVA2mLWHjsssuqpRHihD4Fdj8j1oBuHvKsNN/G2n
QLfeVbouCiS33TLodyh76OkGLO7o3fZ2bXg0D1CX2zRNlEEPmkb/p0WZ1L31JjNovvN6stW9UzuV
DQZgzm9MhY7AN5FwZu/aqh3vdadVKiycJA3Qqp3b+LrpzTHgAmwbZ2dbtVEeNBV42Sc9N3P3XqTS
Bd2LtP581aV+FoTST0Cxl3MFQd8etdtU0ZDb9Ho2VM8xymhqM3LNv/pu502bxq3FF8LnsmqZHY+Y
e5vJdGuhLVHce/Uw/xPPMkErW9aewFwYGRXEHwq9jTwzFH06+BvuLHc6xJjHlPfzoGtGEVo5wVVs
tRIJgU82iUn0HasbQ103TRwYn2y91arrCF/qsd5YqqnK73jZa/F+RPsweTF6t6k+d7pXyHrbySIy
d0NkCrSovDLVs5+RlqjEDAej82pzUw5p6XzTgR66t2UNxOraa+q4pmnE62HD0VPyu+5rZhXvzdmy
BD71qeb14VC6dnQzDO6IW0mbxnkLu7sv/EyG2Ikg89hGZp5sTXeKqKxjrHQUUxLrP5K41R9mmoNx
2BIXsuuU0Gzskfw3/43wDLu1DZQCtrDF8R01+1a3vs+JNg0vhiUs4Ci9rrIfg+ide1uzkubOUdxN
IREK4WTfj/FXbaIhGDexY8p22wcu4JzBrEv9Ad/i7F8F1NW513XeRROVPTcctaycN7i1OocZmWcj
1FvPfXXnynpskMMw2N4JztnuNOM8HAlrKCCBel0X1qgcxRuziTEnbbyu7lDc8pGWsEsxAjiaUwPZ
3Fn98jHGLjddrpVfOoCLfpi4tT9eVTRbprDv4ghrXq+qy5sGS6purycyuZ6twjK2rcTJPAwmOUmU
8LRM6TuSqrrcolDrf+61WWvCznYrY2tHTp0cLDszbayOHVyI9y2M0fy6h7nUgUXAxNF5Qpik/BX1
Nue6UEWXbBGl7e3P8PGkuila9GjvUKTP+nKf6bPt3qRtlDw6RTZ122K2nASxfhPPcK+Jne/Q0LNh
q82Th0ksuo99HYeNzzt6Y6Kb/Tm280geiwDk0oY2kZnhEKgvs6tFr23p7ZtiTxaASJdQhKivdW/2
V/pQmTzaWrgkm3JMyvm2G4pIfYZ/jWBCAUP32NI8+o/rzY5/xNU07UcDdatf0nNjc+N0M1AvlP6L
7uCIufqiB3ngbGq3zZydNdpK7CdaTv1GuI097jWamyC4c5wwwykH+XhV0CVJtlVke4+4s6bT7SAX
trFfOLa6VjJYbFDrtA6HWcrqrs3BfO2Em47udWUM7GdY2qYb0kes2wc7rVJxAMvUu7tIr8Ckd8LT
jLu+R2/I2HZIVhmvU4lM1b0OzRQqvTNmhXkXL4VU0AAx6wkLfFSbiNeMeFTZIOr0AE8dj+ZtIZK5
3LyfDa3aGTT+Fj8k4CzUvKhGrcXuaZ5HKpjy+SWLna6/qmNZfG9QmVafIyvijPtcI7haM8VxX0tp
ibCslP9BmZzlV1DhI2+hWoJUy5rth9eBgTm1a7xEVoGXMUH/aMggr6CYXBKjfJMqMRRvdyrgsDV5
UdunqRLkhSyJpTBfiIrVsZtkfOslafssxTz1B2F4+SWDk9WLhcm51EiBBCPEyDt+XTbIkcrKSWyT
16CwEyfUPDHcG31p3EkNmbRY4Cjg1QIHhVEa4sLnXVUOlr4u1UWKFb/fhM4aYFc5A52hVstepRRj
s8knN30qKUlt3bEoLr0ZlqU7Sax9gMK/e3IAhWBbr0p6XRv7Dv2p7CVOpPaQwYmSn7g76nprwGfw
t05MIfdQOb0TfC5L6N+7RpdNv2vjmaQstzKYBXDKmusIUP53GzRwT5lXBv1/0ZD4tb2Fqq/Sn4OW
6PoenkmpX6dB2/3TVK5bEDf9sr6dATn2V+R6lXUB6/pm40DWR2KEpxmHkcfuqu7UZ6PbISnlvMxk
y+1ymxvxl9xM2ttB61s2baPq9kKt683nY8yFvr4wJxfhudUrrFWVP5kUfF+WW0uF8COG9EZplE7C
OojVJRVcZ/00YnEojSx1f1iwbJ3VHOMBudE5SfWXMcMJbS+EUakvo9bhVO7wkBl2TmvMsHr4es62
Mgv/GXRGb25ozsCWmpD+GIswg9FZfEsaRPjcA0zSub03RaWMK8yu3eBhxt1b4Fe+uCtXobCsRPyb
TiJySM972AljWCP0kf4Q3GTxLkKHo7wP/KIsNybQxXxnKtN4QmNyMELXbhqwk4IuGo8ckXU3dZnM
yXe7FU77Ja7MWuGlbo2q3oLy1uONhpu35m+Q64yy69IGVBrWaWRieAxpU9t5Zu5k/Ua6veHtUQPG
gXwz2p2Hdg7BggL5ruydfjEXr2VFEy3KRN892DNX2GMQxWX16iWt032wdkWsWoiCPO90aDHUrlYh
CxXiLB3aYXqiXxDv0rnCsShJ/Xtvtl6xeNQu9LnWV4IL+40HMlwuCqkmLa3TCCnbZDSGROpPWs1b
Ye9OebyftNz8ohdOER90f+63pl9YWZgniHaEnVvn9oWNvz5s/AaUeQnRlEBot61VTYdY1+IiqMyn
2I2tjefn+fdqqJOQCr5NygGV7UIx8k3h5feIHGzQE+gHUBk4nXUuDOU0WWc+eTZZRSoh7xdJm+6H
OopCbXDnA+ocxqZK5U8t1bJbQ9nxxm+KS4L6Z2bOynPoEayg0GSu6mmlk5Qc8MJ6imSaXuswr3Z2
305fAV7pt0qq4er9BOC3b/yfUZuJLyRWLqhFXZXb4nTi7eSpwRlc+2nKgu4fTxbufcC7x72FTuPp
YaoyP9hKmc/FAfsvjSduq7U7ZfZi3kYD+LQ9WIvoQkFjVT2lWcKPQlMWHgP1WntNLIix4FFQ3ewn
YEDJxkRraefXjdLDua+G57JGi2A/t1akP15YjWV516tBBxO6DbfmWznTLp/AtxEZn5LEj36CMWnL
LeKa4qpJpBXskjqZ5m0eZclTHtTtI93TbAfxVjc+eNssCwDxjygM0Bgix3Iz/FHRsYO0zpxhdJ5U
1/tfstb0NlGQuJIksPFIOv06V4f3535mzXH8ofJPRWeh1K6CP91IXZtRrX0SafpfNtj1rW7XuE+V
0K62lOvkT5yIzI/hhpYPjUAIjGIbJeFFRON0nr1BSUIvlfvUj4N+ZesJvhzDPI8PFLjt0Hfy+BIZ
50x4Q8RqWVTEHoC1rFY2IMcuelE5T1Xbze2umtr5Fr8Xbw6R5Y7uwWfJfGNlTj9s4APVG721pgvt
9XVGuEyaqVLApjGwiLueTlpZjdSLjknrqAEcJOCPG3L0ejPyyNrqOdTDMrWq7TQ6lxyP3tTtlqHB
jYLQAr+K99ESfv7YV8qiwIZ9of+UjlE+fMoqdsRDUtgOaJDcMdUO/bC8vYfqbW0mV/nWrucFP2wy
dMrvayTvkusyG7Sr3o3U/B/m86ZKQ52uQ7rvOs8Yf432IFWGU05iPMzQK/yNgMx1BzWoEx++JKhA
0qpCT5/uEQD107k0bY1AVV2wjIIrPHOUzMJktAvQEkGe3xsgii6k02/3DiMCbqOP5NODWAvpu7Ed
GZIa9VM/QDqabU0eR01Oe5mU5U2AfdVVZ+nTQXC1HQou0gtBYdmap8GJr0dg9EjSlvOyuqNwJJQ2
b2P3KegTdTD9Wm7jJBhRox3n/fvB4Mx9SPDlSKJBC1CShsfp4iZUU6doFO6TO7Qouin0m65lYKgk
rBvXltveVwVVLGV8wlC+Cq4kx21n0tcCdpeKOv5wcOLncE0BYdf9pZt++nMQRbL7YjLcp2Yy+6+J
GzW7REzF3kuEEc4wSw9eYX9QrpTgxKAsODQsJN4RnzsddPQ12JdCuk+kiN7BrfXhNfM8QCEd/J2P
NV7/31hoeFDARzhv/XiiRGx1bZa7T0ZtZj8H1BTDCtX/666uqwvf9m34WeaFsMZy44MfX8XcJgCW
pfHlnwq3x96KGzjsY7PdTHl9nTqxtolnlBxNJ04v7N/zA6PCBXAeXtt6jolFTcjuHfdJG7pgO6Z9
dYU3BS5QVYCYtqp3/dC+RI5RXoi3ayURFhdRHQblAU5OieTp6Yd0epU6dtIUz/aIUsl38MWBEVp+
bND6VXoR1g7dnv1UWoO9b0q78bbsrdzAHEcM5a2dGJINPwiqyF1vZTsLx5VLZplnDhw9RTL8BUML
oXnd+UtrWed1OVrPiZDPUVTke6fPko1VFOY2j7EgBItpb+xuFmETj8WmG+PgkFG6275/8t8GGayq
QGFi1IHggbtOQGWqdypJev8Jsa4E4FE/fumaXnuZBke7VH16m3KAgEQtgpe1TXd/DakDYC5KlxfY
U04H4jYyrPY6SpwM0L2u/ZwNmaOv2V461cupPY2i9InAu1P7oTdPEnC6GbI59orZ7dPn1rRoXtCE
f1L4VHQ8qmyF/qIa/3l/Rc8NiP7cYpOwlJ3W/k6UJYYktvXsue+c6REAb7cLWlM/QGiYjkrqr+8P
9zs5Xk+Q/AJqyuLmRsv6dIJwbz2hPC9+blJfuN/qMjfFhnpap98WiZ6GmqA0isDWP92YRLethbVi
OHnSOAhy3l3vdjlIyiFVxd4ZcKI/CqiuF5bkzIdHyCwgjpODQL5cZUBTME5WGnX+U9TaYls7JF7Z
KAuqYfnwyy6VH7ZJxgXz/sqc2doItsIv420B5WtNj9a6opmx12ZUNF6AK+Xm3RyMzlHXsu6SXOnb
WMfe+i0rSbZJcrL8lj8SLa1wsiJBN+1Z99Js03R1fyjbrggr0vdbN9HVw2QosYlzSCUfnSWjQaQA
eIab4hvagcCkoBtUUjwjKeZZISilajN0OIKEeWlfkt49s9kYDTQd0Ewoyughr+aJ35aahi5/xjZT
NzeVbEacC22EeL9oGcaOO1vWzrSNC9S+dkU++N4LVO3xs6AHG4WOGen/6QghereT6Jtphw6ln33P
Zcc+/eCy8Jb6P6Sd127cWNqur4gAycV4ysqSbAUr2SeEJEvMOfPq90M1NuBiCUXoH3RAA90zq7ji
F94AttrEBIlC80n9LsAWE7eS2n8NBh6dVYbd6JooeXA3CFMv4SdOVn+KVJD1JIUlgwXMcTwrY5SU
2DzZ/muiutFVa0TxzkoS+uRMj9NmkngojeBKVG258MSe3DVTmYgCAvEp8lQwMo4H9tOeShmFvZeQ
9+GFEt142bZ5f5vHRf8CNWTJ/uPr8QBxEYdTnTopFqWmyLQ+Ul/cKkn3aoxdV9un8SZFMK9wPFSZ
F6pTXw1IBoN2PM0ZnsrZB5pu3AWB22svADGsl7HtjZs0pjsm43u4Fq22aOV8UhPlesK2iTP8mbWZ
86VUZL9sdFV6s5KyMdZZV9RkPKpPC9y1g/RSlH7cvsbKYOrSwYfwnN2BiK7rX6kYCm8biLEtyn2i
9EO1sNbE46zm0U0/cYDhSvCImsppXFPJXljWqDG/gQrwEQ9W7conkgLLG5irrk8t3b2yqN3sPMmK
x2utpBtEW7AiuZNC3bd/5p6arBGhSc11r+hJ97POG6RhUlOTq32Zml166CUPoaEYojUCjICi9P1Y
BVqwL7HubLed3CbSc+02wB8pVIp4YzW1/yaIFXxsemqi865VgvQuipGB91cwQNMh3Bi5KIvCSekc
P9C/lYZn26/N30InMf6haIH2m9g8jN9GrfWaTWinsb8CsBC/+nVtBk6emtju5TiG7myvQGW/a/vB
vynUklJFnQv+pytdJhlBfY8uaHfIPEMP7swwbO7QqnT7vZS6yS8NPNPgSBOOaT2EJm1AKerzy0Gt
1fvRrmrlz5CMWG5lUZSE1y0tgEsDTcjAGekoxpMliJE8VFovywerr8C6OWMFbnpdGSK8sqG8Whea
Z4nGMT2pxDglLiMclIPcrg90SvzivUqoHK2qQinpyIxqdhfCR9Zo0gdRfIWfkJBZPtt90M0Gf5dK
yQbD0Y1IQz6o86V1kEEN2CHVLF25SdLbq6Azs/LeKAZf7jaNVuRRujFcNHl9vIA839r2QNqfRymU
tbfIb8NuGyRUebd2IYkPLXDHLIHIZNkUzI0OSFS38ACfXItTOWsCfBPfwludl/UU25ODJJeHN66I
eufHXbMNtNrbTlm1U4K/Q3wXy2056KKFFOBkZBOSGCBa+qiUXHgGju/FzEAaIBla7a/RyUmJwAS8
ojUIOuWW/lL2UILOwX6C6mdm72ps42kcnH9+TkoHBB6IsqA0BW5wIsod/4Ah6QM9SVLvo0ajz7sV
Vm09S50yEogl5TWc8zC8HAu33IR+kzzwOg0Lcf1JyAXOltoBrUgyL7rNs4CEdpuSkrhEr4T3yi7A
08Zb5+mQCgf9kp8ShnIWzXQ7XwJNzi9sqolUMgm4CbmnoHuWe8VWUfd5KRuvAxLu22IcikOuWvku
Rn0UhcQCB4zzM63NLkXa2KhOINNA9xP87dzLsYk99IbN3n5Fsc0cwRC1sSNNb/QCCG4eTU6od5C2
vELoeRiUFI9XVJakfOSVtV+pFAWO1lftvZ55yTugG/2bwmjIPyFQMMWTRC/q5AV1PJY6aO4QqJ37
KuMKtQ+rsb6ogkJGFxd5lqJdlFL+DMD/fVk+BwSWBPmPw0IYczwgkthxHNiZTdNa92/N1m6vXQsS
cit39WHA+M1z3JyaQVLm2kEU+Yta59L+/EKepMSfPwJOF3EUOxdswPGPKFslp7Ed269J0ajl2jVG
ywmI8B78uh0uusHSNr4RRm9d77nvqj9217GeyomjJ7K1Pf9b5vfHfz+FUjX9IWrGc5J0nDZyP9at
/ZrbVmMc7LZNS6dtMCV17A4Vm7VQipH2YxbeKs3g3Z4f/XRLs/zoqPz/0WcTgRCXpjfIfb4WXRqs
jcoavJXwl916T88q41iEVVDQqUHMyVaDUPvOrismPFajX5oNJ8cYa33H09hdGoE9LrR5vhoP7Ar8
ZyyBgOTO7qSstYzBtgfrte90gZprj935MHQrHHK0P3VRBgvvz1dHFvIGkTGHFnj8NM//JGXthOTt
E89+jb1Sv1H70vud+lZ/GLUwXiKTffVtdNIpNUxkI6LH47GikoiwxPn4FaN6s99ljRFfZiKwRkeK
JRvb3lgXD9/eJmAFFLIbyjaIGc2mU1PSzpLCzH2VXKXxVhXdK28rRzzlC1fsF6dhsi1g0ehU0qid
JX053h8DDgXuayXn2SpLXRtURC5tDAx792o5xKsic8v7MCyr3flP/GIFpywD+j5UA+rSsxVUawQ4
taK0XxVs3O3dKI8hrlWaNm7kHvjdQtQwfzM59chRksAjooji15zVbgRqLcWKJ73GmqRVU0F2iJ1K
Nfw3N5dioog6cTxhu8/nP/KLrcMljwAElTF26UndGTcVKsw60+uWHkITWbsnVewPEkYGGz1qluxd
vhoPrgrEGFI4xpxil3+OBc3AMlbkQXqd8BEXEqycdZvBotpIVhBeaczCUrv9q2WcdLCIgyaKjDpb
RtpOoe0iYfLqobnprWHVuitJNcJ0lfqhu7Bbv7g9GYtMiaP/2f86/rxY7/wq91v3NdXyRqWRrAEv
U/pRXrhdvtotxB3k+3Tv2S6zE2+3ZSGi0XRfzcRrDqPaDZsojoIL+tbulVmM8aEcRnfhkfxq0MmA
nKI2PDwwG8cf12duZkdV471JZAorLS67DT7SGHr4SrFv8kb7katBuHAKTwdFL41ipkoDFTWNOd+g
c1s5cGXDe2sCH3psohctHSJIaVur94qrVC3t3IEFrq3PH4zTlWTcKQKirgUNaG7MQ8W67D3f5ExE
tSidgoUgJKFk9HF+nNPtyQWKRhPTCd6GPu3xpOKKZiRV1vhvfWfaV2JIBifsTONOUyV78/2hJhYF
eA9yA37w8VCJF0QhxoMBQ3XJ1SCp4T3ekmCbkbL49rXyacAI+4U3d4LVHA/lFZVfQevgq2yR/kik
Sjr0g8JRaP0ry6+y7fkv+2KToM3B48AdOonZzG4Vzc3NpAng71Rypa8Ds6+fbUnEh8QOAzBzQkWB
NlsSZp+nWUwiHRR0wmldUOabfyP4ljLV0ix4k+Wu2wk1dNcCl1QnGCLxkwpzDc+wVx8BefQbO5KN
havmq41DaDGVwib21lyL3w2KwSyEFLxRnWsPPJPhSjPT+M4c2+BwfnpPL22yAirZSKNzFtitx6up
Z1arj0aRvFV9LIqNnARZdGMhma8+UKGqb70c0vWS8NRXg1IL46CRTBLazNY0yaMICHuWvSkdJF8Z
H+Nb6kLiauhTf4/IRr9wu30xHnUCEmcMPEnl5oFGahtjCfwpexOlqTtAmQO0RbuqXndDp32ElIkX
XvzTBZxeQRpSaOxR1JzXMwEGhanX9PGbPKjj1so886ENBMZASjt+0zuG5YNkh2Qx3QhQulSLj1eQ
MCLzuy6P3iSXTsH9EJWk/67tJtIhgy5wf36/nHzZlMfBfp+ErWj/zqcSlUkv70RQv00yT39qtI8c
hQCVx1cS7f9hLDIzEBJTqYNi2PGXgR7LDXkMmjchZzooAWStNryJEDwqKVhqQZzcMyTh1Gan3Igv
I088HqzV4CwXrtq/2X1VXQk3MFZF3unXfRseWjvcBGoaLZy9k3cItBxgYPBpKsfAniMys9xy09gL
1Tc5kglf8MQr5I1KrXAh7ztds4nUh9k4nXqqdGI6Hv8EZnbUVi15mvpW06OAXYvHyIXfu229imV7
KQqc5uko5We9Jqwd/FP0l+kBHw+mVDqcl8aO/8Z6IwA/pvoDvNBwNfaxCQA0SFcQ2eyNF6np3/Nb
86TagEwoEguTyjX6szIIpeOhRW+IpCnb8oOSqfESIHR2SWY13BUhbKO49Lq/OeKB96Gm9Be4TVqP
ajJ0C3M9twqb8M6mQKuUQjpxDX8d/4gglXo3G/X6XQiw3ZvRCN3S0YPGK6iLDQ3yJoGM9hFi/9qD
pCU+oLhBKPuk08uImnGivtQR6PdDLCuZvF2YofmOmygaPGcI1ZIlI2Ax+3EiQECkjnX1HbEicddq
rniRQFo9U/EucTBToLP1VI82BZnoZRGmrbmydUmZOI3ZFExo7WM5Rv0TLIxmSZHhBEI6/TgApJPD
GjsV+PDxzCmlFdetMqrvclnbPwI6T88KPpCFo1aWuO7gCHaOXSOr5HSU6xOH7oTvr9sy7/a15kOh
9bXC1xfWc/50TD+KRJhIgKxmYmsf/yizJU5sI0N5H4e4f9cLJfvQY6qqGqt2h1jZkufZF/uHA0qN
erLCJPvW5pE4xKLEV3rzPcxKGTeKLq1RRTST2in8yrvOqjyVr0x/kB0tDhtrnfFU37mp1jrwA5O/
6UA8s/XVOgnX5zfP6UxQ+p2SdRIgMN3zvMSKM3QlGsX9GzX6ixQZLu3+tO2uXBPtxiQs388PN7+P
qfTSW4ebz1YjIZnXKl27qaBCqN67xyPgjDIeMZVUSJdlXtWHTqTthdZZ/ub8oPPL63NQvLuo8IPb
pfJ7vNrQ5Xw4ZgyajUBWa+FrO1peNoTATLlp0D3d9WjMHCoPRu/5kb+YXe5o6toUuiew8mzZu9Ev
dL2RvHd0irrfeW1laz8MxKXW9NG6t/z9+eFOZhcGEZqj3NK8dmiQzD6USEkOgjAM3zk4VeIIhLXe
etEMFRIdSedQ10KhV9fapTxz/hQhBcKsTgURQAWnBWEF15oG14jovYw5OlBusrVnl66O1y/v3nd3
LIPR2oRZTig2aVcfr2ZemmprpU30DrQiGJwCTqu0iQXVD/D30gbhjjL/ZuTO91HHh3omwAURS8zu
MEiSIY3yNnnXPS/dl65lXcIGdg9jAIT1/BJ+MZUMBQCXhwYRmznnboTUnUdynrz7sRpsEluRtr2v
qim0RAoEC991sj2n78JxZMowMceY65BQhQwVCduxd9CL/iqIerFvaEbthqGVbhI85/4v4yFUYxFk
AsydO+bINaimUAmy9yDUPRQh8qyoD7La65demWaSk+eaWIBOnpz96RM5DdN1Az50vnSRT09eiszk
3QjD/tYNi3xTZqHhlE0E4Eau1Pqq0PTJJjnvloKmL9aS5wUdJPbOlPhN//6fCG3QSRg8qJ7vftNn
0JnaIttXRRcGdLoT4+b8xvliLRmMtIR7nFh+TtVIUxEksaiy9zGNxCbDvX4DpLDftagyrjqodwt3
zZfj8XLSOp2wZPOJTVS18fOkz96bMjT2FCQi3ALL5IaHK91XPPML7YDTyURdSaGuCz56Mh+aTWbR
J6bXJUr0PpqdfFd4TbGmwDzcUMhfwo6fhpwEUXCbSJw/dc/k2T2q5OA7CZbid88qckx4RjVGc8Ey
nuxKDW9xjIczFsoFyKlWXBtwDrdVOxYLLcTTCeZH0CDg9UCHhMrW8e6hKjnI4ZBxOM0x3OlRFiI3
kYq/Zp9H+8rOvovWYSQ8uoDDUjSg1DSvZ6Nr3Oa1NKbv1aC9VE1R7z3Bw5WP5jogVdqe366nywk0
jE4sZcnJunwuWwVFqImEKzXvItLcn4E8IlwT2sFBE+3790cCSUjYQXOf9vYs1gtsbDJrqWzf3U7N
r0bV9jdd6wVbzObL3fmhZu8vsC4kLUHHAmFQkAGb2/EMY4VUh5SoH16aafCFK3VDVc17zL3KOCSW
7q1dX66WSCtfjjpByrjnBAH2tJH+uWY6gJpd7dfKB4QHTdvUVqE+1lrd7EDoiDeRq/FTg8iK8r3L
fPpYiiG0eEjmef7n+SedWRDRSq1+DOqg4MKVuuLOQ5P71k8qV3HCqGwXXv7pmf0nCf1vRET6aD1P
d8C8HGr0+MeoXio+/J4uktdk46MamtJClWd27v4bZfoqYgwovXN4XlJTmExTRXzU4HgOCK4Ak+wk
qJ9ZlOIyOaj4hn4Pt8aQn9V5nihSTOLt2d1m9U1vS4kmPooMl+3N9PdkVwwBFI6gASQ1EnCc36mz
4/ffiNzecBeoEpLbHu+ZvEhRCVRj7QMIYrCp7NA4BD5qpVKrSZvzQ53OJ8kWfQDaZPxBW+54qKaz
g8mZy/cc2RvKAYTYGKz1KnMREZcTqBOief32iCirkRALDegGfx2PqHhW1ukgZzxHCyv7orHs25Cs
116HpQbRt8LAbWFnnh5BJMeYR555Hnw4DMcjDi4GpJGGdIfTKOiq/WggoiAEIg0fVdxbG/zOvBcB
Gi59Of+l00N0fCIYb1IdJIeFmj0HEtuR7ht2XCKsCupT/uH1jX9AJcxyRJF7T14SKTdo3eB4Ylba
pTHI5pLr9Ok+QrcSrhMvJUITTMHxh9eq3Rq1nIWeE+ka4BMsHa+ZZSjcWrbEEDk5/pMOKjCXaSzK
XnOzzzzNOkmqzNaj34J+CohtVHzaPPHy764mA0GyYf9Ao+I8Tqv9z4VqdkU/lK3cs2PdZIw2Nrr7
6jquEfG6TbkSDQdEXe1dNCoKHAu3zycI92hJGZw4bqoc0qfgnjse3C0Mv8tHwVZyoS8N25Eqonrp
x7l3EyQCIbLYMmsZbDhgw/UgFbJ9obhIk8FCGrNVEXpG6hRpNtSOGnUJWWCvEKuEDsIIgXaTJeiq
rZBaqDUHpKyBOS4qH8GLHjaZdGuUuZ9e6KHUyhDtMctzhCEPxMVKj1hS7rhwQ4N+pQnPekWpKH32
Ex81RmM0S9Fs3LG0RLamCDTCFypR63g+v9tPThmPzeSNRDRN2RiZ5eOpoaJciLgXiucYdlId0spN
fgitSFa+n6d/SAT758qyyiVmwCyFoGuESgZ3GCec9Jo04njYVkdoRqsS1XN8KETVoSuyoVx1LUp8
l3HemvEFXKnuEkW3PNkUNEGW8oiTGxQKzKQ4PHXm4KbOkTcGNC/oPZ3wUaJS7cEB+FpTxwbLL68y
O21eDc3TF27tk49mTKQt0ewgcprKvscfDVIcIZ0WPSVH07O/GVZu1yn65DRuO/tC7Xttp4Pu3xr9
aCycgC++lqgbs2qe3omOMbtLSY8i3Y7QUnSGMtibtVdEe09VR++uDkSlXWVEwclCrH2ys+iRU4ya
BEAhWkE6Of5axdOasKFQGILA1TSnRomwXimlriRO0nn5Ssol+0cJgMVduGo+62tHx52MBgzkxOwD
SQLl93hkxJIyOxECikktt3V60ZNOVuUqb4QSP9Vw/UEYa41S7y0cAYN6ZVrAd656I0ibH2ba8YRv
yajRuCjRfbxumlHyHaVUgaEnUtLka8uutZ1PsAqPL6/QjybIRvDNgcrrmX/9KDaatUZ4LB9MQbKK
2BI9O/fSrjnNqiOlphLglyVV40ZLEjn4aUQUWdboU5f5Ogbk+E1Jb6I77jxc4Ml60LmkkH88HxHx
s0zeoz51drPW1Qc79p1k+PW9i2Q+yGzSo6arxaj46pP4hVyG5PSDE1zbC3tqvo/ng8ySyNrH/VuX
PPWJ1M0RysqTLsrgYC3p/8637mwYMbudDBNKdi59fou3N+/kX8Nh6UvmUcZ8iFkGlXm6ThLBmiA0
4F8ptSMNa+PNu68f1LvzCzO/deYjzW6dAgq5KZeMpFxHF6hw6Rv9h3+BHcv5YZbmbPaQqGD9M3h3
6pP7I12Ha/kXTvU3/9sQs1ss6LTaldxAfeKiXmlr1/E30vb8EJ8uJv/eHfPZmgVfARZEIi/4jOKl
+FnstgGsA6d5aMHp/w0kJ3i2D95aOiAVpy9VROdaAfNzOs/+kkAqorrj+0JvV2r7yl0NyY1c1U4p
6ReK6qAH81O3Np44KEJyJL0AkHOQ5Mux2vKb1x2aHcY94mwVBOPz0zIPSeezMrtBZMD7Ydyzh3zz
Neluq/R3Uy7cH18eCJ6Lqf5M72RO2lR9Ij80ONg/kXOfXCh/7D/e2ttm+/Nf8uU2/WeY2WnIhjCw
/Yhhso9on70Nz9Jh2P1vQ8xOgmTktUhoVz41G28zbdPB+W40/bke/3zF7CTUAjr5GE9DXORX3oV6
KA7R0kmYbqCTk/DPGLOTUPpabpYaYyjXqe20V2CycF0rX/PSacQq+iu//m/TNosXKs+WpTph92cf
46X0KC7S3dLiz3np/52wf75pto/NSPFzCVHpJ/dPfqXusj/GTce7fdGW2/rRf9BGp372F8xZlnbc
7GGso6wv/YAxh2ElPRnFWspX9r3x8L/N3uxlTHMvRuGR2es2/f6/TScO54f48vGlaEq8jHgXx/Q4
jMBhZwSkF6lPZnmRSb8s7ZfejY7ofv9vw8z2tpx5bhyODJP7G1vfhdFFnq8CbeGQfraj/93epPjQ
jUh9DLwFwALNHuDahHdexvL4264sP3WUoG9uXeCNLTRxiOnbLM1QJkQJK9hLmHWk6witxo8gKjXC
DqwQFqoO88kFkAHuagKxAnWhdTy7l4auL0VYu8pvK4qxf5P79LokQiZcK4RDGtovRFLTLB5//iSG
Q4cbMSCKqnN2Ekpr/JzI9v94emJrjhsGMa7OrrkUFs5fDqJ/kh7yAHCrAGfmcvVN7yLLranu77ZS
rcJfgXVr5AsS49FSVjSrqm86dgGoASZHjAtSfuK6fz6y/xQaYuCqgVfG+R9RJPqKc5fKK0vCzcrU
RyyAwzpfEg2cH3DyZp6sqU6M6IXAXeb4XNTUqcBeieClUqXgcvSj4NrA0/AHgsbW9ZiN2VUMYH+h
2HiyfpM/mGIxqQjT0FqZHcZExHIvIbyMgqcKCoWqww5jAHV1/iyerB6q+FOnHSA3NTjQXsefJuUW
guuJkr6UUmHnKyS4s1/2ZKm8A2KSLLw4p58EE2by2AR/SJo6FyW1cuqBGN8kL7mRNlclto23aaEv
Tdy0GkcbHwD8BCNTEBSC0jCHGksuUkVaZBgPgZ+121wy9B+tGSj70EseO6s19hK2FbkjSUq7Gpu2
W8jE530wgCE0Ei3yUjg4HL65A7Yux1Eh+Z71UPg8C1Bde6t8MXsZ4Hia+Q3KtlYZBGCtR1i89yhS
pqrtGJ4XSe9RzH+2MOmfAMvZfFD3R4MPiCn/MId48xy6CLNr3mMtoX2MFEhUmelOb+rWu02Q7jAv
yzrVlDUd6LJaeQgh246ssft+lagt5O94+DaDu6pQz4tqx4CQbRSOHVdGdZGolZ6vSXfrNlkNHsWt
/aBVofZNayOmlL4IXEcQUewf5vR4lxaxja1BF2kPQ2tIP0EJIyrc0p19Kq1EabeI4GSAoM6fjJND
b9HUozTFEaRJBPDpeMySDexbRmI95AqTRtHTdZDCMC/QmBcHF5zwDy0zi4UX+HTvcuaBFfG1ZPLg
8Y8HddWujce8ch/8yqfxVYZaFeOkWQk44k1tmbu4E8pwCJJWTmEGqKm7Vjs4zAu3wjyj/HQchtsL
GIQTCU7y+Ge0UxqmQbF+MEavGn+iqOKVaxzIDXHwQZ0V67GknrehQpOTCIaJqy8EOyfX0qQqMnVY
qKZBwpiXluQw1/RAVrPHMRqCjqZA2PdbvXAH30kbw1u6mE6GY67B27G5QAABeJ1d8JZXmrhtmNFj
PMYxNZ8qhQEvhdDKnYh5vz+/s05mdyK08GICVuZtBh56PLtdBIlM9xvpAbup4TZuRLPKY5Hu8sjr
HGuktjTEYb+mYGct7OnTu+mzQIh3zvQHUL7ZpqZKpaMPE5ePwi+ln2Vi21daG9o/s6HRV3y0dimi
RL1VXM3/qSn+h6rUyUJcdnKueNEmvuBEGOQf5oxBW08iTfIKonEem3DS5Ys2udpFf7tOTy+0wvsd
oFu2+d6Uo+1Nmx4MFHEQ5t1zzI6udVNE0eiPZZ6lNxVd0Nsu6bT2Funw8aNTzdpYJ/pYhD9df3SX
+j3zBaf8TH+bjQW/hud27sSJMnoRtVbXPxqZaV25MWXI1ypX7XgViLCkawCaJ9kNWt3tsgFR3O+u
+mf5m+eQJgB/P0G5uK1H6dMIhseO5EhZ+aFqXaSR1UQXosWExsnArv9MKzX/FRaVcZG2Q/AqMrfX
F263eQg8/Q6g+ZArJiQjperjjS/pSmcPTSE/FlXtDg5BQl7uOrWOS4TwPA9kUZPkCwiY0zEBHiMT
wLD/NdyOx2z6BJcHpPofbaxR1rXW2tdjYSM9EklrUD5Lgs/z3Q0uDKcfdE1IOmRE52Y3SaTXo1pV
efkYjgiG+G3d/UDcY9xKtu2pTsFGR+M3qf6e397zwErAQuCFQl6V3cVbPzvWXqSLHMS8/igabKUn
mcvwSdcGsfQmfjUOhwfVQAajnzR7F5Kms4IS3R/uyVYKLkZXis1VopaltrBl5xcyHwQik7sYZMhE
i5n+/T8xflUPNjJtjfLoRX3lRIqbbTqEux1fdpcsDE8PJ0MR1UMIAOoK3PR4KLuBOonJkvKIwHl2
JcbSvGw6zaU1yxaFjRCuaz8bX+MWiaPzq3a6NWHcTT50AGBYszmKWKlsE81SVX7EPM3cpnFpyhcF
EYflFISv96LBRunbI0L9pxXMFiUgnEMmuiiVo6qVvUfTj6qta5j11lZSe2Mhb+KYECoXIBonpwHA
KcwtNBhBvWDzNZtbL6V7P6TN+BhmarwrB8pKKfDelcwZOXiJbGzyrHk+/40nexTM8IRf0KbnfNLa
PF5PpY0goJfp+BhltnQdxULbimrIFh6UL0exQGNBRIcgNycUux6uBg2WgY+20tfroYg1LIf8fuHC
5Kfza/8N3hGcmjB1uPHikQhrZZYF6m06NkhlBA+uVEoI+pUDhqWGyIrotTeKoJIdP4IdoTsA0Qo7
dEQY+OnzWLZ6MinCg6D+C86iGvZGF1vYrNSxj8ttmOI2s4oBXdmvtELMIXJsxBjcZ2GHblusJN/o
StsBcN1IPNG9YYwrMXZucl2JrIFOnPZVbexofDcUukIYKMqqG0pfj9Yuxq5Dj/CumSeXXu7iG+DQ
mafyu6sqNom/CutRGFTbLSyDDji7gOV34GbHFuCPMmnpx4tYy1t932ACjEnHkKmFYjg+COnIpDKJ
8qTTdpA0ruwQh5qfcDhE2a0RFOqLaKMXlRVdokvmZ89BqGbZL/Th/CA8YPCmwYbuDNnFVWlI+8Hz
nVxRsfFxfKRsCslR1TzGnEYRWUueI9UG/cBOL4oDlQ0lfBpDFU97x3dRrFCdsct9oyFTol6xT2R9
GK/rCimkHVmdFX2A87Ixn9A8lB6vXX1oKHtiWRhuS4yxgjc4VWm6CXCLITHFvxCMiQzovL3oeEHc
Lcm3EX5kfR3J2wJVn26lF2NrPArEkwpH6JGabPsgG+Uby9P8+kr1Yj3AxUbkTeQ5sfAnmbiwxk7U
MbWoiX/WihsDeOkbvJ33UKhNae95om7vNHAwCdrF3Pcbu7dj/SYq8Wj5LcsUWvqVEibIcKxgLWmi
ZJOkmXdQVCl7RzU7n5Rr1T7YuLHo9K3u4fCys+1UkteDWvXVL3wFq3Q3EOr6u5y6/HDwjTxu13kv
3HDdpr5XrU1L8rRV53Zxd9l4otR22LTY3aosBLZLmtvm5QVWk4b1K7Kkxnoe3MEux1XYAnfZ9FKc
eaugbHx9h3hL4sNOMKx2SzwGZ0G3Kkx249EqW2fg/ztYtwr4lGhlBziWIDADzNkcHNXorKhks2Oh
tUHQosCcD6fDeriRfEkaL+hIefV11zZq8LtVK03fdS5okoexjQVu8V7cd06CDt/44oV47G3wQmmS
lKCumgzcKL5V8j10HODTpiF8w9poZo4OJ+qkmtgaBpbzPwBaahOx1WgRbnG8Sq/kFE7LAF3csRpk
pBwRu1V5z0+wukNP1hrvw6K15U2jiT65y4Cg5u8FaX6EwQ7SJjeDpRS6vApQxQIKp3ZIfKlsP0x3
ilEbslUemfqQruRYKSt06omKkzVLJwKc4EbMU37mmm/ioRwHbuv+KfhJGPNIWKu5+jquNEQ4uiJ1
+xet7XsXao7wEG1OUi6CH2HkJt4BemdgGassr8N6cpGSU+XeSnx0MjUQA4RBQeqFo+7AQm14WZXU
k5R92wJp/5sCngjqfaSGzMdaLciI/sKVsIJNCgPJfj3/Xpy8wkhu/GfwSTZGtXQW0/AxIRZvsXSv
xFUKBkwGUriKy7L/YcQBF46c5sHCsziPbqAqA6vl2iYHhD46L2eA8gEeVErJ79A3i3rteqpdbhsp
EP0bciq6+XH+C+cRjjbFhUCyCLrBaQAmPH4R0xBjBLuMSobrbHvVuHnpv0NbSK3LqGy5c9QoNNuU
hR/rauereq/8Pv8LTj4YxNNkfm4DtIW5PkenAOnPcy6e+CnHtu3J9oX/t5et6lbVCuz8vj3Wp7LP
pNcIvHf+MosKI8OhNsOnBtXWfZbrvbqmLl23jp8UVrEQw53MLa4e5NKUvTW0sZCtOp5bVRsknNua
6EnpMtzSAL3Zd/jT1jddkCQ7DAnV34S5kbrOzTh7Ov+lJx0OkOAUEtBuANqPIsA8nwo0XcI8Oamf
0JN373MjpHyxrbw+z/FPllKt2cQe1vYrPDTVt6wcvB56E/yDxlypo9Yrt63pSv1C3fqzsfBvyIJy
IqkB0wFBhu02n5IqCWBIeqX8iOZcK4Kdj4IUuvGpRWRyw53V9/G2BvysUdAJR5NaYuiX1rOXmglQ
vKqNqww5cBnnm5VdpJa3pyCYGt4aCzbuGJF3iwqYJ9uTnJiqPtJck7orYLXjRbSlbPCEm6rPPYKA
xi4xi0jdd7lNJESE5C9lHCdVmElpnsiRqBgo/8RxOR4vKNiJwaDLz0k4auIn5Xe1X7uWqPJt0BcJ
+KnO43rYqapUh4pjcgV5N16ud2Jb6ibuk+f30ckeBvJLsAx4EuHo6Scd/5y+kFWv1szguapcc6PE
UQ9kDnVdPVSqtTr67dYd9WLVS1G60KM6nfhJC4Q/kQMCOKrPolsWXwpyXoVn0jLiTTH6yCfnrq0h
6Qp/O/lmLQD9ZsLoiT9hTPyieXKe1F01JoS+z+ZoRgf4ZMHBqGzpLvDr8GA0avxNOAvjIfylcN1/
Oo/MzaZSSSlrN+6rZ6XOXKyOjDZ5rIPELdd1kamlU406rDuRuNpCD+J0XkmBJq396fwBjp9VITra
uNNV3z/rAcYzF0VoS+kPP0jHcG2myHUvzOsXG3p60hDAh+WO6vhcxCKlQZZ0bVc+SxCf5PsgrIjb
q8JKcTwZPC28oEKArF6G/UayBgVc92sflchgZWVBtFSkmD/opH6TWDM/BfFkkM/T5Pw/7s5mt3Ek
yeOvIvRlZ4CVWt8fi5kGyrLKdrlc5bZd1T19MWiZTVGiSIkiJUuLBfayD7HnPc1hb3vcW73JPsn+
ghTdSkotuZyJKaE1wKBluyIzIzMj4/MfG76D8WjcHozmi8HPkp56umw07y9mtQ9hq9Z18Gmd7787
25zGuqAMEM8xegsjqoM93VdB+J4tOz+3gUz4RAlC5Xo4aYKzXQb98mb/WEnkSJGsArCO7kr1AQiI
5PWqg903/ajTjMPiz+PId7CrwMdtzdwu8LMdIqHBxBsvfwzQ7cfvgbQqF+n+CvjA58mUcN77Sa3o
OBHBH2lyQRuYcHH/qTycPknbaRrGts/DaD6rXI2Wk4H3bkzqGkDqNAlrfBo8tRe3+xeyxTRS/lEI
8IYCDUKUWnZwY4cih46yLb9c+YlATmvwjrMx/Vsbo3AARsGoWTz92tGAsgB3FKjqJJaR41ptHJbB
yR03f6oXR42faGhLWlmz2OhNJ5P2gYsg90rZIEHNANeMKhtBzMzHwpdguNGSttmQHNSKWGPOqTtd
zc7HwKSfEkqpnwzZ1gue3WHPWdWDr9UrBVBZgNjpBUEecD7yGTfIGhq50/ZP99gjLhGjjj966zn0
Url0nHKneED32bpolNcJTDJVTDJuvrQgBvsUl08ZHOdGHHXr81WtO4wd5x0smJHS7Q8P5Nnkx+PU
kOBMrJogPM7cfALZyKWldWdRrj7Mq83rdnvuvAtHzfhuEYx/wiI61JF7azRCE+Kxp1YaqBxyjdVD
OpktohExhac+hQPE3ldhmT64raDjnlVbE3fSW4JOfMgjmPf2kK7SFC1dCmKQqPn6Pm8ehYt4tCr3
O517/5oyC/8yHramBy7EjpXhnRb4E3nxMXnUldFu1fXr7aDcL8b388+NeeOpRysD7zRYAtp4Ui1O
7a+7gPRlKpOojQMenz/pG7nxYvqFo5Lej/q0Mi+fTDsDrzefL8cn8+F0dUCh2F4aURY2jeuO+xh1
Tl0ajih4G3pR339qhmflyWpxhlFyNUGBvAJRaf6VtkaS/U4+j9Q5SNVbbjiU2OF02VwtQdtcSGeN
dvTWqTtetxk0D/WZElKboqWBko9/Wu4AohM4UXVlT0PJaWiByTNrxQF92serCxd0hvcD2iR/3r9f
W0xko2g/ALQZjygWY049BYW2uaytGnF/GXW8n9vgtLSdljuh72M0OA+d5oFnTdRLdWVyvfBu4o/m
Ic0f+kZ5RX4CFTJ9pzVp/dwYlhv40J7KCxpbx60nvwfOBimvknrkfKW8JAgJLAFhMa4cz1E+Glpf
TMrLVdsf9zsBr9wJWtz9yQoruPs0pyv0gbOyzVXkCbFsIs1ILw6nuoFhczqncWxjiTxpds6dYDT/
tUXlwU9tj+h57ASH5NdWsjHlL8RZBV2CjBRyl3JWDS6ugUeRU/EBgJv200OTFLfVRbE1dO8r3bYX
3vuzbmu1HE2qvRVtNBYXkyeXRhP+1A0GF8v7BoiEJ3OXw3gyidvR+DSau0M/oinYwh9Gl0PehepJ
peyWizHdhmr348pJDJBQq+sNgTku0nk0jAmgAEMzOYSFleek5IKAbcQLQAibSrqc1VCeVcbjZRPg
7+V9ZXkT4ME89zrLaQ8wp9HfGpXl4sDO5a8eFUS4LJLOPcgx7DZ158rxpHhfnYa1XwAzGnbJC3k6
oc/96GxE9OuQ8Zx/AQSwiadb8syQKBSzqWMFLnegjin8ANTjvGlPyp0hsGLO0omL3mlMn53grbOa
4kauDhu8ht25SxLk04k7lWLRbieSVhFdytWGteHpjJyuOv1Y6mF8gvilX8EBxmw5IJrAlpAag6Ev
xbikW6mz5eUczL37ideP651oYVenNJqlQHU+WtCnG19usVcbzMoje+4U6Tn/FIFM/6NDh2K/67R9
lxKlIRGwaXBAL8kJFJwxgs5DTRKXmxZBeT0hxjJaFYvl6KYVoIhUa/POW8o98LOV205vBFTS2WwS
jHv7hWbeBkpGpYi106I6mBZneSfC2AmH902vEd0ACkZuznAxOPf8zvRdUMX5ETYW80sUiPnbOlK7
26RM7yNtUA8lpuduhsyBZCUUT1IHuSF5RLq4vQqD+3pnejNZjCbDLhhnlXZ3HC/bZ61w1v4QOe7g
UJ3fDmbj1RMUBNKysLpyB5Y83sXkKahMb0bxsnbtL54mZ0W60fw8cDrRabuNyFnd16tn+5m9c1Cy
Iom8kdCwhSZadEkQisaL8GZMK56LAbGKs3Jl6l4BqXbfpZhxflIMhosDO5wTAwlzgQxrcKjwcJEa
pR72aaM9wfsSzW4oaafWbBgi5GqkMFNL+bU47elYTdyJRI/oGJzXY7xhMSTKUQ1vBkGx6V/EOBDK
9PYI6veXq9Vs5rz1KSwjtlNtDys3YWVYX54O7qvh8KTeLlYjatkqzvTrHktwPRB+aAOSS0iGVD6t
cUWh2xNRkeBmEQ9r1L21vfOoUyaYcv80OnCBc0IwHUqUAUbEP5YH8QBWJ6ouyj5tXzzXuSp2KvNe
HAwOKds5Yy0ZhfJvhC3vPwpA7hmJKi62xnTi3zwFy8FVHMz6q3Hx6ZZctwFATI2wVwPOgw5ew+k5
KZS/7D/B+cMk3MRvXBcYCApU86mww6LTGs6duntTXHWGP/JKF7udYDV/BzpecOCy7OCmZBOKIoDl
RBaQem4JQD15xcY4uCnOQSF0Zk/RRzoAjKz9C9rBTckKwTdBxiud0nJKozce3dMwqDi5GVWo1qMr
Wtgd3t83T2udQas3j+vT8/myTph6Kn3NacB+CCwuL/oEDYXqcx4kMn/FrFFX6U1Hi1orXiD0y+Hg
Y/l+QpS6XHPL3ikY/JNf/IZzf+itlgu/obhygCQ9FJsbGDhB1hIpteHGIKtjMhpMq/ENvUsBY5tV
ytXTqr+iTQ95P75z6hE7/eDfR3G/M43G78hiifpxZzDuVwD0e/BYx7oj1/f9p38BZ+06HXz2w1/4
3g8mVPI6gyj39Ycrtx8Gs+DX6C/yz57/TP1HP3yc2P5tFNp2dGVN8n+p/EPor8c/tSJL+dLzgb1d
/hjb4fLGnsVetP+36UxZiBC6Dlw/ugu2SLzoj5LF/C6hgp3M6245sf/6XZ+O9JHMz3ED/7v1ry4e
//od7sqNE/48pWQ1+yh4FouOHyFdaZYolanxCH1X8ALfyX5crZTkRJDklgywwb3fW/T+9WS8TU/B
80wV5u2bccoOWbPAgH6/NdjXLLlWIqcNvCzRcOQDDzeXXq+XSNZKrPzs14x3RByolNNNyfHya1hQ
L9HtCNVcmh1urL3YbpaA84Mv+P2ST8rsY1q8pA9p7X+xXimBy4Z7HTzu5KMygSTqkuSNY97yiyPb
ejFf9FZfLpEmCKRtApydLJ/HduMMVCr1ElEXgF3w4SWfo2MCE9biQb1VQv1LrD116aw8ie3TgyL5
pMw+ptOvvf21ekmgPSimI8QlH274xu4Xm/weHxzBhmbKg/S6HREPJPNCb/ubJYCayJWV3N+NtVdL
ABXjB8UyWH+O7eRXBVNca+3Faq0kWK0ShHhe5AYPKq0SYQkS5YBsTj7HJwLTGb3+8StWGyUOuARW
d7OAKyJthCjcqR+pFBBgM61j0GiWxBtIEyHRhOSj3gRUILJIJARxbFdA8gC0li4CUHDL8HM9C7iN
C1Cr8QaQyF7O5N/RcQBrX5MFxUqnRCgG7Z5EoeyIb/IAFhE5JByajnREwh8fhNbu18vYNQREBa8v
+bDCjZWjGUi7A3Li14fj+HZf+wmoc/dZIYX10u+DT07/K9eQDegFOK+O7fITN9fc/0a1RFofHnX6
RO/Y/waaAQX5iQmU8ObotB9SQDRZ0C4R7qD9Cl7Q9APBjStQbJdLpJzSroDgQ/JJ79wRCQGC4po8
qDVK9L2Q3LK1AITgBg8wgQAPxS8vblvkzRGtXTAUtCQgCqDUL5J6uDbv1Ke/Uy5V8QvQ54hOR/I5
uieAtCB9FuBdlUA9R3tj24t4N3EN0BCD/x3bxmvL/U5JxBqp89SxpR918W2s3w6Ij9QRHum9x0Gt
ufOVdomcSrL1eACTD+/75gFoNkvohWSMoABmvz+u+y+1nVr3v1IrSeYBKZi5tbfbJTJmyLSQ6Mpx
LXp9G19v8+HmBsk0yThSthtPIDmGJFv95gk8rpVTBqK53/V2qUIMknjW+t6rTg9OPHAkOEPXj70g
SR8bC3SdHrVmSbCqqXBda7y5177awuFLtgUugWNbPCUxmvtfrLbF40dWg4iOjdOPG4T+6YCLSfLk
sW257qox48mVTh47ZdGi+KH5kFL2m+/nuNae1E8zpdcLu2IFF65kz0hZ08aG11DsKSpH8Vm7do/P
uJXGVVprr6C4A+HGdVaX3kYC0G8Ewy9VfVKpekR6veBdaK28XhKHfqUpJsvGpheJZpFP1aaD1VrC
H93rDqKK5tprlRJRO/prE7fcpdri1OaJl9LY9efotl+aZWttfxPLhagepUlrzVa9AMUOQQ8KdSnt
OFpVR/upw3sHiAy1iFkER1V18HrS6BCIlMz3l/L8iIQAPmfNY1CsYr8DSoWP6zchvyEOGoQ+WyTl
kp17pAYOCWuaPOCdk3ZPuDHWIU7Vx0sAABxMis9SBpDrkIx3TMdAiq60pEEVBz+ijtI0VQw0sfEE
t4zn4Ei3f62Mvl77aVR4CAGvBDcnFfY5IUAAAHNHyk+OlANkHmnufh2rVpxbpPWln7yHHyc4rS54
K440wFlN7bDXHwIkvbSWwsu/5gBKz4YUZP1AK9SxiNb6wNHZfUm7ZD0RQDoDJToC0/x80DdYkKT5
8EYAGnB0Fr/2BaiSxkZ8Exi5tQzgpd9YO9IRF3gC/payBiEJr4/pBRDcct3tl8Zr0izveY0bLGjx
QAhMAqpA+utU5hwRC8Q3r8WBeqdEnANQE7JZko9qGFUaGAUoxNILPPkcnTW89sO+XgoWsYsoHaL6
lxKE9KPcg2KLLF9iYKDkH59RqL96rjlldmR55TzdOMSI/iAbniMhL7/+L7ggz9nf3YHrPSbJ4a49
28gwP/gHmfNnm8BG7jcnG1xA5U8lWzwl/lv2+A/9gExynx8k8m3jF+Jh2vga9G3LP/A3SiL6bOuP
18xJpr2ey+aPepLSnrFCmXj2m+yH564dWmF/sEx+sVyv+oM1JmP9za+h27c2s+CTctvfViL58usl
b0iQvST9iNGiHFlcKTwbWnRnrjJREI40KfbiMJjY2awkHZ5MPWlsqzPND0EYDQpvxnaesWSIC66X
Du038SwKLS/HB9oMazLiNoh3zznx8unN+aPcBHXGAHyA0EQNMlkRAPwL6ofeGNeUjzhBfhTQ1ABM
IDuzShIq2C+NrVHi3wpBZi883ZwZK3cQ8Y/SjQFUUymvppUByd755bxioBOLTpj9wm1kRTaTS4+N
nFG0DC4T+UYAuDXodpeonOqpesVwV/YsmASRNVa3iuytBv30xPqnipUah+0j/JrBLGcQ2g/KqnhX
5X9YmjiUKBWXQhLtVXWt0H144AAWPtjRwA49y39UmCmlsbi3qYYXdCDCGII4dWDYXVL4Wd/dfmXU
Yp2v//3G1qfiKZPrmy+D+vooL8vWw7Lnb7/VK+Q9bMmIPdvwwqv6xn8MwlB5M7BMf3dzX0pVZLB6
SaTnlC7ZE9ujCfU4I5TUo+27AS+c7UkwQywWOPaFcztc2aBGuNIdOZ1uMso+YfXSUWzPCmPlYm2/
zfFvwvalZGPP4QIr05XCZ11en9r+2ApHGSHhgii1umQvQtjgP2aEErIGDlxvFuWfNoGw1p1td2X3
BypvxUjUJfvW9fNMkDJYbbJWGNiFi9m2ADewcW9Dy+/b2SRl36QqRnfKZ+4Duhq6cEZKCIsvWpsw
5bX+zF5mlBK6OF206drh2PJVsib4QE2xyl3JgtSdbDcMKLtVRAPhOH2657GPzFGYgGtLn+5Ff0s4
4EkxQDeyPHW20u5Jl7vv7DB3wEB6MEAWRezKWtpK2TUAOvqU31ugDamnQcp6dPnw3o0GcV41Ab5T
n/KtF8ytUX7KBnj83kWuR7Y/i2xX5XPdBJ/jJ3v8EMShk7FApA8oVtnXnTX2z57HfX6Dq8CjAbq6
h4Kxp7uHV4Fv9YOMTjJdwdfVJiuyPSOTUJU8el2qv2OmJKUa2rSDcGGpssLE0wwIRU7rSVqj6c72
Gj9K7FhextOExZKOo0v4JuCVUy8ezkt9unKj7TxhaeWlO+HbRGqGrq8cYhplGSA9sVQhgRVsgOrc
wqALFU0YfGsDhBf2o/p4kJRogqwbrVLnQEZMThslfdnX10u1T6MQFivKJX4iA3R9N7IfC5c0RXgM
VLNR8BJ1z9xnlKs+564LnEtGLeHJXv/IC+06JDIPlO2E6oE2YdXc2uFD7m4LkpIuOzA87ELwK8qL
+qRS4EGsR5d66jK+svr2Y97SI/vShD53Cf7PXOE2yY10EDKg2H75DxH/u0wz4oXgv1HzJK1yBav0
8HDfzrUmYY8/omPNIQ6hqCkGXo03vsObn517EQsGzhHtbWYLS/VNCaSc7uU64U1WLq2kw2gTjenC
++hmhIQFUt2tS7Y7sJRH08RDcWNP4gePSALiCxd4oQsulSIJ6gZeuVN7HPRDeTMKh8czcAK7BC/D
QIXvkuYN2hsQjAOw0jJCsq8NA3pLl3nhCyqk0Vb/mUfKOAass641sQuf7fBR0Tf2xr1e+GSfDl2s
vkg58QLopMvwnrOcRBkZYbdkK2kTncZWFCD3vMJZjPKliCrpdq09QOiClKeQNaFl9KKBG0xUcd0y
cDvvuPZn1jinGEmTBV1GnFkP6iUUKGRtooPcM3BYb0izevZ5F7YPAnlM+nPtfvmfyC48/tPFPHBD
5daBCKRP/tL2l8ox25HzEH91XOW9+5DXCihc05/te2LItD7NCMl1RsnMvr7ehmK+OS5IaaHuMbuy
Hi3HmvVVB33FxDOCjzOIIvU4GDGcLM9aKDKYwmMTnPByRA3c4ise0n7e72bgSlxZMdLXVaONSamH
/oEQynnfUIJbqE06WIn8ncbqmRDsIV3SH1xU/IxMcuVMPBkJVfUlohQoG+b1VzkVw8UTdzaz4oxc
MmupStflxc2Xv8d+DtWV4gUDhLFMHhVBnBSW6s731l72B7bn2YrGSQtI/RmvU7q20vuSEmj9eeO9
UV2zVAsamDSZiqFVeG8HOY+ZJHBrTxq/bz51TnpuaNONH1WvEFlE+lTvAtVKA15Mn+jtl/8KCnfB
+Mvfk4yQ6/DLf/t9V02BBM9Qf6A7rmEuSw7/jwG6lr/KC2iAVfUJf3K2LriJ+OFJHI7Itym8tWaK
WgRqlv6cyeB1czp9Ammpe6B7+GFIclZUAqo/9Cf8y5YNQjmNAbLu+MF6WChPa7Vp4LSlMvR2634L
bpouk0/csHCHMqfEt0iF1af85mFpK3vXAquDCkVpR4g3GUF92J76dn7YJE/8D+iI3ZkUTwH1of3+
djuR5Nf/AXfiVwf/gjtD0c94L/qnATn0hhjig+UOVcIGBP2bcJwPLBsw0E4s3/GsR3s22OSDiZjn
1dKSBEuFrIkJD+L8phkQ8vSM81V5KSBRuuIdB/VD8KgaUCYUitvQLby3fOnFkk5Rzq4J3w3J5Grs
xYSGck6soXAp/3f75mZzxklBri6PL8jv9u2cmgnYfjbQ661UKKtbB4K/PtV31kQVDRVpGKHLhctl
6CxXeXHGe69POo1LXwY5Vzd4fvq0U91qB20DV/rSWlmjwTZLDNzr95YaHSK0rc8LIv9WsHVFBMNI
93CQaUGoNneWBftSm7DlPbpz1W9RkW6nBghby/ydNhEU+mBPVI9FRdqY6k732gpJ2/B2pT/QdtYE
/dGWqlIxkUR+TTmtO5kQHZtls5SnZH/Z1QuDhbckJVkTxIZCWfDTdNl9N7DcfLZhVRpPaBO2hu42
pzGcTJB28R5mdBImm9Aw7nAtiFqYF3N05MvGev0D+Gn1YO9gh4k038+uHfmWmrFmQtR9pCwrmBcu
IlIzJoXvCz0iwEEUr29mxhJhfwXQLgNHZj3gZexbswHW/PeF7D/dXYO2aBKZzeL1G3M7IcvCW+6S
N1SFmtB9rtzHR5LdetYsyqab6JjU/e97kJAiL8ryXnPtduCOqDb14drzf6bVPZuDUjNO0akB994V
gbOlxQaFrvd///6fs5F8OwuXhACZwTlR7LGV7ZoiD6mtbtLeM5vU6zfuziWzpEiEVA0LCmZO0mhS
V4Dd2hgFo+y4z74/da1gib3kFn4kU8lSvI90IwDDwsBpPA1GjwEMvLNGmJHu2Mr4JCem05ICbAOb
d2nFbugq5Xpg8NJMUdCtdPl2bRU9t9inEq44m8UZvURMpGMY2HsSuJ0dlA3IoPfWJBrk1Jp02gcf
gW/nWGruKMzX9TNtrkYuKcAdmz/qqWAZv/srg7XaKdyD7rqOr1a7S3KOGgo1IaDPKBLcKhw1Ue1x
ZT+5uSwE6XigKzZuSeqPCtcSr7STWNqVBPeBhMpIiwSpHnbvHk5c+pQm+t9u4UBU6wbE33Nm4g68
Et6+ff6Jl774zxgMm6wh+QrghfY+J0VKf9dV3XO3DV5g6RNf0c4J35z/YcGUHofuJtRRJkH2Jbed
WAOpMlEYbOB16S4nuap+E8/5Gd4ZYE1Cd6LMV7pR6N7KCwq5MyrJE24ivn8xCy1bCdMloKoG5jpV
5mqikuldEOaSEYwUqFzGC8tVzIEE40yXBe9tYD9UkQmqeMaU1+vaHynwy6gkx8BEMPhHMIZCheo2
alH81amYt1b86BbehFY+kL8XQ+iFttYt/cAVlRwM/2wFr+fu+kGSORd6Yxd7NOdCqhp4l37CUCoQ
oVK0frCI9Kf/NxuvSUYmeaVNYH98CAocun+aFfLeKQqfssFez/IzKbEt3MYPj7h7wBVTriKorCbE
Mik7D7vcCoLpWGl19tn+LzyObx7iwlU8U07kmroBHv3rTe+2d/O5d/pvBTk8QGQUts6/9CKsk2RR
AccTCK06XRkPbc7m+91bWxH/GP2jmuhf2fOf6ARrBWKPUbAF9rQ5//U/3/xRtqQEUFEZK/tN9sO9
+oftuSvV22tABnQDfJuFmxyQoInoRc8r3Fre3AIfKtt/kQTS0sWWPV5qXFVKT2wSDZVTvg19GH/1
S0Es9VGw57IpJg+bCQPjAwwOLSdWZgzScTbQ63lxjamo+oSSfov7WbzrdP5jLtyzTZId+aO+c2/C
+EHdMv0Ne8Ph5yAkBu2JFT6Q+ZYRTV7K7MvrjwSlo7HrqbfDRGBIZst1Vm/HQR/YYetbSqewrjjG
CmkTelTXWqIy7HpyTYRZurnTYaJO5DQYkxaqwsWaCGpkdHcXRpqIKuNeynutTGg0ZzH5U14QqxnU
JioZzrG33Oy6paK+ln19/e17xznO7R+tPfTpXlmhJAzny1tMlM4KVsRMqgIUnbdiwhK4BkctCkTB
UKIjSV/M/W/UYbmR+gcv3SiaJdL0gz13VQliIgSZjvI+7ufMPBOQEXcAzriP1mMy/bvgAYDd7KAk
b4EJ1C6JYaf86XIug9kuYVg1gSSZMuqzC8wfblvBq5BS+FQqbKVAmCguPJEatdmg8NkNHXenkMcU
yfj5+gv96XbvCAZ0uBPQs3KVrVUTenIXXZasp4wFyZEyEZK8tVStqNoyIN9IaIkKvRhzJF94SHeo
bAmv38X0dKLCRIMvf/fs8TIjKVyh7Uz2VWMEWcCVxQiq74OqABO5VekC0leg8KcUTvPP2axlETXA
lQ9GXb6d5i+mdkfb1b/HLP9WuMoc2S28eBOQZGSG/hp4o7W83tzppvS8brc7zSYAQ+02mPcHAxHf
bt9TeHtdc+8I9z10RIFRE7r3pu+80IV3QjJpDmfTBADWSWit1EooE9WOYr4rTikTeTzdwAvySBom
0td6fWwJ1R1lIk79FsOnPxAYlBymhokatreWNxJ/9y61rXXQs3pYiT6LKSRRPBDk/WTCRuMxJAsM
x5RyNOh0qU9YkoFxnyjPd6VtQEG4tsM4m548p3QZyr6+ng2fwjg/2aRZva7p8xlovxW5EMrG0WHh
0Iy/3TOwqx/JH/BRSFM8CItY40DZHBMa5gng4Xl3oQnFVcRtsNOAMlHh0g3E6vzTpU0Aw3f+vEuQ
mbAGk0IaiUihIosg3jWOCajjbhBkOpnibDCBd/zWHbrZFRYZZKJ64i1wrhI/fly3uUkgNt1+uF3W
tTdT6IXKy/otBK94uVU2ZiLcsaafVDbJZsvLiEc9bYYlVXuPyqaYeBhwQCqZ9CZSEs5toHvXJzRZ
w1X/FCeAl/1MWQQdabJD8fqX6JL03gdM64xS8sSZgKHoDkIC5vju18tRBzAw8w/2otC1vB24rSbA
bD+4ObwgEyBzny2fEKWqTpjwkXwAl0mlauLOCoN/sQmnqn1VwJXN9vL1x+7ajfr4tnY+LrTxMjCA
NSGYJkvYgT5nJnndy6MoGTjUPFIzksp3F7WZCGWn7qJz2yMo88+FNzOcsjNQm1JPs9xYwmIUZnRj
f6DoKXRX09+Uu2CEbqqc1KoJVeKOUkt1tibKZO9isNRzkzVwMn9ie93U8/42jqhgyvgqopdmb9nX
11+uLSWzaiJJqSs1ixK1yS5tNlGZdwMnY6tFO7cG4NZligxMdDdQ0q8LV4Dwh4WPMSVY6Is71biW
lL2USTNq4wWjweFhvNFvaPjs6Fyoa/hsrkaOz/5KjNQJ8NUJz2d2QFxFObUmqm1v4lmu9LhaNvDQ
3H35X2CglvbmYaU8JPv6e5dsk5O9f2jq2a4Wk//Yc7Fr7UmOmsEE/129Lf+Aq9zRWPOPt8pdfTyP
bJUHjvRaTvY9zK8f/h8AAP//</cx:binary>
              </cx:geoCache>
            </cx:geography>
          </cx:layoutPr>
        </cx:series>
      </cx:plotAreaRegion>
    </cx:plotArea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714375</xdr:colOff>
      <xdr:row>20</xdr:row>
      <xdr:rowOff>38101</xdr:rowOff>
    </xdr:from>
    <xdr:to>
      <xdr:col>11</xdr:col>
      <xdr:colOff>647700</xdr:colOff>
      <xdr:row>26</xdr:row>
      <xdr:rowOff>38101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2FC1A2AE-9F63-45F1-93AE-D0258518CB1C}"/>
            </a:ext>
          </a:extLst>
        </xdr:cNvPr>
        <xdr:cNvSpPr/>
      </xdr:nvSpPr>
      <xdr:spPr>
        <a:xfrm>
          <a:off x="13487400" y="4238626"/>
          <a:ext cx="2771775" cy="114300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2000" b="1"/>
            <a:t>Job Count</a:t>
          </a:r>
        </a:p>
      </xdr:txBody>
    </xdr:sp>
    <xdr:clientData/>
  </xdr:twoCellAnchor>
  <xdr:twoCellAnchor>
    <xdr:from>
      <xdr:col>5</xdr:col>
      <xdr:colOff>876299</xdr:colOff>
      <xdr:row>20</xdr:row>
      <xdr:rowOff>47624</xdr:rowOff>
    </xdr:from>
    <xdr:to>
      <xdr:col>7</xdr:col>
      <xdr:colOff>800100</xdr:colOff>
      <xdr:row>26</xdr:row>
      <xdr:rowOff>47625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55A722AD-3648-4DF6-A612-9CF32D77070F}"/>
            </a:ext>
          </a:extLst>
        </xdr:cNvPr>
        <xdr:cNvSpPr/>
      </xdr:nvSpPr>
      <xdr:spPr>
        <a:xfrm>
          <a:off x="7972424" y="4248149"/>
          <a:ext cx="2762251" cy="1143001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2000" b="1"/>
            <a:t>Top Job Platform</a:t>
          </a:r>
        </a:p>
      </xdr:txBody>
    </xdr:sp>
    <xdr:clientData/>
  </xdr:twoCellAnchor>
  <xdr:twoCellAnchor>
    <xdr:from>
      <xdr:col>1</xdr:col>
      <xdr:colOff>733426</xdr:colOff>
      <xdr:row>20</xdr:row>
      <xdr:rowOff>38101</xdr:rowOff>
    </xdr:from>
    <xdr:to>
      <xdr:col>3</xdr:col>
      <xdr:colOff>657225</xdr:colOff>
      <xdr:row>26</xdr:row>
      <xdr:rowOff>38101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866FF497-0E16-9434-689A-154F5AC2820B}"/>
            </a:ext>
          </a:extLst>
        </xdr:cNvPr>
        <xdr:cNvSpPr/>
      </xdr:nvSpPr>
      <xdr:spPr>
        <a:xfrm>
          <a:off x="2152651" y="4238626"/>
          <a:ext cx="2762249" cy="114300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2000" b="1"/>
            <a:t>Median Salary</a:t>
          </a:r>
        </a:p>
      </xdr:txBody>
    </xdr:sp>
    <xdr:clientData/>
  </xdr:twoCellAnchor>
  <xdr:twoCellAnchor>
    <xdr:from>
      <xdr:col>4</xdr:col>
      <xdr:colOff>1304926</xdr:colOff>
      <xdr:row>4</xdr:row>
      <xdr:rowOff>123825</xdr:rowOff>
    </xdr:from>
    <xdr:to>
      <xdr:col>8</xdr:col>
      <xdr:colOff>9526</xdr:colOff>
      <xdr:row>18</xdr:row>
      <xdr:rowOff>85725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7C8C7C3-DF29-4D24-BDF0-463B5BAC280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81826" y="1276350"/>
              <a:ext cx="4381500" cy="2628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1381125</xdr:colOff>
      <xdr:row>4</xdr:row>
      <xdr:rowOff>133350</xdr:rowOff>
    </xdr:from>
    <xdr:to>
      <xdr:col>4</xdr:col>
      <xdr:colOff>85725</xdr:colOff>
      <xdr:row>18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EE598E-E424-4711-8CD5-676C3862B4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1266826</xdr:colOff>
      <xdr:row>4</xdr:row>
      <xdr:rowOff>123825</xdr:rowOff>
    </xdr:from>
    <xdr:to>
      <xdr:col>11</xdr:col>
      <xdr:colOff>1390651</xdr:colOff>
      <xdr:row>18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990BFE-0875-40BB-9DE1-D9A1CA04D9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742951</xdr:colOff>
      <xdr:row>22</xdr:row>
      <xdr:rowOff>34291</xdr:rowOff>
    </xdr:from>
    <xdr:to>
      <xdr:col>3</xdr:col>
      <xdr:colOff>656267</xdr:colOff>
      <xdr:row>25</xdr:row>
      <xdr:rowOff>171450</xdr:rowOff>
    </xdr:to>
    <xdr:sp macro="" textlink="median_salary">
      <xdr:nvSpPr>
        <xdr:cNvPr id="5" name="TextBox 4">
          <a:extLst>
            <a:ext uri="{FF2B5EF4-FFF2-40B4-BE49-F238E27FC236}">
              <a16:creationId xmlns:a16="http://schemas.microsoft.com/office/drawing/2014/main" id="{CF975C03-8CCF-86A5-50DF-CADF6E85FF6B}"/>
            </a:ext>
          </a:extLst>
        </xdr:cNvPr>
        <xdr:cNvSpPr txBox="1"/>
      </xdr:nvSpPr>
      <xdr:spPr>
        <a:xfrm>
          <a:off x="2162176" y="4615816"/>
          <a:ext cx="2751766" cy="70865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6CF3D6DF-6C67-4EFF-B128-779866E4ECC0}" type="TxLink">
            <a:rPr lang="en-US" sz="32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$93,580</a:t>
          </a:fld>
          <a:endParaRPr lang="en-US" sz="3200" b="1"/>
        </a:p>
      </xdr:txBody>
    </xdr:sp>
    <xdr:clientData/>
  </xdr:twoCellAnchor>
  <xdr:twoCellAnchor>
    <xdr:from>
      <xdr:col>5</xdr:col>
      <xdr:colOff>904875</xdr:colOff>
      <xdr:row>22</xdr:row>
      <xdr:rowOff>36632</xdr:rowOff>
    </xdr:from>
    <xdr:to>
      <xdr:col>7</xdr:col>
      <xdr:colOff>781050</xdr:colOff>
      <xdr:row>26</xdr:row>
      <xdr:rowOff>38099</xdr:rowOff>
    </xdr:to>
    <xdr:sp macro="" textlink="platform">
      <xdr:nvSpPr>
        <xdr:cNvPr id="6" name="TextBox 5">
          <a:extLst>
            <a:ext uri="{FF2B5EF4-FFF2-40B4-BE49-F238E27FC236}">
              <a16:creationId xmlns:a16="http://schemas.microsoft.com/office/drawing/2014/main" id="{273DE583-F819-A0B0-99F6-BF6CA29D373A}"/>
            </a:ext>
          </a:extLst>
        </xdr:cNvPr>
        <xdr:cNvSpPr txBox="1"/>
      </xdr:nvSpPr>
      <xdr:spPr>
        <a:xfrm>
          <a:off x="8001000" y="4618157"/>
          <a:ext cx="2714625" cy="76346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BB2EE853-C4F3-422A-8224-A73D2506DC99}" type="TxLink">
            <a:rPr lang="en-US" sz="32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marL="0" indent="0" algn="ctr"/>
            <a:t>LinkedIn</a:t>
          </a:fld>
          <a:endParaRPr lang="en-US" sz="3200" b="1" i="0" u="none" strike="noStrike">
            <a:solidFill>
              <a:srgbClr val="00000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9</xdr:col>
      <xdr:colOff>742950</xdr:colOff>
      <xdr:row>21</xdr:row>
      <xdr:rowOff>180974</xdr:rowOff>
    </xdr:from>
    <xdr:to>
      <xdr:col>11</xdr:col>
      <xdr:colOff>628650</xdr:colOff>
      <xdr:row>26</xdr:row>
      <xdr:rowOff>28575</xdr:rowOff>
    </xdr:to>
    <xdr:sp macro="" textlink="count">
      <xdr:nvSpPr>
        <xdr:cNvPr id="7" name="TextBox 6">
          <a:extLst>
            <a:ext uri="{FF2B5EF4-FFF2-40B4-BE49-F238E27FC236}">
              <a16:creationId xmlns:a16="http://schemas.microsoft.com/office/drawing/2014/main" id="{186F205E-7AF4-B311-EB75-21FBD2DA4624}"/>
            </a:ext>
          </a:extLst>
        </xdr:cNvPr>
        <xdr:cNvSpPr txBox="1"/>
      </xdr:nvSpPr>
      <xdr:spPr>
        <a:xfrm>
          <a:off x="13515975" y="4571999"/>
          <a:ext cx="2724150" cy="80010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F1ED4F30-CB11-43D6-A431-AE619E9F0EBA}" type="TxLink">
            <a:rPr lang="en-US" sz="32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marL="0" indent="0" algn="ctr"/>
            <a:t> 3,053 </a:t>
          </a:fld>
          <a:endParaRPr lang="en-US" sz="3200" b="1" i="0" u="none" strike="noStrike">
            <a:solidFill>
              <a:srgbClr val="000000"/>
            </a:solidFill>
            <a:latin typeface="Calibri"/>
            <a:ea typeface="Calibri"/>
            <a:cs typeface="Calibri"/>
          </a:endParaRP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75528CB-7247-4080-923F-48EA87294D0B}" name="jobs" displayName="jobs" ref="A1:P32673" totalsRowShown="0" headerRowDxfId="5" headerRowBorderDxfId="4" tableBorderDxfId="3">
  <autoFilter ref="A1:P32673" xr:uid="{875528CB-7247-4080-923F-48EA87294D0B}"/>
  <tableColumns count="16">
    <tableColumn id="1" xr3:uid="{C66FB0AE-1CD3-4667-9D39-FE61C4BEB361}" name="job_title_short"/>
    <tableColumn id="2" xr3:uid="{F0E39C39-2165-41D7-A5C8-A5195234BD6A}" name="job_title"/>
    <tableColumn id="3" xr3:uid="{8111919F-3AFC-4C08-904E-2C5B5B75D05D}" name="job_location"/>
    <tableColumn id="4" xr3:uid="{EC84B1FE-B120-4062-A008-4287FBA076B9}" name="job_via"/>
    <tableColumn id="5" xr3:uid="{8CDB2DE1-7AE2-4D17-8A2A-6D6FBB8BFB0C}" name="job_schedule_type"/>
    <tableColumn id="6" xr3:uid="{E82EEA14-B028-4D58-9A81-5F8F4F8A23E7}" name="job_work_from_home"/>
    <tableColumn id="7" xr3:uid="{D54A660F-35E6-4ED0-97DF-157EA9837D93}" name="search_location"/>
    <tableColumn id="8" xr3:uid="{FD726F79-E0BF-49B2-8AFE-AAA702E06C53}" name="job_posted_date" dataDxfId="2"/>
    <tableColumn id="9" xr3:uid="{DE3C3ED8-F725-421F-946E-0582CBB34969}" name="job_no_degree_mention"/>
    <tableColumn id="10" xr3:uid="{3A9D2AEF-0922-4B52-88C4-A0F9526E457B}" name="job_health_insurance"/>
    <tableColumn id="11" xr3:uid="{E2EAFCCC-451A-4423-A28A-12CB369F4663}" name="job_country"/>
    <tableColumn id="12" xr3:uid="{630DC5F1-9062-4787-AF9B-3CA8EB21D730}" name="salary_rate"/>
    <tableColumn id="13" xr3:uid="{174D30BE-34A3-425B-98F0-C65D8415AFB1}" name="salary_year_avg" dataDxfId="1" dataCellStyle="Currency"/>
    <tableColumn id="14" xr3:uid="{80388659-9B12-490D-B32E-7296EE9E06F7}" name="salary_hour_avg" dataDxfId="0" dataCellStyle="Currency"/>
    <tableColumn id="15" xr3:uid="{1CE5C641-0B36-49F0-9D73-DD80836DD667}" name="company_name"/>
    <tableColumn id="16" xr3:uid="{0916A955-9E04-46DD-8F64-42213F08271C}" name="job_skill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111AF-B992-4989-831E-E91A3C669EF4}">
  <dimension ref="A1:P32673"/>
  <sheetViews>
    <sheetView workbookViewId="0">
      <selection activeCell="A2" sqref="A2:P13701"/>
    </sheetView>
  </sheetViews>
  <sheetFormatPr defaultRowHeight="15" x14ac:dyDescent="0.25"/>
  <cols>
    <col min="1" max="1" width="25.28515625" bestFit="1" customWidth="1"/>
    <col min="2" max="2" width="32.140625" customWidth="1"/>
    <col min="3" max="3" width="21.85546875" customWidth="1"/>
    <col min="4" max="4" width="16.7109375" customWidth="1"/>
    <col min="5" max="5" width="22.5703125" customWidth="1"/>
    <col min="6" max="6" width="26" customWidth="1"/>
    <col min="7" max="7" width="19.5703125" customWidth="1"/>
    <col min="8" max="8" width="20.7109375" bestFit="1" customWidth="1"/>
    <col min="9" max="9" width="30.42578125" customWidth="1"/>
    <col min="11" max="11" width="22.42578125" customWidth="1"/>
    <col min="13" max="13" width="21.140625" bestFit="1" customWidth="1"/>
  </cols>
  <sheetData>
    <row r="1" spans="1:16" x14ac:dyDescent="0.25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2" t="s">
        <v>15</v>
      </c>
      <c r="N1" s="3" t="s">
        <v>16</v>
      </c>
      <c r="O1" s="1" t="s">
        <v>17</v>
      </c>
      <c r="P1" s="1" t="s">
        <v>18</v>
      </c>
    </row>
    <row r="2" spans="1:16" x14ac:dyDescent="0.25">
      <c r="A2" t="s">
        <v>0</v>
      </c>
      <c r="B2" t="s">
        <v>1963</v>
      </c>
      <c r="C2" t="s">
        <v>431</v>
      </c>
      <c r="D2" t="s">
        <v>3956</v>
      </c>
      <c r="E2" t="s">
        <v>34</v>
      </c>
      <c r="F2" t="b">
        <v>0</v>
      </c>
      <c r="G2" t="s">
        <v>27</v>
      </c>
      <c r="H2" s="4">
        <v>45658.000023148154</v>
      </c>
      <c r="I2" t="b">
        <v>0</v>
      </c>
      <c r="J2" t="b">
        <v>1</v>
      </c>
      <c r="K2" t="s">
        <v>24</v>
      </c>
      <c r="L2" t="s">
        <v>36</v>
      </c>
      <c r="N2">
        <v>27.979999542236332</v>
      </c>
      <c r="O2" t="s">
        <v>3957</v>
      </c>
      <c r="P2" t="s">
        <v>2715</v>
      </c>
    </row>
    <row r="3" spans="1:16" x14ac:dyDescent="0.25">
      <c r="A3" t="s">
        <v>0</v>
      </c>
      <c r="B3" t="s">
        <v>3958</v>
      </c>
      <c r="C3" t="s">
        <v>2074</v>
      </c>
      <c r="D3" t="s">
        <v>3956</v>
      </c>
      <c r="E3" t="s">
        <v>20</v>
      </c>
      <c r="F3" t="b">
        <v>0</v>
      </c>
      <c r="G3" t="s">
        <v>27</v>
      </c>
      <c r="H3" s="4">
        <v>45658.000081018523</v>
      </c>
      <c r="I3" t="b">
        <v>1</v>
      </c>
      <c r="J3" t="b">
        <v>0</v>
      </c>
      <c r="K3" t="s">
        <v>24</v>
      </c>
      <c r="L3" t="s">
        <v>36</v>
      </c>
      <c r="N3">
        <v>24.969999313354489</v>
      </c>
      <c r="O3" t="s">
        <v>3959</v>
      </c>
    </row>
    <row r="4" spans="1:16" x14ac:dyDescent="0.25">
      <c r="A4" t="s">
        <v>2</v>
      </c>
      <c r="B4" t="s">
        <v>3960</v>
      </c>
      <c r="C4" t="s">
        <v>372</v>
      </c>
      <c r="D4" t="s">
        <v>3956</v>
      </c>
      <c r="E4" t="s">
        <v>34</v>
      </c>
      <c r="F4" t="b">
        <v>0</v>
      </c>
      <c r="G4" t="s">
        <v>41</v>
      </c>
      <c r="H4" s="4">
        <v>45658.001145833332</v>
      </c>
      <c r="I4" t="b">
        <v>1</v>
      </c>
      <c r="J4" t="b">
        <v>0</v>
      </c>
      <c r="K4" t="s">
        <v>24</v>
      </c>
      <c r="L4" t="s">
        <v>36</v>
      </c>
      <c r="N4">
        <v>54.420001983642578</v>
      </c>
      <c r="O4" t="s">
        <v>3961</v>
      </c>
      <c r="P4" t="s">
        <v>409</v>
      </c>
    </row>
    <row r="5" spans="1:16" x14ac:dyDescent="0.25">
      <c r="A5" t="s">
        <v>25</v>
      </c>
      <c r="B5" t="s">
        <v>3962</v>
      </c>
      <c r="C5" t="s">
        <v>3963</v>
      </c>
      <c r="D5" t="s">
        <v>3956</v>
      </c>
      <c r="E5" t="s">
        <v>34</v>
      </c>
      <c r="F5" t="b">
        <v>0</v>
      </c>
      <c r="G5" t="s">
        <v>30</v>
      </c>
      <c r="H5" s="4">
        <v>45658.083749999998</v>
      </c>
      <c r="I5" t="b">
        <v>0</v>
      </c>
      <c r="J5" t="b">
        <v>1</v>
      </c>
      <c r="K5" t="s">
        <v>24</v>
      </c>
      <c r="L5" t="s">
        <v>36</v>
      </c>
      <c r="N5">
        <v>44.799999237060547</v>
      </c>
      <c r="O5" t="s">
        <v>800</v>
      </c>
      <c r="P5" t="s">
        <v>3964</v>
      </c>
    </row>
    <row r="6" spans="1:16" x14ac:dyDescent="0.25">
      <c r="A6" t="s">
        <v>19</v>
      </c>
      <c r="B6" t="s">
        <v>1406</v>
      </c>
      <c r="C6" t="s">
        <v>1985</v>
      </c>
      <c r="D6" t="s">
        <v>3956</v>
      </c>
      <c r="E6" t="s">
        <v>34</v>
      </c>
      <c r="F6" t="b">
        <v>0</v>
      </c>
      <c r="G6" t="s">
        <v>27</v>
      </c>
      <c r="H6" s="4">
        <v>45658.125601851847</v>
      </c>
      <c r="I6" t="b">
        <v>0</v>
      </c>
      <c r="J6" t="b">
        <v>0</v>
      </c>
      <c r="K6" t="s">
        <v>24</v>
      </c>
      <c r="L6" t="s">
        <v>36</v>
      </c>
      <c r="N6">
        <v>33.709999084472663</v>
      </c>
      <c r="O6" t="s">
        <v>3100</v>
      </c>
      <c r="P6" t="s">
        <v>3965</v>
      </c>
    </row>
    <row r="7" spans="1:16" x14ac:dyDescent="0.25">
      <c r="A7" t="s">
        <v>19</v>
      </c>
      <c r="B7" t="s">
        <v>1406</v>
      </c>
      <c r="C7" t="s">
        <v>1985</v>
      </c>
      <c r="D7" t="s">
        <v>3956</v>
      </c>
      <c r="E7" t="s">
        <v>34</v>
      </c>
      <c r="F7" t="b">
        <v>0</v>
      </c>
      <c r="G7" t="s">
        <v>27</v>
      </c>
      <c r="H7" s="4">
        <v>45658.125601851847</v>
      </c>
      <c r="I7" t="b">
        <v>0</v>
      </c>
      <c r="J7" t="b">
        <v>0</v>
      </c>
      <c r="K7" t="s">
        <v>24</v>
      </c>
      <c r="L7" t="s">
        <v>36</v>
      </c>
      <c r="N7">
        <v>33.709999084472663</v>
      </c>
      <c r="O7" t="s">
        <v>3100</v>
      </c>
      <c r="P7" t="s">
        <v>3965</v>
      </c>
    </row>
    <row r="8" spans="1:16" x14ac:dyDescent="0.25">
      <c r="A8" t="s">
        <v>25</v>
      </c>
      <c r="B8" t="s">
        <v>3966</v>
      </c>
      <c r="C8" t="s">
        <v>82</v>
      </c>
      <c r="D8" t="s">
        <v>3967</v>
      </c>
      <c r="E8" t="s">
        <v>20</v>
      </c>
      <c r="F8" t="b">
        <v>0</v>
      </c>
      <c r="G8" t="s">
        <v>27</v>
      </c>
      <c r="H8" s="4">
        <v>45658.249976851846</v>
      </c>
      <c r="I8" t="b">
        <v>1</v>
      </c>
      <c r="J8" t="b">
        <v>0</v>
      </c>
      <c r="K8" t="s">
        <v>24</v>
      </c>
      <c r="L8" t="s">
        <v>22</v>
      </c>
      <c r="M8">
        <v>90000</v>
      </c>
      <c r="O8" t="s">
        <v>3968</v>
      </c>
      <c r="P8" t="s">
        <v>1711</v>
      </c>
    </row>
    <row r="9" spans="1:16" x14ac:dyDescent="0.25">
      <c r="A9" t="s">
        <v>1</v>
      </c>
      <c r="B9" t="s">
        <v>1</v>
      </c>
      <c r="C9" t="s">
        <v>2643</v>
      </c>
      <c r="D9" t="s">
        <v>3969</v>
      </c>
      <c r="E9" t="s">
        <v>20</v>
      </c>
      <c r="F9" t="b">
        <v>0</v>
      </c>
      <c r="G9" t="s">
        <v>35</v>
      </c>
      <c r="H9" s="4">
        <v>45658.25068287037</v>
      </c>
      <c r="I9" t="b">
        <v>0</v>
      </c>
      <c r="J9" t="b">
        <v>1</v>
      </c>
      <c r="K9" t="s">
        <v>24</v>
      </c>
      <c r="L9" t="s">
        <v>22</v>
      </c>
      <c r="M9">
        <v>97574</v>
      </c>
      <c r="O9" t="s">
        <v>3970</v>
      </c>
      <c r="P9" t="s">
        <v>3971</v>
      </c>
    </row>
    <row r="10" spans="1:16" x14ac:dyDescent="0.25">
      <c r="A10" t="s">
        <v>1</v>
      </c>
      <c r="B10" t="s">
        <v>1384</v>
      </c>
      <c r="C10" t="s">
        <v>82</v>
      </c>
      <c r="D10" t="s">
        <v>3972</v>
      </c>
      <c r="E10" t="s">
        <v>20</v>
      </c>
      <c r="F10" t="b">
        <v>0</v>
      </c>
      <c r="G10" t="s">
        <v>27</v>
      </c>
      <c r="H10" s="4">
        <v>45658.250775462962</v>
      </c>
      <c r="I10" t="b">
        <v>0</v>
      </c>
      <c r="J10" t="b">
        <v>1</v>
      </c>
      <c r="K10" t="s">
        <v>24</v>
      </c>
      <c r="L10" t="s">
        <v>22</v>
      </c>
      <c r="M10">
        <v>157500</v>
      </c>
      <c r="O10" t="s">
        <v>3973</v>
      </c>
      <c r="P10" t="s">
        <v>3974</v>
      </c>
    </row>
    <row r="11" spans="1:16" x14ac:dyDescent="0.25">
      <c r="A11" t="s">
        <v>2</v>
      </c>
      <c r="B11" t="s">
        <v>3975</v>
      </c>
      <c r="C11" t="s">
        <v>1099</v>
      </c>
      <c r="D11" t="s">
        <v>2208</v>
      </c>
      <c r="E11" t="s">
        <v>20</v>
      </c>
      <c r="F11" t="b">
        <v>0</v>
      </c>
      <c r="G11" t="s">
        <v>27</v>
      </c>
      <c r="H11" s="4">
        <v>45658.250775462962</v>
      </c>
      <c r="I11" t="b">
        <v>0</v>
      </c>
      <c r="J11" t="b">
        <v>1</v>
      </c>
      <c r="K11" t="s">
        <v>24</v>
      </c>
      <c r="L11" t="s">
        <v>22</v>
      </c>
      <c r="M11">
        <v>120000</v>
      </c>
      <c r="O11" t="s">
        <v>3976</v>
      </c>
      <c r="P11" t="s">
        <v>3977</v>
      </c>
    </row>
    <row r="12" spans="1:16" x14ac:dyDescent="0.25">
      <c r="A12" t="s">
        <v>2</v>
      </c>
      <c r="B12" t="s">
        <v>3975</v>
      </c>
      <c r="C12" t="s">
        <v>1099</v>
      </c>
      <c r="D12" t="s">
        <v>2208</v>
      </c>
      <c r="E12" t="s">
        <v>20</v>
      </c>
      <c r="F12" t="b">
        <v>0</v>
      </c>
      <c r="G12" t="s">
        <v>27</v>
      </c>
      <c r="H12" s="4">
        <v>45658.250775462962</v>
      </c>
      <c r="I12" t="b">
        <v>0</v>
      </c>
      <c r="J12" t="b">
        <v>1</v>
      </c>
      <c r="K12" t="s">
        <v>24</v>
      </c>
      <c r="L12" t="s">
        <v>22</v>
      </c>
      <c r="M12">
        <v>120000</v>
      </c>
      <c r="O12" t="s">
        <v>3976</v>
      </c>
      <c r="P12" t="s">
        <v>3977</v>
      </c>
    </row>
    <row r="13" spans="1:16" x14ac:dyDescent="0.25">
      <c r="A13" t="s">
        <v>40</v>
      </c>
      <c r="B13" t="s">
        <v>40</v>
      </c>
      <c r="C13" t="s">
        <v>2006</v>
      </c>
      <c r="D13" t="s">
        <v>3978</v>
      </c>
      <c r="E13" t="s">
        <v>20</v>
      </c>
      <c r="F13" t="b">
        <v>0</v>
      </c>
      <c r="G13" t="s">
        <v>30</v>
      </c>
      <c r="H13" s="4">
        <v>45658.266226851847</v>
      </c>
      <c r="I13" t="b">
        <v>0</v>
      </c>
      <c r="J13" t="b">
        <v>0</v>
      </c>
      <c r="K13" t="s">
        <v>24</v>
      </c>
      <c r="L13" t="s">
        <v>22</v>
      </c>
      <c r="M13">
        <v>128000</v>
      </c>
      <c r="O13" t="s">
        <v>1140</v>
      </c>
      <c r="P13" t="s">
        <v>3979</v>
      </c>
    </row>
    <row r="14" spans="1:16" x14ac:dyDescent="0.25">
      <c r="A14" t="s">
        <v>40</v>
      </c>
      <c r="B14" t="s">
        <v>40</v>
      </c>
      <c r="C14" t="s">
        <v>82</v>
      </c>
      <c r="D14" t="s">
        <v>3956</v>
      </c>
      <c r="E14" t="s">
        <v>34</v>
      </c>
      <c r="F14" t="b">
        <v>0</v>
      </c>
      <c r="G14" t="s">
        <v>30</v>
      </c>
      <c r="H14" s="4">
        <v>45658.266400462962</v>
      </c>
      <c r="I14" t="b">
        <v>0</v>
      </c>
      <c r="J14" t="b">
        <v>1</v>
      </c>
      <c r="K14" t="s">
        <v>24</v>
      </c>
      <c r="L14" t="s">
        <v>36</v>
      </c>
      <c r="N14">
        <v>54.420001983642578</v>
      </c>
      <c r="O14" t="s">
        <v>59</v>
      </c>
      <c r="P14" t="s">
        <v>137</v>
      </c>
    </row>
    <row r="15" spans="1:16" x14ac:dyDescent="0.25">
      <c r="A15" t="s">
        <v>40</v>
      </c>
      <c r="B15" t="s">
        <v>40</v>
      </c>
      <c r="C15" t="s">
        <v>82</v>
      </c>
      <c r="D15" t="s">
        <v>3956</v>
      </c>
      <c r="E15" t="s">
        <v>34</v>
      </c>
      <c r="F15" t="b">
        <v>0</v>
      </c>
      <c r="G15" t="s">
        <v>30</v>
      </c>
      <c r="H15" s="4">
        <v>45658.266400462962</v>
      </c>
      <c r="I15" t="b">
        <v>0</v>
      </c>
      <c r="J15" t="b">
        <v>1</v>
      </c>
      <c r="K15" t="s">
        <v>24</v>
      </c>
      <c r="L15" t="s">
        <v>36</v>
      </c>
      <c r="N15">
        <v>54.420001983642578</v>
      </c>
      <c r="O15" t="s">
        <v>59</v>
      </c>
      <c r="P15" t="s">
        <v>137</v>
      </c>
    </row>
    <row r="16" spans="1:16" x14ac:dyDescent="0.25">
      <c r="A16" t="s">
        <v>2</v>
      </c>
      <c r="B16" t="s">
        <v>3980</v>
      </c>
      <c r="C16" t="s">
        <v>495</v>
      </c>
      <c r="D16" t="s">
        <v>3969</v>
      </c>
      <c r="E16" t="s">
        <v>20</v>
      </c>
      <c r="F16" t="b">
        <v>0</v>
      </c>
      <c r="G16" t="s">
        <v>52</v>
      </c>
      <c r="H16" s="4">
        <v>45658.266550925917</v>
      </c>
      <c r="I16" t="b">
        <v>0</v>
      </c>
      <c r="J16" t="b">
        <v>1</v>
      </c>
      <c r="K16" t="s">
        <v>24</v>
      </c>
      <c r="L16" t="s">
        <v>22</v>
      </c>
      <c r="M16">
        <v>141420</v>
      </c>
      <c r="O16" t="s">
        <v>3981</v>
      </c>
      <c r="P16" t="s">
        <v>3982</v>
      </c>
    </row>
    <row r="17" spans="1:16" x14ac:dyDescent="0.25">
      <c r="A17" t="s">
        <v>2</v>
      </c>
      <c r="B17" t="s">
        <v>307</v>
      </c>
      <c r="C17" t="s">
        <v>82</v>
      </c>
      <c r="D17" t="s">
        <v>3956</v>
      </c>
      <c r="E17" t="s">
        <v>34</v>
      </c>
      <c r="F17" t="b">
        <v>0</v>
      </c>
      <c r="G17" t="s">
        <v>52</v>
      </c>
      <c r="H17" s="4">
        <v>45658.266759259262</v>
      </c>
      <c r="I17" t="b">
        <v>0</v>
      </c>
      <c r="J17" t="b">
        <v>1</v>
      </c>
      <c r="K17" t="s">
        <v>24</v>
      </c>
      <c r="L17" t="s">
        <v>36</v>
      </c>
      <c r="N17">
        <v>54.420001983642578</v>
      </c>
      <c r="O17" t="s">
        <v>59</v>
      </c>
      <c r="P17" t="s">
        <v>137</v>
      </c>
    </row>
    <row r="18" spans="1:16" x14ac:dyDescent="0.25">
      <c r="A18" t="s">
        <v>2</v>
      </c>
      <c r="B18" t="s">
        <v>307</v>
      </c>
      <c r="C18" t="s">
        <v>82</v>
      </c>
      <c r="D18" t="s">
        <v>3956</v>
      </c>
      <c r="E18" t="s">
        <v>34</v>
      </c>
      <c r="F18" t="b">
        <v>0</v>
      </c>
      <c r="G18" t="s">
        <v>52</v>
      </c>
      <c r="H18" s="4">
        <v>45658.266759259262</v>
      </c>
      <c r="I18" t="b">
        <v>0</v>
      </c>
      <c r="J18" t="b">
        <v>1</v>
      </c>
      <c r="K18" t="s">
        <v>24</v>
      </c>
      <c r="L18" t="s">
        <v>36</v>
      </c>
      <c r="N18">
        <v>54.420001983642578</v>
      </c>
      <c r="O18" t="s">
        <v>59</v>
      </c>
      <c r="P18" t="s">
        <v>137</v>
      </c>
    </row>
    <row r="19" spans="1:16" x14ac:dyDescent="0.25">
      <c r="A19" t="s">
        <v>0</v>
      </c>
      <c r="B19" t="s">
        <v>3983</v>
      </c>
      <c r="C19" t="s">
        <v>39</v>
      </c>
      <c r="D19" t="s">
        <v>3984</v>
      </c>
      <c r="E19" t="s">
        <v>20</v>
      </c>
      <c r="F19" t="b">
        <v>1</v>
      </c>
      <c r="G19" t="s">
        <v>876</v>
      </c>
      <c r="H19" s="4">
        <v>45658.267939814818</v>
      </c>
      <c r="I19" t="b">
        <v>0</v>
      </c>
      <c r="J19" t="b">
        <v>0</v>
      </c>
      <c r="K19" t="s">
        <v>876</v>
      </c>
      <c r="L19" t="s">
        <v>22</v>
      </c>
      <c r="M19">
        <v>39480</v>
      </c>
      <c r="O19" t="s">
        <v>3985</v>
      </c>
      <c r="P19" t="s">
        <v>3986</v>
      </c>
    </row>
    <row r="20" spans="1:16" x14ac:dyDescent="0.25">
      <c r="A20" t="s">
        <v>0</v>
      </c>
      <c r="B20" t="s">
        <v>3983</v>
      </c>
      <c r="C20" t="s">
        <v>39</v>
      </c>
      <c r="D20" t="s">
        <v>3984</v>
      </c>
      <c r="E20" t="s">
        <v>20</v>
      </c>
      <c r="F20" t="b">
        <v>1</v>
      </c>
      <c r="G20" t="s">
        <v>876</v>
      </c>
      <c r="H20" s="4">
        <v>45658.267939814818</v>
      </c>
      <c r="I20" t="b">
        <v>0</v>
      </c>
      <c r="J20" t="b">
        <v>0</v>
      </c>
      <c r="K20" t="s">
        <v>876</v>
      </c>
      <c r="L20" t="s">
        <v>22</v>
      </c>
      <c r="M20">
        <v>39480</v>
      </c>
      <c r="O20" t="s">
        <v>3985</v>
      </c>
      <c r="P20" t="s">
        <v>3986</v>
      </c>
    </row>
    <row r="21" spans="1:16" x14ac:dyDescent="0.25">
      <c r="A21" t="s">
        <v>1</v>
      </c>
      <c r="B21" t="s">
        <v>3987</v>
      </c>
      <c r="C21" t="s">
        <v>39</v>
      </c>
      <c r="D21" t="s">
        <v>3972</v>
      </c>
      <c r="E21" t="s">
        <v>51</v>
      </c>
      <c r="F21" t="b">
        <v>1</v>
      </c>
      <c r="G21" t="s">
        <v>3495</v>
      </c>
      <c r="H21" s="4">
        <v>45658.268518518518</v>
      </c>
      <c r="I21" t="b">
        <v>0</v>
      </c>
      <c r="J21" t="b">
        <v>0</v>
      </c>
      <c r="K21" t="s">
        <v>3495</v>
      </c>
      <c r="L21" t="s">
        <v>36</v>
      </c>
      <c r="N21">
        <v>19.5</v>
      </c>
      <c r="O21" t="s">
        <v>3988</v>
      </c>
      <c r="P21" t="s">
        <v>3989</v>
      </c>
    </row>
    <row r="22" spans="1:16" x14ac:dyDescent="0.25">
      <c r="A22" t="s">
        <v>40</v>
      </c>
      <c r="B22" t="s">
        <v>40</v>
      </c>
      <c r="C22" t="s">
        <v>39</v>
      </c>
      <c r="D22" t="s">
        <v>3984</v>
      </c>
      <c r="E22" t="s">
        <v>20</v>
      </c>
      <c r="F22" t="b">
        <v>1</v>
      </c>
      <c r="G22" t="s">
        <v>3990</v>
      </c>
      <c r="H22" s="4">
        <v>45658.268784722219</v>
      </c>
      <c r="I22" t="b">
        <v>1</v>
      </c>
      <c r="J22" t="b">
        <v>0</v>
      </c>
      <c r="K22" t="s">
        <v>3990</v>
      </c>
      <c r="L22" t="s">
        <v>22</v>
      </c>
      <c r="M22">
        <v>90000</v>
      </c>
      <c r="O22" t="s">
        <v>1788</v>
      </c>
      <c r="P22" t="s">
        <v>3991</v>
      </c>
    </row>
    <row r="23" spans="1:16" x14ac:dyDescent="0.25">
      <c r="A23" t="s">
        <v>40</v>
      </c>
      <c r="B23" t="s">
        <v>40</v>
      </c>
      <c r="C23" t="s">
        <v>39</v>
      </c>
      <c r="D23" t="s">
        <v>3984</v>
      </c>
      <c r="E23" t="s">
        <v>20</v>
      </c>
      <c r="F23" t="b">
        <v>1</v>
      </c>
      <c r="G23" t="s">
        <v>3990</v>
      </c>
      <c r="H23" s="4">
        <v>45658.268784722219</v>
      </c>
      <c r="I23" t="b">
        <v>1</v>
      </c>
      <c r="J23" t="b">
        <v>1</v>
      </c>
      <c r="K23" t="s">
        <v>3990</v>
      </c>
      <c r="L23" t="s">
        <v>22</v>
      </c>
      <c r="M23">
        <v>192000</v>
      </c>
      <c r="O23" t="s">
        <v>3992</v>
      </c>
      <c r="P23" t="s">
        <v>3993</v>
      </c>
    </row>
    <row r="24" spans="1:16" x14ac:dyDescent="0.25">
      <c r="A24" t="s">
        <v>1</v>
      </c>
      <c r="B24" t="s">
        <v>3994</v>
      </c>
      <c r="C24" t="s">
        <v>39</v>
      </c>
      <c r="D24" t="s">
        <v>3972</v>
      </c>
      <c r="E24" t="s">
        <v>51</v>
      </c>
      <c r="F24" t="b">
        <v>1</v>
      </c>
      <c r="G24" t="s">
        <v>1896</v>
      </c>
      <c r="H24" s="4">
        <v>45658.269375000003</v>
      </c>
      <c r="I24" t="b">
        <v>0</v>
      </c>
      <c r="J24" t="b">
        <v>0</v>
      </c>
      <c r="K24" t="s">
        <v>1896</v>
      </c>
      <c r="L24" t="s">
        <v>36</v>
      </c>
      <c r="N24">
        <v>19.5</v>
      </c>
      <c r="O24" t="s">
        <v>3988</v>
      </c>
      <c r="P24" t="s">
        <v>3989</v>
      </c>
    </row>
    <row r="25" spans="1:16" x14ac:dyDescent="0.25">
      <c r="A25" t="s">
        <v>40</v>
      </c>
      <c r="B25" t="s">
        <v>3995</v>
      </c>
      <c r="C25" t="s">
        <v>39</v>
      </c>
      <c r="D25" t="s">
        <v>3996</v>
      </c>
      <c r="E25" t="s">
        <v>20</v>
      </c>
      <c r="F25" t="b">
        <v>1</v>
      </c>
      <c r="G25" t="s">
        <v>2798</v>
      </c>
      <c r="H25" s="4">
        <v>45658.270289351851</v>
      </c>
      <c r="I25" t="b">
        <v>0</v>
      </c>
      <c r="J25" t="b">
        <v>0</v>
      </c>
      <c r="K25" t="s">
        <v>2798</v>
      </c>
      <c r="L25" t="s">
        <v>22</v>
      </c>
      <c r="M25">
        <v>90000</v>
      </c>
      <c r="O25" t="s">
        <v>3997</v>
      </c>
      <c r="P25" t="s">
        <v>3998</v>
      </c>
    </row>
    <row r="26" spans="1:16" x14ac:dyDescent="0.25">
      <c r="A26" t="s">
        <v>2</v>
      </c>
      <c r="B26" t="s">
        <v>3999</v>
      </c>
      <c r="C26" t="s">
        <v>39</v>
      </c>
      <c r="D26" t="s">
        <v>3996</v>
      </c>
      <c r="E26" t="s">
        <v>20</v>
      </c>
      <c r="F26" t="b">
        <v>1</v>
      </c>
      <c r="G26" t="s">
        <v>2798</v>
      </c>
      <c r="H26" s="4">
        <v>45658.270289351851</v>
      </c>
      <c r="I26" t="b">
        <v>0</v>
      </c>
      <c r="J26" t="b">
        <v>0</v>
      </c>
      <c r="K26" t="s">
        <v>2798</v>
      </c>
      <c r="L26" t="s">
        <v>22</v>
      </c>
      <c r="M26">
        <v>75000</v>
      </c>
      <c r="O26" t="s">
        <v>3997</v>
      </c>
      <c r="P26" t="s">
        <v>4000</v>
      </c>
    </row>
    <row r="27" spans="1:16" x14ac:dyDescent="0.25">
      <c r="A27" t="s">
        <v>1</v>
      </c>
      <c r="B27" t="s">
        <v>3987</v>
      </c>
      <c r="C27" t="s">
        <v>39</v>
      </c>
      <c r="D27" t="s">
        <v>3972</v>
      </c>
      <c r="E27" t="s">
        <v>51</v>
      </c>
      <c r="F27" t="b">
        <v>1</v>
      </c>
      <c r="G27" t="s">
        <v>619</v>
      </c>
      <c r="H27" s="4">
        <v>45658.270358796297</v>
      </c>
      <c r="I27" t="b">
        <v>0</v>
      </c>
      <c r="J27" t="b">
        <v>0</v>
      </c>
      <c r="K27" t="s">
        <v>619</v>
      </c>
      <c r="L27" t="s">
        <v>36</v>
      </c>
      <c r="N27">
        <v>19.5</v>
      </c>
      <c r="O27" t="s">
        <v>3988</v>
      </c>
      <c r="P27" t="s">
        <v>3989</v>
      </c>
    </row>
    <row r="28" spans="1:16" x14ac:dyDescent="0.25">
      <c r="A28" t="s">
        <v>1</v>
      </c>
      <c r="B28" t="s">
        <v>3994</v>
      </c>
      <c r="C28" t="s">
        <v>39</v>
      </c>
      <c r="D28" t="s">
        <v>3972</v>
      </c>
      <c r="E28" t="s">
        <v>51</v>
      </c>
      <c r="F28" t="b">
        <v>1</v>
      </c>
      <c r="G28" t="s">
        <v>1189</v>
      </c>
      <c r="H28" s="4">
        <v>45658.271134259259</v>
      </c>
      <c r="I28" t="b">
        <v>0</v>
      </c>
      <c r="J28" t="b">
        <v>0</v>
      </c>
      <c r="K28" t="s">
        <v>1189</v>
      </c>
      <c r="L28" t="s">
        <v>36</v>
      </c>
      <c r="N28">
        <v>19.5</v>
      </c>
      <c r="O28" t="s">
        <v>3988</v>
      </c>
      <c r="P28" t="s">
        <v>3989</v>
      </c>
    </row>
    <row r="29" spans="1:16" x14ac:dyDescent="0.25">
      <c r="A29" t="s">
        <v>2</v>
      </c>
      <c r="B29" t="s">
        <v>4001</v>
      </c>
      <c r="C29" t="s">
        <v>2847</v>
      </c>
      <c r="D29" t="s">
        <v>4002</v>
      </c>
      <c r="E29" t="s">
        <v>20</v>
      </c>
      <c r="F29" t="b">
        <v>0</v>
      </c>
      <c r="G29" t="s">
        <v>1189</v>
      </c>
      <c r="H29" s="4">
        <v>45658.271180555559</v>
      </c>
      <c r="I29" t="b">
        <v>1</v>
      </c>
      <c r="J29" t="b">
        <v>0</v>
      </c>
      <c r="K29" t="s">
        <v>1189</v>
      </c>
      <c r="L29" t="s">
        <v>22</v>
      </c>
      <c r="M29">
        <v>60000</v>
      </c>
      <c r="O29" t="s">
        <v>4003</v>
      </c>
      <c r="P29" t="s">
        <v>193</v>
      </c>
    </row>
    <row r="30" spans="1:16" x14ac:dyDescent="0.25">
      <c r="A30" t="s">
        <v>2</v>
      </c>
      <c r="B30" t="s">
        <v>4001</v>
      </c>
      <c r="C30" t="s">
        <v>2847</v>
      </c>
      <c r="D30" t="s">
        <v>4002</v>
      </c>
      <c r="E30" t="s">
        <v>20</v>
      </c>
      <c r="F30" t="b">
        <v>0</v>
      </c>
      <c r="G30" t="s">
        <v>1189</v>
      </c>
      <c r="H30" s="4">
        <v>45658.271180555559</v>
      </c>
      <c r="I30" t="b">
        <v>1</v>
      </c>
      <c r="J30" t="b">
        <v>0</v>
      </c>
      <c r="K30" t="s">
        <v>1189</v>
      </c>
      <c r="L30" t="s">
        <v>22</v>
      </c>
      <c r="M30">
        <v>60000</v>
      </c>
      <c r="O30" t="s">
        <v>4003</v>
      </c>
      <c r="P30" t="s">
        <v>193</v>
      </c>
    </row>
    <row r="31" spans="1:16" x14ac:dyDescent="0.25">
      <c r="A31" t="s">
        <v>1</v>
      </c>
      <c r="B31" t="s">
        <v>3994</v>
      </c>
      <c r="C31" t="s">
        <v>39</v>
      </c>
      <c r="D31" t="s">
        <v>4004</v>
      </c>
      <c r="E31" t="s">
        <v>51</v>
      </c>
      <c r="F31" t="b">
        <v>1</v>
      </c>
      <c r="G31" t="s">
        <v>4005</v>
      </c>
      <c r="H31" s="4">
        <v>45658.271550925929</v>
      </c>
      <c r="I31" t="b">
        <v>0</v>
      </c>
      <c r="J31" t="b">
        <v>0</v>
      </c>
      <c r="K31" t="s">
        <v>4005</v>
      </c>
      <c r="L31" t="s">
        <v>36</v>
      </c>
      <c r="N31">
        <v>19.5</v>
      </c>
      <c r="O31" t="s">
        <v>3988</v>
      </c>
      <c r="P31" t="s">
        <v>3989</v>
      </c>
    </row>
    <row r="32" spans="1:16" x14ac:dyDescent="0.25">
      <c r="A32" t="s">
        <v>2</v>
      </c>
      <c r="B32" t="s">
        <v>4006</v>
      </c>
      <c r="C32" t="s">
        <v>4007</v>
      </c>
      <c r="D32" t="s">
        <v>3969</v>
      </c>
      <c r="E32" t="s">
        <v>20</v>
      </c>
      <c r="F32" t="b">
        <v>0</v>
      </c>
      <c r="G32" t="s">
        <v>1247</v>
      </c>
      <c r="H32" s="4">
        <v>45658.272523148153</v>
      </c>
      <c r="I32" t="b">
        <v>0</v>
      </c>
      <c r="J32" t="b">
        <v>0</v>
      </c>
      <c r="K32" t="s">
        <v>1247</v>
      </c>
      <c r="L32" t="s">
        <v>22</v>
      </c>
      <c r="M32">
        <v>80811</v>
      </c>
      <c r="O32" t="s">
        <v>4008</v>
      </c>
      <c r="P32" t="s">
        <v>4009</v>
      </c>
    </row>
    <row r="33" spans="1:16" x14ac:dyDescent="0.25">
      <c r="A33" t="s">
        <v>19</v>
      </c>
      <c r="B33" t="s">
        <v>4010</v>
      </c>
      <c r="C33" t="s">
        <v>39</v>
      </c>
      <c r="D33" t="s">
        <v>3984</v>
      </c>
      <c r="E33" t="s">
        <v>20</v>
      </c>
      <c r="F33" t="b">
        <v>1</v>
      </c>
      <c r="G33" t="s">
        <v>359</v>
      </c>
      <c r="H33" s="4">
        <v>45658.272743055553</v>
      </c>
      <c r="I33" t="b">
        <v>0</v>
      </c>
      <c r="J33" t="b">
        <v>0</v>
      </c>
      <c r="K33" t="s">
        <v>359</v>
      </c>
      <c r="L33" t="s">
        <v>22</v>
      </c>
      <c r="M33">
        <v>189000</v>
      </c>
      <c r="O33" t="s">
        <v>602</v>
      </c>
      <c r="P33" t="s">
        <v>4011</v>
      </c>
    </row>
    <row r="34" spans="1:16" x14ac:dyDescent="0.25">
      <c r="A34" t="s">
        <v>2</v>
      </c>
      <c r="B34" t="s">
        <v>2</v>
      </c>
      <c r="C34" t="s">
        <v>4012</v>
      </c>
      <c r="D34" t="s">
        <v>4013</v>
      </c>
      <c r="E34" t="s">
        <v>20</v>
      </c>
      <c r="F34" t="b">
        <v>0</v>
      </c>
      <c r="G34" t="s">
        <v>90</v>
      </c>
      <c r="H34" s="4">
        <v>45658.272847222222</v>
      </c>
      <c r="I34" t="b">
        <v>0</v>
      </c>
      <c r="J34" t="b">
        <v>1</v>
      </c>
      <c r="K34" t="s">
        <v>90</v>
      </c>
      <c r="L34" t="s">
        <v>22</v>
      </c>
      <c r="M34">
        <v>143250</v>
      </c>
      <c r="O34" t="s">
        <v>2075</v>
      </c>
      <c r="P34" t="s">
        <v>4014</v>
      </c>
    </row>
    <row r="35" spans="1:16" x14ac:dyDescent="0.25">
      <c r="A35" t="s">
        <v>1</v>
      </c>
      <c r="B35" t="s">
        <v>3994</v>
      </c>
      <c r="C35" t="s">
        <v>39</v>
      </c>
      <c r="D35" t="s">
        <v>4015</v>
      </c>
      <c r="E35" t="s">
        <v>51</v>
      </c>
      <c r="F35" t="b">
        <v>1</v>
      </c>
      <c r="G35" t="s">
        <v>2706</v>
      </c>
      <c r="H35" s="4">
        <v>45658.273287037038</v>
      </c>
      <c r="I35" t="b">
        <v>0</v>
      </c>
      <c r="J35" t="b">
        <v>0</v>
      </c>
      <c r="K35" t="s">
        <v>2706</v>
      </c>
      <c r="L35" t="s">
        <v>36</v>
      </c>
      <c r="N35">
        <v>19.5</v>
      </c>
      <c r="O35" t="s">
        <v>3988</v>
      </c>
      <c r="P35" t="s">
        <v>3989</v>
      </c>
    </row>
    <row r="36" spans="1:16" x14ac:dyDescent="0.25">
      <c r="A36" t="s">
        <v>1</v>
      </c>
      <c r="B36" t="s">
        <v>3987</v>
      </c>
      <c r="C36" t="s">
        <v>39</v>
      </c>
      <c r="D36" t="s">
        <v>4016</v>
      </c>
      <c r="E36" t="s">
        <v>51</v>
      </c>
      <c r="F36" t="b">
        <v>1</v>
      </c>
      <c r="G36" t="s">
        <v>1217</v>
      </c>
      <c r="H36" s="4">
        <v>45658.273784722223</v>
      </c>
      <c r="I36" t="b">
        <v>0</v>
      </c>
      <c r="J36" t="b">
        <v>0</v>
      </c>
      <c r="K36" t="s">
        <v>1217</v>
      </c>
      <c r="L36" t="s">
        <v>36</v>
      </c>
      <c r="N36">
        <v>19.5</v>
      </c>
      <c r="O36" t="s">
        <v>3988</v>
      </c>
      <c r="P36" t="s">
        <v>3989</v>
      </c>
    </row>
    <row r="37" spans="1:16" x14ac:dyDescent="0.25">
      <c r="A37" t="s">
        <v>1</v>
      </c>
      <c r="B37" t="s">
        <v>3987</v>
      </c>
      <c r="C37" t="s">
        <v>39</v>
      </c>
      <c r="D37" t="s">
        <v>4017</v>
      </c>
      <c r="E37" t="s">
        <v>51</v>
      </c>
      <c r="F37" t="b">
        <v>1</v>
      </c>
      <c r="G37" t="s">
        <v>962</v>
      </c>
      <c r="H37" s="4">
        <v>45658.274027777778</v>
      </c>
      <c r="I37" t="b">
        <v>0</v>
      </c>
      <c r="J37" t="b">
        <v>0</v>
      </c>
      <c r="K37" t="s">
        <v>962</v>
      </c>
      <c r="L37" t="s">
        <v>36</v>
      </c>
      <c r="N37">
        <v>19.5</v>
      </c>
      <c r="O37" t="s">
        <v>3988</v>
      </c>
      <c r="P37" t="s">
        <v>3989</v>
      </c>
    </row>
    <row r="38" spans="1:16" x14ac:dyDescent="0.25">
      <c r="A38" t="s">
        <v>1</v>
      </c>
      <c r="B38" t="s">
        <v>3994</v>
      </c>
      <c r="C38" t="s">
        <v>39</v>
      </c>
      <c r="D38" t="s">
        <v>4018</v>
      </c>
      <c r="E38" t="s">
        <v>51</v>
      </c>
      <c r="F38" t="b">
        <v>1</v>
      </c>
      <c r="G38" t="s">
        <v>1128</v>
      </c>
      <c r="H38" s="4">
        <v>45658.274525462963</v>
      </c>
      <c r="I38" t="b">
        <v>0</v>
      </c>
      <c r="J38" t="b">
        <v>0</v>
      </c>
      <c r="K38" t="s">
        <v>1128</v>
      </c>
      <c r="L38" t="s">
        <v>36</v>
      </c>
      <c r="N38">
        <v>19.5</v>
      </c>
      <c r="O38" t="s">
        <v>3988</v>
      </c>
      <c r="P38" t="s">
        <v>3989</v>
      </c>
    </row>
    <row r="39" spans="1:16" x14ac:dyDescent="0.25">
      <c r="A39" t="s">
        <v>1</v>
      </c>
      <c r="B39" t="s">
        <v>3994</v>
      </c>
      <c r="C39" t="s">
        <v>39</v>
      </c>
      <c r="D39" t="s">
        <v>3972</v>
      </c>
      <c r="E39" t="s">
        <v>51</v>
      </c>
      <c r="F39" t="b">
        <v>1</v>
      </c>
      <c r="G39" t="s">
        <v>3053</v>
      </c>
      <c r="H39" s="4">
        <v>45658.275347222218</v>
      </c>
      <c r="I39" t="b">
        <v>0</v>
      </c>
      <c r="J39" t="b">
        <v>0</v>
      </c>
      <c r="K39" t="s">
        <v>3053</v>
      </c>
      <c r="L39" t="s">
        <v>36</v>
      </c>
      <c r="N39">
        <v>19.5</v>
      </c>
      <c r="O39" t="s">
        <v>3988</v>
      </c>
      <c r="P39" t="s">
        <v>3989</v>
      </c>
    </row>
    <row r="40" spans="1:16" x14ac:dyDescent="0.25">
      <c r="A40" t="s">
        <v>0</v>
      </c>
      <c r="B40" t="s">
        <v>4019</v>
      </c>
      <c r="C40" t="s">
        <v>39</v>
      </c>
      <c r="D40" t="s">
        <v>4013</v>
      </c>
      <c r="E40" t="s">
        <v>20</v>
      </c>
      <c r="F40" t="b">
        <v>1</v>
      </c>
      <c r="G40" t="s">
        <v>1189</v>
      </c>
      <c r="H40" s="4">
        <v>45658.275821759264</v>
      </c>
      <c r="I40" t="b">
        <v>0</v>
      </c>
      <c r="J40" t="b">
        <v>0</v>
      </c>
      <c r="K40" t="s">
        <v>1189</v>
      </c>
      <c r="L40" t="s">
        <v>22</v>
      </c>
      <c r="M40">
        <v>37499.5</v>
      </c>
      <c r="O40" t="s">
        <v>3985</v>
      </c>
      <c r="P40" t="s">
        <v>4020</v>
      </c>
    </row>
    <row r="41" spans="1:16" x14ac:dyDescent="0.25">
      <c r="A41" t="s">
        <v>2</v>
      </c>
      <c r="B41" t="s">
        <v>4021</v>
      </c>
      <c r="C41" t="s">
        <v>39</v>
      </c>
      <c r="D41" t="s">
        <v>3984</v>
      </c>
      <c r="E41" t="s">
        <v>20</v>
      </c>
      <c r="F41" t="b">
        <v>1</v>
      </c>
      <c r="G41" t="s">
        <v>3446</v>
      </c>
      <c r="H41" s="4">
        <v>45658.276296296302</v>
      </c>
      <c r="I41" t="b">
        <v>1</v>
      </c>
      <c r="J41" t="b">
        <v>0</v>
      </c>
      <c r="K41" t="s">
        <v>3446</v>
      </c>
      <c r="L41" t="s">
        <v>22</v>
      </c>
      <c r="M41">
        <v>264000</v>
      </c>
      <c r="O41" t="s">
        <v>4022</v>
      </c>
      <c r="P41" t="s">
        <v>4023</v>
      </c>
    </row>
    <row r="42" spans="1:16" x14ac:dyDescent="0.25">
      <c r="A42" t="s">
        <v>2</v>
      </c>
      <c r="B42" t="s">
        <v>4024</v>
      </c>
      <c r="C42" t="s">
        <v>39</v>
      </c>
      <c r="D42" t="s">
        <v>3984</v>
      </c>
      <c r="E42" t="s">
        <v>20</v>
      </c>
      <c r="F42" t="b">
        <v>1</v>
      </c>
      <c r="G42" t="s">
        <v>3446</v>
      </c>
      <c r="H42" s="4">
        <v>45658.276296296302</v>
      </c>
      <c r="I42" t="b">
        <v>1</v>
      </c>
      <c r="J42" t="b">
        <v>0</v>
      </c>
      <c r="K42" t="s">
        <v>3446</v>
      </c>
      <c r="L42" t="s">
        <v>22</v>
      </c>
      <c r="M42">
        <v>264000</v>
      </c>
      <c r="O42" t="s">
        <v>4022</v>
      </c>
      <c r="P42" t="s">
        <v>4023</v>
      </c>
    </row>
    <row r="43" spans="1:16" x14ac:dyDescent="0.25">
      <c r="A43" t="s">
        <v>89</v>
      </c>
      <c r="B43" t="s">
        <v>4025</v>
      </c>
      <c r="C43" t="s">
        <v>39</v>
      </c>
      <c r="D43" t="s">
        <v>3984</v>
      </c>
      <c r="E43" t="s">
        <v>20</v>
      </c>
      <c r="F43" t="b">
        <v>1</v>
      </c>
      <c r="G43" t="s">
        <v>1073</v>
      </c>
      <c r="H43" s="4">
        <v>45658.276365740741</v>
      </c>
      <c r="I43" t="b">
        <v>0</v>
      </c>
      <c r="J43" t="b">
        <v>0</v>
      </c>
      <c r="K43" t="s">
        <v>1073</v>
      </c>
      <c r="L43" t="s">
        <v>22</v>
      </c>
      <c r="M43">
        <v>38400</v>
      </c>
      <c r="O43" t="s">
        <v>4026</v>
      </c>
      <c r="P43" t="s">
        <v>4027</v>
      </c>
    </row>
    <row r="44" spans="1:16" x14ac:dyDescent="0.25">
      <c r="A44" t="s">
        <v>1</v>
      </c>
      <c r="B44" t="s">
        <v>3987</v>
      </c>
      <c r="C44" t="s">
        <v>39</v>
      </c>
      <c r="D44" t="s">
        <v>3972</v>
      </c>
      <c r="E44" t="s">
        <v>51</v>
      </c>
      <c r="F44" t="b">
        <v>1</v>
      </c>
      <c r="G44" t="s">
        <v>4028</v>
      </c>
      <c r="H44" s="4">
        <v>45658.276458333326</v>
      </c>
      <c r="I44" t="b">
        <v>0</v>
      </c>
      <c r="J44" t="b">
        <v>0</v>
      </c>
      <c r="K44" t="s">
        <v>4028</v>
      </c>
      <c r="L44" t="s">
        <v>36</v>
      </c>
      <c r="N44">
        <v>19.5</v>
      </c>
      <c r="O44" t="s">
        <v>3988</v>
      </c>
      <c r="P44" t="s">
        <v>3989</v>
      </c>
    </row>
    <row r="45" spans="1:16" x14ac:dyDescent="0.25">
      <c r="A45" t="s">
        <v>1</v>
      </c>
      <c r="B45" t="s">
        <v>3994</v>
      </c>
      <c r="C45" t="s">
        <v>39</v>
      </c>
      <c r="D45" t="s">
        <v>4029</v>
      </c>
      <c r="E45" t="s">
        <v>51</v>
      </c>
      <c r="F45" t="b">
        <v>1</v>
      </c>
      <c r="G45" t="s">
        <v>4030</v>
      </c>
      <c r="H45" s="4">
        <v>45658.276782407411</v>
      </c>
      <c r="I45" t="b">
        <v>0</v>
      </c>
      <c r="J45" t="b">
        <v>0</v>
      </c>
      <c r="K45" t="s">
        <v>4030</v>
      </c>
      <c r="L45" t="s">
        <v>36</v>
      </c>
      <c r="N45">
        <v>19.5</v>
      </c>
      <c r="O45" t="s">
        <v>3988</v>
      </c>
      <c r="P45" t="s">
        <v>3989</v>
      </c>
    </row>
    <row r="46" spans="1:16" x14ac:dyDescent="0.25">
      <c r="A46" t="s">
        <v>19</v>
      </c>
      <c r="B46" t="s">
        <v>19</v>
      </c>
      <c r="C46" t="s">
        <v>39</v>
      </c>
      <c r="D46" t="s">
        <v>3984</v>
      </c>
      <c r="E46" t="s">
        <v>20</v>
      </c>
      <c r="F46" t="b">
        <v>1</v>
      </c>
      <c r="G46" t="s">
        <v>21</v>
      </c>
      <c r="H46" s="4">
        <v>45658.27815972222</v>
      </c>
      <c r="I46" t="b">
        <v>0</v>
      </c>
      <c r="J46" t="b">
        <v>0</v>
      </c>
      <c r="K46" t="s">
        <v>21</v>
      </c>
      <c r="L46" t="s">
        <v>22</v>
      </c>
      <c r="M46">
        <v>135000</v>
      </c>
      <c r="O46" t="s">
        <v>4031</v>
      </c>
      <c r="P46" t="s">
        <v>4032</v>
      </c>
    </row>
    <row r="47" spans="1:16" x14ac:dyDescent="0.25">
      <c r="A47" t="s">
        <v>0</v>
      </c>
      <c r="B47" t="s">
        <v>4033</v>
      </c>
      <c r="C47" t="s">
        <v>1128</v>
      </c>
      <c r="D47" t="s">
        <v>4034</v>
      </c>
      <c r="E47" t="s">
        <v>20</v>
      </c>
      <c r="F47" t="b">
        <v>0</v>
      </c>
      <c r="G47" t="s">
        <v>1128</v>
      </c>
      <c r="H47" s="4">
        <v>45658.279189814813</v>
      </c>
      <c r="I47" t="b">
        <v>0</v>
      </c>
      <c r="J47" t="b">
        <v>0</v>
      </c>
      <c r="K47" t="s">
        <v>1128</v>
      </c>
      <c r="L47" t="s">
        <v>22</v>
      </c>
      <c r="M47">
        <v>80000</v>
      </c>
      <c r="O47" t="s">
        <v>4035</v>
      </c>
      <c r="P47" t="s">
        <v>424</v>
      </c>
    </row>
    <row r="48" spans="1:16" x14ac:dyDescent="0.25">
      <c r="A48" t="s">
        <v>1</v>
      </c>
      <c r="B48" t="s">
        <v>4036</v>
      </c>
      <c r="C48" t="s">
        <v>1128</v>
      </c>
      <c r="D48" t="s">
        <v>4034</v>
      </c>
      <c r="E48" t="s">
        <v>20</v>
      </c>
      <c r="F48" t="b">
        <v>0</v>
      </c>
      <c r="G48" t="s">
        <v>1128</v>
      </c>
      <c r="H48" s="4">
        <v>45658.279189814813</v>
      </c>
      <c r="I48" t="b">
        <v>0</v>
      </c>
      <c r="J48" t="b">
        <v>0</v>
      </c>
      <c r="K48" t="s">
        <v>1128</v>
      </c>
      <c r="L48" t="s">
        <v>22</v>
      </c>
      <c r="M48">
        <v>65000</v>
      </c>
      <c r="O48" t="s">
        <v>1438</v>
      </c>
      <c r="P48" t="s">
        <v>4037</v>
      </c>
    </row>
    <row r="49" spans="1:16" x14ac:dyDescent="0.25">
      <c r="A49" t="s">
        <v>89</v>
      </c>
      <c r="B49" t="s">
        <v>4038</v>
      </c>
      <c r="C49" t="s">
        <v>39</v>
      </c>
      <c r="D49" t="s">
        <v>3984</v>
      </c>
      <c r="E49" t="s">
        <v>20</v>
      </c>
      <c r="F49" t="b">
        <v>1</v>
      </c>
      <c r="G49" t="s">
        <v>3053</v>
      </c>
      <c r="H49" s="4">
        <v>45658.279942129629</v>
      </c>
      <c r="I49" t="b">
        <v>0</v>
      </c>
      <c r="J49" t="b">
        <v>0</v>
      </c>
      <c r="K49" t="s">
        <v>3053</v>
      </c>
      <c r="L49" t="s">
        <v>22</v>
      </c>
      <c r="M49">
        <v>48000</v>
      </c>
      <c r="O49" t="s">
        <v>2958</v>
      </c>
      <c r="P49" t="s">
        <v>4039</v>
      </c>
    </row>
    <row r="50" spans="1:16" x14ac:dyDescent="0.25">
      <c r="A50" t="s">
        <v>89</v>
      </c>
      <c r="B50" t="s">
        <v>4040</v>
      </c>
      <c r="C50" t="s">
        <v>39</v>
      </c>
      <c r="D50" t="s">
        <v>2532</v>
      </c>
      <c r="E50" t="s">
        <v>20</v>
      </c>
      <c r="F50" t="b">
        <v>1</v>
      </c>
      <c r="G50" t="s">
        <v>3053</v>
      </c>
      <c r="H50" s="4">
        <v>45658.279942129629</v>
      </c>
      <c r="I50" t="b">
        <v>1</v>
      </c>
      <c r="J50" t="b">
        <v>0</v>
      </c>
      <c r="K50" t="s">
        <v>3053</v>
      </c>
      <c r="L50" t="s">
        <v>22</v>
      </c>
      <c r="M50">
        <v>188000</v>
      </c>
      <c r="O50" t="s">
        <v>3526</v>
      </c>
      <c r="P50" t="s">
        <v>4041</v>
      </c>
    </row>
    <row r="51" spans="1:16" x14ac:dyDescent="0.25">
      <c r="A51" t="s">
        <v>1</v>
      </c>
      <c r="B51" t="s">
        <v>4042</v>
      </c>
      <c r="C51" t="s">
        <v>4043</v>
      </c>
      <c r="D51" t="s">
        <v>4044</v>
      </c>
      <c r="E51" t="s">
        <v>20</v>
      </c>
      <c r="F51" t="b">
        <v>0</v>
      </c>
      <c r="G51" t="s">
        <v>23</v>
      </c>
      <c r="H51" s="4">
        <v>45658.280763888892</v>
      </c>
      <c r="I51" t="b">
        <v>0</v>
      </c>
      <c r="J51" t="b">
        <v>1</v>
      </c>
      <c r="K51" t="s">
        <v>24</v>
      </c>
      <c r="L51" t="s">
        <v>36</v>
      </c>
      <c r="N51">
        <v>94.524993896484375</v>
      </c>
      <c r="O51" t="s">
        <v>800</v>
      </c>
      <c r="P51" t="s">
        <v>4045</v>
      </c>
    </row>
    <row r="52" spans="1:16" x14ac:dyDescent="0.25">
      <c r="A52" t="s">
        <v>1</v>
      </c>
      <c r="B52" t="s">
        <v>4046</v>
      </c>
      <c r="C52" t="s">
        <v>4047</v>
      </c>
      <c r="D52" t="s">
        <v>4044</v>
      </c>
      <c r="E52" t="s">
        <v>20</v>
      </c>
      <c r="F52" t="b">
        <v>0</v>
      </c>
      <c r="G52" t="s">
        <v>23</v>
      </c>
      <c r="H52" s="4">
        <v>45658.280763888892</v>
      </c>
      <c r="I52" t="b">
        <v>0</v>
      </c>
      <c r="J52" t="b">
        <v>1</v>
      </c>
      <c r="K52" t="s">
        <v>24</v>
      </c>
      <c r="L52" t="s">
        <v>36</v>
      </c>
      <c r="N52">
        <v>78.1199951171875</v>
      </c>
      <c r="O52" t="s">
        <v>800</v>
      </c>
      <c r="P52" t="s">
        <v>4045</v>
      </c>
    </row>
    <row r="53" spans="1:16" x14ac:dyDescent="0.25">
      <c r="A53" t="s">
        <v>2</v>
      </c>
      <c r="B53" t="s">
        <v>2</v>
      </c>
      <c r="C53" t="s">
        <v>192</v>
      </c>
      <c r="D53" t="s">
        <v>3600</v>
      </c>
      <c r="E53" t="s">
        <v>20</v>
      </c>
      <c r="F53" t="b">
        <v>0</v>
      </c>
      <c r="G53" t="s">
        <v>23</v>
      </c>
      <c r="H53" s="4">
        <v>45658.280798611107</v>
      </c>
      <c r="I53" t="b">
        <v>0</v>
      </c>
      <c r="J53" t="b">
        <v>0</v>
      </c>
      <c r="K53" t="s">
        <v>24</v>
      </c>
      <c r="L53" t="s">
        <v>22</v>
      </c>
      <c r="M53">
        <v>150000</v>
      </c>
      <c r="O53" t="s">
        <v>2211</v>
      </c>
      <c r="P53" t="s">
        <v>4048</v>
      </c>
    </row>
    <row r="54" spans="1:16" x14ac:dyDescent="0.25">
      <c r="A54" t="s">
        <v>2</v>
      </c>
      <c r="B54" t="s">
        <v>1167</v>
      </c>
      <c r="C54" t="s">
        <v>639</v>
      </c>
      <c r="D54" t="s">
        <v>3967</v>
      </c>
      <c r="E54" t="s">
        <v>20</v>
      </c>
      <c r="F54" t="b">
        <v>0</v>
      </c>
      <c r="G54" t="s">
        <v>23</v>
      </c>
      <c r="H54" s="4">
        <v>45658.280798611107</v>
      </c>
      <c r="I54" t="b">
        <v>1</v>
      </c>
      <c r="J54" t="b">
        <v>1</v>
      </c>
      <c r="K54" t="s">
        <v>24</v>
      </c>
      <c r="L54" t="s">
        <v>22</v>
      </c>
      <c r="M54">
        <v>70000</v>
      </c>
      <c r="O54" t="s">
        <v>954</v>
      </c>
      <c r="P54" t="s">
        <v>1510</v>
      </c>
    </row>
    <row r="55" spans="1:16" x14ac:dyDescent="0.25">
      <c r="A55" t="s">
        <v>28</v>
      </c>
      <c r="B55" t="s">
        <v>849</v>
      </c>
      <c r="C55" t="s">
        <v>39</v>
      </c>
      <c r="D55" t="s">
        <v>3984</v>
      </c>
      <c r="E55" t="s">
        <v>20</v>
      </c>
      <c r="F55" t="b">
        <v>1</v>
      </c>
      <c r="G55" t="s">
        <v>2012</v>
      </c>
      <c r="H55" s="4">
        <v>45658.292754629627</v>
      </c>
      <c r="I55" t="b">
        <v>0</v>
      </c>
      <c r="J55" t="b">
        <v>0</v>
      </c>
      <c r="K55" t="s">
        <v>2012</v>
      </c>
      <c r="L55" t="s">
        <v>22</v>
      </c>
      <c r="M55">
        <v>225000</v>
      </c>
      <c r="O55" t="s">
        <v>4049</v>
      </c>
      <c r="P55" t="s">
        <v>4050</v>
      </c>
    </row>
    <row r="56" spans="1:16" x14ac:dyDescent="0.25">
      <c r="A56" t="s">
        <v>89</v>
      </c>
      <c r="B56" t="s">
        <v>3463</v>
      </c>
      <c r="C56" t="s">
        <v>39</v>
      </c>
      <c r="D56" t="s">
        <v>3984</v>
      </c>
      <c r="E56" t="s">
        <v>20</v>
      </c>
      <c r="F56" t="b">
        <v>1</v>
      </c>
      <c r="G56" t="s">
        <v>2012</v>
      </c>
      <c r="H56" s="4">
        <v>45658.292754629627</v>
      </c>
      <c r="I56" t="b">
        <v>0</v>
      </c>
      <c r="J56" t="b">
        <v>0</v>
      </c>
      <c r="K56" t="s">
        <v>2012</v>
      </c>
      <c r="L56" t="s">
        <v>22</v>
      </c>
      <c r="M56">
        <v>230000</v>
      </c>
      <c r="O56" t="s">
        <v>4051</v>
      </c>
    </row>
    <row r="57" spans="1:16" x14ac:dyDescent="0.25">
      <c r="A57" t="s">
        <v>1</v>
      </c>
      <c r="B57" t="s">
        <v>1</v>
      </c>
      <c r="C57" t="s">
        <v>39</v>
      </c>
      <c r="D57" t="s">
        <v>3984</v>
      </c>
      <c r="E57" t="s">
        <v>20</v>
      </c>
      <c r="F57" t="b">
        <v>1</v>
      </c>
      <c r="G57" t="s">
        <v>2012</v>
      </c>
      <c r="H57" s="4">
        <v>45658.292754629627</v>
      </c>
      <c r="I57" t="b">
        <v>0</v>
      </c>
      <c r="J57" t="b">
        <v>0</v>
      </c>
      <c r="K57" t="s">
        <v>2012</v>
      </c>
      <c r="L57" t="s">
        <v>22</v>
      </c>
      <c r="M57">
        <v>225000</v>
      </c>
      <c r="O57" t="s">
        <v>4052</v>
      </c>
      <c r="P57" t="s">
        <v>4053</v>
      </c>
    </row>
    <row r="58" spans="1:16" x14ac:dyDescent="0.25">
      <c r="A58" t="s">
        <v>191</v>
      </c>
      <c r="B58" t="s">
        <v>4054</v>
      </c>
      <c r="C58" t="s">
        <v>39</v>
      </c>
      <c r="D58" t="s">
        <v>3984</v>
      </c>
      <c r="E58" t="s">
        <v>20</v>
      </c>
      <c r="F58" t="b">
        <v>1</v>
      </c>
      <c r="G58" t="s">
        <v>2012</v>
      </c>
      <c r="H58" s="4">
        <v>45658.292754629627</v>
      </c>
      <c r="I58" t="b">
        <v>0</v>
      </c>
      <c r="J58" t="b">
        <v>0</v>
      </c>
      <c r="K58" t="s">
        <v>2012</v>
      </c>
      <c r="L58" t="s">
        <v>22</v>
      </c>
      <c r="M58">
        <v>230000</v>
      </c>
      <c r="O58" t="s">
        <v>2836</v>
      </c>
    </row>
    <row r="59" spans="1:16" x14ac:dyDescent="0.25">
      <c r="A59" t="s">
        <v>1</v>
      </c>
      <c r="B59" t="s">
        <v>4055</v>
      </c>
      <c r="C59" t="s">
        <v>39</v>
      </c>
      <c r="D59" t="s">
        <v>3984</v>
      </c>
      <c r="E59" t="s">
        <v>20</v>
      </c>
      <c r="F59" t="b">
        <v>1</v>
      </c>
      <c r="G59" t="s">
        <v>4056</v>
      </c>
      <c r="H59" s="4">
        <v>45658.293252314812</v>
      </c>
      <c r="I59" t="b">
        <v>0</v>
      </c>
      <c r="J59" t="b">
        <v>0</v>
      </c>
      <c r="K59" t="s">
        <v>4056</v>
      </c>
      <c r="L59" t="s">
        <v>22</v>
      </c>
      <c r="M59">
        <v>132000</v>
      </c>
      <c r="O59" t="s">
        <v>4057</v>
      </c>
      <c r="P59" t="s">
        <v>4058</v>
      </c>
    </row>
    <row r="60" spans="1:16" x14ac:dyDescent="0.25">
      <c r="A60" t="s">
        <v>1</v>
      </c>
      <c r="B60" t="s">
        <v>3987</v>
      </c>
      <c r="C60" t="s">
        <v>39</v>
      </c>
      <c r="D60" t="s">
        <v>4059</v>
      </c>
      <c r="E60" t="s">
        <v>51</v>
      </c>
      <c r="F60" t="b">
        <v>1</v>
      </c>
      <c r="G60" t="s">
        <v>1833</v>
      </c>
      <c r="H60" s="4">
        <v>45658.293958333343</v>
      </c>
      <c r="I60" t="b">
        <v>0</v>
      </c>
      <c r="J60" t="b">
        <v>0</v>
      </c>
      <c r="K60" t="s">
        <v>1833</v>
      </c>
      <c r="L60" t="s">
        <v>36</v>
      </c>
      <c r="N60">
        <v>19.5</v>
      </c>
      <c r="O60" t="s">
        <v>3988</v>
      </c>
      <c r="P60" t="s">
        <v>3989</v>
      </c>
    </row>
    <row r="61" spans="1:16" x14ac:dyDescent="0.25">
      <c r="A61" t="s">
        <v>1</v>
      </c>
      <c r="B61" t="s">
        <v>3987</v>
      </c>
      <c r="C61" t="s">
        <v>39</v>
      </c>
      <c r="D61" t="s">
        <v>4059</v>
      </c>
      <c r="E61" t="s">
        <v>51</v>
      </c>
      <c r="F61" t="b">
        <v>1</v>
      </c>
      <c r="G61" t="s">
        <v>1833</v>
      </c>
      <c r="H61" s="4">
        <v>45658.293958333343</v>
      </c>
      <c r="I61" t="b">
        <v>0</v>
      </c>
      <c r="J61" t="b">
        <v>0</v>
      </c>
      <c r="K61" t="s">
        <v>1833</v>
      </c>
      <c r="L61" t="s">
        <v>36</v>
      </c>
      <c r="N61">
        <v>19.5</v>
      </c>
      <c r="O61" t="s">
        <v>3988</v>
      </c>
      <c r="P61" t="s">
        <v>3989</v>
      </c>
    </row>
    <row r="62" spans="1:16" x14ac:dyDescent="0.25">
      <c r="A62" t="s">
        <v>1</v>
      </c>
      <c r="B62" t="s">
        <v>3994</v>
      </c>
      <c r="C62" t="s">
        <v>39</v>
      </c>
      <c r="D62" t="s">
        <v>4060</v>
      </c>
      <c r="E62" t="s">
        <v>51</v>
      </c>
      <c r="F62" t="b">
        <v>1</v>
      </c>
      <c r="G62" t="s">
        <v>4061</v>
      </c>
      <c r="H62" s="4">
        <v>45658.294641203713</v>
      </c>
      <c r="I62" t="b">
        <v>0</v>
      </c>
      <c r="J62" t="b">
        <v>0</v>
      </c>
      <c r="K62" t="s">
        <v>4061</v>
      </c>
      <c r="L62" t="s">
        <v>36</v>
      </c>
      <c r="N62">
        <v>19.5</v>
      </c>
      <c r="O62" t="s">
        <v>3988</v>
      </c>
      <c r="P62" t="s">
        <v>3989</v>
      </c>
    </row>
    <row r="63" spans="1:16" x14ac:dyDescent="0.25">
      <c r="A63" t="s">
        <v>139</v>
      </c>
      <c r="B63" t="s">
        <v>4062</v>
      </c>
      <c r="C63" t="s">
        <v>39</v>
      </c>
      <c r="D63" t="s">
        <v>3984</v>
      </c>
      <c r="E63" t="s">
        <v>20</v>
      </c>
      <c r="F63" t="b">
        <v>1</v>
      </c>
      <c r="G63" t="s">
        <v>4061</v>
      </c>
      <c r="H63" s="4">
        <v>45658.294687499998</v>
      </c>
      <c r="I63" t="b">
        <v>1</v>
      </c>
      <c r="J63" t="b">
        <v>0</v>
      </c>
      <c r="K63" t="s">
        <v>4061</v>
      </c>
      <c r="L63" t="s">
        <v>22</v>
      </c>
      <c r="M63">
        <v>264000</v>
      </c>
      <c r="O63" t="s">
        <v>4022</v>
      </c>
      <c r="P63" t="s">
        <v>4063</v>
      </c>
    </row>
    <row r="64" spans="1:16" x14ac:dyDescent="0.25">
      <c r="A64" t="s">
        <v>89</v>
      </c>
      <c r="B64" t="s">
        <v>4064</v>
      </c>
      <c r="C64" t="s">
        <v>39</v>
      </c>
      <c r="D64" t="s">
        <v>4060</v>
      </c>
      <c r="E64" t="s">
        <v>20</v>
      </c>
      <c r="F64" t="b">
        <v>1</v>
      </c>
      <c r="G64" t="s">
        <v>4061</v>
      </c>
      <c r="H64" s="4">
        <v>45658.294687499998</v>
      </c>
      <c r="I64" t="b">
        <v>1</v>
      </c>
      <c r="J64" t="b">
        <v>0</v>
      </c>
      <c r="K64" t="s">
        <v>4061</v>
      </c>
      <c r="L64" t="s">
        <v>22</v>
      </c>
      <c r="M64">
        <v>55000</v>
      </c>
      <c r="O64" t="s">
        <v>4065</v>
      </c>
      <c r="P64" t="s">
        <v>4066</v>
      </c>
    </row>
    <row r="65" spans="1:16" x14ac:dyDescent="0.25">
      <c r="A65" t="s">
        <v>89</v>
      </c>
      <c r="B65" t="s">
        <v>3854</v>
      </c>
      <c r="C65" t="s">
        <v>39</v>
      </c>
      <c r="D65" t="s">
        <v>3984</v>
      </c>
      <c r="E65" t="s">
        <v>20</v>
      </c>
      <c r="F65" t="b">
        <v>1</v>
      </c>
      <c r="G65" t="s">
        <v>4067</v>
      </c>
      <c r="H65" s="4">
        <v>45658.294942129629</v>
      </c>
      <c r="I65" t="b">
        <v>0</v>
      </c>
      <c r="J65" t="b">
        <v>0</v>
      </c>
      <c r="L65" t="s">
        <v>22</v>
      </c>
      <c r="M65">
        <v>250000</v>
      </c>
      <c r="O65" t="s">
        <v>4052</v>
      </c>
      <c r="P65" t="s">
        <v>1223</v>
      </c>
    </row>
    <row r="66" spans="1:16" x14ac:dyDescent="0.25">
      <c r="A66" t="s">
        <v>89</v>
      </c>
      <c r="B66" t="s">
        <v>3854</v>
      </c>
      <c r="C66" t="s">
        <v>39</v>
      </c>
      <c r="D66" t="s">
        <v>3984</v>
      </c>
      <c r="E66" t="s">
        <v>20</v>
      </c>
      <c r="F66" t="b">
        <v>1</v>
      </c>
      <c r="G66" t="s">
        <v>4067</v>
      </c>
      <c r="H66" s="4">
        <v>45658.294942129629</v>
      </c>
      <c r="I66" t="b">
        <v>0</v>
      </c>
      <c r="J66" t="b">
        <v>0</v>
      </c>
      <c r="L66" t="s">
        <v>22</v>
      </c>
      <c r="M66">
        <v>250000</v>
      </c>
      <c r="O66" t="s">
        <v>4052</v>
      </c>
      <c r="P66" t="s">
        <v>1223</v>
      </c>
    </row>
    <row r="67" spans="1:16" x14ac:dyDescent="0.25">
      <c r="A67" t="s">
        <v>0</v>
      </c>
      <c r="B67" t="s">
        <v>4068</v>
      </c>
      <c r="C67" t="s">
        <v>1420</v>
      </c>
      <c r="D67" t="s">
        <v>2208</v>
      </c>
      <c r="E67" t="s">
        <v>20</v>
      </c>
      <c r="F67" t="b">
        <v>0</v>
      </c>
      <c r="G67" t="s">
        <v>1420</v>
      </c>
      <c r="H67" s="4">
        <v>45658.295868055553</v>
      </c>
      <c r="I67" t="b">
        <v>0</v>
      </c>
      <c r="J67" t="b">
        <v>0</v>
      </c>
      <c r="K67" t="s">
        <v>1420</v>
      </c>
      <c r="L67" t="s">
        <v>22</v>
      </c>
      <c r="M67">
        <v>40000</v>
      </c>
      <c r="O67" t="s">
        <v>4069</v>
      </c>
      <c r="P67" t="s">
        <v>914</v>
      </c>
    </row>
    <row r="68" spans="1:16" x14ac:dyDescent="0.25">
      <c r="A68" t="s">
        <v>0</v>
      </c>
      <c r="B68" t="s">
        <v>4070</v>
      </c>
      <c r="D68" t="s">
        <v>4071</v>
      </c>
      <c r="E68" t="s">
        <v>105</v>
      </c>
      <c r="F68" t="b">
        <v>0</v>
      </c>
      <c r="G68" t="s">
        <v>1420</v>
      </c>
      <c r="H68" s="4">
        <v>45658.295868055553</v>
      </c>
      <c r="I68" t="b">
        <v>0</v>
      </c>
      <c r="J68" t="b">
        <v>0</v>
      </c>
      <c r="K68" t="s">
        <v>1420</v>
      </c>
      <c r="L68" t="s">
        <v>22</v>
      </c>
      <c r="M68">
        <v>40000</v>
      </c>
      <c r="O68" t="s">
        <v>4069</v>
      </c>
      <c r="P68" t="s">
        <v>914</v>
      </c>
    </row>
    <row r="69" spans="1:16" x14ac:dyDescent="0.25">
      <c r="A69" t="s">
        <v>0</v>
      </c>
      <c r="B69" t="s">
        <v>0</v>
      </c>
      <c r="D69" t="s">
        <v>2298</v>
      </c>
      <c r="E69" t="s">
        <v>20</v>
      </c>
      <c r="F69" t="b">
        <v>0</v>
      </c>
      <c r="G69" t="s">
        <v>1420</v>
      </c>
      <c r="H69" s="4">
        <v>45658.295868055553</v>
      </c>
      <c r="I69" t="b">
        <v>1</v>
      </c>
      <c r="J69" t="b">
        <v>0</v>
      </c>
      <c r="K69" t="s">
        <v>1420</v>
      </c>
      <c r="L69" t="s">
        <v>22</v>
      </c>
      <c r="M69">
        <v>40750</v>
      </c>
      <c r="O69" t="s">
        <v>4072</v>
      </c>
      <c r="P69" t="s">
        <v>430</v>
      </c>
    </row>
    <row r="70" spans="1:16" x14ac:dyDescent="0.25">
      <c r="A70" t="s">
        <v>0</v>
      </c>
      <c r="B70" t="s">
        <v>4068</v>
      </c>
      <c r="C70" t="s">
        <v>1420</v>
      </c>
      <c r="D70" t="s">
        <v>2208</v>
      </c>
      <c r="E70" t="s">
        <v>20</v>
      </c>
      <c r="F70" t="b">
        <v>0</v>
      </c>
      <c r="G70" t="s">
        <v>1420</v>
      </c>
      <c r="H70" s="4">
        <v>45658.295868055553</v>
      </c>
      <c r="I70" t="b">
        <v>0</v>
      </c>
      <c r="J70" t="b">
        <v>0</v>
      </c>
      <c r="K70" t="s">
        <v>1420</v>
      </c>
      <c r="L70" t="s">
        <v>22</v>
      </c>
      <c r="M70">
        <v>40000</v>
      </c>
      <c r="O70" t="s">
        <v>4069</v>
      </c>
      <c r="P70" t="s">
        <v>914</v>
      </c>
    </row>
    <row r="71" spans="1:16" x14ac:dyDescent="0.25">
      <c r="A71" t="s">
        <v>1</v>
      </c>
      <c r="B71" t="s">
        <v>4073</v>
      </c>
      <c r="C71" t="s">
        <v>4074</v>
      </c>
      <c r="D71" t="s">
        <v>3969</v>
      </c>
      <c r="E71" t="s">
        <v>20</v>
      </c>
      <c r="F71" t="b">
        <v>0</v>
      </c>
      <c r="G71" t="s">
        <v>4075</v>
      </c>
      <c r="H71" s="4">
        <v>45658.296064814807</v>
      </c>
      <c r="I71" t="b">
        <v>0</v>
      </c>
      <c r="J71" t="b">
        <v>0</v>
      </c>
      <c r="K71" t="s">
        <v>4075</v>
      </c>
      <c r="L71" t="s">
        <v>22</v>
      </c>
      <c r="M71">
        <v>202029</v>
      </c>
      <c r="O71" t="s">
        <v>2976</v>
      </c>
      <c r="P71" t="s">
        <v>4076</v>
      </c>
    </row>
    <row r="72" spans="1:16" x14ac:dyDescent="0.25">
      <c r="A72" t="s">
        <v>0</v>
      </c>
      <c r="B72" t="s">
        <v>4077</v>
      </c>
      <c r="C72" t="s">
        <v>143</v>
      </c>
      <c r="D72" t="s">
        <v>3972</v>
      </c>
      <c r="E72" t="s">
        <v>20</v>
      </c>
      <c r="F72" t="b">
        <v>0</v>
      </c>
      <c r="G72" t="s">
        <v>35</v>
      </c>
      <c r="H72" s="4">
        <v>45658.375763888893</v>
      </c>
      <c r="I72" t="b">
        <v>0</v>
      </c>
      <c r="J72" t="b">
        <v>1</v>
      </c>
      <c r="K72" t="s">
        <v>24</v>
      </c>
      <c r="L72" t="s">
        <v>22</v>
      </c>
      <c r="M72">
        <v>93800</v>
      </c>
      <c r="O72" t="s">
        <v>1126</v>
      </c>
      <c r="P72" t="s">
        <v>4078</v>
      </c>
    </row>
    <row r="73" spans="1:16" x14ac:dyDescent="0.25">
      <c r="A73" t="s">
        <v>0</v>
      </c>
      <c r="B73" t="s">
        <v>4079</v>
      </c>
      <c r="C73" t="s">
        <v>841</v>
      </c>
      <c r="D73" t="s">
        <v>3956</v>
      </c>
      <c r="E73" t="s">
        <v>20</v>
      </c>
      <c r="F73" t="b">
        <v>0</v>
      </c>
      <c r="G73" t="s">
        <v>30</v>
      </c>
      <c r="H73" s="4">
        <v>45658.376122685193</v>
      </c>
      <c r="I73" t="b">
        <v>0</v>
      </c>
      <c r="J73" t="b">
        <v>1</v>
      </c>
      <c r="K73" t="s">
        <v>24</v>
      </c>
      <c r="L73" t="s">
        <v>36</v>
      </c>
      <c r="N73">
        <v>25.2400016784668</v>
      </c>
      <c r="O73" t="s">
        <v>4080</v>
      </c>
    </row>
    <row r="74" spans="1:16" x14ac:dyDescent="0.25">
      <c r="A74" t="s">
        <v>2</v>
      </c>
      <c r="B74" t="s">
        <v>4081</v>
      </c>
      <c r="C74" t="s">
        <v>54</v>
      </c>
      <c r="D74" t="s">
        <v>2208</v>
      </c>
      <c r="E74" t="s">
        <v>34</v>
      </c>
      <c r="F74" t="b">
        <v>0</v>
      </c>
      <c r="G74" t="s">
        <v>27</v>
      </c>
      <c r="H74" s="4">
        <v>45658.418680555558</v>
      </c>
      <c r="I74" t="b">
        <v>0</v>
      </c>
      <c r="J74" t="b">
        <v>1</v>
      </c>
      <c r="K74" t="s">
        <v>24</v>
      </c>
      <c r="L74" t="s">
        <v>22</v>
      </c>
      <c r="M74">
        <v>214500</v>
      </c>
      <c r="O74" t="s">
        <v>428</v>
      </c>
      <c r="P74" t="s">
        <v>4082</v>
      </c>
    </row>
    <row r="75" spans="1:16" x14ac:dyDescent="0.25">
      <c r="A75" t="s">
        <v>2</v>
      </c>
      <c r="B75" t="s">
        <v>1544</v>
      </c>
      <c r="C75" t="s">
        <v>203</v>
      </c>
      <c r="D75" t="s">
        <v>4083</v>
      </c>
      <c r="E75" t="s">
        <v>20</v>
      </c>
      <c r="F75" t="b">
        <v>0</v>
      </c>
      <c r="G75" t="s">
        <v>27</v>
      </c>
      <c r="H75" s="4">
        <v>45658.418888888889</v>
      </c>
      <c r="I75" t="b">
        <v>1</v>
      </c>
      <c r="J75" t="b">
        <v>1</v>
      </c>
      <c r="K75" t="s">
        <v>24</v>
      </c>
      <c r="L75" t="s">
        <v>22</v>
      </c>
      <c r="M75">
        <v>168800</v>
      </c>
      <c r="O75" t="s">
        <v>563</v>
      </c>
      <c r="P75" t="s">
        <v>4084</v>
      </c>
    </row>
    <row r="76" spans="1:16" x14ac:dyDescent="0.25">
      <c r="A76" t="s">
        <v>0</v>
      </c>
      <c r="B76" t="s">
        <v>2166</v>
      </c>
      <c r="C76" t="s">
        <v>192</v>
      </c>
      <c r="D76" t="s">
        <v>4083</v>
      </c>
      <c r="E76" t="s">
        <v>20</v>
      </c>
      <c r="F76" t="b">
        <v>0</v>
      </c>
      <c r="G76" t="s">
        <v>23</v>
      </c>
      <c r="H76" s="4">
        <v>45658.447164351863</v>
      </c>
      <c r="I76" t="b">
        <v>0</v>
      </c>
      <c r="J76" t="b">
        <v>0</v>
      </c>
      <c r="K76" t="s">
        <v>24</v>
      </c>
      <c r="L76" t="s">
        <v>22</v>
      </c>
      <c r="M76">
        <v>106500</v>
      </c>
      <c r="O76" t="s">
        <v>374</v>
      </c>
      <c r="P76" t="s">
        <v>4085</v>
      </c>
    </row>
    <row r="77" spans="1:16" x14ac:dyDescent="0.25">
      <c r="A77" t="s">
        <v>0</v>
      </c>
      <c r="B77" t="s">
        <v>4086</v>
      </c>
      <c r="C77" t="s">
        <v>4087</v>
      </c>
      <c r="D77" t="s">
        <v>3956</v>
      </c>
      <c r="E77" t="s">
        <v>105</v>
      </c>
      <c r="F77" t="b">
        <v>0</v>
      </c>
      <c r="G77" t="s">
        <v>27</v>
      </c>
      <c r="H77" s="4">
        <v>45658.458391203712</v>
      </c>
      <c r="I77" t="b">
        <v>1</v>
      </c>
      <c r="J77" t="b">
        <v>0</v>
      </c>
      <c r="K77" t="s">
        <v>24</v>
      </c>
      <c r="L77" t="s">
        <v>36</v>
      </c>
      <c r="N77">
        <v>24.014999389648441</v>
      </c>
      <c r="O77" t="s">
        <v>4088</v>
      </c>
      <c r="P77" t="s">
        <v>1597</v>
      </c>
    </row>
    <row r="78" spans="1:16" x14ac:dyDescent="0.25">
      <c r="A78" t="s">
        <v>0</v>
      </c>
      <c r="B78" t="s">
        <v>565</v>
      </c>
      <c r="C78" t="s">
        <v>54</v>
      </c>
      <c r="D78" t="s">
        <v>4083</v>
      </c>
      <c r="E78" t="s">
        <v>20</v>
      </c>
      <c r="F78" t="b">
        <v>0</v>
      </c>
      <c r="G78" t="s">
        <v>41</v>
      </c>
      <c r="H78" s="4">
        <v>45658.583923611113</v>
      </c>
      <c r="I78" t="b">
        <v>0</v>
      </c>
      <c r="J78" t="b">
        <v>0</v>
      </c>
      <c r="K78" t="s">
        <v>24</v>
      </c>
      <c r="L78" t="s">
        <v>22</v>
      </c>
      <c r="M78">
        <v>150000</v>
      </c>
      <c r="O78" t="s">
        <v>3284</v>
      </c>
      <c r="P78" t="s">
        <v>1295</v>
      </c>
    </row>
    <row r="79" spans="1:16" x14ac:dyDescent="0.25">
      <c r="A79" t="s">
        <v>0</v>
      </c>
      <c r="B79" t="s">
        <v>0</v>
      </c>
      <c r="C79" t="s">
        <v>711</v>
      </c>
      <c r="D79" t="s">
        <v>4089</v>
      </c>
      <c r="E79" t="s">
        <v>20</v>
      </c>
      <c r="F79" t="b">
        <v>0</v>
      </c>
      <c r="G79" t="s">
        <v>23</v>
      </c>
      <c r="H79" s="4">
        <v>45658.697118055563</v>
      </c>
      <c r="I79" t="b">
        <v>0</v>
      </c>
      <c r="J79" t="b">
        <v>0</v>
      </c>
      <c r="K79" t="s">
        <v>24</v>
      </c>
      <c r="L79" t="s">
        <v>36</v>
      </c>
      <c r="N79">
        <v>32.5</v>
      </c>
      <c r="O79" t="s">
        <v>712</v>
      </c>
      <c r="P79" t="s">
        <v>447</v>
      </c>
    </row>
    <row r="80" spans="1:16" x14ac:dyDescent="0.25">
      <c r="A80" t="s">
        <v>0</v>
      </c>
      <c r="B80" t="s">
        <v>3210</v>
      </c>
      <c r="C80" t="s">
        <v>180</v>
      </c>
      <c r="D80" t="s">
        <v>4083</v>
      </c>
      <c r="E80" t="s">
        <v>20</v>
      </c>
      <c r="F80" t="b">
        <v>0</v>
      </c>
      <c r="G80" t="s">
        <v>41</v>
      </c>
      <c r="H80" s="4">
        <v>45658.708738425928</v>
      </c>
      <c r="I80" t="b">
        <v>0</v>
      </c>
      <c r="J80" t="b">
        <v>0</v>
      </c>
      <c r="K80" t="s">
        <v>24</v>
      </c>
      <c r="L80" t="s">
        <v>36</v>
      </c>
      <c r="N80">
        <v>21.5</v>
      </c>
      <c r="O80" t="s">
        <v>4090</v>
      </c>
      <c r="P80" t="s">
        <v>2972</v>
      </c>
    </row>
    <row r="81" spans="1:16" x14ac:dyDescent="0.25">
      <c r="A81" t="s">
        <v>0</v>
      </c>
      <c r="B81" t="s">
        <v>0</v>
      </c>
      <c r="C81" t="s">
        <v>76</v>
      </c>
      <c r="D81" t="s">
        <v>4089</v>
      </c>
      <c r="E81" t="s">
        <v>20</v>
      </c>
      <c r="F81" t="b">
        <v>0</v>
      </c>
      <c r="G81" t="s">
        <v>41</v>
      </c>
      <c r="H81" s="4">
        <v>45658.708738425928</v>
      </c>
      <c r="I81" t="b">
        <v>0</v>
      </c>
      <c r="J81" t="b">
        <v>0</v>
      </c>
      <c r="K81" t="s">
        <v>24</v>
      </c>
      <c r="L81" t="s">
        <v>36</v>
      </c>
      <c r="N81">
        <v>37.5</v>
      </c>
      <c r="O81" t="s">
        <v>712</v>
      </c>
      <c r="P81" t="s">
        <v>1904</v>
      </c>
    </row>
    <row r="82" spans="1:16" x14ac:dyDescent="0.25">
      <c r="A82" t="s">
        <v>2</v>
      </c>
      <c r="B82" t="s">
        <v>4091</v>
      </c>
      <c r="C82" t="s">
        <v>39</v>
      </c>
      <c r="D82" t="s">
        <v>4092</v>
      </c>
      <c r="E82" t="s">
        <v>20</v>
      </c>
      <c r="F82" t="b">
        <v>1</v>
      </c>
      <c r="G82" t="s">
        <v>27</v>
      </c>
      <c r="H82" s="4">
        <v>45658.710347222222</v>
      </c>
      <c r="I82" t="b">
        <v>0</v>
      </c>
      <c r="J82" t="b">
        <v>1</v>
      </c>
      <c r="K82" t="s">
        <v>24</v>
      </c>
      <c r="L82" t="s">
        <v>22</v>
      </c>
      <c r="M82">
        <v>135500</v>
      </c>
      <c r="O82" t="s">
        <v>4093</v>
      </c>
      <c r="P82" t="s">
        <v>4094</v>
      </c>
    </row>
    <row r="83" spans="1:16" x14ac:dyDescent="0.25">
      <c r="A83" t="s">
        <v>19</v>
      </c>
      <c r="B83" t="s">
        <v>1406</v>
      </c>
      <c r="C83" t="s">
        <v>1985</v>
      </c>
      <c r="D83" t="s">
        <v>3956</v>
      </c>
      <c r="E83" t="s">
        <v>34</v>
      </c>
      <c r="F83" t="b">
        <v>0</v>
      </c>
      <c r="G83" t="s">
        <v>27</v>
      </c>
      <c r="H83" s="4">
        <v>45658.793194444443</v>
      </c>
      <c r="I83" t="b">
        <v>0</v>
      </c>
      <c r="J83" t="b">
        <v>0</v>
      </c>
      <c r="K83" t="s">
        <v>24</v>
      </c>
      <c r="L83" t="s">
        <v>36</v>
      </c>
      <c r="N83">
        <v>33.709999084472663</v>
      </c>
      <c r="O83" t="s">
        <v>3100</v>
      </c>
      <c r="P83" t="s">
        <v>3965</v>
      </c>
    </row>
    <row r="84" spans="1:16" x14ac:dyDescent="0.25">
      <c r="A84" t="s">
        <v>28</v>
      </c>
      <c r="B84" t="s">
        <v>4095</v>
      </c>
      <c r="C84" t="s">
        <v>151</v>
      </c>
      <c r="D84" t="s">
        <v>3956</v>
      </c>
      <c r="E84" t="s">
        <v>34</v>
      </c>
      <c r="F84" t="b">
        <v>0</v>
      </c>
      <c r="G84" t="s">
        <v>30</v>
      </c>
      <c r="H84" s="4">
        <v>45658.835046296299</v>
      </c>
      <c r="I84" t="b">
        <v>0</v>
      </c>
      <c r="J84" t="b">
        <v>1</v>
      </c>
      <c r="K84" t="s">
        <v>24</v>
      </c>
      <c r="L84" t="s">
        <v>36</v>
      </c>
      <c r="N84">
        <v>24.219999313354489</v>
      </c>
      <c r="O84" t="s">
        <v>3544</v>
      </c>
      <c r="P84" t="s">
        <v>4096</v>
      </c>
    </row>
    <row r="85" spans="1:16" x14ac:dyDescent="0.25">
      <c r="A85" t="s">
        <v>2</v>
      </c>
      <c r="B85" t="s">
        <v>2076</v>
      </c>
      <c r="C85" t="s">
        <v>236</v>
      </c>
      <c r="D85" t="s">
        <v>3956</v>
      </c>
      <c r="E85" t="s">
        <v>34</v>
      </c>
      <c r="F85" t="b">
        <v>0</v>
      </c>
      <c r="G85" t="s">
        <v>41</v>
      </c>
      <c r="H85" s="4">
        <v>45658.835763888892</v>
      </c>
      <c r="I85" t="b">
        <v>1</v>
      </c>
      <c r="J85" t="b">
        <v>1</v>
      </c>
      <c r="K85" t="s">
        <v>24</v>
      </c>
      <c r="L85" t="s">
        <v>36</v>
      </c>
      <c r="N85">
        <v>56.475002288818359</v>
      </c>
      <c r="O85" t="s">
        <v>186</v>
      </c>
      <c r="P85" t="s">
        <v>4097</v>
      </c>
    </row>
    <row r="86" spans="1:16" x14ac:dyDescent="0.25">
      <c r="A86" t="s">
        <v>19</v>
      </c>
      <c r="B86" t="s">
        <v>4098</v>
      </c>
      <c r="C86" t="s">
        <v>151</v>
      </c>
      <c r="D86" t="s">
        <v>4099</v>
      </c>
      <c r="E86" t="s">
        <v>20</v>
      </c>
      <c r="F86" t="b">
        <v>0</v>
      </c>
      <c r="G86" t="s">
        <v>30</v>
      </c>
      <c r="H86" s="4">
        <v>45659.001689814817</v>
      </c>
      <c r="I86" t="b">
        <v>0</v>
      </c>
      <c r="J86" t="b">
        <v>1</v>
      </c>
      <c r="K86" t="s">
        <v>24</v>
      </c>
      <c r="L86" t="s">
        <v>22</v>
      </c>
      <c r="M86">
        <v>243500</v>
      </c>
      <c r="O86" t="s">
        <v>59</v>
      </c>
      <c r="P86" t="s">
        <v>2993</v>
      </c>
    </row>
    <row r="87" spans="1:16" x14ac:dyDescent="0.25">
      <c r="A87" t="s">
        <v>0</v>
      </c>
      <c r="B87" t="s">
        <v>1300</v>
      </c>
      <c r="C87" t="s">
        <v>82</v>
      </c>
      <c r="D87" t="s">
        <v>3828</v>
      </c>
      <c r="E87" t="s">
        <v>20</v>
      </c>
      <c r="F87" t="b">
        <v>0</v>
      </c>
      <c r="G87" t="s">
        <v>27</v>
      </c>
      <c r="H87" s="4">
        <v>45659.249976851846</v>
      </c>
      <c r="I87" t="b">
        <v>0</v>
      </c>
      <c r="J87" t="b">
        <v>1</v>
      </c>
      <c r="K87" t="s">
        <v>24</v>
      </c>
      <c r="L87" t="s">
        <v>22</v>
      </c>
      <c r="M87">
        <v>75500</v>
      </c>
      <c r="O87" t="s">
        <v>4100</v>
      </c>
      <c r="P87" t="s">
        <v>4101</v>
      </c>
    </row>
    <row r="88" spans="1:16" x14ac:dyDescent="0.25">
      <c r="A88" t="s">
        <v>1</v>
      </c>
      <c r="B88" t="s">
        <v>3351</v>
      </c>
      <c r="C88" t="s">
        <v>372</v>
      </c>
      <c r="D88" t="s">
        <v>4102</v>
      </c>
      <c r="E88" t="s">
        <v>20</v>
      </c>
      <c r="F88" t="b">
        <v>0</v>
      </c>
      <c r="G88" t="s">
        <v>27</v>
      </c>
      <c r="H88" s="4">
        <v>45659.251238425917</v>
      </c>
      <c r="I88" t="b">
        <v>0</v>
      </c>
      <c r="J88" t="b">
        <v>1</v>
      </c>
      <c r="K88" t="s">
        <v>24</v>
      </c>
      <c r="L88" t="s">
        <v>22</v>
      </c>
      <c r="M88">
        <v>60000</v>
      </c>
      <c r="O88" t="s">
        <v>4103</v>
      </c>
      <c r="P88" t="s">
        <v>4104</v>
      </c>
    </row>
    <row r="89" spans="1:16" x14ac:dyDescent="0.25">
      <c r="A89" t="s">
        <v>2</v>
      </c>
      <c r="B89" t="s">
        <v>2516</v>
      </c>
      <c r="C89" t="s">
        <v>4105</v>
      </c>
      <c r="D89" t="s">
        <v>3969</v>
      </c>
      <c r="E89" t="s">
        <v>20</v>
      </c>
      <c r="F89" t="b">
        <v>0</v>
      </c>
      <c r="G89" t="s">
        <v>30</v>
      </c>
      <c r="H89" s="4">
        <v>45659.253171296303</v>
      </c>
      <c r="I89" t="b">
        <v>1</v>
      </c>
      <c r="J89" t="b">
        <v>0</v>
      </c>
      <c r="K89" t="s">
        <v>24</v>
      </c>
      <c r="L89" t="s">
        <v>22</v>
      </c>
      <c r="M89">
        <v>101014</v>
      </c>
      <c r="O89" t="s">
        <v>4106</v>
      </c>
      <c r="P89" t="s">
        <v>4107</v>
      </c>
    </row>
    <row r="90" spans="1:16" x14ac:dyDescent="0.25">
      <c r="A90" t="s">
        <v>1</v>
      </c>
      <c r="B90" t="s">
        <v>3987</v>
      </c>
      <c r="C90" t="s">
        <v>39</v>
      </c>
      <c r="D90" t="s">
        <v>3972</v>
      </c>
      <c r="E90" t="s">
        <v>51</v>
      </c>
      <c r="F90" t="b">
        <v>1</v>
      </c>
      <c r="G90" t="s">
        <v>912</v>
      </c>
      <c r="H90" s="4">
        <v>45659.271724537037</v>
      </c>
      <c r="I90" t="b">
        <v>0</v>
      </c>
      <c r="J90" t="b">
        <v>0</v>
      </c>
      <c r="K90" t="s">
        <v>912</v>
      </c>
      <c r="L90" t="s">
        <v>36</v>
      </c>
      <c r="N90">
        <v>19.5</v>
      </c>
      <c r="O90" t="s">
        <v>3988</v>
      </c>
      <c r="P90" t="s">
        <v>3989</v>
      </c>
    </row>
    <row r="91" spans="1:16" x14ac:dyDescent="0.25">
      <c r="A91" t="s">
        <v>1</v>
      </c>
      <c r="B91" t="s">
        <v>3987</v>
      </c>
      <c r="C91" t="s">
        <v>255</v>
      </c>
      <c r="D91" t="s">
        <v>3972</v>
      </c>
      <c r="E91" t="s">
        <v>51</v>
      </c>
      <c r="F91" t="b">
        <v>0</v>
      </c>
      <c r="G91" t="s">
        <v>255</v>
      </c>
      <c r="H91" s="4">
        <v>45659.271909722222</v>
      </c>
      <c r="I91" t="b">
        <v>0</v>
      </c>
      <c r="J91" t="b">
        <v>0</v>
      </c>
      <c r="K91" t="s">
        <v>255</v>
      </c>
      <c r="L91" t="s">
        <v>36</v>
      </c>
      <c r="N91">
        <v>19.5</v>
      </c>
      <c r="O91" t="s">
        <v>3988</v>
      </c>
      <c r="P91" t="s">
        <v>3989</v>
      </c>
    </row>
    <row r="92" spans="1:16" x14ac:dyDescent="0.25">
      <c r="A92" t="s">
        <v>1</v>
      </c>
      <c r="B92" t="s">
        <v>3987</v>
      </c>
      <c r="C92" t="s">
        <v>39</v>
      </c>
      <c r="D92" t="s">
        <v>3972</v>
      </c>
      <c r="E92" t="s">
        <v>51</v>
      </c>
      <c r="F92" t="b">
        <v>1</v>
      </c>
      <c r="G92" t="s">
        <v>552</v>
      </c>
      <c r="H92" s="4">
        <v>45659.27244212963</v>
      </c>
      <c r="I92" t="b">
        <v>0</v>
      </c>
      <c r="J92" t="b">
        <v>0</v>
      </c>
      <c r="K92" t="s">
        <v>552</v>
      </c>
      <c r="L92" t="s">
        <v>36</v>
      </c>
      <c r="N92">
        <v>19.5</v>
      </c>
      <c r="O92" t="s">
        <v>3988</v>
      </c>
      <c r="P92" t="s">
        <v>3989</v>
      </c>
    </row>
    <row r="93" spans="1:16" x14ac:dyDescent="0.25">
      <c r="A93" t="s">
        <v>1</v>
      </c>
      <c r="B93" t="s">
        <v>3987</v>
      </c>
      <c r="C93" t="s">
        <v>39</v>
      </c>
      <c r="D93" t="s">
        <v>3972</v>
      </c>
      <c r="E93" t="s">
        <v>51</v>
      </c>
      <c r="F93" t="b">
        <v>1</v>
      </c>
      <c r="G93" t="s">
        <v>1311</v>
      </c>
      <c r="H93" s="4">
        <v>45659.273935185192</v>
      </c>
      <c r="I93" t="b">
        <v>0</v>
      </c>
      <c r="J93" t="b">
        <v>0</v>
      </c>
      <c r="K93" t="s">
        <v>1311</v>
      </c>
      <c r="L93" t="s">
        <v>36</v>
      </c>
      <c r="N93">
        <v>19.5</v>
      </c>
      <c r="O93" t="s">
        <v>3988</v>
      </c>
      <c r="P93" t="s">
        <v>3989</v>
      </c>
    </row>
    <row r="94" spans="1:16" x14ac:dyDescent="0.25">
      <c r="A94" t="s">
        <v>1</v>
      </c>
      <c r="B94" t="s">
        <v>3994</v>
      </c>
      <c r="C94" t="s">
        <v>39</v>
      </c>
      <c r="D94" t="s">
        <v>3972</v>
      </c>
      <c r="E94" t="s">
        <v>51</v>
      </c>
      <c r="F94" t="b">
        <v>1</v>
      </c>
      <c r="G94" t="s">
        <v>1268</v>
      </c>
      <c r="H94" s="4">
        <v>45659.274502314824</v>
      </c>
      <c r="I94" t="b">
        <v>0</v>
      </c>
      <c r="J94" t="b">
        <v>0</v>
      </c>
      <c r="K94" t="s">
        <v>1268</v>
      </c>
      <c r="L94" t="s">
        <v>36</v>
      </c>
      <c r="N94">
        <v>19.5</v>
      </c>
      <c r="O94" t="s">
        <v>3988</v>
      </c>
      <c r="P94" t="s">
        <v>3989</v>
      </c>
    </row>
    <row r="95" spans="1:16" x14ac:dyDescent="0.25">
      <c r="A95" t="s">
        <v>2</v>
      </c>
      <c r="B95" t="s">
        <v>2</v>
      </c>
      <c r="C95" t="s">
        <v>39</v>
      </c>
      <c r="D95" t="s">
        <v>4108</v>
      </c>
      <c r="E95" t="s">
        <v>20</v>
      </c>
      <c r="F95" t="b">
        <v>1</v>
      </c>
      <c r="G95" t="s">
        <v>645</v>
      </c>
      <c r="H95" s="4">
        <v>45659.276041666657</v>
      </c>
      <c r="I95" t="b">
        <v>0</v>
      </c>
      <c r="J95" t="b">
        <v>0</v>
      </c>
      <c r="K95" t="s">
        <v>645</v>
      </c>
      <c r="L95" t="s">
        <v>22</v>
      </c>
      <c r="M95">
        <v>51000</v>
      </c>
      <c r="O95" t="s">
        <v>4109</v>
      </c>
      <c r="P95" t="s">
        <v>4110</v>
      </c>
    </row>
    <row r="96" spans="1:16" x14ac:dyDescent="0.25">
      <c r="A96" t="s">
        <v>0</v>
      </c>
      <c r="B96" t="s">
        <v>0</v>
      </c>
      <c r="C96" t="s">
        <v>4111</v>
      </c>
      <c r="D96" t="s">
        <v>3828</v>
      </c>
      <c r="E96" t="s">
        <v>20</v>
      </c>
      <c r="F96" t="b">
        <v>0</v>
      </c>
      <c r="G96" t="s">
        <v>1247</v>
      </c>
      <c r="H96" s="4">
        <v>45659.277129629627</v>
      </c>
      <c r="I96" t="b">
        <v>0</v>
      </c>
      <c r="J96" t="b">
        <v>0</v>
      </c>
      <c r="K96" t="s">
        <v>1247</v>
      </c>
      <c r="L96" t="s">
        <v>22</v>
      </c>
      <c r="M96">
        <v>36500</v>
      </c>
      <c r="O96" t="s">
        <v>4112</v>
      </c>
      <c r="P96" t="s">
        <v>2146</v>
      </c>
    </row>
    <row r="97" spans="1:16" x14ac:dyDescent="0.25">
      <c r="A97" t="s">
        <v>0</v>
      </c>
      <c r="B97" t="s">
        <v>4113</v>
      </c>
      <c r="C97" t="s">
        <v>1291</v>
      </c>
      <c r="D97" t="s">
        <v>3508</v>
      </c>
      <c r="E97" t="s">
        <v>20</v>
      </c>
      <c r="F97" t="b">
        <v>0</v>
      </c>
      <c r="G97" t="s">
        <v>1247</v>
      </c>
      <c r="H97" s="4">
        <v>45659.277129629627</v>
      </c>
      <c r="I97" t="b">
        <v>1</v>
      </c>
      <c r="J97" t="b">
        <v>0</v>
      </c>
      <c r="K97" t="s">
        <v>1247</v>
      </c>
      <c r="L97" t="s">
        <v>36</v>
      </c>
      <c r="N97">
        <v>55</v>
      </c>
      <c r="O97" t="s">
        <v>3508</v>
      </c>
    </row>
    <row r="98" spans="1:16" x14ac:dyDescent="0.25">
      <c r="A98" t="s">
        <v>1</v>
      </c>
      <c r="B98" t="s">
        <v>1</v>
      </c>
      <c r="C98" t="s">
        <v>3174</v>
      </c>
      <c r="D98" t="s">
        <v>3828</v>
      </c>
      <c r="E98" t="s">
        <v>20</v>
      </c>
      <c r="F98" t="b">
        <v>0</v>
      </c>
      <c r="G98" t="s">
        <v>23</v>
      </c>
      <c r="H98" s="4">
        <v>45659.280763888892</v>
      </c>
      <c r="I98" t="b">
        <v>0</v>
      </c>
      <c r="J98" t="b">
        <v>1</v>
      </c>
      <c r="K98" t="s">
        <v>24</v>
      </c>
      <c r="L98" t="s">
        <v>22</v>
      </c>
      <c r="M98">
        <v>127500</v>
      </c>
      <c r="O98" t="s">
        <v>4114</v>
      </c>
      <c r="P98" t="s">
        <v>4115</v>
      </c>
    </row>
    <row r="99" spans="1:16" x14ac:dyDescent="0.25">
      <c r="A99" t="s">
        <v>89</v>
      </c>
      <c r="B99" t="s">
        <v>4116</v>
      </c>
      <c r="C99" t="s">
        <v>39</v>
      </c>
      <c r="D99" t="s">
        <v>3984</v>
      </c>
      <c r="E99" t="s">
        <v>20</v>
      </c>
      <c r="F99" t="b">
        <v>1</v>
      </c>
      <c r="G99" t="s">
        <v>2012</v>
      </c>
      <c r="H99" s="4">
        <v>45659.283043981479</v>
      </c>
      <c r="I99" t="b">
        <v>0</v>
      </c>
      <c r="J99" t="b">
        <v>0</v>
      </c>
      <c r="K99" t="s">
        <v>2012</v>
      </c>
      <c r="L99" t="s">
        <v>22</v>
      </c>
      <c r="M99">
        <v>250000</v>
      </c>
      <c r="O99" t="s">
        <v>4052</v>
      </c>
      <c r="P99" t="s">
        <v>1223</v>
      </c>
    </row>
    <row r="100" spans="1:16" x14ac:dyDescent="0.25">
      <c r="A100" t="s">
        <v>139</v>
      </c>
      <c r="B100" t="s">
        <v>4117</v>
      </c>
      <c r="C100" t="s">
        <v>39</v>
      </c>
      <c r="D100" t="s">
        <v>3984</v>
      </c>
      <c r="E100" t="s">
        <v>20</v>
      </c>
      <c r="F100" t="b">
        <v>1</v>
      </c>
      <c r="G100" t="s">
        <v>3654</v>
      </c>
      <c r="H100" s="4">
        <v>45659.283159722218</v>
      </c>
      <c r="I100" t="b">
        <v>0</v>
      </c>
      <c r="J100" t="b">
        <v>0</v>
      </c>
      <c r="K100" t="s">
        <v>3654</v>
      </c>
      <c r="L100" t="s">
        <v>22</v>
      </c>
      <c r="M100">
        <v>91400</v>
      </c>
      <c r="O100" t="s">
        <v>4118</v>
      </c>
    </row>
    <row r="101" spans="1:16" x14ac:dyDescent="0.25">
      <c r="A101" t="s">
        <v>40</v>
      </c>
      <c r="B101" t="s">
        <v>2410</v>
      </c>
      <c r="C101" t="s">
        <v>3501</v>
      </c>
      <c r="D101" t="s">
        <v>3108</v>
      </c>
      <c r="E101" t="s">
        <v>20</v>
      </c>
      <c r="F101" t="b">
        <v>0</v>
      </c>
      <c r="G101" t="s">
        <v>2732</v>
      </c>
      <c r="H101" s="4">
        <v>45659.285000000003</v>
      </c>
      <c r="I101" t="b">
        <v>1</v>
      </c>
      <c r="J101" t="b">
        <v>0</v>
      </c>
      <c r="K101" t="s">
        <v>2732</v>
      </c>
      <c r="L101" t="s">
        <v>22</v>
      </c>
      <c r="M101">
        <v>42420</v>
      </c>
      <c r="O101" t="s">
        <v>2018</v>
      </c>
      <c r="P101" t="s">
        <v>4119</v>
      </c>
    </row>
    <row r="102" spans="1:16" x14ac:dyDescent="0.25">
      <c r="A102" t="s">
        <v>2</v>
      </c>
      <c r="B102" t="s">
        <v>4120</v>
      </c>
      <c r="C102" t="s">
        <v>2640</v>
      </c>
      <c r="D102" t="s">
        <v>4121</v>
      </c>
      <c r="E102" t="s">
        <v>631</v>
      </c>
      <c r="F102" t="b">
        <v>0</v>
      </c>
      <c r="G102" t="s">
        <v>2641</v>
      </c>
      <c r="H102" s="4">
        <v>45659.285324074073</v>
      </c>
      <c r="I102" t="b">
        <v>0</v>
      </c>
      <c r="J102" t="b">
        <v>0</v>
      </c>
      <c r="K102" t="s">
        <v>2641</v>
      </c>
      <c r="L102" t="s">
        <v>36</v>
      </c>
      <c r="N102">
        <v>35.994998931884773</v>
      </c>
      <c r="O102" t="s">
        <v>1773</v>
      </c>
      <c r="P102" t="s">
        <v>2185</v>
      </c>
    </row>
    <row r="103" spans="1:16" x14ac:dyDescent="0.25">
      <c r="A103" t="s">
        <v>0</v>
      </c>
      <c r="B103" t="s">
        <v>4122</v>
      </c>
      <c r="C103" t="s">
        <v>4123</v>
      </c>
      <c r="D103" t="s">
        <v>4034</v>
      </c>
      <c r="E103" t="s">
        <v>20</v>
      </c>
      <c r="F103" t="b">
        <v>0</v>
      </c>
      <c r="G103" t="s">
        <v>4124</v>
      </c>
      <c r="H103" s="4">
        <v>45659.286574074067</v>
      </c>
      <c r="I103" t="b">
        <v>0</v>
      </c>
      <c r="J103" t="b">
        <v>0</v>
      </c>
      <c r="K103" t="s">
        <v>4124</v>
      </c>
      <c r="L103" t="s">
        <v>22</v>
      </c>
      <c r="M103">
        <v>32000</v>
      </c>
      <c r="O103" t="s">
        <v>821</v>
      </c>
      <c r="P103" t="s">
        <v>4125</v>
      </c>
    </row>
    <row r="104" spans="1:16" x14ac:dyDescent="0.25">
      <c r="A104" t="s">
        <v>0</v>
      </c>
      <c r="B104" t="s">
        <v>4126</v>
      </c>
      <c r="C104" t="s">
        <v>160</v>
      </c>
      <c r="D104" t="s">
        <v>4083</v>
      </c>
      <c r="E104" t="s">
        <v>20</v>
      </c>
      <c r="F104" t="b">
        <v>0</v>
      </c>
      <c r="G104" t="s">
        <v>52</v>
      </c>
      <c r="H104" s="4">
        <v>45659.334502314807</v>
      </c>
      <c r="I104" t="b">
        <v>0</v>
      </c>
      <c r="J104" t="b">
        <v>0</v>
      </c>
      <c r="K104" t="s">
        <v>24</v>
      </c>
      <c r="L104" t="s">
        <v>36</v>
      </c>
      <c r="N104">
        <v>42.5</v>
      </c>
      <c r="O104" t="s">
        <v>3651</v>
      </c>
      <c r="P104" t="s">
        <v>726</v>
      </c>
    </row>
    <row r="105" spans="1:16" x14ac:dyDescent="0.25">
      <c r="A105" t="s">
        <v>1</v>
      </c>
      <c r="B105" t="s">
        <v>4127</v>
      </c>
      <c r="C105" t="s">
        <v>158</v>
      </c>
      <c r="D105" t="s">
        <v>4034</v>
      </c>
      <c r="E105" t="s">
        <v>20</v>
      </c>
      <c r="F105" t="b">
        <v>0</v>
      </c>
      <c r="G105" t="s">
        <v>158</v>
      </c>
      <c r="H105" s="4">
        <v>45659.393136574072</v>
      </c>
      <c r="I105" t="b">
        <v>0</v>
      </c>
      <c r="J105" t="b">
        <v>0</v>
      </c>
      <c r="K105" t="s">
        <v>158</v>
      </c>
      <c r="L105" t="s">
        <v>22</v>
      </c>
      <c r="M105">
        <v>91199.5</v>
      </c>
      <c r="O105" t="s">
        <v>1906</v>
      </c>
      <c r="P105" t="s">
        <v>4128</v>
      </c>
    </row>
    <row r="106" spans="1:16" x14ac:dyDescent="0.25">
      <c r="A106" t="s">
        <v>89</v>
      </c>
      <c r="B106" t="s">
        <v>4129</v>
      </c>
      <c r="C106" t="s">
        <v>179</v>
      </c>
      <c r="D106" t="s">
        <v>3972</v>
      </c>
      <c r="E106" t="s">
        <v>20</v>
      </c>
      <c r="F106" t="b">
        <v>0</v>
      </c>
      <c r="G106" t="s">
        <v>27</v>
      </c>
      <c r="H106" s="4">
        <v>45659.416747685187</v>
      </c>
      <c r="I106" t="b">
        <v>0</v>
      </c>
      <c r="J106" t="b">
        <v>1</v>
      </c>
      <c r="K106" t="s">
        <v>24</v>
      </c>
      <c r="L106" t="s">
        <v>22</v>
      </c>
      <c r="M106">
        <v>115025</v>
      </c>
      <c r="O106" t="s">
        <v>1856</v>
      </c>
    </row>
    <row r="107" spans="1:16" x14ac:dyDescent="0.25">
      <c r="A107" t="s">
        <v>2</v>
      </c>
      <c r="B107" t="s">
        <v>4130</v>
      </c>
      <c r="C107" t="s">
        <v>4131</v>
      </c>
      <c r="D107" t="s">
        <v>3972</v>
      </c>
      <c r="E107" t="s">
        <v>631</v>
      </c>
      <c r="F107" t="b">
        <v>0</v>
      </c>
      <c r="G107" t="s">
        <v>30</v>
      </c>
      <c r="H107" s="4">
        <v>45659.417650462958</v>
      </c>
      <c r="I107" t="b">
        <v>0</v>
      </c>
      <c r="J107" t="b">
        <v>0</v>
      </c>
      <c r="K107" t="s">
        <v>24</v>
      </c>
      <c r="L107" t="s">
        <v>36</v>
      </c>
      <c r="N107">
        <v>30.5</v>
      </c>
      <c r="O107" t="s">
        <v>4132</v>
      </c>
      <c r="P107" t="s">
        <v>4133</v>
      </c>
    </row>
    <row r="108" spans="1:16" x14ac:dyDescent="0.25">
      <c r="A108" t="s">
        <v>40</v>
      </c>
      <c r="B108" t="s">
        <v>2286</v>
      </c>
      <c r="C108" t="s">
        <v>120</v>
      </c>
      <c r="D108" t="s">
        <v>3972</v>
      </c>
      <c r="E108" t="s">
        <v>20</v>
      </c>
      <c r="F108" t="b">
        <v>0</v>
      </c>
      <c r="G108" t="s">
        <v>27</v>
      </c>
      <c r="H108" s="4">
        <v>45659.418449074074</v>
      </c>
      <c r="I108" t="b">
        <v>0</v>
      </c>
      <c r="J108" t="b">
        <v>1</v>
      </c>
      <c r="K108" t="s">
        <v>24</v>
      </c>
      <c r="L108" t="s">
        <v>22</v>
      </c>
      <c r="M108">
        <v>131500</v>
      </c>
      <c r="O108" t="s">
        <v>4134</v>
      </c>
      <c r="P108" t="s">
        <v>4135</v>
      </c>
    </row>
    <row r="109" spans="1:16" x14ac:dyDescent="0.25">
      <c r="A109" t="s">
        <v>2</v>
      </c>
      <c r="B109" t="s">
        <v>1059</v>
      </c>
      <c r="C109" t="s">
        <v>293</v>
      </c>
      <c r="D109" t="s">
        <v>2208</v>
      </c>
      <c r="E109" t="s">
        <v>34</v>
      </c>
      <c r="F109" t="b">
        <v>0</v>
      </c>
      <c r="G109" t="s">
        <v>41</v>
      </c>
      <c r="H109" s="4">
        <v>45659.418622685182</v>
      </c>
      <c r="I109" t="b">
        <v>0</v>
      </c>
      <c r="J109" t="b">
        <v>1</v>
      </c>
      <c r="K109" t="s">
        <v>24</v>
      </c>
      <c r="L109" t="s">
        <v>22</v>
      </c>
      <c r="M109">
        <v>175500</v>
      </c>
      <c r="O109" t="s">
        <v>428</v>
      </c>
      <c r="P109" t="s">
        <v>4136</v>
      </c>
    </row>
    <row r="110" spans="1:16" x14ac:dyDescent="0.25">
      <c r="A110" t="s">
        <v>89</v>
      </c>
      <c r="B110" t="s">
        <v>4137</v>
      </c>
      <c r="C110" t="s">
        <v>1333</v>
      </c>
      <c r="D110" t="s">
        <v>3972</v>
      </c>
      <c r="E110" t="s">
        <v>20</v>
      </c>
      <c r="F110" t="b">
        <v>0</v>
      </c>
      <c r="G110" t="s">
        <v>27</v>
      </c>
      <c r="H110" s="4">
        <v>45659.458414351851</v>
      </c>
      <c r="I110" t="b">
        <v>1</v>
      </c>
      <c r="J110" t="b">
        <v>1</v>
      </c>
      <c r="K110" t="s">
        <v>24</v>
      </c>
      <c r="L110" t="s">
        <v>22</v>
      </c>
      <c r="M110">
        <v>120000</v>
      </c>
      <c r="O110" t="s">
        <v>4138</v>
      </c>
    </row>
    <row r="111" spans="1:16" x14ac:dyDescent="0.25">
      <c r="A111" t="s">
        <v>25</v>
      </c>
      <c r="B111" t="s">
        <v>4139</v>
      </c>
      <c r="C111" t="s">
        <v>44</v>
      </c>
      <c r="D111" t="s">
        <v>3972</v>
      </c>
      <c r="E111" t="s">
        <v>20</v>
      </c>
      <c r="F111" t="b">
        <v>0</v>
      </c>
      <c r="G111" t="s">
        <v>41</v>
      </c>
      <c r="H111" s="4">
        <v>45659.458773148152</v>
      </c>
      <c r="I111" t="b">
        <v>0</v>
      </c>
      <c r="J111" t="b">
        <v>0</v>
      </c>
      <c r="K111" t="s">
        <v>24</v>
      </c>
      <c r="L111" t="s">
        <v>22</v>
      </c>
      <c r="M111">
        <v>140000</v>
      </c>
      <c r="O111" t="s">
        <v>4140</v>
      </c>
      <c r="P111" t="s">
        <v>2471</v>
      </c>
    </row>
    <row r="112" spans="1:16" x14ac:dyDescent="0.25">
      <c r="A112" t="s">
        <v>19</v>
      </c>
      <c r="B112" t="s">
        <v>19</v>
      </c>
      <c r="C112" t="s">
        <v>431</v>
      </c>
      <c r="D112" t="s">
        <v>3956</v>
      </c>
      <c r="E112" t="s">
        <v>34</v>
      </c>
      <c r="F112" t="b">
        <v>0</v>
      </c>
      <c r="G112" t="s">
        <v>27</v>
      </c>
      <c r="H112" s="4">
        <v>45659.501238425917</v>
      </c>
      <c r="I112" t="b">
        <v>0</v>
      </c>
      <c r="J112" t="b">
        <v>1</v>
      </c>
      <c r="K112" t="s">
        <v>24</v>
      </c>
      <c r="L112" t="s">
        <v>36</v>
      </c>
      <c r="N112">
        <v>49.895000457763672</v>
      </c>
      <c r="O112" t="s">
        <v>1176</v>
      </c>
      <c r="P112" t="s">
        <v>3402</v>
      </c>
    </row>
    <row r="113" spans="1:16" x14ac:dyDescent="0.25">
      <c r="A113" t="s">
        <v>19</v>
      </c>
      <c r="B113" t="s">
        <v>2550</v>
      </c>
      <c r="C113" t="s">
        <v>431</v>
      </c>
      <c r="D113" t="s">
        <v>3956</v>
      </c>
      <c r="E113" t="s">
        <v>34</v>
      </c>
      <c r="F113" t="b">
        <v>0</v>
      </c>
      <c r="G113" t="s">
        <v>27</v>
      </c>
      <c r="H113" s="4">
        <v>45659.501250000001</v>
      </c>
      <c r="I113" t="b">
        <v>0</v>
      </c>
      <c r="J113" t="b">
        <v>0</v>
      </c>
      <c r="K113" t="s">
        <v>24</v>
      </c>
      <c r="L113" t="s">
        <v>36</v>
      </c>
      <c r="N113">
        <v>49.895000457763672</v>
      </c>
      <c r="O113" t="s">
        <v>1176</v>
      </c>
      <c r="P113" t="s">
        <v>3870</v>
      </c>
    </row>
    <row r="114" spans="1:16" x14ac:dyDescent="0.25">
      <c r="A114" t="s">
        <v>2</v>
      </c>
      <c r="B114" t="s">
        <v>4141</v>
      </c>
      <c r="C114" t="s">
        <v>82</v>
      </c>
      <c r="D114" t="s">
        <v>3956</v>
      </c>
      <c r="E114" t="s">
        <v>34</v>
      </c>
      <c r="F114" t="b">
        <v>0</v>
      </c>
      <c r="G114" t="s">
        <v>27</v>
      </c>
      <c r="H114" s="4">
        <v>45659.501527777778</v>
      </c>
      <c r="I114" t="b">
        <v>0</v>
      </c>
      <c r="J114" t="b">
        <v>1</v>
      </c>
      <c r="K114" t="s">
        <v>24</v>
      </c>
      <c r="L114" t="s">
        <v>36</v>
      </c>
      <c r="N114">
        <v>54.420001983642578</v>
      </c>
      <c r="O114" t="s">
        <v>2632</v>
      </c>
      <c r="P114" t="s">
        <v>409</v>
      </c>
    </row>
    <row r="115" spans="1:16" x14ac:dyDescent="0.25">
      <c r="A115" t="s">
        <v>2</v>
      </c>
      <c r="B115" t="s">
        <v>4142</v>
      </c>
      <c r="C115" t="s">
        <v>322</v>
      </c>
      <c r="D115" t="s">
        <v>3956</v>
      </c>
      <c r="E115" t="s">
        <v>34</v>
      </c>
      <c r="F115" t="b">
        <v>0</v>
      </c>
      <c r="G115" t="s">
        <v>27</v>
      </c>
      <c r="H115" s="4">
        <v>45659.501655092587</v>
      </c>
      <c r="I115" t="b">
        <v>1</v>
      </c>
      <c r="J115" t="b">
        <v>0</v>
      </c>
      <c r="K115" t="s">
        <v>24</v>
      </c>
      <c r="L115" t="s">
        <v>36</v>
      </c>
      <c r="N115">
        <v>68.2449951171875</v>
      </c>
      <c r="O115" t="s">
        <v>4143</v>
      </c>
      <c r="P115" t="s">
        <v>1502</v>
      </c>
    </row>
    <row r="116" spans="1:16" x14ac:dyDescent="0.25">
      <c r="A116" t="s">
        <v>2</v>
      </c>
      <c r="B116" t="s">
        <v>4144</v>
      </c>
      <c r="C116" t="s">
        <v>33</v>
      </c>
      <c r="D116" t="s">
        <v>3956</v>
      </c>
      <c r="E116" t="s">
        <v>34</v>
      </c>
      <c r="F116" t="b">
        <v>0</v>
      </c>
      <c r="G116" t="s">
        <v>27</v>
      </c>
      <c r="H116" s="4">
        <v>45659.501666666663</v>
      </c>
      <c r="I116" t="b">
        <v>0</v>
      </c>
      <c r="J116" t="b">
        <v>0</v>
      </c>
      <c r="K116" t="s">
        <v>24</v>
      </c>
      <c r="L116" t="s">
        <v>36</v>
      </c>
      <c r="N116">
        <v>57.060001373291023</v>
      </c>
      <c r="O116" t="s">
        <v>4145</v>
      </c>
      <c r="P116" t="s">
        <v>4146</v>
      </c>
    </row>
    <row r="117" spans="1:16" x14ac:dyDescent="0.25">
      <c r="A117" t="s">
        <v>40</v>
      </c>
      <c r="B117" t="s">
        <v>4147</v>
      </c>
      <c r="C117" t="s">
        <v>4148</v>
      </c>
      <c r="D117" t="s">
        <v>3956</v>
      </c>
      <c r="E117" t="s">
        <v>34</v>
      </c>
      <c r="F117" t="b">
        <v>0</v>
      </c>
      <c r="G117" t="s">
        <v>27</v>
      </c>
      <c r="H117" s="4">
        <v>45659.50167824074</v>
      </c>
      <c r="I117" t="b">
        <v>0</v>
      </c>
      <c r="J117" t="b">
        <v>0</v>
      </c>
      <c r="K117" t="s">
        <v>24</v>
      </c>
      <c r="L117" t="s">
        <v>36</v>
      </c>
      <c r="N117">
        <v>62.560001373291023</v>
      </c>
      <c r="O117" t="s">
        <v>239</v>
      </c>
      <c r="P117" t="s">
        <v>4149</v>
      </c>
    </row>
    <row r="118" spans="1:16" x14ac:dyDescent="0.25">
      <c r="A118" t="s">
        <v>139</v>
      </c>
      <c r="B118" t="s">
        <v>4150</v>
      </c>
      <c r="C118" t="s">
        <v>39</v>
      </c>
      <c r="D118" t="s">
        <v>2208</v>
      </c>
      <c r="E118" t="s">
        <v>20</v>
      </c>
      <c r="F118" t="b">
        <v>1</v>
      </c>
      <c r="G118" t="s">
        <v>52</v>
      </c>
      <c r="H118" s="4">
        <v>45659.584444444437</v>
      </c>
      <c r="I118" t="b">
        <v>0</v>
      </c>
      <c r="J118" t="b">
        <v>0</v>
      </c>
      <c r="K118" t="s">
        <v>24</v>
      </c>
      <c r="L118" t="s">
        <v>36</v>
      </c>
      <c r="N118">
        <v>42.5</v>
      </c>
      <c r="O118" t="s">
        <v>74</v>
      </c>
      <c r="P118" t="s">
        <v>726</v>
      </c>
    </row>
    <row r="119" spans="1:16" x14ac:dyDescent="0.25">
      <c r="A119" t="s">
        <v>2</v>
      </c>
      <c r="B119" t="s">
        <v>129</v>
      </c>
      <c r="C119" t="s">
        <v>240</v>
      </c>
      <c r="D119" t="s">
        <v>131</v>
      </c>
      <c r="E119" t="s">
        <v>20</v>
      </c>
      <c r="F119" t="b">
        <v>0</v>
      </c>
      <c r="G119" t="s">
        <v>27</v>
      </c>
      <c r="H119" s="4">
        <v>45659.584988425922</v>
      </c>
      <c r="I119" t="b">
        <v>1</v>
      </c>
      <c r="J119" t="b">
        <v>0</v>
      </c>
      <c r="K119" t="s">
        <v>24</v>
      </c>
      <c r="L119" t="s">
        <v>22</v>
      </c>
      <c r="M119">
        <v>110000</v>
      </c>
      <c r="O119" t="s">
        <v>131</v>
      </c>
      <c r="P119" t="s">
        <v>3125</v>
      </c>
    </row>
    <row r="120" spans="1:16" x14ac:dyDescent="0.25">
      <c r="A120" t="s">
        <v>2</v>
      </c>
      <c r="B120" t="s">
        <v>2</v>
      </c>
      <c r="C120" t="s">
        <v>2903</v>
      </c>
      <c r="D120" t="s">
        <v>131</v>
      </c>
      <c r="E120" t="s">
        <v>20</v>
      </c>
      <c r="F120" t="b">
        <v>0</v>
      </c>
      <c r="G120" t="s">
        <v>27</v>
      </c>
      <c r="H120" s="4">
        <v>45659.584999999999</v>
      </c>
      <c r="I120" t="b">
        <v>1</v>
      </c>
      <c r="J120" t="b">
        <v>0</v>
      </c>
      <c r="K120" t="s">
        <v>24</v>
      </c>
      <c r="L120" t="s">
        <v>22</v>
      </c>
      <c r="M120">
        <v>90000</v>
      </c>
      <c r="O120" t="s">
        <v>131</v>
      </c>
      <c r="P120" t="s">
        <v>302</v>
      </c>
    </row>
    <row r="121" spans="1:16" x14ac:dyDescent="0.25">
      <c r="A121" t="s">
        <v>0</v>
      </c>
      <c r="B121" t="s">
        <v>4151</v>
      </c>
      <c r="C121" t="s">
        <v>1970</v>
      </c>
      <c r="D121" t="s">
        <v>2208</v>
      </c>
      <c r="E121" t="s">
        <v>20</v>
      </c>
      <c r="F121" t="b">
        <v>0</v>
      </c>
      <c r="G121" t="s">
        <v>41</v>
      </c>
      <c r="H121" s="4">
        <v>45659.66710648148</v>
      </c>
      <c r="I121" t="b">
        <v>0</v>
      </c>
      <c r="J121" t="b">
        <v>1</v>
      </c>
      <c r="K121" t="s">
        <v>24</v>
      </c>
      <c r="L121" t="s">
        <v>22</v>
      </c>
      <c r="M121">
        <v>105200</v>
      </c>
      <c r="O121" t="s">
        <v>4152</v>
      </c>
    </row>
    <row r="122" spans="1:16" x14ac:dyDescent="0.25">
      <c r="A122" t="s">
        <v>0</v>
      </c>
      <c r="B122" t="s">
        <v>4153</v>
      </c>
      <c r="C122" t="s">
        <v>122</v>
      </c>
      <c r="D122" t="s">
        <v>3972</v>
      </c>
      <c r="E122" t="s">
        <v>20</v>
      </c>
      <c r="F122" t="b">
        <v>0</v>
      </c>
      <c r="G122" t="s">
        <v>52</v>
      </c>
      <c r="H122" s="4">
        <v>45659.66777777778</v>
      </c>
      <c r="I122" t="b">
        <v>0</v>
      </c>
      <c r="J122" t="b">
        <v>1</v>
      </c>
      <c r="K122" t="s">
        <v>24</v>
      </c>
      <c r="L122" t="s">
        <v>22</v>
      </c>
      <c r="M122">
        <v>75000</v>
      </c>
      <c r="O122" t="s">
        <v>4154</v>
      </c>
      <c r="P122" t="s">
        <v>1597</v>
      </c>
    </row>
    <row r="123" spans="1:16" x14ac:dyDescent="0.25">
      <c r="A123" t="s">
        <v>2</v>
      </c>
      <c r="B123" t="s">
        <v>4155</v>
      </c>
      <c r="C123" t="s">
        <v>449</v>
      </c>
      <c r="D123" t="s">
        <v>2208</v>
      </c>
      <c r="E123" t="s">
        <v>20</v>
      </c>
      <c r="F123" t="b">
        <v>0</v>
      </c>
      <c r="G123" t="s">
        <v>27</v>
      </c>
      <c r="H123" s="4">
        <v>45659.668298611112</v>
      </c>
      <c r="I123" t="b">
        <v>0</v>
      </c>
      <c r="J123" t="b">
        <v>1</v>
      </c>
      <c r="K123" t="s">
        <v>24</v>
      </c>
      <c r="L123" t="s">
        <v>36</v>
      </c>
      <c r="N123">
        <v>68.5</v>
      </c>
      <c r="O123" t="s">
        <v>1381</v>
      </c>
      <c r="P123" t="s">
        <v>4156</v>
      </c>
    </row>
    <row r="124" spans="1:16" x14ac:dyDescent="0.25">
      <c r="A124" t="s">
        <v>40</v>
      </c>
      <c r="B124" t="s">
        <v>474</v>
      </c>
      <c r="C124" t="s">
        <v>143</v>
      </c>
      <c r="D124" t="s">
        <v>81</v>
      </c>
      <c r="E124" t="s">
        <v>20</v>
      </c>
      <c r="F124" t="b">
        <v>0</v>
      </c>
      <c r="G124" t="s">
        <v>27</v>
      </c>
      <c r="H124" s="4">
        <v>45659.70994212963</v>
      </c>
      <c r="I124" t="b">
        <v>1</v>
      </c>
      <c r="J124" t="b">
        <v>0</v>
      </c>
      <c r="K124" t="s">
        <v>24</v>
      </c>
      <c r="L124" t="s">
        <v>22</v>
      </c>
      <c r="M124">
        <v>135000</v>
      </c>
      <c r="O124" t="s">
        <v>81</v>
      </c>
      <c r="P124" t="s">
        <v>4157</v>
      </c>
    </row>
    <row r="125" spans="1:16" x14ac:dyDescent="0.25">
      <c r="A125" t="s">
        <v>2</v>
      </c>
      <c r="B125" t="s">
        <v>4158</v>
      </c>
      <c r="C125" t="s">
        <v>143</v>
      </c>
      <c r="D125" t="s">
        <v>3600</v>
      </c>
      <c r="E125" t="s">
        <v>51</v>
      </c>
      <c r="F125" t="b">
        <v>0</v>
      </c>
      <c r="G125" t="s">
        <v>27</v>
      </c>
      <c r="H125" s="4">
        <v>45659.709965277783</v>
      </c>
      <c r="I125" t="b">
        <v>1</v>
      </c>
      <c r="J125" t="b">
        <v>0</v>
      </c>
      <c r="K125" t="s">
        <v>24</v>
      </c>
      <c r="L125" t="s">
        <v>36</v>
      </c>
      <c r="N125">
        <v>55</v>
      </c>
      <c r="O125" t="s">
        <v>4159</v>
      </c>
      <c r="P125" t="s">
        <v>4160</v>
      </c>
    </row>
    <row r="126" spans="1:16" x14ac:dyDescent="0.25">
      <c r="A126" t="s">
        <v>2</v>
      </c>
      <c r="B126" t="s">
        <v>2200</v>
      </c>
      <c r="C126" t="s">
        <v>94</v>
      </c>
      <c r="D126" t="s">
        <v>2208</v>
      </c>
      <c r="E126" t="s">
        <v>20</v>
      </c>
      <c r="F126" t="b">
        <v>0</v>
      </c>
      <c r="G126" t="s">
        <v>27</v>
      </c>
      <c r="H126" s="4">
        <v>45659.709988425922</v>
      </c>
      <c r="I126" t="b">
        <v>0</v>
      </c>
      <c r="J126" t="b">
        <v>1</v>
      </c>
      <c r="K126" t="s">
        <v>24</v>
      </c>
      <c r="L126" t="s">
        <v>22</v>
      </c>
      <c r="M126">
        <v>110000</v>
      </c>
      <c r="O126" t="s">
        <v>1554</v>
      </c>
      <c r="P126" t="s">
        <v>4161</v>
      </c>
    </row>
    <row r="127" spans="1:16" x14ac:dyDescent="0.25">
      <c r="A127" t="s">
        <v>2</v>
      </c>
      <c r="B127" t="s">
        <v>4162</v>
      </c>
      <c r="C127" t="s">
        <v>2465</v>
      </c>
      <c r="D127" t="s">
        <v>3972</v>
      </c>
      <c r="E127" t="s">
        <v>51</v>
      </c>
      <c r="F127" t="b">
        <v>0</v>
      </c>
      <c r="G127" t="s">
        <v>41</v>
      </c>
      <c r="H127" s="4">
        <v>45659.710277777784</v>
      </c>
      <c r="I127" t="b">
        <v>0</v>
      </c>
      <c r="J127" t="b">
        <v>0</v>
      </c>
      <c r="K127" t="s">
        <v>24</v>
      </c>
      <c r="L127" t="s">
        <v>36</v>
      </c>
      <c r="N127">
        <v>65</v>
      </c>
      <c r="O127" t="s">
        <v>1760</v>
      </c>
      <c r="P127" t="s">
        <v>4163</v>
      </c>
    </row>
    <row r="128" spans="1:16" x14ac:dyDescent="0.25">
      <c r="A128" t="s">
        <v>2</v>
      </c>
      <c r="B128" t="s">
        <v>4164</v>
      </c>
      <c r="C128" t="s">
        <v>39</v>
      </c>
      <c r="D128" t="s">
        <v>112</v>
      </c>
      <c r="E128" t="s">
        <v>51</v>
      </c>
      <c r="F128" t="b">
        <v>1</v>
      </c>
      <c r="G128" t="s">
        <v>41</v>
      </c>
      <c r="H128" s="4">
        <v>45659.710324074083</v>
      </c>
      <c r="I128" t="b">
        <v>0</v>
      </c>
      <c r="J128" t="b">
        <v>0</v>
      </c>
      <c r="K128" t="s">
        <v>24</v>
      </c>
      <c r="L128" t="s">
        <v>36</v>
      </c>
      <c r="N128">
        <v>55</v>
      </c>
      <c r="O128" t="s">
        <v>112</v>
      </c>
      <c r="P128" t="s">
        <v>4165</v>
      </c>
    </row>
    <row r="129" spans="1:16" x14ac:dyDescent="0.25">
      <c r="A129" t="s">
        <v>0</v>
      </c>
      <c r="B129" t="s">
        <v>3183</v>
      </c>
      <c r="C129" t="s">
        <v>713</v>
      </c>
      <c r="D129" t="s">
        <v>3828</v>
      </c>
      <c r="E129" t="s">
        <v>219</v>
      </c>
      <c r="F129" t="b">
        <v>0</v>
      </c>
      <c r="G129" t="s">
        <v>23</v>
      </c>
      <c r="H129" s="4">
        <v>45659.736550925933</v>
      </c>
      <c r="I129" t="b">
        <v>0</v>
      </c>
      <c r="J129" t="b">
        <v>1</v>
      </c>
      <c r="K129" t="s">
        <v>24</v>
      </c>
      <c r="L129" t="s">
        <v>36</v>
      </c>
      <c r="N129">
        <v>71</v>
      </c>
      <c r="O129" t="s">
        <v>4166</v>
      </c>
      <c r="P129" t="s">
        <v>4167</v>
      </c>
    </row>
    <row r="130" spans="1:16" x14ac:dyDescent="0.25">
      <c r="A130" t="s">
        <v>0</v>
      </c>
      <c r="B130" t="s">
        <v>218</v>
      </c>
      <c r="C130" t="s">
        <v>975</v>
      </c>
      <c r="D130" t="s">
        <v>3828</v>
      </c>
      <c r="E130" t="s">
        <v>20</v>
      </c>
      <c r="F130" t="b">
        <v>0</v>
      </c>
      <c r="G130" t="s">
        <v>27</v>
      </c>
      <c r="H130" s="4">
        <v>45659.750023148154</v>
      </c>
      <c r="I130" t="b">
        <v>0</v>
      </c>
      <c r="J130" t="b">
        <v>1</v>
      </c>
      <c r="K130" t="s">
        <v>24</v>
      </c>
      <c r="L130" t="s">
        <v>36</v>
      </c>
      <c r="N130">
        <v>27.5</v>
      </c>
      <c r="O130" t="s">
        <v>1382</v>
      </c>
      <c r="P130" t="s">
        <v>4168</v>
      </c>
    </row>
    <row r="131" spans="1:16" x14ac:dyDescent="0.25">
      <c r="A131" t="s">
        <v>2</v>
      </c>
      <c r="B131" t="s">
        <v>4169</v>
      </c>
      <c r="C131" t="s">
        <v>39</v>
      </c>
      <c r="D131" t="s">
        <v>3828</v>
      </c>
      <c r="E131" t="s">
        <v>51</v>
      </c>
      <c r="F131" t="b">
        <v>1</v>
      </c>
      <c r="G131" t="s">
        <v>27</v>
      </c>
      <c r="H131" s="4">
        <v>45659.751527777778</v>
      </c>
      <c r="I131" t="b">
        <v>0</v>
      </c>
      <c r="J131" t="b">
        <v>1</v>
      </c>
      <c r="K131" t="s">
        <v>24</v>
      </c>
      <c r="L131" t="s">
        <v>36</v>
      </c>
      <c r="N131">
        <v>55</v>
      </c>
      <c r="O131" t="s">
        <v>147</v>
      </c>
      <c r="P131" t="s">
        <v>4170</v>
      </c>
    </row>
    <row r="132" spans="1:16" x14ac:dyDescent="0.25">
      <c r="A132" t="s">
        <v>2</v>
      </c>
      <c r="B132" t="s">
        <v>4171</v>
      </c>
      <c r="C132" t="s">
        <v>2465</v>
      </c>
      <c r="D132" t="s">
        <v>3828</v>
      </c>
      <c r="E132" t="s">
        <v>51</v>
      </c>
      <c r="F132" t="b">
        <v>0</v>
      </c>
      <c r="G132" t="s">
        <v>27</v>
      </c>
      <c r="H132" s="4">
        <v>45659.751666666663</v>
      </c>
      <c r="I132" t="b">
        <v>0</v>
      </c>
      <c r="J132" t="b">
        <v>0</v>
      </c>
      <c r="K132" t="s">
        <v>24</v>
      </c>
      <c r="L132" t="s">
        <v>36</v>
      </c>
      <c r="N132">
        <v>70</v>
      </c>
      <c r="O132" t="s">
        <v>1396</v>
      </c>
      <c r="P132" t="s">
        <v>4163</v>
      </c>
    </row>
    <row r="133" spans="1:16" x14ac:dyDescent="0.25">
      <c r="A133" t="s">
        <v>2</v>
      </c>
      <c r="B133" t="s">
        <v>4172</v>
      </c>
      <c r="C133" t="s">
        <v>1044</v>
      </c>
      <c r="D133" t="s">
        <v>3972</v>
      </c>
      <c r="E133" t="s">
        <v>20</v>
      </c>
      <c r="F133" t="b">
        <v>0</v>
      </c>
      <c r="G133" t="s">
        <v>41</v>
      </c>
      <c r="H133" s="4">
        <v>45659.75209490741</v>
      </c>
      <c r="I133" t="b">
        <v>1</v>
      </c>
      <c r="J133" t="b">
        <v>0</v>
      </c>
      <c r="K133" t="s">
        <v>24</v>
      </c>
      <c r="L133" t="s">
        <v>22</v>
      </c>
      <c r="M133">
        <v>110000</v>
      </c>
      <c r="O133" t="s">
        <v>1962</v>
      </c>
      <c r="P133" t="s">
        <v>1256</v>
      </c>
    </row>
    <row r="134" spans="1:16" x14ac:dyDescent="0.25">
      <c r="A134" t="s">
        <v>0</v>
      </c>
      <c r="B134" t="s">
        <v>4173</v>
      </c>
      <c r="C134" t="s">
        <v>644</v>
      </c>
      <c r="D134" t="s">
        <v>2208</v>
      </c>
      <c r="E134" t="s">
        <v>20</v>
      </c>
      <c r="F134" t="b">
        <v>0</v>
      </c>
      <c r="G134" t="s">
        <v>41</v>
      </c>
      <c r="H134" s="4">
        <v>45659.792118055557</v>
      </c>
      <c r="I134" t="b">
        <v>0</v>
      </c>
      <c r="J134" t="b">
        <v>0</v>
      </c>
      <c r="K134" t="s">
        <v>24</v>
      </c>
      <c r="L134" t="s">
        <v>22</v>
      </c>
      <c r="M134">
        <v>160025</v>
      </c>
      <c r="O134" t="s">
        <v>4174</v>
      </c>
      <c r="P134" t="s">
        <v>1329</v>
      </c>
    </row>
    <row r="135" spans="1:16" x14ac:dyDescent="0.25">
      <c r="A135" t="s">
        <v>25</v>
      </c>
      <c r="B135" t="s">
        <v>4175</v>
      </c>
      <c r="C135" t="s">
        <v>2164</v>
      </c>
      <c r="D135" t="s">
        <v>3972</v>
      </c>
      <c r="E135" t="s">
        <v>20</v>
      </c>
      <c r="F135" t="b">
        <v>0</v>
      </c>
      <c r="G135" t="s">
        <v>30</v>
      </c>
      <c r="H135" s="4">
        <v>45659.792592592603</v>
      </c>
      <c r="I135" t="b">
        <v>0</v>
      </c>
      <c r="J135" t="b">
        <v>1</v>
      </c>
      <c r="K135" t="s">
        <v>24</v>
      </c>
      <c r="L135" t="s">
        <v>22</v>
      </c>
      <c r="M135">
        <v>129000</v>
      </c>
      <c r="O135" t="s">
        <v>402</v>
      </c>
      <c r="P135" t="s">
        <v>4176</v>
      </c>
    </row>
    <row r="136" spans="1:16" x14ac:dyDescent="0.25">
      <c r="A136" t="s">
        <v>1</v>
      </c>
      <c r="B136" t="s">
        <v>135</v>
      </c>
      <c r="C136" t="s">
        <v>966</v>
      </c>
      <c r="D136" t="s">
        <v>4177</v>
      </c>
      <c r="E136" t="s">
        <v>20</v>
      </c>
      <c r="F136" t="b">
        <v>0</v>
      </c>
      <c r="G136" t="s">
        <v>30</v>
      </c>
      <c r="H136" s="4">
        <v>45659.793067129627</v>
      </c>
      <c r="I136" t="b">
        <v>0</v>
      </c>
      <c r="J136" t="b">
        <v>0</v>
      </c>
      <c r="K136" t="s">
        <v>24</v>
      </c>
      <c r="L136" t="s">
        <v>22</v>
      </c>
      <c r="M136">
        <v>164125</v>
      </c>
      <c r="O136" t="s">
        <v>831</v>
      </c>
      <c r="P136" t="s">
        <v>4178</v>
      </c>
    </row>
    <row r="137" spans="1:16" x14ac:dyDescent="0.25">
      <c r="A137" t="s">
        <v>0</v>
      </c>
      <c r="B137" t="s">
        <v>4179</v>
      </c>
      <c r="C137" t="s">
        <v>325</v>
      </c>
      <c r="D137" t="s">
        <v>3828</v>
      </c>
      <c r="E137" t="s">
        <v>20</v>
      </c>
      <c r="F137" t="b">
        <v>0</v>
      </c>
      <c r="G137" t="s">
        <v>27</v>
      </c>
      <c r="H137" s="4">
        <v>45659.833333333343</v>
      </c>
      <c r="I137" t="b">
        <v>0</v>
      </c>
      <c r="J137" t="b">
        <v>0</v>
      </c>
      <c r="K137" t="s">
        <v>24</v>
      </c>
      <c r="L137" t="s">
        <v>22</v>
      </c>
      <c r="M137">
        <v>112000</v>
      </c>
      <c r="O137" t="s">
        <v>1186</v>
      </c>
      <c r="P137" t="s">
        <v>4180</v>
      </c>
    </row>
    <row r="138" spans="1:16" x14ac:dyDescent="0.25">
      <c r="A138" t="s">
        <v>1</v>
      </c>
      <c r="B138" t="s">
        <v>4181</v>
      </c>
      <c r="C138" t="s">
        <v>957</v>
      </c>
      <c r="D138" t="s">
        <v>4177</v>
      </c>
      <c r="E138" t="s">
        <v>20</v>
      </c>
      <c r="F138" t="b">
        <v>0</v>
      </c>
      <c r="G138" t="s">
        <v>27</v>
      </c>
      <c r="H138" s="4">
        <v>45659.83457175926</v>
      </c>
      <c r="I138" t="b">
        <v>0</v>
      </c>
      <c r="J138" t="b">
        <v>1</v>
      </c>
      <c r="K138" t="s">
        <v>24</v>
      </c>
      <c r="L138" t="s">
        <v>22</v>
      </c>
      <c r="M138">
        <v>108000</v>
      </c>
      <c r="O138" t="s">
        <v>428</v>
      </c>
      <c r="P138" t="s">
        <v>4182</v>
      </c>
    </row>
    <row r="139" spans="1:16" x14ac:dyDescent="0.25">
      <c r="A139" t="s">
        <v>1</v>
      </c>
      <c r="B139" t="s">
        <v>4183</v>
      </c>
      <c r="C139" t="s">
        <v>431</v>
      </c>
      <c r="D139" t="s">
        <v>3956</v>
      </c>
      <c r="E139" t="s">
        <v>34</v>
      </c>
      <c r="F139" t="b">
        <v>0</v>
      </c>
      <c r="G139" t="s">
        <v>27</v>
      </c>
      <c r="H139" s="4">
        <v>45659.834583333337</v>
      </c>
      <c r="I139" t="b">
        <v>0</v>
      </c>
      <c r="J139" t="b">
        <v>1</v>
      </c>
      <c r="K139" t="s">
        <v>24</v>
      </c>
      <c r="L139" t="s">
        <v>36</v>
      </c>
      <c r="N139">
        <v>49.895000457763672</v>
      </c>
      <c r="O139" t="s">
        <v>548</v>
      </c>
      <c r="P139" t="s">
        <v>549</v>
      </c>
    </row>
    <row r="140" spans="1:16" x14ac:dyDescent="0.25">
      <c r="A140" t="s">
        <v>0</v>
      </c>
      <c r="B140" t="s">
        <v>4184</v>
      </c>
      <c r="C140" t="s">
        <v>180</v>
      </c>
      <c r="D140" t="s">
        <v>3972</v>
      </c>
      <c r="E140" t="s">
        <v>20</v>
      </c>
      <c r="F140" t="b">
        <v>0</v>
      </c>
      <c r="G140" t="s">
        <v>41</v>
      </c>
      <c r="H140" s="4">
        <v>45659.875416666669</v>
      </c>
      <c r="I140" t="b">
        <v>0</v>
      </c>
      <c r="J140" t="b">
        <v>1</v>
      </c>
      <c r="K140" t="s">
        <v>24</v>
      </c>
      <c r="L140" t="s">
        <v>22</v>
      </c>
      <c r="M140">
        <v>78450</v>
      </c>
      <c r="O140" t="s">
        <v>1805</v>
      </c>
      <c r="P140" t="s">
        <v>4185</v>
      </c>
    </row>
    <row r="141" spans="1:16" x14ac:dyDescent="0.25">
      <c r="A141" t="s">
        <v>0</v>
      </c>
      <c r="B141" t="s">
        <v>4186</v>
      </c>
      <c r="C141" t="s">
        <v>1573</v>
      </c>
      <c r="D141" t="s">
        <v>3956</v>
      </c>
      <c r="E141" t="s">
        <v>34</v>
      </c>
      <c r="F141" t="b">
        <v>0</v>
      </c>
      <c r="G141" t="s">
        <v>52</v>
      </c>
      <c r="H141" s="4">
        <v>45659.876111111109</v>
      </c>
      <c r="I141" t="b">
        <v>0</v>
      </c>
      <c r="J141" t="b">
        <v>0</v>
      </c>
      <c r="K141" t="s">
        <v>24</v>
      </c>
      <c r="L141" t="s">
        <v>36</v>
      </c>
      <c r="N141">
        <v>21.430000305175781</v>
      </c>
      <c r="O141" t="s">
        <v>4187</v>
      </c>
      <c r="P141" t="s">
        <v>126</v>
      </c>
    </row>
    <row r="142" spans="1:16" x14ac:dyDescent="0.25">
      <c r="A142" t="s">
        <v>2</v>
      </c>
      <c r="B142" t="s">
        <v>1892</v>
      </c>
      <c r="C142" t="s">
        <v>4188</v>
      </c>
      <c r="D142" t="s">
        <v>3828</v>
      </c>
      <c r="E142" t="s">
        <v>20</v>
      </c>
      <c r="F142" t="b">
        <v>0</v>
      </c>
      <c r="G142" t="s">
        <v>41</v>
      </c>
      <c r="H142" s="4">
        <v>45659.87709490741</v>
      </c>
      <c r="I142" t="b">
        <v>0</v>
      </c>
      <c r="J142" t="b">
        <v>0</v>
      </c>
      <c r="K142" t="s">
        <v>24</v>
      </c>
      <c r="L142" t="s">
        <v>36</v>
      </c>
      <c r="N142">
        <v>45.105003356933587</v>
      </c>
      <c r="O142" t="s">
        <v>4189</v>
      </c>
    </row>
    <row r="143" spans="1:16" x14ac:dyDescent="0.25">
      <c r="A143" t="s">
        <v>89</v>
      </c>
      <c r="B143" t="s">
        <v>4190</v>
      </c>
      <c r="C143" t="s">
        <v>158</v>
      </c>
      <c r="D143" t="s">
        <v>4034</v>
      </c>
      <c r="E143" t="s">
        <v>20</v>
      </c>
      <c r="F143" t="b">
        <v>0</v>
      </c>
      <c r="G143" t="s">
        <v>158</v>
      </c>
      <c r="H143" s="4">
        <v>45659.893206018518</v>
      </c>
      <c r="I143" t="b">
        <v>0</v>
      </c>
      <c r="J143" t="b">
        <v>0</v>
      </c>
      <c r="K143" t="s">
        <v>158</v>
      </c>
      <c r="L143" t="s">
        <v>22</v>
      </c>
      <c r="M143">
        <v>60000</v>
      </c>
      <c r="O143" t="s">
        <v>2768</v>
      </c>
      <c r="P143" t="s">
        <v>4191</v>
      </c>
    </row>
    <row r="144" spans="1:16" x14ac:dyDescent="0.25">
      <c r="A144" t="s">
        <v>19</v>
      </c>
      <c r="B144" t="s">
        <v>4192</v>
      </c>
      <c r="C144" t="s">
        <v>82</v>
      </c>
      <c r="D144" t="s">
        <v>3972</v>
      </c>
      <c r="E144" t="s">
        <v>20</v>
      </c>
      <c r="F144" t="b">
        <v>0</v>
      </c>
      <c r="G144" t="s">
        <v>27</v>
      </c>
      <c r="H144" s="4">
        <v>45660.08457175926</v>
      </c>
      <c r="I144" t="b">
        <v>0</v>
      </c>
      <c r="J144" t="b">
        <v>1</v>
      </c>
      <c r="K144" t="s">
        <v>24</v>
      </c>
      <c r="L144" t="s">
        <v>22</v>
      </c>
      <c r="M144">
        <v>160992</v>
      </c>
      <c r="O144" t="s">
        <v>4193</v>
      </c>
      <c r="P144" t="s">
        <v>149</v>
      </c>
    </row>
    <row r="145" spans="1:16" x14ac:dyDescent="0.25">
      <c r="A145" t="s">
        <v>2</v>
      </c>
      <c r="B145" t="s">
        <v>4194</v>
      </c>
      <c r="C145" t="s">
        <v>56</v>
      </c>
      <c r="D145" t="s">
        <v>3828</v>
      </c>
      <c r="E145" t="s">
        <v>20</v>
      </c>
      <c r="F145" t="b">
        <v>0</v>
      </c>
      <c r="G145" t="s">
        <v>23</v>
      </c>
      <c r="H145" s="4">
        <v>45660.195081018523</v>
      </c>
      <c r="I145" t="b">
        <v>0</v>
      </c>
      <c r="J145" t="b">
        <v>1</v>
      </c>
      <c r="K145" t="s">
        <v>24</v>
      </c>
      <c r="L145" t="s">
        <v>22</v>
      </c>
      <c r="M145">
        <v>72500</v>
      </c>
      <c r="O145" t="s">
        <v>4195</v>
      </c>
    </row>
    <row r="146" spans="1:16" x14ac:dyDescent="0.25">
      <c r="A146" t="s">
        <v>0</v>
      </c>
      <c r="B146" t="s">
        <v>0</v>
      </c>
      <c r="C146" t="s">
        <v>42</v>
      </c>
      <c r="D146" t="s">
        <v>3828</v>
      </c>
      <c r="E146" t="s">
        <v>20</v>
      </c>
      <c r="F146" t="b">
        <v>0</v>
      </c>
      <c r="G146" t="s">
        <v>41</v>
      </c>
      <c r="H146" s="4">
        <v>45660.250347222223</v>
      </c>
      <c r="I146" t="b">
        <v>1</v>
      </c>
      <c r="J146" t="b">
        <v>1</v>
      </c>
      <c r="K146" t="s">
        <v>24</v>
      </c>
      <c r="L146" t="s">
        <v>22</v>
      </c>
      <c r="M146">
        <v>155000</v>
      </c>
      <c r="O146" t="s">
        <v>4196</v>
      </c>
      <c r="P146" t="s">
        <v>302</v>
      </c>
    </row>
    <row r="147" spans="1:16" x14ac:dyDescent="0.25">
      <c r="A147" t="s">
        <v>0</v>
      </c>
      <c r="B147" t="s">
        <v>0</v>
      </c>
      <c r="C147" t="s">
        <v>2419</v>
      </c>
      <c r="D147" t="s">
        <v>2208</v>
      </c>
      <c r="E147" t="s">
        <v>20</v>
      </c>
      <c r="F147" t="b">
        <v>0</v>
      </c>
      <c r="G147" t="s">
        <v>52</v>
      </c>
      <c r="H147" s="4">
        <v>45660.264965277784</v>
      </c>
      <c r="I147" t="b">
        <v>0</v>
      </c>
      <c r="J147" t="b">
        <v>1</v>
      </c>
      <c r="K147" t="s">
        <v>24</v>
      </c>
      <c r="L147" t="s">
        <v>22</v>
      </c>
      <c r="M147">
        <v>52520.3125</v>
      </c>
      <c r="O147" t="s">
        <v>4197</v>
      </c>
      <c r="P147" t="s">
        <v>280</v>
      </c>
    </row>
    <row r="148" spans="1:16" x14ac:dyDescent="0.25">
      <c r="A148" t="s">
        <v>25</v>
      </c>
      <c r="B148" t="s">
        <v>4198</v>
      </c>
      <c r="C148" t="s">
        <v>160</v>
      </c>
      <c r="D148" t="s">
        <v>3828</v>
      </c>
      <c r="E148" t="s">
        <v>20</v>
      </c>
      <c r="F148" t="b">
        <v>0</v>
      </c>
      <c r="G148" t="s">
        <v>52</v>
      </c>
      <c r="H148" s="4">
        <v>45660.264965277784</v>
      </c>
      <c r="I148" t="b">
        <v>0</v>
      </c>
      <c r="J148" t="b">
        <v>0</v>
      </c>
      <c r="K148" t="s">
        <v>24</v>
      </c>
      <c r="L148" t="s">
        <v>22</v>
      </c>
      <c r="M148">
        <v>70000</v>
      </c>
      <c r="O148" t="s">
        <v>4199</v>
      </c>
      <c r="P148" t="s">
        <v>4200</v>
      </c>
    </row>
    <row r="149" spans="1:16" x14ac:dyDescent="0.25">
      <c r="A149" t="s">
        <v>0</v>
      </c>
      <c r="B149" t="s">
        <v>4201</v>
      </c>
      <c r="C149" t="s">
        <v>2003</v>
      </c>
      <c r="D149" t="s">
        <v>4071</v>
      </c>
      <c r="E149" t="s">
        <v>20</v>
      </c>
      <c r="F149" t="b">
        <v>0</v>
      </c>
      <c r="G149" t="s">
        <v>52</v>
      </c>
      <c r="H149" s="4">
        <v>45660.264965277784</v>
      </c>
      <c r="I149" t="b">
        <v>0</v>
      </c>
      <c r="J149" t="b">
        <v>1</v>
      </c>
      <c r="K149" t="s">
        <v>24</v>
      </c>
      <c r="L149" t="s">
        <v>22</v>
      </c>
      <c r="M149">
        <v>68255.203125</v>
      </c>
      <c r="O149" t="s">
        <v>4202</v>
      </c>
      <c r="P149" t="s">
        <v>4203</v>
      </c>
    </row>
    <row r="150" spans="1:16" x14ac:dyDescent="0.25">
      <c r="A150" t="s">
        <v>2</v>
      </c>
      <c r="B150" t="s">
        <v>925</v>
      </c>
      <c r="C150" t="s">
        <v>44</v>
      </c>
      <c r="D150" t="s">
        <v>4002</v>
      </c>
      <c r="E150" t="s">
        <v>20</v>
      </c>
      <c r="F150" t="b">
        <v>0</v>
      </c>
      <c r="G150" t="s">
        <v>41</v>
      </c>
      <c r="H150" s="4">
        <v>45660.265659722223</v>
      </c>
      <c r="I150" t="b">
        <v>0</v>
      </c>
      <c r="J150" t="b">
        <v>0</v>
      </c>
      <c r="K150" t="s">
        <v>24</v>
      </c>
      <c r="L150" t="s">
        <v>22</v>
      </c>
      <c r="M150">
        <v>244000</v>
      </c>
      <c r="O150" t="s">
        <v>405</v>
      </c>
    </row>
    <row r="151" spans="1:16" x14ac:dyDescent="0.25">
      <c r="A151" t="s">
        <v>1</v>
      </c>
      <c r="B151" t="s">
        <v>3994</v>
      </c>
      <c r="C151" t="s">
        <v>39</v>
      </c>
      <c r="D151" t="s">
        <v>3972</v>
      </c>
      <c r="F151" t="b">
        <v>1</v>
      </c>
      <c r="G151" t="s">
        <v>1063</v>
      </c>
      <c r="H151" s="4">
        <v>45660.271886574083</v>
      </c>
      <c r="I151" t="b">
        <v>0</v>
      </c>
      <c r="J151" t="b">
        <v>0</v>
      </c>
      <c r="K151" t="s">
        <v>1063</v>
      </c>
      <c r="L151" t="s">
        <v>36</v>
      </c>
      <c r="N151">
        <v>19.5</v>
      </c>
      <c r="O151" t="s">
        <v>3988</v>
      </c>
      <c r="P151" t="s">
        <v>3989</v>
      </c>
    </row>
    <row r="152" spans="1:16" x14ac:dyDescent="0.25">
      <c r="A152" t="s">
        <v>1</v>
      </c>
      <c r="B152" t="s">
        <v>3987</v>
      </c>
      <c r="C152" t="s">
        <v>39</v>
      </c>
      <c r="D152" t="s">
        <v>3972</v>
      </c>
      <c r="E152" t="s">
        <v>51</v>
      </c>
      <c r="F152" t="b">
        <v>1</v>
      </c>
      <c r="G152" t="s">
        <v>1792</v>
      </c>
      <c r="H152" s="4">
        <v>45660.273726851847</v>
      </c>
      <c r="I152" t="b">
        <v>0</v>
      </c>
      <c r="J152" t="b">
        <v>0</v>
      </c>
      <c r="K152" t="s">
        <v>1792</v>
      </c>
      <c r="L152" t="s">
        <v>36</v>
      </c>
      <c r="N152">
        <v>19.5</v>
      </c>
      <c r="O152" t="s">
        <v>3988</v>
      </c>
      <c r="P152" t="s">
        <v>3989</v>
      </c>
    </row>
    <row r="153" spans="1:16" x14ac:dyDescent="0.25">
      <c r="A153" t="s">
        <v>1</v>
      </c>
      <c r="B153" t="s">
        <v>974</v>
      </c>
      <c r="C153" t="s">
        <v>1247</v>
      </c>
      <c r="D153" t="s">
        <v>4204</v>
      </c>
      <c r="E153" t="s">
        <v>20</v>
      </c>
      <c r="F153" t="b">
        <v>0</v>
      </c>
      <c r="G153" t="s">
        <v>1247</v>
      </c>
      <c r="H153" s="4">
        <v>45660.274675925917</v>
      </c>
      <c r="I153" t="b">
        <v>0</v>
      </c>
      <c r="J153" t="b">
        <v>0</v>
      </c>
      <c r="K153" t="s">
        <v>1247</v>
      </c>
      <c r="L153" t="s">
        <v>36</v>
      </c>
      <c r="N153">
        <v>59</v>
      </c>
      <c r="O153" t="s">
        <v>4205</v>
      </c>
      <c r="P153" t="s">
        <v>4206</v>
      </c>
    </row>
    <row r="154" spans="1:16" x14ac:dyDescent="0.25">
      <c r="A154" t="s">
        <v>1</v>
      </c>
      <c r="B154" t="s">
        <v>467</v>
      </c>
      <c r="C154" t="s">
        <v>4207</v>
      </c>
      <c r="D154" t="s">
        <v>3969</v>
      </c>
      <c r="E154" t="s">
        <v>20</v>
      </c>
      <c r="F154" t="b">
        <v>0</v>
      </c>
      <c r="G154" t="s">
        <v>1247</v>
      </c>
      <c r="H154" s="4">
        <v>45660.274675925917</v>
      </c>
      <c r="I154" t="b">
        <v>0</v>
      </c>
      <c r="J154" t="b">
        <v>0</v>
      </c>
      <c r="K154" t="s">
        <v>1247</v>
      </c>
      <c r="L154" t="s">
        <v>22</v>
      </c>
      <c r="M154">
        <v>110000</v>
      </c>
      <c r="O154" t="s">
        <v>4208</v>
      </c>
      <c r="P154" t="s">
        <v>4209</v>
      </c>
    </row>
    <row r="155" spans="1:16" x14ac:dyDescent="0.25">
      <c r="A155" t="s">
        <v>1</v>
      </c>
      <c r="B155" t="s">
        <v>4210</v>
      </c>
      <c r="C155" t="s">
        <v>1291</v>
      </c>
      <c r="D155" t="s">
        <v>2886</v>
      </c>
      <c r="E155" t="s">
        <v>20</v>
      </c>
      <c r="F155" t="b">
        <v>0</v>
      </c>
      <c r="G155" t="s">
        <v>1247</v>
      </c>
      <c r="H155" s="4">
        <v>45660.274675925917</v>
      </c>
      <c r="I155" t="b">
        <v>0</v>
      </c>
      <c r="J155" t="b">
        <v>0</v>
      </c>
      <c r="K155" t="s">
        <v>1247</v>
      </c>
      <c r="L155" t="s">
        <v>22</v>
      </c>
      <c r="M155">
        <v>101014</v>
      </c>
      <c r="O155" t="s">
        <v>4211</v>
      </c>
      <c r="P155" t="s">
        <v>4212</v>
      </c>
    </row>
    <row r="156" spans="1:16" x14ac:dyDescent="0.25">
      <c r="A156" t="s">
        <v>1</v>
      </c>
      <c r="B156" t="s">
        <v>3994</v>
      </c>
      <c r="C156" t="s">
        <v>39</v>
      </c>
      <c r="D156" t="s">
        <v>4213</v>
      </c>
      <c r="E156" t="s">
        <v>51</v>
      </c>
      <c r="F156" t="b">
        <v>1</v>
      </c>
      <c r="G156" t="s">
        <v>2134</v>
      </c>
      <c r="H156" s="4">
        <v>45660.27480324074</v>
      </c>
      <c r="I156" t="b">
        <v>0</v>
      </c>
      <c r="J156" t="b">
        <v>0</v>
      </c>
      <c r="K156" t="s">
        <v>2134</v>
      </c>
      <c r="L156" t="s">
        <v>36</v>
      </c>
      <c r="N156">
        <v>19.5</v>
      </c>
      <c r="O156" t="s">
        <v>3988</v>
      </c>
      <c r="P156" t="s">
        <v>3989</v>
      </c>
    </row>
    <row r="157" spans="1:16" x14ac:dyDescent="0.25">
      <c r="A157" t="s">
        <v>0</v>
      </c>
      <c r="B157" t="s">
        <v>965</v>
      </c>
      <c r="C157" t="s">
        <v>39</v>
      </c>
      <c r="D157" t="s">
        <v>4108</v>
      </c>
      <c r="E157" t="s">
        <v>20</v>
      </c>
      <c r="F157" t="b">
        <v>1</v>
      </c>
      <c r="G157" t="s">
        <v>23</v>
      </c>
      <c r="H157" s="4">
        <v>45660.289560185192</v>
      </c>
      <c r="I157" t="b">
        <v>1</v>
      </c>
      <c r="J157" t="b">
        <v>0</v>
      </c>
      <c r="K157" t="s">
        <v>24</v>
      </c>
      <c r="L157" t="s">
        <v>22</v>
      </c>
      <c r="M157">
        <v>65000</v>
      </c>
      <c r="O157" t="s">
        <v>4214</v>
      </c>
      <c r="P157" t="s">
        <v>726</v>
      </c>
    </row>
    <row r="158" spans="1:16" x14ac:dyDescent="0.25">
      <c r="A158" t="s">
        <v>2</v>
      </c>
      <c r="B158" t="s">
        <v>2</v>
      </c>
      <c r="C158" t="s">
        <v>39</v>
      </c>
      <c r="D158" t="s">
        <v>3984</v>
      </c>
      <c r="E158" t="s">
        <v>20</v>
      </c>
      <c r="F158" t="b">
        <v>1</v>
      </c>
      <c r="G158" t="s">
        <v>1334</v>
      </c>
      <c r="H158" s="4">
        <v>45660.294479166667</v>
      </c>
      <c r="I158" t="b">
        <v>1</v>
      </c>
      <c r="J158" t="b">
        <v>0</v>
      </c>
      <c r="K158" t="s">
        <v>1334</v>
      </c>
      <c r="L158" t="s">
        <v>22</v>
      </c>
      <c r="M158">
        <v>192000</v>
      </c>
      <c r="O158" t="s">
        <v>4215</v>
      </c>
      <c r="P158" t="s">
        <v>4216</v>
      </c>
    </row>
    <row r="159" spans="1:16" x14ac:dyDescent="0.25">
      <c r="A159" t="s">
        <v>139</v>
      </c>
      <c r="B159" t="s">
        <v>277</v>
      </c>
      <c r="C159" t="s">
        <v>39</v>
      </c>
      <c r="D159" t="s">
        <v>3972</v>
      </c>
      <c r="E159" t="s">
        <v>20</v>
      </c>
      <c r="F159" t="b">
        <v>1</v>
      </c>
      <c r="G159" t="s">
        <v>1420</v>
      </c>
      <c r="H159" s="4">
        <v>45660.294942129629</v>
      </c>
      <c r="I159" t="b">
        <v>0</v>
      </c>
      <c r="J159" t="b">
        <v>0</v>
      </c>
      <c r="K159" t="s">
        <v>1420</v>
      </c>
      <c r="L159" t="s">
        <v>22</v>
      </c>
      <c r="M159">
        <v>108000</v>
      </c>
      <c r="O159" t="s">
        <v>4217</v>
      </c>
      <c r="P159" t="s">
        <v>4218</v>
      </c>
    </row>
    <row r="160" spans="1:16" x14ac:dyDescent="0.25">
      <c r="A160" t="s">
        <v>28</v>
      </c>
      <c r="B160" t="s">
        <v>2229</v>
      </c>
      <c r="C160" t="s">
        <v>2640</v>
      </c>
      <c r="D160" t="s">
        <v>4219</v>
      </c>
      <c r="E160" t="s">
        <v>20</v>
      </c>
      <c r="F160" t="b">
        <v>0</v>
      </c>
      <c r="G160" t="s">
        <v>2641</v>
      </c>
      <c r="H160" s="4">
        <v>45660.296886574077</v>
      </c>
      <c r="I160" t="b">
        <v>0</v>
      </c>
      <c r="J160" t="b">
        <v>0</v>
      </c>
      <c r="K160" t="s">
        <v>2641</v>
      </c>
      <c r="L160" t="s">
        <v>22</v>
      </c>
      <c r="M160">
        <v>200000</v>
      </c>
      <c r="O160" t="s">
        <v>2944</v>
      </c>
      <c r="P160" t="s">
        <v>4220</v>
      </c>
    </row>
    <row r="161" spans="1:16" x14ac:dyDescent="0.25">
      <c r="A161" t="s">
        <v>0</v>
      </c>
      <c r="B161" t="s">
        <v>4221</v>
      </c>
      <c r="D161" t="s">
        <v>4219</v>
      </c>
      <c r="E161" t="s">
        <v>20</v>
      </c>
      <c r="F161" t="b">
        <v>0</v>
      </c>
      <c r="G161" t="s">
        <v>1420</v>
      </c>
      <c r="H161" s="4">
        <v>45660.298101851848</v>
      </c>
      <c r="I161" t="b">
        <v>0</v>
      </c>
      <c r="J161" t="b">
        <v>0</v>
      </c>
      <c r="K161" t="s">
        <v>1420</v>
      </c>
      <c r="L161" t="s">
        <v>22</v>
      </c>
      <c r="M161">
        <v>65000</v>
      </c>
      <c r="O161" t="s">
        <v>2946</v>
      </c>
      <c r="P161" t="s">
        <v>1374</v>
      </c>
    </row>
    <row r="162" spans="1:16" x14ac:dyDescent="0.25">
      <c r="A162" t="s">
        <v>139</v>
      </c>
      <c r="B162" t="s">
        <v>4222</v>
      </c>
      <c r="C162" t="s">
        <v>1789</v>
      </c>
      <c r="D162" t="s">
        <v>4089</v>
      </c>
      <c r="E162" t="s">
        <v>20</v>
      </c>
      <c r="F162" t="b">
        <v>0</v>
      </c>
      <c r="G162" t="s">
        <v>35</v>
      </c>
      <c r="H162" s="4">
        <v>45660.348113425927</v>
      </c>
      <c r="I162" t="b">
        <v>1</v>
      </c>
      <c r="J162" t="b">
        <v>0</v>
      </c>
      <c r="K162" t="s">
        <v>24</v>
      </c>
      <c r="L162" t="s">
        <v>22</v>
      </c>
      <c r="M162">
        <v>115000</v>
      </c>
      <c r="O162" t="s">
        <v>4223</v>
      </c>
    </row>
    <row r="163" spans="1:16" x14ac:dyDescent="0.25">
      <c r="A163" t="s">
        <v>2</v>
      </c>
      <c r="B163" t="s">
        <v>4224</v>
      </c>
      <c r="C163" t="s">
        <v>755</v>
      </c>
      <c r="D163" t="s">
        <v>3956</v>
      </c>
      <c r="E163" t="s">
        <v>34</v>
      </c>
      <c r="F163" t="b">
        <v>0</v>
      </c>
      <c r="G163" t="s">
        <v>41</v>
      </c>
      <c r="H163" s="4">
        <v>45660.349062499998</v>
      </c>
      <c r="I163" t="b">
        <v>0</v>
      </c>
      <c r="J163" t="b">
        <v>1</v>
      </c>
      <c r="K163" t="s">
        <v>24</v>
      </c>
      <c r="L163" t="s">
        <v>36</v>
      </c>
      <c r="N163">
        <v>45.979999542236328</v>
      </c>
      <c r="O163" t="s">
        <v>590</v>
      </c>
      <c r="P163" t="s">
        <v>4225</v>
      </c>
    </row>
    <row r="164" spans="1:16" x14ac:dyDescent="0.25">
      <c r="A164" t="s">
        <v>40</v>
      </c>
      <c r="B164" t="s">
        <v>3275</v>
      </c>
      <c r="C164" t="s">
        <v>1482</v>
      </c>
      <c r="D164" t="s">
        <v>3828</v>
      </c>
      <c r="E164" t="s">
        <v>20</v>
      </c>
      <c r="F164" t="b">
        <v>0</v>
      </c>
      <c r="G164" t="s">
        <v>27</v>
      </c>
      <c r="H164" s="4">
        <v>45660.390486111108</v>
      </c>
      <c r="I164" t="b">
        <v>1</v>
      </c>
      <c r="J164" t="b">
        <v>1</v>
      </c>
      <c r="K164" t="s">
        <v>24</v>
      </c>
      <c r="L164" t="s">
        <v>22</v>
      </c>
      <c r="M164">
        <v>116875</v>
      </c>
      <c r="O164" t="s">
        <v>113</v>
      </c>
      <c r="P164" t="s">
        <v>4226</v>
      </c>
    </row>
    <row r="165" spans="1:16" x14ac:dyDescent="0.25">
      <c r="A165" t="s">
        <v>2</v>
      </c>
      <c r="B165" t="s">
        <v>4227</v>
      </c>
      <c r="C165" t="s">
        <v>4228</v>
      </c>
      <c r="D165" t="s">
        <v>2208</v>
      </c>
      <c r="E165" t="s">
        <v>34</v>
      </c>
      <c r="F165" t="b">
        <v>0</v>
      </c>
      <c r="G165" t="s">
        <v>35</v>
      </c>
      <c r="H165" s="4">
        <v>45660.40221064815</v>
      </c>
      <c r="I165" t="b">
        <v>0</v>
      </c>
      <c r="J165" t="b">
        <v>1</v>
      </c>
      <c r="K165" t="s">
        <v>24</v>
      </c>
      <c r="L165" t="s">
        <v>22</v>
      </c>
      <c r="M165">
        <v>135000</v>
      </c>
      <c r="O165" t="s">
        <v>428</v>
      </c>
      <c r="P165" t="s">
        <v>4229</v>
      </c>
    </row>
    <row r="166" spans="1:16" x14ac:dyDescent="0.25">
      <c r="A166" t="s">
        <v>2</v>
      </c>
      <c r="B166" t="s">
        <v>4230</v>
      </c>
      <c r="C166" t="s">
        <v>3329</v>
      </c>
      <c r="D166" t="s">
        <v>3972</v>
      </c>
      <c r="E166" t="s">
        <v>20</v>
      </c>
      <c r="F166" t="b">
        <v>0</v>
      </c>
      <c r="G166" t="s">
        <v>23</v>
      </c>
      <c r="H166" s="4">
        <v>45660.414629629631</v>
      </c>
      <c r="I166" t="b">
        <v>0</v>
      </c>
      <c r="J166" t="b">
        <v>1</v>
      </c>
      <c r="K166" t="s">
        <v>24</v>
      </c>
      <c r="L166" t="s">
        <v>22</v>
      </c>
      <c r="M166">
        <v>105497.796875</v>
      </c>
      <c r="O166" t="s">
        <v>2513</v>
      </c>
      <c r="P166" t="s">
        <v>2082</v>
      </c>
    </row>
    <row r="167" spans="1:16" x14ac:dyDescent="0.25">
      <c r="A167" t="s">
        <v>28</v>
      </c>
      <c r="B167" t="s">
        <v>948</v>
      </c>
      <c r="C167" t="s">
        <v>2329</v>
      </c>
      <c r="D167" t="s">
        <v>3972</v>
      </c>
      <c r="E167" t="s">
        <v>20</v>
      </c>
      <c r="F167" t="b">
        <v>0</v>
      </c>
      <c r="G167" t="s">
        <v>23</v>
      </c>
      <c r="H167" s="4">
        <v>45660.414699074077</v>
      </c>
      <c r="I167" t="b">
        <v>0</v>
      </c>
      <c r="J167" t="b">
        <v>1</v>
      </c>
      <c r="K167" t="s">
        <v>24</v>
      </c>
      <c r="L167" t="s">
        <v>22</v>
      </c>
      <c r="M167">
        <v>150000</v>
      </c>
      <c r="O167" t="s">
        <v>444</v>
      </c>
      <c r="P167" t="s">
        <v>4231</v>
      </c>
    </row>
    <row r="168" spans="1:16" x14ac:dyDescent="0.25">
      <c r="A168" t="s">
        <v>0</v>
      </c>
      <c r="B168" t="s">
        <v>4232</v>
      </c>
      <c r="C168" t="s">
        <v>180</v>
      </c>
      <c r="D168" t="s">
        <v>3972</v>
      </c>
      <c r="E168" t="s">
        <v>20</v>
      </c>
      <c r="F168" t="b">
        <v>0</v>
      </c>
      <c r="G168" t="s">
        <v>41</v>
      </c>
      <c r="H168" s="4">
        <v>45660.431319444448</v>
      </c>
      <c r="I168" t="b">
        <v>0</v>
      </c>
      <c r="J168" t="b">
        <v>1</v>
      </c>
      <c r="K168" t="s">
        <v>24</v>
      </c>
      <c r="L168" t="s">
        <v>22</v>
      </c>
      <c r="M168">
        <v>110000</v>
      </c>
      <c r="O168" t="s">
        <v>2694</v>
      </c>
      <c r="P168" t="s">
        <v>4233</v>
      </c>
    </row>
    <row r="169" spans="1:16" x14ac:dyDescent="0.25">
      <c r="A169" t="s">
        <v>1</v>
      </c>
      <c r="B169" t="s">
        <v>4234</v>
      </c>
      <c r="C169" t="s">
        <v>49</v>
      </c>
      <c r="D169" t="s">
        <v>3972</v>
      </c>
      <c r="E169" t="s">
        <v>20</v>
      </c>
      <c r="F169" t="b">
        <v>0</v>
      </c>
      <c r="G169" t="s">
        <v>41</v>
      </c>
      <c r="H169" s="4">
        <v>45660.431331018517</v>
      </c>
      <c r="I169" t="b">
        <v>0</v>
      </c>
      <c r="J169" t="b">
        <v>0</v>
      </c>
      <c r="K169" t="s">
        <v>24</v>
      </c>
      <c r="L169" t="s">
        <v>22</v>
      </c>
      <c r="M169">
        <v>95000</v>
      </c>
      <c r="O169" t="s">
        <v>4235</v>
      </c>
      <c r="P169" t="s">
        <v>2591</v>
      </c>
    </row>
    <row r="170" spans="1:16" x14ac:dyDescent="0.25">
      <c r="A170" t="s">
        <v>139</v>
      </c>
      <c r="B170" t="s">
        <v>4236</v>
      </c>
      <c r="C170" t="s">
        <v>3081</v>
      </c>
      <c r="D170" t="s">
        <v>3972</v>
      </c>
      <c r="E170" t="s">
        <v>20</v>
      </c>
      <c r="F170" t="b">
        <v>0</v>
      </c>
      <c r="G170" t="s">
        <v>41</v>
      </c>
      <c r="H170" s="4">
        <v>45660.431342592587</v>
      </c>
      <c r="I170" t="b">
        <v>1</v>
      </c>
      <c r="J170" t="b">
        <v>0</v>
      </c>
      <c r="K170" t="s">
        <v>24</v>
      </c>
      <c r="L170" t="s">
        <v>22</v>
      </c>
      <c r="M170">
        <v>97500</v>
      </c>
      <c r="O170" t="s">
        <v>202</v>
      </c>
      <c r="P170" t="s">
        <v>2778</v>
      </c>
    </row>
    <row r="171" spans="1:16" x14ac:dyDescent="0.25">
      <c r="A171" t="s">
        <v>2</v>
      </c>
      <c r="B171" t="s">
        <v>4227</v>
      </c>
      <c r="C171" t="s">
        <v>690</v>
      </c>
      <c r="D171" t="s">
        <v>2208</v>
      </c>
      <c r="E171" t="s">
        <v>34</v>
      </c>
      <c r="F171" t="b">
        <v>0</v>
      </c>
      <c r="G171" t="s">
        <v>27</v>
      </c>
      <c r="H171" s="4">
        <v>45660.432141203702</v>
      </c>
      <c r="I171" t="b">
        <v>0</v>
      </c>
      <c r="J171" t="b">
        <v>1</v>
      </c>
      <c r="K171" t="s">
        <v>24</v>
      </c>
      <c r="L171" t="s">
        <v>22</v>
      </c>
      <c r="M171">
        <v>175500</v>
      </c>
      <c r="O171" t="s">
        <v>428</v>
      </c>
      <c r="P171" t="s">
        <v>4237</v>
      </c>
    </row>
    <row r="172" spans="1:16" x14ac:dyDescent="0.25">
      <c r="A172" t="s">
        <v>2</v>
      </c>
      <c r="B172" t="s">
        <v>506</v>
      </c>
      <c r="C172" t="s">
        <v>4238</v>
      </c>
      <c r="D172" t="s">
        <v>2208</v>
      </c>
      <c r="E172" t="s">
        <v>34</v>
      </c>
      <c r="F172" t="b">
        <v>0</v>
      </c>
      <c r="G172" t="s">
        <v>27</v>
      </c>
      <c r="H172" s="4">
        <v>45660.432175925933</v>
      </c>
      <c r="I172" t="b">
        <v>0</v>
      </c>
      <c r="J172" t="b">
        <v>1</v>
      </c>
      <c r="K172" t="s">
        <v>24</v>
      </c>
      <c r="L172" t="s">
        <v>22</v>
      </c>
      <c r="M172">
        <v>135000</v>
      </c>
      <c r="O172" t="s">
        <v>428</v>
      </c>
      <c r="P172" t="s">
        <v>4239</v>
      </c>
    </row>
    <row r="173" spans="1:16" x14ac:dyDescent="0.25">
      <c r="A173" t="s">
        <v>89</v>
      </c>
      <c r="B173" t="s">
        <v>4240</v>
      </c>
      <c r="C173" t="s">
        <v>172</v>
      </c>
      <c r="D173" t="s">
        <v>3972</v>
      </c>
      <c r="E173" t="s">
        <v>20</v>
      </c>
      <c r="F173" t="b">
        <v>0</v>
      </c>
      <c r="G173" t="s">
        <v>27</v>
      </c>
      <c r="H173" s="4">
        <v>45660.432291666657</v>
      </c>
      <c r="I173" t="b">
        <v>0</v>
      </c>
      <c r="J173" t="b">
        <v>1</v>
      </c>
      <c r="K173" t="s">
        <v>24</v>
      </c>
      <c r="L173" t="s">
        <v>22</v>
      </c>
      <c r="M173">
        <v>206500</v>
      </c>
      <c r="O173" t="s">
        <v>1172</v>
      </c>
    </row>
    <row r="174" spans="1:16" x14ac:dyDescent="0.25">
      <c r="A174" t="s">
        <v>139</v>
      </c>
      <c r="B174" t="s">
        <v>4241</v>
      </c>
      <c r="C174" t="s">
        <v>140</v>
      </c>
      <c r="D174" t="s">
        <v>3972</v>
      </c>
      <c r="E174" t="s">
        <v>20</v>
      </c>
      <c r="F174" t="b">
        <v>0</v>
      </c>
      <c r="G174" t="s">
        <v>27</v>
      </c>
      <c r="H174" s="4">
        <v>45660.432314814818</v>
      </c>
      <c r="I174" t="b">
        <v>0</v>
      </c>
      <c r="J174" t="b">
        <v>1</v>
      </c>
      <c r="K174" t="s">
        <v>24</v>
      </c>
      <c r="L174" t="s">
        <v>22</v>
      </c>
      <c r="M174">
        <v>160000</v>
      </c>
      <c r="O174" t="s">
        <v>1172</v>
      </c>
      <c r="P174" t="s">
        <v>3247</v>
      </c>
    </row>
    <row r="175" spans="1:16" x14ac:dyDescent="0.25">
      <c r="A175" t="s">
        <v>2</v>
      </c>
      <c r="B175" t="s">
        <v>4242</v>
      </c>
      <c r="C175" t="s">
        <v>82</v>
      </c>
      <c r="D175" t="s">
        <v>3972</v>
      </c>
      <c r="E175" t="s">
        <v>20</v>
      </c>
      <c r="F175" t="b">
        <v>0</v>
      </c>
      <c r="G175" t="s">
        <v>41</v>
      </c>
      <c r="H175" s="4">
        <v>45660.432581018518</v>
      </c>
      <c r="I175" t="b">
        <v>0</v>
      </c>
      <c r="J175" t="b">
        <v>1</v>
      </c>
      <c r="K175" t="s">
        <v>24</v>
      </c>
      <c r="L175" t="s">
        <v>22</v>
      </c>
      <c r="M175">
        <v>160000</v>
      </c>
      <c r="O175" t="s">
        <v>202</v>
      </c>
      <c r="P175" t="s">
        <v>4243</v>
      </c>
    </row>
    <row r="176" spans="1:16" x14ac:dyDescent="0.25">
      <c r="A176" t="s">
        <v>0</v>
      </c>
      <c r="B176" t="s">
        <v>4244</v>
      </c>
      <c r="C176" t="s">
        <v>1337</v>
      </c>
      <c r="D176" t="s">
        <v>3972</v>
      </c>
      <c r="E176" t="s">
        <v>20</v>
      </c>
      <c r="F176" t="b">
        <v>0</v>
      </c>
      <c r="G176" t="s">
        <v>23</v>
      </c>
      <c r="H176" s="4">
        <v>45660.456284722219</v>
      </c>
      <c r="I176" t="b">
        <v>1</v>
      </c>
      <c r="J176" t="b">
        <v>0</v>
      </c>
      <c r="K176" t="s">
        <v>24</v>
      </c>
      <c r="L176" t="s">
        <v>36</v>
      </c>
      <c r="N176">
        <v>29</v>
      </c>
      <c r="O176" t="s">
        <v>4245</v>
      </c>
    </row>
    <row r="177" spans="1:16" x14ac:dyDescent="0.25">
      <c r="A177" t="s">
        <v>191</v>
      </c>
      <c r="B177" t="s">
        <v>4246</v>
      </c>
      <c r="C177" t="s">
        <v>332</v>
      </c>
      <c r="D177" t="s">
        <v>3972</v>
      </c>
      <c r="E177" t="s">
        <v>20</v>
      </c>
      <c r="F177" t="b">
        <v>0</v>
      </c>
      <c r="G177" t="s">
        <v>41</v>
      </c>
      <c r="H177" s="4">
        <v>45660.473043981481</v>
      </c>
      <c r="I177" t="b">
        <v>0</v>
      </c>
      <c r="J177" t="b">
        <v>1</v>
      </c>
      <c r="K177" t="s">
        <v>24</v>
      </c>
      <c r="L177" t="s">
        <v>22</v>
      </c>
      <c r="M177">
        <v>160000</v>
      </c>
      <c r="O177" t="s">
        <v>1172</v>
      </c>
      <c r="P177" t="s">
        <v>2930</v>
      </c>
    </row>
    <row r="178" spans="1:16" x14ac:dyDescent="0.25">
      <c r="A178" t="s">
        <v>0</v>
      </c>
      <c r="B178" t="s">
        <v>545</v>
      </c>
      <c r="C178" t="s">
        <v>39</v>
      </c>
      <c r="D178" t="s">
        <v>3972</v>
      </c>
      <c r="E178" t="s">
        <v>51</v>
      </c>
      <c r="F178" t="b">
        <v>1</v>
      </c>
      <c r="G178" t="s">
        <v>30</v>
      </c>
      <c r="H178" s="4">
        <v>45660.47320601852</v>
      </c>
      <c r="I178" t="b">
        <v>0</v>
      </c>
      <c r="J178" t="b">
        <v>0</v>
      </c>
      <c r="K178" t="s">
        <v>24</v>
      </c>
      <c r="L178" t="s">
        <v>22</v>
      </c>
      <c r="M178">
        <v>105000</v>
      </c>
      <c r="O178" t="s">
        <v>4247</v>
      </c>
      <c r="P178" t="s">
        <v>887</v>
      </c>
    </row>
    <row r="179" spans="1:16" x14ac:dyDescent="0.25">
      <c r="A179" t="s">
        <v>1</v>
      </c>
      <c r="B179" t="s">
        <v>1</v>
      </c>
      <c r="C179" t="s">
        <v>4248</v>
      </c>
      <c r="D179" t="s">
        <v>3972</v>
      </c>
      <c r="E179" t="s">
        <v>20</v>
      </c>
      <c r="F179" t="b">
        <v>0</v>
      </c>
      <c r="G179" t="s">
        <v>27</v>
      </c>
      <c r="H179" s="4">
        <v>45660.473425925928</v>
      </c>
      <c r="I179" t="b">
        <v>0</v>
      </c>
      <c r="J179" t="b">
        <v>0</v>
      </c>
      <c r="K179" t="s">
        <v>24</v>
      </c>
      <c r="L179" t="s">
        <v>36</v>
      </c>
      <c r="N179">
        <v>49.895000457763672</v>
      </c>
      <c r="O179" t="s">
        <v>374</v>
      </c>
      <c r="P179" t="s">
        <v>4249</v>
      </c>
    </row>
    <row r="180" spans="1:16" x14ac:dyDescent="0.25">
      <c r="A180" t="s">
        <v>0</v>
      </c>
      <c r="B180" t="s">
        <v>4250</v>
      </c>
      <c r="C180" t="s">
        <v>1078</v>
      </c>
      <c r="D180" t="s">
        <v>3828</v>
      </c>
      <c r="F180" t="b">
        <v>0</v>
      </c>
      <c r="G180" t="s">
        <v>30</v>
      </c>
      <c r="H180" s="4">
        <v>45660.556516203702</v>
      </c>
      <c r="I180" t="b">
        <v>1</v>
      </c>
      <c r="J180" t="b">
        <v>0</v>
      </c>
      <c r="K180" t="s">
        <v>24</v>
      </c>
      <c r="L180" t="s">
        <v>36</v>
      </c>
      <c r="N180">
        <v>50</v>
      </c>
      <c r="O180" t="s">
        <v>4251</v>
      </c>
      <c r="P180" t="s">
        <v>204</v>
      </c>
    </row>
    <row r="181" spans="1:16" x14ac:dyDescent="0.25">
      <c r="A181" t="s">
        <v>40</v>
      </c>
      <c r="B181" t="s">
        <v>4252</v>
      </c>
      <c r="C181" t="s">
        <v>158</v>
      </c>
      <c r="D181" t="s">
        <v>4034</v>
      </c>
      <c r="E181" t="s">
        <v>20</v>
      </c>
      <c r="F181" t="b">
        <v>0</v>
      </c>
      <c r="G181" t="s">
        <v>158</v>
      </c>
      <c r="H181" s="4">
        <v>45660.611701388887</v>
      </c>
      <c r="I181" t="b">
        <v>0</v>
      </c>
      <c r="J181" t="b">
        <v>0</v>
      </c>
      <c r="K181" t="s">
        <v>158</v>
      </c>
      <c r="L181" t="s">
        <v>22</v>
      </c>
      <c r="M181">
        <v>48000</v>
      </c>
      <c r="O181" t="s">
        <v>4253</v>
      </c>
      <c r="P181" t="s">
        <v>4254</v>
      </c>
    </row>
    <row r="182" spans="1:16" x14ac:dyDescent="0.25">
      <c r="A182" t="s">
        <v>2</v>
      </c>
      <c r="B182" t="s">
        <v>4255</v>
      </c>
      <c r="C182" t="s">
        <v>158</v>
      </c>
      <c r="D182" t="s">
        <v>4034</v>
      </c>
      <c r="E182" t="s">
        <v>20</v>
      </c>
      <c r="F182" t="b">
        <v>0</v>
      </c>
      <c r="G182" t="s">
        <v>158</v>
      </c>
      <c r="H182" s="4">
        <v>45660.611724537041</v>
      </c>
      <c r="I182" t="b">
        <v>1</v>
      </c>
      <c r="J182" t="b">
        <v>0</v>
      </c>
      <c r="K182" t="s">
        <v>158</v>
      </c>
      <c r="L182" t="s">
        <v>22</v>
      </c>
      <c r="M182">
        <v>48000</v>
      </c>
      <c r="O182" t="s">
        <v>1906</v>
      </c>
      <c r="P182" t="s">
        <v>4256</v>
      </c>
    </row>
    <row r="183" spans="1:16" x14ac:dyDescent="0.25">
      <c r="A183" t="s">
        <v>40</v>
      </c>
      <c r="B183" t="s">
        <v>4257</v>
      </c>
      <c r="C183" t="s">
        <v>1311</v>
      </c>
      <c r="D183" t="s">
        <v>4034</v>
      </c>
      <c r="E183" t="s">
        <v>20</v>
      </c>
      <c r="F183" t="b">
        <v>0</v>
      </c>
      <c r="G183" t="s">
        <v>1311</v>
      </c>
      <c r="H183" s="4">
        <v>45660.614328703698</v>
      </c>
      <c r="I183" t="b">
        <v>0</v>
      </c>
      <c r="J183" t="b">
        <v>0</v>
      </c>
      <c r="K183" t="s">
        <v>1311</v>
      </c>
      <c r="L183" t="s">
        <v>22</v>
      </c>
      <c r="M183">
        <v>83999.5</v>
      </c>
      <c r="O183" t="s">
        <v>1906</v>
      </c>
      <c r="P183" t="s">
        <v>4258</v>
      </c>
    </row>
    <row r="184" spans="1:16" x14ac:dyDescent="0.25">
      <c r="A184" t="s">
        <v>2</v>
      </c>
      <c r="B184" t="s">
        <v>895</v>
      </c>
      <c r="C184" t="s">
        <v>1311</v>
      </c>
      <c r="D184" t="s">
        <v>4034</v>
      </c>
      <c r="E184" t="s">
        <v>20</v>
      </c>
      <c r="F184" t="b">
        <v>0</v>
      </c>
      <c r="G184" t="s">
        <v>1311</v>
      </c>
      <c r="H184" s="4">
        <v>45660.614328703698</v>
      </c>
      <c r="I184" t="b">
        <v>1</v>
      </c>
      <c r="J184" t="b">
        <v>0</v>
      </c>
      <c r="K184" t="s">
        <v>1311</v>
      </c>
      <c r="L184" t="s">
        <v>22</v>
      </c>
      <c r="M184">
        <v>70000</v>
      </c>
      <c r="O184" t="s">
        <v>1906</v>
      </c>
      <c r="P184" t="s">
        <v>4259</v>
      </c>
    </row>
    <row r="185" spans="1:16" x14ac:dyDescent="0.25">
      <c r="A185" t="s">
        <v>0</v>
      </c>
      <c r="B185" t="s">
        <v>4260</v>
      </c>
      <c r="C185" t="s">
        <v>225</v>
      </c>
      <c r="D185" t="s">
        <v>3972</v>
      </c>
      <c r="E185" t="s">
        <v>20</v>
      </c>
      <c r="F185" t="b">
        <v>0</v>
      </c>
      <c r="G185" t="s">
        <v>52</v>
      </c>
      <c r="H185" s="4">
        <v>45660.639965277784</v>
      </c>
      <c r="I185" t="b">
        <v>0</v>
      </c>
      <c r="J185" t="b">
        <v>0</v>
      </c>
      <c r="K185" t="s">
        <v>24</v>
      </c>
      <c r="L185" t="s">
        <v>22</v>
      </c>
      <c r="M185">
        <v>77500</v>
      </c>
      <c r="O185" t="s">
        <v>287</v>
      </c>
      <c r="P185" t="s">
        <v>671</v>
      </c>
    </row>
    <row r="186" spans="1:16" x14ac:dyDescent="0.25">
      <c r="A186" t="s">
        <v>1</v>
      </c>
      <c r="B186" t="s">
        <v>1</v>
      </c>
      <c r="C186" t="s">
        <v>4261</v>
      </c>
      <c r="D186" t="s">
        <v>3972</v>
      </c>
      <c r="E186" t="s">
        <v>20</v>
      </c>
      <c r="F186" t="b">
        <v>0</v>
      </c>
      <c r="G186" t="s">
        <v>27</v>
      </c>
      <c r="H186" s="4">
        <v>45660.640092592592</v>
      </c>
      <c r="I186" t="b">
        <v>0</v>
      </c>
      <c r="J186" t="b">
        <v>1</v>
      </c>
      <c r="K186" t="s">
        <v>24</v>
      </c>
      <c r="L186" t="s">
        <v>22</v>
      </c>
      <c r="M186">
        <v>140000</v>
      </c>
      <c r="O186" t="s">
        <v>299</v>
      </c>
      <c r="P186" t="s">
        <v>4262</v>
      </c>
    </row>
    <row r="187" spans="1:16" x14ac:dyDescent="0.25">
      <c r="A187" t="s">
        <v>2</v>
      </c>
      <c r="B187" t="s">
        <v>307</v>
      </c>
      <c r="C187" t="s">
        <v>570</v>
      </c>
      <c r="D187" t="s">
        <v>2208</v>
      </c>
      <c r="E187" t="s">
        <v>51</v>
      </c>
      <c r="F187" t="b">
        <v>0</v>
      </c>
      <c r="G187" t="s">
        <v>27</v>
      </c>
      <c r="H187" s="4">
        <v>45660.682071759264</v>
      </c>
      <c r="I187" t="b">
        <v>0</v>
      </c>
      <c r="J187" t="b">
        <v>0</v>
      </c>
      <c r="K187" t="s">
        <v>24</v>
      </c>
      <c r="L187" t="s">
        <v>36</v>
      </c>
      <c r="N187">
        <v>72.5</v>
      </c>
      <c r="O187" t="s">
        <v>3416</v>
      </c>
      <c r="P187" t="s">
        <v>4263</v>
      </c>
    </row>
    <row r="188" spans="1:16" x14ac:dyDescent="0.25">
      <c r="A188" t="s">
        <v>0</v>
      </c>
      <c r="B188" t="s">
        <v>4264</v>
      </c>
      <c r="C188" t="s">
        <v>3751</v>
      </c>
      <c r="D188" t="s">
        <v>3828</v>
      </c>
      <c r="E188" t="s">
        <v>20</v>
      </c>
      <c r="F188" t="b">
        <v>0</v>
      </c>
      <c r="G188" t="s">
        <v>30</v>
      </c>
      <c r="H188" s="4">
        <v>45660.723182870373</v>
      </c>
      <c r="I188" t="b">
        <v>0</v>
      </c>
      <c r="J188" t="b">
        <v>1</v>
      </c>
      <c r="K188" t="s">
        <v>24</v>
      </c>
      <c r="L188" t="s">
        <v>22</v>
      </c>
      <c r="M188">
        <v>78387.5</v>
      </c>
      <c r="O188" t="s">
        <v>3752</v>
      </c>
      <c r="P188" t="s">
        <v>4265</v>
      </c>
    </row>
    <row r="189" spans="1:16" x14ac:dyDescent="0.25">
      <c r="A189" t="s">
        <v>2</v>
      </c>
      <c r="B189" t="s">
        <v>4266</v>
      </c>
      <c r="C189" t="s">
        <v>39</v>
      </c>
      <c r="D189" t="s">
        <v>3972</v>
      </c>
      <c r="E189" t="s">
        <v>51</v>
      </c>
      <c r="F189" t="b">
        <v>1</v>
      </c>
      <c r="G189" t="s">
        <v>27</v>
      </c>
      <c r="H189" s="4">
        <v>45660.723738425928</v>
      </c>
      <c r="I189" t="b">
        <v>1</v>
      </c>
      <c r="J189" t="b">
        <v>0</v>
      </c>
      <c r="K189" t="s">
        <v>24</v>
      </c>
      <c r="L189" t="s">
        <v>36</v>
      </c>
      <c r="N189">
        <v>77.5</v>
      </c>
      <c r="O189" t="s">
        <v>1204</v>
      </c>
      <c r="P189" t="s">
        <v>4267</v>
      </c>
    </row>
    <row r="190" spans="1:16" x14ac:dyDescent="0.25">
      <c r="A190" t="s">
        <v>1</v>
      </c>
      <c r="B190" t="s">
        <v>4268</v>
      </c>
      <c r="C190" t="s">
        <v>203</v>
      </c>
      <c r="D190" t="s">
        <v>3972</v>
      </c>
      <c r="E190" t="s">
        <v>20</v>
      </c>
      <c r="F190" t="b">
        <v>0</v>
      </c>
      <c r="G190" t="s">
        <v>23</v>
      </c>
      <c r="H190" s="4">
        <v>45660.831284722219</v>
      </c>
      <c r="I190" t="b">
        <v>0</v>
      </c>
      <c r="J190" t="b">
        <v>1</v>
      </c>
      <c r="K190" t="s">
        <v>24</v>
      </c>
      <c r="L190" t="s">
        <v>22</v>
      </c>
      <c r="M190">
        <v>115000</v>
      </c>
      <c r="O190" t="s">
        <v>554</v>
      </c>
      <c r="P190" t="s">
        <v>4269</v>
      </c>
    </row>
    <row r="191" spans="1:16" x14ac:dyDescent="0.25">
      <c r="A191" t="s">
        <v>0</v>
      </c>
      <c r="B191" t="s">
        <v>4270</v>
      </c>
      <c r="C191" t="s">
        <v>84</v>
      </c>
      <c r="D191" t="s">
        <v>3828</v>
      </c>
      <c r="E191" t="s">
        <v>20</v>
      </c>
      <c r="F191" t="b">
        <v>0</v>
      </c>
      <c r="G191" t="s">
        <v>41</v>
      </c>
      <c r="H191" s="4">
        <v>45660.847939814812</v>
      </c>
      <c r="I191" t="b">
        <v>0</v>
      </c>
      <c r="J191" t="b">
        <v>1</v>
      </c>
      <c r="K191" t="s">
        <v>24</v>
      </c>
      <c r="L191" t="s">
        <v>22</v>
      </c>
      <c r="M191">
        <v>60500</v>
      </c>
      <c r="O191" t="s">
        <v>4271</v>
      </c>
      <c r="P191" t="s">
        <v>4272</v>
      </c>
    </row>
    <row r="192" spans="1:16" x14ac:dyDescent="0.25">
      <c r="A192" t="s">
        <v>2</v>
      </c>
      <c r="B192" t="s">
        <v>195</v>
      </c>
      <c r="C192" t="s">
        <v>1553</v>
      </c>
      <c r="D192" t="s">
        <v>3828</v>
      </c>
      <c r="E192" t="s">
        <v>20</v>
      </c>
      <c r="F192" t="b">
        <v>0</v>
      </c>
      <c r="G192" t="s">
        <v>27</v>
      </c>
      <c r="H192" s="4">
        <v>45660.848738425928</v>
      </c>
      <c r="I192" t="b">
        <v>0</v>
      </c>
      <c r="J192" t="b">
        <v>1</v>
      </c>
      <c r="K192" t="s">
        <v>24</v>
      </c>
      <c r="L192" t="s">
        <v>22</v>
      </c>
      <c r="M192">
        <v>157500</v>
      </c>
      <c r="O192" t="s">
        <v>4273</v>
      </c>
      <c r="P192" t="s">
        <v>4274</v>
      </c>
    </row>
    <row r="193" spans="1:16" x14ac:dyDescent="0.25">
      <c r="A193" t="s">
        <v>2</v>
      </c>
      <c r="B193" t="s">
        <v>2</v>
      </c>
      <c r="C193" t="s">
        <v>485</v>
      </c>
      <c r="D193" t="s">
        <v>131</v>
      </c>
      <c r="E193" t="s">
        <v>20</v>
      </c>
      <c r="F193" t="b">
        <v>0</v>
      </c>
      <c r="G193" t="s">
        <v>27</v>
      </c>
      <c r="H193" s="4">
        <v>45660.848761574067</v>
      </c>
      <c r="I193" t="b">
        <v>1</v>
      </c>
      <c r="J193" t="b">
        <v>0</v>
      </c>
      <c r="K193" t="s">
        <v>24</v>
      </c>
      <c r="L193" t="s">
        <v>22</v>
      </c>
      <c r="M193">
        <v>110000</v>
      </c>
      <c r="O193" t="s">
        <v>131</v>
      </c>
      <c r="P193" t="s">
        <v>4275</v>
      </c>
    </row>
    <row r="194" spans="1:16" x14ac:dyDescent="0.25">
      <c r="A194" t="s">
        <v>40</v>
      </c>
      <c r="B194" t="s">
        <v>4276</v>
      </c>
      <c r="C194" t="s">
        <v>774</v>
      </c>
      <c r="D194" t="s">
        <v>3956</v>
      </c>
      <c r="E194" t="s">
        <v>34</v>
      </c>
      <c r="F194" t="b">
        <v>0</v>
      </c>
      <c r="G194" t="s">
        <v>27</v>
      </c>
      <c r="H194" s="4">
        <v>45660.848807870367</v>
      </c>
      <c r="I194" t="b">
        <v>0</v>
      </c>
      <c r="J194" t="b">
        <v>1</v>
      </c>
      <c r="K194" t="s">
        <v>24</v>
      </c>
      <c r="L194" t="s">
        <v>36</v>
      </c>
      <c r="N194">
        <v>52.779998779296882</v>
      </c>
      <c r="O194" t="s">
        <v>4277</v>
      </c>
      <c r="P194" t="s">
        <v>4278</v>
      </c>
    </row>
    <row r="195" spans="1:16" x14ac:dyDescent="0.25">
      <c r="A195" t="s">
        <v>40</v>
      </c>
      <c r="B195" t="s">
        <v>4279</v>
      </c>
      <c r="C195" t="s">
        <v>24</v>
      </c>
      <c r="D195" t="s">
        <v>3972</v>
      </c>
      <c r="E195" t="s">
        <v>20</v>
      </c>
      <c r="F195" t="b">
        <v>0</v>
      </c>
      <c r="G195" t="s">
        <v>41</v>
      </c>
      <c r="H195" s="4">
        <v>45660.849027777767</v>
      </c>
      <c r="I195" t="b">
        <v>0</v>
      </c>
      <c r="J195" t="b">
        <v>1</v>
      </c>
      <c r="K195" t="s">
        <v>24</v>
      </c>
      <c r="L195" t="s">
        <v>22</v>
      </c>
      <c r="M195">
        <v>160000</v>
      </c>
      <c r="O195" t="s">
        <v>4280</v>
      </c>
      <c r="P195" t="s">
        <v>4281</v>
      </c>
    </row>
    <row r="196" spans="1:16" x14ac:dyDescent="0.25">
      <c r="A196" t="s">
        <v>2</v>
      </c>
      <c r="B196" t="s">
        <v>1781</v>
      </c>
      <c r="C196" t="s">
        <v>140</v>
      </c>
      <c r="D196" t="s">
        <v>3828</v>
      </c>
      <c r="E196" t="s">
        <v>20</v>
      </c>
      <c r="F196" t="b">
        <v>0</v>
      </c>
      <c r="G196" t="s">
        <v>27</v>
      </c>
      <c r="H196" s="4">
        <v>45660.890474537038</v>
      </c>
      <c r="I196" t="b">
        <v>0</v>
      </c>
      <c r="J196" t="b">
        <v>1</v>
      </c>
      <c r="K196" t="s">
        <v>24</v>
      </c>
      <c r="L196" t="s">
        <v>22</v>
      </c>
      <c r="M196">
        <v>180000</v>
      </c>
      <c r="O196" t="s">
        <v>4282</v>
      </c>
      <c r="P196" t="s">
        <v>4283</v>
      </c>
    </row>
    <row r="197" spans="1:16" x14ac:dyDescent="0.25">
      <c r="A197" t="s">
        <v>2</v>
      </c>
      <c r="B197" t="s">
        <v>4284</v>
      </c>
      <c r="C197" t="s">
        <v>165</v>
      </c>
      <c r="D197" t="s">
        <v>3828</v>
      </c>
      <c r="E197" t="s">
        <v>20</v>
      </c>
      <c r="F197" t="b">
        <v>0</v>
      </c>
      <c r="G197" t="s">
        <v>41</v>
      </c>
      <c r="H197" s="4">
        <v>45660.890694444453</v>
      </c>
      <c r="I197" t="b">
        <v>0</v>
      </c>
      <c r="J197" t="b">
        <v>1</v>
      </c>
      <c r="K197" t="s">
        <v>24</v>
      </c>
      <c r="L197" t="s">
        <v>22</v>
      </c>
      <c r="M197">
        <v>125000</v>
      </c>
      <c r="O197" t="s">
        <v>3746</v>
      </c>
      <c r="P197" t="s">
        <v>4285</v>
      </c>
    </row>
    <row r="198" spans="1:16" x14ac:dyDescent="0.25">
      <c r="A198" t="s">
        <v>2</v>
      </c>
      <c r="B198" t="s">
        <v>4286</v>
      </c>
      <c r="C198" t="s">
        <v>172</v>
      </c>
      <c r="D198" t="s">
        <v>2208</v>
      </c>
      <c r="E198" t="s">
        <v>20</v>
      </c>
      <c r="F198" t="b">
        <v>0</v>
      </c>
      <c r="G198" t="s">
        <v>23</v>
      </c>
      <c r="H198" s="4">
        <v>45660.914756944447</v>
      </c>
      <c r="I198" t="b">
        <v>1</v>
      </c>
      <c r="J198" t="b">
        <v>1</v>
      </c>
      <c r="K198" t="s">
        <v>24</v>
      </c>
      <c r="L198" t="s">
        <v>22</v>
      </c>
      <c r="M198">
        <v>180000</v>
      </c>
      <c r="O198" t="s">
        <v>4287</v>
      </c>
      <c r="P198" t="s">
        <v>4288</v>
      </c>
    </row>
    <row r="199" spans="1:16" x14ac:dyDescent="0.25">
      <c r="A199" t="s">
        <v>89</v>
      </c>
      <c r="B199" t="s">
        <v>4289</v>
      </c>
      <c r="C199" t="s">
        <v>966</v>
      </c>
      <c r="D199" t="s">
        <v>3972</v>
      </c>
      <c r="E199" t="s">
        <v>51</v>
      </c>
      <c r="F199" t="b">
        <v>0</v>
      </c>
      <c r="G199" t="s">
        <v>30</v>
      </c>
      <c r="H199" s="4">
        <v>45660.931585648148</v>
      </c>
      <c r="I199" t="b">
        <v>1</v>
      </c>
      <c r="J199" t="b">
        <v>1</v>
      </c>
      <c r="K199" t="s">
        <v>24</v>
      </c>
      <c r="L199" t="s">
        <v>36</v>
      </c>
      <c r="N199">
        <v>62.5</v>
      </c>
      <c r="O199" t="s">
        <v>144</v>
      </c>
      <c r="P199" t="s">
        <v>4290</v>
      </c>
    </row>
    <row r="200" spans="1:16" x14ac:dyDescent="0.25">
      <c r="A200" t="s">
        <v>0</v>
      </c>
      <c r="B200" t="s">
        <v>4291</v>
      </c>
      <c r="C200" t="s">
        <v>71</v>
      </c>
      <c r="D200" t="s">
        <v>3972</v>
      </c>
      <c r="E200" t="s">
        <v>51</v>
      </c>
      <c r="F200" t="b">
        <v>0</v>
      </c>
      <c r="G200" t="s">
        <v>41</v>
      </c>
      <c r="H200" s="4">
        <v>45660.974143518521</v>
      </c>
      <c r="I200" t="b">
        <v>0</v>
      </c>
      <c r="J200" t="b">
        <v>0</v>
      </c>
      <c r="K200" t="s">
        <v>24</v>
      </c>
      <c r="L200" t="s">
        <v>36</v>
      </c>
      <c r="N200">
        <v>75</v>
      </c>
      <c r="O200" t="s">
        <v>4292</v>
      </c>
      <c r="P200" t="s">
        <v>4293</v>
      </c>
    </row>
    <row r="201" spans="1:16" x14ac:dyDescent="0.25">
      <c r="A201" t="s">
        <v>2</v>
      </c>
      <c r="B201" t="s">
        <v>4294</v>
      </c>
      <c r="C201" t="s">
        <v>39</v>
      </c>
      <c r="D201" t="s">
        <v>3600</v>
      </c>
      <c r="E201" t="s">
        <v>20</v>
      </c>
      <c r="F201" t="b">
        <v>1</v>
      </c>
      <c r="G201" t="s">
        <v>41</v>
      </c>
      <c r="H201" s="4">
        <v>45661.057337962957</v>
      </c>
      <c r="I201" t="b">
        <v>0</v>
      </c>
      <c r="J201" t="b">
        <v>0</v>
      </c>
      <c r="K201" t="s">
        <v>24</v>
      </c>
      <c r="L201" t="s">
        <v>22</v>
      </c>
      <c r="M201">
        <v>172000</v>
      </c>
      <c r="O201" t="s">
        <v>3086</v>
      </c>
      <c r="P201" t="s">
        <v>4295</v>
      </c>
    </row>
    <row r="202" spans="1:16" x14ac:dyDescent="0.25">
      <c r="A202" t="s">
        <v>40</v>
      </c>
      <c r="B202" t="s">
        <v>4296</v>
      </c>
      <c r="C202" t="s">
        <v>856</v>
      </c>
      <c r="D202" t="s">
        <v>4002</v>
      </c>
      <c r="E202" t="s">
        <v>20</v>
      </c>
      <c r="F202" t="b">
        <v>0</v>
      </c>
      <c r="G202" t="s">
        <v>807</v>
      </c>
      <c r="H202" s="4">
        <v>45661.262013888889</v>
      </c>
      <c r="I202" t="b">
        <v>1</v>
      </c>
      <c r="J202" t="b">
        <v>0</v>
      </c>
      <c r="K202" t="s">
        <v>807</v>
      </c>
      <c r="L202" t="s">
        <v>22</v>
      </c>
      <c r="M202">
        <v>200000</v>
      </c>
      <c r="O202" t="s">
        <v>4297</v>
      </c>
      <c r="P202" t="s">
        <v>4298</v>
      </c>
    </row>
    <row r="203" spans="1:16" x14ac:dyDescent="0.25">
      <c r="A203" t="s">
        <v>1</v>
      </c>
      <c r="B203" t="s">
        <v>4299</v>
      </c>
      <c r="C203" t="s">
        <v>4300</v>
      </c>
      <c r="D203" t="s">
        <v>4301</v>
      </c>
      <c r="E203" t="s">
        <v>20</v>
      </c>
      <c r="F203" t="b">
        <v>0</v>
      </c>
      <c r="G203" t="s">
        <v>30</v>
      </c>
      <c r="H203" s="4">
        <v>45661.2653125</v>
      </c>
      <c r="I203" t="b">
        <v>0</v>
      </c>
      <c r="J203" t="b">
        <v>0</v>
      </c>
      <c r="K203" t="s">
        <v>24</v>
      </c>
      <c r="L203" t="s">
        <v>22</v>
      </c>
      <c r="M203">
        <v>72553</v>
      </c>
      <c r="O203" t="s">
        <v>1425</v>
      </c>
    </row>
    <row r="204" spans="1:16" x14ac:dyDescent="0.25">
      <c r="A204" t="s">
        <v>2</v>
      </c>
      <c r="B204" t="s">
        <v>2</v>
      </c>
      <c r="C204" t="s">
        <v>4302</v>
      </c>
      <c r="D204" t="s">
        <v>3828</v>
      </c>
      <c r="E204" t="s">
        <v>20</v>
      </c>
      <c r="F204" t="b">
        <v>0</v>
      </c>
      <c r="G204" t="s">
        <v>27</v>
      </c>
      <c r="H204" s="4">
        <v>45661.265393518523</v>
      </c>
      <c r="I204" t="b">
        <v>0</v>
      </c>
      <c r="J204" t="b">
        <v>1</v>
      </c>
      <c r="K204" t="s">
        <v>24</v>
      </c>
      <c r="L204" t="s">
        <v>36</v>
      </c>
      <c r="N204">
        <v>52.880001068115227</v>
      </c>
      <c r="O204" t="s">
        <v>4303</v>
      </c>
      <c r="P204" t="s">
        <v>2343</v>
      </c>
    </row>
    <row r="205" spans="1:16" x14ac:dyDescent="0.25">
      <c r="A205" t="s">
        <v>2</v>
      </c>
      <c r="B205" t="s">
        <v>2</v>
      </c>
      <c r="C205" t="s">
        <v>4304</v>
      </c>
      <c r="D205" t="s">
        <v>123</v>
      </c>
      <c r="E205" t="s">
        <v>20</v>
      </c>
      <c r="F205" t="b">
        <v>0</v>
      </c>
      <c r="G205" t="s">
        <v>41</v>
      </c>
      <c r="H205" s="4">
        <v>45661.265659722223</v>
      </c>
      <c r="I205" t="b">
        <v>1</v>
      </c>
      <c r="J205" t="b">
        <v>0</v>
      </c>
      <c r="K205" t="s">
        <v>24</v>
      </c>
      <c r="L205" t="s">
        <v>22</v>
      </c>
      <c r="M205">
        <v>150000</v>
      </c>
      <c r="O205" t="s">
        <v>123</v>
      </c>
    </row>
    <row r="206" spans="1:16" x14ac:dyDescent="0.25">
      <c r="A206" t="s">
        <v>2</v>
      </c>
      <c r="B206" t="s">
        <v>4305</v>
      </c>
      <c r="C206" t="s">
        <v>49</v>
      </c>
      <c r="D206" t="s">
        <v>3828</v>
      </c>
      <c r="E206" t="s">
        <v>20</v>
      </c>
      <c r="F206" t="b">
        <v>0</v>
      </c>
      <c r="G206" t="s">
        <v>41</v>
      </c>
      <c r="H206" s="4">
        <v>45661.265659722223</v>
      </c>
      <c r="I206" t="b">
        <v>0</v>
      </c>
      <c r="J206" t="b">
        <v>1</v>
      </c>
      <c r="K206" t="s">
        <v>24</v>
      </c>
      <c r="L206" t="s">
        <v>22</v>
      </c>
      <c r="M206">
        <v>134000</v>
      </c>
      <c r="O206" t="s">
        <v>4306</v>
      </c>
      <c r="P206" t="s">
        <v>4307</v>
      </c>
    </row>
    <row r="207" spans="1:16" x14ac:dyDescent="0.25">
      <c r="A207" t="s">
        <v>40</v>
      </c>
      <c r="B207" t="s">
        <v>40</v>
      </c>
      <c r="C207" t="s">
        <v>1574</v>
      </c>
      <c r="D207" t="s">
        <v>3972</v>
      </c>
      <c r="E207" t="s">
        <v>20</v>
      </c>
      <c r="F207" t="b">
        <v>0</v>
      </c>
      <c r="G207" t="s">
        <v>41</v>
      </c>
      <c r="H207" s="4">
        <v>45661.265659722223</v>
      </c>
      <c r="I207" t="b">
        <v>0</v>
      </c>
      <c r="J207" t="b">
        <v>0</v>
      </c>
      <c r="K207" t="s">
        <v>24</v>
      </c>
      <c r="L207" t="s">
        <v>22</v>
      </c>
      <c r="M207">
        <v>202500</v>
      </c>
      <c r="O207" t="s">
        <v>4308</v>
      </c>
      <c r="P207" t="s">
        <v>4309</v>
      </c>
    </row>
    <row r="208" spans="1:16" x14ac:dyDescent="0.25">
      <c r="A208" t="s">
        <v>1</v>
      </c>
      <c r="B208" t="s">
        <v>3987</v>
      </c>
      <c r="C208" t="s">
        <v>39</v>
      </c>
      <c r="D208" t="s">
        <v>3972</v>
      </c>
      <c r="E208" t="s">
        <v>51</v>
      </c>
      <c r="F208" t="b">
        <v>1</v>
      </c>
      <c r="G208" t="s">
        <v>820</v>
      </c>
      <c r="H208" s="4">
        <v>45661.279791666668</v>
      </c>
      <c r="I208" t="b">
        <v>0</v>
      </c>
      <c r="J208" t="b">
        <v>0</v>
      </c>
      <c r="K208" t="s">
        <v>820</v>
      </c>
      <c r="L208" t="s">
        <v>36</v>
      </c>
      <c r="N208">
        <v>19.5</v>
      </c>
      <c r="O208" t="s">
        <v>3988</v>
      </c>
      <c r="P208" t="s">
        <v>3989</v>
      </c>
    </row>
    <row r="209" spans="1:16" x14ac:dyDescent="0.25">
      <c r="A209" t="s">
        <v>0</v>
      </c>
      <c r="B209" t="s">
        <v>4310</v>
      </c>
      <c r="C209" t="s">
        <v>1582</v>
      </c>
      <c r="D209" t="s">
        <v>4311</v>
      </c>
      <c r="E209" t="s">
        <v>51</v>
      </c>
      <c r="F209" t="b">
        <v>0</v>
      </c>
      <c r="G209" t="s">
        <v>552</v>
      </c>
      <c r="H209" s="4">
        <v>45661.27988425926</v>
      </c>
      <c r="I209" t="b">
        <v>0</v>
      </c>
      <c r="J209" t="b">
        <v>0</v>
      </c>
      <c r="K209" t="s">
        <v>552</v>
      </c>
      <c r="L209" t="s">
        <v>36</v>
      </c>
      <c r="N209">
        <v>22.5</v>
      </c>
      <c r="O209" t="s">
        <v>4312</v>
      </c>
      <c r="P209" t="s">
        <v>204</v>
      </c>
    </row>
    <row r="210" spans="1:16" x14ac:dyDescent="0.25">
      <c r="A210" t="s">
        <v>2</v>
      </c>
      <c r="B210" t="s">
        <v>4313</v>
      </c>
      <c r="C210" t="s">
        <v>3088</v>
      </c>
      <c r="D210" t="s">
        <v>4002</v>
      </c>
      <c r="E210" t="s">
        <v>20</v>
      </c>
      <c r="F210" t="b">
        <v>0</v>
      </c>
      <c r="G210" t="s">
        <v>2134</v>
      </c>
      <c r="H210" s="4">
        <v>45661.285879629628</v>
      </c>
      <c r="I210" t="b">
        <v>1</v>
      </c>
      <c r="J210" t="b">
        <v>0</v>
      </c>
      <c r="K210" t="s">
        <v>2134</v>
      </c>
      <c r="L210" t="s">
        <v>22</v>
      </c>
      <c r="M210">
        <v>410000</v>
      </c>
      <c r="O210" t="s">
        <v>822</v>
      </c>
    </row>
    <row r="211" spans="1:16" x14ac:dyDescent="0.25">
      <c r="A211" t="s">
        <v>1</v>
      </c>
      <c r="B211" t="s">
        <v>3987</v>
      </c>
      <c r="C211" t="s">
        <v>2255</v>
      </c>
      <c r="D211" t="s">
        <v>3972</v>
      </c>
      <c r="E211" t="s">
        <v>51</v>
      </c>
      <c r="F211" t="b">
        <v>0</v>
      </c>
      <c r="G211" t="s">
        <v>1197</v>
      </c>
      <c r="H211" s="4">
        <v>45661.286678240736</v>
      </c>
      <c r="I211" t="b">
        <v>0</v>
      </c>
      <c r="J211" t="b">
        <v>0</v>
      </c>
      <c r="K211" t="s">
        <v>1197</v>
      </c>
      <c r="L211" t="s">
        <v>36</v>
      </c>
      <c r="N211">
        <v>19.5</v>
      </c>
      <c r="O211" t="s">
        <v>3988</v>
      </c>
      <c r="P211" t="s">
        <v>3989</v>
      </c>
    </row>
    <row r="212" spans="1:16" x14ac:dyDescent="0.25">
      <c r="A212" t="s">
        <v>0</v>
      </c>
      <c r="B212" t="s">
        <v>4314</v>
      </c>
      <c r="C212" t="s">
        <v>39</v>
      </c>
      <c r="D212" t="s">
        <v>3984</v>
      </c>
      <c r="E212" t="s">
        <v>20</v>
      </c>
      <c r="F212" t="b">
        <v>1</v>
      </c>
      <c r="G212" t="s">
        <v>1740</v>
      </c>
      <c r="H212" s="4">
        <v>45661.289409722223</v>
      </c>
      <c r="I212" t="b">
        <v>1</v>
      </c>
      <c r="J212" t="b">
        <v>0</v>
      </c>
      <c r="K212" t="s">
        <v>1740</v>
      </c>
      <c r="L212" t="s">
        <v>22</v>
      </c>
      <c r="M212">
        <v>91200</v>
      </c>
      <c r="O212" t="s">
        <v>4315</v>
      </c>
      <c r="P212" t="s">
        <v>149</v>
      </c>
    </row>
    <row r="213" spans="1:16" x14ac:dyDescent="0.25">
      <c r="A213" t="s">
        <v>40</v>
      </c>
      <c r="B213" t="s">
        <v>2410</v>
      </c>
      <c r="C213" t="s">
        <v>4316</v>
      </c>
      <c r="D213" t="s">
        <v>3108</v>
      </c>
      <c r="E213" t="s">
        <v>20</v>
      </c>
      <c r="F213" t="b">
        <v>0</v>
      </c>
      <c r="G213" t="s">
        <v>4317</v>
      </c>
      <c r="H213" s="4">
        <v>45661.292534722219</v>
      </c>
      <c r="I213" t="b">
        <v>1</v>
      </c>
      <c r="J213" t="b">
        <v>0</v>
      </c>
      <c r="K213" t="s">
        <v>4317</v>
      </c>
      <c r="L213" t="s">
        <v>22</v>
      </c>
      <c r="M213">
        <v>24000</v>
      </c>
      <c r="O213" t="s">
        <v>2018</v>
      </c>
      <c r="P213" t="s">
        <v>4318</v>
      </c>
    </row>
    <row r="214" spans="1:16" x14ac:dyDescent="0.25">
      <c r="A214" t="s">
        <v>191</v>
      </c>
      <c r="B214" t="s">
        <v>4319</v>
      </c>
      <c r="C214" t="s">
        <v>39</v>
      </c>
      <c r="D214" t="s">
        <v>3984</v>
      </c>
      <c r="E214" t="s">
        <v>20</v>
      </c>
      <c r="F214" t="b">
        <v>1</v>
      </c>
      <c r="G214" t="s">
        <v>4061</v>
      </c>
      <c r="H214" s="4">
        <v>45661.293657407397</v>
      </c>
      <c r="I214" t="b">
        <v>0</v>
      </c>
      <c r="J214" t="b">
        <v>0</v>
      </c>
      <c r="K214" t="s">
        <v>4061</v>
      </c>
      <c r="L214" t="s">
        <v>22</v>
      </c>
      <c r="M214">
        <v>96000</v>
      </c>
      <c r="O214" t="s">
        <v>4320</v>
      </c>
      <c r="P214" t="s">
        <v>4321</v>
      </c>
    </row>
    <row r="215" spans="1:16" x14ac:dyDescent="0.25">
      <c r="A215" t="s">
        <v>0</v>
      </c>
      <c r="B215" t="s">
        <v>2848</v>
      </c>
      <c r="C215" t="s">
        <v>4322</v>
      </c>
      <c r="D215" t="s">
        <v>4323</v>
      </c>
      <c r="E215" t="s">
        <v>631</v>
      </c>
      <c r="F215" t="b">
        <v>0</v>
      </c>
      <c r="G215" t="s">
        <v>217</v>
      </c>
      <c r="H215" s="4">
        <v>45661.297569444447</v>
      </c>
      <c r="I215" t="b">
        <v>0</v>
      </c>
      <c r="J215" t="b">
        <v>0</v>
      </c>
      <c r="K215" t="s">
        <v>217</v>
      </c>
      <c r="L215" t="s">
        <v>22</v>
      </c>
      <c r="M215">
        <v>67000</v>
      </c>
      <c r="O215" t="s">
        <v>169</v>
      </c>
      <c r="P215" t="s">
        <v>2849</v>
      </c>
    </row>
    <row r="216" spans="1:16" x14ac:dyDescent="0.25">
      <c r="A216" t="s">
        <v>1</v>
      </c>
      <c r="B216" t="s">
        <v>1104</v>
      </c>
      <c r="C216" t="s">
        <v>2231</v>
      </c>
      <c r="D216" t="s">
        <v>3972</v>
      </c>
      <c r="E216" t="s">
        <v>20</v>
      </c>
      <c r="F216" t="b">
        <v>0</v>
      </c>
      <c r="G216" t="s">
        <v>27</v>
      </c>
      <c r="H216" s="4">
        <v>45661.374965277777</v>
      </c>
      <c r="I216" t="b">
        <v>0</v>
      </c>
      <c r="J216" t="b">
        <v>0</v>
      </c>
      <c r="K216" t="s">
        <v>24</v>
      </c>
      <c r="L216" t="s">
        <v>22</v>
      </c>
      <c r="M216">
        <v>64000</v>
      </c>
      <c r="O216" t="s">
        <v>4324</v>
      </c>
    </row>
    <row r="217" spans="1:16" x14ac:dyDescent="0.25">
      <c r="A217" t="s">
        <v>0</v>
      </c>
      <c r="B217" t="s">
        <v>3735</v>
      </c>
      <c r="C217" t="s">
        <v>49</v>
      </c>
      <c r="D217" t="s">
        <v>3972</v>
      </c>
      <c r="E217" t="s">
        <v>20</v>
      </c>
      <c r="F217" t="b">
        <v>0</v>
      </c>
      <c r="G217" t="s">
        <v>41</v>
      </c>
      <c r="H217" s="4">
        <v>45661.375127314823</v>
      </c>
      <c r="I217" t="b">
        <v>0</v>
      </c>
      <c r="J217" t="b">
        <v>1</v>
      </c>
      <c r="K217" t="s">
        <v>24</v>
      </c>
      <c r="L217" t="s">
        <v>22</v>
      </c>
      <c r="M217">
        <v>85000</v>
      </c>
      <c r="O217" t="s">
        <v>4325</v>
      </c>
      <c r="P217" t="s">
        <v>3152</v>
      </c>
    </row>
    <row r="218" spans="1:16" x14ac:dyDescent="0.25">
      <c r="A218" t="s">
        <v>89</v>
      </c>
      <c r="B218" t="s">
        <v>4326</v>
      </c>
      <c r="C218" t="s">
        <v>327</v>
      </c>
      <c r="D218" t="s">
        <v>4327</v>
      </c>
      <c r="E218" t="s">
        <v>20</v>
      </c>
      <c r="F218" t="b">
        <v>0</v>
      </c>
      <c r="G218" t="s">
        <v>27</v>
      </c>
      <c r="H218" s="4">
        <v>45661.376099537039</v>
      </c>
      <c r="I218" t="b">
        <v>0</v>
      </c>
      <c r="J218" t="b">
        <v>1</v>
      </c>
      <c r="K218" t="s">
        <v>24</v>
      </c>
      <c r="L218" t="s">
        <v>22</v>
      </c>
      <c r="M218">
        <v>194688</v>
      </c>
      <c r="O218" t="s">
        <v>4328</v>
      </c>
      <c r="P218" t="s">
        <v>4329</v>
      </c>
    </row>
    <row r="219" spans="1:16" x14ac:dyDescent="0.25">
      <c r="A219" t="s">
        <v>40</v>
      </c>
      <c r="B219" t="s">
        <v>40</v>
      </c>
      <c r="C219" t="s">
        <v>768</v>
      </c>
      <c r="D219" t="s">
        <v>3972</v>
      </c>
      <c r="E219" t="s">
        <v>20</v>
      </c>
      <c r="F219" t="b">
        <v>0</v>
      </c>
      <c r="G219" t="s">
        <v>23</v>
      </c>
      <c r="H219" s="4">
        <v>45661.389618055553</v>
      </c>
      <c r="I219" t="b">
        <v>0</v>
      </c>
      <c r="J219" t="b">
        <v>1</v>
      </c>
      <c r="K219" t="s">
        <v>24</v>
      </c>
      <c r="L219" t="s">
        <v>22</v>
      </c>
      <c r="M219">
        <v>105000</v>
      </c>
      <c r="O219" t="s">
        <v>4324</v>
      </c>
      <c r="P219" t="s">
        <v>4330</v>
      </c>
    </row>
    <row r="220" spans="1:16" x14ac:dyDescent="0.25">
      <c r="A220" t="s">
        <v>1</v>
      </c>
      <c r="B220" t="s">
        <v>4331</v>
      </c>
      <c r="C220" t="s">
        <v>64</v>
      </c>
      <c r="D220" t="s">
        <v>3972</v>
      </c>
      <c r="E220" t="s">
        <v>20</v>
      </c>
      <c r="F220" t="b">
        <v>0</v>
      </c>
      <c r="G220" t="s">
        <v>52</v>
      </c>
      <c r="H220" s="4">
        <v>45661.417199074072</v>
      </c>
      <c r="I220" t="b">
        <v>0</v>
      </c>
      <c r="J220" t="b">
        <v>1</v>
      </c>
      <c r="K220" t="s">
        <v>24</v>
      </c>
      <c r="L220" t="s">
        <v>22</v>
      </c>
      <c r="M220">
        <v>235000</v>
      </c>
      <c r="O220" t="s">
        <v>65</v>
      </c>
      <c r="P220" t="s">
        <v>3451</v>
      </c>
    </row>
    <row r="221" spans="1:16" x14ac:dyDescent="0.25">
      <c r="A221" t="s">
        <v>40</v>
      </c>
      <c r="B221" t="s">
        <v>2541</v>
      </c>
      <c r="C221" t="s">
        <v>3347</v>
      </c>
      <c r="D221" t="s">
        <v>3972</v>
      </c>
      <c r="E221" t="s">
        <v>20</v>
      </c>
      <c r="F221" t="b">
        <v>0</v>
      </c>
      <c r="G221" t="s">
        <v>27</v>
      </c>
      <c r="H221" s="4">
        <v>45661.417743055557</v>
      </c>
      <c r="I221" t="b">
        <v>1</v>
      </c>
      <c r="J221" t="b">
        <v>0</v>
      </c>
      <c r="K221" t="s">
        <v>24</v>
      </c>
      <c r="L221" t="s">
        <v>22</v>
      </c>
      <c r="M221">
        <v>110500</v>
      </c>
      <c r="O221" t="s">
        <v>2227</v>
      </c>
      <c r="P221" t="s">
        <v>4332</v>
      </c>
    </row>
    <row r="222" spans="1:16" x14ac:dyDescent="0.25">
      <c r="A222" t="s">
        <v>0</v>
      </c>
      <c r="B222" t="s">
        <v>4333</v>
      </c>
      <c r="C222" t="s">
        <v>39</v>
      </c>
      <c r="D222" t="s">
        <v>3972</v>
      </c>
      <c r="E222" t="s">
        <v>20</v>
      </c>
      <c r="F222" t="b">
        <v>1</v>
      </c>
      <c r="G222" t="s">
        <v>41</v>
      </c>
      <c r="H222" s="4">
        <v>45661.417986111112</v>
      </c>
      <c r="I222" t="b">
        <v>1</v>
      </c>
      <c r="J222" t="b">
        <v>1</v>
      </c>
      <c r="K222" t="s">
        <v>24</v>
      </c>
      <c r="L222" t="s">
        <v>22</v>
      </c>
      <c r="M222">
        <v>445000</v>
      </c>
      <c r="O222" t="s">
        <v>822</v>
      </c>
      <c r="P222" t="s">
        <v>48</v>
      </c>
    </row>
    <row r="223" spans="1:16" x14ac:dyDescent="0.25">
      <c r="A223" t="s">
        <v>2</v>
      </c>
      <c r="B223" t="s">
        <v>543</v>
      </c>
      <c r="C223" t="s">
        <v>292</v>
      </c>
      <c r="D223" t="s">
        <v>3972</v>
      </c>
      <c r="E223" t="s">
        <v>20</v>
      </c>
      <c r="F223" t="b">
        <v>0</v>
      </c>
      <c r="G223" t="s">
        <v>41</v>
      </c>
      <c r="H223" s="4">
        <v>45661.418136574073</v>
      </c>
      <c r="I223" t="b">
        <v>1</v>
      </c>
      <c r="J223" t="b">
        <v>1</v>
      </c>
      <c r="K223" t="s">
        <v>24</v>
      </c>
      <c r="L223" t="s">
        <v>22</v>
      </c>
      <c r="M223">
        <v>116000</v>
      </c>
      <c r="O223" t="s">
        <v>469</v>
      </c>
      <c r="P223" t="s">
        <v>4334</v>
      </c>
    </row>
    <row r="224" spans="1:16" x14ac:dyDescent="0.25">
      <c r="A224" t="s">
        <v>139</v>
      </c>
      <c r="B224" t="s">
        <v>1072</v>
      </c>
      <c r="C224" t="s">
        <v>71</v>
      </c>
      <c r="D224" t="s">
        <v>3972</v>
      </c>
      <c r="E224" t="s">
        <v>20</v>
      </c>
      <c r="F224" t="b">
        <v>0</v>
      </c>
      <c r="G224" t="s">
        <v>41</v>
      </c>
      <c r="H224" s="4">
        <v>45661.418136574073</v>
      </c>
      <c r="I224" t="b">
        <v>0</v>
      </c>
      <c r="J224" t="b">
        <v>1</v>
      </c>
      <c r="K224" t="s">
        <v>24</v>
      </c>
      <c r="L224" t="s">
        <v>22</v>
      </c>
      <c r="M224">
        <v>140000</v>
      </c>
      <c r="O224" t="s">
        <v>602</v>
      </c>
      <c r="P224" t="s">
        <v>4335</v>
      </c>
    </row>
    <row r="225" spans="1:16" x14ac:dyDescent="0.25">
      <c r="A225" t="s">
        <v>0</v>
      </c>
      <c r="B225" t="s">
        <v>4336</v>
      </c>
      <c r="C225" t="s">
        <v>179</v>
      </c>
      <c r="D225" t="s">
        <v>3972</v>
      </c>
      <c r="E225" t="s">
        <v>20</v>
      </c>
      <c r="F225" t="b">
        <v>0</v>
      </c>
      <c r="G225" t="s">
        <v>27</v>
      </c>
      <c r="H225" s="4">
        <v>45661.458310185182</v>
      </c>
      <c r="I225" t="b">
        <v>1</v>
      </c>
      <c r="J225" t="b">
        <v>0</v>
      </c>
      <c r="K225" t="s">
        <v>24</v>
      </c>
      <c r="L225" t="s">
        <v>22</v>
      </c>
      <c r="M225">
        <v>172500</v>
      </c>
      <c r="O225" t="s">
        <v>482</v>
      </c>
    </row>
    <row r="226" spans="1:16" x14ac:dyDescent="0.25">
      <c r="A226" t="s">
        <v>0</v>
      </c>
      <c r="B226" t="s">
        <v>4337</v>
      </c>
      <c r="C226" t="s">
        <v>335</v>
      </c>
      <c r="D226" t="s">
        <v>3972</v>
      </c>
      <c r="E226" t="s">
        <v>20</v>
      </c>
      <c r="F226" t="b">
        <v>0</v>
      </c>
      <c r="G226" t="s">
        <v>27</v>
      </c>
      <c r="H226" s="4">
        <v>45661.458368055559</v>
      </c>
      <c r="I226" t="b">
        <v>0</v>
      </c>
      <c r="J226" t="b">
        <v>1</v>
      </c>
      <c r="K226" t="s">
        <v>24</v>
      </c>
      <c r="L226" t="s">
        <v>22</v>
      </c>
      <c r="M226">
        <v>97300</v>
      </c>
      <c r="O226" t="s">
        <v>4338</v>
      </c>
      <c r="P226" t="s">
        <v>4339</v>
      </c>
    </row>
    <row r="227" spans="1:16" x14ac:dyDescent="0.25">
      <c r="A227" t="s">
        <v>0</v>
      </c>
      <c r="B227" t="s">
        <v>0</v>
      </c>
      <c r="C227" t="s">
        <v>1719</v>
      </c>
      <c r="D227" t="s">
        <v>3972</v>
      </c>
      <c r="E227" t="s">
        <v>20</v>
      </c>
      <c r="F227" t="b">
        <v>0</v>
      </c>
      <c r="G227" t="s">
        <v>41</v>
      </c>
      <c r="H227" s="4">
        <v>45661.458460648151</v>
      </c>
      <c r="I227" t="b">
        <v>0</v>
      </c>
      <c r="J227" t="b">
        <v>1</v>
      </c>
      <c r="K227" t="s">
        <v>24</v>
      </c>
      <c r="L227" t="s">
        <v>22</v>
      </c>
      <c r="M227">
        <v>115000</v>
      </c>
      <c r="O227" t="s">
        <v>202</v>
      </c>
      <c r="P227" t="s">
        <v>4340</v>
      </c>
    </row>
    <row r="228" spans="1:16" x14ac:dyDescent="0.25">
      <c r="A228" t="s">
        <v>0</v>
      </c>
      <c r="B228" t="s">
        <v>4341</v>
      </c>
      <c r="C228" t="s">
        <v>122</v>
      </c>
      <c r="D228" t="s">
        <v>3972</v>
      </c>
      <c r="E228" t="s">
        <v>20</v>
      </c>
      <c r="F228" t="b">
        <v>0</v>
      </c>
      <c r="G228" t="s">
        <v>52</v>
      </c>
      <c r="H228" s="4">
        <v>45661.458854166667</v>
      </c>
      <c r="I228" t="b">
        <v>1</v>
      </c>
      <c r="J228" t="b">
        <v>0</v>
      </c>
      <c r="K228" t="s">
        <v>24</v>
      </c>
      <c r="L228" t="s">
        <v>36</v>
      </c>
      <c r="N228">
        <v>29</v>
      </c>
      <c r="O228" t="s">
        <v>4245</v>
      </c>
    </row>
    <row r="229" spans="1:16" x14ac:dyDescent="0.25">
      <c r="A229" t="s">
        <v>2</v>
      </c>
      <c r="B229" t="s">
        <v>2</v>
      </c>
      <c r="C229" t="s">
        <v>4342</v>
      </c>
      <c r="D229" t="s">
        <v>3972</v>
      </c>
      <c r="E229" t="s">
        <v>105</v>
      </c>
      <c r="F229" t="b">
        <v>0</v>
      </c>
      <c r="G229" t="s">
        <v>27</v>
      </c>
      <c r="H229" s="4">
        <v>45661.459386574083</v>
      </c>
      <c r="I229" t="b">
        <v>0</v>
      </c>
      <c r="J229" t="b">
        <v>1</v>
      </c>
      <c r="K229" t="s">
        <v>24</v>
      </c>
      <c r="L229" t="s">
        <v>22</v>
      </c>
      <c r="M229">
        <v>123800</v>
      </c>
      <c r="O229" t="s">
        <v>4343</v>
      </c>
      <c r="P229" t="s">
        <v>3359</v>
      </c>
    </row>
    <row r="230" spans="1:16" x14ac:dyDescent="0.25">
      <c r="A230" t="s">
        <v>2</v>
      </c>
      <c r="B230" t="s">
        <v>132</v>
      </c>
      <c r="C230" t="s">
        <v>4344</v>
      </c>
      <c r="D230" t="s">
        <v>3828</v>
      </c>
      <c r="E230" t="s">
        <v>34</v>
      </c>
      <c r="F230" t="b">
        <v>0</v>
      </c>
      <c r="G230" t="s">
        <v>27</v>
      </c>
      <c r="H230" s="4">
        <v>45661.459409722222</v>
      </c>
      <c r="I230" t="b">
        <v>1</v>
      </c>
      <c r="J230" t="b">
        <v>1</v>
      </c>
      <c r="K230" t="s">
        <v>24</v>
      </c>
      <c r="L230" t="s">
        <v>22</v>
      </c>
      <c r="M230">
        <v>110000</v>
      </c>
      <c r="O230" t="s">
        <v>4345</v>
      </c>
      <c r="P230" t="s">
        <v>1256</v>
      </c>
    </row>
    <row r="231" spans="1:16" x14ac:dyDescent="0.25">
      <c r="A231" t="s">
        <v>2</v>
      </c>
      <c r="B231" t="s">
        <v>4346</v>
      </c>
      <c r="C231" t="s">
        <v>333</v>
      </c>
      <c r="D231" t="s">
        <v>3972</v>
      </c>
      <c r="E231" t="s">
        <v>20</v>
      </c>
      <c r="F231" t="b">
        <v>0</v>
      </c>
      <c r="G231" t="s">
        <v>27</v>
      </c>
      <c r="H231" s="4">
        <v>45661.459467592591</v>
      </c>
      <c r="I231" t="b">
        <v>0</v>
      </c>
      <c r="J231" t="b">
        <v>1</v>
      </c>
      <c r="K231" t="s">
        <v>24</v>
      </c>
      <c r="L231" t="s">
        <v>22</v>
      </c>
      <c r="M231">
        <v>126500</v>
      </c>
      <c r="O231" t="s">
        <v>4347</v>
      </c>
      <c r="P231" t="s">
        <v>4348</v>
      </c>
    </row>
    <row r="232" spans="1:16" x14ac:dyDescent="0.25">
      <c r="A232" t="s">
        <v>28</v>
      </c>
      <c r="B232" t="s">
        <v>4349</v>
      </c>
      <c r="C232" t="s">
        <v>92</v>
      </c>
      <c r="D232" t="s">
        <v>3972</v>
      </c>
      <c r="E232" t="s">
        <v>20</v>
      </c>
      <c r="F232" t="b">
        <v>0</v>
      </c>
      <c r="G232" t="s">
        <v>27</v>
      </c>
      <c r="H232" s="4">
        <v>45661.459502314807</v>
      </c>
      <c r="I232" t="b">
        <v>0</v>
      </c>
      <c r="J232" t="b">
        <v>1</v>
      </c>
      <c r="K232" t="s">
        <v>24</v>
      </c>
      <c r="L232" t="s">
        <v>22</v>
      </c>
      <c r="M232">
        <v>149500</v>
      </c>
      <c r="O232" t="s">
        <v>4350</v>
      </c>
      <c r="P232" t="s">
        <v>557</v>
      </c>
    </row>
    <row r="233" spans="1:16" x14ac:dyDescent="0.25">
      <c r="A233" t="s">
        <v>89</v>
      </c>
      <c r="B233" t="s">
        <v>4351</v>
      </c>
      <c r="C233" t="s">
        <v>39</v>
      </c>
      <c r="D233" t="s">
        <v>3972</v>
      </c>
      <c r="E233" t="s">
        <v>20</v>
      </c>
      <c r="F233" t="b">
        <v>1</v>
      </c>
      <c r="G233" t="s">
        <v>27</v>
      </c>
      <c r="H233" s="4">
        <v>45661.459502314807</v>
      </c>
      <c r="I233" t="b">
        <v>1</v>
      </c>
      <c r="J233" t="b">
        <v>1</v>
      </c>
      <c r="K233" t="s">
        <v>24</v>
      </c>
      <c r="L233" t="s">
        <v>22</v>
      </c>
      <c r="M233">
        <v>175000</v>
      </c>
      <c r="O233" t="s">
        <v>123</v>
      </c>
      <c r="P233" t="s">
        <v>764</v>
      </c>
    </row>
    <row r="234" spans="1:16" x14ac:dyDescent="0.25">
      <c r="A234" t="s">
        <v>0</v>
      </c>
      <c r="B234" t="s">
        <v>1469</v>
      </c>
      <c r="C234" t="s">
        <v>151</v>
      </c>
      <c r="D234" t="s">
        <v>2208</v>
      </c>
      <c r="E234" t="s">
        <v>20</v>
      </c>
      <c r="F234" t="b">
        <v>0</v>
      </c>
      <c r="G234" t="s">
        <v>30</v>
      </c>
      <c r="H234" s="4">
        <v>45661.583715277768</v>
      </c>
      <c r="I234" t="b">
        <v>0</v>
      </c>
      <c r="J234" t="b">
        <v>1</v>
      </c>
      <c r="K234" t="s">
        <v>24</v>
      </c>
      <c r="L234" t="s">
        <v>22</v>
      </c>
      <c r="M234">
        <v>111750</v>
      </c>
      <c r="O234" t="s">
        <v>4352</v>
      </c>
      <c r="P234" t="s">
        <v>4353</v>
      </c>
    </row>
    <row r="235" spans="1:16" x14ac:dyDescent="0.25">
      <c r="A235" t="s">
        <v>40</v>
      </c>
      <c r="B235" t="s">
        <v>40</v>
      </c>
      <c r="C235" t="s">
        <v>989</v>
      </c>
      <c r="D235" t="s">
        <v>3956</v>
      </c>
      <c r="E235" t="s">
        <v>34</v>
      </c>
      <c r="F235" t="b">
        <v>0</v>
      </c>
      <c r="G235" t="s">
        <v>41</v>
      </c>
      <c r="H235" s="4">
        <v>45661.834652777783</v>
      </c>
      <c r="I235" t="b">
        <v>0</v>
      </c>
      <c r="J235" t="b">
        <v>0</v>
      </c>
      <c r="K235" t="s">
        <v>24</v>
      </c>
      <c r="L235" t="s">
        <v>36</v>
      </c>
      <c r="N235">
        <v>53.474998474121087</v>
      </c>
      <c r="O235" t="s">
        <v>4354</v>
      </c>
      <c r="P235" t="s">
        <v>4355</v>
      </c>
    </row>
    <row r="236" spans="1:16" x14ac:dyDescent="0.25">
      <c r="A236" t="s">
        <v>25</v>
      </c>
      <c r="B236" t="s">
        <v>1577</v>
      </c>
      <c r="C236" t="s">
        <v>39</v>
      </c>
      <c r="D236" t="s">
        <v>3956</v>
      </c>
      <c r="E236" t="s">
        <v>34</v>
      </c>
      <c r="F236" t="b">
        <v>1</v>
      </c>
      <c r="G236" t="s">
        <v>27</v>
      </c>
      <c r="H236" s="4">
        <v>45661.999942129631</v>
      </c>
      <c r="I236" t="b">
        <v>1</v>
      </c>
      <c r="J236" t="b">
        <v>0</v>
      </c>
      <c r="K236" t="s">
        <v>24</v>
      </c>
      <c r="L236" t="s">
        <v>36</v>
      </c>
      <c r="N236">
        <v>27.979999542236332</v>
      </c>
      <c r="O236" t="s">
        <v>1448</v>
      </c>
      <c r="P236" t="s">
        <v>3728</v>
      </c>
    </row>
    <row r="237" spans="1:16" x14ac:dyDescent="0.25">
      <c r="A237" t="s">
        <v>0</v>
      </c>
      <c r="B237" t="s">
        <v>0</v>
      </c>
      <c r="C237" t="s">
        <v>1703</v>
      </c>
      <c r="D237" t="s">
        <v>4356</v>
      </c>
      <c r="E237" t="s">
        <v>20</v>
      </c>
      <c r="F237" t="b">
        <v>0</v>
      </c>
      <c r="G237" t="s">
        <v>41</v>
      </c>
      <c r="H237" s="4">
        <v>45662.250277777777</v>
      </c>
      <c r="I237" t="b">
        <v>0</v>
      </c>
      <c r="J237" t="b">
        <v>0</v>
      </c>
      <c r="K237" t="s">
        <v>24</v>
      </c>
      <c r="L237" t="s">
        <v>22</v>
      </c>
      <c r="M237">
        <v>96951.5</v>
      </c>
      <c r="O237" t="s">
        <v>4357</v>
      </c>
      <c r="P237" t="s">
        <v>3707</v>
      </c>
    </row>
    <row r="238" spans="1:16" x14ac:dyDescent="0.25">
      <c r="A238" t="s">
        <v>0</v>
      </c>
      <c r="B238" t="s">
        <v>0</v>
      </c>
      <c r="C238" t="s">
        <v>64</v>
      </c>
      <c r="D238" t="s">
        <v>4013</v>
      </c>
      <c r="E238" t="s">
        <v>20</v>
      </c>
      <c r="F238" t="b">
        <v>0</v>
      </c>
      <c r="G238" t="s">
        <v>52</v>
      </c>
      <c r="H238" s="4">
        <v>45662.25072916667</v>
      </c>
      <c r="I238" t="b">
        <v>0</v>
      </c>
      <c r="J238" t="b">
        <v>1</v>
      </c>
      <c r="K238" t="s">
        <v>24</v>
      </c>
      <c r="L238" t="s">
        <v>22</v>
      </c>
      <c r="M238">
        <v>82500</v>
      </c>
      <c r="O238" t="s">
        <v>4358</v>
      </c>
      <c r="P238" t="s">
        <v>4359</v>
      </c>
    </row>
    <row r="239" spans="1:16" x14ac:dyDescent="0.25">
      <c r="A239" t="s">
        <v>0</v>
      </c>
      <c r="B239" t="s">
        <v>4360</v>
      </c>
      <c r="C239" t="s">
        <v>1521</v>
      </c>
      <c r="D239" t="s">
        <v>3828</v>
      </c>
      <c r="E239" t="s">
        <v>20</v>
      </c>
      <c r="F239" t="b">
        <v>0</v>
      </c>
      <c r="G239" t="s">
        <v>52</v>
      </c>
      <c r="H239" s="4">
        <v>45662.25072916667</v>
      </c>
      <c r="I239" t="b">
        <v>1</v>
      </c>
      <c r="J239" t="b">
        <v>1</v>
      </c>
      <c r="K239" t="s">
        <v>24</v>
      </c>
      <c r="L239" t="s">
        <v>22</v>
      </c>
      <c r="M239">
        <v>40000</v>
      </c>
      <c r="O239" t="s">
        <v>4361</v>
      </c>
      <c r="P239" t="s">
        <v>204</v>
      </c>
    </row>
    <row r="240" spans="1:16" x14ac:dyDescent="0.25">
      <c r="A240" t="s">
        <v>28</v>
      </c>
      <c r="B240" t="s">
        <v>4362</v>
      </c>
      <c r="C240" t="s">
        <v>2263</v>
      </c>
      <c r="D240" t="s">
        <v>4002</v>
      </c>
      <c r="E240" t="s">
        <v>20</v>
      </c>
      <c r="F240" t="b">
        <v>0</v>
      </c>
      <c r="G240" t="s">
        <v>52</v>
      </c>
      <c r="H240" s="4">
        <v>45662.251006944447</v>
      </c>
      <c r="I240" t="b">
        <v>0</v>
      </c>
      <c r="J240" t="b">
        <v>0</v>
      </c>
      <c r="K240" t="s">
        <v>24</v>
      </c>
      <c r="L240" t="s">
        <v>22</v>
      </c>
      <c r="M240">
        <v>135000</v>
      </c>
      <c r="O240" t="s">
        <v>4031</v>
      </c>
    </row>
    <row r="241" spans="1:16" x14ac:dyDescent="0.25">
      <c r="A241" t="s">
        <v>2</v>
      </c>
      <c r="B241" t="s">
        <v>2044</v>
      </c>
      <c r="C241" t="s">
        <v>1553</v>
      </c>
      <c r="D241" t="s">
        <v>4013</v>
      </c>
      <c r="E241" t="s">
        <v>20</v>
      </c>
      <c r="F241" t="b">
        <v>0</v>
      </c>
      <c r="G241" t="s">
        <v>41</v>
      </c>
      <c r="H241" s="4">
        <v>45662.251435185193</v>
      </c>
      <c r="I241" t="b">
        <v>0</v>
      </c>
      <c r="J241" t="b">
        <v>1</v>
      </c>
      <c r="K241" t="s">
        <v>24</v>
      </c>
      <c r="L241" t="s">
        <v>22</v>
      </c>
      <c r="M241">
        <v>157500</v>
      </c>
      <c r="O241" t="s">
        <v>4363</v>
      </c>
      <c r="P241" t="s">
        <v>4364</v>
      </c>
    </row>
    <row r="242" spans="1:16" x14ac:dyDescent="0.25">
      <c r="A242" t="s">
        <v>1</v>
      </c>
      <c r="B242" t="s">
        <v>3994</v>
      </c>
      <c r="C242" t="s">
        <v>39</v>
      </c>
      <c r="D242" t="s">
        <v>3972</v>
      </c>
      <c r="E242" t="s">
        <v>51</v>
      </c>
      <c r="F242" t="b">
        <v>1</v>
      </c>
      <c r="G242" t="s">
        <v>205</v>
      </c>
      <c r="H242" s="4">
        <v>45662.263819444437</v>
      </c>
      <c r="I242" t="b">
        <v>0</v>
      </c>
      <c r="J242" t="b">
        <v>0</v>
      </c>
      <c r="K242" t="s">
        <v>205</v>
      </c>
      <c r="L242" t="s">
        <v>36</v>
      </c>
      <c r="N242">
        <v>19.5</v>
      </c>
      <c r="O242" t="s">
        <v>3988</v>
      </c>
      <c r="P242" t="s">
        <v>3989</v>
      </c>
    </row>
    <row r="243" spans="1:16" x14ac:dyDescent="0.25">
      <c r="A243" t="s">
        <v>2</v>
      </c>
      <c r="B243" t="s">
        <v>389</v>
      </c>
      <c r="C243" t="s">
        <v>497</v>
      </c>
      <c r="D243" t="s">
        <v>3600</v>
      </c>
      <c r="E243" t="s">
        <v>20</v>
      </c>
      <c r="F243" t="b">
        <v>0</v>
      </c>
      <c r="G243" t="s">
        <v>106</v>
      </c>
      <c r="H243" s="4">
        <v>45662.271527777782</v>
      </c>
      <c r="I243" t="b">
        <v>1</v>
      </c>
      <c r="J243" t="b">
        <v>0</v>
      </c>
      <c r="K243" t="s">
        <v>106</v>
      </c>
      <c r="L243" t="s">
        <v>22</v>
      </c>
      <c r="M243">
        <v>110000</v>
      </c>
      <c r="O243" t="s">
        <v>4365</v>
      </c>
      <c r="P243" t="s">
        <v>4366</v>
      </c>
    </row>
    <row r="244" spans="1:16" x14ac:dyDescent="0.25">
      <c r="A244" t="s">
        <v>0</v>
      </c>
      <c r="B244" t="s">
        <v>1507</v>
      </c>
      <c r="C244" t="s">
        <v>4367</v>
      </c>
      <c r="D244" t="s">
        <v>3972</v>
      </c>
      <c r="E244" t="s">
        <v>20</v>
      </c>
      <c r="F244" t="b">
        <v>0</v>
      </c>
      <c r="G244" t="s">
        <v>23</v>
      </c>
      <c r="H244" s="4">
        <v>45662.278877314813</v>
      </c>
      <c r="I244" t="b">
        <v>0</v>
      </c>
      <c r="J244" t="b">
        <v>0</v>
      </c>
      <c r="K244" t="s">
        <v>24</v>
      </c>
      <c r="L244" t="s">
        <v>22</v>
      </c>
      <c r="M244">
        <v>63465</v>
      </c>
      <c r="O244" t="s">
        <v>4368</v>
      </c>
      <c r="P244" t="s">
        <v>126</v>
      </c>
    </row>
    <row r="245" spans="1:16" x14ac:dyDescent="0.25">
      <c r="A245" t="s">
        <v>0</v>
      </c>
      <c r="B245" t="s">
        <v>1821</v>
      </c>
      <c r="C245" t="s">
        <v>114</v>
      </c>
      <c r="D245" t="s">
        <v>3972</v>
      </c>
      <c r="E245" t="s">
        <v>20</v>
      </c>
      <c r="F245" t="b">
        <v>0</v>
      </c>
      <c r="G245" t="s">
        <v>27</v>
      </c>
      <c r="H245" s="4">
        <v>45662.291608796288</v>
      </c>
      <c r="I245" t="b">
        <v>0</v>
      </c>
      <c r="J245" t="b">
        <v>0</v>
      </c>
      <c r="K245" t="s">
        <v>24</v>
      </c>
      <c r="L245" t="s">
        <v>22</v>
      </c>
      <c r="M245">
        <v>76273.6015625</v>
      </c>
      <c r="O245" t="s">
        <v>4369</v>
      </c>
      <c r="P245" t="s">
        <v>4370</v>
      </c>
    </row>
    <row r="246" spans="1:16" x14ac:dyDescent="0.25">
      <c r="A246" t="s">
        <v>0</v>
      </c>
      <c r="B246" t="s">
        <v>4371</v>
      </c>
      <c r="C246" t="s">
        <v>3162</v>
      </c>
      <c r="D246" t="s">
        <v>3956</v>
      </c>
      <c r="E246" t="s">
        <v>20</v>
      </c>
      <c r="F246" t="b">
        <v>0</v>
      </c>
      <c r="G246" t="s">
        <v>27</v>
      </c>
      <c r="H246" s="4">
        <v>45662.291643518518</v>
      </c>
      <c r="I246" t="b">
        <v>0</v>
      </c>
      <c r="J246" t="b">
        <v>1</v>
      </c>
      <c r="K246" t="s">
        <v>24</v>
      </c>
      <c r="L246" t="s">
        <v>36</v>
      </c>
      <c r="N246">
        <v>27.435001373291019</v>
      </c>
      <c r="O246" t="s">
        <v>251</v>
      </c>
      <c r="P246" t="s">
        <v>4372</v>
      </c>
    </row>
    <row r="247" spans="1:16" x14ac:dyDescent="0.25">
      <c r="A247" t="s">
        <v>2</v>
      </c>
      <c r="B247" t="s">
        <v>4373</v>
      </c>
      <c r="C247" t="s">
        <v>4374</v>
      </c>
      <c r="D247" t="s">
        <v>4089</v>
      </c>
      <c r="E247" t="s">
        <v>20</v>
      </c>
      <c r="F247" t="b">
        <v>0</v>
      </c>
      <c r="G247" t="s">
        <v>27</v>
      </c>
      <c r="H247" s="4">
        <v>45662.292870370373</v>
      </c>
      <c r="I247" t="b">
        <v>0</v>
      </c>
      <c r="J247" t="b">
        <v>0</v>
      </c>
      <c r="K247" t="s">
        <v>24</v>
      </c>
      <c r="L247" t="s">
        <v>36</v>
      </c>
      <c r="N247">
        <v>57.729999542236328</v>
      </c>
      <c r="O247" t="s">
        <v>4375</v>
      </c>
      <c r="P247" t="s">
        <v>4376</v>
      </c>
    </row>
    <row r="248" spans="1:16" x14ac:dyDescent="0.25">
      <c r="A248" t="s">
        <v>0</v>
      </c>
      <c r="B248" t="s">
        <v>4377</v>
      </c>
      <c r="C248" t="s">
        <v>141</v>
      </c>
      <c r="D248" t="s">
        <v>4083</v>
      </c>
      <c r="E248" t="s">
        <v>51</v>
      </c>
      <c r="F248" t="b">
        <v>0</v>
      </c>
      <c r="G248" t="s">
        <v>27</v>
      </c>
      <c r="H248" s="4">
        <v>45662.333541666667</v>
      </c>
      <c r="I248" t="b">
        <v>1</v>
      </c>
      <c r="J248" t="b">
        <v>1</v>
      </c>
      <c r="K248" t="s">
        <v>24</v>
      </c>
      <c r="L248" t="s">
        <v>36</v>
      </c>
      <c r="N248">
        <v>57.5</v>
      </c>
      <c r="O248" t="s">
        <v>483</v>
      </c>
      <c r="P248" t="s">
        <v>4378</v>
      </c>
    </row>
    <row r="249" spans="1:16" x14ac:dyDescent="0.25">
      <c r="A249" t="s">
        <v>2</v>
      </c>
      <c r="B249" t="s">
        <v>4379</v>
      </c>
      <c r="C249" t="s">
        <v>142</v>
      </c>
      <c r="D249" t="s">
        <v>3828</v>
      </c>
      <c r="E249" t="s">
        <v>20</v>
      </c>
      <c r="F249" t="b">
        <v>0</v>
      </c>
      <c r="G249" t="s">
        <v>27</v>
      </c>
      <c r="H249" s="4">
        <v>45662.376192129632</v>
      </c>
      <c r="I249" t="b">
        <v>0</v>
      </c>
      <c r="J249" t="b">
        <v>0</v>
      </c>
      <c r="K249" t="s">
        <v>24</v>
      </c>
      <c r="L249" t="s">
        <v>22</v>
      </c>
      <c r="M249">
        <v>105000</v>
      </c>
      <c r="O249" t="s">
        <v>4380</v>
      </c>
      <c r="P249" t="s">
        <v>4381</v>
      </c>
    </row>
    <row r="250" spans="1:16" x14ac:dyDescent="0.25">
      <c r="A250" t="s">
        <v>0</v>
      </c>
      <c r="B250" t="s">
        <v>103</v>
      </c>
      <c r="C250" t="s">
        <v>945</v>
      </c>
      <c r="D250" t="s">
        <v>2208</v>
      </c>
      <c r="E250" t="s">
        <v>20</v>
      </c>
      <c r="F250" t="b">
        <v>0</v>
      </c>
      <c r="G250" t="s">
        <v>30</v>
      </c>
      <c r="H250" s="4">
        <v>45662.417268518519</v>
      </c>
      <c r="I250" t="b">
        <v>0</v>
      </c>
      <c r="J250" t="b">
        <v>0</v>
      </c>
      <c r="K250" t="s">
        <v>24</v>
      </c>
      <c r="L250" t="s">
        <v>36</v>
      </c>
      <c r="N250">
        <v>28</v>
      </c>
      <c r="O250" t="s">
        <v>4382</v>
      </c>
      <c r="P250" t="s">
        <v>4383</v>
      </c>
    </row>
    <row r="251" spans="1:16" x14ac:dyDescent="0.25">
      <c r="A251" t="s">
        <v>2</v>
      </c>
      <c r="B251" t="s">
        <v>4384</v>
      </c>
      <c r="C251" t="s">
        <v>4385</v>
      </c>
      <c r="D251" t="s">
        <v>2208</v>
      </c>
      <c r="E251" t="s">
        <v>34</v>
      </c>
      <c r="F251" t="b">
        <v>0</v>
      </c>
      <c r="G251" t="s">
        <v>35</v>
      </c>
      <c r="H251" s="4">
        <v>45662.418506944443</v>
      </c>
      <c r="I251" t="b">
        <v>0</v>
      </c>
      <c r="J251" t="b">
        <v>1</v>
      </c>
      <c r="K251" t="s">
        <v>24</v>
      </c>
      <c r="L251" t="s">
        <v>22</v>
      </c>
      <c r="M251">
        <v>165000</v>
      </c>
      <c r="O251" t="s">
        <v>428</v>
      </c>
      <c r="P251" t="s">
        <v>4229</v>
      </c>
    </row>
    <row r="252" spans="1:16" x14ac:dyDescent="0.25">
      <c r="A252" t="s">
        <v>2</v>
      </c>
      <c r="B252" t="s">
        <v>4386</v>
      </c>
      <c r="C252" t="s">
        <v>39</v>
      </c>
      <c r="D252" t="s">
        <v>112</v>
      </c>
      <c r="E252" t="s">
        <v>51</v>
      </c>
      <c r="F252" t="b">
        <v>1</v>
      </c>
      <c r="G252" t="s">
        <v>52</v>
      </c>
      <c r="H252" s="4">
        <v>45662.419236111113</v>
      </c>
      <c r="I252" t="b">
        <v>1</v>
      </c>
      <c r="J252" t="b">
        <v>0</v>
      </c>
      <c r="K252" t="s">
        <v>24</v>
      </c>
      <c r="L252" t="s">
        <v>36</v>
      </c>
      <c r="N252">
        <v>29</v>
      </c>
      <c r="O252" t="s">
        <v>112</v>
      </c>
    </row>
    <row r="253" spans="1:16" x14ac:dyDescent="0.25">
      <c r="A253" t="s">
        <v>0</v>
      </c>
      <c r="B253" t="s">
        <v>4387</v>
      </c>
      <c r="C253" t="s">
        <v>4388</v>
      </c>
      <c r="D253" t="s">
        <v>3956</v>
      </c>
      <c r="E253" t="s">
        <v>20</v>
      </c>
      <c r="F253" t="b">
        <v>0</v>
      </c>
      <c r="G253" t="s">
        <v>27</v>
      </c>
      <c r="H253" s="4">
        <v>45662.499895833331</v>
      </c>
      <c r="I253" t="b">
        <v>0</v>
      </c>
      <c r="J253" t="b">
        <v>1</v>
      </c>
      <c r="K253" t="s">
        <v>24</v>
      </c>
      <c r="L253" t="s">
        <v>36</v>
      </c>
      <c r="N253">
        <v>27.979999542236332</v>
      </c>
      <c r="O253" t="s">
        <v>259</v>
      </c>
      <c r="P253" t="s">
        <v>2948</v>
      </c>
    </row>
    <row r="254" spans="1:16" x14ac:dyDescent="0.25">
      <c r="A254" t="s">
        <v>0</v>
      </c>
      <c r="B254" t="s">
        <v>1563</v>
      </c>
      <c r="C254" t="s">
        <v>151</v>
      </c>
      <c r="D254" t="s">
        <v>3956</v>
      </c>
      <c r="E254" t="s">
        <v>20</v>
      </c>
      <c r="F254" t="b">
        <v>0</v>
      </c>
      <c r="G254" t="s">
        <v>30</v>
      </c>
      <c r="H254" s="4">
        <v>45662.500601851847</v>
      </c>
      <c r="I254" t="b">
        <v>0</v>
      </c>
      <c r="J254" t="b">
        <v>1</v>
      </c>
      <c r="K254" t="s">
        <v>24</v>
      </c>
      <c r="L254" t="s">
        <v>36</v>
      </c>
      <c r="N254">
        <v>25.2400016784668</v>
      </c>
      <c r="O254" t="s">
        <v>75</v>
      </c>
      <c r="P254" t="s">
        <v>4389</v>
      </c>
    </row>
    <row r="255" spans="1:16" x14ac:dyDescent="0.25">
      <c r="A255" t="s">
        <v>1</v>
      </c>
      <c r="B255" t="s">
        <v>4390</v>
      </c>
      <c r="C255" t="s">
        <v>82</v>
      </c>
      <c r="D255" t="s">
        <v>3956</v>
      </c>
      <c r="E255" t="s">
        <v>34</v>
      </c>
      <c r="F255" t="b">
        <v>0</v>
      </c>
      <c r="G255" t="s">
        <v>27</v>
      </c>
      <c r="H255" s="4">
        <v>45662.500879629632</v>
      </c>
      <c r="I255" t="b">
        <v>0</v>
      </c>
      <c r="J255" t="b">
        <v>1</v>
      </c>
      <c r="K255" t="s">
        <v>24</v>
      </c>
      <c r="L255" t="s">
        <v>36</v>
      </c>
      <c r="N255">
        <v>49.895000457763672</v>
      </c>
      <c r="O255" t="s">
        <v>4391</v>
      </c>
      <c r="P255" t="s">
        <v>4392</v>
      </c>
    </row>
    <row r="256" spans="1:16" x14ac:dyDescent="0.25">
      <c r="A256" t="s">
        <v>0</v>
      </c>
      <c r="B256" t="s">
        <v>4393</v>
      </c>
      <c r="C256" t="s">
        <v>39</v>
      </c>
      <c r="D256" t="s">
        <v>4092</v>
      </c>
      <c r="E256" t="s">
        <v>51</v>
      </c>
      <c r="F256" t="b">
        <v>1</v>
      </c>
      <c r="G256" t="s">
        <v>760</v>
      </c>
      <c r="H256" s="4">
        <v>45662.566701388889</v>
      </c>
      <c r="I256" t="b">
        <v>1</v>
      </c>
      <c r="J256" t="b">
        <v>0</v>
      </c>
      <c r="K256" t="s">
        <v>760</v>
      </c>
      <c r="L256" t="s">
        <v>36</v>
      </c>
      <c r="N256">
        <v>8</v>
      </c>
      <c r="O256" t="s">
        <v>761</v>
      </c>
    </row>
    <row r="257" spans="1:16" x14ac:dyDescent="0.25">
      <c r="A257" t="s">
        <v>25</v>
      </c>
      <c r="B257" t="s">
        <v>4394</v>
      </c>
      <c r="C257" t="s">
        <v>3685</v>
      </c>
      <c r="D257" t="s">
        <v>4092</v>
      </c>
      <c r="E257" t="s">
        <v>20</v>
      </c>
      <c r="F257" t="b">
        <v>0</v>
      </c>
      <c r="G257" t="s">
        <v>27</v>
      </c>
      <c r="H257" s="4">
        <v>45662.583298611113</v>
      </c>
      <c r="I257" t="b">
        <v>0</v>
      </c>
      <c r="J257" t="b">
        <v>1</v>
      </c>
      <c r="K257" t="s">
        <v>24</v>
      </c>
      <c r="L257" t="s">
        <v>22</v>
      </c>
      <c r="M257">
        <v>100000</v>
      </c>
      <c r="O257" t="s">
        <v>2083</v>
      </c>
      <c r="P257" t="s">
        <v>4395</v>
      </c>
    </row>
    <row r="258" spans="1:16" x14ac:dyDescent="0.25">
      <c r="A258" t="s">
        <v>2</v>
      </c>
      <c r="B258" t="s">
        <v>4396</v>
      </c>
      <c r="C258" t="s">
        <v>437</v>
      </c>
      <c r="D258" t="s">
        <v>2208</v>
      </c>
      <c r="E258" t="s">
        <v>20</v>
      </c>
      <c r="F258" t="b">
        <v>0</v>
      </c>
      <c r="G258" t="s">
        <v>27</v>
      </c>
      <c r="H258" s="4">
        <v>45662.584537037037</v>
      </c>
      <c r="I258" t="b">
        <v>0</v>
      </c>
      <c r="J258" t="b">
        <v>1</v>
      </c>
      <c r="K258" t="s">
        <v>24</v>
      </c>
      <c r="L258" t="s">
        <v>22</v>
      </c>
      <c r="M258">
        <v>174500</v>
      </c>
      <c r="O258" t="s">
        <v>4397</v>
      </c>
      <c r="P258" t="s">
        <v>4398</v>
      </c>
    </row>
    <row r="259" spans="1:16" x14ac:dyDescent="0.25">
      <c r="A259" t="s">
        <v>25</v>
      </c>
      <c r="B259" t="s">
        <v>4399</v>
      </c>
      <c r="C259" t="s">
        <v>1614</v>
      </c>
      <c r="D259" t="s">
        <v>4092</v>
      </c>
      <c r="E259" t="s">
        <v>20</v>
      </c>
      <c r="F259" t="b">
        <v>0</v>
      </c>
      <c r="G259" t="s">
        <v>27</v>
      </c>
      <c r="H259" s="4">
        <v>45662.708298611113</v>
      </c>
      <c r="I259" t="b">
        <v>0</v>
      </c>
      <c r="J259" t="b">
        <v>1</v>
      </c>
      <c r="K259" t="s">
        <v>24</v>
      </c>
      <c r="L259" t="s">
        <v>36</v>
      </c>
      <c r="N259">
        <v>47</v>
      </c>
      <c r="O259" t="s">
        <v>1511</v>
      </c>
      <c r="P259" t="s">
        <v>4400</v>
      </c>
    </row>
    <row r="260" spans="1:16" x14ac:dyDescent="0.25">
      <c r="A260" t="s">
        <v>2</v>
      </c>
      <c r="B260" t="s">
        <v>4401</v>
      </c>
      <c r="C260" t="s">
        <v>33</v>
      </c>
      <c r="D260" t="s">
        <v>3828</v>
      </c>
      <c r="E260" t="s">
        <v>219</v>
      </c>
      <c r="F260" t="b">
        <v>0</v>
      </c>
      <c r="G260" t="s">
        <v>27</v>
      </c>
      <c r="H260" s="4">
        <v>45662.79283564815</v>
      </c>
      <c r="I260" t="b">
        <v>0</v>
      </c>
      <c r="J260" t="b">
        <v>0</v>
      </c>
      <c r="K260" t="s">
        <v>24</v>
      </c>
      <c r="L260" t="s">
        <v>36</v>
      </c>
      <c r="N260">
        <v>47.5</v>
      </c>
      <c r="O260" t="s">
        <v>4402</v>
      </c>
      <c r="P260" t="s">
        <v>4403</v>
      </c>
    </row>
    <row r="261" spans="1:16" x14ac:dyDescent="0.25">
      <c r="A261" t="s">
        <v>0</v>
      </c>
      <c r="B261" t="s">
        <v>731</v>
      </c>
      <c r="C261" t="s">
        <v>4404</v>
      </c>
      <c r="D261" t="s">
        <v>3956</v>
      </c>
      <c r="E261" t="s">
        <v>20</v>
      </c>
      <c r="F261" t="b">
        <v>0</v>
      </c>
      <c r="G261" t="s">
        <v>30</v>
      </c>
      <c r="H261" s="4">
        <v>45662.875648148147</v>
      </c>
      <c r="I261" t="b">
        <v>0</v>
      </c>
      <c r="J261" t="b">
        <v>1</v>
      </c>
      <c r="K261" t="s">
        <v>24</v>
      </c>
      <c r="L261" t="s">
        <v>36</v>
      </c>
      <c r="N261">
        <v>19.57500076293945</v>
      </c>
      <c r="O261" t="s">
        <v>4405</v>
      </c>
      <c r="P261" t="s">
        <v>1647</v>
      </c>
    </row>
    <row r="262" spans="1:16" x14ac:dyDescent="0.25">
      <c r="A262" t="s">
        <v>2</v>
      </c>
      <c r="B262" t="s">
        <v>506</v>
      </c>
      <c r="C262" t="s">
        <v>47</v>
      </c>
      <c r="D262" t="s">
        <v>4406</v>
      </c>
      <c r="E262" t="s">
        <v>20</v>
      </c>
      <c r="F262" t="b">
        <v>0</v>
      </c>
      <c r="G262" t="s">
        <v>23</v>
      </c>
      <c r="H262" s="4">
        <v>45662.987372685187</v>
      </c>
      <c r="I262" t="b">
        <v>0</v>
      </c>
      <c r="J262" t="b">
        <v>1</v>
      </c>
      <c r="K262" t="s">
        <v>24</v>
      </c>
      <c r="L262" t="s">
        <v>22</v>
      </c>
      <c r="M262">
        <v>150000</v>
      </c>
      <c r="O262" t="s">
        <v>1956</v>
      </c>
      <c r="P262" t="s">
        <v>4407</v>
      </c>
    </row>
    <row r="263" spans="1:16" x14ac:dyDescent="0.25">
      <c r="A263" t="s">
        <v>28</v>
      </c>
      <c r="B263" t="s">
        <v>28</v>
      </c>
      <c r="C263" t="s">
        <v>2789</v>
      </c>
      <c r="D263" t="s">
        <v>4099</v>
      </c>
      <c r="E263" t="s">
        <v>20</v>
      </c>
      <c r="F263" t="b">
        <v>0</v>
      </c>
      <c r="G263" t="s">
        <v>30</v>
      </c>
      <c r="H263" s="4">
        <v>45663.001099537039</v>
      </c>
      <c r="I263" t="b">
        <v>0</v>
      </c>
      <c r="J263" t="b">
        <v>1</v>
      </c>
      <c r="K263" t="s">
        <v>24</v>
      </c>
      <c r="L263" t="s">
        <v>22</v>
      </c>
      <c r="M263">
        <v>139500</v>
      </c>
      <c r="O263" t="s">
        <v>4408</v>
      </c>
      <c r="P263" t="s">
        <v>4409</v>
      </c>
    </row>
    <row r="264" spans="1:16" x14ac:dyDescent="0.25">
      <c r="A264" t="s">
        <v>2</v>
      </c>
      <c r="B264" t="s">
        <v>307</v>
      </c>
      <c r="C264" t="s">
        <v>4410</v>
      </c>
      <c r="D264" t="s">
        <v>4411</v>
      </c>
      <c r="E264" t="s">
        <v>34</v>
      </c>
      <c r="F264" t="b">
        <v>0</v>
      </c>
      <c r="G264" t="s">
        <v>41</v>
      </c>
      <c r="H264" s="4">
        <v>45663.084999999999</v>
      </c>
      <c r="I264" t="b">
        <v>0</v>
      </c>
      <c r="J264" t="b">
        <v>1</v>
      </c>
      <c r="K264" t="s">
        <v>24</v>
      </c>
      <c r="L264" t="s">
        <v>36</v>
      </c>
      <c r="N264">
        <v>54.420001983642578</v>
      </c>
      <c r="O264" t="s">
        <v>59</v>
      </c>
      <c r="P264" t="s">
        <v>137</v>
      </c>
    </row>
    <row r="265" spans="1:16" x14ac:dyDescent="0.25">
      <c r="A265" t="s">
        <v>2</v>
      </c>
      <c r="B265" t="s">
        <v>4412</v>
      </c>
      <c r="C265" t="s">
        <v>4413</v>
      </c>
      <c r="D265" t="s">
        <v>3956</v>
      </c>
      <c r="E265" t="s">
        <v>34</v>
      </c>
      <c r="F265" t="b">
        <v>0</v>
      </c>
      <c r="G265" t="s">
        <v>27</v>
      </c>
      <c r="H265" s="4">
        <v>45663.167858796303</v>
      </c>
      <c r="I265" t="b">
        <v>0</v>
      </c>
      <c r="J265" t="b">
        <v>1</v>
      </c>
      <c r="K265" t="s">
        <v>24</v>
      </c>
      <c r="L265" t="s">
        <v>36</v>
      </c>
      <c r="N265">
        <v>52.919998168945313</v>
      </c>
      <c r="O265" t="s">
        <v>837</v>
      </c>
      <c r="P265" t="s">
        <v>4414</v>
      </c>
    </row>
    <row r="266" spans="1:16" x14ac:dyDescent="0.25">
      <c r="A266" t="s">
        <v>0</v>
      </c>
      <c r="B266" t="s">
        <v>0</v>
      </c>
      <c r="C266" t="s">
        <v>585</v>
      </c>
      <c r="D266" t="s">
        <v>3828</v>
      </c>
      <c r="E266" t="s">
        <v>20</v>
      </c>
      <c r="F266" t="b">
        <v>0</v>
      </c>
      <c r="G266" t="s">
        <v>41</v>
      </c>
      <c r="H266" s="4">
        <v>45663.250277777777</v>
      </c>
      <c r="I266" t="b">
        <v>0</v>
      </c>
      <c r="J266" t="b">
        <v>0</v>
      </c>
      <c r="K266" t="s">
        <v>24</v>
      </c>
      <c r="L266" t="s">
        <v>36</v>
      </c>
      <c r="N266">
        <v>38.650001525878913</v>
      </c>
      <c r="O266" t="s">
        <v>4415</v>
      </c>
    </row>
    <row r="267" spans="1:16" x14ac:dyDescent="0.25">
      <c r="A267" t="s">
        <v>1</v>
      </c>
      <c r="B267" t="s">
        <v>661</v>
      </c>
      <c r="C267" t="s">
        <v>82</v>
      </c>
      <c r="D267" t="s">
        <v>4013</v>
      </c>
      <c r="E267" t="s">
        <v>20</v>
      </c>
      <c r="F267" t="b">
        <v>0</v>
      </c>
      <c r="G267" t="s">
        <v>27</v>
      </c>
      <c r="H267" s="4">
        <v>45663.250844907408</v>
      </c>
      <c r="I267" t="b">
        <v>0</v>
      </c>
      <c r="J267" t="b">
        <v>1</v>
      </c>
      <c r="K267" t="s">
        <v>24</v>
      </c>
      <c r="L267" t="s">
        <v>22</v>
      </c>
      <c r="M267">
        <v>176000</v>
      </c>
      <c r="O267" t="s">
        <v>1228</v>
      </c>
      <c r="P267" t="s">
        <v>4416</v>
      </c>
    </row>
    <row r="268" spans="1:16" x14ac:dyDescent="0.25">
      <c r="A268" t="s">
        <v>1</v>
      </c>
      <c r="B268" t="s">
        <v>1</v>
      </c>
      <c r="C268" t="s">
        <v>1573</v>
      </c>
      <c r="D268" t="s">
        <v>4417</v>
      </c>
      <c r="E268" t="s">
        <v>20</v>
      </c>
      <c r="F268" t="b">
        <v>0</v>
      </c>
      <c r="G268" t="s">
        <v>52</v>
      </c>
      <c r="H268" s="4">
        <v>45663.251076388893</v>
      </c>
      <c r="I268" t="b">
        <v>0</v>
      </c>
      <c r="J268" t="b">
        <v>0</v>
      </c>
      <c r="K268" t="s">
        <v>24</v>
      </c>
      <c r="L268" t="s">
        <v>36</v>
      </c>
      <c r="N268">
        <v>60.769996643066413</v>
      </c>
      <c r="O268" t="s">
        <v>4418</v>
      </c>
      <c r="P268" t="s">
        <v>4419</v>
      </c>
    </row>
    <row r="269" spans="1:16" x14ac:dyDescent="0.25">
      <c r="A269" t="s">
        <v>2</v>
      </c>
      <c r="B269" t="s">
        <v>2</v>
      </c>
      <c r="C269" t="s">
        <v>4420</v>
      </c>
      <c r="D269" t="s">
        <v>3828</v>
      </c>
      <c r="E269" t="s">
        <v>20</v>
      </c>
      <c r="F269" t="b">
        <v>0</v>
      </c>
      <c r="G269" t="s">
        <v>41</v>
      </c>
      <c r="H269" s="4">
        <v>45663.251435185193</v>
      </c>
      <c r="I269" t="b">
        <v>1</v>
      </c>
      <c r="J269" t="b">
        <v>0</v>
      </c>
      <c r="K269" t="s">
        <v>24</v>
      </c>
      <c r="L269" t="s">
        <v>22</v>
      </c>
      <c r="M269">
        <v>105000</v>
      </c>
      <c r="O269" t="s">
        <v>4421</v>
      </c>
      <c r="P269" t="s">
        <v>4422</v>
      </c>
    </row>
    <row r="270" spans="1:16" x14ac:dyDescent="0.25">
      <c r="A270" t="s">
        <v>2</v>
      </c>
      <c r="B270" t="s">
        <v>4423</v>
      </c>
      <c r="C270" t="s">
        <v>322</v>
      </c>
      <c r="D270" t="s">
        <v>4002</v>
      </c>
      <c r="E270" t="s">
        <v>20</v>
      </c>
      <c r="F270" t="b">
        <v>0</v>
      </c>
      <c r="G270" t="s">
        <v>41</v>
      </c>
      <c r="H270" s="4">
        <v>45663.251435185193</v>
      </c>
      <c r="I270" t="b">
        <v>1</v>
      </c>
      <c r="J270" t="b">
        <v>0</v>
      </c>
      <c r="K270" t="s">
        <v>24</v>
      </c>
      <c r="L270" t="s">
        <v>22</v>
      </c>
      <c r="M270">
        <v>162500</v>
      </c>
      <c r="O270" t="s">
        <v>1172</v>
      </c>
    </row>
    <row r="271" spans="1:16" x14ac:dyDescent="0.25">
      <c r="A271" t="s">
        <v>19</v>
      </c>
      <c r="B271" t="s">
        <v>4424</v>
      </c>
      <c r="C271" t="s">
        <v>39</v>
      </c>
      <c r="D271" t="s">
        <v>3984</v>
      </c>
      <c r="E271" t="s">
        <v>20</v>
      </c>
      <c r="F271" t="b">
        <v>1</v>
      </c>
      <c r="G271" t="s">
        <v>907</v>
      </c>
      <c r="H271" s="4">
        <v>45663.274965277778</v>
      </c>
      <c r="I271" t="b">
        <v>0</v>
      </c>
      <c r="J271" t="b">
        <v>0</v>
      </c>
      <c r="K271" t="s">
        <v>907</v>
      </c>
      <c r="L271" t="s">
        <v>22</v>
      </c>
      <c r="M271">
        <v>135000</v>
      </c>
      <c r="O271" t="s">
        <v>4031</v>
      </c>
      <c r="P271" t="s">
        <v>4032</v>
      </c>
    </row>
    <row r="272" spans="1:16" x14ac:dyDescent="0.25">
      <c r="A272" t="s">
        <v>0</v>
      </c>
      <c r="B272" t="s">
        <v>4425</v>
      </c>
      <c r="C272" t="s">
        <v>39</v>
      </c>
      <c r="D272" t="s">
        <v>3984</v>
      </c>
      <c r="E272" t="s">
        <v>20</v>
      </c>
      <c r="F272" t="b">
        <v>1</v>
      </c>
      <c r="G272" t="s">
        <v>3747</v>
      </c>
      <c r="H272" s="4">
        <v>45663.275740740741</v>
      </c>
      <c r="I272" t="b">
        <v>0</v>
      </c>
      <c r="J272" t="b">
        <v>0</v>
      </c>
      <c r="K272" t="s">
        <v>3747</v>
      </c>
      <c r="L272" t="s">
        <v>22</v>
      </c>
      <c r="M272">
        <v>51600</v>
      </c>
      <c r="O272" t="s">
        <v>3985</v>
      </c>
      <c r="P272" t="s">
        <v>4426</v>
      </c>
    </row>
    <row r="273" spans="1:16" x14ac:dyDescent="0.25">
      <c r="A273" t="s">
        <v>19</v>
      </c>
      <c r="B273" t="s">
        <v>4424</v>
      </c>
      <c r="C273" t="s">
        <v>39</v>
      </c>
      <c r="D273" t="s">
        <v>3984</v>
      </c>
      <c r="E273" t="s">
        <v>20</v>
      </c>
      <c r="F273" t="b">
        <v>1</v>
      </c>
      <c r="G273" t="s">
        <v>21</v>
      </c>
      <c r="H273" s="4">
        <v>45663.276655092603</v>
      </c>
      <c r="I273" t="b">
        <v>0</v>
      </c>
      <c r="J273" t="b">
        <v>0</v>
      </c>
      <c r="K273" t="s">
        <v>21</v>
      </c>
      <c r="L273" t="s">
        <v>22</v>
      </c>
      <c r="M273">
        <v>135000</v>
      </c>
      <c r="O273" t="s">
        <v>4031</v>
      </c>
      <c r="P273" t="s">
        <v>4032</v>
      </c>
    </row>
    <row r="274" spans="1:16" x14ac:dyDescent="0.25">
      <c r="A274" t="s">
        <v>28</v>
      </c>
      <c r="B274" t="s">
        <v>3242</v>
      </c>
      <c r="C274" t="s">
        <v>192</v>
      </c>
      <c r="D274" t="s">
        <v>3969</v>
      </c>
      <c r="E274" t="s">
        <v>20</v>
      </c>
      <c r="F274" t="b">
        <v>0</v>
      </c>
      <c r="G274" t="s">
        <v>23</v>
      </c>
      <c r="H274" s="4">
        <v>45663.279016203713</v>
      </c>
      <c r="I274" t="b">
        <v>0</v>
      </c>
      <c r="J274" t="b">
        <v>1</v>
      </c>
      <c r="K274" t="s">
        <v>24</v>
      </c>
      <c r="L274" t="s">
        <v>22</v>
      </c>
      <c r="M274">
        <v>111116</v>
      </c>
      <c r="O274" t="s">
        <v>4427</v>
      </c>
      <c r="P274" t="s">
        <v>4428</v>
      </c>
    </row>
    <row r="275" spans="1:16" x14ac:dyDescent="0.25">
      <c r="A275" t="s">
        <v>0</v>
      </c>
      <c r="B275" t="s">
        <v>4429</v>
      </c>
      <c r="C275" t="s">
        <v>2584</v>
      </c>
      <c r="D275" t="s">
        <v>3956</v>
      </c>
      <c r="E275" t="s">
        <v>34</v>
      </c>
      <c r="F275" t="b">
        <v>0</v>
      </c>
      <c r="G275" t="s">
        <v>23</v>
      </c>
      <c r="H275" s="4">
        <v>45663.320694444446</v>
      </c>
      <c r="I275" t="b">
        <v>0</v>
      </c>
      <c r="J275" t="b">
        <v>1</v>
      </c>
      <c r="K275" t="s">
        <v>24</v>
      </c>
      <c r="L275" t="s">
        <v>36</v>
      </c>
      <c r="N275">
        <v>14.57500076293945</v>
      </c>
      <c r="O275" t="s">
        <v>2585</v>
      </c>
      <c r="P275" t="s">
        <v>2888</v>
      </c>
    </row>
    <row r="276" spans="1:16" x14ac:dyDescent="0.25">
      <c r="A276" t="s">
        <v>1</v>
      </c>
      <c r="B276" t="s">
        <v>4430</v>
      </c>
      <c r="C276" t="s">
        <v>949</v>
      </c>
      <c r="D276" t="s">
        <v>4431</v>
      </c>
      <c r="E276" t="s">
        <v>20</v>
      </c>
      <c r="F276" t="b">
        <v>0</v>
      </c>
      <c r="G276" t="s">
        <v>30</v>
      </c>
      <c r="H276" s="4">
        <v>45663.376006944447</v>
      </c>
      <c r="I276" t="b">
        <v>0</v>
      </c>
      <c r="J276" t="b">
        <v>1</v>
      </c>
      <c r="K276" t="s">
        <v>24</v>
      </c>
      <c r="L276" t="s">
        <v>22</v>
      </c>
      <c r="M276">
        <v>99000</v>
      </c>
      <c r="O276" t="s">
        <v>1763</v>
      </c>
      <c r="P276" t="s">
        <v>4432</v>
      </c>
    </row>
    <row r="277" spans="1:16" x14ac:dyDescent="0.25">
      <c r="A277" t="s">
        <v>2</v>
      </c>
      <c r="B277" t="s">
        <v>4227</v>
      </c>
      <c r="C277" t="s">
        <v>4433</v>
      </c>
      <c r="D277" t="s">
        <v>2208</v>
      </c>
      <c r="E277" t="s">
        <v>34</v>
      </c>
      <c r="F277" t="b">
        <v>0</v>
      </c>
      <c r="G277" t="s">
        <v>27</v>
      </c>
      <c r="H277" s="4">
        <v>45663.418055555558</v>
      </c>
      <c r="I277" t="b">
        <v>0</v>
      </c>
      <c r="J277" t="b">
        <v>1</v>
      </c>
      <c r="K277" t="s">
        <v>24</v>
      </c>
      <c r="L277" t="s">
        <v>22</v>
      </c>
      <c r="M277">
        <v>135000</v>
      </c>
      <c r="O277" t="s">
        <v>3272</v>
      </c>
      <c r="P277" t="s">
        <v>4434</v>
      </c>
    </row>
    <row r="278" spans="1:16" x14ac:dyDescent="0.25">
      <c r="A278" t="s">
        <v>2</v>
      </c>
      <c r="B278" t="s">
        <v>4227</v>
      </c>
      <c r="C278" t="s">
        <v>4435</v>
      </c>
      <c r="D278" t="s">
        <v>2208</v>
      </c>
      <c r="E278" t="s">
        <v>34</v>
      </c>
      <c r="F278" t="b">
        <v>0</v>
      </c>
      <c r="G278" t="s">
        <v>27</v>
      </c>
      <c r="H278" s="4">
        <v>45663.418055555558</v>
      </c>
      <c r="I278" t="b">
        <v>0</v>
      </c>
      <c r="J278" t="b">
        <v>1</v>
      </c>
      <c r="K278" t="s">
        <v>24</v>
      </c>
      <c r="L278" t="s">
        <v>22</v>
      </c>
      <c r="M278">
        <v>135000</v>
      </c>
      <c r="O278" t="s">
        <v>428</v>
      </c>
      <c r="P278" t="s">
        <v>4436</v>
      </c>
    </row>
    <row r="279" spans="1:16" x14ac:dyDescent="0.25">
      <c r="A279" t="s">
        <v>28</v>
      </c>
      <c r="B279" t="s">
        <v>4437</v>
      </c>
      <c r="C279" t="s">
        <v>4438</v>
      </c>
      <c r="D279" t="s">
        <v>2208</v>
      </c>
      <c r="E279" t="s">
        <v>34</v>
      </c>
      <c r="F279" t="b">
        <v>0</v>
      </c>
      <c r="G279" t="s">
        <v>27</v>
      </c>
      <c r="H279" s="4">
        <v>45663.418078703697</v>
      </c>
      <c r="I279" t="b">
        <v>0</v>
      </c>
      <c r="J279" t="b">
        <v>1</v>
      </c>
      <c r="K279" t="s">
        <v>24</v>
      </c>
      <c r="L279" t="s">
        <v>22</v>
      </c>
      <c r="M279">
        <v>127000</v>
      </c>
      <c r="O279" t="s">
        <v>428</v>
      </c>
      <c r="P279" t="s">
        <v>4439</v>
      </c>
    </row>
    <row r="280" spans="1:16" x14ac:dyDescent="0.25">
      <c r="A280" t="s">
        <v>89</v>
      </c>
      <c r="B280" t="s">
        <v>4440</v>
      </c>
      <c r="C280" t="s">
        <v>39</v>
      </c>
      <c r="D280" t="s">
        <v>3972</v>
      </c>
      <c r="E280" t="s">
        <v>20</v>
      </c>
      <c r="F280" t="b">
        <v>1</v>
      </c>
      <c r="G280" t="s">
        <v>27</v>
      </c>
      <c r="H280" s="4">
        <v>45663.583333333343</v>
      </c>
      <c r="I280" t="b">
        <v>1</v>
      </c>
      <c r="J280" t="b">
        <v>0</v>
      </c>
      <c r="K280" t="s">
        <v>24</v>
      </c>
      <c r="L280" t="s">
        <v>22</v>
      </c>
      <c r="M280">
        <v>115000</v>
      </c>
      <c r="O280" t="s">
        <v>1437</v>
      </c>
    </row>
    <row r="281" spans="1:16" x14ac:dyDescent="0.25">
      <c r="A281" t="s">
        <v>2</v>
      </c>
      <c r="B281" t="s">
        <v>4412</v>
      </c>
      <c r="C281" t="s">
        <v>4441</v>
      </c>
      <c r="D281" t="s">
        <v>3956</v>
      </c>
      <c r="E281" t="s">
        <v>34</v>
      </c>
      <c r="F281" t="b">
        <v>0</v>
      </c>
      <c r="G281" t="s">
        <v>27</v>
      </c>
      <c r="H281" s="4">
        <v>45663.584745370368</v>
      </c>
      <c r="I281" t="b">
        <v>0</v>
      </c>
      <c r="J281" t="b">
        <v>1</v>
      </c>
      <c r="K281" t="s">
        <v>24</v>
      </c>
      <c r="L281" t="s">
        <v>36</v>
      </c>
      <c r="N281">
        <v>52.919998168945313</v>
      </c>
      <c r="O281" t="s">
        <v>837</v>
      </c>
      <c r="P281" t="s">
        <v>4414</v>
      </c>
    </row>
    <row r="282" spans="1:16" x14ac:dyDescent="0.25">
      <c r="A282" t="s">
        <v>0</v>
      </c>
      <c r="B282" t="s">
        <v>4442</v>
      </c>
      <c r="C282" t="s">
        <v>192</v>
      </c>
      <c r="D282" t="s">
        <v>81</v>
      </c>
      <c r="E282" t="s">
        <v>20</v>
      </c>
      <c r="F282" t="b">
        <v>0</v>
      </c>
      <c r="G282" t="s">
        <v>23</v>
      </c>
      <c r="H282" s="4">
        <v>45663.612314814818</v>
      </c>
      <c r="I282" t="b">
        <v>0</v>
      </c>
      <c r="J282" t="b">
        <v>0</v>
      </c>
      <c r="K282" t="s">
        <v>24</v>
      </c>
      <c r="L282" t="s">
        <v>22</v>
      </c>
      <c r="M282">
        <v>87500</v>
      </c>
      <c r="O282" t="s">
        <v>81</v>
      </c>
      <c r="P282" t="s">
        <v>48</v>
      </c>
    </row>
    <row r="283" spans="1:16" x14ac:dyDescent="0.25">
      <c r="A283" t="s">
        <v>1</v>
      </c>
      <c r="B283" t="s">
        <v>4443</v>
      </c>
      <c r="C283" t="s">
        <v>122</v>
      </c>
      <c r="D283" t="s">
        <v>3972</v>
      </c>
      <c r="E283" t="s">
        <v>20</v>
      </c>
      <c r="F283" t="b">
        <v>0</v>
      </c>
      <c r="G283" t="s">
        <v>52</v>
      </c>
      <c r="H283" s="4">
        <v>45663.625740740739</v>
      </c>
      <c r="I283" t="b">
        <v>0</v>
      </c>
      <c r="J283" t="b">
        <v>1</v>
      </c>
      <c r="K283" t="s">
        <v>24</v>
      </c>
      <c r="L283" t="s">
        <v>22</v>
      </c>
      <c r="M283">
        <v>222545</v>
      </c>
      <c r="O283" t="s">
        <v>759</v>
      </c>
      <c r="P283" t="s">
        <v>2237</v>
      </c>
    </row>
    <row r="284" spans="1:16" x14ac:dyDescent="0.25">
      <c r="A284" t="s">
        <v>1</v>
      </c>
      <c r="B284" t="s">
        <v>2620</v>
      </c>
      <c r="C284" t="s">
        <v>116</v>
      </c>
      <c r="D284" t="s">
        <v>3972</v>
      </c>
      <c r="E284" t="s">
        <v>20</v>
      </c>
      <c r="F284" t="b">
        <v>0</v>
      </c>
      <c r="G284" t="s">
        <v>27</v>
      </c>
      <c r="H284" s="4">
        <v>45663.626458333332</v>
      </c>
      <c r="I284" t="b">
        <v>0</v>
      </c>
      <c r="J284" t="b">
        <v>0</v>
      </c>
      <c r="K284" t="s">
        <v>24</v>
      </c>
      <c r="L284" t="s">
        <v>22</v>
      </c>
      <c r="M284">
        <v>110000</v>
      </c>
      <c r="O284" t="s">
        <v>406</v>
      </c>
      <c r="P284" t="s">
        <v>4444</v>
      </c>
    </row>
    <row r="285" spans="1:16" x14ac:dyDescent="0.25">
      <c r="A285" t="s">
        <v>2</v>
      </c>
      <c r="B285" t="s">
        <v>4445</v>
      </c>
      <c r="C285" t="s">
        <v>82</v>
      </c>
      <c r="D285" t="s">
        <v>3972</v>
      </c>
      <c r="E285" t="s">
        <v>20</v>
      </c>
      <c r="F285" t="b">
        <v>0</v>
      </c>
      <c r="G285" t="s">
        <v>41</v>
      </c>
      <c r="H285" s="4">
        <v>45663.626655092587</v>
      </c>
      <c r="I285" t="b">
        <v>0</v>
      </c>
      <c r="J285" t="b">
        <v>1</v>
      </c>
      <c r="K285" t="s">
        <v>24</v>
      </c>
      <c r="L285" t="s">
        <v>22</v>
      </c>
      <c r="M285">
        <v>114516</v>
      </c>
      <c r="O285" t="s">
        <v>554</v>
      </c>
      <c r="P285" t="s">
        <v>2151</v>
      </c>
    </row>
    <row r="286" spans="1:16" x14ac:dyDescent="0.25">
      <c r="A286" t="s">
        <v>2</v>
      </c>
      <c r="B286" t="s">
        <v>637</v>
      </c>
      <c r="C286" t="s">
        <v>1572</v>
      </c>
      <c r="D286" t="s">
        <v>2208</v>
      </c>
      <c r="E286" t="s">
        <v>51</v>
      </c>
      <c r="F286" t="b">
        <v>0</v>
      </c>
      <c r="G286" t="s">
        <v>27</v>
      </c>
      <c r="H286" s="4">
        <v>45663.667893518519</v>
      </c>
      <c r="I286" t="b">
        <v>0</v>
      </c>
      <c r="J286" t="b">
        <v>1</v>
      </c>
      <c r="K286" t="s">
        <v>24</v>
      </c>
      <c r="L286" t="s">
        <v>36</v>
      </c>
      <c r="N286">
        <v>82.5</v>
      </c>
      <c r="O286" t="s">
        <v>289</v>
      </c>
      <c r="P286" t="s">
        <v>4446</v>
      </c>
    </row>
    <row r="287" spans="1:16" x14ac:dyDescent="0.25">
      <c r="A287" t="s">
        <v>0</v>
      </c>
      <c r="B287" t="s">
        <v>875</v>
      </c>
      <c r="C287" t="s">
        <v>423</v>
      </c>
      <c r="D287" t="s">
        <v>3828</v>
      </c>
      <c r="E287" t="s">
        <v>20</v>
      </c>
      <c r="F287" t="b">
        <v>0</v>
      </c>
      <c r="G287" t="s">
        <v>27</v>
      </c>
      <c r="H287" s="4">
        <v>45663.708252314813</v>
      </c>
      <c r="I287" t="b">
        <v>0</v>
      </c>
      <c r="J287" t="b">
        <v>0</v>
      </c>
      <c r="K287" t="s">
        <v>24</v>
      </c>
      <c r="L287" t="s">
        <v>36</v>
      </c>
      <c r="N287">
        <v>23</v>
      </c>
      <c r="O287" t="s">
        <v>4447</v>
      </c>
      <c r="P287" t="s">
        <v>4448</v>
      </c>
    </row>
    <row r="288" spans="1:16" x14ac:dyDescent="0.25">
      <c r="A288" t="s">
        <v>0</v>
      </c>
      <c r="B288" t="s">
        <v>1639</v>
      </c>
      <c r="C288" t="s">
        <v>608</v>
      </c>
      <c r="D288" t="s">
        <v>3828</v>
      </c>
      <c r="E288" t="s">
        <v>20</v>
      </c>
      <c r="F288" t="b">
        <v>0</v>
      </c>
      <c r="G288" t="s">
        <v>27</v>
      </c>
      <c r="H288" s="4">
        <v>45663.70826388889</v>
      </c>
      <c r="I288" t="b">
        <v>1</v>
      </c>
      <c r="J288" t="b">
        <v>1</v>
      </c>
      <c r="K288" t="s">
        <v>24</v>
      </c>
      <c r="L288" t="s">
        <v>22</v>
      </c>
      <c r="M288">
        <v>83752</v>
      </c>
      <c r="O288" t="s">
        <v>4449</v>
      </c>
      <c r="P288" t="s">
        <v>1304</v>
      </c>
    </row>
    <row r="289" spans="1:16" x14ac:dyDescent="0.25">
      <c r="A289" t="s">
        <v>139</v>
      </c>
      <c r="B289" t="s">
        <v>3431</v>
      </c>
      <c r="C289" t="s">
        <v>225</v>
      </c>
      <c r="D289" t="s">
        <v>131</v>
      </c>
      <c r="E289" t="s">
        <v>20</v>
      </c>
      <c r="F289" t="b">
        <v>0</v>
      </c>
      <c r="G289" t="s">
        <v>52</v>
      </c>
      <c r="H289" s="4">
        <v>45663.709062499998</v>
      </c>
      <c r="I289" t="b">
        <v>1</v>
      </c>
      <c r="J289" t="b">
        <v>0</v>
      </c>
      <c r="K289" t="s">
        <v>24</v>
      </c>
      <c r="L289" t="s">
        <v>22</v>
      </c>
      <c r="M289">
        <v>70000</v>
      </c>
      <c r="O289" t="s">
        <v>131</v>
      </c>
      <c r="P289" t="s">
        <v>2755</v>
      </c>
    </row>
    <row r="290" spans="1:16" x14ac:dyDescent="0.25">
      <c r="A290" t="s">
        <v>2</v>
      </c>
      <c r="B290" t="s">
        <v>1685</v>
      </c>
      <c r="C290" t="s">
        <v>39</v>
      </c>
      <c r="D290" t="s">
        <v>3972</v>
      </c>
      <c r="E290" t="s">
        <v>51</v>
      </c>
      <c r="F290" t="b">
        <v>1</v>
      </c>
      <c r="G290" t="s">
        <v>27</v>
      </c>
      <c r="H290" s="4">
        <v>45663.709560185183</v>
      </c>
      <c r="I290" t="b">
        <v>0</v>
      </c>
      <c r="J290" t="b">
        <v>0</v>
      </c>
      <c r="K290" t="s">
        <v>24</v>
      </c>
      <c r="L290" t="s">
        <v>36</v>
      </c>
      <c r="N290">
        <v>68.75</v>
      </c>
      <c r="O290" t="s">
        <v>1168</v>
      </c>
      <c r="P290" t="s">
        <v>4450</v>
      </c>
    </row>
    <row r="291" spans="1:16" x14ac:dyDescent="0.25">
      <c r="A291" t="s">
        <v>2</v>
      </c>
      <c r="B291" t="s">
        <v>4451</v>
      </c>
      <c r="C291" t="s">
        <v>39</v>
      </c>
      <c r="D291" t="s">
        <v>112</v>
      </c>
      <c r="E291" t="s">
        <v>51</v>
      </c>
      <c r="F291" t="b">
        <v>1</v>
      </c>
      <c r="G291" t="s">
        <v>41</v>
      </c>
      <c r="H291" s="4">
        <v>45663.709907407407</v>
      </c>
      <c r="I291" t="b">
        <v>1</v>
      </c>
      <c r="J291" t="b">
        <v>0</v>
      </c>
      <c r="K291" t="s">
        <v>24</v>
      </c>
      <c r="L291" t="s">
        <v>36</v>
      </c>
      <c r="N291">
        <v>25</v>
      </c>
      <c r="O291" t="s">
        <v>112</v>
      </c>
      <c r="P291" t="s">
        <v>946</v>
      </c>
    </row>
    <row r="292" spans="1:16" x14ac:dyDescent="0.25">
      <c r="A292" t="s">
        <v>2</v>
      </c>
      <c r="B292" t="s">
        <v>4452</v>
      </c>
      <c r="C292" t="s">
        <v>497</v>
      </c>
      <c r="D292" t="s">
        <v>4327</v>
      </c>
      <c r="E292" t="s">
        <v>20</v>
      </c>
      <c r="F292" t="b">
        <v>0</v>
      </c>
      <c r="G292" t="s">
        <v>106</v>
      </c>
      <c r="H292" s="4">
        <v>45663.715289351851</v>
      </c>
      <c r="I292" t="b">
        <v>1</v>
      </c>
      <c r="J292" t="b">
        <v>0</v>
      </c>
      <c r="K292" t="s">
        <v>106</v>
      </c>
      <c r="L292" t="s">
        <v>22</v>
      </c>
      <c r="M292">
        <v>110000</v>
      </c>
      <c r="O292" t="s">
        <v>4365</v>
      </c>
      <c r="P292" t="s">
        <v>4366</v>
      </c>
    </row>
    <row r="293" spans="1:16" x14ac:dyDescent="0.25">
      <c r="A293" t="s">
        <v>0</v>
      </c>
      <c r="B293" t="s">
        <v>2848</v>
      </c>
      <c r="C293" t="s">
        <v>4322</v>
      </c>
      <c r="D293" t="s">
        <v>4323</v>
      </c>
      <c r="E293" t="s">
        <v>631</v>
      </c>
      <c r="F293" t="b">
        <v>0</v>
      </c>
      <c r="G293" t="s">
        <v>217</v>
      </c>
      <c r="H293" s="4">
        <v>45663.715543981481</v>
      </c>
      <c r="I293" t="b">
        <v>0</v>
      </c>
      <c r="J293" t="b">
        <v>0</v>
      </c>
      <c r="K293" t="s">
        <v>217</v>
      </c>
      <c r="L293" t="s">
        <v>22</v>
      </c>
      <c r="M293">
        <v>67000</v>
      </c>
      <c r="O293" t="s">
        <v>169</v>
      </c>
      <c r="P293" t="s">
        <v>2849</v>
      </c>
    </row>
    <row r="294" spans="1:16" x14ac:dyDescent="0.25">
      <c r="A294" t="s">
        <v>0</v>
      </c>
      <c r="B294" t="s">
        <v>3558</v>
      </c>
      <c r="C294" t="s">
        <v>2015</v>
      </c>
      <c r="D294" t="s">
        <v>3828</v>
      </c>
      <c r="E294" t="s">
        <v>20</v>
      </c>
      <c r="F294" t="b">
        <v>0</v>
      </c>
      <c r="G294" t="s">
        <v>27</v>
      </c>
      <c r="H294" s="4">
        <v>45663.749884259261</v>
      </c>
      <c r="I294" t="b">
        <v>0</v>
      </c>
      <c r="J294" t="b">
        <v>0</v>
      </c>
      <c r="K294" t="s">
        <v>24</v>
      </c>
      <c r="L294" t="s">
        <v>36</v>
      </c>
      <c r="N294">
        <v>61.5</v>
      </c>
      <c r="O294" t="s">
        <v>881</v>
      </c>
      <c r="P294" t="s">
        <v>351</v>
      </c>
    </row>
    <row r="295" spans="1:16" x14ac:dyDescent="0.25">
      <c r="A295" t="s">
        <v>25</v>
      </c>
      <c r="B295" t="s">
        <v>4453</v>
      </c>
      <c r="C295" t="s">
        <v>2015</v>
      </c>
      <c r="D295" t="s">
        <v>3972</v>
      </c>
      <c r="E295" t="s">
        <v>51</v>
      </c>
      <c r="F295" t="b">
        <v>0</v>
      </c>
      <c r="G295" t="s">
        <v>27</v>
      </c>
      <c r="H295" s="4">
        <v>45663.749884259261</v>
      </c>
      <c r="I295" t="b">
        <v>0</v>
      </c>
      <c r="J295" t="b">
        <v>0</v>
      </c>
      <c r="K295" t="s">
        <v>24</v>
      </c>
      <c r="L295" t="s">
        <v>36</v>
      </c>
      <c r="N295">
        <v>60.5</v>
      </c>
      <c r="O295" t="s">
        <v>96</v>
      </c>
      <c r="P295" t="s">
        <v>393</v>
      </c>
    </row>
    <row r="296" spans="1:16" x14ac:dyDescent="0.25">
      <c r="A296" t="s">
        <v>0</v>
      </c>
      <c r="B296" t="s">
        <v>4454</v>
      </c>
      <c r="C296" t="s">
        <v>1291</v>
      </c>
      <c r="D296" t="s">
        <v>3828</v>
      </c>
      <c r="E296" t="s">
        <v>219</v>
      </c>
      <c r="F296" t="b">
        <v>0</v>
      </c>
      <c r="G296" t="s">
        <v>1247</v>
      </c>
      <c r="H296" s="4">
        <v>45663.775439814817</v>
      </c>
      <c r="I296" t="b">
        <v>0</v>
      </c>
      <c r="J296" t="b">
        <v>0</v>
      </c>
      <c r="K296" t="s">
        <v>1247</v>
      </c>
      <c r="L296" t="s">
        <v>22</v>
      </c>
      <c r="M296">
        <v>41000</v>
      </c>
      <c r="O296" t="s">
        <v>4455</v>
      </c>
      <c r="P296" t="s">
        <v>204</v>
      </c>
    </row>
    <row r="297" spans="1:16" x14ac:dyDescent="0.25">
      <c r="A297" t="s">
        <v>0</v>
      </c>
      <c r="B297" t="s">
        <v>4456</v>
      </c>
      <c r="C297" t="s">
        <v>192</v>
      </c>
      <c r="D297" t="s">
        <v>2208</v>
      </c>
      <c r="E297" t="s">
        <v>20</v>
      </c>
      <c r="F297" t="b">
        <v>0</v>
      </c>
      <c r="G297" t="s">
        <v>23</v>
      </c>
      <c r="H297" s="4">
        <v>45663.778993055559</v>
      </c>
      <c r="I297" t="b">
        <v>0</v>
      </c>
      <c r="J297" t="b">
        <v>0</v>
      </c>
      <c r="K297" t="s">
        <v>24</v>
      </c>
      <c r="L297" t="s">
        <v>22</v>
      </c>
      <c r="M297">
        <v>50000</v>
      </c>
      <c r="O297" t="s">
        <v>4457</v>
      </c>
      <c r="P297" t="s">
        <v>4458</v>
      </c>
    </row>
    <row r="298" spans="1:16" x14ac:dyDescent="0.25">
      <c r="A298" t="s">
        <v>89</v>
      </c>
      <c r="B298" t="s">
        <v>4459</v>
      </c>
      <c r="C298" t="s">
        <v>2500</v>
      </c>
      <c r="D298" t="s">
        <v>3972</v>
      </c>
      <c r="E298" t="s">
        <v>20</v>
      </c>
      <c r="F298" t="b">
        <v>0</v>
      </c>
      <c r="G298" t="s">
        <v>41</v>
      </c>
      <c r="H298" s="4">
        <v>45663.791921296302</v>
      </c>
      <c r="I298" t="b">
        <v>0</v>
      </c>
      <c r="J298" t="b">
        <v>0</v>
      </c>
      <c r="K298" t="s">
        <v>24</v>
      </c>
      <c r="L298" t="s">
        <v>36</v>
      </c>
      <c r="N298">
        <v>36</v>
      </c>
      <c r="O298" t="s">
        <v>3780</v>
      </c>
      <c r="P298" t="s">
        <v>280</v>
      </c>
    </row>
    <row r="299" spans="1:16" x14ac:dyDescent="0.25">
      <c r="A299" t="s">
        <v>89</v>
      </c>
      <c r="B299" t="s">
        <v>4460</v>
      </c>
      <c r="C299" t="s">
        <v>167</v>
      </c>
      <c r="D299" t="s">
        <v>2208</v>
      </c>
      <c r="E299" t="s">
        <v>20</v>
      </c>
      <c r="F299" t="b">
        <v>0</v>
      </c>
      <c r="G299" t="s">
        <v>35</v>
      </c>
      <c r="H299" s="4">
        <v>45663.792141203703</v>
      </c>
      <c r="I299" t="b">
        <v>0</v>
      </c>
      <c r="J299" t="b">
        <v>0</v>
      </c>
      <c r="K299" t="s">
        <v>24</v>
      </c>
      <c r="L299" t="s">
        <v>22</v>
      </c>
      <c r="M299">
        <v>118750</v>
      </c>
      <c r="O299" t="s">
        <v>4461</v>
      </c>
      <c r="P299" t="s">
        <v>4462</v>
      </c>
    </row>
    <row r="300" spans="1:16" x14ac:dyDescent="0.25">
      <c r="A300" t="s">
        <v>1</v>
      </c>
      <c r="B300" t="s">
        <v>4463</v>
      </c>
      <c r="C300" t="s">
        <v>82</v>
      </c>
      <c r="D300" t="s">
        <v>3972</v>
      </c>
      <c r="E300" t="s">
        <v>20</v>
      </c>
      <c r="F300" t="b">
        <v>0</v>
      </c>
      <c r="G300" t="s">
        <v>27</v>
      </c>
      <c r="H300" s="4">
        <v>45663.792511574073</v>
      </c>
      <c r="I300" t="b">
        <v>0</v>
      </c>
      <c r="J300" t="b">
        <v>1</v>
      </c>
      <c r="K300" t="s">
        <v>24</v>
      </c>
      <c r="L300" t="s">
        <v>22</v>
      </c>
      <c r="M300">
        <v>129780</v>
      </c>
      <c r="O300" t="s">
        <v>254</v>
      </c>
      <c r="P300" t="s">
        <v>2611</v>
      </c>
    </row>
    <row r="301" spans="1:16" x14ac:dyDescent="0.25">
      <c r="A301" t="s">
        <v>89</v>
      </c>
      <c r="B301" t="s">
        <v>4464</v>
      </c>
      <c r="C301" t="s">
        <v>449</v>
      </c>
      <c r="D301" t="s">
        <v>3600</v>
      </c>
      <c r="E301" t="s">
        <v>51</v>
      </c>
      <c r="F301" t="b">
        <v>0</v>
      </c>
      <c r="G301" t="s">
        <v>27</v>
      </c>
      <c r="H301" s="4">
        <v>45663.792928240742</v>
      </c>
      <c r="I301" t="b">
        <v>0</v>
      </c>
      <c r="J301" t="b">
        <v>0</v>
      </c>
      <c r="K301" t="s">
        <v>24</v>
      </c>
      <c r="L301" t="s">
        <v>36</v>
      </c>
      <c r="N301">
        <v>75</v>
      </c>
      <c r="O301" t="s">
        <v>741</v>
      </c>
      <c r="P301" t="s">
        <v>3032</v>
      </c>
    </row>
    <row r="302" spans="1:16" x14ac:dyDescent="0.25">
      <c r="A302" t="s">
        <v>40</v>
      </c>
      <c r="B302" t="s">
        <v>4465</v>
      </c>
      <c r="C302" t="s">
        <v>3321</v>
      </c>
      <c r="D302" t="s">
        <v>3972</v>
      </c>
      <c r="E302" t="s">
        <v>20</v>
      </c>
      <c r="F302" t="b">
        <v>0</v>
      </c>
      <c r="G302" t="s">
        <v>27</v>
      </c>
      <c r="H302" s="4">
        <v>45663.792928240742</v>
      </c>
      <c r="I302" t="b">
        <v>0</v>
      </c>
      <c r="J302" t="b">
        <v>1</v>
      </c>
      <c r="K302" t="s">
        <v>24</v>
      </c>
      <c r="L302" t="s">
        <v>22</v>
      </c>
      <c r="M302">
        <v>150000</v>
      </c>
      <c r="O302" t="s">
        <v>3322</v>
      </c>
      <c r="P302" t="s">
        <v>4466</v>
      </c>
    </row>
    <row r="303" spans="1:16" x14ac:dyDescent="0.25">
      <c r="A303" t="s">
        <v>2</v>
      </c>
      <c r="B303" t="s">
        <v>426</v>
      </c>
      <c r="C303" t="s">
        <v>213</v>
      </c>
      <c r="D303" t="s">
        <v>3828</v>
      </c>
      <c r="E303" t="s">
        <v>20</v>
      </c>
      <c r="F303" t="b">
        <v>0</v>
      </c>
      <c r="G303" t="s">
        <v>41</v>
      </c>
      <c r="H303" s="4">
        <v>45663.793217592603</v>
      </c>
      <c r="I303" t="b">
        <v>0</v>
      </c>
      <c r="J303" t="b">
        <v>0</v>
      </c>
      <c r="K303" t="s">
        <v>24</v>
      </c>
      <c r="L303" t="s">
        <v>22</v>
      </c>
      <c r="M303">
        <v>140000</v>
      </c>
      <c r="O303" t="s">
        <v>4467</v>
      </c>
      <c r="P303" t="s">
        <v>4468</v>
      </c>
    </row>
    <row r="304" spans="1:16" x14ac:dyDescent="0.25">
      <c r="A304" t="s">
        <v>2</v>
      </c>
      <c r="B304" t="s">
        <v>3303</v>
      </c>
      <c r="C304" t="s">
        <v>357</v>
      </c>
      <c r="D304" t="s">
        <v>4327</v>
      </c>
      <c r="E304" t="s">
        <v>51</v>
      </c>
      <c r="F304" t="b">
        <v>0</v>
      </c>
      <c r="G304" t="s">
        <v>41</v>
      </c>
      <c r="H304" s="4">
        <v>45663.793240740742</v>
      </c>
      <c r="I304" t="b">
        <v>1</v>
      </c>
      <c r="J304" t="b">
        <v>0</v>
      </c>
      <c r="K304" t="s">
        <v>24</v>
      </c>
      <c r="L304" t="s">
        <v>36</v>
      </c>
      <c r="N304">
        <v>55</v>
      </c>
      <c r="O304" t="s">
        <v>4469</v>
      </c>
      <c r="P304" t="s">
        <v>4470</v>
      </c>
    </row>
    <row r="305" spans="1:16" x14ac:dyDescent="0.25">
      <c r="A305" t="s">
        <v>0</v>
      </c>
      <c r="B305" t="s">
        <v>0</v>
      </c>
      <c r="C305" t="s">
        <v>2015</v>
      </c>
      <c r="D305" t="s">
        <v>3828</v>
      </c>
      <c r="E305" t="s">
        <v>20</v>
      </c>
      <c r="F305" t="b">
        <v>0</v>
      </c>
      <c r="G305" t="s">
        <v>27</v>
      </c>
      <c r="H305" s="4">
        <v>45663.83321759259</v>
      </c>
      <c r="I305" t="b">
        <v>0</v>
      </c>
      <c r="J305" t="b">
        <v>1</v>
      </c>
      <c r="K305" t="s">
        <v>24</v>
      </c>
      <c r="L305" t="s">
        <v>36</v>
      </c>
      <c r="N305">
        <v>67</v>
      </c>
      <c r="O305" t="s">
        <v>1649</v>
      </c>
      <c r="P305" t="s">
        <v>3565</v>
      </c>
    </row>
    <row r="306" spans="1:16" x14ac:dyDescent="0.25">
      <c r="A306" t="s">
        <v>25</v>
      </c>
      <c r="B306" t="s">
        <v>4471</v>
      </c>
      <c r="C306" t="s">
        <v>4472</v>
      </c>
      <c r="D306" t="s">
        <v>3956</v>
      </c>
      <c r="E306" t="s">
        <v>34</v>
      </c>
      <c r="F306" t="b">
        <v>0</v>
      </c>
      <c r="G306" t="s">
        <v>27</v>
      </c>
      <c r="H306" s="4">
        <v>45663.83326388889</v>
      </c>
      <c r="I306" t="b">
        <v>0</v>
      </c>
      <c r="J306" t="b">
        <v>1</v>
      </c>
      <c r="K306" t="s">
        <v>24</v>
      </c>
      <c r="L306" t="s">
        <v>36</v>
      </c>
      <c r="N306">
        <v>20.670000076293949</v>
      </c>
      <c r="O306" t="s">
        <v>575</v>
      </c>
      <c r="P306" t="s">
        <v>1888</v>
      </c>
    </row>
    <row r="307" spans="1:16" x14ac:dyDescent="0.25">
      <c r="A307" t="s">
        <v>191</v>
      </c>
      <c r="B307" t="s">
        <v>4473</v>
      </c>
      <c r="C307" t="s">
        <v>140</v>
      </c>
      <c r="D307" t="s">
        <v>3972</v>
      </c>
      <c r="E307" t="s">
        <v>20</v>
      </c>
      <c r="F307" t="b">
        <v>0</v>
      </c>
      <c r="G307" t="s">
        <v>35</v>
      </c>
      <c r="H307" s="4">
        <v>45663.833807870367</v>
      </c>
      <c r="I307" t="b">
        <v>0</v>
      </c>
      <c r="J307" t="b">
        <v>0</v>
      </c>
      <c r="K307" t="s">
        <v>24</v>
      </c>
      <c r="L307" t="s">
        <v>36</v>
      </c>
      <c r="N307">
        <v>42.5</v>
      </c>
      <c r="O307" t="s">
        <v>1042</v>
      </c>
    </row>
    <row r="308" spans="1:16" x14ac:dyDescent="0.25">
      <c r="A308" t="s">
        <v>0</v>
      </c>
      <c r="B308" t="s">
        <v>4474</v>
      </c>
      <c r="C308" t="s">
        <v>151</v>
      </c>
      <c r="D308" t="s">
        <v>3828</v>
      </c>
      <c r="E308" t="s">
        <v>51</v>
      </c>
      <c r="F308" t="b">
        <v>0</v>
      </c>
      <c r="G308" t="s">
        <v>30</v>
      </c>
      <c r="H308" s="4">
        <v>45663.83394675926</v>
      </c>
      <c r="I308" t="b">
        <v>1</v>
      </c>
      <c r="J308" t="b">
        <v>1</v>
      </c>
      <c r="K308" t="s">
        <v>24</v>
      </c>
      <c r="L308" t="s">
        <v>36</v>
      </c>
      <c r="N308">
        <v>57.5</v>
      </c>
      <c r="O308" t="s">
        <v>491</v>
      </c>
    </row>
    <row r="309" spans="1:16" x14ac:dyDescent="0.25">
      <c r="A309" t="s">
        <v>139</v>
      </c>
      <c r="B309" t="s">
        <v>4475</v>
      </c>
      <c r="C309" t="s">
        <v>225</v>
      </c>
      <c r="D309" t="s">
        <v>3972</v>
      </c>
      <c r="E309" t="s">
        <v>20</v>
      </c>
      <c r="F309" t="b">
        <v>0</v>
      </c>
      <c r="G309" t="s">
        <v>52</v>
      </c>
      <c r="H309" s="4">
        <v>45663.875763888893</v>
      </c>
      <c r="I309" t="b">
        <v>0</v>
      </c>
      <c r="J309" t="b">
        <v>0</v>
      </c>
      <c r="K309" t="s">
        <v>24</v>
      </c>
      <c r="L309" t="s">
        <v>22</v>
      </c>
      <c r="M309">
        <v>69500</v>
      </c>
      <c r="O309" t="s">
        <v>131</v>
      </c>
      <c r="P309" t="s">
        <v>1671</v>
      </c>
    </row>
    <row r="310" spans="1:16" x14ac:dyDescent="0.25">
      <c r="A310" t="s">
        <v>28</v>
      </c>
      <c r="B310" t="s">
        <v>4476</v>
      </c>
      <c r="C310" t="s">
        <v>151</v>
      </c>
      <c r="D310" t="s">
        <v>3972</v>
      </c>
      <c r="E310" t="s">
        <v>20</v>
      </c>
      <c r="F310" t="b">
        <v>0</v>
      </c>
      <c r="G310" t="s">
        <v>27</v>
      </c>
      <c r="H310" s="4">
        <v>45663.876458333332</v>
      </c>
      <c r="I310" t="b">
        <v>0</v>
      </c>
      <c r="J310" t="b">
        <v>0</v>
      </c>
      <c r="K310" t="s">
        <v>24</v>
      </c>
      <c r="L310" t="s">
        <v>22</v>
      </c>
      <c r="M310">
        <v>180000</v>
      </c>
      <c r="O310" t="s">
        <v>4477</v>
      </c>
      <c r="P310" t="s">
        <v>4478</v>
      </c>
    </row>
    <row r="311" spans="1:16" x14ac:dyDescent="0.25">
      <c r="A311" t="s">
        <v>25</v>
      </c>
      <c r="B311" t="s">
        <v>4479</v>
      </c>
      <c r="C311" t="s">
        <v>390</v>
      </c>
      <c r="D311" t="s">
        <v>3828</v>
      </c>
      <c r="E311" t="s">
        <v>20</v>
      </c>
      <c r="F311" t="b">
        <v>0</v>
      </c>
      <c r="G311" t="s">
        <v>27</v>
      </c>
      <c r="H311" s="4">
        <v>45663.916585648149</v>
      </c>
      <c r="I311" t="b">
        <v>0</v>
      </c>
      <c r="J311" t="b">
        <v>0</v>
      </c>
      <c r="K311" t="s">
        <v>24</v>
      </c>
      <c r="L311" t="s">
        <v>22</v>
      </c>
      <c r="M311">
        <v>96750</v>
      </c>
      <c r="O311" t="s">
        <v>377</v>
      </c>
      <c r="P311" t="s">
        <v>252</v>
      </c>
    </row>
    <row r="312" spans="1:16" x14ac:dyDescent="0.25">
      <c r="A312" t="s">
        <v>2</v>
      </c>
      <c r="B312" t="s">
        <v>4480</v>
      </c>
      <c r="C312" t="s">
        <v>2555</v>
      </c>
      <c r="D312" t="s">
        <v>3972</v>
      </c>
      <c r="E312" t="s">
        <v>20</v>
      </c>
      <c r="F312" t="b">
        <v>0</v>
      </c>
      <c r="G312" t="s">
        <v>27</v>
      </c>
      <c r="H312" s="4">
        <v>45663.918055555558</v>
      </c>
      <c r="I312" t="b">
        <v>1</v>
      </c>
      <c r="J312" t="b">
        <v>1</v>
      </c>
      <c r="K312" t="s">
        <v>24</v>
      </c>
      <c r="L312" t="s">
        <v>36</v>
      </c>
      <c r="N312">
        <v>60</v>
      </c>
      <c r="O312" t="s">
        <v>1227</v>
      </c>
      <c r="P312" t="s">
        <v>887</v>
      </c>
    </row>
    <row r="313" spans="1:16" x14ac:dyDescent="0.25">
      <c r="A313" t="s">
        <v>89</v>
      </c>
      <c r="B313" t="s">
        <v>4481</v>
      </c>
      <c r="C313" t="s">
        <v>613</v>
      </c>
      <c r="D313" t="s">
        <v>3972</v>
      </c>
      <c r="E313" t="s">
        <v>51</v>
      </c>
      <c r="F313" t="b">
        <v>0</v>
      </c>
      <c r="G313" t="s">
        <v>27</v>
      </c>
      <c r="H313" s="4">
        <v>45663.918090277781</v>
      </c>
      <c r="I313" t="b">
        <v>0</v>
      </c>
      <c r="J313" t="b">
        <v>1</v>
      </c>
      <c r="K313" t="s">
        <v>24</v>
      </c>
      <c r="L313" t="s">
        <v>36</v>
      </c>
      <c r="N313">
        <v>46</v>
      </c>
      <c r="O313" t="s">
        <v>96</v>
      </c>
      <c r="P313" t="s">
        <v>4482</v>
      </c>
    </row>
    <row r="314" spans="1:16" x14ac:dyDescent="0.25">
      <c r="A314" t="s">
        <v>2</v>
      </c>
      <c r="B314" t="s">
        <v>1499</v>
      </c>
      <c r="C314" t="s">
        <v>2157</v>
      </c>
      <c r="D314" t="s">
        <v>3828</v>
      </c>
      <c r="E314" t="s">
        <v>20</v>
      </c>
      <c r="F314" t="b">
        <v>0</v>
      </c>
      <c r="G314" t="s">
        <v>41</v>
      </c>
      <c r="H314" s="4">
        <v>45663.918298611112</v>
      </c>
      <c r="I314" t="b">
        <v>0</v>
      </c>
      <c r="J314" t="b">
        <v>1</v>
      </c>
      <c r="K314" t="s">
        <v>24</v>
      </c>
      <c r="L314" t="s">
        <v>22</v>
      </c>
      <c r="M314">
        <v>132000</v>
      </c>
      <c r="O314" t="s">
        <v>1275</v>
      </c>
      <c r="P314" t="s">
        <v>4483</v>
      </c>
    </row>
    <row r="315" spans="1:16" x14ac:dyDescent="0.25">
      <c r="A315" t="s">
        <v>40</v>
      </c>
      <c r="B315" t="s">
        <v>4484</v>
      </c>
      <c r="C315" t="s">
        <v>4485</v>
      </c>
      <c r="D315" t="s">
        <v>3828</v>
      </c>
      <c r="E315" t="s">
        <v>20</v>
      </c>
      <c r="F315" t="b">
        <v>0</v>
      </c>
      <c r="G315" t="s">
        <v>35</v>
      </c>
      <c r="H315" s="4">
        <v>45663.918587962973</v>
      </c>
      <c r="I315" t="b">
        <v>1</v>
      </c>
      <c r="J315" t="b">
        <v>1</v>
      </c>
      <c r="K315" t="s">
        <v>24</v>
      </c>
      <c r="L315" t="s">
        <v>22</v>
      </c>
      <c r="M315">
        <v>145000</v>
      </c>
      <c r="O315" t="s">
        <v>4486</v>
      </c>
      <c r="P315" t="s">
        <v>4487</v>
      </c>
    </row>
    <row r="316" spans="1:16" x14ac:dyDescent="0.25">
      <c r="A316" t="s">
        <v>0</v>
      </c>
      <c r="B316" t="s">
        <v>4488</v>
      </c>
      <c r="C316" t="s">
        <v>49</v>
      </c>
      <c r="D316" t="s">
        <v>3828</v>
      </c>
      <c r="E316" t="s">
        <v>20</v>
      </c>
      <c r="F316" t="b">
        <v>0</v>
      </c>
      <c r="G316" t="s">
        <v>41</v>
      </c>
      <c r="H316" s="4">
        <v>45663.958541666667</v>
      </c>
      <c r="I316" t="b">
        <v>0</v>
      </c>
      <c r="J316" t="b">
        <v>0</v>
      </c>
      <c r="K316" t="s">
        <v>24</v>
      </c>
      <c r="L316" t="s">
        <v>36</v>
      </c>
      <c r="N316">
        <v>40</v>
      </c>
      <c r="O316" t="s">
        <v>3699</v>
      </c>
      <c r="P316" t="s">
        <v>4489</v>
      </c>
    </row>
    <row r="317" spans="1:16" x14ac:dyDescent="0.25">
      <c r="A317" t="s">
        <v>0</v>
      </c>
      <c r="B317" t="s">
        <v>103</v>
      </c>
      <c r="C317" t="s">
        <v>945</v>
      </c>
      <c r="D317" t="s">
        <v>3972</v>
      </c>
      <c r="E317" t="s">
        <v>20</v>
      </c>
      <c r="F317" t="b">
        <v>0</v>
      </c>
      <c r="G317" t="s">
        <v>30</v>
      </c>
      <c r="H317" s="4">
        <v>45663.95894675926</v>
      </c>
      <c r="I317" t="b">
        <v>0</v>
      </c>
      <c r="J317" t="b">
        <v>0</v>
      </c>
      <c r="K317" t="s">
        <v>24</v>
      </c>
      <c r="L317" t="s">
        <v>36</v>
      </c>
      <c r="N317">
        <v>28</v>
      </c>
      <c r="O317" t="s">
        <v>4382</v>
      </c>
      <c r="P317" t="s">
        <v>4383</v>
      </c>
    </row>
    <row r="318" spans="1:16" x14ac:dyDescent="0.25">
      <c r="A318" t="s">
        <v>25</v>
      </c>
      <c r="B318" t="s">
        <v>4490</v>
      </c>
      <c r="C318" t="s">
        <v>151</v>
      </c>
      <c r="D318" t="s">
        <v>3828</v>
      </c>
      <c r="E318" t="s">
        <v>20</v>
      </c>
      <c r="F318" t="b">
        <v>0</v>
      </c>
      <c r="G318" t="s">
        <v>30</v>
      </c>
      <c r="H318" s="4">
        <v>45664.000613425917</v>
      </c>
      <c r="I318" t="b">
        <v>0</v>
      </c>
      <c r="J318" t="b">
        <v>1</v>
      </c>
      <c r="K318" t="s">
        <v>24</v>
      </c>
      <c r="L318" t="s">
        <v>22</v>
      </c>
      <c r="M318">
        <v>103000</v>
      </c>
      <c r="O318" t="s">
        <v>1662</v>
      </c>
    </row>
    <row r="319" spans="1:16" x14ac:dyDescent="0.25">
      <c r="A319" t="s">
        <v>2</v>
      </c>
      <c r="B319" t="s">
        <v>4491</v>
      </c>
      <c r="C319" t="s">
        <v>122</v>
      </c>
      <c r="D319" t="s">
        <v>3600</v>
      </c>
      <c r="E319" t="s">
        <v>51</v>
      </c>
      <c r="F319" t="b">
        <v>0</v>
      </c>
      <c r="G319" t="s">
        <v>27</v>
      </c>
      <c r="H319" s="4">
        <v>45664.001261574071</v>
      </c>
      <c r="I319" t="b">
        <v>1</v>
      </c>
      <c r="J319" t="b">
        <v>0</v>
      </c>
      <c r="K319" t="s">
        <v>24</v>
      </c>
      <c r="L319" t="s">
        <v>36</v>
      </c>
      <c r="N319">
        <v>55</v>
      </c>
      <c r="O319" t="s">
        <v>629</v>
      </c>
      <c r="P319" t="s">
        <v>4492</v>
      </c>
    </row>
    <row r="320" spans="1:16" x14ac:dyDescent="0.25">
      <c r="A320" t="s">
        <v>2</v>
      </c>
      <c r="B320" t="s">
        <v>4493</v>
      </c>
      <c r="C320" t="s">
        <v>42</v>
      </c>
      <c r="D320" t="s">
        <v>3972</v>
      </c>
      <c r="E320" t="s">
        <v>51</v>
      </c>
      <c r="F320" t="b">
        <v>0</v>
      </c>
      <c r="G320" t="s">
        <v>27</v>
      </c>
      <c r="H320" s="4">
        <v>45664.00141203704</v>
      </c>
      <c r="I320" t="b">
        <v>1</v>
      </c>
      <c r="J320" t="b">
        <v>0</v>
      </c>
      <c r="K320" t="s">
        <v>24</v>
      </c>
      <c r="L320" t="s">
        <v>36</v>
      </c>
      <c r="N320">
        <v>77.5</v>
      </c>
      <c r="O320" t="s">
        <v>806</v>
      </c>
      <c r="P320" t="s">
        <v>764</v>
      </c>
    </row>
    <row r="321" spans="1:16" x14ac:dyDescent="0.25">
      <c r="A321" t="s">
        <v>0</v>
      </c>
      <c r="B321" t="s">
        <v>4494</v>
      </c>
      <c r="C321" t="s">
        <v>140</v>
      </c>
      <c r="D321" t="s">
        <v>3828</v>
      </c>
      <c r="E321" t="s">
        <v>20</v>
      </c>
      <c r="F321" t="b">
        <v>0</v>
      </c>
      <c r="G321" t="s">
        <v>35</v>
      </c>
      <c r="H321" s="4">
        <v>45664.04210648148</v>
      </c>
      <c r="I321" t="b">
        <v>0</v>
      </c>
      <c r="J321" t="b">
        <v>0</v>
      </c>
      <c r="K321" t="s">
        <v>24</v>
      </c>
      <c r="L321" t="s">
        <v>22</v>
      </c>
      <c r="M321">
        <v>70000</v>
      </c>
      <c r="O321" t="s">
        <v>4495</v>
      </c>
      <c r="P321" t="s">
        <v>204</v>
      </c>
    </row>
    <row r="322" spans="1:16" x14ac:dyDescent="0.25">
      <c r="A322" t="s">
        <v>0</v>
      </c>
      <c r="B322" t="s">
        <v>2900</v>
      </c>
      <c r="C322" t="s">
        <v>749</v>
      </c>
      <c r="D322" t="s">
        <v>3828</v>
      </c>
      <c r="E322" t="s">
        <v>20</v>
      </c>
      <c r="F322" t="b">
        <v>0</v>
      </c>
      <c r="G322" t="s">
        <v>30</v>
      </c>
      <c r="H322" s="4">
        <v>45664.042280092603</v>
      </c>
      <c r="I322" t="b">
        <v>0</v>
      </c>
      <c r="J322" t="b">
        <v>1</v>
      </c>
      <c r="K322" t="s">
        <v>24</v>
      </c>
      <c r="L322" t="s">
        <v>22</v>
      </c>
      <c r="M322">
        <v>82500</v>
      </c>
      <c r="O322" t="s">
        <v>4496</v>
      </c>
      <c r="P322" t="s">
        <v>3459</v>
      </c>
    </row>
    <row r="323" spans="1:16" x14ac:dyDescent="0.25">
      <c r="A323" t="s">
        <v>2</v>
      </c>
      <c r="B323" t="s">
        <v>2</v>
      </c>
      <c r="C323" t="s">
        <v>523</v>
      </c>
      <c r="D323" t="s">
        <v>3972</v>
      </c>
      <c r="E323" t="s">
        <v>51</v>
      </c>
      <c r="F323" t="b">
        <v>0</v>
      </c>
      <c r="G323" t="s">
        <v>41</v>
      </c>
      <c r="H323" s="4">
        <v>45664.08357638889</v>
      </c>
      <c r="I323" t="b">
        <v>0</v>
      </c>
      <c r="J323" t="b">
        <v>1</v>
      </c>
      <c r="K323" t="s">
        <v>24</v>
      </c>
      <c r="L323" t="s">
        <v>36</v>
      </c>
      <c r="N323">
        <v>60</v>
      </c>
      <c r="O323" t="s">
        <v>4497</v>
      </c>
      <c r="P323" t="s">
        <v>4498</v>
      </c>
    </row>
    <row r="324" spans="1:16" x14ac:dyDescent="0.25">
      <c r="A324" t="s">
        <v>2</v>
      </c>
      <c r="B324" t="s">
        <v>195</v>
      </c>
      <c r="C324" t="s">
        <v>199</v>
      </c>
      <c r="D324" t="s">
        <v>3828</v>
      </c>
      <c r="E324" t="s">
        <v>51</v>
      </c>
      <c r="F324" t="b">
        <v>0</v>
      </c>
      <c r="G324" t="s">
        <v>27</v>
      </c>
      <c r="H324" s="4">
        <v>45664.167986111112</v>
      </c>
      <c r="I324" t="b">
        <v>0</v>
      </c>
      <c r="J324" t="b">
        <v>0</v>
      </c>
      <c r="K324" t="s">
        <v>24</v>
      </c>
      <c r="L324" t="s">
        <v>36</v>
      </c>
      <c r="N324">
        <v>75</v>
      </c>
      <c r="O324" t="s">
        <v>4499</v>
      </c>
      <c r="P324" t="s">
        <v>4500</v>
      </c>
    </row>
    <row r="325" spans="1:16" x14ac:dyDescent="0.25">
      <c r="A325" t="s">
        <v>2</v>
      </c>
      <c r="B325" t="s">
        <v>269</v>
      </c>
      <c r="C325" t="s">
        <v>1264</v>
      </c>
      <c r="D325" t="s">
        <v>3969</v>
      </c>
      <c r="E325" t="s">
        <v>20</v>
      </c>
      <c r="F325" t="b">
        <v>0</v>
      </c>
      <c r="G325" t="s">
        <v>27</v>
      </c>
      <c r="H325" s="4">
        <v>45664.251180555562</v>
      </c>
      <c r="I325" t="b">
        <v>0</v>
      </c>
      <c r="J325" t="b">
        <v>1</v>
      </c>
      <c r="K325" t="s">
        <v>24</v>
      </c>
      <c r="L325" t="s">
        <v>22</v>
      </c>
      <c r="M325">
        <v>103000</v>
      </c>
      <c r="O325" t="s">
        <v>1265</v>
      </c>
      <c r="P325" t="s">
        <v>4501</v>
      </c>
    </row>
    <row r="326" spans="1:16" x14ac:dyDescent="0.25">
      <c r="A326" t="s">
        <v>0</v>
      </c>
      <c r="B326" t="s">
        <v>4502</v>
      </c>
      <c r="C326" t="s">
        <v>966</v>
      </c>
      <c r="D326" t="s">
        <v>3972</v>
      </c>
      <c r="E326" t="s">
        <v>20</v>
      </c>
      <c r="F326" t="b">
        <v>0</v>
      </c>
      <c r="G326" t="s">
        <v>30</v>
      </c>
      <c r="H326" s="4">
        <v>45664.251215277778</v>
      </c>
      <c r="I326" t="b">
        <v>0</v>
      </c>
      <c r="J326" t="b">
        <v>0</v>
      </c>
      <c r="K326" t="s">
        <v>24</v>
      </c>
      <c r="L326" t="s">
        <v>22</v>
      </c>
      <c r="M326">
        <v>101000</v>
      </c>
      <c r="O326" t="s">
        <v>374</v>
      </c>
      <c r="P326" t="s">
        <v>4249</v>
      </c>
    </row>
    <row r="327" spans="1:16" x14ac:dyDescent="0.25">
      <c r="A327" t="s">
        <v>2</v>
      </c>
      <c r="B327" t="s">
        <v>2</v>
      </c>
      <c r="C327" t="s">
        <v>2634</v>
      </c>
      <c r="D327" t="s">
        <v>131</v>
      </c>
      <c r="E327" t="s">
        <v>20</v>
      </c>
      <c r="F327" t="b">
        <v>0</v>
      </c>
      <c r="G327" t="s">
        <v>35</v>
      </c>
      <c r="H327" s="4">
        <v>45664.252013888887</v>
      </c>
      <c r="I327" t="b">
        <v>1</v>
      </c>
      <c r="J327" t="b">
        <v>0</v>
      </c>
      <c r="K327" t="s">
        <v>24</v>
      </c>
      <c r="L327" t="s">
        <v>22</v>
      </c>
      <c r="M327">
        <v>107500</v>
      </c>
      <c r="O327" t="s">
        <v>131</v>
      </c>
      <c r="P327" t="s">
        <v>128</v>
      </c>
    </row>
    <row r="328" spans="1:16" x14ac:dyDescent="0.25">
      <c r="A328" t="s">
        <v>0</v>
      </c>
      <c r="B328" t="s">
        <v>4503</v>
      </c>
      <c r="C328" t="s">
        <v>39</v>
      </c>
      <c r="D328" t="s">
        <v>4108</v>
      </c>
      <c r="E328" t="s">
        <v>20</v>
      </c>
      <c r="F328" t="b">
        <v>1</v>
      </c>
      <c r="G328" t="s">
        <v>255</v>
      </c>
      <c r="H328" s="4">
        <v>45664.255787037036</v>
      </c>
      <c r="I328" t="b">
        <v>0</v>
      </c>
      <c r="J328" t="b">
        <v>0</v>
      </c>
      <c r="K328" t="s">
        <v>255</v>
      </c>
      <c r="L328" t="s">
        <v>22</v>
      </c>
      <c r="M328">
        <v>22500</v>
      </c>
      <c r="O328" t="s">
        <v>4504</v>
      </c>
      <c r="P328" t="s">
        <v>4505</v>
      </c>
    </row>
    <row r="329" spans="1:16" x14ac:dyDescent="0.25">
      <c r="A329" t="s">
        <v>1</v>
      </c>
      <c r="B329" t="s">
        <v>3987</v>
      </c>
      <c r="C329" t="s">
        <v>39</v>
      </c>
      <c r="D329" t="s">
        <v>3972</v>
      </c>
      <c r="E329" t="s">
        <v>51</v>
      </c>
      <c r="F329" t="b">
        <v>1</v>
      </c>
      <c r="G329" t="s">
        <v>876</v>
      </c>
      <c r="H329" s="4">
        <v>45664.256053240737</v>
      </c>
      <c r="I329" t="b">
        <v>0</v>
      </c>
      <c r="J329" t="b">
        <v>0</v>
      </c>
      <c r="K329" t="s">
        <v>876</v>
      </c>
      <c r="L329" t="s">
        <v>36</v>
      </c>
      <c r="N329">
        <v>19.5</v>
      </c>
      <c r="O329" t="s">
        <v>3988</v>
      </c>
      <c r="P329" t="s">
        <v>3989</v>
      </c>
    </row>
    <row r="330" spans="1:16" x14ac:dyDescent="0.25">
      <c r="A330" t="s">
        <v>0</v>
      </c>
      <c r="B330" t="s">
        <v>4506</v>
      </c>
      <c r="C330" t="s">
        <v>4507</v>
      </c>
      <c r="D330" t="s">
        <v>4508</v>
      </c>
      <c r="E330" t="s">
        <v>20</v>
      </c>
      <c r="F330" t="b">
        <v>0</v>
      </c>
      <c r="G330" t="s">
        <v>106</v>
      </c>
      <c r="H330" s="4">
        <v>45664.256886574083</v>
      </c>
      <c r="I330" t="b">
        <v>0</v>
      </c>
      <c r="J330" t="b">
        <v>1</v>
      </c>
      <c r="K330" t="s">
        <v>106</v>
      </c>
      <c r="L330" t="s">
        <v>22</v>
      </c>
      <c r="M330">
        <v>69750</v>
      </c>
      <c r="O330" t="s">
        <v>4509</v>
      </c>
      <c r="P330" t="s">
        <v>4510</v>
      </c>
    </row>
    <row r="331" spans="1:16" x14ac:dyDescent="0.25">
      <c r="A331" t="s">
        <v>1</v>
      </c>
      <c r="B331" t="s">
        <v>3987</v>
      </c>
      <c r="C331" t="s">
        <v>39</v>
      </c>
      <c r="D331" t="s">
        <v>4004</v>
      </c>
      <c r="E331" t="s">
        <v>51</v>
      </c>
      <c r="F331" t="b">
        <v>1</v>
      </c>
      <c r="G331" t="s">
        <v>4005</v>
      </c>
      <c r="H331" s="4">
        <v>45664.274502314824</v>
      </c>
      <c r="I331" t="b">
        <v>0</v>
      </c>
      <c r="J331" t="b">
        <v>0</v>
      </c>
      <c r="K331" t="s">
        <v>4005</v>
      </c>
      <c r="L331" t="s">
        <v>36</v>
      </c>
      <c r="N331">
        <v>19.5</v>
      </c>
      <c r="O331" t="s">
        <v>3988</v>
      </c>
      <c r="P331" t="s">
        <v>3989</v>
      </c>
    </row>
    <row r="332" spans="1:16" x14ac:dyDescent="0.25">
      <c r="A332" t="s">
        <v>1</v>
      </c>
      <c r="B332" t="s">
        <v>4511</v>
      </c>
      <c r="C332" t="s">
        <v>2365</v>
      </c>
      <c r="D332" t="s">
        <v>4512</v>
      </c>
      <c r="E332" t="s">
        <v>20</v>
      </c>
      <c r="F332" t="b">
        <v>0</v>
      </c>
      <c r="G332" t="s">
        <v>2365</v>
      </c>
      <c r="H332" s="4">
        <v>45664.280034722222</v>
      </c>
      <c r="I332" t="b">
        <v>0</v>
      </c>
      <c r="J332" t="b">
        <v>0</v>
      </c>
      <c r="K332" t="s">
        <v>2365</v>
      </c>
      <c r="L332" t="s">
        <v>22</v>
      </c>
      <c r="M332">
        <v>120000</v>
      </c>
      <c r="O332" t="s">
        <v>2366</v>
      </c>
      <c r="P332" t="s">
        <v>4513</v>
      </c>
    </row>
    <row r="333" spans="1:16" x14ac:dyDescent="0.25">
      <c r="A333" t="s">
        <v>0</v>
      </c>
      <c r="B333" t="s">
        <v>3911</v>
      </c>
      <c r="C333" t="s">
        <v>2640</v>
      </c>
      <c r="D333" t="s">
        <v>4514</v>
      </c>
      <c r="E333" t="s">
        <v>20</v>
      </c>
      <c r="F333" t="b">
        <v>0</v>
      </c>
      <c r="G333" t="s">
        <v>2641</v>
      </c>
      <c r="H333" s="4">
        <v>45664.28025462963</v>
      </c>
      <c r="I333" t="b">
        <v>0</v>
      </c>
      <c r="J333" t="b">
        <v>0</v>
      </c>
      <c r="K333" t="s">
        <v>2641</v>
      </c>
      <c r="L333" t="s">
        <v>22</v>
      </c>
      <c r="M333">
        <v>70000</v>
      </c>
      <c r="O333" t="s">
        <v>1010</v>
      </c>
      <c r="P333" t="s">
        <v>3912</v>
      </c>
    </row>
    <row r="334" spans="1:16" x14ac:dyDescent="0.25">
      <c r="A334" t="s">
        <v>89</v>
      </c>
      <c r="B334" t="s">
        <v>4515</v>
      </c>
      <c r="C334" t="s">
        <v>71</v>
      </c>
      <c r="D334" t="s">
        <v>3972</v>
      </c>
      <c r="E334" t="s">
        <v>20</v>
      </c>
      <c r="F334" t="b">
        <v>0</v>
      </c>
      <c r="G334" t="s">
        <v>27</v>
      </c>
      <c r="H334" s="4">
        <v>45664.334814814807</v>
      </c>
      <c r="I334" t="b">
        <v>0</v>
      </c>
      <c r="J334" t="b">
        <v>1</v>
      </c>
      <c r="K334" t="s">
        <v>24</v>
      </c>
      <c r="L334" t="s">
        <v>22</v>
      </c>
      <c r="M334">
        <v>187625</v>
      </c>
      <c r="O334" t="s">
        <v>1101</v>
      </c>
      <c r="P334" t="s">
        <v>4516</v>
      </c>
    </row>
    <row r="335" spans="1:16" x14ac:dyDescent="0.25">
      <c r="A335" t="s">
        <v>2</v>
      </c>
      <c r="B335" t="s">
        <v>4517</v>
      </c>
      <c r="C335" t="s">
        <v>184</v>
      </c>
      <c r="D335" t="s">
        <v>3956</v>
      </c>
      <c r="E335" t="s">
        <v>34</v>
      </c>
      <c r="F335" t="b">
        <v>0</v>
      </c>
      <c r="G335" t="s">
        <v>41</v>
      </c>
      <c r="H335" s="4">
        <v>45664.335069444453</v>
      </c>
      <c r="I335" t="b">
        <v>0</v>
      </c>
      <c r="J335" t="b">
        <v>1</v>
      </c>
      <c r="K335" t="s">
        <v>24</v>
      </c>
      <c r="L335" t="s">
        <v>36</v>
      </c>
      <c r="N335">
        <v>45.889999389648438</v>
      </c>
      <c r="O335" t="s">
        <v>793</v>
      </c>
      <c r="P335" t="s">
        <v>119</v>
      </c>
    </row>
    <row r="336" spans="1:16" x14ac:dyDescent="0.25">
      <c r="A336" t="s">
        <v>2</v>
      </c>
      <c r="B336" t="s">
        <v>4518</v>
      </c>
      <c r="C336" t="s">
        <v>82</v>
      </c>
      <c r="D336" t="s">
        <v>3828</v>
      </c>
      <c r="E336" t="s">
        <v>20</v>
      </c>
      <c r="F336" t="b">
        <v>0</v>
      </c>
      <c r="G336" t="s">
        <v>41</v>
      </c>
      <c r="H336" s="4">
        <v>45664.335115740738</v>
      </c>
      <c r="I336" t="b">
        <v>1</v>
      </c>
      <c r="J336" t="b">
        <v>1</v>
      </c>
      <c r="K336" t="s">
        <v>24</v>
      </c>
      <c r="L336" t="s">
        <v>22</v>
      </c>
      <c r="M336">
        <v>162500</v>
      </c>
      <c r="O336" t="s">
        <v>1156</v>
      </c>
      <c r="P336" t="s">
        <v>1377</v>
      </c>
    </row>
    <row r="337" spans="1:16" x14ac:dyDescent="0.25">
      <c r="A337" t="s">
        <v>19</v>
      </c>
      <c r="B337" t="s">
        <v>4519</v>
      </c>
      <c r="C337" t="s">
        <v>118</v>
      </c>
      <c r="D337" t="s">
        <v>3600</v>
      </c>
      <c r="E337" t="s">
        <v>20</v>
      </c>
      <c r="F337" t="b">
        <v>0</v>
      </c>
      <c r="G337" t="s">
        <v>27</v>
      </c>
      <c r="H337" s="4">
        <v>45664.37605324074</v>
      </c>
      <c r="I337" t="b">
        <v>0</v>
      </c>
      <c r="J337" t="b">
        <v>1</v>
      </c>
      <c r="K337" t="s">
        <v>24</v>
      </c>
      <c r="L337" t="s">
        <v>22</v>
      </c>
      <c r="M337">
        <v>203940</v>
      </c>
      <c r="O337" t="s">
        <v>254</v>
      </c>
      <c r="P337" t="s">
        <v>4520</v>
      </c>
    </row>
    <row r="338" spans="1:16" x14ac:dyDescent="0.25">
      <c r="A338" t="s">
        <v>2</v>
      </c>
      <c r="B338" t="s">
        <v>1231</v>
      </c>
      <c r="C338" t="s">
        <v>4521</v>
      </c>
      <c r="D338" t="s">
        <v>3600</v>
      </c>
      <c r="E338" t="s">
        <v>20</v>
      </c>
      <c r="F338" t="b">
        <v>0</v>
      </c>
      <c r="G338" t="s">
        <v>41</v>
      </c>
      <c r="H338" s="4">
        <v>45664.376689814817</v>
      </c>
      <c r="I338" t="b">
        <v>0</v>
      </c>
      <c r="J338" t="b">
        <v>1</v>
      </c>
      <c r="K338" t="s">
        <v>24</v>
      </c>
      <c r="L338" t="s">
        <v>22</v>
      </c>
      <c r="M338">
        <v>172000</v>
      </c>
      <c r="O338" t="s">
        <v>173</v>
      </c>
      <c r="P338" t="s">
        <v>4522</v>
      </c>
    </row>
    <row r="339" spans="1:16" x14ac:dyDescent="0.25">
      <c r="A339" t="s">
        <v>19</v>
      </c>
      <c r="B339" t="s">
        <v>1672</v>
      </c>
      <c r="C339" t="s">
        <v>49</v>
      </c>
      <c r="D339" t="s">
        <v>3972</v>
      </c>
      <c r="E339" t="s">
        <v>20</v>
      </c>
      <c r="F339" t="b">
        <v>0</v>
      </c>
      <c r="G339" t="s">
        <v>41</v>
      </c>
      <c r="H339" s="4">
        <v>45664.417060185187</v>
      </c>
      <c r="I339" t="b">
        <v>0</v>
      </c>
      <c r="J339" t="b">
        <v>1</v>
      </c>
      <c r="K339" t="s">
        <v>24</v>
      </c>
      <c r="L339" t="s">
        <v>22</v>
      </c>
      <c r="M339">
        <v>210500</v>
      </c>
      <c r="O339" t="s">
        <v>835</v>
      </c>
      <c r="P339" t="s">
        <v>1673</v>
      </c>
    </row>
    <row r="340" spans="1:16" x14ac:dyDescent="0.25">
      <c r="A340" t="s">
        <v>139</v>
      </c>
      <c r="B340" t="s">
        <v>4236</v>
      </c>
      <c r="C340" t="s">
        <v>797</v>
      </c>
      <c r="D340" t="s">
        <v>3972</v>
      </c>
      <c r="E340" t="s">
        <v>20</v>
      </c>
      <c r="F340" t="b">
        <v>0</v>
      </c>
      <c r="G340" t="s">
        <v>41</v>
      </c>
      <c r="H340" s="4">
        <v>45664.417071759257</v>
      </c>
      <c r="I340" t="b">
        <v>1</v>
      </c>
      <c r="J340" t="b">
        <v>0</v>
      </c>
      <c r="K340" t="s">
        <v>24</v>
      </c>
      <c r="L340" t="s">
        <v>22</v>
      </c>
      <c r="M340">
        <v>97500</v>
      </c>
      <c r="O340" t="s">
        <v>202</v>
      </c>
      <c r="P340" t="s">
        <v>2778</v>
      </c>
    </row>
    <row r="341" spans="1:16" x14ac:dyDescent="0.25">
      <c r="A341" t="s">
        <v>139</v>
      </c>
      <c r="B341" t="s">
        <v>2853</v>
      </c>
      <c r="C341" t="s">
        <v>344</v>
      </c>
      <c r="D341" t="s">
        <v>3972</v>
      </c>
      <c r="E341" t="s">
        <v>20</v>
      </c>
      <c r="F341" t="b">
        <v>0</v>
      </c>
      <c r="G341" t="s">
        <v>30</v>
      </c>
      <c r="H341" s="4">
        <v>45664.417511574073</v>
      </c>
      <c r="I341" t="b">
        <v>0</v>
      </c>
      <c r="J341" t="b">
        <v>0</v>
      </c>
      <c r="K341" t="s">
        <v>24</v>
      </c>
      <c r="L341" t="s">
        <v>22</v>
      </c>
      <c r="M341">
        <v>99990</v>
      </c>
      <c r="O341" t="s">
        <v>956</v>
      </c>
      <c r="P341" t="s">
        <v>1273</v>
      </c>
    </row>
    <row r="342" spans="1:16" x14ac:dyDescent="0.25">
      <c r="A342" t="s">
        <v>139</v>
      </c>
      <c r="B342" t="s">
        <v>4523</v>
      </c>
      <c r="C342" t="s">
        <v>160</v>
      </c>
      <c r="D342" t="s">
        <v>3972</v>
      </c>
      <c r="E342" t="s">
        <v>20</v>
      </c>
      <c r="F342" t="b">
        <v>0</v>
      </c>
      <c r="G342" t="s">
        <v>52</v>
      </c>
      <c r="H342" s="4">
        <v>45664.417615740742</v>
      </c>
      <c r="I342" t="b">
        <v>0</v>
      </c>
      <c r="J342" t="b">
        <v>0</v>
      </c>
      <c r="K342" t="s">
        <v>24</v>
      </c>
      <c r="L342" t="s">
        <v>22</v>
      </c>
      <c r="M342">
        <v>145000</v>
      </c>
      <c r="O342" t="s">
        <v>469</v>
      </c>
      <c r="P342" t="s">
        <v>4524</v>
      </c>
    </row>
    <row r="343" spans="1:16" x14ac:dyDescent="0.25">
      <c r="A343" t="s">
        <v>2</v>
      </c>
      <c r="B343" t="s">
        <v>4525</v>
      </c>
      <c r="C343" t="s">
        <v>114</v>
      </c>
      <c r="D343" t="s">
        <v>3972</v>
      </c>
      <c r="E343" t="s">
        <v>20</v>
      </c>
      <c r="F343" t="b">
        <v>0</v>
      </c>
      <c r="G343" t="s">
        <v>27</v>
      </c>
      <c r="H343" s="4">
        <v>45664.418171296304</v>
      </c>
      <c r="I343" t="b">
        <v>0</v>
      </c>
      <c r="J343" t="b">
        <v>1</v>
      </c>
      <c r="K343" t="s">
        <v>24</v>
      </c>
      <c r="L343" t="s">
        <v>22</v>
      </c>
      <c r="M343">
        <v>200000</v>
      </c>
      <c r="O343" t="s">
        <v>202</v>
      </c>
      <c r="P343" t="s">
        <v>4526</v>
      </c>
    </row>
    <row r="344" spans="1:16" x14ac:dyDescent="0.25">
      <c r="A344" t="s">
        <v>89</v>
      </c>
      <c r="B344" t="s">
        <v>4527</v>
      </c>
      <c r="C344" t="s">
        <v>839</v>
      </c>
      <c r="D344" t="s">
        <v>3972</v>
      </c>
      <c r="E344" t="s">
        <v>20</v>
      </c>
      <c r="F344" t="b">
        <v>0</v>
      </c>
      <c r="G344" t="s">
        <v>27</v>
      </c>
      <c r="H344" s="4">
        <v>45664.418206018519</v>
      </c>
      <c r="I344" t="b">
        <v>0</v>
      </c>
      <c r="J344" t="b">
        <v>1</v>
      </c>
      <c r="K344" t="s">
        <v>24</v>
      </c>
      <c r="L344" t="s">
        <v>22</v>
      </c>
      <c r="M344">
        <v>345875</v>
      </c>
      <c r="O344" t="s">
        <v>2761</v>
      </c>
      <c r="P344" t="s">
        <v>4528</v>
      </c>
    </row>
    <row r="345" spans="1:16" x14ac:dyDescent="0.25">
      <c r="A345" t="s">
        <v>2</v>
      </c>
      <c r="B345" t="s">
        <v>4529</v>
      </c>
      <c r="C345" t="s">
        <v>33</v>
      </c>
      <c r="D345" t="s">
        <v>3972</v>
      </c>
      <c r="E345" t="s">
        <v>20</v>
      </c>
      <c r="F345" t="b">
        <v>0</v>
      </c>
      <c r="G345" t="s">
        <v>27</v>
      </c>
      <c r="H345" s="4">
        <v>45664.418229166673</v>
      </c>
      <c r="I345" t="b">
        <v>0</v>
      </c>
      <c r="J345" t="b">
        <v>1</v>
      </c>
      <c r="K345" t="s">
        <v>24</v>
      </c>
      <c r="L345" t="s">
        <v>22</v>
      </c>
      <c r="M345">
        <v>142500</v>
      </c>
      <c r="O345" t="s">
        <v>4530</v>
      </c>
      <c r="P345" t="s">
        <v>4531</v>
      </c>
    </row>
    <row r="346" spans="1:16" x14ac:dyDescent="0.25">
      <c r="A346" t="s">
        <v>40</v>
      </c>
      <c r="B346" t="s">
        <v>2829</v>
      </c>
      <c r="C346" t="s">
        <v>180</v>
      </c>
      <c r="D346" t="s">
        <v>3972</v>
      </c>
      <c r="E346" t="s">
        <v>20</v>
      </c>
      <c r="F346" t="b">
        <v>0</v>
      </c>
      <c r="G346" t="s">
        <v>23</v>
      </c>
      <c r="H346" s="4">
        <v>45664.44290509259</v>
      </c>
      <c r="I346" t="b">
        <v>1</v>
      </c>
      <c r="J346" t="b">
        <v>1</v>
      </c>
      <c r="K346" t="s">
        <v>24</v>
      </c>
      <c r="L346" t="s">
        <v>22</v>
      </c>
      <c r="M346">
        <v>145500</v>
      </c>
      <c r="O346" t="s">
        <v>4350</v>
      </c>
      <c r="P346" t="s">
        <v>4532</v>
      </c>
    </row>
    <row r="347" spans="1:16" x14ac:dyDescent="0.25">
      <c r="A347" t="s">
        <v>40</v>
      </c>
      <c r="B347" t="s">
        <v>4533</v>
      </c>
      <c r="C347" t="s">
        <v>283</v>
      </c>
      <c r="D347" t="s">
        <v>3972</v>
      </c>
      <c r="E347" t="s">
        <v>20</v>
      </c>
      <c r="F347" t="b">
        <v>0</v>
      </c>
      <c r="G347" t="s">
        <v>41</v>
      </c>
      <c r="H347" s="4">
        <v>45664.458738425928</v>
      </c>
      <c r="I347" t="b">
        <v>0</v>
      </c>
      <c r="J347" t="b">
        <v>1</v>
      </c>
      <c r="K347" t="s">
        <v>24</v>
      </c>
      <c r="L347" t="s">
        <v>22</v>
      </c>
      <c r="M347">
        <v>189500</v>
      </c>
      <c r="O347" t="s">
        <v>4534</v>
      </c>
      <c r="P347" t="s">
        <v>3371</v>
      </c>
    </row>
    <row r="348" spans="1:16" x14ac:dyDescent="0.25">
      <c r="A348" t="s">
        <v>2</v>
      </c>
      <c r="B348" t="s">
        <v>4535</v>
      </c>
      <c r="C348" t="s">
        <v>39</v>
      </c>
      <c r="D348" t="s">
        <v>112</v>
      </c>
      <c r="E348" t="s">
        <v>51</v>
      </c>
      <c r="F348" t="b">
        <v>1</v>
      </c>
      <c r="G348" t="s">
        <v>27</v>
      </c>
      <c r="H348" s="4">
        <v>45664.459687499999</v>
      </c>
      <c r="I348" t="b">
        <v>1</v>
      </c>
      <c r="J348" t="b">
        <v>0</v>
      </c>
      <c r="K348" t="s">
        <v>24</v>
      </c>
      <c r="L348" t="s">
        <v>36</v>
      </c>
      <c r="N348">
        <v>29.5</v>
      </c>
      <c r="O348" t="s">
        <v>112</v>
      </c>
    </row>
    <row r="349" spans="1:16" x14ac:dyDescent="0.25">
      <c r="A349" t="s">
        <v>28</v>
      </c>
      <c r="B349" t="s">
        <v>4536</v>
      </c>
      <c r="C349" t="s">
        <v>921</v>
      </c>
      <c r="D349" t="s">
        <v>3972</v>
      </c>
      <c r="E349" t="s">
        <v>20</v>
      </c>
      <c r="F349" t="b">
        <v>0</v>
      </c>
      <c r="G349" t="s">
        <v>41</v>
      </c>
      <c r="H349" s="4">
        <v>45664.460266203707</v>
      </c>
      <c r="I349" t="b">
        <v>0</v>
      </c>
      <c r="J349" t="b">
        <v>1</v>
      </c>
      <c r="K349" t="s">
        <v>24</v>
      </c>
      <c r="L349" t="s">
        <v>22</v>
      </c>
      <c r="M349">
        <v>160000</v>
      </c>
      <c r="O349" t="s">
        <v>1172</v>
      </c>
      <c r="P349" t="s">
        <v>55</v>
      </c>
    </row>
    <row r="350" spans="1:16" x14ac:dyDescent="0.25">
      <c r="A350" t="s">
        <v>2</v>
      </c>
      <c r="B350" t="s">
        <v>1231</v>
      </c>
      <c r="C350" t="s">
        <v>82</v>
      </c>
      <c r="D350" t="s">
        <v>3972</v>
      </c>
      <c r="E350" t="s">
        <v>20</v>
      </c>
      <c r="F350" t="b">
        <v>0</v>
      </c>
      <c r="G350" t="s">
        <v>27</v>
      </c>
      <c r="H350" s="4">
        <v>45664.500034722223</v>
      </c>
      <c r="I350" t="b">
        <v>0</v>
      </c>
      <c r="J350" t="b">
        <v>0</v>
      </c>
      <c r="K350" t="s">
        <v>24</v>
      </c>
      <c r="L350" t="s">
        <v>22</v>
      </c>
      <c r="M350">
        <v>230000</v>
      </c>
      <c r="O350" t="s">
        <v>3765</v>
      </c>
      <c r="P350" t="s">
        <v>4537</v>
      </c>
    </row>
    <row r="351" spans="1:16" x14ac:dyDescent="0.25">
      <c r="A351" t="s">
        <v>139</v>
      </c>
      <c r="B351" t="s">
        <v>4538</v>
      </c>
      <c r="C351" t="s">
        <v>2832</v>
      </c>
      <c r="D351" t="s">
        <v>3972</v>
      </c>
      <c r="E351" t="s">
        <v>20</v>
      </c>
      <c r="F351" t="b">
        <v>0</v>
      </c>
      <c r="G351" t="s">
        <v>27</v>
      </c>
      <c r="H351" s="4">
        <v>45664.541898148149</v>
      </c>
      <c r="I351" t="b">
        <v>1</v>
      </c>
      <c r="J351" t="b">
        <v>0</v>
      </c>
      <c r="K351" t="s">
        <v>24</v>
      </c>
      <c r="L351" t="s">
        <v>22</v>
      </c>
      <c r="M351">
        <v>100000</v>
      </c>
      <c r="O351" t="s">
        <v>482</v>
      </c>
      <c r="P351" t="s">
        <v>1314</v>
      </c>
    </row>
    <row r="352" spans="1:16" x14ac:dyDescent="0.25">
      <c r="A352" t="s">
        <v>0</v>
      </c>
      <c r="B352" t="s">
        <v>4539</v>
      </c>
      <c r="C352" t="s">
        <v>114</v>
      </c>
      <c r="D352" t="s">
        <v>4083</v>
      </c>
      <c r="E352" t="s">
        <v>20</v>
      </c>
      <c r="F352" t="b">
        <v>0</v>
      </c>
      <c r="G352" t="s">
        <v>27</v>
      </c>
      <c r="H352" s="4">
        <v>45664.583634259259</v>
      </c>
      <c r="I352" t="b">
        <v>0</v>
      </c>
      <c r="J352" t="b">
        <v>0</v>
      </c>
      <c r="K352" t="s">
        <v>24</v>
      </c>
      <c r="L352" t="s">
        <v>22</v>
      </c>
      <c r="M352">
        <v>77500</v>
      </c>
      <c r="O352" t="s">
        <v>4540</v>
      </c>
      <c r="P352" t="s">
        <v>4541</v>
      </c>
    </row>
    <row r="353" spans="1:16" x14ac:dyDescent="0.25">
      <c r="A353" t="s">
        <v>28</v>
      </c>
      <c r="B353" t="s">
        <v>4542</v>
      </c>
      <c r="C353" t="s">
        <v>1421</v>
      </c>
      <c r="D353" t="s">
        <v>3972</v>
      </c>
      <c r="E353" t="s">
        <v>20</v>
      </c>
      <c r="F353" t="b">
        <v>0</v>
      </c>
      <c r="G353" t="s">
        <v>52</v>
      </c>
      <c r="H353" s="4">
        <v>45664.584629629629</v>
      </c>
      <c r="I353" t="b">
        <v>0</v>
      </c>
      <c r="J353" t="b">
        <v>1</v>
      </c>
      <c r="K353" t="s">
        <v>24</v>
      </c>
      <c r="L353" t="s">
        <v>22</v>
      </c>
      <c r="M353">
        <v>115000</v>
      </c>
      <c r="O353" t="s">
        <v>1784</v>
      </c>
      <c r="P353" t="s">
        <v>4543</v>
      </c>
    </row>
    <row r="354" spans="1:16" x14ac:dyDescent="0.25">
      <c r="A354" t="s">
        <v>40</v>
      </c>
      <c r="B354" t="s">
        <v>4544</v>
      </c>
      <c r="C354" t="s">
        <v>82</v>
      </c>
      <c r="D354" t="s">
        <v>3972</v>
      </c>
      <c r="E354" t="s">
        <v>20</v>
      </c>
      <c r="F354" t="b">
        <v>0</v>
      </c>
      <c r="G354" t="s">
        <v>41</v>
      </c>
      <c r="H354" s="4">
        <v>45664.585277777784</v>
      </c>
      <c r="I354" t="b">
        <v>0</v>
      </c>
      <c r="J354" t="b">
        <v>1</v>
      </c>
      <c r="K354" t="s">
        <v>24</v>
      </c>
      <c r="L354" t="s">
        <v>22</v>
      </c>
      <c r="M354">
        <v>132500</v>
      </c>
      <c r="O354" t="s">
        <v>1784</v>
      </c>
      <c r="P354" t="s">
        <v>4545</v>
      </c>
    </row>
    <row r="355" spans="1:16" x14ac:dyDescent="0.25">
      <c r="A355" t="s">
        <v>19</v>
      </c>
      <c r="B355" t="s">
        <v>1759</v>
      </c>
      <c r="C355" t="s">
        <v>82</v>
      </c>
      <c r="D355" t="s">
        <v>3972</v>
      </c>
      <c r="E355" t="s">
        <v>51</v>
      </c>
      <c r="F355" t="b">
        <v>0</v>
      </c>
      <c r="G355" t="s">
        <v>27</v>
      </c>
      <c r="H355" s="4">
        <v>45664.625173611108</v>
      </c>
      <c r="I355" t="b">
        <v>1</v>
      </c>
      <c r="J355" t="b">
        <v>0</v>
      </c>
      <c r="K355" t="s">
        <v>24</v>
      </c>
      <c r="L355" t="s">
        <v>36</v>
      </c>
      <c r="N355">
        <v>90</v>
      </c>
      <c r="O355" t="s">
        <v>4546</v>
      </c>
      <c r="P355" t="s">
        <v>4547</v>
      </c>
    </row>
    <row r="356" spans="1:16" x14ac:dyDescent="0.25">
      <c r="A356" t="s">
        <v>0</v>
      </c>
      <c r="B356" t="s">
        <v>4548</v>
      </c>
      <c r="C356" t="s">
        <v>151</v>
      </c>
      <c r="D356" t="s">
        <v>3828</v>
      </c>
      <c r="E356" t="s">
        <v>20</v>
      </c>
      <c r="F356" t="b">
        <v>0</v>
      </c>
      <c r="G356" t="s">
        <v>30</v>
      </c>
      <c r="H356" s="4">
        <v>45664.625763888893</v>
      </c>
      <c r="I356" t="b">
        <v>0</v>
      </c>
      <c r="J356" t="b">
        <v>1</v>
      </c>
      <c r="K356" t="s">
        <v>24</v>
      </c>
      <c r="L356" t="s">
        <v>22</v>
      </c>
      <c r="M356">
        <v>100550</v>
      </c>
      <c r="O356" t="s">
        <v>4549</v>
      </c>
      <c r="P356" t="s">
        <v>1039</v>
      </c>
    </row>
    <row r="357" spans="1:16" x14ac:dyDescent="0.25">
      <c r="A357" t="s">
        <v>0</v>
      </c>
      <c r="B357" t="s">
        <v>0</v>
      </c>
      <c r="C357" t="s">
        <v>4550</v>
      </c>
      <c r="D357" t="s">
        <v>4089</v>
      </c>
      <c r="E357" t="s">
        <v>20</v>
      </c>
      <c r="F357" t="b">
        <v>0</v>
      </c>
      <c r="G357" t="s">
        <v>30</v>
      </c>
      <c r="H357" s="4">
        <v>45664.625763888893</v>
      </c>
      <c r="I357" t="b">
        <v>1</v>
      </c>
      <c r="J357" t="b">
        <v>1</v>
      </c>
      <c r="K357" t="s">
        <v>24</v>
      </c>
      <c r="L357" t="s">
        <v>36</v>
      </c>
      <c r="N357">
        <v>51</v>
      </c>
      <c r="O357" t="s">
        <v>1193</v>
      </c>
      <c r="P357" t="s">
        <v>4551</v>
      </c>
    </row>
    <row r="358" spans="1:16" x14ac:dyDescent="0.25">
      <c r="A358" t="s">
        <v>2</v>
      </c>
      <c r="B358" t="s">
        <v>4552</v>
      </c>
      <c r="C358" t="s">
        <v>73</v>
      </c>
      <c r="D358" t="s">
        <v>3828</v>
      </c>
      <c r="E358" t="s">
        <v>20</v>
      </c>
      <c r="F358" t="b">
        <v>0</v>
      </c>
      <c r="G358" t="s">
        <v>27</v>
      </c>
      <c r="H358" s="4">
        <v>45664.626388888893</v>
      </c>
      <c r="I358" t="b">
        <v>0</v>
      </c>
      <c r="J358" t="b">
        <v>1</v>
      </c>
      <c r="K358" t="s">
        <v>24</v>
      </c>
      <c r="L358" t="s">
        <v>22</v>
      </c>
      <c r="M358">
        <v>118000</v>
      </c>
      <c r="O358" t="s">
        <v>4553</v>
      </c>
      <c r="P358" t="s">
        <v>3135</v>
      </c>
    </row>
    <row r="359" spans="1:16" x14ac:dyDescent="0.25">
      <c r="A359" t="s">
        <v>0</v>
      </c>
      <c r="B359" t="s">
        <v>4554</v>
      </c>
      <c r="C359" t="s">
        <v>372</v>
      </c>
      <c r="D359" t="s">
        <v>4327</v>
      </c>
      <c r="E359" t="s">
        <v>51</v>
      </c>
      <c r="F359" t="b">
        <v>0</v>
      </c>
      <c r="G359" t="s">
        <v>27</v>
      </c>
      <c r="H359" s="4">
        <v>45664.666701388887</v>
      </c>
      <c r="I359" t="b">
        <v>1</v>
      </c>
      <c r="J359" t="b">
        <v>0</v>
      </c>
      <c r="K359" t="s">
        <v>24</v>
      </c>
      <c r="L359" t="s">
        <v>36</v>
      </c>
      <c r="N359">
        <v>60</v>
      </c>
      <c r="O359" t="s">
        <v>4555</v>
      </c>
      <c r="P359" t="s">
        <v>665</v>
      </c>
    </row>
    <row r="360" spans="1:16" x14ac:dyDescent="0.25">
      <c r="A360" t="s">
        <v>1</v>
      </c>
      <c r="B360" t="s">
        <v>4556</v>
      </c>
      <c r="C360" t="s">
        <v>2154</v>
      </c>
      <c r="D360" t="s">
        <v>3972</v>
      </c>
      <c r="E360" t="s">
        <v>20</v>
      </c>
      <c r="F360" t="b">
        <v>0</v>
      </c>
      <c r="G360" t="s">
        <v>27</v>
      </c>
      <c r="H360" s="4">
        <v>45664.709363425929</v>
      </c>
      <c r="I360" t="b">
        <v>0</v>
      </c>
      <c r="J360" t="b">
        <v>1</v>
      </c>
      <c r="K360" t="s">
        <v>24</v>
      </c>
      <c r="L360" t="s">
        <v>36</v>
      </c>
      <c r="N360">
        <v>87.5</v>
      </c>
      <c r="O360" t="s">
        <v>4343</v>
      </c>
      <c r="P360" t="s">
        <v>4557</v>
      </c>
    </row>
    <row r="361" spans="1:16" x14ac:dyDescent="0.25">
      <c r="A361" t="s">
        <v>1</v>
      </c>
      <c r="B361" t="s">
        <v>4558</v>
      </c>
      <c r="C361" t="s">
        <v>82</v>
      </c>
      <c r="D361" t="s">
        <v>4559</v>
      </c>
      <c r="E361" t="s">
        <v>34</v>
      </c>
      <c r="F361" t="b">
        <v>0</v>
      </c>
      <c r="G361" t="s">
        <v>27</v>
      </c>
      <c r="H361" s="4">
        <v>45664.709444444437</v>
      </c>
      <c r="I361" t="b">
        <v>0</v>
      </c>
      <c r="J361" t="b">
        <v>1</v>
      </c>
      <c r="K361" t="s">
        <v>24</v>
      </c>
      <c r="L361" t="s">
        <v>22</v>
      </c>
      <c r="M361">
        <v>251500</v>
      </c>
      <c r="O361" t="s">
        <v>59</v>
      </c>
      <c r="P361" t="s">
        <v>2993</v>
      </c>
    </row>
    <row r="362" spans="1:16" x14ac:dyDescent="0.25">
      <c r="A362" t="s">
        <v>2</v>
      </c>
      <c r="B362" t="s">
        <v>2</v>
      </c>
      <c r="C362" t="s">
        <v>4560</v>
      </c>
      <c r="D362" t="s">
        <v>3972</v>
      </c>
      <c r="E362" t="s">
        <v>51</v>
      </c>
      <c r="F362" t="b">
        <v>0</v>
      </c>
      <c r="G362" t="s">
        <v>27</v>
      </c>
      <c r="H362" s="4">
        <v>45664.709687499999</v>
      </c>
      <c r="I362" t="b">
        <v>0</v>
      </c>
      <c r="J362" t="b">
        <v>0</v>
      </c>
      <c r="K362" t="s">
        <v>24</v>
      </c>
      <c r="L362" t="s">
        <v>36</v>
      </c>
      <c r="N362">
        <v>45.5</v>
      </c>
      <c r="O362" t="s">
        <v>741</v>
      </c>
      <c r="P362" t="s">
        <v>3263</v>
      </c>
    </row>
    <row r="363" spans="1:16" x14ac:dyDescent="0.25">
      <c r="A363" t="s">
        <v>2</v>
      </c>
      <c r="B363" t="s">
        <v>4561</v>
      </c>
      <c r="C363" t="s">
        <v>39</v>
      </c>
      <c r="D363" t="s">
        <v>112</v>
      </c>
      <c r="E363" t="s">
        <v>51</v>
      </c>
      <c r="F363" t="b">
        <v>1</v>
      </c>
      <c r="G363" t="s">
        <v>52</v>
      </c>
      <c r="H363" s="4">
        <v>45664.711076388892</v>
      </c>
      <c r="I363" t="b">
        <v>1</v>
      </c>
      <c r="J363" t="b">
        <v>0</v>
      </c>
      <c r="K363" t="s">
        <v>24</v>
      </c>
      <c r="L363" t="s">
        <v>36</v>
      </c>
      <c r="N363">
        <v>10</v>
      </c>
      <c r="O363" t="s">
        <v>112</v>
      </c>
    </row>
    <row r="364" spans="1:16" x14ac:dyDescent="0.25">
      <c r="A364" t="s">
        <v>2</v>
      </c>
      <c r="B364" t="s">
        <v>4562</v>
      </c>
      <c r="C364" t="s">
        <v>39</v>
      </c>
      <c r="D364" t="s">
        <v>3972</v>
      </c>
      <c r="E364" t="s">
        <v>51</v>
      </c>
      <c r="F364" t="b">
        <v>1</v>
      </c>
      <c r="G364" t="s">
        <v>23</v>
      </c>
      <c r="H364" s="4">
        <v>45664.734282407408</v>
      </c>
      <c r="I364" t="b">
        <v>1</v>
      </c>
      <c r="J364" t="b">
        <v>1</v>
      </c>
      <c r="K364" t="s">
        <v>24</v>
      </c>
      <c r="L364" t="s">
        <v>36</v>
      </c>
      <c r="N364">
        <v>75</v>
      </c>
      <c r="O364" t="s">
        <v>144</v>
      </c>
      <c r="P364" t="s">
        <v>4563</v>
      </c>
    </row>
    <row r="365" spans="1:16" x14ac:dyDescent="0.25">
      <c r="A365" t="s">
        <v>0</v>
      </c>
      <c r="B365" t="s">
        <v>4564</v>
      </c>
      <c r="C365" t="s">
        <v>411</v>
      </c>
      <c r="D365" t="s">
        <v>3972</v>
      </c>
      <c r="E365" t="s">
        <v>20</v>
      </c>
      <c r="F365" t="b">
        <v>0</v>
      </c>
      <c r="G365" t="s">
        <v>30</v>
      </c>
      <c r="H365" s="4">
        <v>45664.750763888893</v>
      </c>
      <c r="I365" t="b">
        <v>1</v>
      </c>
      <c r="J365" t="b">
        <v>1</v>
      </c>
      <c r="K365" t="s">
        <v>24</v>
      </c>
      <c r="L365" t="s">
        <v>22</v>
      </c>
      <c r="M365">
        <v>70000</v>
      </c>
      <c r="O365" t="s">
        <v>4565</v>
      </c>
      <c r="P365" t="s">
        <v>280</v>
      </c>
    </row>
    <row r="366" spans="1:16" x14ac:dyDescent="0.25">
      <c r="A366" t="s">
        <v>40</v>
      </c>
      <c r="B366" t="s">
        <v>4566</v>
      </c>
      <c r="C366" t="s">
        <v>217</v>
      </c>
      <c r="D366" t="s">
        <v>4034</v>
      </c>
      <c r="E366" t="s">
        <v>20</v>
      </c>
      <c r="F366" t="b">
        <v>0</v>
      </c>
      <c r="G366" t="s">
        <v>217</v>
      </c>
      <c r="H366" s="4">
        <v>45664.756863425922</v>
      </c>
      <c r="I366" t="b">
        <v>1</v>
      </c>
      <c r="J366" t="b">
        <v>0</v>
      </c>
      <c r="K366" t="s">
        <v>217</v>
      </c>
      <c r="L366" t="s">
        <v>22</v>
      </c>
      <c r="M366">
        <v>87179.5</v>
      </c>
      <c r="O366" t="s">
        <v>4567</v>
      </c>
      <c r="P366" t="s">
        <v>4568</v>
      </c>
    </row>
    <row r="367" spans="1:16" x14ac:dyDescent="0.25">
      <c r="A367" t="s">
        <v>1</v>
      </c>
      <c r="B367" t="s">
        <v>4569</v>
      </c>
      <c r="C367" t="s">
        <v>1693</v>
      </c>
      <c r="D367" t="s">
        <v>2208</v>
      </c>
      <c r="E367" t="s">
        <v>20</v>
      </c>
      <c r="F367" t="b">
        <v>0</v>
      </c>
      <c r="G367" t="s">
        <v>52</v>
      </c>
      <c r="H367" s="4">
        <v>45664.792962962973</v>
      </c>
      <c r="I367" t="b">
        <v>0</v>
      </c>
      <c r="J367" t="b">
        <v>1</v>
      </c>
      <c r="K367" t="s">
        <v>24</v>
      </c>
      <c r="L367" t="s">
        <v>22</v>
      </c>
      <c r="M367">
        <v>125500</v>
      </c>
      <c r="O367" t="s">
        <v>1417</v>
      </c>
    </row>
    <row r="368" spans="1:16" x14ac:dyDescent="0.25">
      <c r="A368" t="s">
        <v>2</v>
      </c>
      <c r="B368" t="s">
        <v>4570</v>
      </c>
      <c r="C368" t="s">
        <v>913</v>
      </c>
      <c r="D368" t="s">
        <v>3828</v>
      </c>
      <c r="E368" t="s">
        <v>828</v>
      </c>
      <c r="F368" t="b">
        <v>0</v>
      </c>
      <c r="G368" t="s">
        <v>52</v>
      </c>
      <c r="H368" s="4">
        <v>45664.794479166667</v>
      </c>
      <c r="I368" t="b">
        <v>0</v>
      </c>
      <c r="J368" t="b">
        <v>0</v>
      </c>
      <c r="K368" t="s">
        <v>24</v>
      </c>
      <c r="L368" t="s">
        <v>36</v>
      </c>
      <c r="N368">
        <v>35</v>
      </c>
      <c r="O368" t="s">
        <v>4571</v>
      </c>
      <c r="P368" t="s">
        <v>4572</v>
      </c>
    </row>
    <row r="369" spans="1:16" x14ac:dyDescent="0.25">
      <c r="A369" t="s">
        <v>0</v>
      </c>
      <c r="B369" t="s">
        <v>4573</v>
      </c>
      <c r="C369" t="s">
        <v>192</v>
      </c>
      <c r="D369" t="s">
        <v>3972</v>
      </c>
      <c r="E369" t="s">
        <v>20</v>
      </c>
      <c r="F369" t="b">
        <v>0</v>
      </c>
      <c r="G369" t="s">
        <v>23</v>
      </c>
      <c r="H369" s="4">
        <v>45664.817511574067</v>
      </c>
      <c r="I369" t="b">
        <v>0</v>
      </c>
      <c r="J369" t="b">
        <v>1</v>
      </c>
      <c r="K369" t="s">
        <v>24</v>
      </c>
      <c r="L369" t="s">
        <v>22</v>
      </c>
      <c r="M369">
        <v>70000</v>
      </c>
      <c r="O369" t="s">
        <v>4574</v>
      </c>
      <c r="P369" t="s">
        <v>4575</v>
      </c>
    </row>
    <row r="370" spans="1:16" x14ac:dyDescent="0.25">
      <c r="A370" t="s">
        <v>25</v>
      </c>
      <c r="B370" t="s">
        <v>25</v>
      </c>
      <c r="C370" t="s">
        <v>1754</v>
      </c>
      <c r="D370" t="s">
        <v>3828</v>
      </c>
      <c r="E370" t="s">
        <v>20</v>
      </c>
      <c r="F370" t="b">
        <v>0</v>
      </c>
      <c r="G370" t="s">
        <v>27</v>
      </c>
      <c r="H370" s="4">
        <v>45664.833472222221</v>
      </c>
      <c r="I370" t="b">
        <v>0</v>
      </c>
      <c r="J370" t="b">
        <v>1</v>
      </c>
      <c r="K370" t="s">
        <v>24</v>
      </c>
      <c r="L370" t="s">
        <v>22</v>
      </c>
      <c r="M370">
        <v>72360</v>
      </c>
      <c r="O370" t="s">
        <v>4576</v>
      </c>
      <c r="P370" t="s">
        <v>4577</v>
      </c>
    </row>
    <row r="371" spans="1:16" x14ac:dyDescent="0.25">
      <c r="A371" t="s">
        <v>0</v>
      </c>
      <c r="B371" t="s">
        <v>4578</v>
      </c>
      <c r="C371" t="s">
        <v>143</v>
      </c>
      <c r="D371" t="s">
        <v>3972</v>
      </c>
      <c r="E371" t="s">
        <v>20</v>
      </c>
      <c r="F371" t="b">
        <v>0</v>
      </c>
      <c r="G371" t="s">
        <v>35</v>
      </c>
      <c r="H371" s="4">
        <v>45664.875625000001</v>
      </c>
      <c r="I371" t="b">
        <v>0</v>
      </c>
      <c r="J371" t="b">
        <v>1</v>
      </c>
      <c r="K371" t="s">
        <v>24</v>
      </c>
      <c r="L371" t="s">
        <v>22</v>
      </c>
      <c r="M371">
        <v>96750</v>
      </c>
      <c r="O371" t="s">
        <v>3185</v>
      </c>
      <c r="P371" t="s">
        <v>4579</v>
      </c>
    </row>
    <row r="372" spans="1:16" x14ac:dyDescent="0.25">
      <c r="A372" t="s">
        <v>0</v>
      </c>
      <c r="B372" t="s">
        <v>1665</v>
      </c>
      <c r="C372" t="s">
        <v>1226</v>
      </c>
      <c r="D372" t="s">
        <v>3972</v>
      </c>
      <c r="E372" t="s">
        <v>51</v>
      </c>
      <c r="F372" t="b">
        <v>0</v>
      </c>
      <c r="G372" t="s">
        <v>52</v>
      </c>
      <c r="H372" s="4">
        <v>45664.875891203701</v>
      </c>
      <c r="I372" t="b">
        <v>0</v>
      </c>
      <c r="J372" t="b">
        <v>0</v>
      </c>
      <c r="K372" t="s">
        <v>24</v>
      </c>
      <c r="L372" t="s">
        <v>22</v>
      </c>
      <c r="M372">
        <v>82500</v>
      </c>
      <c r="O372" t="s">
        <v>74</v>
      </c>
      <c r="P372" t="s">
        <v>4580</v>
      </c>
    </row>
    <row r="373" spans="1:16" x14ac:dyDescent="0.25">
      <c r="A373" t="s">
        <v>2</v>
      </c>
      <c r="B373" t="s">
        <v>195</v>
      </c>
      <c r="C373" t="s">
        <v>2312</v>
      </c>
      <c r="D373" t="s">
        <v>3828</v>
      </c>
      <c r="E373" t="s">
        <v>20</v>
      </c>
      <c r="F373" t="b">
        <v>0</v>
      </c>
      <c r="G373" t="s">
        <v>27</v>
      </c>
      <c r="H373" s="4">
        <v>45664.876388888893</v>
      </c>
      <c r="I373" t="b">
        <v>0</v>
      </c>
      <c r="J373" t="b">
        <v>0</v>
      </c>
      <c r="K373" t="s">
        <v>24</v>
      </c>
      <c r="L373" t="s">
        <v>22</v>
      </c>
      <c r="M373">
        <v>125000</v>
      </c>
      <c r="O373" t="s">
        <v>3893</v>
      </c>
      <c r="P373" t="s">
        <v>4581</v>
      </c>
    </row>
    <row r="374" spans="1:16" x14ac:dyDescent="0.25">
      <c r="A374" t="s">
        <v>2</v>
      </c>
      <c r="B374" t="s">
        <v>4582</v>
      </c>
      <c r="C374" t="s">
        <v>4560</v>
      </c>
      <c r="D374" t="s">
        <v>3600</v>
      </c>
      <c r="E374" t="s">
        <v>51</v>
      </c>
      <c r="F374" t="b">
        <v>0</v>
      </c>
      <c r="G374" t="s">
        <v>41</v>
      </c>
      <c r="H374" s="4">
        <v>45664.876782407409</v>
      </c>
      <c r="I374" t="b">
        <v>0</v>
      </c>
      <c r="J374" t="b">
        <v>0</v>
      </c>
      <c r="K374" t="s">
        <v>24</v>
      </c>
      <c r="L374" t="s">
        <v>36</v>
      </c>
      <c r="N374">
        <v>70</v>
      </c>
      <c r="O374" t="s">
        <v>4583</v>
      </c>
      <c r="P374" t="s">
        <v>3263</v>
      </c>
    </row>
    <row r="375" spans="1:16" x14ac:dyDescent="0.25">
      <c r="A375" t="s">
        <v>2</v>
      </c>
      <c r="B375" t="s">
        <v>4584</v>
      </c>
      <c r="C375" t="s">
        <v>192</v>
      </c>
      <c r="D375" t="s">
        <v>3972</v>
      </c>
      <c r="E375" t="s">
        <v>20</v>
      </c>
      <c r="F375" t="b">
        <v>0</v>
      </c>
      <c r="G375" t="s">
        <v>35</v>
      </c>
      <c r="H375" s="4">
        <v>45664.877141203702</v>
      </c>
      <c r="I375" t="b">
        <v>1</v>
      </c>
      <c r="J375" t="b">
        <v>0</v>
      </c>
      <c r="K375" t="s">
        <v>24</v>
      </c>
      <c r="L375" t="s">
        <v>22</v>
      </c>
      <c r="M375">
        <v>130000</v>
      </c>
      <c r="O375" t="s">
        <v>482</v>
      </c>
      <c r="P375" t="s">
        <v>4585</v>
      </c>
    </row>
    <row r="376" spans="1:16" x14ac:dyDescent="0.25">
      <c r="A376" t="s">
        <v>2</v>
      </c>
      <c r="B376" t="s">
        <v>692</v>
      </c>
      <c r="C376" t="s">
        <v>158</v>
      </c>
      <c r="D376" t="s">
        <v>4034</v>
      </c>
      <c r="E376" t="s">
        <v>20</v>
      </c>
      <c r="F376" t="b">
        <v>0</v>
      </c>
      <c r="G376" t="s">
        <v>158</v>
      </c>
      <c r="H376" s="4">
        <v>45664.878495370373</v>
      </c>
      <c r="I376" t="b">
        <v>0</v>
      </c>
      <c r="J376" t="b">
        <v>0</v>
      </c>
      <c r="K376" t="s">
        <v>158</v>
      </c>
      <c r="L376" t="s">
        <v>22</v>
      </c>
      <c r="M376">
        <v>40000</v>
      </c>
      <c r="O376" t="s">
        <v>3191</v>
      </c>
      <c r="P376" t="s">
        <v>4586</v>
      </c>
    </row>
    <row r="377" spans="1:16" x14ac:dyDescent="0.25">
      <c r="A377" t="s">
        <v>25</v>
      </c>
      <c r="B377" t="s">
        <v>4587</v>
      </c>
      <c r="C377" t="s">
        <v>37</v>
      </c>
      <c r="D377" t="s">
        <v>3972</v>
      </c>
      <c r="E377" t="s">
        <v>20</v>
      </c>
      <c r="F377" t="b">
        <v>0</v>
      </c>
      <c r="G377" t="s">
        <v>27</v>
      </c>
      <c r="H377" s="4">
        <v>45664.916817129633</v>
      </c>
      <c r="I377" t="b">
        <v>0</v>
      </c>
      <c r="J377" t="b">
        <v>0</v>
      </c>
      <c r="K377" t="s">
        <v>24</v>
      </c>
      <c r="L377" t="s">
        <v>22</v>
      </c>
      <c r="M377">
        <v>170000</v>
      </c>
      <c r="O377" t="s">
        <v>4588</v>
      </c>
      <c r="P377" t="s">
        <v>1303</v>
      </c>
    </row>
    <row r="378" spans="1:16" x14ac:dyDescent="0.25">
      <c r="A378" t="s">
        <v>191</v>
      </c>
      <c r="B378" t="s">
        <v>4589</v>
      </c>
      <c r="C378" t="s">
        <v>805</v>
      </c>
      <c r="D378" t="s">
        <v>3972</v>
      </c>
      <c r="E378" t="s">
        <v>20</v>
      </c>
      <c r="F378" t="b">
        <v>0</v>
      </c>
      <c r="G378" t="s">
        <v>27</v>
      </c>
      <c r="H378" s="4">
        <v>45664.916909722233</v>
      </c>
      <c r="I378" t="b">
        <v>1</v>
      </c>
      <c r="J378" t="b">
        <v>0</v>
      </c>
      <c r="K378" t="s">
        <v>24</v>
      </c>
      <c r="L378" t="s">
        <v>36</v>
      </c>
      <c r="N378">
        <v>36.5</v>
      </c>
      <c r="O378" t="s">
        <v>4590</v>
      </c>
      <c r="P378" t="s">
        <v>2014</v>
      </c>
    </row>
    <row r="379" spans="1:16" x14ac:dyDescent="0.25">
      <c r="A379" t="s">
        <v>2</v>
      </c>
      <c r="B379" t="s">
        <v>925</v>
      </c>
      <c r="C379" t="s">
        <v>2465</v>
      </c>
      <c r="D379" t="s">
        <v>3972</v>
      </c>
      <c r="E379" t="s">
        <v>51</v>
      </c>
      <c r="F379" t="b">
        <v>0</v>
      </c>
      <c r="G379" t="s">
        <v>41</v>
      </c>
      <c r="H379" s="4">
        <v>45664.917037037027</v>
      </c>
      <c r="I379" t="b">
        <v>0</v>
      </c>
      <c r="J379" t="b">
        <v>0</v>
      </c>
      <c r="K379" t="s">
        <v>24</v>
      </c>
      <c r="L379" t="s">
        <v>36</v>
      </c>
      <c r="N379">
        <v>73</v>
      </c>
      <c r="O379" t="s">
        <v>539</v>
      </c>
      <c r="P379" t="s">
        <v>4591</v>
      </c>
    </row>
    <row r="380" spans="1:16" x14ac:dyDescent="0.25">
      <c r="A380" t="s">
        <v>0</v>
      </c>
      <c r="B380" t="s">
        <v>4592</v>
      </c>
      <c r="C380" t="s">
        <v>750</v>
      </c>
      <c r="D380" t="s">
        <v>3956</v>
      </c>
      <c r="E380" t="s">
        <v>34</v>
      </c>
      <c r="F380" t="b">
        <v>0</v>
      </c>
      <c r="G380" t="s">
        <v>35</v>
      </c>
      <c r="H380" s="4">
        <v>45665.000520833331</v>
      </c>
      <c r="I380" t="b">
        <v>1</v>
      </c>
      <c r="J380" t="b">
        <v>0</v>
      </c>
      <c r="K380" t="s">
        <v>24</v>
      </c>
      <c r="L380" t="s">
        <v>36</v>
      </c>
      <c r="N380">
        <v>16.510000228881839</v>
      </c>
      <c r="O380" t="s">
        <v>4593</v>
      </c>
    </row>
    <row r="381" spans="1:16" x14ac:dyDescent="0.25">
      <c r="A381" t="s">
        <v>2</v>
      </c>
      <c r="B381" t="s">
        <v>4594</v>
      </c>
      <c r="C381" t="s">
        <v>210</v>
      </c>
      <c r="D381" t="s">
        <v>2208</v>
      </c>
      <c r="E381" t="s">
        <v>20</v>
      </c>
      <c r="F381" t="b">
        <v>0</v>
      </c>
      <c r="G381" t="s">
        <v>35</v>
      </c>
      <c r="H381" s="4">
        <v>45665.002199074072</v>
      </c>
      <c r="I381" t="b">
        <v>0</v>
      </c>
      <c r="J381" t="b">
        <v>1</v>
      </c>
      <c r="K381" t="s">
        <v>24</v>
      </c>
      <c r="L381" t="s">
        <v>22</v>
      </c>
      <c r="M381">
        <v>145500</v>
      </c>
      <c r="O381" t="s">
        <v>212</v>
      </c>
      <c r="P381" t="s">
        <v>2660</v>
      </c>
    </row>
    <row r="382" spans="1:16" x14ac:dyDescent="0.25">
      <c r="A382" t="s">
        <v>40</v>
      </c>
      <c r="B382" t="s">
        <v>4595</v>
      </c>
      <c r="C382" t="s">
        <v>82</v>
      </c>
      <c r="D382" t="s">
        <v>4596</v>
      </c>
      <c r="E382" t="s">
        <v>20</v>
      </c>
      <c r="F382" t="b">
        <v>0</v>
      </c>
      <c r="G382" t="s">
        <v>52</v>
      </c>
      <c r="H382" s="4">
        <v>45665.002743055556</v>
      </c>
      <c r="I382" t="b">
        <v>1</v>
      </c>
      <c r="J382" t="b">
        <v>1</v>
      </c>
      <c r="K382" t="s">
        <v>24</v>
      </c>
      <c r="L382" t="s">
        <v>22</v>
      </c>
      <c r="M382">
        <v>160000</v>
      </c>
      <c r="O382" t="s">
        <v>387</v>
      </c>
      <c r="P382" t="s">
        <v>4597</v>
      </c>
    </row>
    <row r="383" spans="1:16" x14ac:dyDescent="0.25">
      <c r="A383" t="s">
        <v>0</v>
      </c>
      <c r="B383" t="s">
        <v>2248</v>
      </c>
      <c r="C383" t="s">
        <v>39</v>
      </c>
      <c r="D383" t="s">
        <v>586</v>
      </c>
      <c r="E383" t="s">
        <v>34</v>
      </c>
      <c r="F383" t="b">
        <v>1</v>
      </c>
      <c r="G383" t="s">
        <v>414</v>
      </c>
      <c r="H383" s="4">
        <v>45665.00372685185</v>
      </c>
      <c r="I383" t="b">
        <v>1</v>
      </c>
      <c r="J383" t="b">
        <v>0</v>
      </c>
      <c r="K383" t="s">
        <v>414</v>
      </c>
      <c r="L383" t="s">
        <v>36</v>
      </c>
      <c r="N383">
        <v>25</v>
      </c>
      <c r="O383" t="s">
        <v>4598</v>
      </c>
    </row>
    <row r="384" spans="1:16" x14ac:dyDescent="0.25">
      <c r="A384" t="s">
        <v>0</v>
      </c>
      <c r="B384" t="s">
        <v>0</v>
      </c>
      <c r="C384" t="s">
        <v>82</v>
      </c>
      <c r="D384" t="s">
        <v>2208</v>
      </c>
      <c r="E384" t="s">
        <v>51</v>
      </c>
      <c r="F384" t="b">
        <v>0</v>
      </c>
      <c r="G384" t="s">
        <v>27</v>
      </c>
      <c r="H384" s="4">
        <v>45665.041701388887</v>
      </c>
      <c r="I384" t="b">
        <v>1</v>
      </c>
      <c r="J384" t="b">
        <v>0</v>
      </c>
      <c r="K384" t="s">
        <v>24</v>
      </c>
      <c r="L384" t="s">
        <v>36</v>
      </c>
      <c r="N384">
        <v>32.5</v>
      </c>
      <c r="O384" t="s">
        <v>2052</v>
      </c>
      <c r="P384" t="s">
        <v>1750</v>
      </c>
    </row>
    <row r="385" spans="1:16" x14ac:dyDescent="0.25">
      <c r="A385" t="s">
        <v>1</v>
      </c>
      <c r="B385" t="s">
        <v>4599</v>
      </c>
      <c r="C385" t="s">
        <v>877</v>
      </c>
      <c r="D385" t="s">
        <v>3828</v>
      </c>
      <c r="E385" t="s">
        <v>51</v>
      </c>
      <c r="F385" t="b">
        <v>0</v>
      </c>
      <c r="G385" t="s">
        <v>27</v>
      </c>
      <c r="H385" s="4">
        <v>45665.042696759258</v>
      </c>
      <c r="I385" t="b">
        <v>0</v>
      </c>
      <c r="J385" t="b">
        <v>0</v>
      </c>
      <c r="K385" t="s">
        <v>24</v>
      </c>
      <c r="L385" t="s">
        <v>36</v>
      </c>
      <c r="N385">
        <v>97.5</v>
      </c>
      <c r="O385" t="s">
        <v>115</v>
      </c>
      <c r="P385" t="s">
        <v>4600</v>
      </c>
    </row>
    <row r="386" spans="1:16" x14ac:dyDescent="0.25">
      <c r="A386" t="s">
        <v>2</v>
      </c>
      <c r="B386" t="s">
        <v>1601</v>
      </c>
      <c r="C386" t="s">
        <v>42</v>
      </c>
      <c r="D386" t="s">
        <v>3828</v>
      </c>
      <c r="E386" t="s">
        <v>20</v>
      </c>
      <c r="F386" t="b">
        <v>0</v>
      </c>
      <c r="G386" t="s">
        <v>27</v>
      </c>
      <c r="H386" s="4">
        <v>45665.126377314817</v>
      </c>
      <c r="I386" t="b">
        <v>0</v>
      </c>
      <c r="J386" t="b">
        <v>1</v>
      </c>
      <c r="K386" t="s">
        <v>24</v>
      </c>
      <c r="L386" t="s">
        <v>22</v>
      </c>
      <c r="M386">
        <v>183000</v>
      </c>
      <c r="O386" t="s">
        <v>43</v>
      </c>
      <c r="P386" t="s">
        <v>4601</v>
      </c>
    </row>
    <row r="387" spans="1:16" x14ac:dyDescent="0.25">
      <c r="A387" t="s">
        <v>25</v>
      </c>
      <c r="B387" t="s">
        <v>4602</v>
      </c>
      <c r="C387" t="s">
        <v>160</v>
      </c>
      <c r="D387" t="s">
        <v>3828</v>
      </c>
      <c r="E387" t="s">
        <v>20</v>
      </c>
      <c r="F387" t="b">
        <v>0</v>
      </c>
      <c r="G387" t="s">
        <v>52</v>
      </c>
      <c r="H387" s="4">
        <v>45665.167557870373</v>
      </c>
      <c r="I387" t="b">
        <v>0</v>
      </c>
      <c r="J387" t="b">
        <v>1</v>
      </c>
      <c r="K387" t="s">
        <v>24</v>
      </c>
      <c r="L387" t="s">
        <v>22</v>
      </c>
      <c r="M387">
        <v>95950</v>
      </c>
      <c r="O387" t="s">
        <v>2624</v>
      </c>
      <c r="P387" t="s">
        <v>2233</v>
      </c>
    </row>
    <row r="388" spans="1:16" x14ac:dyDescent="0.25">
      <c r="A388" t="s">
        <v>0</v>
      </c>
      <c r="B388" t="s">
        <v>4603</v>
      </c>
      <c r="C388" t="s">
        <v>82</v>
      </c>
      <c r="D388" t="s">
        <v>3383</v>
      </c>
      <c r="E388" t="s">
        <v>20</v>
      </c>
      <c r="F388" t="b">
        <v>0</v>
      </c>
      <c r="G388" t="s">
        <v>27</v>
      </c>
      <c r="H388" s="4">
        <v>45665.250069444453</v>
      </c>
      <c r="I388" t="b">
        <v>0</v>
      </c>
      <c r="J388" t="b">
        <v>1</v>
      </c>
      <c r="K388" t="s">
        <v>24</v>
      </c>
      <c r="L388" t="s">
        <v>22</v>
      </c>
      <c r="M388">
        <v>79716</v>
      </c>
      <c r="O388" t="s">
        <v>4604</v>
      </c>
      <c r="P388" t="s">
        <v>1711</v>
      </c>
    </row>
    <row r="389" spans="1:16" x14ac:dyDescent="0.25">
      <c r="A389" t="s">
        <v>0</v>
      </c>
      <c r="B389" t="s">
        <v>4605</v>
      </c>
      <c r="C389" t="s">
        <v>386</v>
      </c>
      <c r="D389" t="s">
        <v>4606</v>
      </c>
      <c r="E389" t="s">
        <v>51</v>
      </c>
      <c r="F389" t="b">
        <v>0</v>
      </c>
      <c r="G389" t="s">
        <v>41</v>
      </c>
      <c r="H389" s="4">
        <v>45665.250300925924</v>
      </c>
      <c r="I389" t="b">
        <v>1</v>
      </c>
      <c r="J389" t="b">
        <v>0</v>
      </c>
      <c r="K389" t="s">
        <v>24</v>
      </c>
      <c r="L389" t="s">
        <v>22</v>
      </c>
      <c r="M389">
        <v>169241</v>
      </c>
      <c r="O389" t="s">
        <v>4607</v>
      </c>
      <c r="P389" t="s">
        <v>4608</v>
      </c>
    </row>
    <row r="390" spans="1:16" x14ac:dyDescent="0.25">
      <c r="A390" t="s">
        <v>0</v>
      </c>
      <c r="B390" t="s">
        <v>4609</v>
      </c>
      <c r="C390" t="s">
        <v>49</v>
      </c>
      <c r="D390" t="s">
        <v>3828</v>
      </c>
      <c r="E390" t="s">
        <v>20</v>
      </c>
      <c r="F390" t="b">
        <v>0</v>
      </c>
      <c r="G390" t="s">
        <v>41</v>
      </c>
      <c r="H390" s="4">
        <v>45665.250300925924</v>
      </c>
      <c r="I390" t="b">
        <v>0</v>
      </c>
      <c r="J390" t="b">
        <v>0</v>
      </c>
      <c r="K390" t="s">
        <v>24</v>
      </c>
      <c r="L390" t="s">
        <v>36</v>
      </c>
      <c r="N390">
        <v>30</v>
      </c>
      <c r="O390" t="s">
        <v>4610</v>
      </c>
      <c r="P390" t="s">
        <v>4611</v>
      </c>
    </row>
    <row r="391" spans="1:16" x14ac:dyDescent="0.25">
      <c r="A391" t="s">
        <v>0</v>
      </c>
      <c r="B391" t="s">
        <v>288</v>
      </c>
      <c r="C391" t="s">
        <v>140</v>
      </c>
      <c r="D391" t="s">
        <v>3828</v>
      </c>
      <c r="E391" t="s">
        <v>20</v>
      </c>
      <c r="F391" t="b">
        <v>0</v>
      </c>
      <c r="G391" t="s">
        <v>35</v>
      </c>
      <c r="H391" s="4">
        <v>45665.250613425917</v>
      </c>
      <c r="I391" t="b">
        <v>0</v>
      </c>
      <c r="J391" t="b">
        <v>1</v>
      </c>
      <c r="K391" t="s">
        <v>24</v>
      </c>
      <c r="L391" t="s">
        <v>22</v>
      </c>
      <c r="M391">
        <v>79380</v>
      </c>
      <c r="O391" t="s">
        <v>3731</v>
      </c>
      <c r="P391" t="s">
        <v>1594</v>
      </c>
    </row>
    <row r="392" spans="1:16" x14ac:dyDescent="0.25">
      <c r="A392" t="s">
        <v>0</v>
      </c>
      <c r="B392" t="s">
        <v>0</v>
      </c>
      <c r="C392" t="s">
        <v>696</v>
      </c>
      <c r="D392" t="s">
        <v>4356</v>
      </c>
      <c r="E392" t="s">
        <v>20</v>
      </c>
      <c r="F392" t="b">
        <v>0</v>
      </c>
      <c r="G392" t="s">
        <v>30</v>
      </c>
      <c r="H392" s="4">
        <v>45665.250787037039</v>
      </c>
      <c r="I392" t="b">
        <v>0</v>
      </c>
      <c r="J392" t="b">
        <v>1</v>
      </c>
      <c r="K392" t="s">
        <v>24</v>
      </c>
      <c r="L392" t="s">
        <v>22</v>
      </c>
      <c r="M392">
        <v>93850</v>
      </c>
      <c r="O392" t="s">
        <v>2075</v>
      </c>
      <c r="P392" t="s">
        <v>4612</v>
      </c>
    </row>
    <row r="393" spans="1:16" x14ac:dyDescent="0.25">
      <c r="A393" t="s">
        <v>1</v>
      </c>
      <c r="B393" t="s">
        <v>4613</v>
      </c>
      <c r="C393" t="s">
        <v>39</v>
      </c>
      <c r="D393" t="s">
        <v>3828</v>
      </c>
      <c r="E393" t="s">
        <v>20</v>
      </c>
      <c r="F393" t="b">
        <v>1</v>
      </c>
      <c r="G393" t="s">
        <v>41</v>
      </c>
      <c r="H393" s="4">
        <v>45665.251168981478</v>
      </c>
      <c r="I393" t="b">
        <v>0</v>
      </c>
      <c r="J393" t="b">
        <v>1</v>
      </c>
      <c r="K393" t="s">
        <v>24</v>
      </c>
      <c r="L393" t="s">
        <v>22</v>
      </c>
      <c r="M393">
        <v>130000</v>
      </c>
      <c r="O393" t="s">
        <v>2709</v>
      </c>
      <c r="P393" t="s">
        <v>4614</v>
      </c>
    </row>
    <row r="394" spans="1:16" x14ac:dyDescent="0.25">
      <c r="A394" t="s">
        <v>2</v>
      </c>
      <c r="B394" t="s">
        <v>2</v>
      </c>
      <c r="C394" t="s">
        <v>4302</v>
      </c>
      <c r="D394" t="s">
        <v>3972</v>
      </c>
      <c r="E394" t="s">
        <v>20</v>
      </c>
      <c r="F394" t="b">
        <v>0</v>
      </c>
      <c r="G394" t="s">
        <v>27</v>
      </c>
      <c r="H394" s="4">
        <v>45665.251331018517</v>
      </c>
      <c r="I394" t="b">
        <v>0</v>
      </c>
      <c r="J394" t="b">
        <v>1</v>
      </c>
      <c r="K394" t="s">
        <v>24</v>
      </c>
      <c r="L394" t="s">
        <v>36</v>
      </c>
      <c r="N394">
        <v>53</v>
      </c>
      <c r="O394" t="s">
        <v>4615</v>
      </c>
      <c r="P394" t="s">
        <v>2343</v>
      </c>
    </row>
    <row r="395" spans="1:16" x14ac:dyDescent="0.25">
      <c r="A395" t="s">
        <v>2</v>
      </c>
      <c r="B395" t="s">
        <v>775</v>
      </c>
      <c r="C395" t="s">
        <v>39</v>
      </c>
      <c r="D395" t="s">
        <v>3984</v>
      </c>
      <c r="E395" t="s">
        <v>51</v>
      </c>
      <c r="F395" t="b">
        <v>1</v>
      </c>
      <c r="G395" t="s">
        <v>27</v>
      </c>
      <c r="H395" s="4">
        <v>45665.251331018517</v>
      </c>
      <c r="I395" t="b">
        <v>0</v>
      </c>
      <c r="J395" t="b">
        <v>1</v>
      </c>
      <c r="K395" t="s">
        <v>24</v>
      </c>
      <c r="L395" t="s">
        <v>22</v>
      </c>
      <c r="M395">
        <v>130000</v>
      </c>
      <c r="O395" t="s">
        <v>4616</v>
      </c>
      <c r="P395" t="s">
        <v>4617</v>
      </c>
    </row>
    <row r="396" spans="1:16" x14ac:dyDescent="0.25">
      <c r="A396" t="s">
        <v>89</v>
      </c>
      <c r="B396" t="s">
        <v>4618</v>
      </c>
      <c r="C396" t="s">
        <v>836</v>
      </c>
      <c r="D396" t="s">
        <v>3972</v>
      </c>
      <c r="E396" t="s">
        <v>20</v>
      </c>
      <c r="F396" t="b">
        <v>0</v>
      </c>
      <c r="G396" t="s">
        <v>41</v>
      </c>
      <c r="H396" s="4">
        <v>45665.251875000002</v>
      </c>
      <c r="I396" t="b">
        <v>0</v>
      </c>
      <c r="J396" t="b">
        <v>1</v>
      </c>
      <c r="K396" t="s">
        <v>24</v>
      </c>
      <c r="L396" t="s">
        <v>22</v>
      </c>
      <c r="M396">
        <v>150500</v>
      </c>
      <c r="O396" t="s">
        <v>229</v>
      </c>
      <c r="P396" t="s">
        <v>4619</v>
      </c>
    </row>
    <row r="397" spans="1:16" x14ac:dyDescent="0.25">
      <c r="A397" t="s">
        <v>2</v>
      </c>
      <c r="B397" t="s">
        <v>4620</v>
      </c>
      <c r="C397" t="s">
        <v>140</v>
      </c>
      <c r="D397" t="s">
        <v>3969</v>
      </c>
      <c r="E397" t="s">
        <v>20</v>
      </c>
      <c r="F397" t="b">
        <v>0</v>
      </c>
      <c r="G397" t="s">
        <v>35</v>
      </c>
      <c r="H397" s="4">
        <v>45665.252013888887</v>
      </c>
      <c r="I397" t="b">
        <v>1</v>
      </c>
      <c r="J397" t="b">
        <v>0</v>
      </c>
      <c r="K397" t="s">
        <v>24</v>
      </c>
      <c r="L397" t="s">
        <v>22</v>
      </c>
      <c r="M397">
        <v>141420</v>
      </c>
      <c r="O397" t="s">
        <v>4621</v>
      </c>
      <c r="P397" t="s">
        <v>4622</v>
      </c>
    </row>
    <row r="398" spans="1:16" x14ac:dyDescent="0.25">
      <c r="A398" t="s">
        <v>40</v>
      </c>
      <c r="B398" t="s">
        <v>4623</v>
      </c>
      <c r="C398" t="s">
        <v>151</v>
      </c>
      <c r="D398" t="s">
        <v>3978</v>
      </c>
      <c r="E398" t="s">
        <v>20</v>
      </c>
      <c r="F398" t="b">
        <v>0</v>
      </c>
      <c r="G398" t="s">
        <v>30</v>
      </c>
      <c r="H398" s="4">
        <v>45665.25236111111</v>
      </c>
      <c r="I398" t="b">
        <v>1</v>
      </c>
      <c r="J398" t="b">
        <v>0</v>
      </c>
      <c r="K398" t="s">
        <v>24</v>
      </c>
      <c r="L398" t="s">
        <v>22</v>
      </c>
      <c r="M398">
        <v>150000</v>
      </c>
      <c r="O398" t="s">
        <v>1275</v>
      </c>
      <c r="P398" t="s">
        <v>871</v>
      </c>
    </row>
    <row r="399" spans="1:16" x14ac:dyDescent="0.25">
      <c r="A399" t="s">
        <v>0</v>
      </c>
      <c r="B399" t="s">
        <v>4624</v>
      </c>
      <c r="C399" t="s">
        <v>4625</v>
      </c>
      <c r="D399" t="s">
        <v>4626</v>
      </c>
      <c r="E399" t="s">
        <v>20</v>
      </c>
      <c r="F399" t="b">
        <v>0</v>
      </c>
      <c r="G399" t="s">
        <v>912</v>
      </c>
      <c r="H399" s="4">
        <v>45665.254930555559</v>
      </c>
      <c r="I399" t="b">
        <v>0</v>
      </c>
      <c r="J399" t="b">
        <v>0</v>
      </c>
      <c r="K399" t="s">
        <v>912</v>
      </c>
      <c r="L399" t="s">
        <v>22</v>
      </c>
      <c r="M399">
        <v>44419</v>
      </c>
      <c r="O399" t="s">
        <v>4627</v>
      </c>
      <c r="P399" t="s">
        <v>204</v>
      </c>
    </row>
    <row r="400" spans="1:16" x14ac:dyDescent="0.25">
      <c r="A400" t="s">
        <v>0</v>
      </c>
      <c r="B400" t="s">
        <v>4628</v>
      </c>
      <c r="C400" t="s">
        <v>39</v>
      </c>
      <c r="D400" t="s">
        <v>4013</v>
      </c>
      <c r="E400" t="s">
        <v>20</v>
      </c>
      <c r="F400" t="b">
        <v>1</v>
      </c>
      <c r="G400" t="s">
        <v>106</v>
      </c>
      <c r="H400" s="4">
        <v>45665.255532407413</v>
      </c>
      <c r="I400" t="b">
        <v>0</v>
      </c>
      <c r="J400" t="b">
        <v>1</v>
      </c>
      <c r="K400" t="s">
        <v>106</v>
      </c>
      <c r="L400" t="s">
        <v>22</v>
      </c>
      <c r="M400">
        <v>69750</v>
      </c>
      <c r="O400" t="s">
        <v>4509</v>
      </c>
      <c r="P400" t="s">
        <v>4510</v>
      </c>
    </row>
    <row r="401" spans="1:16" x14ac:dyDescent="0.25">
      <c r="A401" t="s">
        <v>1</v>
      </c>
      <c r="B401" t="s">
        <v>1</v>
      </c>
      <c r="C401" t="s">
        <v>4629</v>
      </c>
      <c r="D401" t="s">
        <v>4630</v>
      </c>
      <c r="E401" t="s">
        <v>20</v>
      </c>
      <c r="F401" t="b">
        <v>0</v>
      </c>
      <c r="G401" t="s">
        <v>3495</v>
      </c>
      <c r="H401" s="4">
        <v>45665.25608796296</v>
      </c>
      <c r="I401" t="b">
        <v>0</v>
      </c>
      <c r="J401" t="b">
        <v>0</v>
      </c>
      <c r="K401" t="s">
        <v>3495</v>
      </c>
      <c r="L401" t="s">
        <v>22</v>
      </c>
      <c r="M401">
        <v>186000</v>
      </c>
      <c r="O401" t="s">
        <v>4631</v>
      </c>
      <c r="P401" t="s">
        <v>302</v>
      </c>
    </row>
    <row r="402" spans="1:16" x14ac:dyDescent="0.25">
      <c r="A402" t="s">
        <v>28</v>
      </c>
      <c r="B402" t="s">
        <v>4632</v>
      </c>
      <c r="C402" t="s">
        <v>39</v>
      </c>
      <c r="D402" t="s">
        <v>3984</v>
      </c>
      <c r="E402" t="s">
        <v>20</v>
      </c>
      <c r="F402" t="b">
        <v>1</v>
      </c>
      <c r="G402" t="s">
        <v>3495</v>
      </c>
      <c r="H402" s="4">
        <v>45665.25608796296</v>
      </c>
      <c r="I402" t="b">
        <v>0</v>
      </c>
      <c r="J402" t="b">
        <v>0</v>
      </c>
      <c r="K402" t="s">
        <v>3495</v>
      </c>
      <c r="L402" t="s">
        <v>22</v>
      </c>
      <c r="M402">
        <v>84000</v>
      </c>
      <c r="O402" t="s">
        <v>4633</v>
      </c>
      <c r="P402" t="s">
        <v>4634</v>
      </c>
    </row>
    <row r="403" spans="1:16" x14ac:dyDescent="0.25">
      <c r="A403" t="s">
        <v>2</v>
      </c>
      <c r="B403" t="s">
        <v>4635</v>
      </c>
      <c r="C403" t="s">
        <v>3088</v>
      </c>
      <c r="D403" t="s">
        <v>4002</v>
      </c>
      <c r="E403" t="s">
        <v>20</v>
      </c>
      <c r="F403" t="b">
        <v>0</v>
      </c>
      <c r="G403" t="s">
        <v>2134</v>
      </c>
      <c r="H403" s="4">
        <v>45665.272037037037</v>
      </c>
      <c r="I403" t="b">
        <v>1</v>
      </c>
      <c r="J403" t="b">
        <v>0</v>
      </c>
      <c r="K403" t="s">
        <v>2134</v>
      </c>
      <c r="L403" t="s">
        <v>22</v>
      </c>
      <c r="M403">
        <v>445000</v>
      </c>
      <c r="O403" t="s">
        <v>822</v>
      </c>
    </row>
    <row r="404" spans="1:16" x14ac:dyDescent="0.25">
      <c r="A404" t="s">
        <v>139</v>
      </c>
      <c r="B404" t="s">
        <v>4636</v>
      </c>
      <c r="C404" t="s">
        <v>39</v>
      </c>
      <c r="D404" t="s">
        <v>3984</v>
      </c>
      <c r="E404" t="s">
        <v>20</v>
      </c>
      <c r="F404" t="b">
        <v>1</v>
      </c>
      <c r="G404" t="s">
        <v>4637</v>
      </c>
      <c r="H404" s="4">
        <v>45665.275555555563</v>
      </c>
      <c r="I404" t="b">
        <v>1</v>
      </c>
      <c r="J404" t="b">
        <v>0</v>
      </c>
      <c r="K404" t="s">
        <v>4637</v>
      </c>
      <c r="L404" t="s">
        <v>22</v>
      </c>
      <c r="M404">
        <v>107520</v>
      </c>
      <c r="O404" t="s">
        <v>498</v>
      </c>
      <c r="P404" t="s">
        <v>4638</v>
      </c>
    </row>
    <row r="405" spans="1:16" x14ac:dyDescent="0.25">
      <c r="A405" t="s">
        <v>0</v>
      </c>
      <c r="B405" t="s">
        <v>0</v>
      </c>
      <c r="C405" t="s">
        <v>2983</v>
      </c>
      <c r="D405" t="s">
        <v>3383</v>
      </c>
      <c r="E405" t="s">
        <v>20</v>
      </c>
      <c r="F405" t="b">
        <v>0</v>
      </c>
      <c r="G405" t="s">
        <v>23</v>
      </c>
      <c r="H405" s="4">
        <v>45665.278368055559</v>
      </c>
      <c r="I405" t="b">
        <v>1</v>
      </c>
      <c r="J405" t="b">
        <v>1</v>
      </c>
      <c r="K405" t="s">
        <v>24</v>
      </c>
      <c r="L405" t="s">
        <v>22</v>
      </c>
      <c r="M405">
        <v>50000</v>
      </c>
      <c r="O405" t="s">
        <v>4639</v>
      </c>
      <c r="P405" t="s">
        <v>204</v>
      </c>
    </row>
    <row r="406" spans="1:16" x14ac:dyDescent="0.25">
      <c r="A406" t="s">
        <v>40</v>
      </c>
      <c r="B406" t="s">
        <v>4640</v>
      </c>
      <c r="C406" t="s">
        <v>39</v>
      </c>
      <c r="D406" t="s">
        <v>3828</v>
      </c>
      <c r="E406" t="s">
        <v>20</v>
      </c>
      <c r="F406" t="b">
        <v>1</v>
      </c>
      <c r="G406" t="s">
        <v>23</v>
      </c>
      <c r="H406" s="4">
        <v>45665.27851851852</v>
      </c>
      <c r="I406" t="b">
        <v>0</v>
      </c>
      <c r="J406" t="b">
        <v>1</v>
      </c>
      <c r="K406" t="s">
        <v>24</v>
      </c>
      <c r="L406" t="s">
        <v>22</v>
      </c>
      <c r="M406">
        <v>112297.5</v>
      </c>
      <c r="O406" t="s">
        <v>4641</v>
      </c>
      <c r="P406" t="s">
        <v>4642</v>
      </c>
    </row>
    <row r="407" spans="1:16" x14ac:dyDescent="0.25">
      <c r="A407" t="s">
        <v>89</v>
      </c>
      <c r="B407" t="s">
        <v>2726</v>
      </c>
      <c r="C407" t="s">
        <v>39</v>
      </c>
      <c r="D407" t="s">
        <v>3984</v>
      </c>
      <c r="E407" t="s">
        <v>20</v>
      </c>
      <c r="F407" t="b">
        <v>1</v>
      </c>
      <c r="G407" t="s">
        <v>1833</v>
      </c>
      <c r="H407" s="4">
        <v>45665.279351851852</v>
      </c>
      <c r="I407" t="b">
        <v>1</v>
      </c>
      <c r="J407" t="b">
        <v>0</v>
      </c>
      <c r="K407" t="s">
        <v>1833</v>
      </c>
      <c r="L407" t="s">
        <v>22</v>
      </c>
      <c r="M407">
        <v>192000</v>
      </c>
      <c r="O407" t="s">
        <v>4215</v>
      </c>
      <c r="P407" t="s">
        <v>4643</v>
      </c>
    </row>
    <row r="408" spans="1:16" x14ac:dyDescent="0.25">
      <c r="A408" t="s">
        <v>0</v>
      </c>
      <c r="B408" t="s">
        <v>0</v>
      </c>
      <c r="C408" t="s">
        <v>2669</v>
      </c>
      <c r="D408" t="s">
        <v>3828</v>
      </c>
      <c r="E408" t="s">
        <v>20</v>
      </c>
      <c r="F408" t="b">
        <v>0</v>
      </c>
      <c r="G408" t="s">
        <v>30</v>
      </c>
      <c r="H408" s="4">
        <v>45665.375787037039</v>
      </c>
      <c r="I408" t="b">
        <v>0</v>
      </c>
      <c r="J408" t="b">
        <v>1</v>
      </c>
      <c r="K408" t="s">
        <v>24</v>
      </c>
      <c r="L408" t="s">
        <v>36</v>
      </c>
      <c r="N408">
        <v>58.5</v>
      </c>
      <c r="O408" t="s">
        <v>4644</v>
      </c>
      <c r="P408" t="s">
        <v>204</v>
      </c>
    </row>
    <row r="409" spans="1:16" x14ac:dyDescent="0.25">
      <c r="A409" t="s">
        <v>0</v>
      </c>
      <c r="B409" t="s">
        <v>3237</v>
      </c>
      <c r="C409" t="s">
        <v>1446</v>
      </c>
      <c r="D409" t="s">
        <v>3828</v>
      </c>
      <c r="E409" t="s">
        <v>20</v>
      </c>
      <c r="F409" t="b">
        <v>0</v>
      </c>
      <c r="G409" t="s">
        <v>52</v>
      </c>
      <c r="H409" s="4">
        <v>45665.37599537037</v>
      </c>
      <c r="I409" t="b">
        <v>0</v>
      </c>
      <c r="J409" t="b">
        <v>0</v>
      </c>
      <c r="K409" t="s">
        <v>24</v>
      </c>
      <c r="L409" t="s">
        <v>22</v>
      </c>
      <c r="M409">
        <v>90000</v>
      </c>
      <c r="O409" t="s">
        <v>4645</v>
      </c>
      <c r="P409" t="s">
        <v>204</v>
      </c>
    </row>
    <row r="410" spans="1:16" x14ac:dyDescent="0.25">
      <c r="A410" t="s">
        <v>28</v>
      </c>
      <c r="B410" t="s">
        <v>4646</v>
      </c>
      <c r="C410" t="s">
        <v>140</v>
      </c>
      <c r="D410" t="s">
        <v>3972</v>
      </c>
      <c r="E410" t="s">
        <v>20</v>
      </c>
      <c r="F410" t="b">
        <v>0</v>
      </c>
      <c r="G410" t="s">
        <v>27</v>
      </c>
      <c r="H410" s="4">
        <v>45665.376655092587</v>
      </c>
      <c r="I410" t="b">
        <v>0</v>
      </c>
      <c r="J410" t="b">
        <v>1</v>
      </c>
      <c r="K410" t="s">
        <v>24</v>
      </c>
      <c r="L410" t="s">
        <v>22</v>
      </c>
      <c r="M410">
        <v>160000</v>
      </c>
      <c r="O410" t="s">
        <v>1172</v>
      </c>
      <c r="P410" t="s">
        <v>3247</v>
      </c>
    </row>
    <row r="411" spans="1:16" x14ac:dyDescent="0.25">
      <c r="A411" t="s">
        <v>1</v>
      </c>
      <c r="B411" t="s">
        <v>4647</v>
      </c>
      <c r="C411" t="s">
        <v>1679</v>
      </c>
      <c r="D411" t="s">
        <v>3972</v>
      </c>
      <c r="E411" t="s">
        <v>20</v>
      </c>
      <c r="F411" t="b">
        <v>0</v>
      </c>
      <c r="G411" t="s">
        <v>27</v>
      </c>
      <c r="H411" s="4">
        <v>45665.416863425933</v>
      </c>
      <c r="I411" t="b">
        <v>0</v>
      </c>
      <c r="J411" t="b">
        <v>1</v>
      </c>
      <c r="K411" t="s">
        <v>24</v>
      </c>
      <c r="L411" t="s">
        <v>22</v>
      </c>
      <c r="M411">
        <v>187000</v>
      </c>
      <c r="O411" t="s">
        <v>4648</v>
      </c>
      <c r="P411" t="s">
        <v>4649</v>
      </c>
    </row>
    <row r="412" spans="1:16" x14ac:dyDescent="0.25">
      <c r="A412" t="s">
        <v>25</v>
      </c>
      <c r="B412" t="s">
        <v>2646</v>
      </c>
      <c r="C412" t="s">
        <v>4650</v>
      </c>
      <c r="D412" t="s">
        <v>4089</v>
      </c>
      <c r="E412" t="s">
        <v>20</v>
      </c>
      <c r="F412" t="b">
        <v>0</v>
      </c>
      <c r="G412" t="s">
        <v>35</v>
      </c>
      <c r="H412" s="4">
        <v>45665.417349537027</v>
      </c>
      <c r="I412" t="b">
        <v>0</v>
      </c>
      <c r="J412" t="b">
        <v>0</v>
      </c>
      <c r="K412" t="s">
        <v>24</v>
      </c>
      <c r="L412" t="s">
        <v>22</v>
      </c>
      <c r="M412">
        <v>129015.28125</v>
      </c>
      <c r="O412" t="s">
        <v>4651</v>
      </c>
      <c r="P412" t="s">
        <v>706</v>
      </c>
    </row>
    <row r="413" spans="1:16" x14ac:dyDescent="0.25">
      <c r="A413" t="s">
        <v>19</v>
      </c>
      <c r="B413" t="s">
        <v>4652</v>
      </c>
      <c r="C413" t="s">
        <v>372</v>
      </c>
      <c r="D413" t="s">
        <v>2208</v>
      </c>
      <c r="E413" t="s">
        <v>34</v>
      </c>
      <c r="F413" t="b">
        <v>0</v>
      </c>
      <c r="G413" t="s">
        <v>27</v>
      </c>
      <c r="H413" s="4">
        <v>45665.417754629627</v>
      </c>
      <c r="I413" t="b">
        <v>0</v>
      </c>
      <c r="J413" t="b">
        <v>1</v>
      </c>
      <c r="K413" t="s">
        <v>24</v>
      </c>
      <c r="L413" t="s">
        <v>22</v>
      </c>
      <c r="M413">
        <v>162000</v>
      </c>
      <c r="O413" t="s">
        <v>428</v>
      </c>
      <c r="P413" t="s">
        <v>4653</v>
      </c>
    </row>
    <row r="414" spans="1:16" x14ac:dyDescent="0.25">
      <c r="A414" t="s">
        <v>2</v>
      </c>
      <c r="B414" t="s">
        <v>4654</v>
      </c>
      <c r="C414" t="s">
        <v>4655</v>
      </c>
      <c r="D414" t="s">
        <v>2208</v>
      </c>
      <c r="E414" t="s">
        <v>34</v>
      </c>
      <c r="F414" t="b">
        <v>0</v>
      </c>
      <c r="G414" t="s">
        <v>27</v>
      </c>
      <c r="H414" s="4">
        <v>45665.418263888889</v>
      </c>
      <c r="I414" t="b">
        <v>0</v>
      </c>
      <c r="J414" t="b">
        <v>1</v>
      </c>
      <c r="K414" t="s">
        <v>24</v>
      </c>
      <c r="L414" t="s">
        <v>22</v>
      </c>
      <c r="M414">
        <v>135000</v>
      </c>
      <c r="O414" t="s">
        <v>428</v>
      </c>
      <c r="P414" t="s">
        <v>4656</v>
      </c>
    </row>
    <row r="415" spans="1:16" x14ac:dyDescent="0.25">
      <c r="A415" t="s">
        <v>1</v>
      </c>
      <c r="B415" t="s">
        <v>4657</v>
      </c>
      <c r="C415" t="s">
        <v>3018</v>
      </c>
      <c r="D415" t="s">
        <v>3972</v>
      </c>
      <c r="E415" t="s">
        <v>20</v>
      </c>
      <c r="F415" t="b">
        <v>0</v>
      </c>
      <c r="G415" t="s">
        <v>27</v>
      </c>
      <c r="H415" s="4">
        <v>45665.418263888889</v>
      </c>
      <c r="I415" t="b">
        <v>0</v>
      </c>
      <c r="J415" t="b">
        <v>0</v>
      </c>
      <c r="K415" t="s">
        <v>24</v>
      </c>
      <c r="L415" t="s">
        <v>22</v>
      </c>
      <c r="M415">
        <v>100000</v>
      </c>
      <c r="O415" t="s">
        <v>374</v>
      </c>
      <c r="P415" t="s">
        <v>2881</v>
      </c>
    </row>
    <row r="416" spans="1:16" x14ac:dyDescent="0.25">
      <c r="A416" t="s">
        <v>0</v>
      </c>
      <c r="B416" t="s">
        <v>2322</v>
      </c>
      <c r="C416" t="s">
        <v>1532</v>
      </c>
      <c r="D416" t="s">
        <v>4658</v>
      </c>
      <c r="E416" t="s">
        <v>20</v>
      </c>
      <c r="F416" t="b">
        <v>0</v>
      </c>
      <c r="G416" t="s">
        <v>1532</v>
      </c>
      <c r="H416" s="4">
        <v>45665.439583333333</v>
      </c>
      <c r="I416" t="b">
        <v>1</v>
      </c>
      <c r="J416" t="b">
        <v>0</v>
      </c>
      <c r="K416" t="s">
        <v>1532</v>
      </c>
      <c r="L416" t="s">
        <v>22</v>
      </c>
      <c r="M416">
        <v>70000</v>
      </c>
      <c r="O416" t="s">
        <v>1533</v>
      </c>
    </row>
    <row r="417" spans="1:16" x14ac:dyDescent="0.25">
      <c r="A417" t="s">
        <v>0</v>
      </c>
      <c r="B417" t="s">
        <v>4659</v>
      </c>
      <c r="C417" t="s">
        <v>1532</v>
      </c>
      <c r="D417" t="s">
        <v>4658</v>
      </c>
      <c r="E417" t="s">
        <v>20</v>
      </c>
      <c r="F417" t="b">
        <v>0</v>
      </c>
      <c r="G417" t="s">
        <v>1532</v>
      </c>
      <c r="H417" s="4">
        <v>45665.439583333333</v>
      </c>
      <c r="I417" t="b">
        <v>1</v>
      </c>
      <c r="J417" t="b">
        <v>0</v>
      </c>
      <c r="K417" t="s">
        <v>1532</v>
      </c>
      <c r="L417" t="s">
        <v>22</v>
      </c>
      <c r="M417">
        <v>41999.5</v>
      </c>
      <c r="O417" t="s">
        <v>1533</v>
      </c>
      <c r="P417" t="s">
        <v>204</v>
      </c>
    </row>
    <row r="418" spans="1:16" x14ac:dyDescent="0.25">
      <c r="A418" t="s">
        <v>0</v>
      </c>
      <c r="B418" t="s">
        <v>4660</v>
      </c>
      <c r="C418" t="s">
        <v>2716</v>
      </c>
      <c r="D418" t="s">
        <v>3972</v>
      </c>
      <c r="E418" t="s">
        <v>20</v>
      </c>
      <c r="F418" t="b">
        <v>0</v>
      </c>
      <c r="G418" t="s">
        <v>23</v>
      </c>
      <c r="H418" s="4">
        <v>45665.445034722223</v>
      </c>
      <c r="I418" t="b">
        <v>0</v>
      </c>
      <c r="J418" t="b">
        <v>0</v>
      </c>
      <c r="K418" t="s">
        <v>24</v>
      </c>
      <c r="L418" t="s">
        <v>22</v>
      </c>
      <c r="M418">
        <v>107500</v>
      </c>
      <c r="O418" t="s">
        <v>374</v>
      </c>
      <c r="P418" t="s">
        <v>4661</v>
      </c>
    </row>
    <row r="419" spans="1:16" x14ac:dyDescent="0.25">
      <c r="A419" t="s">
        <v>89</v>
      </c>
      <c r="B419" t="s">
        <v>4662</v>
      </c>
      <c r="C419" t="s">
        <v>293</v>
      </c>
      <c r="D419" t="s">
        <v>3972</v>
      </c>
      <c r="E419" t="s">
        <v>20</v>
      </c>
      <c r="F419" t="b">
        <v>0</v>
      </c>
      <c r="G419" t="s">
        <v>41</v>
      </c>
      <c r="H419" s="4">
        <v>45665.458831018521</v>
      </c>
      <c r="I419" t="b">
        <v>0</v>
      </c>
      <c r="J419" t="b">
        <v>1</v>
      </c>
      <c r="K419" t="s">
        <v>24</v>
      </c>
      <c r="L419" t="s">
        <v>22</v>
      </c>
      <c r="M419">
        <v>117500</v>
      </c>
      <c r="O419" t="s">
        <v>4663</v>
      </c>
      <c r="P419" t="s">
        <v>4664</v>
      </c>
    </row>
    <row r="420" spans="1:16" x14ac:dyDescent="0.25">
      <c r="A420" t="s">
        <v>40</v>
      </c>
      <c r="B420" t="s">
        <v>4665</v>
      </c>
      <c r="C420" t="s">
        <v>172</v>
      </c>
      <c r="D420" t="s">
        <v>3972</v>
      </c>
      <c r="E420" t="s">
        <v>20</v>
      </c>
      <c r="F420" t="b">
        <v>0</v>
      </c>
      <c r="G420" t="s">
        <v>27</v>
      </c>
      <c r="H420" s="4">
        <v>45665.46</v>
      </c>
      <c r="I420" t="b">
        <v>0</v>
      </c>
      <c r="J420" t="b">
        <v>1</v>
      </c>
      <c r="K420" t="s">
        <v>24</v>
      </c>
      <c r="L420" t="s">
        <v>22</v>
      </c>
      <c r="M420">
        <v>189500</v>
      </c>
      <c r="O420" t="s">
        <v>4534</v>
      </c>
      <c r="P420" t="s">
        <v>3371</v>
      </c>
    </row>
    <row r="421" spans="1:16" x14ac:dyDescent="0.25">
      <c r="A421" t="s">
        <v>0</v>
      </c>
      <c r="B421" t="s">
        <v>4564</v>
      </c>
      <c r="C421" t="s">
        <v>4666</v>
      </c>
      <c r="D421" t="s">
        <v>4089</v>
      </c>
      <c r="E421" t="s">
        <v>20</v>
      </c>
      <c r="F421" t="b">
        <v>0</v>
      </c>
      <c r="G421" t="s">
        <v>30</v>
      </c>
      <c r="H421" s="4">
        <v>45665.500810185193</v>
      </c>
      <c r="I421" t="b">
        <v>1</v>
      </c>
      <c r="J421" t="b">
        <v>1</v>
      </c>
      <c r="K421" t="s">
        <v>24</v>
      </c>
      <c r="L421" t="s">
        <v>22</v>
      </c>
      <c r="M421">
        <v>70000</v>
      </c>
      <c r="O421" t="s">
        <v>4667</v>
      </c>
      <c r="P421" t="s">
        <v>280</v>
      </c>
    </row>
    <row r="422" spans="1:16" x14ac:dyDescent="0.25">
      <c r="A422" t="s">
        <v>2</v>
      </c>
      <c r="B422" t="s">
        <v>2</v>
      </c>
      <c r="C422" t="s">
        <v>3340</v>
      </c>
      <c r="D422" t="s">
        <v>3969</v>
      </c>
      <c r="E422" t="s">
        <v>20</v>
      </c>
      <c r="F422" t="b">
        <v>0</v>
      </c>
      <c r="G422" t="s">
        <v>30</v>
      </c>
      <c r="H422" s="4">
        <v>45665.500810185193</v>
      </c>
      <c r="I422" t="b">
        <v>0</v>
      </c>
      <c r="J422" t="b">
        <v>1</v>
      </c>
      <c r="K422" t="s">
        <v>24</v>
      </c>
      <c r="L422" t="s">
        <v>22</v>
      </c>
      <c r="M422">
        <v>137800</v>
      </c>
      <c r="O422" t="s">
        <v>843</v>
      </c>
      <c r="P422" t="s">
        <v>4668</v>
      </c>
    </row>
    <row r="423" spans="1:16" x14ac:dyDescent="0.25">
      <c r="A423" t="s">
        <v>2</v>
      </c>
      <c r="B423" t="s">
        <v>640</v>
      </c>
      <c r="C423" t="s">
        <v>622</v>
      </c>
      <c r="D423" t="s">
        <v>3956</v>
      </c>
      <c r="E423" t="s">
        <v>34</v>
      </c>
      <c r="F423" t="b">
        <v>0</v>
      </c>
      <c r="G423" t="s">
        <v>27</v>
      </c>
      <c r="H423" s="4">
        <v>45665.501562500001</v>
      </c>
      <c r="I423" t="b">
        <v>0</v>
      </c>
      <c r="J423" t="b">
        <v>1</v>
      </c>
      <c r="K423" t="s">
        <v>24</v>
      </c>
      <c r="L423" t="s">
        <v>36</v>
      </c>
      <c r="N423">
        <v>57.060001373291023</v>
      </c>
      <c r="O423" t="s">
        <v>867</v>
      </c>
      <c r="P423" t="s">
        <v>641</v>
      </c>
    </row>
    <row r="424" spans="1:16" x14ac:dyDescent="0.25">
      <c r="A424" t="s">
        <v>25</v>
      </c>
      <c r="B424" t="s">
        <v>4669</v>
      </c>
      <c r="C424" t="s">
        <v>39</v>
      </c>
      <c r="D424" t="s">
        <v>2208</v>
      </c>
      <c r="E424" t="s">
        <v>20</v>
      </c>
      <c r="F424" t="b">
        <v>1</v>
      </c>
      <c r="G424" t="s">
        <v>27</v>
      </c>
      <c r="H424" s="4">
        <v>45665.583460648151</v>
      </c>
      <c r="I424" t="b">
        <v>1</v>
      </c>
      <c r="J424" t="b">
        <v>0</v>
      </c>
      <c r="K424" t="s">
        <v>24</v>
      </c>
      <c r="L424" t="s">
        <v>36</v>
      </c>
      <c r="N424">
        <v>69.5</v>
      </c>
      <c r="O424" t="s">
        <v>4670</v>
      </c>
    </row>
    <row r="425" spans="1:16" x14ac:dyDescent="0.25">
      <c r="A425" t="s">
        <v>139</v>
      </c>
      <c r="B425" t="s">
        <v>4671</v>
      </c>
      <c r="C425" t="s">
        <v>4672</v>
      </c>
      <c r="D425" t="s">
        <v>131</v>
      </c>
      <c r="E425" t="s">
        <v>20</v>
      </c>
      <c r="F425" t="b">
        <v>0</v>
      </c>
      <c r="G425" t="s">
        <v>27</v>
      </c>
      <c r="H425" s="4">
        <v>45665.583472222221</v>
      </c>
      <c r="I425" t="b">
        <v>1</v>
      </c>
      <c r="J425" t="b">
        <v>0</v>
      </c>
      <c r="K425" t="s">
        <v>24</v>
      </c>
      <c r="L425" t="s">
        <v>22</v>
      </c>
      <c r="M425">
        <v>82500</v>
      </c>
      <c r="O425" t="s">
        <v>131</v>
      </c>
      <c r="P425" t="s">
        <v>2323</v>
      </c>
    </row>
    <row r="426" spans="1:16" x14ac:dyDescent="0.25">
      <c r="A426" t="s">
        <v>40</v>
      </c>
      <c r="B426" t="s">
        <v>40</v>
      </c>
      <c r="C426" t="s">
        <v>4673</v>
      </c>
      <c r="D426" t="s">
        <v>3972</v>
      </c>
      <c r="E426" t="s">
        <v>20</v>
      </c>
      <c r="F426" t="b">
        <v>0</v>
      </c>
      <c r="G426" t="s">
        <v>27</v>
      </c>
      <c r="H426" s="4">
        <v>45665.584722222222</v>
      </c>
      <c r="I426" t="b">
        <v>0</v>
      </c>
      <c r="J426" t="b">
        <v>1</v>
      </c>
      <c r="K426" t="s">
        <v>24</v>
      </c>
      <c r="L426" t="s">
        <v>36</v>
      </c>
      <c r="N426">
        <v>65</v>
      </c>
      <c r="O426" t="s">
        <v>4674</v>
      </c>
      <c r="P426" t="s">
        <v>4675</v>
      </c>
    </row>
    <row r="427" spans="1:16" x14ac:dyDescent="0.25">
      <c r="A427" t="s">
        <v>139</v>
      </c>
      <c r="B427" t="s">
        <v>1232</v>
      </c>
      <c r="C427" t="s">
        <v>1264</v>
      </c>
      <c r="D427" t="s">
        <v>3972</v>
      </c>
      <c r="E427" t="s">
        <v>20</v>
      </c>
      <c r="F427" t="b">
        <v>0</v>
      </c>
      <c r="G427" t="s">
        <v>27</v>
      </c>
      <c r="H427" s="4">
        <v>45665.625092592592</v>
      </c>
      <c r="I427" t="b">
        <v>0</v>
      </c>
      <c r="J427" t="b">
        <v>1</v>
      </c>
      <c r="K427" t="s">
        <v>24</v>
      </c>
      <c r="L427" t="s">
        <v>22</v>
      </c>
      <c r="M427">
        <v>95000</v>
      </c>
      <c r="O427" t="s">
        <v>4676</v>
      </c>
      <c r="P427" t="s">
        <v>4677</v>
      </c>
    </row>
    <row r="428" spans="1:16" x14ac:dyDescent="0.25">
      <c r="A428" t="s">
        <v>19</v>
      </c>
      <c r="B428" t="s">
        <v>4678</v>
      </c>
      <c r="C428" t="s">
        <v>42</v>
      </c>
      <c r="D428" t="s">
        <v>3972</v>
      </c>
      <c r="E428" t="s">
        <v>51</v>
      </c>
      <c r="F428" t="b">
        <v>0</v>
      </c>
      <c r="G428" t="s">
        <v>41</v>
      </c>
      <c r="H428" s="4">
        <v>45665.625335648147</v>
      </c>
      <c r="I428" t="b">
        <v>0</v>
      </c>
      <c r="J428" t="b">
        <v>0</v>
      </c>
      <c r="K428" t="s">
        <v>24</v>
      </c>
      <c r="L428" t="s">
        <v>36</v>
      </c>
      <c r="N428">
        <v>75.5</v>
      </c>
      <c r="O428" t="s">
        <v>96</v>
      </c>
      <c r="P428" t="s">
        <v>393</v>
      </c>
    </row>
    <row r="429" spans="1:16" x14ac:dyDescent="0.25">
      <c r="A429" t="s">
        <v>2</v>
      </c>
      <c r="B429" t="s">
        <v>4679</v>
      </c>
      <c r="C429" t="s">
        <v>842</v>
      </c>
      <c r="D429" t="s">
        <v>3972</v>
      </c>
      <c r="E429" t="s">
        <v>20</v>
      </c>
      <c r="F429" t="b">
        <v>0</v>
      </c>
      <c r="G429" t="s">
        <v>27</v>
      </c>
      <c r="H429" s="4">
        <v>45665.626597222217</v>
      </c>
      <c r="I429" t="b">
        <v>1</v>
      </c>
      <c r="J429" t="b">
        <v>0</v>
      </c>
      <c r="K429" t="s">
        <v>24</v>
      </c>
      <c r="L429" t="s">
        <v>22</v>
      </c>
      <c r="M429">
        <v>142500</v>
      </c>
      <c r="O429" t="s">
        <v>1961</v>
      </c>
      <c r="P429" t="s">
        <v>4680</v>
      </c>
    </row>
    <row r="430" spans="1:16" x14ac:dyDescent="0.25">
      <c r="A430" t="s">
        <v>2</v>
      </c>
      <c r="B430" t="s">
        <v>4681</v>
      </c>
      <c r="C430" t="s">
        <v>4682</v>
      </c>
      <c r="D430" t="s">
        <v>4092</v>
      </c>
      <c r="E430" t="s">
        <v>51</v>
      </c>
      <c r="F430" t="b">
        <v>0</v>
      </c>
      <c r="G430" t="s">
        <v>27</v>
      </c>
      <c r="H430" s="4">
        <v>45665.668217592603</v>
      </c>
      <c r="I430" t="b">
        <v>0</v>
      </c>
      <c r="J430" t="b">
        <v>1</v>
      </c>
      <c r="K430" t="s">
        <v>24</v>
      </c>
      <c r="L430" t="s">
        <v>36</v>
      </c>
      <c r="N430">
        <v>50</v>
      </c>
      <c r="O430" t="s">
        <v>4683</v>
      </c>
      <c r="P430" t="s">
        <v>2041</v>
      </c>
    </row>
    <row r="431" spans="1:16" x14ac:dyDescent="0.25">
      <c r="A431" t="s">
        <v>0</v>
      </c>
      <c r="B431" t="s">
        <v>4684</v>
      </c>
      <c r="C431" t="s">
        <v>203</v>
      </c>
      <c r="D431" t="s">
        <v>3600</v>
      </c>
      <c r="E431" t="s">
        <v>51</v>
      </c>
      <c r="F431" t="b">
        <v>0</v>
      </c>
      <c r="G431" t="s">
        <v>23</v>
      </c>
      <c r="H431" s="4">
        <v>45665.695069444453</v>
      </c>
      <c r="I431" t="b">
        <v>1</v>
      </c>
      <c r="J431" t="b">
        <v>0</v>
      </c>
      <c r="K431" t="s">
        <v>24</v>
      </c>
      <c r="L431" t="s">
        <v>36</v>
      </c>
      <c r="N431">
        <v>52.5</v>
      </c>
      <c r="O431" t="s">
        <v>4685</v>
      </c>
      <c r="P431" t="s">
        <v>119</v>
      </c>
    </row>
    <row r="432" spans="1:16" x14ac:dyDescent="0.25">
      <c r="A432" t="s">
        <v>139</v>
      </c>
      <c r="B432" t="s">
        <v>4686</v>
      </c>
      <c r="C432" t="s">
        <v>39</v>
      </c>
      <c r="D432" t="s">
        <v>3972</v>
      </c>
      <c r="E432" t="s">
        <v>51</v>
      </c>
      <c r="F432" t="b">
        <v>1</v>
      </c>
      <c r="G432" t="s">
        <v>27</v>
      </c>
      <c r="H432" s="4">
        <v>45665.708425925928</v>
      </c>
      <c r="I432" t="b">
        <v>1</v>
      </c>
      <c r="J432" t="b">
        <v>0</v>
      </c>
      <c r="K432" t="s">
        <v>24</v>
      </c>
      <c r="L432" t="s">
        <v>36</v>
      </c>
      <c r="N432">
        <v>44</v>
      </c>
      <c r="O432" t="s">
        <v>539</v>
      </c>
      <c r="P432" t="s">
        <v>1987</v>
      </c>
    </row>
    <row r="433" spans="1:16" x14ac:dyDescent="0.25">
      <c r="A433" t="s">
        <v>1</v>
      </c>
      <c r="B433" t="s">
        <v>4687</v>
      </c>
      <c r="C433" t="s">
        <v>2349</v>
      </c>
      <c r="D433" t="s">
        <v>3972</v>
      </c>
      <c r="E433" t="s">
        <v>20</v>
      </c>
      <c r="F433" t="b">
        <v>0</v>
      </c>
      <c r="G433" t="s">
        <v>30</v>
      </c>
      <c r="H433" s="4">
        <v>45665.709166666667</v>
      </c>
      <c r="I433" t="b">
        <v>0</v>
      </c>
      <c r="J433" t="b">
        <v>0</v>
      </c>
      <c r="K433" t="s">
        <v>24</v>
      </c>
      <c r="L433" t="s">
        <v>22</v>
      </c>
      <c r="M433">
        <v>70000</v>
      </c>
      <c r="O433" t="s">
        <v>4688</v>
      </c>
      <c r="P433" t="s">
        <v>4689</v>
      </c>
    </row>
    <row r="434" spans="1:16" x14ac:dyDescent="0.25">
      <c r="A434" t="s">
        <v>2</v>
      </c>
      <c r="B434" t="s">
        <v>4690</v>
      </c>
      <c r="C434" t="s">
        <v>39</v>
      </c>
      <c r="D434" t="s">
        <v>3972</v>
      </c>
      <c r="E434" t="s">
        <v>51</v>
      </c>
      <c r="F434" t="b">
        <v>1</v>
      </c>
      <c r="G434" t="s">
        <v>27</v>
      </c>
      <c r="H434" s="4">
        <v>45665.709988425922</v>
      </c>
      <c r="I434" t="b">
        <v>0</v>
      </c>
      <c r="J434" t="b">
        <v>0</v>
      </c>
      <c r="K434" t="s">
        <v>24</v>
      </c>
      <c r="L434" t="s">
        <v>36</v>
      </c>
      <c r="N434">
        <v>53.5</v>
      </c>
      <c r="O434" t="s">
        <v>2193</v>
      </c>
      <c r="P434" t="s">
        <v>193</v>
      </c>
    </row>
    <row r="435" spans="1:16" x14ac:dyDescent="0.25">
      <c r="A435" t="s">
        <v>28</v>
      </c>
      <c r="B435" t="s">
        <v>4691</v>
      </c>
      <c r="C435" t="s">
        <v>39</v>
      </c>
      <c r="D435" t="s">
        <v>3972</v>
      </c>
      <c r="E435" t="s">
        <v>20</v>
      </c>
      <c r="F435" t="b">
        <v>1</v>
      </c>
      <c r="G435" t="s">
        <v>106</v>
      </c>
      <c r="H435" s="4">
        <v>45665.714097222219</v>
      </c>
      <c r="I435" t="b">
        <v>1</v>
      </c>
      <c r="J435" t="b">
        <v>0</v>
      </c>
      <c r="K435" t="s">
        <v>106</v>
      </c>
      <c r="L435" t="s">
        <v>22</v>
      </c>
      <c r="M435">
        <v>171000</v>
      </c>
      <c r="O435" t="s">
        <v>4692</v>
      </c>
      <c r="P435" t="s">
        <v>4693</v>
      </c>
    </row>
    <row r="436" spans="1:16" x14ac:dyDescent="0.25">
      <c r="A436" t="s">
        <v>0</v>
      </c>
      <c r="B436" t="s">
        <v>4694</v>
      </c>
      <c r="C436" t="s">
        <v>39</v>
      </c>
      <c r="D436" t="s">
        <v>3600</v>
      </c>
      <c r="E436" t="s">
        <v>51</v>
      </c>
      <c r="F436" t="b">
        <v>1</v>
      </c>
      <c r="G436" t="s">
        <v>27</v>
      </c>
      <c r="H436" s="4">
        <v>45665.750104166669</v>
      </c>
      <c r="I436" t="b">
        <v>1</v>
      </c>
      <c r="J436" t="b">
        <v>1</v>
      </c>
      <c r="K436" t="s">
        <v>24</v>
      </c>
      <c r="L436" t="s">
        <v>36</v>
      </c>
      <c r="N436">
        <v>50</v>
      </c>
      <c r="O436" t="s">
        <v>783</v>
      </c>
      <c r="P436" t="s">
        <v>204</v>
      </c>
    </row>
    <row r="437" spans="1:16" x14ac:dyDescent="0.25">
      <c r="A437" t="s">
        <v>0</v>
      </c>
      <c r="B437" t="s">
        <v>4695</v>
      </c>
      <c r="C437" t="s">
        <v>143</v>
      </c>
      <c r="D437" t="s">
        <v>3972</v>
      </c>
      <c r="E437" t="s">
        <v>20</v>
      </c>
      <c r="F437" t="b">
        <v>0</v>
      </c>
      <c r="G437" t="s">
        <v>35</v>
      </c>
      <c r="H437" s="4">
        <v>45665.750613425917</v>
      </c>
      <c r="I437" t="b">
        <v>0</v>
      </c>
      <c r="J437" t="b">
        <v>1</v>
      </c>
      <c r="K437" t="s">
        <v>24</v>
      </c>
      <c r="L437" t="s">
        <v>22</v>
      </c>
      <c r="M437">
        <v>119030</v>
      </c>
      <c r="O437" t="s">
        <v>759</v>
      </c>
      <c r="P437" t="s">
        <v>4696</v>
      </c>
    </row>
    <row r="438" spans="1:16" x14ac:dyDescent="0.25">
      <c r="A438" t="s">
        <v>0</v>
      </c>
      <c r="B438" t="s">
        <v>4697</v>
      </c>
      <c r="C438" t="s">
        <v>1880</v>
      </c>
      <c r="D438" t="s">
        <v>3972</v>
      </c>
      <c r="E438" t="s">
        <v>20</v>
      </c>
      <c r="F438" t="b">
        <v>0</v>
      </c>
      <c r="G438" t="s">
        <v>30</v>
      </c>
      <c r="H438" s="4">
        <v>45665.750810185193</v>
      </c>
      <c r="I438" t="b">
        <v>0</v>
      </c>
      <c r="J438" t="b">
        <v>1</v>
      </c>
      <c r="K438" t="s">
        <v>24</v>
      </c>
      <c r="L438" t="s">
        <v>22</v>
      </c>
      <c r="M438">
        <v>99780</v>
      </c>
      <c r="O438" t="s">
        <v>4698</v>
      </c>
      <c r="P438" t="s">
        <v>2025</v>
      </c>
    </row>
    <row r="439" spans="1:16" x14ac:dyDescent="0.25">
      <c r="A439" t="s">
        <v>0</v>
      </c>
      <c r="B439" t="s">
        <v>0</v>
      </c>
      <c r="C439" t="s">
        <v>4699</v>
      </c>
      <c r="D439" t="s">
        <v>3972</v>
      </c>
      <c r="F439" t="b">
        <v>0</v>
      </c>
      <c r="G439" t="s">
        <v>41</v>
      </c>
      <c r="H439" s="4">
        <v>45665.751250000001</v>
      </c>
      <c r="I439" t="b">
        <v>0</v>
      </c>
      <c r="J439" t="b">
        <v>0</v>
      </c>
      <c r="K439" t="s">
        <v>24</v>
      </c>
      <c r="L439" t="s">
        <v>36</v>
      </c>
      <c r="N439">
        <v>33</v>
      </c>
      <c r="O439" t="s">
        <v>200</v>
      </c>
      <c r="P439" t="s">
        <v>3163</v>
      </c>
    </row>
    <row r="440" spans="1:16" x14ac:dyDescent="0.25">
      <c r="A440" t="s">
        <v>28</v>
      </c>
      <c r="B440" t="s">
        <v>3623</v>
      </c>
      <c r="C440" t="s">
        <v>842</v>
      </c>
      <c r="D440" t="s">
        <v>3972</v>
      </c>
      <c r="E440" t="s">
        <v>20</v>
      </c>
      <c r="F440" t="b">
        <v>0</v>
      </c>
      <c r="G440" t="s">
        <v>30</v>
      </c>
      <c r="H440" s="4">
        <v>45665.751307870371</v>
      </c>
      <c r="I440" t="b">
        <v>0</v>
      </c>
      <c r="J440" t="b">
        <v>0</v>
      </c>
      <c r="K440" t="s">
        <v>24</v>
      </c>
      <c r="L440" t="s">
        <v>22</v>
      </c>
      <c r="M440">
        <v>162500</v>
      </c>
      <c r="O440" t="s">
        <v>74</v>
      </c>
      <c r="P440" t="s">
        <v>4700</v>
      </c>
    </row>
    <row r="441" spans="1:16" x14ac:dyDescent="0.25">
      <c r="A441" t="s">
        <v>2</v>
      </c>
      <c r="B441" t="s">
        <v>911</v>
      </c>
      <c r="C441" t="s">
        <v>4701</v>
      </c>
      <c r="D441" t="s">
        <v>3600</v>
      </c>
      <c r="E441" t="s">
        <v>51</v>
      </c>
      <c r="F441" t="b">
        <v>0</v>
      </c>
      <c r="G441" t="s">
        <v>35</v>
      </c>
      <c r="H441" s="4">
        <v>45665.752222222232</v>
      </c>
      <c r="I441" t="b">
        <v>0</v>
      </c>
      <c r="J441" t="b">
        <v>0</v>
      </c>
      <c r="K441" t="s">
        <v>24</v>
      </c>
      <c r="L441" t="s">
        <v>36</v>
      </c>
      <c r="N441">
        <v>65</v>
      </c>
      <c r="O441" t="s">
        <v>741</v>
      </c>
      <c r="P441" t="s">
        <v>4702</v>
      </c>
    </row>
    <row r="442" spans="1:16" x14ac:dyDescent="0.25">
      <c r="A442" t="s">
        <v>2</v>
      </c>
      <c r="B442" t="s">
        <v>4703</v>
      </c>
      <c r="C442" t="s">
        <v>4704</v>
      </c>
      <c r="D442" t="s">
        <v>3972</v>
      </c>
      <c r="E442" t="s">
        <v>20</v>
      </c>
      <c r="F442" t="b">
        <v>0</v>
      </c>
      <c r="G442" t="s">
        <v>27</v>
      </c>
      <c r="H442" s="4">
        <v>45665.79179398148</v>
      </c>
      <c r="I442" t="b">
        <v>0</v>
      </c>
      <c r="J442" t="b">
        <v>0</v>
      </c>
      <c r="K442" t="s">
        <v>24</v>
      </c>
      <c r="L442" t="s">
        <v>22</v>
      </c>
      <c r="M442">
        <v>119850</v>
      </c>
      <c r="O442" t="s">
        <v>4705</v>
      </c>
      <c r="P442" t="s">
        <v>4706</v>
      </c>
    </row>
    <row r="443" spans="1:16" x14ac:dyDescent="0.25">
      <c r="A443" t="s">
        <v>2</v>
      </c>
      <c r="B443" t="s">
        <v>2</v>
      </c>
      <c r="C443" t="s">
        <v>615</v>
      </c>
      <c r="D443" t="s">
        <v>131</v>
      </c>
      <c r="E443" t="s">
        <v>20</v>
      </c>
      <c r="F443" t="b">
        <v>0</v>
      </c>
      <c r="G443" t="s">
        <v>27</v>
      </c>
      <c r="H443" s="4">
        <v>45665.793124999997</v>
      </c>
      <c r="I443" t="b">
        <v>1</v>
      </c>
      <c r="J443" t="b">
        <v>0</v>
      </c>
      <c r="K443" t="s">
        <v>24</v>
      </c>
      <c r="L443" t="s">
        <v>22</v>
      </c>
      <c r="M443">
        <v>110000</v>
      </c>
      <c r="O443" t="s">
        <v>131</v>
      </c>
      <c r="P443" t="s">
        <v>128</v>
      </c>
    </row>
    <row r="444" spans="1:16" x14ac:dyDescent="0.25">
      <c r="A444" t="s">
        <v>2</v>
      </c>
      <c r="B444" t="s">
        <v>4707</v>
      </c>
      <c r="C444" t="s">
        <v>630</v>
      </c>
      <c r="D444" t="s">
        <v>3828</v>
      </c>
      <c r="E444" t="s">
        <v>51</v>
      </c>
      <c r="F444" t="b">
        <v>0</v>
      </c>
      <c r="G444" t="s">
        <v>27</v>
      </c>
      <c r="H444" s="4">
        <v>45665.793194444443</v>
      </c>
      <c r="I444" t="b">
        <v>0</v>
      </c>
      <c r="J444" t="b">
        <v>1</v>
      </c>
      <c r="K444" t="s">
        <v>24</v>
      </c>
      <c r="L444" t="s">
        <v>22</v>
      </c>
      <c r="M444">
        <v>113000</v>
      </c>
      <c r="O444" t="s">
        <v>4708</v>
      </c>
      <c r="P444" t="s">
        <v>4709</v>
      </c>
    </row>
    <row r="445" spans="1:16" x14ac:dyDescent="0.25">
      <c r="A445" t="s">
        <v>89</v>
      </c>
      <c r="B445" t="s">
        <v>4710</v>
      </c>
      <c r="C445" t="s">
        <v>337</v>
      </c>
      <c r="D445" t="s">
        <v>3972</v>
      </c>
      <c r="E445" t="s">
        <v>20</v>
      </c>
      <c r="F445" t="b">
        <v>0</v>
      </c>
      <c r="G445" t="s">
        <v>27</v>
      </c>
      <c r="H445" s="4">
        <v>45665.793356481481</v>
      </c>
      <c r="I445" t="b">
        <v>0</v>
      </c>
      <c r="J445" t="b">
        <v>1</v>
      </c>
      <c r="K445" t="s">
        <v>24</v>
      </c>
      <c r="L445" t="s">
        <v>22</v>
      </c>
      <c r="M445">
        <v>155000</v>
      </c>
      <c r="O445" t="s">
        <v>4711</v>
      </c>
      <c r="P445" t="s">
        <v>4712</v>
      </c>
    </row>
    <row r="446" spans="1:16" x14ac:dyDescent="0.25">
      <c r="A446" t="s">
        <v>2</v>
      </c>
      <c r="B446" t="s">
        <v>924</v>
      </c>
      <c r="C446" t="s">
        <v>1270</v>
      </c>
      <c r="D446" t="s">
        <v>3972</v>
      </c>
      <c r="E446" t="s">
        <v>51</v>
      </c>
      <c r="F446" t="b">
        <v>0</v>
      </c>
      <c r="G446" t="s">
        <v>27</v>
      </c>
      <c r="H446" s="4">
        <v>45665.83488425926</v>
      </c>
      <c r="I446" t="b">
        <v>1</v>
      </c>
      <c r="J446" t="b">
        <v>1</v>
      </c>
      <c r="K446" t="s">
        <v>24</v>
      </c>
      <c r="L446" t="s">
        <v>36</v>
      </c>
      <c r="N446">
        <v>65</v>
      </c>
      <c r="O446" t="s">
        <v>80</v>
      </c>
      <c r="P446" t="s">
        <v>4713</v>
      </c>
    </row>
    <row r="447" spans="1:16" x14ac:dyDescent="0.25">
      <c r="A447" t="s">
        <v>2</v>
      </c>
      <c r="B447" t="s">
        <v>4714</v>
      </c>
      <c r="C447" t="s">
        <v>44</v>
      </c>
      <c r="D447" t="s">
        <v>3600</v>
      </c>
      <c r="E447" t="s">
        <v>51</v>
      </c>
      <c r="F447" t="b">
        <v>0</v>
      </c>
      <c r="G447" t="s">
        <v>27</v>
      </c>
      <c r="H447" s="4">
        <v>45665.83489583333</v>
      </c>
      <c r="I447" t="b">
        <v>1</v>
      </c>
      <c r="J447" t="b">
        <v>0</v>
      </c>
      <c r="K447" t="s">
        <v>24</v>
      </c>
      <c r="L447" t="s">
        <v>36</v>
      </c>
      <c r="N447">
        <v>80</v>
      </c>
      <c r="O447" t="s">
        <v>2796</v>
      </c>
      <c r="P447" t="s">
        <v>4715</v>
      </c>
    </row>
    <row r="448" spans="1:16" x14ac:dyDescent="0.25">
      <c r="A448" t="s">
        <v>89</v>
      </c>
      <c r="B448" t="s">
        <v>4716</v>
      </c>
      <c r="C448" t="s">
        <v>203</v>
      </c>
      <c r="D448" t="s">
        <v>3972</v>
      </c>
      <c r="E448" t="s">
        <v>20</v>
      </c>
      <c r="F448" t="b">
        <v>0</v>
      </c>
      <c r="G448" t="s">
        <v>27</v>
      </c>
      <c r="H448" s="4">
        <v>45665.835023148153</v>
      </c>
      <c r="I448" t="b">
        <v>1</v>
      </c>
      <c r="J448" t="b">
        <v>1</v>
      </c>
      <c r="K448" t="s">
        <v>24</v>
      </c>
      <c r="L448" t="s">
        <v>22</v>
      </c>
      <c r="M448">
        <v>105000</v>
      </c>
      <c r="O448" t="s">
        <v>1784</v>
      </c>
      <c r="P448" t="s">
        <v>4717</v>
      </c>
    </row>
    <row r="449" spans="1:16" x14ac:dyDescent="0.25">
      <c r="A449" t="s">
        <v>2</v>
      </c>
      <c r="B449" t="s">
        <v>4718</v>
      </c>
      <c r="C449" t="s">
        <v>44</v>
      </c>
      <c r="D449" t="s">
        <v>3600</v>
      </c>
      <c r="E449" t="s">
        <v>51</v>
      </c>
      <c r="F449" t="b">
        <v>0</v>
      </c>
      <c r="G449" t="s">
        <v>30</v>
      </c>
      <c r="H449" s="4">
        <v>45665.835949074077</v>
      </c>
      <c r="I449" t="b">
        <v>1</v>
      </c>
      <c r="J449" t="b">
        <v>0</v>
      </c>
      <c r="K449" t="s">
        <v>24</v>
      </c>
      <c r="L449" t="s">
        <v>36</v>
      </c>
      <c r="N449">
        <v>75</v>
      </c>
      <c r="O449" t="s">
        <v>2796</v>
      </c>
      <c r="P449" t="s">
        <v>4715</v>
      </c>
    </row>
    <row r="450" spans="1:16" x14ac:dyDescent="0.25">
      <c r="A450" t="s">
        <v>1</v>
      </c>
      <c r="B450" t="s">
        <v>3564</v>
      </c>
      <c r="C450" t="s">
        <v>1546</v>
      </c>
      <c r="D450" t="s">
        <v>3972</v>
      </c>
      <c r="E450" t="s">
        <v>20</v>
      </c>
      <c r="F450" t="b">
        <v>0</v>
      </c>
      <c r="G450" t="s">
        <v>27</v>
      </c>
      <c r="H450" s="4">
        <v>45665.875162037039</v>
      </c>
      <c r="I450" t="b">
        <v>1</v>
      </c>
      <c r="J450" t="b">
        <v>1</v>
      </c>
      <c r="K450" t="s">
        <v>24</v>
      </c>
      <c r="L450" t="s">
        <v>22</v>
      </c>
      <c r="M450">
        <v>62150</v>
      </c>
      <c r="O450" t="s">
        <v>1841</v>
      </c>
      <c r="P450" t="s">
        <v>204</v>
      </c>
    </row>
    <row r="451" spans="1:16" x14ac:dyDescent="0.25">
      <c r="A451" t="s">
        <v>0</v>
      </c>
      <c r="B451" t="s">
        <v>4371</v>
      </c>
      <c r="C451" t="s">
        <v>3162</v>
      </c>
      <c r="D451" t="s">
        <v>3956</v>
      </c>
      <c r="E451" t="s">
        <v>20</v>
      </c>
      <c r="F451" t="b">
        <v>0</v>
      </c>
      <c r="G451" t="s">
        <v>27</v>
      </c>
      <c r="H451" s="4">
        <v>45665.875162037039</v>
      </c>
      <c r="I451" t="b">
        <v>0</v>
      </c>
      <c r="J451" t="b">
        <v>1</v>
      </c>
      <c r="K451" t="s">
        <v>24</v>
      </c>
      <c r="L451" t="s">
        <v>36</v>
      </c>
      <c r="N451">
        <v>27.435001373291019</v>
      </c>
      <c r="O451" t="s">
        <v>251</v>
      </c>
      <c r="P451" t="s">
        <v>4372</v>
      </c>
    </row>
    <row r="452" spans="1:16" x14ac:dyDescent="0.25">
      <c r="A452" t="s">
        <v>1</v>
      </c>
      <c r="B452" t="s">
        <v>4719</v>
      </c>
      <c r="C452" t="s">
        <v>1331</v>
      </c>
      <c r="D452" t="s">
        <v>3972</v>
      </c>
      <c r="E452" t="s">
        <v>20</v>
      </c>
      <c r="F452" t="b">
        <v>0</v>
      </c>
      <c r="G452" t="s">
        <v>27</v>
      </c>
      <c r="H452" s="4">
        <v>45665.876122685193</v>
      </c>
      <c r="I452" t="b">
        <v>0</v>
      </c>
      <c r="J452" t="b">
        <v>0</v>
      </c>
      <c r="K452" t="s">
        <v>24</v>
      </c>
      <c r="L452" t="s">
        <v>22</v>
      </c>
      <c r="M452">
        <v>75000</v>
      </c>
      <c r="O452" t="s">
        <v>2428</v>
      </c>
      <c r="P452" t="s">
        <v>338</v>
      </c>
    </row>
    <row r="453" spans="1:16" x14ac:dyDescent="0.25">
      <c r="A453" t="s">
        <v>89</v>
      </c>
      <c r="B453" t="s">
        <v>4720</v>
      </c>
      <c r="C453" t="s">
        <v>82</v>
      </c>
      <c r="D453" t="s">
        <v>3972</v>
      </c>
      <c r="E453" t="s">
        <v>20</v>
      </c>
      <c r="F453" t="b">
        <v>0</v>
      </c>
      <c r="G453" t="s">
        <v>27</v>
      </c>
      <c r="H453" s="4">
        <v>45665.876157407409</v>
      </c>
      <c r="I453" t="b">
        <v>0</v>
      </c>
      <c r="J453" t="b">
        <v>0</v>
      </c>
      <c r="K453" t="s">
        <v>24</v>
      </c>
      <c r="L453" t="s">
        <v>22</v>
      </c>
      <c r="M453">
        <v>425000</v>
      </c>
      <c r="O453" t="s">
        <v>4721</v>
      </c>
      <c r="P453" t="s">
        <v>1211</v>
      </c>
    </row>
    <row r="454" spans="1:16" x14ac:dyDescent="0.25">
      <c r="A454" t="s">
        <v>2</v>
      </c>
      <c r="B454" t="s">
        <v>422</v>
      </c>
      <c r="C454" t="s">
        <v>774</v>
      </c>
      <c r="D454" t="s">
        <v>3972</v>
      </c>
      <c r="E454" t="s">
        <v>20</v>
      </c>
      <c r="F454" t="b">
        <v>0</v>
      </c>
      <c r="G454" t="s">
        <v>27</v>
      </c>
      <c r="H454" s="4">
        <v>45665.876597222217</v>
      </c>
      <c r="I454" t="b">
        <v>1</v>
      </c>
      <c r="J454" t="b">
        <v>1</v>
      </c>
      <c r="K454" t="s">
        <v>24</v>
      </c>
      <c r="L454" t="s">
        <v>22</v>
      </c>
      <c r="M454">
        <v>98050</v>
      </c>
      <c r="O454" t="s">
        <v>4722</v>
      </c>
      <c r="P454" t="s">
        <v>882</v>
      </c>
    </row>
    <row r="455" spans="1:16" x14ac:dyDescent="0.25">
      <c r="A455" t="s">
        <v>0</v>
      </c>
      <c r="B455" t="s">
        <v>0</v>
      </c>
      <c r="C455" t="s">
        <v>617</v>
      </c>
      <c r="D455" t="s">
        <v>3828</v>
      </c>
      <c r="E455" t="s">
        <v>20</v>
      </c>
      <c r="F455" t="b">
        <v>0</v>
      </c>
      <c r="G455" t="s">
        <v>27</v>
      </c>
      <c r="H455" s="4">
        <v>45665.916770833333</v>
      </c>
      <c r="I455" t="b">
        <v>0</v>
      </c>
      <c r="J455" t="b">
        <v>1</v>
      </c>
      <c r="K455" t="s">
        <v>24</v>
      </c>
      <c r="L455" t="s">
        <v>22</v>
      </c>
      <c r="M455">
        <v>75000</v>
      </c>
      <c r="O455" t="s">
        <v>4723</v>
      </c>
      <c r="P455" t="s">
        <v>4724</v>
      </c>
    </row>
    <row r="456" spans="1:16" x14ac:dyDescent="0.25">
      <c r="A456" t="s">
        <v>2</v>
      </c>
      <c r="B456" t="s">
        <v>2167</v>
      </c>
      <c r="C456" t="s">
        <v>293</v>
      </c>
      <c r="D456" t="s">
        <v>3600</v>
      </c>
      <c r="E456" t="s">
        <v>51</v>
      </c>
      <c r="F456" t="b">
        <v>0</v>
      </c>
      <c r="G456" t="s">
        <v>27</v>
      </c>
      <c r="H456" s="4">
        <v>45665.918136574073</v>
      </c>
      <c r="I456" t="b">
        <v>1</v>
      </c>
      <c r="J456" t="b">
        <v>0</v>
      </c>
      <c r="K456" t="s">
        <v>24</v>
      </c>
      <c r="L456" t="s">
        <v>36</v>
      </c>
      <c r="N456">
        <v>69.5</v>
      </c>
      <c r="O456" t="s">
        <v>4725</v>
      </c>
      <c r="P456" t="s">
        <v>4726</v>
      </c>
    </row>
    <row r="457" spans="1:16" x14ac:dyDescent="0.25">
      <c r="A457" t="s">
        <v>2</v>
      </c>
      <c r="B457" t="s">
        <v>2</v>
      </c>
      <c r="C457" t="s">
        <v>2164</v>
      </c>
      <c r="D457" t="s">
        <v>3828</v>
      </c>
      <c r="E457" t="s">
        <v>20</v>
      </c>
      <c r="F457" t="b">
        <v>0</v>
      </c>
      <c r="G457" t="s">
        <v>27</v>
      </c>
      <c r="H457" s="4">
        <v>45665.918182870373</v>
      </c>
      <c r="I457" t="b">
        <v>0</v>
      </c>
      <c r="J457" t="b">
        <v>1</v>
      </c>
      <c r="K457" t="s">
        <v>24</v>
      </c>
      <c r="L457" t="s">
        <v>22</v>
      </c>
      <c r="M457">
        <v>115000</v>
      </c>
      <c r="O457" t="s">
        <v>4727</v>
      </c>
      <c r="P457" t="s">
        <v>4728</v>
      </c>
    </row>
    <row r="458" spans="1:16" x14ac:dyDescent="0.25">
      <c r="A458" t="s">
        <v>1</v>
      </c>
      <c r="B458" t="s">
        <v>4729</v>
      </c>
      <c r="C458" t="s">
        <v>3018</v>
      </c>
      <c r="D458" t="s">
        <v>3828</v>
      </c>
      <c r="E458" t="s">
        <v>20</v>
      </c>
      <c r="F458" t="b">
        <v>0</v>
      </c>
      <c r="G458" t="s">
        <v>27</v>
      </c>
      <c r="H458" s="4">
        <v>45665.918229166673</v>
      </c>
      <c r="I458" t="b">
        <v>0</v>
      </c>
      <c r="J458" t="b">
        <v>1</v>
      </c>
      <c r="K458" t="s">
        <v>24</v>
      </c>
      <c r="L458" t="s">
        <v>22</v>
      </c>
      <c r="M458">
        <v>87267</v>
      </c>
      <c r="O458" t="s">
        <v>1677</v>
      </c>
      <c r="P458" t="s">
        <v>4730</v>
      </c>
    </row>
    <row r="459" spans="1:16" x14ac:dyDescent="0.25">
      <c r="A459" t="s">
        <v>2</v>
      </c>
      <c r="B459" t="s">
        <v>3617</v>
      </c>
      <c r="C459" t="s">
        <v>192</v>
      </c>
      <c r="D459" t="s">
        <v>3828</v>
      </c>
      <c r="E459" t="s">
        <v>20</v>
      </c>
      <c r="F459" t="b">
        <v>0</v>
      </c>
      <c r="G459" t="s">
        <v>30</v>
      </c>
      <c r="H459" s="4">
        <v>45665.919293981482</v>
      </c>
      <c r="I459" t="b">
        <v>0</v>
      </c>
      <c r="J459" t="b">
        <v>1</v>
      </c>
      <c r="K459" t="s">
        <v>24</v>
      </c>
      <c r="L459" t="s">
        <v>22</v>
      </c>
      <c r="M459">
        <v>110000</v>
      </c>
      <c r="O459" t="s">
        <v>554</v>
      </c>
      <c r="P459" t="s">
        <v>67</v>
      </c>
    </row>
    <row r="460" spans="1:16" x14ac:dyDescent="0.25">
      <c r="A460" t="s">
        <v>0</v>
      </c>
      <c r="B460" t="s">
        <v>0</v>
      </c>
      <c r="C460" t="s">
        <v>2168</v>
      </c>
      <c r="D460" t="s">
        <v>3972</v>
      </c>
      <c r="E460" t="s">
        <v>51</v>
      </c>
      <c r="F460" t="b">
        <v>0</v>
      </c>
      <c r="G460" t="s">
        <v>27</v>
      </c>
      <c r="H460" s="4">
        <v>45665.958472222221</v>
      </c>
      <c r="I460" t="b">
        <v>1</v>
      </c>
      <c r="J460" t="b">
        <v>0</v>
      </c>
      <c r="K460" t="s">
        <v>24</v>
      </c>
      <c r="L460" t="s">
        <v>36</v>
      </c>
      <c r="N460">
        <v>25</v>
      </c>
      <c r="O460" t="s">
        <v>2169</v>
      </c>
    </row>
    <row r="461" spans="1:16" x14ac:dyDescent="0.25">
      <c r="A461" t="s">
        <v>0</v>
      </c>
      <c r="B461" t="s">
        <v>4731</v>
      </c>
      <c r="C461" t="s">
        <v>94</v>
      </c>
      <c r="D461" t="s">
        <v>3972</v>
      </c>
      <c r="E461" t="s">
        <v>20</v>
      </c>
      <c r="F461" t="b">
        <v>0</v>
      </c>
      <c r="G461" t="s">
        <v>30</v>
      </c>
      <c r="H461" s="4">
        <v>45665.959236111114</v>
      </c>
      <c r="I461" t="b">
        <v>1</v>
      </c>
      <c r="J461" t="b">
        <v>0</v>
      </c>
      <c r="K461" t="s">
        <v>24</v>
      </c>
      <c r="L461" t="s">
        <v>36</v>
      </c>
      <c r="N461">
        <v>27.5</v>
      </c>
      <c r="O461" t="s">
        <v>4343</v>
      </c>
      <c r="P461" t="s">
        <v>4732</v>
      </c>
    </row>
    <row r="462" spans="1:16" x14ac:dyDescent="0.25">
      <c r="A462" t="s">
        <v>2</v>
      </c>
      <c r="B462" t="s">
        <v>4733</v>
      </c>
      <c r="C462" t="s">
        <v>155</v>
      </c>
      <c r="D462" t="s">
        <v>3828</v>
      </c>
      <c r="E462" t="s">
        <v>51</v>
      </c>
      <c r="F462" t="b">
        <v>0</v>
      </c>
      <c r="G462" t="s">
        <v>35</v>
      </c>
      <c r="H462" s="4">
        <v>45665.960590277777</v>
      </c>
      <c r="I462" t="b">
        <v>1</v>
      </c>
      <c r="J462" t="b">
        <v>0</v>
      </c>
      <c r="K462" t="s">
        <v>24</v>
      </c>
      <c r="L462" t="s">
        <v>36</v>
      </c>
      <c r="N462">
        <v>45.060001373291023</v>
      </c>
      <c r="O462" t="s">
        <v>4734</v>
      </c>
      <c r="P462" t="s">
        <v>461</v>
      </c>
    </row>
    <row r="463" spans="1:16" x14ac:dyDescent="0.25">
      <c r="A463" t="s">
        <v>1</v>
      </c>
      <c r="B463" t="s">
        <v>4046</v>
      </c>
      <c r="C463" t="s">
        <v>4735</v>
      </c>
      <c r="D463" t="s">
        <v>3956</v>
      </c>
      <c r="E463" t="s">
        <v>34</v>
      </c>
      <c r="F463" t="b">
        <v>0</v>
      </c>
      <c r="G463" t="s">
        <v>23</v>
      </c>
      <c r="H463" s="4">
        <v>45665.986817129633</v>
      </c>
      <c r="I463" t="b">
        <v>0</v>
      </c>
      <c r="J463" t="b">
        <v>1</v>
      </c>
      <c r="K463" t="s">
        <v>24</v>
      </c>
      <c r="L463" t="s">
        <v>36</v>
      </c>
      <c r="N463">
        <v>78.1199951171875</v>
      </c>
      <c r="O463" t="s">
        <v>800</v>
      </c>
      <c r="P463" t="s">
        <v>4045</v>
      </c>
    </row>
    <row r="464" spans="1:16" x14ac:dyDescent="0.25">
      <c r="A464" t="s">
        <v>19</v>
      </c>
      <c r="B464" t="s">
        <v>4736</v>
      </c>
      <c r="C464" t="s">
        <v>4737</v>
      </c>
      <c r="D464" t="s">
        <v>3956</v>
      </c>
      <c r="E464" t="s">
        <v>34</v>
      </c>
      <c r="F464" t="b">
        <v>0</v>
      </c>
      <c r="G464" t="s">
        <v>52</v>
      </c>
      <c r="H464" s="4">
        <v>45666.00136574074</v>
      </c>
      <c r="I464" t="b">
        <v>0</v>
      </c>
      <c r="J464" t="b">
        <v>1</v>
      </c>
      <c r="K464" t="s">
        <v>24</v>
      </c>
      <c r="L464" t="s">
        <v>36</v>
      </c>
      <c r="N464">
        <v>40.255001068115227</v>
      </c>
      <c r="O464" t="s">
        <v>800</v>
      </c>
      <c r="P464" t="s">
        <v>4045</v>
      </c>
    </row>
    <row r="465" spans="1:16" x14ac:dyDescent="0.25">
      <c r="A465" t="s">
        <v>1</v>
      </c>
      <c r="B465" t="s">
        <v>4738</v>
      </c>
      <c r="C465" t="s">
        <v>4739</v>
      </c>
      <c r="D465" t="s">
        <v>3956</v>
      </c>
      <c r="E465" t="s">
        <v>34</v>
      </c>
      <c r="F465" t="b">
        <v>0</v>
      </c>
      <c r="G465" t="s">
        <v>52</v>
      </c>
      <c r="H465" s="4">
        <v>45666.00136574074</v>
      </c>
      <c r="I465" t="b">
        <v>0</v>
      </c>
      <c r="J465" t="b">
        <v>1</v>
      </c>
      <c r="K465" t="s">
        <v>24</v>
      </c>
      <c r="L465" t="s">
        <v>36</v>
      </c>
      <c r="N465">
        <v>35.75</v>
      </c>
      <c r="O465" t="s">
        <v>800</v>
      </c>
      <c r="P465" t="s">
        <v>4045</v>
      </c>
    </row>
    <row r="466" spans="1:16" x14ac:dyDescent="0.25">
      <c r="A466" t="s">
        <v>2</v>
      </c>
      <c r="B466" t="s">
        <v>4740</v>
      </c>
      <c r="C466" t="s">
        <v>114</v>
      </c>
      <c r="D466" t="s">
        <v>3972</v>
      </c>
      <c r="E466" t="s">
        <v>20</v>
      </c>
      <c r="F466" t="b">
        <v>0</v>
      </c>
      <c r="G466" t="s">
        <v>27</v>
      </c>
      <c r="H466" s="4">
        <v>45666.001469907409</v>
      </c>
      <c r="I466" t="b">
        <v>0</v>
      </c>
      <c r="J466" t="b">
        <v>1</v>
      </c>
      <c r="K466" t="s">
        <v>24</v>
      </c>
      <c r="L466" t="s">
        <v>22</v>
      </c>
      <c r="M466">
        <v>121500</v>
      </c>
      <c r="O466" t="s">
        <v>4741</v>
      </c>
      <c r="P466" t="s">
        <v>4742</v>
      </c>
    </row>
    <row r="467" spans="1:16" x14ac:dyDescent="0.25">
      <c r="A467" t="s">
        <v>2</v>
      </c>
      <c r="B467" t="s">
        <v>1464</v>
      </c>
      <c r="C467" t="s">
        <v>167</v>
      </c>
      <c r="D467" t="s">
        <v>3972</v>
      </c>
      <c r="E467" t="s">
        <v>51</v>
      </c>
      <c r="F467" t="b">
        <v>0</v>
      </c>
      <c r="G467" t="s">
        <v>27</v>
      </c>
      <c r="H467" s="4">
        <v>45666.001597222217</v>
      </c>
      <c r="I467" t="b">
        <v>1</v>
      </c>
      <c r="J467" t="b">
        <v>0</v>
      </c>
      <c r="K467" t="s">
        <v>24</v>
      </c>
      <c r="L467" t="s">
        <v>36</v>
      </c>
      <c r="N467">
        <v>60</v>
      </c>
      <c r="O467" t="s">
        <v>396</v>
      </c>
      <c r="P467" t="s">
        <v>4743</v>
      </c>
    </row>
    <row r="468" spans="1:16" x14ac:dyDescent="0.25">
      <c r="A468" t="s">
        <v>2</v>
      </c>
      <c r="B468" t="s">
        <v>2307</v>
      </c>
      <c r="C468" t="s">
        <v>4744</v>
      </c>
      <c r="D468" t="s">
        <v>3828</v>
      </c>
      <c r="E468" t="s">
        <v>20</v>
      </c>
      <c r="F468" t="b">
        <v>0</v>
      </c>
      <c r="G468" t="s">
        <v>30</v>
      </c>
      <c r="H468" s="4">
        <v>45666.002581018518</v>
      </c>
      <c r="I468" t="b">
        <v>1</v>
      </c>
      <c r="J468" t="b">
        <v>0</v>
      </c>
      <c r="K468" t="s">
        <v>24</v>
      </c>
      <c r="L468" t="s">
        <v>22</v>
      </c>
      <c r="M468">
        <v>134028.96875</v>
      </c>
      <c r="O468" t="s">
        <v>4745</v>
      </c>
      <c r="P468" t="s">
        <v>4746</v>
      </c>
    </row>
    <row r="469" spans="1:16" x14ac:dyDescent="0.25">
      <c r="A469" t="s">
        <v>0</v>
      </c>
      <c r="B469" t="s">
        <v>2488</v>
      </c>
      <c r="C469" t="s">
        <v>39</v>
      </c>
      <c r="D469" t="s">
        <v>3828</v>
      </c>
      <c r="E469" t="s">
        <v>20</v>
      </c>
      <c r="F469" t="b">
        <v>1</v>
      </c>
      <c r="G469" t="s">
        <v>1247</v>
      </c>
      <c r="H469" s="4">
        <v>45666.021898148138</v>
      </c>
      <c r="I469" t="b">
        <v>0</v>
      </c>
      <c r="J469" t="b">
        <v>0</v>
      </c>
      <c r="K469" t="s">
        <v>1247</v>
      </c>
      <c r="L469" t="s">
        <v>22</v>
      </c>
      <c r="M469">
        <v>70000</v>
      </c>
      <c r="O469" t="s">
        <v>1893</v>
      </c>
      <c r="P469" t="s">
        <v>4747</v>
      </c>
    </row>
    <row r="470" spans="1:16" x14ac:dyDescent="0.25">
      <c r="A470" t="s">
        <v>0</v>
      </c>
      <c r="B470" t="s">
        <v>4748</v>
      </c>
      <c r="C470" t="s">
        <v>4749</v>
      </c>
      <c r="D470" t="s">
        <v>3828</v>
      </c>
      <c r="F470" t="b">
        <v>0</v>
      </c>
      <c r="G470" t="s">
        <v>41</v>
      </c>
      <c r="H470" s="4">
        <v>45666.042002314818</v>
      </c>
      <c r="I470" t="b">
        <v>1</v>
      </c>
      <c r="J470" t="b">
        <v>0</v>
      </c>
      <c r="K470" t="s">
        <v>24</v>
      </c>
      <c r="L470" t="s">
        <v>36</v>
      </c>
      <c r="N470">
        <v>26.5</v>
      </c>
      <c r="O470" t="s">
        <v>4750</v>
      </c>
      <c r="P470" t="s">
        <v>943</v>
      </c>
    </row>
    <row r="471" spans="1:16" x14ac:dyDescent="0.25">
      <c r="A471" t="s">
        <v>0</v>
      </c>
      <c r="B471" t="s">
        <v>1589</v>
      </c>
      <c r="C471" t="s">
        <v>82</v>
      </c>
      <c r="D471" t="s">
        <v>4356</v>
      </c>
      <c r="E471" t="s">
        <v>20</v>
      </c>
      <c r="F471" t="b">
        <v>0</v>
      </c>
      <c r="G471" t="s">
        <v>27</v>
      </c>
      <c r="H471" s="4">
        <v>45666.250034722223</v>
      </c>
      <c r="I471" t="b">
        <v>1</v>
      </c>
      <c r="J471" t="b">
        <v>0</v>
      </c>
      <c r="K471" t="s">
        <v>24</v>
      </c>
      <c r="L471" t="s">
        <v>22</v>
      </c>
      <c r="M471">
        <v>105000</v>
      </c>
      <c r="O471" t="s">
        <v>1037</v>
      </c>
      <c r="P471" t="s">
        <v>1590</v>
      </c>
    </row>
    <row r="472" spans="1:16" x14ac:dyDescent="0.25">
      <c r="A472" t="s">
        <v>25</v>
      </c>
      <c r="B472" t="s">
        <v>4751</v>
      </c>
      <c r="C472" t="s">
        <v>39</v>
      </c>
      <c r="D472" t="s">
        <v>4108</v>
      </c>
      <c r="E472" t="s">
        <v>20</v>
      </c>
      <c r="F472" t="b">
        <v>1</v>
      </c>
      <c r="G472" t="s">
        <v>27</v>
      </c>
      <c r="H472" s="4">
        <v>45666.250069444453</v>
      </c>
      <c r="I472" t="b">
        <v>1</v>
      </c>
      <c r="J472" t="b">
        <v>1</v>
      </c>
      <c r="K472" t="s">
        <v>24</v>
      </c>
      <c r="L472" t="s">
        <v>22</v>
      </c>
      <c r="M472">
        <v>170000</v>
      </c>
      <c r="O472" t="s">
        <v>902</v>
      </c>
      <c r="P472" t="s">
        <v>1123</v>
      </c>
    </row>
    <row r="473" spans="1:16" x14ac:dyDescent="0.25">
      <c r="A473" t="s">
        <v>0</v>
      </c>
      <c r="B473" t="s">
        <v>0</v>
      </c>
      <c r="C473" t="s">
        <v>54</v>
      </c>
      <c r="D473" t="s">
        <v>4752</v>
      </c>
      <c r="E473" t="s">
        <v>20</v>
      </c>
      <c r="F473" t="b">
        <v>0</v>
      </c>
      <c r="G473" t="s">
        <v>41</v>
      </c>
      <c r="H473" s="4">
        <v>45666.25037037037</v>
      </c>
      <c r="I473" t="b">
        <v>1</v>
      </c>
      <c r="J473" t="b">
        <v>1</v>
      </c>
      <c r="K473" t="s">
        <v>24</v>
      </c>
      <c r="L473" t="s">
        <v>36</v>
      </c>
      <c r="N473">
        <v>60</v>
      </c>
      <c r="O473" t="s">
        <v>289</v>
      </c>
      <c r="P473" t="s">
        <v>2400</v>
      </c>
    </row>
    <row r="474" spans="1:16" x14ac:dyDescent="0.25">
      <c r="A474" t="s">
        <v>0</v>
      </c>
      <c r="B474" t="s">
        <v>1254</v>
      </c>
      <c r="C474" t="s">
        <v>3004</v>
      </c>
      <c r="D474" t="s">
        <v>3828</v>
      </c>
      <c r="E474" t="s">
        <v>20</v>
      </c>
      <c r="F474" t="b">
        <v>0</v>
      </c>
      <c r="G474" t="s">
        <v>35</v>
      </c>
      <c r="H474" s="4">
        <v>45666.250671296293</v>
      </c>
      <c r="I474" t="b">
        <v>0</v>
      </c>
      <c r="J474" t="b">
        <v>0</v>
      </c>
      <c r="K474" t="s">
        <v>24</v>
      </c>
      <c r="L474" t="s">
        <v>22</v>
      </c>
      <c r="M474">
        <v>107500</v>
      </c>
      <c r="O474" t="s">
        <v>4753</v>
      </c>
      <c r="P474" t="s">
        <v>3428</v>
      </c>
    </row>
    <row r="475" spans="1:16" x14ac:dyDescent="0.25">
      <c r="A475" t="s">
        <v>0</v>
      </c>
      <c r="B475" t="s">
        <v>4754</v>
      </c>
      <c r="C475" t="s">
        <v>167</v>
      </c>
      <c r="D475" t="s">
        <v>3828</v>
      </c>
      <c r="E475" t="s">
        <v>20</v>
      </c>
      <c r="F475" t="b">
        <v>0</v>
      </c>
      <c r="G475" t="s">
        <v>35</v>
      </c>
      <c r="H475" s="4">
        <v>45666.250671296293</v>
      </c>
      <c r="I475" t="b">
        <v>0</v>
      </c>
      <c r="J475" t="b">
        <v>0</v>
      </c>
      <c r="K475" t="s">
        <v>24</v>
      </c>
      <c r="L475" t="s">
        <v>22</v>
      </c>
      <c r="M475">
        <v>72500</v>
      </c>
      <c r="O475" t="s">
        <v>4755</v>
      </c>
      <c r="P475" t="s">
        <v>4756</v>
      </c>
    </row>
    <row r="476" spans="1:16" x14ac:dyDescent="0.25">
      <c r="A476" t="s">
        <v>1</v>
      </c>
      <c r="B476" t="s">
        <v>4463</v>
      </c>
      <c r="C476" t="s">
        <v>82</v>
      </c>
      <c r="D476" t="s">
        <v>2208</v>
      </c>
      <c r="E476" t="s">
        <v>20</v>
      </c>
      <c r="F476" t="b">
        <v>0</v>
      </c>
      <c r="G476" t="s">
        <v>27</v>
      </c>
      <c r="H476" s="4">
        <v>45666.251226851848</v>
      </c>
      <c r="I476" t="b">
        <v>0</v>
      </c>
      <c r="J476" t="b">
        <v>1</v>
      </c>
      <c r="K476" t="s">
        <v>24</v>
      </c>
      <c r="L476" t="s">
        <v>22</v>
      </c>
      <c r="M476">
        <v>129780</v>
      </c>
      <c r="O476" t="s">
        <v>4757</v>
      </c>
      <c r="P476" t="s">
        <v>2611</v>
      </c>
    </row>
    <row r="477" spans="1:16" x14ac:dyDescent="0.25">
      <c r="A477" t="s">
        <v>1</v>
      </c>
      <c r="B477" t="s">
        <v>410</v>
      </c>
      <c r="C477" t="s">
        <v>3729</v>
      </c>
      <c r="D477" t="s">
        <v>2532</v>
      </c>
      <c r="E477" t="s">
        <v>20</v>
      </c>
      <c r="F477" t="b">
        <v>0</v>
      </c>
      <c r="G477" t="s">
        <v>52</v>
      </c>
      <c r="H477" s="4">
        <v>45666.25167824074</v>
      </c>
      <c r="I477" t="b">
        <v>0</v>
      </c>
      <c r="J477" t="b">
        <v>0</v>
      </c>
      <c r="K477" t="s">
        <v>24</v>
      </c>
      <c r="L477" t="s">
        <v>22</v>
      </c>
      <c r="M477">
        <v>71287.5</v>
      </c>
      <c r="O477" t="s">
        <v>4758</v>
      </c>
    </row>
    <row r="478" spans="1:16" x14ac:dyDescent="0.25">
      <c r="A478" t="s">
        <v>2</v>
      </c>
      <c r="B478" t="s">
        <v>4305</v>
      </c>
      <c r="C478" t="s">
        <v>49</v>
      </c>
      <c r="D478" t="s">
        <v>4596</v>
      </c>
      <c r="E478" t="s">
        <v>20</v>
      </c>
      <c r="F478" t="b">
        <v>0</v>
      </c>
      <c r="G478" t="s">
        <v>41</v>
      </c>
      <c r="H478" s="4">
        <v>45666.251828703702</v>
      </c>
      <c r="I478" t="b">
        <v>0</v>
      </c>
      <c r="J478" t="b">
        <v>1</v>
      </c>
      <c r="K478" t="s">
        <v>24</v>
      </c>
      <c r="L478" t="s">
        <v>22</v>
      </c>
      <c r="M478">
        <v>134000</v>
      </c>
      <c r="O478" t="s">
        <v>4759</v>
      </c>
      <c r="P478" t="s">
        <v>4307</v>
      </c>
    </row>
    <row r="479" spans="1:16" x14ac:dyDescent="0.25">
      <c r="A479" t="s">
        <v>19</v>
      </c>
      <c r="B479" t="s">
        <v>19</v>
      </c>
      <c r="C479" t="s">
        <v>39</v>
      </c>
      <c r="D479" t="s">
        <v>4013</v>
      </c>
      <c r="E479" t="s">
        <v>20</v>
      </c>
      <c r="F479" t="b">
        <v>1</v>
      </c>
      <c r="G479" t="s">
        <v>106</v>
      </c>
      <c r="H479" s="4">
        <v>45666.267638888887</v>
      </c>
      <c r="I479" t="b">
        <v>0</v>
      </c>
      <c r="J479" t="b">
        <v>1</v>
      </c>
      <c r="K479" t="s">
        <v>106</v>
      </c>
      <c r="L479" t="s">
        <v>22</v>
      </c>
      <c r="M479">
        <v>160000</v>
      </c>
      <c r="O479" t="s">
        <v>1950</v>
      </c>
      <c r="P479" t="s">
        <v>4760</v>
      </c>
    </row>
    <row r="480" spans="1:16" x14ac:dyDescent="0.25">
      <c r="A480" t="s">
        <v>40</v>
      </c>
      <c r="B480" t="s">
        <v>4566</v>
      </c>
      <c r="C480" t="s">
        <v>217</v>
      </c>
      <c r="D480" t="s">
        <v>4761</v>
      </c>
      <c r="E480" t="s">
        <v>20</v>
      </c>
      <c r="F480" t="b">
        <v>0</v>
      </c>
      <c r="G480" t="s">
        <v>217</v>
      </c>
      <c r="H480" s="4">
        <v>45666.267939814818</v>
      </c>
      <c r="I480" t="b">
        <v>1</v>
      </c>
      <c r="J480" t="b">
        <v>0</v>
      </c>
      <c r="K480" t="s">
        <v>217</v>
      </c>
      <c r="L480" t="s">
        <v>22</v>
      </c>
      <c r="M480">
        <v>87179.5</v>
      </c>
      <c r="O480" t="s">
        <v>4567</v>
      </c>
      <c r="P480" t="s">
        <v>4568</v>
      </c>
    </row>
    <row r="481" spans="1:16" x14ac:dyDescent="0.25">
      <c r="A481" t="s">
        <v>25</v>
      </c>
      <c r="B481" t="s">
        <v>4762</v>
      </c>
      <c r="C481" t="s">
        <v>588</v>
      </c>
      <c r="D481" t="s">
        <v>4431</v>
      </c>
      <c r="E481" t="s">
        <v>20</v>
      </c>
      <c r="F481" t="b">
        <v>0</v>
      </c>
      <c r="G481" t="s">
        <v>588</v>
      </c>
      <c r="H481" s="4">
        <v>45666.272175925929</v>
      </c>
      <c r="I481" t="b">
        <v>0</v>
      </c>
      <c r="J481" t="b">
        <v>0</v>
      </c>
      <c r="K481" t="s">
        <v>588</v>
      </c>
      <c r="L481" t="s">
        <v>22</v>
      </c>
      <c r="M481">
        <v>97744.5</v>
      </c>
      <c r="O481" t="s">
        <v>4763</v>
      </c>
      <c r="P481" t="s">
        <v>4764</v>
      </c>
    </row>
    <row r="482" spans="1:16" x14ac:dyDescent="0.25">
      <c r="A482" t="s">
        <v>0</v>
      </c>
      <c r="B482" t="s">
        <v>103</v>
      </c>
      <c r="C482" t="s">
        <v>39</v>
      </c>
      <c r="D482" t="s">
        <v>3996</v>
      </c>
      <c r="E482" t="s">
        <v>20</v>
      </c>
      <c r="F482" t="b">
        <v>1</v>
      </c>
      <c r="G482" t="s">
        <v>1094</v>
      </c>
      <c r="H482" s="4">
        <v>45666.27715277778</v>
      </c>
      <c r="I482" t="b">
        <v>0</v>
      </c>
      <c r="J482" t="b">
        <v>0</v>
      </c>
      <c r="K482" t="s">
        <v>1094</v>
      </c>
      <c r="L482" t="s">
        <v>22</v>
      </c>
      <c r="M482">
        <v>40000</v>
      </c>
      <c r="O482" t="s">
        <v>4765</v>
      </c>
      <c r="P482" t="s">
        <v>4766</v>
      </c>
    </row>
    <row r="483" spans="1:16" x14ac:dyDescent="0.25">
      <c r="A483" t="s">
        <v>1</v>
      </c>
      <c r="B483" t="s">
        <v>1743</v>
      </c>
      <c r="C483" t="s">
        <v>192</v>
      </c>
      <c r="D483" t="s">
        <v>3972</v>
      </c>
      <c r="E483" t="s">
        <v>51</v>
      </c>
      <c r="F483" t="b">
        <v>0</v>
      </c>
      <c r="G483" t="s">
        <v>23</v>
      </c>
      <c r="H483" s="4">
        <v>45666.279317129629</v>
      </c>
      <c r="I483" t="b">
        <v>0</v>
      </c>
      <c r="J483" t="b">
        <v>0</v>
      </c>
      <c r="K483" t="s">
        <v>24</v>
      </c>
      <c r="L483" t="s">
        <v>36</v>
      </c>
      <c r="N483">
        <v>76.5</v>
      </c>
      <c r="O483" t="s">
        <v>406</v>
      </c>
      <c r="P483" t="s">
        <v>4767</v>
      </c>
    </row>
    <row r="484" spans="1:16" x14ac:dyDescent="0.25">
      <c r="A484" t="s">
        <v>1</v>
      </c>
      <c r="B484" t="s">
        <v>3994</v>
      </c>
      <c r="C484" t="s">
        <v>39</v>
      </c>
      <c r="D484" t="s">
        <v>4768</v>
      </c>
      <c r="E484" t="s">
        <v>51</v>
      </c>
      <c r="F484" t="b">
        <v>1</v>
      </c>
      <c r="G484" t="s">
        <v>3654</v>
      </c>
      <c r="H484" s="4">
        <v>45666.281504629631</v>
      </c>
      <c r="I484" t="b">
        <v>0</v>
      </c>
      <c r="J484" t="b">
        <v>0</v>
      </c>
      <c r="K484" t="s">
        <v>3654</v>
      </c>
      <c r="L484" t="s">
        <v>36</v>
      </c>
      <c r="N484">
        <v>19.5</v>
      </c>
      <c r="O484" t="s">
        <v>3988</v>
      </c>
      <c r="P484" t="s">
        <v>3989</v>
      </c>
    </row>
    <row r="485" spans="1:16" x14ac:dyDescent="0.25">
      <c r="A485" t="s">
        <v>28</v>
      </c>
      <c r="B485" t="s">
        <v>4769</v>
      </c>
      <c r="C485" t="s">
        <v>39</v>
      </c>
      <c r="D485" t="s">
        <v>3984</v>
      </c>
      <c r="E485" t="s">
        <v>20</v>
      </c>
      <c r="F485" t="b">
        <v>1</v>
      </c>
      <c r="G485" t="s">
        <v>4770</v>
      </c>
      <c r="H485" s="4">
        <v>45666.281921296293</v>
      </c>
      <c r="I485" t="b">
        <v>0</v>
      </c>
      <c r="J485" t="b">
        <v>0</v>
      </c>
      <c r="K485" t="s">
        <v>4770</v>
      </c>
      <c r="L485" t="s">
        <v>22</v>
      </c>
      <c r="M485">
        <v>160000</v>
      </c>
      <c r="O485" t="s">
        <v>4771</v>
      </c>
      <c r="P485" t="s">
        <v>4772</v>
      </c>
    </row>
    <row r="486" spans="1:16" x14ac:dyDescent="0.25">
      <c r="A486" t="s">
        <v>28</v>
      </c>
      <c r="B486" t="s">
        <v>2229</v>
      </c>
      <c r="C486" t="s">
        <v>2640</v>
      </c>
      <c r="D486" t="s">
        <v>4773</v>
      </c>
      <c r="E486" t="s">
        <v>20</v>
      </c>
      <c r="F486" t="b">
        <v>0</v>
      </c>
      <c r="G486" t="s">
        <v>2641</v>
      </c>
      <c r="H486" s="4">
        <v>45666.283668981479</v>
      </c>
      <c r="I486" t="b">
        <v>0</v>
      </c>
      <c r="J486" t="b">
        <v>0</v>
      </c>
      <c r="K486" t="s">
        <v>2641</v>
      </c>
      <c r="L486" t="s">
        <v>22</v>
      </c>
      <c r="M486">
        <v>200000</v>
      </c>
      <c r="O486" t="s">
        <v>2944</v>
      </c>
      <c r="P486" t="s">
        <v>4220</v>
      </c>
    </row>
    <row r="487" spans="1:16" x14ac:dyDescent="0.25">
      <c r="A487" t="s">
        <v>0</v>
      </c>
      <c r="B487" t="s">
        <v>4068</v>
      </c>
      <c r="C487" t="s">
        <v>1420</v>
      </c>
      <c r="D487" t="s">
        <v>3828</v>
      </c>
      <c r="E487" t="s">
        <v>20</v>
      </c>
      <c r="F487" t="b">
        <v>0</v>
      </c>
      <c r="G487" t="s">
        <v>1420</v>
      </c>
      <c r="H487" s="4">
        <v>45666.284918981481</v>
      </c>
      <c r="I487" t="b">
        <v>1</v>
      </c>
      <c r="J487" t="b">
        <v>0</v>
      </c>
      <c r="K487" t="s">
        <v>1420</v>
      </c>
      <c r="L487" t="s">
        <v>22</v>
      </c>
      <c r="M487">
        <v>40000</v>
      </c>
      <c r="O487" t="s">
        <v>4069</v>
      </c>
      <c r="P487" t="s">
        <v>914</v>
      </c>
    </row>
    <row r="488" spans="1:16" x14ac:dyDescent="0.25">
      <c r="A488" t="s">
        <v>40</v>
      </c>
      <c r="B488" t="s">
        <v>4774</v>
      </c>
      <c r="C488" t="s">
        <v>897</v>
      </c>
      <c r="D488" t="s">
        <v>3828</v>
      </c>
      <c r="E488" t="s">
        <v>20</v>
      </c>
      <c r="F488" t="b">
        <v>0</v>
      </c>
      <c r="G488" t="s">
        <v>35</v>
      </c>
      <c r="H488" s="4">
        <v>45666.335798611108</v>
      </c>
      <c r="I488" t="b">
        <v>0</v>
      </c>
      <c r="J488" t="b">
        <v>1</v>
      </c>
      <c r="K488" t="s">
        <v>24</v>
      </c>
      <c r="L488" t="s">
        <v>22</v>
      </c>
      <c r="M488">
        <v>189500</v>
      </c>
      <c r="O488" t="s">
        <v>1156</v>
      </c>
      <c r="P488" t="s">
        <v>4775</v>
      </c>
    </row>
    <row r="489" spans="1:16" x14ac:dyDescent="0.25">
      <c r="A489" t="s">
        <v>0</v>
      </c>
      <c r="B489" t="s">
        <v>4776</v>
      </c>
      <c r="C489" t="s">
        <v>4777</v>
      </c>
      <c r="D489" t="s">
        <v>4089</v>
      </c>
      <c r="E489" t="s">
        <v>219</v>
      </c>
      <c r="F489" t="b">
        <v>0</v>
      </c>
      <c r="G489" t="s">
        <v>52</v>
      </c>
      <c r="H489" s="4">
        <v>45666.376122685193</v>
      </c>
      <c r="I489" t="b">
        <v>0</v>
      </c>
      <c r="J489" t="b">
        <v>1</v>
      </c>
      <c r="K489" t="s">
        <v>24</v>
      </c>
      <c r="L489" t="s">
        <v>36</v>
      </c>
      <c r="N489">
        <v>50</v>
      </c>
      <c r="O489" t="s">
        <v>4778</v>
      </c>
      <c r="P489" t="s">
        <v>1503</v>
      </c>
    </row>
    <row r="490" spans="1:16" x14ac:dyDescent="0.25">
      <c r="A490" t="s">
        <v>2</v>
      </c>
      <c r="B490" t="s">
        <v>4779</v>
      </c>
      <c r="C490" t="s">
        <v>1325</v>
      </c>
      <c r="D490" t="s">
        <v>3828</v>
      </c>
      <c r="E490" t="s">
        <v>20</v>
      </c>
      <c r="F490" t="b">
        <v>0</v>
      </c>
      <c r="G490" t="s">
        <v>27</v>
      </c>
      <c r="H490" s="4">
        <v>45666.376886574071</v>
      </c>
      <c r="I490" t="b">
        <v>0</v>
      </c>
      <c r="J490" t="b">
        <v>1</v>
      </c>
      <c r="K490" t="s">
        <v>24</v>
      </c>
      <c r="L490" t="s">
        <v>22</v>
      </c>
      <c r="M490">
        <v>112500</v>
      </c>
      <c r="O490" t="s">
        <v>4780</v>
      </c>
      <c r="P490" t="s">
        <v>4781</v>
      </c>
    </row>
    <row r="491" spans="1:16" x14ac:dyDescent="0.25">
      <c r="A491" t="s">
        <v>1</v>
      </c>
      <c r="B491" t="s">
        <v>4782</v>
      </c>
      <c r="C491" t="s">
        <v>3675</v>
      </c>
      <c r="D491" t="s">
        <v>3972</v>
      </c>
      <c r="E491" t="s">
        <v>20</v>
      </c>
      <c r="F491" t="b">
        <v>0</v>
      </c>
      <c r="G491" t="s">
        <v>27</v>
      </c>
      <c r="H491" s="4">
        <v>45666.417916666673</v>
      </c>
      <c r="I491" t="b">
        <v>0</v>
      </c>
      <c r="J491" t="b">
        <v>0</v>
      </c>
      <c r="K491" t="s">
        <v>24</v>
      </c>
      <c r="L491" t="s">
        <v>22</v>
      </c>
      <c r="M491">
        <v>105500</v>
      </c>
      <c r="O491" t="s">
        <v>374</v>
      </c>
      <c r="P491" t="s">
        <v>4783</v>
      </c>
    </row>
    <row r="492" spans="1:16" x14ac:dyDescent="0.25">
      <c r="A492" t="s">
        <v>2</v>
      </c>
      <c r="B492" t="s">
        <v>991</v>
      </c>
      <c r="C492" t="s">
        <v>4784</v>
      </c>
      <c r="D492" t="s">
        <v>2208</v>
      </c>
      <c r="E492" t="s">
        <v>34</v>
      </c>
      <c r="F492" t="b">
        <v>0</v>
      </c>
      <c r="G492" t="s">
        <v>27</v>
      </c>
      <c r="H492" s="4">
        <v>45666.418553240743</v>
      </c>
      <c r="I492" t="b">
        <v>0</v>
      </c>
      <c r="J492" t="b">
        <v>1</v>
      </c>
      <c r="K492" t="s">
        <v>24</v>
      </c>
      <c r="L492" t="s">
        <v>22</v>
      </c>
      <c r="M492">
        <v>135000</v>
      </c>
      <c r="O492" t="s">
        <v>428</v>
      </c>
      <c r="P492" t="s">
        <v>4785</v>
      </c>
    </row>
    <row r="493" spans="1:16" x14ac:dyDescent="0.25">
      <c r="A493" t="s">
        <v>2</v>
      </c>
      <c r="B493" t="s">
        <v>4786</v>
      </c>
      <c r="C493" t="s">
        <v>47</v>
      </c>
      <c r="D493" t="s">
        <v>3972</v>
      </c>
      <c r="E493" t="s">
        <v>20</v>
      </c>
      <c r="F493" t="b">
        <v>0</v>
      </c>
      <c r="G493" t="s">
        <v>27</v>
      </c>
      <c r="H493" s="4">
        <v>45666.418599537043</v>
      </c>
      <c r="I493" t="b">
        <v>0</v>
      </c>
      <c r="J493" t="b">
        <v>1</v>
      </c>
      <c r="K493" t="s">
        <v>24</v>
      </c>
      <c r="L493" t="s">
        <v>22</v>
      </c>
      <c r="M493">
        <v>162500</v>
      </c>
      <c r="O493" t="s">
        <v>1172</v>
      </c>
      <c r="P493" t="s">
        <v>1377</v>
      </c>
    </row>
    <row r="494" spans="1:16" x14ac:dyDescent="0.25">
      <c r="A494" t="s">
        <v>2</v>
      </c>
      <c r="B494" t="s">
        <v>4787</v>
      </c>
      <c r="C494" t="s">
        <v>3515</v>
      </c>
      <c r="D494" t="s">
        <v>2208</v>
      </c>
      <c r="E494" t="s">
        <v>20</v>
      </c>
      <c r="F494" t="b">
        <v>0</v>
      </c>
      <c r="G494" t="s">
        <v>27</v>
      </c>
      <c r="H494" s="4">
        <v>45666.418611111112</v>
      </c>
      <c r="I494" t="b">
        <v>0</v>
      </c>
      <c r="J494" t="b">
        <v>1</v>
      </c>
      <c r="K494" t="s">
        <v>24</v>
      </c>
      <c r="L494" t="s">
        <v>22</v>
      </c>
      <c r="M494">
        <v>135000</v>
      </c>
      <c r="O494" t="s">
        <v>428</v>
      </c>
      <c r="P494" t="s">
        <v>4788</v>
      </c>
    </row>
    <row r="495" spans="1:16" x14ac:dyDescent="0.25">
      <c r="A495" t="s">
        <v>1</v>
      </c>
      <c r="B495" t="s">
        <v>4789</v>
      </c>
      <c r="C495" t="s">
        <v>58</v>
      </c>
      <c r="D495" t="s">
        <v>3972</v>
      </c>
      <c r="E495" t="s">
        <v>20</v>
      </c>
      <c r="F495" t="b">
        <v>0</v>
      </c>
      <c r="G495" t="s">
        <v>27</v>
      </c>
      <c r="H495" s="4">
        <v>45666.458472222221</v>
      </c>
      <c r="I495" t="b">
        <v>0</v>
      </c>
      <c r="J495" t="b">
        <v>1</v>
      </c>
      <c r="K495" t="s">
        <v>24</v>
      </c>
      <c r="L495" t="s">
        <v>22</v>
      </c>
      <c r="M495">
        <v>112500</v>
      </c>
      <c r="O495" t="s">
        <v>1642</v>
      </c>
      <c r="P495" t="s">
        <v>4790</v>
      </c>
    </row>
    <row r="496" spans="1:16" x14ac:dyDescent="0.25">
      <c r="A496" t="s">
        <v>89</v>
      </c>
      <c r="B496" t="s">
        <v>4791</v>
      </c>
      <c r="C496" t="s">
        <v>436</v>
      </c>
      <c r="D496" t="s">
        <v>3972</v>
      </c>
      <c r="E496" t="s">
        <v>20</v>
      </c>
      <c r="F496" t="b">
        <v>0</v>
      </c>
      <c r="G496" t="s">
        <v>27</v>
      </c>
      <c r="H496" s="4">
        <v>45666.460219907407</v>
      </c>
      <c r="I496" t="b">
        <v>0</v>
      </c>
      <c r="J496" t="b">
        <v>0</v>
      </c>
      <c r="K496" t="s">
        <v>24</v>
      </c>
      <c r="L496" t="s">
        <v>22</v>
      </c>
      <c r="M496">
        <v>100000</v>
      </c>
      <c r="O496" t="s">
        <v>374</v>
      </c>
      <c r="P496" t="s">
        <v>4661</v>
      </c>
    </row>
    <row r="497" spans="1:16" x14ac:dyDescent="0.25">
      <c r="A497" t="s">
        <v>2</v>
      </c>
      <c r="B497" t="s">
        <v>2044</v>
      </c>
      <c r="C497" t="s">
        <v>889</v>
      </c>
      <c r="D497" t="s">
        <v>3972</v>
      </c>
      <c r="E497" t="s">
        <v>20</v>
      </c>
      <c r="F497" t="b">
        <v>0</v>
      </c>
      <c r="G497" t="s">
        <v>30</v>
      </c>
      <c r="H497" s="4">
        <v>45666.461192129631</v>
      </c>
      <c r="I497" t="b">
        <v>0</v>
      </c>
      <c r="J497" t="b">
        <v>0</v>
      </c>
      <c r="K497" t="s">
        <v>24</v>
      </c>
      <c r="L497" t="s">
        <v>22</v>
      </c>
      <c r="M497">
        <v>162500</v>
      </c>
      <c r="O497" t="s">
        <v>2731</v>
      </c>
      <c r="P497" t="s">
        <v>149</v>
      </c>
    </row>
    <row r="498" spans="1:16" x14ac:dyDescent="0.25">
      <c r="A498" t="s">
        <v>0</v>
      </c>
      <c r="B498" t="s">
        <v>4792</v>
      </c>
      <c r="C498" t="s">
        <v>490</v>
      </c>
      <c r="D498" t="s">
        <v>4092</v>
      </c>
      <c r="E498" t="s">
        <v>20</v>
      </c>
      <c r="F498" t="b">
        <v>0</v>
      </c>
      <c r="G498" t="s">
        <v>27</v>
      </c>
      <c r="H498" s="4">
        <v>45666.500092592592</v>
      </c>
      <c r="I498" t="b">
        <v>0</v>
      </c>
      <c r="J498" t="b">
        <v>1</v>
      </c>
      <c r="K498" t="s">
        <v>24</v>
      </c>
      <c r="L498" t="s">
        <v>36</v>
      </c>
      <c r="N498">
        <v>52</v>
      </c>
      <c r="O498" t="s">
        <v>1511</v>
      </c>
      <c r="P498" t="s">
        <v>2149</v>
      </c>
    </row>
    <row r="499" spans="1:16" x14ac:dyDescent="0.25">
      <c r="A499" t="s">
        <v>0</v>
      </c>
      <c r="B499" t="s">
        <v>4793</v>
      </c>
      <c r="C499" t="s">
        <v>889</v>
      </c>
      <c r="D499" t="s">
        <v>3828</v>
      </c>
      <c r="E499" t="s">
        <v>20</v>
      </c>
      <c r="F499" t="b">
        <v>0</v>
      </c>
      <c r="G499" t="s">
        <v>41</v>
      </c>
      <c r="H499" s="4">
        <v>45666.500405092593</v>
      </c>
      <c r="I499" t="b">
        <v>0</v>
      </c>
      <c r="J499" t="b">
        <v>0</v>
      </c>
      <c r="K499" t="s">
        <v>24</v>
      </c>
      <c r="L499" t="s">
        <v>22</v>
      </c>
      <c r="M499">
        <v>155000</v>
      </c>
      <c r="O499" t="s">
        <v>501</v>
      </c>
      <c r="P499" t="s">
        <v>4794</v>
      </c>
    </row>
    <row r="500" spans="1:16" x14ac:dyDescent="0.25">
      <c r="A500" t="s">
        <v>1</v>
      </c>
      <c r="B500" t="s">
        <v>4795</v>
      </c>
      <c r="C500" t="s">
        <v>116</v>
      </c>
      <c r="D500" t="s">
        <v>4327</v>
      </c>
      <c r="E500" t="s">
        <v>20</v>
      </c>
      <c r="F500" t="b">
        <v>0</v>
      </c>
      <c r="G500" t="s">
        <v>23</v>
      </c>
      <c r="H500" s="4">
        <v>45666.570821759262</v>
      </c>
      <c r="I500" t="b">
        <v>0</v>
      </c>
      <c r="J500" t="b">
        <v>1</v>
      </c>
      <c r="K500" t="s">
        <v>24</v>
      </c>
      <c r="L500" t="s">
        <v>22</v>
      </c>
      <c r="M500">
        <v>140000</v>
      </c>
      <c r="O500" t="s">
        <v>1642</v>
      </c>
      <c r="P500" t="s">
        <v>4796</v>
      </c>
    </row>
    <row r="501" spans="1:16" x14ac:dyDescent="0.25">
      <c r="A501" t="s">
        <v>0</v>
      </c>
      <c r="B501" t="s">
        <v>1098</v>
      </c>
      <c r="C501" t="s">
        <v>4797</v>
      </c>
      <c r="D501" t="s">
        <v>3972</v>
      </c>
      <c r="E501" t="s">
        <v>51</v>
      </c>
      <c r="F501" t="b">
        <v>0</v>
      </c>
      <c r="G501" t="s">
        <v>30</v>
      </c>
      <c r="H501" s="4">
        <v>45666.58425925926</v>
      </c>
      <c r="I501" t="b">
        <v>0</v>
      </c>
      <c r="J501" t="b">
        <v>0</v>
      </c>
      <c r="K501" t="s">
        <v>24</v>
      </c>
      <c r="L501" t="s">
        <v>36</v>
      </c>
      <c r="N501">
        <v>57.5</v>
      </c>
      <c r="O501" t="s">
        <v>458</v>
      </c>
      <c r="P501" t="s">
        <v>466</v>
      </c>
    </row>
    <row r="502" spans="1:16" x14ac:dyDescent="0.25">
      <c r="A502" t="s">
        <v>2</v>
      </c>
      <c r="B502" t="s">
        <v>4798</v>
      </c>
      <c r="C502" t="s">
        <v>39</v>
      </c>
      <c r="D502" t="s">
        <v>3972</v>
      </c>
      <c r="E502" t="s">
        <v>20</v>
      </c>
      <c r="F502" t="b">
        <v>1</v>
      </c>
      <c r="G502" t="s">
        <v>41</v>
      </c>
      <c r="H502" s="4">
        <v>45666.585462962961</v>
      </c>
      <c r="I502" t="b">
        <v>0</v>
      </c>
      <c r="J502" t="b">
        <v>0</v>
      </c>
      <c r="K502" t="s">
        <v>24</v>
      </c>
      <c r="L502" t="s">
        <v>22</v>
      </c>
      <c r="M502">
        <v>124700</v>
      </c>
      <c r="O502" t="s">
        <v>109</v>
      </c>
      <c r="P502" t="s">
        <v>3619</v>
      </c>
    </row>
    <row r="503" spans="1:16" x14ac:dyDescent="0.25">
      <c r="A503" t="s">
        <v>25</v>
      </c>
      <c r="B503" t="s">
        <v>3453</v>
      </c>
      <c r="C503" t="s">
        <v>848</v>
      </c>
      <c r="D503" t="s">
        <v>3972</v>
      </c>
      <c r="E503" t="s">
        <v>20</v>
      </c>
      <c r="F503" t="b">
        <v>0</v>
      </c>
      <c r="G503" t="s">
        <v>52</v>
      </c>
      <c r="H503" s="4">
        <v>45666.626122685193</v>
      </c>
      <c r="I503" t="b">
        <v>0</v>
      </c>
      <c r="J503" t="b">
        <v>1</v>
      </c>
      <c r="K503" t="s">
        <v>24</v>
      </c>
      <c r="L503" t="s">
        <v>22</v>
      </c>
      <c r="M503">
        <v>110451.5</v>
      </c>
      <c r="O503" t="s">
        <v>4799</v>
      </c>
      <c r="P503" t="s">
        <v>4800</v>
      </c>
    </row>
    <row r="504" spans="1:16" x14ac:dyDescent="0.25">
      <c r="A504" t="s">
        <v>139</v>
      </c>
      <c r="B504" t="s">
        <v>4801</v>
      </c>
      <c r="C504" t="s">
        <v>122</v>
      </c>
      <c r="D504" t="s">
        <v>3972</v>
      </c>
      <c r="E504" t="s">
        <v>20</v>
      </c>
      <c r="F504" t="b">
        <v>0</v>
      </c>
      <c r="G504" t="s">
        <v>52</v>
      </c>
      <c r="H504" s="4">
        <v>45666.626134259262</v>
      </c>
      <c r="I504" t="b">
        <v>0</v>
      </c>
      <c r="J504" t="b">
        <v>1</v>
      </c>
      <c r="K504" t="s">
        <v>24</v>
      </c>
      <c r="L504" t="s">
        <v>22</v>
      </c>
      <c r="M504">
        <v>150590</v>
      </c>
      <c r="O504" t="s">
        <v>759</v>
      </c>
      <c r="P504" t="s">
        <v>4802</v>
      </c>
    </row>
    <row r="505" spans="1:16" x14ac:dyDescent="0.25">
      <c r="A505" t="s">
        <v>2</v>
      </c>
      <c r="B505" t="s">
        <v>4803</v>
      </c>
      <c r="C505" t="s">
        <v>211</v>
      </c>
      <c r="D505" t="s">
        <v>3972</v>
      </c>
      <c r="E505" t="s">
        <v>20</v>
      </c>
      <c r="F505" t="b">
        <v>0</v>
      </c>
      <c r="G505" t="s">
        <v>27</v>
      </c>
      <c r="H505" s="4">
        <v>45666.626944444448</v>
      </c>
      <c r="I505" t="b">
        <v>0</v>
      </c>
      <c r="J505" t="b">
        <v>0</v>
      </c>
      <c r="K505" t="s">
        <v>24</v>
      </c>
      <c r="L505" t="s">
        <v>22</v>
      </c>
      <c r="M505">
        <v>140000</v>
      </c>
      <c r="O505" t="s">
        <v>4804</v>
      </c>
      <c r="P505" t="s">
        <v>4805</v>
      </c>
    </row>
    <row r="506" spans="1:16" x14ac:dyDescent="0.25">
      <c r="A506" t="s">
        <v>191</v>
      </c>
      <c r="B506" t="s">
        <v>4806</v>
      </c>
      <c r="C506" t="s">
        <v>39</v>
      </c>
      <c r="D506" t="s">
        <v>3600</v>
      </c>
      <c r="E506" t="s">
        <v>51</v>
      </c>
      <c r="F506" t="b">
        <v>1</v>
      </c>
      <c r="G506" t="s">
        <v>41</v>
      </c>
      <c r="H506" s="4">
        <v>45666.627152777779</v>
      </c>
      <c r="I506" t="b">
        <v>0</v>
      </c>
      <c r="J506" t="b">
        <v>0</v>
      </c>
      <c r="K506" t="s">
        <v>24</v>
      </c>
      <c r="L506" t="s">
        <v>36</v>
      </c>
      <c r="N506">
        <v>55</v>
      </c>
      <c r="O506" t="s">
        <v>4807</v>
      </c>
      <c r="P506" t="s">
        <v>4808</v>
      </c>
    </row>
    <row r="507" spans="1:16" x14ac:dyDescent="0.25">
      <c r="A507" t="s">
        <v>2</v>
      </c>
      <c r="B507" t="s">
        <v>4809</v>
      </c>
      <c r="C507" t="s">
        <v>158</v>
      </c>
      <c r="D507" t="s">
        <v>3828</v>
      </c>
      <c r="E507" t="s">
        <v>20</v>
      </c>
      <c r="F507" t="b">
        <v>0</v>
      </c>
      <c r="G507" t="s">
        <v>158</v>
      </c>
      <c r="H507" s="4">
        <v>45666.628460648149</v>
      </c>
      <c r="I507" t="b">
        <v>1</v>
      </c>
      <c r="J507" t="b">
        <v>0</v>
      </c>
      <c r="K507" t="s">
        <v>158</v>
      </c>
      <c r="L507" t="s">
        <v>22</v>
      </c>
      <c r="M507">
        <v>57640</v>
      </c>
      <c r="O507" t="s">
        <v>2282</v>
      </c>
      <c r="P507" t="s">
        <v>4810</v>
      </c>
    </row>
    <row r="508" spans="1:16" x14ac:dyDescent="0.25">
      <c r="A508" t="s">
        <v>0</v>
      </c>
      <c r="B508" t="s">
        <v>4811</v>
      </c>
      <c r="C508" t="s">
        <v>376</v>
      </c>
      <c r="D508" t="s">
        <v>3828</v>
      </c>
      <c r="E508" t="s">
        <v>51</v>
      </c>
      <c r="F508" t="b">
        <v>0</v>
      </c>
      <c r="G508" t="s">
        <v>23</v>
      </c>
      <c r="H508" s="4">
        <v>45666.654131944437</v>
      </c>
      <c r="I508" t="b">
        <v>1</v>
      </c>
      <c r="J508" t="b">
        <v>0</v>
      </c>
      <c r="K508" t="s">
        <v>24</v>
      </c>
      <c r="L508" t="s">
        <v>36</v>
      </c>
      <c r="N508">
        <v>16</v>
      </c>
      <c r="O508" t="s">
        <v>4812</v>
      </c>
      <c r="P508" t="s">
        <v>2149</v>
      </c>
    </row>
    <row r="509" spans="1:16" x14ac:dyDescent="0.25">
      <c r="A509" t="s">
        <v>89</v>
      </c>
      <c r="B509" t="s">
        <v>4813</v>
      </c>
      <c r="C509" t="s">
        <v>236</v>
      </c>
      <c r="D509" t="s">
        <v>81</v>
      </c>
      <c r="E509" t="s">
        <v>51</v>
      </c>
      <c r="F509" t="b">
        <v>0</v>
      </c>
      <c r="G509" t="s">
        <v>23</v>
      </c>
      <c r="H509" s="4">
        <v>45666.654386574082</v>
      </c>
      <c r="I509" t="b">
        <v>0</v>
      </c>
      <c r="J509" t="b">
        <v>0</v>
      </c>
      <c r="K509" t="s">
        <v>24</v>
      </c>
      <c r="L509" t="s">
        <v>36</v>
      </c>
      <c r="N509">
        <v>85</v>
      </c>
      <c r="O509" t="s">
        <v>81</v>
      </c>
      <c r="P509" t="s">
        <v>4814</v>
      </c>
    </row>
    <row r="510" spans="1:16" x14ac:dyDescent="0.25">
      <c r="A510" t="s">
        <v>0</v>
      </c>
      <c r="B510" t="s">
        <v>433</v>
      </c>
      <c r="C510" t="s">
        <v>4815</v>
      </c>
      <c r="D510" t="s">
        <v>3972</v>
      </c>
      <c r="E510" t="s">
        <v>20</v>
      </c>
      <c r="F510" t="b">
        <v>0</v>
      </c>
      <c r="G510" t="s">
        <v>52</v>
      </c>
      <c r="H510" s="4">
        <v>45666.66777777778</v>
      </c>
      <c r="I510" t="b">
        <v>1</v>
      </c>
      <c r="J510" t="b">
        <v>0</v>
      </c>
      <c r="K510" t="s">
        <v>24</v>
      </c>
      <c r="L510" t="s">
        <v>22</v>
      </c>
      <c r="M510">
        <v>72500</v>
      </c>
      <c r="O510" t="s">
        <v>4816</v>
      </c>
      <c r="P510" t="s">
        <v>221</v>
      </c>
    </row>
    <row r="511" spans="1:16" x14ac:dyDescent="0.25">
      <c r="A511" t="s">
        <v>0</v>
      </c>
      <c r="B511" t="s">
        <v>4817</v>
      </c>
      <c r="C511" t="s">
        <v>203</v>
      </c>
      <c r="D511" t="s">
        <v>3972</v>
      </c>
      <c r="E511" t="s">
        <v>51</v>
      </c>
      <c r="F511" t="b">
        <v>0</v>
      </c>
      <c r="G511" t="s">
        <v>23</v>
      </c>
      <c r="H511" s="4">
        <v>45666.695821759262</v>
      </c>
      <c r="I511" t="b">
        <v>0</v>
      </c>
      <c r="J511" t="b">
        <v>0</v>
      </c>
      <c r="K511" t="s">
        <v>24</v>
      </c>
      <c r="L511" t="s">
        <v>36</v>
      </c>
      <c r="N511">
        <v>34.5</v>
      </c>
      <c r="O511" t="s">
        <v>74</v>
      </c>
      <c r="P511" t="s">
        <v>883</v>
      </c>
    </row>
    <row r="512" spans="1:16" x14ac:dyDescent="0.25">
      <c r="A512" t="s">
        <v>40</v>
      </c>
      <c r="B512" t="s">
        <v>1207</v>
      </c>
      <c r="C512" t="s">
        <v>1358</v>
      </c>
      <c r="D512" t="s">
        <v>2208</v>
      </c>
      <c r="E512" t="s">
        <v>20</v>
      </c>
      <c r="F512" t="b">
        <v>0</v>
      </c>
      <c r="G512" t="s">
        <v>23</v>
      </c>
      <c r="H512" s="4">
        <v>45666.696111111109</v>
      </c>
      <c r="I512" t="b">
        <v>1</v>
      </c>
      <c r="J512" t="b">
        <v>1</v>
      </c>
      <c r="K512" t="s">
        <v>24</v>
      </c>
      <c r="L512" t="s">
        <v>22</v>
      </c>
      <c r="M512">
        <v>115700.5</v>
      </c>
      <c r="O512" t="s">
        <v>4818</v>
      </c>
      <c r="P512" t="s">
        <v>4819</v>
      </c>
    </row>
    <row r="513" spans="1:16" x14ac:dyDescent="0.25">
      <c r="A513" t="s">
        <v>0</v>
      </c>
      <c r="B513" t="s">
        <v>4820</v>
      </c>
      <c r="C513" t="s">
        <v>143</v>
      </c>
      <c r="D513" t="s">
        <v>3972</v>
      </c>
      <c r="E513" t="s">
        <v>51</v>
      </c>
      <c r="F513" t="b">
        <v>0</v>
      </c>
      <c r="G513" t="s">
        <v>35</v>
      </c>
      <c r="H513" s="4">
        <v>45666.709016203713</v>
      </c>
      <c r="I513" t="b">
        <v>1</v>
      </c>
      <c r="J513" t="b">
        <v>0</v>
      </c>
      <c r="K513" t="s">
        <v>24</v>
      </c>
      <c r="L513" t="s">
        <v>36</v>
      </c>
      <c r="N513">
        <v>47.5</v>
      </c>
      <c r="O513" t="s">
        <v>1613</v>
      </c>
      <c r="P513" t="s">
        <v>3868</v>
      </c>
    </row>
    <row r="514" spans="1:16" x14ac:dyDescent="0.25">
      <c r="A514" t="s">
        <v>40</v>
      </c>
      <c r="B514" t="s">
        <v>2703</v>
      </c>
      <c r="C514" t="s">
        <v>845</v>
      </c>
      <c r="D514" t="s">
        <v>3972</v>
      </c>
      <c r="E514" t="s">
        <v>51</v>
      </c>
      <c r="F514" t="b">
        <v>0</v>
      </c>
      <c r="G514" t="s">
        <v>27</v>
      </c>
      <c r="H514" s="4">
        <v>45666.710138888891</v>
      </c>
      <c r="I514" t="b">
        <v>0</v>
      </c>
      <c r="J514" t="b">
        <v>0</v>
      </c>
      <c r="K514" t="s">
        <v>24</v>
      </c>
      <c r="L514" t="s">
        <v>36</v>
      </c>
      <c r="N514">
        <v>77.5</v>
      </c>
      <c r="O514" t="s">
        <v>4821</v>
      </c>
      <c r="P514" t="s">
        <v>4822</v>
      </c>
    </row>
    <row r="515" spans="1:16" x14ac:dyDescent="0.25">
      <c r="A515" t="s">
        <v>40</v>
      </c>
      <c r="B515" t="s">
        <v>40</v>
      </c>
      <c r="C515" t="s">
        <v>4823</v>
      </c>
      <c r="D515" t="s">
        <v>3828</v>
      </c>
      <c r="E515" t="s">
        <v>219</v>
      </c>
      <c r="F515" t="b">
        <v>0</v>
      </c>
      <c r="G515" t="s">
        <v>27</v>
      </c>
      <c r="H515" s="4">
        <v>45666.710162037038</v>
      </c>
      <c r="I515" t="b">
        <v>1</v>
      </c>
      <c r="J515" t="b">
        <v>0</v>
      </c>
      <c r="K515" t="s">
        <v>24</v>
      </c>
      <c r="L515" t="s">
        <v>36</v>
      </c>
      <c r="N515">
        <v>57.5</v>
      </c>
      <c r="O515" t="s">
        <v>2574</v>
      </c>
      <c r="P515" t="s">
        <v>4824</v>
      </c>
    </row>
    <row r="516" spans="1:16" x14ac:dyDescent="0.25">
      <c r="A516" t="s">
        <v>1</v>
      </c>
      <c r="B516" t="s">
        <v>1348</v>
      </c>
      <c r="C516" t="s">
        <v>1521</v>
      </c>
      <c r="D516" t="s">
        <v>3972</v>
      </c>
      <c r="E516" t="s">
        <v>20</v>
      </c>
      <c r="F516" t="b">
        <v>0</v>
      </c>
      <c r="G516" t="s">
        <v>52</v>
      </c>
      <c r="H516" s="4">
        <v>45666.751122685193</v>
      </c>
      <c r="I516" t="b">
        <v>0</v>
      </c>
      <c r="J516" t="b">
        <v>1</v>
      </c>
      <c r="K516" t="s">
        <v>24</v>
      </c>
      <c r="L516" t="s">
        <v>22</v>
      </c>
      <c r="M516">
        <v>113000</v>
      </c>
      <c r="O516" t="s">
        <v>1549</v>
      </c>
      <c r="P516" t="s">
        <v>4825</v>
      </c>
    </row>
    <row r="517" spans="1:16" x14ac:dyDescent="0.25">
      <c r="A517" t="s">
        <v>40</v>
      </c>
      <c r="B517" t="s">
        <v>4774</v>
      </c>
      <c r="C517" t="s">
        <v>83</v>
      </c>
      <c r="D517" t="s">
        <v>3972</v>
      </c>
      <c r="E517" t="s">
        <v>20</v>
      </c>
      <c r="F517" t="b">
        <v>0</v>
      </c>
      <c r="G517" t="s">
        <v>27</v>
      </c>
      <c r="H517" s="4">
        <v>45666.751307870371</v>
      </c>
      <c r="I517" t="b">
        <v>0</v>
      </c>
      <c r="J517" t="b">
        <v>1</v>
      </c>
      <c r="K517" t="s">
        <v>24</v>
      </c>
      <c r="L517" t="s">
        <v>22</v>
      </c>
      <c r="M517">
        <v>189500</v>
      </c>
      <c r="O517" t="s">
        <v>4826</v>
      </c>
      <c r="P517" t="s">
        <v>4827</v>
      </c>
    </row>
    <row r="518" spans="1:16" x14ac:dyDescent="0.25">
      <c r="A518" t="s">
        <v>2</v>
      </c>
      <c r="B518" t="s">
        <v>4828</v>
      </c>
      <c r="C518" t="s">
        <v>1135</v>
      </c>
      <c r="D518" t="s">
        <v>3828</v>
      </c>
      <c r="E518" t="s">
        <v>20</v>
      </c>
      <c r="F518" t="b">
        <v>0</v>
      </c>
      <c r="G518" t="s">
        <v>41</v>
      </c>
      <c r="H518" s="4">
        <v>45666.752152777779</v>
      </c>
      <c r="I518" t="b">
        <v>0</v>
      </c>
      <c r="J518" t="b">
        <v>1</v>
      </c>
      <c r="K518" t="s">
        <v>24</v>
      </c>
      <c r="L518" t="s">
        <v>22</v>
      </c>
      <c r="M518">
        <v>108420</v>
      </c>
      <c r="O518" t="s">
        <v>811</v>
      </c>
      <c r="P518" t="s">
        <v>4829</v>
      </c>
    </row>
    <row r="519" spans="1:16" x14ac:dyDescent="0.25">
      <c r="A519" t="s">
        <v>0</v>
      </c>
      <c r="B519" t="s">
        <v>4830</v>
      </c>
      <c r="C519" t="s">
        <v>4831</v>
      </c>
      <c r="D519" t="s">
        <v>3828</v>
      </c>
      <c r="E519" t="s">
        <v>20</v>
      </c>
      <c r="F519" t="b">
        <v>0</v>
      </c>
      <c r="G519" t="s">
        <v>27</v>
      </c>
      <c r="H519" s="4">
        <v>45666.791759259257</v>
      </c>
      <c r="I519" t="b">
        <v>0</v>
      </c>
      <c r="J519" t="b">
        <v>1</v>
      </c>
      <c r="K519" t="s">
        <v>24</v>
      </c>
      <c r="L519" t="s">
        <v>22</v>
      </c>
      <c r="M519">
        <v>121827.5</v>
      </c>
      <c r="O519" t="s">
        <v>3924</v>
      </c>
      <c r="P519" t="s">
        <v>4832</v>
      </c>
    </row>
    <row r="520" spans="1:16" x14ac:dyDescent="0.25">
      <c r="A520" t="s">
        <v>40</v>
      </c>
      <c r="B520" t="s">
        <v>1207</v>
      </c>
      <c r="C520" t="s">
        <v>2033</v>
      </c>
      <c r="D520" t="s">
        <v>3972</v>
      </c>
      <c r="E520" t="s">
        <v>20</v>
      </c>
      <c r="F520" t="b">
        <v>0</v>
      </c>
      <c r="G520" t="s">
        <v>27</v>
      </c>
      <c r="H520" s="4">
        <v>45666.793576388889</v>
      </c>
      <c r="I520" t="b">
        <v>1</v>
      </c>
      <c r="J520" t="b">
        <v>1</v>
      </c>
      <c r="K520" t="s">
        <v>24</v>
      </c>
      <c r="L520" t="s">
        <v>22</v>
      </c>
      <c r="M520">
        <v>115700.5</v>
      </c>
      <c r="O520" t="s">
        <v>4833</v>
      </c>
      <c r="P520" t="s">
        <v>4819</v>
      </c>
    </row>
    <row r="521" spans="1:16" x14ac:dyDescent="0.25">
      <c r="A521" t="s">
        <v>2</v>
      </c>
      <c r="B521" t="s">
        <v>543</v>
      </c>
      <c r="C521" t="s">
        <v>71</v>
      </c>
      <c r="D521" t="s">
        <v>3972</v>
      </c>
      <c r="E521" t="s">
        <v>20</v>
      </c>
      <c r="F521" t="b">
        <v>0</v>
      </c>
      <c r="G521" t="s">
        <v>41</v>
      </c>
      <c r="H521" s="4">
        <v>45666.79378472222</v>
      </c>
      <c r="I521" t="b">
        <v>1</v>
      </c>
      <c r="J521" t="b">
        <v>1</v>
      </c>
      <c r="K521" t="s">
        <v>24</v>
      </c>
      <c r="L521" t="s">
        <v>22</v>
      </c>
      <c r="M521">
        <v>110000</v>
      </c>
      <c r="O521" t="s">
        <v>482</v>
      </c>
      <c r="P521" t="s">
        <v>1447</v>
      </c>
    </row>
    <row r="522" spans="1:16" x14ac:dyDescent="0.25">
      <c r="A522" t="s">
        <v>2</v>
      </c>
      <c r="B522" t="s">
        <v>4834</v>
      </c>
      <c r="C522" t="s">
        <v>82</v>
      </c>
      <c r="D522" t="s">
        <v>3972</v>
      </c>
      <c r="E522" t="s">
        <v>20</v>
      </c>
      <c r="F522" t="b">
        <v>0</v>
      </c>
      <c r="G522" t="s">
        <v>41</v>
      </c>
      <c r="H522" s="4">
        <v>45666.793865740743</v>
      </c>
      <c r="I522" t="b">
        <v>1</v>
      </c>
      <c r="J522" t="b">
        <v>0</v>
      </c>
      <c r="K522" t="s">
        <v>24</v>
      </c>
      <c r="L522" t="s">
        <v>22</v>
      </c>
      <c r="M522">
        <v>102500</v>
      </c>
      <c r="O522" t="s">
        <v>4835</v>
      </c>
      <c r="P522" t="s">
        <v>4836</v>
      </c>
    </row>
    <row r="523" spans="1:16" x14ac:dyDescent="0.25">
      <c r="A523" t="s">
        <v>0</v>
      </c>
      <c r="B523" t="s">
        <v>0</v>
      </c>
      <c r="C523" t="s">
        <v>810</v>
      </c>
      <c r="D523" t="s">
        <v>3956</v>
      </c>
      <c r="E523" t="s">
        <v>34</v>
      </c>
      <c r="F523" t="b">
        <v>0</v>
      </c>
      <c r="G523" t="s">
        <v>27</v>
      </c>
      <c r="H523" s="4">
        <v>45666.833449074067</v>
      </c>
      <c r="I523" t="b">
        <v>1</v>
      </c>
      <c r="J523" t="b">
        <v>0</v>
      </c>
      <c r="K523" t="s">
        <v>24</v>
      </c>
      <c r="L523" t="s">
        <v>36</v>
      </c>
      <c r="N523">
        <v>22.694999694824219</v>
      </c>
      <c r="O523" t="s">
        <v>4837</v>
      </c>
      <c r="P523" t="s">
        <v>1198</v>
      </c>
    </row>
    <row r="524" spans="1:16" x14ac:dyDescent="0.25">
      <c r="A524" t="s">
        <v>0</v>
      </c>
      <c r="B524" t="s">
        <v>1219</v>
      </c>
      <c r="C524" t="s">
        <v>713</v>
      </c>
      <c r="D524" t="s">
        <v>3828</v>
      </c>
      <c r="E524" t="s">
        <v>51</v>
      </c>
      <c r="F524" t="b">
        <v>0</v>
      </c>
      <c r="G524" t="s">
        <v>23</v>
      </c>
      <c r="H524" s="4">
        <v>45666.862442129634</v>
      </c>
      <c r="I524" t="b">
        <v>0</v>
      </c>
      <c r="J524" t="b">
        <v>0</v>
      </c>
      <c r="K524" t="s">
        <v>24</v>
      </c>
      <c r="L524" t="s">
        <v>36</v>
      </c>
      <c r="N524">
        <v>40.099998474121087</v>
      </c>
      <c r="O524" t="s">
        <v>4838</v>
      </c>
      <c r="P524" t="s">
        <v>4839</v>
      </c>
    </row>
    <row r="525" spans="1:16" x14ac:dyDescent="0.25">
      <c r="A525" t="s">
        <v>0</v>
      </c>
      <c r="B525" t="s">
        <v>1194</v>
      </c>
      <c r="C525" t="s">
        <v>480</v>
      </c>
      <c r="D525" t="s">
        <v>2208</v>
      </c>
      <c r="E525" t="s">
        <v>20</v>
      </c>
      <c r="F525" t="b">
        <v>0</v>
      </c>
      <c r="G525" t="s">
        <v>27</v>
      </c>
      <c r="H525" s="4">
        <v>45666.875104166669</v>
      </c>
      <c r="I525" t="b">
        <v>0</v>
      </c>
      <c r="J525" t="b">
        <v>0</v>
      </c>
      <c r="K525" t="s">
        <v>24</v>
      </c>
      <c r="L525" t="s">
        <v>22</v>
      </c>
      <c r="M525">
        <v>57000</v>
      </c>
      <c r="O525" t="s">
        <v>1195</v>
      </c>
    </row>
    <row r="526" spans="1:16" x14ac:dyDescent="0.25">
      <c r="A526" t="s">
        <v>2</v>
      </c>
      <c r="B526" t="s">
        <v>4169</v>
      </c>
      <c r="C526" t="s">
        <v>985</v>
      </c>
      <c r="D526" t="s">
        <v>3600</v>
      </c>
      <c r="E526" t="s">
        <v>20</v>
      </c>
      <c r="F526" t="b">
        <v>0</v>
      </c>
      <c r="G526" t="s">
        <v>41</v>
      </c>
      <c r="H526" s="4">
        <v>45666.91878472222</v>
      </c>
      <c r="I526" t="b">
        <v>1</v>
      </c>
      <c r="J526" t="b">
        <v>1</v>
      </c>
      <c r="K526" t="s">
        <v>24</v>
      </c>
      <c r="L526" t="s">
        <v>36</v>
      </c>
      <c r="N526">
        <v>60</v>
      </c>
      <c r="O526" t="s">
        <v>147</v>
      </c>
      <c r="P526" t="s">
        <v>4840</v>
      </c>
    </row>
    <row r="527" spans="1:16" x14ac:dyDescent="0.25">
      <c r="A527" t="s">
        <v>0</v>
      </c>
      <c r="B527" t="s">
        <v>4841</v>
      </c>
      <c r="C527" t="s">
        <v>376</v>
      </c>
      <c r="D527" t="s">
        <v>3828</v>
      </c>
      <c r="E527" t="s">
        <v>20</v>
      </c>
      <c r="F527" t="b">
        <v>0</v>
      </c>
      <c r="G527" t="s">
        <v>23</v>
      </c>
      <c r="H527" s="4">
        <v>45666.945798611108</v>
      </c>
      <c r="I527" t="b">
        <v>0</v>
      </c>
      <c r="J527" t="b">
        <v>0</v>
      </c>
      <c r="K527" t="s">
        <v>24</v>
      </c>
      <c r="L527" t="s">
        <v>22</v>
      </c>
      <c r="M527">
        <v>57500</v>
      </c>
      <c r="O527" t="s">
        <v>398</v>
      </c>
      <c r="P527" t="s">
        <v>4842</v>
      </c>
    </row>
    <row r="528" spans="1:16" x14ac:dyDescent="0.25">
      <c r="A528" t="s">
        <v>139</v>
      </c>
      <c r="B528" t="s">
        <v>4843</v>
      </c>
      <c r="C528" t="s">
        <v>4844</v>
      </c>
      <c r="D528" t="s">
        <v>3972</v>
      </c>
      <c r="E528" t="s">
        <v>20</v>
      </c>
      <c r="F528" t="b">
        <v>0</v>
      </c>
      <c r="G528" t="s">
        <v>27</v>
      </c>
      <c r="H528" s="4">
        <v>45666.958437499998</v>
      </c>
      <c r="I528" t="b">
        <v>0</v>
      </c>
      <c r="J528" t="b">
        <v>1</v>
      </c>
      <c r="K528" t="s">
        <v>24</v>
      </c>
      <c r="L528" t="s">
        <v>22</v>
      </c>
      <c r="M528">
        <v>107500</v>
      </c>
      <c r="O528" t="s">
        <v>3670</v>
      </c>
      <c r="P528" t="s">
        <v>4845</v>
      </c>
    </row>
    <row r="529" spans="1:16" x14ac:dyDescent="0.25">
      <c r="A529" t="s">
        <v>89</v>
      </c>
      <c r="B529" t="s">
        <v>4846</v>
      </c>
      <c r="C529" t="s">
        <v>559</v>
      </c>
      <c r="D529" t="s">
        <v>3972</v>
      </c>
      <c r="E529" t="s">
        <v>20</v>
      </c>
      <c r="F529" t="b">
        <v>0</v>
      </c>
      <c r="G529" t="s">
        <v>27</v>
      </c>
      <c r="H529" s="4">
        <v>45666.958495370367</v>
      </c>
      <c r="I529" t="b">
        <v>1</v>
      </c>
      <c r="J529" t="b">
        <v>0</v>
      </c>
      <c r="K529" t="s">
        <v>24</v>
      </c>
      <c r="L529" t="s">
        <v>36</v>
      </c>
      <c r="N529">
        <v>84.5</v>
      </c>
      <c r="O529" t="s">
        <v>4343</v>
      </c>
      <c r="P529" t="s">
        <v>4847</v>
      </c>
    </row>
    <row r="530" spans="1:16" x14ac:dyDescent="0.25">
      <c r="A530" t="s">
        <v>0</v>
      </c>
      <c r="B530" t="s">
        <v>1522</v>
      </c>
      <c r="C530" t="s">
        <v>3708</v>
      </c>
      <c r="D530" t="s">
        <v>3828</v>
      </c>
      <c r="E530" t="s">
        <v>20</v>
      </c>
      <c r="F530" t="b">
        <v>0</v>
      </c>
      <c r="G530" t="s">
        <v>41</v>
      </c>
      <c r="H530" s="4">
        <v>45667.042037037027</v>
      </c>
      <c r="I530" t="b">
        <v>0</v>
      </c>
      <c r="J530" t="b">
        <v>1</v>
      </c>
      <c r="K530" t="s">
        <v>24</v>
      </c>
      <c r="L530" t="s">
        <v>36</v>
      </c>
      <c r="N530">
        <v>21</v>
      </c>
      <c r="O530" t="s">
        <v>4848</v>
      </c>
      <c r="P530" t="s">
        <v>280</v>
      </c>
    </row>
    <row r="531" spans="1:16" x14ac:dyDescent="0.25">
      <c r="A531" t="s">
        <v>0</v>
      </c>
      <c r="B531" t="s">
        <v>731</v>
      </c>
      <c r="C531" t="s">
        <v>4849</v>
      </c>
      <c r="D531" t="s">
        <v>3956</v>
      </c>
      <c r="E531" t="s">
        <v>34</v>
      </c>
      <c r="F531" t="b">
        <v>0</v>
      </c>
      <c r="G531" t="s">
        <v>41</v>
      </c>
      <c r="H531" s="4">
        <v>45667.042071759257</v>
      </c>
      <c r="I531" t="b">
        <v>0</v>
      </c>
      <c r="J531" t="b">
        <v>1</v>
      </c>
      <c r="K531" t="s">
        <v>24</v>
      </c>
      <c r="L531" t="s">
        <v>36</v>
      </c>
      <c r="N531">
        <v>36</v>
      </c>
      <c r="O531" t="s">
        <v>4850</v>
      </c>
      <c r="P531" t="s">
        <v>1526</v>
      </c>
    </row>
    <row r="532" spans="1:16" x14ac:dyDescent="0.25">
      <c r="A532" t="s">
        <v>0</v>
      </c>
      <c r="B532" t="s">
        <v>2722</v>
      </c>
      <c r="C532" t="s">
        <v>655</v>
      </c>
      <c r="D532" t="s">
        <v>3956</v>
      </c>
      <c r="E532" t="s">
        <v>34</v>
      </c>
      <c r="F532" t="b">
        <v>0</v>
      </c>
      <c r="G532" t="s">
        <v>41</v>
      </c>
      <c r="H532" s="4">
        <v>45667.042071759257</v>
      </c>
      <c r="I532" t="b">
        <v>0</v>
      </c>
      <c r="J532" t="b">
        <v>0</v>
      </c>
      <c r="K532" t="s">
        <v>24</v>
      </c>
      <c r="L532" t="s">
        <v>36</v>
      </c>
      <c r="N532">
        <v>24.33499908447266</v>
      </c>
      <c r="O532" t="s">
        <v>4851</v>
      </c>
      <c r="P532" t="s">
        <v>204</v>
      </c>
    </row>
    <row r="533" spans="1:16" x14ac:dyDescent="0.25">
      <c r="A533" t="s">
        <v>0</v>
      </c>
      <c r="B533" t="s">
        <v>1528</v>
      </c>
      <c r="C533" t="s">
        <v>293</v>
      </c>
      <c r="D533" t="s">
        <v>4083</v>
      </c>
      <c r="F533" t="b">
        <v>0</v>
      </c>
      <c r="G533" t="s">
        <v>41</v>
      </c>
      <c r="H533" s="4">
        <v>45667.042291666658</v>
      </c>
      <c r="I533" t="b">
        <v>1</v>
      </c>
      <c r="J533" t="b">
        <v>0</v>
      </c>
      <c r="K533" t="s">
        <v>24</v>
      </c>
      <c r="L533" t="s">
        <v>22</v>
      </c>
      <c r="M533">
        <v>132000</v>
      </c>
      <c r="O533" t="s">
        <v>4852</v>
      </c>
      <c r="P533" t="s">
        <v>119</v>
      </c>
    </row>
    <row r="534" spans="1:16" x14ac:dyDescent="0.25">
      <c r="A534" t="s">
        <v>1</v>
      </c>
      <c r="B534" t="s">
        <v>3400</v>
      </c>
      <c r="C534" t="s">
        <v>42</v>
      </c>
      <c r="D534" t="s">
        <v>3972</v>
      </c>
      <c r="E534" t="s">
        <v>20</v>
      </c>
      <c r="F534" t="b">
        <v>0</v>
      </c>
      <c r="G534" t="s">
        <v>41</v>
      </c>
      <c r="H534" s="4">
        <v>45667.043113425927</v>
      </c>
      <c r="I534" t="b">
        <v>0</v>
      </c>
      <c r="J534" t="b">
        <v>1</v>
      </c>
      <c r="K534" t="s">
        <v>24</v>
      </c>
      <c r="L534" t="s">
        <v>22</v>
      </c>
      <c r="M534">
        <v>154393.5</v>
      </c>
      <c r="O534" t="s">
        <v>3401</v>
      </c>
      <c r="P534" t="s">
        <v>4853</v>
      </c>
    </row>
    <row r="535" spans="1:16" x14ac:dyDescent="0.25">
      <c r="A535" t="s">
        <v>40</v>
      </c>
      <c r="B535" t="s">
        <v>4854</v>
      </c>
      <c r="C535" t="s">
        <v>94</v>
      </c>
      <c r="D535" t="s">
        <v>3828</v>
      </c>
      <c r="E535" t="s">
        <v>20</v>
      </c>
      <c r="F535" t="b">
        <v>0</v>
      </c>
      <c r="G535" t="s">
        <v>41</v>
      </c>
      <c r="H535" s="4">
        <v>45667.043796296297</v>
      </c>
      <c r="I535" t="b">
        <v>1</v>
      </c>
      <c r="J535" t="b">
        <v>0</v>
      </c>
      <c r="K535" t="s">
        <v>24</v>
      </c>
      <c r="L535" t="s">
        <v>36</v>
      </c>
      <c r="N535">
        <v>80</v>
      </c>
      <c r="O535" t="s">
        <v>3922</v>
      </c>
      <c r="P535" t="s">
        <v>4808</v>
      </c>
    </row>
    <row r="536" spans="1:16" x14ac:dyDescent="0.25">
      <c r="A536" t="s">
        <v>139</v>
      </c>
      <c r="B536" t="s">
        <v>4855</v>
      </c>
      <c r="C536" t="s">
        <v>140</v>
      </c>
      <c r="D536" t="s">
        <v>3972</v>
      </c>
      <c r="E536" t="s">
        <v>20</v>
      </c>
      <c r="F536" t="b">
        <v>0</v>
      </c>
      <c r="G536" t="s">
        <v>35</v>
      </c>
      <c r="H536" s="4">
        <v>45667.125752314823</v>
      </c>
      <c r="I536" t="b">
        <v>0</v>
      </c>
      <c r="J536" t="b">
        <v>1</v>
      </c>
      <c r="K536" t="s">
        <v>24</v>
      </c>
      <c r="L536" t="s">
        <v>22</v>
      </c>
      <c r="M536">
        <v>137300</v>
      </c>
      <c r="O536" t="s">
        <v>1172</v>
      </c>
      <c r="P536" t="s">
        <v>4856</v>
      </c>
    </row>
    <row r="537" spans="1:16" x14ac:dyDescent="0.25">
      <c r="A537" t="s">
        <v>0</v>
      </c>
      <c r="B537" t="s">
        <v>0</v>
      </c>
      <c r="C537" t="s">
        <v>2749</v>
      </c>
      <c r="D537" t="s">
        <v>3828</v>
      </c>
      <c r="E537" t="s">
        <v>20</v>
      </c>
      <c r="F537" t="b">
        <v>0</v>
      </c>
      <c r="G537" t="s">
        <v>41</v>
      </c>
      <c r="H537" s="4">
        <v>45667.250335648147</v>
      </c>
      <c r="I537" t="b">
        <v>1</v>
      </c>
      <c r="J537" t="b">
        <v>0</v>
      </c>
      <c r="K537" t="s">
        <v>24</v>
      </c>
      <c r="L537" t="s">
        <v>22</v>
      </c>
      <c r="M537">
        <v>77500</v>
      </c>
      <c r="O537" t="s">
        <v>202</v>
      </c>
      <c r="P537" t="s">
        <v>4857</v>
      </c>
    </row>
    <row r="538" spans="1:16" x14ac:dyDescent="0.25">
      <c r="A538" t="s">
        <v>0</v>
      </c>
      <c r="B538" t="s">
        <v>0</v>
      </c>
      <c r="C538" t="s">
        <v>165</v>
      </c>
      <c r="D538" t="s">
        <v>4099</v>
      </c>
      <c r="E538" t="s">
        <v>20</v>
      </c>
      <c r="F538" t="b">
        <v>0</v>
      </c>
      <c r="G538" t="s">
        <v>30</v>
      </c>
      <c r="H538" s="4">
        <v>45667.250740740739</v>
      </c>
      <c r="I538" t="b">
        <v>0</v>
      </c>
      <c r="J538" t="b">
        <v>1</v>
      </c>
      <c r="K538" t="s">
        <v>24</v>
      </c>
      <c r="L538" t="s">
        <v>22</v>
      </c>
      <c r="M538">
        <v>119500</v>
      </c>
      <c r="O538" t="s">
        <v>2854</v>
      </c>
      <c r="P538" t="s">
        <v>2855</v>
      </c>
    </row>
    <row r="539" spans="1:16" x14ac:dyDescent="0.25">
      <c r="A539" t="s">
        <v>0</v>
      </c>
      <c r="B539" t="s">
        <v>0</v>
      </c>
      <c r="C539" t="s">
        <v>1604</v>
      </c>
      <c r="D539" t="s">
        <v>3600</v>
      </c>
      <c r="E539" t="s">
        <v>51</v>
      </c>
      <c r="F539" t="b">
        <v>0</v>
      </c>
      <c r="G539" t="s">
        <v>30</v>
      </c>
      <c r="H539" s="4">
        <v>45667.250740740739</v>
      </c>
      <c r="I539" t="b">
        <v>0</v>
      </c>
      <c r="J539" t="b">
        <v>0</v>
      </c>
      <c r="K539" t="s">
        <v>24</v>
      </c>
      <c r="L539" t="s">
        <v>22</v>
      </c>
      <c r="M539">
        <v>65000</v>
      </c>
      <c r="O539" t="s">
        <v>2302</v>
      </c>
      <c r="P539" t="s">
        <v>2303</v>
      </c>
    </row>
    <row r="540" spans="1:16" x14ac:dyDescent="0.25">
      <c r="A540" t="s">
        <v>2</v>
      </c>
      <c r="B540" t="s">
        <v>2</v>
      </c>
      <c r="C540" t="s">
        <v>2664</v>
      </c>
      <c r="D540" t="s">
        <v>3828</v>
      </c>
      <c r="E540" t="s">
        <v>20</v>
      </c>
      <c r="F540" t="b">
        <v>0</v>
      </c>
      <c r="G540" t="s">
        <v>35</v>
      </c>
      <c r="H540" s="4">
        <v>45667.252314814818</v>
      </c>
      <c r="I540" t="b">
        <v>0</v>
      </c>
      <c r="J540" t="b">
        <v>0</v>
      </c>
      <c r="K540" t="s">
        <v>24</v>
      </c>
      <c r="L540" t="s">
        <v>22</v>
      </c>
      <c r="M540">
        <v>70000</v>
      </c>
      <c r="O540" t="s">
        <v>4858</v>
      </c>
      <c r="P540" t="s">
        <v>4859</v>
      </c>
    </row>
    <row r="541" spans="1:16" x14ac:dyDescent="0.25">
      <c r="A541" t="s">
        <v>1</v>
      </c>
      <c r="B541" t="s">
        <v>3994</v>
      </c>
      <c r="C541" t="s">
        <v>4860</v>
      </c>
      <c r="D541" t="s">
        <v>3972</v>
      </c>
      <c r="E541" t="s">
        <v>51</v>
      </c>
      <c r="F541" t="b">
        <v>0</v>
      </c>
      <c r="G541" t="s">
        <v>876</v>
      </c>
      <c r="H541" s="4">
        <v>45667.255300925928</v>
      </c>
      <c r="I541" t="b">
        <v>0</v>
      </c>
      <c r="J541" t="b">
        <v>0</v>
      </c>
      <c r="K541" t="s">
        <v>876</v>
      </c>
      <c r="L541" t="s">
        <v>36</v>
      </c>
      <c r="N541">
        <v>19.5</v>
      </c>
      <c r="O541" t="s">
        <v>3988</v>
      </c>
      <c r="P541" t="s">
        <v>3989</v>
      </c>
    </row>
    <row r="542" spans="1:16" x14ac:dyDescent="0.25">
      <c r="A542" t="s">
        <v>0</v>
      </c>
      <c r="B542" t="s">
        <v>4126</v>
      </c>
      <c r="C542" t="s">
        <v>160</v>
      </c>
      <c r="D542" t="s">
        <v>4083</v>
      </c>
      <c r="E542" t="s">
        <v>20</v>
      </c>
      <c r="F542" t="b">
        <v>0</v>
      </c>
      <c r="G542" t="s">
        <v>52</v>
      </c>
      <c r="H542" s="4">
        <v>45667.265636574077</v>
      </c>
      <c r="I542" t="b">
        <v>0</v>
      </c>
      <c r="J542" t="b">
        <v>0</v>
      </c>
      <c r="K542" t="s">
        <v>24</v>
      </c>
      <c r="L542" t="s">
        <v>36</v>
      </c>
      <c r="N542">
        <v>42.5</v>
      </c>
      <c r="O542" t="s">
        <v>3651</v>
      </c>
      <c r="P542" t="s">
        <v>726</v>
      </c>
    </row>
    <row r="543" spans="1:16" x14ac:dyDescent="0.25">
      <c r="A543" t="s">
        <v>19</v>
      </c>
      <c r="B543" t="s">
        <v>4861</v>
      </c>
      <c r="C543" t="s">
        <v>808</v>
      </c>
      <c r="D543" t="s">
        <v>3972</v>
      </c>
      <c r="E543" t="s">
        <v>20</v>
      </c>
      <c r="F543" t="b">
        <v>0</v>
      </c>
      <c r="G543" t="s">
        <v>41</v>
      </c>
      <c r="H543" s="4">
        <v>45667.265983796293</v>
      </c>
      <c r="I543" t="b">
        <v>0</v>
      </c>
      <c r="J543" t="b">
        <v>1</v>
      </c>
      <c r="K543" t="s">
        <v>24</v>
      </c>
      <c r="L543" t="s">
        <v>22</v>
      </c>
      <c r="M543">
        <v>216000</v>
      </c>
      <c r="O543" t="s">
        <v>1088</v>
      </c>
      <c r="P543" t="s">
        <v>1089</v>
      </c>
    </row>
    <row r="544" spans="1:16" x14ac:dyDescent="0.25">
      <c r="A544" t="s">
        <v>1</v>
      </c>
      <c r="B544" t="s">
        <v>2176</v>
      </c>
      <c r="C544" t="s">
        <v>242</v>
      </c>
      <c r="D544" t="s">
        <v>4013</v>
      </c>
      <c r="E544" t="s">
        <v>20</v>
      </c>
      <c r="F544" t="b">
        <v>0</v>
      </c>
      <c r="G544" t="s">
        <v>35</v>
      </c>
      <c r="H544" s="4">
        <v>45667.266099537039</v>
      </c>
      <c r="I544" t="b">
        <v>0</v>
      </c>
      <c r="J544" t="b">
        <v>0</v>
      </c>
      <c r="K544" t="s">
        <v>24</v>
      </c>
      <c r="L544" t="s">
        <v>22</v>
      </c>
      <c r="M544">
        <v>125000</v>
      </c>
      <c r="O544" t="s">
        <v>2203</v>
      </c>
      <c r="P544" t="s">
        <v>4862</v>
      </c>
    </row>
    <row r="545" spans="1:16" x14ac:dyDescent="0.25">
      <c r="A545" t="s">
        <v>19</v>
      </c>
      <c r="B545" t="s">
        <v>19</v>
      </c>
      <c r="C545" t="s">
        <v>509</v>
      </c>
      <c r="D545" t="s">
        <v>2882</v>
      </c>
      <c r="E545" t="s">
        <v>20</v>
      </c>
      <c r="F545" t="b">
        <v>0</v>
      </c>
      <c r="G545" t="s">
        <v>35</v>
      </c>
      <c r="H545" s="4">
        <v>45667.266099537039</v>
      </c>
      <c r="I545" t="b">
        <v>0</v>
      </c>
      <c r="J545" t="b">
        <v>0</v>
      </c>
      <c r="K545" t="s">
        <v>24</v>
      </c>
      <c r="L545" t="s">
        <v>22</v>
      </c>
      <c r="M545">
        <v>155000</v>
      </c>
      <c r="O545" t="s">
        <v>69</v>
      </c>
      <c r="P545" t="s">
        <v>4863</v>
      </c>
    </row>
    <row r="546" spans="1:16" x14ac:dyDescent="0.25">
      <c r="A546" t="s">
        <v>2</v>
      </c>
      <c r="B546" t="s">
        <v>1145</v>
      </c>
      <c r="C546" t="s">
        <v>82</v>
      </c>
      <c r="D546" t="s">
        <v>3600</v>
      </c>
      <c r="E546" t="s">
        <v>20</v>
      </c>
      <c r="F546" t="b">
        <v>0</v>
      </c>
      <c r="G546" t="s">
        <v>27</v>
      </c>
      <c r="H546" s="4">
        <v>45667.266273148147</v>
      </c>
      <c r="I546" t="b">
        <v>1</v>
      </c>
      <c r="J546" t="b">
        <v>1</v>
      </c>
      <c r="K546" t="s">
        <v>24</v>
      </c>
      <c r="L546" t="s">
        <v>22</v>
      </c>
      <c r="M546">
        <v>114516</v>
      </c>
      <c r="O546" t="s">
        <v>554</v>
      </c>
      <c r="P546" t="s">
        <v>2151</v>
      </c>
    </row>
    <row r="547" spans="1:16" x14ac:dyDescent="0.25">
      <c r="A547" t="s">
        <v>2</v>
      </c>
      <c r="B547" t="s">
        <v>4864</v>
      </c>
      <c r="C547" t="s">
        <v>71</v>
      </c>
      <c r="D547" t="s">
        <v>3972</v>
      </c>
      <c r="E547" t="s">
        <v>20</v>
      </c>
      <c r="F547" t="b">
        <v>0</v>
      </c>
      <c r="G547" t="s">
        <v>52</v>
      </c>
      <c r="H547" s="4">
        <v>45667.267546296287</v>
      </c>
      <c r="I547" t="b">
        <v>0</v>
      </c>
      <c r="J547" t="b">
        <v>1</v>
      </c>
      <c r="K547" t="s">
        <v>24</v>
      </c>
      <c r="L547" t="s">
        <v>22</v>
      </c>
      <c r="M547">
        <v>162500</v>
      </c>
      <c r="O547" t="s">
        <v>1172</v>
      </c>
      <c r="P547" t="s">
        <v>1447</v>
      </c>
    </row>
    <row r="548" spans="1:16" x14ac:dyDescent="0.25">
      <c r="A548" t="s">
        <v>19</v>
      </c>
      <c r="B548" t="s">
        <v>2558</v>
      </c>
      <c r="C548" t="s">
        <v>4865</v>
      </c>
      <c r="D548" t="s">
        <v>3969</v>
      </c>
      <c r="E548" t="s">
        <v>20</v>
      </c>
      <c r="F548" t="b">
        <v>0</v>
      </c>
      <c r="G548" t="s">
        <v>106</v>
      </c>
      <c r="H548" s="4">
        <v>45667.267638888887</v>
      </c>
      <c r="I548" t="b">
        <v>0</v>
      </c>
      <c r="J548" t="b">
        <v>0</v>
      </c>
      <c r="K548" t="s">
        <v>106</v>
      </c>
      <c r="L548" t="s">
        <v>22</v>
      </c>
      <c r="M548">
        <v>100000</v>
      </c>
      <c r="O548" t="s">
        <v>4866</v>
      </c>
    </row>
    <row r="549" spans="1:16" x14ac:dyDescent="0.25">
      <c r="A549" t="s">
        <v>1</v>
      </c>
      <c r="B549" t="s">
        <v>93</v>
      </c>
      <c r="C549" t="s">
        <v>106</v>
      </c>
      <c r="D549" t="s">
        <v>4508</v>
      </c>
      <c r="E549" t="s">
        <v>20</v>
      </c>
      <c r="F549" t="b">
        <v>0</v>
      </c>
      <c r="G549" t="s">
        <v>106</v>
      </c>
      <c r="H549" s="4">
        <v>45667.267638888887</v>
      </c>
      <c r="I549" t="b">
        <v>0</v>
      </c>
      <c r="J549" t="b">
        <v>0</v>
      </c>
      <c r="K549" t="s">
        <v>106</v>
      </c>
      <c r="L549" t="s">
        <v>22</v>
      </c>
      <c r="M549">
        <v>85000</v>
      </c>
      <c r="O549" t="s">
        <v>4867</v>
      </c>
      <c r="P549" t="s">
        <v>2398</v>
      </c>
    </row>
    <row r="550" spans="1:16" x14ac:dyDescent="0.25">
      <c r="A550" t="s">
        <v>0</v>
      </c>
      <c r="B550" t="s">
        <v>4868</v>
      </c>
      <c r="C550" t="s">
        <v>192</v>
      </c>
      <c r="D550" t="s">
        <v>4869</v>
      </c>
      <c r="E550" t="s">
        <v>20</v>
      </c>
      <c r="F550" t="b">
        <v>0</v>
      </c>
      <c r="G550" t="s">
        <v>23</v>
      </c>
      <c r="H550" s="4">
        <v>45667.2809375</v>
      </c>
      <c r="I550" t="b">
        <v>0</v>
      </c>
      <c r="J550" t="b">
        <v>1</v>
      </c>
      <c r="K550" t="s">
        <v>24</v>
      </c>
      <c r="L550" t="s">
        <v>22</v>
      </c>
      <c r="M550">
        <v>72500</v>
      </c>
      <c r="O550" t="s">
        <v>4869</v>
      </c>
      <c r="P550" t="s">
        <v>4870</v>
      </c>
    </row>
    <row r="551" spans="1:16" x14ac:dyDescent="0.25">
      <c r="A551" t="s">
        <v>28</v>
      </c>
      <c r="B551" t="s">
        <v>3258</v>
      </c>
      <c r="C551" t="s">
        <v>39</v>
      </c>
      <c r="D551" t="s">
        <v>3984</v>
      </c>
      <c r="E551" t="s">
        <v>20</v>
      </c>
      <c r="F551" t="b">
        <v>1</v>
      </c>
      <c r="G551" t="s">
        <v>4770</v>
      </c>
      <c r="H551" s="4">
        <v>45667.28261574074</v>
      </c>
      <c r="I551" t="b">
        <v>0</v>
      </c>
      <c r="J551" t="b">
        <v>0</v>
      </c>
      <c r="K551" t="s">
        <v>4770</v>
      </c>
      <c r="L551" t="s">
        <v>22</v>
      </c>
      <c r="M551">
        <v>220000</v>
      </c>
      <c r="O551" t="s">
        <v>2570</v>
      </c>
      <c r="P551" t="s">
        <v>4871</v>
      </c>
    </row>
    <row r="552" spans="1:16" x14ac:dyDescent="0.25">
      <c r="A552" t="s">
        <v>0</v>
      </c>
      <c r="B552" t="s">
        <v>785</v>
      </c>
      <c r="C552" t="s">
        <v>1017</v>
      </c>
      <c r="D552" t="s">
        <v>4083</v>
      </c>
      <c r="E552" t="s">
        <v>20</v>
      </c>
      <c r="F552" t="b">
        <v>0</v>
      </c>
      <c r="G552" t="s">
        <v>35</v>
      </c>
      <c r="H552" s="4">
        <v>45667.292337962957</v>
      </c>
      <c r="I552" t="b">
        <v>0</v>
      </c>
      <c r="J552" t="b">
        <v>0</v>
      </c>
      <c r="K552" t="s">
        <v>24</v>
      </c>
      <c r="L552" t="s">
        <v>22</v>
      </c>
      <c r="M552">
        <v>100000</v>
      </c>
      <c r="O552" t="s">
        <v>4872</v>
      </c>
      <c r="P552" t="s">
        <v>221</v>
      </c>
    </row>
    <row r="553" spans="1:16" x14ac:dyDescent="0.25">
      <c r="A553" t="s">
        <v>0</v>
      </c>
      <c r="B553" t="s">
        <v>2166</v>
      </c>
      <c r="C553" t="s">
        <v>167</v>
      </c>
      <c r="D553" t="s">
        <v>4083</v>
      </c>
      <c r="E553" t="s">
        <v>20</v>
      </c>
      <c r="F553" t="b">
        <v>0</v>
      </c>
      <c r="G553" t="s">
        <v>35</v>
      </c>
      <c r="H553" s="4">
        <v>45667.292337962957</v>
      </c>
      <c r="I553" t="b">
        <v>0</v>
      </c>
      <c r="J553" t="b">
        <v>0</v>
      </c>
      <c r="K553" t="s">
        <v>24</v>
      </c>
      <c r="L553" t="s">
        <v>22</v>
      </c>
      <c r="M553">
        <v>100000</v>
      </c>
      <c r="O553" t="s">
        <v>374</v>
      </c>
      <c r="P553" t="s">
        <v>4873</v>
      </c>
    </row>
    <row r="554" spans="1:16" x14ac:dyDescent="0.25">
      <c r="A554" t="s">
        <v>1</v>
      </c>
      <c r="B554" t="s">
        <v>4874</v>
      </c>
      <c r="C554" t="s">
        <v>293</v>
      </c>
      <c r="D554" t="s">
        <v>4083</v>
      </c>
      <c r="E554" t="s">
        <v>20</v>
      </c>
      <c r="F554" t="b">
        <v>0</v>
      </c>
      <c r="G554" t="s">
        <v>41</v>
      </c>
      <c r="H554" s="4">
        <v>45667.30773148148</v>
      </c>
      <c r="I554" t="b">
        <v>0</v>
      </c>
      <c r="J554" t="b">
        <v>0</v>
      </c>
      <c r="K554" t="s">
        <v>24</v>
      </c>
      <c r="L554" t="s">
        <v>22</v>
      </c>
      <c r="M554">
        <v>225000</v>
      </c>
      <c r="O554" t="s">
        <v>477</v>
      </c>
      <c r="P554" t="s">
        <v>4875</v>
      </c>
    </row>
    <row r="555" spans="1:16" x14ac:dyDescent="0.25">
      <c r="A555" t="s">
        <v>2</v>
      </c>
      <c r="B555" t="s">
        <v>355</v>
      </c>
      <c r="C555" t="s">
        <v>4876</v>
      </c>
      <c r="D555" t="s">
        <v>3828</v>
      </c>
      <c r="E555" t="s">
        <v>20</v>
      </c>
      <c r="F555" t="b">
        <v>0</v>
      </c>
      <c r="G555" t="s">
        <v>27</v>
      </c>
      <c r="H555" s="4">
        <v>45667.308136574073</v>
      </c>
      <c r="I555" t="b">
        <v>0</v>
      </c>
      <c r="J555" t="b">
        <v>1</v>
      </c>
      <c r="K555" t="s">
        <v>24</v>
      </c>
      <c r="L555" t="s">
        <v>22</v>
      </c>
      <c r="M555">
        <v>100000</v>
      </c>
      <c r="O555" t="s">
        <v>1289</v>
      </c>
      <c r="P555" t="s">
        <v>4877</v>
      </c>
    </row>
    <row r="556" spans="1:16" x14ac:dyDescent="0.25">
      <c r="A556" t="s">
        <v>1</v>
      </c>
      <c r="B556" t="s">
        <v>852</v>
      </c>
      <c r="C556" t="s">
        <v>453</v>
      </c>
      <c r="D556" t="s">
        <v>4083</v>
      </c>
      <c r="E556" t="s">
        <v>20</v>
      </c>
      <c r="F556" t="b">
        <v>0</v>
      </c>
      <c r="G556" t="s">
        <v>27</v>
      </c>
      <c r="H556" s="4">
        <v>45667.349212962959</v>
      </c>
      <c r="I556" t="b">
        <v>0</v>
      </c>
      <c r="J556" t="b">
        <v>1</v>
      </c>
      <c r="K556" t="s">
        <v>24</v>
      </c>
      <c r="L556" t="s">
        <v>22</v>
      </c>
      <c r="M556">
        <v>200000</v>
      </c>
      <c r="O556" t="s">
        <v>4878</v>
      </c>
      <c r="P556" t="s">
        <v>193</v>
      </c>
    </row>
    <row r="557" spans="1:16" x14ac:dyDescent="0.25">
      <c r="A557" t="s">
        <v>1</v>
      </c>
      <c r="B557" t="s">
        <v>4463</v>
      </c>
      <c r="C557" t="s">
        <v>39</v>
      </c>
      <c r="D557" t="s">
        <v>3600</v>
      </c>
      <c r="E557" t="s">
        <v>20</v>
      </c>
      <c r="F557" t="b">
        <v>1</v>
      </c>
      <c r="G557" t="s">
        <v>27</v>
      </c>
      <c r="H557" s="4">
        <v>45667.390706018523</v>
      </c>
      <c r="I557" t="b">
        <v>0</v>
      </c>
      <c r="J557" t="b">
        <v>1</v>
      </c>
      <c r="K557" t="s">
        <v>24</v>
      </c>
      <c r="L557" t="s">
        <v>22</v>
      </c>
      <c r="M557">
        <v>173040</v>
      </c>
      <c r="O557" t="s">
        <v>254</v>
      </c>
      <c r="P557" t="s">
        <v>3219</v>
      </c>
    </row>
    <row r="558" spans="1:16" x14ac:dyDescent="0.25">
      <c r="A558" t="s">
        <v>2</v>
      </c>
      <c r="B558" t="s">
        <v>195</v>
      </c>
      <c r="C558" t="s">
        <v>4879</v>
      </c>
      <c r="D558" t="s">
        <v>4089</v>
      </c>
      <c r="E558" t="s">
        <v>20</v>
      </c>
      <c r="F558" t="b">
        <v>0</v>
      </c>
      <c r="G558" t="s">
        <v>35</v>
      </c>
      <c r="H558" s="4">
        <v>45667.392071759263</v>
      </c>
      <c r="I558" t="b">
        <v>0</v>
      </c>
      <c r="J558" t="b">
        <v>0</v>
      </c>
      <c r="K558" t="s">
        <v>24</v>
      </c>
      <c r="L558" t="s">
        <v>22</v>
      </c>
      <c r="M558">
        <v>125000</v>
      </c>
      <c r="O558" t="s">
        <v>3893</v>
      </c>
      <c r="P558" t="s">
        <v>4880</v>
      </c>
    </row>
    <row r="559" spans="1:16" x14ac:dyDescent="0.25">
      <c r="A559" t="s">
        <v>0</v>
      </c>
      <c r="B559" t="s">
        <v>4881</v>
      </c>
      <c r="C559" t="s">
        <v>2426</v>
      </c>
      <c r="D559" t="s">
        <v>4092</v>
      </c>
      <c r="E559" t="s">
        <v>20</v>
      </c>
      <c r="F559" t="b">
        <v>0</v>
      </c>
      <c r="G559" t="s">
        <v>27</v>
      </c>
      <c r="H559" s="4">
        <v>45667.416759259257</v>
      </c>
      <c r="I559" t="b">
        <v>0</v>
      </c>
      <c r="J559" t="b">
        <v>1</v>
      </c>
      <c r="K559" t="s">
        <v>24</v>
      </c>
      <c r="L559" t="s">
        <v>36</v>
      </c>
      <c r="N559">
        <v>26</v>
      </c>
      <c r="O559" t="s">
        <v>1511</v>
      </c>
      <c r="P559" t="s">
        <v>204</v>
      </c>
    </row>
    <row r="560" spans="1:16" x14ac:dyDescent="0.25">
      <c r="A560" t="s">
        <v>1</v>
      </c>
      <c r="B560" t="s">
        <v>4882</v>
      </c>
      <c r="C560" t="s">
        <v>39</v>
      </c>
      <c r="D560" t="s">
        <v>3972</v>
      </c>
      <c r="E560" t="s">
        <v>20</v>
      </c>
      <c r="F560" t="b">
        <v>1</v>
      </c>
      <c r="G560" t="s">
        <v>41</v>
      </c>
      <c r="H560" s="4">
        <v>45667.417094907411</v>
      </c>
      <c r="I560" t="b">
        <v>1</v>
      </c>
      <c r="J560" t="b">
        <v>1</v>
      </c>
      <c r="K560" t="s">
        <v>24</v>
      </c>
      <c r="L560" t="s">
        <v>22</v>
      </c>
      <c r="M560">
        <v>132775</v>
      </c>
      <c r="O560" t="s">
        <v>4883</v>
      </c>
      <c r="P560" t="s">
        <v>626</v>
      </c>
    </row>
    <row r="561" spans="1:16" x14ac:dyDescent="0.25">
      <c r="A561" t="s">
        <v>1</v>
      </c>
      <c r="B561" t="s">
        <v>4234</v>
      </c>
      <c r="C561" t="s">
        <v>1325</v>
      </c>
      <c r="D561" t="s">
        <v>3972</v>
      </c>
      <c r="E561" t="s">
        <v>20</v>
      </c>
      <c r="F561" t="b">
        <v>0</v>
      </c>
      <c r="G561" t="s">
        <v>41</v>
      </c>
      <c r="H561" s="4">
        <v>45667.417094907411</v>
      </c>
      <c r="I561" t="b">
        <v>0</v>
      </c>
      <c r="J561" t="b">
        <v>0</v>
      </c>
      <c r="K561" t="s">
        <v>24</v>
      </c>
      <c r="L561" t="s">
        <v>22</v>
      </c>
      <c r="M561">
        <v>95000</v>
      </c>
      <c r="O561" t="s">
        <v>4235</v>
      </c>
      <c r="P561" t="s">
        <v>2591</v>
      </c>
    </row>
    <row r="562" spans="1:16" x14ac:dyDescent="0.25">
      <c r="A562" t="s">
        <v>19</v>
      </c>
      <c r="B562" t="s">
        <v>4884</v>
      </c>
      <c r="C562" t="s">
        <v>225</v>
      </c>
      <c r="D562" t="s">
        <v>3972</v>
      </c>
      <c r="E562" t="s">
        <v>20</v>
      </c>
      <c r="F562" t="b">
        <v>0</v>
      </c>
      <c r="G562" t="s">
        <v>52</v>
      </c>
      <c r="H562" s="4">
        <v>45667.432303240741</v>
      </c>
      <c r="I562" t="b">
        <v>0</v>
      </c>
      <c r="J562" t="b">
        <v>1</v>
      </c>
      <c r="K562" t="s">
        <v>24</v>
      </c>
      <c r="L562" t="s">
        <v>22</v>
      </c>
      <c r="M562">
        <v>185000</v>
      </c>
      <c r="O562" t="s">
        <v>202</v>
      </c>
      <c r="P562" t="s">
        <v>4885</v>
      </c>
    </row>
    <row r="563" spans="1:16" x14ac:dyDescent="0.25">
      <c r="A563" t="s">
        <v>1</v>
      </c>
      <c r="B563" t="s">
        <v>4886</v>
      </c>
      <c r="C563" t="s">
        <v>386</v>
      </c>
      <c r="D563" t="s">
        <v>3972</v>
      </c>
      <c r="E563" t="s">
        <v>20</v>
      </c>
      <c r="F563" t="b">
        <v>0</v>
      </c>
      <c r="G563" t="s">
        <v>41</v>
      </c>
      <c r="H563" s="4">
        <v>45667.432673611111</v>
      </c>
      <c r="I563" t="b">
        <v>0</v>
      </c>
      <c r="J563" t="b">
        <v>1</v>
      </c>
      <c r="K563" t="s">
        <v>24</v>
      </c>
      <c r="L563" t="s">
        <v>22</v>
      </c>
      <c r="M563">
        <v>167500</v>
      </c>
      <c r="O563" t="s">
        <v>4350</v>
      </c>
      <c r="P563" t="s">
        <v>4887</v>
      </c>
    </row>
    <row r="564" spans="1:16" x14ac:dyDescent="0.25">
      <c r="A564" t="s">
        <v>1</v>
      </c>
      <c r="B564" t="s">
        <v>4888</v>
      </c>
      <c r="C564" t="s">
        <v>1706</v>
      </c>
      <c r="D564" t="s">
        <v>3972</v>
      </c>
      <c r="E564" t="s">
        <v>20</v>
      </c>
      <c r="F564" t="b">
        <v>0</v>
      </c>
      <c r="G564" t="s">
        <v>35</v>
      </c>
      <c r="H564" s="4">
        <v>45667.432766203703</v>
      </c>
      <c r="I564" t="b">
        <v>0</v>
      </c>
      <c r="J564" t="b">
        <v>0</v>
      </c>
      <c r="K564" t="s">
        <v>24</v>
      </c>
      <c r="L564" t="s">
        <v>22</v>
      </c>
      <c r="M564">
        <v>100000</v>
      </c>
      <c r="O564" t="s">
        <v>374</v>
      </c>
      <c r="P564" t="s">
        <v>4783</v>
      </c>
    </row>
    <row r="565" spans="1:16" x14ac:dyDescent="0.25">
      <c r="A565" t="s">
        <v>1</v>
      </c>
      <c r="B565" t="s">
        <v>4889</v>
      </c>
      <c r="C565" t="s">
        <v>49</v>
      </c>
      <c r="D565" t="s">
        <v>3972</v>
      </c>
      <c r="E565" t="s">
        <v>20</v>
      </c>
      <c r="F565" t="b">
        <v>0</v>
      </c>
      <c r="G565" t="s">
        <v>41</v>
      </c>
      <c r="H565" s="4">
        <v>45667.458738425928</v>
      </c>
      <c r="I565" t="b">
        <v>0</v>
      </c>
      <c r="J565" t="b">
        <v>1</v>
      </c>
      <c r="K565" t="s">
        <v>24</v>
      </c>
      <c r="L565" t="s">
        <v>22</v>
      </c>
      <c r="M565">
        <v>103500</v>
      </c>
      <c r="O565" t="s">
        <v>4890</v>
      </c>
      <c r="P565" t="s">
        <v>4891</v>
      </c>
    </row>
    <row r="566" spans="1:16" x14ac:dyDescent="0.25">
      <c r="A566" t="s">
        <v>1</v>
      </c>
      <c r="B566" t="s">
        <v>4892</v>
      </c>
      <c r="C566" t="s">
        <v>436</v>
      </c>
      <c r="D566" t="s">
        <v>3972</v>
      </c>
      <c r="E566" t="s">
        <v>20</v>
      </c>
      <c r="F566" t="b">
        <v>0</v>
      </c>
      <c r="G566" t="s">
        <v>30</v>
      </c>
      <c r="H566" s="4">
        <v>45667.500810185193</v>
      </c>
      <c r="I566" t="b">
        <v>0</v>
      </c>
      <c r="J566" t="b">
        <v>0</v>
      </c>
      <c r="K566" t="s">
        <v>24</v>
      </c>
      <c r="L566" t="s">
        <v>22</v>
      </c>
      <c r="M566">
        <v>106000</v>
      </c>
      <c r="O566" t="s">
        <v>374</v>
      </c>
      <c r="P566" t="s">
        <v>2881</v>
      </c>
    </row>
    <row r="567" spans="1:16" x14ac:dyDescent="0.25">
      <c r="A567" t="s">
        <v>2</v>
      </c>
      <c r="B567" t="s">
        <v>2338</v>
      </c>
      <c r="C567" t="s">
        <v>2514</v>
      </c>
      <c r="D567" t="s">
        <v>3972</v>
      </c>
      <c r="E567" t="s">
        <v>20</v>
      </c>
      <c r="F567" t="b">
        <v>0</v>
      </c>
      <c r="G567" t="s">
        <v>30</v>
      </c>
      <c r="H567" s="4">
        <v>45667.54241898148</v>
      </c>
      <c r="I567" t="b">
        <v>0</v>
      </c>
      <c r="J567" t="b">
        <v>0</v>
      </c>
      <c r="K567" t="s">
        <v>24</v>
      </c>
      <c r="L567" t="s">
        <v>22</v>
      </c>
      <c r="M567">
        <v>122500</v>
      </c>
      <c r="O567" t="s">
        <v>123</v>
      </c>
      <c r="P567" t="s">
        <v>4893</v>
      </c>
    </row>
    <row r="568" spans="1:16" x14ac:dyDescent="0.25">
      <c r="A568" t="s">
        <v>19</v>
      </c>
      <c r="B568" t="s">
        <v>19</v>
      </c>
      <c r="C568" t="s">
        <v>1706</v>
      </c>
      <c r="D568" t="s">
        <v>3828</v>
      </c>
      <c r="E568" t="s">
        <v>219</v>
      </c>
      <c r="F568" t="b">
        <v>0</v>
      </c>
      <c r="G568" t="s">
        <v>35</v>
      </c>
      <c r="H568" s="4">
        <v>45667.557766203703</v>
      </c>
      <c r="I568" t="b">
        <v>0</v>
      </c>
      <c r="J568" t="b">
        <v>0</v>
      </c>
      <c r="K568" t="s">
        <v>24</v>
      </c>
      <c r="L568" t="s">
        <v>36</v>
      </c>
      <c r="N568">
        <v>57.5</v>
      </c>
      <c r="O568" t="s">
        <v>2574</v>
      </c>
      <c r="P568" t="s">
        <v>4045</v>
      </c>
    </row>
    <row r="569" spans="1:16" x14ac:dyDescent="0.25">
      <c r="A569" t="s">
        <v>2</v>
      </c>
      <c r="B569" t="s">
        <v>4894</v>
      </c>
      <c r="C569" t="s">
        <v>167</v>
      </c>
      <c r="D569" t="s">
        <v>2208</v>
      </c>
      <c r="E569" t="s">
        <v>20</v>
      </c>
      <c r="F569" t="b">
        <v>0</v>
      </c>
      <c r="G569" t="s">
        <v>41</v>
      </c>
      <c r="H569" s="4">
        <v>45667.55840277778</v>
      </c>
      <c r="I569" t="b">
        <v>1</v>
      </c>
      <c r="J569" t="b">
        <v>0</v>
      </c>
      <c r="K569" t="s">
        <v>24</v>
      </c>
      <c r="L569" t="s">
        <v>36</v>
      </c>
      <c r="N569">
        <v>55</v>
      </c>
      <c r="O569" t="s">
        <v>4895</v>
      </c>
      <c r="P569" t="s">
        <v>2675</v>
      </c>
    </row>
    <row r="570" spans="1:16" x14ac:dyDescent="0.25">
      <c r="A570" t="s">
        <v>0</v>
      </c>
      <c r="B570" t="s">
        <v>4896</v>
      </c>
      <c r="C570" t="s">
        <v>306</v>
      </c>
      <c r="D570" t="s">
        <v>2208</v>
      </c>
      <c r="E570" t="s">
        <v>20</v>
      </c>
      <c r="F570" t="b">
        <v>0</v>
      </c>
      <c r="G570" t="s">
        <v>27</v>
      </c>
      <c r="H570" s="4">
        <v>45667.583425925928</v>
      </c>
      <c r="I570" t="b">
        <v>0</v>
      </c>
      <c r="J570" t="b">
        <v>0</v>
      </c>
      <c r="K570" t="s">
        <v>24</v>
      </c>
      <c r="L570" t="s">
        <v>22</v>
      </c>
      <c r="M570">
        <v>60000</v>
      </c>
      <c r="O570" t="s">
        <v>4897</v>
      </c>
      <c r="P570" t="s">
        <v>204</v>
      </c>
    </row>
    <row r="571" spans="1:16" x14ac:dyDescent="0.25">
      <c r="A571" t="s">
        <v>1</v>
      </c>
      <c r="B571" t="s">
        <v>4898</v>
      </c>
      <c r="C571" t="s">
        <v>897</v>
      </c>
      <c r="D571" t="s">
        <v>3972</v>
      </c>
      <c r="E571" t="s">
        <v>20</v>
      </c>
      <c r="F571" t="b">
        <v>0</v>
      </c>
      <c r="G571" t="s">
        <v>27</v>
      </c>
      <c r="H571" s="4">
        <v>45667.59983796296</v>
      </c>
      <c r="I571" t="b">
        <v>0</v>
      </c>
      <c r="J571" t="b">
        <v>1</v>
      </c>
      <c r="K571" t="s">
        <v>24</v>
      </c>
      <c r="L571" t="s">
        <v>22</v>
      </c>
      <c r="M571">
        <v>137300</v>
      </c>
      <c r="O571" t="s">
        <v>1172</v>
      </c>
      <c r="P571" t="s">
        <v>4856</v>
      </c>
    </row>
    <row r="572" spans="1:16" x14ac:dyDescent="0.25">
      <c r="A572" t="s">
        <v>2</v>
      </c>
      <c r="B572" t="s">
        <v>1781</v>
      </c>
      <c r="C572" t="s">
        <v>4899</v>
      </c>
      <c r="D572" t="s">
        <v>4089</v>
      </c>
      <c r="E572" t="s">
        <v>20</v>
      </c>
      <c r="F572" t="b">
        <v>0</v>
      </c>
      <c r="G572" t="s">
        <v>41</v>
      </c>
      <c r="H572" s="4">
        <v>45667.600046296298</v>
      </c>
      <c r="I572" t="b">
        <v>0</v>
      </c>
      <c r="J572" t="b">
        <v>1</v>
      </c>
      <c r="K572" t="s">
        <v>24</v>
      </c>
      <c r="L572" t="s">
        <v>22</v>
      </c>
      <c r="M572">
        <v>180000</v>
      </c>
      <c r="O572" t="s">
        <v>4900</v>
      </c>
      <c r="P572" t="s">
        <v>4283</v>
      </c>
    </row>
    <row r="573" spans="1:16" x14ac:dyDescent="0.25">
      <c r="A573" t="s">
        <v>191</v>
      </c>
      <c r="B573" t="s">
        <v>4901</v>
      </c>
      <c r="C573" t="s">
        <v>1041</v>
      </c>
      <c r="D573" t="s">
        <v>3972</v>
      </c>
      <c r="E573" t="s">
        <v>20</v>
      </c>
      <c r="F573" t="b">
        <v>0</v>
      </c>
      <c r="G573" t="s">
        <v>41</v>
      </c>
      <c r="H573" s="4">
        <v>45667.625439814823</v>
      </c>
      <c r="I573" t="b">
        <v>1</v>
      </c>
      <c r="J573" t="b">
        <v>0</v>
      </c>
      <c r="K573" t="s">
        <v>24</v>
      </c>
      <c r="L573" t="s">
        <v>22</v>
      </c>
      <c r="M573">
        <v>125000</v>
      </c>
      <c r="O573" t="s">
        <v>458</v>
      </c>
      <c r="P573" t="s">
        <v>4902</v>
      </c>
    </row>
    <row r="574" spans="1:16" x14ac:dyDescent="0.25">
      <c r="A574" t="s">
        <v>0</v>
      </c>
      <c r="B574" t="s">
        <v>4903</v>
      </c>
      <c r="C574" t="s">
        <v>292</v>
      </c>
      <c r="D574" t="s">
        <v>3828</v>
      </c>
      <c r="E574" t="s">
        <v>20</v>
      </c>
      <c r="F574" t="b">
        <v>0</v>
      </c>
      <c r="G574" t="s">
        <v>30</v>
      </c>
      <c r="H574" s="4">
        <v>45667.625787037039</v>
      </c>
      <c r="I574" t="b">
        <v>1</v>
      </c>
      <c r="J574" t="b">
        <v>1</v>
      </c>
      <c r="K574" t="s">
        <v>24</v>
      </c>
      <c r="L574" t="s">
        <v>22</v>
      </c>
      <c r="M574">
        <v>55000</v>
      </c>
      <c r="O574" t="s">
        <v>4904</v>
      </c>
      <c r="P574" t="s">
        <v>320</v>
      </c>
    </row>
    <row r="575" spans="1:16" x14ac:dyDescent="0.25">
      <c r="A575" t="s">
        <v>2</v>
      </c>
      <c r="B575" t="s">
        <v>4905</v>
      </c>
      <c r="C575" t="s">
        <v>559</v>
      </c>
      <c r="D575" t="s">
        <v>3828</v>
      </c>
      <c r="E575" t="s">
        <v>20</v>
      </c>
      <c r="F575" t="b">
        <v>0</v>
      </c>
      <c r="G575" t="s">
        <v>27</v>
      </c>
      <c r="H575" s="4">
        <v>45667.641365740739</v>
      </c>
      <c r="I575" t="b">
        <v>1</v>
      </c>
      <c r="J575" t="b">
        <v>0</v>
      </c>
      <c r="K575" t="s">
        <v>24</v>
      </c>
      <c r="L575" t="s">
        <v>36</v>
      </c>
      <c r="N575">
        <v>70</v>
      </c>
      <c r="O575" t="s">
        <v>4906</v>
      </c>
      <c r="P575" t="s">
        <v>1478</v>
      </c>
    </row>
    <row r="576" spans="1:16" x14ac:dyDescent="0.25">
      <c r="A576" t="s">
        <v>2</v>
      </c>
      <c r="B576" t="s">
        <v>2</v>
      </c>
      <c r="C576" t="s">
        <v>2757</v>
      </c>
      <c r="D576" t="s">
        <v>3972</v>
      </c>
      <c r="E576" t="s">
        <v>20</v>
      </c>
      <c r="F576" t="b">
        <v>0</v>
      </c>
      <c r="G576" t="s">
        <v>27</v>
      </c>
      <c r="H576" s="4">
        <v>45667.641458333332</v>
      </c>
      <c r="I576" t="b">
        <v>1</v>
      </c>
      <c r="J576" t="b">
        <v>0</v>
      </c>
      <c r="K576" t="s">
        <v>24</v>
      </c>
      <c r="L576" t="s">
        <v>36</v>
      </c>
      <c r="N576">
        <v>60</v>
      </c>
      <c r="O576" t="s">
        <v>406</v>
      </c>
      <c r="P576" t="s">
        <v>1876</v>
      </c>
    </row>
    <row r="577" spans="1:16" x14ac:dyDescent="0.25">
      <c r="A577" t="s">
        <v>2</v>
      </c>
      <c r="B577" t="s">
        <v>4907</v>
      </c>
      <c r="C577" t="s">
        <v>475</v>
      </c>
      <c r="D577" t="s">
        <v>3972</v>
      </c>
      <c r="E577" t="s">
        <v>20</v>
      </c>
      <c r="F577" t="b">
        <v>0</v>
      </c>
      <c r="G577" t="s">
        <v>27</v>
      </c>
      <c r="H577" s="4">
        <v>45667.641516203701</v>
      </c>
      <c r="I577" t="b">
        <v>0</v>
      </c>
      <c r="J577" t="b">
        <v>0</v>
      </c>
      <c r="K577" t="s">
        <v>24</v>
      </c>
      <c r="L577" t="s">
        <v>22</v>
      </c>
      <c r="M577">
        <v>130000</v>
      </c>
      <c r="O577" t="s">
        <v>2925</v>
      </c>
    </row>
    <row r="578" spans="1:16" x14ac:dyDescent="0.25">
      <c r="A578" t="s">
        <v>139</v>
      </c>
      <c r="B578" t="s">
        <v>4908</v>
      </c>
      <c r="C578" t="s">
        <v>158</v>
      </c>
      <c r="D578" t="s">
        <v>4909</v>
      </c>
      <c r="E578" t="s">
        <v>20</v>
      </c>
      <c r="F578" t="b">
        <v>0</v>
      </c>
      <c r="G578" t="s">
        <v>158</v>
      </c>
      <c r="H578" s="4">
        <v>45667.643182870372</v>
      </c>
      <c r="I578" t="b">
        <v>1</v>
      </c>
      <c r="J578" t="b">
        <v>0</v>
      </c>
      <c r="K578" t="s">
        <v>158</v>
      </c>
      <c r="L578" t="s">
        <v>22</v>
      </c>
      <c r="M578">
        <v>69500</v>
      </c>
      <c r="O578" t="s">
        <v>1958</v>
      </c>
      <c r="P578" t="s">
        <v>4910</v>
      </c>
    </row>
    <row r="579" spans="1:16" x14ac:dyDescent="0.25">
      <c r="A579" t="s">
        <v>0</v>
      </c>
      <c r="B579" t="s">
        <v>0</v>
      </c>
      <c r="C579" t="s">
        <v>2236</v>
      </c>
      <c r="D579" t="s">
        <v>2532</v>
      </c>
      <c r="E579" t="s">
        <v>20</v>
      </c>
      <c r="F579" t="b">
        <v>0</v>
      </c>
      <c r="G579" t="s">
        <v>27</v>
      </c>
      <c r="H579" s="4">
        <v>45667.666666666657</v>
      </c>
      <c r="I579" t="b">
        <v>0</v>
      </c>
      <c r="J579" t="b">
        <v>0</v>
      </c>
      <c r="K579" t="s">
        <v>24</v>
      </c>
      <c r="L579" t="s">
        <v>22</v>
      </c>
      <c r="M579">
        <v>112322.7890625</v>
      </c>
      <c r="O579" t="s">
        <v>4911</v>
      </c>
      <c r="P579" t="s">
        <v>4912</v>
      </c>
    </row>
    <row r="580" spans="1:16" x14ac:dyDescent="0.25">
      <c r="A580" t="s">
        <v>40</v>
      </c>
      <c r="B580" t="s">
        <v>4913</v>
      </c>
      <c r="C580" t="s">
        <v>82</v>
      </c>
      <c r="D580" t="s">
        <v>3600</v>
      </c>
      <c r="E580" t="s">
        <v>20</v>
      </c>
      <c r="F580" t="b">
        <v>0</v>
      </c>
      <c r="G580" t="s">
        <v>41</v>
      </c>
      <c r="H580" s="4">
        <v>45667.683356481481</v>
      </c>
      <c r="I580" t="b">
        <v>0</v>
      </c>
      <c r="J580" t="b">
        <v>0</v>
      </c>
      <c r="K580" t="s">
        <v>24</v>
      </c>
      <c r="L580" t="s">
        <v>22</v>
      </c>
      <c r="M580">
        <v>140000</v>
      </c>
      <c r="O580" t="s">
        <v>4914</v>
      </c>
      <c r="P580" t="s">
        <v>4915</v>
      </c>
    </row>
    <row r="581" spans="1:16" x14ac:dyDescent="0.25">
      <c r="A581" t="s">
        <v>0</v>
      </c>
      <c r="B581" t="s">
        <v>4916</v>
      </c>
      <c r="C581" t="s">
        <v>1346</v>
      </c>
      <c r="D581" t="s">
        <v>2208</v>
      </c>
      <c r="E581" t="s">
        <v>20</v>
      </c>
      <c r="F581" t="b">
        <v>0</v>
      </c>
      <c r="G581" t="s">
        <v>41</v>
      </c>
      <c r="H581" s="4">
        <v>45667.708680555559</v>
      </c>
      <c r="I581" t="b">
        <v>0</v>
      </c>
      <c r="J581" t="b">
        <v>1</v>
      </c>
      <c r="K581" t="s">
        <v>24</v>
      </c>
      <c r="L581" t="s">
        <v>36</v>
      </c>
      <c r="N581">
        <v>38.244998931884773</v>
      </c>
      <c r="O581" t="s">
        <v>4917</v>
      </c>
    </row>
    <row r="582" spans="1:16" x14ac:dyDescent="0.25">
      <c r="A582" t="s">
        <v>2</v>
      </c>
      <c r="B582" t="s">
        <v>2</v>
      </c>
      <c r="C582" t="s">
        <v>559</v>
      </c>
      <c r="D582" t="s">
        <v>3828</v>
      </c>
      <c r="E582" t="s">
        <v>20</v>
      </c>
      <c r="F582" t="b">
        <v>0</v>
      </c>
      <c r="G582" t="s">
        <v>27</v>
      </c>
      <c r="H582" s="4">
        <v>45667.724699074082</v>
      </c>
      <c r="I582" t="b">
        <v>0</v>
      </c>
      <c r="J582" t="b">
        <v>0</v>
      </c>
      <c r="K582" t="s">
        <v>24</v>
      </c>
      <c r="L582" t="s">
        <v>22</v>
      </c>
      <c r="M582">
        <v>108966.6015625</v>
      </c>
      <c r="O582" t="s">
        <v>1995</v>
      </c>
      <c r="P582" t="s">
        <v>4918</v>
      </c>
    </row>
    <row r="583" spans="1:16" x14ac:dyDescent="0.25">
      <c r="A583" t="s">
        <v>40</v>
      </c>
      <c r="B583" t="s">
        <v>2519</v>
      </c>
      <c r="C583" t="s">
        <v>765</v>
      </c>
      <c r="D583" t="s">
        <v>3972</v>
      </c>
      <c r="E583" t="s">
        <v>20</v>
      </c>
      <c r="F583" t="b">
        <v>0</v>
      </c>
      <c r="G583" t="s">
        <v>27</v>
      </c>
      <c r="H583" s="4">
        <v>45667.724768518521</v>
      </c>
      <c r="I583" t="b">
        <v>0</v>
      </c>
      <c r="J583" t="b">
        <v>1</v>
      </c>
      <c r="K583" t="s">
        <v>24</v>
      </c>
      <c r="L583" t="s">
        <v>22</v>
      </c>
      <c r="M583">
        <v>185000</v>
      </c>
      <c r="O583" t="s">
        <v>483</v>
      </c>
      <c r="P583" t="s">
        <v>4919</v>
      </c>
    </row>
    <row r="584" spans="1:16" x14ac:dyDescent="0.25">
      <c r="A584" t="s">
        <v>0</v>
      </c>
      <c r="B584" t="s">
        <v>4920</v>
      </c>
      <c r="C584" t="s">
        <v>116</v>
      </c>
      <c r="D584" t="s">
        <v>3828</v>
      </c>
      <c r="E584" t="s">
        <v>20</v>
      </c>
      <c r="F584" t="b">
        <v>0</v>
      </c>
      <c r="G584" t="s">
        <v>23</v>
      </c>
      <c r="H584" s="4">
        <v>45667.739293981482</v>
      </c>
      <c r="I584" t="b">
        <v>0</v>
      </c>
      <c r="J584" t="b">
        <v>0</v>
      </c>
      <c r="K584" t="s">
        <v>24</v>
      </c>
      <c r="L584" t="s">
        <v>36</v>
      </c>
      <c r="N584">
        <v>31.57500076293945</v>
      </c>
      <c r="O584" t="s">
        <v>4921</v>
      </c>
      <c r="P584" t="s">
        <v>119</v>
      </c>
    </row>
    <row r="585" spans="1:16" x14ac:dyDescent="0.25">
      <c r="A585" t="s">
        <v>40</v>
      </c>
      <c r="B585" t="s">
        <v>40</v>
      </c>
      <c r="C585" t="s">
        <v>160</v>
      </c>
      <c r="D585" t="s">
        <v>3972</v>
      </c>
      <c r="E585" t="s">
        <v>20</v>
      </c>
      <c r="F585" t="b">
        <v>0</v>
      </c>
      <c r="G585" t="s">
        <v>52</v>
      </c>
      <c r="H585" s="4">
        <v>45667.765590277777</v>
      </c>
      <c r="I585" t="b">
        <v>1</v>
      </c>
      <c r="J585" t="b">
        <v>0</v>
      </c>
      <c r="K585" t="s">
        <v>24</v>
      </c>
      <c r="L585" t="s">
        <v>22</v>
      </c>
      <c r="M585">
        <v>140000</v>
      </c>
      <c r="O585" t="s">
        <v>2456</v>
      </c>
      <c r="P585" t="s">
        <v>4922</v>
      </c>
    </row>
    <row r="586" spans="1:16" x14ac:dyDescent="0.25">
      <c r="A586" t="s">
        <v>2</v>
      </c>
      <c r="B586" t="s">
        <v>4923</v>
      </c>
      <c r="C586" t="s">
        <v>559</v>
      </c>
      <c r="D586" t="s">
        <v>3600</v>
      </c>
      <c r="E586" t="s">
        <v>51</v>
      </c>
      <c r="F586" t="b">
        <v>0</v>
      </c>
      <c r="G586" t="s">
        <v>27</v>
      </c>
      <c r="H586" s="4">
        <v>45667.766365740739</v>
      </c>
      <c r="I586" t="b">
        <v>1</v>
      </c>
      <c r="J586" t="b">
        <v>0</v>
      </c>
      <c r="K586" t="s">
        <v>24</v>
      </c>
      <c r="L586" t="s">
        <v>36</v>
      </c>
      <c r="N586">
        <v>72.5</v>
      </c>
      <c r="O586" t="s">
        <v>4924</v>
      </c>
    </row>
    <row r="587" spans="1:16" x14ac:dyDescent="0.25">
      <c r="A587" t="s">
        <v>2</v>
      </c>
      <c r="B587" t="s">
        <v>4925</v>
      </c>
      <c r="C587" t="s">
        <v>260</v>
      </c>
      <c r="D587" t="s">
        <v>3828</v>
      </c>
      <c r="E587" t="s">
        <v>51</v>
      </c>
      <c r="F587" t="b">
        <v>0</v>
      </c>
      <c r="G587" t="s">
        <v>27</v>
      </c>
      <c r="H587" s="4">
        <v>45667.766458333332</v>
      </c>
      <c r="I587" t="b">
        <v>0</v>
      </c>
      <c r="J587" t="b">
        <v>1</v>
      </c>
      <c r="K587" t="s">
        <v>24</v>
      </c>
      <c r="L587" t="s">
        <v>36</v>
      </c>
      <c r="N587">
        <v>78.044998168945313</v>
      </c>
      <c r="O587" t="s">
        <v>4926</v>
      </c>
      <c r="P587" t="s">
        <v>3374</v>
      </c>
    </row>
    <row r="588" spans="1:16" x14ac:dyDescent="0.25">
      <c r="A588" t="s">
        <v>2</v>
      </c>
      <c r="B588" t="s">
        <v>2378</v>
      </c>
      <c r="C588" t="s">
        <v>889</v>
      </c>
      <c r="D588" t="s">
        <v>3828</v>
      </c>
      <c r="E588" t="s">
        <v>20</v>
      </c>
      <c r="F588" t="b">
        <v>0</v>
      </c>
      <c r="G588" t="s">
        <v>27</v>
      </c>
      <c r="H588" s="4">
        <v>45667.766504629632</v>
      </c>
      <c r="I588" t="b">
        <v>0</v>
      </c>
      <c r="J588" t="b">
        <v>0</v>
      </c>
      <c r="K588" t="s">
        <v>24</v>
      </c>
      <c r="L588" t="s">
        <v>22</v>
      </c>
      <c r="M588">
        <v>220715</v>
      </c>
      <c r="O588" t="s">
        <v>652</v>
      </c>
    </row>
    <row r="589" spans="1:16" x14ac:dyDescent="0.25">
      <c r="A589" t="s">
        <v>0</v>
      </c>
      <c r="B589" t="s">
        <v>1714</v>
      </c>
      <c r="C589" t="s">
        <v>4927</v>
      </c>
      <c r="D589" t="s">
        <v>3956</v>
      </c>
      <c r="E589" t="s">
        <v>34</v>
      </c>
      <c r="F589" t="b">
        <v>0</v>
      </c>
      <c r="G589" t="s">
        <v>52</v>
      </c>
      <c r="H589" s="4">
        <v>45667.807245370372</v>
      </c>
      <c r="I589" t="b">
        <v>0</v>
      </c>
      <c r="J589" t="b">
        <v>1</v>
      </c>
      <c r="K589" t="s">
        <v>24</v>
      </c>
      <c r="L589" t="s">
        <v>36</v>
      </c>
      <c r="N589">
        <v>18.795000076293949</v>
      </c>
      <c r="O589" t="s">
        <v>4928</v>
      </c>
      <c r="P589" t="s">
        <v>4929</v>
      </c>
    </row>
    <row r="590" spans="1:16" x14ac:dyDescent="0.25">
      <c r="A590" t="s">
        <v>2</v>
      </c>
      <c r="B590" t="s">
        <v>4930</v>
      </c>
      <c r="C590" t="s">
        <v>3084</v>
      </c>
      <c r="D590" t="s">
        <v>4089</v>
      </c>
      <c r="E590" t="s">
        <v>20</v>
      </c>
      <c r="F590" t="b">
        <v>0</v>
      </c>
      <c r="G590" t="s">
        <v>27</v>
      </c>
      <c r="H590" s="4">
        <v>45667.80810185185</v>
      </c>
      <c r="I590" t="b">
        <v>0</v>
      </c>
      <c r="J590" t="b">
        <v>0</v>
      </c>
      <c r="K590" t="s">
        <v>24</v>
      </c>
      <c r="L590" t="s">
        <v>36</v>
      </c>
      <c r="N590">
        <v>73</v>
      </c>
      <c r="O590" t="s">
        <v>4931</v>
      </c>
      <c r="P590" t="s">
        <v>4932</v>
      </c>
    </row>
    <row r="591" spans="1:16" x14ac:dyDescent="0.25">
      <c r="A591" t="s">
        <v>2</v>
      </c>
      <c r="B591" t="s">
        <v>2</v>
      </c>
      <c r="C591" t="s">
        <v>4933</v>
      </c>
      <c r="D591" t="s">
        <v>3600</v>
      </c>
      <c r="E591" t="s">
        <v>20</v>
      </c>
      <c r="F591" t="b">
        <v>0</v>
      </c>
      <c r="G591" t="s">
        <v>27</v>
      </c>
      <c r="H591" s="4">
        <v>45667.808125000003</v>
      </c>
      <c r="I591" t="b">
        <v>1</v>
      </c>
      <c r="J591" t="b">
        <v>0</v>
      </c>
      <c r="K591" t="s">
        <v>24</v>
      </c>
      <c r="L591" t="s">
        <v>22</v>
      </c>
      <c r="M591">
        <v>80000</v>
      </c>
      <c r="O591" t="s">
        <v>95</v>
      </c>
      <c r="P591" t="s">
        <v>4934</v>
      </c>
    </row>
    <row r="592" spans="1:16" x14ac:dyDescent="0.25">
      <c r="A592" t="s">
        <v>0</v>
      </c>
      <c r="B592" t="s">
        <v>1225</v>
      </c>
      <c r="C592" t="s">
        <v>1907</v>
      </c>
      <c r="D592" t="s">
        <v>3972</v>
      </c>
      <c r="E592" t="s">
        <v>51</v>
      </c>
      <c r="F592" t="b">
        <v>0</v>
      </c>
      <c r="G592" t="s">
        <v>41</v>
      </c>
      <c r="H592" s="4">
        <v>45667.833668981482</v>
      </c>
      <c r="I592" t="b">
        <v>1</v>
      </c>
      <c r="J592" t="b">
        <v>1</v>
      </c>
      <c r="K592" t="s">
        <v>24</v>
      </c>
      <c r="L592" t="s">
        <v>36</v>
      </c>
      <c r="N592">
        <v>22.54999923706055</v>
      </c>
      <c r="O592" t="s">
        <v>131</v>
      </c>
      <c r="P592" t="s">
        <v>4935</v>
      </c>
    </row>
    <row r="593" spans="1:16" x14ac:dyDescent="0.25">
      <c r="A593" t="s">
        <v>19</v>
      </c>
      <c r="B593" t="s">
        <v>4936</v>
      </c>
      <c r="C593" t="s">
        <v>242</v>
      </c>
      <c r="D593" t="s">
        <v>3972</v>
      </c>
      <c r="E593" t="s">
        <v>20</v>
      </c>
      <c r="F593" t="b">
        <v>0</v>
      </c>
      <c r="G593" t="s">
        <v>35</v>
      </c>
      <c r="H593" s="4">
        <v>45667.833912037036</v>
      </c>
      <c r="I593" t="b">
        <v>0</v>
      </c>
      <c r="J593" t="b">
        <v>1</v>
      </c>
      <c r="K593" t="s">
        <v>24</v>
      </c>
      <c r="L593" t="s">
        <v>22</v>
      </c>
      <c r="M593">
        <v>160992</v>
      </c>
      <c r="O593" t="s">
        <v>4193</v>
      </c>
    </row>
    <row r="594" spans="1:16" x14ac:dyDescent="0.25">
      <c r="A594" t="s">
        <v>2</v>
      </c>
      <c r="B594" t="s">
        <v>506</v>
      </c>
      <c r="C594" t="s">
        <v>94</v>
      </c>
      <c r="D594" t="s">
        <v>3972</v>
      </c>
      <c r="E594" t="s">
        <v>20</v>
      </c>
      <c r="F594" t="b">
        <v>0</v>
      </c>
      <c r="G594" t="s">
        <v>30</v>
      </c>
      <c r="H594" s="4">
        <v>45667.834143518521</v>
      </c>
      <c r="I594" t="b">
        <v>0</v>
      </c>
      <c r="J594" t="b">
        <v>1</v>
      </c>
      <c r="K594" t="s">
        <v>24</v>
      </c>
      <c r="L594" t="s">
        <v>22</v>
      </c>
      <c r="M594">
        <v>110418</v>
      </c>
      <c r="O594" t="s">
        <v>391</v>
      </c>
      <c r="P594" t="s">
        <v>4937</v>
      </c>
    </row>
    <row r="595" spans="1:16" x14ac:dyDescent="0.25">
      <c r="A595" t="s">
        <v>19</v>
      </c>
      <c r="B595" t="s">
        <v>4938</v>
      </c>
      <c r="C595" t="s">
        <v>1769</v>
      </c>
      <c r="D595" t="s">
        <v>3972</v>
      </c>
      <c r="E595" t="s">
        <v>20</v>
      </c>
      <c r="F595" t="b">
        <v>0</v>
      </c>
      <c r="G595" t="s">
        <v>52</v>
      </c>
      <c r="H595" s="4">
        <v>45667.849537037036</v>
      </c>
      <c r="I595" t="b">
        <v>0</v>
      </c>
      <c r="J595" t="b">
        <v>1</v>
      </c>
      <c r="K595" t="s">
        <v>24</v>
      </c>
      <c r="L595" t="s">
        <v>22</v>
      </c>
      <c r="M595">
        <v>197297.46875</v>
      </c>
      <c r="O595" t="s">
        <v>3438</v>
      </c>
      <c r="P595" t="s">
        <v>4939</v>
      </c>
    </row>
    <row r="596" spans="1:16" x14ac:dyDescent="0.25">
      <c r="A596" t="s">
        <v>1</v>
      </c>
      <c r="B596" t="s">
        <v>4940</v>
      </c>
      <c r="C596" t="s">
        <v>2154</v>
      </c>
      <c r="D596" t="s">
        <v>3972</v>
      </c>
      <c r="E596" t="s">
        <v>20</v>
      </c>
      <c r="F596" t="b">
        <v>0</v>
      </c>
      <c r="G596" t="s">
        <v>27</v>
      </c>
      <c r="H596" s="4">
        <v>45667.849606481483</v>
      </c>
      <c r="I596" t="b">
        <v>0</v>
      </c>
      <c r="J596" t="b">
        <v>0</v>
      </c>
      <c r="K596" t="s">
        <v>24</v>
      </c>
      <c r="L596" t="s">
        <v>22</v>
      </c>
      <c r="M596">
        <v>177500</v>
      </c>
      <c r="O596" t="s">
        <v>381</v>
      </c>
      <c r="P596" t="s">
        <v>4941</v>
      </c>
    </row>
    <row r="597" spans="1:16" x14ac:dyDescent="0.25">
      <c r="A597" t="s">
        <v>2</v>
      </c>
      <c r="B597" t="s">
        <v>4942</v>
      </c>
      <c r="C597" t="s">
        <v>440</v>
      </c>
      <c r="D597" t="s">
        <v>2532</v>
      </c>
      <c r="E597" t="s">
        <v>20</v>
      </c>
      <c r="F597" t="b">
        <v>0</v>
      </c>
      <c r="G597" t="s">
        <v>27</v>
      </c>
      <c r="H597" s="4">
        <v>45667.849722222221</v>
      </c>
      <c r="I597" t="b">
        <v>0</v>
      </c>
      <c r="J597" t="b">
        <v>0</v>
      </c>
      <c r="K597" t="s">
        <v>24</v>
      </c>
      <c r="L597" t="s">
        <v>22</v>
      </c>
      <c r="M597">
        <v>155000</v>
      </c>
      <c r="O597" t="s">
        <v>1172</v>
      </c>
      <c r="P597" t="s">
        <v>4943</v>
      </c>
    </row>
    <row r="598" spans="1:16" x14ac:dyDescent="0.25">
      <c r="A598" t="s">
        <v>2</v>
      </c>
      <c r="B598" t="s">
        <v>1231</v>
      </c>
      <c r="C598" t="s">
        <v>1141</v>
      </c>
      <c r="D598" t="s">
        <v>3972</v>
      </c>
      <c r="E598" t="s">
        <v>20</v>
      </c>
      <c r="F598" t="b">
        <v>0</v>
      </c>
      <c r="G598" t="s">
        <v>27</v>
      </c>
      <c r="H598" s="4">
        <v>45667.849826388891</v>
      </c>
      <c r="I598" t="b">
        <v>0</v>
      </c>
      <c r="J598" t="b">
        <v>1</v>
      </c>
      <c r="K598" t="s">
        <v>24</v>
      </c>
      <c r="L598" t="s">
        <v>22</v>
      </c>
      <c r="M598">
        <v>123800</v>
      </c>
      <c r="O598" t="s">
        <v>173</v>
      </c>
      <c r="P598" t="s">
        <v>4522</v>
      </c>
    </row>
    <row r="599" spans="1:16" x14ac:dyDescent="0.25">
      <c r="A599" t="s">
        <v>2</v>
      </c>
      <c r="B599" t="s">
        <v>132</v>
      </c>
      <c r="C599" t="s">
        <v>985</v>
      </c>
      <c r="D599" t="s">
        <v>3828</v>
      </c>
      <c r="E599" t="s">
        <v>20</v>
      </c>
      <c r="F599" t="b">
        <v>0</v>
      </c>
      <c r="G599" t="s">
        <v>41</v>
      </c>
      <c r="H599" s="4">
        <v>45667.850046296298</v>
      </c>
      <c r="I599" t="b">
        <v>1</v>
      </c>
      <c r="J599" t="b">
        <v>0</v>
      </c>
      <c r="K599" t="s">
        <v>24</v>
      </c>
      <c r="L599" t="s">
        <v>22</v>
      </c>
      <c r="M599">
        <v>155000</v>
      </c>
      <c r="O599" t="s">
        <v>514</v>
      </c>
      <c r="P599" t="s">
        <v>4944</v>
      </c>
    </row>
    <row r="600" spans="1:16" x14ac:dyDescent="0.25">
      <c r="A600" t="s">
        <v>0</v>
      </c>
      <c r="B600" t="s">
        <v>1259</v>
      </c>
      <c r="C600" t="s">
        <v>172</v>
      </c>
      <c r="D600" t="s">
        <v>4945</v>
      </c>
      <c r="E600" t="s">
        <v>20</v>
      </c>
      <c r="F600" t="b">
        <v>0</v>
      </c>
      <c r="G600" t="s">
        <v>27</v>
      </c>
      <c r="H600" s="4">
        <v>45667.875023148154</v>
      </c>
      <c r="I600" t="b">
        <v>0</v>
      </c>
      <c r="J600" t="b">
        <v>0</v>
      </c>
      <c r="K600" t="s">
        <v>24</v>
      </c>
      <c r="L600" t="s">
        <v>22</v>
      </c>
      <c r="M600">
        <v>112500</v>
      </c>
      <c r="O600" t="s">
        <v>3167</v>
      </c>
      <c r="P600" t="s">
        <v>1314</v>
      </c>
    </row>
    <row r="601" spans="1:16" x14ac:dyDescent="0.25">
      <c r="A601" t="s">
        <v>139</v>
      </c>
      <c r="B601" t="s">
        <v>1634</v>
      </c>
      <c r="C601" t="s">
        <v>848</v>
      </c>
      <c r="D601" t="s">
        <v>3828</v>
      </c>
      <c r="E601" t="s">
        <v>20</v>
      </c>
      <c r="F601" t="b">
        <v>0</v>
      </c>
      <c r="G601" t="s">
        <v>52</v>
      </c>
      <c r="H601" s="4">
        <v>45667.8905787037</v>
      </c>
      <c r="I601" t="b">
        <v>0</v>
      </c>
      <c r="J601" t="b">
        <v>1</v>
      </c>
      <c r="K601" t="s">
        <v>24</v>
      </c>
      <c r="L601" t="s">
        <v>22</v>
      </c>
      <c r="M601">
        <v>75000</v>
      </c>
      <c r="O601" t="s">
        <v>4946</v>
      </c>
      <c r="P601" t="s">
        <v>2631</v>
      </c>
    </row>
    <row r="602" spans="1:16" x14ac:dyDescent="0.25">
      <c r="A602" t="s">
        <v>2</v>
      </c>
      <c r="B602" t="s">
        <v>543</v>
      </c>
      <c r="C602" t="s">
        <v>840</v>
      </c>
      <c r="D602" t="s">
        <v>3828</v>
      </c>
      <c r="E602" t="s">
        <v>20</v>
      </c>
      <c r="F602" t="b">
        <v>0</v>
      </c>
      <c r="G602" t="s">
        <v>41</v>
      </c>
      <c r="H602" s="4">
        <v>45667.891712962963</v>
      </c>
      <c r="I602" t="b">
        <v>0</v>
      </c>
      <c r="J602" t="b">
        <v>0</v>
      </c>
      <c r="K602" t="s">
        <v>24</v>
      </c>
      <c r="L602" t="s">
        <v>22</v>
      </c>
      <c r="M602">
        <v>175000</v>
      </c>
      <c r="O602" t="s">
        <v>272</v>
      </c>
      <c r="P602" t="s">
        <v>4947</v>
      </c>
    </row>
    <row r="603" spans="1:16" x14ac:dyDescent="0.25">
      <c r="A603" t="s">
        <v>0</v>
      </c>
      <c r="B603" t="s">
        <v>4948</v>
      </c>
      <c r="C603" t="s">
        <v>2330</v>
      </c>
      <c r="D603" t="s">
        <v>3828</v>
      </c>
      <c r="E603" t="s">
        <v>20</v>
      </c>
      <c r="F603" t="b">
        <v>0</v>
      </c>
      <c r="G603" t="s">
        <v>30</v>
      </c>
      <c r="H603" s="4">
        <v>45667.917407407411</v>
      </c>
      <c r="I603" t="b">
        <v>1</v>
      </c>
      <c r="J603" t="b">
        <v>1</v>
      </c>
      <c r="K603" t="s">
        <v>24</v>
      </c>
      <c r="L603" t="s">
        <v>36</v>
      </c>
      <c r="N603">
        <v>23.5</v>
      </c>
      <c r="O603" t="s">
        <v>4949</v>
      </c>
      <c r="P603" t="s">
        <v>3792</v>
      </c>
    </row>
    <row r="604" spans="1:16" x14ac:dyDescent="0.25">
      <c r="A604" t="s">
        <v>2</v>
      </c>
      <c r="B604" t="s">
        <v>2</v>
      </c>
      <c r="C604" t="s">
        <v>165</v>
      </c>
      <c r="D604" t="s">
        <v>131</v>
      </c>
      <c r="E604" t="s">
        <v>20</v>
      </c>
      <c r="F604" t="b">
        <v>0</v>
      </c>
      <c r="G604" t="s">
        <v>27</v>
      </c>
      <c r="H604" s="4">
        <v>45667.933055555557</v>
      </c>
      <c r="I604" t="b">
        <v>1</v>
      </c>
      <c r="J604" t="b">
        <v>0</v>
      </c>
      <c r="K604" t="s">
        <v>24</v>
      </c>
      <c r="L604" t="s">
        <v>22</v>
      </c>
      <c r="M604">
        <v>115000</v>
      </c>
      <c r="O604" t="s">
        <v>131</v>
      </c>
      <c r="P604" t="s">
        <v>1465</v>
      </c>
    </row>
    <row r="605" spans="1:16" x14ac:dyDescent="0.25">
      <c r="A605" t="s">
        <v>2</v>
      </c>
      <c r="B605" t="s">
        <v>1685</v>
      </c>
      <c r="C605" t="s">
        <v>1127</v>
      </c>
      <c r="D605" t="s">
        <v>3972</v>
      </c>
      <c r="E605" t="s">
        <v>51</v>
      </c>
      <c r="F605" t="b">
        <v>0</v>
      </c>
      <c r="G605" t="s">
        <v>27</v>
      </c>
      <c r="H605" s="4">
        <v>45667.933078703703</v>
      </c>
      <c r="I605" t="b">
        <v>1</v>
      </c>
      <c r="J605" t="b">
        <v>0</v>
      </c>
      <c r="K605" t="s">
        <v>24</v>
      </c>
      <c r="L605" t="s">
        <v>36</v>
      </c>
      <c r="N605">
        <v>72.5</v>
      </c>
      <c r="O605" t="s">
        <v>74</v>
      </c>
      <c r="P605" t="s">
        <v>2408</v>
      </c>
    </row>
    <row r="606" spans="1:16" x14ac:dyDescent="0.25">
      <c r="A606" t="s">
        <v>2</v>
      </c>
      <c r="B606" t="s">
        <v>4950</v>
      </c>
      <c r="C606" t="s">
        <v>283</v>
      </c>
      <c r="D606" t="s">
        <v>3828</v>
      </c>
      <c r="E606" t="s">
        <v>105</v>
      </c>
      <c r="F606" t="b">
        <v>0</v>
      </c>
      <c r="G606" t="s">
        <v>27</v>
      </c>
      <c r="H606" s="4">
        <v>45667.933136574073</v>
      </c>
      <c r="I606" t="b">
        <v>1</v>
      </c>
      <c r="J606" t="b">
        <v>0</v>
      </c>
      <c r="K606" t="s">
        <v>24</v>
      </c>
      <c r="L606" t="s">
        <v>36</v>
      </c>
      <c r="N606">
        <v>40</v>
      </c>
      <c r="O606" t="s">
        <v>4951</v>
      </c>
    </row>
    <row r="607" spans="1:16" x14ac:dyDescent="0.25">
      <c r="A607" t="s">
        <v>40</v>
      </c>
      <c r="B607" t="s">
        <v>40</v>
      </c>
      <c r="C607" t="s">
        <v>2182</v>
      </c>
      <c r="D607" t="s">
        <v>2208</v>
      </c>
      <c r="E607" t="s">
        <v>20</v>
      </c>
      <c r="F607" t="b">
        <v>0</v>
      </c>
      <c r="G607" t="s">
        <v>41</v>
      </c>
      <c r="H607" s="4">
        <v>45667.933449074073</v>
      </c>
      <c r="I607" t="b">
        <v>0</v>
      </c>
      <c r="J607" t="b">
        <v>0</v>
      </c>
      <c r="K607" t="s">
        <v>24</v>
      </c>
      <c r="L607" t="s">
        <v>22</v>
      </c>
      <c r="M607">
        <v>145000</v>
      </c>
      <c r="O607" t="s">
        <v>514</v>
      </c>
      <c r="P607" t="s">
        <v>4915</v>
      </c>
    </row>
    <row r="608" spans="1:16" x14ac:dyDescent="0.25">
      <c r="A608" t="s">
        <v>25</v>
      </c>
      <c r="B608" t="s">
        <v>3460</v>
      </c>
      <c r="C608" t="s">
        <v>376</v>
      </c>
      <c r="D608" t="s">
        <v>3828</v>
      </c>
      <c r="E608" t="s">
        <v>20</v>
      </c>
      <c r="F608" t="b">
        <v>0</v>
      </c>
      <c r="G608" t="s">
        <v>23</v>
      </c>
      <c r="H608" s="4">
        <v>45667.947627314818</v>
      </c>
      <c r="I608" t="b">
        <v>1</v>
      </c>
      <c r="J608" t="b">
        <v>1</v>
      </c>
      <c r="K608" t="s">
        <v>24</v>
      </c>
      <c r="L608" t="s">
        <v>22</v>
      </c>
      <c r="M608">
        <v>56650</v>
      </c>
      <c r="O608" t="s">
        <v>398</v>
      </c>
      <c r="P608" t="s">
        <v>4952</v>
      </c>
    </row>
    <row r="609" spans="1:16" x14ac:dyDescent="0.25">
      <c r="A609" t="s">
        <v>0</v>
      </c>
      <c r="B609" t="s">
        <v>257</v>
      </c>
      <c r="C609" t="s">
        <v>453</v>
      </c>
      <c r="D609" t="s">
        <v>3828</v>
      </c>
      <c r="E609" t="s">
        <v>20</v>
      </c>
      <c r="F609" t="b">
        <v>0</v>
      </c>
      <c r="G609" t="s">
        <v>27</v>
      </c>
      <c r="H609" s="4">
        <v>45667.958333333343</v>
      </c>
      <c r="I609" t="b">
        <v>0</v>
      </c>
      <c r="J609" t="b">
        <v>1</v>
      </c>
      <c r="K609" t="s">
        <v>24</v>
      </c>
      <c r="L609" t="s">
        <v>22</v>
      </c>
      <c r="M609">
        <v>136500</v>
      </c>
      <c r="O609" t="s">
        <v>4953</v>
      </c>
      <c r="P609" t="s">
        <v>4954</v>
      </c>
    </row>
    <row r="610" spans="1:16" x14ac:dyDescent="0.25">
      <c r="A610" t="s">
        <v>0</v>
      </c>
      <c r="B610" t="s">
        <v>420</v>
      </c>
      <c r="C610" t="s">
        <v>172</v>
      </c>
      <c r="D610" t="s">
        <v>3972</v>
      </c>
      <c r="E610" t="s">
        <v>20</v>
      </c>
      <c r="F610" t="b">
        <v>0</v>
      </c>
      <c r="G610" t="s">
        <v>27</v>
      </c>
      <c r="H610" s="4">
        <v>45667.958425925928</v>
      </c>
      <c r="I610" t="b">
        <v>0</v>
      </c>
      <c r="J610" t="b">
        <v>1</v>
      </c>
      <c r="K610" t="s">
        <v>24</v>
      </c>
      <c r="L610" t="s">
        <v>22</v>
      </c>
      <c r="M610">
        <v>46500</v>
      </c>
      <c r="O610" t="s">
        <v>4343</v>
      </c>
      <c r="P610" t="s">
        <v>4955</v>
      </c>
    </row>
    <row r="611" spans="1:16" x14ac:dyDescent="0.25">
      <c r="A611" t="s">
        <v>0</v>
      </c>
      <c r="B611" t="s">
        <v>4956</v>
      </c>
      <c r="C611" t="s">
        <v>376</v>
      </c>
      <c r="D611" t="s">
        <v>3972</v>
      </c>
      <c r="E611" t="s">
        <v>20</v>
      </c>
      <c r="F611" t="b">
        <v>0</v>
      </c>
      <c r="G611" t="s">
        <v>23</v>
      </c>
      <c r="H611" s="4">
        <v>45667.989340277767</v>
      </c>
      <c r="I611" t="b">
        <v>0</v>
      </c>
      <c r="J611" t="b">
        <v>1</v>
      </c>
      <c r="K611" t="s">
        <v>24</v>
      </c>
      <c r="L611" t="s">
        <v>22</v>
      </c>
      <c r="M611">
        <v>57500</v>
      </c>
      <c r="O611" t="s">
        <v>1491</v>
      </c>
    </row>
    <row r="612" spans="1:16" x14ac:dyDescent="0.25">
      <c r="A612" t="s">
        <v>0</v>
      </c>
      <c r="B612" t="s">
        <v>4957</v>
      </c>
      <c r="C612" t="s">
        <v>140</v>
      </c>
      <c r="D612" t="s">
        <v>3972</v>
      </c>
      <c r="E612" t="s">
        <v>20</v>
      </c>
      <c r="F612" t="b">
        <v>0</v>
      </c>
      <c r="G612" t="s">
        <v>35</v>
      </c>
      <c r="H612" s="4">
        <v>45668.000555555547</v>
      </c>
      <c r="I612" t="b">
        <v>1</v>
      </c>
      <c r="J612" t="b">
        <v>0</v>
      </c>
      <c r="K612" t="s">
        <v>24</v>
      </c>
      <c r="L612" t="s">
        <v>22</v>
      </c>
      <c r="M612">
        <v>128500</v>
      </c>
      <c r="O612" t="s">
        <v>4958</v>
      </c>
      <c r="P612" t="s">
        <v>2667</v>
      </c>
    </row>
    <row r="613" spans="1:16" x14ac:dyDescent="0.25">
      <c r="A613" t="s">
        <v>2</v>
      </c>
      <c r="B613" t="s">
        <v>4959</v>
      </c>
      <c r="C613" t="s">
        <v>140</v>
      </c>
      <c r="D613" t="s">
        <v>3828</v>
      </c>
      <c r="E613" t="s">
        <v>20</v>
      </c>
      <c r="F613" t="b">
        <v>0</v>
      </c>
      <c r="G613" t="s">
        <v>27</v>
      </c>
      <c r="H613" s="4">
        <v>45668.016504629632</v>
      </c>
      <c r="I613" t="b">
        <v>0</v>
      </c>
      <c r="J613" t="b">
        <v>0</v>
      </c>
      <c r="K613" t="s">
        <v>24</v>
      </c>
      <c r="L613" t="s">
        <v>22</v>
      </c>
      <c r="M613">
        <v>112165</v>
      </c>
      <c r="O613" t="s">
        <v>1202</v>
      </c>
      <c r="P613" t="s">
        <v>4960</v>
      </c>
    </row>
    <row r="614" spans="1:16" x14ac:dyDescent="0.25">
      <c r="A614" t="s">
        <v>2</v>
      </c>
      <c r="B614" t="s">
        <v>4961</v>
      </c>
      <c r="C614" t="s">
        <v>327</v>
      </c>
      <c r="D614" t="s">
        <v>4013</v>
      </c>
      <c r="E614" t="s">
        <v>20</v>
      </c>
      <c r="F614" t="b">
        <v>0</v>
      </c>
      <c r="G614" t="s">
        <v>41</v>
      </c>
      <c r="H614" s="4">
        <v>45668.016736111109</v>
      </c>
      <c r="I614" t="b">
        <v>0</v>
      </c>
      <c r="J614" t="b">
        <v>0</v>
      </c>
      <c r="K614" t="s">
        <v>24</v>
      </c>
      <c r="L614" t="s">
        <v>22</v>
      </c>
      <c r="M614">
        <v>102500</v>
      </c>
      <c r="O614" t="s">
        <v>4962</v>
      </c>
      <c r="P614" t="s">
        <v>119</v>
      </c>
    </row>
    <row r="615" spans="1:16" x14ac:dyDescent="0.25">
      <c r="A615" t="s">
        <v>2</v>
      </c>
      <c r="B615" t="s">
        <v>2</v>
      </c>
      <c r="C615" t="s">
        <v>2952</v>
      </c>
      <c r="D615" t="s">
        <v>3972</v>
      </c>
      <c r="E615" t="s">
        <v>20</v>
      </c>
      <c r="F615" t="b">
        <v>0</v>
      </c>
      <c r="G615" t="s">
        <v>35</v>
      </c>
      <c r="H615" s="4">
        <v>45668.100462962961</v>
      </c>
      <c r="I615" t="b">
        <v>0</v>
      </c>
      <c r="J615" t="b">
        <v>0</v>
      </c>
      <c r="K615" t="s">
        <v>24</v>
      </c>
      <c r="L615" t="s">
        <v>22</v>
      </c>
      <c r="M615">
        <v>104300</v>
      </c>
      <c r="O615" t="s">
        <v>1926</v>
      </c>
      <c r="P615" t="s">
        <v>4963</v>
      </c>
    </row>
    <row r="616" spans="1:16" x14ac:dyDescent="0.25">
      <c r="A616" t="s">
        <v>0</v>
      </c>
      <c r="B616" t="s">
        <v>1768</v>
      </c>
      <c r="C616" t="s">
        <v>192</v>
      </c>
      <c r="D616" t="s">
        <v>3972</v>
      </c>
      <c r="E616" t="s">
        <v>20</v>
      </c>
      <c r="F616" t="b">
        <v>0</v>
      </c>
      <c r="G616" t="s">
        <v>23</v>
      </c>
      <c r="H616" s="4">
        <v>45668.114270833343</v>
      </c>
      <c r="I616" t="b">
        <v>0</v>
      </c>
      <c r="J616" t="b">
        <v>1</v>
      </c>
      <c r="K616" t="s">
        <v>24</v>
      </c>
      <c r="L616" t="s">
        <v>22</v>
      </c>
      <c r="M616">
        <v>87652.375</v>
      </c>
      <c r="O616" t="s">
        <v>2513</v>
      </c>
      <c r="P616" t="s">
        <v>2906</v>
      </c>
    </row>
    <row r="617" spans="1:16" x14ac:dyDescent="0.25">
      <c r="A617" t="s">
        <v>0</v>
      </c>
      <c r="B617" t="s">
        <v>0</v>
      </c>
      <c r="C617" t="s">
        <v>49</v>
      </c>
      <c r="D617" t="s">
        <v>3828</v>
      </c>
      <c r="E617" t="s">
        <v>20</v>
      </c>
      <c r="F617" t="b">
        <v>0</v>
      </c>
      <c r="G617" t="s">
        <v>41</v>
      </c>
      <c r="H617" s="4">
        <v>45668.250335648147</v>
      </c>
      <c r="I617" t="b">
        <v>0</v>
      </c>
      <c r="J617" t="b">
        <v>1</v>
      </c>
      <c r="K617" t="s">
        <v>24</v>
      </c>
      <c r="L617" t="s">
        <v>22</v>
      </c>
      <c r="M617">
        <v>77500</v>
      </c>
      <c r="O617" t="s">
        <v>4964</v>
      </c>
      <c r="P617" t="s">
        <v>2642</v>
      </c>
    </row>
    <row r="618" spans="1:16" x14ac:dyDescent="0.25">
      <c r="A618" t="s">
        <v>0</v>
      </c>
      <c r="B618" t="s">
        <v>0</v>
      </c>
      <c r="C618" t="s">
        <v>4965</v>
      </c>
      <c r="D618" t="s">
        <v>4013</v>
      </c>
      <c r="E618" t="s">
        <v>20</v>
      </c>
      <c r="F618" t="b">
        <v>0</v>
      </c>
      <c r="G618" t="s">
        <v>41</v>
      </c>
      <c r="H618" s="4">
        <v>45668.250416666669</v>
      </c>
      <c r="I618" t="b">
        <v>0</v>
      </c>
      <c r="J618" t="b">
        <v>1</v>
      </c>
      <c r="K618" t="s">
        <v>24</v>
      </c>
      <c r="L618" t="s">
        <v>22</v>
      </c>
      <c r="M618">
        <v>115000</v>
      </c>
      <c r="O618" t="s">
        <v>4966</v>
      </c>
      <c r="P618" t="s">
        <v>4967</v>
      </c>
    </row>
    <row r="619" spans="1:16" x14ac:dyDescent="0.25">
      <c r="A619" t="s">
        <v>0</v>
      </c>
      <c r="B619" t="s">
        <v>4968</v>
      </c>
      <c r="C619" t="s">
        <v>1693</v>
      </c>
      <c r="D619" t="s">
        <v>3828</v>
      </c>
      <c r="E619" t="s">
        <v>20</v>
      </c>
      <c r="F619" t="b">
        <v>0</v>
      </c>
      <c r="G619" t="s">
        <v>52</v>
      </c>
      <c r="H619" s="4">
        <v>45668.250879629632</v>
      </c>
      <c r="I619" t="b">
        <v>0</v>
      </c>
      <c r="J619" t="b">
        <v>1</v>
      </c>
      <c r="K619" t="s">
        <v>24</v>
      </c>
      <c r="L619" t="s">
        <v>22</v>
      </c>
      <c r="M619">
        <v>55000</v>
      </c>
      <c r="O619" t="s">
        <v>3942</v>
      </c>
      <c r="P619" t="s">
        <v>1971</v>
      </c>
    </row>
    <row r="620" spans="1:16" x14ac:dyDescent="0.25">
      <c r="A620" t="s">
        <v>1</v>
      </c>
      <c r="B620" t="s">
        <v>410</v>
      </c>
      <c r="C620" t="s">
        <v>4969</v>
      </c>
      <c r="D620" t="s">
        <v>4301</v>
      </c>
      <c r="E620" t="s">
        <v>20</v>
      </c>
      <c r="F620" t="b">
        <v>0</v>
      </c>
      <c r="G620" t="s">
        <v>52</v>
      </c>
      <c r="H620" s="4">
        <v>45668.251354166663</v>
      </c>
      <c r="I620" t="b">
        <v>0</v>
      </c>
      <c r="J620" t="b">
        <v>0</v>
      </c>
      <c r="K620" t="s">
        <v>24</v>
      </c>
      <c r="L620" t="s">
        <v>22</v>
      </c>
      <c r="M620">
        <v>49960</v>
      </c>
      <c r="O620" t="s">
        <v>1408</v>
      </c>
    </row>
    <row r="621" spans="1:16" x14ac:dyDescent="0.25">
      <c r="A621" t="s">
        <v>1</v>
      </c>
      <c r="B621" t="s">
        <v>1999</v>
      </c>
      <c r="C621" t="s">
        <v>1521</v>
      </c>
      <c r="D621" t="s">
        <v>3828</v>
      </c>
      <c r="E621" t="s">
        <v>20</v>
      </c>
      <c r="F621" t="b">
        <v>0</v>
      </c>
      <c r="G621" t="s">
        <v>52</v>
      </c>
      <c r="H621" s="4">
        <v>45668.251354166663</v>
      </c>
      <c r="I621" t="b">
        <v>0</v>
      </c>
      <c r="J621" t="b">
        <v>0</v>
      </c>
      <c r="K621" t="s">
        <v>24</v>
      </c>
      <c r="L621" t="s">
        <v>22</v>
      </c>
      <c r="M621">
        <v>113000</v>
      </c>
      <c r="O621" t="s">
        <v>1549</v>
      </c>
      <c r="P621" t="s">
        <v>4970</v>
      </c>
    </row>
    <row r="622" spans="1:16" x14ac:dyDescent="0.25">
      <c r="A622" t="s">
        <v>0</v>
      </c>
      <c r="B622" t="s">
        <v>3983</v>
      </c>
      <c r="C622" t="s">
        <v>39</v>
      </c>
      <c r="D622" t="s">
        <v>4971</v>
      </c>
      <c r="E622" t="s">
        <v>20</v>
      </c>
      <c r="F622" t="b">
        <v>1</v>
      </c>
      <c r="G622" t="s">
        <v>876</v>
      </c>
      <c r="H622" s="4">
        <v>45668.269884259258</v>
      </c>
      <c r="I622" t="b">
        <v>0</v>
      </c>
      <c r="J622" t="b">
        <v>0</v>
      </c>
      <c r="K622" t="s">
        <v>876</v>
      </c>
      <c r="L622" t="s">
        <v>22</v>
      </c>
      <c r="M622">
        <v>39480</v>
      </c>
      <c r="O622" t="s">
        <v>3985</v>
      </c>
      <c r="P622" t="s">
        <v>3986</v>
      </c>
    </row>
    <row r="623" spans="1:16" x14ac:dyDescent="0.25">
      <c r="A623" t="s">
        <v>89</v>
      </c>
      <c r="B623" t="s">
        <v>4972</v>
      </c>
      <c r="C623" t="s">
        <v>39</v>
      </c>
      <c r="D623" t="s">
        <v>4973</v>
      </c>
      <c r="E623" t="s">
        <v>20</v>
      </c>
      <c r="F623" t="b">
        <v>1</v>
      </c>
      <c r="G623" t="s">
        <v>3255</v>
      </c>
      <c r="H623" s="4">
        <v>45668.279918981483</v>
      </c>
      <c r="I623" t="b">
        <v>0</v>
      </c>
      <c r="J623" t="b">
        <v>0</v>
      </c>
      <c r="K623" t="s">
        <v>3255</v>
      </c>
      <c r="L623" t="s">
        <v>22</v>
      </c>
      <c r="M623">
        <v>48500</v>
      </c>
      <c r="O623" t="s">
        <v>4974</v>
      </c>
      <c r="P623" t="s">
        <v>4975</v>
      </c>
    </row>
    <row r="624" spans="1:16" x14ac:dyDescent="0.25">
      <c r="A624" t="s">
        <v>0</v>
      </c>
      <c r="B624" t="s">
        <v>4976</v>
      </c>
      <c r="C624" t="s">
        <v>39</v>
      </c>
      <c r="D624" t="s">
        <v>4977</v>
      </c>
      <c r="E624" t="s">
        <v>20</v>
      </c>
      <c r="F624" t="b">
        <v>1</v>
      </c>
      <c r="G624" t="s">
        <v>4030</v>
      </c>
      <c r="H624" s="4">
        <v>45668.287569444437</v>
      </c>
      <c r="I624" t="b">
        <v>0</v>
      </c>
      <c r="J624" t="b">
        <v>0</v>
      </c>
      <c r="K624" t="s">
        <v>4030</v>
      </c>
      <c r="L624" t="s">
        <v>36</v>
      </c>
      <c r="N624">
        <v>12.5</v>
      </c>
      <c r="O624" t="s">
        <v>4978</v>
      </c>
      <c r="P624" t="s">
        <v>1329</v>
      </c>
    </row>
    <row r="625" spans="1:16" x14ac:dyDescent="0.25">
      <c r="A625" t="s">
        <v>0</v>
      </c>
      <c r="B625" t="s">
        <v>3911</v>
      </c>
      <c r="C625" t="s">
        <v>2640</v>
      </c>
      <c r="D625" t="s">
        <v>3967</v>
      </c>
      <c r="E625" t="s">
        <v>20</v>
      </c>
      <c r="F625" t="b">
        <v>0</v>
      </c>
      <c r="G625" t="s">
        <v>2641</v>
      </c>
      <c r="H625" s="4">
        <v>45668.292708333327</v>
      </c>
      <c r="I625" t="b">
        <v>0</v>
      </c>
      <c r="J625" t="b">
        <v>0</v>
      </c>
      <c r="K625" t="s">
        <v>2641</v>
      </c>
      <c r="L625" t="s">
        <v>22</v>
      </c>
      <c r="M625">
        <v>70000</v>
      </c>
      <c r="O625" t="s">
        <v>1010</v>
      </c>
      <c r="P625" t="s">
        <v>3912</v>
      </c>
    </row>
    <row r="626" spans="1:16" x14ac:dyDescent="0.25">
      <c r="A626" t="s">
        <v>2</v>
      </c>
      <c r="B626" t="s">
        <v>4979</v>
      </c>
      <c r="C626" t="s">
        <v>71</v>
      </c>
      <c r="D626" t="s">
        <v>3828</v>
      </c>
      <c r="E626" t="s">
        <v>20</v>
      </c>
      <c r="F626" t="b">
        <v>0</v>
      </c>
      <c r="G626" t="s">
        <v>27</v>
      </c>
      <c r="H626" s="4">
        <v>45668.334768518522</v>
      </c>
      <c r="I626" t="b">
        <v>0</v>
      </c>
      <c r="J626" t="b">
        <v>1</v>
      </c>
      <c r="K626" t="s">
        <v>24</v>
      </c>
      <c r="L626" t="s">
        <v>22</v>
      </c>
      <c r="M626">
        <v>138100</v>
      </c>
      <c r="O626" t="s">
        <v>1156</v>
      </c>
      <c r="P626" t="s">
        <v>4980</v>
      </c>
    </row>
    <row r="627" spans="1:16" x14ac:dyDescent="0.25">
      <c r="A627" t="s">
        <v>0</v>
      </c>
      <c r="B627" t="s">
        <v>0</v>
      </c>
      <c r="C627" t="s">
        <v>3429</v>
      </c>
      <c r="D627" t="s">
        <v>4083</v>
      </c>
      <c r="E627" t="s">
        <v>20</v>
      </c>
      <c r="F627" t="b">
        <v>0</v>
      </c>
      <c r="G627" t="s">
        <v>23</v>
      </c>
      <c r="H627" s="4">
        <v>45668.369826388887</v>
      </c>
      <c r="I627" t="b">
        <v>1</v>
      </c>
      <c r="J627" t="b">
        <v>1</v>
      </c>
      <c r="K627" t="s">
        <v>24</v>
      </c>
      <c r="L627" t="s">
        <v>22</v>
      </c>
      <c r="M627">
        <v>100000</v>
      </c>
      <c r="O627" t="s">
        <v>4981</v>
      </c>
      <c r="P627" t="s">
        <v>1057</v>
      </c>
    </row>
    <row r="628" spans="1:16" x14ac:dyDescent="0.25">
      <c r="A628" t="s">
        <v>1</v>
      </c>
      <c r="B628" t="s">
        <v>4982</v>
      </c>
      <c r="C628" t="s">
        <v>1403</v>
      </c>
      <c r="D628" t="s">
        <v>4034</v>
      </c>
      <c r="E628" t="s">
        <v>20</v>
      </c>
      <c r="F628" t="b">
        <v>0</v>
      </c>
      <c r="G628" t="s">
        <v>158</v>
      </c>
      <c r="H628" s="4">
        <v>45668.378703703696</v>
      </c>
      <c r="I628" t="b">
        <v>0</v>
      </c>
      <c r="J628" t="b">
        <v>0</v>
      </c>
      <c r="K628" t="s">
        <v>158</v>
      </c>
      <c r="L628" t="s">
        <v>22</v>
      </c>
      <c r="M628">
        <v>81941.5</v>
      </c>
      <c r="O628" t="s">
        <v>4983</v>
      </c>
      <c r="P628" t="s">
        <v>4984</v>
      </c>
    </row>
    <row r="629" spans="1:16" x14ac:dyDescent="0.25">
      <c r="A629" t="s">
        <v>25</v>
      </c>
      <c r="B629" t="s">
        <v>4985</v>
      </c>
      <c r="C629" t="s">
        <v>293</v>
      </c>
      <c r="D629" t="s">
        <v>2208</v>
      </c>
      <c r="E629" t="s">
        <v>34</v>
      </c>
      <c r="F629" t="b">
        <v>0</v>
      </c>
      <c r="G629" t="s">
        <v>41</v>
      </c>
      <c r="H629" s="4">
        <v>45668.417141203703</v>
      </c>
      <c r="I629" t="b">
        <v>0</v>
      </c>
      <c r="J629" t="b">
        <v>1</v>
      </c>
      <c r="K629" t="s">
        <v>24</v>
      </c>
      <c r="L629" t="s">
        <v>22</v>
      </c>
      <c r="M629">
        <v>175500</v>
      </c>
      <c r="O629" t="s">
        <v>428</v>
      </c>
      <c r="P629" t="s">
        <v>4986</v>
      </c>
    </row>
    <row r="630" spans="1:16" x14ac:dyDescent="0.25">
      <c r="A630" t="s">
        <v>0</v>
      </c>
      <c r="B630" t="s">
        <v>4731</v>
      </c>
      <c r="C630" t="s">
        <v>94</v>
      </c>
      <c r="D630" t="s">
        <v>2208</v>
      </c>
      <c r="E630" t="s">
        <v>20</v>
      </c>
      <c r="F630" t="b">
        <v>0</v>
      </c>
      <c r="G630" t="s">
        <v>30</v>
      </c>
      <c r="H630" s="4">
        <v>45668.417442129627</v>
      </c>
      <c r="I630" t="b">
        <v>1</v>
      </c>
      <c r="J630" t="b">
        <v>0</v>
      </c>
      <c r="K630" t="s">
        <v>24</v>
      </c>
      <c r="L630" t="s">
        <v>36</v>
      </c>
      <c r="N630">
        <v>30</v>
      </c>
      <c r="O630" t="s">
        <v>2724</v>
      </c>
      <c r="P630" t="s">
        <v>4732</v>
      </c>
    </row>
    <row r="631" spans="1:16" x14ac:dyDescent="0.25">
      <c r="A631" t="s">
        <v>1</v>
      </c>
      <c r="B631" t="s">
        <v>4987</v>
      </c>
      <c r="C631" t="s">
        <v>293</v>
      </c>
      <c r="D631" t="s">
        <v>2208</v>
      </c>
      <c r="E631" t="s">
        <v>34</v>
      </c>
      <c r="F631" t="b">
        <v>0</v>
      </c>
      <c r="G631" t="s">
        <v>41</v>
      </c>
      <c r="H631" s="4">
        <v>45668.41783564815</v>
      </c>
      <c r="I631" t="b">
        <v>0</v>
      </c>
      <c r="J631" t="b">
        <v>1</v>
      </c>
      <c r="K631" t="s">
        <v>24</v>
      </c>
      <c r="L631" t="s">
        <v>22</v>
      </c>
      <c r="M631">
        <v>214500</v>
      </c>
      <c r="O631" t="s">
        <v>428</v>
      </c>
      <c r="P631" t="s">
        <v>958</v>
      </c>
    </row>
    <row r="632" spans="1:16" x14ac:dyDescent="0.25">
      <c r="A632" t="s">
        <v>2</v>
      </c>
      <c r="B632" t="s">
        <v>506</v>
      </c>
      <c r="C632" t="s">
        <v>1346</v>
      </c>
      <c r="D632" t="s">
        <v>2208</v>
      </c>
      <c r="E632" t="s">
        <v>34</v>
      </c>
      <c r="F632" t="b">
        <v>0</v>
      </c>
      <c r="G632" t="s">
        <v>27</v>
      </c>
      <c r="H632" s="4">
        <v>45668.418171296304</v>
      </c>
      <c r="I632" t="b">
        <v>0</v>
      </c>
      <c r="J632" t="b">
        <v>1</v>
      </c>
      <c r="K632" t="s">
        <v>24</v>
      </c>
      <c r="L632" t="s">
        <v>22</v>
      </c>
      <c r="M632">
        <v>175500</v>
      </c>
      <c r="O632" t="s">
        <v>3272</v>
      </c>
      <c r="P632" t="s">
        <v>4434</v>
      </c>
    </row>
    <row r="633" spans="1:16" x14ac:dyDescent="0.25">
      <c r="A633" t="s">
        <v>40</v>
      </c>
      <c r="B633" t="s">
        <v>4544</v>
      </c>
      <c r="C633" t="s">
        <v>82</v>
      </c>
      <c r="D633" t="s">
        <v>2208</v>
      </c>
      <c r="E633" t="s">
        <v>20</v>
      </c>
      <c r="F633" t="b">
        <v>0</v>
      </c>
      <c r="G633" t="s">
        <v>41</v>
      </c>
      <c r="H633" s="4">
        <v>45668.418564814812</v>
      </c>
      <c r="I633" t="b">
        <v>0</v>
      </c>
      <c r="J633" t="b">
        <v>1</v>
      </c>
      <c r="K633" t="s">
        <v>24</v>
      </c>
      <c r="L633" t="s">
        <v>22</v>
      </c>
      <c r="M633">
        <v>132500</v>
      </c>
      <c r="O633" t="s">
        <v>1784</v>
      </c>
      <c r="P633" t="s">
        <v>4545</v>
      </c>
    </row>
    <row r="634" spans="1:16" x14ac:dyDescent="0.25">
      <c r="A634" t="s">
        <v>25</v>
      </c>
      <c r="B634" t="s">
        <v>4988</v>
      </c>
      <c r="C634" t="s">
        <v>82</v>
      </c>
      <c r="D634" t="s">
        <v>4092</v>
      </c>
      <c r="E634" t="s">
        <v>20</v>
      </c>
      <c r="F634" t="b">
        <v>0</v>
      </c>
      <c r="G634" t="s">
        <v>27</v>
      </c>
      <c r="H634" s="4">
        <v>45668.458310185182</v>
      </c>
      <c r="I634" t="b">
        <v>0</v>
      </c>
      <c r="J634" t="b">
        <v>1</v>
      </c>
      <c r="K634" t="s">
        <v>24</v>
      </c>
      <c r="L634" t="s">
        <v>36</v>
      </c>
      <c r="N634">
        <v>74</v>
      </c>
      <c r="O634" t="s">
        <v>1511</v>
      </c>
      <c r="P634" t="s">
        <v>4989</v>
      </c>
    </row>
    <row r="635" spans="1:16" x14ac:dyDescent="0.25">
      <c r="A635" t="s">
        <v>0</v>
      </c>
      <c r="B635" t="s">
        <v>4990</v>
      </c>
      <c r="C635" t="s">
        <v>118</v>
      </c>
      <c r="D635" t="s">
        <v>3972</v>
      </c>
      <c r="E635" t="s">
        <v>20</v>
      </c>
      <c r="F635" t="b">
        <v>0</v>
      </c>
      <c r="G635" t="s">
        <v>27</v>
      </c>
      <c r="H635" s="4">
        <v>45668.458321759259</v>
      </c>
      <c r="I635" t="b">
        <v>0</v>
      </c>
      <c r="J635" t="b">
        <v>0</v>
      </c>
      <c r="K635" t="s">
        <v>24</v>
      </c>
      <c r="L635" t="s">
        <v>22</v>
      </c>
      <c r="M635">
        <v>98500</v>
      </c>
      <c r="O635" t="s">
        <v>374</v>
      </c>
      <c r="P635" t="s">
        <v>2881</v>
      </c>
    </row>
    <row r="636" spans="1:16" x14ac:dyDescent="0.25">
      <c r="A636" t="s">
        <v>1</v>
      </c>
      <c r="B636" t="s">
        <v>4991</v>
      </c>
      <c r="C636" t="s">
        <v>4992</v>
      </c>
      <c r="D636" t="s">
        <v>3972</v>
      </c>
      <c r="E636" t="s">
        <v>20</v>
      </c>
      <c r="F636" t="b">
        <v>0</v>
      </c>
      <c r="G636" t="s">
        <v>27</v>
      </c>
      <c r="H636" s="4">
        <v>45668.458368055559</v>
      </c>
      <c r="I636" t="b">
        <v>0</v>
      </c>
      <c r="J636" t="b">
        <v>0</v>
      </c>
      <c r="K636" t="s">
        <v>24</v>
      </c>
      <c r="L636" t="s">
        <v>22</v>
      </c>
      <c r="M636">
        <v>97500</v>
      </c>
      <c r="O636" t="s">
        <v>374</v>
      </c>
      <c r="P636" t="s">
        <v>4993</v>
      </c>
    </row>
    <row r="637" spans="1:16" x14ac:dyDescent="0.25">
      <c r="A637" t="s">
        <v>40</v>
      </c>
      <c r="B637" t="s">
        <v>4994</v>
      </c>
      <c r="C637" t="s">
        <v>166</v>
      </c>
      <c r="D637" t="s">
        <v>4092</v>
      </c>
      <c r="E637" t="s">
        <v>51</v>
      </c>
      <c r="F637" t="b">
        <v>0</v>
      </c>
      <c r="G637" t="s">
        <v>41</v>
      </c>
      <c r="H637" s="4">
        <v>45668.460138888891</v>
      </c>
      <c r="I637" t="b">
        <v>0</v>
      </c>
      <c r="J637" t="b">
        <v>1</v>
      </c>
      <c r="K637" t="s">
        <v>24</v>
      </c>
      <c r="L637" t="s">
        <v>36</v>
      </c>
      <c r="N637">
        <v>85</v>
      </c>
      <c r="O637" t="s">
        <v>4683</v>
      </c>
      <c r="P637" t="s">
        <v>4995</v>
      </c>
    </row>
    <row r="638" spans="1:16" x14ac:dyDescent="0.25">
      <c r="A638" t="s">
        <v>2</v>
      </c>
      <c r="B638" t="s">
        <v>4996</v>
      </c>
      <c r="C638" t="s">
        <v>3170</v>
      </c>
      <c r="D638" t="s">
        <v>3600</v>
      </c>
      <c r="E638" t="s">
        <v>20</v>
      </c>
      <c r="F638" t="b">
        <v>0</v>
      </c>
      <c r="G638" t="s">
        <v>106</v>
      </c>
      <c r="H638" s="4">
        <v>45668.466481481482</v>
      </c>
      <c r="I638" t="b">
        <v>0</v>
      </c>
      <c r="J638" t="b">
        <v>0</v>
      </c>
      <c r="K638" t="s">
        <v>106</v>
      </c>
      <c r="L638" t="s">
        <v>22</v>
      </c>
      <c r="M638">
        <v>130000</v>
      </c>
      <c r="O638" t="s">
        <v>4997</v>
      </c>
      <c r="P638" t="s">
        <v>4998</v>
      </c>
    </row>
    <row r="639" spans="1:16" x14ac:dyDescent="0.25">
      <c r="A639" t="s">
        <v>0</v>
      </c>
      <c r="B639" t="s">
        <v>4999</v>
      </c>
      <c r="C639" t="s">
        <v>39</v>
      </c>
      <c r="D639" t="s">
        <v>2208</v>
      </c>
      <c r="E639" t="s">
        <v>20</v>
      </c>
      <c r="F639" t="b">
        <v>1</v>
      </c>
      <c r="G639" t="s">
        <v>27</v>
      </c>
      <c r="H639" s="4">
        <v>45668.5000462963</v>
      </c>
      <c r="I639" t="b">
        <v>0</v>
      </c>
      <c r="J639" t="b">
        <v>1</v>
      </c>
      <c r="K639" t="s">
        <v>24</v>
      </c>
      <c r="L639" t="s">
        <v>22</v>
      </c>
      <c r="M639">
        <v>74500</v>
      </c>
      <c r="O639" t="s">
        <v>2391</v>
      </c>
      <c r="P639" t="s">
        <v>48</v>
      </c>
    </row>
    <row r="640" spans="1:16" x14ac:dyDescent="0.25">
      <c r="A640" t="s">
        <v>1</v>
      </c>
      <c r="B640" t="s">
        <v>5000</v>
      </c>
      <c r="C640" t="s">
        <v>2736</v>
      </c>
      <c r="D640" t="s">
        <v>3969</v>
      </c>
      <c r="E640" t="s">
        <v>20</v>
      </c>
      <c r="F640" t="b">
        <v>0</v>
      </c>
      <c r="G640" t="s">
        <v>27</v>
      </c>
      <c r="H640" s="4">
        <v>45668.501030092593</v>
      </c>
      <c r="I640" t="b">
        <v>0</v>
      </c>
      <c r="J640" t="b">
        <v>0</v>
      </c>
      <c r="K640" t="s">
        <v>24</v>
      </c>
      <c r="L640" t="s">
        <v>22</v>
      </c>
      <c r="M640">
        <v>90000</v>
      </c>
      <c r="O640" t="s">
        <v>109</v>
      </c>
      <c r="P640" t="s">
        <v>302</v>
      </c>
    </row>
    <row r="641" spans="1:16" x14ac:dyDescent="0.25">
      <c r="A641" t="s">
        <v>2</v>
      </c>
      <c r="B641" t="s">
        <v>650</v>
      </c>
      <c r="C641" t="s">
        <v>5001</v>
      </c>
      <c r="D641" t="s">
        <v>2208</v>
      </c>
      <c r="E641" t="s">
        <v>20</v>
      </c>
      <c r="F641" t="b">
        <v>0</v>
      </c>
      <c r="G641" t="s">
        <v>27</v>
      </c>
      <c r="H641" s="4">
        <v>45668.543113425927</v>
      </c>
      <c r="I641" t="b">
        <v>0</v>
      </c>
      <c r="J641" t="b">
        <v>1</v>
      </c>
      <c r="K641" t="s">
        <v>24</v>
      </c>
      <c r="L641" t="s">
        <v>22</v>
      </c>
      <c r="M641">
        <v>110000</v>
      </c>
      <c r="O641" t="s">
        <v>5002</v>
      </c>
      <c r="P641" t="s">
        <v>5003</v>
      </c>
    </row>
    <row r="642" spans="1:16" x14ac:dyDescent="0.25">
      <c r="A642" t="s">
        <v>2</v>
      </c>
      <c r="B642" t="s">
        <v>2</v>
      </c>
      <c r="C642" t="s">
        <v>2952</v>
      </c>
      <c r="D642" t="s">
        <v>3828</v>
      </c>
      <c r="E642" t="s">
        <v>20</v>
      </c>
      <c r="F642" t="b">
        <v>0</v>
      </c>
      <c r="G642" t="s">
        <v>27</v>
      </c>
      <c r="H642" s="4">
        <v>45668.543113425927</v>
      </c>
      <c r="I642" t="b">
        <v>0</v>
      </c>
      <c r="J642" t="b">
        <v>0</v>
      </c>
      <c r="K642" t="s">
        <v>24</v>
      </c>
      <c r="L642" t="s">
        <v>22</v>
      </c>
      <c r="M642">
        <v>104300</v>
      </c>
      <c r="O642" t="s">
        <v>1926</v>
      </c>
      <c r="P642" t="s">
        <v>4963</v>
      </c>
    </row>
    <row r="643" spans="1:16" x14ac:dyDescent="0.25">
      <c r="A643" t="s">
        <v>2</v>
      </c>
      <c r="B643" t="s">
        <v>5004</v>
      </c>
      <c r="C643" t="s">
        <v>864</v>
      </c>
      <c r="D643" t="s">
        <v>3828</v>
      </c>
      <c r="E643" t="s">
        <v>20</v>
      </c>
      <c r="F643" t="b">
        <v>0</v>
      </c>
      <c r="G643" t="s">
        <v>27</v>
      </c>
      <c r="H643" s="4">
        <v>45668.584826388891</v>
      </c>
      <c r="I643" t="b">
        <v>0</v>
      </c>
      <c r="J643" t="b">
        <v>1</v>
      </c>
      <c r="K643" t="s">
        <v>24</v>
      </c>
      <c r="L643" t="s">
        <v>22</v>
      </c>
      <c r="M643">
        <v>166000</v>
      </c>
      <c r="O643" t="s">
        <v>5005</v>
      </c>
      <c r="P643" t="s">
        <v>5006</v>
      </c>
    </row>
    <row r="644" spans="1:16" x14ac:dyDescent="0.25">
      <c r="A644" t="s">
        <v>0</v>
      </c>
      <c r="B644" t="s">
        <v>5007</v>
      </c>
      <c r="C644" t="s">
        <v>151</v>
      </c>
      <c r="D644" t="s">
        <v>4092</v>
      </c>
      <c r="E644" t="s">
        <v>20</v>
      </c>
      <c r="F644" t="b">
        <v>0</v>
      </c>
      <c r="G644" t="s">
        <v>30</v>
      </c>
      <c r="H644" s="4">
        <v>45668.625752314823</v>
      </c>
      <c r="I644" t="b">
        <v>0</v>
      </c>
      <c r="J644" t="b">
        <v>1</v>
      </c>
      <c r="K644" t="s">
        <v>24</v>
      </c>
      <c r="L644" t="s">
        <v>36</v>
      </c>
      <c r="N644">
        <v>45</v>
      </c>
      <c r="O644" t="s">
        <v>1511</v>
      </c>
      <c r="P644" t="s">
        <v>3601</v>
      </c>
    </row>
    <row r="645" spans="1:16" x14ac:dyDescent="0.25">
      <c r="A645" t="s">
        <v>25</v>
      </c>
      <c r="B645" t="s">
        <v>5008</v>
      </c>
      <c r="C645" t="s">
        <v>622</v>
      </c>
      <c r="D645" t="s">
        <v>3972</v>
      </c>
      <c r="E645" t="s">
        <v>20</v>
      </c>
      <c r="F645" t="b">
        <v>0</v>
      </c>
      <c r="G645" t="s">
        <v>35</v>
      </c>
      <c r="H645" s="4">
        <v>45668.708993055552</v>
      </c>
      <c r="I645" t="b">
        <v>0</v>
      </c>
      <c r="J645" t="b">
        <v>0</v>
      </c>
      <c r="K645" t="s">
        <v>24</v>
      </c>
      <c r="L645" t="s">
        <v>22</v>
      </c>
      <c r="M645">
        <v>140500</v>
      </c>
      <c r="O645" t="s">
        <v>3503</v>
      </c>
      <c r="P645" t="s">
        <v>5009</v>
      </c>
    </row>
    <row r="646" spans="1:16" x14ac:dyDescent="0.25">
      <c r="A646" t="s">
        <v>0</v>
      </c>
      <c r="B646" t="s">
        <v>5010</v>
      </c>
      <c r="C646" t="s">
        <v>114</v>
      </c>
      <c r="D646" t="s">
        <v>3828</v>
      </c>
      <c r="E646" t="s">
        <v>20</v>
      </c>
      <c r="F646" t="b">
        <v>0</v>
      </c>
      <c r="G646" t="s">
        <v>27</v>
      </c>
      <c r="H646" s="4">
        <v>45668.791701388887</v>
      </c>
      <c r="I646" t="b">
        <v>0</v>
      </c>
      <c r="J646" t="b">
        <v>1</v>
      </c>
      <c r="K646" t="s">
        <v>24</v>
      </c>
      <c r="L646" t="s">
        <v>22</v>
      </c>
      <c r="M646">
        <v>103650</v>
      </c>
      <c r="O646" t="s">
        <v>635</v>
      </c>
      <c r="P646" t="s">
        <v>5011</v>
      </c>
    </row>
    <row r="647" spans="1:16" x14ac:dyDescent="0.25">
      <c r="A647" t="s">
        <v>1</v>
      </c>
      <c r="B647" t="s">
        <v>2587</v>
      </c>
      <c r="C647" t="s">
        <v>42</v>
      </c>
      <c r="D647" t="s">
        <v>3972</v>
      </c>
      <c r="E647" t="s">
        <v>20</v>
      </c>
      <c r="F647" t="b">
        <v>0</v>
      </c>
      <c r="G647" t="s">
        <v>41</v>
      </c>
      <c r="H647" s="4">
        <v>45668.792800925927</v>
      </c>
      <c r="I647" t="b">
        <v>0</v>
      </c>
      <c r="J647" t="b">
        <v>1</v>
      </c>
      <c r="K647" t="s">
        <v>24</v>
      </c>
      <c r="L647" t="s">
        <v>22</v>
      </c>
      <c r="M647">
        <v>150000</v>
      </c>
      <c r="O647" t="s">
        <v>5012</v>
      </c>
      <c r="P647" t="s">
        <v>5013</v>
      </c>
    </row>
    <row r="648" spans="1:16" x14ac:dyDescent="0.25">
      <c r="A648" t="s">
        <v>191</v>
      </c>
      <c r="B648" t="s">
        <v>5014</v>
      </c>
      <c r="C648" t="s">
        <v>203</v>
      </c>
      <c r="D648" t="s">
        <v>3972</v>
      </c>
      <c r="E648" t="s">
        <v>20</v>
      </c>
      <c r="F648" t="b">
        <v>0</v>
      </c>
      <c r="G648" t="s">
        <v>27</v>
      </c>
      <c r="H648" s="4">
        <v>45668.834780092591</v>
      </c>
      <c r="I648" t="b">
        <v>1</v>
      </c>
      <c r="J648" t="b">
        <v>0</v>
      </c>
      <c r="K648" t="s">
        <v>24</v>
      </c>
      <c r="L648" t="s">
        <v>22</v>
      </c>
      <c r="M648">
        <v>135000</v>
      </c>
      <c r="O648" t="s">
        <v>1306</v>
      </c>
      <c r="P648" t="s">
        <v>5015</v>
      </c>
    </row>
    <row r="649" spans="1:16" x14ac:dyDescent="0.25">
      <c r="A649" t="s">
        <v>2</v>
      </c>
      <c r="B649" t="s">
        <v>2</v>
      </c>
      <c r="C649" t="s">
        <v>2514</v>
      </c>
      <c r="D649" t="s">
        <v>4083</v>
      </c>
      <c r="E649" t="s">
        <v>20</v>
      </c>
      <c r="F649" t="b">
        <v>0</v>
      </c>
      <c r="G649" t="s">
        <v>27</v>
      </c>
      <c r="H649" s="4">
        <v>45668.960034722222</v>
      </c>
      <c r="I649" t="b">
        <v>1</v>
      </c>
      <c r="J649" t="b">
        <v>0</v>
      </c>
      <c r="K649" t="s">
        <v>24</v>
      </c>
      <c r="L649" t="s">
        <v>22</v>
      </c>
      <c r="M649">
        <v>122500</v>
      </c>
      <c r="O649" t="s">
        <v>123</v>
      </c>
    </row>
    <row r="650" spans="1:16" x14ac:dyDescent="0.25">
      <c r="A650" t="s">
        <v>0</v>
      </c>
      <c r="B650" t="s">
        <v>0</v>
      </c>
      <c r="C650" t="s">
        <v>5016</v>
      </c>
      <c r="D650" t="s">
        <v>2882</v>
      </c>
      <c r="E650" t="s">
        <v>20</v>
      </c>
      <c r="F650" t="b">
        <v>0</v>
      </c>
      <c r="G650" t="s">
        <v>41</v>
      </c>
      <c r="H650" s="4">
        <v>45669.000416666669</v>
      </c>
      <c r="I650" t="b">
        <v>1</v>
      </c>
      <c r="J650" t="b">
        <v>0</v>
      </c>
      <c r="K650" t="s">
        <v>24</v>
      </c>
      <c r="L650" t="s">
        <v>22</v>
      </c>
      <c r="M650">
        <v>57600</v>
      </c>
      <c r="O650" t="s">
        <v>1146</v>
      </c>
    </row>
    <row r="651" spans="1:16" x14ac:dyDescent="0.25">
      <c r="A651" t="s">
        <v>40</v>
      </c>
      <c r="B651" t="s">
        <v>305</v>
      </c>
      <c r="C651" t="s">
        <v>315</v>
      </c>
      <c r="D651" t="s">
        <v>4013</v>
      </c>
      <c r="E651" t="s">
        <v>20</v>
      </c>
      <c r="F651" t="b">
        <v>0</v>
      </c>
      <c r="G651" t="s">
        <v>27</v>
      </c>
      <c r="H651" s="4">
        <v>45669.001469907409</v>
      </c>
      <c r="I651" t="b">
        <v>0</v>
      </c>
      <c r="J651" t="b">
        <v>1</v>
      </c>
      <c r="K651" t="s">
        <v>24</v>
      </c>
      <c r="L651" t="s">
        <v>22</v>
      </c>
      <c r="M651">
        <v>251500</v>
      </c>
      <c r="O651" t="s">
        <v>59</v>
      </c>
      <c r="P651" t="s">
        <v>137</v>
      </c>
    </row>
    <row r="652" spans="1:16" x14ac:dyDescent="0.25">
      <c r="A652" t="s">
        <v>0</v>
      </c>
      <c r="B652" t="s">
        <v>0</v>
      </c>
      <c r="C652" t="s">
        <v>1347</v>
      </c>
      <c r="D652" t="s">
        <v>4356</v>
      </c>
      <c r="E652" t="s">
        <v>20</v>
      </c>
      <c r="F652" t="b">
        <v>0</v>
      </c>
      <c r="G652" t="s">
        <v>35</v>
      </c>
      <c r="H652" s="4">
        <v>45669.250509259262</v>
      </c>
      <c r="I652" t="b">
        <v>0</v>
      </c>
      <c r="J652" t="b">
        <v>0</v>
      </c>
      <c r="K652" t="s">
        <v>24</v>
      </c>
      <c r="L652" t="s">
        <v>22</v>
      </c>
      <c r="M652">
        <v>46111.5</v>
      </c>
      <c r="O652" t="s">
        <v>5017</v>
      </c>
      <c r="P652" t="s">
        <v>5018</v>
      </c>
    </row>
    <row r="653" spans="1:16" x14ac:dyDescent="0.25">
      <c r="A653" t="s">
        <v>139</v>
      </c>
      <c r="B653" t="s">
        <v>5019</v>
      </c>
      <c r="C653" t="s">
        <v>1068</v>
      </c>
      <c r="D653" t="s">
        <v>4083</v>
      </c>
      <c r="E653" t="s">
        <v>20</v>
      </c>
      <c r="F653" t="b">
        <v>0</v>
      </c>
      <c r="G653" t="s">
        <v>35</v>
      </c>
      <c r="H653" s="4">
        <v>45669.250613425917</v>
      </c>
      <c r="I653" t="b">
        <v>0</v>
      </c>
      <c r="J653" t="b">
        <v>0</v>
      </c>
      <c r="K653" t="s">
        <v>24</v>
      </c>
      <c r="L653" t="s">
        <v>36</v>
      </c>
      <c r="N653">
        <v>72.5</v>
      </c>
      <c r="O653" t="s">
        <v>147</v>
      </c>
      <c r="P653" t="s">
        <v>726</v>
      </c>
    </row>
    <row r="654" spans="1:16" x14ac:dyDescent="0.25">
      <c r="A654" t="s">
        <v>0</v>
      </c>
      <c r="B654" t="s">
        <v>0</v>
      </c>
      <c r="C654" t="s">
        <v>165</v>
      </c>
      <c r="D654" t="s">
        <v>3972</v>
      </c>
      <c r="E654" t="s">
        <v>20</v>
      </c>
      <c r="F654" t="b">
        <v>0</v>
      </c>
      <c r="G654" t="s">
        <v>30</v>
      </c>
      <c r="H654" s="4">
        <v>45669.25072916667</v>
      </c>
      <c r="I654" t="b">
        <v>0</v>
      </c>
      <c r="J654" t="b">
        <v>1</v>
      </c>
      <c r="K654" t="s">
        <v>24</v>
      </c>
      <c r="L654" t="s">
        <v>22</v>
      </c>
      <c r="M654">
        <v>119500</v>
      </c>
      <c r="O654" t="s">
        <v>2854</v>
      </c>
      <c r="P654" t="s">
        <v>2855</v>
      </c>
    </row>
    <row r="655" spans="1:16" x14ac:dyDescent="0.25">
      <c r="A655" t="s">
        <v>0</v>
      </c>
      <c r="B655" t="s">
        <v>5020</v>
      </c>
      <c r="C655" t="s">
        <v>39</v>
      </c>
      <c r="D655" t="s">
        <v>5021</v>
      </c>
      <c r="E655" t="s">
        <v>20</v>
      </c>
      <c r="F655" t="b">
        <v>1</v>
      </c>
      <c r="G655" t="s">
        <v>359</v>
      </c>
      <c r="H655" s="4">
        <v>45669.255706018521</v>
      </c>
      <c r="I655" t="b">
        <v>0</v>
      </c>
      <c r="J655" t="b">
        <v>1</v>
      </c>
      <c r="K655" t="s">
        <v>359</v>
      </c>
      <c r="L655" t="s">
        <v>22</v>
      </c>
      <c r="M655">
        <v>135000</v>
      </c>
      <c r="O655" t="s">
        <v>323</v>
      </c>
      <c r="P655" t="s">
        <v>5022</v>
      </c>
    </row>
    <row r="656" spans="1:16" x14ac:dyDescent="0.25">
      <c r="A656" t="s">
        <v>2</v>
      </c>
      <c r="B656" t="s">
        <v>111</v>
      </c>
      <c r="C656" t="s">
        <v>5023</v>
      </c>
      <c r="D656" t="s">
        <v>698</v>
      </c>
      <c r="E656" t="s">
        <v>20</v>
      </c>
      <c r="F656" t="b">
        <v>0</v>
      </c>
      <c r="G656" t="s">
        <v>62</v>
      </c>
      <c r="H656" s="4">
        <v>45669.256562499999</v>
      </c>
      <c r="I656" t="b">
        <v>0</v>
      </c>
      <c r="J656" t="b">
        <v>0</v>
      </c>
      <c r="K656" t="s">
        <v>62</v>
      </c>
      <c r="L656" t="s">
        <v>22</v>
      </c>
      <c r="M656">
        <v>105000</v>
      </c>
      <c r="O656" t="s">
        <v>5024</v>
      </c>
      <c r="P656" t="s">
        <v>338</v>
      </c>
    </row>
    <row r="657" spans="1:16" x14ac:dyDescent="0.25">
      <c r="A657" t="s">
        <v>0</v>
      </c>
      <c r="B657" t="s">
        <v>1611</v>
      </c>
      <c r="C657" t="s">
        <v>106</v>
      </c>
      <c r="D657" t="s">
        <v>4508</v>
      </c>
      <c r="E657" t="s">
        <v>20</v>
      </c>
      <c r="F657" t="b">
        <v>0</v>
      </c>
      <c r="G657" t="s">
        <v>106</v>
      </c>
      <c r="H657" s="4">
        <v>45669.258067129631</v>
      </c>
      <c r="I657" t="b">
        <v>0</v>
      </c>
      <c r="J657" t="b">
        <v>0</v>
      </c>
      <c r="K657" t="s">
        <v>106</v>
      </c>
      <c r="L657" t="s">
        <v>22</v>
      </c>
      <c r="M657">
        <v>85000</v>
      </c>
      <c r="O657" t="s">
        <v>5025</v>
      </c>
      <c r="P657" t="s">
        <v>587</v>
      </c>
    </row>
    <row r="658" spans="1:16" x14ac:dyDescent="0.25">
      <c r="A658" t="s">
        <v>1</v>
      </c>
      <c r="B658" t="s">
        <v>5026</v>
      </c>
      <c r="C658" t="s">
        <v>39</v>
      </c>
      <c r="D658" t="s">
        <v>3996</v>
      </c>
      <c r="E658" t="s">
        <v>20</v>
      </c>
      <c r="F658" t="b">
        <v>1</v>
      </c>
      <c r="G658" t="s">
        <v>310</v>
      </c>
      <c r="H658" s="4">
        <v>45669.273958333331</v>
      </c>
      <c r="I658" t="b">
        <v>0</v>
      </c>
      <c r="J658" t="b">
        <v>0</v>
      </c>
      <c r="K658" t="s">
        <v>310</v>
      </c>
      <c r="L658" t="s">
        <v>22</v>
      </c>
      <c r="M658">
        <v>100000</v>
      </c>
      <c r="O658" t="s">
        <v>460</v>
      </c>
      <c r="P658" t="s">
        <v>3424</v>
      </c>
    </row>
    <row r="659" spans="1:16" x14ac:dyDescent="0.25">
      <c r="A659" t="s">
        <v>0</v>
      </c>
      <c r="B659" t="s">
        <v>5027</v>
      </c>
      <c r="C659" t="s">
        <v>588</v>
      </c>
      <c r="D659" t="s">
        <v>4431</v>
      </c>
      <c r="E659" t="s">
        <v>20</v>
      </c>
      <c r="F659" t="b">
        <v>0</v>
      </c>
      <c r="G659" t="s">
        <v>588</v>
      </c>
      <c r="H659" s="4">
        <v>45669.27584490741</v>
      </c>
      <c r="I659" t="b">
        <v>0</v>
      </c>
      <c r="J659" t="b">
        <v>0</v>
      </c>
      <c r="K659" t="s">
        <v>588</v>
      </c>
      <c r="L659" t="s">
        <v>22</v>
      </c>
      <c r="M659">
        <v>86150</v>
      </c>
      <c r="O659" t="s">
        <v>4763</v>
      </c>
      <c r="P659" t="s">
        <v>66</v>
      </c>
    </row>
    <row r="660" spans="1:16" x14ac:dyDescent="0.25">
      <c r="A660" t="s">
        <v>1</v>
      </c>
      <c r="B660" t="s">
        <v>3987</v>
      </c>
      <c r="C660" t="s">
        <v>39</v>
      </c>
      <c r="D660" t="s">
        <v>3972</v>
      </c>
      <c r="E660" t="s">
        <v>51</v>
      </c>
      <c r="F660" t="b">
        <v>1</v>
      </c>
      <c r="G660" t="s">
        <v>1930</v>
      </c>
      <c r="H660" s="4">
        <v>45669.288437499999</v>
      </c>
      <c r="I660" t="b">
        <v>0</v>
      </c>
      <c r="J660" t="b">
        <v>0</v>
      </c>
      <c r="K660" t="s">
        <v>1930</v>
      </c>
      <c r="L660" t="s">
        <v>36</v>
      </c>
      <c r="N660">
        <v>19.5</v>
      </c>
      <c r="O660" t="s">
        <v>3988</v>
      </c>
      <c r="P660" t="s">
        <v>3989</v>
      </c>
    </row>
    <row r="661" spans="1:16" x14ac:dyDescent="0.25">
      <c r="A661" t="s">
        <v>28</v>
      </c>
      <c r="B661" t="s">
        <v>3258</v>
      </c>
      <c r="C661" t="s">
        <v>39</v>
      </c>
      <c r="D661" t="s">
        <v>3984</v>
      </c>
      <c r="E661" t="s">
        <v>20</v>
      </c>
      <c r="F661" t="b">
        <v>1</v>
      </c>
      <c r="G661" t="s">
        <v>4770</v>
      </c>
      <c r="H661" s="4">
        <v>45669.290937500002</v>
      </c>
      <c r="I661" t="b">
        <v>0</v>
      </c>
      <c r="J661" t="b">
        <v>0</v>
      </c>
      <c r="K661" t="s">
        <v>4770</v>
      </c>
      <c r="L661" t="s">
        <v>22</v>
      </c>
      <c r="M661">
        <v>220000</v>
      </c>
      <c r="O661" t="s">
        <v>2570</v>
      </c>
      <c r="P661" t="s">
        <v>4871</v>
      </c>
    </row>
    <row r="662" spans="1:16" x14ac:dyDescent="0.25">
      <c r="A662" t="s">
        <v>40</v>
      </c>
      <c r="B662" t="s">
        <v>5028</v>
      </c>
      <c r="C662" t="s">
        <v>623</v>
      </c>
      <c r="D662" t="s">
        <v>3956</v>
      </c>
      <c r="E662" t="s">
        <v>20</v>
      </c>
      <c r="F662" t="b">
        <v>0</v>
      </c>
      <c r="G662" t="s">
        <v>27</v>
      </c>
      <c r="H662" s="4">
        <v>45669.293368055558</v>
      </c>
      <c r="I662" t="b">
        <v>0</v>
      </c>
      <c r="J662" t="b">
        <v>1</v>
      </c>
      <c r="K662" t="s">
        <v>24</v>
      </c>
      <c r="L662" t="s">
        <v>36</v>
      </c>
      <c r="N662">
        <v>56.475002288818359</v>
      </c>
      <c r="O662" t="s">
        <v>5029</v>
      </c>
      <c r="P662" t="s">
        <v>5030</v>
      </c>
    </row>
    <row r="663" spans="1:16" x14ac:dyDescent="0.25">
      <c r="A663" t="s">
        <v>40</v>
      </c>
      <c r="B663" t="s">
        <v>5031</v>
      </c>
      <c r="C663" t="s">
        <v>5032</v>
      </c>
      <c r="D663" t="s">
        <v>3956</v>
      </c>
      <c r="E663" t="s">
        <v>20</v>
      </c>
      <c r="F663" t="b">
        <v>0</v>
      </c>
      <c r="G663" t="s">
        <v>27</v>
      </c>
      <c r="H663" s="4">
        <v>45669.293379629627</v>
      </c>
      <c r="I663" t="b">
        <v>0</v>
      </c>
      <c r="J663" t="b">
        <v>1</v>
      </c>
      <c r="K663" t="s">
        <v>24</v>
      </c>
      <c r="L663" t="s">
        <v>36</v>
      </c>
      <c r="N663">
        <v>56.475002288818359</v>
      </c>
      <c r="O663" t="s">
        <v>5029</v>
      </c>
      <c r="P663" t="s">
        <v>5030</v>
      </c>
    </row>
    <row r="664" spans="1:16" x14ac:dyDescent="0.25">
      <c r="A664" t="s">
        <v>0</v>
      </c>
      <c r="B664" t="s">
        <v>1449</v>
      </c>
      <c r="C664" t="s">
        <v>1398</v>
      </c>
      <c r="D664" t="s">
        <v>3600</v>
      </c>
      <c r="E664" t="s">
        <v>20</v>
      </c>
      <c r="F664" t="b">
        <v>0</v>
      </c>
      <c r="G664" t="s">
        <v>52</v>
      </c>
      <c r="H664" s="4">
        <v>45669.376006944447</v>
      </c>
      <c r="I664" t="b">
        <v>0</v>
      </c>
      <c r="J664" t="b">
        <v>1</v>
      </c>
      <c r="K664" t="s">
        <v>24</v>
      </c>
      <c r="L664" t="s">
        <v>36</v>
      </c>
      <c r="N664">
        <v>47.590000152587891</v>
      </c>
      <c r="O664" t="s">
        <v>2697</v>
      </c>
      <c r="P664" t="s">
        <v>280</v>
      </c>
    </row>
    <row r="665" spans="1:16" x14ac:dyDescent="0.25">
      <c r="A665" t="s">
        <v>1</v>
      </c>
      <c r="B665" t="s">
        <v>1104</v>
      </c>
      <c r="C665" t="s">
        <v>181</v>
      </c>
      <c r="D665" t="s">
        <v>3972</v>
      </c>
      <c r="E665" t="s">
        <v>20</v>
      </c>
      <c r="F665" t="b">
        <v>0</v>
      </c>
      <c r="G665" t="s">
        <v>41</v>
      </c>
      <c r="H665" s="4">
        <v>45669.416967592602</v>
      </c>
      <c r="I665" t="b">
        <v>0</v>
      </c>
      <c r="J665" t="b">
        <v>1</v>
      </c>
      <c r="K665" t="s">
        <v>24</v>
      </c>
      <c r="L665" t="s">
        <v>22</v>
      </c>
      <c r="M665">
        <v>87500</v>
      </c>
      <c r="O665" t="s">
        <v>5033</v>
      </c>
      <c r="P665" t="s">
        <v>126</v>
      </c>
    </row>
    <row r="666" spans="1:16" x14ac:dyDescent="0.25">
      <c r="A666" t="s">
        <v>1</v>
      </c>
      <c r="B666" t="s">
        <v>5034</v>
      </c>
      <c r="C666" t="s">
        <v>690</v>
      </c>
      <c r="D666" t="s">
        <v>2208</v>
      </c>
      <c r="E666" t="s">
        <v>34</v>
      </c>
      <c r="F666" t="b">
        <v>0</v>
      </c>
      <c r="G666" t="s">
        <v>41</v>
      </c>
      <c r="H666" s="4">
        <v>45669.418067129627</v>
      </c>
      <c r="I666" t="b">
        <v>0</v>
      </c>
      <c r="J666" t="b">
        <v>1</v>
      </c>
      <c r="K666" t="s">
        <v>24</v>
      </c>
      <c r="L666" t="s">
        <v>22</v>
      </c>
      <c r="M666">
        <v>253500</v>
      </c>
      <c r="O666" t="s">
        <v>428</v>
      </c>
      <c r="P666" t="s">
        <v>958</v>
      </c>
    </row>
    <row r="667" spans="1:16" x14ac:dyDescent="0.25">
      <c r="A667" t="s">
        <v>139</v>
      </c>
      <c r="B667" t="s">
        <v>5035</v>
      </c>
      <c r="C667" t="s">
        <v>1518</v>
      </c>
      <c r="D667" t="s">
        <v>3972</v>
      </c>
      <c r="E667" t="s">
        <v>20</v>
      </c>
      <c r="F667" t="b">
        <v>0</v>
      </c>
      <c r="G667" t="s">
        <v>27</v>
      </c>
      <c r="H667" s="4">
        <v>45669.458368055559</v>
      </c>
      <c r="I667" t="b">
        <v>0</v>
      </c>
      <c r="J667" t="b">
        <v>1</v>
      </c>
      <c r="K667" t="s">
        <v>24</v>
      </c>
      <c r="L667" t="s">
        <v>22</v>
      </c>
      <c r="M667">
        <v>100297.5</v>
      </c>
      <c r="O667" t="s">
        <v>1856</v>
      </c>
    </row>
    <row r="668" spans="1:16" x14ac:dyDescent="0.25">
      <c r="A668" t="s">
        <v>139</v>
      </c>
      <c r="B668" t="s">
        <v>1232</v>
      </c>
      <c r="C668" t="s">
        <v>5036</v>
      </c>
      <c r="D668" t="s">
        <v>4089</v>
      </c>
      <c r="E668" t="s">
        <v>20</v>
      </c>
      <c r="F668" t="b">
        <v>0</v>
      </c>
      <c r="G668" t="s">
        <v>52</v>
      </c>
      <c r="H668" s="4">
        <v>45669.501030092593</v>
      </c>
      <c r="I668" t="b">
        <v>0</v>
      </c>
      <c r="J668" t="b">
        <v>0</v>
      </c>
      <c r="K668" t="s">
        <v>24</v>
      </c>
      <c r="L668" t="s">
        <v>22</v>
      </c>
      <c r="M668">
        <v>118500</v>
      </c>
      <c r="O668" t="s">
        <v>5037</v>
      </c>
      <c r="P668" t="s">
        <v>5038</v>
      </c>
    </row>
    <row r="669" spans="1:16" x14ac:dyDescent="0.25">
      <c r="A669" t="s">
        <v>40</v>
      </c>
      <c r="B669" t="s">
        <v>5039</v>
      </c>
      <c r="C669" t="s">
        <v>5040</v>
      </c>
      <c r="D669" t="s">
        <v>4089</v>
      </c>
      <c r="E669" t="s">
        <v>20</v>
      </c>
      <c r="F669" t="b">
        <v>0</v>
      </c>
      <c r="G669" t="s">
        <v>27</v>
      </c>
      <c r="H669" s="4">
        <v>45669.626666666663</v>
      </c>
      <c r="I669" t="b">
        <v>0</v>
      </c>
      <c r="J669" t="b">
        <v>1</v>
      </c>
      <c r="K669" t="s">
        <v>24</v>
      </c>
      <c r="L669" t="s">
        <v>22</v>
      </c>
      <c r="M669">
        <v>144100</v>
      </c>
      <c r="O669" t="s">
        <v>5041</v>
      </c>
      <c r="P669" t="s">
        <v>5042</v>
      </c>
    </row>
    <row r="670" spans="1:16" x14ac:dyDescent="0.25">
      <c r="A670" t="s">
        <v>25</v>
      </c>
      <c r="B670" t="s">
        <v>5043</v>
      </c>
      <c r="C670" t="s">
        <v>1375</v>
      </c>
      <c r="D670" t="s">
        <v>2208</v>
      </c>
      <c r="E670" t="s">
        <v>20</v>
      </c>
      <c r="F670" t="b">
        <v>0</v>
      </c>
      <c r="G670" t="s">
        <v>23</v>
      </c>
      <c r="H670" s="4">
        <v>45669.698125000003</v>
      </c>
      <c r="I670" t="b">
        <v>0</v>
      </c>
      <c r="J670" t="b">
        <v>1</v>
      </c>
      <c r="K670" t="s">
        <v>24</v>
      </c>
      <c r="L670" t="s">
        <v>22</v>
      </c>
      <c r="M670">
        <v>110000</v>
      </c>
      <c r="O670" t="s">
        <v>1376</v>
      </c>
      <c r="P670" t="s">
        <v>3449</v>
      </c>
    </row>
    <row r="671" spans="1:16" x14ac:dyDescent="0.25">
      <c r="A671" t="s">
        <v>19</v>
      </c>
      <c r="B671" t="s">
        <v>5044</v>
      </c>
      <c r="C671" t="s">
        <v>1397</v>
      </c>
      <c r="D671" t="s">
        <v>4177</v>
      </c>
      <c r="E671" t="s">
        <v>20</v>
      </c>
      <c r="F671" t="b">
        <v>0</v>
      </c>
      <c r="G671" t="s">
        <v>27</v>
      </c>
      <c r="H671" s="4">
        <v>45669.70952546296</v>
      </c>
      <c r="I671" t="b">
        <v>0</v>
      </c>
      <c r="J671" t="b">
        <v>1</v>
      </c>
      <c r="K671" t="s">
        <v>24</v>
      </c>
      <c r="L671" t="s">
        <v>22</v>
      </c>
      <c r="M671">
        <v>172500</v>
      </c>
      <c r="O671" t="s">
        <v>5045</v>
      </c>
      <c r="P671" t="s">
        <v>5046</v>
      </c>
    </row>
    <row r="672" spans="1:16" x14ac:dyDescent="0.25">
      <c r="A672" t="s">
        <v>28</v>
      </c>
      <c r="B672" t="s">
        <v>5047</v>
      </c>
      <c r="C672" t="s">
        <v>151</v>
      </c>
      <c r="D672" t="s">
        <v>3972</v>
      </c>
      <c r="F672" t="b">
        <v>0</v>
      </c>
      <c r="G672" t="s">
        <v>41</v>
      </c>
      <c r="H672" s="4">
        <v>45669.876967592587</v>
      </c>
      <c r="I672" t="b">
        <v>0</v>
      </c>
      <c r="J672" t="b">
        <v>0</v>
      </c>
      <c r="K672" t="s">
        <v>24</v>
      </c>
      <c r="L672" t="s">
        <v>22</v>
      </c>
      <c r="M672">
        <v>145000</v>
      </c>
      <c r="O672" t="s">
        <v>5048</v>
      </c>
      <c r="P672" t="s">
        <v>5049</v>
      </c>
    </row>
    <row r="673" spans="1:16" x14ac:dyDescent="0.25">
      <c r="A673" t="s">
        <v>0</v>
      </c>
      <c r="B673" t="s">
        <v>731</v>
      </c>
      <c r="C673" t="s">
        <v>332</v>
      </c>
      <c r="D673" t="s">
        <v>3956</v>
      </c>
      <c r="E673" t="s">
        <v>34</v>
      </c>
      <c r="F673" t="b">
        <v>0</v>
      </c>
      <c r="G673" t="s">
        <v>41</v>
      </c>
      <c r="H673" s="4">
        <v>45670.000300925924</v>
      </c>
      <c r="I673" t="b">
        <v>0</v>
      </c>
      <c r="J673" t="b">
        <v>1</v>
      </c>
      <c r="K673" t="s">
        <v>24</v>
      </c>
      <c r="L673" t="s">
        <v>36</v>
      </c>
      <c r="N673">
        <v>24.33499908447266</v>
      </c>
      <c r="O673" t="s">
        <v>5050</v>
      </c>
      <c r="P673" t="s">
        <v>5051</v>
      </c>
    </row>
    <row r="674" spans="1:16" x14ac:dyDescent="0.25">
      <c r="A674" t="s">
        <v>2</v>
      </c>
      <c r="B674" t="s">
        <v>46</v>
      </c>
      <c r="C674" t="s">
        <v>5052</v>
      </c>
      <c r="D674" t="s">
        <v>3956</v>
      </c>
      <c r="E674" t="s">
        <v>34</v>
      </c>
      <c r="F674" t="b">
        <v>0</v>
      </c>
      <c r="G674" t="s">
        <v>27</v>
      </c>
      <c r="H674" s="4">
        <v>45670.085011574083</v>
      </c>
      <c r="I674" t="b">
        <v>0</v>
      </c>
      <c r="J674" t="b">
        <v>0</v>
      </c>
      <c r="K674" t="s">
        <v>24</v>
      </c>
      <c r="L674" t="s">
        <v>36</v>
      </c>
      <c r="N674">
        <v>61.159996032714837</v>
      </c>
      <c r="O674" t="s">
        <v>5053</v>
      </c>
      <c r="P674" t="s">
        <v>5054</v>
      </c>
    </row>
    <row r="675" spans="1:16" x14ac:dyDescent="0.25">
      <c r="A675" t="s">
        <v>2</v>
      </c>
      <c r="B675" t="s">
        <v>2</v>
      </c>
      <c r="C675" t="s">
        <v>3430</v>
      </c>
      <c r="D675" t="s">
        <v>3956</v>
      </c>
      <c r="E675" t="s">
        <v>34</v>
      </c>
      <c r="F675" t="b">
        <v>0</v>
      </c>
      <c r="G675" t="s">
        <v>41</v>
      </c>
      <c r="H675" s="4">
        <v>45670.085300925923</v>
      </c>
      <c r="I675" t="b">
        <v>0</v>
      </c>
      <c r="J675" t="b">
        <v>0</v>
      </c>
      <c r="K675" t="s">
        <v>24</v>
      </c>
      <c r="L675" t="s">
        <v>36</v>
      </c>
      <c r="N675">
        <v>61.159996032714837</v>
      </c>
      <c r="O675" t="s">
        <v>5053</v>
      </c>
      <c r="P675" t="s">
        <v>5054</v>
      </c>
    </row>
    <row r="676" spans="1:16" x14ac:dyDescent="0.25">
      <c r="A676" t="s">
        <v>0</v>
      </c>
      <c r="B676" t="s">
        <v>5055</v>
      </c>
      <c r="C676" t="s">
        <v>82</v>
      </c>
      <c r="D676" t="s">
        <v>4204</v>
      </c>
      <c r="E676" t="s">
        <v>20</v>
      </c>
      <c r="F676" t="b">
        <v>0</v>
      </c>
      <c r="G676" t="s">
        <v>27</v>
      </c>
      <c r="H676" s="4">
        <v>45670.249942129631</v>
      </c>
      <c r="I676" t="b">
        <v>1</v>
      </c>
      <c r="J676" t="b">
        <v>0</v>
      </c>
      <c r="K676" t="s">
        <v>24</v>
      </c>
      <c r="L676" t="s">
        <v>36</v>
      </c>
      <c r="N676">
        <v>42.5</v>
      </c>
      <c r="O676" t="s">
        <v>5056</v>
      </c>
      <c r="P676" t="s">
        <v>119</v>
      </c>
    </row>
    <row r="677" spans="1:16" x14ac:dyDescent="0.25">
      <c r="A677" t="s">
        <v>0</v>
      </c>
      <c r="B677" t="s">
        <v>0</v>
      </c>
      <c r="C677" t="s">
        <v>1593</v>
      </c>
      <c r="D677" t="s">
        <v>5057</v>
      </c>
      <c r="E677" t="s">
        <v>388</v>
      </c>
      <c r="F677" t="b">
        <v>0</v>
      </c>
      <c r="G677" t="s">
        <v>30</v>
      </c>
      <c r="H677" s="4">
        <v>45670.250856481478</v>
      </c>
      <c r="I677" t="b">
        <v>1</v>
      </c>
      <c r="J677" t="b">
        <v>0</v>
      </c>
      <c r="K677" t="s">
        <v>24</v>
      </c>
      <c r="L677" t="s">
        <v>22</v>
      </c>
      <c r="M677">
        <v>30000</v>
      </c>
      <c r="O677" t="s">
        <v>5058</v>
      </c>
      <c r="P677" t="s">
        <v>1224</v>
      </c>
    </row>
    <row r="678" spans="1:16" x14ac:dyDescent="0.25">
      <c r="A678" t="s">
        <v>89</v>
      </c>
      <c r="B678" t="s">
        <v>5059</v>
      </c>
      <c r="C678" t="s">
        <v>836</v>
      </c>
      <c r="D678" t="s">
        <v>3972</v>
      </c>
      <c r="E678" t="s">
        <v>20</v>
      </c>
      <c r="F678" t="b">
        <v>0</v>
      </c>
      <c r="G678" t="s">
        <v>27</v>
      </c>
      <c r="H678" s="4">
        <v>45670.251967592587</v>
      </c>
      <c r="I678" t="b">
        <v>0</v>
      </c>
      <c r="J678" t="b">
        <v>1</v>
      </c>
      <c r="K678" t="s">
        <v>24</v>
      </c>
      <c r="L678" t="s">
        <v>22</v>
      </c>
      <c r="M678">
        <v>100000</v>
      </c>
      <c r="O678" t="s">
        <v>229</v>
      </c>
      <c r="P678" t="s">
        <v>4619</v>
      </c>
    </row>
    <row r="679" spans="1:16" x14ac:dyDescent="0.25">
      <c r="A679" t="s">
        <v>40</v>
      </c>
      <c r="B679" t="s">
        <v>5060</v>
      </c>
      <c r="C679" t="s">
        <v>143</v>
      </c>
      <c r="D679" t="s">
        <v>4327</v>
      </c>
      <c r="E679" t="s">
        <v>20</v>
      </c>
      <c r="F679" t="b">
        <v>0</v>
      </c>
      <c r="G679" t="s">
        <v>52</v>
      </c>
      <c r="H679" s="4">
        <v>45670.267650462964</v>
      </c>
      <c r="I679" t="b">
        <v>0</v>
      </c>
      <c r="J679" t="b">
        <v>1</v>
      </c>
      <c r="K679" t="s">
        <v>24</v>
      </c>
      <c r="L679" t="s">
        <v>22</v>
      </c>
      <c r="M679">
        <v>268000</v>
      </c>
      <c r="O679" t="s">
        <v>59</v>
      </c>
      <c r="P679" t="s">
        <v>5061</v>
      </c>
    </row>
    <row r="680" spans="1:16" x14ac:dyDescent="0.25">
      <c r="A680" t="s">
        <v>2</v>
      </c>
      <c r="B680" t="s">
        <v>506</v>
      </c>
      <c r="C680" t="s">
        <v>39</v>
      </c>
      <c r="D680" t="s">
        <v>5062</v>
      </c>
      <c r="E680" t="s">
        <v>20</v>
      </c>
      <c r="F680" t="b">
        <v>1</v>
      </c>
      <c r="G680" t="s">
        <v>610</v>
      </c>
      <c r="H680" s="4">
        <v>45670.272488425922</v>
      </c>
      <c r="I680" t="b">
        <v>0</v>
      </c>
      <c r="J680" t="b">
        <v>1</v>
      </c>
      <c r="K680" t="s">
        <v>610</v>
      </c>
      <c r="L680" t="s">
        <v>22</v>
      </c>
      <c r="M680">
        <v>135000</v>
      </c>
      <c r="O680" t="s">
        <v>323</v>
      </c>
      <c r="P680" t="s">
        <v>4239</v>
      </c>
    </row>
    <row r="681" spans="1:16" x14ac:dyDescent="0.25">
      <c r="A681" t="s">
        <v>28</v>
      </c>
      <c r="B681" t="s">
        <v>28</v>
      </c>
      <c r="C681" t="s">
        <v>39</v>
      </c>
      <c r="D681" t="s">
        <v>5063</v>
      </c>
      <c r="E681" t="s">
        <v>20</v>
      </c>
      <c r="F681" t="b">
        <v>1</v>
      </c>
      <c r="G681" t="s">
        <v>2452</v>
      </c>
      <c r="H681" s="4">
        <v>45670.280011574083</v>
      </c>
      <c r="I681" t="b">
        <v>0</v>
      </c>
      <c r="J681" t="b">
        <v>0</v>
      </c>
      <c r="K681" t="s">
        <v>2452</v>
      </c>
      <c r="L681" t="s">
        <v>22</v>
      </c>
      <c r="M681">
        <v>69000</v>
      </c>
      <c r="O681" t="s">
        <v>5063</v>
      </c>
      <c r="P681" t="s">
        <v>5064</v>
      </c>
    </row>
    <row r="682" spans="1:16" x14ac:dyDescent="0.25">
      <c r="A682" t="s">
        <v>28</v>
      </c>
      <c r="B682" t="s">
        <v>1539</v>
      </c>
      <c r="C682" t="s">
        <v>39</v>
      </c>
      <c r="D682" t="s">
        <v>3984</v>
      </c>
      <c r="E682" t="s">
        <v>20</v>
      </c>
      <c r="F682" t="b">
        <v>1</v>
      </c>
      <c r="G682" t="s">
        <v>5065</v>
      </c>
      <c r="H682" s="4">
        <v>45670.287893518522</v>
      </c>
      <c r="I682" t="b">
        <v>0</v>
      </c>
      <c r="J682" t="b">
        <v>0</v>
      </c>
      <c r="K682" t="s">
        <v>5065</v>
      </c>
      <c r="L682" t="s">
        <v>22</v>
      </c>
      <c r="M682">
        <v>150000</v>
      </c>
      <c r="O682" t="s">
        <v>5066</v>
      </c>
      <c r="P682" t="s">
        <v>5067</v>
      </c>
    </row>
    <row r="683" spans="1:16" x14ac:dyDescent="0.25">
      <c r="A683" t="s">
        <v>1</v>
      </c>
      <c r="B683" t="s">
        <v>781</v>
      </c>
      <c r="C683" t="s">
        <v>1102</v>
      </c>
      <c r="D683" t="s">
        <v>3972</v>
      </c>
      <c r="E683" t="s">
        <v>20</v>
      </c>
      <c r="F683" t="b">
        <v>0</v>
      </c>
      <c r="G683" t="s">
        <v>52</v>
      </c>
      <c r="H683" s="4">
        <v>45670.292766203696</v>
      </c>
      <c r="I683" t="b">
        <v>0</v>
      </c>
      <c r="J683" t="b">
        <v>0</v>
      </c>
      <c r="K683" t="s">
        <v>24</v>
      </c>
      <c r="L683" t="s">
        <v>22</v>
      </c>
      <c r="M683">
        <v>97500</v>
      </c>
      <c r="O683" t="s">
        <v>482</v>
      </c>
      <c r="P683" t="s">
        <v>1447</v>
      </c>
    </row>
    <row r="684" spans="1:16" x14ac:dyDescent="0.25">
      <c r="A684" t="s">
        <v>40</v>
      </c>
      <c r="B684" t="s">
        <v>5068</v>
      </c>
      <c r="C684" t="s">
        <v>143</v>
      </c>
      <c r="D684" t="s">
        <v>4327</v>
      </c>
      <c r="E684" t="s">
        <v>20</v>
      </c>
      <c r="F684" t="b">
        <v>0</v>
      </c>
      <c r="G684" t="s">
        <v>27</v>
      </c>
      <c r="H684" s="4">
        <v>45670.293495370373</v>
      </c>
      <c r="I684" t="b">
        <v>0</v>
      </c>
      <c r="J684" t="b">
        <v>1</v>
      </c>
      <c r="K684" t="s">
        <v>24</v>
      </c>
      <c r="L684" t="s">
        <v>22</v>
      </c>
      <c r="M684">
        <v>188000</v>
      </c>
      <c r="O684" t="s">
        <v>59</v>
      </c>
      <c r="P684" t="s">
        <v>5069</v>
      </c>
    </row>
    <row r="685" spans="1:16" x14ac:dyDescent="0.25">
      <c r="A685" t="s">
        <v>28</v>
      </c>
      <c r="B685" t="s">
        <v>28</v>
      </c>
      <c r="C685" t="s">
        <v>3340</v>
      </c>
      <c r="D685" t="s">
        <v>2208</v>
      </c>
      <c r="E685" t="s">
        <v>20</v>
      </c>
      <c r="F685" t="b">
        <v>0</v>
      </c>
      <c r="G685" t="s">
        <v>30</v>
      </c>
      <c r="H685" s="4">
        <v>45670.376666666663</v>
      </c>
      <c r="I685" t="b">
        <v>0</v>
      </c>
      <c r="J685" t="b">
        <v>1</v>
      </c>
      <c r="K685" t="s">
        <v>24</v>
      </c>
      <c r="L685" t="s">
        <v>22</v>
      </c>
      <c r="M685">
        <v>130000</v>
      </c>
      <c r="O685" t="s">
        <v>123</v>
      </c>
      <c r="P685" t="s">
        <v>5070</v>
      </c>
    </row>
    <row r="686" spans="1:16" x14ac:dyDescent="0.25">
      <c r="A686" t="s">
        <v>2</v>
      </c>
      <c r="B686" t="s">
        <v>5071</v>
      </c>
      <c r="C686" t="s">
        <v>690</v>
      </c>
      <c r="D686" t="s">
        <v>2208</v>
      </c>
      <c r="E686" t="s">
        <v>34</v>
      </c>
      <c r="F686" t="b">
        <v>0</v>
      </c>
      <c r="G686" t="s">
        <v>41</v>
      </c>
      <c r="H686" s="4">
        <v>45670.418055555558</v>
      </c>
      <c r="I686" t="b">
        <v>0</v>
      </c>
      <c r="J686" t="b">
        <v>1</v>
      </c>
      <c r="K686" t="s">
        <v>24</v>
      </c>
      <c r="L686" t="s">
        <v>22</v>
      </c>
      <c r="M686">
        <v>175500</v>
      </c>
      <c r="O686" t="s">
        <v>428</v>
      </c>
      <c r="P686" t="s">
        <v>4656</v>
      </c>
    </row>
    <row r="687" spans="1:16" x14ac:dyDescent="0.25">
      <c r="A687" t="s">
        <v>0</v>
      </c>
      <c r="B687" t="s">
        <v>5072</v>
      </c>
      <c r="C687" t="s">
        <v>414</v>
      </c>
      <c r="D687" t="s">
        <v>5073</v>
      </c>
      <c r="E687" t="s">
        <v>20</v>
      </c>
      <c r="F687" t="b">
        <v>0</v>
      </c>
      <c r="G687" t="s">
        <v>414</v>
      </c>
      <c r="H687" s="4">
        <v>45670.435231481482</v>
      </c>
      <c r="I687" t="b">
        <v>1</v>
      </c>
      <c r="J687" t="b">
        <v>0</v>
      </c>
      <c r="K687" t="s">
        <v>414</v>
      </c>
      <c r="L687" t="s">
        <v>22</v>
      </c>
      <c r="M687">
        <v>42500</v>
      </c>
      <c r="O687" t="s">
        <v>5074</v>
      </c>
      <c r="P687" t="s">
        <v>204</v>
      </c>
    </row>
    <row r="688" spans="1:16" x14ac:dyDescent="0.25">
      <c r="A688" t="s">
        <v>1</v>
      </c>
      <c r="B688" t="s">
        <v>5075</v>
      </c>
      <c r="C688" t="s">
        <v>2235</v>
      </c>
      <c r="D688" t="s">
        <v>3972</v>
      </c>
      <c r="E688" t="s">
        <v>20</v>
      </c>
      <c r="F688" t="b">
        <v>0</v>
      </c>
      <c r="G688" t="s">
        <v>27</v>
      </c>
      <c r="H688" s="4">
        <v>45670.45952546296</v>
      </c>
      <c r="I688" t="b">
        <v>0</v>
      </c>
      <c r="J688" t="b">
        <v>0</v>
      </c>
      <c r="K688" t="s">
        <v>24</v>
      </c>
      <c r="L688" t="s">
        <v>22</v>
      </c>
      <c r="M688">
        <v>105000</v>
      </c>
      <c r="O688" t="s">
        <v>374</v>
      </c>
      <c r="P688" t="s">
        <v>4661</v>
      </c>
    </row>
    <row r="689" spans="1:16" x14ac:dyDescent="0.25">
      <c r="A689" t="s">
        <v>1</v>
      </c>
      <c r="B689" t="s">
        <v>4657</v>
      </c>
      <c r="C689" t="s">
        <v>3745</v>
      </c>
      <c r="D689" t="s">
        <v>3972</v>
      </c>
      <c r="E689" t="s">
        <v>20</v>
      </c>
      <c r="F689" t="b">
        <v>0</v>
      </c>
      <c r="G689" t="s">
        <v>27</v>
      </c>
      <c r="H689" s="4">
        <v>45670.460358796299</v>
      </c>
      <c r="I689" t="b">
        <v>0</v>
      </c>
      <c r="J689" t="b">
        <v>0</v>
      </c>
      <c r="K689" t="s">
        <v>24</v>
      </c>
      <c r="L689" t="s">
        <v>22</v>
      </c>
      <c r="M689">
        <v>102000</v>
      </c>
      <c r="O689" t="s">
        <v>374</v>
      </c>
      <c r="P689" t="s">
        <v>4661</v>
      </c>
    </row>
    <row r="690" spans="1:16" x14ac:dyDescent="0.25">
      <c r="A690" t="s">
        <v>139</v>
      </c>
      <c r="B690" t="s">
        <v>3172</v>
      </c>
      <c r="C690" t="s">
        <v>805</v>
      </c>
      <c r="D690" t="s">
        <v>3972</v>
      </c>
      <c r="E690" t="s">
        <v>20</v>
      </c>
      <c r="F690" t="b">
        <v>0</v>
      </c>
      <c r="G690" t="s">
        <v>27</v>
      </c>
      <c r="H690" s="4">
        <v>45670.541875000003</v>
      </c>
      <c r="I690" t="b">
        <v>0</v>
      </c>
      <c r="J690" t="b">
        <v>0</v>
      </c>
      <c r="K690" t="s">
        <v>24</v>
      </c>
      <c r="L690" t="s">
        <v>22</v>
      </c>
      <c r="M690">
        <v>145485.59375</v>
      </c>
      <c r="O690" t="s">
        <v>4369</v>
      </c>
      <c r="P690" t="s">
        <v>5076</v>
      </c>
    </row>
    <row r="691" spans="1:16" x14ac:dyDescent="0.25">
      <c r="A691" t="s">
        <v>0</v>
      </c>
      <c r="B691" t="s">
        <v>5077</v>
      </c>
      <c r="C691" t="s">
        <v>151</v>
      </c>
      <c r="D691" t="s">
        <v>3972</v>
      </c>
      <c r="E691" t="s">
        <v>20</v>
      </c>
      <c r="F691" t="b">
        <v>0</v>
      </c>
      <c r="G691" t="s">
        <v>30</v>
      </c>
      <c r="H691" s="4">
        <v>45670.542581018519</v>
      </c>
      <c r="I691" t="b">
        <v>1</v>
      </c>
      <c r="J691" t="b">
        <v>0</v>
      </c>
      <c r="K691" t="s">
        <v>24</v>
      </c>
      <c r="L691" t="s">
        <v>22</v>
      </c>
      <c r="M691">
        <v>116850</v>
      </c>
      <c r="O691" t="s">
        <v>482</v>
      </c>
      <c r="P691" t="s">
        <v>5078</v>
      </c>
    </row>
    <row r="692" spans="1:16" x14ac:dyDescent="0.25">
      <c r="A692" t="s">
        <v>40</v>
      </c>
      <c r="B692" t="s">
        <v>3087</v>
      </c>
      <c r="C692" t="s">
        <v>5079</v>
      </c>
      <c r="D692" t="s">
        <v>3956</v>
      </c>
      <c r="E692" t="s">
        <v>34</v>
      </c>
      <c r="F692" t="b">
        <v>0</v>
      </c>
      <c r="G692" t="s">
        <v>35</v>
      </c>
      <c r="H692" s="4">
        <v>45670.558622685188</v>
      </c>
      <c r="I692" t="b">
        <v>0</v>
      </c>
      <c r="J692" t="b">
        <v>1</v>
      </c>
      <c r="K692" t="s">
        <v>24</v>
      </c>
      <c r="L692" t="s">
        <v>36</v>
      </c>
      <c r="N692">
        <v>57.060001373291023</v>
      </c>
      <c r="O692" t="s">
        <v>487</v>
      </c>
      <c r="P692" t="s">
        <v>5080</v>
      </c>
    </row>
    <row r="693" spans="1:16" x14ac:dyDescent="0.25">
      <c r="A693" t="s">
        <v>25</v>
      </c>
      <c r="B693" t="s">
        <v>5081</v>
      </c>
      <c r="C693" t="s">
        <v>5082</v>
      </c>
      <c r="D693" t="s">
        <v>3956</v>
      </c>
      <c r="E693" t="s">
        <v>34</v>
      </c>
      <c r="F693" t="b">
        <v>0</v>
      </c>
      <c r="G693" t="s">
        <v>27</v>
      </c>
      <c r="H693" s="4">
        <v>45670.583425925928</v>
      </c>
      <c r="I693" t="b">
        <v>0</v>
      </c>
      <c r="J693" t="b">
        <v>1</v>
      </c>
      <c r="K693" t="s">
        <v>24</v>
      </c>
      <c r="L693" t="s">
        <v>36</v>
      </c>
      <c r="N693">
        <v>20.670000076293949</v>
      </c>
      <c r="O693" t="s">
        <v>575</v>
      </c>
      <c r="P693" t="s">
        <v>1888</v>
      </c>
    </row>
    <row r="694" spans="1:16" x14ac:dyDescent="0.25">
      <c r="A694" t="s">
        <v>2</v>
      </c>
      <c r="B694" t="s">
        <v>5083</v>
      </c>
      <c r="C694" t="s">
        <v>120</v>
      </c>
      <c r="D694" t="s">
        <v>3828</v>
      </c>
      <c r="E694" t="s">
        <v>20</v>
      </c>
      <c r="F694" t="b">
        <v>0</v>
      </c>
      <c r="G694" t="s">
        <v>27</v>
      </c>
      <c r="H694" s="4">
        <v>45670.58520833333</v>
      </c>
      <c r="I694" t="b">
        <v>0</v>
      </c>
      <c r="J694" t="b">
        <v>1</v>
      </c>
      <c r="K694" t="s">
        <v>24</v>
      </c>
      <c r="L694" t="s">
        <v>36</v>
      </c>
      <c r="N694">
        <v>117.5</v>
      </c>
      <c r="O694" t="s">
        <v>1357</v>
      </c>
      <c r="P694" t="s">
        <v>5084</v>
      </c>
    </row>
    <row r="695" spans="1:16" x14ac:dyDescent="0.25">
      <c r="A695" t="s">
        <v>40</v>
      </c>
      <c r="B695" t="s">
        <v>5085</v>
      </c>
      <c r="C695" t="s">
        <v>5086</v>
      </c>
      <c r="D695" t="s">
        <v>3956</v>
      </c>
      <c r="E695" t="s">
        <v>34</v>
      </c>
      <c r="F695" t="b">
        <v>0</v>
      </c>
      <c r="G695" t="s">
        <v>27</v>
      </c>
      <c r="H695" s="4">
        <v>45670.585231481477</v>
      </c>
      <c r="I695" t="b">
        <v>0</v>
      </c>
      <c r="J695" t="b">
        <v>1</v>
      </c>
      <c r="K695" t="s">
        <v>24</v>
      </c>
      <c r="L695" t="s">
        <v>36</v>
      </c>
      <c r="N695">
        <v>56</v>
      </c>
      <c r="O695" t="s">
        <v>487</v>
      </c>
      <c r="P695" t="s">
        <v>5080</v>
      </c>
    </row>
    <row r="696" spans="1:16" x14ac:dyDescent="0.25">
      <c r="A696" t="s">
        <v>2</v>
      </c>
      <c r="B696" t="s">
        <v>5087</v>
      </c>
      <c r="C696" t="s">
        <v>24</v>
      </c>
      <c r="D696" t="s">
        <v>3972</v>
      </c>
      <c r="E696" t="s">
        <v>20</v>
      </c>
      <c r="F696" t="b">
        <v>0</v>
      </c>
      <c r="G696" t="s">
        <v>27</v>
      </c>
      <c r="H696" s="4">
        <v>45670.585381944453</v>
      </c>
      <c r="I696" t="b">
        <v>1</v>
      </c>
      <c r="J696" t="b">
        <v>0</v>
      </c>
      <c r="K696" t="s">
        <v>24</v>
      </c>
      <c r="L696" t="s">
        <v>22</v>
      </c>
      <c r="M696">
        <v>114999.5</v>
      </c>
      <c r="O696" t="s">
        <v>1736</v>
      </c>
      <c r="P696" t="s">
        <v>128</v>
      </c>
    </row>
    <row r="697" spans="1:16" x14ac:dyDescent="0.25">
      <c r="A697" t="s">
        <v>1</v>
      </c>
      <c r="B697" t="s">
        <v>5088</v>
      </c>
      <c r="C697" t="s">
        <v>42</v>
      </c>
      <c r="D697" t="s">
        <v>3972</v>
      </c>
      <c r="E697" t="s">
        <v>20</v>
      </c>
      <c r="F697" t="b">
        <v>0</v>
      </c>
      <c r="G697" t="s">
        <v>41</v>
      </c>
      <c r="H697" s="4">
        <v>45670.62636574074</v>
      </c>
      <c r="I697" t="b">
        <v>0</v>
      </c>
      <c r="J697" t="b">
        <v>1</v>
      </c>
      <c r="K697" t="s">
        <v>24</v>
      </c>
      <c r="L697" t="s">
        <v>22</v>
      </c>
      <c r="M697">
        <v>157000</v>
      </c>
      <c r="O697" t="s">
        <v>1883</v>
      </c>
      <c r="P697" t="s">
        <v>1884</v>
      </c>
    </row>
    <row r="698" spans="1:16" x14ac:dyDescent="0.25">
      <c r="A698" t="s">
        <v>2</v>
      </c>
      <c r="B698" t="s">
        <v>5089</v>
      </c>
      <c r="C698" t="s">
        <v>5090</v>
      </c>
      <c r="D698" t="s">
        <v>3828</v>
      </c>
      <c r="E698" t="s">
        <v>51</v>
      </c>
      <c r="F698" t="b">
        <v>0</v>
      </c>
      <c r="G698" t="s">
        <v>27</v>
      </c>
      <c r="H698" s="4">
        <v>45670.626840277779</v>
      </c>
      <c r="I698" t="b">
        <v>0</v>
      </c>
      <c r="J698" t="b">
        <v>1</v>
      </c>
      <c r="K698" t="s">
        <v>24</v>
      </c>
      <c r="L698" t="s">
        <v>36</v>
      </c>
      <c r="N698">
        <v>37.5</v>
      </c>
      <c r="O698" t="s">
        <v>3874</v>
      </c>
      <c r="P698" t="s">
        <v>5091</v>
      </c>
    </row>
    <row r="699" spans="1:16" x14ac:dyDescent="0.25">
      <c r="A699" t="s">
        <v>40</v>
      </c>
      <c r="B699" t="s">
        <v>3094</v>
      </c>
      <c r="C699" t="s">
        <v>33</v>
      </c>
      <c r="D699" t="s">
        <v>3972</v>
      </c>
      <c r="E699" t="s">
        <v>20</v>
      </c>
      <c r="F699" t="b">
        <v>0</v>
      </c>
      <c r="G699" t="s">
        <v>35</v>
      </c>
      <c r="H699" s="4">
        <v>45670.641956018517</v>
      </c>
      <c r="I699" t="b">
        <v>0</v>
      </c>
      <c r="J699" t="b">
        <v>0</v>
      </c>
      <c r="K699" t="s">
        <v>24</v>
      </c>
      <c r="L699" t="s">
        <v>22</v>
      </c>
      <c r="M699">
        <v>120000</v>
      </c>
      <c r="O699" t="s">
        <v>1306</v>
      </c>
      <c r="P699" t="s">
        <v>5092</v>
      </c>
    </row>
    <row r="700" spans="1:16" x14ac:dyDescent="0.25">
      <c r="A700" t="s">
        <v>25</v>
      </c>
      <c r="B700" t="s">
        <v>5093</v>
      </c>
      <c r="C700" t="s">
        <v>336</v>
      </c>
      <c r="D700" t="s">
        <v>3972</v>
      </c>
      <c r="E700" t="s">
        <v>20</v>
      </c>
      <c r="F700" t="b">
        <v>0</v>
      </c>
      <c r="G700" t="s">
        <v>30</v>
      </c>
      <c r="H700" s="4">
        <v>45670.667581018519</v>
      </c>
      <c r="I700" t="b">
        <v>0</v>
      </c>
      <c r="J700" t="b">
        <v>1</v>
      </c>
      <c r="K700" t="s">
        <v>24</v>
      </c>
      <c r="L700" t="s">
        <v>22</v>
      </c>
      <c r="M700">
        <v>126000</v>
      </c>
      <c r="O700" t="s">
        <v>5094</v>
      </c>
      <c r="P700" t="s">
        <v>1380</v>
      </c>
    </row>
    <row r="701" spans="1:16" x14ac:dyDescent="0.25">
      <c r="A701" t="s">
        <v>0</v>
      </c>
      <c r="B701" t="s">
        <v>5095</v>
      </c>
      <c r="C701" t="s">
        <v>82</v>
      </c>
      <c r="D701" t="s">
        <v>3972</v>
      </c>
      <c r="E701" t="s">
        <v>20</v>
      </c>
      <c r="F701" t="b">
        <v>0</v>
      </c>
      <c r="G701" t="s">
        <v>27</v>
      </c>
      <c r="H701" s="4">
        <v>45670.708333333343</v>
      </c>
      <c r="I701" t="b">
        <v>0</v>
      </c>
      <c r="J701" t="b">
        <v>0</v>
      </c>
      <c r="K701" t="s">
        <v>24</v>
      </c>
      <c r="L701" t="s">
        <v>22</v>
      </c>
      <c r="M701">
        <v>80000</v>
      </c>
      <c r="O701" t="s">
        <v>2909</v>
      </c>
      <c r="P701" t="s">
        <v>5096</v>
      </c>
    </row>
    <row r="702" spans="1:16" x14ac:dyDescent="0.25">
      <c r="A702" t="s">
        <v>19</v>
      </c>
      <c r="B702" t="s">
        <v>2537</v>
      </c>
      <c r="C702" t="s">
        <v>82</v>
      </c>
      <c r="D702" t="s">
        <v>3972</v>
      </c>
      <c r="E702" t="s">
        <v>51</v>
      </c>
      <c r="F702" t="b">
        <v>0</v>
      </c>
      <c r="G702" t="s">
        <v>27</v>
      </c>
      <c r="H702" s="4">
        <v>45670.708344907413</v>
      </c>
      <c r="I702" t="b">
        <v>0</v>
      </c>
      <c r="J702" t="b">
        <v>0</v>
      </c>
      <c r="K702" t="s">
        <v>24</v>
      </c>
      <c r="L702" t="s">
        <v>36</v>
      </c>
      <c r="N702">
        <v>77.5</v>
      </c>
      <c r="O702" t="s">
        <v>5097</v>
      </c>
      <c r="P702" t="s">
        <v>5098</v>
      </c>
    </row>
    <row r="703" spans="1:16" x14ac:dyDescent="0.25">
      <c r="A703" t="s">
        <v>139</v>
      </c>
      <c r="B703" t="s">
        <v>5099</v>
      </c>
      <c r="C703" t="s">
        <v>2593</v>
      </c>
      <c r="D703" t="s">
        <v>5100</v>
      </c>
      <c r="E703" t="s">
        <v>20</v>
      </c>
      <c r="F703" t="b">
        <v>0</v>
      </c>
      <c r="G703" t="s">
        <v>41</v>
      </c>
      <c r="H703" s="4">
        <v>45670.708831018521</v>
      </c>
      <c r="I703" t="b">
        <v>0</v>
      </c>
      <c r="J703" t="b">
        <v>0</v>
      </c>
      <c r="K703" t="s">
        <v>24</v>
      </c>
      <c r="L703" t="s">
        <v>22</v>
      </c>
      <c r="M703">
        <v>90000</v>
      </c>
      <c r="O703" t="s">
        <v>5101</v>
      </c>
      <c r="P703" t="s">
        <v>1750</v>
      </c>
    </row>
    <row r="704" spans="1:16" x14ac:dyDescent="0.25">
      <c r="A704" t="s">
        <v>139</v>
      </c>
      <c r="B704" t="s">
        <v>5102</v>
      </c>
      <c r="C704" t="s">
        <v>622</v>
      </c>
      <c r="D704" t="s">
        <v>3972</v>
      </c>
      <c r="E704" t="s">
        <v>20</v>
      </c>
      <c r="F704" t="b">
        <v>0</v>
      </c>
      <c r="G704" t="s">
        <v>35</v>
      </c>
      <c r="H704" s="4">
        <v>45670.709027777782</v>
      </c>
      <c r="I704" t="b">
        <v>0</v>
      </c>
      <c r="J704" t="b">
        <v>1</v>
      </c>
      <c r="K704" t="s">
        <v>24</v>
      </c>
      <c r="L704" t="s">
        <v>22</v>
      </c>
      <c r="M704">
        <v>80000</v>
      </c>
      <c r="O704" t="s">
        <v>954</v>
      </c>
      <c r="P704" t="s">
        <v>5103</v>
      </c>
    </row>
    <row r="705" spans="1:16" x14ac:dyDescent="0.25">
      <c r="A705" t="s">
        <v>0</v>
      </c>
      <c r="B705" t="s">
        <v>3291</v>
      </c>
      <c r="C705" t="s">
        <v>151</v>
      </c>
      <c r="D705" t="s">
        <v>3972</v>
      </c>
      <c r="E705" t="s">
        <v>20</v>
      </c>
      <c r="F705" t="b">
        <v>0</v>
      </c>
      <c r="G705" t="s">
        <v>30</v>
      </c>
      <c r="H705" s="4">
        <v>45670.70921296296</v>
      </c>
      <c r="I705" t="b">
        <v>0</v>
      </c>
      <c r="J705" t="b">
        <v>0</v>
      </c>
      <c r="K705" t="s">
        <v>24</v>
      </c>
      <c r="L705" t="s">
        <v>22</v>
      </c>
      <c r="M705">
        <v>63320</v>
      </c>
      <c r="O705" t="s">
        <v>1783</v>
      </c>
      <c r="P705" t="s">
        <v>5104</v>
      </c>
    </row>
    <row r="706" spans="1:16" x14ac:dyDescent="0.25">
      <c r="A706" t="s">
        <v>89</v>
      </c>
      <c r="B706" t="s">
        <v>5105</v>
      </c>
      <c r="C706" t="s">
        <v>1845</v>
      </c>
      <c r="D706" t="s">
        <v>3972</v>
      </c>
      <c r="E706" t="s">
        <v>20</v>
      </c>
      <c r="F706" t="b">
        <v>0</v>
      </c>
      <c r="G706" t="s">
        <v>52</v>
      </c>
      <c r="H706" s="4">
        <v>45670.767777777779</v>
      </c>
      <c r="I706" t="b">
        <v>1</v>
      </c>
      <c r="J706" t="b">
        <v>0</v>
      </c>
      <c r="K706" t="s">
        <v>24</v>
      </c>
      <c r="L706" t="s">
        <v>22</v>
      </c>
      <c r="M706">
        <v>110000</v>
      </c>
      <c r="O706" t="s">
        <v>482</v>
      </c>
      <c r="P706" t="s">
        <v>5106</v>
      </c>
    </row>
    <row r="707" spans="1:16" x14ac:dyDescent="0.25">
      <c r="A707" t="s">
        <v>139</v>
      </c>
      <c r="B707" t="s">
        <v>5107</v>
      </c>
      <c r="C707" t="s">
        <v>39</v>
      </c>
      <c r="D707" t="s">
        <v>3972</v>
      </c>
      <c r="E707" t="s">
        <v>51</v>
      </c>
      <c r="F707" t="b">
        <v>1</v>
      </c>
      <c r="G707" t="s">
        <v>27</v>
      </c>
      <c r="H707" s="4">
        <v>45670.833495370367</v>
      </c>
      <c r="I707" t="b">
        <v>0</v>
      </c>
      <c r="J707" t="b">
        <v>0</v>
      </c>
      <c r="K707" t="s">
        <v>24</v>
      </c>
      <c r="L707" t="s">
        <v>36</v>
      </c>
      <c r="N707">
        <v>42.5</v>
      </c>
      <c r="O707" t="s">
        <v>3819</v>
      </c>
    </row>
    <row r="708" spans="1:16" x14ac:dyDescent="0.25">
      <c r="A708" t="s">
        <v>89</v>
      </c>
      <c r="B708" t="s">
        <v>5108</v>
      </c>
      <c r="C708" t="s">
        <v>151</v>
      </c>
      <c r="D708" t="s">
        <v>3972</v>
      </c>
      <c r="E708" t="s">
        <v>20</v>
      </c>
      <c r="F708" t="b">
        <v>0</v>
      </c>
      <c r="G708" t="s">
        <v>30</v>
      </c>
      <c r="H708" s="4">
        <v>45670.834305555552</v>
      </c>
      <c r="I708" t="b">
        <v>0</v>
      </c>
      <c r="J708" t="b">
        <v>1</v>
      </c>
      <c r="K708" t="s">
        <v>24</v>
      </c>
      <c r="L708" t="s">
        <v>22</v>
      </c>
      <c r="M708">
        <v>268755</v>
      </c>
      <c r="O708" t="s">
        <v>5109</v>
      </c>
    </row>
    <row r="709" spans="1:16" x14ac:dyDescent="0.25">
      <c r="A709" t="s">
        <v>139</v>
      </c>
      <c r="B709" t="s">
        <v>235</v>
      </c>
      <c r="C709" t="s">
        <v>1704</v>
      </c>
      <c r="D709" t="s">
        <v>3972</v>
      </c>
      <c r="E709" t="s">
        <v>20</v>
      </c>
      <c r="F709" t="b">
        <v>0</v>
      </c>
      <c r="G709" t="s">
        <v>52</v>
      </c>
      <c r="H709" s="4">
        <v>45670.834374999999</v>
      </c>
      <c r="I709" t="b">
        <v>0</v>
      </c>
      <c r="J709" t="b">
        <v>1</v>
      </c>
      <c r="K709" t="s">
        <v>24</v>
      </c>
      <c r="L709" t="s">
        <v>22</v>
      </c>
      <c r="M709">
        <v>80000</v>
      </c>
      <c r="O709" t="s">
        <v>5110</v>
      </c>
      <c r="P709" t="s">
        <v>280</v>
      </c>
    </row>
    <row r="710" spans="1:16" x14ac:dyDescent="0.25">
      <c r="A710" t="s">
        <v>0</v>
      </c>
      <c r="B710" t="s">
        <v>5111</v>
      </c>
      <c r="C710" t="s">
        <v>3916</v>
      </c>
      <c r="D710" t="s">
        <v>3972</v>
      </c>
      <c r="E710" t="s">
        <v>20</v>
      </c>
      <c r="F710" t="b">
        <v>0</v>
      </c>
      <c r="G710" t="s">
        <v>41</v>
      </c>
      <c r="H710" s="4">
        <v>45670.875486111108</v>
      </c>
      <c r="I710" t="b">
        <v>0</v>
      </c>
      <c r="J710" t="b">
        <v>1</v>
      </c>
      <c r="K710" t="s">
        <v>24</v>
      </c>
      <c r="L710" t="s">
        <v>22</v>
      </c>
      <c r="M710">
        <v>110450</v>
      </c>
      <c r="O710" t="s">
        <v>5112</v>
      </c>
      <c r="P710" t="s">
        <v>5113</v>
      </c>
    </row>
    <row r="711" spans="1:16" x14ac:dyDescent="0.25">
      <c r="A711" t="s">
        <v>1</v>
      </c>
      <c r="B711" t="s">
        <v>5114</v>
      </c>
      <c r="C711" t="s">
        <v>3751</v>
      </c>
      <c r="D711" t="s">
        <v>3972</v>
      </c>
      <c r="E711" t="s">
        <v>20</v>
      </c>
      <c r="F711" t="b">
        <v>0</v>
      </c>
      <c r="G711" t="s">
        <v>30</v>
      </c>
      <c r="H711" s="4">
        <v>45670.875879629632</v>
      </c>
      <c r="I711" t="b">
        <v>0</v>
      </c>
      <c r="J711" t="b">
        <v>1</v>
      </c>
      <c r="K711" t="s">
        <v>24</v>
      </c>
      <c r="L711" t="s">
        <v>22</v>
      </c>
      <c r="M711">
        <v>62500</v>
      </c>
      <c r="O711" t="s">
        <v>5115</v>
      </c>
    </row>
    <row r="712" spans="1:16" x14ac:dyDescent="0.25">
      <c r="A712" t="s">
        <v>2</v>
      </c>
      <c r="B712" t="s">
        <v>2</v>
      </c>
      <c r="C712" t="s">
        <v>955</v>
      </c>
      <c r="D712" t="s">
        <v>3972</v>
      </c>
      <c r="E712" t="s">
        <v>20</v>
      </c>
      <c r="F712" t="b">
        <v>0</v>
      </c>
      <c r="G712" t="s">
        <v>27</v>
      </c>
      <c r="H712" s="4">
        <v>45670.918495370373</v>
      </c>
      <c r="I712" t="b">
        <v>1</v>
      </c>
      <c r="J712" t="b">
        <v>1</v>
      </c>
      <c r="K712" t="s">
        <v>24</v>
      </c>
      <c r="L712" t="s">
        <v>22</v>
      </c>
      <c r="M712">
        <v>132704</v>
      </c>
      <c r="O712" t="s">
        <v>1681</v>
      </c>
      <c r="P712" t="s">
        <v>5116</v>
      </c>
    </row>
    <row r="713" spans="1:16" x14ac:dyDescent="0.25">
      <c r="A713" t="s">
        <v>25</v>
      </c>
      <c r="B713" t="s">
        <v>25</v>
      </c>
      <c r="C713" t="s">
        <v>481</v>
      </c>
      <c r="D713" t="s">
        <v>3956</v>
      </c>
      <c r="E713" t="s">
        <v>34</v>
      </c>
      <c r="F713" t="b">
        <v>0</v>
      </c>
      <c r="G713" t="s">
        <v>27</v>
      </c>
      <c r="H713" s="4">
        <v>45670.958333333343</v>
      </c>
      <c r="I713" t="b">
        <v>1</v>
      </c>
      <c r="J713" t="b">
        <v>0</v>
      </c>
      <c r="K713" t="s">
        <v>24</v>
      </c>
      <c r="L713" t="s">
        <v>36</v>
      </c>
      <c r="N713">
        <v>27.979999542236332</v>
      </c>
      <c r="O713" t="s">
        <v>2981</v>
      </c>
      <c r="P713" t="s">
        <v>1483</v>
      </c>
    </row>
    <row r="714" spans="1:16" x14ac:dyDescent="0.25">
      <c r="A714" t="s">
        <v>89</v>
      </c>
      <c r="B714" t="s">
        <v>5117</v>
      </c>
      <c r="C714" t="s">
        <v>367</v>
      </c>
      <c r="D714" t="s">
        <v>3972</v>
      </c>
      <c r="E714" t="s">
        <v>20</v>
      </c>
      <c r="F714" t="b">
        <v>0</v>
      </c>
      <c r="G714" t="s">
        <v>27</v>
      </c>
      <c r="H714" s="4">
        <v>45670.958541666667</v>
      </c>
      <c r="I714" t="b">
        <v>0</v>
      </c>
      <c r="J714" t="b">
        <v>1</v>
      </c>
      <c r="K714" t="s">
        <v>24</v>
      </c>
      <c r="L714" t="s">
        <v>22</v>
      </c>
      <c r="M714">
        <v>160000</v>
      </c>
      <c r="O714" t="s">
        <v>368</v>
      </c>
      <c r="P714" t="s">
        <v>5118</v>
      </c>
    </row>
    <row r="715" spans="1:16" x14ac:dyDescent="0.25">
      <c r="A715" t="s">
        <v>2</v>
      </c>
      <c r="B715" t="s">
        <v>471</v>
      </c>
      <c r="C715" t="s">
        <v>71</v>
      </c>
      <c r="D715" t="s">
        <v>3956</v>
      </c>
      <c r="E715" t="s">
        <v>34</v>
      </c>
      <c r="F715" t="b">
        <v>0</v>
      </c>
      <c r="G715" t="s">
        <v>27</v>
      </c>
      <c r="H715" s="4">
        <v>45670.960173611107</v>
      </c>
      <c r="I715" t="b">
        <v>0</v>
      </c>
      <c r="J715" t="b">
        <v>0</v>
      </c>
      <c r="K715" t="s">
        <v>24</v>
      </c>
      <c r="L715" t="s">
        <v>36</v>
      </c>
      <c r="N715">
        <v>64.44000244140625</v>
      </c>
      <c r="O715" t="s">
        <v>697</v>
      </c>
      <c r="P715" t="s">
        <v>5119</v>
      </c>
    </row>
    <row r="716" spans="1:16" x14ac:dyDescent="0.25">
      <c r="A716" t="s">
        <v>2</v>
      </c>
      <c r="B716" t="s">
        <v>1652</v>
      </c>
      <c r="C716" t="s">
        <v>276</v>
      </c>
      <c r="D716" t="s">
        <v>3956</v>
      </c>
      <c r="E716" t="s">
        <v>34</v>
      </c>
      <c r="F716" t="b">
        <v>0</v>
      </c>
      <c r="G716" t="s">
        <v>27</v>
      </c>
      <c r="H716" s="4">
        <v>45670.960231481477</v>
      </c>
      <c r="I716" t="b">
        <v>1</v>
      </c>
      <c r="J716" t="b">
        <v>0</v>
      </c>
      <c r="K716" t="s">
        <v>24</v>
      </c>
      <c r="L716" t="s">
        <v>36</v>
      </c>
      <c r="N716">
        <v>42.194999694824219</v>
      </c>
      <c r="O716" t="s">
        <v>4631</v>
      </c>
      <c r="P716" t="s">
        <v>1389</v>
      </c>
    </row>
    <row r="717" spans="1:16" x14ac:dyDescent="0.25">
      <c r="A717" t="s">
        <v>19</v>
      </c>
      <c r="B717" t="s">
        <v>5120</v>
      </c>
      <c r="C717" t="s">
        <v>118</v>
      </c>
      <c r="D717" t="s">
        <v>3972</v>
      </c>
      <c r="E717" t="s">
        <v>20</v>
      </c>
      <c r="F717" t="b">
        <v>0</v>
      </c>
      <c r="G717" t="s">
        <v>27</v>
      </c>
      <c r="H717" s="4">
        <v>45671.001238425917</v>
      </c>
      <c r="I717" t="b">
        <v>0</v>
      </c>
      <c r="J717" t="b">
        <v>1</v>
      </c>
      <c r="K717" t="s">
        <v>24</v>
      </c>
      <c r="L717" t="s">
        <v>22</v>
      </c>
      <c r="M717">
        <v>140500</v>
      </c>
      <c r="O717" t="s">
        <v>1656</v>
      </c>
      <c r="P717" t="s">
        <v>582</v>
      </c>
    </row>
    <row r="718" spans="1:16" x14ac:dyDescent="0.25">
      <c r="A718" t="s">
        <v>2</v>
      </c>
      <c r="B718" t="s">
        <v>2</v>
      </c>
      <c r="C718" t="s">
        <v>5121</v>
      </c>
      <c r="D718" t="s">
        <v>5122</v>
      </c>
      <c r="E718" t="s">
        <v>51</v>
      </c>
      <c r="F718" t="b">
        <v>0</v>
      </c>
      <c r="G718" t="s">
        <v>52</v>
      </c>
      <c r="H718" s="4">
        <v>45671.00172453704</v>
      </c>
      <c r="I718" t="b">
        <v>0</v>
      </c>
      <c r="J718" t="b">
        <v>0</v>
      </c>
      <c r="K718" t="s">
        <v>24</v>
      </c>
      <c r="L718" t="s">
        <v>22</v>
      </c>
      <c r="M718">
        <v>125150</v>
      </c>
      <c r="O718" t="s">
        <v>4088</v>
      </c>
      <c r="P718" t="s">
        <v>5123</v>
      </c>
    </row>
    <row r="719" spans="1:16" x14ac:dyDescent="0.25">
      <c r="A719" t="s">
        <v>89</v>
      </c>
      <c r="B719" t="s">
        <v>5124</v>
      </c>
      <c r="C719" t="s">
        <v>236</v>
      </c>
      <c r="D719" t="s">
        <v>3972</v>
      </c>
      <c r="E719" t="s">
        <v>20</v>
      </c>
      <c r="F719" t="b">
        <v>0</v>
      </c>
      <c r="G719" t="s">
        <v>27</v>
      </c>
      <c r="H719" s="4">
        <v>45671.041875000003</v>
      </c>
      <c r="I719" t="b">
        <v>0</v>
      </c>
      <c r="J719" t="b">
        <v>1</v>
      </c>
      <c r="K719" t="s">
        <v>24</v>
      </c>
      <c r="L719" t="s">
        <v>22</v>
      </c>
      <c r="M719">
        <v>92500</v>
      </c>
      <c r="O719" t="s">
        <v>123</v>
      </c>
      <c r="P719" t="s">
        <v>2383</v>
      </c>
    </row>
    <row r="720" spans="1:16" x14ac:dyDescent="0.25">
      <c r="A720" t="s">
        <v>0</v>
      </c>
      <c r="B720" t="s">
        <v>1449</v>
      </c>
      <c r="C720" t="s">
        <v>823</v>
      </c>
      <c r="D720" t="s">
        <v>3828</v>
      </c>
      <c r="E720" t="s">
        <v>20</v>
      </c>
      <c r="F720" t="b">
        <v>0</v>
      </c>
      <c r="G720" t="s">
        <v>41</v>
      </c>
      <c r="H720" s="4">
        <v>45671.250474537039</v>
      </c>
      <c r="I720" t="b">
        <v>0</v>
      </c>
      <c r="J720" t="b">
        <v>1</v>
      </c>
      <c r="K720" t="s">
        <v>24</v>
      </c>
      <c r="L720" t="s">
        <v>36</v>
      </c>
      <c r="N720">
        <v>27.625</v>
      </c>
      <c r="O720" t="s">
        <v>5125</v>
      </c>
      <c r="P720" t="s">
        <v>338</v>
      </c>
    </row>
    <row r="721" spans="1:16" x14ac:dyDescent="0.25">
      <c r="A721" t="s">
        <v>0</v>
      </c>
      <c r="B721" t="s">
        <v>1929</v>
      </c>
      <c r="C721" t="s">
        <v>5126</v>
      </c>
      <c r="D721" t="s">
        <v>3972</v>
      </c>
      <c r="E721" t="s">
        <v>20</v>
      </c>
      <c r="F721" t="b">
        <v>0</v>
      </c>
      <c r="G721" t="s">
        <v>52</v>
      </c>
      <c r="H721" s="4">
        <v>45671.251342592594</v>
      </c>
      <c r="I721" t="b">
        <v>0</v>
      </c>
      <c r="J721" t="b">
        <v>1</v>
      </c>
      <c r="K721" t="s">
        <v>24</v>
      </c>
      <c r="L721" t="s">
        <v>22</v>
      </c>
      <c r="M721">
        <v>65000</v>
      </c>
      <c r="O721" t="s">
        <v>5127</v>
      </c>
      <c r="P721" t="s">
        <v>5128</v>
      </c>
    </row>
    <row r="722" spans="1:16" x14ac:dyDescent="0.25">
      <c r="A722" t="s">
        <v>0</v>
      </c>
      <c r="B722" t="s">
        <v>0</v>
      </c>
      <c r="C722" t="s">
        <v>1573</v>
      </c>
      <c r="D722" t="s">
        <v>3828</v>
      </c>
      <c r="E722" t="s">
        <v>20</v>
      </c>
      <c r="F722" t="b">
        <v>0</v>
      </c>
      <c r="G722" t="s">
        <v>52</v>
      </c>
      <c r="H722" s="4">
        <v>45671.251342592594</v>
      </c>
      <c r="I722" t="b">
        <v>1</v>
      </c>
      <c r="J722" t="b">
        <v>1</v>
      </c>
      <c r="K722" t="s">
        <v>24</v>
      </c>
      <c r="L722" t="s">
        <v>36</v>
      </c>
      <c r="N722">
        <v>20</v>
      </c>
      <c r="O722" t="s">
        <v>2895</v>
      </c>
    </row>
    <row r="723" spans="1:16" x14ac:dyDescent="0.25">
      <c r="A723" t="s">
        <v>1</v>
      </c>
      <c r="B723" t="s">
        <v>2979</v>
      </c>
      <c r="C723" t="s">
        <v>82</v>
      </c>
      <c r="D723" t="s">
        <v>3972</v>
      </c>
      <c r="E723" t="s">
        <v>20</v>
      </c>
      <c r="F723" t="b">
        <v>0</v>
      </c>
      <c r="G723" t="s">
        <v>27</v>
      </c>
      <c r="H723" s="4">
        <v>45671.251550925917</v>
      </c>
      <c r="I723" t="b">
        <v>0</v>
      </c>
      <c r="J723" t="b">
        <v>1</v>
      </c>
      <c r="K723" t="s">
        <v>24</v>
      </c>
      <c r="L723" t="s">
        <v>22</v>
      </c>
      <c r="M723">
        <v>145000</v>
      </c>
      <c r="O723" t="s">
        <v>5129</v>
      </c>
      <c r="P723" t="s">
        <v>5130</v>
      </c>
    </row>
    <row r="724" spans="1:16" x14ac:dyDescent="0.25">
      <c r="A724" t="s">
        <v>1</v>
      </c>
      <c r="B724" t="s">
        <v>661</v>
      </c>
      <c r="C724" t="s">
        <v>749</v>
      </c>
      <c r="D724" t="s">
        <v>4013</v>
      </c>
      <c r="E724" t="s">
        <v>20</v>
      </c>
      <c r="F724" t="b">
        <v>0</v>
      </c>
      <c r="G724" t="s">
        <v>30</v>
      </c>
      <c r="H724" s="4">
        <v>45671.252013888887</v>
      </c>
      <c r="I724" t="b">
        <v>0</v>
      </c>
      <c r="J724" t="b">
        <v>1</v>
      </c>
      <c r="K724" t="s">
        <v>24</v>
      </c>
      <c r="L724" t="s">
        <v>22</v>
      </c>
      <c r="M724">
        <v>125520</v>
      </c>
      <c r="O724" t="s">
        <v>3243</v>
      </c>
      <c r="P724" t="s">
        <v>5131</v>
      </c>
    </row>
    <row r="725" spans="1:16" x14ac:dyDescent="0.25">
      <c r="A725" t="s">
        <v>1</v>
      </c>
      <c r="B725" t="s">
        <v>1999</v>
      </c>
      <c r="C725" t="s">
        <v>1521</v>
      </c>
      <c r="D725" t="s">
        <v>5132</v>
      </c>
      <c r="E725" t="s">
        <v>20</v>
      </c>
      <c r="F725" t="b">
        <v>0</v>
      </c>
      <c r="G725" t="s">
        <v>52</v>
      </c>
      <c r="H725" s="4">
        <v>45671.252141203702</v>
      </c>
      <c r="I725" t="b">
        <v>0</v>
      </c>
      <c r="J725" t="b">
        <v>0</v>
      </c>
      <c r="K725" t="s">
        <v>24</v>
      </c>
      <c r="L725" t="s">
        <v>22</v>
      </c>
      <c r="M725">
        <v>113000</v>
      </c>
      <c r="O725" t="s">
        <v>1549</v>
      </c>
      <c r="P725" t="s">
        <v>4970</v>
      </c>
    </row>
    <row r="726" spans="1:16" x14ac:dyDescent="0.25">
      <c r="A726" t="s">
        <v>40</v>
      </c>
      <c r="B726" t="s">
        <v>5133</v>
      </c>
      <c r="C726" t="s">
        <v>372</v>
      </c>
      <c r="D726" t="s">
        <v>3967</v>
      </c>
      <c r="E726" t="s">
        <v>20</v>
      </c>
      <c r="F726" t="b">
        <v>0</v>
      </c>
      <c r="G726" t="s">
        <v>27</v>
      </c>
      <c r="H726" s="4">
        <v>45671.252291666657</v>
      </c>
      <c r="I726" t="b">
        <v>0</v>
      </c>
      <c r="J726" t="b">
        <v>0</v>
      </c>
      <c r="K726" t="s">
        <v>24</v>
      </c>
      <c r="L726" t="s">
        <v>22</v>
      </c>
      <c r="M726">
        <v>70000</v>
      </c>
      <c r="O726" t="s">
        <v>5134</v>
      </c>
      <c r="P726" t="s">
        <v>5135</v>
      </c>
    </row>
    <row r="727" spans="1:16" x14ac:dyDescent="0.25">
      <c r="A727" t="s">
        <v>89</v>
      </c>
      <c r="B727" t="s">
        <v>5136</v>
      </c>
      <c r="C727" t="s">
        <v>39</v>
      </c>
      <c r="D727" t="s">
        <v>3984</v>
      </c>
      <c r="E727" t="s">
        <v>20</v>
      </c>
      <c r="F727" t="b">
        <v>1</v>
      </c>
      <c r="G727" t="s">
        <v>5137</v>
      </c>
      <c r="H727" s="4">
        <v>45671.275266203702</v>
      </c>
      <c r="I727" t="b">
        <v>1</v>
      </c>
      <c r="J727" t="b">
        <v>0</v>
      </c>
      <c r="K727" t="s">
        <v>5137</v>
      </c>
      <c r="L727" t="s">
        <v>22</v>
      </c>
      <c r="M727">
        <v>200000</v>
      </c>
      <c r="O727" t="s">
        <v>5138</v>
      </c>
      <c r="P727" t="s">
        <v>5139</v>
      </c>
    </row>
    <row r="728" spans="1:16" x14ac:dyDescent="0.25">
      <c r="A728" t="s">
        <v>0</v>
      </c>
      <c r="B728" t="s">
        <v>0</v>
      </c>
      <c r="C728" t="s">
        <v>39</v>
      </c>
      <c r="D728" t="s">
        <v>3984</v>
      </c>
      <c r="E728" t="s">
        <v>20</v>
      </c>
      <c r="F728" t="b">
        <v>1</v>
      </c>
      <c r="G728" t="s">
        <v>2606</v>
      </c>
      <c r="H728" s="4">
        <v>45671.278900462959</v>
      </c>
      <c r="I728" t="b">
        <v>0</v>
      </c>
      <c r="J728" t="b">
        <v>0</v>
      </c>
      <c r="K728" t="s">
        <v>2606</v>
      </c>
      <c r="L728" t="s">
        <v>22</v>
      </c>
      <c r="M728">
        <v>140000</v>
      </c>
      <c r="O728" t="s">
        <v>5140</v>
      </c>
      <c r="P728" t="s">
        <v>2477</v>
      </c>
    </row>
    <row r="729" spans="1:16" x14ac:dyDescent="0.25">
      <c r="A729" t="s">
        <v>191</v>
      </c>
      <c r="B729" t="s">
        <v>5141</v>
      </c>
      <c r="C729" t="s">
        <v>39</v>
      </c>
      <c r="D729" t="s">
        <v>3984</v>
      </c>
      <c r="E729" t="s">
        <v>20</v>
      </c>
      <c r="F729" t="b">
        <v>1</v>
      </c>
      <c r="G729" t="s">
        <v>2012</v>
      </c>
      <c r="H729" s="4">
        <v>45671.285034722219</v>
      </c>
      <c r="I729" t="b">
        <v>1</v>
      </c>
      <c r="J729" t="b">
        <v>0</v>
      </c>
      <c r="K729" t="s">
        <v>2012</v>
      </c>
      <c r="L729" t="s">
        <v>22</v>
      </c>
      <c r="M729">
        <v>167000</v>
      </c>
      <c r="O729" t="s">
        <v>4057</v>
      </c>
      <c r="P729" t="s">
        <v>5142</v>
      </c>
    </row>
    <row r="730" spans="1:16" x14ac:dyDescent="0.25">
      <c r="A730" t="s">
        <v>0</v>
      </c>
      <c r="B730" t="s">
        <v>5143</v>
      </c>
      <c r="C730" t="s">
        <v>26</v>
      </c>
      <c r="D730" t="s">
        <v>4083</v>
      </c>
      <c r="E730" t="s">
        <v>20</v>
      </c>
      <c r="F730" t="b">
        <v>0</v>
      </c>
      <c r="G730" t="s">
        <v>27</v>
      </c>
      <c r="H730" s="4">
        <v>45671.292060185187</v>
      </c>
      <c r="I730" t="b">
        <v>0</v>
      </c>
      <c r="J730" t="b">
        <v>0</v>
      </c>
      <c r="K730" t="s">
        <v>24</v>
      </c>
      <c r="L730" t="s">
        <v>22</v>
      </c>
      <c r="M730">
        <v>110000</v>
      </c>
      <c r="O730" t="s">
        <v>3838</v>
      </c>
      <c r="P730" t="s">
        <v>5144</v>
      </c>
    </row>
    <row r="731" spans="1:16" x14ac:dyDescent="0.25">
      <c r="A731" t="s">
        <v>1</v>
      </c>
      <c r="B731" t="s">
        <v>3217</v>
      </c>
      <c r="C731" t="s">
        <v>122</v>
      </c>
      <c r="D731" t="s">
        <v>4083</v>
      </c>
      <c r="E731" t="s">
        <v>20</v>
      </c>
      <c r="F731" t="b">
        <v>0</v>
      </c>
      <c r="G731" t="s">
        <v>52</v>
      </c>
      <c r="H731" s="4">
        <v>45671.29315972222</v>
      </c>
      <c r="I731" t="b">
        <v>0</v>
      </c>
      <c r="J731" t="b">
        <v>0</v>
      </c>
      <c r="K731" t="s">
        <v>24</v>
      </c>
      <c r="L731" t="s">
        <v>22</v>
      </c>
      <c r="M731">
        <v>110000</v>
      </c>
      <c r="O731" t="s">
        <v>374</v>
      </c>
      <c r="P731" t="s">
        <v>5145</v>
      </c>
    </row>
    <row r="732" spans="1:16" x14ac:dyDescent="0.25">
      <c r="A732" t="s">
        <v>2</v>
      </c>
      <c r="B732" t="s">
        <v>5146</v>
      </c>
      <c r="C732" t="s">
        <v>5147</v>
      </c>
      <c r="D732" t="s">
        <v>3956</v>
      </c>
      <c r="E732" t="s">
        <v>34</v>
      </c>
      <c r="F732" t="b">
        <v>0</v>
      </c>
      <c r="G732" t="s">
        <v>27</v>
      </c>
      <c r="H732" s="4">
        <v>45671.3356712963</v>
      </c>
      <c r="I732" t="b">
        <v>0</v>
      </c>
      <c r="J732" t="b">
        <v>0</v>
      </c>
      <c r="K732" t="s">
        <v>24</v>
      </c>
      <c r="L732" t="s">
        <v>36</v>
      </c>
      <c r="N732">
        <v>52.779998779296882</v>
      </c>
      <c r="O732" t="s">
        <v>5148</v>
      </c>
    </row>
    <row r="733" spans="1:16" x14ac:dyDescent="0.25">
      <c r="A733" t="s">
        <v>2</v>
      </c>
      <c r="B733" t="s">
        <v>5149</v>
      </c>
      <c r="C733" t="s">
        <v>82</v>
      </c>
      <c r="D733" t="s">
        <v>3828</v>
      </c>
      <c r="E733" t="s">
        <v>20</v>
      </c>
      <c r="F733" t="b">
        <v>0</v>
      </c>
      <c r="G733" t="s">
        <v>41</v>
      </c>
      <c r="H733" s="4">
        <v>45671.335995370369</v>
      </c>
      <c r="I733" t="b">
        <v>1</v>
      </c>
      <c r="J733" t="b">
        <v>1</v>
      </c>
      <c r="K733" t="s">
        <v>24</v>
      </c>
      <c r="L733" t="s">
        <v>22</v>
      </c>
      <c r="M733">
        <v>162500</v>
      </c>
      <c r="O733" t="s">
        <v>1156</v>
      </c>
      <c r="P733" t="s">
        <v>1377</v>
      </c>
    </row>
    <row r="734" spans="1:16" x14ac:dyDescent="0.25">
      <c r="A734" t="s">
        <v>2</v>
      </c>
      <c r="B734" t="s">
        <v>5071</v>
      </c>
      <c r="C734" t="s">
        <v>322</v>
      </c>
      <c r="D734" t="s">
        <v>3972</v>
      </c>
      <c r="E734" t="s">
        <v>20</v>
      </c>
      <c r="F734" t="b">
        <v>0</v>
      </c>
      <c r="G734" t="s">
        <v>35</v>
      </c>
      <c r="H734" s="4">
        <v>45671.378055555557</v>
      </c>
      <c r="I734" t="b">
        <v>0</v>
      </c>
      <c r="J734" t="b">
        <v>1</v>
      </c>
      <c r="K734" t="s">
        <v>24</v>
      </c>
      <c r="L734" t="s">
        <v>22</v>
      </c>
      <c r="M734">
        <v>175500</v>
      </c>
      <c r="O734" t="s">
        <v>5150</v>
      </c>
      <c r="P734" t="s">
        <v>4656</v>
      </c>
    </row>
    <row r="735" spans="1:16" x14ac:dyDescent="0.25">
      <c r="A735" t="s">
        <v>89</v>
      </c>
      <c r="B735" t="s">
        <v>5151</v>
      </c>
      <c r="C735" t="s">
        <v>4438</v>
      </c>
      <c r="D735" t="s">
        <v>2208</v>
      </c>
      <c r="E735" t="s">
        <v>34</v>
      </c>
      <c r="F735" t="b">
        <v>0</v>
      </c>
      <c r="G735" t="s">
        <v>27</v>
      </c>
      <c r="H735" s="4">
        <v>45671.419120370367</v>
      </c>
      <c r="I735" t="b">
        <v>0</v>
      </c>
      <c r="J735" t="b">
        <v>1</v>
      </c>
      <c r="K735" t="s">
        <v>24</v>
      </c>
      <c r="L735" t="s">
        <v>22</v>
      </c>
      <c r="M735">
        <v>135000</v>
      </c>
      <c r="O735" t="s">
        <v>428</v>
      </c>
      <c r="P735" t="s">
        <v>5152</v>
      </c>
    </row>
    <row r="736" spans="1:16" x14ac:dyDescent="0.25">
      <c r="A736" t="s">
        <v>139</v>
      </c>
      <c r="B736" t="s">
        <v>5153</v>
      </c>
      <c r="C736" t="s">
        <v>151</v>
      </c>
      <c r="D736" t="s">
        <v>3972</v>
      </c>
      <c r="E736" t="s">
        <v>20</v>
      </c>
      <c r="F736" t="b">
        <v>0</v>
      </c>
      <c r="G736" t="s">
        <v>30</v>
      </c>
      <c r="H736" s="4">
        <v>45671.54277777778</v>
      </c>
      <c r="I736" t="b">
        <v>0</v>
      </c>
      <c r="J736" t="b">
        <v>1</v>
      </c>
      <c r="K736" t="s">
        <v>24</v>
      </c>
      <c r="L736" t="s">
        <v>22</v>
      </c>
      <c r="M736">
        <v>100000</v>
      </c>
      <c r="O736" t="s">
        <v>983</v>
      </c>
      <c r="P736" t="s">
        <v>5154</v>
      </c>
    </row>
    <row r="737" spans="1:16" x14ac:dyDescent="0.25">
      <c r="A737" t="s">
        <v>2</v>
      </c>
      <c r="B737" t="s">
        <v>5155</v>
      </c>
      <c r="C737" t="s">
        <v>3347</v>
      </c>
      <c r="D737" t="s">
        <v>3972</v>
      </c>
      <c r="E737" t="s">
        <v>20</v>
      </c>
      <c r="F737" t="b">
        <v>0</v>
      </c>
      <c r="G737" t="s">
        <v>41</v>
      </c>
      <c r="H737" s="4">
        <v>45671.544398148151</v>
      </c>
      <c r="I737" t="b">
        <v>0</v>
      </c>
      <c r="J737" t="b">
        <v>1</v>
      </c>
      <c r="K737" t="s">
        <v>24</v>
      </c>
      <c r="L737" t="s">
        <v>22</v>
      </c>
      <c r="M737">
        <v>129500</v>
      </c>
      <c r="O737" t="s">
        <v>2424</v>
      </c>
      <c r="P737" t="s">
        <v>5156</v>
      </c>
    </row>
    <row r="738" spans="1:16" x14ac:dyDescent="0.25">
      <c r="A738" t="s">
        <v>19</v>
      </c>
      <c r="B738" t="s">
        <v>5157</v>
      </c>
      <c r="C738" t="s">
        <v>2026</v>
      </c>
      <c r="D738" t="s">
        <v>3972</v>
      </c>
      <c r="E738" t="s">
        <v>20</v>
      </c>
      <c r="F738" t="b">
        <v>0</v>
      </c>
      <c r="G738" t="s">
        <v>27</v>
      </c>
      <c r="H738" s="4">
        <v>45671.583564814813</v>
      </c>
      <c r="I738" t="b">
        <v>0</v>
      </c>
      <c r="J738" t="b">
        <v>0</v>
      </c>
      <c r="K738" t="s">
        <v>24</v>
      </c>
      <c r="L738" t="s">
        <v>22</v>
      </c>
      <c r="M738">
        <v>160000</v>
      </c>
      <c r="O738" t="s">
        <v>5158</v>
      </c>
    </row>
    <row r="739" spans="1:16" x14ac:dyDescent="0.25">
      <c r="A739" t="s">
        <v>139</v>
      </c>
      <c r="B739" t="s">
        <v>5159</v>
      </c>
      <c r="C739" t="s">
        <v>293</v>
      </c>
      <c r="D739" t="s">
        <v>3972</v>
      </c>
      <c r="E739" t="s">
        <v>51</v>
      </c>
      <c r="F739" t="b">
        <v>0</v>
      </c>
      <c r="G739" t="s">
        <v>30</v>
      </c>
      <c r="H739" s="4">
        <v>45671.586828703701</v>
      </c>
      <c r="I739" t="b">
        <v>1</v>
      </c>
      <c r="J739" t="b">
        <v>0</v>
      </c>
      <c r="K739" t="s">
        <v>24</v>
      </c>
      <c r="L739" t="s">
        <v>36</v>
      </c>
      <c r="N739">
        <v>79</v>
      </c>
      <c r="O739" t="s">
        <v>477</v>
      </c>
      <c r="P739" t="s">
        <v>5160</v>
      </c>
    </row>
    <row r="740" spans="1:16" x14ac:dyDescent="0.25">
      <c r="A740" t="s">
        <v>0</v>
      </c>
      <c r="B740" t="s">
        <v>0</v>
      </c>
      <c r="C740" t="s">
        <v>5161</v>
      </c>
      <c r="D740" t="s">
        <v>2532</v>
      </c>
      <c r="E740" t="s">
        <v>20</v>
      </c>
      <c r="F740" t="b">
        <v>0</v>
      </c>
      <c r="G740" t="s">
        <v>41</v>
      </c>
      <c r="H740" s="4">
        <v>45671.625497685192</v>
      </c>
      <c r="I740" t="b">
        <v>1</v>
      </c>
      <c r="J740" t="b">
        <v>0</v>
      </c>
      <c r="K740" t="s">
        <v>24</v>
      </c>
      <c r="L740" t="s">
        <v>36</v>
      </c>
      <c r="N740">
        <v>50.620002746582031</v>
      </c>
      <c r="O740" t="s">
        <v>5162</v>
      </c>
    </row>
    <row r="741" spans="1:16" x14ac:dyDescent="0.25">
      <c r="A741" t="s">
        <v>2</v>
      </c>
      <c r="B741" t="s">
        <v>5163</v>
      </c>
      <c r="C741" t="s">
        <v>335</v>
      </c>
      <c r="D741" t="s">
        <v>3972</v>
      </c>
      <c r="E741" t="s">
        <v>20</v>
      </c>
      <c r="F741" t="b">
        <v>0</v>
      </c>
      <c r="G741" t="s">
        <v>41</v>
      </c>
      <c r="H741" s="4">
        <v>45671.627685185187</v>
      </c>
      <c r="I741" t="b">
        <v>0</v>
      </c>
      <c r="J741" t="b">
        <v>0</v>
      </c>
      <c r="K741" t="s">
        <v>24</v>
      </c>
      <c r="L741" t="s">
        <v>22</v>
      </c>
      <c r="M741">
        <v>145000</v>
      </c>
      <c r="O741" t="s">
        <v>5164</v>
      </c>
      <c r="P741" t="s">
        <v>5165</v>
      </c>
    </row>
    <row r="742" spans="1:16" x14ac:dyDescent="0.25">
      <c r="A742" t="s">
        <v>2</v>
      </c>
      <c r="B742" t="s">
        <v>2561</v>
      </c>
      <c r="C742" t="s">
        <v>2943</v>
      </c>
      <c r="D742" t="s">
        <v>3972</v>
      </c>
      <c r="E742" t="s">
        <v>20</v>
      </c>
      <c r="F742" t="b">
        <v>0</v>
      </c>
      <c r="G742" t="s">
        <v>30</v>
      </c>
      <c r="H742" s="4">
        <v>45671.667847222219</v>
      </c>
      <c r="I742" t="b">
        <v>0</v>
      </c>
      <c r="J742" t="b">
        <v>0</v>
      </c>
      <c r="K742" t="s">
        <v>24</v>
      </c>
      <c r="L742" t="s">
        <v>22</v>
      </c>
      <c r="M742">
        <v>75000</v>
      </c>
      <c r="O742" t="s">
        <v>656</v>
      </c>
      <c r="P742" t="s">
        <v>5166</v>
      </c>
    </row>
    <row r="743" spans="1:16" x14ac:dyDescent="0.25">
      <c r="A743" t="s">
        <v>0</v>
      </c>
      <c r="B743" t="s">
        <v>3030</v>
      </c>
      <c r="C743" t="s">
        <v>465</v>
      </c>
      <c r="D743" t="s">
        <v>4083</v>
      </c>
      <c r="E743" t="s">
        <v>20</v>
      </c>
      <c r="F743" t="b">
        <v>0</v>
      </c>
      <c r="G743" t="s">
        <v>41</v>
      </c>
      <c r="H743" s="4">
        <v>45671.708923611113</v>
      </c>
      <c r="I743" t="b">
        <v>0</v>
      </c>
      <c r="J743" t="b">
        <v>1</v>
      </c>
      <c r="K743" t="s">
        <v>24</v>
      </c>
      <c r="L743" t="s">
        <v>36</v>
      </c>
      <c r="N743">
        <v>24.33499908447266</v>
      </c>
      <c r="O743" t="s">
        <v>5167</v>
      </c>
    </row>
    <row r="744" spans="1:16" x14ac:dyDescent="0.25">
      <c r="A744" t="s">
        <v>40</v>
      </c>
      <c r="B744" t="s">
        <v>5168</v>
      </c>
      <c r="C744" t="s">
        <v>825</v>
      </c>
      <c r="D744" t="s">
        <v>3956</v>
      </c>
      <c r="E744" t="s">
        <v>34</v>
      </c>
      <c r="F744" t="b">
        <v>0</v>
      </c>
      <c r="G744" t="s">
        <v>30</v>
      </c>
      <c r="H744" s="4">
        <v>45671.710393518522</v>
      </c>
      <c r="I744" t="b">
        <v>0</v>
      </c>
      <c r="J744" t="b">
        <v>0</v>
      </c>
      <c r="K744" t="s">
        <v>24</v>
      </c>
      <c r="L744" t="s">
        <v>36</v>
      </c>
      <c r="N744">
        <v>18.315000534057621</v>
      </c>
      <c r="O744" t="s">
        <v>1261</v>
      </c>
      <c r="P744" t="s">
        <v>5169</v>
      </c>
    </row>
    <row r="745" spans="1:16" x14ac:dyDescent="0.25">
      <c r="A745" t="s">
        <v>40</v>
      </c>
      <c r="B745" t="s">
        <v>40</v>
      </c>
      <c r="C745" t="s">
        <v>5170</v>
      </c>
      <c r="D745" t="s">
        <v>4411</v>
      </c>
      <c r="E745" t="s">
        <v>34</v>
      </c>
      <c r="F745" t="b">
        <v>0</v>
      </c>
      <c r="G745" t="s">
        <v>27</v>
      </c>
      <c r="H745" s="4">
        <v>45671.710752314822</v>
      </c>
      <c r="I745" t="b">
        <v>0</v>
      </c>
      <c r="J745" t="b">
        <v>1</v>
      </c>
      <c r="K745" t="s">
        <v>24</v>
      </c>
      <c r="L745" t="s">
        <v>36</v>
      </c>
      <c r="N745">
        <v>50.669998168945313</v>
      </c>
      <c r="O745" t="s">
        <v>59</v>
      </c>
      <c r="P745" t="s">
        <v>137</v>
      </c>
    </row>
    <row r="746" spans="1:16" x14ac:dyDescent="0.25">
      <c r="A746" t="s">
        <v>0</v>
      </c>
      <c r="B746" t="s">
        <v>1246</v>
      </c>
      <c r="C746" t="s">
        <v>481</v>
      </c>
      <c r="D746" t="s">
        <v>3972</v>
      </c>
      <c r="E746" t="s">
        <v>51</v>
      </c>
      <c r="F746" t="b">
        <v>0</v>
      </c>
      <c r="G746" t="s">
        <v>27</v>
      </c>
      <c r="H746" s="4">
        <v>45671.793252314812</v>
      </c>
      <c r="I746" t="b">
        <v>0</v>
      </c>
      <c r="J746" t="b">
        <v>0</v>
      </c>
      <c r="K746" t="s">
        <v>24</v>
      </c>
      <c r="L746" t="s">
        <v>36</v>
      </c>
      <c r="N746">
        <v>41</v>
      </c>
      <c r="O746" t="s">
        <v>3631</v>
      </c>
      <c r="P746" t="s">
        <v>448</v>
      </c>
    </row>
    <row r="747" spans="1:16" x14ac:dyDescent="0.25">
      <c r="A747" t="s">
        <v>2</v>
      </c>
      <c r="B747" t="s">
        <v>2</v>
      </c>
      <c r="C747" t="s">
        <v>592</v>
      </c>
      <c r="D747" t="s">
        <v>3972</v>
      </c>
      <c r="E747" t="s">
        <v>51</v>
      </c>
      <c r="F747" t="b">
        <v>0</v>
      </c>
      <c r="G747" t="s">
        <v>27</v>
      </c>
      <c r="H747" s="4">
        <v>45671.793969907398</v>
      </c>
      <c r="I747" t="b">
        <v>0</v>
      </c>
      <c r="J747" t="b">
        <v>0</v>
      </c>
      <c r="K747" t="s">
        <v>24</v>
      </c>
      <c r="L747" t="s">
        <v>36</v>
      </c>
      <c r="N747">
        <v>72.5</v>
      </c>
      <c r="O747" t="s">
        <v>96</v>
      </c>
      <c r="P747" t="s">
        <v>5171</v>
      </c>
    </row>
    <row r="748" spans="1:16" x14ac:dyDescent="0.25">
      <c r="A748" t="s">
        <v>25</v>
      </c>
      <c r="B748" t="s">
        <v>5172</v>
      </c>
      <c r="C748" t="s">
        <v>39</v>
      </c>
      <c r="D748" t="s">
        <v>3828</v>
      </c>
      <c r="E748" t="s">
        <v>20</v>
      </c>
      <c r="F748" t="b">
        <v>1</v>
      </c>
      <c r="G748" t="s">
        <v>27</v>
      </c>
      <c r="H748" s="4">
        <v>45671.833460648151</v>
      </c>
      <c r="I748" t="b">
        <v>0</v>
      </c>
      <c r="J748" t="b">
        <v>1</v>
      </c>
      <c r="K748" t="s">
        <v>24</v>
      </c>
      <c r="L748" t="s">
        <v>22</v>
      </c>
      <c r="M748">
        <v>84175</v>
      </c>
      <c r="O748" t="s">
        <v>1540</v>
      </c>
      <c r="P748" t="s">
        <v>280</v>
      </c>
    </row>
    <row r="749" spans="1:16" x14ac:dyDescent="0.25">
      <c r="A749" t="s">
        <v>2</v>
      </c>
      <c r="B749" t="s">
        <v>5173</v>
      </c>
      <c r="C749" t="s">
        <v>151</v>
      </c>
      <c r="D749" t="s">
        <v>3972</v>
      </c>
      <c r="E749" t="s">
        <v>20</v>
      </c>
      <c r="F749" t="b">
        <v>0</v>
      </c>
      <c r="G749" t="s">
        <v>30</v>
      </c>
      <c r="H749" s="4">
        <v>45671.834398148138</v>
      </c>
      <c r="I749" t="b">
        <v>0</v>
      </c>
      <c r="J749" t="b">
        <v>1</v>
      </c>
      <c r="K749" t="s">
        <v>24</v>
      </c>
      <c r="L749" t="s">
        <v>22</v>
      </c>
      <c r="M749">
        <v>155000</v>
      </c>
      <c r="O749" t="s">
        <v>5109</v>
      </c>
      <c r="P749" t="s">
        <v>409</v>
      </c>
    </row>
    <row r="750" spans="1:16" x14ac:dyDescent="0.25">
      <c r="A750" t="s">
        <v>19</v>
      </c>
      <c r="B750" t="s">
        <v>5174</v>
      </c>
      <c r="C750" t="s">
        <v>118</v>
      </c>
      <c r="D750" t="s">
        <v>2208</v>
      </c>
      <c r="E750" t="s">
        <v>20</v>
      </c>
      <c r="F750" t="b">
        <v>0</v>
      </c>
      <c r="G750" t="s">
        <v>27</v>
      </c>
      <c r="H750" s="4">
        <v>45671.834953703707</v>
      </c>
      <c r="I750" t="b">
        <v>0</v>
      </c>
      <c r="J750" t="b">
        <v>1</v>
      </c>
      <c r="K750" t="s">
        <v>24</v>
      </c>
      <c r="L750" t="s">
        <v>22</v>
      </c>
      <c r="M750">
        <v>140500</v>
      </c>
      <c r="O750" t="s">
        <v>5175</v>
      </c>
      <c r="P750" t="s">
        <v>582</v>
      </c>
    </row>
    <row r="751" spans="1:16" x14ac:dyDescent="0.25">
      <c r="A751" t="s">
        <v>1</v>
      </c>
      <c r="B751" t="s">
        <v>1104</v>
      </c>
      <c r="C751" t="s">
        <v>325</v>
      </c>
      <c r="D751" t="s">
        <v>3972</v>
      </c>
      <c r="E751" t="s">
        <v>20</v>
      </c>
      <c r="F751" t="b">
        <v>0</v>
      </c>
      <c r="G751" t="s">
        <v>27</v>
      </c>
      <c r="H751" s="4">
        <v>45671.875162037039</v>
      </c>
      <c r="I751" t="b">
        <v>1</v>
      </c>
      <c r="J751" t="b">
        <v>1</v>
      </c>
      <c r="K751" t="s">
        <v>24</v>
      </c>
      <c r="L751" t="s">
        <v>22</v>
      </c>
      <c r="M751">
        <v>72072</v>
      </c>
      <c r="O751" t="s">
        <v>1681</v>
      </c>
    </row>
    <row r="752" spans="1:16" x14ac:dyDescent="0.25">
      <c r="A752" t="s">
        <v>2</v>
      </c>
      <c r="B752" t="s">
        <v>506</v>
      </c>
      <c r="C752" t="s">
        <v>1200</v>
      </c>
      <c r="D752" t="s">
        <v>3828</v>
      </c>
      <c r="E752" t="s">
        <v>20</v>
      </c>
      <c r="F752" t="b">
        <v>0</v>
      </c>
      <c r="G752" t="s">
        <v>27</v>
      </c>
      <c r="H752" s="4">
        <v>45671.877395833333</v>
      </c>
      <c r="I752" t="b">
        <v>0</v>
      </c>
      <c r="J752" t="b">
        <v>0</v>
      </c>
      <c r="K752" t="s">
        <v>24</v>
      </c>
      <c r="L752" t="s">
        <v>22</v>
      </c>
      <c r="M752">
        <v>98250</v>
      </c>
      <c r="O752" t="s">
        <v>1201</v>
      </c>
      <c r="P752" t="s">
        <v>5176</v>
      </c>
    </row>
    <row r="753" spans="1:16" x14ac:dyDescent="0.25">
      <c r="A753" t="s">
        <v>0</v>
      </c>
      <c r="B753" t="s">
        <v>2656</v>
      </c>
      <c r="C753" t="s">
        <v>3846</v>
      </c>
      <c r="D753" t="s">
        <v>131</v>
      </c>
      <c r="F753" t="b">
        <v>0</v>
      </c>
      <c r="G753" t="s">
        <v>30</v>
      </c>
      <c r="H753" s="4">
        <v>45671.917731481481</v>
      </c>
      <c r="I753" t="b">
        <v>1</v>
      </c>
      <c r="J753" t="b">
        <v>0</v>
      </c>
      <c r="K753" t="s">
        <v>24</v>
      </c>
      <c r="L753" t="s">
        <v>36</v>
      </c>
      <c r="N753">
        <v>21.52500152587891</v>
      </c>
      <c r="O753" t="s">
        <v>131</v>
      </c>
      <c r="P753" t="s">
        <v>258</v>
      </c>
    </row>
    <row r="754" spans="1:16" x14ac:dyDescent="0.25">
      <c r="A754" t="s">
        <v>0</v>
      </c>
      <c r="B754" t="s">
        <v>2332</v>
      </c>
      <c r="C754" t="s">
        <v>879</v>
      </c>
      <c r="D754" t="s">
        <v>3828</v>
      </c>
      <c r="E754" t="s">
        <v>20</v>
      </c>
      <c r="F754" t="b">
        <v>0</v>
      </c>
      <c r="G754" t="s">
        <v>30</v>
      </c>
      <c r="H754" s="4">
        <v>45671.91778935185</v>
      </c>
      <c r="I754" t="b">
        <v>0</v>
      </c>
      <c r="J754" t="b">
        <v>1</v>
      </c>
      <c r="K754" t="s">
        <v>24</v>
      </c>
      <c r="L754" t="s">
        <v>22</v>
      </c>
      <c r="M754">
        <v>60000</v>
      </c>
      <c r="O754" t="s">
        <v>3097</v>
      </c>
      <c r="P754" t="s">
        <v>1622</v>
      </c>
    </row>
    <row r="755" spans="1:16" x14ac:dyDescent="0.25">
      <c r="A755" t="s">
        <v>19</v>
      </c>
      <c r="B755" t="s">
        <v>5177</v>
      </c>
      <c r="C755" t="s">
        <v>39</v>
      </c>
      <c r="D755" t="s">
        <v>3972</v>
      </c>
      <c r="E755" t="s">
        <v>51</v>
      </c>
      <c r="F755" t="b">
        <v>1</v>
      </c>
      <c r="G755" t="s">
        <v>27</v>
      </c>
      <c r="H755" s="4">
        <v>45671.919120370367</v>
      </c>
      <c r="I755" t="b">
        <v>0</v>
      </c>
      <c r="J755" t="b">
        <v>1</v>
      </c>
      <c r="K755" t="s">
        <v>24</v>
      </c>
      <c r="L755" t="s">
        <v>36</v>
      </c>
      <c r="N755">
        <v>55</v>
      </c>
      <c r="O755" t="s">
        <v>1177</v>
      </c>
      <c r="P755" t="s">
        <v>5178</v>
      </c>
    </row>
    <row r="756" spans="1:16" x14ac:dyDescent="0.25">
      <c r="A756" t="s">
        <v>0</v>
      </c>
      <c r="B756" t="s">
        <v>1246</v>
      </c>
      <c r="C756" t="s">
        <v>5179</v>
      </c>
      <c r="D756" t="s">
        <v>2208</v>
      </c>
      <c r="E756" t="s">
        <v>20</v>
      </c>
      <c r="F756" t="b">
        <v>0</v>
      </c>
      <c r="G756" t="s">
        <v>27</v>
      </c>
      <c r="H756" s="4">
        <v>45671.958460648151</v>
      </c>
      <c r="I756" t="b">
        <v>0</v>
      </c>
      <c r="J756" t="b">
        <v>0</v>
      </c>
      <c r="K756" t="s">
        <v>24</v>
      </c>
      <c r="L756" t="s">
        <v>22</v>
      </c>
      <c r="M756">
        <v>110000</v>
      </c>
      <c r="O756" t="s">
        <v>5180</v>
      </c>
      <c r="P756" t="s">
        <v>5181</v>
      </c>
    </row>
    <row r="757" spans="1:16" x14ac:dyDescent="0.25">
      <c r="A757" t="s">
        <v>25</v>
      </c>
      <c r="B757" t="s">
        <v>5182</v>
      </c>
      <c r="C757" t="s">
        <v>39</v>
      </c>
      <c r="D757" t="s">
        <v>3972</v>
      </c>
      <c r="E757" t="s">
        <v>20</v>
      </c>
      <c r="F757" t="b">
        <v>1</v>
      </c>
      <c r="G757" t="s">
        <v>30</v>
      </c>
      <c r="H757" s="4">
        <v>45672.001087962963</v>
      </c>
      <c r="I757" t="b">
        <v>0</v>
      </c>
      <c r="J757" t="b">
        <v>1</v>
      </c>
      <c r="K757" t="s">
        <v>24</v>
      </c>
      <c r="L757" t="s">
        <v>22</v>
      </c>
      <c r="M757">
        <v>102000</v>
      </c>
      <c r="O757" t="s">
        <v>5183</v>
      </c>
      <c r="P757" t="s">
        <v>5184</v>
      </c>
    </row>
    <row r="758" spans="1:16" x14ac:dyDescent="0.25">
      <c r="A758" t="s">
        <v>1</v>
      </c>
      <c r="B758" t="s">
        <v>5185</v>
      </c>
      <c r="C758" t="s">
        <v>3122</v>
      </c>
      <c r="D758" t="s">
        <v>3828</v>
      </c>
      <c r="E758" t="s">
        <v>20</v>
      </c>
      <c r="F758" t="b">
        <v>0</v>
      </c>
      <c r="G758" t="s">
        <v>27</v>
      </c>
      <c r="H758" s="4">
        <v>45672.001585648148</v>
      </c>
      <c r="I758" t="b">
        <v>0</v>
      </c>
      <c r="J758" t="b">
        <v>1</v>
      </c>
      <c r="K758" t="s">
        <v>24</v>
      </c>
      <c r="L758" t="s">
        <v>22</v>
      </c>
      <c r="M758">
        <v>231000</v>
      </c>
      <c r="O758" t="s">
        <v>1388</v>
      </c>
      <c r="P758" t="s">
        <v>447</v>
      </c>
    </row>
    <row r="759" spans="1:16" x14ac:dyDescent="0.25">
      <c r="A759" t="s">
        <v>1</v>
      </c>
      <c r="B759" t="s">
        <v>3037</v>
      </c>
      <c r="C759" t="s">
        <v>151</v>
      </c>
      <c r="D759" t="s">
        <v>3972</v>
      </c>
      <c r="E759" t="s">
        <v>20</v>
      </c>
      <c r="F759" t="b">
        <v>0</v>
      </c>
      <c r="G759" t="s">
        <v>30</v>
      </c>
      <c r="H759" s="4">
        <v>45672.042800925927</v>
      </c>
      <c r="I759" t="b">
        <v>1</v>
      </c>
      <c r="J759" t="b">
        <v>1</v>
      </c>
      <c r="K759" t="s">
        <v>24</v>
      </c>
      <c r="L759" t="s">
        <v>22</v>
      </c>
      <c r="M759">
        <v>90500</v>
      </c>
      <c r="O759" t="s">
        <v>444</v>
      </c>
      <c r="P759" t="s">
        <v>5186</v>
      </c>
    </row>
    <row r="760" spans="1:16" x14ac:dyDescent="0.25">
      <c r="A760" t="s">
        <v>0</v>
      </c>
      <c r="B760" t="s">
        <v>5187</v>
      </c>
      <c r="C760" t="s">
        <v>82</v>
      </c>
      <c r="D760" t="s">
        <v>2882</v>
      </c>
      <c r="E760" t="s">
        <v>20</v>
      </c>
      <c r="F760" t="b">
        <v>0</v>
      </c>
      <c r="G760" t="s">
        <v>27</v>
      </c>
      <c r="H760" s="4">
        <v>45672.250011574077</v>
      </c>
      <c r="I760" t="b">
        <v>0</v>
      </c>
      <c r="J760" t="b">
        <v>1</v>
      </c>
      <c r="K760" t="s">
        <v>24</v>
      </c>
      <c r="L760" t="s">
        <v>22</v>
      </c>
      <c r="M760">
        <v>175000</v>
      </c>
      <c r="O760" t="s">
        <v>1427</v>
      </c>
      <c r="P760" t="s">
        <v>5188</v>
      </c>
    </row>
    <row r="761" spans="1:16" x14ac:dyDescent="0.25">
      <c r="A761" t="s">
        <v>0</v>
      </c>
      <c r="B761" t="s">
        <v>5189</v>
      </c>
      <c r="C761" t="s">
        <v>5126</v>
      </c>
      <c r="D761" t="s">
        <v>3828</v>
      </c>
      <c r="E761" t="s">
        <v>20</v>
      </c>
      <c r="F761" t="b">
        <v>0</v>
      </c>
      <c r="G761" t="s">
        <v>52</v>
      </c>
      <c r="H761" s="4">
        <v>45672.251215277778</v>
      </c>
      <c r="I761" t="b">
        <v>0</v>
      </c>
      <c r="J761" t="b">
        <v>1</v>
      </c>
      <c r="K761" t="s">
        <v>24</v>
      </c>
      <c r="L761" t="s">
        <v>22</v>
      </c>
      <c r="M761">
        <v>65000</v>
      </c>
      <c r="O761" t="s">
        <v>5190</v>
      </c>
      <c r="P761" t="s">
        <v>5128</v>
      </c>
    </row>
    <row r="762" spans="1:16" x14ac:dyDescent="0.25">
      <c r="A762" t="s">
        <v>0</v>
      </c>
      <c r="B762" t="s">
        <v>5189</v>
      </c>
      <c r="C762" t="s">
        <v>5126</v>
      </c>
      <c r="D762" t="s">
        <v>3972</v>
      </c>
      <c r="E762" t="s">
        <v>20</v>
      </c>
      <c r="F762" t="b">
        <v>0</v>
      </c>
      <c r="G762" t="s">
        <v>52</v>
      </c>
      <c r="H762" s="4">
        <v>45672.251215277778</v>
      </c>
      <c r="I762" t="b">
        <v>0</v>
      </c>
      <c r="J762" t="b">
        <v>1</v>
      </c>
      <c r="K762" t="s">
        <v>24</v>
      </c>
      <c r="L762" t="s">
        <v>22</v>
      </c>
      <c r="M762">
        <v>65000</v>
      </c>
      <c r="O762" t="s">
        <v>5127</v>
      </c>
      <c r="P762" t="s">
        <v>5128</v>
      </c>
    </row>
    <row r="763" spans="1:16" x14ac:dyDescent="0.25">
      <c r="A763" t="s">
        <v>1</v>
      </c>
      <c r="B763" t="s">
        <v>5191</v>
      </c>
      <c r="C763" t="s">
        <v>5192</v>
      </c>
      <c r="D763" t="s">
        <v>4301</v>
      </c>
      <c r="E763" t="s">
        <v>20</v>
      </c>
      <c r="F763" t="b">
        <v>0</v>
      </c>
      <c r="G763" t="s">
        <v>30</v>
      </c>
      <c r="H763" s="4">
        <v>45672.251932870371</v>
      </c>
      <c r="I763" t="b">
        <v>0</v>
      </c>
      <c r="J763" t="b">
        <v>0</v>
      </c>
      <c r="K763" t="s">
        <v>24</v>
      </c>
      <c r="L763" t="s">
        <v>22</v>
      </c>
      <c r="M763">
        <v>124531</v>
      </c>
      <c r="O763" t="s">
        <v>548</v>
      </c>
    </row>
    <row r="764" spans="1:16" x14ac:dyDescent="0.25">
      <c r="A764" t="s">
        <v>1</v>
      </c>
      <c r="B764" t="s">
        <v>1</v>
      </c>
      <c r="C764" t="s">
        <v>5193</v>
      </c>
      <c r="D764" t="s">
        <v>2208</v>
      </c>
      <c r="E764" t="s">
        <v>20</v>
      </c>
      <c r="F764" t="b">
        <v>0</v>
      </c>
      <c r="G764" t="s">
        <v>30</v>
      </c>
      <c r="H764" s="4">
        <v>45672.251932870371</v>
      </c>
      <c r="I764" t="b">
        <v>0</v>
      </c>
      <c r="J764" t="b">
        <v>0</v>
      </c>
      <c r="K764" t="s">
        <v>24</v>
      </c>
      <c r="L764" t="s">
        <v>22</v>
      </c>
      <c r="M764">
        <v>170000</v>
      </c>
      <c r="O764" t="s">
        <v>964</v>
      </c>
    </row>
    <row r="765" spans="1:16" x14ac:dyDescent="0.25">
      <c r="A765" t="s">
        <v>1</v>
      </c>
      <c r="B765" t="s">
        <v>296</v>
      </c>
      <c r="C765" t="s">
        <v>92</v>
      </c>
      <c r="D765" t="s">
        <v>3828</v>
      </c>
      <c r="E765" t="s">
        <v>20</v>
      </c>
      <c r="F765" t="b">
        <v>0</v>
      </c>
      <c r="G765" t="s">
        <v>30</v>
      </c>
      <c r="H765" s="4">
        <v>45672.251932870371</v>
      </c>
      <c r="I765" t="b">
        <v>0</v>
      </c>
      <c r="J765" t="b">
        <v>1</v>
      </c>
      <c r="K765" t="s">
        <v>24</v>
      </c>
      <c r="L765" t="s">
        <v>22</v>
      </c>
      <c r="M765">
        <v>113550</v>
      </c>
      <c r="O765" t="s">
        <v>1250</v>
      </c>
      <c r="P765" t="s">
        <v>961</v>
      </c>
    </row>
    <row r="766" spans="1:16" x14ac:dyDescent="0.25">
      <c r="A766" t="s">
        <v>1</v>
      </c>
      <c r="B766" t="s">
        <v>5194</v>
      </c>
      <c r="C766" t="s">
        <v>1521</v>
      </c>
      <c r="D766" t="s">
        <v>3972</v>
      </c>
      <c r="E766" t="s">
        <v>20</v>
      </c>
      <c r="F766" t="b">
        <v>0</v>
      </c>
      <c r="G766" t="s">
        <v>52</v>
      </c>
      <c r="H766" s="4">
        <v>45672.252071759263</v>
      </c>
      <c r="I766" t="b">
        <v>0</v>
      </c>
      <c r="J766" t="b">
        <v>1</v>
      </c>
      <c r="K766" t="s">
        <v>24</v>
      </c>
      <c r="L766" t="s">
        <v>22</v>
      </c>
      <c r="M766">
        <v>72500</v>
      </c>
      <c r="O766" t="s">
        <v>1549</v>
      </c>
      <c r="P766" t="s">
        <v>5195</v>
      </c>
    </row>
    <row r="767" spans="1:16" x14ac:dyDescent="0.25">
      <c r="A767" t="s">
        <v>1</v>
      </c>
      <c r="B767" t="s">
        <v>5196</v>
      </c>
      <c r="C767" t="s">
        <v>158</v>
      </c>
      <c r="D767" t="s">
        <v>4034</v>
      </c>
      <c r="E767" t="s">
        <v>20</v>
      </c>
      <c r="F767" t="b">
        <v>0</v>
      </c>
      <c r="G767" t="s">
        <v>158</v>
      </c>
      <c r="H767" s="4">
        <v>45672.253993055558</v>
      </c>
      <c r="I767" t="b">
        <v>0</v>
      </c>
      <c r="J767" t="b">
        <v>0</v>
      </c>
      <c r="K767" t="s">
        <v>158</v>
      </c>
      <c r="L767" t="s">
        <v>22</v>
      </c>
      <c r="M767">
        <v>48000</v>
      </c>
      <c r="O767" t="s">
        <v>1906</v>
      </c>
      <c r="P767" t="s">
        <v>5197</v>
      </c>
    </row>
    <row r="768" spans="1:16" x14ac:dyDescent="0.25">
      <c r="A768" t="s">
        <v>2</v>
      </c>
      <c r="B768" t="s">
        <v>3644</v>
      </c>
      <c r="C768" t="s">
        <v>39</v>
      </c>
      <c r="D768" t="s">
        <v>3984</v>
      </c>
      <c r="E768" t="s">
        <v>20</v>
      </c>
      <c r="F768" t="b">
        <v>1</v>
      </c>
      <c r="G768" t="s">
        <v>2495</v>
      </c>
      <c r="H768" s="4">
        <v>45672.258692129632</v>
      </c>
      <c r="I768" t="b">
        <v>0</v>
      </c>
      <c r="J768" t="b">
        <v>0</v>
      </c>
      <c r="K768" t="s">
        <v>2495</v>
      </c>
      <c r="L768" t="s">
        <v>22</v>
      </c>
      <c r="M768">
        <v>48000</v>
      </c>
      <c r="O768" t="s">
        <v>2496</v>
      </c>
      <c r="P768" t="s">
        <v>5198</v>
      </c>
    </row>
    <row r="769" spans="1:16" x14ac:dyDescent="0.25">
      <c r="A769" t="s">
        <v>1</v>
      </c>
      <c r="B769" t="s">
        <v>5199</v>
      </c>
      <c r="C769" t="s">
        <v>39</v>
      </c>
      <c r="D769" t="s">
        <v>3984</v>
      </c>
      <c r="E769" t="s">
        <v>20</v>
      </c>
      <c r="F769" t="b">
        <v>1</v>
      </c>
      <c r="G769" t="s">
        <v>1792</v>
      </c>
      <c r="H769" s="4">
        <v>45672.262476851851</v>
      </c>
      <c r="I769" t="b">
        <v>0</v>
      </c>
      <c r="J769" t="b">
        <v>0</v>
      </c>
      <c r="K769" t="s">
        <v>1792</v>
      </c>
      <c r="L769" t="s">
        <v>22</v>
      </c>
      <c r="M769">
        <v>43800</v>
      </c>
      <c r="O769" t="s">
        <v>5200</v>
      </c>
      <c r="P769" t="s">
        <v>149</v>
      </c>
    </row>
    <row r="770" spans="1:16" x14ac:dyDescent="0.25">
      <c r="A770" t="s">
        <v>19</v>
      </c>
      <c r="B770" t="s">
        <v>4424</v>
      </c>
      <c r="C770" t="s">
        <v>39</v>
      </c>
      <c r="D770" t="s">
        <v>3984</v>
      </c>
      <c r="E770" t="s">
        <v>20</v>
      </c>
      <c r="F770" t="b">
        <v>1</v>
      </c>
      <c r="G770" t="s">
        <v>907</v>
      </c>
      <c r="H770" s="4">
        <v>45672.263136574067</v>
      </c>
      <c r="I770" t="b">
        <v>0</v>
      </c>
      <c r="J770" t="b">
        <v>0</v>
      </c>
      <c r="K770" t="s">
        <v>907</v>
      </c>
      <c r="L770" t="s">
        <v>22</v>
      </c>
      <c r="M770">
        <v>135000</v>
      </c>
      <c r="O770" t="s">
        <v>4031</v>
      </c>
      <c r="P770" t="s">
        <v>4032</v>
      </c>
    </row>
    <row r="771" spans="1:16" x14ac:dyDescent="0.25">
      <c r="A771" t="s">
        <v>89</v>
      </c>
      <c r="B771" t="s">
        <v>2726</v>
      </c>
      <c r="C771" t="s">
        <v>39</v>
      </c>
      <c r="D771" t="s">
        <v>3984</v>
      </c>
      <c r="E771" t="s">
        <v>20</v>
      </c>
      <c r="F771" t="b">
        <v>1</v>
      </c>
      <c r="G771" t="s">
        <v>256</v>
      </c>
      <c r="H771" s="4">
        <v>45672.264699074083</v>
      </c>
      <c r="I771" t="b">
        <v>1</v>
      </c>
      <c r="J771" t="b">
        <v>0</v>
      </c>
      <c r="K771" t="s">
        <v>256</v>
      </c>
      <c r="L771" t="s">
        <v>22</v>
      </c>
      <c r="M771">
        <v>225000</v>
      </c>
      <c r="O771" t="s">
        <v>4052</v>
      </c>
      <c r="P771" t="s">
        <v>4053</v>
      </c>
    </row>
    <row r="772" spans="1:16" x14ac:dyDescent="0.25">
      <c r="A772" t="s">
        <v>89</v>
      </c>
      <c r="B772" t="s">
        <v>5201</v>
      </c>
      <c r="C772" t="s">
        <v>39</v>
      </c>
      <c r="D772" t="s">
        <v>3984</v>
      </c>
      <c r="E772" t="s">
        <v>20</v>
      </c>
      <c r="F772" t="b">
        <v>1</v>
      </c>
      <c r="G772" t="s">
        <v>5202</v>
      </c>
      <c r="H772" s="4">
        <v>45672.266180555547</v>
      </c>
      <c r="I772" t="b">
        <v>1</v>
      </c>
      <c r="J772" t="b">
        <v>0</v>
      </c>
      <c r="L772" t="s">
        <v>22</v>
      </c>
      <c r="M772">
        <v>90000</v>
      </c>
      <c r="O772" t="s">
        <v>5203</v>
      </c>
      <c r="P772" t="s">
        <v>5204</v>
      </c>
    </row>
    <row r="773" spans="1:16" x14ac:dyDescent="0.25">
      <c r="A773" t="s">
        <v>0</v>
      </c>
      <c r="B773" t="s">
        <v>5205</v>
      </c>
      <c r="C773" t="s">
        <v>713</v>
      </c>
      <c r="D773" t="s">
        <v>4071</v>
      </c>
      <c r="E773" t="s">
        <v>20</v>
      </c>
      <c r="F773" t="b">
        <v>0</v>
      </c>
      <c r="G773" t="s">
        <v>23</v>
      </c>
      <c r="H773" s="4">
        <v>45672.27</v>
      </c>
      <c r="I773" t="b">
        <v>0</v>
      </c>
      <c r="J773" t="b">
        <v>1</v>
      </c>
      <c r="K773" t="s">
        <v>24</v>
      </c>
      <c r="L773" t="s">
        <v>22</v>
      </c>
      <c r="M773">
        <v>66488</v>
      </c>
      <c r="O773" t="s">
        <v>2723</v>
      </c>
      <c r="P773" t="s">
        <v>5206</v>
      </c>
    </row>
    <row r="774" spans="1:16" x14ac:dyDescent="0.25">
      <c r="A774" t="s">
        <v>40</v>
      </c>
      <c r="B774" t="s">
        <v>5207</v>
      </c>
      <c r="C774" t="s">
        <v>39</v>
      </c>
      <c r="D774" t="s">
        <v>3984</v>
      </c>
      <c r="E774" t="s">
        <v>20</v>
      </c>
      <c r="F774" t="b">
        <v>1</v>
      </c>
      <c r="G774" t="s">
        <v>4056</v>
      </c>
      <c r="H774" s="4">
        <v>45672.274062500001</v>
      </c>
      <c r="I774" t="b">
        <v>1</v>
      </c>
      <c r="J774" t="b">
        <v>0</v>
      </c>
      <c r="K774" t="s">
        <v>4056</v>
      </c>
      <c r="L774" t="s">
        <v>22</v>
      </c>
      <c r="M774">
        <v>185000</v>
      </c>
      <c r="O774" t="s">
        <v>5208</v>
      </c>
      <c r="P774" t="s">
        <v>5209</v>
      </c>
    </row>
    <row r="775" spans="1:16" x14ac:dyDescent="0.25">
      <c r="A775" t="s">
        <v>2</v>
      </c>
      <c r="B775" t="s">
        <v>5210</v>
      </c>
      <c r="C775" t="s">
        <v>39</v>
      </c>
      <c r="D775" t="s">
        <v>4108</v>
      </c>
      <c r="E775" t="s">
        <v>20</v>
      </c>
      <c r="F775" t="b">
        <v>1</v>
      </c>
      <c r="G775" t="s">
        <v>588</v>
      </c>
      <c r="H775" s="4">
        <v>45672.275787037041</v>
      </c>
      <c r="I775" t="b">
        <v>1</v>
      </c>
      <c r="J775" t="b">
        <v>0</v>
      </c>
      <c r="K775" t="s">
        <v>588</v>
      </c>
      <c r="L775" t="s">
        <v>22</v>
      </c>
      <c r="M775">
        <v>93000</v>
      </c>
      <c r="O775" t="s">
        <v>2621</v>
      </c>
      <c r="P775" t="s">
        <v>5211</v>
      </c>
    </row>
    <row r="776" spans="1:16" x14ac:dyDescent="0.25">
      <c r="A776" t="s">
        <v>139</v>
      </c>
      <c r="B776" t="s">
        <v>277</v>
      </c>
      <c r="C776" t="s">
        <v>2640</v>
      </c>
      <c r="D776" t="s">
        <v>5212</v>
      </c>
      <c r="E776" t="s">
        <v>20</v>
      </c>
      <c r="F776" t="b">
        <v>0</v>
      </c>
      <c r="G776" t="s">
        <v>2641</v>
      </c>
      <c r="H776" s="4">
        <v>45672.317928240736</v>
      </c>
      <c r="I776" t="b">
        <v>0</v>
      </c>
      <c r="J776" t="b">
        <v>0</v>
      </c>
      <c r="K776" t="s">
        <v>2641</v>
      </c>
      <c r="L776" t="s">
        <v>36</v>
      </c>
      <c r="N776">
        <v>52.880001068115227</v>
      </c>
      <c r="O776" t="s">
        <v>2805</v>
      </c>
      <c r="P776" t="s">
        <v>5213</v>
      </c>
    </row>
    <row r="777" spans="1:16" x14ac:dyDescent="0.25">
      <c r="A777" t="s">
        <v>2</v>
      </c>
      <c r="B777" t="s">
        <v>5214</v>
      </c>
      <c r="C777" t="s">
        <v>42</v>
      </c>
      <c r="D777" t="s">
        <v>3972</v>
      </c>
      <c r="E777" t="s">
        <v>631</v>
      </c>
      <c r="F777" t="b">
        <v>0</v>
      </c>
      <c r="G777" t="s">
        <v>41</v>
      </c>
      <c r="H777" s="4">
        <v>45672.334976851853</v>
      </c>
      <c r="I777" t="b">
        <v>0</v>
      </c>
      <c r="J777" t="b">
        <v>1</v>
      </c>
      <c r="K777" t="s">
        <v>24</v>
      </c>
      <c r="L777" t="s">
        <v>36</v>
      </c>
      <c r="N777">
        <v>54.5</v>
      </c>
      <c r="O777" t="s">
        <v>3972</v>
      </c>
      <c r="P777" t="s">
        <v>5215</v>
      </c>
    </row>
    <row r="778" spans="1:16" x14ac:dyDescent="0.25">
      <c r="A778" t="s">
        <v>19</v>
      </c>
      <c r="B778" t="s">
        <v>5216</v>
      </c>
      <c r="C778" t="s">
        <v>957</v>
      </c>
      <c r="D778" t="s">
        <v>2208</v>
      </c>
      <c r="E778" t="s">
        <v>34</v>
      </c>
      <c r="F778" t="b">
        <v>0</v>
      </c>
      <c r="G778" t="s">
        <v>27</v>
      </c>
      <c r="H778" s="4">
        <v>45672.418055555558</v>
      </c>
      <c r="I778" t="b">
        <v>0</v>
      </c>
      <c r="J778" t="b">
        <v>1</v>
      </c>
      <c r="K778" t="s">
        <v>24</v>
      </c>
      <c r="L778" t="s">
        <v>22</v>
      </c>
      <c r="M778">
        <v>162000</v>
      </c>
      <c r="O778" t="s">
        <v>428</v>
      </c>
      <c r="P778" t="s">
        <v>5217</v>
      </c>
    </row>
    <row r="779" spans="1:16" x14ac:dyDescent="0.25">
      <c r="A779" t="s">
        <v>28</v>
      </c>
      <c r="B779" t="s">
        <v>3528</v>
      </c>
      <c r="C779" t="s">
        <v>39</v>
      </c>
      <c r="D779" t="s">
        <v>3972</v>
      </c>
      <c r="E779" t="s">
        <v>20</v>
      </c>
      <c r="F779" t="b">
        <v>1</v>
      </c>
      <c r="G779" t="s">
        <v>27</v>
      </c>
      <c r="H779" s="4">
        <v>45672.419062499997</v>
      </c>
      <c r="I779" t="b">
        <v>0</v>
      </c>
      <c r="J779" t="b">
        <v>1</v>
      </c>
      <c r="K779" t="s">
        <v>24</v>
      </c>
      <c r="L779" t="s">
        <v>22</v>
      </c>
      <c r="M779">
        <v>270000</v>
      </c>
      <c r="O779" t="s">
        <v>2761</v>
      </c>
      <c r="P779" t="s">
        <v>207</v>
      </c>
    </row>
    <row r="780" spans="1:16" x14ac:dyDescent="0.25">
      <c r="A780" t="s">
        <v>28</v>
      </c>
      <c r="B780" t="s">
        <v>28</v>
      </c>
      <c r="C780" t="s">
        <v>5218</v>
      </c>
      <c r="D780" t="s">
        <v>3972</v>
      </c>
      <c r="E780" t="s">
        <v>20</v>
      </c>
      <c r="F780" t="b">
        <v>0</v>
      </c>
      <c r="G780" t="s">
        <v>27</v>
      </c>
      <c r="H780" s="4">
        <v>45672.459722222222</v>
      </c>
      <c r="I780" t="b">
        <v>0</v>
      </c>
      <c r="J780" t="b">
        <v>1</v>
      </c>
      <c r="K780" t="s">
        <v>24</v>
      </c>
      <c r="L780" t="s">
        <v>22</v>
      </c>
      <c r="M780">
        <v>157500</v>
      </c>
      <c r="O780" t="s">
        <v>5219</v>
      </c>
      <c r="P780" t="s">
        <v>5220</v>
      </c>
    </row>
    <row r="781" spans="1:16" x14ac:dyDescent="0.25">
      <c r="A781" t="s">
        <v>2</v>
      </c>
      <c r="B781" t="s">
        <v>5221</v>
      </c>
      <c r="C781" t="s">
        <v>992</v>
      </c>
      <c r="D781" t="s">
        <v>3972</v>
      </c>
      <c r="E781" t="s">
        <v>20</v>
      </c>
      <c r="F781" t="b">
        <v>0</v>
      </c>
      <c r="G781" t="s">
        <v>27</v>
      </c>
      <c r="H781" s="4">
        <v>45672.460694444453</v>
      </c>
      <c r="I781" t="b">
        <v>0</v>
      </c>
      <c r="J781" t="b">
        <v>1</v>
      </c>
      <c r="K781" t="s">
        <v>24</v>
      </c>
      <c r="L781" t="s">
        <v>22</v>
      </c>
      <c r="M781">
        <v>155000</v>
      </c>
      <c r="O781" t="s">
        <v>2614</v>
      </c>
      <c r="P781" t="s">
        <v>5222</v>
      </c>
    </row>
    <row r="782" spans="1:16" x14ac:dyDescent="0.25">
      <c r="A782" t="s">
        <v>0</v>
      </c>
      <c r="B782" t="s">
        <v>257</v>
      </c>
      <c r="C782" t="s">
        <v>1729</v>
      </c>
      <c r="D782" t="s">
        <v>3972</v>
      </c>
      <c r="E782" t="s">
        <v>20</v>
      </c>
      <c r="F782" t="b">
        <v>0</v>
      </c>
      <c r="G782" t="s">
        <v>30</v>
      </c>
      <c r="H782" s="4">
        <v>45672.501087962963</v>
      </c>
      <c r="I782" t="b">
        <v>0</v>
      </c>
      <c r="J782" t="b">
        <v>1</v>
      </c>
      <c r="K782" t="s">
        <v>24</v>
      </c>
      <c r="L782" t="s">
        <v>22</v>
      </c>
      <c r="M782">
        <v>107500</v>
      </c>
      <c r="O782" t="s">
        <v>2384</v>
      </c>
      <c r="P782" t="s">
        <v>5223</v>
      </c>
    </row>
    <row r="783" spans="1:16" x14ac:dyDescent="0.25">
      <c r="A783" t="s">
        <v>0</v>
      </c>
      <c r="B783" t="s">
        <v>3063</v>
      </c>
      <c r="C783" t="s">
        <v>1729</v>
      </c>
      <c r="D783" t="s">
        <v>3972</v>
      </c>
      <c r="E783" t="s">
        <v>20</v>
      </c>
      <c r="F783" t="b">
        <v>0</v>
      </c>
      <c r="G783" t="s">
        <v>30</v>
      </c>
      <c r="H783" s="4">
        <v>45672.501122685193</v>
      </c>
      <c r="I783" t="b">
        <v>0</v>
      </c>
      <c r="J783" t="b">
        <v>1</v>
      </c>
      <c r="K783" t="s">
        <v>24</v>
      </c>
      <c r="L783" t="s">
        <v>22</v>
      </c>
      <c r="M783">
        <v>107500</v>
      </c>
      <c r="O783" t="s">
        <v>2384</v>
      </c>
      <c r="P783" t="s">
        <v>2954</v>
      </c>
    </row>
    <row r="784" spans="1:16" x14ac:dyDescent="0.25">
      <c r="A784" t="s">
        <v>2</v>
      </c>
      <c r="B784" t="s">
        <v>132</v>
      </c>
      <c r="C784" t="s">
        <v>3155</v>
      </c>
      <c r="D784" t="s">
        <v>131</v>
      </c>
      <c r="E784" t="s">
        <v>20</v>
      </c>
      <c r="F784" t="b">
        <v>0</v>
      </c>
      <c r="G784" t="s">
        <v>27</v>
      </c>
      <c r="H784" s="4">
        <v>45672.543900462973</v>
      </c>
      <c r="I784" t="b">
        <v>1</v>
      </c>
      <c r="J784" t="b">
        <v>0</v>
      </c>
      <c r="K784" t="s">
        <v>24</v>
      </c>
      <c r="L784" t="s">
        <v>22</v>
      </c>
      <c r="M784">
        <v>95000</v>
      </c>
      <c r="O784" t="s">
        <v>131</v>
      </c>
      <c r="P784" t="s">
        <v>128</v>
      </c>
    </row>
    <row r="785" spans="1:16" x14ac:dyDescent="0.25">
      <c r="A785" t="s">
        <v>139</v>
      </c>
      <c r="B785" t="s">
        <v>5224</v>
      </c>
      <c r="C785" t="s">
        <v>82</v>
      </c>
      <c r="D785" t="s">
        <v>3972</v>
      </c>
      <c r="E785" t="s">
        <v>20</v>
      </c>
      <c r="F785" t="b">
        <v>0</v>
      </c>
      <c r="G785" t="s">
        <v>27</v>
      </c>
      <c r="H785" s="4">
        <v>45672.583506944437</v>
      </c>
      <c r="I785" t="b">
        <v>0</v>
      </c>
      <c r="J785" t="b">
        <v>1</v>
      </c>
      <c r="K785" t="s">
        <v>24</v>
      </c>
      <c r="L785" t="s">
        <v>22</v>
      </c>
      <c r="M785">
        <v>77000</v>
      </c>
      <c r="O785" t="s">
        <v>5225</v>
      </c>
      <c r="P785" t="s">
        <v>274</v>
      </c>
    </row>
    <row r="786" spans="1:16" x14ac:dyDescent="0.25">
      <c r="A786" t="s">
        <v>191</v>
      </c>
      <c r="B786" t="s">
        <v>5226</v>
      </c>
      <c r="C786" t="s">
        <v>167</v>
      </c>
      <c r="D786" t="s">
        <v>3972</v>
      </c>
      <c r="E786" t="s">
        <v>20</v>
      </c>
      <c r="F786" t="b">
        <v>0</v>
      </c>
      <c r="G786" t="s">
        <v>35</v>
      </c>
      <c r="H786" s="4">
        <v>45672.58421296296</v>
      </c>
      <c r="I786" t="b">
        <v>1</v>
      </c>
      <c r="J786" t="b">
        <v>1</v>
      </c>
      <c r="K786" t="s">
        <v>24</v>
      </c>
      <c r="L786" t="s">
        <v>22</v>
      </c>
      <c r="M786">
        <v>63000</v>
      </c>
      <c r="O786" t="s">
        <v>1298</v>
      </c>
      <c r="P786" t="s">
        <v>5227</v>
      </c>
    </row>
    <row r="787" spans="1:16" x14ac:dyDescent="0.25">
      <c r="A787" t="s">
        <v>139</v>
      </c>
      <c r="B787" t="s">
        <v>5228</v>
      </c>
      <c r="C787" t="s">
        <v>1693</v>
      </c>
      <c r="D787" t="s">
        <v>3972</v>
      </c>
      <c r="E787" t="s">
        <v>20</v>
      </c>
      <c r="F787" t="b">
        <v>0</v>
      </c>
      <c r="G787" t="s">
        <v>52</v>
      </c>
      <c r="H787" s="4">
        <v>45672.584618055553</v>
      </c>
      <c r="I787" t="b">
        <v>1</v>
      </c>
      <c r="J787" t="b">
        <v>0</v>
      </c>
      <c r="K787" t="s">
        <v>24</v>
      </c>
      <c r="L787" t="s">
        <v>22</v>
      </c>
      <c r="M787">
        <v>115000</v>
      </c>
      <c r="O787" t="s">
        <v>1736</v>
      </c>
      <c r="P787" t="s">
        <v>5229</v>
      </c>
    </row>
    <row r="788" spans="1:16" x14ac:dyDescent="0.25">
      <c r="A788" t="s">
        <v>2</v>
      </c>
      <c r="B788" t="s">
        <v>5230</v>
      </c>
      <c r="C788" t="s">
        <v>236</v>
      </c>
      <c r="D788" t="s">
        <v>3972</v>
      </c>
      <c r="E788" t="s">
        <v>20</v>
      </c>
      <c r="F788" t="b">
        <v>0</v>
      </c>
      <c r="G788" t="s">
        <v>27</v>
      </c>
      <c r="H788" s="4">
        <v>45672.625162037039</v>
      </c>
      <c r="I788" t="b">
        <v>0</v>
      </c>
      <c r="J788" t="b">
        <v>1</v>
      </c>
      <c r="K788" t="s">
        <v>24</v>
      </c>
      <c r="L788" t="s">
        <v>22</v>
      </c>
      <c r="M788">
        <v>120050</v>
      </c>
      <c r="O788" t="s">
        <v>1172</v>
      </c>
      <c r="P788" t="s">
        <v>5231</v>
      </c>
    </row>
    <row r="789" spans="1:16" x14ac:dyDescent="0.25">
      <c r="A789" t="s">
        <v>0</v>
      </c>
      <c r="B789" t="s">
        <v>5232</v>
      </c>
      <c r="C789" t="s">
        <v>122</v>
      </c>
      <c r="D789" t="s">
        <v>81</v>
      </c>
      <c r="E789" t="s">
        <v>51</v>
      </c>
      <c r="F789" t="b">
        <v>0</v>
      </c>
      <c r="G789" t="s">
        <v>52</v>
      </c>
      <c r="H789" s="4">
        <v>45672.626215277778</v>
      </c>
      <c r="I789" t="b">
        <v>1</v>
      </c>
      <c r="J789" t="b">
        <v>0</v>
      </c>
      <c r="K789" t="s">
        <v>24</v>
      </c>
      <c r="L789" t="s">
        <v>36</v>
      </c>
      <c r="N789">
        <v>33</v>
      </c>
      <c r="O789" t="s">
        <v>81</v>
      </c>
      <c r="P789" t="s">
        <v>221</v>
      </c>
    </row>
    <row r="790" spans="1:16" x14ac:dyDescent="0.25">
      <c r="A790" t="s">
        <v>1</v>
      </c>
      <c r="B790" t="s">
        <v>5233</v>
      </c>
      <c r="C790" t="s">
        <v>42</v>
      </c>
      <c r="D790" t="s">
        <v>3972</v>
      </c>
      <c r="E790" t="s">
        <v>20</v>
      </c>
      <c r="F790" t="b">
        <v>0</v>
      </c>
      <c r="G790" t="s">
        <v>41</v>
      </c>
      <c r="H790" s="4">
        <v>45672.626550925917</v>
      </c>
      <c r="I790" t="b">
        <v>0</v>
      </c>
      <c r="J790" t="b">
        <v>1</v>
      </c>
      <c r="K790" t="s">
        <v>24</v>
      </c>
      <c r="L790" t="s">
        <v>22</v>
      </c>
      <c r="M790">
        <v>221500</v>
      </c>
      <c r="O790" t="s">
        <v>1883</v>
      </c>
      <c r="P790" t="s">
        <v>1884</v>
      </c>
    </row>
    <row r="791" spans="1:16" x14ac:dyDescent="0.25">
      <c r="A791" t="s">
        <v>25</v>
      </c>
      <c r="B791" t="s">
        <v>1451</v>
      </c>
      <c r="C791" t="s">
        <v>151</v>
      </c>
      <c r="D791" t="s">
        <v>3972</v>
      </c>
      <c r="E791" t="s">
        <v>20</v>
      </c>
      <c r="F791" t="b">
        <v>0</v>
      </c>
      <c r="G791" t="s">
        <v>30</v>
      </c>
      <c r="H791" s="4">
        <v>45672.627002314817</v>
      </c>
      <c r="I791" t="b">
        <v>0</v>
      </c>
      <c r="J791" t="b">
        <v>0</v>
      </c>
      <c r="K791" t="s">
        <v>24</v>
      </c>
      <c r="L791" t="s">
        <v>22</v>
      </c>
      <c r="M791">
        <v>115000</v>
      </c>
      <c r="O791" t="s">
        <v>69</v>
      </c>
      <c r="P791" t="s">
        <v>626</v>
      </c>
    </row>
    <row r="792" spans="1:16" x14ac:dyDescent="0.25">
      <c r="A792" t="s">
        <v>2</v>
      </c>
      <c r="B792" t="s">
        <v>5234</v>
      </c>
      <c r="C792" t="s">
        <v>509</v>
      </c>
      <c r="D792" t="s">
        <v>3972</v>
      </c>
      <c r="E792" t="s">
        <v>51</v>
      </c>
      <c r="F792" t="b">
        <v>0</v>
      </c>
      <c r="G792" t="s">
        <v>27</v>
      </c>
      <c r="H792" s="4">
        <v>45672.627303240741</v>
      </c>
      <c r="I792" t="b">
        <v>0</v>
      </c>
      <c r="J792" t="b">
        <v>0</v>
      </c>
      <c r="K792" t="s">
        <v>24</v>
      </c>
      <c r="L792" t="s">
        <v>36</v>
      </c>
      <c r="N792">
        <v>72.5</v>
      </c>
      <c r="O792" t="s">
        <v>519</v>
      </c>
      <c r="P792" t="s">
        <v>5235</v>
      </c>
    </row>
    <row r="793" spans="1:16" x14ac:dyDescent="0.25">
      <c r="A793" t="s">
        <v>2</v>
      </c>
      <c r="B793" t="s">
        <v>5236</v>
      </c>
      <c r="C793" t="s">
        <v>64</v>
      </c>
      <c r="D793" t="s">
        <v>3972</v>
      </c>
      <c r="E793" t="s">
        <v>20</v>
      </c>
      <c r="F793" t="b">
        <v>0</v>
      </c>
      <c r="G793" t="s">
        <v>27</v>
      </c>
      <c r="H793" s="4">
        <v>45672.627326388887</v>
      </c>
      <c r="I793" t="b">
        <v>0</v>
      </c>
      <c r="J793" t="b">
        <v>1</v>
      </c>
      <c r="K793" t="s">
        <v>24</v>
      </c>
      <c r="L793" t="s">
        <v>22</v>
      </c>
      <c r="M793">
        <v>196000</v>
      </c>
      <c r="O793" t="s">
        <v>65</v>
      </c>
      <c r="P793" t="s">
        <v>5237</v>
      </c>
    </row>
    <row r="794" spans="1:16" x14ac:dyDescent="0.25">
      <c r="A794" t="s">
        <v>1</v>
      </c>
      <c r="B794" t="s">
        <v>3037</v>
      </c>
      <c r="C794" t="s">
        <v>617</v>
      </c>
      <c r="D794" t="s">
        <v>3972</v>
      </c>
      <c r="E794" t="s">
        <v>20</v>
      </c>
      <c r="F794" t="b">
        <v>0</v>
      </c>
      <c r="G794" t="s">
        <v>27</v>
      </c>
      <c r="H794" s="4">
        <v>45672.666851851849</v>
      </c>
      <c r="I794" t="b">
        <v>0</v>
      </c>
      <c r="J794" t="b">
        <v>1</v>
      </c>
      <c r="K794" t="s">
        <v>24</v>
      </c>
      <c r="L794" t="s">
        <v>22</v>
      </c>
      <c r="M794">
        <v>110000</v>
      </c>
      <c r="O794" t="s">
        <v>5238</v>
      </c>
      <c r="P794" t="s">
        <v>5239</v>
      </c>
    </row>
    <row r="795" spans="1:16" x14ac:dyDescent="0.25">
      <c r="A795" t="s">
        <v>19</v>
      </c>
      <c r="B795" t="s">
        <v>5240</v>
      </c>
      <c r="C795" t="s">
        <v>5241</v>
      </c>
      <c r="D795" t="s">
        <v>5242</v>
      </c>
      <c r="E795" t="s">
        <v>20</v>
      </c>
      <c r="F795" t="b">
        <v>0</v>
      </c>
      <c r="G795" t="s">
        <v>314</v>
      </c>
      <c r="H795" s="4">
        <v>45672.671481481477</v>
      </c>
      <c r="I795" t="b">
        <v>0</v>
      </c>
      <c r="J795" t="b">
        <v>0</v>
      </c>
      <c r="K795" t="s">
        <v>314</v>
      </c>
      <c r="L795" t="s">
        <v>22</v>
      </c>
      <c r="M795">
        <v>90000</v>
      </c>
      <c r="O795" t="s">
        <v>5243</v>
      </c>
    </row>
    <row r="796" spans="1:16" x14ac:dyDescent="0.25">
      <c r="A796" t="s">
        <v>25</v>
      </c>
      <c r="B796" t="s">
        <v>3245</v>
      </c>
      <c r="C796" t="s">
        <v>1729</v>
      </c>
      <c r="D796" t="s">
        <v>3828</v>
      </c>
      <c r="E796" t="s">
        <v>20</v>
      </c>
      <c r="F796" t="b">
        <v>0</v>
      </c>
      <c r="G796" t="s">
        <v>30</v>
      </c>
      <c r="H796" s="4">
        <v>45672.709421296298</v>
      </c>
      <c r="I796" t="b">
        <v>0</v>
      </c>
      <c r="J796" t="b">
        <v>1</v>
      </c>
      <c r="K796" t="s">
        <v>24</v>
      </c>
      <c r="L796" t="s">
        <v>22</v>
      </c>
      <c r="M796">
        <v>86953.5</v>
      </c>
      <c r="O796" t="s">
        <v>1730</v>
      </c>
      <c r="P796" t="s">
        <v>2258</v>
      </c>
    </row>
    <row r="797" spans="1:16" x14ac:dyDescent="0.25">
      <c r="A797" t="s">
        <v>2</v>
      </c>
      <c r="B797" t="s">
        <v>5244</v>
      </c>
      <c r="C797" t="s">
        <v>71</v>
      </c>
      <c r="D797" t="s">
        <v>3972</v>
      </c>
      <c r="E797" t="s">
        <v>20</v>
      </c>
      <c r="F797" t="b">
        <v>0</v>
      </c>
      <c r="G797" t="s">
        <v>27</v>
      </c>
      <c r="H797" s="4">
        <v>45672.710717592592</v>
      </c>
      <c r="I797" t="b">
        <v>0</v>
      </c>
      <c r="J797" t="b">
        <v>1</v>
      </c>
      <c r="K797" t="s">
        <v>24</v>
      </c>
      <c r="L797" t="s">
        <v>22</v>
      </c>
      <c r="M797">
        <v>90000</v>
      </c>
      <c r="O797" t="s">
        <v>5245</v>
      </c>
      <c r="P797" t="s">
        <v>5246</v>
      </c>
    </row>
    <row r="798" spans="1:16" x14ac:dyDescent="0.25">
      <c r="A798" t="s">
        <v>139</v>
      </c>
      <c r="B798" t="s">
        <v>5247</v>
      </c>
      <c r="C798" t="s">
        <v>617</v>
      </c>
      <c r="D798" t="s">
        <v>3972</v>
      </c>
      <c r="E798" t="s">
        <v>20</v>
      </c>
      <c r="F798" t="b">
        <v>0</v>
      </c>
      <c r="G798" t="s">
        <v>27</v>
      </c>
      <c r="H798" s="4">
        <v>45672.750127314823</v>
      </c>
      <c r="I798" t="b">
        <v>0</v>
      </c>
      <c r="J798" t="b">
        <v>1</v>
      </c>
      <c r="K798" t="s">
        <v>24</v>
      </c>
      <c r="L798" t="s">
        <v>22</v>
      </c>
      <c r="M798">
        <v>55000</v>
      </c>
      <c r="O798" t="s">
        <v>4723</v>
      </c>
      <c r="P798" t="s">
        <v>204</v>
      </c>
    </row>
    <row r="799" spans="1:16" x14ac:dyDescent="0.25">
      <c r="A799" t="s">
        <v>139</v>
      </c>
      <c r="B799" t="s">
        <v>3712</v>
      </c>
      <c r="C799" t="s">
        <v>122</v>
      </c>
      <c r="D799" t="s">
        <v>3972</v>
      </c>
      <c r="E799" t="s">
        <v>51</v>
      </c>
      <c r="F799" t="b">
        <v>0</v>
      </c>
      <c r="G799" t="s">
        <v>52</v>
      </c>
      <c r="H799" s="4">
        <v>45672.751226851848</v>
      </c>
      <c r="I799" t="b">
        <v>1</v>
      </c>
      <c r="J799" t="b">
        <v>0</v>
      </c>
      <c r="K799" t="s">
        <v>24</v>
      </c>
      <c r="L799" t="s">
        <v>36</v>
      </c>
      <c r="N799">
        <v>32.5</v>
      </c>
      <c r="O799" t="s">
        <v>1783</v>
      </c>
      <c r="P799" t="s">
        <v>1314</v>
      </c>
    </row>
    <row r="800" spans="1:16" x14ac:dyDescent="0.25">
      <c r="A800" t="s">
        <v>40</v>
      </c>
      <c r="B800" t="s">
        <v>5248</v>
      </c>
      <c r="C800" t="s">
        <v>436</v>
      </c>
      <c r="D800" t="s">
        <v>131</v>
      </c>
      <c r="E800" t="s">
        <v>20</v>
      </c>
      <c r="F800" t="b">
        <v>0</v>
      </c>
      <c r="G800" t="s">
        <v>27</v>
      </c>
      <c r="H800" s="4">
        <v>45672.752222222232</v>
      </c>
      <c r="I800" t="b">
        <v>1</v>
      </c>
      <c r="J800" t="b">
        <v>0</v>
      </c>
      <c r="K800" t="s">
        <v>24</v>
      </c>
      <c r="L800" t="s">
        <v>22</v>
      </c>
      <c r="M800">
        <v>142500</v>
      </c>
      <c r="O800" t="s">
        <v>131</v>
      </c>
      <c r="P800" t="s">
        <v>1016</v>
      </c>
    </row>
    <row r="801" spans="1:16" x14ac:dyDescent="0.25">
      <c r="A801" t="s">
        <v>2</v>
      </c>
      <c r="B801" t="s">
        <v>269</v>
      </c>
      <c r="C801" t="s">
        <v>49</v>
      </c>
      <c r="D801" t="s">
        <v>3972</v>
      </c>
      <c r="E801" t="s">
        <v>20</v>
      </c>
      <c r="F801" t="b">
        <v>0</v>
      </c>
      <c r="G801" t="s">
        <v>27</v>
      </c>
      <c r="H801" s="4">
        <v>45672.752256944441</v>
      </c>
      <c r="I801" t="b">
        <v>0</v>
      </c>
      <c r="J801" t="b">
        <v>1</v>
      </c>
      <c r="K801" t="s">
        <v>24</v>
      </c>
      <c r="L801" t="s">
        <v>22</v>
      </c>
      <c r="M801">
        <v>160000</v>
      </c>
      <c r="O801" t="s">
        <v>5249</v>
      </c>
      <c r="P801" t="s">
        <v>5250</v>
      </c>
    </row>
    <row r="802" spans="1:16" x14ac:dyDescent="0.25">
      <c r="A802" t="s">
        <v>2</v>
      </c>
      <c r="B802" t="s">
        <v>5251</v>
      </c>
      <c r="C802" t="s">
        <v>142</v>
      </c>
      <c r="D802" t="s">
        <v>3828</v>
      </c>
      <c r="E802" t="s">
        <v>51</v>
      </c>
      <c r="F802" t="b">
        <v>0</v>
      </c>
      <c r="G802" t="s">
        <v>27</v>
      </c>
      <c r="H802" s="4">
        <v>45672.752280092587</v>
      </c>
      <c r="I802" t="b">
        <v>1</v>
      </c>
      <c r="J802" t="b">
        <v>0</v>
      </c>
      <c r="K802" t="s">
        <v>24</v>
      </c>
      <c r="L802" t="s">
        <v>36</v>
      </c>
      <c r="N802">
        <v>50</v>
      </c>
      <c r="O802" t="s">
        <v>1237</v>
      </c>
      <c r="P802" t="s">
        <v>1108</v>
      </c>
    </row>
    <row r="803" spans="1:16" x14ac:dyDescent="0.25">
      <c r="A803" t="s">
        <v>19</v>
      </c>
      <c r="B803" t="s">
        <v>5252</v>
      </c>
      <c r="C803" t="s">
        <v>39</v>
      </c>
      <c r="D803" t="s">
        <v>3984</v>
      </c>
      <c r="E803" t="s">
        <v>20</v>
      </c>
      <c r="F803" t="b">
        <v>1</v>
      </c>
      <c r="G803" t="s">
        <v>5253</v>
      </c>
      <c r="H803" s="4">
        <v>45672.774421296293</v>
      </c>
      <c r="I803" t="b">
        <v>0</v>
      </c>
      <c r="J803" t="b">
        <v>0</v>
      </c>
      <c r="K803" t="s">
        <v>5253</v>
      </c>
      <c r="L803" t="s">
        <v>22</v>
      </c>
      <c r="M803">
        <v>50000</v>
      </c>
      <c r="O803" t="s">
        <v>2230</v>
      </c>
      <c r="P803" t="s">
        <v>5254</v>
      </c>
    </row>
    <row r="804" spans="1:16" x14ac:dyDescent="0.25">
      <c r="A804" t="s">
        <v>1</v>
      </c>
      <c r="B804" t="s">
        <v>5255</v>
      </c>
      <c r="C804" t="s">
        <v>82</v>
      </c>
      <c r="D804" t="s">
        <v>3956</v>
      </c>
      <c r="E804" t="s">
        <v>20</v>
      </c>
      <c r="F804" t="b">
        <v>0</v>
      </c>
      <c r="G804" t="s">
        <v>27</v>
      </c>
      <c r="H804" s="4">
        <v>45672.793067129627</v>
      </c>
      <c r="I804" t="b">
        <v>0</v>
      </c>
      <c r="J804" t="b">
        <v>0</v>
      </c>
      <c r="K804" t="s">
        <v>24</v>
      </c>
      <c r="L804" t="s">
        <v>36</v>
      </c>
      <c r="N804">
        <v>49.895000457763672</v>
      </c>
      <c r="O804" t="s">
        <v>2739</v>
      </c>
    </row>
    <row r="805" spans="1:16" x14ac:dyDescent="0.25">
      <c r="A805" t="s">
        <v>0</v>
      </c>
      <c r="B805" t="s">
        <v>5256</v>
      </c>
      <c r="C805" t="s">
        <v>810</v>
      </c>
      <c r="D805" t="s">
        <v>3972</v>
      </c>
      <c r="E805" t="s">
        <v>20</v>
      </c>
      <c r="F805" t="b">
        <v>0</v>
      </c>
      <c r="G805" t="s">
        <v>27</v>
      </c>
      <c r="H805" s="4">
        <v>45672.833518518521</v>
      </c>
      <c r="I805" t="b">
        <v>0</v>
      </c>
      <c r="J805" t="b">
        <v>1</v>
      </c>
      <c r="K805" t="s">
        <v>24</v>
      </c>
      <c r="L805" t="s">
        <v>22</v>
      </c>
      <c r="M805">
        <v>124400</v>
      </c>
      <c r="O805" t="s">
        <v>1126</v>
      </c>
      <c r="P805" t="s">
        <v>1955</v>
      </c>
    </row>
    <row r="806" spans="1:16" x14ac:dyDescent="0.25">
      <c r="A806" t="s">
        <v>25</v>
      </c>
      <c r="B806" t="s">
        <v>5257</v>
      </c>
      <c r="C806" t="s">
        <v>143</v>
      </c>
      <c r="D806" t="s">
        <v>3972</v>
      </c>
      <c r="E806" t="s">
        <v>20</v>
      </c>
      <c r="F806" t="b">
        <v>0</v>
      </c>
      <c r="G806" t="s">
        <v>35</v>
      </c>
      <c r="H806" s="4">
        <v>45672.834097222221</v>
      </c>
      <c r="I806" t="b">
        <v>0</v>
      </c>
      <c r="J806" t="b">
        <v>1</v>
      </c>
      <c r="K806" t="s">
        <v>24</v>
      </c>
      <c r="L806" t="s">
        <v>22</v>
      </c>
      <c r="M806">
        <v>111500</v>
      </c>
      <c r="O806" t="s">
        <v>1126</v>
      </c>
      <c r="P806" t="s">
        <v>5258</v>
      </c>
    </row>
    <row r="807" spans="1:16" x14ac:dyDescent="0.25">
      <c r="A807" t="s">
        <v>2</v>
      </c>
      <c r="B807" t="s">
        <v>5259</v>
      </c>
      <c r="C807" t="s">
        <v>39</v>
      </c>
      <c r="D807" t="s">
        <v>3972</v>
      </c>
      <c r="E807" t="s">
        <v>51</v>
      </c>
      <c r="F807" t="b">
        <v>1</v>
      </c>
      <c r="G807" t="s">
        <v>27</v>
      </c>
      <c r="H807" s="4">
        <v>45672.835729166669</v>
      </c>
      <c r="I807" t="b">
        <v>0</v>
      </c>
      <c r="J807" t="b">
        <v>1</v>
      </c>
      <c r="K807" t="s">
        <v>24</v>
      </c>
      <c r="L807" t="s">
        <v>36</v>
      </c>
      <c r="N807">
        <v>105</v>
      </c>
      <c r="O807" t="s">
        <v>4247</v>
      </c>
      <c r="P807" t="s">
        <v>193</v>
      </c>
    </row>
    <row r="808" spans="1:16" x14ac:dyDescent="0.25">
      <c r="A808" t="s">
        <v>1</v>
      </c>
      <c r="B808" t="s">
        <v>5260</v>
      </c>
      <c r="C808" t="s">
        <v>2943</v>
      </c>
      <c r="D808" t="s">
        <v>3972</v>
      </c>
      <c r="E808" t="s">
        <v>20</v>
      </c>
      <c r="F808" t="b">
        <v>0</v>
      </c>
      <c r="G808" t="s">
        <v>30</v>
      </c>
      <c r="H808" s="4">
        <v>45672.876018518517</v>
      </c>
      <c r="I808" t="b">
        <v>0</v>
      </c>
      <c r="J808" t="b">
        <v>1</v>
      </c>
      <c r="K808" t="s">
        <v>24</v>
      </c>
      <c r="L808" t="s">
        <v>36</v>
      </c>
      <c r="N808">
        <v>22.465000152587891</v>
      </c>
      <c r="O808" t="s">
        <v>5261</v>
      </c>
      <c r="P808" t="s">
        <v>5262</v>
      </c>
    </row>
    <row r="809" spans="1:16" x14ac:dyDescent="0.25">
      <c r="A809" t="s">
        <v>19</v>
      </c>
      <c r="B809" t="s">
        <v>5263</v>
      </c>
      <c r="C809" t="s">
        <v>42</v>
      </c>
      <c r="D809" t="s">
        <v>3972</v>
      </c>
      <c r="E809" t="s">
        <v>20</v>
      </c>
      <c r="F809" t="b">
        <v>0</v>
      </c>
      <c r="G809" t="s">
        <v>41</v>
      </c>
      <c r="H809" s="4">
        <v>45672.876550925917</v>
      </c>
      <c r="I809" t="b">
        <v>0</v>
      </c>
      <c r="J809" t="b">
        <v>1</v>
      </c>
      <c r="K809" t="s">
        <v>24</v>
      </c>
      <c r="L809" t="s">
        <v>22</v>
      </c>
      <c r="M809">
        <v>186500</v>
      </c>
      <c r="O809" t="s">
        <v>1883</v>
      </c>
      <c r="P809" t="s">
        <v>1884</v>
      </c>
    </row>
    <row r="810" spans="1:16" x14ac:dyDescent="0.25">
      <c r="A810" t="s">
        <v>0</v>
      </c>
      <c r="B810" t="s">
        <v>103</v>
      </c>
      <c r="C810" t="s">
        <v>116</v>
      </c>
      <c r="D810" t="s">
        <v>3828</v>
      </c>
      <c r="E810" t="s">
        <v>20</v>
      </c>
      <c r="F810" t="b">
        <v>0</v>
      </c>
      <c r="G810" t="s">
        <v>23</v>
      </c>
      <c r="H810" s="4">
        <v>45672.895011574074</v>
      </c>
      <c r="I810" t="b">
        <v>0</v>
      </c>
      <c r="J810" t="b">
        <v>1</v>
      </c>
      <c r="K810" t="s">
        <v>24</v>
      </c>
      <c r="L810" t="s">
        <v>22</v>
      </c>
      <c r="M810">
        <v>57500</v>
      </c>
      <c r="O810" t="s">
        <v>5264</v>
      </c>
      <c r="P810" t="s">
        <v>5265</v>
      </c>
    </row>
    <row r="811" spans="1:16" x14ac:dyDescent="0.25">
      <c r="A811" t="s">
        <v>139</v>
      </c>
      <c r="B811" t="s">
        <v>277</v>
      </c>
      <c r="C811" t="s">
        <v>3464</v>
      </c>
      <c r="D811" t="s">
        <v>3972</v>
      </c>
      <c r="E811" t="s">
        <v>20</v>
      </c>
      <c r="F811" t="b">
        <v>0</v>
      </c>
      <c r="G811" t="s">
        <v>52</v>
      </c>
      <c r="H811" s="4">
        <v>45672.917893518519</v>
      </c>
      <c r="I811" t="b">
        <v>0</v>
      </c>
      <c r="J811" t="b">
        <v>0</v>
      </c>
      <c r="K811" t="s">
        <v>24</v>
      </c>
      <c r="L811" t="s">
        <v>36</v>
      </c>
      <c r="N811">
        <v>56</v>
      </c>
      <c r="O811" t="s">
        <v>131</v>
      </c>
      <c r="P811" t="s">
        <v>138</v>
      </c>
    </row>
    <row r="812" spans="1:16" x14ac:dyDescent="0.25">
      <c r="A812" t="s">
        <v>2</v>
      </c>
      <c r="B812" t="s">
        <v>5266</v>
      </c>
      <c r="C812" t="s">
        <v>39</v>
      </c>
      <c r="D812" t="s">
        <v>3828</v>
      </c>
      <c r="E812" t="s">
        <v>219</v>
      </c>
      <c r="F812" t="b">
        <v>1</v>
      </c>
      <c r="G812" t="s">
        <v>27</v>
      </c>
      <c r="H812" s="4">
        <v>45672.918888888889</v>
      </c>
      <c r="I812" t="b">
        <v>1</v>
      </c>
      <c r="J812" t="b">
        <v>0</v>
      </c>
      <c r="K812" t="s">
        <v>24</v>
      </c>
      <c r="L812" t="s">
        <v>36</v>
      </c>
      <c r="N812">
        <v>77.5</v>
      </c>
      <c r="O812" t="s">
        <v>2692</v>
      </c>
    </row>
    <row r="813" spans="1:16" x14ac:dyDescent="0.25">
      <c r="A813" t="s">
        <v>1</v>
      </c>
      <c r="B813" t="s">
        <v>2830</v>
      </c>
      <c r="C813" t="s">
        <v>203</v>
      </c>
      <c r="D813" t="s">
        <v>3972</v>
      </c>
      <c r="E813" t="s">
        <v>51</v>
      </c>
      <c r="F813" t="b">
        <v>0</v>
      </c>
      <c r="G813" t="s">
        <v>23</v>
      </c>
      <c r="H813" s="4">
        <v>45672.93677083333</v>
      </c>
      <c r="I813" t="b">
        <v>0</v>
      </c>
      <c r="J813" t="b">
        <v>1</v>
      </c>
      <c r="K813" t="s">
        <v>24</v>
      </c>
      <c r="L813" t="s">
        <v>36</v>
      </c>
      <c r="N813">
        <v>84.044998168945313</v>
      </c>
      <c r="O813" t="s">
        <v>2056</v>
      </c>
      <c r="P813" t="s">
        <v>3405</v>
      </c>
    </row>
    <row r="814" spans="1:16" x14ac:dyDescent="0.25">
      <c r="A814" t="s">
        <v>25</v>
      </c>
      <c r="B814" t="s">
        <v>1727</v>
      </c>
      <c r="C814" t="s">
        <v>2839</v>
      </c>
      <c r="D814" t="s">
        <v>3972</v>
      </c>
      <c r="E814" t="s">
        <v>20</v>
      </c>
      <c r="F814" t="b">
        <v>0</v>
      </c>
      <c r="G814" t="s">
        <v>35</v>
      </c>
      <c r="H814" s="4">
        <v>45672.959097222221</v>
      </c>
      <c r="I814" t="b">
        <v>0</v>
      </c>
      <c r="J814" t="b">
        <v>0</v>
      </c>
      <c r="K814" t="s">
        <v>24</v>
      </c>
      <c r="L814" t="s">
        <v>22</v>
      </c>
      <c r="M814">
        <v>129015.28125</v>
      </c>
      <c r="O814" t="s">
        <v>4651</v>
      </c>
      <c r="P814" t="s">
        <v>5267</v>
      </c>
    </row>
    <row r="815" spans="1:16" x14ac:dyDescent="0.25">
      <c r="A815" t="s">
        <v>139</v>
      </c>
      <c r="B815" t="s">
        <v>5268</v>
      </c>
      <c r="C815" t="s">
        <v>203</v>
      </c>
      <c r="D815" t="s">
        <v>3972</v>
      </c>
      <c r="E815" t="s">
        <v>20</v>
      </c>
      <c r="F815" t="b">
        <v>0</v>
      </c>
      <c r="G815" t="s">
        <v>23</v>
      </c>
      <c r="H815" s="4">
        <v>45672.978368055563</v>
      </c>
      <c r="I815" t="b">
        <v>0</v>
      </c>
      <c r="J815" t="b">
        <v>1</v>
      </c>
      <c r="K815" t="s">
        <v>24</v>
      </c>
      <c r="L815" t="s">
        <v>22</v>
      </c>
      <c r="M815">
        <v>120500</v>
      </c>
      <c r="O815" t="s">
        <v>1162</v>
      </c>
      <c r="P815" t="s">
        <v>5269</v>
      </c>
    </row>
    <row r="816" spans="1:16" x14ac:dyDescent="0.25">
      <c r="A816" t="s">
        <v>0</v>
      </c>
      <c r="B816" t="s">
        <v>5270</v>
      </c>
      <c r="C816" t="s">
        <v>39</v>
      </c>
      <c r="D816" t="s">
        <v>3828</v>
      </c>
      <c r="E816" t="s">
        <v>828</v>
      </c>
      <c r="F816" t="b">
        <v>1</v>
      </c>
      <c r="G816" t="s">
        <v>1247</v>
      </c>
      <c r="H816" s="4">
        <v>45673.013877314806</v>
      </c>
      <c r="I816" t="b">
        <v>0</v>
      </c>
      <c r="J816" t="b">
        <v>0</v>
      </c>
      <c r="K816" t="s">
        <v>1247</v>
      </c>
      <c r="L816" t="s">
        <v>22</v>
      </c>
      <c r="M816">
        <v>90000</v>
      </c>
      <c r="O816" t="s">
        <v>1893</v>
      </c>
      <c r="P816" t="s">
        <v>5271</v>
      </c>
    </row>
    <row r="817" spans="1:16" x14ac:dyDescent="0.25">
      <c r="A817" t="s">
        <v>2</v>
      </c>
      <c r="B817" t="s">
        <v>5272</v>
      </c>
      <c r="C817" t="s">
        <v>690</v>
      </c>
      <c r="D817" t="s">
        <v>5273</v>
      </c>
      <c r="E817" t="s">
        <v>20</v>
      </c>
      <c r="F817" t="b">
        <v>0</v>
      </c>
      <c r="G817" t="s">
        <v>23</v>
      </c>
      <c r="H817" s="4">
        <v>45673.020324074067</v>
      </c>
      <c r="I817" t="b">
        <v>0</v>
      </c>
      <c r="J817" t="b">
        <v>1</v>
      </c>
      <c r="K817" t="s">
        <v>24</v>
      </c>
      <c r="L817" t="s">
        <v>22</v>
      </c>
      <c r="M817">
        <v>210000</v>
      </c>
      <c r="O817" t="s">
        <v>5274</v>
      </c>
      <c r="P817" t="s">
        <v>5275</v>
      </c>
    </row>
    <row r="818" spans="1:16" x14ac:dyDescent="0.25">
      <c r="A818" t="s">
        <v>0</v>
      </c>
      <c r="B818" t="s">
        <v>5276</v>
      </c>
      <c r="C818" t="s">
        <v>2828</v>
      </c>
      <c r="D818" t="s">
        <v>3828</v>
      </c>
      <c r="E818" t="s">
        <v>20</v>
      </c>
      <c r="F818" t="b">
        <v>0</v>
      </c>
      <c r="G818" t="s">
        <v>41</v>
      </c>
      <c r="H818" s="4">
        <v>45673.042141203703</v>
      </c>
      <c r="I818" t="b">
        <v>0</v>
      </c>
      <c r="J818" t="b">
        <v>1</v>
      </c>
      <c r="K818" t="s">
        <v>24</v>
      </c>
      <c r="L818" t="s">
        <v>36</v>
      </c>
      <c r="N818">
        <v>43.870002746582031</v>
      </c>
      <c r="O818" t="s">
        <v>5277</v>
      </c>
      <c r="P818" t="s">
        <v>5278</v>
      </c>
    </row>
    <row r="819" spans="1:16" x14ac:dyDescent="0.25">
      <c r="A819" t="s">
        <v>2</v>
      </c>
      <c r="B819" t="s">
        <v>674</v>
      </c>
      <c r="C819" t="s">
        <v>166</v>
      </c>
      <c r="D819" t="s">
        <v>2208</v>
      </c>
      <c r="E819" t="s">
        <v>20</v>
      </c>
      <c r="F819" t="b">
        <v>0</v>
      </c>
      <c r="G819" t="s">
        <v>27</v>
      </c>
      <c r="H819" s="4">
        <v>45673.043946759259</v>
      </c>
      <c r="I819" t="b">
        <v>0</v>
      </c>
      <c r="J819" t="b">
        <v>0</v>
      </c>
      <c r="K819" t="s">
        <v>24</v>
      </c>
      <c r="L819" t="s">
        <v>22</v>
      </c>
      <c r="M819">
        <v>147500</v>
      </c>
      <c r="O819" t="s">
        <v>5279</v>
      </c>
      <c r="P819" t="s">
        <v>5280</v>
      </c>
    </row>
    <row r="820" spans="1:16" x14ac:dyDescent="0.25">
      <c r="A820" t="s">
        <v>1</v>
      </c>
      <c r="B820" t="s">
        <v>1</v>
      </c>
      <c r="C820" t="s">
        <v>5241</v>
      </c>
      <c r="D820" t="s">
        <v>5242</v>
      </c>
      <c r="E820" t="s">
        <v>20</v>
      </c>
      <c r="F820" t="b">
        <v>0</v>
      </c>
      <c r="G820" t="s">
        <v>314</v>
      </c>
      <c r="H820" s="4">
        <v>45673.046446759261</v>
      </c>
      <c r="I820" t="b">
        <v>0</v>
      </c>
      <c r="J820" t="b">
        <v>0</v>
      </c>
      <c r="K820" t="s">
        <v>314</v>
      </c>
      <c r="L820" t="s">
        <v>22</v>
      </c>
      <c r="M820">
        <v>120500</v>
      </c>
      <c r="O820" t="s">
        <v>5281</v>
      </c>
      <c r="P820" t="s">
        <v>5282</v>
      </c>
    </row>
    <row r="821" spans="1:16" x14ac:dyDescent="0.25">
      <c r="A821" t="s">
        <v>25</v>
      </c>
      <c r="B821" t="s">
        <v>5283</v>
      </c>
      <c r="C821" t="s">
        <v>236</v>
      </c>
      <c r="D821" t="s">
        <v>3972</v>
      </c>
      <c r="E821" t="s">
        <v>20</v>
      </c>
      <c r="F821" t="b">
        <v>0</v>
      </c>
      <c r="G821" t="s">
        <v>27</v>
      </c>
      <c r="H821" s="4">
        <v>45673.083437499998</v>
      </c>
      <c r="I821" t="b">
        <v>0</v>
      </c>
      <c r="J821" t="b">
        <v>1</v>
      </c>
      <c r="K821" t="s">
        <v>24</v>
      </c>
      <c r="L821" t="s">
        <v>22</v>
      </c>
      <c r="M821">
        <v>131500</v>
      </c>
      <c r="O821" t="s">
        <v>1126</v>
      </c>
      <c r="P821" t="s">
        <v>5284</v>
      </c>
    </row>
    <row r="822" spans="1:16" x14ac:dyDescent="0.25">
      <c r="A822" t="s">
        <v>0</v>
      </c>
      <c r="B822" t="s">
        <v>5187</v>
      </c>
      <c r="C822" t="s">
        <v>82</v>
      </c>
      <c r="D822" t="s">
        <v>2882</v>
      </c>
      <c r="E822" t="s">
        <v>20</v>
      </c>
      <c r="F822" t="b">
        <v>0</v>
      </c>
      <c r="G822" t="s">
        <v>27</v>
      </c>
      <c r="H822" s="4">
        <v>45673.250011574077</v>
      </c>
      <c r="I822" t="b">
        <v>0</v>
      </c>
      <c r="J822" t="b">
        <v>1</v>
      </c>
      <c r="K822" t="s">
        <v>24</v>
      </c>
      <c r="L822" t="s">
        <v>22</v>
      </c>
      <c r="M822">
        <v>175000</v>
      </c>
      <c r="O822" t="s">
        <v>1427</v>
      </c>
      <c r="P822" t="s">
        <v>5188</v>
      </c>
    </row>
    <row r="823" spans="1:16" x14ac:dyDescent="0.25">
      <c r="A823" t="s">
        <v>0</v>
      </c>
      <c r="B823" t="s">
        <v>5285</v>
      </c>
      <c r="C823" t="s">
        <v>5286</v>
      </c>
      <c r="D823" t="s">
        <v>5242</v>
      </c>
      <c r="E823" t="s">
        <v>20</v>
      </c>
      <c r="F823" t="b">
        <v>0</v>
      </c>
      <c r="G823" t="s">
        <v>41</v>
      </c>
      <c r="H823" s="4">
        <v>45673.250381944446</v>
      </c>
      <c r="I823" t="b">
        <v>0</v>
      </c>
      <c r="J823" t="b">
        <v>1</v>
      </c>
      <c r="K823" t="s">
        <v>24</v>
      </c>
      <c r="L823" t="s">
        <v>22</v>
      </c>
      <c r="M823">
        <v>65000</v>
      </c>
      <c r="O823" t="s">
        <v>3213</v>
      </c>
      <c r="P823" t="s">
        <v>5287</v>
      </c>
    </row>
    <row r="824" spans="1:16" x14ac:dyDescent="0.25">
      <c r="A824" t="s">
        <v>0</v>
      </c>
      <c r="B824" t="s">
        <v>5288</v>
      </c>
      <c r="C824" t="s">
        <v>1077</v>
      </c>
      <c r="D824" t="s">
        <v>5289</v>
      </c>
      <c r="F824" t="b">
        <v>0</v>
      </c>
      <c r="G824" t="s">
        <v>41</v>
      </c>
      <c r="H824" s="4">
        <v>45673.250381944446</v>
      </c>
      <c r="I824" t="b">
        <v>0</v>
      </c>
      <c r="J824" t="b">
        <v>1</v>
      </c>
      <c r="K824" t="s">
        <v>24</v>
      </c>
      <c r="L824" t="s">
        <v>36</v>
      </c>
      <c r="N824">
        <v>22.5</v>
      </c>
      <c r="O824" t="s">
        <v>5290</v>
      </c>
      <c r="P824" t="s">
        <v>1321</v>
      </c>
    </row>
    <row r="825" spans="1:16" x14ac:dyDescent="0.25">
      <c r="A825" t="s">
        <v>0</v>
      </c>
      <c r="B825" t="s">
        <v>5291</v>
      </c>
      <c r="C825" t="s">
        <v>140</v>
      </c>
      <c r="D825" t="s">
        <v>3972</v>
      </c>
      <c r="E825" t="s">
        <v>20</v>
      </c>
      <c r="F825" t="b">
        <v>0</v>
      </c>
      <c r="G825" t="s">
        <v>35</v>
      </c>
      <c r="H825" s="4">
        <v>45673.250648148147</v>
      </c>
      <c r="I825" t="b">
        <v>1</v>
      </c>
      <c r="J825" t="b">
        <v>0</v>
      </c>
      <c r="K825" t="s">
        <v>24</v>
      </c>
      <c r="L825" t="s">
        <v>22</v>
      </c>
      <c r="M825">
        <v>128500</v>
      </c>
      <c r="O825" t="s">
        <v>4958</v>
      </c>
      <c r="P825" t="s">
        <v>5292</v>
      </c>
    </row>
    <row r="826" spans="1:16" x14ac:dyDescent="0.25">
      <c r="A826" t="s">
        <v>25</v>
      </c>
      <c r="B826" t="s">
        <v>5283</v>
      </c>
      <c r="C826" t="s">
        <v>143</v>
      </c>
      <c r="D826" t="s">
        <v>4013</v>
      </c>
      <c r="E826" t="s">
        <v>20</v>
      </c>
      <c r="F826" t="b">
        <v>0</v>
      </c>
      <c r="G826" t="s">
        <v>35</v>
      </c>
      <c r="H826" s="4">
        <v>45673.250648148147</v>
      </c>
      <c r="I826" t="b">
        <v>0</v>
      </c>
      <c r="J826" t="b">
        <v>1</v>
      </c>
      <c r="K826" t="s">
        <v>24</v>
      </c>
      <c r="L826" t="s">
        <v>22</v>
      </c>
      <c r="M826">
        <v>131500</v>
      </c>
      <c r="O826" t="s">
        <v>1126</v>
      </c>
      <c r="P826" t="s">
        <v>5284</v>
      </c>
    </row>
    <row r="827" spans="1:16" x14ac:dyDescent="0.25">
      <c r="A827" t="s">
        <v>0</v>
      </c>
      <c r="B827" t="s">
        <v>2628</v>
      </c>
      <c r="C827" t="s">
        <v>1090</v>
      </c>
      <c r="D827" t="s">
        <v>3828</v>
      </c>
      <c r="E827" t="s">
        <v>20</v>
      </c>
      <c r="F827" t="b">
        <v>0</v>
      </c>
      <c r="G827" t="s">
        <v>35</v>
      </c>
      <c r="H827" s="4">
        <v>45673.250648148147</v>
      </c>
      <c r="I827" t="b">
        <v>0</v>
      </c>
      <c r="J827" t="b">
        <v>1</v>
      </c>
      <c r="K827" t="s">
        <v>24</v>
      </c>
      <c r="L827" t="s">
        <v>22</v>
      </c>
      <c r="M827">
        <v>85000</v>
      </c>
      <c r="O827" t="s">
        <v>5293</v>
      </c>
      <c r="P827" t="s">
        <v>5294</v>
      </c>
    </row>
    <row r="828" spans="1:16" x14ac:dyDescent="0.25">
      <c r="A828" t="s">
        <v>1</v>
      </c>
      <c r="B828" t="s">
        <v>5295</v>
      </c>
      <c r="C828" t="s">
        <v>509</v>
      </c>
      <c r="D828" t="s">
        <v>3828</v>
      </c>
      <c r="E828" t="s">
        <v>20</v>
      </c>
      <c r="F828" t="b">
        <v>0</v>
      </c>
      <c r="G828" t="s">
        <v>35</v>
      </c>
      <c r="H828" s="4">
        <v>45673.251898148148</v>
      </c>
      <c r="I828" t="b">
        <v>0</v>
      </c>
      <c r="J828" t="b">
        <v>1</v>
      </c>
      <c r="K828" t="s">
        <v>24</v>
      </c>
      <c r="L828" t="s">
        <v>22</v>
      </c>
      <c r="M828">
        <v>96500</v>
      </c>
      <c r="O828" t="s">
        <v>5005</v>
      </c>
      <c r="P828" t="s">
        <v>5296</v>
      </c>
    </row>
    <row r="829" spans="1:16" x14ac:dyDescent="0.25">
      <c r="A829" t="s">
        <v>25</v>
      </c>
      <c r="B829" t="s">
        <v>5297</v>
      </c>
      <c r="C829" t="s">
        <v>624</v>
      </c>
      <c r="D829" t="s">
        <v>3972</v>
      </c>
      <c r="E829" t="s">
        <v>20</v>
      </c>
      <c r="F829" t="b">
        <v>0</v>
      </c>
      <c r="G829" t="s">
        <v>35</v>
      </c>
      <c r="H829" s="4">
        <v>45673.252175925933</v>
      </c>
      <c r="I829" t="b">
        <v>0</v>
      </c>
      <c r="J829" t="b">
        <v>1</v>
      </c>
      <c r="K829" t="s">
        <v>24</v>
      </c>
      <c r="L829" t="s">
        <v>22</v>
      </c>
      <c r="M829">
        <v>124200</v>
      </c>
      <c r="O829" t="s">
        <v>65</v>
      </c>
      <c r="P829" t="s">
        <v>5298</v>
      </c>
    </row>
    <row r="830" spans="1:16" x14ac:dyDescent="0.25">
      <c r="A830" t="s">
        <v>25</v>
      </c>
      <c r="B830" t="s">
        <v>5299</v>
      </c>
      <c r="C830" t="s">
        <v>151</v>
      </c>
      <c r="D830" t="s">
        <v>3972</v>
      </c>
      <c r="E830" t="s">
        <v>20</v>
      </c>
      <c r="F830" t="b">
        <v>0</v>
      </c>
      <c r="G830" t="s">
        <v>30</v>
      </c>
      <c r="H830" s="4">
        <v>45673.252418981479</v>
      </c>
      <c r="I830" t="b">
        <v>0</v>
      </c>
      <c r="J830" t="b">
        <v>1</v>
      </c>
      <c r="K830" t="s">
        <v>24</v>
      </c>
      <c r="L830" t="s">
        <v>22</v>
      </c>
      <c r="M830">
        <v>105000</v>
      </c>
      <c r="O830" t="s">
        <v>1330</v>
      </c>
      <c r="P830" t="s">
        <v>5300</v>
      </c>
    </row>
    <row r="831" spans="1:16" x14ac:dyDescent="0.25">
      <c r="A831" t="s">
        <v>1</v>
      </c>
      <c r="B831" t="s">
        <v>4892</v>
      </c>
      <c r="C831" t="s">
        <v>82</v>
      </c>
      <c r="D831" t="s">
        <v>3972</v>
      </c>
      <c r="E831" t="s">
        <v>20</v>
      </c>
      <c r="F831" t="b">
        <v>0</v>
      </c>
      <c r="G831" t="s">
        <v>27</v>
      </c>
      <c r="H831" s="4">
        <v>45673.252766203703</v>
      </c>
      <c r="I831" t="b">
        <v>0</v>
      </c>
      <c r="J831" t="b">
        <v>0</v>
      </c>
      <c r="K831" t="s">
        <v>24</v>
      </c>
      <c r="L831" t="s">
        <v>22</v>
      </c>
      <c r="M831">
        <v>106000</v>
      </c>
      <c r="O831" t="s">
        <v>374</v>
      </c>
      <c r="P831" t="s">
        <v>5301</v>
      </c>
    </row>
    <row r="832" spans="1:16" x14ac:dyDescent="0.25">
      <c r="A832" t="s">
        <v>1</v>
      </c>
      <c r="B832" t="s">
        <v>5302</v>
      </c>
      <c r="C832" t="s">
        <v>322</v>
      </c>
      <c r="D832" t="s">
        <v>3972</v>
      </c>
      <c r="E832" t="s">
        <v>20</v>
      </c>
      <c r="F832" t="b">
        <v>0</v>
      </c>
      <c r="G832" t="s">
        <v>41</v>
      </c>
      <c r="H832" s="4">
        <v>45673.253067129634</v>
      </c>
      <c r="I832" t="b">
        <v>0</v>
      </c>
      <c r="J832" t="b">
        <v>1</v>
      </c>
      <c r="K832" t="s">
        <v>24</v>
      </c>
      <c r="L832" t="s">
        <v>22</v>
      </c>
      <c r="M832">
        <v>214500</v>
      </c>
      <c r="O832" t="s">
        <v>428</v>
      </c>
      <c r="P832" t="s">
        <v>5303</v>
      </c>
    </row>
    <row r="833" spans="1:16" x14ac:dyDescent="0.25">
      <c r="A833" t="s">
        <v>1</v>
      </c>
      <c r="B833" t="s">
        <v>5304</v>
      </c>
      <c r="C833" t="s">
        <v>5305</v>
      </c>
      <c r="D833" t="s">
        <v>4301</v>
      </c>
      <c r="E833" t="s">
        <v>20</v>
      </c>
      <c r="F833" t="b">
        <v>0</v>
      </c>
      <c r="G833" t="s">
        <v>30</v>
      </c>
      <c r="H833" s="4">
        <v>45673.253368055557</v>
      </c>
      <c r="I833" t="b">
        <v>0</v>
      </c>
      <c r="J833" t="b">
        <v>0</v>
      </c>
      <c r="K833" t="s">
        <v>24</v>
      </c>
      <c r="L833" t="s">
        <v>22</v>
      </c>
      <c r="M833">
        <v>61111</v>
      </c>
      <c r="O833" t="s">
        <v>548</v>
      </c>
    </row>
    <row r="834" spans="1:16" x14ac:dyDescent="0.25">
      <c r="A834" t="s">
        <v>19</v>
      </c>
      <c r="B834" t="s">
        <v>5306</v>
      </c>
      <c r="C834" t="s">
        <v>92</v>
      </c>
      <c r="D834" t="s">
        <v>3972</v>
      </c>
      <c r="E834" t="s">
        <v>20</v>
      </c>
      <c r="F834" t="b">
        <v>0</v>
      </c>
      <c r="G834" t="s">
        <v>30</v>
      </c>
      <c r="H834" s="4">
        <v>45673.253368055557</v>
      </c>
      <c r="I834" t="b">
        <v>0</v>
      </c>
      <c r="J834" t="b">
        <v>1</v>
      </c>
      <c r="K834" t="s">
        <v>24</v>
      </c>
      <c r="L834" t="s">
        <v>22</v>
      </c>
      <c r="M834">
        <v>189500</v>
      </c>
      <c r="O834" t="s">
        <v>1250</v>
      </c>
      <c r="P834" t="s">
        <v>5307</v>
      </c>
    </row>
    <row r="835" spans="1:16" x14ac:dyDescent="0.25">
      <c r="A835" t="s">
        <v>19</v>
      </c>
      <c r="B835" t="s">
        <v>19</v>
      </c>
      <c r="C835" t="s">
        <v>5241</v>
      </c>
      <c r="D835" t="s">
        <v>5242</v>
      </c>
      <c r="E835" t="s">
        <v>20</v>
      </c>
      <c r="F835" t="b">
        <v>0</v>
      </c>
      <c r="G835" t="s">
        <v>314</v>
      </c>
      <c r="H835" s="4">
        <v>45673.2575462963</v>
      </c>
      <c r="I835" t="b">
        <v>0</v>
      </c>
      <c r="J835" t="b">
        <v>0</v>
      </c>
      <c r="K835" t="s">
        <v>314</v>
      </c>
      <c r="L835" t="s">
        <v>22</v>
      </c>
      <c r="M835">
        <v>90000</v>
      </c>
      <c r="O835" t="s">
        <v>5308</v>
      </c>
      <c r="P835" t="s">
        <v>5309</v>
      </c>
    </row>
    <row r="836" spans="1:16" x14ac:dyDescent="0.25">
      <c r="A836" t="s">
        <v>89</v>
      </c>
      <c r="B836" t="s">
        <v>1787</v>
      </c>
      <c r="C836" t="s">
        <v>39</v>
      </c>
      <c r="D836" t="s">
        <v>3984</v>
      </c>
      <c r="E836" t="s">
        <v>20</v>
      </c>
      <c r="F836" t="b">
        <v>1</v>
      </c>
      <c r="G836" t="s">
        <v>1896</v>
      </c>
      <c r="H836" s="4">
        <v>45673.258773148147</v>
      </c>
      <c r="I836" t="b">
        <v>1</v>
      </c>
      <c r="J836" t="b">
        <v>0</v>
      </c>
      <c r="K836" t="s">
        <v>1896</v>
      </c>
      <c r="L836" t="s">
        <v>22</v>
      </c>
      <c r="M836">
        <v>90000</v>
      </c>
      <c r="O836" t="s">
        <v>1788</v>
      </c>
      <c r="P836" t="s">
        <v>5310</v>
      </c>
    </row>
    <row r="837" spans="1:16" x14ac:dyDescent="0.25">
      <c r="A837" t="s">
        <v>25</v>
      </c>
      <c r="B837" t="s">
        <v>3629</v>
      </c>
      <c r="C837" t="s">
        <v>39</v>
      </c>
      <c r="D837" t="s">
        <v>5311</v>
      </c>
      <c r="E837" t="s">
        <v>20</v>
      </c>
      <c r="F837" t="b">
        <v>1</v>
      </c>
      <c r="G837" t="s">
        <v>217</v>
      </c>
      <c r="H837" s="4">
        <v>45673.260312500002</v>
      </c>
      <c r="I837" t="b">
        <v>1</v>
      </c>
      <c r="J837" t="b">
        <v>0</v>
      </c>
      <c r="K837" t="s">
        <v>217</v>
      </c>
      <c r="L837" t="s">
        <v>22</v>
      </c>
      <c r="M837">
        <v>130000</v>
      </c>
      <c r="O837" t="s">
        <v>5312</v>
      </c>
      <c r="P837" t="s">
        <v>2233</v>
      </c>
    </row>
    <row r="838" spans="1:16" x14ac:dyDescent="0.25">
      <c r="A838" t="s">
        <v>0</v>
      </c>
      <c r="B838" t="s">
        <v>4659</v>
      </c>
      <c r="C838" t="s">
        <v>1532</v>
      </c>
      <c r="D838" t="s">
        <v>5313</v>
      </c>
      <c r="E838" t="s">
        <v>20</v>
      </c>
      <c r="F838" t="b">
        <v>0</v>
      </c>
      <c r="G838" t="s">
        <v>1532</v>
      </c>
      <c r="H838" s="4">
        <v>45673.266655092593</v>
      </c>
      <c r="I838" t="b">
        <v>1</v>
      </c>
      <c r="J838" t="b">
        <v>0</v>
      </c>
      <c r="K838" t="s">
        <v>1532</v>
      </c>
      <c r="L838" t="s">
        <v>22</v>
      </c>
      <c r="M838">
        <v>50000</v>
      </c>
      <c r="O838" t="s">
        <v>1533</v>
      </c>
      <c r="P838" t="s">
        <v>204</v>
      </c>
    </row>
    <row r="839" spans="1:16" x14ac:dyDescent="0.25">
      <c r="A839" t="s">
        <v>2</v>
      </c>
      <c r="B839" t="s">
        <v>2338</v>
      </c>
      <c r="C839" t="s">
        <v>203</v>
      </c>
      <c r="D839" t="s">
        <v>2208</v>
      </c>
      <c r="E839" t="s">
        <v>20</v>
      </c>
      <c r="F839" t="b">
        <v>0</v>
      </c>
      <c r="G839" t="s">
        <v>23</v>
      </c>
      <c r="H839" s="4">
        <v>45673.27107638889</v>
      </c>
      <c r="I839" t="b">
        <v>0</v>
      </c>
      <c r="J839" t="b">
        <v>0</v>
      </c>
      <c r="K839" t="s">
        <v>24</v>
      </c>
      <c r="L839" t="s">
        <v>22</v>
      </c>
      <c r="M839">
        <v>126200</v>
      </c>
      <c r="O839" t="s">
        <v>5314</v>
      </c>
      <c r="P839" t="s">
        <v>5315</v>
      </c>
    </row>
    <row r="840" spans="1:16" x14ac:dyDescent="0.25">
      <c r="A840" t="s">
        <v>0</v>
      </c>
      <c r="B840" t="s">
        <v>5316</v>
      </c>
      <c r="C840" t="s">
        <v>329</v>
      </c>
      <c r="D840" t="s">
        <v>2208</v>
      </c>
      <c r="E840" t="s">
        <v>631</v>
      </c>
      <c r="F840" t="b">
        <v>0</v>
      </c>
      <c r="G840" t="s">
        <v>27</v>
      </c>
      <c r="H840" s="4">
        <v>45673.333483796298</v>
      </c>
      <c r="I840" t="b">
        <v>0</v>
      </c>
      <c r="J840" t="b">
        <v>0</v>
      </c>
      <c r="K840" t="s">
        <v>24</v>
      </c>
      <c r="L840" t="s">
        <v>36</v>
      </c>
      <c r="N840">
        <v>18</v>
      </c>
      <c r="O840" t="s">
        <v>5317</v>
      </c>
      <c r="P840" t="s">
        <v>5318</v>
      </c>
    </row>
    <row r="841" spans="1:16" x14ac:dyDescent="0.25">
      <c r="A841" t="s">
        <v>2</v>
      </c>
      <c r="B841" t="s">
        <v>638</v>
      </c>
      <c r="C841" t="s">
        <v>5319</v>
      </c>
      <c r="D841" t="s">
        <v>4089</v>
      </c>
      <c r="E841" t="s">
        <v>20</v>
      </c>
      <c r="F841" t="b">
        <v>0</v>
      </c>
      <c r="G841" t="s">
        <v>41</v>
      </c>
      <c r="H841" s="4">
        <v>45673.33734953704</v>
      </c>
      <c r="I841" t="b">
        <v>1</v>
      </c>
      <c r="J841" t="b">
        <v>0</v>
      </c>
      <c r="K841" t="s">
        <v>24</v>
      </c>
      <c r="L841" t="s">
        <v>22</v>
      </c>
      <c r="M841">
        <v>80000</v>
      </c>
      <c r="O841" t="s">
        <v>5320</v>
      </c>
      <c r="P841" t="s">
        <v>5321</v>
      </c>
    </row>
    <row r="842" spans="1:16" x14ac:dyDescent="0.25">
      <c r="A842" t="s">
        <v>2</v>
      </c>
      <c r="B842" t="s">
        <v>2476</v>
      </c>
      <c r="C842" t="s">
        <v>913</v>
      </c>
      <c r="D842" t="s">
        <v>3972</v>
      </c>
      <c r="E842" t="s">
        <v>20</v>
      </c>
      <c r="F842" t="b">
        <v>0</v>
      </c>
      <c r="G842" t="s">
        <v>41</v>
      </c>
      <c r="H842" s="4">
        <v>45673.380462962959</v>
      </c>
      <c r="I842" t="b">
        <v>0</v>
      </c>
      <c r="J842" t="b">
        <v>0</v>
      </c>
      <c r="K842" t="s">
        <v>24</v>
      </c>
      <c r="L842" t="s">
        <v>22</v>
      </c>
      <c r="M842">
        <v>180000.5</v>
      </c>
      <c r="O842" t="s">
        <v>947</v>
      </c>
      <c r="P842" t="s">
        <v>5322</v>
      </c>
    </row>
    <row r="843" spans="1:16" x14ac:dyDescent="0.25">
      <c r="A843" t="s">
        <v>139</v>
      </c>
      <c r="B843" t="s">
        <v>5323</v>
      </c>
      <c r="C843" t="s">
        <v>283</v>
      </c>
      <c r="D843" t="s">
        <v>3972</v>
      </c>
      <c r="E843" t="s">
        <v>20</v>
      </c>
      <c r="F843" t="b">
        <v>0</v>
      </c>
      <c r="G843" t="s">
        <v>41</v>
      </c>
      <c r="H843" s="4">
        <v>45673.417118055557</v>
      </c>
      <c r="I843" t="b">
        <v>0</v>
      </c>
      <c r="J843" t="b">
        <v>1</v>
      </c>
      <c r="K843" t="s">
        <v>24</v>
      </c>
      <c r="L843" t="s">
        <v>22</v>
      </c>
      <c r="M843">
        <v>177000</v>
      </c>
      <c r="O843" t="s">
        <v>2761</v>
      </c>
      <c r="P843" t="s">
        <v>5324</v>
      </c>
    </row>
    <row r="844" spans="1:16" x14ac:dyDescent="0.25">
      <c r="A844" t="s">
        <v>1</v>
      </c>
      <c r="B844" t="s">
        <v>5325</v>
      </c>
      <c r="C844" t="s">
        <v>180</v>
      </c>
      <c r="D844" t="s">
        <v>3972</v>
      </c>
      <c r="E844" t="s">
        <v>20</v>
      </c>
      <c r="F844" t="b">
        <v>0</v>
      </c>
      <c r="G844" t="s">
        <v>41</v>
      </c>
      <c r="H844" s="4">
        <v>45673.417141203703</v>
      </c>
      <c r="I844" t="b">
        <v>0</v>
      </c>
      <c r="J844" t="b">
        <v>1</v>
      </c>
      <c r="K844" t="s">
        <v>24</v>
      </c>
      <c r="L844" t="s">
        <v>22</v>
      </c>
      <c r="M844">
        <v>61650</v>
      </c>
      <c r="O844" t="s">
        <v>4534</v>
      </c>
      <c r="P844" t="s">
        <v>201</v>
      </c>
    </row>
    <row r="845" spans="1:16" x14ac:dyDescent="0.25">
      <c r="A845" t="s">
        <v>139</v>
      </c>
      <c r="B845" t="s">
        <v>2526</v>
      </c>
      <c r="C845" t="s">
        <v>134</v>
      </c>
      <c r="D845" t="s">
        <v>3972</v>
      </c>
      <c r="E845" t="s">
        <v>20</v>
      </c>
      <c r="F845" t="b">
        <v>0</v>
      </c>
      <c r="G845" t="s">
        <v>41</v>
      </c>
      <c r="H845" s="4">
        <v>45673.41715277778</v>
      </c>
      <c r="I845" t="b">
        <v>0</v>
      </c>
      <c r="J845" t="b">
        <v>1</v>
      </c>
      <c r="K845" t="s">
        <v>24</v>
      </c>
      <c r="L845" t="s">
        <v>22</v>
      </c>
      <c r="M845">
        <v>90000</v>
      </c>
      <c r="O845" t="s">
        <v>3129</v>
      </c>
      <c r="P845" t="s">
        <v>204</v>
      </c>
    </row>
    <row r="846" spans="1:16" x14ac:dyDescent="0.25">
      <c r="A846" t="s">
        <v>1</v>
      </c>
      <c r="B846" t="s">
        <v>5326</v>
      </c>
      <c r="C846" t="s">
        <v>504</v>
      </c>
      <c r="D846" t="s">
        <v>3972</v>
      </c>
      <c r="E846" t="s">
        <v>20</v>
      </c>
      <c r="F846" t="b">
        <v>0</v>
      </c>
      <c r="G846" t="s">
        <v>35</v>
      </c>
      <c r="H846" s="4">
        <v>45673.41741898148</v>
      </c>
      <c r="I846" t="b">
        <v>1</v>
      </c>
      <c r="J846" t="b">
        <v>1</v>
      </c>
      <c r="K846" t="s">
        <v>24</v>
      </c>
      <c r="L846" t="s">
        <v>22</v>
      </c>
      <c r="M846">
        <v>103500</v>
      </c>
      <c r="O846" t="s">
        <v>5327</v>
      </c>
      <c r="P846" t="s">
        <v>1478</v>
      </c>
    </row>
    <row r="847" spans="1:16" x14ac:dyDescent="0.25">
      <c r="A847" t="s">
        <v>1</v>
      </c>
      <c r="B847" t="s">
        <v>5328</v>
      </c>
      <c r="C847" t="s">
        <v>167</v>
      </c>
      <c r="D847" t="s">
        <v>3972</v>
      </c>
      <c r="E847" t="s">
        <v>20</v>
      </c>
      <c r="F847" t="b">
        <v>0</v>
      </c>
      <c r="G847" t="s">
        <v>35</v>
      </c>
      <c r="H847" s="4">
        <v>45673.418854166674</v>
      </c>
      <c r="I847" t="b">
        <v>1</v>
      </c>
      <c r="J847" t="b">
        <v>1</v>
      </c>
      <c r="K847" t="s">
        <v>24</v>
      </c>
      <c r="L847" t="s">
        <v>36</v>
      </c>
      <c r="N847">
        <v>32</v>
      </c>
      <c r="O847" t="s">
        <v>5329</v>
      </c>
    </row>
    <row r="848" spans="1:16" x14ac:dyDescent="0.25">
      <c r="A848" t="s">
        <v>1</v>
      </c>
      <c r="B848" t="s">
        <v>5330</v>
      </c>
      <c r="C848" t="s">
        <v>5331</v>
      </c>
      <c r="D848" t="s">
        <v>2208</v>
      </c>
      <c r="E848" t="s">
        <v>20</v>
      </c>
      <c r="F848" t="b">
        <v>0</v>
      </c>
      <c r="G848" t="s">
        <v>35</v>
      </c>
      <c r="H848" s="4">
        <v>45673.419965277782</v>
      </c>
      <c r="I848" t="b">
        <v>0</v>
      </c>
      <c r="J848" t="b">
        <v>1</v>
      </c>
      <c r="K848" t="s">
        <v>24</v>
      </c>
      <c r="L848" t="s">
        <v>22</v>
      </c>
      <c r="M848">
        <v>154823.5</v>
      </c>
      <c r="O848" t="s">
        <v>5332</v>
      </c>
      <c r="P848" t="s">
        <v>447</v>
      </c>
    </row>
    <row r="849" spans="1:16" x14ac:dyDescent="0.25">
      <c r="A849" t="s">
        <v>2</v>
      </c>
      <c r="B849" t="s">
        <v>5333</v>
      </c>
      <c r="C849" t="s">
        <v>39</v>
      </c>
      <c r="D849" t="s">
        <v>3972</v>
      </c>
      <c r="E849" t="s">
        <v>20</v>
      </c>
      <c r="F849" t="b">
        <v>1</v>
      </c>
      <c r="G849" t="s">
        <v>27</v>
      </c>
      <c r="H849" s="4">
        <v>45673.420474537037</v>
      </c>
      <c r="I849" t="b">
        <v>1</v>
      </c>
      <c r="J849" t="b">
        <v>1</v>
      </c>
      <c r="K849" t="s">
        <v>24</v>
      </c>
      <c r="L849" t="s">
        <v>22</v>
      </c>
      <c r="M849">
        <v>225000</v>
      </c>
      <c r="O849" t="s">
        <v>202</v>
      </c>
      <c r="P849" t="s">
        <v>5334</v>
      </c>
    </row>
    <row r="850" spans="1:16" x14ac:dyDescent="0.25">
      <c r="A850" t="s">
        <v>40</v>
      </c>
      <c r="B850" t="s">
        <v>5335</v>
      </c>
      <c r="C850" t="s">
        <v>71</v>
      </c>
      <c r="D850" t="s">
        <v>3972</v>
      </c>
      <c r="E850" t="s">
        <v>20</v>
      </c>
      <c r="F850" t="b">
        <v>0</v>
      </c>
      <c r="G850" t="s">
        <v>41</v>
      </c>
      <c r="H850" s="4">
        <v>45673.422268518523</v>
      </c>
      <c r="I850" t="b">
        <v>0</v>
      </c>
      <c r="J850" t="b">
        <v>1</v>
      </c>
      <c r="K850" t="s">
        <v>24</v>
      </c>
      <c r="L850" t="s">
        <v>22</v>
      </c>
      <c r="M850">
        <v>159100</v>
      </c>
      <c r="O850" t="s">
        <v>1773</v>
      </c>
      <c r="P850" t="s">
        <v>5336</v>
      </c>
    </row>
    <row r="851" spans="1:16" x14ac:dyDescent="0.25">
      <c r="A851" t="s">
        <v>19</v>
      </c>
      <c r="B851" t="s">
        <v>5337</v>
      </c>
      <c r="C851" t="s">
        <v>540</v>
      </c>
      <c r="D851" t="s">
        <v>3972</v>
      </c>
      <c r="E851" t="s">
        <v>20</v>
      </c>
      <c r="F851" t="b">
        <v>0</v>
      </c>
      <c r="G851" t="s">
        <v>27</v>
      </c>
      <c r="H851" s="4">
        <v>45673.458587962959</v>
      </c>
      <c r="I851" t="b">
        <v>0</v>
      </c>
      <c r="J851" t="b">
        <v>1</v>
      </c>
      <c r="K851" t="s">
        <v>24</v>
      </c>
      <c r="L851" t="s">
        <v>22</v>
      </c>
      <c r="M851">
        <v>224000</v>
      </c>
      <c r="O851" t="s">
        <v>4534</v>
      </c>
      <c r="P851" t="s">
        <v>201</v>
      </c>
    </row>
    <row r="852" spans="1:16" x14ac:dyDescent="0.25">
      <c r="A852" t="s">
        <v>0</v>
      </c>
      <c r="B852" t="s">
        <v>5338</v>
      </c>
      <c r="C852" t="s">
        <v>306</v>
      </c>
      <c r="D852" t="s">
        <v>3972</v>
      </c>
      <c r="E852" t="s">
        <v>20</v>
      </c>
      <c r="F852" t="b">
        <v>0</v>
      </c>
      <c r="G852" t="s">
        <v>27</v>
      </c>
      <c r="H852" s="4">
        <v>45673.458611111113</v>
      </c>
      <c r="I852" t="b">
        <v>1</v>
      </c>
      <c r="J852" t="b">
        <v>1</v>
      </c>
      <c r="K852" t="s">
        <v>24</v>
      </c>
      <c r="L852" t="s">
        <v>22</v>
      </c>
      <c r="M852">
        <v>67500</v>
      </c>
      <c r="O852" t="s">
        <v>202</v>
      </c>
      <c r="P852" t="s">
        <v>883</v>
      </c>
    </row>
    <row r="853" spans="1:16" x14ac:dyDescent="0.25">
      <c r="A853" t="s">
        <v>139</v>
      </c>
      <c r="B853" t="s">
        <v>2357</v>
      </c>
      <c r="C853" t="s">
        <v>44</v>
      </c>
      <c r="D853" t="s">
        <v>3972</v>
      </c>
      <c r="E853" t="s">
        <v>20</v>
      </c>
      <c r="F853" t="b">
        <v>0</v>
      </c>
      <c r="G853" t="s">
        <v>41</v>
      </c>
      <c r="H853" s="4">
        <v>45673.458807870367</v>
      </c>
      <c r="I853" t="b">
        <v>0</v>
      </c>
      <c r="J853" t="b">
        <v>1</v>
      </c>
      <c r="K853" t="s">
        <v>24</v>
      </c>
      <c r="L853" t="s">
        <v>22</v>
      </c>
      <c r="M853">
        <v>195000</v>
      </c>
      <c r="O853" t="s">
        <v>5339</v>
      </c>
      <c r="P853" t="s">
        <v>5340</v>
      </c>
    </row>
    <row r="854" spans="1:16" x14ac:dyDescent="0.25">
      <c r="A854" t="s">
        <v>19</v>
      </c>
      <c r="B854" t="s">
        <v>5341</v>
      </c>
      <c r="C854" t="s">
        <v>5342</v>
      </c>
      <c r="D854" t="s">
        <v>3972</v>
      </c>
      <c r="E854" t="s">
        <v>20</v>
      </c>
      <c r="F854" t="b">
        <v>0</v>
      </c>
      <c r="G854" t="s">
        <v>41</v>
      </c>
      <c r="H854" s="4">
        <v>45673.461435185192</v>
      </c>
      <c r="I854" t="b">
        <v>0</v>
      </c>
      <c r="J854" t="b">
        <v>1</v>
      </c>
      <c r="K854" t="s">
        <v>24</v>
      </c>
      <c r="L854" t="s">
        <v>22</v>
      </c>
      <c r="M854">
        <v>195500</v>
      </c>
      <c r="O854" t="s">
        <v>4534</v>
      </c>
      <c r="P854" t="s">
        <v>5343</v>
      </c>
    </row>
    <row r="855" spans="1:16" x14ac:dyDescent="0.25">
      <c r="A855" t="s">
        <v>2</v>
      </c>
      <c r="B855" t="s">
        <v>5344</v>
      </c>
      <c r="C855" t="s">
        <v>143</v>
      </c>
      <c r="D855" t="s">
        <v>3828</v>
      </c>
      <c r="E855" t="s">
        <v>20</v>
      </c>
      <c r="F855" t="b">
        <v>0</v>
      </c>
      <c r="G855" t="s">
        <v>41</v>
      </c>
      <c r="H855" s="4">
        <v>45673.504016203697</v>
      </c>
      <c r="I855" t="b">
        <v>0</v>
      </c>
      <c r="J855" t="b">
        <v>1</v>
      </c>
      <c r="K855" t="s">
        <v>24</v>
      </c>
      <c r="L855" t="s">
        <v>22</v>
      </c>
      <c r="M855">
        <v>163500</v>
      </c>
      <c r="O855" t="s">
        <v>524</v>
      </c>
      <c r="P855" t="s">
        <v>5345</v>
      </c>
    </row>
    <row r="856" spans="1:16" x14ac:dyDescent="0.25">
      <c r="A856" t="s">
        <v>89</v>
      </c>
      <c r="B856" t="s">
        <v>5346</v>
      </c>
      <c r="C856" t="s">
        <v>5347</v>
      </c>
      <c r="D856" t="s">
        <v>3969</v>
      </c>
      <c r="E856" t="s">
        <v>20</v>
      </c>
      <c r="F856" t="b">
        <v>0</v>
      </c>
      <c r="G856" t="s">
        <v>106</v>
      </c>
      <c r="H856" s="4">
        <v>45673.510046296287</v>
      </c>
      <c r="I856" t="b">
        <v>0</v>
      </c>
      <c r="J856" t="b">
        <v>0</v>
      </c>
      <c r="K856" t="s">
        <v>106</v>
      </c>
      <c r="L856" t="s">
        <v>22</v>
      </c>
      <c r="M856">
        <v>150000</v>
      </c>
      <c r="O856" t="s">
        <v>2040</v>
      </c>
      <c r="P856" t="s">
        <v>5348</v>
      </c>
    </row>
    <row r="857" spans="1:16" x14ac:dyDescent="0.25">
      <c r="A857" t="s">
        <v>139</v>
      </c>
      <c r="B857" t="s">
        <v>1634</v>
      </c>
      <c r="C857" t="s">
        <v>1353</v>
      </c>
      <c r="D857" t="s">
        <v>3972</v>
      </c>
      <c r="E857" t="s">
        <v>20</v>
      </c>
      <c r="F857" t="b">
        <v>0</v>
      </c>
      <c r="G857" t="s">
        <v>23</v>
      </c>
      <c r="H857" s="4">
        <v>45673.562581018523</v>
      </c>
      <c r="I857" t="b">
        <v>1</v>
      </c>
      <c r="J857" t="b">
        <v>0</v>
      </c>
      <c r="K857" t="s">
        <v>24</v>
      </c>
      <c r="L857" t="s">
        <v>22</v>
      </c>
      <c r="M857">
        <v>67500</v>
      </c>
      <c r="O857" t="s">
        <v>5349</v>
      </c>
      <c r="P857" t="s">
        <v>5350</v>
      </c>
    </row>
    <row r="858" spans="1:16" x14ac:dyDescent="0.25">
      <c r="A858" t="s">
        <v>0</v>
      </c>
      <c r="B858" t="s">
        <v>0</v>
      </c>
      <c r="C858" t="s">
        <v>5351</v>
      </c>
      <c r="D858" t="s">
        <v>4089</v>
      </c>
      <c r="E858" t="s">
        <v>20</v>
      </c>
      <c r="F858" t="b">
        <v>0</v>
      </c>
      <c r="G858" t="s">
        <v>23</v>
      </c>
      <c r="H858" s="4">
        <v>45673.562581018523</v>
      </c>
      <c r="I858" t="b">
        <v>0</v>
      </c>
      <c r="J858" t="b">
        <v>0</v>
      </c>
      <c r="K858" t="s">
        <v>24</v>
      </c>
      <c r="L858" t="s">
        <v>22</v>
      </c>
      <c r="M858">
        <v>78522.5</v>
      </c>
      <c r="O858" t="s">
        <v>5352</v>
      </c>
      <c r="P858" t="s">
        <v>48</v>
      </c>
    </row>
    <row r="859" spans="1:16" x14ac:dyDescent="0.25">
      <c r="A859" t="s">
        <v>0</v>
      </c>
      <c r="B859" t="s">
        <v>5353</v>
      </c>
      <c r="C859" t="s">
        <v>1579</v>
      </c>
      <c r="D859" t="s">
        <v>3972</v>
      </c>
      <c r="E859" t="s">
        <v>20</v>
      </c>
      <c r="F859" t="b">
        <v>0</v>
      </c>
      <c r="G859" t="s">
        <v>27</v>
      </c>
      <c r="H859" s="4">
        <v>45673.583564814813</v>
      </c>
      <c r="I859" t="b">
        <v>0</v>
      </c>
      <c r="J859" t="b">
        <v>1</v>
      </c>
      <c r="K859" t="s">
        <v>24</v>
      </c>
      <c r="L859" t="s">
        <v>22</v>
      </c>
      <c r="M859">
        <v>80000</v>
      </c>
      <c r="O859" t="s">
        <v>5354</v>
      </c>
      <c r="P859" t="s">
        <v>5355</v>
      </c>
    </row>
    <row r="860" spans="1:16" x14ac:dyDescent="0.25">
      <c r="A860" t="s">
        <v>0</v>
      </c>
      <c r="B860" t="s">
        <v>5356</v>
      </c>
      <c r="C860" t="s">
        <v>5357</v>
      </c>
      <c r="D860" t="s">
        <v>3828</v>
      </c>
      <c r="E860" t="s">
        <v>219</v>
      </c>
      <c r="F860" t="b">
        <v>0</v>
      </c>
      <c r="G860" t="s">
        <v>27</v>
      </c>
      <c r="H860" s="4">
        <v>45673.625069444453</v>
      </c>
      <c r="I860" t="b">
        <v>1</v>
      </c>
      <c r="J860" t="b">
        <v>1</v>
      </c>
      <c r="K860" t="s">
        <v>24</v>
      </c>
      <c r="L860" t="s">
        <v>36</v>
      </c>
      <c r="N860">
        <v>26.494998931884769</v>
      </c>
      <c r="O860" t="s">
        <v>3769</v>
      </c>
      <c r="P860" t="s">
        <v>1702</v>
      </c>
    </row>
    <row r="861" spans="1:16" x14ac:dyDescent="0.25">
      <c r="A861" t="s">
        <v>1</v>
      </c>
      <c r="B861" t="s">
        <v>5358</v>
      </c>
      <c r="C861" t="s">
        <v>167</v>
      </c>
      <c r="D861" t="s">
        <v>3972</v>
      </c>
      <c r="E861" t="s">
        <v>20</v>
      </c>
      <c r="F861" t="b">
        <v>0</v>
      </c>
      <c r="G861" t="s">
        <v>35</v>
      </c>
      <c r="H861" s="4">
        <v>45673.625648148147</v>
      </c>
      <c r="I861" t="b">
        <v>0</v>
      </c>
      <c r="J861" t="b">
        <v>1</v>
      </c>
      <c r="K861" t="s">
        <v>24</v>
      </c>
      <c r="L861" t="s">
        <v>22</v>
      </c>
      <c r="M861">
        <v>120200</v>
      </c>
      <c r="O861" t="s">
        <v>4534</v>
      </c>
      <c r="P861" t="s">
        <v>201</v>
      </c>
    </row>
    <row r="862" spans="1:16" x14ac:dyDescent="0.25">
      <c r="A862" t="s">
        <v>89</v>
      </c>
      <c r="B862" t="s">
        <v>5359</v>
      </c>
      <c r="C862" t="s">
        <v>1566</v>
      </c>
      <c r="D862" t="s">
        <v>3828</v>
      </c>
      <c r="E862" t="s">
        <v>51</v>
      </c>
      <c r="F862" t="b">
        <v>0</v>
      </c>
      <c r="G862" t="s">
        <v>27</v>
      </c>
      <c r="H862" s="4">
        <v>45673.628587962958</v>
      </c>
      <c r="I862" t="b">
        <v>0</v>
      </c>
      <c r="J862" t="b">
        <v>1</v>
      </c>
      <c r="K862" t="s">
        <v>24</v>
      </c>
      <c r="L862" t="s">
        <v>36</v>
      </c>
      <c r="N862">
        <v>46.5</v>
      </c>
      <c r="O862" t="s">
        <v>5360</v>
      </c>
      <c r="P862" t="s">
        <v>5361</v>
      </c>
    </row>
    <row r="863" spans="1:16" x14ac:dyDescent="0.25">
      <c r="A863" t="s">
        <v>2</v>
      </c>
      <c r="B863" t="s">
        <v>5362</v>
      </c>
      <c r="C863" t="s">
        <v>24</v>
      </c>
      <c r="D863" t="s">
        <v>3972</v>
      </c>
      <c r="E863" t="s">
        <v>51</v>
      </c>
      <c r="F863" t="b">
        <v>0</v>
      </c>
      <c r="G863" t="s">
        <v>27</v>
      </c>
      <c r="H863" s="4">
        <v>45673.628668981481</v>
      </c>
      <c r="I863" t="b">
        <v>1</v>
      </c>
      <c r="J863" t="b">
        <v>0</v>
      </c>
      <c r="K863" t="s">
        <v>24</v>
      </c>
      <c r="L863" t="s">
        <v>36</v>
      </c>
      <c r="N863">
        <v>65</v>
      </c>
      <c r="O863" t="s">
        <v>539</v>
      </c>
      <c r="P863" t="s">
        <v>5363</v>
      </c>
    </row>
    <row r="864" spans="1:16" x14ac:dyDescent="0.25">
      <c r="A864" t="s">
        <v>2</v>
      </c>
      <c r="B864" t="s">
        <v>2</v>
      </c>
      <c r="C864" t="s">
        <v>2312</v>
      </c>
      <c r="D864" t="s">
        <v>3972</v>
      </c>
      <c r="E864" t="s">
        <v>20</v>
      </c>
      <c r="F864" t="b">
        <v>0</v>
      </c>
      <c r="G864" t="s">
        <v>27</v>
      </c>
      <c r="H864" s="4">
        <v>45673.628692129627</v>
      </c>
      <c r="I864" t="b">
        <v>1</v>
      </c>
      <c r="J864" t="b">
        <v>0</v>
      </c>
      <c r="K864" t="s">
        <v>24</v>
      </c>
      <c r="L864" t="s">
        <v>22</v>
      </c>
      <c r="M864">
        <v>100000</v>
      </c>
      <c r="O864" t="s">
        <v>656</v>
      </c>
      <c r="P864" t="s">
        <v>5364</v>
      </c>
    </row>
    <row r="865" spans="1:16" x14ac:dyDescent="0.25">
      <c r="A865" t="s">
        <v>25</v>
      </c>
      <c r="B865" t="s">
        <v>5365</v>
      </c>
      <c r="C865" t="s">
        <v>255</v>
      </c>
      <c r="D865" t="s">
        <v>3972</v>
      </c>
      <c r="E865" t="s">
        <v>20</v>
      </c>
      <c r="F865" t="b">
        <v>0</v>
      </c>
      <c r="G865" t="s">
        <v>255</v>
      </c>
      <c r="H865" s="4">
        <v>45673.633206018523</v>
      </c>
      <c r="I865" t="b">
        <v>0</v>
      </c>
      <c r="J865" t="b">
        <v>0</v>
      </c>
      <c r="K865" t="s">
        <v>255</v>
      </c>
      <c r="L865" t="s">
        <v>22</v>
      </c>
      <c r="M865">
        <v>63960</v>
      </c>
      <c r="O865" t="s">
        <v>5366</v>
      </c>
      <c r="P865" t="s">
        <v>5367</v>
      </c>
    </row>
    <row r="866" spans="1:16" x14ac:dyDescent="0.25">
      <c r="A866" t="s">
        <v>2</v>
      </c>
      <c r="B866" t="s">
        <v>5368</v>
      </c>
      <c r="C866" t="s">
        <v>106</v>
      </c>
      <c r="D866" t="s">
        <v>3972</v>
      </c>
      <c r="E866" t="s">
        <v>20</v>
      </c>
      <c r="F866" t="b">
        <v>0</v>
      </c>
      <c r="G866" t="s">
        <v>106</v>
      </c>
      <c r="H866" s="4">
        <v>45673.634791666656</v>
      </c>
      <c r="I866" t="b">
        <v>0</v>
      </c>
      <c r="J866" t="b">
        <v>0</v>
      </c>
      <c r="K866" t="s">
        <v>106</v>
      </c>
      <c r="L866" t="s">
        <v>22</v>
      </c>
      <c r="M866">
        <v>115000</v>
      </c>
      <c r="O866" t="s">
        <v>5369</v>
      </c>
      <c r="P866" t="s">
        <v>5370</v>
      </c>
    </row>
    <row r="867" spans="1:16" x14ac:dyDescent="0.25">
      <c r="A867" t="s">
        <v>0</v>
      </c>
      <c r="B867" t="s">
        <v>250</v>
      </c>
      <c r="C867" t="s">
        <v>203</v>
      </c>
      <c r="D867" t="s">
        <v>483</v>
      </c>
      <c r="E867" t="s">
        <v>51</v>
      </c>
      <c r="F867" t="b">
        <v>0</v>
      </c>
      <c r="G867" t="s">
        <v>23</v>
      </c>
      <c r="H867" s="4">
        <v>45673.645891203712</v>
      </c>
      <c r="I867" t="b">
        <v>0</v>
      </c>
      <c r="J867" t="b">
        <v>1</v>
      </c>
      <c r="K867" t="s">
        <v>24</v>
      </c>
      <c r="L867" t="s">
        <v>36</v>
      </c>
      <c r="N867">
        <v>64</v>
      </c>
      <c r="O867" t="s">
        <v>5371</v>
      </c>
      <c r="P867" t="s">
        <v>1603</v>
      </c>
    </row>
    <row r="868" spans="1:16" x14ac:dyDescent="0.25">
      <c r="A868" t="s">
        <v>139</v>
      </c>
      <c r="B868" t="s">
        <v>5372</v>
      </c>
      <c r="C868" t="s">
        <v>5357</v>
      </c>
      <c r="D868" t="s">
        <v>2208</v>
      </c>
      <c r="E868" t="s">
        <v>20</v>
      </c>
      <c r="F868" t="b">
        <v>0</v>
      </c>
      <c r="G868" t="s">
        <v>27</v>
      </c>
      <c r="H868" s="4">
        <v>45673.666759259257</v>
      </c>
      <c r="I868" t="b">
        <v>1</v>
      </c>
      <c r="J868" t="b">
        <v>0</v>
      </c>
      <c r="K868" t="s">
        <v>24</v>
      </c>
      <c r="L868" t="s">
        <v>36</v>
      </c>
      <c r="N868">
        <v>26.494998931884769</v>
      </c>
      <c r="O868" t="s">
        <v>2877</v>
      </c>
      <c r="P868" t="s">
        <v>1702</v>
      </c>
    </row>
    <row r="869" spans="1:16" x14ac:dyDescent="0.25">
      <c r="A869" t="s">
        <v>0</v>
      </c>
      <c r="B869" t="s">
        <v>3156</v>
      </c>
      <c r="C869" t="s">
        <v>39</v>
      </c>
      <c r="D869" t="s">
        <v>2208</v>
      </c>
      <c r="E869" t="s">
        <v>20</v>
      </c>
      <c r="F869" t="b">
        <v>1</v>
      </c>
      <c r="G869" t="s">
        <v>27</v>
      </c>
      <c r="H869" s="4">
        <v>45673.66678240741</v>
      </c>
      <c r="I869" t="b">
        <v>1</v>
      </c>
      <c r="J869" t="b">
        <v>0</v>
      </c>
      <c r="K869" t="s">
        <v>24</v>
      </c>
      <c r="L869" t="s">
        <v>22</v>
      </c>
      <c r="M869">
        <v>110000</v>
      </c>
      <c r="O869" t="s">
        <v>3066</v>
      </c>
      <c r="P869" t="s">
        <v>119</v>
      </c>
    </row>
    <row r="870" spans="1:16" x14ac:dyDescent="0.25">
      <c r="A870" t="s">
        <v>2</v>
      </c>
      <c r="B870" t="s">
        <v>5373</v>
      </c>
      <c r="C870" t="s">
        <v>592</v>
      </c>
      <c r="D870" t="s">
        <v>3972</v>
      </c>
      <c r="E870" t="s">
        <v>51</v>
      </c>
      <c r="F870" t="b">
        <v>0</v>
      </c>
      <c r="G870" t="s">
        <v>27</v>
      </c>
      <c r="H870" s="4">
        <v>45673.670335648138</v>
      </c>
      <c r="I870" t="b">
        <v>0</v>
      </c>
      <c r="J870" t="b">
        <v>1</v>
      </c>
      <c r="K870" t="s">
        <v>24</v>
      </c>
      <c r="L870" t="s">
        <v>36</v>
      </c>
      <c r="N870">
        <v>71</v>
      </c>
      <c r="O870" t="s">
        <v>350</v>
      </c>
      <c r="P870" t="s">
        <v>5374</v>
      </c>
    </row>
    <row r="871" spans="1:16" x14ac:dyDescent="0.25">
      <c r="A871" t="s">
        <v>19</v>
      </c>
      <c r="B871" t="s">
        <v>813</v>
      </c>
      <c r="C871" t="s">
        <v>172</v>
      </c>
      <c r="D871" t="s">
        <v>3972</v>
      </c>
      <c r="E871" t="s">
        <v>20</v>
      </c>
      <c r="F871" t="b">
        <v>0</v>
      </c>
      <c r="G871" t="s">
        <v>27</v>
      </c>
      <c r="H871" s="4">
        <v>45673.708472222221</v>
      </c>
      <c r="I871" t="b">
        <v>0</v>
      </c>
      <c r="J871" t="b">
        <v>0</v>
      </c>
      <c r="K871" t="s">
        <v>24</v>
      </c>
      <c r="L871" t="s">
        <v>22</v>
      </c>
      <c r="M871">
        <v>160000</v>
      </c>
      <c r="O871" t="s">
        <v>5375</v>
      </c>
      <c r="P871" t="s">
        <v>5376</v>
      </c>
    </row>
    <row r="872" spans="1:16" x14ac:dyDescent="0.25">
      <c r="A872" t="s">
        <v>139</v>
      </c>
      <c r="B872" t="s">
        <v>5377</v>
      </c>
      <c r="C872" t="s">
        <v>114</v>
      </c>
      <c r="D872" t="s">
        <v>3972</v>
      </c>
      <c r="E872" t="s">
        <v>51</v>
      </c>
      <c r="F872" t="b">
        <v>0</v>
      </c>
      <c r="G872" t="s">
        <v>27</v>
      </c>
      <c r="H872" s="4">
        <v>45673.708587962959</v>
      </c>
      <c r="I872" t="b">
        <v>0</v>
      </c>
      <c r="J872" t="b">
        <v>1</v>
      </c>
      <c r="K872" t="s">
        <v>24</v>
      </c>
      <c r="L872" t="s">
        <v>22</v>
      </c>
      <c r="M872">
        <v>90000</v>
      </c>
      <c r="O872" t="s">
        <v>4343</v>
      </c>
      <c r="P872" t="s">
        <v>5378</v>
      </c>
    </row>
    <row r="873" spans="1:16" x14ac:dyDescent="0.25">
      <c r="A873" t="s">
        <v>1</v>
      </c>
      <c r="B873" t="s">
        <v>3692</v>
      </c>
      <c r="C873" t="s">
        <v>329</v>
      </c>
      <c r="D873" t="s">
        <v>3972</v>
      </c>
      <c r="E873" t="s">
        <v>105</v>
      </c>
      <c r="F873" t="b">
        <v>0</v>
      </c>
      <c r="G873" t="s">
        <v>27</v>
      </c>
      <c r="H873" s="4">
        <v>45673.708599537043</v>
      </c>
      <c r="I873" t="b">
        <v>0</v>
      </c>
      <c r="J873" t="b">
        <v>1</v>
      </c>
      <c r="K873" t="s">
        <v>24</v>
      </c>
      <c r="L873" t="s">
        <v>22</v>
      </c>
      <c r="M873">
        <v>98700</v>
      </c>
      <c r="O873" t="s">
        <v>4343</v>
      </c>
      <c r="P873" t="s">
        <v>5379</v>
      </c>
    </row>
    <row r="874" spans="1:16" x14ac:dyDescent="0.25">
      <c r="A874" t="s">
        <v>0</v>
      </c>
      <c r="B874" t="s">
        <v>5380</v>
      </c>
      <c r="C874" t="s">
        <v>1325</v>
      </c>
      <c r="D874" t="s">
        <v>3972</v>
      </c>
      <c r="E874" t="s">
        <v>20</v>
      </c>
      <c r="F874" t="b">
        <v>0</v>
      </c>
      <c r="G874" t="s">
        <v>41</v>
      </c>
      <c r="H874" s="4">
        <v>45673.708715277768</v>
      </c>
      <c r="I874" t="b">
        <v>0</v>
      </c>
      <c r="J874" t="b">
        <v>1</v>
      </c>
      <c r="K874" t="s">
        <v>24</v>
      </c>
      <c r="L874" t="s">
        <v>36</v>
      </c>
      <c r="N874">
        <v>57.5</v>
      </c>
      <c r="O874" t="s">
        <v>80</v>
      </c>
      <c r="P874" t="s">
        <v>280</v>
      </c>
    </row>
    <row r="875" spans="1:16" x14ac:dyDescent="0.25">
      <c r="A875" t="s">
        <v>0</v>
      </c>
      <c r="B875" t="s">
        <v>3030</v>
      </c>
      <c r="C875" t="s">
        <v>465</v>
      </c>
      <c r="D875" t="s">
        <v>4083</v>
      </c>
      <c r="E875" t="s">
        <v>20</v>
      </c>
      <c r="F875" t="b">
        <v>0</v>
      </c>
      <c r="G875" t="s">
        <v>41</v>
      </c>
      <c r="H875" s="4">
        <v>45673.708958333344</v>
      </c>
      <c r="I875" t="b">
        <v>0</v>
      </c>
      <c r="J875" t="b">
        <v>1</v>
      </c>
      <c r="K875" t="s">
        <v>24</v>
      </c>
      <c r="L875" t="s">
        <v>36</v>
      </c>
      <c r="N875">
        <v>24.33499908447266</v>
      </c>
      <c r="O875" t="s">
        <v>5167</v>
      </c>
    </row>
    <row r="876" spans="1:16" x14ac:dyDescent="0.25">
      <c r="A876" t="s">
        <v>40</v>
      </c>
      <c r="B876" t="s">
        <v>5381</v>
      </c>
      <c r="C876" t="s">
        <v>653</v>
      </c>
      <c r="D876" t="s">
        <v>2208</v>
      </c>
      <c r="E876" t="s">
        <v>51</v>
      </c>
      <c r="F876" t="b">
        <v>0</v>
      </c>
      <c r="G876" t="s">
        <v>27</v>
      </c>
      <c r="H876" s="4">
        <v>45673.712002314824</v>
      </c>
      <c r="I876" t="b">
        <v>0</v>
      </c>
      <c r="J876" t="b">
        <v>0</v>
      </c>
      <c r="K876" t="s">
        <v>24</v>
      </c>
      <c r="L876" t="s">
        <v>36</v>
      </c>
      <c r="N876">
        <v>65</v>
      </c>
      <c r="O876" t="s">
        <v>3177</v>
      </c>
      <c r="P876" t="s">
        <v>5382</v>
      </c>
    </row>
    <row r="877" spans="1:16" x14ac:dyDescent="0.25">
      <c r="A877" t="s">
        <v>0</v>
      </c>
      <c r="B877" t="s">
        <v>5383</v>
      </c>
      <c r="C877" t="s">
        <v>363</v>
      </c>
      <c r="D877" t="s">
        <v>3972</v>
      </c>
      <c r="E877" t="s">
        <v>51</v>
      </c>
      <c r="F877" t="b">
        <v>0</v>
      </c>
      <c r="G877" t="s">
        <v>41</v>
      </c>
      <c r="H877" s="4">
        <v>45673.750439814823</v>
      </c>
      <c r="I877" t="b">
        <v>0</v>
      </c>
      <c r="J877" t="b">
        <v>0</v>
      </c>
      <c r="K877" t="s">
        <v>24</v>
      </c>
      <c r="L877" t="s">
        <v>36</v>
      </c>
      <c r="N877">
        <v>36.5</v>
      </c>
      <c r="O877" t="s">
        <v>1091</v>
      </c>
      <c r="P877" t="s">
        <v>5384</v>
      </c>
    </row>
    <row r="878" spans="1:16" x14ac:dyDescent="0.25">
      <c r="A878" t="s">
        <v>1</v>
      </c>
      <c r="B878" t="s">
        <v>5385</v>
      </c>
      <c r="C878" t="s">
        <v>1815</v>
      </c>
      <c r="D878" t="s">
        <v>131</v>
      </c>
      <c r="E878" t="s">
        <v>20</v>
      </c>
      <c r="F878" t="b">
        <v>0</v>
      </c>
      <c r="G878" t="s">
        <v>41</v>
      </c>
      <c r="H878" s="4">
        <v>45673.750439814823</v>
      </c>
      <c r="I878" t="b">
        <v>1</v>
      </c>
      <c r="J878" t="b">
        <v>0</v>
      </c>
      <c r="K878" t="s">
        <v>24</v>
      </c>
      <c r="L878" t="s">
        <v>22</v>
      </c>
      <c r="M878">
        <v>172500</v>
      </c>
      <c r="O878" t="s">
        <v>131</v>
      </c>
      <c r="P878" t="s">
        <v>5386</v>
      </c>
    </row>
    <row r="879" spans="1:16" x14ac:dyDescent="0.25">
      <c r="A879" t="s">
        <v>0</v>
      </c>
      <c r="B879" t="s">
        <v>0</v>
      </c>
      <c r="C879" t="s">
        <v>5387</v>
      </c>
      <c r="D879" t="s">
        <v>2208</v>
      </c>
      <c r="E879" t="s">
        <v>20</v>
      </c>
      <c r="F879" t="b">
        <v>0</v>
      </c>
      <c r="G879" t="s">
        <v>27</v>
      </c>
      <c r="H879" s="4">
        <v>45673.791759259257</v>
      </c>
      <c r="I879" t="b">
        <v>0</v>
      </c>
      <c r="J879" t="b">
        <v>0</v>
      </c>
      <c r="K879" t="s">
        <v>24</v>
      </c>
      <c r="L879" t="s">
        <v>36</v>
      </c>
      <c r="N879">
        <v>27.5</v>
      </c>
      <c r="O879" t="s">
        <v>5388</v>
      </c>
      <c r="P879" t="s">
        <v>204</v>
      </c>
    </row>
    <row r="880" spans="1:16" x14ac:dyDescent="0.25">
      <c r="A880" t="s">
        <v>0</v>
      </c>
      <c r="B880" t="s">
        <v>5389</v>
      </c>
      <c r="C880" t="s">
        <v>39</v>
      </c>
      <c r="D880" t="s">
        <v>3828</v>
      </c>
      <c r="E880" t="s">
        <v>34</v>
      </c>
      <c r="F880" t="b">
        <v>1</v>
      </c>
      <c r="G880" t="s">
        <v>27</v>
      </c>
      <c r="H880" s="4">
        <v>45673.79178240741</v>
      </c>
      <c r="I880" t="b">
        <v>0</v>
      </c>
      <c r="J880" t="b">
        <v>1</v>
      </c>
      <c r="K880" t="s">
        <v>24</v>
      </c>
      <c r="L880" t="s">
        <v>22</v>
      </c>
      <c r="M880">
        <v>87500</v>
      </c>
      <c r="O880" t="s">
        <v>5390</v>
      </c>
      <c r="P880" t="s">
        <v>5391</v>
      </c>
    </row>
    <row r="881" spans="1:16" x14ac:dyDescent="0.25">
      <c r="A881" t="s">
        <v>0</v>
      </c>
      <c r="B881" t="s">
        <v>5392</v>
      </c>
      <c r="C881" t="s">
        <v>5393</v>
      </c>
      <c r="D881" t="s">
        <v>3828</v>
      </c>
      <c r="E881" t="s">
        <v>20</v>
      </c>
      <c r="F881" t="b">
        <v>0</v>
      </c>
      <c r="G881" t="s">
        <v>27</v>
      </c>
      <c r="H881" s="4">
        <v>45673.791817129633</v>
      </c>
      <c r="I881" t="b">
        <v>1</v>
      </c>
      <c r="J881" t="b">
        <v>0</v>
      </c>
      <c r="K881" t="s">
        <v>24</v>
      </c>
      <c r="L881" t="s">
        <v>36</v>
      </c>
      <c r="N881">
        <v>22</v>
      </c>
      <c r="O881" t="s">
        <v>5394</v>
      </c>
      <c r="P881" t="s">
        <v>1075</v>
      </c>
    </row>
    <row r="882" spans="1:16" x14ac:dyDescent="0.25">
      <c r="A882" t="s">
        <v>0</v>
      </c>
      <c r="B882" t="s">
        <v>3282</v>
      </c>
      <c r="C882" t="s">
        <v>606</v>
      </c>
      <c r="D882" t="s">
        <v>3972</v>
      </c>
      <c r="E882" t="s">
        <v>51</v>
      </c>
      <c r="F882" t="b">
        <v>0</v>
      </c>
      <c r="G882" t="s">
        <v>27</v>
      </c>
      <c r="H882" s="4">
        <v>45673.833425925928</v>
      </c>
      <c r="I882" t="b">
        <v>0</v>
      </c>
      <c r="J882" t="b">
        <v>0</v>
      </c>
      <c r="K882" t="s">
        <v>24</v>
      </c>
      <c r="L882" t="s">
        <v>36</v>
      </c>
      <c r="N882">
        <v>27.5</v>
      </c>
      <c r="O882" t="s">
        <v>1015</v>
      </c>
      <c r="P882" t="s">
        <v>5395</v>
      </c>
    </row>
    <row r="883" spans="1:16" x14ac:dyDescent="0.25">
      <c r="A883" t="s">
        <v>0</v>
      </c>
      <c r="B883" t="s">
        <v>0</v>
      </c>
      <c r="C883" t="s">
        <v>990</v>
      </c>
      <c r="D883" t="s">
        <v>3828</v>
      </c>
      <c r="E883" t="s">
        <v>20</v>
      </c>
      <c r="F883" t="b">
        <v>0</v>
      </c>
      <c r="G883" t="s">
        <v>27</v>
      </c>
      <c r="H883" s="4">
        <v>45673.875011574077</v>
      </c>
      <c r="I883" t="b">
        <v>0</v>
      </c>
      <c r="J883" t="b">
        <v>1</v>
      </c>
      <c r="K883" t="s">
        <v>24</v>
      </c>
      <c r="L883" t="s">
        <v>22</v>
      </c>
      <c r="M883">
        <v>85574</v>
      </c>
      <c r="O883" t="s">
        <v>824</v>
      </c>
      <c r="P883" t="s">
        <v>5396</v>
      </c>
    </row>
    <row r="884" spans="1:16" x14ac:dyDescent="0.25">
      <c r="A884" t="s">
        <v>0</v>
      </c>
      <c r="B884" t="s">
        <v>5397</v>
      </c>
      <c r="C884" t="s">
        <v>1135</v>
      </c>
      <c r="D884" t="s">
        <v>3972</v>
      </c>
      <c r="E884" t="s">
        <v>20</v>
      </c>
      <c r="F884" t="b">
        <v>0</v>
      </c>
      <c r="G884" t="s">
        <v>27</v>
      </c>
      <c r="H884" s="4">
        <v>45673.875115740739</v>
      </c>
      <c r="I884" t="b">
        <v>0</v>
      </c>
      <c r="J884" t="b">
        <v>1</v>
      </c>
      <c r="K884" t="s">
        <v>24</v>
      </c>
      <c r="L884" t="s">
        <v>22</v>
      </c>
      <c r="M884">
        <v>69087.5</v>
      </c>
      <c r="O884" t="s">
        <v>5398</v>
      </c>
      <c r="P884" t="s">
        <v>2834</v>
      </c>
    </row>
    <row r="885" spans="1:16" x14ac:dyDescent="0.25">
      <c r="A885" t="s">
        <v>0</v>
      </c>
      <c r="B885" t="s">
        <v>5399</v>
      </c>
      <c r="C885" t="s">
        <v>306</v>
      </c>
      <c r="D885" t="s">
        <v>3972</v>
      </c>
      <c r="E885" t="s">
        <v>20</v>
      </c>
      <c r="F885" t="b">
        <v>0</v>
      </c>
      <c r="G885" t="s">
        <v>27</v>
      </c>
      <c r="H885" s="4">
        <v>45673.875219907408</v>
      </c>
      <c r="I885" t="b">
        <v>0</v>
      </c>
      <c r="J885" t="b">
        <v>0</v>
      </c>
      <c r="K885" t="s">
        <v>24</v>
      </c>
      <c r="L885" t="s">
        <v>22</v>
      </c>
      <c r="M885">
        <v>66000</v>
      </c>
      <c r="O885" t="s">
        <v>5400</v>
      </c>
    </row>
    <row r="886" spans="1:16" x14ac:dyDescent="0.25">
      <c r="A886" t="s">
        <v>19</v>
      </c>
      <c r="B886" t="s">
        <v>3324</v>
      </c>
      <c r="C886" t="s">
        <v>2684</v>
      </c>
      <c r="D886" t="s">
        <v>3972</v>
      </c>
      <c r="E886" t="s">
        <v>20</v>
      </c>
      <c r="F886" t="b">
        <v>0</v>
      </c>
      <c r="G886" t="s">
        <v>35</v>
      </c>
      <c r="H886" s="4">
        <v>45673.875694444447</v>
      </c>
      <c r="I886" t="b">
        <v>1</v>
      </c>
      <c r="J886" t="b">
        <v>0</v>
      </c>
      <c r="K886" t="s">
        <v>24</v>
      </c>
      <c r="L886" t="s">
        <v>22</v>
      </c>
      <c r="M886">
        <v>122972.5</v>
      </c>
      <c r="O886" t="s">
        <v>5401</v>
      </c>
      <c r="P886" t="s">
        <v>1133</v>
      </c>
    </row>
    <row r="887" spans="1:16" x14ac:dyDescent="0.25">
      <c r="A887" t="s">
        <v>40</v>
      </c>
      <c r="B887" t="s">
        <v>5402</v>
      </c>
      <c r="C887" t="s">
        <v>5403</v>
      </c>
      <c r="D887" t="s">
        <v>3972</v>
      </c>
      <c r="E887" t="s">
        <v>20</v>
      </c>
      <c r="F887" t="b">
        <v>0</v>
      </c>
      <c r="G887" t="s">
        <v>27</v>
      </c>
      <c r="H887" s="4">
        <v>45673.878750000003</v>
      </c>
      <c r="I887" t="b">
        <v>0</v>
      </c>
      <c r="J887" t="b">
        <v>0</v>
      </c>
      <c r="K887" t="s">
        <v>24</v>
      </c>
      <c r="L887" t="s">
        <v>22</v>
      </c>
      <c r="M887">
        <v>135000</v>
      </c>
      <c r="O887" t="s">
        <v>1422</v>
      </c>
      <c r="P887" t="s">
        <v>5404</v>
      </c>
    </row>
    <row r="888" spans="1:16" x14ac:dyDescent="0.25">
      <c r="A888" t="s">
        <v>28</v>
      </c>
      <c r="B888" t="s">
        <v>5405</v>
      </c>
      <c r="C888" t="s">
        <v>82</v>
      </c>
      <c r="D888" t="s">
        <v>4108</v>
      </c>
      <c r="E888" t="s">
        <v>20</v>
      </c>
      <c r="F888" t="b">
        <v>0</v>
      </c>
      <c r="G888" t="s">
        <v>23</v>
      </c>
      <c r="H888" s="4">
        <v>45673.937835648147</v>
      </c>
      <c r="I888" t="b">
        <v>0</v>
      </c>
      <c r="J888" t="b">
        <v>1</v>
      </c>
      <c r="K888" t="s">
        <v>24</v>
      </c>
      <c r="L888" t="s">
        <v>22</v>
      </c>
      <c r="M888">
        <v>200000</v>
      </c>
      <c r="O888" t="s">
        <v>5406</v>
      </c>
      <c r="P888" t="s">
        <v>5407</v>
      </c>
    </row>
    <row r="889" spans="1:16" x14ac:dyDescent="0.25">
      <c r="A889" t="s">
        <v>1</v>
      </c>
      <c r="B889" t="s">
        <v>5408</v>
      </c>
      <c r="C889" t="s">
        <v>1704</v>
      </c>
      <c r="D889" t="s">
        <v>3972</v>
      </c>
      <c r="E889" t="s">
        <v>20</v>
      </c>
      <c r="F889" t="b">
        <v>0</v>
      </c>
      <c r="G889" t="s">
        <v>52</v>
      </c>
      <c r="H889" s="4">
        <v>45673.961817129632</v>
      </c>
      <c r="I889" t="b">
        <v>0</v>
      </c>
      <c r="J889" t="b">
        <v>1</v>
      </c>
      <c r="K889" t="s">
        <v>24</v>
      </c>
      <c r="L889" t="s">
        <v>22</v>
      </c>
      <c r="M889">
        <v>134500</v>
      </c>
      <c r="O889" t="s">
        <v>5409</v>
      </c>
      <c r="P889" t="s">
        <v>5410</v>
      </c>
    </row>
    <row r="890" spans="1:16" x14ac:dyDescent="0.25">
      <c r="A890" t="s">
        <v>25</v>
      </c>
      <c r="B890" t="s">
        <v>5411</v>
      </c>
      <c r="C890" t="s">
        <v>114</v>
      </c>
      <c r="D890" t="s">
        <v>5412</v>
      </c>
      <c r="E890" t="s">
        <v>219</v>
      </c>
      <c r="F890" t="b">
        <v>0</v>
      </c>
      <c r="G890" t="s">
        <v>27</v>
      </c>
      <c r="H890" s="4">
        <v>45674.000196759262</v>
      </c>
      <c r="I890" t="b">
        <v>0</v>
      </c>
      <c r="J890" t="b">
        <v>0</v>
      </c>
      <c r="K890" t="s">
        <v>24</v>
      </c>
      <c r="L890" t="s">
        <v>36</v>
      </c>
      <c r="N890">
        <v>100</v>
      </c>
      <c r="O890" t="s">
        <v>1122</v>
      </c>
    </row>
    <row r="891" spans="1:16" x14ac:dyDescent="0.25">
      <c r="A891" t="s">
        <v>0</v>
      </c>
      <c r="B891" t="s">
        <v>433</v>
      </c>
      <c r="C891" t="s">
        <v>1263</v>
      </c>
      <c r="D891" t="s">
        <v>5413</v>
      </c>
      <c r="E891" t="s">
        <v>34</v>
      </c>
      <c r="F891" t="b">
        <v>0</v>
      </c>
      <c r="G891" t="s">
        <v>52</v>
      </c>
      <c r="H891" s="4">
        <v>45674.002708333333</v>
      </c>
      <c r="I891" t="b">
        <v>1</v>
      </c>
      <c r="J891" t="b">
        <v>0</v>
      </c>
      <c r="K891" t="s">
        <v>24</v>
      </c>
      <c r="L891" t="s">
        <v>36</v>
      </c>
      <c r="N891">
        <v>21.5</v>
      </c>
      <c r="O891" t="s">
        <v>5414</v>
      </c>
      <c r="P891" t="s">
        <v>204</v>
      </c>
    </row>
    <row r="892" spans="1:16" x14ac:dyDescent="0.25">
      <c r="A892" t="s">
        <v>0</v>
      </c>
      <c r="B892" t="s">
        <v>5415</v>
      </c>
      <c r="C892" t="s">
        <v>82</v>
      </c>
      <c r="D892" t="s">
        <v>5416</v>
      </c>
      <c r="E892" t="s">
        <v>20</v>
      </c>
      <c r="F892" t="b">
        <v>0</v>
      </c>
      <c r="G892" t="s">
        <v>27</v>
      </c>
      <c r="H892" s="4">
        <v>45674.250011574077</v>
      </c>
      <c r="I892" t="b">
        <v>0</v>
      </c>
      <c r="J892" t="b">
        <v>1</v>
      </c>
      <c r="K892" t="s">
        <v>24</v>
      </c>
      <c r="L892" t="s">
        <v>22</v>
      </c>
      <c r="M892">
        <v>99000</v>
      </c>
      <c r="O892" t="s">
        <v>2485</v>
      </c>
      <c r="P892" t="s">
        <v>1303</v>
      </c>
    </row>
    <row r="893" spans="1:16" x14ac:dyDescent="0.25">
      <c r="A893" t="s">
        <v>0</v>
      </c>
      <c r="B893" t="s">
        <v>5417</v>
      </c>
      <c r="C893" t="s">
        <v>82</v>
      </c>
      <c r="D893" t="s">
        <v>5418</v>
      </c>
      <c r="E893" t="s">
        <v>20</v>
      </c>
      <c r="F893" t="b">
        <v>0</v>
      </c>
      <c r="G893" t="s">
        <v>27</v>
      </c>
      <c r="H893" s="4">
        <v>45674.250034722223</v>
      </c>
      <c r="I893" t="b">
        <v>0</v>
      </c>
      <c r="J893" t="b">
        <v>0</v>
      </c>
      <c r="K893" t="s">
        <v>24</v>
      </c>
      <c r="L893" t="s">
        <v>22</v>
      </c>
      <c r="M893">
        <v>69000</v>
      </c>
      <c r="O893" t="s">
        <v>1344</v>
      </c>
      <c r="P893" t="s">
        <v>767</v>
      </c>
    </row>
    <row r="894" spans="1:16" x14ac:dyDescent="0.25">
      <c r="A894" t="s">
        <v>0</v>
      </c>
      <c r="B894" t="s">
        <v>5419</v>
      </c>
      <c r="C894" t="s">
        <v>82</v>
      </c>
      <c r="D894" t="s">
        <v>3828</v>
      </c>
      <c r="E894" t="s">
        <v>20</v>
      </c>
      <c r="F894" t="b">
        <v>0</v>
      </c>
      <c r="G894" t="s">
        <v>27</v>
      </c>
      <c r="H894" s="4">
        <v>45674.250034722223</v>
      </c>
      <c r="I894" t="b">
        <v>1</v>
      </c>
      <c r="J894" t="b">
        <v>1</v>
      </c>
      <c r="K894" t="s">
        <v>24</v>
      </c>
      <c r="L894" t="s">
        <v>22</v>
      </c>
      <c r="M894">
        <v>185500</v>
      </c>
      <c r="O894" t="s">
        <v>5012</v>
      </c>
    </row>
    <row r="895" spans="1:16" x14ac:dyDescent="0.25">
      <c r="A895" t="s">
        <v>0</v>
      </c>
      <c r="B895" t="s">
        <v>5420</v>
      </c>
      <c r="C895" t="s">
        <v>372</v>
      </c>
      <c r="D895" t="s">
        <v>3600</v>
      </c>
      <c r="E895" t="s">
        <v>20</v>
      </c>
      <c r="F895" t="b">
        <v>0</v>
      </c>
      <c r="G895" t="s">
        <v>27</v>
      </c>
      <c r="H895" s="4">
        <v>45674.250034722223</v>
      </c>
      <c r="I895" t="b">
        <v>1</v>
      </c>
      <c r="J895" t="b">
        <v>0</v>
      </c>
      <c r="K895" t="s">
        <v>24</v>
      </c>
      <c r="L895" t="s">
        <v>36</v>
      </c>
      <c r="N895">
        <v>65</v>
      </c>
      <c r="O895" t="s">
        <v>5421</v>
      </c>
    </row>
    <row r="896" spans="1:16" x14ac:dyDescent="0.25">
      <c r="A896" t="s">
        <v>0</v>
      </c>
      <c r="B896" t="s">
        <v>5422</v>
      </c>
      <c r="C896" t="s">
        <v>82</v>
      </c>
      <c r="D896" t="s">
        <v>3383</v>
      </c>
      <c r="E896" t="s">
        <v>20</v>
      </c>
      <c r="F896" t="b">
        <v>0</v>
      </c>
      <c r="G896" t="s">
        <v>27</v>
      </c>
      <c r="H896" s="4">
        <v>45674.250034722223</v>
      </c>
      <c r="I896" t="b">
        <v>0</v>
      </c>
      <c r="J896" t="b">
        <v>1</v>
      </c>
      <c r="K896" t="s">
        <v>24</v>
      </c>
      <c r="L896" t="s">
        <v>22</v>
      </c>
      <c r="M896">
        <v>73700</v>
      </c>
      <c r="O896" t="s">
        <v>5423</v>
      </c>
      <c r="P896" t="s">
        <v>274</v>
      </c>
    </row>
    <row r="897" spans="1:16" x14ac:dyDescent="0.25">
      <c r="A897" t="s">
        <v>0</v>
      </c>
      <c r="B897" t="s">
        <v>1248</v>
      </c>
      <c r="C897" t="s">
        <v>1894</v>
      </c>
      <c r="D897" t="s">
        <v>3828</v>
      </c>
      <c r="E897" t="s">
        <v>20</v>
      </c>
      <c r="F897" t="b">
        <v>0</v>
      </c>
      <c r="G897" t="s">
        <v>41</v>
      </c>
      <c r="H897" s="4">
        <v>45674.250358796293</v>
      </c>
      <c r="I897" t="b">
        <v>0</v>
      </c>
      <c r="J897" t="b">
        <v>1</v>
      </c>
      <c r="K897" t="s">
        <v>24</v>
      </c>
      <c r="L897" t="s">
        <v>36</v>
      </c>
      <c r="N897">
        <v>26.32500076293945</v>
      </c>
      <c r="O897" t="s">
        <v>1895</v>
      </c>
    </row>
    <row r="898" spans="1:16" x14ac:dyDescent="0.25">
      <c r="A898" t="s">
        <v>0</v>
      </c>
      <c r="B898" t="s">
        <v>0</v>
      </c>
      <c r="C898" t="s">
        <v>3871</v>
      </c>
      <c r="D898" t="s">
        <v>4083</v>
      </c>
      <c r="E898" t="s">
        <v>20</v>
      </c>
      <c r="F898" t="b">
        <v>0</v>
      </c>
      <c r="G898" t="s">
        <v>52</v>
      </c>
      <c r="H898" s="4">
        <v>45674.250891203701</v>
      </c>
      <c r="I898" t="b">
        <v>1</v>
      </c>
      <c r="J898" t="b">
        <v>1</v>
      </c>
      <c r="K898" t="s">
        <v>24</v>
      </c>
      <c r="L898" t="s">
        <v>22</v>
      </c>
      <c r="M898">
        <v>105000</v>
      </c>
      <c r="O898" t="s">
        <v>5424</v>
      </c>
      <c r="P898" t="s">
        <v>280</v>
      </c>
    </row>
    <row r="899" spans="1:16" x14ac:dyDescent="0.25">
      <c r="A899" t="s">
        <v>19</v>
      </c>
      <c r="B899" t="s">
        <v>5425</v>
      </c>
      <c r="C899" t="s">
        <v>2942</v>
      </c>
      <c r="D899" t="s">
        <v>2208</v>
      </c>
      <c r="E899" t="s">
        <v>34</v>
      </c>
      <c r="F899" t="b">
        <v>0</v>
      </c>
      <c r="G899" t="s">
        <v>27</v>
      </c>
      <c r="H899" s="4">
        <v>45674.25099537037</v>
      </c>
      <c r="I899" t="b">
        <v>0</v>
      </c>
      <c r="J899" t="b">
        <v>1</v>
      </c>
      <c r="K899" t="s">
        <v>24</v>
      </c>
      <c r="L899" t="s">
        <v>22</v>
      </c>
      <c r="M899">
        <v>135000</v>
      </c>
      <c r="O899" t="s">
        <v>428</v>
      </c>
      <c r="P899" t="s">
        <v>2451</v>
      </c>
    </row>
    <row r="900" spans="1:16" x14ac:dyDescent="0.25">
      <c r="A900" t="s">
        <v>1</v>
      </c>
      <c r="B900" t="s">
        <v>3064</v>
      </c>
      <c r="C900" t="s">
        <v>5426</v>
      </c>
      <c r="D900" t="s">
        <v>5427</v>
      </c>
      <c r="E900" t="s">
        <v>20</v>
      </c>
      <c r="F900" t="b">
        <v>0</v>
      </c>
      <c r="G900" t="s">
        <v>27</v>
      </c>
      <c r="H900" s="4">
        <v>45674.25099537037</v>
      </c>
      <c r="I900" t="b">
        <v>0</v>
      </c>
      <c r="J900" t="b">
        <v>1</v>
      </c>
      <c r="K900" t="s">
        <v>24</v>
      </c>
      <c r="L900" t="s">
        <v>22</v>
      </c>
      <c r="M900">
        <v>95350</v>
      </c>
      <c r="O900" t="s">
        <v>3065</v>
      </c>
      <c r="P900" t="s">
        <v>5428</v>
      </c>
    </row>
    <row r="901" spans="1:16" x14ac:dyDescent="0.25">
      <c r="A901" t="s">
        <v>1</v>
      </c>
      <c r="B901" t="s">
        <v>5429</v>
      </c>
      <c r="C901" t="s">
        <v>5430</v>
      </c>
      <c r="D901" t="s">
        <v>4301</v>
      </c>
      <c r="E901" t="s">
        <v>20</v>
      </c>
      <c r="F901" t="b">
        <v>0</v>
      </c>
      <c r="G901" t="s">
        <v>27</v>
      </c>
      <c r="H901" s="4">
        <v>45674.25099537037</v>
      </c>
      <c r="I901" t="b">
        <v>0</v>
      </c>
      <c r="J901" t="b">
        <v>0</v>
      </c>
      <c r="K901" t="s">
        <v>24</v>
      </c>
      <c r="L901" t="s">
        <v>22</v>
      </c>
      <c r="M901">
        <v>103409</v>
      </c>
      <c r="O901" t="s">
        <v>905</v>
      </c>
    </row>
    <row r="902" spans="1:16" x14ac:dyDescent="0.25">
      <c r="A902" t="s">
        <v>1</v>
      </c>
      <c r="B902" t="s">
        <v>5431</v>
      </c>
      <c r="C902" t="s">
        <v>5432</v>
      </c>
      <c r="D902" t="s">
        <v>4301</v>
      </c>
      <c r="E902" t="s">
        <v>20</v>
      </c>
      <c r="F902" t="b">
        <v>0</v>
      </c>
      <c r="G902" t="s">
        <v>35</v>
      </c>
      <c r="H902" s="4">
        <v>45674.251527777778</v>
      </c>
      <c r="I902" t="b">
        <v>0</v>
      </c>
      <c r="J902" t="b">
        <v>0</v>
      </c>
      <c r="K902" t="s">
        <v>24</v>
      </c>
      <c r="L902" t="s">
        <v>22</v>
      </c>
      <c r="M902">
        <v>105383</v>
      </c>
      <c r="O902" t="s">
        <v>5433</v>
      </c>
    </row>
    <row r="903" spans="1:16" x14ac:dyDescent="0.25">
      <c r="A903" t="s">
        <v>1</v>
      </c>
      <c r="B903" t="s">
        <v>1</v>
      </c>
      <c r="C903" t="s">
        <v>151</v>
      </c>
      <c r="D903" t="s">
        <v>3972</v>
      </c>
      <c r="E903" t="s">
        <v>20</v>
      </c>
      <c r="F903" t="b">
        <v>0</v>
      </c>
      <c r="G903" t="s">
        <v>30</v>
      </c>
      <c r="H903" s="4">
        <v>45674.251562500001</v>
      </c>
      <c r="I903" t="b">
        <v>0</v>
      </c>
      <c r="J903" t="b">
        <v>0</v>
      </c>
      <c r="K903" t="s">
        <v>24</v>
      </c>
      <c r="L903" t="s">
        <v>22</v>
      </c>
      <c r="M903">
        <v>85000</v>
      </c>
      <c r="O903" t="s">
        <v>5434</v>
      </c>
      <c r="P903" t="s">
        <v>5435</v>
      </c>
    </row>
    <row r="904" spans="1:16" x14ac:dyDescent="0.25">
      <c r="A904" t="s">
        <v>2</v>
      </c>
      <c r="B904" t="s">
        <v>5071</v>
      </c>
      <c r="C904" t="s">
        <v>54</v>
      </c>
      <c r="D904" t="s">
        <v>4431</v>
      </c>
      <c r="E904" t="s">
        <v>34</v>
      </c>
      <c r="F904" t="b">
        <v>0</v>
      </c>
      <c r="G904" t="s">
        <v>41</v>
      </c>
      <c r="H904" s="4">
        <v>45674.251967592587</v>
      </c>
      <c r="I904" t="b">
        <v>0</v>
      </c>
      <c r="J904" t="b">
        <v>1</v>
      </c>
      <c r="K904" t="s">
        <v>24</v>
      </c>
      <c r="L904" t="s">
        <v>22</v>
      </c>
      <c r="M904">
        <v>175500</v>
      </c>
      <c r="O904" t="s">
        <v>428</v>
      </c>
      <c r="P904" t="s">
        <v>4656</v>
      </c>
    </row>
    <row r="905" spans="1:16" x14ac:dyDescent="0.25">
      <c r="A905" t="s">
        <v>40</v>
      </c>
      <c r="B905" t="s">
        <v>57</v>
      </c>
      <c r="C905" t="s">
        <v>44</v>
      </c>
      <c r="D905" t="s">
        <v>5436</v>
      </c>
      <c r="E905" t="s">
        <v>20</v>
      </c>
      <c r="F905" t="b">
        <v>0</v>
      </c>
      <c r="G905" t="s">
        <v>41</v>
      </c>
      <c r="H905" s="4">
        <v>45674.251967592587</v>
      </c>
      <c r="I905" t="b">
        <v>0</v>
      </c>
      <c r="J905" t="b">
        <v>0</v>
      </c>
      <c r="K905" t="s">
        <v>24</v>
      </c>
      <c r="L905" t="s">
        <v>22</v>
      </c>
      <c r="M905">
        <v>155000</v>
      </c>
      <c r="O905" t="s">
        <v>5437</v>
      </c>
      <c r="P905" t="s">
        <v>5438</v>
      </c>
    </row>
    <row r="906" spans="1:16" x14ac:dyDescent="0.25">
      <c r="A906" t="s">
        <v>2</v>
      </c>
      <c r="B906" t="s">
        <v>5439</v>
      </c>
      <c r="C906" t="s">
        <v>49</v>
      </c>
      <c r="D906" t="s">
        <v>3828</v>
      </c>
      <c r="E906" t="s">
        <v>20</v>
      </c>
      <c r="F906" t="b">
        <v>0</v>
      </c>
      <c r="G906" t="s">
        <v>41</v>
      </c>
      <c r="H906" s="4">
        <v>45674.251967592587</v>
      </c>
      <c r="I906" t="b">
        <v>0</v>
      </c>
      <c r="J906" t="b">
        <v>1</v>
      </c>
      <c r="K906" t="s">
        <v>24</v>
      </c>
      <c r="L906" t="s">
        <v>22</v>
      </c>
      <c r="M906">
        <v>70500</v>
      </c>
      <c r="O906" t="s">
        <v>5440</v>
      </c>
      <c r="P906" t="s">
        <v>3791</v>
      </c>
    </row>
    <row r="907" spans="1:16" x14ac:dyDescent="0.25">
      <c r="A907" t="s">
        <v>40</v>
      </c>
      <c r="B907" t="s">
        <v>40</v>
      </c>
      <c r="C907" t="s">
        <v>395</v>
      </c>
      <c r="D907" t="s">
        <v>123</v>
      </c>
      <c r="E907" t="s">
        <v>20</v>
      </c>
      <c r="F907" t="b">
        <v>0</v>
      </c>
      <c r="G907" t="s">
        <v>35</v>
      </c>
      <c r="H907" s="4">
        <v>45674.255706018521</v>
      </c>
      <c r="I907" t="b">
        <v>1</v>
      </c>
      <c r="J907" t="b">
        <v>0</v>
      </c>
      <c r="K907" t="s">
        <v>24</v>
      </c>
      <c r="L907" t="s">
        <v>22</v>
      </c>
      <c r="M907">
        <v>125000</v>
      </c>
      <c r="O907" t="s">
        <v>123</v>
      </c>
    </row>
    <row r="908" spans="1:16" x14ac:dyDescent="0.25">
      <c r="A908" t="s">
        <v>2</v>
      </c>
      <c r="B908" t="s">
        <v>5441</v>
      </c>
      <c r="C908" t="s">
        <v>1937</v>
      </c>
      <c r="D908" t="s">
        <v>3969</v>
      </c>
      <c r="E908" t="s">
        <v>20</v>
      </c>
      <c r="F908" t="b">
        <v>0</v>
      </c>
      <c r="G908" t="s">
        <v>30</v>
      </c>
      <c r="H908" s="4">
        <v>45674.256006944437</v>
      </c>
      <c r="I908" t="b">
        <v>1</v>
      </c>
      <c r="J908" t="b">
        <v>0</v>
      </c>
      <c r="K908" t="s">
        <v>24</v>
      </c>
      <c r="L908" t="s">
        <v>22</v>
      </c>
      <c r="M908">
        <v>121217</v>
      </c>
      <c r="O908" t="s">
        <v>5442</v>
      </c>
      <c r="P908" t="s">
        <v>5443</v>
      </c>
    </row>
    <row r="909" spans="1:16" x14ac:dyDescent="0.25">
      <c r="A909" t="s">
        <v>2</v>
      </c>
      <c r="B909" t="s">
        <v>2</v>
      </c>
      <c r="C909" t="s">
        <v>124</v>
      </c>
      <c r="D909" t="s">
        <v>3969</v>
      </c>
      <c r="E909" t="s">
        <v>20</v>
      </c>
      <c r="F909" t="b">
        <v>0</v>
      </c>
      <c r="G909" t="s">
        <v>30</v>
      </c>
      <c r="H909" s="4">
        <v>45674.256006944437</v>
      </c>
      <c r="I909" t="b">
        <v>0</v>
      </c>
      <c r="J909" t="b">
        <v>0</v>
      </c>
      <c r="K909" t="s">
        <v>24</v>
      </c>
      <c r="L909" t="s">
        <v>22</v>
      </c>
      <c r="M909">
        <v>100000</v>
      </c>
      <c r="O909" t="s">
        <v>5444</v>
      </c>
      <c r="P909" t="s">
        <v>5445</v>
      </c>
    </row>
    <row r="910" spans="1:16" x14ac:dyDescent="0.25">
      <c r="A910" t="s">
        <v>1</v>
      </c>
      <c r="B910" t="s">
        <v>1</v>
      </c>
      <c r="C910" t="s">
        <v>1023</v>
      </c>
      <c r="D910" t="s">
        <v>3972</v>
      </c>
      <c r="E910" t="s">
        <v>20</v>
      </c>
      <c r="F910" t="b">
        <v>0</v>
      </c>
      <c r="G910" t="s">
        <v>27</v>
      </c>
      <c r="H910" s="4">
        <v>45674.335231481477</v>
      </c>
      <c r="I910" t="b">
        <v>0</v>
      </c>
      <c r="J910" t="b">
        <v>0</v>
      </c>
      <c r="K910" t="s">
        <v>24</v>
      </c>
      <c r="L910" t="s">
        <v>22</v>
      </c>
      <c r="M910">
        <v>155000</v>
      </c>
      <c r="O910" t="s">
        <v>3046</v>
      </c>
      <c r="P910" t="s">
        <v>5446</v>
      </c>
    </row>
    <row r="911" spans="1:16" x14ac:dyDescent="0.25">
      <c r="A911" t="s">
        <v>19</v>
      </c>
      <c r="B911" t="s">
        <v>5447</v>
      </c>
      <c r="C911" t="s">
        <v>39</v>
      </c>
      <c r="D911" t="s">
        <v>3972</v>
      </c>
      <c r="E911" t="s">
        <v>20</v>
      </c>
      <c r="F911" t="b">
        <v>1</v>
      </c>
      <c r="G911" t="s">
        <v>27</v>
      </c>
      <c r="H911" s="4">
        <v>45674.375092592592</v>
      </c>
      <c r="I911" t="b">
        <v>0</v>
      </c>
      <c r="J911" t="b">
        <v>1</v>
      </c>
      <c r="K911" t="s">
        <v>24</v>
      </c>
      <c r="L911" t="s">
        <v>22</v>
      </c>
      <c r="M911">
        <v>117500</v>
      </c>
      <c r="O911" t="s">
        <v>1049</v>
      </c>
      <c r="P911" t="s">
        <v>5448</v>
      </c>
    </row>
    <row r="912" spans="1:16" x14ac:dyDescent="0.25">
      <c r="A912" t="s">
        <v>28</v>
      </c>
      <c r="B912" t="s">
        <v>5449</v>
      </c>
      <c r="C912" t="s">
        <v>298</v>
      </c>
      <c r="D912" t="s">
        <v>4034</v>
      </c>
      <c r="E912" t="s">
        <v>20</v>
      </c>
      <c r="F912" t="b">
        <v>0</v>
      </c>
      <c r="G912" t="s">
        <v>298</v>
      </c>
      <c r="H912" s="4">
        <v>45674.388564814813</v>
      </c>
      <c r="I912" t="b">
        <v>0</v>
      </c>
      <c r="J912" t="b">
        <v>0</v>
      </c>
      <c r="K912" t="s">
        <v>298</v>
      </c>
      <c r="L912" t="s">
        <v>22</v>
      </c>
      <c r="M912">
        <v>51777.5</v>
      </c>
      <c r="O912" t="s">
        <v>3461</v>
      </c>
    </row>
    <row r="913" spans="1:16" x14ac:dyDescent="0.25">
      <c r="A913" t="s">
        <v>0</v>
      </c>
      <c r="B913" t="s">
        <v>5450</v>
      </c>
      <c r="C913" t="s">
        <v>5451</v>
      </c>
      <c r="D913" t="s">
        <v>3969</v>
      </c>
      <c r="E913" t="s">
        <v>20</v>
      </c>
      <c r="F913" t="b">
        <v>0</v>
      </c>
      <c r="G913" t="s">
        <v>41</v>
      </c>
      <c r="H913" s="4">
        <v>45674.417048611111</v>
      </c>
      <c r="I913" t="b">
        <v>0</v>
      </c>
      <c r="J913" t="b">
        <v>0</v>
      </c>
      <c r="K913" t="s">
        <v>24</v>
      </c>
      <c r="L913" t="s">
        <v>22</v>
      </c>
      <c r="M913">
        <v>94362</v>
      </c>
      <c r="O913" t="s">
        <v>636</v>
      </c>
      <c r="P913" t="s">
        <v>869</v>
      </c>
    </row>
    <row r="914" spans="1:16" x14ac:dyDescent="0.25">
      <c r="A914" t="s">
        <v>139</v>
      </c>
      <c r="B914" t="s">
        <v>4236</v>
      </c>
      <c r="C914" t="s">
        <v>1164</v>
      </c>
      <c r="D914" t="s">
        <v>3972</v>
      </c>
      <c r="E914" t="s">
        <v>20</v>
      </c>
      <c r="F914" t="b">
        <v>0</v>
      </c>
      <c r="G914" t="s">
        <v>41</v>
      </c>
      <c r="H914" s="4">
        <v>45674.417071759257</v>
      </c>
      <c r="I914" t="b">
        <v>1</v>
      </c>
      <c r="J914" t="b">
        <v>0</v>
      </c>
      <c r="K914" t="s">
        <v>24</v>
      </c>
      <c r="L914" t="s">
        <v>22</v>
      </c>
      <c r="M914">
        <v>97500</v>
      </c>
      <c r="O914" t="s">
        <v>202</v>
      </c>
      <c r="P914" t="s">
        <v>2778</v>
      </c>
    </row>
    <row r="915" spans="1:16" x14ac:dyDescent="0.25">
      <c r="A915" t="s">
        <v>139</v>
      </c>
      <c r="B915" t="s">
        <v>5452</v>
      </c>
      <c r="C915" t="s">
        <v>283</v>
      </c>
      <c r="D915" t="s">
        <v>3972</v>
      </c>
      <c r="E915" t="s">
        <v>20</v>
      </c>
      <c r="F915" t="b">
        <v>0</v>
      </c>
      <c r="G915" t="s">
        <v>41</v>
      </c>
      <c r="H915" s="4">
        <v>45674.41710648148</v>
      </c>
      <c r="I915" t="b">
        <v>0</v>
      </c>
      <c r="J915" t="b">
        <v>0</v>
      </c>
      <c r="K915" t="s">
        <v>24</v>
      </c>
      <c r="L915" t="s">
        <v>22</v>
      </c>
      <c r="M915">
        <v>181500</v>
      </c>
      <c r="O915" t="s">
        <v>1797</v>
      </c>
      <c r="P915" t="s">
        <v>5453</v>
      </c>
    </row>
    <row r="916" spans="1:16" x14ac:dyDescent="0.25">
      <c r="A916" t="s">
        <v>89</v>
      </c>
      <c r="B916" t="s">
        <v>5454</v>
      </c>
      <c r="C916" t="s">
        <v>2785</v>
      </c>
      <c r="D916" t="s">
        <v>4089</v>
      </c>
      <c r="E916" t="s">
        <v>20</v>
      </c>
      <c r="F916" t="b">
        <v>0</v>
      </c>
      <c r="G916" t="s">
        <v>27</v>
      </c>
      <c r="H916" s="4">
        <v>45674.418391203697</v>
      </c>
      <c r="I916" t="b">
        <v>0</v>
      </c>
      <c r="J916" t="b">
        <v>1</v>
      </c>
      <c r="K916" t="s">
        <v>24</v>
      </c>
      <c r="L916" t="s">
        <v>22</v>
      </c>
      <c r="M916">
        <v>160000</v>
      </c>
      <c r="O916" t="s">
        <v>5455</v>
      </c>
      <c r="P916" t="s">
        <v>5456</v>
      </c>
    </row>
    <row r="917" spans="1:16" x14ac:dyDescent="0.25">
      <c r="A917" t="s">
        <v>2</v>
      </c>
      <c r="B917" t="s">
        <v>5457</v>
      </c>
      <c r="C917" t="s">
        <v>1346</v>
      </c>
      <c r="D917" t="s">
        <v>2208</v>
      </c>
      <c r="E917" t="s">
        <v>34</v>
      </c>
      <c r="F917" t="b">
        <v>0</v>
      </c>
      <c r="G917" t="s">
        <v>27</v>
      </c>
      <c r="H917" s="4">
        <v>45674.418495370373</v>
      </c>
      <c r="I917" t="b">
        <v>0</v>
      </c>
      <c r="J917" t="b">
        <v>1</v>
      </c>
      <c r="K917" t="s">
        <v>24</v>
      </c>
      <c r="L917" t="s">
        <v>22</v>
      </c>
      <c r="M917">
        <v>175500</v>
      </c>
      <c r="O917" t="s">
        <v>428</v>
      </c>
      <c r="P917" t="s">
        <v>4082</v>
      </c>
    </row>
    <row r="918" spans="1:16" x14ac:dyDescent="0.25">
      <c r="A918" t="s">
        <v>2</v>
      </c>
      <c r="B918" t="s">
        <v>1059</v>
      </c>
      <c r="C918" t="s">
        <v>5458</v>
      </c>
      <c r="D918" t="s">
        <v>2208</v>
      </c>
      <c r="E918" t="s">
        <v>34</v>
      </c>
      <c r="F918" t="b">
        <v>0</v>
      </c>
      <c r="G918" t="s">
        <v>27</v>
      </c>
      <c r="H918" s="4">
        <v>45674.418530092589</v>
      </c>
      <c r="I918" t="b">
        <v>0</v>
      </c>
      <c r="J918" t="b">
        <v>1</v>
      </c>
      <c r="K918" t="s">
        <v>24</v>
      </c>
      <c r="L918" t="s">
        <v>22</v>
      </c>
      <c r="M918">
        <v>135000</v>
      </c>
      <c r="O918" t="s">
        <v>428</v>
      </c>
      <c r="P918" t="s">
        <v>5459</v>
      </c>
    </row>
    <row r="919" spans="1:16" x14ac:dyDescent="0.25">
      <c r="A919" t="s">
        <v>139</v>
      </c>
      <c r="B919" t="s">
        <v>5460</v>
      </c>
      <c r="C919" t="s">
        <v>167</v>
      </c>
      <c r="D919" t="s">
        <v>3972</v>
      </c>
      <c r="E919" t="s">
        <v>20</v>
      </c>
      <c r="F919" t="b">
        <v>0</v>
      </c>
      <c r="G919" t="s">
        <v>27</v>
      </c>
      <c r="H919" s="4">
        <v>45674.418599537043</v>
      </c>
      <c r="I919" t="b">
        <v>0</v>
      </c>
      <c r="J919" t="b">
        <v>1</v>
      </c>
      <c r="K919" t="s">
        <v>24</v>
      </c>
      <c r="L919" t="s">
        <v>22</v>
      </c>
      <c r="M919">
        <v>137300</v>
      </c>
      <c r="O919" t="s">
        <v>1172</v>
      </c>
      <c r="P919" t="s">
        <v>5461</v>
      </c>
    </row>
    <row r="920" spans="1:16" x14ac:dyDescent="0.25">
      <c r="A920" t="s">
        <v>89</v>
      </c>
      <c r="B920" t="s">
        <v>5462</v>
      </c>
      <c r="C920" t="s">
        <v>293</v>
      </c>
      <c r="D920" t="s">
        <v>3972</v>
      </c>
      <c r="E920" t="s">
        <v>20</v>
      </c>
      <c r="F920" t="b">
        <v>0</v>
      </c>
      <c r="G920" t="s">
        <v>27</v>
      </c>
      <c r="H920" s="4">
        <v>45674.418599537043</v>
      </c>
      <c r="I920" t="b">
        <v>0</v>
      </c>
      <c r="J920" t="b">
        <v>1</v>
      </c>
      <c r="K920" t="s">
        <v>24</v>
      </c>
      <c r="L920" t="s">
        <v>22</v>
      </c>
      <c r="M920">
        <v>197500</v>
      </c>
      <c r="O920" t="s">
        <v>43</v>
      </c>
      <c r="P920" t="s">
        <v>1185</v>
      </c>
    </row>
    <row r="921" spans="1:16" x14ac:dyDescent="0.25">
      <c r="A921" t="s">
        <v>2</v>
      </c>
      <c r="B921" t="s">
        <v>5463</v>
      </c>
      <c r="C921" t="s">
        <v>774</v>
      </c>
      <c r="D921" t="s">
        <v>2208</v>
      </c>
      <c r="E921" t="s">
        <v>20</v>
      </c>
      <c r="F921" t="b">
        <v>0</v>
      </c>
      <c r="G921" t="s">
        <v>35</v>
      </c>
      <c r="H921" s="4">
        <v>45674.419120370367</v>
      </c>
      <c r="I921" t="b">
        <v>0</v>
      </c>
      <c r="J921" t="b">
        <v>1</v>
      </c>
      <c r="K921" t="s">
        <v>24</v>
      </c>
      <c r="L921" t="s">
        <v>22</v>
      </c>
      <c r="M921">
        <v>113750</v>
      </c>
      <c r="O921" t="s">
        <v>5464</v>
      </c>
      <c r="P921" t="s">
        <v>5465</v>
      </c>
    </row>
    <row r="922" spans="1:16" x14ac:dyDescent="0.25">
      <c r="A922" t="s">
        <v>0</v>
      </c>
      <c r="B922" t="s">
        <v>5466</v>
      </c>
      <c r="C922" t="s">
        <v>1353</v>
      </c>
      <c r="D922" t="s">
        <v>4092</v>
      </c>
      <c r="E922" t="s">
        <v>51</v>
      </c>
      <c r="F922" t="b">
        <v>0</v>
      </c>
      <c r="G922" t="s">
        <v>23</v>
      </c>
      <c r="H922" s="4">
        <v>45674.432800925933</v>
      </c>
      <c r="I922" t="b">
        <v>0</v>
      </c>
      <c r="J922" t="b">
        <v>1</v>
      </c>
      <c r="K922" t="s">
        <v>24</v>
      </c>
      <c r="L922" t="s">
        <v>36</v>
      </c>
      <c r="N922">
        <v>29.5</v>
      </c>
      <c r="O922" t="s">
        <v>2579</v>
      </c>
      <c r="P922" t="s">
        <v>5467</v>
      </c>
    </row>
    <row r="923" spans="1:16" x14ac:dyDescent="0.25">
      <c r="A923" t="s">
        <v>25</v>
      </c>
      <c r="B923" t="s">
        <v>5468</v>
      </c>
      <c r="C923" t="s">
        <v>192</v>
      </c>
      <c r="D923" t="s">
        <v>2208</v>
      </c>
      <c r="E923" t="s">
        <v>20</v>
      </c>
      <c r="F923" t="b">
        <v>0</v>
      </c>
      <c r="G923" t="s">
        <v>23</v>
      </c>
      <c r="H923" s="4">
        <v>45674.432824074072</v>
      </c>
      <c r="I923" t="b">
        <v>0</v>
      </c>
      <c r="J923" t="b">
        <v>0</v>
      </c>
      <c r="K923" t="s">
        <v>24</v>
      </c>
      <c r="L923" t="s">
        <v>22</v>
      </c>
      <c r="M923">
        <v>58542</v>
      </c>
      <c r="O923" t="s">
        <v>4457</v>
      </c>
      <c r="P923" t="s">
        <v>5469</v>
      </c>
    </row>
    <row r="924" spans="1:16" x14ac:dyDescent="0.25">
      <c r="A924" t="s">
        <v>139</v>
      </c>
      <c r="B924" t="s">
        <v>5470</v>
      </c>
      <c r="C924" t="s">
        <v>293</v>
      </c>
      <c r="D924" t="s">
        <v>3972</v>
      </c>
      <c r="E924" t="s">
        <v>631</v>
      </c>
      <c r="F924" t="b">
        <v>0</v>
      </c>
      <c r="G924" t="s">
        <v>41</v>
      </c>
      <c r="H924" s="4">
        <v>45674.458738425928</v>
      </c>
      <c r="I924" t="b">
        <v>0</v>
      </c>
      <c r="J924" t="b">
        <v>1</v>
      </c>
      <c r="K924" t="s">
        <v>24</v>
      </c>
      <c r="L924" t="s">
        <v>36</v>
      </c>
      <c r="N924">
        <v>22.5</v>
      </c>
      <c r="O924" t="s">
        <v>5471</v>
      </c>
      <c r="P924" t="s">
        <v>671</v>
      </c>
    </row>
    <row r="925" spans="1:16" x14ac:dyDescent="0.25">
      <c r="A925" t="s">
        <v>19</v>
      </c>
      <c r="B925" t="s">
        <v>2612</v>
      </c>
      <c r="C925" t="s">
        <v>49</v>
      </c>
      <c r="D925" t="s">
        <v>3972</v>
      </c>
      <c r="E925" t="s">
        <v>20</v>
      </c>
      <c r="F925" t="b">
        <v>0</v>
      </c>
      <c r="G925" t="s">
        <v>41</v>
      </c>
      <c r="H925" s="4">
        <v>45674.50037037037</v>
      </c>
      <c r="I925" t="b">
        <v>0</v>
      </c>
      <c r="J925" t="b">
        <v>1</v>
      </c>
      <c r="K925" t="s">
        <v>24</v>
      </c>
      <c r="L925" t="s">
        <v>22</v>
      </c>
      <c r="M925">
        <v>200000</v>
      </c>
      <c r="O925" t="s">
        <v>5472</v>
      </c>
      <c r="P925" t="s">
        <v>48</v>
      </c>
    </row>
    <row r="926" spans="1:16" x14ac:dyDescent="0.25">
      <c r="A926" t="s">
        <v>40</v>
      </c>
      <c r="B926" t="s">
        <v>5473</v>
      </c>
      <c r="C926" t="s">
        <v>39</v>
      </c>
      <c r="D926" t="s">
        <v>4092</v>
      </c>
      <c r="E926" t="s">
        <v>20</v>
      </c>
      <c r="F926" t="b">
        <v>1</v>
      </c>
      <c r="G926" t="s">
        <v>27</v>
      </c>
      <c r="H926" s="4">
        <v>45674.501712962963</v>
      </c>
      <c r="I926" t="b">
        <v>0</v>
      </c>
      <c r="J926" t="b">
        <v>1</v>
      </c>
      <c r="K926" t="s">
        <v>24</v>
      </c>
      <c r="L926" t="s">
        <v>36</v>
      </c>
      <c r="N926">
        <v>22.5</v>
      </c>
      <c r="O926" t="s">
        <v>5474</v>
      </c>
      <c r="P926" t="s">
        <v>5475</v>
      </c>
    </row>
    <row r="927" spans="1:16" x14ac:dyDescent="0.25">
      <c r="A927" t="s">
        <v>0</v>
      </c>
      <c r="B927" t="s">
        <v>4539</v>
      </c>
      <c r="C927" t="s">
        <v>114</v>
      </c>
      <c r="D927" t="s">
        <v>4083</v>
      </c>
      <c r="E927" t="s">
        <v>20</v>
      </c>
      <c r="F927" t="b">
        <v>0</v>
      </c>
      <c r="G927" t="s">
        <v>27</v>
      </c>
      <c r="H927" s="4">
        <v>45674.541921296302</v>
      </c>
      <c r="I927" t="b">
        <v>0</v>
      </c>
      <c r="J927" t="b">
        <v>0</v>
      </c>
      <c r="K927" t="s">
        <v>24</v>
      </c>
      <c r="L927" t="s">
        <v>22</v>
      </c>
      <c r="M927">
        <v>77500</v>
      </c>
      <c r="O927" t="s">
        <v>4540</v>
      </c>
      <c r="P927" t="s">
        <v>4541</v>
      </c>
    </row>
    <row r="928" spans="1:16" x14ac:dyDescent="0.25">
      <c r="A928" t="s">
        <v>1</v>
      </c>
      <c r="B928" t="s">
        <v>5476</v>
      </c>
      <c r="C928" t="s">
        <v>180</v>
      </c>
      <c r="D928" t="s">
        <v>3972</v>
      </c>
      <c r="E928" t="s">
        <v>51</v>
      </c>
      <c r="F928" t="b">
        <v>0</v>
      </c>
      <c r="G928" t="s">
        <v>41</v>
      </c>
      <c r="H928" s="4">
        <v>45674.542071759257</v>
      </c>
      <c r="I928" t="b">
        <v>0</v>
      </c>
      <c r="J928" t="b">
        <v>1</v>
      </c>
      <c r="K928" t="s">
        <v>24</v>
      </c>
      <c r="L928" t="s">
        <v>36</v>
      </c>
      <c r="N928">
        <v>27.5</v>
      </c>
      <c r="O928" t="s">
        <v>892</v>
      </c>
      <c r="P928" t="s">
        <v>863</v>
      </c>
    </row>
    <row r="929" spans="1:16" x14ac:dyDescent="0.25">
      <c r="A929" t="s">
        <v>89</v>
      </c>
      <c r="B929" t="s">
        <v>5477</v>
      </c>
      <c r="C929" t="s">
        <v>39</v>
      </c>
      <c r="D929" t="s">
        <v>3984</v>
      </c>
      <c r="E929" t="s">
        <v>20</v>
      </c>
      <c r="F929" t="b">
        <v>1</v>
      </c>
      <c r="G929" t="s">
        <v>106</v>
      </c>
      <c r="H929" s="4">
        <v>45674.54859953704</v>
      </c>
      <c r="I929" t="b">
        <v>0</v>
      </c>
      <c r="J929" t="b">
        <v>0</v>
      </c>
      <c r="K929" t="s">
        <v>106</v>
      </c>
      <c r="L929" t="s">
        <v>22</v>
      </c>
      <c r="M929">
        <v>220000</v>
      </c>
      <c r="O929" t="s">
        <v>4051</v>
      </c>
    </row>
    <row r="930" spans="1:16" x14ac:dyDescent="0.25">
      <c r="A930" t="s">
        <v>2</v>
      </c>
      <c r="B930" t="s">
        <v>5478</v>
      </c>
      <c r="C930" t="s">
        <v>53</v>
      </c>
      <c r="D930" t="s">
        <v>3828</v>
      </c>
      <c r="E930" t="s">
        <v>20</v>
      </c>
      <c r="F930" t="b">
        <v>0</v>
      </c>
      <c r="G930" t="s">
        <v>27</v>
      </c>
      <c r="H930" s="4">
        <v>45674.585127314807</v>
      </c>
      <c r="I930" t="b">
        <v>0</v>
      </c>
      <c r="J930" t="b">
        <v>1</v>
      </c>
      <c r="K930" t="s">
        <v>24</v>
      </c>
      <c r="L930" t="s">
        <v>22</v>
      </c>
      <c r="M930">
        <v>94650</v>
      </c>
      <c r="O930" t="s">
        <v>86</v>
      </c>
      <c r="P930" t="s">
        <v>1081</v>
      </c>
    </row>
    <row r="931" spans="1:16" x14ac:dyDescent="0.25">
      <c r="A931" t="s">
        <v>1</v>
      </c>
      <c r="B931" t="s">
        <v>5479</v>
      </c>
      <c r="C931" t="s">
        <v>322</v>
      </c>
      <c r="D931" t="s">
        <v>3972</v>
      </c>
      <c r="E931" t="s">
        <v>20</v>
      </c>
      <c r="F931" t="b">
        <v>0</v>
      </c>
      <c r="G931" t="s">
        <v>41</v>
      </c>
      <c r="H931" s="4">
        <v>45674.626238425917</v>
      </c>
      <c r="I931" t="b">
        <v>0</v>
      </c>
      <c r="J931" t="b">
        <v>1</v>
      </c>
      <c r="K931" t="s">
        <v>24</v>
      </c>
      <c r="L931" t="s">
        <v>22</v>
      </c>
      <c r="M931">
        <v>157000</v>
      </c>
      <c r="O931" t="s">
        <v>1883</v>
      </c>
      <c r="P931" t="s">
        <v>1884</v>
      </c>
    </row>
    <row r="932" spans="1:16" x14ac:dyDescent="0.25">
      <c r="A932" t="s">
        <v>139</v>
      </c>
      <c r="B932" t="s">
        <v>5480</v>
      </c>
      <c r="C932" t="s">
        <v>975</v>
      </c>
      <c r="D932" t="s">
        <v>3972</v>
      </c>
      <c r="E932" t="s">
        <v>20</v>
      </c>
      <c r="F932" t="b">
        <v>0</v>
      </c>
      <c r="G932" t="s">
        <v>27</v>
      </c>
      <c r="H932" s="4">
        <v>45674.666817129633</v>
      </c>
      <c r="I932" t="b">
        <v>0</v>
      </c>
      <c r="J932" t="b">
        <v>1</v>
      </c>
      <c r="K932" t="s">
        <v>24</v>
      </c>
      <c r="L932" t="s">
        <v>22</v>
      </c>
      <c r="M932">
        <v>173000</v>
      </c>
      <c r="O932" t="s">
        <v>5481</v>
      </c>
      <c r="P932" t="s">
        <v>671</v>
      </c>
    </row>
    <row r="933" spans="1:16" x14ac:dyDescent="0.25">
      <c r="A933" t="s">
        <v>89</v>
      </c>
      <c r="B933" t="s">
        <v>5482</v>
      </c>
      <c r="C933" t="s">
        <v>82</v>
      </c>
      <c r="D933" t="s">
        <v>3972</v>
      </c>
      <c r="E933" t="s">
        <v>51</v>
      </c>
      <c r="F933" t="b">
        <v>0</v>
      </c>
      <c r="G933" t="s">
        <v>27</v>
      </c>
      <c r="H933" s="4">
        <v>45674.666886574072</v>
      </c>
      <c r="I933" t="b">
        <v>1</v>
      </c>
      <c r="J933" t="b">
        <v>0</v>
      </c>
      <c r="K933" t="s">
        <v>24</v>
      </c>
      <c r="L933" t="s">
        <v>36</v>
      </c>
      <c r="N933">
        <v>80</v>
      </c>
      <c r="O933" t="s">
        <v>2007</v>
      </c>
      <c r="P933" t="s">
        <v>5483</v>
      </c>
    </row>
    <row r="934" spans="1:16" x14ac:dyDescent="0.25">
      <c r="A934" t="s">
        <v>139</v>
      </c>
      <c r="B934" t="s">
        <v>277</v>
      </c>
      <c r="C934" t="s">
        <v>5484</v>
      </c>
      <c r="D934" t="s">
        <v>4089</v>
      </c>
      <c r="E934" t="s">
        <v>20</v>
      </c>
      <c r="F934" t="b">
        <v>0</v>
      </c>
      <c r="G934" t="s">
        <v>35</v>
      </c>
      <c r="H934" s="4">
        <v>45674.667210648149</v>
      </c>
      <c r="I934" t="b">
        <v>0</v>
      </c>
      <c r="J934" t="b">
        <v>1</v>
      </c>
      <c r="K934" t="s">
        <v>24</v>
      </c>
      <c r="L934" t="s">
        <v>22</v>
      </c>
      <c r="M934">
        <v>91080.5</v>
      </c>
      <c r="O934" t="s">
        <v>5485</v>
      </c>
      <c r="P934" t="s">
        <v>5486</v>
      </c>
    </row>
    <row r="935" spans="1:16" x14ac:dyDescent="0.25">
      <c r="A935" t="s">
        <v>1</v>
      </c>
      <c r="B935" t="s">
        <v>5487</v>
      </c>
      <c r="C935" t="s">
        <v>2652</v>
      </c>
      <c r="D935" t="s">
        <v>3972</v>
      </c>
      <c r="E935" t="s">
        <v>631</v>
      </c>
      <c r="F935" t="b">
        <v>0</v>
      </c>
      <c r="G935" t="s">
        <v>30</v>
      </c>
      <c r="H935" s="4">
        <v>45674.667361111111</v>
      </c>
      <c r="I935" t="b">
        <v>0</v>
      </c>
      <c r="J935" t="b">
        <v>1</v>
      </c>
      <c r="K935" t="s">
        <v>24</v>
      </c>
      <c r="L935" t="s">
        <v>36</v>
      </c>
      <c r="N935">
        <v>34.450000762939453</v>
      </c>
      <c r="O935" t="s">
        <v>2535</v>
      </c>
      <c r="P935" t="s">
        <v>5488</v>
      </c>
    </row>
    <row r="936" spans="1:16" x14ac:dyDescent="0.25">
      <c r="A936" t="s">
        <v>2</v>
      </c>
      <c r="B936" t="s">
        <v>5489</v>
      </c>
      <c r="C936" t="s">
        <v>142</v>
      </c>
      <c r="D936" t="s">
        <v>2208</v>
      </c>
      <c r="E936" t="s">
        <v>20</v>
      </c>
      <c r="F936" t="b">
        <v>0</v>
      </c>
      <c r="G936" t="s">
        <v>27</v>
      </c>
      <c r="H936" s="4">
        <v>45674.668414351851</v>
      </c>
      <c r="I936" t="b">
        <v>0</v>
      </c>
      <c r="J936" t="b">
        <v>1</v>
      </c>
      <c r="K936" t="s">
        <v>24</v>
      </c>
      <c r="L936" t="s">
        <v>22</v>
      </c>
      <c r="M936">
        <v>90000</v>
      </c>
      <c r="O936" t="s">
        <v>5490</v>
      </c>
      <c r="P936" t="s">
        <v>4381</v>
      </c>
    </row>
    <row r="937" spans="1:16" x14ac:dyDescent="0.25">
      <c r="A937" t="s">
        <v>2</v>
      </c>
      <c r="B937" t="s">
        <v>5491</v>
      </c>
      <c r="C937" t="s">
        <v>5492</v>
      </c>
      <c r="D937" t="s">
        <v>2208</v>
      </c>
      <c r="E937" t="s">
        <v>20</v>
      </c>
      <c r="F937" t="b">
        <v>0</v>
      </c>
      <c r="G937" t="s">
        <v>27</v>
      </c>
      <c r="H937" s="4">
        <v>45674.66851851852</v>
      </c>
      <c r="I937" t="b">
        <v>1</v>
      </c>
      <c r="J937" t="b">
        <v>1</v>
      </c>
      <c r="K937" t="s">
        <v>24</v>
      </c>
      <c r="L937" t="s">
        <v>36</v>
      </c>
      <c r="N937">
        <v>50</v>
      </c>
      <c r="O937" t="s">
        <v>5493</v>
      </c>
      <c r="P937" t="s">
        <v>5494</v>
      </c>
    </row>
    <row r="938" spans="1:16" x14ac:dyDescent="0.25">
      <c r="A938" t="s">
        <v>40</v>
      </c>
      <c r="B938" t="s">
        <v>40</v>
      </c>
      <c r="C938" t="s">
        <v>2975</v>
      </c>
      <c r="D938" t="s">
        <v>3972</v>
      </c>
      <c r="E938" t="s">
        <v>20</v>
      </c>
      <c r="F938" t="b">
        <v>0</v>
      </c>
      <c r="G938" t="s">
        <v>41</v>
      </c>
      <c r="H938" s="4">
        <v>45674.668668981481</v>
      </c>
      <c r="I938" t="b">
        <v>0</v>
      </c>
      <c r="J938" t="b">
        <v>0</v>
      </c>
      <c r="K938" t="s">
        <v>24</v>
      </c>
      <c r="L938" t="s">
        <v>22</v>
      </c>
      <c r="M938">
        <v>137500</v>
      </c>
      <c r="O938" t="s">
        <v>5495</v>
      </c>
      <c r="P938" t="s">
        <v>5496</v>
      </c>
    </row>
    <row r="939" spans="1:16" x14ac:dyDescent="0.25">
      <c r="A939" t="s">
        <v>139</v>
      </c>
      <c r="B939" t="s">
        <v>5497</v>
      </c>
      <c r="C939" t="s">
        <v>2139</v>
      </c>
      <c r="D939" t="s">
        <v>3828</v>
      </c>
      <c r="E939" t="s">
        <v>20</v>
      </c>
      <c r="F939" t="b">
        <v>0</v>
      </c>
      <c r="G939" t="s">
        <v>27</v>
      </c>
      <c r="H939" s="4">
        <v>45674.708425925928</v>
      </c>
      <c r="I939" t="b">
        <v>1</v>
      </c>
      <c r="J939" t="b">
        <v>1</v>
      </c>
      <c r="K939" t="s">
        <v>24</v>
      </c>
      <c r="L939" t="s">
        <v>22</v>
      </c>
      <c r="M939">
        <v>65000</v>
      </c>
      <c r="O939" t="s">
        <v>5498</v>
      </c>
      <c r="P939" t="s">
        <v>351</v>
      </c>
    </row>
    <row r="940" spans="1:16" x14ac:dyDescent="0.25">
      <c r="A940" t="s">
        <v>2</v>
      </c>
      <c r="B940" t="s">
        <v>5499</v>
      </c>
      <c r="C940" t="s">
        <v>39</v>
      </c>
      <c r="D940" t="s">
        <v>3972</v>
      </c>
      <c r="E940" t="s">
        <v>20</v>
      </c>
      <c r="F940" t="b">
        <v>1</v>
      </c>
      <c r="G940" t="s">
        <v>27</v>
      </c>
      <c r="H940" s="4">
        <v>45674.710081018522</v>
      </c>
      <c r="I940" t="b">
        <v>0</v>
      </c>
      <c r="J940" t="b">
        <v>0</v>
      </c>
      <c r="K940" t="s">
        <v>24</v>
      </c>
      <c r="L940" t="s">
        <v>36</v>
      </c>
      <c r="N940">
        <v>65</v>
      </c>
      <c r="O940" t="s">
        <v>5500</v>
      </c>
      <c r="P940" t="s">
        <v>5501</v>
      </c>
    </row>
    <row r="941" spans="1:16" x14ac:dyDescent="0.25">
      <c r="A941" t="s">
        <v>0</v>
      </c>
      <c r="B941" t="s">
        <v>3554</v>
      </c>
      <c r="C941" t="s">
        <v>5502</v>
      </c>
      <c r="D941" t="s">
        <v>3828</v>
      </c>
      <c r="E941" t="s">
        <v>20</v>
      </c>
      <c r="F941" t="b">
        <v>0</v>
      </c>
      <c r="G941" t="s">
        <v>27</v>
      </c>
      <c r="H941" s="4">
        <v>45674.79173611111</v>
      </c>
      <c r="I941" t="b">
        <v>0</v>
      </c>
      <c r="J941" t="b">
        <v>1</v>
      </c>
      <c r="K941" t="s">
        <v>24</v>
      </c>
      <c r="L941" t="s">
        <v>22</v>
      </c>
      <c r="M941">
        <v>106576</v>
      </c>
      <c r="O941" t="s">
        <v>2885</v>
      </c>
      <c r="P941" t="s">
        <v>5503</v>
      </c>
    </row>
    <row r="942" spans="1:16" x14ac:dyDescent="0.25">
      <c r="A942" t="s">
        <v>139</v>
      </c>
      <c r="B942" t="s">
        <v>915</v>
      </c>
      <c r="C942" t="s">
        <v>1842</v>
      </c>
      <c r="D942" t="s">
        <v>131</v>
      </c>
      <c r="E942" t="s">
        <v>20</v>
      </c>
      <c r="F942" t="b">
        <v>0</v>
      </c>
      <c r="G942" t="s">
        <v>41</v>
      </c>
      <c r="H942" s="4">
        <v>45674.792083333326</v>
      </c>
      <c r="I942" t="b">
        <v>1</v>
      </c>
      <c r="J942" t="b">
        <v>0</v>
      </c>
      <c r="K942" t="s">
        <v>24</v>
      </c>
      <c r="L942" t="s">
        <v>22</v>
      </c>
      <c r="M942">
        <v>137500</v>
      </c>
      <c r="O942" t="s">
        <v>131</v>
      </c>
      <c r="P942" t="s">
        <v>5504</v>
      </c>
    </row>
    <row r="943" spans="1:16" x14ac:dyDescent="0.25">
      <c r="A943" t="s">
        <v>19</v>
      </c>
      <c r="B943" t="s">
        <v>3409</v>
      </c>
      <c r="C943" t="s">
        <v>2305</v>
      </c>
      <c r="D943" t="s">
        <v>3972</v>
      </c>
      <c r="E943" t="s">
        <v>20</v>
      </c>
      <c r="F943" t="b">
        <v>0</v>
      </c>
      <c r="G943" t="s">
        <v>27</v>
      </c>
      <c r="H943" s="4">
        <v>45674.792673611111</v>
      </c>
      <c r="I943" t="b">
        <v>0</v>
      </c>
      <c r="J943" t="b">
        <v>1</v>
      </c>
      <c r="K943" t="s">
        <v>24</v>
      </c>
      <c r="L943" t="s">
        <v>22</v>
      </c>
      <c r="M943">
        <v>265500</v>
      </c>
      <c r="O943" t="s">
        <v>1982</v>
      </c>
      <c r="P943" t="s">
        <v>274</v>
      </c>
    </row>
    <row r="944" spans="1:16" x14ac:dyDescent="0.25">
      <c r="A944" t="s">
        <v>40</v>
      </c>
      <c r="B944" t="s">
        <v>1443</v>
      </c>
      <c r="C944" t="s">
        <v>142</v>
      </c>
      <c r="D944" t="s">
        <v>3828</v>
      </c>
      <c r="E944" t="s">
        <v>20</v>
      </c>
      <c r="F944" t="b">
        <v>0</v>
      </c>
      <c r="G944" t="s">
        <v>27</v>
      </c>
      <c r="H944" s="4">
        <v>45674.793391203697</v>
      </c>
      <c r="I944" t="b">
        <v>0</v>
      </c>
      <c r="J944" t="b">
        <v>0</v>
      </c>
      <c r="K944" t="s">
        <v>24</v>
      </c>
      <c r="L944" t="s">
        <v>36</v>
      </c>
      <c r="N944">
        <v>67.5</v>
      </c>
      <c r="O944" t="s">
        <v>1444</v>
      </c>
      <c r="P944" t="s">
        <v>5505</v>
      </c>
    </row>
    <row r="945" spans="1:16" x14ac:dyDescent="0.25">
      <c r="A945" t="s">
        <v>40</v>
      </c>
      <c r="B945" t="s">
        <v>5506</v>
      </c>
      <c r="C945" t="s">
        <v>203</v>
      </c>
      <c r="D945" t="s">
        <v>3828</v>
      </c>
      <c r="E945" t="s">
        <v>20</v>
      </c>
      <c r="F945" t="b">
        <v>0</v>
      </c>
      <c r="G945" t="s">
        <v>23</v>
      </c>
      <c r="H945" s="4">
        <v>45674.807824074072</v>
      </c>
      <c r="I945" t="b">
        <v>1</v>
      </c>
      <c r="J945" t="b">
        <v>1</v>
      </c>
      <c r="K945" t="s">
        <v>24</v>
      </c>
      <c r="L945" t="s">
        <v>22</v>
      </c>
      <c r="M945">
        <v>120000</v>
      </c>
      <c r="O945" t="s">
        <v>5507</v>
      </c>
      <c r="P945" t="s">
        <v>5508</v>
      </c>
    </row>
    <row r="946" spans="1:16" x14ac:dyDescent="0.25">
      <c r="A946" t="s">
        <v>1</v>
      </c>
      <c r="B946" t="s">
        <v>5509</v>
      </c>
      <c r="C946" t="s">
        <v>172</v>
      </c>
      <c r="D946" t="s">
        <v>3972</v>
      </c>
      <c r="E946" t="s">
        <v>20</v>
      </c>
      <c r="F946" t="b">
        <v>0</v>
      </c>
      <c r="G946" t="s">
        <v>27</v>
      </c>
      <c r="H946" s="4">
        <v>45674.833541666667</v>
      </c>
      <c r="I946" t="b">
        <v>0</v>
      </c>
      <c r="J946" t="b">
        <v>0</v>
      </c>
      <c r="K946" t="s">
        <v>24</v>
      </c>
      <c r="L946" t="s">
        <v>22</v>
      </c>
      <c r="M946">
        <v>130500</v>
      </c>
      <c r="O946" t="s">
        <v>294</v>
      </c>
      <c r="P946" t="s">
        <v>5510</v>
      </c>
    </row>
    <row r="947" spans="1:16" x14ac:dyDescent="0.25">
      <c r="A947" t="s">
        <v>139</v>
      </c>
      <c r="B947" t="s">
        <v>5511</v>
      </c>
      <c r="C947" t="s">
        <v>151</v>
      </c>
      <c r="D947" t="s">
        <v>3828</v>
      </c>
      <c r="E947" t="s">
        <v>51</v>
      </c>
      <c r="F947" t="b">
        <v>0</v>
      </c>
      <c r="G947" t="s">
        <v>30</v>
      </c>
      <c r="H947" s="4">
        <v>45674.834016203713</v>
      </c>
      <c r="I947" t="b">
        <v>0</v>
      </c>
      <c r="J947" t="b">
        <v>1</v>
      </c>
      <c r="K947" t="s">
        <v>24</v>
      </c>
      <c r="L947" t="s">
        <v>36</v>
      </c>
      <c r="N947">
        <v>42.5</v>
      </c>
      <c r="O947" t="s">
        <v>5512</v>
      </c>
      <c r="P947" t="s">
        <v>5513</v>
      </c>
    </row>
    <row r="948" spans="1:16" x14ac:dyDescent="0.25">
      <c r="A948" t="s">
        <v>19</v>
      </c>
      <c r="B948" t="s">
        <v>5514</v>
      </c>
      <c r="C948" t="s">
        <v>225</v>
      </c>
      <c r="D948" t="s">
        <v>3972</v>
      </c>
      <c r="E948" t="s">
        <v>20</v>
      </c>
      <c r="F948" t="b">
        <v>0</v>
      </c>
      <c r="G948" t="s">
        <v>52</v>
      </c>
      <c r="H948" s="4">
        <v>45674.83494212963</v>
      </c>
      <c r="I948" t="b">
        <v>0</v>
      </c>
      <c r="J948" t="b">
        <v>1</v>
      </c>
      <c r="K948" t="s">
        <v>24</v>
      </c>
      <c r="L948" t="s">
        <v>22</v>
      </c>
      <c r="M948">
        <v>197000</v>
      </c>
      <c r="O948" t="s">
        <v>5515</v>
      </c>
      <c r="P948" t="s">
        <v>5516</v>
      </c>
    </row>
    <row r="949" spans="1:16" x14ac:dyDescent="0.25">
      <c r="A949" t="s">
        <v>2</v>
      </c>
      <c r="B949" t="s">
        <v>5517</v>
      </c>
      <c r="C949" t="s">
        <v>653</v>
      </c>
      <c r="D949" t="s">
        <v>3828</v>
      </c>
      <c r="E949" t="s">
        <v>20</v>
      </c>
      <c r="F949" t="b">
        <v>0</v>
      </c>
      <c r="G949" t="s">
        <v>27</v>
      </c>
      <c r="H949" s="4">
        <v>45674.835115740738</v>
      </c>
      <c r="I949" t="b">
        <v>0</v>
      </c>
      <c r="J949" t="b">
        <v>1</v>
      </c>
      <c r="K949" t="s">
        <v>24</v>
      </c>
      <c r="L949" t="s">
        <v>22</v>
      </c>
      <c r="M949">
        <v>110000</v>
      </c>
      <c r="O949" t="s">
        <v>5518</v>
      </c>
      <c r="P949" t="s">
        <v>5519</v>
      </c>
    </row>
    <row r="950" spans="1:16" x14ac:dyDescent="0.25">
      <c r="A950" t="s">
        <v>2</v>
      </c>
      <c r="B950" t="s">
        <v>1145</v>
      </c>
      <c r="C950" t="s">
        <v>172</v>
      </c>
      <c r="D950" t="s">
        <v>3828</v>
      </c>
      <c r="E950" t="s">
        <v>20</v>
      </c>
      <c r="F950" t="b">
        <v>0</v>
      </c>
      <c r="G950" t="s">
        <v>41</v>
      </c>
      <c r="H950" s="4">
        <v>45674.835393518522</v>
      </c>
      <c r="I950" t="b">
        <v>0</v>
      </c>
      <c r="J950" t="b">
        <v>0</v>
      </c>
      <c r="K950" t="s">
        <v>24</v>
      </c>
      <c r="L950" t="s">
        <v>36</v>
      </c>
      <c r="N950">
        <v>67.5</v>
      </c>
      <c r="O950" t="s">
        <v>5520</v>
      </c>
      <c r="P950" t="s">
        <v>5505</v>
      </c>
    </row>
    <row r="951" spans="1:16" x14ac:dyDescent="0.25">
      <c r="A951" t="s">
        <v>2</v>
      </c>
      <c r="B951" t="s">
        <v>1027</v>
      </c>
      <c r="C951" t="s">
        <v>1894</v>
      </c>
      <c r="D951" t="s">
        <v>3972</v>
      </c>
      <c r="E951" t="s">
        <v>20</v>
      </c>
      <c r="F951" t="b">
        <v>0</v>
      </c>
      <c r="G951" t="s">
        <v>52</v>
      </c>
      <c r="H951" s="4">
        <v>45674.836527777778</v>
      </c>
      <c r="I951" t="b">
        <v>0</v>
      </c>
      <c r="J951" t="b">
        <v>1</v>
      </c>
      <c r="K951" t="s">
        <v>24</v>
      </c>
      <c r="L951" t="s">
        <v>22</v>
      </c>
      <c r="M951">
        <v>142500</v>
      </c>
      <c r="O951" t="s">
        <v>5521</v>
      </c>
      <c r="P951" t="s">
        <v>1458</v>
      </c>
    </row>
    <row r="952" spans="1:16" x14ac:dyDescent="0.25">
      <c r="A952" t="s">
        <v>0</v>
      </c>
      <c r="B952" t="s">
        <v>257</v>
      </c>
      <c r="C952" t="s">
        <v>805</v>
      </c>
      <c r="D952" t="s">
        <v>3972</v>
      </c>
      <c r="E952" t="s">
        <v>20</v>
      </c>
      <c r="F952" t="b">
        <v>0</v>
      </c>
      <c r="G952" t="s">
        <v>27</v>
      </c>
      <c r="H952" s="4">
        <v>45674.875092592592</v>
      </c>
      <c r="I952" t="b">
        <v>0</v>
      </c>
      <c r="J952" t="b">
        <v>0</v>
      </c>
      <c r="K952" t="s">
        <v>24</v>
      </c>
      <c r="L952" t="s">
        <v>22</v>
      </c>
      <c r="M952">
        <v>60000</v>
      </c>
      <c r="O952" t="s">
        <v>5522</v>
      </c>
      <c r="P952" t="s">
        <v>204</v>
      </c>
    </row>
    <row r="953" spans="1:16" x14ac:dyDescent="0.25">
      <c r="A953" t="s">
        <v>0</v>
      </c>
      <c r="B953" t="s">
        <v>5523</v>
      </c>
      <c r="C953" t="s">
        <v>360</v>
      </c>
      <c r="D953" t="s">
        <v>3972</v>
      </c>
      <c r="E953" t="s">
        <v>20</v>
      </c>
      <c r="F953" t="b">
        <v>0</v>
      </c>
      <c r="G953" t="s">
        <v>27</v>
      </c>
      <c r="H953" s="4">
        <v>45674.875127314823</v>
      </c>
      <c r="I953" t="b">
        <v>0</v>
      </c>
      <c r="J953" t="b">
        <v>1</v>
      </c>
      <c r="K953" t="s">
        <v>24</v>
      </c>
      <c r="L953" t="s">
        <v>36</v>
      </c>
      <c r="N953">
        <v>70</v>
      </c>
      <c r="O953" t="s">
        <v>406</v>
      </c>
      <c r="P953" t="s">
        <v>1647</v>
      </c>
    </row>
    <row r="954" spans="1:16" x14ac:dyDescent="0.25">
      <c r="A954" t="s">
        <v>0</v>
      </c>
      <c r="B954" t="s">
        <v>5524</v>
      </c>
      <c r="C954" t="s">
        <v>3390</v>
      </c>
      <c r="D954" t="s">
        <v>3828</v>
      </c>
      <c r="E954" t="s">
        <v>20</v>
      </c>
      <c r="F954" t="b">
        <v>0</v>
      </c>
      <c r="G954" t="s">
        <v>27</v>
      </c>
      <c r="H954" s="4">
        <v>45674.875127314823</v>
      </c>
      <c r="I954" t="b">
        <v>0</v>
      </c>
      <c r="J954" t="b">
        <v>0</v>
      </c>
      <c r="K954" t="s">
        <v>24</v>
      </c>
      <c r="L954" t="s">
        <v>22</v>
      </c>
      <c r="M954">
        <v>62000</v>
      </c>
      <c r="O954" t="s">
        <v>5525</v>
      </c>
      <c r="P954" t="s">
        <v>5526</v>
      </c>
    </row>
    <row r="955" spans="1:16" x14ac:dyDescent="0.25">
      <c r="A955" t="s">
        <v>40</v>
      </c>
      <c r="B955" t="s">
        <v>5402</v>
      </c>
      <c r="C955" t="s">
        <v>1573</v>
      </c>
      <c r="D955" t="s">
        <v>3972</v>
      </c>
      <c r="E955" t="s">
        <v>20</v>
      </c>
      <c r="F955" t="b">
        <v>0</v>
      </c>
      <c r="G955" t="s">
        <v>52</v>
      </c>
      <c r="H955" s="4">
        <v>45674.876655092587</v>
      </c>
      <c r="I955" t="b">
        <v>0</v>
      </c>
      <c r="J955" t="b">
        <v>0</v>
      </c>
      <c r="K955" t="s">
        <v>24</v>
      </c>
      <c r="L955" t="s">
        <v>22</v>
      </c>
      <c r="M955">
        <v>135000</v>
      </c>
      <c r="O955" t="s">
        <v>1422</v>
      </c>
      <c r="P955" t="s">
        <v>5404</v>
      </c>
    </row>
    <row r="956" spans="1:16" x14ac:dyDescent="0.25">
      <c r="A956" t="s">
        <v>2</v>
      </c>
      <c r="B956" t="s">
        <v>307</v>
      </c>
      <c r="C956" t="s">
        <v>2081</v>
      </c>
      <c r="D956" t="s">
        <v>3972</v>
      </c>
      <c r="E956" t="s">
        <v>20</v>
      </c>
      <c r="F956" t="b">
        <v>0</v>
      </c>
      <c r="G956" t="s">
        <v>27</v>
      </c>
      <c r="H956" s="4">
        <v>45674.960196759261</v>
      </c>
      <c r="I956" t="b">
        <v>0</v>
      </c>
      <c r="J956" t="b">
        <v>1</v>
      </c>
      <c r="K956" t="s">
        <v>24</v>
      </c>
      <c r="L956" t="s">
        <v>22</v>
      </c>
      <c r="M956">
        <v>144300</v>
      </c>
      <c r="O956" t="s">
        <v>5527</v>
      </c>
      <c r="P956" t="s">
        <v>5528</v>
      </c>
    </row>
    <row r="957" spans="1:16" x14ac:dyDescent="0.25">
      <c r="A957" t="s">
        <v>0</v>
      </c>
      <c r="B957" t="s">
        <v>5529</v>
      </c>
      <c r="C957" t="s">
        <v>82</v>
      </c>
      <c r="D957" t="s">
        <v>3956</v>
      </c>
      <c r="E957" t="s">
        <v>34</v>
      </c>
      <c r="F957" t="b">
        <v>0</v>
      </c>
      <c r="G957" t="s">
        <v>27</v>
      </c>
      <c r="H957" s="4">
        <v>45675.000057870369</v>
      </c>
      <c r="I957" t="b">
        <v>1</v>
      </c>
      <c r="J957" t="b">
        <v>0</v>
      </c>
      <c r="K957" t="s">
        <v>24</v>
      </c>
      <c r="L957" t="s">
        <v>36</v>
      </c>
      <c r="N957">
        <v>75</v>
      </c>
      <c r="O957" t="s">
        <v>5530</v>
      </c>
    </row>
    <row r="958" spans="1:16" x14ac:dyDescent="0.25">
      <c r="A958" t="s">
        <v>89</v>
      </c>
      <c r="B958" t="s">
        <v>5531</v>
      </c>
      <c r="C958" t="s">
        <v>3196</v>
      </c>
      <c r="D958" t="s">
        <v>3972</v>
      </c>
      <c r="E958" t="s">
        <v>51</v>
      </c>
      <c r="F958" t="b">
        <v>0</v>
      </c>
      <c r="G958" t="s">
        <v>41</v>
      </c>
      <c r="H958" s="4">
        <v>45675.000462962962</v>
      </c>
      <c r="I958" t="b">
        <v>1</v>
      </c>
      <c r="J958" t="b">
        <v>0</v>
      </c>
      <c r="K958" t="s">
        <v>24</v>
      </c>
      <c r="L958" t="s">
        <v>36</v>
      </c>
      <c r="N958">
        <v>47.5</v>
      </c>
      <c r="O958" t="s">
        <v>806</v>
      </c>
      <c r="P958" t="s">
        <v>5532</v>
      </c>
    </row>
    <row r="959" spans="1:16" x14ac:dyDescent="0.25">
      <c r="A959" t="s">
        <v>0</v>
      </c>
      <c r="B959" t="s">
        <v>5533</v>
      </c>
      <c r="C959" t="s">
        <v>140</v>
      </c>
      <c r="D959" t="s">
        <v>5534</v>
      </c>
      <c r="E959" t="s">
        <v>20</v>
      </c>
      <c r="F959" t="b">
        <v>0</v>
      </c>
      <c r="G959" t="s">
        <v>35</v>
      </c>
      <c r="H959" s="4">
        <v>45675.000520833331</v>
      </c>
      <c r="I959" t="b">
        <v>0</v>
      </c>
      <c r="J959" t="b">
        <v>0</v>
      </c>
      <c r="K959" t="s">
        <v>24</v>
      </c>
      <c r="L959" t="s">
        <v>22</v>
      </c>
      <c r="M959">
        <v>88582</v>
      </c>
      <c r="O959" t="s">
        <v>2301</v>
      </c>
      <c r="P959" t="s">
        <v>5535</v>
      </c>
    </row>
    <row r="960" spans="1:16" x14ac:dyDescent="0.25">
      <c r="A960" t="s">
        <v>0</v>
      </c>
      <c r="B960" t="s">
        <v>5536</v>
      </c>
      <c r="C960" t="s">
        <v>2370</v>
      </c>
      <c r="D960" t="s">
        <v>3956</v>
      </c>
      <c r="E960" t="s">
        <v>34</v>
      </c>
      <c r="F960" t="b">
        <v>0</v>
      </c>
      <c r="G960" t="s">
        <v>30</v>
      </c>
      <c r="H960" s="4">
        <v>45675.000694444447</v>
      </c>
      <c r="I960" t="b">
        <v>0</v>
      </c>
      <c r="J960" t="b">
        <v>1</v>
      </c>
      <c r="K960" t="s">
        <v>24</v>
      </c>
      <c r="L960" t="s">
        <v>36</v>
      </c>
      <c r="N960">
        <v>25.2400016784668</v>
      </c>
      <c r="O960" t="s">
        <v>1014</v>
      </c>
      <c r="P960" t="s">
        <v>424</v>
      </c>
    </row>
    <row r="961" spans="1:16" x14ac:dyDescent="0.25">
      <c r="A961" t="s">
        <v>2</v>
      </c>
      <c r="B961" t="s">
        <v>2094</v>
      </c>
      <c r="C961" t="s">
        <v>140</v>
      </c>
      <c r="D961" t="s">
        <v>5534</v>
      </c>
      <c r="E961" t="s">
        <v>20</v>
      </c>
      <c r="F961" t="b">
        <v>0</v>
      </c>
      <c r="G961" t="s">
        <v>27</v>
      </c>
      <c r="H961" s="4">
        <v>45675.001782407409</v>
      </c>
      <c r="I961" t="b">
        <v>0</v>
      </c>
      <c r="J961" t="b">
        <v>0</v>
      </c>
      <c r="K961" t="s">
        <v>24</v>
      </c>
      <c r="L961" t="s">
        <v>22</v>
      </c>
      <c r="M961">
        <v>88582</v>
      </c>
      <c r="O961" t="s">
        <v>2301</v>
      </c>
    </row>
    <row r="962" spans="1:16" x14ac:dyDescent="0.25">
      <c r="A962" t="s">
        <v>2</v>
      </c>
      <c r="B962" t="s">
        <v>5537</v>
      </c>
      <c r="C962" t="s">
        <v>5538</v>
      </c>
      <c r="D962" t="s">
        <v>3956</v>
      </c>
      <c r="E962" t="s">
        <v>34</v>
      </c>
      <c r="F962" t="b">
        <v>0</v>
      </c>
      <c r="G962" t="s">
        <v>41</v>
      </c>
      <c r="H962" s="4">
        <v>45675.002106481479</v>
      </c>
      <c r="I962" t="b">
        <v>0</v>
      </c>
      <c r="J962" t="b">
        <v>0</v>
      </c>
      <c r="K962" t="s">
        <v>24</v>
      </c>
      <c r="L962" t="s">
        <v>36</v>
      </c>
      <c r="N962">
        <v>57.060001373291023</v>
      </c>
      <c r="O962" t="s">
        <v>5539</v>
      </c>
      <c r="P962" t="s">
        <v>5540</v>
      </c>
    </row>
    <row r="963" spans="1:16" x14ac:dyDescent="0.25">
      <c r="A963" t="s">
        <v>2</v>
      </c>
      <c r="B963" t="s">
        <v>2</v>
      </c>
      <c r="C963" t="s">
        <v>1379</v>
      </c>
      <c r="D963" t="s">
        <v>4327</v>
      </c>
      <c r="E963" t="s">
        <v>20</v>
      </c>
      <c r="F963" t="b">
        <v>0</v>
      </c>
      <c r="G963" t="s">
        <v>52</v>
      </c>
      <c r="H963" s="4">
        <v>45675.002986111111</v>
      </c>
      <c r="I963" t="b">
        <v>0</v>
      </c>
      <c r="J963" t="b">
        <v>0</v>
      </c>
      <c r="K963" t="s">
        <v>24</v>
      </c>
      <c r="L963" t="s">
        <v>22</v>
      </c>
      <c r="M963">
        <v>189500</v>
      </c>
      <c r="O963" t="s">
        <v>5541</v>
      </c>
      <c r="P963" t="s">
        <v>5542</v>
      </c>
    </row>
    <row r="964" spans="1:16" x14ac:dyDescent="0.25">
      <c r="A964" t="s">
        <v>139</v>
      </c>
      <c r="B964" t="s">
        <v>5543</v>
      </c>
      <c r="C964" t="s">
        <v>114</v>
      </c>
      <c r="D964" t="s">
        <v>3972</v>
      </c>
      <c r="E964" t="s">
        <v>20</v>
      </c>
      <c r="F964" t="b">
        <v>0</v>
      </c>
      <c r="G964" t="s">
        <v>27</v>
      </c>
      <c r="H964" s="4">
        <v>45675.041851851849</v>
      </c>
      <c r="I964" t="b">
        <v>0</v>
      </c>
      <c r="J964" t="b">
        <v>1</v>
      </c>
      <c r="K964" t="s">
        <v>24</v>
      </c>
      <c r="L964" t="s">
        <v>22</v>
      </c>
      <c r="M964">
        <v>80395</v>
      </c>
      <c r="O964" t="s">
        <v>5544</v>
      </c>
      <c r="P964" t="s">
        <v>204</v>
      </c>
    </row>
    <row r="965" spans="1:16" x14ac:dyDescent="0.25">
      <c r="A965" t="s">
        <v>25</v>
      </c>
      <c r="B965" t="s">
        <v>5081</v>
      </c>
      <c r="C965" t="s">
        <v>5545</v>
      </c>
      <c r="D965" t="s">
        <v>4083</v>
      </c>
      <c r="E965" t="s">
        <v>20</v>
      </c>
      <c r="F965" t="b">
        <v>0</v>
      </c>
      <c r="G965" t="s">
        <v>27</v>
      </c>
      <c r="H965" s="4">
        <v>45675.041909722233</v>
      </c>
      <c r="I965" t="b">
        <v>0</v>
      </c>
      <c r="J965" t="b">
        <v>1</v>
      </c>
      <c r="K965" t="s">
        <v>24</v>
      </c>
      <c r="L965" t="s">
        <v>36</v>
      </c>
      <c r="N965">
        <v>20.670000076293949</v>
      </c>
      <c r="O965" t="s">
        <v>575</v>
      </c>
      <c r="P965" t="s">
        <v>1888</v>
      </c>
    </row>
    <row r="966" spans="1:16" x14ac:dyDescent="0.25">
      <c r="A966" t="s">
        <v>2</v>
      </c>
      <c r="B966" t="s">
        <v>5546</v>
      </c>
      <c r="C966" t="s">
        <v>453</v>
      </c>
      <c r="D966" t="s">
        <v>3972</v>
      </c>
      <c r="E966" t="s">
        <v>20</v>
      </c>
      <c r="F966" t="b">
        <v>0</v>
      </c>
      <c r="G966" t="s">
        <v>27</v>
      </c>
      <c r="H966" s="4">
        <v>45675.085034722222</v>
      </c>
      <c r="I966" t="b">
        <v>0</v>
      </c>
      <c r="J966" t="b">
        <v>1</v>
      </c>
      <c r="K966" t="s">
        <v>24</v>
      </c>
      <c r="L966" t="s">
        <v>22</v>
      </c>
      <c r="M966">
        <v>151500</v>
      </c>
      <c r="O966" t="s">
        <v>1642</v>
      </c>
      <c r="P966" t="s">
        <v>5547</v>
      </c>
    </row>
    <row r="967" spans="1:16" x14ac:dyDescent="0.25">
      <c r="A967" t="s">
        <v>0</v>
      </c>
      <c r="B967" t="s">
        <v>5548</v>
      </c>
      <c r="C967" t="s">
        <v>559</v>
      </c>
      <c r="D967" t="s">
        <v>3972</v>
      </c>
      <c r="E967" t="s">
        <v>20</v>
      </c>
      <c r="F967" t="b">
        <v>0</v>
      </c>
      <c r="G967" t="s">
        <v>27</v>
      </c>
      <c r="H967" s="4">
        <v>45675.125069444453</v>
      </c>
      <c r="I967" t="b">
        <v>0</v>
      </c>
      <c r="J967" t="b">
        <v>1</v>
      </c>
      <c r="K967" t="s">
        <v>24</v>
      </c>
      <c r="L967" t="s">
        <v>22</v>
      </c>
      <c r="M967">
        <v>95305</v>
      </c>
      <c r="O967" t="s">
        <v>1355</v>
      </c>
    </row>
    <row r="968" spans="1:16" x14ac:dyDescent="0.25">
      <c r="A968" t="s">
        <v>0</v>
      </c>
      <c r="B968" t="s">
        <v>3282</v>
      </c>
      <c r="C968" t="s">
        <v>82</v>
      </c>
      <c r="D968" t="s">
        <v>3972</v>
      </c>
      <c r="E968" t="s">
        <v>20</v>
      </c>
      <c r="F968" t="b">
        <v>0</v>
      </c>
      <c r="G968" t="s">
        <v>27</v>
      </c>
      <c r="H968" s="4">
        <v>45675.25</v>
      </c>
      <c r="I968" t="b">
        <v>0</v>
      </c>
      <c r="J968" t="b">
        <v>0</v>
      </c>
      <c r="K968" t="s">
        <v>24</v>
      </c>
      <c r="L968" t="s">
        <v>22</v>
      </c>
      <c r="M968">
        <v>68500</v>
      </c>
      <c r="O968" t="s">
        <v>5549</v>
      </c>
      <c r="P968" t="s">
        <v>204</v>
      </c>
    </row>
    <row r="969" spans="1:16" x14ac:dyDescent="0.25">
      <c r="A969" t="s">
        <v>0</v>
      </c>
      <c r="B969" t="s">
        <v>5550</v>
      </c>
      <c r="C969" t="s">
        <v>82</v>
      </c>
      <c r="D969" t="s">
        <v>4356</v>
      </c>
      <c r="E969" t="s">
        <v>20</v>
      </c>
      <c r="F969" t="b">
        <v>0</v>
      </c>
      <c r="G969" t="s">
        <v>27</v>
      </c>
      <c r="H969" s="4">
        <v>45675.25</v>
      </c>
      <c r="I969" t="b">
        <v>0</v>
      </c>
      <c r="J969" t="b">
        <v>0</v>
      </c>
      <c r="K969" t="s">
        <v>24</v>
      </c>
      <c r="L969" t="s">
        <v>22</v>
      </c>
      <c r="M969">
        <v>95000</v>
      </c>
      <c r="O969" t="s">
        <v>5551</v>
      </c>
      <c r="P969" t="s">
        <v>280</v>
      </c>
    </row>
    <row r="970" spans="1:16" x14ac:dyDescent="0.25">
      <c r="A970" t="s">
        <v>0</v>
      </c>
      <c r="B970" t="s">
        <v>2166</v>
      </c>
      <c r="C970" t="s">
        <v>82</v>
      </c>
      <c r="D970" t="s">
        <v>3969</v>
      </c>
      <c r="E970" t="s">
        <v>20</v>
      </c>
      <c r="F970" t="b">
        <v>0</v>
      </c>
      <c r="G970" t="s">
        <v>27</v>
      </c>
      <c r="H970" s="4">
        <v>45675.250034722223</v>
      </c>
      <c r="I970" t="b">
        <v>0</v>
      </c>
      <c r="J970" t="b">
        <v>0</v>
      </c>
      <c r="K970" t="s">
        <v>24</v>
      </c>
      <c r="L970" t="s">
        <v>22</v>
      </c>
      <c r="M970">
        <v>108415.5</v>
      </c>
      <c r="O970" t="s">
        <v>5552</v>
      </c>
      <c r="P970" t="s">
        <v>5553</v>
      </c>
    </row>
    <row r="971" spans="1:16" x14ac:dyDescent="0.25">
      <c r="A971" t="s">
        <v>0</v>
      </c>
      <c r="B971" t="s">
        <v>5554</v>
      </c>
      <c r="C971" t="s">
        <v>3293</v>
      </c>
      <c r="D971" t="s">
        <v>3828</v>
      </c>
      <c r="E971" t="s">
        <v>20</v>
      </c>
      <c r="F971" t="b">
        <v>0</v>
      </c>
      <c r="G971" t="s">
        <v>41</v>
      </c>
      <c r="H971" s="4">
        <v>45675.2503125</v>
      </c>
      <c r="I971" t="b">
        <v>0</v>
      </c>
      <c r="J971" t="b">
        <v>1</v>
      </c>
      <c r="K971" t="s">
        <v>24</v>
      </c>
      <c r="L971" t="s">
        <v>22</v>
      </c>
      <c r="M971">
        <v>75000</v>
      </c>
      <c r="O971" t="s">
        <v>5555</v>
      </c>
      <c r="P971" t="s">
        <v>5556</v>
      </c>
    </row>
    <row r="972" spans="1:16" x14ac:dyDescent="0.25">
      <c r="A972" t="s">
        <v>0</v>
      </c>
      <c r="B972" t="s">
        <v>565</v>
      </c>
      <c r="C972" t="s">
        <v>293</v>
      </c>
      <c r="D972" t="s">
        <v>3972</v>
      </c>
      <c r="E972" t="s">
        <v>51</v>
      </c>
      <c r="F972" t="b">
        <v>0</v>
      </c>
      <c r="G972" t="s">
        <v>41</v>
      </c>
      <c r="H972" s="4">
        <v>45675.2503125</v>
      </c>
      <c r="I972" t="b">
        <v>0</v>
      </c>
      <c r="J972" t="b">
        <v>0</v>
      </c>
      <c r="K972" t="s">
        <v>24</v>
      </c>
      <c r="L972" t="s">
        <v>36</v>
      </c>
      <c r="N972">
        <v>65.489997863769531</v>
      </c>
      <c r="O972" t="s">
        <v>5557</v>
      </c>
      <c r="P972" t="s">
        <v>5558</v>
      </c>
    </row>
    <row r="973" spans="1:16" x14ac:dyDescent="0.25">
      <c r="A973" t="s">
        <v>0</v>
      </c>
      <c r="B973" t="s">
        <v>1445</v>
      </c>
      <c r="C973" t="s">
        <v>151</v>
      </c>
      <c r="D973" t="s">
        <v>3600</v>
      </c>
      <c r="E973" t="s">
        <v>51</v>
      </c>
      <c r="F973" t="b">
        <v>0</v>
      </c>
      <c r="G973" t="s">
        <v>30</v>
      </c>
      <c r="H973" s="4">
        <v>45675.250625000001</v>
      </c>
      <c r="I973" t="b">
        <v>1</v>
      </c>
      <c r="J973" t="b">
        <v>0</v>
      </c>
      <c r="K973" t="s">
        <v>24</v>
      </c>
      <c r="L973" t="s">
        <v>36</v>
      </c>
      <c r="N973">
        <v>55</v>
      </c>
      <c r="O973" t="s">
        <v>5559</v>
      </c>
      <c r="P973" t="s">
        <v>3379</v>
      </c>
    </row>
    <row r="974" spans="1:16" x14ac:dyDescent="0.25">
      <c r="A974" t="s">
        <v>0</v>
      </c>
      <c r="B974" t="s">
        <v>1449</v>
      </c>
      <c r="C974" t="s">
        <v>696</v>
      </c>
      <c r="D974" t="s">
        <v>3828</v>
      </c>
      <c r="E974" t="s">
        <v>20</v>
      </c>
      <c r="F974" t="b">
        <v>0</v>
      </c>
      <c r="G974" t="s">
        <v>30</v>
      </c>
      <c r="H974" s="4">
        <v>45675.25068287037</v>
      </c>
      <c r="I974" t="b">
        <v>0</v>
      </c>
      <c r="J974" t="b">
        <v>0</v>
      </c>
      <c r="K974" t="s">
        <v>24</v>
      </c>
      <c r="L974" t="s">
        <v>36</v>
      </c>
      <c r="N974">
        <v>24.5</v>
      </c>
      <c r="O974" t="s">
        <v>5560</v>
      </c>
      <c r="P974" t="s">
        <v>1675</v>
      </c>
    </row>
    <row r="975" spans="1:16" x14ac:dyDescent="0.25">
      <c r="A975" t="s">
        <v>1</v>
      </c>
      <c r="B975" t="s">
        <v>1661</v>
      </c>
      <c r="C975" t="s">
        <v>82</v>
      </c>
      <c r="D975" t="s">
        <v>5561</v>
      </c>
      <c r="E975" t="s">
        <v>20</v>
      </c>
      <c r="F975" t="b">
        <v>0</v>
      </c>
      <c r="G975" t="s">
        <v>27</v>
      </c>
      <c r="H975" s="4">
        <v>45675.25099537037</v>
      </c>
      <c r="I975" t="b">
        <v>0</v>
      </c>
      <c r="J975" t="b">
        <v>1</v>
      </c>
      <c r="K975" t="s">
        <v>24</v>
      </c>
      <c r="L975" t="s">
        <v>22</v>
      </c>
      <c r="M975">
        <v>160603</v>
      </c>
      <c r="O975" t="s">
        <v>5562</v>
      </c>
      <c r="P975" t="s">
        <v>5563</v>
      </c>
    </row>
    <row r="976" spans="1:16" x14ac:dyDescent="0.25">
      <c r="A976" t="s">
        <v>1</v>
      </c>
      <c r="B976" t="s">
        <v>5564</v>
      </c>
      <c r="C976" t="s">
        <v>39</v>
      </c>
      <c r="D976" t="s">
        <v>4013</v>
      </c>
      <c r="E976" t="s">
        <v>20</v>
      </c>
      <c r="F976" t="b">
        <v>1</v>
      </c>
      <c r="G976" t="s">
        <v>35</v>
      </c>
      <c r="H976" s="4">
        <v>45675.251250000001</v>
      </c>
      <c r="I976" t="b">
        <v>0</v>
      </c>
      <c r="J976" t="b">
        <v>1</v>
      </c>
      <c r="K976" t="s">
        <v>24</v>
      </c>
      <c r="L976" t="s">
        <v>22</v>
      </c>
      <c r="M976">
        <v>180000</v>
      </c>
      <c r="O976" t="s">
        <v>5565</v>
      </c>
      <c r="P976" t="s">
        <v>5566</v>
      </c>
    </row>
    <row r="977" spans="1:16" x14ac:dyDescent="0.25">
      <c r="A977" t="s">
        <v>1</v>
      </c>
      <c r="B977" t="s">
        <v>5194</v>
      </c>
      <c r="C977" t="s">
        <v>1521</v>
      </c>
      <c r="D977" t="s">
        <v>3828</v>
      </c>
      <c r="E977" t="s">
        <v>20</v>
      </c>
      <c r="F977" t="b">
        <v>0</v>
      </c>
      <c r="G977" t="s">
        <v>52</v>
      </c>
      <c r="H977" s="4">
        <v>45675.251354166663</v>
      </c>
      <c r="I977" t="b">
        <v>0</v>
      </c>
      <c r="J977" t="b">
        <v>1</v>
      </c>
      <c r="K977" t="s">
        <v>24</v>
      </c>
      <c r="L977" t="s">
        <v>22</v>
      </c>
      <c r="M977">
        <v>72500</v>
      </c>
      <c r="O977" t="s">
        <v>1549</v>
      </c>
      <c r="P977" t="s">
        <v>5195</v>
      </c>
    </row>
    <row r="978" spans="1:16" x14ac:dyDescent="0.25">
      <c r="A978" t="s">
        <v>40</v>
      </c>
      <c r="B978" t="s">
        <v>5567</v>
      </c>
      <c r="C978" t="s">
        <v>484</v>
      </c>
      <c r="D978" t="s">
        <v>3828</v>
      </c>
      <c r="E978" t="s">
        <v>20</v>
      </c>
      <c r="F978" t="b">
        <v>0</v>
      </c>
      <c r="G978" t="s">
        <v>27</v>
      </c>
      <c r="H978" s="4">
        <v>45675.25167824074</v>
      </c>
      <c r="I978" t="b">
        <v>0</v>
      </c>
      <c r="J978" t="b">
        <v>1</v>
      </c>
      <c r="K978" t="s">
        <v>24</v>
      </c>
      <c r="L978" t="s">
        <v>22</v>
      </c>
      <c r="M978">
        <v>193000</v>
      </c>
      <c r="O978" t="s">
        <v>5005</v>
      </c>
      <c r="P978" t="s">
        <v>5568</v>
      </c>
    </row>
    <row r="979" spans="1:16" x14ac:dyDescent="0.25">
      <c r="A979" t="s">
        <v>40</v>
      </c>
      <c r="B979" t="s">
        <v>5569</v>
      </c>
      <c r="C979" t="s">
        <v>82</v>
      </c>
      <c r="D979" t="s">
        <v>3972</v>
      </c>
      <c r="E979" t="s">
        <v>20</v>
      </c>
      <c r="F979" t="b">
        <v>0</v>
      </c>
      <c r="G979" t="s">
        <v>27</v>
      </c>
      <c r="H979" s="4">
        <v>45675.25167824074</v>
      </c>
      <c r="I979" t="b">
        <v>1</v>
      </c>
      <c r="J979" t="b">
        <v>0</v>
      </c>
      <c r="K979" t="s">
        <v>24</v>
      </c>
      <c r="L979" t="s">
        <v>22</v>
      </c>
      <c r="M979">
        <v>140000</v>
      </c>
      <c r="O979" t="s">
        <v>5570</v>
      </c>
      <c r="P979" t="s">
        <v>5571</v>
      </c>
    </row>
    <row r="980" spans="1:16" x14ac:dyDescent="0.25">
      <c r="A980" t="s">
        <v>2</v>
      </c>
      <c r="B980" t="s">
        <v>3637</v>
      </c>
      <c r="C980" t="s">
        <v>1358</v>
      </c>
      <c r="D980" t="s">
        <v>3828</v>
      </c>
      <c r="E980" t="s">
        <v>20</v>
      </c>
      <c r="F980" t="b">
        <v>0</v>
      </c>
      <c r="G980" t="s">
        <v>41</v>
      </c>
      <c r="H980" s="4">
        <v>45675.251967592587</v>
      </c>
      <c r="I980" t="b">
        <v>0</v>
      </c>
      <c r="J980" t="b">
        <v>0</v>
      </c>
      <c r="K980" t="s">
        <v>24</v>
      </c>
      <c r="L980" t="s">
        <v>22</v>
      </c>
      <c r="M980">
        <v>105000</v>
      </c>
      <c r="O980" t="s">
        <v>5572</v>
      </c>
      <c r="P980" t="s">
        <v>5573</v>
      </c>
    </row>
    <row r="981" spans="1:16" x14ac:dyDescent="0.25">
      <c r="A981" t="s">
        <v>2</v>
      </c>
      <c r="B981" t="s">
        <v>5574</v>
      </c>
      <c r="C981" t="s">
        <v>465</v>
      </c>
      <c r="D981" t="s">
        <v>3969</v>
      </c>
      <c r="E981" t="s">
        <v>20</v>
      </c>
      <c r="F981" t="b">
        <v>0</v>
      </c>
      <c r="G981" t="s">
        <v>41</v>
      </c>
      <c r="H981" s="4">
        <v>45675.251967592587</v>
      </c>
      <c r="I981" t="b">
        <v>0</v>
      </c>
      <c r="J981" t="b">
        <v>1</v>
      </c>
      <c r="K981" t="s">
        <v>24</v>
      </c>
      <c r="L981" t="s">
        <v>22</v>
      </c>
      <c r="M981">
        <v>148500</v>
      </c>
      <c r="O981" t="s">
        <v>976</v>
      </c>
      <c r="P981" t="s">
        <v>5575</v>
      </c>
    </row>
    <row r="982" spans="1:16" x14ac:dyDescent="0.25">
      <c r="A982" t="s">
        <v>40</v>
      </c>
      <c r="B982" t="s">
        <v>5576</v>
      </c>
      <c r="C982" t="s">
        <v>151</v>
      </c>
      <c r="D982" t="s">
        <v>81</v>
      </c>
      <c r="E982" t="s">
        <v>20</v>
      </c>
      <c r="F982" t="b">
        <v>0</v>
      </c>
      <c r="G982" t="s">
        <v>30</v>
      </c>
      <c r="H982" s="4">
        <v>45675.252534722233</v>
      </c>
      <c r="I982" t="b">
        <v>1</v>
      </c>
      <c r="J982" t="b">
        <v>1</v>
      </c>
      <c r="K982" t="s">
        <v>24</v>
      </c>
      <c r="L982" t="s">
        <v>22</v>
      </c>
      <c r="M982">
        <v>150000</v>
      </c>
      <c r="O982" t="s">
        <v>81</v>
      </c>
      <c r="P982" t="s">
        <v>5577</v>
      </c>
    </row>
    <row r="983" spans="1:16" x14ac:dyDescent="0.25">
      <c r="A983" t="s">
        <v>40</v>
      </c>
      <c r="B983" t="s">
        <v>5578</v>
      </c>
      <c r="C983" t="s">
        <v>39</v>
      </c>
      <c r="D983" t="s">
        <v>3828</v>
      </c>
      <c r="E983" t="s">
        <v>20</v>
      </c>
      <c r="F983" t="b">
        <v>1</v>
      </c>
      <c r="G983" t="s">
        <v>30</v>
      </c>
      <c r="H983" s="4">
        <v>45675.252534722233</v>
      </c>
      <c r="I983" t="b">
        <v>0</v>
      </c>
      <c r="J983" t="b">
        <v>1</v>
      </c>
      <c r="K983" t="s">
        <v>24</v>
      </c>
      <c r="L983" t="s">
        <v>22</v>
      </c>
      <c r="M983">
        <v>106500</v>
      </c>
      <c r="O983" t="s">
        <v>1543</v>
      </c>
      <c r="P983" t="s">
        <v>5579</v>
      </c>
    </row>
    <row r="984" spans="1:16" x14ac:dyDescent="0.25">
      <c r="A984" t="s">
        <v>2</v>
      </c>
      <c r="B984" t="s">
        <v>195</v>
      </c>
      <c r="C984" t="s">
        <v>92</v>
      </c>
      <c r="D984" t="s">
        <v>3828</v>
      </c>
      <c r="E984" t="s">
        <v>20</v>
      </c>
      <c r="F984" t="b">
        <v>0</v>
      </c>
      <c r="G984" t="s">
        <v>30</v>
      </c>
      <c r="H984" s="4">
        <v>45675.252534722233</v>
      </c>
      <c r="I984" t="b">
        <v>1</v>
      </c>
      <c r="J984" t="b">
        <v>1</v>
      </c>
      <c r="K984" t="s">
        <v>24</v>
      </c>
      <c r="L984" t="s">
        <v>22</v>
      </c>
      <c r="M984">
        <v>176938.65625</v>
      </c>
      <c r="O984" t="s">
        <v>3704</v>
      </c>
      <c r="P984" t="s">
        <v>5116</v>
      </c>
    </row>
    <row r="985" spans="1:16" x14ac:dyDescent="0.25">
      <c r="A985" t="s">
        <v>2</v>
      </c>
      <c r="B985" t="s">
        <v>2</v>
      </c>
      <c r="C985" t="s">
        <v>757</v>
      </c>
      <c r="D985" t="s">
        <v>3828</v>
      </c>
      <c r="E985" t="s">
        <v>20</v>
      </c>
      <c r="F985" t="b">
        <v>0</v>
      </c>
      <c r="G985" t="s">
        <v>52</v>
      </c>
      <c r="H985" s="4">
        <v>45675.25277777778</v>
      </c>
      <c r="I985" t="b">
        <v>1</v>
      </c>
      <c r="J985" t="b">
        <v>1</v>
      </c>
      <c r="K985" t="s">
        <v>24</v>
      </c>
      <c r="L985" t="s">
        <v>22</v>
      </c>
      <c r="M985">
        <v>155000</v>
      </c>
      <c r="O985" t="s">
        <v>5580</v>
      </c>
      <c r="P985" t="s">
        <v>5581</v>
      </c>
    </row>
    <row r="986" spans="1:16" x14ac:dyDescent="0.25">
      <c r="A986" t="s">
        <v>1</v>
      </c>
      <c r="B986" t="s">
        <v>550</v>
      </c>
      <c r="C986" t="s">
        <v>39</v>
      </c>
      <c r="D986" t="s">
        <v>3984</v>
      </c>
      <c r="E986" t="s">
        <v>20</v>
      </c>
      <c r="F986" t="b">
        <v>1</v>
      </c>
      <c r="G986" t="s">
        <v>106</v>
      </c>
      <c r="H986" s="4">
        <v>45675.255995370368</v>
      </c>
      <c r="I986" t="b">
        <v>0</v>
      </c>
      <c r="J986" t="b">
        <v>0</v>
      </c>
      <c r="K986" t="s">
        <v>106</v>
      </c>
      <c r="L986" t="s">
        <v>22</v>
      </c>
      <c r="M986">
        <v>135700</v>
      </c>
      <c r="O986" t="s">
        <v>2624</v>
      </c>
      <c r="P986" t="s">
        <v>5582</v>
      </c>
    </row>
    <row r="987" spans="1:16" x14ac:dyDescent="0.25">
      <c r="A987" t="s">
        <v>0</v>
      </c>
      <c r="B987" t="s">
        <v>5583</v>
      </c>
      <c r="C987" t="s">
        <v>1268</v>
      </c>
      <c r="D987" t="s">
        <v>5584</v>
      </c>
      <c r="E987" t="s">
        <v>20</v>
      </c>
      <c r="F987" t="b">
        <v>0</v>
      </c>
      <c r="G987" t="s">
        <v>1268</v>
      </c>
      <c r="H987" s="4">
        <v>45675.256990740738</v>
      </c>
      <c r="I987" t="b">
        <v>0</v>
      </c>
      <c r="J987" t="b">
        <v>0</v>
      </c>
      <c r="K987" t="s">
        <v>1268</v>
      </c>
      <c r="L987" t="s">
        <v>22</v>
      </c>
      <c r="M987">
        <v>41692.5</v>
      </c>
      <c r="O987" t="s">
        <v>1642</v>
      </c>
      <c r="P987" t="s">
        <v>2987</v>
      </c>
    </row>
    <row r="988" spans="1:16" x14ac:dyDescent="0.25">
      <c r="A988" t="s">
        <v>2</v>
      </c>
      <c r="B988" t="s">
        <v>5585</v>
      </c>
      <c r="C988" t="s">
        <v>192</v>
      </c>
      <c r="D988" t="s">
        <v>3996</v>
      </c>
      <c r="E988" t="s">
        <v>20</v>
      </c>
      <c r="F988" t="b">
        <v>0</v>
      </c>
      <c r="G988" t="s">
        <v>23</v>
      </c>
      <c r="H988" s="4">
        <v>45675.266377314823</v>
      </c>
      <c r="I988" t="b">
        <v>0</v>
      </c>
      <c r="J988" t="b">
        <v>0</v>
      </c>
      <c r="K988" t="s">
        <v>24</v>
      </c>
      <c r="L988" t="s">
        <v>22</v>
      </c>
      <c r="M988">
        <v>172000</v>
      </c>
      <c r="O988" t="s">
        <v>5586</v>
      </c>
      <c r="P988" t="s">
        <v>5587</v>
      </c>
    </row>
    <row r="989" spans="1:16" x14ac:dyDescent="0.25">
      <c r="A989" t="s">
        <v>2</v>
      </c>
      <c r="B989" t="s">
        <v>2604</v>
      </c>
      <c r="C989" t="s">
        <v>192</v>
      </c>
      <c r="D989" t="s">
        <v>3828</v>
      </c>
      <c r="E989" t="s">
        <v>51</v>
      </c>
      <c r="F989" t="b">
        <v>0</v>
      </c>
      <c r="G989" t="s">
        <v>23</v>
      </c>
      <c r="H989" s="4">
        <v>45675.280023148152</v>
      </c>
      <c r="I989" t="b">
        <v>1</v>
      </c>
      <c r="J989" t="b">
        <v>0</v>
      </c>
      <c r="K989" t="s">
        <v>24</v>
      </c>
      <c r="L989" t="s">
        <v>36</v>
      </c>
      <c r="N989">
        <v>40</v>
      </c>
      <c r="O989" t="s">
        <v>5588</v>
      </c>
    </row>
    <row r="990" spans="1:16" x14ac:dyDescent="0.25">
      <c r="A990" t="s">
        <v>1</v>
      </c>
      <c r="B990" t="s">
        <v>5589</v>
      </c>
      <c r="C990" t="s">
        <v>39</v>
      </c>
      <c r="D990" t="s">
        <v>3972</v>
      </c>
      <c r="E990" t="s">
        <v>20</v>
      </c>
      <c r="F990" t="b">
        <v>1</v>
      </c>
      <c r="G990" t="s">
        <v>52</v>
      </c>
      <c r="H990" s="4">
        <v>45675.292453703703</v>
      </c>
      <c r="I990" t="b">
        <v>1</v>
      </c>
      <c r="J990" t="b">
        <v>1</v>
      </c>
      <c r="K990" t="s">
        <v>24</v>
      </c>
      <c r="L990" t="s">
        <v>36</v>
      </c>
      <c r="N990">
        <v>62.5</v>
      </c>
      <c r="O990" t="s">
        <v>289</v>
      </c>
    </row>
    <row r="991" spans="1:16" x14ac:dyDescent="0.25">
      <c r="A991" t="s">
        <v>40</v>
      </c>
      <c r="B991" t="s">
        <v>5590</v>
      </c>
      <c r="C991" t="s">
        <v>283</v>
      </c>
      <c r="D991" t="s">
        <v>3828</v>
      </c>
      <c r="E991" t="s">
        <v>20</v>
      </c>
      <c r="F991" t="b">
        <v>0</v>
      </c>
      <c r="G991" t="s">
        <v>27</v>
      </c>
      <c r="H991" s="4">
        <v>45675.29315972222</v>
      </c>
      <c r="I991" t="b">
        <v>0</v>
      </c>
      <c r="J991" t="b">
        <v>1</v>
      </c>
      <c r="K991" t="s">
        <v>24</v>
      </c>
      <c r="L991" t="s">
        <v>22</v>
      </c>
      <c r="M991">
        <v>150000</v>
      </c>
      <c r="O991" t="s">
        <v>5591</v>
      </c>
      <c r="P991" t="s">
        <v>5592</v>
      </c>
    </row>
    <row r="992" spans="1:16" x14ac:dyDescent="0.25">
      <c r="A992" t="s">
        <v>1</v>
      </c>
      <c r="B992" t="s">
        <v>5593</v>
      </c>
      <c r="C992" t="s">
        <v>158</v>
      </c>
      <c r="D992" t="s">
        <v>4034</v>
      </c>
      <c r="E992" t="s">
        <v>20</v>
      </c>
      <c r="F992" t="b">
        <v>0</v>
      </c>
      <c r="G992" t="s">
        <v>158</v>
      </c>
      <c r="H992" s="4">
        <v>45675.294999999998</v>
      </c>
      <c r="I992" t="b">
        <v>0</v>
      </c>
      <c r="J992" t="b">
        <v>0</v>
      </c>
      <c r="K992" t="s">
        <v>158</v>
      </c>
      <c r="L992" t="s">
        <v>22</v>
      </c>
      <c r="M992">
        <v>69454.5</v>
      </c>
      <c r="O992" t="s">
        <v>294</v>
      </c>
      <c r="P992" t="s">
        <v>5594</v>
      </c>
    </row>
    <row r="993" spans="1:16" x14ac:dyDescent="0.25">
      <c r="A993" t="s">
        <v>0</v>
      </c>
      <c r="B993" t="s">
        <v>5595</v>
      </c>
      <c r="C993" t="s">
        <v>39</v>
      </c>
      <c r="D993" t="s">
        <v>3984</v>
      </c>
      <c r="E993" t="s">
        <v>20</v>
      </c>
      <c r="F993" t="b">
        <v>1</v>
      </c>
      <c r="G993" t="s">
        <v>23</v>
      </c>
      <c r="H993" s="4">
        <v>45675.321342592593</v>
      </c>
      <c r="I993" t="b">
        <v>1</v>
      </c>
      <c r="J993" t="b">
        <v>1</v>
      </c>
      <c r="K993" t="s">
        <v>24</v>
      </c>
      <c r="L993" t="s">
        <v>22</v>
      </c>
      <c r="M993">
        <v>107625.6015625</v>
      </c>
      <c r="O993" t="s">
        <v>5596</v>
      </c>
      <c r="P993" t="s">
        <v>1750</v>
      </c>
    </row>
    <row r="994" spans="1:16" x14ac:dyDescent="0.25">
      <c r="A994" t="s">
        <v>89</v>
      </c>
      <c r="B994" t="s">
        <v>5597</v>
      </c>
      <c r="C994" t="s">
        <v>1833</v>
      </c>
      <c r="D994" t="s">
        <v>4034</v>
      </c>
      <c r="E994" t="s">
        <v>20</v>
      </c>
      <c r="F994" t="b">
        <v>0</v>
      </c>
      <c r="G994" t="s">
        <v>1833</v>
      </c>
      <c r="H994" s="4">
        <v>45675.366597222222</v>
      </c>
      <c r="I994" t="b">
        <v>0</v>
      </c>
      <c r="J994" t="b">
        <v>0</v>
      </c>
      <c r="K994" t="s">
        <v>1833</v>
      </c>
      <c r="L994" t="s">
        <v>22</v>
      </c>
      <c r="M994">
        <v>63960</v>
      </c>
      <c r="O994" t="s">
        <v>686</v>
      </c>
      <c r="P994" t="s">
        <v>320</v>
      </c>
    </row>
    <row r="995" spans="1:16" x14ac:dyDescent="0.25">
      <c r="A995" t="s">
        <v>0</v>
      </c>
      <c r="B995" t="s">
        <v>1897</v>
      </c>
      <c r="C995" t="s">
        <v>5598</v>
      </c>
      <c r="D995" t="s">
        <v>4089</v>
      </c>
      <c r="E995" t="s">
        <v>20</v>
      </c>
      <c r="F995" t="b">
        <v>0</v>
      </c>
      <c r="G995" t="s">
        <v>41</v>
      </c>
      <c r="H995" s="4">
        <v>45675.375335648147</v>
      </c>
      <c r="I995" t="b">
        <v>0</v>
      </c>
      <c r="J995" t="b">
        <v>0</v>
      </c>
      <c r="K995" t="s">
        <v>24</v>
      </c>
      <c r="L995" t="s">
        <v>36</v>
      </c>
      <c r="N995">
        <v>35.5</v>
      </c>
      <c r="O995" t="s">
        <v>5599</v>
      </c>
      <c r="P995" t="s">
        <v>2608</v>
      </c>
    </row>
    <row r="996" spans="1:16" x14ac:dyDescent="0.25">
      <c r="A996" t="s">
        <v>139</v>
      </c>
      <c r="B996" t="s">
        <v>5099</v>
      </c>
      <c r="C996" t="s">
        <v>5600</v>
      </c>
      <c r="D996" t="s">
        <v>2208</v>
      </c>
      <c r="E996" t="s">
        <v>20</v>
      </c>
      <c r="F996" t="b">
        <v>0</v>
      </c>
      <c r="G996" t="s">
        <v>41</v>
      </c>
      <c r="H996" s="4">
        <v>45675.375381944446</v>
      </c>
      <c r="I996" t="b">
        <v>0</v>
      </c>
      <c r="J996" t="b">
        <v>0</v>
      </c>
      <c r="K996" t="s">
        <v>24</v>
      </c>
      <c r="L996" t="s">
        <v>22</v>
      </c>
      <c r="M996">
        <v>80000</v>
      </c>
      <c r="O996" t="s">
        <v>5101</v>
      </c>
      <c r="P996" t="s">
        <v>1750</v>
      </c>
    </row>
    <row r="997" spans="1:16" x14ac:dyDescent="0.25">
      <c r="A997" t="s">
        <v>0</v>
      </c>
      <c r="B997" t="s">
        <v>5601</v>
      </c>
      <c r="C997" t="s">
        <v>949</v>
      </c>
      <c r="D997" t="s">
        <v>4089</v>
      </c>
      <c r="E997" t="s">
        <v>219</v>
      </c>
      <c r="F997" t="b">
        <v>0</v>
      </c>
      <c r="G997" t="s">
        <v>30</v>
      </c>
      <c r="H997" s="4">
        <v>45675.376296296286</v>
      </c>
      <c r="I997" t="b">
        <v>0</v>
      </c>
      <c r="J997" t="b">
        <v>0</v>
      </c>
      <c r="K997" t="s">
        <v>24</v>
      </c>
      <c r="L997" t="s">
        <v>22</v>
      </c>
      <c r="M997">
        <v>87500</v>
      </c>
      <c r="O997" t="s">
        <v>3235</v>
      </c>
      <c r="P997" t="s">
        <v>3549</v>
      </c>
    </row>
    <row r="998" spans="1:16" x14ac:dyDescent="0.25">
      <c r="A998" t="s">
        <v>19</v>
      </c>
      <c r="B998" t="s">
        <v>5602</v>
      </c>
      <c r="C998" t="s">
        <v>158</v>
      </c>
      <c r="D998" t="s">
        <v>4034</v>
      </c>
      <c r="E998" t="s">
        <v>20</v>
      </c>
      <c r="F998" t="b">
        <v>0</v>
      </c>
      <c r="G998" t="s">
        <v>158</v>
      </c>
      <c r="H998" s="4">
        <v>45675.378333333327</v>
      </c>
      <c r="I998" t="b">
        <v>0</v>
      </c>
      <c r="J998" t="b">
        <v>0</v>
      </c>
      <c r="K998" t="s">
        <v>158</v>
      </c>
      <c r="L998" t="s">
        <v>22</v>
      </c>
      <c r="M998">
        <v>92760.5</v>
      </c>
      <c r="O998" t="s">
        <v>2057</v>
      </c>
      <c r="P998" t="s">
        <v>2871</v>
      </c>
    </row>
    <row r="999" spans="1:16" x14ac:dyDescent="0.25">
      <c r="A999" t="s">
        <v>0</v>
      </c>
      <c r="B999" t="s">
        <v>5603</v>
      </c>
      <c r="C999" t="s">
        <v>158</v>
      </c>
      <c r="D999" t="s">
        <v>4034</v>
      </c>
      <c r="E999" t="s">
        <v>20</v>
      </c>
      <c r="F999" t="b">
        <v>0</v>
      </c>
      <c r="G999" t="s">
        <v>158</v>
      </c>
      <c r="H999" s="4">
        <v>45675.378391203703</v>
      </c>
      <c r="I999" t="b">
        <v>0</v>
      </c>
      <c r="J999" t="b">
        <v>0</v>
      </c>
      <c r="K999" t="s">
        <v>158</v>
      </c>
      <c r="L999" t="s">
        <v>22</v>
      </c>
      <c r="M999">
        <v>42639.5</v>
      </c>
      <c r="O999" t="s">
        <v>510</v>
      </c>
      <c r="P999" t="s">
        <v>5604</v>
      </c>
    </row>
    <row r="1000" spans="1:16" x14ac:dyDescent="0.25">
      <c r="A1000" t="s">
        <v>1</v>
      </c>
      <c r="B1000" t="s">
        <v>5605</v>
      </c>
      <c r="C1000" t="s">
        <v>1084</v>
      </c>
      <c r="D1000" t="s">
        <v>4034</v>
      </c>
      <c r="E1000" t="s">
        <v>20</v>
      </c>
      <c r="F1000" t="b">
        <v>0</v>
      </c>
      <c r="G1000" t="s">
        <v>158</v>
      </c>
      <c r="H1000" s="4">
        <v>45675.378530092603</v>
      </c>
      <c r="I1000" t="b">
        <v>1</v>
      </c>
      <c r="J1000" t="b">
        <v>0</v>
      </c>
      <c r="K1000" t="s">
        <v>158</v>
      </c>
      <c r="L1000" t="s">
        <v>22</v>
      </c>
      <c r="M1000">
        <v>97410</v>
      </c>
      <c r="O1000" t="s">
        <v>5606</v>
      </c>
      <c r="P1000" t="s">
        <v>5607</v>
      </c>
    </row>
    <row r="1001" spans="1:16" x14ac:dyDescent="0.25">
      <c r="A1001" t="s">
        <v>0</v>
      </c>
      <c r="B1001" t="s">
        <v>5608</v>
      </c>
      <c r="C1001" t="s">
        <v>414</v>
      </c>
      <c r="D1001" t="s">
        <v>4034</v>
      </c>
      <c r="E1001" t="s">
        <v>20</v>
      </c>
      <c r="F1001" t="b">
        <v>0</v>
      </c>
      <c r="G1001" t="s">
        <v>414</v>
      </c>
      <c r="H1001" s="4">
        <v>45675.378657407397</v>
      </c>
      <c r="I1001" t="b">
        <v>0</v>
      </c>
      <c r="J1001" t="b">
        <v>0</v>
      </c>
      <c r="K1001" t="s">
        <v>414</v>
      </c>
      <c r="L1001" t="s">
        <v>22</v>
      </c>
      <c r="M1001">
        <v>42639.5</v>
      </c>
      <c r="O1001" t="s">
        <v>402</v>
      </c>
    </row>
    <row r="1002" spans="1:16" x14ac:dyDescent="0.25">
      <c r="A1002" t="s">
        <v>191</v>
      </c>
      <c r="B1002" t="s">
        <v>5609</v>
      </c>
      <c r="C1002" t="s">
        <v>106</v>
      </c>
      <c r="D1002" t="s">
        <v>4034</v>
      </c>
      <c r="E1002" t="s">
        <v>20</v>
      </c>
      <c r="F1002" t="b">
        <v>0</v>
      </c>
      <c r="G1002" t="s">
        <v>106</v>
      </c>
      <c r="H1002" s="4">
        <v>45675.381041666667</v>
      </c>
      <c r="I1002" t="b">
        <v>0</v>
      </c>
      <c r="J1002" t="b">
        <v>0</v>
      </c>
      <c r="K1002" t="s">
        <v>106</v>
      </c>
      <c r="L1002" t="s">
        <v>22</v>
      </c>
      <c r="M1002">
        <v>287500</v>
      </c>
      <c r="O1002" t="s">
        <v>5610</v>
      </c>
      <c r="P1002" t="s">
        <v>201</v>
      </c>
    </row>
    <row r="1003" spans="1:16" x14ac:dyDescent="0.25">
      <c r="A1003" t="s">
        <v>1</v>
      </c>
      <c r="B1003" t="s">
        <v>2192</v>
      </c>
      <c r="C1003" t="s">
        <v>862</v>
      </c>
      <c r="D1003" t="s">
        <v>4034</v>
      </c>
      <c r="E1003" t="s">
        <v>20</v>
      </c>
      <c r="F1003" t="b">
        <v>0</v>
      </c>
      <c r="G1003" t="s">
        <v>862</v>
      </c>
      <c r="H1003" s="4">
        <v>45675.381238425929</v>
      </c>
      <c r="I1003" t="b">
        <v>0</v>
      </c>
      <c r="J1003" t="b">
        <v>0</v>
      </c>
      <c r="K1003" t="s">
        <v>862</v>
      </c>
      <c r="L1003" t="s">
        <v>22</v>
      </c>
      <c r="M1003">
        <v>46874.5</v>
      </c>
      <c r="O1003" t="s">
        <v>5611</v>
      </c>
      <c r="P1003" t="s">
        <v>5612</v>
      </c>
    </row>
    <row r="1004" spans="1:16" x14ac:dyDescent="0.25">
      <c r="A1004" t="s">
        <v>191</v>
      </c>
      <c r="B1004" t="s">
        <v>5613</v>
      </c>
      <c r="C1004" t="s">
        <v>862</v>
      </c>
      <c r="D1004" t="s">
        <v>4034</v>
      </c>
      <c r="E1004" t="s">
        <v>20</v>
      </c>
      <c r="F1004" t="b">
        <v>0</v>
      </c>
      <c r="G1004" t="s">
        <v>862</v>
      </c>
      <c r="H1004" s="4">
        <v>45675.381238425929</v>
      </c>
      <c r="I1004" t="b">
        <v>0</v>
      </c>
      <c r="J1004" t="b">
        <v>0</v>
      </c>
      <c r="K1004" t="s">
        <v>862</v>
      </c>
      <c r="L1004" t="s">
        <v>22</v>
      </c>
      <c r="M1004">
        <v>77800</v>
      </c>
      <c r="O1004" t="s">
        <v>4567</v>
      </c>
      <c r="P1004" t="s">
        <v>5614</v>
      </c>
    </row>
    <row r="1005" spans="1:16" x14ac:dyDescent="0.25">
      <c r="A1005" t="s">
        <v>28</v>
      </c>
      <c r="B1005" t="s">
        <v>5615</v>
      </c>
      <c r="C1005" t="s">
        <v>862</v>
      </c>
      <c r="D1005" t="s">
        <v>4034</v>
      </c>
      <c r="E1005" t="s">
        <v>20</v>
      </c>
      <c r="F1005" t="b">
        <v>0</v>
      </c>
      <c r="G1005" t="s">
        <v>862</v>
      </c>
      <c r="H1005" s="4">
        <v>45675.381238425929</v>
      </c>
      <c r="I1005" t="b">
        <v>0</v>
      </c>
      <c r="J1005" t="b">
        <v>0</v>
      </c>
      <c r="K1005" t="s">
        <v>862</v>
      </c>
      <c r="L1005" t="s">
        <v>22</v>
      </c>
      <c r="M1005">
        <v>40000</v>
      </c>
      <c r="O1005" t="s">
        <v>4567</v>
      </c>
      <c r="P1005" t="s">
        <v>5616</v>
      </c>
    </row>
    <row r="1006" spans="1:16" x14ac:dyDescent="0.25">
      <c r="A1006" t="s">
        <v>2</v>
      </c>
      <c r="B1006" t="s">
        <v>5617</v>
      </c>
      <c r="C1006" t="s">
        <v>1311</v>
      </c>
      <c r="D1006" t="s">
        <v>4034</v>
      </c>
      <c r="E1006" t="s">
        <v>20</v>
      </c>
      <c r="F1006" t="b">
        <v>0</v>
      </c>
      <c r="G1006" t="s">
        <v>1311</v>
      </c>
      <c r="H1006" s="4">
        <v>45675.381516203714</v>
      </c>
      <c r="I1006" t="b">
        <v>0</v>
      </c>
      <c r="J1006" t="b">
        <v>0</v>
      </c>
      <c r="K1006" t="s">
        <v>1311</v>
      </c>
      <c r="L1006" t="s">
        <v>22</v>
      </c>
      <c r="M1006">
        <v>48000</v>
      </c>
      <c r="O1006" t="s">
        <v>1906</v>
      </c>
      <c r="P1006" t="s">
        <v>3478</v>
      </c>
    </row>
    <row r="1007" spans="1:16" x14ac:dyDescent="0.25">
      <c r="A1007" t="s">
        <v>1</v>
      </c>
      <c r="B1007" t="s">
        <v>2830</v>
      </c>
      <c r="C1007" t="s">
        <v>870</v>
      </c>
      <c r="D1007" t="s">
        <v>4034</v>
      </c>
      <c r="E1007" t="s">
        <v>20</v>
      </c>
      <c r="F1007" t="b">
        <v>0</v>
      </c>
      <c r="G1007" t="s">
        <v>870</v>
      </c>
      <c r="H1007" s="4">
        <v>45675.382569444453</v>
      </c>
      <c r="I1007" t="b">
        <v>0</v>
      </c>
      <c r="J1007" t="b">
        <v>0</v>
      </c>
      <c r="K1007" t="s">
        <v>870</v>
      </c>
      <c r="L1007" t="s">
        <v>22</v>
      </c>
      <c r="M1007">
        <v>53624.5</v>
      </c>
      <c r="O1007" t="s">
        <v>5618</v>
      </c>
      <c r="P1007" t="s">
        <v>5619</v>
      </c>
    </row>
    <row r="1008" spans="1:16" x14ac:dyDescent="0.25">
      <c r="A1008" t="s">
        <v>28</v>
      </c>
      <c r="B1008" t="s">
        <v>5620</v>
      </c>
      <c r="C1008" t="s">
        <v>870</v>
      </c>
      <c r="D1008" t="s">
        <v>4034</v>
      </c>
      <c r="E1008" t="s">
        <v>20</v>
      </c>
      <c r="F1008" t="b">
        <v>0</v>
      </c>
      <c r="G1008" t="s">
        <v>870</v>
      </c>
      <c r="H1008" s="4">
        <v>45675.382569444453</v>
      </c>
      <c r="I1008" t="b">
        <v>0</v>
      </c>
      <c r="J1008" t="b">
        <v>0</v>
      </c>
      <c r="K1008" t="s">
        <v>870</v>
      </c>
      <c r="L1008" t="s">
        <v>22</v>
      </c>
      <c r="M1008">
        <v>126631.5</v>
      </c>
      <c r="O1008" t="s">
        <v>5618</v>
      </c>
      <c r="P1008" t="s">
        <v>5621</v>
      </c>
    </row>
    <row r="1009" spans="1:16" x14ac:dyDescent="0.25">
      <c r="A1009" t="s">
        <v>28</v>
      </c>
      <c r="B1009" t="s">
        <v>5622</v>
      </c>
      <c r="C1009" t="s">
        <v>870</v>
      </c>
      <c r="D1009" t="s">
        <v>4034</v>
      </c>
      <c r="E1009" t="s">
        <v>20</v>
      </c>
      <c r="F1009" t="b">
        <v>0</v>
      </c>
      <c r="G1009" t="s">
        <v>870</v>
      </c>
      <c r="H1009" s="4">
        <v>45675.382569444453</v>
      </c>
      <c r="I1009" t="b">
        <v>0</v>
      </c>
      <c r="J1009" t="b">
        <v>0</v>
      </c>
      <c r="K1009" t="s">
        <v>870</v>
      </c>
      <c r="L1009" t="s">
        <v>22</v>
      </c>
      <c r="M1009">
        <v>126631.5</v>
      </c>
      <c r="O1009" t="s">
        <v>5618</v>
      </c>
      <c r="P1009" t="s">
        <v>5621</v>
      </c>
    </row>
    <row r="1010" spans="1:16" x14ac:dyDescent="0.25">
      <c r="A1010" t="s">
        <v>40</v>
      </c>
      <c r="B1010" t="s">
        <v>5623</v>
      </c>
      <c r="C1010" t="s">
        <v>870</v>
      </c>
      <c r="D1010" t="s">
        <v>4034</v>
      </c>
      <c r="E1010" t="s">
        <v>20</v>
      </c>
      <c r="F1010" t="b">
        <v>0</v>
      </c>
      <c r="G1010" t="s">
        <v>870</v>
      </c>
      <c r="H1010" s="4">
        <v>45675.382569444453</v>
      </c>
      <c r="I1010" t="b">
        <v>0</v>
      </c>
      <c r="J1010" t="b">
        <v>0</v>
      </c>
      <c r="K1010" t="s">
        <v>870</v>
      </c>
      <c r="L1010" t="s">
        <v>22</v>
      </c>
      <c r="M1010">
        <v>156000</v>
      </c>
      <c r="O1010" t="s">
        <v>5618</v>
      </c>
      <c r="P1010" t="s">
        <v>5619</v>
      </c>
    </row>
    <row r="1011" spans="1:16" x14ac:dyDescent="0.25">
      <c r="A1011" t="s">
        <v>1</v>
      </c>
      <c r="B1011" t="s">
        <v>5624</v>
      </c>
      <c r="C1011" t="s">
        <v>1878</v>
      </c>
      <c r="D1011" t="s">
        <v>4034</v>
      </c>
      <c r="E1011" t="s">
        <v>20</v>
      </c>
      <c r="F1011" t="b">
        <v>0</v>
      </c>
      <c r="G1011" t="s">
        <v>1879</v>
      </c>
      <c r="H1011" s="4">
        <v>45675.384756944448</v>
      </c>
      <c r="I1011" t="b">
        <v>1</v>
      </c>
      <c r="J1011" t="b">
        <v>0</v>
      </c>
      <c r="K1011" t="s">
        <v>1879</v>
      </c>
      <c r="L1011" t="s">
        <v>22</v>
      </c>
      <c r="M1011">
        <v>48000</v>
      </c>
      <c r="O1011" t="s">
        <v>5625</v>
      </c>
      <c r="P1011" t="s">
        <v>5626</v>
      </c>
    </row>
    <row r="1012" spans="1:16" x14ac:dyDescent="0.25">
      <c r="A1012" t="s">
        <v>28</v>
      </c>
      <c r="B1012" t="s">
        <v>5627</v>
      </c>
      <c r="C1012" t="s">
        <v>5628</v>
      </c>
      <c r="D1012" t="s">
        <v>2208</v>
      </c>
      <c r="E1012" t="s">
        <v>828</v>
      </c>
      <c r="F1012" t="b">
        <v>0</v>
      </c>
      <c r="G1012" t="s">
        <v>27</v>
      </c>
      <c r="H1012" s="4">
        <v>45675.417685185188</v>
      </c>
      <c r="I1012" t="b">
        <v>0</v>
      </c>
      <c r="J1012" t="b">
        <v>0</v>
      </c>
      <c r="K1012" t="s">
        <v>24</v>
      </c>
      <c r="L1012" t="s">
        <v>36</v>
      </c>
      <c r="N1012">
        <v>27.5</v>
      </c>
      <c r="O1012" t="s">
        <v>5629</v>
      </c>
      <c r="P1012" t="s">
        <v>5630</v>
      </c>
    </row>
    <row r="1013" spans="1:16" x14ac:dyDescent="0.25">
      <c r="A1013" t="s">
        <v>2</v>
      </c>
      <c r="B1013" t="s">
        <v>5214</v>
      </c>
      <c r="C1013" t="s">
        <v>39</v>
      </c>
      <c r="D1013" t="s">
        <v>2208</v>
      </c>
      <c r="E1013" t="s">
        <v>631</v>
      </c>
      <c r="F1013" t="b">
        <v>1</v>
      </c>
      <c r="G1013" t="s">
        <v>27</v>
      </c>
      <c r="H1013" s="4">
        <v>45675.418217592603</v>
      </c>
      <c r="I1013" t="b">
        <v>0</v>
      </c>
      <c r="J1013" t="b">
        <v>1</v>
      </c>
      <c r="K1013" t="s">
        <v>24</v>
      </c>
      <c r="L1013" t="s">
        <v>36</v>
      </c>
      <c r="N1013">
        <v>54.5</v>
      </c>
      <c r="O1013" t="s">
        <v>3972</v>
      </c>
      <c r="P1013" t="s">
        <v>5215</v>
      </c>
    </row>
    <row r="1014" spans="1:16" x14ac:dyDescent="0.25">
      <c r="A1014" t="s">
        <v>89</v>
      </c>
      <c r="B1014" t="s">
        <v>5631</v>
      </c>
      <c r="C1014" t="s">
        <v>2926</v>
      </c>
      <c r="D1014" t="s">
        <v>2208</v>
      </c>
      <c r="E1014" t="s">
        <v>20</v>
      </c>
      <c r="F1014" t="b">
        <v>0</v>
      </c>
      <c r="G1014" t="s">
        <v>41</v>
      </c>
      <c r="H1014" s="4">
        <v>45675.41847222222</v>
      </c>
      <c r="I1014" t="b">
        <v>0</v>
      </c>
      <c r="J1014" t="b">
        <v>1</v>
      </c>
      <c r="K1014" t="s">
        <v>24</v>
      </c>
      <c r="L1014" t="s">
        <v>22</v>
      </c>
      <c r="M1014">
        <v>165000</v>
      </c>
      <c r="O1014" t="s">
        <v>428</v>
      </c>
      <c r="P1014" t="s">
        <v>576</v>
      </c>
    </row>
    <row r="1015" spans="1:16" x14ac:dyDescent="0.25">
      <c r="A1015" t="s">
        <v>0</v>
      </c>
      <c r="B1015" t="s">
        <v>5189</v>
      </c>
      <c r="C1015" t="s">
        <v>5632</v>
      </c>
      <c r="D1015" t="s">
        <v>4089</v>
      </c>
      <c r="E1015" t="s">
        <v>20</v>
      </c>
      <c r="F1015" t="b">
        <v>0</v>
      </c>
      <c r="G1015" t="s">
        <v>52</v>
      </c>
      <c r="H1015" s="4">
        <v>45675.459120370368</v>
      </c>
      <c r="I1015" t="b">
        <v>0</v>
      </c>
      <c r="J1015" t="b">
        <v>1</v>
      </c>
      <c r="K1015" t="s">
        <v>24</v>
      </c>
      <c r="L1015" t="s">
        <v>22</v>
      </c>
      <c r="M1015">
        <v>65000</v>
      </c>
      <c r="O1015" t="s">
        <v>5190</v>
      </c>
      <c r="P1015" t="s">
        <v>5128</v>
      </c>
    </row>
    <row r="1016" spans="1:16" x14ac:dyDescent="0.25">
      <c r="A1016" t="s">
        <v>0</v>
      </c>
      <c r="B1016" t="s">
        <v>5524</v>
      </c>
      <c r="C1016" t="s">
        <v>851</v>
      </c>
      <c r="D1016" t="s">
        <v>4327</v>
      </c>
      <c r="E1016" t="s">
        <v>20</v>
      </c>
      <c r="F1016" t="b">
        <v>0</v>
      </c>
      <c r="G1016" t="s">
        <v>27</v>
      </c>
      <c r="H1016" s="4">
        <v>45675.500081018523</v>
      </c>
      <c r="I1016" t="b">
        <v>0</v>
      </c>
      <c r="J1016" t="b">
        <v>0</v>
      </c>
      <c r="K1016" t="s">
        <v>24</v>
      </c>
      <c r="L1016" t="s">
        <v>22</v>
      </c>
      <c r="M1016">
        <v>62500</v>
      </c>
      <c r="O1016" t="s">
        <v>5525</v>
      </c>
      <c r="P1016" t="s">
        <v>5526</v>
      </c>
    </row>
    <row r="1017" spans="1:16" x14ac:dyDescent="0.25">
      <c r="A1017" t="s">
        <v>0</v>
      </c>
      <c r="B1017" t="s">
        <v>478</v>
      </c>
      <c r="C1017" t="s">
        <v>2936</v>
      </c>
      <c r="D1017" t="s">
        <v>3956</v>
      </c>
      <c r="E1017" t="s">
        <v>34</v>
      </c>
      <c r="F1017" t="b">
        <v>0</v>
      </c>
      <c r="G1017" t="s">
        <v>35</v>
      </c>
      <c r="H1017" s="4">
        <v>45675.500497685192</v>
      </c>
      <c r="I1017" t="b">
        <v>0</v>
      </c>
      <c r="J1017" t="b">
        <v>0</v>
      </c>
      <c r="K1017" t="s">
        <v>24</v>
      </c>
      <c r="L1017" t="s">
        <v>36</v>
      </c>
      <c r="N1017">
        <v>16.510000228881839</v>
      </c>
      <c r="O1017" t="s">
        <v>374</v>
      </c>
      <c r="P1017" t="s">
        <v>558</v>
      </c>
    </row>
    <row r="1018" spans="1:16" x14ac:dyDescent="0.25">
      <c r="A1018" t="s">
        <v>1</v>
      </c>
      <c r="B1018" t="s">
        <v>5633</v>
      </c>
      <c r="C1018" t="s">
        <v>5634</v>
      </c>
      <c r="D1018" t="s">
        <v>3956</v>
      </c>
      <c r="E1018" t="s">
        <v>34</v>
      </c>
      <c r="F1018" t="b">
        <v>0</v>
      </c>
      <c r="G1018" t="s">
        <v>27</v>
      </c>
      <c r="H1018" s="4">
        <v>45675.501030092593</v>
      </c>
      <c r="I1018" t="b">
        <v>0</v>
      </c>
      <c r="J1018" t="b">
        <v>1</v>
      </c>
      <c r="K1018" t="s">
        <v>24</v>
      </c>
      <c r="L1018" t="s">
        <v>36</v>
      </c>
      <c r="N1018">
        <v>41.505001068115227</v>
      </c>
      <c r="O1018" t="s">
        <v>2342</v>
      </c>
    </row>
    <row r="1019" spans="1:16" x14ac:dyDescent="0.25">
      <c r="A1019" t="s">
        <v>1</v>
      </c>
      <c r="B1019" t="s">
        <v>5635</v>
      </c>
      <c r="C1019" t="s">
        <v>236</v>
      </c>
      <c r="D1019" t="s">
        <v>3956</v>
      </c>
      <c r="E1019" t="s">
        <v>34</v>
      </c>
      <c r="F1019" t="b">
        <v>0</v>
      </c>
      <c r="G1019" t="s">
        <v>27</v>
      </c>
      <c r="H1019" s="4">
        <v>45675.501550925917</v>
      </c>
      <c r="I1019" t="b">
        <v>0</v>
      </c>
      <c r="J1019" t="b">
        <v>1</v>
      </c>
      <c r="K1019" t="s">
        <v>24</v>
      </c>
      <c r="L1019" t="s">
        <v>36</v>
      </c>
      <c r="N1019">
        <v>46.050003051757813</v>
      </c>
      <c r="O1019" t="s">
        <v>5636</v>
      </c>
      <c r="P1019" t="s">
        <v>5637</v>
      </c>
    </row>
    <row r="1020" spans="1:16" x14ac:dyDescent="0.25">
      <c r="A1020" t="s">
        <v>40</v>
      </c>
      <c r="B1020" t="s">
        <v>5638</v>
      </c>
      <c r="C1020" t="s">
        <v>5241</v>
      </c>
      <c r="D1020" t="s">
        <v>5242</v>
      </c>
      <c r="E1020" t="s">
        <v>51</v>
      </c>
      <c r="F1020" t="b">
        <v>0</v>
      </c>
      <c r="G1020" t="s">
        <v>314</v>
      </c>
      <c r="H1020" s="4">
        <v>45675.504166666673</v>
      </c>
      <c r="I1020" t="b">
        <v>1</v>
      </c>
      <c r="J1020" t="b">
        <v>0</v>
      </c>
      <c r="K1020" t="s">
        <v>314</v>
      </c>
      <c r="L1020" t="s">
        <v>22</v>
      </c>
      <c r="M1020">
        <v>160000</v>
      </c>
      <c r="O1020" t="s">
        <v>5639</v>
      </c>
      <c r="P1020" t="s">
        <v>1478</v>
      </c>
    </row>
    <row r="1021" spans="1:16" x14ac:dyDescent="0.25">
      <c r="A1021" t="s">
        <v>2</v>
      </c>
      <c r="B1021" t="s">
        <v>2</v>
      </c>
      <c r="C1021" t="s">
        <v>39</v>
      </c>
      <c r="D1021" t="s">
        <v>3984</v>
      </c>
      <c r="E1021" t="s">
        <v>20</v>
      </c>
      <c r="F1021" t="b">
        <v>1</v>
      </c>
      <c r="G1021" t="s">
        <v>2495</v>
      </c>
      <c r="H1021" s="4">
        <v>45675.548414351862</v>
      </c>
      <c r="I1021" t="b">
        <v>0</v>
      </c>
      <c r="J1021" t="b">
        <v>0</v>
      </c>
      <c r="K1021" t="s">
        <v>2495</v>
      </c>
      <c r="L1021" t="s">
        <v>22</v>
      </c>
      <c r="M1021">
        <v>45000</v>
      </c>
      <c r="O1021" t="s">
        <v>5640</v>
      </c>
      <c r="P1021" t="s">
        <v>5641</v>
      </c>
    </row>
    <row r="1022" spans="1:16" x14ac:dyDescent="0.25">
      <c r="A1022" t="s">
        <v>0</v>
      </c>
      <c r="B1022" t="s">
        <v>3030</v>
      </c>
      <c r="C1022" t="s">
        <v>465</v>
      </c>
      <c r="D1022" t="s">
        <v>4083</v>
      </c>
      <c r="E1022" t="s">
        <v>20</v>
      </c>
      <c r="F1022" t="b">
        <v>0</v>
      </c>
      <c r="G1022" t="s">
        <v>41</v>
      </c>
      <c r="H1022" s="4">
        <v>45675.583796296298</v>
      </c>
      <c r="I1022" t="b">
        <v>0</v>
      </c>
      <c r="J1022" t="b">
        <v>1</v>
      </c>
      <c r="K1022" t="s">
        <v>24</v>
      </c>
      <c r="L1022" t="s">
        <v>36</v>
      </c>
      <c r="N1022">
        <v>24.33499908447266</v>
      </c>
      <c r="O1022" t="s">
        <v>5167</v>
      </c>
    </row>
    <row r="1023" spans="1:16" x14ac:dyDescent="0.25">
      <c r="A1023" t="s">
        <v>1</v>
      </c>
      <c r="B1023" t="s">
        <v>5642</v>
      </c>
      <c r="C1023" t="s">
        <v>1080</v>
      </c>
      <c r="D1023" t="s">
        <v>5643</v>
      </c>
      <c r="E1023" t="s">
        <v>20</v>
      </c>
      <c r="F1023" t="b">
        <v>0</v>
      </c>
      <c r="G1023" t="s">
        <v>27</v>
      </c>
      <c r="H1023" s="4">
        <v>45675.584386574083</v>
      </c>
      <c r="I1023" t="b">
        <v>0</v>
      </c>
      <c r="J1023" t="b">
        <v>0</v>
      </c>
      <c r="K1023" t="s">
        <v>24</v>
      </c>
      <c r="L1023" t="s">
        <v>22</v>
      </c>
      <c r="M1023">
        <v>117500</v>
      </c>
      <c r="O1023" t="s">
        <v>374</v>
      </c>
      <c r="P1023" t="s">
        <v>5644</v>
      </c>
    </row>
    <row r="1024" spans="1:16" x14ac:dyDescent="0.25">
      <c r="A1024" t="s">
        <v>89</v>
      </c>
      <c r="B1024" t="s">
        <v>5645</v>
      </c>
      <c r="C1024" t="s">
        <v>39</v>
      </c>
      <c r="D1024" t="s">
        <v>3984</v>
      </c>
      <c r="E1024" t="s">
        <v>20</v>
      </c>
      <c r="F1024" t="b">
        <v>1</v>
      </c>
      <c r="G1024" t="s">
        <v>5202</v>
      </c>
      <c r="H1024" s="4">
        <v>45675.595509259263</v>
      </c>
      <c r="I1024" t="b">
        <v>1</v>
      </c>
      <c r="J1024" t="b">
        <v>0</v>
      </c>
      <c r="L1024" t="s">
        <v>22</v>
      </c>
      <c r="M1024">
        <v>250000</v>
      </c>
      <c r="O1024" t="s">
        <v>4052</v>
      </c>
      <c r="P1024" t="s">
        <v>5646</v>
      </c>
    </row>
    <row r="1025" spans="1:16" x14ac:dyDescent="0.25">
      <c r="A1025" t="s">
        <v>2</v>
      </c>
      <c r="B1025" t="s">
        <v>5647</v>
      </c>
      <c r="C1025" t="s">
        <v>39</v>
      </c>
      <c r="D1025" t="s">
        <v>3972</v>
      </c>
      <c r="E1025" t="s">
        <v>51</v>
      </c>
      <c r="F1025" t="b">
        <v>1</v>
      </c>
      <c r="G1025" t="s">
        <v>30</v>
      </c>
      <c r="H1025" s="4">
        <v>45675.625648148147</v>
      </c>
      <c r="I1025" t="b">
        <v>1</v>
      </c>
      <c r="J1025" t="b">
        <v>0</v>
      </c>
      <c r="K1025" t="s">
        <v>24</v>
      </c>
      <c r="L1025" t="s">
        <v>36</v>
      </c>
      <c r="N1025">
        <v>68.5</v>
      </c>
      <c r="O1025" t="s">
        <v>2434</v>
      </c>
      <c r="P1025" t="s">
        <v>5648</v>
      </c>
    </row>
    <row r="1026" spans="1:16" x14ac:dyDescent="0.25">
      <c r="A1026" t="s">
        <v>1</v>
      </c>
      <c r="B1026" t="s">
        <v>5649</v>
      </c>
      <c r="C1026" t="s">
        <v>24</v>
      </c>
      <c r="D1026" t="s">
        <v>3972</v>
      </c>
      <c r="E1026" t="s">
        <v>20</v>
      </c>
      <c r="F1026" t="b">
        <v>0</v>
      </c>
      <c r="G1026" t="s">
        <v>41</v>
      </c>
      <c r="H1026" s="4">
        <v>45675.626759259263</v>
      </c>
      <c r="I1026" t="b">
        <v>0</v>
      </c>
      <c r="J1026" t="b">
        <v>0</v>
      </c>
      <c r="K1026" t="s">
        <v>24</v>
      </c>
      <c r="L1026" t="s">
        <v>22</v>
      </c>
      <c r="M1026">
        <v>113000</v>
      </c>
      <c r="O1026" t="s">
        <v>5650</v>
      </c>
      <c r="P1026" t="s">
        <v>5651</v>
      </c>
    </row>
    <row r="1027" spans="1:16" x14ac:dyDescent="0.25">
      <c r="A1027" t="s">
        <v>19</v>
      </c>
      <c r="B1027" t="s">
        <v>5652</v>
      </c>
      <c r="C1027" t="s">
        <v>322</v>
      </c>
      <c r="D1027" t="s">
        <v>4177</v>
      </c>
      <c r="E1027" t="s">
        <v>20</v>
      </c>
      <c r="F1027" t="b">
        <v>0</v>
      </c>
      <c r="G1027" t="s">
        <v>41</v>
      </c>
      <c r="H1027" s="4">
        <v>45675.709409722222</v>
      </c>
      <c r="I1027" t="b">
        <v>0</v>
      </c>
      <c r="J1027" t="b">
        <v>1</v>
      </c>
      <c r="K1027" t="s">
        <v>24</v>
      </c>
      <c r="L1027" t="s">
        <v>22</v>
      </c>
      <c r="M1027">
        <v>117000</v>
      </c>
      <c r="O1027" t="s">
        <v>428</v>
      </c>
      <c r="P1027" t="s">
        <v>5653</v>
      </c>
    </row>
    <row r="1028" spans="1:16" x14ac:dyDescent="0.25">
      <c r="A1028" t="s">
        <v>2</v>
      </c>
      <c r="B1028" t="s">
        <v>5654</v>
      </c>
      <c r="C1028" t="s">
        <v>203</v>
      </c>
      <c r="D1028" t="s">
        <v>3972</v>
      </c>
      <c r="E1028" t="s">
        <v>51</v>
      </c>
      <c r="F1028" t="b">
        <v>0</v>
      </c>
      <c r="G1028" t="s">
        <v>27</v>
      </c>
      <c r="H1028" s="4">
        <v>45675.709861111107</v>
      </c>
      <c r="I1028" t="b">
        <v>0</v>
      </c>
      <c r="J1028" t="b">
        <v>0</v>
      </c>
      <c r="K1028" t="s">
        <v>24</v>
      </c>
      <c r="L1028" t="s">
        <v>36</v>
      </c>
      <c r="N1028">
        <v>91</v>
      </c>
      <c r="O1028" t="s">
        <v>853</v>
      </c>
      <c r="P1028" t="s">
        <v>3489</v>
      </c>
    </row>
    <row r="1029" spans="1:16" x14ac:dyDescent="0.25">
      <c r="A1029" t="s">
        <v>89</v>
      </c>
      <c r="B1029" t="s">
        <v>5655</v>
      </c>
      <c r="C1029" t="s">
        <v>158</v>
      </c>
      <c r="D1029" t="s">
        <v>4034</v>
      </c>
      <c r="E1029" t="s">
        <v>20</v>
      </c>
      <c r="F1029" t="b">
        <v>0</v>
      </c>
      <c r="G1029" t="s">
        <v>158</v>
      </c>
      <c r="H1029" s="4">
        <v>45675.753368055557</v>
      </c>
      <c r="I1029" t="b">
        <v>0</v>
      </c>
      <c r="J1029" t="b">
        <v>0</v>
      </c>
      <c r="K1029" t="s">
        <v>158</v>
      </c>
      <c r="L1029" t="s">
        <v>22</v>
      </c>
      <c r="M1029">
        <v>40000</v>
      </c>
      <c r="O1029" t="s">
        <v>1438</v>
      </c>
      <c r="P1029" t="s">
        <v>1475</v>
      </c>
    </row>
    <row r="1030" spans="1:16" x14ac:dyDescent="0.25">
      <c r="A1030" t="s">
        <v>0</v>
      </c>
      <c r="B1030" t="s">
        <v>5656</v>
      </c>
      <c r="C1030" t="s">
        <v>505</v>
      </c>
      <c r="D1030" t="s">
        <v>3828</v>
      </c>
      <c r="E1030" t="s">
        <v>20</v>
      </c>
      <c r="F1030" t="b">
        <v>0</v>
      </c>
      <c r="G1030" t="s">
        <v>27</v>
      </c>
      <c r="H1030" s="4">
        <v>45675.791689814818</v>
      </c>
      <c r="I1030" t="b">
        <v>1</v>
      </c>
      <c r="J1030" t="b">
        <v>1</v>
      </c>
      <c r="K1030" t="s">
        <v>24</v>
      </c>
      <c r="L1030" t="s">
        <v>36</v>
      </c>
      <c r="N1030">
        <v>27.5</v>
      </c>
      <c r="O1030" t="s">
        <v>5657</v>
      </c>
      <c r="P1030" t="s">
        <v>204</v>
      </c>
    </row>
    <row r="1031" spans="1:16" x14ac:dyDescent="0.25">
      <c r="A1031" t="s">
        <v>25</v>
      </c>
      <c r="B1031" t="s">
        <v>3491</v>
      </c>
      <c r="C1031" t="s">
        <v>1064</v>
      </c>
      <c r="D1031" t="s">
        <v>2208</v>
      </c>
      <c r="E1031" t="s">
        <v>20</v>
      </c>
      <c r="F1031" t="b">
        <v>0</v>
      </c>
      <c r="G1031" t="s">
        <v>41</v>
      </c>
      <c r="H1031" s="4">
        <v>45675.833645833343</v>
      </c>
      <c r="I1031" t="b">
        <v>0</v>
      </c>
      <c r="J1031" t="b">
        <v>0</v>
      </c>
      <c r="K1031" t="s">
        <v>24</v>
      </c>
      <c r="L1031" t="s">
        <v>22</v>
      </c>
      <c r="M1031">
        <v>130000</v>
      </c>
      <c r="O1031" t="s">
        <v>5658</v>
      </c>
      <c r="P1031" t="s">
        <v>107</v>
      </c>
    </row>
    <row r="1032" spans="1:16" x14ac:dyDescent="0.25">
      <c r="A1032" t="s">
        <v>0</v>
      </c>
      <c r="B1032" t="s">
        <v>1934</v>
      </c>
      <c r="C1032" t="s">
        <v>3137</v>
      </c>
      <c r="D1032" t="s">
        <v>3828</v>
      </c>
      <c r="E1032" t="s">
        <v>20</v>
      </c>
      <c r="F1032" t="b">
        <v>0</v>
      </c>
      <c r="G1032" t="s">
        <v>1247</v>
      </c>
      <c r="H1032" s="4">
        <v>45675.843657407408</v>
      </c>
      <c r="I1032" t="b">
        <v>0</v>
      </c>
      <c r="J1032" t="b">
        <v>0</v>
      </c>
      <c r="K1032" t="s">
        <v>1247</v>
      </c>
      <c r="L1032" t="s">
        <v>22</v>
      </c>
      <c r="M1032">
        <v>38500</v>
      </c>
      <c r="O1032" t="s">
        <v>5659</v>
      </c>
      <c r="P1032" t="s">
        <v>5660</v>
      </c>
    </row>
    <row r="1033" spans="1:16" x14ac:dyDescent="0.25">
      <c r="A1033" t="s">
        <v>0</v>
      </c>
      <c r="B1033" t="s">
        <v>1326</v>
      </c>
      <c r="C1033" t="s">
        <v>140</v>
      </c>
      <c r="D1033" t="s">
        <v>3972</v>
      </c>
      <c r="E1033" t="s">
        <v>20</v>
      </c>
      <c r="F1033" t="b">
        <v>0</v>
      </c>
      <c r="G1033" t="s">
        <v>35</v>
      </c>
      <c r="H1033" s="4">
        <v>45675.958831018521</v>
      </c>
      <c r="I1033" t="b">
        <v>0</v>
      </c>
      <c r="J1033" t="b">
        <v>1</v>
      </c>
      <c r="K1033" t="s">
        <v>24</v>
      </c>
      <c r="L1033" t="s">
        <v>22</v>
      </c>
      <c r="M1033">
        <v>146500</v>
      </c>
      <c r="O1033" t="s">
        <v>4343</v>
      </c>
      <c r="P1033" t="s">
        <v>3334</v>
      </c>
    </row>
    <row r="1034" spans="1:16" x14ac:dyDescent="0.25">
      <c r="A1034" t="s">
        <v>0</v>
      </c>
      <c r="B1034" t="s">
        <v>5661</v>
      </c>
      <c r="C1034" t="s">
        <v>5662</v>
      </c>
      <c r="D1034" t="s">
        <v>3956</v>
      </c>
      <c r="E1034" t="s">
        <v>34</v>
      </c>
      <c r="F1034" t="b">
        <v>0</v>
      </c>
      <c r="G1034" t="s">
        <v>27</v>
      </c>
      <c r="H1034" s="4">
        <v>45676.000057870369</v>
      </c>
      <c r="I1034" t="b">
        <v>0</v>
      </c>
      <c r="J1034" t="b">
        <v>0</v>
      </c>
      <c r="K1034" t="s">
        <v>24</v>
      </c>
      <c r="L1034" t="s">
        <v>36</v>
      </c>
      <c r="N1034">
        <v>24.014999389648441</v>
      </c>
      <c r="O1034" t="s">
        <v>5663</v>
      </c>
      <c r="P1034" t="s">
        <v>3686</v>
      </c>
    </row>
    <row r="1035" spans="1:16" x14ac:dyDescent="0.25">
      <c r="A1035" t="s">
        <v>2</v>
      </c>
      <c r="B1035" t="s">
        <v>609</v>
      </c>
      <c r="C1035" t="s">
        <v>5664</v>
      </c>
      <c r="D1035" t="s">
        <v>4013</v>
      </c>
      <c r="E1035" t="s">
        <v>20</v>
      </c>
      <c r="F1035" t="b">
        <v>0</v>
      </c>
      <c r="G1035" t="s">
        <v>27</v>
      </c>
      <c r="H1035" s="4">
        <v>45676.001493055563</v>
      </c>
      <c r="I1035" t="b">
        <v>0</v>
      </c>
      <c r="J1035" t="b">
        <v>1</v>
      </c>
      <c r="K1035" t="s">
        <v>24</v>
      </c>
      <c r="L1035" t="s">
        <v>22</v>
      </c>
      <c r="M1035">
        <v>140500</v>
      </c>
      <c r="O1035" t="s">
        <v>1656</v>
      </c>
      <c r="P1035" t="s">
        <v>2053</v>
      </c>
    </row>
    <row r="1036" spans="1:16" x14ac:dyDescent="0.25">
      <c r="A1036" t="s">
        <v>2</v>
      </c>
      <c r="B1036" t="s">
        <v>638</v>
      </c>
      <c r="C1036" t="s">
        <v>5664</v>
      </c>
      <c r="D1036" t="s">
        <v>4013</v>
      </c>
      <c r="E1036" t="s">
        <v>20</v>
      </c>
      <c r="F1036" t="b">
        <v>0</v>
      </c>
      <c r="G1036" t="s">
        <v>27</v>
      </c>
      <c r="H1036" s="4">
        <v>45676.001516203702</v>
      </c>
      <c r="I1036" t="b">
        <v>0</v>
      </c>
      <c r="J1036" t="b">
        <v>1</v>
      </c>
      <c r="K1036" t="s">
        <v>24</v>
      </c>
      <c r="L1036" t="s">
        <v>22</v>
      </c>
      <c r="M1036">
        <v>163000</v>
      </c>
      <c r="O1036" t="s">
        <v>1656</v>
      </c>
      <c r="P1036" t="s">
        <v>2053</v>
      </c>
    </row>
    <row r="1037" spans="1:16" x14ac:dyDescent="0.25">
      <c r="A1037" t="s">
        <v>0</v>
      </c>
      <c r="B1037" t="s">
        <v>5665</v>
      </c>
      <c r="C1037" t="s">
        <v>82</v>
      </c>
      <c r="D1037" t="s">
        <v>3828</v>
      </c>
      <c r="E1037" t="s">
        <v>20</v>
      </c>
      <c r="F1037" t="b">
        <v>0</v>
      </c>
      <c r="G1037" t="s">
        <v>27</v>
      </c>
      <c r="H1037" s="4">
        <v>45676.25</v>
      </c>
      <c r="I1037" t="b">
        <v>0</v>
      </c>
      <c r="J1037" t="b">
        <v>1</v>
      </c>
      <c r="K1037" t="s">
        <v>24</v>
      </c>
      <c r="L1037" t="s">
        <v>22</v>
      </c>
      <c r="M1037">
        <v>49486</v>
      </c>
      <c r="O1037" t="s">
        <v>1260</v>
      </c>
      <c r="P1037" t="s">
        <v>393</v>
      </c>
    </row>
    <row r="1038" spans="1:16" x14ac:dyDescent="0.25">
      <c r="A1038" t="s">
        <v>0</v>
      </c>
      <c r="B1038" t="s">
        <v>5666</v>
      </c>
      <c r="C1038" t="s">
        <v>44</v>
      </c>
      <c r="D1038" t="s">
        <v>5242</v>
      </c>
      <c r="E1038" t="s">
        <v>20</v>
      </c>
      <c r="F1038" t="b">
        <v>0</v>
      </c>
      <c r="G1038" t="s">
        <v>41</v>
      </c>
      <c r="H1038" s="4">
        <v>45676.250335648147</v>
      </c>
      <c r="I1038" t="b">
        <v>0</v>
      </c>
      <c r="J1038" t="b">
        <v>0</v>
      </c>
      <c r="K1038" t="s">
        <v>24</v>
      </c>
      <c r="L1038" t="s">
        <v>22</v>
      </c>
      <c r="M1038">
        <v>90000</v>
      </c>
      <c r="O1038" t="s">
        <v>5667</v>
      </c>
      <c r="P1038" t="s">
        <v>5668</v>
      </c>
    </row>
    <row r="1039" spans="1:16" x14ac:dyDescent="0.25">
      <c r="A1039" t="s">
        <v>0</v>
      </c>
      <c r="B1039" t="s">
        <v>5669</v>
      </c>
      <c r="C1039" t="s">
        <v>143</v>
      </c>
      <c r="D1039" t="s">
        <v>5534</v>
      </c>
      <c r="E1039" t="s">
        <v>20</v>
      </c>
      <c r="F1039" t="b">
        <v>0</v>
      </c>
      <c r="G1039" t="s">
        <v>35</v>
      </c>
      <c r="H1039" s="4">
        <v>45676.250462962962</v>
      </c>
      <c r="I1039" t="b">
        <v>0</v>
      </c>
      <c r="J1039" t="b">
        <v>0</v>
      </c>
      <c r="K1039" t="s">
        <v>24</v>
      </c>
      <c r="L1039" t="s">
        <v>22</v>
      </c>
      <c r="M1039">
        <v>88582</v>
      </c>
      <c r="O1039" t="s">
        <v>2301</v>
      </c>
      <c r="P1039" t="s">
        <v>5670</v>
      </c>
    </row>
    <row r="1040" spans="1:16" x14ac:dyDescent="0.25">
      <c r="A1040" t="s">
        <v>0</v>
      </c>
      <c r="B1040" t="s">
        <v>0</v>
      </c>
      <c r="C1040" t="s">
        <v>3624</v>
      </c>
      <c r="D1040" t="s">
        <v>5671</v>
      </c>
      <c r="E1040" t="s">
        <v>51</v>
      </c>
      <c r="F1040" t="b">
        <v>0</v>
      </c>
      <c r="G1040" t="s">
        <v>35</v>
      </c>
      <c r="H1040" s="4">
        <v>45676.250462962962</v>
      </c>
      <c r="I1040" t="b">
        <v>0</v>
      </c>
      <c r="J1040" t="b">
        <v>1</v>
      </c>
      <c r="K1040" t="s">
        <v>24</v>
      </c>
      <c r="L1040" t="s">
        <v>22</v>
      </c>
      <c r="M1040">
        <v>95000</v>
      </c>
      <c r="O1040" t="s">
        <v>5672</v>
      </c>
      <c r="P1040" t="s">
        <v>1303</v>
      </c>
    </row>
    <row r="1041" spans="1:16" x14ac:dyDescent="0.25">
      <c r="A1041" t="s">
        <v>0</v>
      </c>
      <c r="B1041" t="s">
        <v>5673</v>
      </c>
      <c r="C1041" t="s">
        <v>2514</v>
      </c>
      <c r="D1041" t="s">
        <v>3828</v>
      </c>
      <c r="E1041" t="s">
        <v>20</v>
      </c>
      <c r="F1041" t="b">
        <v>0</v>
      </c>
      <c r="G1041" t="s">
        <v>30</v>
      </c>
      <c r="H1041" s="4">
        <v>45676.250555555547</v>
      </c>
      <c r="I1041" t="b">
        <v>0</v>
      </c>
      <c r="J1041" t="b">
        <v>1</v>
      </c>
      <c r="K1041" t="s">
        <v>24</v>
      </c>
      <c r="L1041" t="s">
        <v>22</v>
      </c>
      <c r="M1041">
        <v>75000</v>
      </c>
      <c r="O1041" t="s">
        <v>5674</v>
      </c>
      <c r="P1041" t="s">
        <v>5675</v>
      </c>
    </row>
    <row r="1042" spans="1:16" x14ac:dyDescent="0.25">
      <c r="A1042" t="s">
        <v>19</v>
      </c>
      <c r="B1042" t="s">
        <v>5676</v>
      </c>
      <c r="C1042" t="s">
        <v>372</v>
      </c>
      <c r="D1042" t="s">
        <v>4108</v>
      </c>
      <c r="E1042" t="s">
        <v>20</v>
      </c>
      <c r="F1042" t="b">
        <v>0</v>
      </c>
      <c r="G1042" t="s">
        <v>27</v>
      </c>
      <c r="H1042" s="4">
        <v>45676.250810185193</v>
      </c>
      <c r="I1042" t="b">
        <v>0</v>
      </c>
      <c r="J1042" t="b">
        <v>1</v>
      </c>
      <c r="K1042" t="s">
        <v>24</v>
      </c>
      <c r="L1042" t="s">
        <v>22</v>
      </c>
      <c r="M1042">
        <v>150000</v>
      </c>
      <c r="O1042" t="s">
        <v>1401</v>
      </c>
      <c r="P1042" t="s">
        <v>5677</v>
      </c>
    </row>
    <row r="1043" spans="1:16" x14ac:dyDescent="0.25">
      <c r="A1043" t="s">
        <v>19</v>
      </c>
      <c r="B1043" t="s">
        <v>5678</v>
      </c>
      <c r="C1043" t="s">
        <v>82</v>
      </c>
      <c r="D1043" t="s">
        <v>3828</v>
      </c>
      <c r="E1043" t="s">
        <v>20</v>
      </c>
      <c r="F1043" t="b">
        <v>0</v>
      </c>
      <c r="G1043" t="s">
        <v>27</v>
      </c>
      <c r="H1043" s="4">
        <v>45676.250810185193</v>
      </c>
      <c r="I1043" t="b">
        <v>0</v>
      </c>
      <c r="J1043" t="b">
        <v>1</v>
      </c>
      <c r="K1043" t="s">
        <v>24</v>
      </c>
      <c r="L1043" t="s">
        <v>22</v>
      </c>
      <c r="M1043">
        <v>149500</v>
      </c>
      <c r="O1043" t="s">
        <v>5679</v>
      </c>
      <c r="P1043" t="s">
        <v>2616</v>
      </c>
    </row>
    <row r="1044" spans="1:16" x14ac:dyDescent="0.25">
      <c r="A1044" t="s">
        <v>1</v>
      </c>
      <c r="B1044" t="s">
        <v>5680</v>
      </c>
      <c r="C1044" t="s">
        <v>2568</v>
      </c>
      <c r="D1044" t="s">
        <v>5242</v>
      </c>
      <c r="E1044" t="s">
        <v>20</v>
      </c>
      <c r="F1044" t="b">
        <v>0</v>
      </c>
      <c r="G1044" t="s">
        <v>30</v>
      </c>
      <c r="H1044" s="4">
        <v>45676.251076388893</v>
      </c>
      <c r="I1044" t="b">
        <v>0</v>
      </c>
      <c r="J1044" t="b">
        <v>0</v>
      </c>
      <c r="K1044" t="s">
        <v>24</v>
      </c>
      <c r="L1044" t="s">
        <v>22</v>
      </c>
      <c r="M1044">
        <v>90000</v>
      </c>
      <c r="O1044" t="s">
        <v>5681</v>
      </c>
      <c r="P1044" t="s">
        <v>5682</v>
      </c>
    </row>
    <row r="1045" spans="1:16" x14ac:dyDescent="0.25">
      <c r="A1045" t="s">
        <v>1</v>
      </c>
      <c r="B1045" t="s">
        <v>1952</v>
      </c>
      <c r="C1045" t="s">
        <v>2263</v>
      </c>
      <c r="D1045" t="s">
        <v>4002</v>
      </c>
      <c r="E1045" t="s">
        <v>20</v>
      </c>
      <c r="F1045" t="b">
        <v>0</v>
      </c>
      <c r="G1045" t="s">
        <v>52</v>
      </c>
      <c r="H1045" s="4">
        <v>45676.251134259262</v>
      </c>
      <c r="I1045" t="b">
        <v>0</v>
      </c>
      <c r="J1045" t="b">
        <v>0</v>
      </c>
      <c r="K1045" t="s">
        <v>24</v>
      </c>
      <c r="L1045" t="s">
        <v>22</v>
      </c>
      <c r="M1045">
        <v>135000</v>
      </c>
      <c r="O1045" t="s">
        <v>4031</v>
      </c>
    </row>
    <row r="1046" spans="1:16" x14ac:dyDescent="0.25">
      <c r="A1046" t="s">
        <v>19</v>
      </c>
      <c r="B1046" t="s">
        <v>19</v>
      </c>
      <c r="C1046" t="s">
        <v>571</v>
      </c>
      <c r="D1046" t="s">
        <v>3828</v>
      </c>
      <c r="E1046" t="s">
        <v>20</v>
      </c>
      <c r="F1046" t="b">
        <v>0</v>
      </c>
      <c r="G1046" t="s">
        <v>52</v>
      </c>
      <c r="H1046" s="4">
        <v>45676.251134259262</v>
      </c>
      <c r="I1046" t="b">
        <v>0</v>
      </c>
      <c r="J1046" t="b">
        <v>1</v>
      </c>
      <c r="K1046" t="s">
        <v>24</v>
      </c>
      <c r="L1046" t="s">
        <v>22</v>
      </c>
      <c r="M1046">
        <v>135000</v>
      </c>
      <c r="O1046" t="s">
        <v>4031</v>
      </c>
      <c r="P1046" t="s">
        <v>5683</v>
      </c>
    </row>
    <row r="1047" spans="1:16" x14ac:dyDescent="0.25">
      <c r="A1047" t="s">
        <v>19</v>
      </c>
      <c r="B1047" t="s">
        <v>19</v>
      </c>
      <c r="C1047" t="s">
        <v>5432</v>
      </c>
      <c r="D1047" t="s">
        <v>3969</v>
      </c>
      <c r="E1047" t="s">
        <v>20</v>
      </c>
      <c r="F1047" t="b">
        <v>0</v>
      </c>
      <c r="G1047" t="s">
        <v>35</v>
      </c>
      <c r="H1047" s="4">
        <v>45676.251250000001</v>
      </c>
      <c r="I1047" t="b">
        <v>0</v>
      </c>
      <c r="J1047" t="b">
        <v>0</v>
      </c>
      <c r="K1047" t="s">
        <v>24</v>
      </c>
      <c r="L1047" t="s">
        <v>22</v>
      </c>
      <c r="M1047">
        <v>126268</v>
      </c>
      <c r="O1047" t="s">
        <v>947</v>
      </c>
      <c r="P1047" t="s">
        <v>5684</v>
      </c>
    </row>
    <row r="1048" spans="1:16" x14ac:dyDescent="0.25">
      <c r="A1048" t="s">
        <v>2</v>
      </c>
      <c r="B1048" t="s">
        <v>439</v>
      </c>
      <c r="C1048" t="s">
        <v>337</v>
      </c>
      <c r="D1048" t="s">
        <v>4013</v>
      </c>
      <c r="E1048" t="s">
        <v>20</v>
      </c>
      <c r="F1048" t="b">
        <v>0</v>
      </c>
      <c r="G1048" t="s">
        <v>41</v>
      </c>
      <c r="H1048" s="4">
        <v>45676.251493055563</v>
      </c>
      <c r="I1048" t="b">
        <v>0</v>
      </c>
      <c r="J1048" t="b">
        <v>0</v>
      </c>
      <c r="K1048" t="s">
        <v>24</v>
      </c>
      <c r="L1048" t="s">
        <v>22</v>
      </c>
      <c r="M1048">
        <v>206500</v>
      </c>
      <c r="O1048" t="s">
        <v>2254</v>
      </c>
      <c r="P1048" t="s">
        <v>5685</v>
      </c>
    </row>
    <row r="1049" spans="1:16" x14ac:dyDescent="0.25">
      <c r="A1049" t="s">
        <v>40</v>
      </c>
      <c r="B1049" t="s">
        <v>5686</v>
      </c>
      <c r="C1049" t="s">
        <v>5687</v>
      </c>
      <c r="D1049" t="s">
        <v>5242</v>
      </c>
      <c r="E1049" t="s">
        <v>20</v>
      </c>
      <c r="F1049" t="b">
        <v>0</v>
      </c>
      <c r="G1049" t="s">
        <v>41</v>
      </c>
      <c r="H1049" s="4">
        <v>45676.251493055563</v>
      </c>
      <c r="I1049" t="b">
        <v>0</v>
      </c>
      <c r="J1049" t="b">
        <v>0</v>
      </c>
      <c r="K1049" t="s">
        <v>24</v>
      </c>
      <c r="L1049" t="s">
        <v>22</v>
      </c>
      <c r="M1049">
        <v>111500</v>
      </c>
      <c r="O1049" t="s">
        <v>5688</v>
      </c>
      <c r="P1049" t="s">
        <v>5689</v>
      </c>
    </row>
    <row r="1050" spans="1:16" x14ac:dyDescent="0.25">
      <c r="A1050" t="s">
        <v>2</v>
      </c>
      <c r="B1050" t="s">
        <v>2</v>
      </c>
      <c r="C1050" t="s">
        <v>395</v>
      </c>
      <c r="D1050" t="s">
        <v>4204</v>
      </c>
      <c r="E1050" t="s">
        <v>20</v>
      </c>
      <c r="F1050" t="b">
        <v>0</v>
      </c>
      <c r="G1050" t="s">
        <v>35</v>
      </c>
      <c r="H1050" s="4">
        <v>45676.251863425918</v>
      </c>
      <c r="I1050" t="b">
        <v>0</v>
      </c>
      <c r="J1050" t="b">
        <v>1</v>
      </c>
      <c r="K1050" t="s">
        <v>24</v>
      </c>
      <c r="L1050" t="s">
        <v>22</v>
      </c>
      <c r="M1050">
        <v>100000</v>
      </c>
      <c r="O1050" t="s">
        <v>5690</v>
      </c>
      <c r="P1050" t="s">
        <v>5691</v>
      </c>
    </row>
    <row r="1051" spans="1:16" x14ac:dyDescent="0.25">
      <c r="A1051" t="s">
        <v>25</v>
      </c>
      <c r="B1051" t="s">
        <v>5692</v>
      </c>
      <c r="C1051" t="s">
        <v>158</v>
      </c>
      <c r="D1051" t="s">
        <v>4034</v>
      </c>
      <c r="E1051" t="s">
        <v>20</v>
      </c>
      <c r="F1051" t="b">
        <v>0</v>
      </c>
      <c r="G1051" t="s">
        <v>158</v>
      </c>
      <c r="H1051" s="4">
        <v>45676.253125000003</v>
      </c>
      <c r="I1051" t="b">
        <v>0</v>
      </c>
      <c r="J1051" t="b">
        <v>0</v>
      </c>
      <c r="K1051" t="s">
        <v>158</v>
      </c>
      <c r="L1051" t="s">
        <v>22</v>
      </c>
      <c r="M1051">
        <v>63960</v>
      </c>
      <c r="O1051" t="s">
        <v>402</v>
      </c>
      <c r="P1051" t="s">
        <v>5693</v>
      </c>
    </row>
    <row r="1052" spans="1:16" x14ac:dyDescent="0.25">
      <c r="A1052" t="s">
        <v>1</v>
      </c>
      <c r="B1052" t="s">
        <v>5694</v>
      </c>
      <c r="C1052" t="s">
        <v>5241</v>
      </c>
      <c r="D1052" t="s">
        <v>5242</v>
      </c>
      <c r="E1052" t="s">
        <v>20</v>
      </c>
      <c r="F1052" t="b">
        <v>0</v>
      </c>
      <c r="G1052" t="s">
        <v>314</v>
      </c>
      <c r="H1052" s="4">
        <v>45676.253831018519</v>
      </c>
      <c r="I1052" t="b">
        <v>0</v>
      </c>
      <c r="J1052" t="b">
        <v>0</v>
      </c>
      <c r="K1052" t="s">
        <v>314</v>
      </c>
      <c r="L1052" t="s">
        <v>22</v>
      </c>
      <c r="M1052">
        <v>90000</v>
      </c>
      <c r="O1052" t="s">
        <v>2273</v>
      </c>
    </row>
    <row r="1053" spans="1:16" x14ac:dyDescent="0.25">
      <c r="A1053" t="s">
        <v>40</v>
      </c>
      <c r="B1053" t="s">
        <v>5695</v>
      </c>
      <c r="C1053" t="s">
        <v>2242</v>
      </c>
      <c r="D1053" t="s">
        <v>3972</v>
      </c>
      <c r="E1053" t="s">
        <v>20</v>
      </c>
      <c r="F1053" t="b">
        <v>0</v>
      </c>
      <c r="G1053" t="s">
        <v>359</v>
      </c>
      <c r="H1053" s="4">
        <v>45676.255578703713</v>
      </c>
      <c r="I1053" t="b">
        <v>1</v>
      </c>
      <c r="J1053" t="b">
        <v>0</v>
      </c>
      <c r="K1053" t="s">
        <v>359</v>
      </c>
      <c r="L1053" t="s">
        <v>22</v>
      </c>
      <c r="M1053">
        <v>175000</v>
      </c>
      <c r="O1053" t="s">
        <v>5696</v>
      </c>
      <c r="P1053" t="s">
        <v>409</v>
      </c>
    </row>
    <row r="1054" spans="1:16" x14ac:dyDescent="0.25">
      <c r="A1054" t="s">
        <v>0</v>
      </c>
      <c r="B1054" t="s">
        <v>5697</v>
      </c>
      <c r="C1054" t="s">
        <v>39</v>
      </c>
      <c r="D1054" t="s">
        <v>5698</v>
      </c>
      <c r="E1054" t="s">
        <v>20</v>
      </c>
      <c r="F1054" t="b">
        <v>1</v>
      </c>
      <c r="G1054" t="s">
        <v>762</v>
      </c>
      <c r="H1054" s="4">
        <v>45676.258472222216</v>
      </c>
      <c r="I1054" t="b">
        <v>0</v>
      </c>
      <c r="J1054" t="b">
        <v>0</v>
      </c>
      <c r="K1054" t="s">
        <v>762</v>
      </c>
      <c r="L1054" t="s">
        <v>22</v>
      </c>
      <c r="M1054">
        <v>37499.5</v>
      </c>
      <c r="O1054" t="s">
        <v>3985</v>
      </c>
      <c r="P1054" t="s">
        <v>4020</v>
      </c>
    </row>
    <row r="1055" spans="1:16" x14ac:dyDescent="0.25">
      <c r="A1055" t="s">
        <v>1</v>
      </c>
      <c r="B1055" t="s">
        <v>5699</v>
      </c>
      <c r="C1055" t="s">
        <v>1291</v>
      </c>
      <c r="D1055" t="s">
        <v>5700</v>
      </c>
      <c r="E1055" t="s">
        <v>20</v>
      </c>
      <c r="F1055" t="b">
        <v>0</v>
      </c>
      <c r="G1055" t="s">
        <v>1247</v>
      </c>
      <c r="H1055" s="4">
        <v>45676.260868055557</v>
      </c>
      <c r="I1055" t="b">
        <v>0</v>
      </c>
      <c r="J1055" t="b">
        <v>0</v>
      </c>
      <c r="K1055" t="s">
        <v>1247</v>
      </c>
      <c r="L1055" t="s">
        <v>22</v>
      </c>
      <c r="M1055">
        <v>114050</v>
      </c>
      <c r="O1055" t="s">
        <v>2944</v>
      </c>
      <c r="P1055" t="s">
        <v>5701</v>
      </c>
    </row>
    <row r="1056" spans="1:16" x14ac:dyDescent="0.25">
      <c r="A1056" t="s">
        <v>40</v>
      </c>
      <c r="B1056" t="s">
        <v>5702</v>
      </c>
      <c r="C1056" t="s">
        <v>5703</v>
      </c>
      <c r="D1056" t="s">
        <v>3969</v>
      </c>
      <c r="E1056" t="s">
        <v>20</v>
      </c>
      <c r="F1056" t="b">
        <v>0</v>
      </c>
      <c r="G1056" t="s">
        <v>1247</v>
      </c>
      <c r="H1056" s="4">
        <v>45676.260914351849</v>
      </c>
      <c r="I1056" t="b">
        <v>0</v>
      </c>
      <c r="J1056" t="b">
        <v>0</v>
      </c>
      <c r="K1056" t="s">
        <v>1247</v>
      </c>
      <c r="L1056" t="s">
        <v>22</v>
      </c>
      <c r="M1056">
        <v>95000</v>
      </c>
      <c r="O1056" t="s">
        <v>2287</v>
      </c>
      <c r="P1056" t="s">
        <v>2147</v>
      </c>
    </row>
    <row r="1057" spans="1:16" x14ac:dyDescent="0.25">
      <c r="A1057" t="s">
        <v>0</v>
      </c>
      <c r="B1057" t="s">
        <v>5704</v>
      </c>
      <c r="C1057" t="s">
        <v>73</v>
      </c>
      <c r="D1057" t="s">
        <v>3972</v>
      </c>
      <c r="E1057" t="s">
        <v>20</v>
      </c>
      <c r="F1057" t="b">
        <v>0</v>
      </c>
      <c r="G1057" t="s">
        <v>23</v>
      </c>
      <c r="H1057" s="4">
        <v>45676.265023148153</v>
      </c>
      <c r="I1057" t="b">
        <v>0</v>
      </c>
      <c r="J1057" t="b">
        <v>0</v>
      </c>
      <c r="K1057" t="s">
        <v>24</v>
      </c>
      <c r="L1057" t="s">
        <v>22</v>
      </c>
      <c r="M1057">
        <v>80500</v>
      </c>
      <c r="O1057" t="s">
        <v>2397</v>
      </c>
      <c r="P1057" t="s">
        <v>5705</v>
      </c>
    </row>
    <row r="1058" spans="1:16" x14ac:dyDescent="0.25">
      <c r="A1058" t="s">
        <v>1</v>
      </c>
      <c r="B1058" t="s">
        <v>198</v>
      </c>
      <c r="C1058" t="s">
        <v>2568</v>
      </c>
      <c r="D1058" t="s">
        <v>5242</v>
      </c>
      <c r="E1058" t="s">
        <v>20</v>
      </c>
      <c r="F1058" t="b">
        <v>0</v>
      </c>
      <c r="G1058" t="s">
        <v>30</v>
      </c>
      <c r="H1058" s="4">
        <v>45676.292743055557</v>
      </c>
      <c r="I1058" t="b">
        <v>0</v>
      </c>
      <c r="J1058" t="b">
        <v>1</v>
      </c>
      <c r="K1058" t="s">
        <v>24</v>
      </c>
      <c r="L1058" t="s">
        <v>22</v>
      </c>
      <c r="M1058">
        <v>90000</v>
      </c>
      <c r="O1058" t="s">
        <v>5706</v>
      </c>
      <c r="P1058" t="s">
        <v>5707</v>
      </c>
    </row>
    <row r="1059" spans="1:16" x14ac:dyDescent="0.25">
      <c r="A1059" t="s">
        <v>0</v>
      </c>
      <c r="B1059" t="s">
        <v>0</v>
      </c>
      <c r="C1059" t="s">
        <v>5286</v>
      </c>
      <c r="D1059" t="s">
        <v>5242</v>
      </c>
      <c r="E1059" t="s">
        <v>20</v>
      </c>
      <c r="F1059" t="b">
        <v>0</v>
      </c>
      <c r="G1059" t="s">
        <v>41</v>
      </c>
      <c r="H1059" s="4">
        <v>45676.333622685182</v>
      </c>
      <c r="I1059" t="b">
        <v>0</v>
      </c>
      <c r="J1059" t="b">
        <v>0</v>
      </c>
      <c r="K1059" t="s">
        <v>24</v>
      </c>
      <c r="L1059" t="s">
        <v>22</v>
      </c>
      <c r="M1059">
        <v>77500</v>
      </c>
      <c r="O1059" t="s">
        <v>5708</v>
      </c>
      <c r="P1059" t="s">
        <v>2642</v>
      </c>
    </row>
    <row r="1060" spans="1:16" x14ac:dyDescent="0.25">
      <c r="A1060" t="s">
        <v>0</v>
      </c>
      <c r="B1060" t="s">
        <v>1528</v>
      </c>
      <c r="C1060" t="s">
        <v>293</v>
      </c>
      <c r="D1060" t="s">
        <v>5242</v>
      </c>
      <c r="F1060" t="b">
        <v>0</v>
      </c>
      <c r="G1060" t="s">
        <v>41</v>
      </c>
      <c r="H1060" s="4">
        <v>45676.333622685182</v>
      </c>
      <c r="I1060" t="b">
        <v>1</v>
      </c>
      <c r="J1060" t="b">
        <v>0</v>
      </c>
      <c r="K1060" t="s">
        <v>24</v>
      </c>
      <c r="L1060" t="s">
        <v>22</v>
      </c>
      <c r="M1060">
        <v>132000</v>
      </c>
      <c r="O1060" t="s">
        <v>4852</v>
      </c>
      <c r="P1060" t="s">
        <v>119</v>
      </c>
    </row>
    <row r="1061" spans="1:16" x14ac:dyDescent="0.25">
      <c r="A1061" t="s">
        <v>1</v>
      </c>
      <c r="B1061" t="s">
        <v>5709</v>
      </c>
      <c r="C1061" t="s">
        <v>5342</v>
      </c>
      <c r="D1061" t="s">
        <v>5242</v>
      </c>
      <c r="F1061" t="b">
        <v>0</v>
      </c>
      <c r="G1061" t="s">
        <v>41</v>
      </c>
      <c r="H1061" s="4">
        <v>45676.334282407413</v>
      </c>
      <c r="I1061" t="b">
        <v>0</v>
      </c>
      <c r="J1061" t="b">
        <v>1</v>
      </c>
      <c r="K1061" t="s">
        <v>24</v>
      </c>
      <c r="L1061" t="s">
        <v>22</v>
      </c>
      <c r="M1061">
        <v>119500</v>
      </c>
      <c r="O1061" t="s">
        <v>1071</v>
      </c>
      <c r="P1061" t="s">
        <v>700</v>
      </c>
    </row>
    <row r="1062" spans="1:16" x14ac:dyDescent="0.25">
      <c r="A1062" t="s">
        <v>2</v>
      </c>
      <c r="B1062" t="s">
        <v>5710</v>
      </c>
      <c r="C1062" t="s">
        <v>71</v>
      </c>
      <c r="D1062" t="s">
        <v>5242</v>
      </c>
      <c r="E1062" t="s">
        <v>20</v>
      </c>
      <c r="F1062" t="b">
        <v>0</v>
      </c>
      <c r="G1062" t="s">
        <v>27</v>
      </c>
      <c r="H1062" s="4">
        <v>45676.334537037037</v>
      </c>
      <c r="I1062" t="b">
        <v>1</v>
      </c>
      <c r="J1062" t="b">
        <v>0</v>
      </c>
      <c r="K1062" t="s">
        <v>24</v>
      </c>
      <c r="L1062" t="s">
        <v>22</v>
      </c>
      <c r="M1062">
        <v>57600</v>
      </c>
      <c r="O1062" t="s">
        <v>1172</v>
      </c>
      <c r="P1062" t="s">
        <v>5711</v>
      </c>
    </row>
    <row r="1063" spans="1:16" x14ac:dyDescent="0.25">
      <c r="A1063" t="s">
        <v>0</v>
      </c>
      <c r="B1063" t="s">
        <v>3885</v>
      </c>
      <c r="C1063" t="s">
        <v>5712</v>
      </c>
      <c r="D1063" t="s">
        <v>5242</v>
      </c>
      <c r="E1063" t="s">
        <v>20</v>
      </c>
      <c r="F1063" t="b">
        <v>0</v>
      </c>
      <c r="G1063" t="s">
        <v>314</v>
      </c>
      <c r="H1063" s="4">
        <v>45676.336817129632</v>
      </c>
      <c r="I1063" t="b">
        <v>0</v>
      </c>
      <c r="J1063" t="b">
        <v>0</v>
      </c>
      <c r="K1063" t="s">
        <v>314</v>
      </c>
      <c r="L1063" t="s">
        <v>22</v>
      </c>
      <c r="M1063">
        <v>57600</v>
      </c>
      <c r="O1063" t="s">
        <v>5713</v>
      </c>
      <c r="P1063" t="s">
        <v>5714</v>
      </c>
    </row>
    <row r="1064" spans="1:16" x14ac:dyDescent="0.25">
      <c r="A1064" t="s">
        <v>0</v>
      </c>
      <c r="B1064" t="s">
        <v>5715</v>
      </c>
      <c r="C1064" t="s">
        <v>5241</v>
      </c>
      <c r="D1064" t="s">
        <v>5242</v>
      </c>
      <c r="E1064" t="s">
        <v>20</v>
      </c>
      <c r="F1064" t="b">
        <v>0</v>
      </c>
      <c r="G1064" t="s">
        <v>314</v>
      </c>
      <c r="H1064" s="4">
        <v>45676.336817129632</v>
      </c>
      <c r="I1064" t="b">
        <v>0</v>
      </c>
      <c r="J1064" t="b">
        <v>0</v>
      </c>
      <c r="K1064" t="s">
        <v>314</v>
      </c>
      <c r="L1064" t="s">
        <v>22</v>
      </c>
      <c r="M1064">
        <v>72500</v>
      </c>
      <c r="O1064" t="s">
        <v>5716</v>
      </c>
      <c r="P1064" t="s">
        <v>5717</v>
      </c>
    </row>
    <row r="1065" spans="1:16" x14ac:dyDescent="0.25">
      <c r="A1065" t="s">
        <v>25</v>
      </c>
      <c r="B1065" t="s">
        <v>25</v>
      </c>
      <c r="C1065" t="s">
        <v>1815</v>
      </c>
      <c r="D1065" t="s">
        <v>4089</v>
      </c>
      <c r="E1065" t="s">
        <v>20</v>
      </c>
      <c r="F1065" t="b">
        <v>0</v>
      </c>
      <c r="G1065" t="s">
        <v>41</v>
      </c>
      <c r="H1065" s="4">
        <v>45676.375289351847</v>
      </c>
      <c r="I1065" t="b">
        <v>0</v>
      </c>
      <c r="J1065" t="b">
        <v>0</v>
      </c>
      <c r="K1065" t="s">
        <v>24</v>
      </c>
      <c r="L1065" t="s">
        <v>36</v>
      </c>
      <c r="N1065">
        <v>45.81500244140625</v>
      </c>
      <c r="O1065" t="s">
        <v>5718</v>
      </c>
      <c r="P1065" t="s">
        <v>3843</v>
      </c>
    </row>
    <row r="1066" spans="1:16" x14ac:dyDescent="0.25">
      <c r="A1066" t="s">
        <v>2</v>
      </c>
      <c r="B1066" t="s">
        <v>471</v>
      </c>
      <c r="C1066" t="s">
        <v>5719</v>
      </c>
      <c r="D1066" t="s">
        <v>5720</v>
      </c>
      <c r="E1066" t="s">
        <v>20</v>
      </c>
      <c r="F1066" t="b">
        <v>0</v>
      </c>
      <c r="G1066" t="s">
        <v>158</v>
      </c>
      <c r="H1066" s="4">
        <v>45676.419895833344</v>
      </c>
      <c r="I1066" t="b">
        <v>0</v>
      </c>
      <c r="J1066" t="b">
        <v>0</v>
      </c>
      <c r="K1066" t="s">
        <v>158</v>
      </c>
      <c r="L1066" t="s">
        <v>22</v>
      </c>
      <c r="M1066">
        <v>105000</v>
      </c>
      <c r="O1066" t="s">
        <v>2162</v>
      </c>
      <c r="P1066" t="s">
        <v>2611</v>
      </c>
    </row>
    <row r="1067" spans="1:16" x14ac:dyDescent="0.25">
      <c r="A1067" t="s">
        <v>25</v>
      </c>
      <c r="B1067" t="s">
        <v>5721</v>
      </c>
      <c r="C1067" t="s">
        <v>5241</v>
      </c>
      <c r="D1067" t="s">
        <v>5242</v>
      </c>
      <c r="E1067" t="s">
        <v>20</v>
      </c>
      <c r="F1067" t="b">
        <v>0</v>
      </c>
      <c r="G1067" t="s">
        <v>314</v>
      </c>
      <c r="H1067" s="4">
        <v>45676.42015046296</v>
      </c>
      <c r="I1067" t="b">
        <v>0</v>
      </c>
      <c r="J1067" t="b">
        <v>0</v>
      </c>
      <c r="K1067" t="s">
        <v>314</v>
      </c>
      <c r="L1067" t="s">
        <v>22</v>
      </c>
      <c r="M1067">
        <v>100000</v>
      </c>
      <c r="O1067" t="s">
        <v>5722</v>
      </c>
      <c r="P1067" t="s">
        <v>5723</v>
      </c>
    </row>
    <row r="1068" spans="1:16" x14ac:dyDescent="0.25">
      <c r="A1068" t="s">
        <v>0</v>
      </c>
      <c r="B1068" t="s">
        <v>5724</v>
      </c>
      <c r="C1068" t="s">
        <v>2522</v>
      </c>
      <c r="D1068" t="s">
        <v>3828</v>
      </c>
      <c r="E1068" t="s">
        <v>105</v>
      </c>
      <c r="F1068" t="b">
        <v>0</v>
      </c>
      <c r="G1068" t="s">
        <v>27</v>
      </c>
      <c r="H1068" s="4">
        <v>45676.458379629628</v>
      </c>
      <c r="I1068" t="b">
        <v>0</v>
      </c>
      <c r="J1068" t="b">
        <v>1</v>
      </c>
      <c r="K1068" t="s">
        <v>24</v>
      </c>
      <c r="L1068" t="s">
        <v>22</v>
      </c>
      <c r="M1068">
        <v>38190</v>
      </c>
      <c r="O1068" t="s">
        <v>3588</v>
      </c>
      <c r="P1068" t="s">
        <v>5725</v>
      </c>
    </row>
    <row r="1069" spans="1:16" x14ac:dyDescent="0.25">
      <c r="A1069" t="s">
        <v>25</v>
      </c>
      <c r="B1069" t="s">
        <v>5726</v>
      </c>
      <c r="C1069" t="s">
        <v>3685</v>
      </c>
      <c r="D1069" t="s">
        <v>4092</v>
      </c>
      <c r="E1069" t="s">
        <v>20</v>
      </c>
      <c r="F1069" t="b">
        <v>0</v>
      </c>
      <c r="G1069" t="s">
        <v>27</v>
      </c>
      <c r="H1069" s="4">
        <v>45676.541712962957</v>
      </c>
      <c r="I1069" t="b">
        <v>0</v>
      </c>
      <c r="J1069" t="b">
        <v>1</v>
      </c>
      <c r="K1069" t="s">
        <v>24</v>
      </c>
      <c r="L1069" t="s">
        <v>22</v>
      </c>
      <c r="M1069">
        <v>100000</v>
      </c>
      <c r="O1069" t="s">
        <v>2083</v>
      </c>
      <c r="P1069" t="s">
        <v>4395</v>
      </c>
    </row>
    <row r="1070" spans="1:16" x14ac:dyDescent="0.25">
      <c r="A1070" t="s">
        <v>89</v>
      </c>
      <c r="B1070" t="s">
        <v>5727</v>
      </c>
      <c r="C1070" t="s">
        <v>39</v>
      </c>
      <c r="D1070" t="s">
        <v>3984</v>
      </c>
      <c r="E1070" t="s">
        <v>20</v>
      </c>
      <c r="F1070" t="b">
        <v>1</v>
      </c>
      <c r="G1070" t="s">
        <v>4067</v>
      </c>
      <c r="H1070" s="4">
        <v>45676.576111111113</v>
      </c>
      <c r="I1070" t="b">
        <v>1</v>
      </c>
      <c r="J1070" t="b">
        <v>0</v>
      </c>
      <c r="L1070" t="s">
        <v>22</v>
      </c>
      <c r="M1070">
        <v>270000</v>
      </c>
      <c r="O1070" t="s">
        <v>4052</v>
      </c>
      <c r="P1070" t="s">
        <v>5728</v>
      </c>
    </row>
    <row r="1071" spans="1:16" x14ac:dyDescent="0.25">
      <c r="A1071" t="s">
        <v>0</v>
      </c>
      <c r="B1071" t="s">
        <v>5729</v>
      </c>
      <c r="C1071" t="s">
        <v>5730</v>
      </c>
      <c r="D1071" t="s">
        <v>3828</v>
      </c>
      <c r="E1071" t="s">
        <v>20</v>
      </c>
      <c r="F1071" t="b">
        <v>0</v>
      </c>
      <c r="G1071" t="s">
        <v>52</v>
      </c>
      <c r="H1071" s="4">
        <v>45676.667384259257</v>
      </c>
      <c r="I1071" t="b">
        <v>0</v>
      </c>
      <c r="J1071" t="b">
        <v>1</v>
      </c>
      <c r="K1071" t="s">
        <v>24</v>
      </c>
      <c r="L1071" t="s">
        <v>22</v>
      </c>
      <c r="M1071">
        <v>50000</v>
      </c>
      <c r="O1071" t="s">
        <v>5731</v>
      </c>
      <c r="P1071" t="s">
        <v>5732</v>
      </c>
    </row>
    <row r="1072" spans="1:16" x14ac:dyDescent="0.25">
      <c r="A1072" t="s">
        <v>0</v>
      </c>
      <c r="B1072" t="s">
        <v>5733</v>
      </c>
      <c r="C1072" t="s">
        <v>315</v>
      </c>
      <c r="D1072" t="s">
        <v>3828</v>
      </c>
      <c r="E1072" t="s">
        <v>51</v>
      </c>
      <c r="F1072" t="b">
        <v>0</v>
      </c>
      <c r="G1072" t="s">
        <v>27</v>
      </c>
      <c r="H1072" s="4">
        <v>45676.708344907413</v>
      </c>
      <c r="I1072" t="b">
        <v>0</v>
      </c>
      <c r="J1072" t="b">
        <v>0</v>
      </c>
      <c r="K1072" t="s">
        <v>24</v>
      </c>
      <c r="L1072" t="s">
        <v>36</v>
      </c>
      <c r="N1072">
        <v>52.5</v>
      </c>
      <c r="O1072" t="s">
        <v>5734</v>
      </c>
      <c r="P1072" t="s">
        <v>5735</v>
      </c>
    </row>
    <row r="1073" spans="1:16" x14ac:dyDescent="0.25">
      <c r="A1073" t="s">
        <v>0</v>
      </c>
      <c r="B1073" t="s">
        <v>0</v>
      </c>
      <c r="C1073" t="s">
        <v>2243</v>
      </c>
      <c r="D1073" t="s">
        <v>3828</v>
      </c>
      <c r="E1073" t="s">
        <v>20</v>
      </c>
      <c r="F1073" t="b">
        <v>0</v>
      </c>
      <c r="G1073" t="s">
        <v>41</v>
      </c>
      <c r="H1073" s="4">
        <v>45676.750289351847</v>
      </c>
      <c r="I1073" t="b">
        <v>0</v>
      </c>
      <c r="J1073" t="b">
        <v>1</v>
      </c>
      <c r="K1073" t="s">
        <v>24</v>
      </c>
      <c r="L1073" t="s">
        <v>22</v>
      </c>
      <c r="M1073">
        <v>115000</v>
      </c>
      <c r="O1073" t="s">
        <v>202</v>
      </c>
      <c r="P1073" t="s">
        <v>5736</v>
      </c>
    </row>
    <row r="1074" spans="1:16" x14ac:dyDescent="0.25">
      <c r="A1074" t="s">
        <v>2</v>
      </c>
      <c r="B1074" t="s">
        <v>5737</v>
      </c>
      <c r="C1074" t="s">
        <v>140</v>
      </c>
      <c r="D1074" t="s">
        <v>3828</v>
      </c>
      <c r="E1074" t="s">
        <v>20</v>
      </c>
      <c r="F1074" t="b">
        <v>0</v>
      </c>
      <c r="G1074" t="s">
        <v>41</v>
      </c>
      <c r="H1074" s="4">
        <v>45676.876516203702</v>
      </c>
      <c r="I1074" t="b">
        <v>0</v>
      </c>
      <c r="J1074" t="b">
        <v>1</v>
      </c>
      <c r="K1074" t="s">
        <v>24</v>
      </c>
      <c r="L1074" t="s">
        <v>22</v>
      </c>
      <c r="M1074">
        <v>105000</v>
      </c>
      <c r="O1074" t="s">
        <v>2090</v>
      </c>
      <c r="P1074" t="s">
        <v>5738</v>
      </c>
    </row>
    <row r="1075" spans="1:16" x14ac:dyDescent="0.25">
      <c r="A1075" t="s">
        <v>25</v>
      </c>
      <c r="B1075" t="s">
        <v>1577</v>
      </c>
      <c r="C1075" t="s">
        <v>5739</v>
      </c>
      <c r="D1075" t="s">
        <v>3956</v>
      </c>
      <c r="E1075" t="s">
        <v>34</v>
      </c>
      <c r="F1075" t="b">
        <v>0</v>
      </c>
      <c r="G1075" t="s">
        <v>27</v>
      </c>
      <c r="H1075" s="4">
        <v>45677.000023148154</v>
      </c>
      <c r="I1075" t="b">
        <v>1</v>
      </c>
      <c r="J1075" t="b">
        <v>0</v>
      </c>
      <c r="K1075" t="s">
        <v>24</v>
      </c>
      <c r="L1075" t="s">
        <v>36</v>
      </c>
      <c r="N1075">
        <v>27.979999542236332</v>
      </c>
      <c r="O1075" t="s">
        <v>5740</v>
      </c>
      <c r="P1075" t="s">
        <v>3865</v>
      </c>
    </row>
    <row r="1076" spans="1:16" x14ac:dyDescent="0.25">
      <c r="A1076" t="s">
        <v>139</v>
      </c>
      <c r="B1076" t="s">
        <v>2126</v>
      </c>
      <c r="C1076" t="s">
        <v>1715</v>
      </c>
      <c r="D1076" t="s">
        <v>3972</v>
      </c>
      <c r="E1076" t="s">
        <v>20</v>
      </c>
      <c r="F1076" t="b">
        <v>0</v>
      </c>
      <c r="G1076" t="s">
        <v>27</v>
      </c>
      <c r="H1076" s="4">
        <v>45677.041678240741</v>
      </c>
      <c r="I1076" t="b">
        <v>0</v>
      </c>
      <c r="J1076" t="b">
        <v>0</v>
      </c>
      <c r="K1076" t="s">
        <v>24</v>
      </c>
      <c r="L1076" t="s">
        <v>22</v>
      </c>
      <c r="M1076">
        <v>105000</v>
      </c>
      <c r="O1076" t="s">
        <v>482</v>
      </c>
    </row>
    <row r="1077" spans="1:16" x14ac:dyDescent="0.25">
      <c r="A1077" t="s">
        <v>25</v>
      </c>
      <c r="B1077" t="s">
        <v>3962</v>
      </c>
      <c r="C1077" t="s">
        <v>2597</v>
      </c>
      <c r="D1077" t="s">
        <v>3956</v>
      </c>
      <c r="E1077" t="s">
        <v>34</v>
      </c>
      <c r="F1077" t="b">
        <v>0</v>
      </c>
      <c r="G1077" t="s">
        <v>52</v>
      </c>
      <c r="H1077" s="4">
        <v>45677.084050925929</v>
      </c>
      <c r="I1077" t="b">
        <v>0</v>
      </c>
      <c r="J1077" t="b">
        <v>1</v>
      </c>
      <c r="K1077" t="s">
        <v>24</v>
      </c>
      <c r="L1077" t="s">
        <v>36</v>
      </c>
      <c r="N1077">
        <v>37.665000915527337</v>
      </c>
      <c r="O1077" t="s">
        <v>800</v>
      </c>
      <c r="P1077" t="s">
        <v>3964</v>
      </c>
    </row>
    <row r="1078" spans="1:16" x14ac:dyDescent="0.25">
      <c r="A1078" t="s">
        <v>40</v>
      </c>
      <c r="B1078" t="s">
        <v>531</v>
      </c>
      <c r="C1078" t="s">
        <v>188</v>
      </c>
      <c r="D1078" t="s">
        <v>3956</v>
      </c>
      <c r="E1078" t="s">
        <v>34</v>
      </c>
      <c r="F1078" t="b">
        <v>0</v>
      </c>
      <c r="G1078" t="s">
        <v>41</v>
      </c>
      <c r="H1078" s="4">
        <v>45677.084918981483</v>
      </c>
      <c r="I1078" t="b">
        <v>0</v>
      </c>
      <c r="J1078" t="b">
        <v>1</v>
      </c>
      <c r="K1078" t="s">
        <v>24</v>
      </c>
      <c r="L1078" t="s">
        <v>36</v>
      </c>
      <c r="N1078">
        <v>55.06500244140625</v>
      </c>
      <c r="O1078" t="s">
        <v>3672</v>
      </c>
    </row>
    <row r="1079" spans="1:16" x14ac:dyDescent="0.25">
      <c r="A1079" t="s">
        <v>25</v>
      </c>
      <c r="B1079" t="s">
        <v>5741</v>
      </c>
      <c r="C1079" t="s">
        <v>5286</v>
      </c>
      <c r="D1079" t="s">
        <v>5242</v>
      </c>
      <c r="E1079" t="s">
        <v>20</v>
      </c>
      <c r="F1079" t="b">
        <v>0</v>
      </c>
      <c r="G1079" t="s">
        <v>41</v>
      </c>
      <c r="H1079" s="4">
        <v>45677.125289351847</v>
      </c>
      <c r="I1079" t="b">
        <v>1</v>
      </c>
      <c r="J1079" t="b">
        <v>1</v>
      </c>
      <c r="K1079" t="s">
        <v>24</v>
      </c>
      <c r="L1079" t="s">
        <v>22</v>
      </c>
      <c r="M1079">
        <v>150000</v>
      </c>
      <c r="O1079" t="s">
        <v>2743</v>
      </c>
      <c r="P1079" t="s">
        <v>3586</v>
      </c>
    </row>
    <row r="1080" spans="1:16" x14ac:dyDescent="0.25">
      <c r="A1080" t="s">
        <v>89</v>
      </c>
      <c r="B1080" t="s">
        <v>551</v>
      </c>
      <c r="C1080" t="s">
        <v>76</v>
      </c>
      <c r="D1080" t="s">
        <v>3828</v>
      </c>
      <c r="E1080" t="s">
        <v>20</v>
      </c>
      <c r="F1080" t="b">
        <v>0</v>
      </c>
      <c r="G1080" t="s">
        <v>52</v>
      </c>
      <c r="H1080" s="4">
        <v>45677.127615740741</v>
      </c>
      <c r="I1080" t="b">
        <v>0</v>
      </c>
      <c r="J1080" t="b">
        <v>0</v>
      </c>
      <c r="K1080" t="s">
        <v>24</v>
      </c>
      <c r="L1080" t="s">
        <v>22</v>
      </c>
      <c r="M1080">
        <v>100000</v>
      </c>
      <c r="O1080" t="s">
        <v>2710</v>
      </c>
      <c r="P1080" t="s">
        <v>5742</v>
      </c>
    </row>
    <row r="1081" spans="1:16" x14ac:dyDescent="0.25">
      <c r="A1081" t="s">
        <v>0</v>
      </c>
      <c r="B1081" t="s">
        <v>1098</v>
      </c>
      <c r="C1081" t="s">
        <v>82</v>
      </c>
      <c r="D1081" t="s">
        <v>4013</v>
      </c>
      <c r="E1081" t="s">
        <v>20</v>
      </c>
      <c r="F1081" t="b">
        <v>0</v>
      </c>
      <c r="G1081" t="s">
        <v>27</v>
      </c>
      <c r="H1081" s="4">
        <v>45677.249930555547</v>
      </c>
      <c r="I1081" t="b">
        <v>0</v>
      </c>
      <c r="J1081" t="b">
        <v>1</v>
      </c>
      <c r="K1081" t="s">
        <v>24</v>
      </c>
      <c r="L1081" t="s">
        <v>22</v>
      </c>
      <c r="M1081">
        <v>191000</v>
      </c>
      <c r="O1081" t="s">
        <v>987</v>
      </c>
      <c r="P1081" t="s">
        <v>3026</v>
      </c>
    </row>
    <row r="1082" spans="1:16" x14ac:dyDescent="0.25">
      <c r="A1082" t="s">
        <v>0</v>
      </c>
      <c r="B1082" t="s">
        <v>0</v>
      </c>
      <c r="C1082" t="s">
        <v>5743</v>
      </c>
      <c r="D1082" t="s">
        <v>4356</v>
      </c>
      <c r="E1082" t="s">
        <v>20</v>
      </c>
      <c r="F1082" t="b">
        <v>0</v>
      </c>
      <c r="G1082" t="s">
        <v>30</v>
      </c>
      <c r="H1082" s="4">
        <v>45677.250636574077</v>
      </c>
      <c r="I1082" t="b">
        <v>0</v>
      </c>
      <c r="J1082" t="b">
        <v>0</v>
      </c>
      <c r="K1082" t="s">
        <v>24</v>
      </c>
      <c r="L1082" t="s">
        <v>22</v>
      </c>
      <c r="M1082">
        <v>106450</v>
      </c>
      <c r="O1082" t="s">
        <v>1324</v>
      </c>
      <c r="P1082" t="s">
        <v>3163</v>
      </c>
    </row>
    <row r="1083" spans="1:16" x14ac:dyDescent="0.25">
      <c r="A1083" t="s">
        <v>0</v>
      </c>
      <c r="B1083" t="s">
        <v>5673</v>
      </c>
      <c r="C1083" t="s">
        <v>2514</v>
      </c>
      <c r="D1083" t="s">
        <v>3828</v>
      </c>
      <c r="E1083" t="s">
        <v>20</v>
      </c>
      <c r="F1083" t="b">
        <v>0</v>
      </c>
      <c r="G1083" t="s">
        <v>30</v>
      </c>
      <c r="H1083" s="4">
        <v>45677.250636574077</v>
      </c>
      <c r="I1083" t="b">
        <v>0</v>
      </c>
      <c r="J1083" t="b">
        <v>1</v>
      </c>
      <c r="K1083" t="s">
        <v>24</v>
      </c>
      <c r="L1083" t="s">
        <v>22</v>
      </c>
      <c r="M1083">
        <v>75000</v>
      </c>
      <c r="O1083" t="s">
        <v>5674</v>
      </c>
      <c r="P1083" t="s">
        <v>5675</v>
      </c>
    </row>
    <row r="1084" spans="1:16" x14ac:dyDescent="0.25">
      <c r="A1084" t="s">
        <v>0</v>
      </c>
      <c r="B1084" t="s">
        <v>1528</v>
      </c>
      <c r="C1084" t="s">
        <v>3737</v>
      </c>
      <c r="D1084" t="s">
        <v>3969</v>
      </c>
      <c r="E1084" t="s">
        <v>20</v>
      </c>
      <c r="F1084" t="b">
        <v>0</v>
      </c>
      <c r="G1084" t="s">
        <v>52</v>
      </c>
      <c r="H1084" s="4">
        <v>45677.250763888893</v>
      </c>
      <c r="I1084" t="b">
        <v>1</v>
      </c>
      <c r="J1084" t="b">
        <v>0</v>
      </c>
      <c r="K1084" t="s">
        <v>24</v>
      </c>
      <c r="L1084" t="s">
        <v>22</v>
      </c>
      <c r="M1084">
        <v>95000</v>
      </c>
      <c r="O1084" t="s">
        <v>5744</v>
      </c>
    </row>
    <row r="1085" spans="1:16" x14ac:dyDescent="0.25">
      <c r="A1085" t="s">
        <v>1</v>
      </c>
      <c r="B1085" t="s">
        <v>2068</v>
      </c>
      <c r="C1085" t="s">
        <v>151</v>
      </c>
      <c r="D1085" t="s">
        <v>4099</v>
      </c>
      <c r="E1085" t="s">
        <v>20</v>
      </c>
      <c r="F1085" t="b">
        <v>0</v>
      </c>
      <c r="G1085" t="s">
        <v>30</v>
      </c>
      <c r="H1085" s="4">
        <v>45677.251446759263</v>
      </c>
      <c r="I1085" t="b">
        <v>0</v>
      </c>
      <c r="J1085" t="b">
        <v>1</v>
      </c>
      <c r="K1085" t="s">
        <v>24</v>
      </c>
      <c r="L1085" t="s">
        <v>22</v>
      </c>
      <c r="M1085">
        <v>156000</v>
      </c>
      <c r="O1085" t="s">
        <v>1794</v>
      </c>
    </row>
    <row r="1086" spans="1:16" x14ac:dyDescent="0.25">
      <c r="A1086" t="s">
        <v>2</v>
      </c>
      <c r="B1086" t="s">
        <v>5745</v>
      </c>
      <c r="C1086" t="s">
        <v>140</v>
      </c>
      <c r="D1086" t="s">
        <v>3972</v>
      </c>
      <c r="E1086" t="s">
        <v>20</v>
      </c>
      <c r="F1086" t="b">
        <v>0</v>
      </c>
      <c r="G1086" t="s">
        <v>35</v>
      </c>
      <c r="H1086" s="4">
        <v>45677.251863425918</v>
      </c>
      <c r="I1086" t="b">
        <v>1</v>
      </c>
      <c r="J1086" t="b">
        <v>0</v>
      </c>
      <c r="K1086" t="s">
        <v>24</v>
      </c>
      <c r="L1086" t="s">
        <v>22</v>
      </c>
      <c r="M1086">
        <v>150000</v>
      </c>
      <c r="O1086" t="s">
        <v>5746</v>
      </c>
      <c r="P1086" t="s">
        <v>5747</v>
      </c>
    </row>
    <row r="1087" spans="1:16" x14ac:dyDescent="0.25">
      <c r="A1087" t="s">
        <v>0</v>
      </c>
      <c r="B1087" t="s">
        <v>5748</v>
      </c>
      <c r="C1087" t="s">
        <v>820</v>
      </c>
      <c r="D1087" t="s">
        <v>4034</v>
      </c>
      <c r="E1087" t="s">
        <v>20</v>
      </c>
      <c r="F1087" t="b">
        <v>0</v>
      </c>
      <c r="G1087" t="s">
        <v>820</v>
      </c>
      <c r="H1087" s="4">
        <v>45677.254537037043</v>
      </c>
      <c r="I1087" t="b">
        <v>0</v>
      </c>
      <c r="J1087" t="b">
        <v>0</v>
      </c>
      <c r="K1087" t="s">
        <v>820</v>
      </c>
      <c r="L1087" t="s">
        <v>22</v>
      </c>
      <c r="M1087">
        <v>63960</v>
      </c>
      <c r="O1087" t="s">
        <v>1829</v>
      </c>
      <c r="P1087" t="s">
        <v>5749</v>
      </c>
    </row>
    <row r="1088" spans="1:16" x14ac:dyDescent="0.25">
      <c r="A1088" t="s">
        <v>0</v>
      </c>
      <c r="B1088" t="s">
        <v>4393</v>
      </c>
      <c r="C1088" t="s">
        <v>39</v>
      </c>
      <c r="D1088" t="s">
        <v>4092</v>
      </c>
      <c r="E1088" t="s">
        <v>51</v>
      </c>
      <c r="F1088" t="b">
        <v>1</v>
      </c>
      <c r="G1088" t="s">
        <v>760</v>
      </c>
      <c r="H1088" s="4">
        <v>45677.259884259263</v>
      </c>
      <c r="I1088" t="b">
        <v>1</v>
      </c>
      <c r="J1088" t="b">
        <v>0</v>
      </c>
      <c r="K1088" t="s">
        <v>760</v>
      </c>
      <c r="L1088" t="s">
        <v>36</v>
      </c>
      <c r="N1088">
        <v>8</v>
      </c>
      <c r="O1088" t="s">
        <v>761</v>
      </c>
    </row>
    <row r="1089" spans="1:16" x14ac:dyDescent="0.25">
      <c r="A1089" t="s">
        <v>1</v>
      </c>
      <c r="B1089" t="s">
        <v>5750</v>
      </c>
      <c r="C1089" t="s">
        <v>39</v>
      </c>
      <c r="D1089" t="s">
        <v>3984</v>
      </c>
      <c r="E1089" t="s">
        <v>20</v>
      </c>
      <c r="F1089" t="b">
        <v>1</v>
      </c>
      <c r="G1089" t="s">
        <v>2134</v>
      </c>
      <c r="H1089" s="4">
        <v>45677.260983796303</v>
      </c>
      <c r="I1089" t="b">
        <v>0</v>
      </c>
      <c r="J1089" t="b">
        <v>0</v>
      </c>
      <c r="K1089" t="s">
        <v>2134</v>
      </c>
      <c r="L1089" t="s">
        <v>22</v>
      </c>
      <c r="M1089">
        <v>76800</v>
      </c>
      <c r="O1089" t="s">
        <v>3403</v>
      </c>
      <c r="P1089" t="s">
        <v>5751</v>
      </c>
    </row>
    <row r="1090" spans="1:16" x14ac:dyDescent="0.25">
      <c r="A1090" t="s">
        <v>1</v>
      </c>
      <c r="B1090" t="s">
        <v>3987</v>
      </c>
      <c r="C1090" t="s">
        <v>39</v>
      </c>
      <c r="D1090" t="s">
        <v>5752</v>
      </c>
      <c r="E1090" t="s">
        <v>51</v>
      </c>
      <c r="F1090" t="b">
        <v>1</v>
      </c>
      <c r="G1090" t="s">
        <v>997</v>
      </c>
      <c r="H1090" s="4">
        <v>45677.261099537027</v>
      </c>
      <c r="I1090" t="b">
        <v>0</v>
      </c>
      <c r="J1090" t="b">
        <v>0</v>
      </c>
      <c r="K1090" t="s">
        <v>997</v>
      </c>
      <c r="L1090" t="s">
        <v>36</v>
      </c>
      <c r="N1090">
        <v>19.5</v>
      </c>
      <c r="O1090" t="s">
        <v>3988</v>
      </c>
      <c r="P1090" t="s">
        <v>3989</v>
      </c>
    </row>
    <row r="1091" spans="1:16" x14ac:dyDescent="0.25">
      <c r="A1091" t="s">
        <v>2</v>
      </c>
      <c r="B1091" t="s">
        <v>2</v>
      </c>
      <c r="C1091" t="s">
        <v>39</v>
      </c>
      <c r="D1091" t="s">
        <v>3996</v>
      </c>
      <c r="E1091" t="s">
        <v>20</v>
      </c>
      <c r="F1091" t="b">
        <v>1</v>
      </c>
      <c r="G1091" t="s">
        <v>226</v>
      </c>
      <c r="H1091" s="4">
        <v>45677.262962962966</v>
      </c>
      <c r="I1091" t="b">
        <v>1</v>
      </c>
      <c r="J1091" t="b">
        <v>0</v>
      </c>
      <c r="K1091" t="s">
        <v>226</v>
      </c>
      <c r="L1091" t="s">
        <v>22</v>
      </c>
      <c r="M1091">
        <v>100000</v>
      </c>
      <c r="O1091" t="s">
        <v>5753</v>
      </c>
      <c r="P1091" t="s">
        <v>5754</v>
      </c>
    </row>
    <row r="1092" spans="1:16" x14ac:dyDescent="0.25">
      <c r="A1092" t="s">
        <v>0</v>
      </c>
      <c r="B1092" t="s">
        <v>214</v>
      </c>
      <c r="C1092" t="s">
        <v>1561</v>
      </c>
      <c r="D1092" t="s">
        <v>3828</v>
      </c>
      <c r="E1092" t="s">
        <v>20</v>
      </c>
      <c r="F1092" t="b">
        <v>0</v>
      </c>
      <c r="G1092" t="s">
        <v>30</v>
      </c>
      <c r="H1092" s="4">
        <v>45677.333993055552</v>
      </c>
      <c r="I1092" t="b">
        <v>0</v>
      </c>
      <c r="J1092" t="b">
        <v>0</v>
      </c>
      <c r="K1092" t="s">
        <v>24</v>
      </c>
      <c r="L1092" t="s">
        <v>22</v>
      </c>
      <c r="M1092">
        <v>62500</v>
      </c>
      <c r="O1092" t="s">
        <v>5755</v>
      </c>
      <c r="P1092" t="s">
        <v>204</v>
      </c>
    </row>
    <row r="1093" spans="1:16" x14ac:dyDescent="0.25">
      <c r="A1093" t="s">
        <v>2</v>
      </c>
      <c r="B1093" t="s">
        <v>307</v>
      </c>
      <c r="C1093" t="s">
        <v>842</v>
      </c>
      <c r="D1093" t="s">
        <v>4089</v>
      </c>
      <c r="E1093" t="s">
        <v>20</v>
      </c>
      <c r="F1093" t="b">
        <v>0</v>
      </c>
      <c r="G1093" t="s">
        <v>41</v>
      </c>
      <c r="H1093" s="4">
        <v>45677.376655092587</v>
      </c>
      <c r="I1093" t="b">
        <v>0</v>
      </c>
      <c r="J1093" t="b">
        <v>1</v>
      </c>
      <c r="K1093" t="s">
        <v>24</v>
      </c>
      <c r="L1093" t="s">
        <v>22</v>
      </c>
      <c r="M1093">
        <v>144300</v>
      </c>
      <c r="O1093" t="s">
        <v>5756</v>
      </c>
      <c r="P1093" t="s">
        <v>5528</v>
      </c>
    </row>
    <row r="1094" spans="1:16" x14ac:dyDescent="0.25">
      <c r="A1094" t="s">
        <v>25</v>
      </c>
      <c r="B1094" t="s">
        <v>5757</v>
      </c>
      <c r="C1094" t="s">
        <v>862</v>
      </c>
      <c r="D1094" t="s">
        <v>4034</v>
      </c>
      <c r="E1094" t="s">
        <v>20</v>
      </c>
      <c r="F1094" t="b">
        <v>0</v>
      </c>
      <c r="G1094" t="s">
        <v>862</v>
      </c>
      <c r="H1094" s="4">
        <v>45677.381076388891</v>
      </c>
      <c r="I1094" t="b">
        <v>0</v>
      </c>
      <c r="J1094" t="b">
        <v>0</v>
      </c>
      <c r="K1094" t="s">
        <v>862</v>
      </c>
      <c r="L1094" t="s">
        <v>22</v>
      </c>
      <c r="M1094">
        <v>52000</v>
      </c>
      <c r="O1094" t="s">
        <v>5758</v>
      </c>
      <c r="P1094" t="s">
        <v>5759</v>
      </c>
    </row>
    <row r="1095" spans="1:16" x14ac:dyDescent="0.25">
      <c r="A1095" t="s">
        <v>1</v>
      </c>
      <c r="B1095" t="s">
        <v>4234</v>
      </c>
      <c r="C1095" t="s">
        <v>82</v>
      </c>
      <c r="D1095" t="s">
        <v>3972</v>
      </c>
      <c r="E1095" t="s">
        <v>20</v>
      </c>
      <c r="F1095" t="b">
        <v>0</v>
      </c>
      <c r="G1095" t="s">
        <v>27</v>
      </c>
      <c r="H1095" s="4">
        <v>45677.416643518518</v>
      </c>
      <c r="I1095" t="b">
        <v>0</v>
      </c>
      <c r="J1095" t="b">
        <v>0</v>
      </c>
      <c r="K1095" t="s">
        <v>24</v>
      </c>
      <c r="L1095" t="s">
        <v>22</v>
      </c>
      <c r="M1095">
        <v>95000</v>
      </c>
      <c r="O1095" t="s">
        <v>4235</v>
      </c>
      <c r="P1095" t="s">
        <v>2591</v>
      </c>
    </row>
    <row r="1096" spans="1:16" x14ac:dyDescent="0.25">
      <c r="A1096" t="s">
        <v>1</v>
      </c>
      <c r="B1096" t="s">
        <v>5760</v>
      </c>
      <c r="C1096" t="s">
        <v>44</v>
      </c>
      <c r="D1096" t="s">
        <v>3972</v>
      </c>
      <c r="E1096" t="s">
        <v>20</v>
      </c>
      <c r="F1096" t="b">
        <v>0</v>
      </c>
      <c r="G1096" t="s">
        <v>41</v>
      </c>
      <c r="H1096" s="4">
        <v>45677.416990740741</v>
      </c>
      <c r="I1096" t="b">
        <v>0</v>
      </c>
      <c r="J1096" t="b">
        <v>1</v>
      </c>
      <c r="K1096" t="s">
        <v>24</v>
      </c>
      <c r="L1096" t="s">
        <v>22</v>
      </c>
      <c r="M1096">
        <v>250000</v>
      </c>
      <c r="O1096" t="s">
        <v>5761</v>
      </c>
      <c r="P1096" t="s">
        <v>5762</v>
      </c>
    </row>
    <row r="1097" spans="1:16" x14ac:dyDescent="0.25">
      <c r="A1097" t="s">
        <v>19</v>
      </c>
      <c r="B1097" t="s">
        <v>1672</v>
      </c>
      <c r="C1097" t="s">
        <v>151</v>
      </c>
      <c r="D1097" t="s">
        <v>3972</v>
      </c>
      <c r="E1097" t="s">
        <v>20</v>
      </c>
      <c r="F1097" t="b">
        <v>0</v>
      </c>
      <c r="G1097" t="s">
        <v>30</v>
      </c>
      <c r="H1097" s="4">
        <v>45677.417326388888</v>
      </c>
      <c r="I1097" t="b">
        <v>0</v>
      </c>
      <c r="J1097" t="b">
        <v>1</v>
      </c>
      <c r="K1097" t="s">
        <v>24</v>
      </c>
      <c r="L1097" t="s">
        <v>22</v>
      </c>
      <c r="M1097">
        <v>210500</v>
      </c>
      <c r="O1097" t="s">
        <v>835</v>
      </c>
      <c r="P1097" t="s">
        <v>1673</v>
      </c>
    </row>
    <row r="1098" spans="1:16" x14ac:dyDescent="0.25">
      <c r="A1098" t="s">
        <v>1</v>
      </c>
      <c r="B1098" t="s">
        <v>5302</v>
      </c>
      <c r="C1098" t="s">
        <v>293</v>
      </c>
      <c r="D1098" t="s">
        <v>2208</v>
      </c>
      <c r="E1098" t="s">
        <v>34</v>
      </c>
      <c r="F1098" t="b">
        <v>0</v>
      </c>
      <c r="G1098" t="s">
        <v>41</v>
      </c>
      <c r="H1098" s="4">
        <v>45677.417847222219</v>
      </c>
      <c r="I1098" t="b">
        <v>0</v>
      </c>
      <c r="J1098" t="b">
        <v>1</v>
      </c>
      <c r="K1098" t="s">
        <v>24</v>
      </c>
      <c r="L1098" t="s">
        <v>22</v>
      </c>
      <c r="M1098">
        <v>214500</v>
      </c>
      <c r="O1098" t="s">
        <v>428</v>
      </c>
      <c r="P1098" t="s">
        <v>5303</v>
      </c>
    </row>
    <row r="1099" spans="1:16" x14ac:dyDescent="0.25">
      <c r="A1099" t="s">
        <v>1</v>
      </c>
      <c r="B1099" t="s">
        <v>5763</v>
      </c>
      <c r="C1099" t="s">
        <v>134</v>
      </c>
      <c r="D1099" t="s">
        <v>2208</v>
      </c>
      <c r="E1099" t="s">
        <v>34</v>
      </c>
      <c r="F1099" t="b">
        <v>0</v>
      </c>
      <c r="G1099" t="s">
        <v>41</v>
      </c>
      <c r="H1099" s="4">
        <v>45677.417847222219</v>
      </c>
      <c r="I1099" t="b">
        <v>0</v>
      </c>
      <c r="J1099" t="b">
        <v>1</v>
      </c>
      <c r="K1099" t="s">
        <v>24</v>
      </c>
      <c r="L1099" t="s">
        <v>22</v>
      </c>
      <c r="M1099">
        <v>214500</v>
      </c>
      <c r="O1099" t="s">
        <v>428</v>
      </c>
      <c r="P1099" t="s">
        <v>5764</v>
      </c>
    </row>
    <row r="1100" spans="1:16" x14ac:dyDescent="0.25">
      <c r="A1100" t="s">
        <v>40</v>
      </c>
      <c r="B1100" t="s">
        <v>40</v>
      </c>
      <c r="C1100" t="s">
        <v>5765</v>
      </c>
      <c r="D1100" t="s">
        <v>4083</v>
      </c>
      <c r="E1100" t="s">
        <v>20</v>
      </c>
      <c r="F1100" t="b">
        <v>0</v>
      </c>
      <c r="G1100" t="s">
        <v>41</v>
      </c>
      <c r="H1100" s="4">
        <v>45677.418437499997</v>
      </c>
      <c r="I1100" t="b">
        <v>0</v>
      </c>
      <c r="J1100" t="b">
        <v>0</v>
      </c>
      <c r="K1100" t="s">
        <v>24</v>
      </c>
      <c r="L1100" t="s">
        <v>22</v>
      </c>
      <c r="M1100">
        <v>152500</v>
      </c>
      <c r="O1100" t="s">
        <v>3672</v>
      </c>
    </row>
    <row r="1101" spans="1:16" x14ac:dyDescent="0.25">
      <c r="A1101" t="s">
        <v>0</v>
      </c>
      <c r="B1101" t="s">
        <v>5766</v>
      </c>
      <c r="C1101" t="s">
        <v>2522</v>
      </c>
      <c r="D1101" t="s">
        <v>3828</v>
      </c>
      <c r="E1101" t="s">
        <v>20</v>
      </c>
      <c r="F1101" t="b">
        <v>0</v>
      </c>
      <c r="G1101" t="s">
        <v>27</v>
      </c>
      <c r="H1101" s="4">
        <v>45677.458333333343</v>
      </c>
      <c r="I1101" t="b">
        <v>0</v>
      </c>
      <c r="J1101" t="b">
        <v>1</v>
      </c>
      <c r="K1101" t="s">
        <v>24</v>
      </c>
      <c r="L1101" t="s">
        <v>22</v>
      </c>
      <c r="M1101">
        <v>106300</v>
      </c>
      <c r="O1101" t="s">
        <v>3588</v>
      </c>
      <c r="P1101" t="s">
        <v>5725</v>
      </c>
    </row>
    <row r="1102" spans="1:16" x14ac:dyDescent="0.25">
      <c r="A1102" t="s">
        <v>0</v>
      </c>
      <c r="B1102" t="s">
        <v>5767</v>
      </c>
      <c r="C1102" t="s">
        <v>39</v>
      </c>
      <c r="D1102" t="s">
        <v>3972</v>
      </c>
      <c r="E1102" t="s">
        <v>20</v>
      </c>
      <c r="F1102" t="b">
        <v>1</v>
      </c>
      <c r="G1102" t="s">
        <v>41</v>
      </c>
      <c r="H1102" s="4">
        <v>45677.458587962959</v>
      </c>
      <c r="I1102" t="b">
        <v>0</v>
      </c>
      <c r="J1102" t="b">
        <v>0</v>
      </c>
      <c r="K1102" t="s">
        <v>24</v>
      </c>
      <c r="L1102" t="s">
        <v>22</v>
      </c>
      <c r="M1102">
        <v>175000</v>
      </c>
      <c r="O1102" t="s">
        <v>4140</v>
      </c>
      <c r="P1102" t="s">
        <v>5768</v>
      </c>
    </row>
    <row r="1103" spans="1:16" x14ac:dyDescent="0.25">
      <c r="A1103" t="s">
        <v>89</v>
      </c>
      <c r="B1103" t="s">
        <v>5769</v>
      </c>
      <c r="C1103" t="s">
        <v>82</v>
      </c>
      <c r="D1103" t="s">
        <v>3972</v>
      </c>
      <c r="E1103" t="s">
        <v>20</v>
      </c>
      <c r="F1103" t="b">
        <v>0</v>
      </c>
      <c r="G1103" t="s">
        <v>30</v>
      </c>
      <c r="H1103" s="4">
        <v>45677.460393518522</v>
      </c>
      <c r="I1103" t="b">
        <v>0</v>
      </c>
      <c r="J1103" t="b">
        <v>1</v>
      </c>
      <c r="K1103" t="s">
        <v>24</v>
      </c>
      <c r="L1103" t="s">
        <v>22</v>
      </c>
      <c r="M1103">
        <v>127500</v>
      </c>
      <c r="O1103" t="s">
        <v>3859</v>
      </c>
      <c r="P1103" t="s">
        <v>5770</v>
      </c>
    </row>
    <row r="1104" spans="1:16" x14ac:dyDescent="0.25">
      <c r="A1104" t="s">
        <v>139</v>
      </c>
      <c r="B1104" t="s">
        <v>139</v>
      </c>
      <c r="C1104" t="s">
        <v>5771</v>
      </c>
      <c r="D1104" t="s">
        <v>4089</v>
      </c>
      <c r="E1104" t="s">
        <v>20</v>
      </c>
      <c r="F1104" t="b">
        <v>0</v>
      </c>
      <c r="G1104" t="s">
        <v>35</v>
      </c>
      <c r="H1104" s="4">
        <v>45677.500486111108</v>
      </c>
      <c r="I1104" t="b">
        <v>0</v>
      </c>
      <c r="J1104" t="b">
        <v>0</v>
      </c>
      <c r="K1104" t="s">
        <v>24</v>
      </c>
      <c r="L1104" t="s">
        <v>22</v>
      </c>
      <c r="M1104">
        <v>63500</v>
      </c>
      <c r="O1104" t="s">
        <v>5772</v>
      </c>
      <c r="P1104" t="s">
        <v>5773</v>
      </c>
    </row>
    <row r="1105" spans="1:16" x14ac:dyDescent="0.25">
      <c r="A1105" t="s">
        <v>40</v>
      </c>
      <c r="B1105" t="s">
        <v>40</v>
      </c>
      <c r="C1105" t="s">
        <v>5774</v>
      </c>
      <c r="D1105" t="s">
        <v>4089</v>
      </c>
      <c r="E1105" t="s">
        <v>20</v>
      </c>
      <c r="F1105" t="b">
        <v>0</v>
      </c>
      <c r="G1105" t="s">
        <v>41</v>
      </c>
      <c r="H1105" s="4">
        <v>45677.543310185189</v>
      </c>
      <c r="I1105" t="b">
        <v>0</v>
      </c>
      <c r="J1105" t="b">
        <v>1</v>
      </c>
      <c r="K1105" t="s">
        <v>24</v>
      </c>
      <c r="L1105" t="s">
        <v>22</v>
      </c>
      <c r="M1105">
        <v>152500</v>
      </c>
      <c r="O1105" t="s">
        <v>3672</v>
      </c>
    </row>
    <row r="1106" spans="1:16" x14ac:dyDescent="0.25">
      <c r="A1106" t="s">
        <v>40</v>
      </c>
      <c r="B1106" t="s">
        <v>5775</v>
      </c>
      <c r="C1106" t="s">
        <v>5776</v>
      </c>
      <c r="D1106" t="s">
        <v>3956</v>
      </c>
      <c r="E1106" t="s">
        <v>34</v>
      </c>
      <c r="F1106" t="b">
        <v>0</v>
      </c>
      <c r="G1106" t="s">
        <v>23</v>
      </c>
      <c r="H1106" s="4">
        <v>45677.556388888886</v>
      </c>
      <c r="I1106" t="b">
        <v>0</v>
      </c>
      <c r="J1106" t="b">
        <v>0</v>
      </c>
      <c r="K1106" t="s">
        <v>24</v>
      </c>
      <c r="L1106" t="s">
        <v>36</v>
      </c>
      <c r="N1106">
        <v>52.779998779296882</v>
      </c>
      <c r="O1106" t="s">
        <v>5148</v>
      </c>
    </row>
    <row r="1107" spans="1:16" x14ac:dyDescent="0.25">
      <c r="A1107" t="s">
        <v>40</v>
      </c>
      <c r="B1107" t="s">
        <v>5777</v>
      </c>
      <c r="C1107" t="s">
        <v>486</v>
      </c>
      <c r="D1107" t="s">
        <v>4092</v>
      </c>
      <c r="E1107" t="s">
        <v>20</v>
      </c>
      <c r="F1107" t="b">
        <v>0</v>
      </c>
      <c r="G1107" t="s">
        <v>41</v>
      </c>
      <c r="H1107" s="4">
        <v>45677.626643518517</v>
      </c>
      <c r="I1107" t="b">
        <v>0</v>
      </c>
      <c r="J1107" t="b">
        <v>1</v>
      </c>
      <c r="K1107" t="s">
        <v>24</v>
      </c>
      <c r="L1107" t="s">
        <v>36</v>
      </c>
      <c r="N1107">
        <v>22.5</v>
      </c>
      <c r="O1107" t="s">
        <v>5474</v>
      </c>
      <c r="P1107" t="s">
        <v>5475</v>
      </c>
    </row>
    <row r="1108" spans="1:16" x14ac:dyDescent="0.25">
      <c r="A1108" t="s">
        <v>139</v>
      </c>
      <c r="B1108" t="s">
        <v>2357</v>
      </c>
      <c r="C1108" t="s">
        <v>23</v>
      </c>
      <c r="D1108" t="s">
        <v>3972</v>
      </c>
      <c r="E1108" t="s">
        <v>20</v>
      </c>
      <c r="F1108" t="b">
        <v>0</v>
      </c>
      <c r="G1108" t="s">
        <v>23</v>
      </c>
      <c r="H1108" s="4">
        <v>45677.639444444438</v>
      </c>
      <c r="I1108" t="b">
        <v>0</v>
      </c>
      <c r="J1108" t="b">
        <v>0</v>
      </c>
      <c r="K1108" t="s">
        <v>24</v>
      </c>
      <c r="L1108" t="s">
        <v>22</v>
      </c>
      <c r="M1108">
        <v>130000</v>
      </c>
      <c r="O1108" t="s">
        <v>5778</v>
      </c>
      <c r="P1108" t="s">
        <v>119</v>
      </c>
    </row>
    <row r="1109" spans="1:16" x14ac:dyDescent="0.25">
      <c r="A1109" t="s">
        <v>1</v>
      </c>
      <c r="B1109" t="s">
        <v>5779</v>
      </c>
      <c r="C1109" t="s">
        <v>151</v>
      </c>
      <c r="D1109" t="s">
        <v>5780</v>
      </c>
      <c r="E1109" t="s">
        <v>20</v>
      </c>
      <c r="F1109" t="b">
        <v>0</v>
      </c>
      <c r="G1109" t="s">
        <v>30</v>
      </c>
      <c r="H1109" s="4">
        <v>45677.668113425927</v>
      </c>
      <c r="I1109" t="b">
        <v>0</v>
      </c>
      <c r="J1109" t="b">
        <v>1</v>
      </c>
      <c r="K1109" t="s">
        <v>24</v>
      </c>
      <c r="L1109" t="s">
        <v>22</v>
      </c>
      <c r="M1109">
        <v>188500</v>
      </c>
      <c r="O1109" t="s">
        <v>59</v>
      </c>
      <c r="P1109" t="s">
        <v>5781</v>
      </c>
    </row>
    <row r="1110" spans="1:16" x14ac:dyDescent="0.25">
      <c r="A1110" t="s">
        <v>2</v>
      </c>
      <c r="B1110" t="s">
        <v>307</v>
      </c>
      <c r="C1110" t="s">
        <v>5782</v>
      </c>
      <c r="D1110" t="s">
        <v>4089</v>
      </c>
      <c r="E1110" t="s">
        <v>219</v>
      </c>
      <c r="F1110" t="b">
        <v>0</v>
      </c>
      <c r="G1110" t="s">
        <v>41</v>
      </c>
      <c r="H1110" s="4">
        <v>45677.709988425922</v>
      </c>
      <c r="I1110" t="b">
        <v>0</v>
      </c>
      <c r="J1110" t="b">
        <v>1</v>
      </c>
      <c r="K1110" t="s">
        <v>24</v>
      </c>
      <c r="L1110" t="s">
        <v>22</v>
      </c>
      <c r="M1110">
        <v>165000</v>
      </c>
      <c r="O1110" t="s">
        <v>5783</v>
      </c>
      <c r="P1110" t="s">
        <v>5784</v>
      </c>
    </row>
    <row r="1111" spans="1:16" x14ac:dyDescent="0.25">
      <c r="A1111" t="s">
        <v>0</v>
      </c>
      <c r="B1111" t="s">
        <v>0</v>
      </c>
      <c r="C1111" t="s">
        <v>3471</v>
      </c>
      <c r="D1111" t="s">
        <v>3828</v>
      </c>
      <c r="E1111" t="s">
        <v>20</v>
      </c>
      <c r="F1111" t="b">
        <v>0</v>
      </c>
      <c r="G1111" t="s">
        <v>27</v>
      </c>
      <c r="H1111" s="4">
        <v>45677.749976851846</v>
      </c>
      <c r="I1111" t="b">
        <v>1</v>
      </c>
      <c r="J1111" t="b">
        <v>1</v>
      </c>
      <c r="K1111" t="s">
        <v>24</v>
      </c>
      <c r="L1111" t="s">
        <v>22</v>
      </c>
      <c r="M1111">
        <v>52500</v>
      </c>
      <c r="O1111" t="s">
        <v>3472</v>
      </c>
      <c r="P1111" t="s">
        <v>5785</v>
      </c>
    </row>
    <row r="1112" spans="1:16" x14ac:dyDescent="0.25">
      <c r="A1112" t="s">
        <v>2</v>
      </c>
      <c r="B1112" t="s">
        <v>5786</v>
      </c>
      <c r="C1112" t="s">
        <v>83</v>
      </c>
      <c r="D1112" t="s">
        <v>2208</v>
      </c>
      <c r="E1112" t="s">
        <v>20</v>
      </c>
      <c r="F1112" t="b">
        <v>0</v>
      </c>
      <c r="G1112" t="s">
        <v>30</v>
      </c>
      <c r="H1112" s="4">
        <v>45677.751944444448</v>
      </c>
      <c r="I1112" t="b">
        <v>1</v>
      </c>
      <c r="J1112" t="b">
        <v>0</v>
      </c>
      <c r="K1112" t="s">
        <v>24</v>
      </c>
      <c r="L1112" t="s">
        <v>36</v>
      </c>
      <c r="N1112">
        <v>67.5</v>
      </c>
      <c r="O1112" t="s">
        <v>5787</v>
      </c>
      <c r="P1112" t="s">
        <v>5788</v>
      </c>
    </row>
    <row r="1113" spans="1:16" x14ac:dyDescent="0.25">
      <c r="A1113" t="s">
        <v>0</v>
      </c>
      <c r="B1113" t="s">
        <v>5789</v>
      </c>
      <c r="C1113" t="s">
        <v>2858</v>
      </c>
      <c r="D1113" t="s">
        <v>2208</v>
      </c>
      <c r="E1113" t="s">
        <v>20</v>
      </c>
      <c r="F1113" t="b">
        <v>0</v>
      </c>
      <c r="G1113" t="s">
        <v>23</v>
      </c>
      <c r="H1113" s="4">
        <v>45677.764398148152</v>
      </c>
      <c r="I1113" t="b">
        <v>1</v>
      </c>
      <c r="J1113" t="b">
        <v>0</v>
      </c>
      <c r="K1113" t="s">
        <v>24</v>
      </c>
      <c r="L1113" t="s">
        <v>22</v>
      </c>
      <c r="M1113">
        <v>75000</v>
      </c>
      <c r="O1113" t="s">
        <v>123</v>
      </c>
    </row>
    <row r="1114" spans="1:16" x14ac:dyDescent="0.25">
      <c r="A1114" t="s">
        <v>191</v>
      </c>
      <c r="B1114" t="s">
        <v>5790</v>
      </c>
      <c r="C1114" t="s">
        <v>3276</v>
      </c>
      <c r="D1114" t="s">
        <v>3972</v>
      </c>
      <c r="E1114" t="s">
        <v>51</v>
      </c>
      <c r="F1114" t="b">
        <v>0</v>
      </c>
      <c r="G1114" t="s">
        <v>27</v>
      </c>
      <c r="H1114" s="4">
        <v>45677.79173611111</v>
      </c>
      <c r="I1114" t="b">
        <v>0</v>
      </c>
      <c r="J1114" t="b">
        <v>0</v>
      </c>
      <c r="K1114" t="s">
        <v>24</v>
      </c>
      <c r="L1114" t="s">
        <v>36</v>
      </c>
      <c r="N1114">
        <v>75</v>
      </c>
      <c r="O1114" t="s">
        <v>2499</v>
      </c>
      <c r="P1114" t="s">
        <v>5791</v>
      </c>
    </row>
    <row r="1115" spans="1:16" x14ac:dyDescent="0.25">
      <c r="A1115" t="s">
        <v>139</v>
      </c>
      <c r="B1115" t="s">
        <v>1697</v>
      </c>
      <c r="C1115" t="s">
        <v>82</v>
      </c>
      <c r="D1115" t="s">
        <v>3972</v>
      </c>
      <c r="E1115" t="s">
        <v>20</v>
      </c>
      <c r="F1115" t="b">
        <v>0</v>
      </c>
      <c r="G1115" t="s">
        <v>27</v>
      </c>
      <c r="H1115" s="4">
        <v>45677.874930555547</v>
      </c>
      <c r="I1115" t="b">
        <v>1</v>
      </c>
      <c r="J1115" t="b">
        <v>0</v>
      </c>
      <c r="K1115" t="s">
        <v>24</v>
      </c>
      <c r="L1115" t="s">
        <v>22</v>
      </c>
      <c r="M1115">
        <v>157500</v>
      </c>
      <c r="O1115" t="s">
        <v>3621</v>
      </c>
      <c r="P1115" t="s">
        <v>5792</v>
      </c>
    </row>
    <row r="1116" spans="1:16" x14ac:dyDescent="0.25">
      <c r="A1116" t="s">
        <v>1</v>
      </c>
      <c r="B1116" t="s">
        <v>5793</v>
      </c>
      <c r="C1116" t="s">
        <v>158</v>
      </c>
      <c r="D1116" t="s">
        <v>4034</v>
      </c>
      <c r="E1116" t="s">
        <v>20</v>
      </c>
      <c r="F1116" t="b">
        <v>0</v>
      </c>
      <c r="G1116" t="s">
        <v>158</v>
      </c>
      <c r="H1116" s="4">
        <v>45677.877812500003</v>
      </c>
      <c r="I1116" t="b">
        <v>0</v>
      </c>
      <c r="J1116" t="b">
        <v>0</v>
      </c>
      <c r="K1116" t="s">
        <v>158</v>
      </c>
      <c r="L1116" t="s">
        <v>22</v>
      </c>
      <c r="M1116">
        <v>52000</v>
      </c>
      <c r="O1116" t="s">
        <v>720</v>
      </c>
      <c r="P1116" t="s">
        <v>5794</v>
      </c>
    </row>
    <row r="1117" spans="1:16" x14ac:dyDescent="0.25">
      <c r="A1117" t="s">
        <v>89</v>
      </c>
      <c r="B1117" t="s">
        <v>5795</v>
      </c>
      <c r="C1117" t="s">
        <v>3743</v>
      </c>
      <c r="D1117" t="s">
        <v>3972</v>
      </c>
      <c r="E1117" t="s">
        <v>51</v>
      </c>
      <c r="F1117" t="b">
        <v>0</v>
      </c>
      <c r="G1117" t="s">
        <v>27</v>
      </c>
      <c r="H1117" s="4">
        <v>45677.91673611111</v>
      </c>
      <c r="I1117" t="b">
        <v>0</v>
      </c>
      <c r="J1117" t="b">
        <v>1</v>
      </c>
      <c r="K1117" t="s">
        <v>24</v>
      </c>
      <c r="L1117" t="s">
        <v>36</v>
      </c>
      <c r="N1117">
        <v>62.5</v>
      </c>
      <c r="O1117" t="s">
        <v>5796</v>
      </c>
      <c r="P1117" t="s">
        <v>5797</v>
      </c>
    </row>
    <row r="1118" spans="1:16" x14ac:dyDescent="0.25">
      <c r="A1118" t="s">
        <v>139</v>
      </c>
      <c r="B1118" t="s">
        <v>3021</v>
      </c>
      <c r="C1118" t="s">
        <v>165</v>
      </c>
      <c r="D1118" t="s">
        <v>4099</v>
      </c>
      <c r="E1118" t="s">
        <v>20</v>
      </c>
      <c r="F1118" t="b">
        <v>0</v>
      </c>
      <c r="G1118" t="s">
        <v>30</v>
      </c>
      <c r="H1118" s="4">
        <v>45678.000659722216</v>
      </c>
      <c r="I1118" t="b">
        <v>1</v>
      </c>
      <c r="J1118" t="b">
        <v>1</v>
      </c>
      <c r="K1118" t="s">
        <v>24</v>
      </c>
      <c r="L1118" t="s">
        <v>22</v>
      </c>
      <c r="M1118">
        <v>155000</v>
      </c>
      <c r="O1118" t="s">
        <v>2854</v>
      </c>
    </row>
    <row r="1119" spans="1:16" x14ac:dyDescent="0.25">
      <c r="A1119" t="s">
        <v>0</v>
      </c>
      <c r="B1119" t="s">
        <v>0</v>
      </c>
      <c r="C1119" t="s">
        <v>809</v>
      </c>
      <c r="D1119" t="s">
        <v>3828</v>
      </c>
      <c r="E1119" t="s">
        <v>20</v>
      </c>
      <c r="F1119" t="b">
        <v>0</v>
      </c>
      <c r="G1119" t="s">
        <v>41</v>
      </c>
      <c r="H1119" s="4">
        <v>45678.25037037037</v>
      </c>
      <c r="I1119" t="b">
        <v>0</v>
      </c>
      <c r="J1119" t="b">
        <v>0</v>
      </c>
      <c r="K1119" t="s">
        <v>24</v>
      </c>
      <c r="L1119" t="s">
        <v>22</v>
      </c>
      <c r="M1119">
        <v>102875</v>
      </c>
      <c r="O1119" t="s">
        <v>2195</v>
      </c>
    </row>
    <row r="1120" spans="1:16" x14ac:dyDescent="0.25">
      <c r="A1120" t="s">
        <v>0</v>
      </c>
      <c r="B1120" t="s">
        <v>1528</v>
      </c>
      <c r="C1120" t="s">
        <v>293</v>
      </c>
      <c r="D1120" t="s">
        <v>5242</v>
      </c>
      <c r="F1120" t="b">
        <v>0</v>
      </c>
      <c r="G1120" t="s">
        <v>41</v>
      </c>
      <c r="H1120" s="4">
        <v>45678.25037037037</v>
      </c>
      <c r="I1120" t="b">
        <v>1</v>
      </c>
      <c r="J1120" t="b">
        <v>0</v>
      </c>
      <c r="K1120" t="s">
        <v>24</v>
      </c>
      <c r="L1120" t="s">
        <v>22</v>
      </c>
      <c r="M1120">
        <v>132000</v>
      </c>
      <c r="O1120" t="s">
        <v>4852</v>
      </c>
      <c r="P1120" t="s">
        <v>119</v>
      </c>
    </row>
    <row r="1121" spans="1:16" x14ac:dyDescent="0.25">
      <c r="A1121" t="s">
        <v>19</v>
      </c>
      <c r="B1121" t="s">
        <v>5798</v>
      </c>
      <c r="C1121" t="s">
        <v>749</v>
      </c>
      <c r="D1121" t="s">
        <v>2532</v>
      </c>
      <c r="E1121" t="s">
        <v>20</v>
      </c>
      <c r="F1121" t="b">
        <v>0</v>
      </c>
      <c r="G1121" t="s">
        <v>30</v>
      </c>
      <c r="H1121" s="4">
        <v>45678.251435185193</v>
      </c>
      <c r="I1121" t="b">
        <v>0</v>
      </c>
      <c r="J1121" t="b">
        <v>1</v>
      </c>
      <c r="K1121" t="s">
        <v>24</v>
      </c>
      <c r="L1121" t="s">
        <v>22</v>
      </c>
      <c r="M1121">
        <v>145080</v>
      </c>
      <c r="O1121" t="s">
        <v>3243</v>
      </c>
      <c r="P1121" t="s">
        <v>5799</v>
      </c>
    </row>
    <row r="1122" spans="1:16" x14ac:dyDescent="0.25">
      <c r="A1122" t="s">
        <v>40</v>
      </c>
      <c r="B1122" t="s">
        <v>5800</v>
      </c>
      <c r="C1122" t="s">
        <v>1397</v>
      </c>
      <c r="D1122" t="s">
        <v>3828</v>
      </c>
      <c r="E1122" t="s">
        <v>219</v>
      </c>
      <c r="F1122" t="b">
        <v>0</v>
      </c>
      <c r="G1122" t="s">
        <v>27</v>
      </c>
      <c r="H1122" s="4">
        <v>45678.251585648148</v>
      </c>
      <c r="I1122" t="b">
        <v>1</v>
      </c>
      <c r="J1122" t="b">
        <v>0</v>
      </c>
      <c r="K1122" t="s">
        <v>24</v>
      </c>
      <c r="L1122" t="s">
        <v>36</v>
      </c>
      <c r="N1122">
        <v>56.5</v>
      </c>
      <c r="O1122" t="s">
        <v>5801</v>
      </c>
      <c r="P1122" t="s">
        <v>5802</v>
      </c>
    </row>
    <row r="1123" spans="1:16" x14ac:dyDescent="0.25">
      <c r="A1123" t="s">
        <v>1</v>
      </c>
      <c r="B1123" t="s">
        <v>5803</v>
      </c>
      <c r="C1123" t="s">
        <v>5241</v>
      </c>
      <c r="D1123" t="s">
        <v>5242</v>
      </c>
      <c r="E1123" t="s">
        <v>20</v>
      </c>
      <c r="F1123" t="b">
        <v>0</v>
      </c>
      <c r="G1123" t="s">
        <v>314</v>
      </c>
      <c r="H1123" s="4">
        <v>45678.254745370366</v>
      </c>
      <c r="I1123" t="b">
        <v>0</v>
      </c>
      <c r="J1123" t="b">
        <v>0</v>
      </c>
      <c r="K1123" t="s">
        <v>314</v>
      </c>
      <c r="L1123" t="s">
        <v>22</v>
      </c>
      <c r="M1123">
        <v>90000</v>
      </c>
      <c r="O1123" t="s">
        <v>2273</v>
      </c>
      <c r="P1123" t="s">
        <v>5804</v>
      </c>
    </row>
    <row r="1124" spans="1:16" x14ac:dyDescent="0.25">
      <c r="A1124" t="s">
        <v>1</v>
      </c>
      <c r="B1124" t="s">
        <v>3987</v>
      </c>
      <c r="C1124" t="s">
        <v>39</v>
      </c>
      <c r="D1124" t="s">
        <v>5805</v>
      </c>
      <c r="E1124" t="s">
        <v>51</v>
      </c>
      <c r="F1124" t="b">
        <v>1</v>
      </c>
      <c r="G1124" t="s">
        <v>1733</v>
      </c>
      <c r="H1124" s="4">
        <v>45678.263124999998</v>
      </c>
      <c r="I1124" t="b">
        <v>0</v>
      </c>
      <c r="J1124" t="b">
        <v>0</v>
      </c>
      <c r="K1124" t="s">
        <v>1733</v>
      </c>
      <c r="L1124" t="s">
        <v>36</v>
      </c>
      <c r="N1124">
        <v>19.5</v>
      </c>
      <c r="O1124" t="s">
        <v>3988</v>
      </c>
      <c r="P1124" t="s">
        <v>3989</v>
      </c>
    </row>
    <row r="1125" spans="1:16" x14ac:dyDescent="0.25">
      <c r="A1125" t="s">
        <v>0</v>
      </c>
      <c r="B1125" t="s">
        <v>5270</v>
      </c>
      <c r="C1125" t="s">
        <v>39</v>
      </c>
      <c r="D1125" t="s">
        <v>4089</v>
      </c>
      <c r="E1125" t="s">
        <v>20</v>
      </c>
      <c r="F1125" t="b">
        <v>1</v>
      </c>
      <c r="G1125" t="s">
        <v>1247</v>
      </c>
      <c r="H1125" s="4">
        <v>45678.264386574083</v>
      </c>
      <c r="I1125" t="b">
        <v>0</v>
      </c>
      <c r="J1125" t="b">
        <v>0</v>
      </c>
      <c r="K1125" t="s">
        <v>1247</v>
      </c>
      <c r="L1125" t="s">
        <v>22</v>
      </c>
      <c r="M1125">
        <v>90000</v>
      </c>
      <c r="O1125" t="s">
        <v>1893</v>
      </c>
      <c r="P1125" t="s">
        <v>5271</v>
      </c>
    </row>
    <row r="1126" spans="1:16" x14ac:dyDescent="0.25">
      <c r="A1126" t="s">
        <v>0</v>
      </c>
      <c r="B1126" t="s">
        <v>1934</v>
      </c>
      <c r="C1126" t="s">
        <v>1247</v>
      </c>
      <c r="D1126" t="s">
        <v>3383</v>
      </c>
      <c r="E1126" t="s">
        <v>20</v>
      </c>
      <c r="F1126" t="b">
        <v>0</v>
      </c>
      <c r="G1126" t="s">
        <v>1247</v>
      </c>
      <c r="H1126" s="4">
        <v>45678.264386574083</v>
      </c>
      <c r="I1126" t="b">
        <v>0</v>
      </c>
      <c r="J1126" t="b">
        <v>0</v>
      </c>
      <c r="K1126" t="s">
        <v>1247</v>
      </c>
      <c r="L1126" t="s">
        <v>22</v>
      </c>
      <c r="M1126">
        <v>38500</v>
      </c>
      <c r="O1126" t="s">
        <v>5659</v>
      </c>
      <c r="P1126" t="s">
        <v>5660</v>
      </c>
    </row>
    <row r="1127" spans="1:16" x14ac:dyDescent="0.25">
      <c r="A1127" t="s">
        <v>2</v>
      </c>
      <c r="B1127" t="s">
        <v>5806</v>
      </c>
      <c r="C1127" t="s">
        <v>203</v>
      </c>
      <c r="D1127" t="s">
        <v>81</v>
      </c>
      <c r="E1127" t="s">
        <v>51</v>
      </c>
      <c r="F1127" t="b">
        <v>0</v>
      </c>
      <c r="G1127" t="s">
        <v>23</v>
      </c>
      <c r="H1127" s="4">
        <v>45678.264618055553</v>
      </c>
      <c r="I1127" t="b">
        <v>1</v>
      </c>
      <c r="J1127" t="b">
        <v>0</v>
      </c>
      <c r="K1127" t="s">
        <v>24</v>
      </c>
      <c r="L1127" t="s">
        <v>36</v>
      </c>
      <c r="N1127">
        <v>73.904998779296875</v>
      </c>
      <c r="O1127" t="s">
        <v>81</v>
      </c>
      <c r="P1127" t="s">
        <v>5807</v>
      </c>
    </row>
    <row r="1128" spans="1:16" x14ac:dyDescent="0.25">
      <c r="A1128" t="s">
        <v>0</v>
      </c>
      <c r="B1128" t="s">
        <v>5808</v>
      </c>
      <c r="C1128" t="s">
        <v>3518</v>
      </c>
      <c r="D1128" t="s">
        <v>5809</v>
      </c>
      <c r="E1128" t="s">
        <v>20</v>
      </c>
      <c r="F1128" t="b">
        <v>0</v>
      </c>
      <c r="G1128" t="s">
        <v>23</v>
      </c>
      <c r="H1128" s="4">
        <v>45678.268912037027</v>
      </c>
      <c r="I1128" t="b">
        <v>0</v>
      </c>
      <c r="J1128" t="b">
        <v>1</v>
      </c>
      <c r="K1128" t="s">
        <v>24</v>
      </c>
      <c r="L1128" t="s">
        <v>22</v>
      </c>
      <c r="M1128">
        <v>81900</v>
      </c>
      <c r="O1128" t="s">
        <v>5810</v>
      </c>
      <c r="P1128" t="s">
        <v>3395</v>
      </c>
    </row>
    <row r="1129" spans="1:16" x14ac:dyDescent="0.25">
      <c r="A1129" t="s">
        <v>0</v>
      </c>
      <c r="B1129" t="s">
        <v>5811</v>
      </c>
      <c r="C1129" t="s">
        <v>2640</v>
      </c>
      <c r="D1129" t="s">
        <v>3967</v>
      </c>
      <c r="E1129" t="s">
        <v>20</v>
      </c>
      <c r="F1129" t="b">
        <v>0</v>
      </c>
      <c r="G1129" t="s">
        <v>2641</v>
      </c>
      <c r="H1129" s="4">
        <v>45678.273854166669</v>
      </c>
      <c r="I1129" t="b">
        <v>0</v>
      </c>
      <c r="J1129" t="b">
        <v>0</v>
      </c>
      <c r="K1129" t="s">
        <v>2641</v>
      </c>
      <c r="L1129" t="s">
        <v>22</v>
      </c>
      <c r="M1129">
        <v>70000</v>
      </c>
      <c r="O1129" t="s">
        <v>1010</v>
      </c>
      <c r="P1129" t="s">
        <v>5812</v>
      </c>
    </row>
    <row r="1130" spans="1:16" x14ac:dyDescent="0.25">
      <c r="A1130" t="s">
        <v>1</v>
      </c>
      <c r="B1130" t="s">
        <v>672</v>
      </c>
      <c r="C1130" t="s">
        <v>5342</v>
      </c>
      <c r="D1130" t="s">
        <v>5242</v>
      </c>
      <c r="E1130" t="s">
        <v>20</v>
      </c>
      <c r="F1130" t="b">
        <v>0</v>
      </c>
      <c r="G1130" t="s">
        <v>41</v>
      </c>
      <c r="H1130" s="4">
        <v>45678.292893518519</v>
      </c>
      <c r="I1130" t="b">
        <v>0</v>
      </c>
      <c r="J1130" t="b">
        <v>1</v>
      </c>
      <c r="K1130" t="s">
        <v>24</v>
      </c>
      <c r="L1130" t="s">
        <v>22</v>
      </c>
      <c r="M1130">
        <v>175000</v>
      </c>
      <c r="O1130" t="s">
        <v>5813</v>
      </c>
      <c r="P1130" t="s">
        <v>3138</v>
      </c>
    </row>
    <row r="1131" spans="1:16" x14ac:dyDescent="0.25">
      <c r="A1131" t="s">
        <v>2</v>
      </c>
      <c r="B1131" t="s">
        <v>5814</v>
      </c>
      <c r="C1131" t="s">
        <v>160</v>
      </c>
      <c r="D1131" t="s">
        <v>3969</v>
      </c>
      <c r="E1131" t="s">
        <v>20</v>
      </c>
      <c r="F1131" t="b">
        <v>0</v>
      </c>
      <c r="G1131" t="s">
        <v>52</v>
      </c>
      <c r="H1131" s="4">
        <v>45678.293206018519</v>
      </c>
      <c r="I1131" t="b">
        <v>0</v>
      </c>
      <c r="J1131" t="b">
        <v>0</v>
      </c>
      <c r="K1131" t="s">
        <v>24</v>
      </c>
      <c r="L1131" t="s">
        <v>22</v>
      </c>
      <c r="M1131">
        <v>140000</v>
      </c>
      <c r="O1131" t="s">
        <v>987</v>
      </c>
      <c r="P1131" t="s">
        <v>5815</v>
      </c>
    </row>
    <row r="1132" spans="1:16" x14ac:dyDescent="0.25">
      <c r="A1132" t="s">
        <v>2</v>
      </c>
      <c r="B1132" t="s">
        <v>1544</v>
      </c>
      <c r="C1132" t="s">
        <v>203</v>
      </c>
      <c r="D1132" t="s">
        <v>4083</v>
      </c>
      <c r="E1132" t="s">
        <v>20</v>
      </c>
      <c r="F1132" t="b">
        <v>0</v>
      </c>
      <c r="G1132" t="s">
        <v>27</v>
      </c>
      <c r="H1132" s="4">
        <v>45678.293587962973</v>
      </c>
      <c r="I1132" t="b">
        <v>1</v>
      </c>
      <c r="J1132" t="b">
        <v>0</v>
      </c>
      <c r="K1132" t="s">
        <v>24</v>
      </c>
      <c r="L1132" t="s">
        <v>22</v>
      </c>
      <c r="M1132">
        <v>168800</v>
      </c>
      <c r="O1132" t="s">
        <v>563</v>
      </c>
      <c r="P1132" t="s">
        <v>4084</v>
      </c>
    </row>
    <row r="1133" spans="1:16" x14ac:dyDescent="0.25">
      <c r="A1133" t="s">
        <v>0</v>
      </c>
      <c r="B1133" t="s">
        <v>5816</v>
      </c>
      <c r="C1133" t="s">
        <v>39</v>
      </c>
      <c r="D1133" t="s">
        <v>3972</v>
      </c>
      <c r="E1133" t="s">
        <v>20</v>
      </c>
      <c r="F1133" t="b">
        <v>1</v>
      </c>
      <c r="G1133" t="s">
        <v>27</v>
      </c>
      <c r="H1133" s="4">
        <v>45678.333425925928</v>
      </c>
      <c r="I1133" t="b">
        <v>0</v>
      </c>
      <c r="J1133" t="b">
        <v>1</v>
      </c>
      <c r="K1133" t="s">
        <v>24</v>
      </c>
      <c r="L1133" t="s">
        <v>22</v>
      </c>
      <c r="M1133">
        <v>152000</v>
      </c>
      <c r="O1133" t="s">
        <v>5817</v>
      </c>
      <c r="P1133" t="s">
        <v>5818</v>
      </c>
    </row>
    <row r="1134" spans="1:16" x14ac:dyDescent="0.25">
      <c r="A1134" t="s">
        <v>1</v>
      </c>
      <c r="B1134" t="s">
        <v>5819</v>
      </c>
      <c r="C1134" t="s">
        <v>5241</v>
      </c>
      <c r="D1134" t="s">
        <v>5242</v>
      </c>
      <c r="E1134" t="s">
        <v>20</v>
      </c>
      <c r="F1134" t="b">
        <v>0</v>
      </c>
      <c r="G1134" t="s">
        <v>314</v>
      </c>
      <c r="H1134" s="4">
        <v>45678.338078703702</v>
      </c>
      <c r="I1134" t="b">
        <v>0</v>
      </c>
      <c r="J1134" t="b">
        <v>0</v>
      </c>
      <c r="K1134" t="s">
        <v>314</v>
      </c>
      <c r="L1134" t="s">
        <v>22</v>
      </c>
      <c r="M1134">
        <v>150000</v>
      </c>
      <c r="O1134" t="s">
        <v>5820</v>
      </c>
      <c r="P1134" t="s">
        <v>5821</v>
      </c>
    </row>
    <row r="1135" spans="1:16" x14ac:dyDescent="0.25">
      <c r="A1135" t="s">
        <v>1</v>
      </c>
      <c r="B1135" t="s">
        <v>5822</v>
      </c>
      <c r="C1135" t="s">
        <v>5241</v>
      </c>
      <c r="D1135" t="s">
        <v>5242</v>
      </c>
      <c r="E1135" t="s">
        <v>20</v>
      </c>
      <c r="F1135" t="b">
        <v>0</v>
      </c>
      <c r="G1135" t="s">
        <v>314</v>
      </c>
      <c r="H1135" s="4">
        <v>45678.338078703702</v>
      </c>
      <c r="I1135" t="b">
        <v>0</v>
      </c>
      <c r="J1135" t="b">
        <v>0</v>
      </c>
      <c r="K1135" t="s">
        <v>314</v>
      </c>
      <c r="L1135" t="s">
        <v>22</v>
      </c>
      <c r="M1135">
        <v>57600</v>
      </c>
      <c r="O1135" t="s">
        <v>5823</v>
      </c>
    </row>
    <row r="1136" spans="1:16" x14ac:dyDescent="0.25">
      <c r="A1136" t="s">
        <v>2</v>
      </c>
      <c r="B1136" t="s">
        <v>506</v>
      </c>
      <c r="C1136" t="s">
        <v>4433</v>
      </c>
      <c r="D1136" t="s">
        <v>5824</v>
      </c>
      <c r="E1136" t="s">
        <v>34</v>
      </c>
      <c r="F1136" t="b">
        <v>0</v>
      </c>
      <c r="G1136" t="s">
        <v>27</v>
      </c>
      <c r="H1136" s="4">
        <v>45678.376770833333</v>
      </c>
      <c r="I1136" t="b">
        <v>0</v>
      </c>
      <c r="J1136" t="b">
        <v>1</v>
      </c>
      <c r="K1136" t="s">
        <v>24</v>
      </c>
      <c r="L1136" t="s">
        <v>22</v>
      </c>
      <c r="M1136">
        <v>135000</v>
      </c>
      <c r="O1136" t="s">
        <v>428</v>
      </c>
      <c r="P1136" t="s">
        <v>4239</v>
      </c>
    </row>
    <row r="1137" spans="1:16" x14ac:dyDescent="0.25">
      <c r="A1137" t="s">
        <v>28</v>
      </c>
      <c r="B1137" t="s">
        <v>2676</v>
      </c>
      <c r="C1137" t="s">
        <v>293</v>
      </c>
      <c r="D1137" t="s">
        <v>3972</v>
      </c>
      <c r="E1137" t="s">
        <v>20</v>
      </c>
      <c r="F1137" t="b">
        <v>0</v>
      </c>
      <c r="G1137" t="s">
        <v>41</v>
      </c>
      <c r="H1137" s="4">
        <v>45678.417951388888</v>
      </c>
      <c r="I1137" t="b">
        <v>0</v>
      </c>
      <c r="J1137" t="b">
        <v>0</v>
      </c>
      <c r="K1137" t="s">
        <v>24</v>
      </c>
      <c r="L1137" t="s">
        <v>22</v>
      </c>
      <c r="M1137">
        <v>185000</v>
      </c>
      <c r="O1137" t="s">
        <v>5825</v>
      </c>
      <c r="P1137" t="s">
        <v>5826</v>
      </c>
    </row>
    <row r="1138" spans="1:16" x14ac:dyDescent="0.25">
      <c r="A1138" t="s">
        <v>28</v>
      </c>
      <c r="B1138" t="s">
        <v>5827</v>
      </c>
      <c r="C1138" t="s">
        <v>5828</v>
      </c>
      <c r="D1138" t="s">
        <v>3972</v>
      </c>
      <c r="E1138" t="s">
        <v>20</v>
      </c>
      <c r="F1138" t="b">
        <v>0</v>
      </c>
      <c r="G1138" t="s">
        <v>27</v>
      </c>
      <c r="H1138" s="4">
        <v>45678.418449074074</v>
      </c>
      <c r="I1138" t="b">
        <v>0</v>
      </c>
      <c r="J1138" t="b">
        <v>0</v>
      </c>
      <c r="K1138" t="s">
        <v>24</v>
      </c>
      <c r="L1138" t="s">
        <v>22</v>
      </c>
      <c r="M1138">
        <v>175500</v>
      </c>
      <c r="O1138" t="s">
        <v>212</v>
      </c>
    </row>
    <row r="1139" spans="1:16" x14ac:dyDescent="0.25">
      <c r="A1139" t="s">
        <v>25</v>
      </c>
      <c r="B1139" t="s">
        <v>5829</v>
      </c>
      <c r="C1139" t="s">
        <v>332</v>
      </c>
      <c r="D1139" t="s">
        <v>5830</v>
      </c>
      <c r="E1139" t="s">
        <v>20</v>
      </c>
      <c r="F1139" t="b">
        <v>0</v>
      </c>
      <c r="G1139" t="s">
        <v>41</v>
      </c>
      <c r="H1139" s="4">
        <v>45678.500428240739</v>
      </c>
      <c r="I1139" t="b">
        <v>0</v>
      </c>
      <c r="J1139" t="b">
        <v>1</v>
      </c>
      <c r="K1139" t="s">
        <v>24</v>
      </c>
      <c r="L1139" t="s">
        <v>22</v>
      </c>
      <c r="M1139">
        <v>140500</v>
      </c>
      <c r="O1139" t="s">
        <v>1175</v>
      </c>
      <c r="P1139" t="s">
        <v>1537</v>
      </c>
    </row>
    <row r="1140" spans="1:16" x14ac:dyDescent="0.25">
      <c r="A1140" t="s">
        <v>2</v>
      </c>
      <c r="B1140" t="s">
        <v>5831</v>
      </c>
      <c r="C1140" t="s">
        <v>5739</v>
      </c>
      <c r="D1140" t="s">
        <v>3956</v>
      </c>
      <c r="E1140" t="s">
        <v>34</v>
      </c>
      <c r="F1140" t="b">
        <v>0</v>
      </c>
      <c r="G1140" t="s">
        <v>52</v>
      </c>
      <c r="H1140" s="4">
        <v>45678.503206018519</v>
      </c>
      <c r="I1140" t="b">
        <v>1</v>
      </c>
      <c r="J1140" t="b">
        <v>0</v>
      </c>
      <c r="K1140" t="s">
        <v>24</v>
      </c>
      <c r="L1140" t="s">
        <v>36</v>
      </c>
      <c r="N1140">
        <v>54.420001983642578</v>
      </c>
      <c r="O1140" t="s">
        <v>5832</v>
      </c>
      <c r="P1140" t="s">
        <v>5833</v>
      </c>
    </row>
    <row r="1141" spans="1:16" x14ac:dyDescent="0.25">
      <c r="A1141" t="s">
        <v>2</v>
      </c>
      <c r="B1141" t="s">
        <v>5834</v>
      </c>
      <c r="C1141" t="s">
        <v>158</v>
      </c>
      <c r="D1141" t="s">
        <v>4034</v>
      </c>
      <c r="E1141" t="s">
        <v>20</v>
      </c>
      <c r="F1141" t="b">
        <v>0</v>
      </c>
      <c r="G1141" t="s">
        <v>158</v>
      </c>
      <c r="H1141" s="4">
        <v>45678.503680555557</v>
      </c>
      <c r="I1141" t="b">
        <v>0</v>
      </c>
      <c r="J1141" t="b">
        <v>0</v>
      </c>
      <c r="K1141" t="s">
        <v>158</v>
      </c>
      <c r="L1141" t="s">
        <v>22</v>
      </c>
      <c r="M1141">
        <v>93664.5</v>
      </c>
      <c r="O1141" t="s">
        <v>2668</v>
      </c>
    </row>
    <row r="1142" spans="1:16" x14ac:dyDescent="0.25">
      <c r="A1142" t="s">
        <v>25</v>
      </c>
      <c r="B1142" t="s">
        <v>5835</v>
      </c>
      <c r="C1142" t="s">
        <v>140</v>
      </c>
      <c r="D1142" t="s">
        <v>3972</v>
      </c>
      <c r="E1142" t="s">
        <v>20</v>
      </c>
      <c r="F1142" t="b">
        <v>0</v>
      </c>
      <c r="G1142" t="s">
        <v>35</v>
      </c>
      <c r="H1142" s="4">
        <v>45678.625636574077</v>
      </c>
      <c r="I1142" t="b">
        <v>0</v>
      </c>
      <c r="J1142" t="b">
        <v>0</v>
      </c>
      <c r="K1142" t="s">
        <v>24</v>
      </c>
      <c r="L1142" t="s">
        <v>22</v>
      </c>
      <c r="M1142">
        <v>130000</v>
      </c>
      <c r="O1142" t="s">
        <v>5836</v>
      </c>
      <c r="P1142" t="s">
        <v>221</v>
      </c>
    </row>
    <row r="1143" spans="1:16" x14ac:dyDescent="0.25">
      <c r="A1143" t="s">
        <v>1</v>
      </c>
      <c r="B1143" t="s">
        <v>5837</v>
      </c>
      <c r="C1143" t="s">
        <v>260</v>
      </c>
      <c r="D1143" t="s">
        <v>3828</v>
      </c>
      <c r="E1143" t="s">
        <v>20</v>
      </c>
      <c r="F1143" t="b">
        <v>0</v>
      </c>
      <c r="G1143" t="s">
        <v>27</v>
      </c>
      <c r="H1143" s="4">
        <v>45678.626620370371</v>
      </c>
      <c r="I1143" t="b">
        <v>0</v>
      </c>
      <c r="J1143" t="b">
        <v>0</v>
      </c>
      <c r="K1143" t="s">
        <v>24</v>
      </c>
      <c r="L1143" t="s">
        <v>22</v>
      </c>
      <c r="M1143">
        <v>115000</v>
      </c>
      <c r="O1143" t="s">
        <v>5838</v>
      </c>
      <c r="P1143" t="s">
        <v>5839</v>
      </c>
    </row>
    <row r="1144" spans="1:16" x14ac:dyDescent="0.25">
      <c r="A1144" t="s">
        <v>2</v>
      </c>
      <c r="B1144" t="s">
        <v>5840</v>
      </c>
      <c r="C1144" t="s">
        <v>236</v>
      </c>
      <c r="D1144" t="s">
        <v>3600</v>
      </c>
      <c r="E1144" t="s">
        <v>51</v>
      </c>
      <c r="F1144" t="b">
        <v>0</v>
      </c>
      <c r="G1144" t="s">
        <v>27</v>
      </c>
      <c r="H1144" s="4">
        <v>45678.626643518517</v>
      </c>
      <c r="I1144" t="b">
        <v>0</v>
      </c>
      <c r="J1144" t="b">
        <v>0</v>
      </c>
      <c r="K1144" t="s">
        <v>24</v>
      </c>
      <c r="L1144" t="s">
        <v>36</v>
      </c>
      <c r="N1144">
        <v>75</v>
      </c>
      <c r="O1144" t="s">
        <v>2796</v>
      </c>
      <c r="P1144" t="s">
        <v>5841</v>
      </c>
    </row>
    <row r="1145" spans="1:16" x14ac:dyDescent="0.25">
      <c r="A1145" t="s">
        <v>0</v>
      </c>
      <c r="B1145" t="s">
        <v>5842</v>
      </c>
      <c r="C1145" t="s">
        <v>372</v>
      </c>
      <c r="D1145" t="s">
        <v>3600</v>
      </c>
      <c r="E1145" t="s">
        <v>51</v>
      </c>
      <c r="F1145" t="b">
        <v>0</v>
      </c>
      <c r="G1145" t="s">
        <v>27</v>
      </c>
      <c r="H1145" s="4">
        <v>45678.666689814818</v>
      </c>
      <c r="I1145" t="b">
        <v>0</v>
      </c>
      <c r="J1145" t="b">
        <v>0</v>
      </c>
      <c r="K1145" t="s">
        <v>24</v>
      </c>
      <c r="L1145" t="s">
        <v>36</v>
      </c>
      <c r="N1145">
        <v>65</v>
      </c>
      <c r="O1145" t="s">
        <v>581</v>
      </c>
      <c r="P1145" t="s">
        <v>5843</v>
      </c>
    </row>
    <row r="1146" spans="1:16" x14ac:dyDescent="0.25">
      <c r="A1146" t="s">
        <v>0</v>
      </c>
      <c r="B1146" t="s">
        <v>5844</v>
      </c>
      <c r="C1146" t="s">
        <v>92</v>
      </c>
      <c r="D1146" t="s">
        <v>3972</v>
      </c>
      <c r="E1146" t="s">
        <v>51</v>
      </c>
      <c r="F1146" t="b">
        <v>0</v>
      </c>
      <c r="G1146" t="s">
        <v>30</v>
      </c>
      <c r="H1146" s="4">
        <v>45678.667488425926</v>
      </c>
      <c r="I1146" t="b">
        <v>1</v>
      </c>
      <c r="J1146" t="b">
        <v>0</v>
      </c>
      <c r="K1146" t="s">
        <v>24</v>
      </c>
      <c r="L1146" t="s">
        <v>36</v>
      </c>
      <c r="N1146">
        <v>47</v>
      </c>
      <c r="O1146" t="s">
        <v>1177</v>
      </c>
      <c r="P1146" t="s">
        <v>863</v>
      </c>
    </row>
    <row r="1147" spans="1:16" x14ac:dyDescent="0.25">
      <c r="A1147" t="s">
        <v>2</v>
      </c>
      <c r="B1147" t="s">
        <v>5845</v>
      </c>
      <c r="C1147" t="s">
        <v>1343</v>
      </c>
      <c r="D1147" t="s">
        <v>3972</v>
      </c>
      <c r="E1147" t="s">
        <v>20</v>
      </c>
      <c r="F1147" t="b">
        <v>0</v>
      </c>
      <c r="G1147" t="s">
        <v>27</v>
      </c>
      <c r="H1147" s="4">
        <v>45678.70994212963</v>
      </c>
      <c r="I1147" t="b">
        <v>0</v>
      </c>
      <c r="J1147" t="b">
        <v>1</v>
      </c>
      <c r="K1147" t="s">
        <v>24</v>
      </c>
      <c r="L1147" t="s">
        <v>22</v>
      </c>
      <c r="M1147">
        <v>175000</v>
      </c>
      <c r="O1147" t="s">
        <v>2535</v>
      </c>
      <c r="P1147" t="s">
        <v>5488</v>
      </c>
    </row>
    <row r="1148" spans="1:16" x14ac:dyDescent="0.25">
      <c r="A1148" t="s">
        <v>25</v>
      </c>
      <c r="B1148" t="s">
        <v>1746</v>
      </c>
      <c r="C1148" t="s">
        <v>82</v>
      </c>
      <c r="D1148" t="s">
        <v>3972</v>
      </c>
      <c r="E1148" t="s">
        <v>20</v>
      </c>
      <c r="F1148" t="b">
        <v>0</v>
      </c>
      <c r="G1148" t="s">
        <v>27</v>
      </c>
      <c r="H1148" s="4">
        <v>45678.750023148154</v>
      </c>
      <c r="I1148" t="b">
        <v>0</v>
      </c>
      <c r="J1148" t="b">
        <v>0</v>
      </c>
      <c r="K1148" t="s">
        <v>24</v>
      </c>
      <c r="L1148" t="s">
        <v>22</v>
      </c>
      <c r="M1148">
        <v>101230</v>
      </c>
      <c r="O1148" t="s">
        <v>5846</v>
      </c>
      <c r="P1148" t="s">
        <v>5847</v>
      </c>
    </row>
    <row r="1149" spans="1:16" x14ac:dyDescent="0.25">
      <c r="A1149" t="s">
        <v>0</v>
      </c>
      <c r="B1149" t="s">
        <v>1975</v>
      </c>
      <c r="C1149" t="s">
        <v>334</v>
      </c>
      <c r="D1149" t="s">
        <v>3972</v>
      </c>
      <c r="E1149" t="s">
        <v>20</v>
      </c>
      <c r="F1149" t="b">
        <v>0</v>
      </c>
      <c r="G1149" t="s">
        <v>27</v>
      </c>
      <c r="H1149" s="4">
        <v>45678.750115740739</v>
      </c>
      <c r="I1149" t="b">
        <v>0</v>
      </c>
      <c r="J1149" t="b">
        <v>1</v>
      </c>
      <c r="K1149" t="s">
        <v>24</v>
      </c>
      <c r="L1149" t="s">
        <v>22</v>
      </c>
      <c r="M1149">
        <v>90000</v>
      </c>
      <c r="O1149" t="s">
        <v>284</v>
      </c>
      <c r="P1149" t="s">
        <v>5848</v>
      </c>
    </row>
    <row r="1150" spans="1:16" x14ac:dyDescent="0.25">
      <c r="A1150" t="s">
        <v>139</v>
      </c>
      <c r="B1150" t="s">
        <v>5849</v>
      </c>
      <c r="C1150" t="s">
        <v>114</v>
      </c>
      <c r="D1150" t="s">
        <v>3972</v>
      </c>
      <c r="E1150" t="s">
        <v>20</v>
      </c>
      <c r="F1150" t="b">
        <v>0</v>
      </c>
      <c r="G1150" t="s">
        <v>27</v>
      </c>
      <c r="H1150" s="4">
        <v>45678.750196759262</v>
      </c>
      <c r="I1150" t="b">
        <v>0</v>
      </c>
      <c r="J1150" t="b">
        <v>0</v>
      </c>
      <c r="K1150" t="s">
        <v>24</v>
      </c>
      <c r="L1150" t="s">
        <v>22</v>
      </c>
      <c r="M1150">
        <v>85000</v>
      </c>
      <c r="O1150" t="s">
        <v>5850</v>
      </c>
      <c r="P1150" t="s">
        <v>1414</v>
      </c>
    </row>
    <row r="1151" spans="1:16" x14ac:dyDescent="0.25">
      <c r="A1151" t="s">
        <v>1</v>
      </c>
      <c r="B1151" t="s">
        <v>5851</v>
      </c>
      <c r="C1151" t="s">
        <v>39</v>
      </c>
      <c r="D1151" t="s">
        <v>3972</v>
      </c>
      <c r="E1151" t="s">
        <v>20</v>
      </c>
      <c r="F1151" t="b">
        <v>1</v>
      </c>
      <c r="G1151" t="s">
        <v>41</v>
      </c>
      <c r="H1151" s="4">
        <v>45678.750451388893</v>
      </c>
      <c r="I1151" t="b">
        <v>0</v>
      </c>
      <c r="J1151" t="b">
        <v>0</v>
      </c>
      <c r="K1151" t="s">
        <v>24</v>
      </c>
      <c r="L1151" t="s">
        <v>22</v>
      </c>
      <c r="M1151">
        <v>215000</v>
      </c>
      <c r="O1151" t="s">
        <v>5852</v>
      </c>
      <c r="P1151" t="s">
        <v>5853</v>
      </c>
    </row>
    <row r="1152" spans="1:16" x14ac:dyDescent="0.25">
      <c r="A1152" t="s">
        <v>1</v>
      </c>
      <c r="B1152" t="s">
        <v>3037</v>
      </c>
      <c r="C1152" t="s">
        <v>986</v>
      </c>
      <c r="D1152" t="s">
        <v>3972</v>
      </c>
      <c r="E1152" t="s">
        <v>51</v>
      </c>
      <c r="F1152" t="b">
        <v>0</v>
      </c>
      <c r="G1152" t="s">
        <v>41</v>
      </c>
      <c r="H1152" s="4">
        <v>45678.750451388893</v>
      </c>
      <c r="I1152" t="b">
        <v>0</v>
      </c>
      <c r="J1152" t="b">
        <v>1</v>
      </c>
      <c r="K1152" t="s">
        <v>24</v>
      </c>
      <c r="L1152" t="s">
        <v>36</v>
      </c>
      <c r="N1152">
        <v>89.375</v>
      </c>
      <c r="O1152" t="s">
        <v>1650</v>
      </c>
      <c r="P1152" t="s">
        <v>5854</v>
      </c>
    </row>
    <row r="1153" spans="1:16" x14ac:dyDescent="0.25">
      <c r="A1153" t="s">
        <v>1</v>
      </c>
      <c r="B1153" t="s">
        <v>1</v>
      </c>
      <c r="C1153" t="s">
        <v>2928</v>
      </c>
      <c r="D1153" t="s">
        <v>3972</v>
      </c>
      <c r="E1153" t="s">
        <v>51</v>
      </c>
      <c r="F1153" t="b">
        <v>0</v>
      </c>
      <c r="G1153" t="s">
        <v>52</v>
      </c>
      <c r="H1153" s="4">
        <v>45678.75104166667</v>
      </c>
      <c r="I1153" t="b">
        <v>0</v>
      </c>
      <c r="J1153" t="b">
        <v>1</v>
      </c>
      <c r="K1153" t="s">
        <v>24</v>
      </c>
      <c r="L1153" t="s">
        <v>36</v>
      </c>
      <c r="N1153">
        <v>73.5</v>
      </c>
      <c r="O1153" t="s">
        <v>1650</v>
      </c>
      <c r="P1153" t="s">
        <v>5855</v>
      </c>
    </row>
    <row r="1154" spans="1:16" x14ac:dyDescent="0.25">
      <c r="A1154" t="s">
        <v>1</v>
      </c>
      <c r="B1154" t="s">
        <v>1</v>
      </c>
      <c r="C1154" t="s">
        <v>2928</v>
      </c>
      <c r="D1154" t="s">
        <v>3972</v>
      </c>
      <c r="E1154" t="s">
        <v>51</v>
      </c>
      <c r="F1154" t="b">
        <v>0</v>
      </c>
      <c r="G1154" t="s">
        <v>52</v>
      </c>
      <c r="H1154" s="4">
        <v>45678.751516203702</v>
      </c>
      <c r="I1154" t="b">
        <v>0</v>
      </c>
      <c r="J1154" t="b">
        <v>1</v>
      </c>
      <c r="K1154" t="s">
        <v>24</v>
      </c>
      <c r="L1154" t="s">
        <v>36</v>
      </c>
      <c r="N1154">
        <v>73.5</v>
      </c>
      <c r="O1154" t="s">
        <v>1650</v>
      </c>
      <c r="P1154" t="s">
        <v>5855</v>
      </c>
    </row>
    <row r="1155" spans="1:16" x14ac:dyDescent="0.25">
      <c r="A1155" t="s">
        <v>139</v>
      </c>
      <c r="B1155" t="s">
        <v>2126</v>
      </c>
      <c r="C1155" t="s">
        <v>1693</v>
      </c>
      <c r="D1155" t="s">
        <v>3972</v>
      </c>
      <c r="E1155" t="s">
        <v>20</v>
      </c>
      <c r="F1155" t="b">
        <v>0</v>
      </c>
      <c r="G1155" t="s">
        <v>52</v>
      </c>
      <c r="H1155" s="4">
        <v>45678.792685185188</v>
      </c>
      <c r="I1155" t="b">
        <v>0</v>
      </c>
      <c r="J1155" t="b">
        <v>0</v>
      </c>
      <c r="K1155" t="s">
        <v>24</v>
      </c>
      <c r="L1155" t="s">
        <v>22</v>
      </c>
      <c r="M1155">
        <v>85000</v>
      </c>
      <c r="O1155" t="s">
        <v>482</v>
      </c>
      <c r="P1155" t="s">
        <v>280</v>
      </c>
    </row>
    <row r="1156" spans="1:16" x14ac:dyDescent="0.25">
      <c r="A1156" t="s">
        <v>1</v>
      </c>
      <c r="B1156" t="s">
        <v>5856</v>
      </c>
      <c r="C1156" t="s">
        <v>2154</v>
      </c>
      <c r="D1156" t="s">
        <v>3828</v>
      </c>
      <c r="E1156" t="s">
        <v>20</v>
      </c>
      <c r="F1156" t="b">
        <v>0</v>
      </c>
      <c r="G1156" t="s">
        <v>27</v>
      </c>
      <c r="H1156" s="4">
        <v>45678.79277777778</v>
      </c>
      <c r="I1156" t="b">
        <v>0</v>
      </c>
      <c r="J1156" t="b">
        <v>1</v>
      </c>
      <c r="K1156" t="s">
        <v>24</v>
      </c>
      <c r="L1156" t="s">
        <v>22</v>
      </c>
      <c r="M1156">
        <v>120000</v>
      </c>
      <c r="O1156" t="s">
        <v>5857</v>
      </c>
      <c r="P1156" t="s">
        <v>5858</v>
      </c>
    </row>
    <row r="1157" spans="1:16" x14ac:dyDescent="0.25">
      <c r="A1157" t="s">
        <v>0</v>
      </c>
      <c r="B1157" t="s">
        <v>5859</v>
      </c>
      <c r="C1157" t="s">
        <v>39</v>
      </c>
      <c r="D1157" t="s">
        <v>3972</v>
      </c>
      <c r="E1157" t="s">
        <v>20</v>
      </c>
      <c r="F1157" t="b">
        <v>1</v>
      </c>
      <c r="G1157" t="s">
        <v>27</v>
      </c>
      <c r="H1157" s="4">
        <v>45678.793437499997</v>
      </c>
      <c r="I1157" t="b">
        <v>0</v>
      </c>
      <c r="J1157" t="b">
        <v>1</v>
      </c>
      <c r="K1157" t="s">
        <v>24</v>
      </c>
      <c r="L1157" t="s">
        <v>22</v>
      </c>
      <c r="M1157">
        <v>77500</v>
      </c>
      <c r="O1157" t="s">
        <v>5860</v>
      </c>
      <c r="P1157" t="s">
        <v>850</v>
      </c>
    </row>
    <row r="1158" spans="1:16" x14ac:dyDescent="0.25">
      <c r="A1158" t="s">
        <v>25</v>
      </c>
      <c r="B1158" t="s">
        <v>5861</v>
      </c>
      <c r="C1158" t="s">
        <v>315</v>
      </c>
      <c r="D1158" t="s">
        <v>3972</v>
      </c>
      <c r="E1158" t="s">
        <v>51</v>
      </c>
      <c r="F1158" t="b">
        <v>0</v>
      </c>
      <c r="G1158" t="s">
        <v>27</v>
      </c>
      <c r="H1158" s="4">
        <v>45678.833483796298</v>
      </c>
      <c r="I1158" t="b">
        <v>0</v>
      </c>
      <c r="J1158" t="b">
        <v>0</v>
      </c>
      <c r="K1158" t="s">
        <v>24</v>
      </c>
      <c r="L1158" t="s">
        <v>36</v>
      </c>
      <c r="N1158">
        <v>60</v>
      </c>
      <c r="O1158" t="s">
        <v>5862</v>
      </c>
      <c r="P1158" t="s">
        <v>5863</v>
      </c>
    </row>
    <row r="1159" spans="1:16" x14ac:dyDescent="0.25">
      <c r="A1159" t="s">
        <v>0</v>
      </c>
      <c r="B1159" t="s">
        <v>218</v>
      </c>
      <c r="C1159" t="s">
        <v>540</v>
      </c>
      <c r="D1159" t="s">
        <v>2208</v>
      </c>
      <c r="E1159" t="s">
        <v>20</v>
      </c>
      <c r="F1159" t="b">
        <v>0</v>
      </c>
      <c r="G1159" t="s">
        <v>27</v>
      </c>
      <c r="H1159" s="4">
        <v>45678.833495370367</v>
      </c>
      <c r="I1159" t="b">
        <v>0</v>
      </c>
      <c r="J1159" t="b">
        <v>0</v>
      </c>
      <c r="K1159" t="s">
        <v>24</v>
      </c>
      <c r="L1159" t="s">
        <v>36</v>
      </c>
      <c r="N1159">
        <v>27.5</v>
      </c>
      <c r="O1159" t="s">
        <v>297</v>
      </c>
      <c r="P1159" t="s">
        <v>4168</v>
      </c>
    </row>
    <row r="1160" spans="1:16" x14ac:dyDescent="0.25">
      <c r="A1160" t="s">
        <v>1</v>
      </c>
      <c r="B1160" t="s">
        <v>5864</v>
      </c>
      <c r="C1160" t="s">
        <v>236</v>
      </c>
      <c r="D1160" t="s">
        <v>3972</v>
      </c>
      <c r="E1160" t="s">
        <v>20</v>
      </c>
      <c r="F1160" t="b">
        <v>0</v>
      </c>
      <c r="G1160" t="s">
        <v>27</v>
      </c>
      <c r="H1160" s="4">
        <v>45678.833518518521</v>
      </c>
      <c r="I1160" t="b">
        <v>0</v>
      </c>
      <c r="J1160" t="b">
        <v>1</v>
      </c>
      <c r="K1160" t="s">
        <v>24</v>
      </c>
      <c r="L1160" t="s">
        <v>22</v>
      </c>
      <c r="M1160">
        <v>150500</v>
      </c>
      <c r="O1160" t="s">
        <v>1126</v>
      </c>
      <c r="P1160" t="s">
        <v>193</v>
      </c>
    </row>
    <row r="1161" spans="1:16" x14ac:dyDescent="0.25">
      <c r="A1161" t="s">
        <v>0</v>
      </c>
      <c r="B1161" t="s">
        <v>2548</v>
      </c>
      <c r="C1161" t="s">
        <v>143</v>
      </c>
      <c r="D1161" t="s">
        <v>3972</v>
      </c>
      <c r="E1161" t="s">
        <v>20</v>
      </c>
      <c r="F1161" t="b">
        <v>0</v>
      </c>
      <c r="G1161" t="s">
        <v>35</v>
      </c>
      <c r="H1161" s="4">
        <v>45678.833969907413</v>
      </c>
      <c r="I1161" t="b">
        <v>0</v>
      </c>
      <c r="J1161" t="b">
        <v>1</v>
      </c>
      <c r="K1161" t="s">
        <v>24</v>
      </c>
      <c r="L1161" t="s">
        <v>22</v>
      </c>
      <c r="M1161">
        <v>95500</v>
      </c>
      <c r="O1161" t="s">
        <v>1126</v>
      </c>
      <c r="P1161" t="s">
        <v>5865</v>
      </c>
    </row>
    <row r="1162" spans="1:16" x14ac:dyDescent="0.25">
      <c r="A1162" t="s">
        <v>0</v>
      </c>
      <c r="B1162" t="s">
        <v>5866</v>
      </c>
      <c r="C1162" t="s">
        <v>395</v>
      </c>
      <c r="D1162" t="s">
        <v>3828</v>
      </c>
      <c r="E1162" t="s">
        <v>51</v>
      </c>
      <c r="F1162" t="b">
        <v>0</v>
      </c>
      <c r="G1162" t="s">
        <v>35</v>
      </c>
      <c r="H1162" s="4">
        <v>45678.833981481483</v>
      </c>
      <c r="I1162" t="b">
        <v>0</v>
      </c>
      <c r="J1162" t="b">
        <v>0</v>
      </c>
      <c r="K1162" t="s">
        <v>24</v>
      </c>
      <c r="L1162" t="s">
        <v>36</v>
      </c>
      <c r="N1162">
        <v>37.209999084472663</v>
      </c>
      <c r="O1162" t="s">
        <v>2659</v>
      </c>
      <c r="P1162" t="s">
        <v>119</v>
      </c>
    </row>
    <row r="1163" spans="1:16" x14ac:dyDescent="0.25">
      <c r="A1163" t="s">
        <v>139</v>
      </c>
      <c r="B1163" t="s">
        <v>1232</v>
      </c>
      <c r="C1163" t="s">
        <v>5867</v>
      </c>
      <c r="D1163" t="s">
        <v>3972</v>
      </c>
      <c r="E1163" t="s">
        <v>20</v>
      </c>
      <c r="F1163" t="b">
        <v>0</v>
      </c>
      <c r="G1163" t="s">
        <v>30</v>
      </c>
      <c r="H1163" s="4">
        <v>45678.834155092591</v>
      </c>
      <c r="I1163" t="b">
        <v>1</v>
      </c>
      <c r="J1163" t="b">
        <v>1</v>
      </c>
      <c r="K1163" t="s">
        <v>24</v>
      </c>
      <c r="L1163" t="s">
        <v>22</v>
      </c>
      <c r="M1163">
        <v>77500</v>
      </c>
      <c r="O1163" t="s">
        <v>5868</v>
      </c>
      <c r="P1163" t="s">
        <v>726</v>
      </c>
    </row>
    <row r="1164" spans="1:16" x14ac:dyDescent="0.25">
      <c r="A1164" t="s">
        <v>0</v>
      </c>
      <c r="B1164" t="s">
        <v>1300</v>
      </c>
      <c r="C1164" t="s">
        <v>2015</v>
      </c>
      <c r="D1164" t="s">
        <v>3972</v>
      </c>
      <c r="E1164" t="s">
        <v>51</v>
      </c>
      <c r="F1164" t="b">
        <v>0</v>
      </c>
      <c r="G1164" t="s">
        <v>27</v>
      </c>
      <c r="H1164" s="4">
        <v>45678.875023148154</v>
      </c>
      <c r="I1164" t="b">
        <v>0</v>
      </c>
      <c r="J1164" t="b">
        <v>0</v>
      </c>
      <c r="K1164" t="s">
        <v>24</v>
      </c>
      <c r="L1164" t="s">
        <v>36</v>
      </c>
      <c r="N1164">
        <v>37.5</v>
      </c>
      <c r="O1164" t="s">
        <v>1137</v>
      </c>
      <c r="P1164" t="s">
        <v>5869</v>
      </c>
    </row>
    <row r="1165" spans="1:16" x14ac:dyDescent="0.25">
      <c r="A1165" t="s">
        <v>25</v>
      </c>
      <c r="B1165" t="s">
        <v>25</v>
      </c>
      <c r="C1165" t="s">
        <v>371</v>
      </c>
      <c r="D1165" t="s">
        <v>3972</v>
      </c>
      <c r="E1165" t="s">
        <v>20</v>
      </c>
      <c r="F1165" t="b">
        <v>0</v>
      </c>
      <c r="G1165" t="s">
        <v>27</v>
      </c>
      <c r="H1165" s="4">
        <v>45678.875115740739</v>
      </c>
      <c r="I1165" t="b">
        <v>0</v>
      </c>
      <c r="J1165" t="b">
        <v>0</v>
      </c>
      <c r="K1165" t="s">
        <v>24</v>
      </c>
      <c r="L1165" t="s">
        <v>22</v>
      </c>
      <c r="M1165">
        <v>155000</v>
      </c>
      <c r="O1165" t="s">
        <v>2272</v>
      </c>
    </row>
    <row r="1166" spans="1:16" x14ac:dyDescent="0.25">
      <c r="A1166" t="s">
        <v>19</v>
      </c>
      <c r="B1166" t="s">
        <v>5870</v>
      </c>
      <c r="C1166" t="s">
        <v>42</v>
      </c>
      <c r="D1166" t="s">
        <v>3972</v>
      </c>
      <c r="E1166" t="s">
        <v>20</v>
      </c>
      <c r="F1166" t="b">
        <v>0</v>
      </c>
      <c r="G1166" t="s">
        <v>41</v>
      </c>
      <c r="H1166" s="4">
        <v>45678.876226851848</v>
      </c>
      <c r="I1166" t="b">
        <v>0</v>
      </c>
      <c r="J1166" t="b">
        <v>1</v>
      </c>
      <c r="K1166" t="s">
        <v>24</v>
      </c>
      <c r="L1166" t="s">
        <v>22</v>
      </c>
      <c r="M1166">
        <v>176500</v>
      </c>
      <c r="O1166" t="s">
        <v>1883</v>
      </c>
      <c r="P1166" t="s">
        <v>5871</v>
      </c>
    </row>
    <row r="1167" spans="1:16" x14ac:dyDescent="0.25">
      <c r="A1167" t="s">
        <v>2</v>
      </c>
      <c r="B1167" t="s">
        <v>5872</v>
      </c>
      <c r="C1167" t="s">
        <v>2465</v>
      </c>
      <c r="D1167" t="s">
        <v>3972</v>
      </c>
      <c r="E1167" t="s">
        <v>51</v>
      </c>
      <c r="F1167" t="b">
        <v>0</v>
      </c>
      <c r="G1167" t="s">
        <v>27</v>
      </c>
      <c r="H1167" s="4">
        <v>45678.876736111109</v>
      </c>
      <c r="I1167" t="b">
        <v>0</v>
      </c>
      <c r="J1167" t="b">
        <v>0</v>
      </c>
      <c r="K1167" t="s">
        <v>24</v>
      </c>
      <c r="L1167" t="s">
        <v>36</v>
      </c>
      <c r="N1167">
        <v>62.5</v>
      </c>
      <c r="O1167" t="s">
        <v>539</v>
      </c>
      <c r="P1167" t="s">
        <v>4163</v>
      </c>
    </row>
    <row r="1168" spans="1:16" x14ac:dyDescent="0.25">
      <c r="A1168" t="s">
        <v>2</v>
      </c>
      <c r="B1168" t="s">
        <v>5873</v>
      </c>
      <c r="C1168" t="s">
        <v>372</v>
      </c>
      <c r="D1168" t="s">
        <v>3972</v>
      </c>
      <c r="E1168" t="s">
        <v>51</v>
      </c>
      <c r="F1168" t="b">
        <v>0</v>
      </c>
      <c r="G1168" t="s">
        <v>41</v>
      </c>
      <c r="H1168" s="4">
        <v>45678.877245370371</v>
      </c>
      <c r="I1168" t="b">
        <v>1</v>
      </c>
      <c r="J1168" t="b">
        <v>0</v>
      </c>
      <c r="K1168" t="s">
        <v>24</v>
      </c>
      <c r="L1168" t="s">
        <v>36</v>
      </c>
      <c r="N1168">
        <v>62.5</v>
      </c>
      <c r="O1168" t="s">
        <v>5862</v>
      </c>
      <c r="P1168" t="s">
        <v>5874</v>
      </c>
    </row>
    <row r="1169" spans="1:16" x14ac:dyDescent="0.25">
      <c r="A1169" t="s">
        <v>0</v>
      </c>
      <c r="B1169" t="s">
        <v>5875</v>
      </c>
      <c r="C1169" t="s">
        <v>255</v>
      </c>
      <c r="D1169" t="s">
        <v>4034</v>
      </c>
      <c r="E1169" t="s">
        <v>20</v>
      </c>
      <c r="F1169" t="b">
        <v>0</v>
      </c>
      <c r="G1169" t="s">
        <v>255</v>
      </c>
      <c r="H1169" s="4">
        <v>45678.880358796298</v>
      </c>
      <c r="I1169" t="b">
        <v>0</v>
      </c>
      <c r="J1169" t="b">
        <v>0</v>
      </c>
      <c r="K1169" t="s">
        <v>255</v>
      </c>
      <c r="L1169" t="s">
        <v>22</v>
      </c>
      <c r="M1169">
        <v>54331.5</v>
      </c>
      <c r="O1169" t="s">
        <v>5876</v>
      </c>
      <c r="P1169" t="s">
        <v>709</v>
      </c>
    </row>
    <row r="1170" spans="1:16" x14ac:dyDescent="0.25">
      <c r="A1170" t="s">
        <v>89</v>
      </c>
      <c r="B1170" t="s">
        <v>5877</v>
      </c>
      <c r="C1170" t="s">
        <v>376</v>
      </c>
      <c r="D1170" t="s">
        <v>3972</v>
      </c>
      <c r="E1170" t="s">
        <v>51</v>
      </c>
      <c r="F1170" t="b">
        <v>0</v>
      </c>
      <c r="G1170" t="s">
        <v>23</v>
      </c>
      <c r="H1170" s="4">
        <v>45678.894074074073</v>
      </c>
      <c r="I1170" t="b">
        <v>0</v>
      </c>
      <c r="J1170" t="b">
        <v>0</v>
      </c>
      <c r="K1170" t="s">
        <v>24</v>
      </c>
      <c r="L1170" t="s">
        <v>36</v>
      </c>
      <c r="N1170">
        <v>77.5</v>
      </c>
      <c r="O1170" t="s">
        <v>5878</v>
      </c>
      <c r="P1170" t="s">
        <v>5879</v>
      </c>
    </row>
    <row r="1171" spans="1:16" x14ac:dyDescent="0.25">
      <c r="A1171" t="s">
        <v>0</v>
      </c>
      <c r="B1171" t="s">
        <v>5880</v>
      </c>
      <c r="C1171" t="s">
        <v>3454</v>
      </c>
      <c r="D1171" t="s">
        <v>3972</v>
      </c>
      <c r="E1171" t="s">
        <v>20</v>
      </c>
      <c r="F1171" t="b">
        <v>0</v>
      </c>
      <c r="G1171" t="s">
        <v>27</v>
      </c>
      <c r="H1171" s="4">
        <v>45678.916689814818</v>
      </c>
      <c r="I1171" t="b">
        <v>0</v>
      </c>
      <c r="J1171" t="b">
        <v>1</v>
      </c>
      <c r="K1171" t="s">
        <v>24</v>
      </c>
      <c r="L1171" t="s">
        <v>22</v>
      </c>
      <c r="M1171">
        <v>105000</v>
      </c>
      <c r="O1171" t="s">
        <v>5881</v>
      </c>
      <c r="P1171" t="s">
        <v>5882</v>
      </c>
    </row>
    <row r="1172" spans="1:16" x14ac:dyDescent="0.25">
      <c r="A1172" t="s">
        <v>0</v>
      </c>
      <c r="B1172" t="s">
        <v>0</v>
      </c>
      <c r="C1172" t="s">
        <v>2191</v>
      </c>
      <c r="D1172" t="s">
        <v>2208</v>
      </c>
      <c r="E1172" t="s">
        <v>20</v>
      </c>
      <c r="F1172" t="b">
        <v>0</v>
      </c>
      <c r="G1172" t="s">
        <v>27</v>
      </c>
      <c r="H1172" s="4">
        <v>45678.916689814818</v>
      </c>
      <c r="I1172" t="b">
        <v>0</v>
      </c>
      <c r="J1172" t="b">
        <v>0</v>
      </c>
      <c r="K1172" t="s">
        <v>24</v>
      </c>
      <c r="L1172" t="s">
        <v>22</v>
      </c>
      <c r="M1172">
        <v>112000</v>
      </c>
      <c r="O1172" t="s">
        <v>5883</v>
      </c>
    </row>
    <row r="1173" spans="1:16" x14ac:dyDescent="0.25">
      <c r="A1173" t="s">
        <v>0</v>
      </c>
      <c r="B1173" t="s">
        <v>5884</v>
      </c>
      <c r="C1173" t="s">
        <v>3817</v>
      </c>
      <c r="D1173" t="s">
        <v>3828</v>
      </c>
      <c r="E1173" t="s">
        <v>20</v>
      </c>
      <c r="F1173" t="b">
        <v>0</v>
      </c>
      <c r="G1173" t="s">
        <v>30</v>
      </c>
      <c r="H1173" s="4">
        <v>45678.917500000003</v>
      </c>
      <c r="I1173" t="b">
        <v>0</v>
      </c>
      <c r="J1173" t="b">
        <v>1</v>
      </c>
      <c r="K1173" t="s">
        <v>24</v>
      </c>
      <c r="L1173" t="s">
        <v>22</v>
      </c>
      <c r="M1173">
        <v>92300</v>
      </c>
      <c r="O1173" t="s">
        <v>5885</v>
      </c>
      <c r="P1173" t="s">
        <v>5886</v>
      </c>
    </row>
    <row r="1174" spans="1:16" x14ac:dyDescent="0.25">
      <c r="A1174" t="s">
        <v>28</v>
      </c>
      <c r="B1174" t="s">
        <v>5887</v>
      </c>
      <c r="C1174" t="s">
        <v>592</v>
      </c>
      <c r="D1174" t="s">
        <v>3972</v>
      </c>
      <c r="E1174" t="s">
        <v>51</v>
      </c>
      <c r="F1174" t="b">
        <v>0</v>
      </c>
      <c r="G1174" t="s">
        <v>27</v>
      </c>
      <c r="H1174" s="4">
        <v>45678.918391203697</v>
      </c>
      <c r="I1174" t="b">
        <v>0</v>
      </c>
      <c r="J1174" t="b">
        <v>0</v>
      </c>
      <c r="K1174" t="s">
        <v>24</v>
      </c>
      <c r="L1174" t="s">
        <v>36</v>
      </c>
      <c r="N1174">
        <v>75</v>
      </c>
      <c r="O1174" t="s">
        <v>2995</v>
      </c>
      <c r="P1174" t="s">
        <v>5171</v>
      </c>
    </row>
    <row r="1175" spans="1:16" x14ac:dyDescent="0.25">
      <c r="A1175" t="s">
        <v>0</v>
      </c>
      <c r="B1175" t="s">
        <v>5888</v>
      </c>
      <c r="C1175" t="s">
        <v>92</v>
      </c>
      <c r="D1175" t="s">
        <v>3972</v>
      </c>
      <c r="E1175" t="s">
        <v>51</v>
      </c>
      <c r="F1175" t="b">
        <v>0</v>
      </c>
      <c r="G1175" t="s">
        <v>41</v>
      </c>
      <c r="H1175" s="4">
        <v>45678.918888888889</v>
      </c>
      <c r="I1175" t="b">
        <v>0</v>
      </c>
      <c r="J1175" t="b">
        <v>0</v>
      </c>
      <c r="K1175" t="s">
        <v>24</v>
      </c>
      <c r="L1175" t="s">
        <v>36</v>
      </c>
      <c r="N1175">
        <v>45</v>
      </c>
      <c r="O1175" t="s">
        <v>2114</v>
      </c>
      <c r="P1175" t="s">
        <v>863</v>
      </c>
    </row>
    <row r="1176" spans="1:16" x14ac:dyDescent="0.25">
      <c r="A1176" t="s">
        <v>40</v>
      </c>
      <c r="B1176" t="s">
        <v>5889</v>
      </c>
      <c r="C1176" t="s">
        <v>39</v>
      </c>
      <c r="D1176" t="s">
        <v>4108</v>
      </c>
      <c r="E1176" t="s">
        <v>20</v>
      </c>
      <c r="F1176" t="b">
        <v>1</v>
      </c>
      <c r="G1176" t="s">
        <v>106</v>
      </c>
      <c r="H1176" s="4">
        <v>45678.924259259264</v>
      </c>
      <c r="I1176" t="b">
        <v>0</v>
      </c>
      <c r="J1176" t="b">
        <v>0</v>
      </c>
      <c r="K1176" t="s">
        <v>106</v>
      </c>
      <c r="L1176" t="s">
        <v>22</v>
      </c>
      <c r="M1176">
        <v>132500</v>
      </c>
      <c r="O1176" t="s">
        <v>5890</v>
      </c>
      <c r="P1176" t="s">
        <v>5891</v>
      </c>
    </row>
    <row r="1177" spans="1:16" x14ac:dyDescent="0.25">
      <c r="A1177" t="s">
        <v>0</v>
      </c>
      <c r="B1177" t="s">
        <v>1225</v>
      </c>
      <c r="C1177" t="s">
        <v>316</v>
      </c>
      <c r="D1177" t="s">
        <v>3972</v>
      </c>
      <c r="E1177" t="s">
        <v>20</v>
      </c>
      <c r="F1177" t="b">
        <v>0</v>
      </c>
      <c r="G1177" t="s">
        <v>35</v>
      </c>
      <c r="H1177" s="4">
        <v>45678.958969907413</v>
      </c>
      <c r="I1177" t="b">
        <v>0</v>
      </c>
      <c r="J1177" t="b">
        <v>1</v>
      </c>
      <c r="K1177" t="s">
        <v>24</v>
      </c>
      <c r="L1177" t="s">
        <v>22</v>
      </c>
      <c r="M1177">
        <v>125000</v>
      </c>
      <c r="O1177" t="s">
        <v>3670</v>
      </c>
      <c r="P1177" t="s">
        <v>204</v>
      </c>
    </row>
    <row r="1178" spans="1:16" x14ac:dyDescent="0.25">
      <c r="A1178" t="s">
        <v>0</v>
      </c>
      <c r="B1178" t="s">
        <v>5892</v>
      </c>
      <c r="C1178" t="s">
        <v>114</v>
      </c>
      <c r="D1178" t="s">
        <v>3972</v>
      </c>
      <c r="E1178" t="s">
        <v>20</v>
      </c>
      <c r="F1178" t="b">
        <v>0</v>
      </c>
      <c r="G1178" t="s">
        <v>27</v>
      </c>
      <c r="H1178" s="4">
        <v>45679.000162037039</v>
      </c>
      <c r="I1178" t="b">
        <v>0</v>
      </c>
      <c r="J1178" t="b">
        <v>0</v>
      </c>
      <c r="K1178" t="s">
        <v>24</v>
      </c>
      <c r="L1178" t="s">
        <v>22</v>
      </c>
      <c r="M1178">
        <v>100000</v>
      </c>
      <c r="O1178" t="s">
        <v>5893</v>
      </c>
      <c r="P1178" t="s">
        <v>204</v>
      </c>
    </row>
    <row r="1179" spans="1:16" x14ac:dyDescent="0.25">
      <c r="A1179" t="s">
        <v>25</v>
      </c>
      <c r="B1179" t="s">
        <v>5894</v>
      </c>
      <c r="C1179" t="s">
        <v>344</v>
      </c>
      <c r="D1179" t="s">
        <v>3972</v>
      </c>
      <c r="E1179" t="s">
        <v>20</v>
      </c>
      <c r="F1179" t="b">
        <v>0</v>
      </c>
      <c r="G1179" t="s">
        <v>30</v>
      </c>
      <c r="H1179" s="4">
        <v>45679.000879629632</v>
      </c>
      <c r="I1179" t="b">
        <v>0</v>
      </c>
      <c r="J1179" t="b">
        <v>1</v>
      </c>
      <c r="K1179" t="s">
        <v>24</v>
      </c>
      <c r="L1179" t="s">
        <v>22</v>
      </c>
      <c r="M1179">
        <v>116500</v>
      </c>
      <c r="O1179" t="s">
        <v>1147</v>
      </c>
      <c r="P1179" t="s">
        <v>5895</v>
      </c>
    </row>
    <row r="1180" spans="1:16" x14ac:dyDescent="0.25">
      <c r="A1180" t="s">
        <v>1</v>
      </c>
      <c r="B1180" t="s">
        <v>5896</v>
      </c>
      <c r="C1180" t="s">
        <v>39</v>
      </c>
      <c r="D1180" t="s">
        <v>5122</v>
      </c>
      <c r="E1180" t="s">
        <v>20</v>
      </c>
      <c r="F1180" t="b">
        <v>1</v>
      </c>
      <c r="G1180" t="s">
        <v>27</v>
      </c>
      <c r="H1180" s="4">
        <v>45679.001157407409</v>
      </c>
      <c r="I1180" t="b">
        <v>0</v>
      </c>
      <c r="J1180" t="b">
        <v>1</v>
      </c>
      <c r="K1180" t="s">
        <v>24</v>
      </c>
      <c r="L1180" t="s">
        <v>22</v>
      </c>
      <c r="M1180">
        <v>80500</v>
      </c>
      <c r="O1180" t="s">
        <v>5897</v>
      </c>
      <c r="P1180" t="s">
        <v>204</v>
      </c>
    </row>
    <row r="1181" spans="1:16" x14ac:dyDescent="0.25">
      <c r="A1181" t="s">
        <v>2</v>
      </c>
      <c r="B1181" t="s">
        <v>5898</v>
      </c>
      <c r="C1181" t="s">
        <v>49</v>
      </c>
      <c r="D1181" t="s">
        <v>3972</v>
      </c>
      <c r="E1181" t="s">
        <v>51</v>
      </c>
      <c r="F1181" t="b">
        <v>0</v>
      </c>
      <c r="G1181" t="s">
        <v>27</v>
      </c>
      <c r="H1181" s="4">
        <v>45679.001782407409</v>
      </c>
      <c r="I1181" t="b">
        <v>1</v>
      </c>
      <c r="J1181" t="b">
        <v>1</v>
      </c>
      <c r="K1181" t="s">
        <v>24</v>
      </c>
      <c r="L1181" t="s">
        <v>36</v>
      </c>
      <c r="N1181">
        <v>70</v>
      </c>
      <c r="O1181" t="s">
        <v>806</v>
      </c>
      <c r="P1181" t="s">
        <v>5899</v>
      </c>
    </row>
    <row r="1182" spans="1:16" x14ac:dyDescent="0.25">
      <c r="A1182" t="s">
        <v>1</v>
      </c>
      <c r="B1182" t="s">
        <v>3439</v>
      </c>
      <c r="C1182" t="s">
        <v>82</v>
      </c>
      <c r="D1182" t="s">
        <v>3972</v>
      </c>
      <c r="E1182" t="s">
        <v>20</v>
      </c>
      <c r="F1182" t="b">
        <v>0</v>
      </c>
      <c r="G1182" t="s">
        <v>27</v>
      </c>
      <c r="H1182" s="4">
        <v>45679.042754629627</v>
      </c>
      <c r="I1182" t="b">
        <v>0</v>
      </c>
      <c r="J1182" t="b">
        <v>1</v>
      </c>
      <c r="K1182" t="s">
        <v>24</v>
      </c>
      <c r="L1182" t="s">
        <v>22</v>
      </c>
      <c r="M1182">
        <v>152000</v>
      </c>
      <c r="O1182" t="s">
        <v>65</v>
      </c>
      <c r="P1182" t="s">
        <v>723</v>
      </c>
    </row>
    <row r="1183" spans="1:16" x14ac:dyDescent="0.25">
      <c r="A1183" t="s">
        <v>2</v>
      </c>
      <c r="B1183" t="s">
        <v>1550</v>
      </c>
      <c r="C1183" t="s">
        <v>5900</v>
      </c>
      <c r="D1183" t="s">
        <v>3972</v>
      </c>
      <c r="E1183" t="s">
        <v>20</v>
      </c>
      <c r="F1183" t="b">
        <v>0</v>
      </c>
      <c r="G1183" t="s">
        <v>27</v>
      </c>
      <c r="H1183" s="4">
        <v>45679.043402777781</v>
      </c>
      <c r="I1183" t="b">
        <v>0</v>
      </c>
      <c r="J1183" t="b">
        <v>0</v>
      </c>
      <c r="K1183" t="s">
        <v>24</v>
      </c>
      <c r="L1183" t="s">
        <v>22</v>
      </c>
      <c r="M1183">
        <v>156000</v>
      </c>
      <c r="O1183" t="s">
        <v>5901</v>
      </c>
      <c r="P1183" t="s">
        <v>5902</v>
      </c>
    </row>
    <row r="1184" spans="1:16" x14ac:dyDescent="0.25">
      <c r="A1184" t="s">
        <v>28</v>
      </c>
      <c r="B1184" t="s">
        <v>5903</v>
      </c>
      <c r="C1184" t="s">
        <v>1050</v>
      </c>
      <c r="D1184" t="s">
        <v>3828</v>
      </c>
      <c r="E1184" t="s">
        <v>20</v>
      </c>
      <c r="F1184" t="b">
        <v>0</v>
      </c>
      <c r="G1184" t="s">
        <v>41</v>
      </c>
      <c r="H1184" s="4">
        <v>45679.043819444443</v>
      </c>
      <c r="I1184" t="b">
        <v>0</v>
      </c>
      <c r="J1184" t="b">
        <v>1</v>
      </c>
      <c r="K1184" t="s">
        <v>24</v>
      </c>
      <c r="L1184" t="s">
        <v>22</v>
      </c>
      <c r="M1184">
        <v>260000</v>
      </c>
      <c r="O1184" t="s">
        <v>1364</v>
      </c>
      <c r="P1184" t="s">
        <v>5904</v>
      </c>
    </row>
    <row r="1185" spans="1:16" x14ac:dyDescent="0.25">
      <c r="A1185" t="s">
        <v>0</v>
      </c>
      <c r="B1185" t="s">
        <v>5905</v>
      </c>
      <c r="C1185" t="s">
        <v>298</v>
      </c>
      <c r="D1185" t="s">
        <v>5906</v>
      </c>
      <c r="E1185" t="s">
        <v>20</v>
      </c>
      <c r="F1185" t="b">
        <v>0</v>
      </c>
      <c r="G1185" t="s">
        <v>298</v>
      </c>
      <c r="H1185" s="4">
        <v>45679.057962962957</v>
      </c>
      <c r="I1185" t="b">
        <v>0</v>
      </c>
      <c r="J1185" t="b">
        <v>0</v>
      </c>
      <c r="K1185" t="s">
        <v>298</v>
      </c>
      <c r="L1185" t="s">
        <v>22</v>
      </c>
      <c r="M1185">
        <v>53560</v>
      </c>
      <c r="O1185" t="s">
        <v>5907</v>
      </c>
      <c r="P1185" t="s">
        <v>1503</v>
      </c>
    </row>
    <row r="1186" spans="1:16" x14ac:dyDescent="0.25">
      <c r="A1186" t="s">
        <v>2</v>
      </c>
      <c r="B1186" t="s">
        <v>5908</v>
      </c>
      <c r="C1186" t="s">
        <v>54</v>
      </c>
      <c r="D1186" t="s">
        <v>5242</v>
      </c>
      <c r="E1186" t="s">
        <v>20</v>
      </c>
      <c r="F1186" t="b">
        <v>0</v>
      </c>
      <c r="G1186" t="s">
        <v>23</v>
      </c>
      <c r="H1186" s="4">
        <v>45679.102650462963</v>
      </c>
      <c r="I1186" t="b">
        <v>0</v>
      </c>
      <c r="J1186" t="b">
        <v>0</v>
      </c>
      <c r="K1186" t="s">
        <v>24</v>
      </c>
      <c r="L1186" t="s">
        <v>22</v>
      </c>
      <c r="M1186">
        <v>90000</v>
      </c>
      <c r="O1186" t="s">
        <v>1172</v>
      </c>
      <c r="P1186" t="s">
        <v>5909</v>
      </c>
    </row>
    <row r="1187" spans="1:16" x14ac:dyDescent="0.25">
      <c r="A1187" t="s">
        <v>139</v>
      </c>
      <c r="B1187" t="s">
        <v>5910</v>
      </c>
      <c r="C1187" t="s">
        <v>436</v>
      </c>
      <c r="D1187" t="s">
        <v>3972</v>
      </c>
      <c r="E1187" t="s">
        <v>20</v>
      </c>
      <c r="F1187" t="b">
        <v>0</v>
      </c>
      <c r="G1187" t="s">
        <v>30</v>
      </c>
      <c r="H1187" s="4">
        <v>45679.125844907408</v>
      </c>
      <c r="I1187" t="b">
        <v>0</v>
      </c>
      <c r="J1187" t="b">
        <v>0</v>
      </c>
      <c r="K1187" t="s">
        <v>24</v>
      </c>
      <c r="L1187" t="s">
        <v>22</v>
      </c>
      <c r="M1187">
        <v>94050</v>
      </c>
      <c r="O1187" t="s">
        <v>2032</v>
      </c>
      <c r="P1187" t="s">
        <v>5911</v>
      </c>
    </row>
    <row r="1188" spans="1:16" x14ac:dyDescent="0.25">
      <c r="A1188" t="s">
        <v>25</v>
      </c>
      <c r="B1188" t="s">
        <v>5912</v>
      </c>
      <c r="C1188" t="s">
        <v>851</v>
      </c>
      <c r="D1188" t="s">
        <v>3828</v>
      </c>
      <c r="E1188" t="s">
        <v>105</v>
      </c>
      <c r="F1188" t="b">
        <v>0</v>
      </c>
      <c r="G1188" t="s">
        <v>27</v>
      </c>
      <c r="H1188" s="4">
        <v>45679.166817129633</v>
      </c>
      <c r="I1188" t="b">
        <v>0</v>
      </c>
      <c r="J1188" t="b">
        <v>0</v>
      </c>
      <c r="K1188" t="s">
        <v>24</v>
      </c>
      <c r="L1188" t="s">
        <v>36</v>
      </c>
      <c r="N1188">
        <v>39.375</v>
      </c>
      <c r="O1188" t="s">
        <v>5913</v>
      </c>
    </row>
    <row r="1189" spans="1:16" x14ac:dyDescent="0.25">
      <c r="A1189" t="s">
        <v>1</v>
      </c>
      <c r="B1189" t="s">
        <v>4892</v>
      </c>
      <c r="C1189" t="s">
        <v>1151</v>
      </c>
      <c r="D1189" t="s">
        <v>3972</v>
      </c>
      <c r="E1189" t="s">
        <v>20</v>
      </c>
      <c r="F1189" t="b">
        <v>0</v>
      </c>
      <c r="G1189" t="s">
        <v>41</v>
      </c>
      <c r="H1189" s="4">
        <v>45679.168842592589</v>
      </c>
      <c r="I1189" t="b">
        <v>0</v>
      </c>
      <c r="J1189" t="b">
        <v>0</v>
      </c>
      <c r="K1189" t="s">
        <v>24</v>
      </c>
      <c r="L1189" t="s">
        <v>22</v>
      </c>
      <c r="M1189">
        <v>101000</v>
      </c>
      <c r="O1189" t="s">
        <v>374</v>
      </c>
      <c r="P1189" t="s">
        <v>4783</v>
      </c>
    </row>
    <row r="1190" spans="1:16" x14ac:dyDescent="0.25">
      <c r="A1190" t="s">
        <v>0</v>
      </c>
      <c r="B1190" t="s">
        <v>1219</v>
      </c>
      <c r="C1190" t="s">
        <v>82</v>
      </c>
      <c r="D1190" t="s">
        <v>5914</v>
      </c>
      <c r="E1190" t="s">
        <v>20</v>
      </c>
      <c r="F1190" t="b">
        <v>0</v>
      </c>
      <c r="G1190" t="s">
        <v>27</v>
      </c>
      <c r="H1190" s="4">
        <v>45679.25</v>
      </c>
      <c r="I1190" t="b">
        <v>1</v>
      </c>
      <c r="J1190" t="b">
        <v>1</v>
      </c>
      <c r="K1190" t="s">
        <v>24</v>
      </c>
      <c r="L1190" t="s">
        <v>22</v>
      </c>
      <c r="M1190">
        <v>153000</v>
      </c>
      <c r="O1190" t="s">
        <v>5915</v>
      </c>
      <c r="P1190" t="s">
        <v>393</v>
      </c>
    </row>
    <row r="1191" spans="1:16" x14ac:dyDescent="0.25">
      <c r="A1191" t="s">
        <v>0</v>
      </c>
      <c r="B1191" t="s">
        <v>0</v>
      </c>
      <c r="C1191" t="s">
        <v>2191</v>
      </c>
      <c r="D1191" t="s">
        <v>3828</v>
      </c>
      <c r="E1191" t="s">
        <v>20</v>
      </c>
      <c r="F1191" t="b">
        <v>0</v>
      </c>
      <c r="G1191" t="s">
        <v>27</v>
      </c>
      <c r="H1191" s="4">
        <v>45679.25</v>
      </c>
      <c r="I1191" t="b">
        <v>0</v>
      </c>
      <c r="J1191" t="b">
        <v>0</v>
      </c>
      <c r="K1191" t="s">
        <v>24</v>
      </c>
      <c r="L1191" t="s">
        <v>22</v>
      </c>
      <c r="M1191">
        <v>112000</v>
      </c>
      <c r="O1191" t="s">
        <v>5883</v>
      </c>
    </row>
    <row r="1192" spans="1:16" x14ac:dyDescent="0.25">
      <c r="A1192" t="s">
        <v>0</v>
      </c>
      <c r="B1192" t="s">
        <v>5916</v>
      </c>
      <c r="C1192" t="s">
        <v>1521</v>
      </c>
      <c r="D1192" t="s">
        <v>3828</v>
      </c>
      <c r="E1192" t="s">
        <v>20</v>
      </c>
      <c r="F1192" t="b">
        <v>0</v>
      </c>
      <c r="G1192" t="s">
        <v>52</v>
      </c>
      <c r="H1192" s="4">
        <v>45679.25099537037</v>
      </c>
      <c r="I1192" t="b">
        <v>1</v>
      </c>
      <c r="J1192" t="b">
        <v>1</v>
      </c>
      <c r="K1192" t="s">
        <v>24</v>
      </c>
      <c r="L1192" t="s">
        <v>22</v>
      </c>
      <c r="M1192">
        <v>40000</v>
      </c>
      <c r="O1192" t="s">
        <v>4361</v>
      </c>
      <c r="P1192" t="s">
        <v>204</v>
      </c>
    </row>
    <row r="1193" spans="1:16" x14ac:dyDescent="0.25">
      <c r="A1193" t="s">
        <v>0</v>
      </c>
      <c r="B1193" t="s">
        <v>0</v>
      </c>
      <c r="C1193" t="s">
        <v>1226</v>
      </c>
      <c r="D1193" t="s">
        <v>3828</v>
      </c>
      <c r="E1193" t="s">
        <v>20</v>
      </c>
      <c r="F1193" t="b">
        <v>0</v>
      </c>
      <c r="G1193" t="s">
        <v>52</v>
      </c>
      <c r="H1193" s="4">
        <v>45679.251215277778</v>
      </c>
      <c r="I1193" t="b">
        <v>0</v>
      </c>
      <c r="J1193" t="b">
        <v>0</v>
      </c>
      <c r="K1193" t="s">
        <v>24</v>
      </c>
      <c r="L1193" t="s">
        <v>22</v>
      </c>
      <c r="M1193">
        <v>70000</v>
      </c>
      <c r="O1193" t="s">
        <v>5917</v>
      </c>
      <c r="P1193" t="s">
        <v>5918</v>
      </c>
    </row>
    <row r="1194" spans="1:16" x14ac:dyDescent="0.25">
      <c r="A1194" t="s">
        <v>1</v>
      </c>
      <c r="B1194" t="s">
        <v>5919</v>
      </c>
      <c r="C1194" t="s">
        <v>82</v>
      </c>
      <c r="D1194" t="s">
        <v>5242</v>
      </c>
      <c r="E1194" t="s">
        <v>20</v>
      </c>
      <c r="F1194" t="b">
        <v>0</v>
      </c>
      <c r="G1194" t="s">
        <v>27</v>
      </c>
      <c r="H1194" s="4">
        <v>45679.251342592594</v>
      </c>
      <c r="I1194" t="b">
        <v>0</v>
      </c>
      <c r="J1194" t="b">
        <v>0</v>
      </c>
      <c r="K1194" t="s">
        <v>24</v>
      </c>
      <c r="L1194" t="s">
        <v>22</v>
      </c>
      <c r="M1194">
        <v>90000</v>
      </c>
      <c r="O1194" t="s">
        <v>5920</v>
      </c>
      <c r="P1194" t="s">
        <v>5921</v>
      </c>
    </row>
    <row r="1195" spans="1:16" x14ac:dyDescent="0.25">
      <c r="A1195" t="s">
        <v>2</v>
      </c>
      <c r="B1195" t="s">
        <v>5922</v>
      </c>
      <c r="C1195" t="s">
        <v>39</v>
      </c>
      <c r="D1195" t="s">
        <v>3331</v>
      </c>
      <c r="E1195" t="s">
        <v>20</v>
      </c>
      <c r="F1195" t="b">
        <v>1</v>
      </c>
      <c r="G1195" t="s">
        <v>27</v>
      </c>
      <c r="H1195" s="4">
        <v>45679.251574074071</v>
      </c>
      <c r="I1195" t="b">
        <v>1</v>
      </c>
      <c r="J1195" t="b">
        <v>0</v>
      </c>
      <c r="K1195" t="s">
        <v>24</v>
      </c>
      <c r="L1195" t="s">
        <v>22</v>
      </c>
      <c r="M1195">
        <v>268000</v>
      </c>
      <c r="O1195" t="s">
        <v>3331</v>
      </c>
      <c r="P1195" t="s">
        <v>5923</v>
      </c>
    </row>
    <row r="1196" spans="1:16" x14ac:dyDescent="0.25">
      <c r="A1196" t="s">
        <v>1</v>
      </c>
      <c r="B1196" t="s">
        <v>3203</v>
      </c>
      <c r="C1196" t="s">
        <v>2370</v>
      </c>
      <c r="D1196" t="s">
        <v>5924</v>
      </c>
      <c r="E1196" t="s">
        <v>20</v>
      </c>
      <c r="F1196" t="b">
        <v>0</v>
      </c>
      <c r="G1196" t="s">
        <v>30</v>
      </c>
      <c r="H1196" s="4">
        <v>45679.251840277779</v>
      </c>
      <c r="I1196" t="b">
        <v>0</v>
      </c>
      <c r="J1196" t="b">
        <v>1</v>
      </c>
      <c r="K1196" t="s">
        <v>24</v>
      </c>
      <c r="L1196" t="s">
        <v>22</v>
      </c>
      <c r="M1196">
        <v>90000</v>
      </c>
      <c r="O1196" t="s">
        <v>5925</v>
      </c>
      <c r="P1196" t="s">
        <v>1198</v>
      </c>
    </row>
    <row r="1197" spans="1:16" x14ac:dyDescent="0.25">
      <c r="A1197" t="s">
        <v>19</v>
      </c>
      <c r="B1197" t="s">
        <v>5926</v>
      </c>
      <c r="C1197" t="s">
        <v>5927</v>
      </c>
      <c r="D1197" t="s">
        <v>4508</v>
      </c>
      <c r="E1197" t="s">
        <v>20</v>
      </c>
      <c r="F1197" t="b">
        <v>0</v>
      </c>
      <c r="G1197" t="s">
        <v>30</v>
      </c>
      <c r="H1197" s="4">
        <v>45679.251840277779</v>
      </c>
      <c r="I1197" t="b">
        <v>0</v>
      </c>
      <c r="J1197" t="b">
        <v>1</v>
      </c>
      <c r="K1197" t="s">
        <v>24</v>
      </c>
      <c r="L1197" t="s">
        <v>22</v>
      </c>
      <c r="M1197">
        <v>145080</v>
      </c>
      <c r="O1197" t="s">
        <v>4698</v>
      </c>
      <c r="P1197" t="s">
        <v>5799</v>
      </c>
    </row>
    <row r="1198" spans="1:16" x14ac:dyDescent="0.25">
      <c r="A1198" t="s">
        <v>2</v>
      </c>
      <c r="B1198" t="s">
        <v>195</v>
      </c>
      <c r="C1198" t="s">
        <v>1474</v>
      </c>
      <c r="D1198" t="s">
        <v>2208</v>
      </c>
      <c r="E1198" t="s">
        <v>20</v>
      </c>
      <c r="F1198" t="b">
        <v>0</v>
      </c>
      <c r="G1198" t="s">
        <v>27</v>
      </c>
      <c r="H1198" s="4">
        <v>45679.252002314817</v>
      </c>
      <c r="I1198" t="b">
        <v>1</v>
      </c>
      <c r="J1198" t="b">
        <v>0</v>
      </c>
      <c r="K1198" t="s">
        <v>24</v>
      </c>
      <c r="L1198" t="s">
        <v>22</v>
      </c>
      <c r="M1198">
        <v>125000</v>
      </c>
      <c r="O1198" t="s">
        <v>2914</v>
      </c>
      <c r="P1198" t="s">
        <v>5928</v>
      </c>
    </row>
    <row r="1199" spans="1:16" x14ac:dyDescent="0.25">
      <c r="A1199" t="s">
        <v>2</v>
      </c>
      <c r="B1199" t="s">
        <v>5929</v>
      </c>
      <c r="C1199" t="s">
        <v>82</v>
      </c>
      <c r="D1199" t="s">
        <v>2882</v>
      </c>
      <c r="E1199" t="s">
        <v>34</v>
      </c>
      <c r="F1199" t="b">
        <v>0</v>
      </c>
      <c r="G1199" t="s">
        <v>27</v>
      </c>
      <c r="H1199" s="4">
        <v>45679.252002314817</v>
      </c>
      <c r="I1199" t="b">
        <v>0</v>
      </c>
      <c r="J1199" t="b">
        <v>1</v>
      </c>
      <c r="K1199" t="s">
        <v>24</v>
      </c>
      <c r="L1199" t="s">
        <v>36</v>
      </c>
      <c r="N1199">
        <v>84.519996643066406</v>
      </c>
      <c r="O1199" t="s">
        <v>59</v>
      </c>
      <c r="P1199" t="s">
        <v>5930</v>
      </c>
    </row>
    <row r="1200" spans="1:16" x14ac:dyDescent="0.25">
      <c r="A1200" t="s">
        <v>2</v>
      </c>
      <c r="B1200" t="s">
        <v>5745</v>
      </c>
      <c r="C1200" t="s">
        <v>140</v>
      </c>
      <c r="D1200" t="s">
        <v>3828</v>
      </c>
      <c r="E1200" t="s">
        <v>20</v>
      </c>
      <c r="F1200" t="b">
        <v>0</v>
      </c>
      <c r="G1200" t="s">
        <v>35</v>
      </c>
      <c r="H1200" s="4">
        <v>45679.25240740741</v>
      </c>
      <c r="I1200" t="b">
        <v>1</v>
      </c>
      <c r="J1200" t="b">
        <v>0</v>
      </c>
      <c r="K1200" t="s">
        <v>24</v>
      </c>
      <c r="L1200" t="s">
        <v>22</v>
      </c>
      <c r="M1200">
        <v>150000</v>
      </c>
      <c r="O1200" t="s">
        <v>5746</v>
      </c>
      <c r="P1200" t="s">
        <v>5747</v>
      </c>
    </row>
    <row r="1201" spans="1:16" x14ac:dyDescent="0.25">
      <c r="A1201" t="s">
        <v>1</v>
      </c>
      <c r="B1201" t="s">
        <v>5931</v>
      </c>
      <c r="C1201" t="s">
        <v>359</v>
      </c>
      <c r="D1201" t="s">
        <v>5932</v>
      </c>
      <c r="E1201" t="s">
        <v>20</v>
      </c>
      <c r="F1201" t="b">
        <v>0</v>
      </c>
      <c r="G1201" t="s">
        <v>359</v>
      </c>
      <c r="H1201" s="4">
        <v>45679.256435185183</v>
      </c>
      <c r="I1201" t="b">
        <v>0</v>
      </c>
      <c r="J1201" t="b">
        <v>0</v>
      </c>
      <c r="K1201" t="s">
        <v>359</v>
      </c>
      <c r="L1201" t="s">
        <v>22</v>
      </c>
      <c r="M1201">
        <v>105025.375</v>
      </c>
      <c r="O1201" t="s">
        <v>5933</v>
      </c>
      <c r="P1201" t="s">
        <v>5934</v>
      </c>
    </row>
    <row r="1202" spans="1:16" x14ac:dyDescent="0.25">
      <c r="A1202" t="s">
        <v>0</v>
      </c>
      <c r="B1202" t="s">
        <v>3944</v>
      </c>
      <c r="C1202" t="s">
        <v>1268</v>
      </c>
      <c r="D1202" t="s">
        <v>5584</v>
      </c>
      <c r="E1202" t="s">
        <v>20</v>
      </c>
      <c r="F1202" t="b">
        <v>0</v>
      </c>
      <c r="G1202" t="s">
        <v>1268</v>
      </c>
      <c r="H1202" s="4">
        <v>45679.258564814823</v>
      </c>
      <c r="I1202" t="b">
        <v>0</v>
      </c>
      <c r="J1202" t="b">
        <v>0</v>
      </c>
      <c r="K1202" t="s">
        <v>1268</v>
      </c>
      <c r="L1202" t="s">
        <v>22</v>
      </c>
      <c r="M1202">
        <v>110000</v>
      </c>
      <c r="O1202" t="s">
        <v>5935</v>
      </c>
    </row>
    <row r="1203" spans="1:16" x14ac:dyDescent="0.25">
      <c r="A1203" t="s">
        <v>1</v>
      </c>
      <c r="B1203" t="s">
        <v>3987</v>
      </c>
      <c r="C1203" t="s">
        <v>39</v>
      </c>
      <c r="D1203" t="s">
        <v>3967</v>
      </c>
      <c r="E1203" t="s">
        <v>20</v>
      </c>
      <c r="F1203" t="b">
        <v>1</v>
      </c>
      <c r="G1203" t="s">
        <v>4028</v>
      </c>
      <c r="H1203" s="4">
        <v>45679.267638888887</v>
      </c>
      <c r="I1203" t="b">
        <v>0</v>
      </c>
      <c r="J1203" t="b">
        <v>0</v>
      </c>
      <c r="K1203" t="s">
        <v>4028</v>
      </c>
      <c r="L1203" t="s">
        <v>36</v>
      </c>
      <c r="N1203">
        <v>19.5</v>
      </c>
      <c r="O1203" t="s">
        <v>3988</v>
      </c>
      <c r="P1203" t="s">
        <v>3989</v>
      </c>
    </row>
    <row r="1204" spans="1:16" x14ac:dyDescent="0.25">
      <c r="A1204" t="s">
        <v>0</v>
      </c>
      <c r="B1204" t="s">
        <v>4314</v>
      </c>
      <c r="C1204" t="s">
        <v>39</v>
      </c>
      <c r="D1204" t="s">
        <v>3984</v>
      </c>
      <c r="E1204" t="s">
        <v>51</v>
      </c>
      <c r="F1204" t="b">
        <v>1</v>
      </c>
      <c r="G1204" t="s">
        <v>2732</v>
      </c>
      <c r="H1204" s="4">
        <v>45679.273449074077</v>
      </c>
      <c r="I1204" t="b">
        <v>1</v>
      </c>
      <c r="J1204" t="b">
        <v>0</v>
      </c>
      <c r="K1204" t="s">
        <v>2732</v>
      </c>
      <c r="L1204" t="s">
        <v>22</v>
      </c>
      <c r="M1204">
        <v>91200</v>
      </c>
      <c r="O1204" t="s">
        <v>4315</v>
      </c>
      <c r="P1204" t="s">
        <v>149</v>
      </c>
    </row>
    <row r="1205" spans="1:16" x14ac:dyDescent="0.25">
      <c r="A1205" t="s">
        <v>0</v>
      </c>
      <c r="B1205" t="s">
        <v>5936</v>
      </c>
      <c r="C1205" t="s">
        <v>49</v>
      </c>
      <c r="D1205" t="s">
        <v>3972</v>
      </c>
      <c r="E1205" t="s">
        <v>51</v>
      </c>
      <c r="F1205" t="b">
        <v>0</v>
      </c>
      <c r="G1205" t="s">
        <v>41</v>
      </c>
      <c r="H1205" s="4">
        <v>45679.292164351849</v>
      </c>
      <c r="I1205" t="b">
        <v>1</v>
      </c>
      <c r="J1205" t="b">
        <v>1</v>
      </c>
      <c r="K1205" t="s">
        <v>24</v>
      </c>
      <c r="L1205" t="s">
        <v>36</v>
      </c>
      <c r="N1205">
        <v>62.5</v>
      </c>
      <c r="O1205" t="s">
        <v>2694</v>
      </c>
      <c r="P1205" t="s">
        <v>5937</v>
      </c>
    </row>
    <row r="1206" spans="1:16" x14ac:dyDescent="0.25">
      <c r="A1206" t="s">
        <v>2</v>
      </c>
      <c r="B1206" t="s">
        <v>5938</v>
      </c>
      <c r="C1206" t="s">
        <v>1397</v>
      </c>
      <c r="D1206" t="s">
        <v>3828</v>
      </c>
      <c r="E1206" t="s">
        <v>20</v>
      </c>
      <c r="F1206" t="b">
        <v>0</v>
      </c>
      <c r="G1206" t="s">
        <v>41</v>
      </c>
      <c r="H1206" s="4">
        <v>45679.29415509259</v>
      </c>
      <c r="I1206" t="b">
        <v>0</v>
      </c>
      <c r="J1206" t="b">
        <v>1</v>
      </c>
      <c r="K1206" t="s">
        <v>24</v>
      </c>
      <c r="L1206" t="s">
        <v>22</v>
      </c>
      <c r="M1206">
        <v>98000</v>
      </c>
      <c r="O1206" t="s">
        <v>1289</v>
      </c>
      <c r="P1206" t="s">
        <v>4877</v>
      </c>
    </row>
    <row r="1207" spans="1:16" x14ac:dyDescent="0.25">
      <c r="A1207" t="s">
        <v>2</v>
      </c>
      <c r="B1207" t="s">
        <v>5939</v>
      </c>
      <c r="C1207" t="s">
        <v>293</v>
      </c>
      <c r="D1207" t="s">
        <v>4034</v>
      </c>
      <c r="E1207" t="s">
        <v>20</v>
      </c>
      <c r="F1207" t="b">
        <v>0</v>
      </c>
      <c r="G1207" t="s">
        <v>41</v>
      </c>
      <c r="H1207" s="4">
        <v>45679.375509259262</v>
      </c>
      <c r="I1207" t="b">
        <v>0</v>
      </c>
      <c r="J1207" t="b">
        <v>1</v>
      </c>
      <c r="K1207" t="s">
        <v>24</v>
      </c>
      <c r="L1207" t="s">
        <v>22</v>
      </c>
      <c r="M1207">
        <v>321979</v>
      </c>
      <c r="O1207" t="s">
        <v>1101</v>
      </c>
      <c r="P1207" t="s">
        <v>5940</v>
      </c>
    </row>
    <row r="1208" spans="1:16" x14ac:dyDescent="0.25">
      <c r="A1208" t="s">
        <v>1</v>
      </c>
      <c r="B1208" t="s">
        <v>5941</v>
      </c>
      <c r="C1208" t="s">
        <v>293</v>
      </c>
      <c r="D1208" t="s">
        <v>3828</v>
      </c>
      <c r="E1208" t="s">
        <v>20</v>
      </c>
      <c r="F1208" t="b">
        <v>0</v>
      </c>
      <c r="G1208" t="s">
        <v>41</v>
      </c>
      <c r="H1208" s="4">
        <v>45679.376597222217</v>
      </c>
      <c r="I1208" t="b">
        <v>0</v>
      </c>
      <c r="J1208" t="b">
        <v>1</v>
      </c>
      <c r="K1208" t="s">
        <v>24</v>
      </c>
      <c r="L1208" t="s">
        <v>22</v>
      </c>
      <c r="M1208">
        <v>163238.5</v>
      </c>
      <c r="O1208" t="s">
        <v>43</v>
      </c>
      <c r="P1208" t="s">
        <v>48</v>
      </c>
    </row>
    <row r="1209" spans="1:16" x14ac:dyDescent="0.25">
      <c r="A1209" t="s">
        <v>19</v>
      </c>
      <c r="B1209" t="s">
        <v>5942</v>
      </c>
      <c r="C1209" t="s">
        <v>1325</v>
      </c>
      <c r="D1209" t="s">
        <v>3972</v>
      </c>
      <c r="E1209" t="s">
        <v>20</v>
      </c>
      <c r="F1209" t="b">
        <v>0</v>
      </c>
      <c r="G1209" t="s">
        <v>41</v>
      </c>
      <c r="H1209" s="4">
        <v>45679.417256944442</v>
      </c>
      <c r="I1209" t="b">
        <v>0</v>
      </c>
      <c r="J1209" t="b">
        <v>0</v>
      </c>
      <c r="K1209" t="s">
        <v>24</v>
      </c>
      <c r="L1209" t="s">
        <v>22</v>
      </c>
      <c r="M1209">
        <v>285000</v>
      </c>
      <c r="O1209" t="s">
        <v>5943</v>
      </c>
      <c r="P1209" t="s">
        <v>1442</v>
      </c>
    </row>
    <row r="1210" spans="1:16" x14ac:dyDescent="0.25">
      <c r="A1210" t="s">
        <v>25</v>
      </c>
      <c r="B1210" t="s">
        <v>5944</v>
      </c>
      <c r="C1210" t="s">
        <v>5945</v>
      </c>
      <c r="D1210" t="s">
        <v>3972</v>
      </c>
      <c r="E1210" t="s">
        <v>20</v>
      </c>
      <c r="F1210" t="b">
        <v>0</v>
      </c>
      <c r="G1210" t="s">
        <v>30</v>
      </c>
      <c r="H1210" s="4">
        <v>45679.417731481481</v>
      </c>
      <c r="I1210" t="b">
        <v>0</v>
      </c>
      <c r="J1210" t="b">
        <v>1</v>
      </c>
      <c r="K1210" t="s">
        <v>24</v>
      </c>
      <c r="L1210" t="s">
        <v>22</v>
      </c>
      <c r="M1210">
        <v>155000</v>
      </c>
      <c r="O1210" t="s">
        <v>2224</v>
      </c>
      <c r="P1210" t="s">
        <v>5946</v>
      </c>
    </row>
    <row r="1211" spans="1:16" x14ac:dyDescent="0.25">
      <c r="A1211" t="s">
        <v>25</v>
      </c>
      <c r="B1211" t="s">
        <v>5947</v>
      </c>
      <c r="C1211" t="s">
        <v>122</v>
      </c>
      <c r="D1211" t="s">
        <v>3972</v>
      </c>
      <c r="E1211" t="s">
        <v>20</v>
      </c>
      <c r="F1211" t="b">
        <v>0</v>
      </c>
      <c r="G1211" t="s">
        <v>52</v>
      </c>
      <c r="H1211" s="4">
        <v>45679.417893518519</v>
      </c>
      <c r="I1211" t="b">
        <v>0</v>
      </c>
      <c r="J1211" t="b">
        <v>1</v>
      </c>
      <c r="K1211" t="s">
        <v>24</v>
      </c>
      <c r="L1211" t="s">
        <v>22</v>
      </c>
      <c r="M1211">
        <v>123800</v>
      </c>
      <c r="O1211" t="s">
        <v>173</v>
      </c>
    </row>
    <row r="1212" spans="1:16" x14ac:dyDescent="0.25">
      <c r="A1212" t="s">
        <v>25</v>
      </c>
      <c r="B1212" t="s">
        <v>2622</v>
      </c>
      <c r="C1212" t="s">
        <v>805</v>
      </c>
      <c r="D1212" t="s">
        <v>3972</v>
      </c>
      <c r="E1212" t="s">
        <v>20</v>
      </c>
      <c r="F1212" t="b">
        <v>0</v>
      </c>
      <c r="G1212" t="s">
        <v>27</v>
      </c>
      <c r="H1212" s="4">
        <v>45679.458692129629</v>
      </c>
      <c r="I1212" t="b">
        <v>0</v>
      </c>
      <c r="J1212" t="b">
        <v>1</v>
      </c>
      <c r="K1212" t="s">
        <v>24</v>
      </c>
      <c r="L1212" t="s">
        <v>22</v>
      </c>
      <c r="M1212">
        <v>109300</v>
      </c>
      <c r="O1212" t="s">
        <v>5948</v>
      </c>
      <c r="P1212" t="s">
        <v>5949</v>
      </c>
    </row>
    <row r="1213" spans="1:16" x14ac:dyDescent="0.25">
      <c r="A1213" t="s">
        <v>0</v>
      </c>
      <c r="B1213" t="s">
        <v>218</v>
      </c>
      <c r="C1213" t="s">
        <v>33</v>
      </c>
      <c r="D1213" t="s">
        <v>3972</v>
      </c>
      <c r="E1213" t="s">
        <v>20</v>
      </c>
      <c r="F1213" t="b">
        <v>0</v>
      </c>
      <c r="G1213" t="s">
        <v>35</v>
      </c>
      <c r="H1213" s="4">
        <v>45679.459016203713</v>
      </c>
      <c r="I1213" t="b">
        <v>0</v>
      </c>
      <c r="J1213" t="b">
        <v>1</v>
      </c>
      <c r="K1213" t="s">
        <v>24</v>
      </c>
      <c r="L1213" t="s">
        <v>36</v>
      </c>
      <c r="N1213">
        <v>23</v>
      </c>
      <c r="O1213" t="s">
        <v>1051</v>
      </c>
      <c r="P1213" t="s">
        <v>204</v>
      </c>
    </row>
    <row r="1214" spans="1:16" x14ac:dyDescent="0.25">
      <c r="A1214" t="s">
        <v>1</v>
      </c>
      <c r="B1214" t="s">
        <v>5950</v>
      </c>
      <c r="C1214" t="s">
        <v>322</v>
      </c>
      <c r="D1214" t="s">
        <v>3972</v>
      </c>
      <c r="E1214" t="s">
        <v>20</v>
      </c>
      <c r="F1214" t="b">
        <v>0</v>
      </c>
      <c r="G1214" t="s">
        <v>41</v>
      </c>
      <c r="H1214" s="4">
        <v>45679.459965277783</v>
      </c>
      <c r="I1214" t="b">
        <v>0</v>
      </c>
      <c r="J1214" t="b">
        <v>1</v>
      </c>
      <c r="K1214" t="s">
        <v>24</v>
      </c>
      <c r="L1214" t="s">
        <v>22</v>
      </c>
      <c r="M1214">
        <v>195500</v>
      </c>
      <c r="O1214" t="s">
        <v>1172</v>
      </c>
      <c r="P1214" t="s">
        <v>3360</v>
      </c>
    </row>
    <row r="1215" spans="1:16" x14ac:dyDescent="0.25">
      <c r="A1215" t="s">
        <v>2</v>
      </c>
      <c r="B1215" t="s">
        <v>5951</v>
      </c>
      <c r="C1215" t="s">
        <v>39</v>
      </c>
      <c r="D1215" t="s">
        <v>112</v>
      </c>
      <c r="E1215" t="s">
        <v>51</v>
      </c>
      <c r="F1215" t="b">
        <v>1</v>
      </c>
      <c r="G1215" t="s">
        <v>27</v>
      </c>
      <c r="H1215" s="4">
        <v>45679.460497685177</v>
      </c>
      <c r="I1215" t="b">
        <v>1</v>
      </c>
      <c r="J1215" t="b">
        <v>0</v>
      </c>
      <c r="K1215" t="s">
        <v>24</v>
      </c>
      <c r="L1215" t="s">
        <v>36</v>
      </c>
      <c r="N1215">
        <v>20</v>
      </c>
      <c r="O1215" t="s">
        <v>112</v>
      </c>
    </row>
    <row r="1216" spans="1:16" x14ac:dyDescent="0.25">
      <c r="A1216" t="s">
        <v>1</v>
      </c>
      <c r="B1216" t="s">
        <v>5952</v>
      </c>
      <c r="C1216" t="s">
        <v>39</v>
      </c>
      <c r="D1216" t="s">
        <v>3984</v>
      </c>
      <c r="E1216" t="s">
        <v>20</v>
      </c>
      <c r="F1216" t="b">
        <v>1</v>
      </c>
      <c r="G1216" t="s">
        <v>30</v>
      </c>
      <c r="H1216" s="4">
        <v>45679.542650462958</v>
      </c>
      <c r="I1216" t="b">
        <v>0</v>
      </c>
      <c r="J1216" t="b">
        <v>1</v>
      </c>
      <c r="K1216" t="s">
        <v>24</v>
      </c>
      <c r="L1216" t="s">
        <v>22</v>
      </c>
      <c r="M1216">
        <v>121000</v>
      </c>
      <c r="O1216" t="s">
        <v>5953</v>
      </c>
      <c r="P1216" t="s">
        <v>2833</v>
      </c>
    </row>
    <row r="1217" spans="1:16" x14ac:dyDescent="0.25">
      <c r="A1217" t="s">
        <v>2</v>
      </c>
      <c r="B1217" t="s">
        <v>2</v>
      </c>
      <c r="C1217" t="s">
        <v>2514</v>
      </c>
      <c r="D1217" t="s">
        <v>3972</v>
      </c>
      <c r="E1217" t="s">
        <v>20</v>
      </c>
      <c r="F1217" t="b">
        <v>0</v>
      </c>
      <c r="G1217" t="s">
        <v>27</v>
      </c>
      <c r="H1217" s="4">
        <v>45679.54383101852</v>
      </c>
      <c r="I1217" t="b">
        <v>0</v>
      </c>
      <c r="J1217" t="b">
        <v>0</v>
      </c>
      <c r="K1217" t="s">
        <v>24</v>
      </c>
      <c r="L1217" t="s">
        <v>22</v>
      </c>
      <c r="M1217">
        <v>122500</v>
      </c>
      <c r="O1217" t="s">
        <v>123</v>
      </c>
      <c r="P1217" t="s">
        <v>4893</v>
      </c>
    </row>
    <row r="1218" spans="1:16" x14ac:dyDescent="0.25">
      <c r="A1218" t="s">
        <v>0</v>
      </c>
      <c r="B1218" t="s">
        <v>5954</v>
      </c>
      <c r="C1218" t="s">
        <v>39</v>
      </c>
      <c r="D1218" t="s">
        <v>3984</v>
      </c>
      <c r="E1218" t="s">
        <v>20</v>
      </c>
      <c r="F1218" t="b">
        <v>1</v>
      </c>
      <c r="G1218" t="s">
        <v>158</v>
      </c>
      <c r="H1218" s="4">
        <v>45679.54519675926</v>
      </c>
      <c r="I1218" t="b">
        <v>0</v>
      </c>
      <c r="J1218" t="b">
        <v>0</v>
      </c>
      <c r="K1218" t="s">
        <v>158</v>
      </c>
      <c r="L1218" t="s">
        <v>22</v>
      </c>
      <c r="M1218">
        <v>67500</v>
      </c>
      <c r="O1218" t="s">
        <v>3785</v>
      </c>
      <c r="P1218" t="s">
        <v>221</v>
      </c>
    </row>
    <row r="1219" spans="1:16" x14ac:dyDescent="0.25">
      <c r="A1219" t="s">
        <v>89</v>
      </c>
      <c r="B1219" t="s">
        <v>5955</v>
      </c>
      <c r="C1219" t="s">
        <v>39</v>
      </c>
      <c r="D1219" t="s">
        <v>3984</v>
      </c>
      <c r="E1219" t="s">
        <v>20</v>
      </c>
      <c r="F1219" t="b">
        <v>1</v>
      </c>
      <c r="G1219" t="s">
        <v>256</v>
      </c>
      <c r="H1219" s="4">
        <v>45679.555162037039</v>
      </c>
      <c r="I1219" t="b">
        <v>1</v>
      </c>
      <c r="J1219" t="b">
        <v>0</v>
      </c>
      <c r="K1219" t="s">
        <v>256</v>
      </c>
      <c r="L1219" t="s">
        <v>22</v>
      </c>
      <c r="M1219">
        <v>33000</v>
      </c>
      <c r="O1219" t="s">
        <v>5200</v>
      </c>
      <c r="P1219" t="s">
        <v>5956</v>
      </c>
    </row>
    <row r="1220" spans="1:16" x14ac:dyDescent="0.25">
      <c r="A1220" t="s">
        <v>89</v>
      </c>
      <c r="B1220" t="s">
        <v>2377</v>
      </c>
      <c r="C1220" t="s">
        <v>3015</v>
      </c>
      <c r="D1220" t="s">
        <v>3972</v>
      </c>
      <c r="E1220" t="s">
        <v>20</v>
      </c>
      <c r="F1220" t="b">
        <v>0</v>
      </c>
      <c r="G1220" t="s">
        <v>27</v>
      </c>
      <c r="H1220" s="4">
        <v>45679.583726851852</v>
      </c>
      <c r="I1220" t="b">
        <v>1</v>
      </c>
      <c r="J1220" t="b">
        <v>0</v>
      </c>
      <c r="K1220" t="s">
        <v>24</v>
      </c>
      <c r="L1220" t="s">
        <v>22</v>
      </c>
      <c r="M1220">
        <v>152500</v>
      </c>
      <c r="O1220" t="s">
        <v>303</v>
      </c>
      <c r="P1220" t="s">
        <v>2562</v>
      </c>
    </row>
    <row r="1221" spans="1:16" x14ac:dyDescent="0.25">
      <c r="A1221" t="s">
        <v>89</v>
      </c>
      <c r="B1221" t="s">
        <v>5957</v>
      </c>
      <c r="C1221" t="s">
        <v>3456</v>
      </c>
      <c r="D1221" t="s">
        <v>3972</v>
      </c>
      <c r="E1221" t="s">
        <v>20</v>
      </c>
      <c r="F1221" t="b">
        <v>0</v>
      </c>
      <c r="G1221" t="s">
        <v>23</v>
      </c>
      <c r="H1221" s="4">
        <v>45679.600590277783</v>
      </c>
      <c r="I1221" t="b">
        <v>0</v>
      </c>
      <c r="J1221" t="b">
        <v>0</v>
      </c>
      <c r="K1221" t="s">
        <v>24</v>
      </c>
      <c r="L1221" t="s">
        <v>36</v>
      </c>
      <c r="N1221">
        <v>47.5</v>
      </c>
      <c r="O1221" t="s">
        <v>2791</v>
      </c>
      <c r="P1221" t="s">
        <v>5958</v>
      </c>
    </row>
    <row r="1222" spans="1:16" x14ac:dyDescent="0.25">
      <c r="A1222" t="s">
        <v>0</v>
      </c>
      <c r="B1222" t="s">
        <v>5959</v>
      </c>
      <c r="C1222" t="s">
        <v>44</v>
      </c>
      <c r="D1222" t="s">
        <v>3972</v>
      </c>
      <c r="E1222" t="s">
        <v>20</v>
      </c>
      <c r="F1222" t="b">
        <v>0</v>
      </c>
      <c r="G1222" t="s">
        <v>41</v>
      </c>
      <c r="H1222" s="4">
        <v>45679.625497685192</v>
      </c>
      <c r="I1222" t="b">
        <v>0</v>
      </c>
      <c r="J1222" t="b">
        <v>1</v>
      </c>
      <c r="K1222" t="s">
        <v>24</v>
      </c>
      <c r="L1222" t="s">
        <v>22</v>
      </c>
      <c r="M1222">
        <v>161500</v>
      </c>
      <c r="O1222" t="s">
        <v>1883</v>
      </c>
      <c r="P1222" t="s">
        <v>1485</v>
      </c>
    </row>
    <row r="1223" spans="1:16" x14ac:dyDescent="0.25">
      <c r="A1223" t="s">
        <v>1</v>
      </c>
      <c r="B1223" t="s">
        <v>5960</v>
      </c>
      <c r="C1223" t="s">
        <v>322</v>
      </c>
      <c r="D1223" t="s">
        <v>3972</v>
      </c>
      <c r="E1223" t="s">
        <v>20</v>
      </c>
      <c r="F1223" t="b">
        <v>0</v>
      </c>
      <c r="G1223" t="s">
        <v>41</v>
      </c>
      <c r="H1223" s="4">
        <v>45679.626597222217</v>
      </c>
      <c r="I1223" t="b">
        <v>0</v>
      </c>
      <c r="J1223" t="b">
        <v>1</v>
      </c>
      <c r="K1223" t="s">
        <v>24</v>
      </c>
      <c r="L1223" t="s">
        <v>22</v>
      </c>
      <c r="M1223">
        <v>186500</v>
      </c>
      <c r="O1223" t="s">
        <v>1883</v>
      </c>
      <c r="P1223" t="s">
        <v>5961</v>
      </c>
    </row>
    <row r="1224" spans="1:16" x14ac:dyDescent="0.25">
      <c r="A1224" t="s">
        <v>2</v>
      </c>
      <c r="B1224" t="s">
        <v>358</v>
      </c>
      <c r="C1224" t="s">
        <v>145</v>
      </c>
      <c r="D1224" t="s">
        <v>3828</v>
      </c>
      <c r="E1224" t="s">
        <v>20</v>
      </c>
      <c r="F1224" t="b">
        <v>0</v>
      </c>
      <c r="G1224" t="s">
        <v>27</v>
      </c>
      <c r="H1224" s="4">
        <v>45679.62709490741</v>
      </c>
      <c r="I1224" t="b">
        <v>1</v>
      </c>
      <c r="J1224" t="b">
        <v>1</v>
      </c>
      <c r="K1224" t="s">
        <v>24</v>
      </c>
      <c r="L1224" t="s">
        <v>22</v>
      </c>
      <c r="M1224">
        <v>85000</v>
      </c>
      <c r="O1224" t="s">
        <v>4195</v>
      </c>
      <c r="P1224" t="s">
        <v>5962</v>
      </c>
    </row>
    <row r="1225" spans="1:16" x14ac:dyDescent="0.25">
      <c r="A1225" t="s">
        <v>2</v>
      </c>
      <c r="B1225" t="s">
        <v>132</v>
      </c>
      <c r="C1225" t="s">
        <v>5963</v>
      </c>
      <c r="D1225" t="s">
        <v>131</v>
      </c>
      <c r="E1225" t="s">
        <v>20</v>
      </c>
      <c r="F1225" t="b">
        <v>0</v>
      </c>
      <c r="G1225" t="s">
        <v>27</v>
      </c>
      <c r="H1225" s="4">
        <v>45679.627175925933</v>
      </c>
      <c r="I1225" t="b">
        <v>1</v>
      </c>
      <c r="J1225" t="b">
        <v>0</v>
      </c>
      <c r="K1225" t="s">
        <v>24</v>
      </c>
      <c r="L1225" t="s">
        <v>22</v>
      </c>
      <c r="M1225">
        <v>145000</v>
      </c>
      <c r="O1225" t="s">
        <v>131</v>
      </c>
      <c r="P1225" t="s">
        <v>1671</v>
      </c>
    </row>
    <row r="1226" spans="1:16" x14ac:dyDescent="0.25">
      <c r="A1226" t="s">
        <v>2</v>
      </c>
      <c r="B1226" t="s">
        <v>2</v>
      </c>
      <c r="C1226" t="s">
        <v>2514</v>
      </c>
      <c r="D1226" t="s">
        <v>2208</v>
      </c>
      <c r="E1226" t="s">
        <v>20</v>
      </c>
      <c r="F1226" t="b">
        <v>0</v>
      </c>
      <c r="G1226" t="s">
        <v>35</v>
      </c>
      <c r="H1226" s="4">
        <v>45679.62771990741</v>
      </c>
      <c r="I1226" t="b">
        <v>0</v>
      </c>
      <c r="J1226" t="b">
        <v>0</v>
      </c>
      <c r="K1226" t="s">
        <v>24</v>
      </c>
      <c r="L1226" t="s">
        <v>22</v>
      </c>
      <c r="M1226">
        <v>122500</v>
      </c>
      <c r="O1226" t="s">
        <v>123</v>
      </c>
      <c r="P1226" t="s">
        <v>4893</v>
      </c>
    </row>
    <row r="1227" spans="1:16" x14ac:dyDescent="0.25">
      <c r="A1227" t="s">
        <v>139</v>
      </c>
      <c r="B1227" t="s">
        <v>5964</v>
      </c>
      <c r="C1227" t="s">
        <v>158</v>
      </c>
      <c r="D1227" t="s">
        <v>4034</v>
      </c>
      <c r="E1227" t="s">
        <v>20</v>
      </c>
      <c r="F1227" t="b">
        <v>0</v>
      </c>
      <c r="G1227" t="s">
        <v>158</v>
      </c>
      <c r="H1227" s="4">
        <v>45679.628530092603</v>
      </c>
      <c r="I1227" t="b">
        <v>0</v>
      </c>
      <c r="J1227" t="b">
        <v>0</v>
      </c>
      <c r="K1227" t="s">
        <v>158</v>
      </c>
      <c r="L1227" t="s">
        <v>22</v>
      </c>
      <c r="M1227">
        <v>91799.5</v>
      </c>
      <c r="O1227" t="s">
        <v>1438</v>
      </c>
      <c r="P1227" t="s">
        <v>863</v>
      </c>
    </row>
    <row r="1228" spans="1:16" x14ac:dyDescent="0.25">
      <c r="A1228" t="s">
        <v>0</v>
      </c>
      <c r="B1228" t="s">
        <v>1300</v>
      </c>
      <c r="C1228" t="s">
        <v>1096</v>
      </c>
      <c r="D1228" t="s">
        <v>2208</v>
      </c>
      <c r="E1228" t="s">
        <v>51</v>
      </c>
      <c r="F1228" t="b">
        <v>0</v>
      </c>
      <c r="G1228" t="s">
        <v>27</v>
      </c>
      <c r="H1228" s="4">
        <v>45679.666886574072</v>
      </c>
      <c r="I1228" t="b">
        <v>1</v>
      </c>
      <c r="J1228" t="b">
        <v>0</v>
      </c>
      <c r="K1228" t="s">
        <v>24</v>
      </c>
      <c r="L1228" t="s">
        <v>36</v>
      </c>
      <c r="N1228">
        <v>42.5</v>
      </c>
      <c r="O1228" t="s">
        <v>74</v>
      </c>
      <c r="P1228" t="s">
        <v>5965</v>
      </c>
    </row>
    <row r="1229" spans="1:16" x14ac:dyDescent="0.25">
      <c r="A1229" t="s">
        <v>0</v>
      </c>
      <c r="B1229" t="s">
        <v>5966</v>
      </c>
      <c r="C1229" t="s">
        <v>293</v>
      </c>
      <c r="D1229" t="s">
        <v>3972</v>
      </c>
      <c r="E1229" t="s">
        <v>51</v>
      </c>
      <c r="F1229" t="b">
        <v>0</v>
      </c>
      <c r="G1229" t="s">
        <v>41</v>
      </c>
      <c r="H1229" s="4">
        <v>45679.667141203703</v>
      </c>
      <c r="I1229" t="b">
        <v>1</v>
      </c>
      <c r="J1229" t="b">
        <v>0</v>
      </c>
      <c r="K1229" t="s">
        <v>24</v>
      </c>
      <c r="L1229" t="s">
        <v>36</v>
      </c>
      <c r="N1229">
        <v>50</v>
      </c>
      <c r="O1229" t="s">
        <v>477</v>
      </c>
      <c r="P1229" t="s">
        <v>2400</v>
      </c>
    </row>
    <row r="1230" spans="1:16" x14ac:dyDescent="0.25">
      <c r="A1230" t="s">
        <v>0</v>
      </c>
      <c r="B1230" t="s">
        <v>5967</v>
      </c>
      <c r="C1230" t="s">
        <v>94</v>
      </c>
      <c r="D1230" t="s">
        <v>3828</v>
      </c>
      <c r="E1230" t="s">
        <v>51</v>
      </c>
      <c r="F1230" t="b">
        <v>0</v>
      </c>
      <c r="G1230" t="s">
        <v>30</v>
      </c>
      <c r="H1230" s="4">
        <v>45679.667731481481</v>
      </c>
      <c r="I1230" t="b">
        <v>1</v>
      </c>
      <c r="J1230" t="b">
        <v>0</v>
      </c>
      <c r="K1230" t="s">
        <v>24</v>
      </c>
      <c r="L1230" t="s">
        <v>36</v>
      </c>
      <c r="N1230">
        <v>27.5</v>
      </c>
      <c r="O1230" t="s">
        <v>5968</v>
      </c>
      <c r="P1230" t="s">
        <v>119</v>
      </c>
    </row>
    <row r="1231" spans="1:16" x14ac:dyDescent="0.25">
      <c r="A1231" t="s">
        <v>139</v>
      </c>
      <c r="B1231" t="s">
        <v>139</v>
      </c>
      <c r="C1231" t="s">
        <v>225</v>
      </c>
      <c r="D1231" t="s">
        <v>131</v>
      </c>
      <c r="E1231" t="s">
        <v>20</v>
      </c>
      <c r="F1231" t="b">
        <v>0</v>
      </c>
      <c r="G1231" t="s">
        <v>52</v>
      </c>
      <c r="H1231" s="4">
        <v>45679.667928240742</v>
      </c>
      <c r="I1231" t="b">
        <v>0</v>
      </c>
      <c r="J1231" t="b">
        <v>0</v>
      </c>
      <c r="K1231" t="s">
        <v>24</v>
      </c>
      <c r="L1231" t="s">
        <v>36</v>
      </c>
      <c r="N1231">
        <v>29.5</v>
      </c>
      <c r="O1231" t="s">
        <v>131</v>
      </c>
      <c r="P1231" t="s">
        <v>5969</v>
      </c>
    </row>
    <row r="1232" spans="1:16" x14ac:dyDescent="0.25">
      <c r="A1232" t="s">
        <v>139</v>
      </c>
      <c r="B1232" t="s">
        <v>5970</v>
      </c>
      <c r="C1232" t="s">
        <v>2154</v>
      </c>
      <c r="D1232" t="s">
        <v>3972</v>
      </c>
      <c r="E1232" t="s">
        <v>51</v>
      </c>
      <c r="F1232" t="b">
        <v>0</v>
      </c>
      <c r="G1232" t="s">
        <v>27</v>
      </c>
      <c r="H1232" s="4">
        <v>45679.668923611112</v>
      </c>
      <c r="I1232" t="b">
        <v>1</v>
      </c>
      <c r="J1232" t="b">
        <v>0</v>
      </c>
      <c r="K1232" t="s">
        <v>24</v>
      </c>
      <c r="L1232" t="s">
        <v>36</v>
      </c>
      <c r="N1232">
        <v>47.5</v>
      </c>
      <c r="O1232" t="s">
        <v>74</v>
      </c>
      <c r="P1232" t="s">
        <v>5971</v>
      </c>
    </row>
    <row r="1233" spans="1:16" x14ac:dyDescent="0.25">
      <c r="A1233" t="s">
        <v>139</v>
      </c>
      <c r="B1233" t="s">
        <v>277</v>
      </c>
      <c r="C1233" t="s">
        <v>39</v>
      </c>
      <c r="D1233" t="s">
        <v>3972</v>
      </c>
      <c r="E1233" t="s">
        <v>20</v>
      </c>
      <c r="F1233" t="b">
        <v>1</v>
      </c>
      <c r="G1233" t="s">
        <v>1420</v>
      </c>
      <c r="H1233" s="4">
        <v>45679.689259259263</v>
      </c>
      <c r="I1233" t="b">
        <v>0</v>
      </c>
      <c r="J1233" t="b">
        <v>0</v>
      </c>
      <c r="K1233" t="s">
        <v>1420</v>
      </c>
      <c r="L1233" t="s">
        <v>22</v>
      </c>
      <c r="M1233">
        <v>108000</v>
      </c>
      <c r="O1233" t="s">
        <v>4217</v>
      </c>
      <c r="P1233" t="s">
        <v>4218</v>
      </c>
    </row>
    <row r="1234" spans="1:16" x14ac:dyDescent="0.25">
      <c r="A1234" t="s">
        <v>0</v>
      </c>
      <c r="B1234" t="s">
        <v>5972</v>
      </c>
      <c r="C1234" t="s">
        <v>172</v>
      </c>
      <c r="D1234" t="s">
        <v>3972</v>
      </c>
      <c r="E1234" t="s">
        <v>20</v>
      </c>
      <c r="F1234" t="b">
        <v>0</v>
      </c>
      <c r="G1234" t="s">
        <v>27</v>
      </c>
      <c r="H1234" s="4">
        <v>45679.708668981482</v>
      </c>
      <c r="I1234" t="b">
        <v>0</v>
      </c>
      <c r="J1234" t="b">
        <v>0</v>
      </c>
      <c r="K1234" t="s">
        <v>24</v>
      </c>
      <c r="L1234" t="s">
        <v>22</v>
      </c>
      <c r="M1234">
        <v>118140</v>
      </c>
      <c r="O1234" t="s">
        <v>4343</v>
      </c>
    </row>
    <row r="1235" spans="1:16" x14ac:dyDescent="0.25">
      <c r="A1235" t="s">
        <v>0</v>
      </c>
      <c r="B1235" t="s">
        <v>5973</v>
      </c>
      <c r="C1235" t="s">
        <v>236</v>
      </c>
      <c r="D1235" t="s">
        <v>3972</v>
      </c>
      <c r="E1235" t="s">
        <v>20</v>
      </c>
      <c r="F1235" t="b">
        <v>0</v>
      </c>
      <c r="G1235" t="s">
        <v>27</v>
      </c>
      <c r="H1235" s="4">
        <v>45679.708668981482</v>
      </c>
      <c r="I1235" t="b">
        <v>0</v>
      </c>
      <c r="J1235" t="b">
        <v>0</v>
      </c>
      <c r="K1235" t="s">
        <v>24</v>
      </c>
      <c r="L1235" t="s">
        <v>22</v>
      </c>
      <c r="M1235">
        <v>100000</v>
      </c>
      <c r="O1235" t="s">
        <v>5974</v>
      </c>
      <c r="P1235" t="s">
        <v>1022</v>
      </c>
    </row>
    <row r="1236" spans="1:16" x14ac:dyDescent="0.25">
      <c r="A1236" t="s">
        <v>0</v>
      </c>
      <c r="B1236" t="s">
        <v>3291</v>
      </c>
      <c r="C1236" t="s">
        <v>151</v>
      </c>
      <c r="D1236" t="s">
        <v>3972</v>
      </c>
      <c r="E1236" t="s">
        <v>20</v>
      </c>
      <c r="F1236" t="b">
        <v>0</v>
      </c>
      <c r="G1236" t="s">
        <v>30</v>
      </c>
      <c r="H1236" s="4">
        <v>45679.709247685183</v>
      </c>
      <c r="I1236" t="b">
        <v>0</v>
      </c>
      <c r="J1236" t="b">
        <v>0</v>
      </c>
      <c r="K1236" t="s">
        <v>24</v>
      </c>
      <c r="L1236" t="s">
        <v>22</v>
      </c>
      <c r="M1236">
        <v>63320</v>
      </c>
      <c r="O1236" t="s">
        <v>1783</v>
      </c>
      <c r="P1236" t="s">
        <v>5104</v>
      </c>
    </row>
    <row r="1237" spans="1:16" x14ac:dyDescent="0.25">
      <c r="A1237" t="s">
        <v>2</v>
      </c>
      <c r="B1237" t="s">
        <v>5975</v>
      </c>
      <c r="C1237" t="s">
        <v>1729</v>
      </c>
      <c r="D1237" t="s">
        <v>3828</v>
      </c>
      <c r="E1237" t="s">
        <v>20</v>
      </c>
      <c r="F1237" t="b">
        <v>0</v>
      </c>
      <c r="G1237" t="s">
        <v>41</v>
      </c>
      <c r="H1237" s="4">
        <v>45679.710833333331</v>
      </c>
      <c r="I1237" t="b">
        <v>0</v>
      </c>
      <c r="J1237" t="b">
        <v>1</v>
      </c>
      <c r="K1237" t="s">
        <v>24</v>
      </c>
      <c r="L1237" t="s">
        <v>22</v>
      </c>
      <c r="M1237">
        <v>111022.5</v>
      </c>
      <c r="O1237" t="s">
        <v>1730</v>
      </c>
      <c r="P1237" t="s">
        <v>5976</v>
      </c>
    </row>
    <row r="1238" spans="1:16" x14ac:dyDescent="0.25">
      <c r="A1238" t="s">
        <v>1</v>
      </c>
      <c r="B1238" t="s">
        <v>5977</v>
      </c>
      <c r="C1238" t="s">
        <v>203</v>
      </c>
      <c r="D1238" t="s">
        <v>3972</v>
      </c>
      <c r="E1238" t="s">
        <v>20</v>
      </c>
      <c r="F1238" t="b">
        <v>0</v>
      </c>
      <c r="G1238" t="s">
        <v>23</v>
      </c>
      <c r="H1238" s="4">
        <v>45679.725578703707</v>
      </c>
      <c r="I1238" t="b">
        <v>1</v>
      </c>
      <c r="J1238" t="b">
        <v>0</v>
      </c>
      <c r="K1238" t="s">
        <v>24</v>
      </c>
      <c r="L1238" t="s">
        <v>36</v>
      </c>
      <c r="N1238">
        <v>52.5</v>
      </c>
      <c r="O1238" t="s">
        <v>741</v>
      </c>
      <c r="P1238" t="s">
        <v>193</v>
      </c>
    </row>
    <row r="1239" spans="1:16" x14ac:dyDescent="0.25">
      <c r="A1239" t="s">
        <v>0</v>
      </c>
      <c r="B1239" t="s">
        <v>0</v>
      </c>
      <c r="C1239" t="s">
        <v>3943</v>
      </c>
      <c r="D1239" t="s">
        <v>3972</v>
      </c>
      <c r="E1239" t="s">
        <v>51</v>
      </c>
      <c r="F1239" t="b">
        <v>0</v>
      </c>
      <c r="G1239" t="s">
        <v>41</v>
      </c>
      <c r="H1239" s="4">
        <v>45679.750474537039</v>
      </c>
      <c r="I1239" t="b">
        <v>1</v>
      </c>
      <c r="J1239" t="b">
        <v>0</v>
      </c>
      <c r="K1239" t="s">
        <v>24</v>
      </c>
      <c r="L1239" t="s">
        <v>36</v>
      </c>
      <c r="N1239">
        <v>55</v>
      </c>
      <c r="O1239" t="s">
        <v>5978</v>
      </c>
      <c r="P1239" t="s">
        <v>5979</v>
      </c>
    </row>
    <row r="1240" spans="1:16" x14ac:dyDescent="0.25">
      <c r="A1240" t="s">
        <v>139</v>
      </c>
      <c r="B1240" t="s">
        <v>5980</v>
      </c>
      <c r="C1240" t="s">
        <v>180</v>
      </c>
      <c r="D1240" t="s">
        <v>3972</v>
      </c>
      <c r="E1240" t="s">
        <v>20</v>
      </c>
      <c r="F1240" t="b">
        <v>0</v>
      </c>
      <c r="G1240" t="s">
        <v>41</v>
      </c>
      <c r="H1240" s="4">
        <v>45679.750543981478</v>
      </c>
      <c r="I1240" t="b">
        <v>0</v>
      </c>
      <c r="J1240" t="b">
        <v>0</v>
      </c>
      <c r="K1240" t="s">
        <v>24</v>
      </c>
      <c r="L1240" t="s">
        <v>22</v>
      </c>
      <c r="M1240">
        <v>105000</v>
      </c>
      <c r="O1240" t="s">
        <v>1631</v>
      </c>
      <c r="P1240" t="s">
        <v>5981</v>
      </c>
    </row>
    <row r="1241" spans="1:16" x14ac:dyDescent="0.25">
      <c r="A1241" t="s">
        <v>1</v>
      </c>
      <c r="B1241" t="s">
        <v>5982</v>
      </c>
      <c r="C1241" t="s">
        <v>151</v>
      </c>
      <c r="D1241" t="s">
        <v>3972</v>
      </c>
      <c r="E1241" t="s">
        <v>20</v>
      </c>
      <c r="F1241" t="b">
        <v>0</v>
      </c>
      <c r="G1241" t="s">
        <v>30</v>
      </c>
      <c r="H1241" s="4">
        <v>45679.750983796293</v>
      </c>
      <c r="I1241" t="b">
        <v>0</v>
      </c>
      <c r="J1241" t="b">
        <v>1</v>
      </c>
      <c r="K1241" t="s">
        <v>24</v>
      </c>
      <c r="L1241" t="s">
        <v>22</v>
      </c>
      <c r="M1241">
        <v>177500</v>
      </c>
      <c r="O1241" t="s">
        <v>5983</v>
      </c>
    </row>
    <row r="1242" spans="1:16" x14ac:dyDescent="0.25">
      <c r="A1242" t="s">
        <v>2</v>
      </c>
      <c r="B1242" t="s">
        <v>5984</v>
      </c>
      <c r="C1242" t="s">
        <v>1141</v>
      </c>
      <c r="D1242" t="s">
        <v>3972</v>
      </c>
      <c r="E1242" t="s">
        <v>20</v>
      </c>
      <c r="F1242" t="b">
        <v>0</v>
      </c>
      <c r="G1242" t="s">
        <v>41</v>
      </c>
      <c r="H1242" s="4">
        <v>45679.752592592587</v>
      </c>
      <c r="I1242" t="b">
        <v>0</v>
      </c>
      <c r="J1242" t="b">
        <v>1</v>
      </c>
      <c r="K1242" t="s">
        <v>24</v>
      </c>
      <c r="L1242" t="s">
        <v>22</v>
      </c>
      <c r="M1242">
        <v>163500</v>
      </c>
      <c r="O1242" t="s">
        <v>5985</v>
      </c>
      <c r="P1242" t="s">
        <v>871</v>
      </c>
    </row>
    <row r="1243" spans="1:16" x14ac:dyDescent="0.25">
      <c r="A1243" t="s">
        <v>0</v>
      </c>
      <c r="B1243" t="s">
        <v>5986</v>
      </c>
      <c r="C1243" t="s">
        <v>82</v>
      </c>
      <c r="D1243" t="s">
        <v>3972</v>
      </c>
      <c r="E1243" t="s">
        <v>20</v>
      </c>
      <c r="F1243" t="b">
        <v>0</v>
      </c>
      <c r="G1243" t="s">
        <v>27</v>
      </c>
      <c r="H1243" s="4">
        <v>45679.791724537034</v>
      </c>
      <c r="I1243" t="b">
        <v>0</v>
      </c>
      <c r="J1243" t="b">
        <v>0</v>
      </c>
      <c r="K1243" t="s">
        <v>24</v>
      </c>
      <c r="L1243" t="s">
        <v>22</v>
      </c>
      <c r="M1243">
        <v>127500</v>
      </c>
      <c r="O1243" t="s">
        <v>5987</v>
      </c>
      <c r="P1243" t="s">
        <v>5988</v>
      </c>
    </row>
    <row r="1244" spans="1:16" x14ac:dyDescent="0.25">
      <c r="A1244" t="s">
        <v>1</v>
      </c>
      <c r="B1244" t="s">
        <v>5989</v>
      </c>
      <c r="C1244" t="s">
        <v>3891</v>
      </c>
      <c r="D1244" t="s">
        <v>3828</v>
      </c>
      <c r="E1244" t="s">
        <v>20</v>
      </c>
      <c r="F1244" t="b">
        <v>0</v>
      </c>
      <c r="G1244" t="s">
        <v>27</v>
      </c>
      <c r="H1244" s="4">
        <v>45679.793854166674</v>
      </c>
      <c r="I1244" t="b">
        <v>0</v>
      </c>
      <c r="J1244" t="b">
        <v>1</v>
      </c>
      <c r="K1244" t="s">
        <v>24</v>
      </c>
      <c r="L1244" t="s">
        <v>22</v>
      </c>
      <c r="M1244">
        <v>120000</v>
      </c>
      <c r="O1244" t="s">
        <v>3892</v>
      </c>
      <c r="P1244" t="s">
        <v>5990</v>
      </c>
    </row>
    <row r="1245" spans="1:16" x14ac:dyDescent="0.25">
      <c r="A1245" t="s">
        <v>0</v>
      </c>
      <c r="B1245" t="s">
        <v>5991</v>
      </c>
      <c r="C1245" t="s">
        <v>42</v>
      </c>
      <c r="D1245" t="s">
        <v>3600</v>
      </c>
      <c r="E1245" t="s">
        <v>51</v>
      </c>
      <c r="F1245" t="b">
        <v>0</v>
      </c>
      <c r="G1245" t="s">
        <v>41</v>
      </c>
      <c r="H1245" s="4">
        <v>45679.875474537039</v>
      </c>
      <c r="I1245" t="b">
        <v>1</v>
      </c>
      <c r="J1245" t="b">
        <v>1</v>
      </c>
      <c r="K1245" t="s">
        <v>24</v>
      </c>
      <c r="L1245" t="s">
        <v>36</v>
      </c>
      <c r="N1245">
        <v>64.300003051757813</v>
      </c>
      <c r="O1245" t="s">
        <v>783</v>
      </c>
      <c r="P1245" t="s">
        <v>4642</v>
      </c>
    </row>
    <row r="1246" spans="1:16" x14ac:dyDescent="0.25">
      <c r="A1246" t="s">
        <v>25</v>
      </c>
      <c r="B1246" t="s">
        <v>5992</v>
      </c>
      <c r="C1246" t="s">
        <v>644</v>
      </c>
      <c r="D1246" t="s">
        <v>3972</v>
      </c>
      <c r="E1246" t="s">
        <v>51</v>
      </c>
      <c r="F1246" t="b">
        <v>0</v>
      </c>
      <c r="G1246" t="s">
        <v>41</v>
      </c>
      <c r="H1246" s="4">
        <v>45679.875497685192</v>
      </c>
      <c r="I1246" t="b">
        <v>0</v>
      </c>
      <c r="J1246" t="b">
        <v>0</v>
      </c>
      <c r="K1246" t="s">
        <v>24</v>
      </c>
      <c r="L1246" t="s">
        <v>36</v>
      </c>
      <c r="N1246">
        <v>99</v>
      </c>
      <c r="O1246" t="s">
        <v>5993</v>
      </c>
      <c r="P1246" t="s">
        <v>5994</v>
      </c>
    </row>
    <row r="1247" spans="1:16" x14ac:dyDescent="0.25">
      <c r="A1247" t="s">
        <v>0</v>
      </c>
      <c r="B1247" t="s">
        <v>5995</v>
      </c>
      <c r="C1247" t="s">
        <v>644</v>
      </c>
      <c r="D1247" t="s">
        <v>3972</v>
      </c>
      <c r="E1247" t="s">
        <v>20</v>
      </c>
      <c r="F1247" t="b">
        <v>0</v>
      </c>
      <c r="G1247" t="s">
        <v>41</v>
      </c>
      <c r="H1247" s="4">
        <v>45679.875567129631</v>
      </c>
      <c r="I1247" t="b">
        <v>0</v>
      </c>
      <c r="J1247" t="b">
        <v>1</v>
      </c>
      <c r="K1247" t="s">
        <v>24</v>
      </c>
      <c r="L1247" t="s">
        <v>22</v>
      </c>
      <c r="M1247">
        <v>105362.5</v>
      </c>
      <c r="O1247" t="s">
        <v>5996</v>
      </c>
      <c r="P1247" t="s">
        <v>5997</v>
      </c>
    </row>
    <row r="1248" spans="1:16" x14ac:dyDescent="0.25">
      <c r="A1248" t="s">
        <v>139</v>
      </c>
      <c r="B1248" t="s">
        <v>5998</v>
      </c>
      <c r="C1248" t="s">
        <v>986</v>
      </c>
      <c r="D1248" t="s">
        <v>4083</v>
      </c>
      <c r="E1248" t="s">
        <v>20</v>
      </c>
      <c r="F1248" t="b">
        <v>0</v>
      </c>
      <c r="G1248" t="s">
        <v>41</v>
      </c>
      <c r="H1248" s="4">
        <v>45679.875671296293</v>
      </c>
      <c r="I1248" t="b">
        <v>1</v>
      </c>
      <c r="J1248" t="b">
        <v>0</v>
      </c>
      <c r="K1248" t="s">
        <v>24</v>
      </c>
      <c r="L1248" t="s">
        <v>36</v>
      </c>
      <c r="N1248">
        <v>44.989997863769531</v>
      </c>
      <c r="O1248" t="s">
        <v>5999</v>
      </c>
      <c r="P1248" t="s">
        <v>2128</v>
      </c>
    </row>
    <row r="1249" spans="1:16" x14ac:dyDescent="0.25">
      <c r="A1249" t="s">
        <v>0</v>
      </c>
      <c r="B1249" t="s">
        <v>6000</v>
      </c>
      <c r="C1249" t="s">
        <v>140</v>
      </c>
      <c r="D1249" t="s">
        <v>3972</v>
      </c>
      <c r="E1249" t="s">
        <v>20</v>
      </c>
      <c r="F1249" t="b">
        <v>0</v>
      </c>
      <c r="G1249" t="s">
        <v>35</v>
      </c>
      <c r="H1249" s="4">
        <v>45679.875706018523</v>
      </c>
      <c r="I1249" t="b">
        <v>0</v>
      </c>
      <c r="J1249" t="b">
        <v>0</v>
      </c>
      <c r="K1249" t="s">
        <v>24</v>
      </c>
      <c r="L1249" t="s">
        <v>22</v>
      </c>
      <c r="M1249">
        <v>145000</v>
      </c>
      <c r="O1249" t="s">
        <v>6001</v>
      </c>
    </row>
    <row r="1250" spans="1:16" x14ac:dyDescent="0.25">
      <c r="A1250" t="s">
        <v>19</v>
      </c>
      <c r="B1250" t="s">
        <v>3832</v>
      </c>
      <c r="C1250" t="s">
        <v>151</v>
      </c>
      <c r="D1250" t="s">
        <v>3972</v>
      </c>
      <c r="E1250" t="s">
        <v>20</v>
      </c>
      <c r="F1250" t="b">
        <v>0</v>
      </c>
      <c r="G1250" t="s">
        <v>30</v>
      </c>
      <c r="H1250" s="4">
        <v>45679.87605324074</v>
      </c>
      <c r="I1250" t="b">
        <v>0</v>
      </c>
      <c r="J1250" t="b">
        <v>1</v>
      </c>
      <c r="K1250" t="s">
        <v>24</v>
      </c>
      <c r="L1250" t="s">
        <v>22</v>
      </c>
      <c r="M1250">
        <v>132500</v>
      </c>
      <c r="O1250" t="s">
        <v>1173</v>
      </c>
      <c r="P1250" t="s">
        <v>6002</v>
      </c>
    </row>
    <row r="1251" spans="1:16" x14ac:dyDescent="0.25">
      <c r="A1251" t="s">
        <v>1</v>
      </c>
      <c r="B1251" t="s">
        <v>779</v>
      </c>
      <c r="C1251" t="s">
        <v>293</v>
      </c>
      <c r="D1251" t="s">
        <v>3972</v>
      </c>
      <c r="E1251" t="s">
        <v>20</v>
      </c>
      <c r="F1251" t="b">
        <v>0</v>
      </c>
      <c r="G1251" t="s">
        <v>41</v>
      </c>
      <c r="H1251" s="4">
        <v>45679.876597222217</v>
      </c>
      <c r="I1251" t="b">
        <v>0</v>
      </c>
      <c r="J1251" t="b">
        <v>1</v>
      </c>
      <c r="K1251" t="s">
        <v>24</v>
      </c>
      <c r="L1251" t="s">
        <v>36</v>
      </c>
      <c r="N1251">
        <v>41.625</v>
      </c>
      <c r="O1251" t="s">
        <v>3278</v>
      </c>
    </row>
    <row r="1252" spans="1:16" x14ac:dyDescent="0.25">
      <c r="A1252" t="s">
        <v>1</v>
      </c>
      <c r="B1252" t="s">
        <v>6003</v>
      </c>
      <c r="C1252" t="s">
        <v>122</v>
      </c>
      <c r="D1252" t="s">
        <v>3972</v>
      </c>
      <c r="E1252" t="s">
        <v>20</v>
      </c>
      <c r="F1252" t="b">
        <v>0</v>
      </c>
      <c r="G1252" t="s">
        <v>52</v>
      </c>
      <c r="H1252" s="4">
        <v>45679.876921296287</v>
      </c>
      <c r="I1252" t="b">
        <v>0</v>
      </c>
      <c r="J1252" t="b">
        <v>1</v>
      </c>
      <c r="K1252" t="s">
        <v>24</v>
      </c>
      <c r="L1252" t="s">
        <v>22</v>
      </c>
      <c r="M1252">
        <v>230695</v>
      </c>
      <c r="O1252" t="s">
        <v>759</v>
      </c>
      <c r="P1252" t="s">
        <v>6004</v>
      </c>
    </row>
    <row r="1253" spans="1:16" x14ac:dyDescent="0.25">
      <c r="A1253" t="s">
        <v>2</v>
      </c>
      <c r="B1253" t="s">
        <v>6005</v>
      </c>
      <c r="C1253" t="s">
        <v>540</v>
      </c>
      <c r="D1253" t="s">
        <v>3972</v>
      </c>
      <c r="E1253" t="s">
        <v>20</v>
      </c>
      <c r="F1253" t="b">
        <v>0</v>
      </c>
      <c r="G1253" t="s">
        <v>27</v>
      </c>
      <c r="H1253" s="4">
        <v>45679.877083333333</v>
      </c>
      <c r="I1253" t="b">
        <v>0</v>
      </c>
      <c r="J1253" t="b">
        <v>1</v>
      </c>
      <c r="K1253" t="s">
        <v>24</v>
      </c>
      <c r="L1253" t="s">
        <v>22</v>
      </c>
      <c r="M1253">
        <v>189500</v>
      </c>
      <c r="O1253" t="s">
        <v>4534</v>
      </c>
      <c r="P1253" t="s">
        <v>3638</v>
      </c>
    </row>
    <row r="1254" spans="1:16" x14ac:dyDescent="0.25">
      <c r="A1254" t="s">
        <v>0</v>
      </c>
      <c r="B1254" t="s">
        <v>0</v>
      </c>
      <c r="C1254" t="s">
        <v>3429</v>
      </c>
      <c r="D1254" t="s">
        <v>4083</v>
      </c>
      <c r="E1254" t="s">
        <v>20</v>
      </c>
      <c r="F1254" t="b">
        <v>0</v>
      </c>
      <c r="G1254" t="s">
        <v>23</v>
      </c>
      <c r="H1254" s="4">
        <v>45679.892268518517</v>
      </c>
      <c r="I1254" t="b">
        <v>1</v>
      </c>
      <c r="J1254" t="b">
        <v>1</v>
      </c>
      <c r="K1254" t="s">
        <v>24</v>
      </c>
      <c r="L1254" t="s">
        <v>22</v>
      </c>
      <c r="M1254">
        <v>100000</v>
      </c>
      <c r="O1254" t="s">
        <v>4981</v>
      </c>
      <c r="P1254" t="s">
        <v>1057</v>
      </c>
    </row>
    <row r="1255" spans="1:16" x14ac:dyDescent="0.25">
      <c r="A1255" t="s">
        <v>139</v>
      </c>
      <c r="B1255" t="s">
        <v>6006</v>
      </c>
      <c r="C1255" t="s">
        <v>6007</v>
      </c>
      <c r="D1255" t="s">
        <v>4034</v>
      </c>
      <c r="E1255" t="s">
        <v>20</v>
      </c>
      <c r="F1255" t="b">
        <v>0</v>
      </c>
      <c r="G1255" t="s">
        <v>6007</v>
      </c>
      <c r="H1255" s="4">
        <v>45679.895601851851</v>
      </c>
      <c r="I1255" t="b">
        <v>0</v>
      </c>
      <c r="J1255" t="b">
        <v>0</v>
      </c>
      <c r="L1255" t="s">
        <v>22</v>
      </c>
      <c r="M1255">
        <v>91799.5</v>
      </c>
      <c r="O1255" t="s">
        <v>6008</v>
      </c>
      <c r="P1255" t="s">
        <v>6009</v>
      </c>
    </row>
    <row r="1256" spans="1:16" x14ac:dyDescent="0.25">
      <c r="A1256" t="s">
        <v>0</v>
      </c>
      <c r="B1256" t="s">
        <v>6010</v>
      </c>
      <c r="C1256" t="s">
        <v>1292</v>
      </c>
      <c r="D1256" t="s">
        <v>3972</v>
      </c>
      <c r="E1256" t="s">
        <v>20</v>
      </c>
      <c r="F1256" t="b">
        <v>0</v>
      </c>
      <c r="G1256" t="s">
        <v>27</v>
      </c>
      <c r="H1256" s="4">
        <v>45679.916921296302</v>
      </c>
      <c r="I1256" t="b">
        <v>0</v>
      </c>
      <c r="J1256" t="b">
        <v>1</v>
      </c>
      <c r="K1256" t="s">
        <v>24</v>
      </c>
      <c r="L1256" t="s">
        <v>22</v>
      </c>
      <c r="M1256">
        <v>59000</v>
      </c>
      <c r="O1256" t="s">
        <v>6011</v>
      </c>
      <c r="P1256" t="s">
        <v>2658</v>
      </c>
    </row>
    <row r="1257" spans="1:16" x14ac:dyDescent="0.25">
      <c r="A1257" t="s">
        <v>139</v>
      </c>
      <c r="B1257" t="s">
        <v>5511</v>
      </c>
      <c r="C1257" t="s">
        <v>293</v>
      </c>
      <c r="D1257" t="s">
        <v>3600</v>
      </c>
      <c r="E1257" t="s">
        <v>20</v>
      </c>
      <c r="F1257" t="b">
        <v>0</v>
      </c>
      <c r="G1257" t="s">
        <v>41</v>
      </c>
      <c r="H1257" s="4">
        <v>45679.917141203703</v>
      </c>
      <c r="I1257" t="b">
        <v>0</v>
      </c>
      <c r="J1257" t="b">
        <v>0</v>
      </c>
      <c r="K1257" t="s">
        <v>24</v>
      </c>
      <c r="L1257" t="s">
        <v>22</v>
      </c>
      <c r="M1257">
        <v>110000</v>
      </c>
      <c r="O1257" t="s">
        <v>2818</v>
      </c>
      <c r="P1257" t="s">
        <v>6012</v>
      </c>
    </row>
    <row r="1258" spans="1:16" x14ac:dyDescent="0.25">
      <c r="A1258" t="s">
        <v>0</v>
      </c>
      <c r="B1258" t="s">
        <v>1934</v>
      </c>
      <c r="C1258" t="s">
        <v>2872</v>
      </c>
      <c r="D1258" t="s">
        <v>3600</v>
      </c>
      <c r="E1258" t="s">
        <v>51</v>
      </c>
      <c r="F1258" t="b">
        <v>0</v>
      </c>
      <c r="G1258" t="s">
        <v>27</v>
      </c>
      <c r="H1258" s="4">
        <v>45679.958391203712</v>
      </c>
      <c r="I1258" t="b">
        <v>1</v>
      </c>
      <c r="J1258" t="b">
        <v>0</v>
      </c>
      <c r="K1258" t="s">
        <v>24</v>
      </c>
      <c r="L1258" t="s">
        <v>36</v>
      </c>
      <c r="N1258">
        <v>27.5</v>
      </c>
      <c r="O1258" t="s">
        <v>6013</v>
      </c>
      <c r="P1258" t="s">
        <v>3076</v>
      </c>
    </row>
    <row r="1259" spans="1:16" x14ac:dyDescent="0.25">
      <c r="A1259" t="s">
        <v>1</v>
      </c>
      <c r="B1259" t="s">
        <v>6014</v>
      </c>
      <c r="C1259" t="s">
        <v>192</v>
      </c>
      <c r="D1259" t="s">
        <v>5122</v>
      </c>
      <c r="E1259" t="s">
        <v>20</v>
      </c>
      <c r="F1259" t="b">
        <v>0</v>
      </c>
      <c r="G1259" t="s">
        <v>23</v>
      </c>
      <c r="H1259" s="4">
        <v>45680.01734953704</v>
      </c>
      <c r="I1259" t="b">
        <v>0</v>
      </c>
      <c r="J1259" t="b">
        <v>1</v>
      </c>
      <c r="K1259" t="s">
        <v>24</v>
      </c>
      <c r="L1259" t="s">
        <v>36</v>
      </c>
      <c r="N1259">
        <v>41.884998321533203</v>
      </c>
      <c r="O1259" t="s">
        <v>254</v>
      </c>
      <c r="P1259" t="s">
        <v>3411</v>
      </c>
    </row>
    <row r="1260" spans="1:16" x14ac:dyDescent="0.25">
      <c r="A1260" t="s">
        <v>0</v>
      </c>
      <c r="B1260" t="s">
        <v>0</v>
      </c>
      <c r="C1260" t="s">
        <v>851</v>
      </c>
      <c r="D1260" t="s">
        <v>3828</v>
      </c>
      <c r="E1260" t="s">
        <v>20</v>
      </c>
      <c r="F1260" t="b">
        <v>0</v>
      </c>
      <c r="G1260" t="s">
        <v>27</v>
      </c>
      <c r="H1260" s="4">
        <v>45680.041886574072</v>
      </c>
      <c r="I1260" t="b">
        <v>0</v>
      </c>
      <c r="J1260" t="b">
        <v>1</v>
      </c>
      <c r="K1260" t="s">
        <v>24</v>
      </c>
      <c r="L1260" t="s">
        <v>22</v>
      </c>
      <c r="M1260">
        <v>120000</v>
      </c>
      <c r="O1260" t="s">
        <v>5390</v>
      </c>
      <c r="P1260" t="s">
        <v>6015</v>
      </c>
    </row>
    <row r="1261" spans="1:16" x14ac:dyDescent="0.25">
      <c r="A1261" t="s">
        <v>0</v>
      </c>
      <c r="B1261" t="s">
        <v>1254</v>
      </c>
      <c r="C1261" t="s">
        <v>337</v>
      </c>
      <c r="D1261" t="s">
        <v>6016</v>
      </c>
      <c r="E1261" t="s">
        <v>20</v>
      </c>
      <c r="F1261" t="b">
        <v>0</v>
      </c>
      <c r="G1261" t="s">
        <v>41</v>
      </c>
      <c r="H1261" s="4">
        <v>45680.042233796303</v>
      </c>
      <c r="I1261" t="b">
        <v>1</v>
      </c>
      <c r="J1261" t="b">
        <v>0</v>
      </c>
      <c r="K1261" t="s">
        <v>24</v>
      </c>
      <c r="L1261" t="s">
        <v>22</v>
      </c>
      <c r="M1261">
        <v>140500</v>
      </c>
      <c r="O1261" t="s">
        <v>2572</v>
      </c>
      <c r="P1261" t="s">
        <v>6017</v>
      </c>
    </row>
    <row r="1262" spans="1:16" x14ac:dyDescent="0.25">
      <c r="A1262" t="s">
        <v>2</v>
      </c>
      <c r="B1262" t="s">
        <v>6018</v>
      </c>
      <c r="C1262" t="s">
        <v>39</v>
      </c>
      <c r="D1262" t="s">
        <v>112</v>
      </c>
      <c r="E1262" t="s">
        <v>51</v>
      </c>
      <c r="F1262" t="b">
        <v>1</v>
      </c>
      <c r="G1262" t="s">
        <v>27</v>
      </c>
      <c r="H1262" s="4">
        <v>45680.043749999997</v>
      </c>
      <c r="I1262" t="b">
        <v>1</v>
      </c>
      <c r="J1262" t="b">
        <v>0</v>
      </c>
      <c r="K1262" t="s">
        <v>24</v>
      </c>
      <c r="L1262" t="s">
        <v>36</v>
      </c>
      <c r="N1262">
        <v>30</v>
      </c>
      <c r="O1262" t="s">
        <v>112</v>
      </c>
      <c r="P1262" t="s">
        <v>2857</v>
      </c>
    </row>
    <row r="1263" spans="1:16" x14ac:dyDescent="0.25">
      <c r="A1263" t="s">
        <v>1</v>
      </c>
      <c r="B1263" t="s">
        <v>1</v>
      </c>
      <c r="C1263" t="s">
        <v>2928</v>
      </c>
      <c r="D1263" t="s">
        <v>1650</v>
      </c>
      <c r="E1263" t="s">
        <v>51</v>
      </c>
      <c r="F1263" t="b">
        <v>0</v>
      </c>
      <c r="G1263" t="s">
        <v>52</v>
      </c>
      <c r="H1263" s="4">
        <v>45680.126921296287</v>
      </c>
      <c r="I1263" t="b">
        <v>0</v>
      </c>
      <c r="J1263" t="b">
        <v>1</v>
      </c>
      <c r="K1263" t="s">
        <v>24</v>
      </c>
      <c r="L1263" t="s">
        <v>36</v>
      </c>
      <c r="N1263">
        <v>73.5</v>
      </c>
      <c r="O1263" t="s">
        <v>1650</v>
      </c>
      <c r="P1263" t="s">
        <v>5855</v>
      </c>
    </row>
    <row r="1264" spans="1:16" x14ac:dyDescent="0.25">
      <c r="A1264" t="s">
        <v>25</v>
      </c>
      <c r="B1264" t="s">
        <v>25</v>
      </c>
      <c r="C1264" t="s">
        <v>1468</v>
      </c>
      <c r="D1264" t="s">
        <v>4044</v>
      </c>
      <c r="E1264" t="s">
        <v>20</v>
      </c>
      <c r="F1264" t="b">
        <v>0</v>
      </c>
      <c r="G1264" t="s">
        <v>41</v>
      </c>
      <c r="H1264" s="4">
        <v>45680.250324074077</v>
      </c>
      <c r="I1264" t="b">
        <v>0</v>
      </c>
      <c r="J1264" t="b">
        <v>1</v>
      </c>
      <c r="K1264" t="s">
        <v>24</v>
      </c>
      <c r="L1264" t="s">
        <v>36</v>
      </c>
      <c r="N1264">
        <v>52.930000305175781</v>
      </c>
      <c r="O1264" t="s">
        <v>1918</v>
      </c>
    </row>
    <row r="1265" spans="1:16" x14ac:dyDescent="0.25">
      <c r="A1265" t="s">
        <v>0</v>
      </c>
      <c r="B1265" t="s">
        <v>1098</v>
      </c>
      <c r="C1265" t="s">
        <v>644</v>
      </c>
      <c r="D1265" t="s">
        <v>3972</v>
      </c>
      <c r="E1265" t="s">
        <v>51</v>
      </c>
      <c r="F1265" t="b">
        <v>0</v>
      </c>
      <c r="G1265" t="s">
        <v>41</v>
      </c>
      <c r="H1265" s="4">
        <v>45680.250324074077</v>
      </c>
      <c r="I1265" t="b">
        <v>0</v>
      </c>
      <c r="J1265" t="b">
        <v>1</v>
      </c>
      <c r="K1265" t="s">
        <v>24</v>
      </c>
      <c r="L1265" t="s">
        <v>36</v>
      </c>
      <c r="N1265">
        <v>67.279998779296875</v>
      </c>
      <c r="O1265" t="s">
        <v>2372</v>
      </c>
      <c r="P1265" t="s">
        <v>508</v>
      </c>
    </row>
    <row r="1266" spans="1:16" x14ac:dyDescent="0.25">
      <c r="A1266" t="s">
        <v>0</v>
      </c>
      <c r="B1266" t="s">
        <v>1528</v>
      </c>
      <c r="C1266" t="s">
        <v>2265</v>
      </c>
      <c r="D1266" t="s">
        <v>3828</v>
      </c>
      <c r="E1266" t="s">
        <v>20</v>
      </c>
      <c r="F1266" t="b">
        <v>0</v>
      </c>
      <c r="G1266" t="s">
        <v>41</v>
      </c>
      <c r="H1266" s="4">
        <v>45680.250324074077</v>
      </c>
      <c r="I1266" t="b">
        <v>0</v>
      </c>
      <c r="J1266" t="b">
        <v>0</v>
      </c>
      <c r="K1266" t="s">
        <v>24</v>
      </c>
      <c r="L1266" t="s">
        <v>22</v>
      </c>
      <c r="M1266">
        <v>150000</v>
      </c>
      <c r="O1266" t="s">
        <v>6019</v>
      </c>
      <c r="P1266" t="s">
        <v>6020</v>
      </c>
    </row>
    <row r="1267" spans="1:16" x14ac:dyDescent="0.25">
      <c r="A1267" t="s">
        <v>0</v>
      </c>
      <c r="B1267" t="s">
        <v>0</v>
      </c>
      <c r="C1267" t="s">
        <v>2652</v>
      </c>
      <c r="D1267" t="s">
        <v>3969</v>
      </c>
      <c r="E1267" t="s">
        <v>20</v>
      </c>
      <c r="F1267" t="b">
        <v>0</v>
      </c>
      <c r="G1267" t="s">
        <v>30</v>
      </c>
      <c r="H1267" s="4">
        <v>45680.250914351847</v>
      </c>
      <c r="I1267" t="b">
        <v>1</v>
      </c>
      <c r="J1267" t="b">
        <v>1</v>
      </c>
      <c r="K1267" t="s">
        <v>24</v>
      </c>
      <c r="L1267" t="s">
        <v>22</v>
      </c>
      <c r="M1267">
        <v>85000</v>
      </c>
      <c r="O1267" t="s">
        <v>6021</v>
      </c>
      <c r="P1267" t="s">
        <v>2439</v>
      </c>
    </row>
    <row r="1268" spans="1:16" x14ac:dyDescent="0.25">
      <c r="A1268" t="s">
        <v>1</v>
      </c>
      <c r="B1268" t="s">
        <v>3203</v>
      </c>
      <c r="C1268" t="s">
        <v>2370</v>
      </c>
      <c r="D1268" t="s">
        <v>2208</v>
      </c>
      <c r="E1268" t="s">
        <v>20</v>
      </c>
      <c r="F1268" t="b">
        <v>0</v>
      </c>
      <c r="G1268" t="s">
        <v>30</v>
      </c>
      <c r="H1268" s="4">
        <v>45680.251562500001</v>
      </c>
      <c r="I1268" t="b">
        <v>0</v>
      </c>
      <c r="J1268" t="b">
        <v>1</v>
      </c>
      <c r="K1268" t="s">
        <v>24</v>
      </c>
      <c r="L1268" t="s">
        <v>22</v>
      </c>
      <c r="M1268">
        <v>90000</v>
      </c>
      <c r="O1268" t="s">
        <v>5925</v>
      </c>
      <c r="P1268" t="s">
        <v>1198</v>
      </c>
    </row>
    <row r="1269" spans="1:16" x14ac:dyDescent="0.25">
      <c r="A1269" t="s">
        <v>1</v>
      </c>
      <c r="B1269" t="s">
        <v>1</v>
      </c>
      <c r="C1269" t="s">
        <v>1769</v>
      </c>
      <c r="D1269" t="s">
        <v>3972</v>
      </c>
      <c r="E1269" t="s">
        <v>20</v>
      </c>
      <c r="F1269" t="b">
        <v>0</v>
      </c>
      <c r="G1269" t="s">
        <v>52</v>
      </c>
      <c r="H1269" s="4">
        <v>45680.251793981479</v>
      </c>
      <c r="I1269" t="b">
        <v>0</v>
      </c>
      <c r="J1269" t="b">
        <v>1</v>
      </c>
      <c r="K1269" t="s">
        <v>24</v>
      </c>
      <c r="L1269" t="s">
        <v>22</v>
      </c>
      <c r="M1269">
        <v>164458.796875</v>
      </c>
      <c r="O1269" t="s">
        <v>3438</v>
      </c>
      <c r="P1269" t="s">
        <v>6022</v>
      </c>
    </row>
    <row r="1270" spans="1:16" x14ac:dyDescent="0.25">
      <c r="A1270" t="s">
        <v>2</v>
      </c>
      <c r="B1270" t="s">
        <v>6023</v>
      </c>
      <c r="C1270" t="s">
        <v>49</v>
      </c>
      <c r="D1270" t="s">
        <v>4508</v>
      </c>
      <c r="E1270" t="s">
        <v>20</v>
      </c>
      <c r="F1270" t="b">
        <v>0</v>
      </c>
      <c r="G1270" t="s">
        <v>41</v>
      </c>
      <c r="H1270" s="4">
        <v>45680.252384259264</v>
      </c>
      <c r="I1270" t="b">
        <v>0</v>
      </c>
      <c r="J1270" t="b">
        <v>1</v>
      </c>
      <c r="K1270" t="s">
        <v>24</v>
      </c>
      <c r="L1270" t="s">
        <v>22</v>
      </c>
      <c r="M1270">
        <v>248000</v>
      </c>
      <c r="O1270" t="s">
        <v>2878</v>
      </c>
      <c r="P1270" t="s">
        <v>6024</v>
      </c>
    </row>
    <row r="1271" spans="1:16" x14ac:dyDescent="0.25">
      <c r="A1271" t="s">
        <v>2</v>
      </c>
      <c r="B1271" t="s">
        <v>6025</v>
      </c>
      <c r="C1271" t="s">
        <v>33</v>
      </c>
      <c r="D1271" t="s">
        <v>3969</v>
      </c>
      <c r="E1271" t="s">
        <v>20</v>
      </c>
      <c r="F1271" t="b">
        <v>0</v>
      </c>
      <c r="G1271" t="s">
        <v>35</v>
      </c>
      <c r="H1271" s="4">
        <v>45680.252650462957</v>
      </c>
      <c r="I1271" t="b">
        <v>0</v>
      </c>
      <c r="J1271" t="b">
        <v>1</v>
      </c>
      <c r="K1271" t="s">
        <v>24</v>
      </c>
      <c r="L1271" t="s">
        <v>22</v>
      </c>
      <c r="M1271">
        <v>126268</v>
      </c>
      <c r="O1271" t="s">
        <v>6026</v>
      </c>
      <c r="P1271" t="s">
        <v>6027</v>
      </c>
    </row>
    <row r="1272" spans="1:16" x14ac:dyDescent="0.25">
      <c r="A1272" t="s">
        <v>2</v>
      </c>
      <c r="B1272" t="s">
        <v>6028</v>
      </c>
      <c r="C1272" t="s">
        <v>1338</v>
      </c>
      <c r="D1272" t="s">
        <v>5534</v>
      </c>
      <c r="E1272" t="s">
        <v>20</v>
      </c>
      <c r="F1272" t="b">
        <v>0</v>
      </c>
      <c r="G1272" t="s">
        <v>52</v>
      </c>
      <c r="H1272" s="4">
        <v>45680.253379629627</v>
      </c>
      <c r="I1272" t="b">
        <v>1</v>
      </c>
      <c r="J1272" t="b">
        <v>1</v>
      </c>
      <c r="K1272" t="s">
        <v>24</v>
      </c>
      <c r="L1272" t="s">
        <v>22</v>
      </c>
      <c r="M1272">
        <v>88582</v>
      </c>
      <c r="O1272" t="s">
        <v>1653</v>
      </c>
      <c r="P1272" t="s">
        <v>6029</v>
      </c>
    </row>
    <row r="1273" spans="1:16" x14ac:dyDescent="0.25">
      <c r="A1273" t="s">
        <v>25</v>
      </c>
      <c r="B1273" t="s">
        <v>5365</v>
      </c>
      <c r="C1273" t="s">
        <v>255</v>
      </c>
      <c r="D1273" t="s">
        <v>4034</v>
      </c>
      <c r="E1273" t="s">
        <v>20</v>
      </c>
      <c r="F1273" t="b">
        <v>0</v>
      </c>
      <c r="G1273" t="s">
        <v>255</v>
      </c>
      <c r="H1273" s="4">
        <v>45680.255289351851</v>
      </c>
      <c r="I1273" t="b">
        <v>0</v>
      </c>
      <c r="J1273" t="b">
        <v>0</v>
      </c>
      <c r="K1273" t="s">
        <v>255</v>
      </c>
      <c r="L1273" t="s">
        <v>22</v>
      </c>
      <c r="M1273">
        <v>63960</v>
      </c>
      <c r="O1273" t="s">
        <v>5366</v>
      </c>
      <c r="P1273" t="s">
        <v>5367</v>
      </c>
    </row>
    <row r="1274" spans="1:16" x14ac:dyDescent="0.25">
      <c r="A1274" t="s">
        <v>0</v>
      </c>
      <c r="B1274" t="s">
        <v>6030</v>
      </c>
      <c r="C1274" t="s">
        <v>106</v>
      </c>
      <c r="D1274" t="s">
        <v>4034</v>
      </c>
      <c r="E1274" t="s">
        <v>20</v>
      </c>
      <c r="F1274" t="b">
        <v>0</v>
      </c>
      <c r="G1274" t="s">
        <v>106</v>
      </c>
      <c r="H1274" s="4">
        <v>45680.257199074083</v>
      </c>
      <c r="I1274" t="b">
        <v>0</v>
      </c>
      <c r="J1274" t="b">
        <v>0</v>
      </c>
      <c r="K1274" t="s">
        <v>106</v>
      </c>
      <c r="L1274" t="s">
        <v>22</v>
      </c>
      <c r="M1274">
        <v>73425</v>
      </c>
      <c r="O1274" t="s">
        <v>1438</v>
      </c>
      <c r="P1274" t="s">
        <v>3079</v>
      </c>
    </row>
    <row r="1275" spans="1:16" x14ac:dyDescent="0.25">
      <c r="A1275" t="s">
        <v>0</v>
      </c>
      <c r="B1275" t="s">
        <v>6031</v>
      </c>
      <c r="C1275" t="s">
        <v>592</v>
      </c>
      <c r="D1275" t="s">
        <v>5242</v>
      </c>
      <c r="E1275" t="s">
        <v>20</v>
      </c>
      <c r="F1275" t="b">
        <v>0</v>
      </c>
      <c r="G1275" t="s">
        <v>27</v>
      </c>
      <c r="H1275" s="4">
        <v>45680.333368055559</v>
      </c>
      <c r="I1275" t="b">
        <v>0</v>
      </c>
      <c r="J1275" t="b">
        <v>0</v>
      </c>
      <c r="K1275" t="s">
        <v>24</v>
      </c>
      <c r="L1275" t="s">
        <v>22</v>
      </c>
      <c r="M1275">
        <v>90000</v>
      </c>
      <c r="O1275" t="s">
        <v>6032</v>
      </c>
      <c r="P1275" t="s">
        <v>6033</v>
      </c>
    </row>
    <row r="1276" spans="1:16" x14ac:dyDescent="0.25">
      <c r="A1276" t="s">
        <v>2</v>
      </c>
      <c r="B1276" t="s">
        <v>5155</v>
      </c>
      <c r="C1276" t="s">
        <v>3347</v>
      </c>
      <c r="D1276" t="s">
        <v>3969</v>
      </c>
      <c r="E1276" t="s">
        <v>20</v>
      </c>
      <c r="F1276" t="b">
        <v>0</v>
      </c>
      <c r="G1276" t="s">
        <v>27</v>
      </c>
      <c r="H1276" s="4">
        <v>45680.335335648153</v>
      </c>
      <c r="I1276" t="b">
        <v>0</v>
      </c>
      <c r="J1276" t="b">
        <v>1</v>
      </c>
      <c r="K1276" t="s">
        <v>24</v>
      </c>
      <c r="L1276" t="s">
        <v>22</v>
      </c>
      <c r="M1276">
        <v>129500</v>
      </c>
      <c r="O1276" t="s">
        <v>2424</v>
      </c>
      <c r="P1276" t="s">
        <v>5156</v>
      </c>
    </row>
    <row r="1277" spans="1:16" x14ac:dyDescent="0.25">
      <c r="A1277" t="s">
        <v>40</v>
      </c>
      <c r="B1277" t="s">
        <v>6034</v>
      </c>
      <c r="C1277" t="s">
        <v>225</v>
      </c>
      <c r="D1277" t="s">
        <v>3828</v>
      </c>
      <c r="E1277" t="s">
        <v>20</v>
      </c>
      <c r="F1277" t="b">
        <v>0</v>
      </c>
      <c r="G1277" t="s">
        <v>27</v>
      </c>
      <c r="H1277" s="4">
        <v>45680.376932870371</v>
      </c>
      <c r="I1277" t="b">
        <v>1</v>
      </c>
      <c r="J1277" t="b">
        <v>0</v>
      </c>
      <c r="K1277" t="s">
        <v>24</v>
      </c>
      <c r="L1277" t="s">
        <v>22</v>
      </c>
      <c r="M1277">
        <v>125000</v>
      </c>
      <c r="O1277" t="s">
        <v>6035</v>
      </c>
      <c r="P1277" t="s">
        <v>863</v>
      </c>
    </row>
    <row r="1278" spans="1:16" x14ac:dyDescent="0.25">
      <c r="A1278" t="s">
        <v>28</v>
      </c>
      <c r="B1278" t="s">
        <v>6036</v>
      </c>
      <c r="C1278" t="s">
        <v>158</v>
      </c>
      <c r="D1278" t="s">
        <v>4034</v>
      </c>
      <c r="E1278" t="s">
        <v>20</v>
      </c>
      <c r="F1278" t="b">
        <v>0</v>
      </c>
      <c r="G1278" t="s">
        <v>158</v>
      </c>
      <c r="H1278" s="4">
        <v>45680.379108796304</v>
      </c>
      <c r="I1278" t="b">
        <v>0</v>
      </c>
      <c r="J1278" t="b">
        <v>0</v>
      </c>
      <c r="K1278" t="s">
        <v>158</v>
      </c>
      <c r="L1278" t="s">
        <v>22</v>
      </c>
      <c r="M1278">
        <v>85749.5</v>
      </c>
      <c r="O1278" t="s">
        <v>6037</v>
      </c>
      <c r="P1278" t="s">
        <v>193</v>
      </c>
    </row>
    <row r="1279" spans="1:16" x14ac:dyDescent="0.25">
      <c r="A1279" t="s">
        <v>139</v>
      </c>
      <c r="B1279" t="s">
        <v>1232</v>
      </c>
      <c r="C1279" t="s">
        <v>475</v>
      </c>
      <c r="D1279" t="s">
        <v>3972</v>
      </c>
      <c r="E1279" t="s">
        <v>20</v>
      </c>
      <c r="F1279" t="b">
        <v>0</v>
      </c>
      <c r="G1279" t="s">
        <v>27</v>
      </c>
      <c r="H1279" s="4">
        <v>45680.41679398148</v>
      </c>
      <c r="I1279" t="b">
        <v>0</v>
      </c>
      <c r="J1279" t="b">
        <v>0</v>
      </c>
      <c r="K1279" t="s">
        <v>24</v>
      </c>
      <c r="L1279" t="s">
        <v>22</v>
      </c>
      <c r="M1279">
        <v>129875</v>
      </c>
      <c r="O1279" t="s">
        <v>446</v>
      </c>
      <c r="P1279" t="s">
        <v>700</v>
      </c>
    </row>
    <row r="1280" spans="1:16" x14ac:dyDescent="0.25">
      <c r="A1280" t="s">
        <v>2</v>
      </c>
      <c r="B1280" t="s">
        <v>6038</v>
      </c>
      <c r="C1280" t="s">
        <v>1769</v>
      </c>
      <c r="D1280" t="s">
        <v>3972</v>
      </c>
      <c r="E1280" t="s">
        <v>20</v>
      </c>
      <c r="F1280" t="b">
        <v>0</v>
      </c>
      <c r="G1280" t="s">
        <v>27</v>
      </c>
      <c r="H1280" s="4">
        <v>45680.418749999997</v>
      </c>
      <c r="I1280" t="b">
        <v>0</v>
      </c>
      <c r="J1280" t="b">
        <v>1</v>
      </c>
      <c r="K1280" t="s">
        <v>24</v>
      </c>
      <c r="L1280" t="s">
        <v>22</v>
      </c>
      <c r="M1280">
        <v>134028</v>
      </c>
      <c r="O1280" t="s">
        <v>3438</v>
      </c>
      <c r="P1280" t="s">
        <v>6039</v>
      </c>
    </row>
    <row r="1281" spans="1:16" x14ac:dyDescent="0.25">
      <c r="A1281" t="s">
        <v>2</v>
      </c>
      <c r="B1281" t="s">
        <v>1686</v>
      </c>
      <c r="C1281" t="s">
        <v>475</v>
      </c>
      <c r="D1281" t="s">
        <v>3969</v>
      </c>
      <c r="E1281" t="s">
        <v>20</v>
      </c>
      <c r="F1281" t="b">
        <v>0</v>
      </c>
      <c r="G1281" t="s">
        <v>41</v>
      </c>
      <c r="H1281" s="4">
        <v>45680.418981481482</v>
      </c>
      <c r="I1281" t="b">
        <v>0</v>
      </c>
      <c r="J1281" t="b">
        <v>0</v>
      </c>
      <c r="K1281" t="s">
        <v>24</v>
      </c>
      <c r="L1281" t="s">
        <v>22</v>
      </c>
      <c r="M1281">
        <v>161000</v>
      </c>
      <c r="O1281" t="s">
        <v>1843</v>
      </c>
      <c r="P1281" t="s">
        <v>6040</v>
      </c>
    </row>
    <row r="1282" spans="1:16" x14ac:dyDescent="0.25">
      <c r="A1282" t="s">
        <v>28</v>
      </c>
      <c r="B1282" t="s">
        <v>6041</v>
      </c>
      <c r="C1282" t="s">
        <v>82</v>
      </c>
      <c r="D1282" t="s">
        <v>3972</v>
      </c>
      <c r="E1282" t="s">
        <v>20</v>
      </c>
      <c r="F1282" t="b">
        <v>0</v>
      </c>
      <c r="G1282" t="s">
        <v>35</v>
      </c>
      <c r="H1282" s="4">
        <v>45680.419594907413</v>
      </c>
      <c r="I1282" t="b">
        <v>0</v>
      </c>
      <c r="J1282" t="b">
        <v>0</v>
      </c>
      <c r="K1282" t="s">
        <v>24</v>
      </c>
      <c r="L1282" t="s">
        <v>22</v>
      </c>
      <c r="M1282">
        <v>382500</v>
      </c>
      <c r="O1282" t="s">
        <v>3410</v>
      </c>
      <c r="P1282" t="s">
        <v>3529</v>
      </c>
    </row>
    <row r="1283" spans="1:16" x14ac:dyDescent="0.25">
      <c r="A1283" t="s">
        <v>1</v>
      </c>
      <c r="B1283" t="s">
        <v>296</v>
      </c>
      <c r="C1283" t="s">
        <v>92</v>
      </c>
      <c r="D1283" t="s">
        <v>3828</v>
      </c>
      <c r="E1283" t="s">
        <v>20</v>
      </c>
      <c r="F1283" t="b">
        <v>0</v>
      </c>
      <c r="G1283" t="s">
        <v>30</v>
      </c>
      <c r="H1283" s="4">
        <v>45680.45989583333</v>
      </c>
      <c r="I1283" t="b">
        <v>0</v>
      </c>
      <c r="J1283" t="b">
        <v>1</v>
      </c>
      <c r="K1283" t="s">
        <v>24</v>
      </c>
      <c r="L1283" t="s">
        <v>22</v>
      </c>
      <c r="M1283">
        <v>113550</v>
      </c>
      <c r="O1283" t="s">
        <v>1250</v>
      </c>
      <c r="P1283" t="s">
        <v>961</v>
      </c>
    </row>
    <row r="1284" spans="1:16" x14ac:dyDescent="0.25">
      <c r="A1284" t="s">
        <v>2</v>
      </c>
      <c r="B1284" t="s">
        <v>2</v>
      </c>
      <c r="C1284" t="s">
        <v>6042</v>
      </c>
      <c r="D1284" t="s">
        <v>3969</v>
      </c>
      <c r="E1284" t="s">
        <v>20</v>
      </c>
      <c r="F1284" t="b">
        <v>0</v>
      </c>
      <c r="G1284" t="s">
        <v>27</v>
      </c>
      <c r="H1284" s="4">
        <v>45680.501909722218</v>
      </c>
      <c r="I1284" t="b">
        <v>0</v>
      </c>
      <c r="J1284" t="b">
        <v>1</v>
      </c>
      <c r="K1284" t="s">
        <v>24</v>
      </c>
      <c r="L1284" t="s">
        <v>22</v>
      </c>
      <c r="M1284">
        <v>110000</v>
      </c>
      <c r="O1284" t="s">
        <v>4303</v>
      </c>
      <c r="P1284" t="s">
        <v>2343</v>
      </c>
    </row>
    <row r="1285" spans="1:16" x14ac:dyDescent="0.25">
      <c r="A1285" t="s">
        <v>28</v>
      </c>
      <c r="B1285" t="s">
        <v>6043</v>
      </c>
      <c r="C1285" t="s">
        <v>158</v>
      </c>
      <c r="D1285" t="s">
        <v>4034</v>
      </c>
      <c r="E1285" t="s">
        <v>20</v>
      </c>
      <c r="F1285" t="b">
        <v>0</v>
      </c>
      <c r="G1285" t="s">
        <v>158</v>
      </c>
      <c r="H1285" s="4">
        <v>45680.503923611112</v>
      </c>
      <c r="I1285" t="b">
        <v>0</v>
      </c>
      <c r="J1285" t="b">
        <v>0</v>
      </c>
      <c r="K1285" t="s">
        <v>158</v>
      </c>
      <c r="L1285" t="s">
        <v>22</v>
      </c>
      <c r="M1285">
        <v>48000</v>
      </c>
      <c r="O1285" t="s">
        <v>6044</v>
      </c>
      <c r="P1285" t="s">
        <v>6045</v>
      </c>
    </row>
    <row r="1286" spans="1:16" x14ac:dyDescent="0.25">
      <c r="A1286" t="s">
        <v>0</v>
      </c>
      <c r="B1286" t="s">
        <v>6046</v>
      </c>
      <c r="C1286" t="s">
        <v>158</v>
      </c>
      <c r="D1286" t="s">
        <v>4034</v>
      </c>
      <c r="E1286" t="s">
        <v>20</v>
      </c>
      <c r="F1286" t="b">
        <v>0</v>
      </c>
      <c r="G1286" t="s">
        <v>158</v>
      </c>
      <c r="H1286" s="4">
        <v>45680.503923611112</v>
      </c>
      <c r="I1286" t="b">
        <v>0</v>
      </c>
      <c r="J1286" t="b">
        <v>0</v>
      </c>
      <c r="K1286" t="s">
        <v>158</v>
      </c>
      <c r="L1286" t="s">
        <v>22</v>
      </c>
      <c r="M1286">
        <v>48000</v>
      </c>
      <c r="O1286" t="s">
        <v>1147</v>
      </c>
    </row>
    <row r="1287" spans="1:16" x14ac:dyDescent="0.25">
      <c r="A1287" t="s">
        <v>2</v>
      </c>
      <c r="B1287" t="s">
        <v>4809</v>
      </c>
      <c r="C1287" t="s">
        <v>158</v>
      </c>
      <c r="D1287" t="s">
        <v>4034</v>
      </c>
      <c r="E1287" t="s">
        <v>20</v>
      </c>
      <c r="F1287" t="b">
        <v>0</v>
      </c>
      <c r="G1287" t="s">
        <v>158</v>
      </c>
      <c r="H1287" s="4">
        <v>45680.504016203697</v>
      </c>
      <c r="I1287" t="b">
        <v>1</v>
      </c>
      <c r="J1287" t="b">
        <v>0</v>
      </c>
      <c r="K1287" t="s">
        <v>158</v>
      </c>
      <c r="L1287" t="s">
        <v>22</v>
      </c>
      <c r="M1287">
        <v>57640</v>
      </c>
      <c r="O1287" t="s">
        <v>2282</v>
      </c>
      <c r="P1287" t="s">
        <v>4810</v>
      </c>
    </row>
    <row r="1288" spans="1:16" x14ac:dyDescent="0.25">
      <c r="A1288" t="s">
        <v>40</v>
      </c>
      <c r="B1288" t="s">
        <v>6047</v>
      </c>
      <c r="C1288" t="s">
        <v>194</v>
      </c>
      <c r="D1288" t="s">
        <v>4034</v>
      </c>
      <c r="E1288" t="s">
        <v>20</v>
      </c>
      <c r="F1288" t="b">
        <v>0</v>
      </c>
      <c r="G1288" t="s">
        <v>158</v>
      </c>
      <c r="H1288" s="4">
        <v>45680.504050925927</v>
      </c>
      <c r="I1288" t="b">
        <v>1</v>
      </c>
      <c r="J1288" t="b">
        <v>0</v>
      </c>
      <c r="K1288" t="s">
        <v>158</v>
      </c>
      <c r="L1288" t="s">
        <v>22</v>
      </c>
      <c r="M1288">
        <v>86459.5</v>
      </c>
      <c r="O1288" t="s">
        <v>6044</v>
      </c>
      <c r="P1288" t="s">
        <v>6048</v>
      </c>
    </row>
    <row r="1289" spans="1:16" x14ac:dyDescent="0.25">
      <c r="A1289" t="s">
        <v>0</v>
      </c>
      <c r="B1289" t="s">
        <v>6049</v>
      </c>
      <c r="C1289" t="s">
        <v>158</v>
      </c>
      <c r="D1289" t="s">
        <v>4034</v>
      </c>
      <c r="E1289" t="s">
        <v>20</v>
      </c>
      <c r="F1289" t="b">
        <v>0</v>
      </c>
      <c r="G1289" t="s">
        <v>158</v>
      </c>
      <c r="H1289" s="4">
        <v>45680.50408564815</v>
      </c>
      <c r="I1289" t="b">
        <v>0</v>
      </c>
      <c r="J1289" t="b">
        <v>0</v>
      </c>
      <c r="K1289" t="s">
        <v>158</v>
      </c>
      <c r="L1289" t="s">
        <v>22</v>
      </c>
      <c r="M1289">
        <v>57274.5</v>
      </c>
      <c r="O1289" t="s">
        <v>524</v>
      </c>
      <c r="P1289" t="s">
        <v>626</v>
      </c>
    </row>
    <row r="1290" spans="1:16" x14ac:dyDescent="0.25">
      <c r="A1290" t="s">
        <v>1</v>
      </c>
      <c r="B1290" t="s">
        <v>6050</v>
      </c>
      <c r="C1290" t="s">
        <v>2581</v>
      </c>
      <c r="D1290" t="s">
        <v>3972</v>
      </c>
      <c r="E1290" t="s">
        <v>105</v>
      </c>
      <c r="F1290" t="b">
        <v>0</v>
      </c>
      <c r="G1290" t="s">
        <v>52</v>
      </c>
      <c r="H1290" s="4">
        <v>45680.542627314811</v>
      </c>
      <c r="I1290" t="b">
        <v>0</v>
      </c>
      <c r="J1290" t="b">
        <v>1</v>
      </c>
      <c r="K1290" t="s">
        <v>24</v>
      </c>
      <c r="L1290" t="s">
        <v>22</v>
      </c>
      <c r="M1290">
        <v>95900</v>
      </c>
      <c r="O1290" t="s">
        <v>6051</v>
      </c>
      <c r="P1290" t="s">
        <v>6052</v>
      </c>
    </row>
    <row r="1291" spans="1:16" x14ac:dyDescent="0.25">
      <c r="A1291" t="s">
        <v>2</v>
      </c>
      <c r="B1291" t="s">
        <v>2</v>
      </c>
      <c r="C1291" t="s">
        <v>1562</v>
      </c>
      <c r="D1291" t="s">
        <v>131</v>
      </c>
      <c r="E1291" t="s">
        <v>20</v>
      </c>
      <c r="F1291" t="b">
        <v>0</v>
      </c>
      <c r="G1291" t="s">
        <v>27</v>
      </c>
      <c r="H1291" s="4">
        <v>45680.585243055553</v>
      </c>
      <c r="I1291" t="b">
        <v>1</v>
      </c>
      <c r="J1291" t="b">
        <v>0</v>
      </c>
      <c r="K1291" t="s">
        <v>24</v>
      </c>
      <c r="L1291" t="s">
        <v>22</v>
      </c>
      <c r="M1291">
        <v>112500</v>
      </c>
      <c r="O1291" t="s">
        <v>131</v>
      </c>
    </row>
    <row r="1292" spans="1:16" x14ac:dyDescent="0.25">
      <c r="A1292" t="s">
        <v>2</v>
      </c>
      <c r="B1292" t="s">
        <v>6053</v>
      </c>
      <c r="C1292" t="s">
        <v>386</v>
      </c>
      <c r="D1292" t="s">
        <v>3828</v>
      </c>
      <c r="E1292" t="s">
        <v>20</v>
      </c>
      <c r="F1292" t="b">
        <v>0</v>
      </c>
      <c r="G1292" t="s">
        <v>35</v>
      </c>
      <c r="H1292" s="4">
        <v>45680.586030092592</v>
      </c>
      <c r="I1292" t="b">
        <v>0</v>
      </c>
      <c r="J1292" t="b">
        <v>1</v>
      </c>
      <c r="K1292" t="s">
        <v>24</v>
      </c>
      <c r="L1292" t="s">
        <v>22</v>
      </c>
      <c r="M1292">
        <v>166000</v>
      </c>
      <c r="O1292" t="s">
        <v>5005</v>
      </c>
      <c r="P1292" t="s">
        <v>6054</v>
      </c>
    </row>
    <row r="1293" spans="1:16" x14ac:dyDescent="0.25">
      <c r="A1293" t="s">
        <v>2</v>
      </c>
      <c r="B1293" t="s">
        <v>5368</v>
      </c>
      <c r="C1293" t="s">
        <v>106</v>
      </c>
      <c r="D1293" t="s">
        <v>3972</v>
      </c>
      <c r="E1293" t="s">
        <v>20</v>
      </c>
      <c r="F1293" t="b">
        <v>0</v>
      </c>
      <c r="G1293" t="s">
        <v>106</v>
      </c>
      <c r="H1293" s="4">
        <v>45680.632326388892</v>
      </c>
      <c r="I1293" t="b">
        <v>0</v>
      </c>
      <c r="J1293" t="b">
        <v>0</v>
      </c>
      <c r="K1293" t="s">
        <v>106</v>
      </c>
      <c r="L1293" t="s">
        <v>22</v>
      </c>
      <c r="M1293">
        <v>115000</v>
      </c>
      <c r="O1293" t="s">
        <v>5369</v>
      </c>
      <c r="P1293" t="s">
        <v>5370</v>
      </c>
    </row>
    <row r="1294" spans="1:16" x14ac:dyDescent="0.25">
      <c r="A1294" t="s">
        <v>0</v>
      </c>
      <c r="B1294" t="s">
        <v>250</v>
      </c>
      <c r="C1294" t="s">
        <v>143</v>
      </c>
      <c r="D1294" t="s">
        <v>3828</v>
      </c>
      <c r="E1294" t="s">
        <v>51</v>
      </c>
      <c r="F1294" t="b">
        <v>0</v>
      </c>
      <c r="G1294" t="s">
        <v>35</v>
      </c>
      <c r="H1294" s="4">
        <v>45680.667268518519</v>
      </c>
      <c r="I1294" t="b">
        <v>1</v>
      </c>
      <c r="J1294" t="b">
        <v>0</v>
      </c>
      <c r="K1294" t="s">
        <v>24</v>
      </c>
      <c r="L1294" t="s">
        <v>36</v>
      </c>
      <c r="N1294">
        <v>67.5</v>
      </c>
      <c r="O1294" t="s">
        <v>6055</v>
      </c>
      <c r="P1294" t="s">
        <v>6056</v>
      </c>
    </row>
    <row r="1295" spans="1:16" x14ac:dyDescent="0.25">
      <c r="A1295" t="s">
        <v>2</v>
      </c>
      <c r="B1295" t="s">
        <v>794</v>
      </c>
      <c r="C1295" t="s">
        <v>143</v>
      </c>
      <c r="D1295" t="s">
        <v>3828</v>
      </c>
      <c r="E1295" t="s">
        <v>20</v>
      </c>
      <c r="F1295" t="b">
        <v>0</v>
      </c>
      <c r="G1295" t="s">
        <v>41</v>
      </c>
      <c r="H1295" s="4">
        <v>45680.668923611112</v>
      </c>
      <c r="I1295" t="b">
        <v>0</v>
      </c>
      <c r="J1295" t="b">
        <v>1</v>
      </c>
      <c r="K1295" t="s">
        <v>24</v>
      </c>
      <c r="L1295" t="s">
        <v>22</v>
      </c>
      <c r="M1295">
        <v>150590</v>
      </c>
      <c r="O1295" t="s">
        <v>759</v>
      </c>
      <c r="P1295" t="s">
        <v>6057</v>
      </c>
    </row>
    <row r="1296" spans="1:16" x14ac:dyDescent="0.25">
      <c r="A1296" t="s">
        <v>2</v>
      </c>
      <c r="B1296" t="s">
        <v>6058</v>
      </c>
      <c r="C1296" t="s">
        <v>2367</v>
      </c>
      <c r="D1296" t="s">
        <v>3828</v>
      </c>
      <c r="E1296" t="s">
        <v>828</v>
      </c>
      <c r="F1296" t="b">
        <v>0</v>
      </c>
      <c r="G1296" t="s">
        <v>41</v>
      </c>
      <c r="H1296" s="4">
        <v>45680.668981481482</v>
      </c>
      <c r="I1296" t="b">
        <v>0</v>
      </c>
      <c r="J1296" t="b">
        <v>0</v>
      </c>
      <c r="K1296" t="s">
        <v>24</v>
      </c>
      <c r="L1296" t="s">
        <v>36</v>
      </c>
      <c r="N1296">
        <v>26.5</v>
      </c>
      <c r="O1296" t="s">
        <v>734</v>
      </c>
      <c r="P1296" t="s">
        <v>6059</v>
      </c>
    </row>
    <row r="1297" spans="1:16" x14ac:dyDescent="0.25">
      <c r="A1297" t="s">
        <v>2</v>
      </c>
      <c r="B1297" t="s">
        <v>2772</v>
      </c>
      <c r="C1297" t="s">
        <v>39</v>
      </c>
      <c r="D1297" t="s">
        <v>3984</v>
      </c>
      <c r="E1297" t="s">
        <v>20</v>
      </c>
      <c r="F1297" t="b">
        <v>1</v>
      </c>
      <c r="G1297" t="s">
        <v>820</v>
      </c>
      <c r="H1297" s="4">
        <v>45680.669571759259</v>
      </c>
      <c r="I1297" t="b">
        <v>0</v>
      </c>
      <c r="J1297" t="b">
        <v>0</v>
      </c>
      <c r="K1297" t="s">
        <v>820</v>
      </c>
      <c r="L1297" t="s">
        <v>22</v>
      </c>
      <c r="M1297">
        <v>63360</v>
      </c>
      <c r="O1297" t="s">
        <v>6060</v>
      </c>
      <c r="P1297" t="s">
        <v>6061</v>
      </c>
    </row>
    <row r="1298" spans="1:16" x14ac:dyDescent="0.25">
      <c r="A1298" t="s">
        <v>0</v>
      </c>
      <c r="B1298" t="s">
        <v>4425</v>
      </c>
      <c r="C1298" t="s">
        <v>39</v>
      </c>
      <c r="D1298" t="s">
        <v>3984</v>
      </c>
      <c r="E1298" t="s">
        <v>20</v>
      </c>
      <c r="F1298" t="b">
        <v>1</v>
      </c>
      <c r="G1298" t="s">
        <v>3747</v>
      </c>
      <c r="H1298" s="4">
        <v>45680.689155092587</v>
      </c>
      <c r="I1298" t="b">
        <v>0</v>
      </c>
      <c r="J1298" t="b">
        <v>0</v>
      </c>
      <c r="K1298" t="s">
        <v>3747</v>
      </c>
      <c r="L1298" t="s">
        <v>22</v>
      </c>
      <c r="M1298">
        <v>51600</v>
      </c>
      <c r="O1298" t="s">
        <v>3985</v>
      </c>
      <c r="P1298" t="s">
        <v>4020</v>
      </c>
    </row>
    <row r="1299" spans="1:16" x14ac:dyDescent="0.25">
      <c r="A1299" t="s">
        <v>0</v>
      </c>
      <c r="B1299" t="s">
        <v>257</v>
      </c>
      <c r="C1299" t="s">
        <v>192</v>
      </c>
      <c r="D1299" t="s">
        <v>131</v>
      </c>
      <c r="F1299" t="b">
        <v>0</v>
      </c>
      <c r="G1299" t="s">
        <v>23</v>
      </c>
      <c r="H1299" s="4">
        <v>45680.690625000003</v>
      </c>
      <c r="I1299" t="b">
        <v>1</v>
      </c>
      <c r="J1299" t="b">
        <v>0</v>
      </c>
      <c r="K1299" t="s">
        <v>24</v>
      </c>
      <c r="L1299" t="s">
        <v>22</v>
      </c>
      <c r="M1299">
        <v>125000</v>
      </c>
      <c r="O1299" t="s">
        <v>131</v>
      </c>
    </row>
    <row r="1300" spans="1:16" x14ac:dyDescent="0.25">
      <c r="A1300" t="s">
        <v>191</v>
      </c>
      <c r="B1300" t="s">
        <v>6062</v>
      </c>
      <c r="C1300" t="s">
        <v>39</v>
      </c>
      <c r="D1300" t="s">
        <v>3984</v>
      </c>
      <c r="E1300" t="s">
        <v>20</v>
      </c>
      <c r="F1300" t="b">
        <v>1</v>
      </c>
      <c r="G1300" t="s">
        <v>6063</v>
      </c>
      <c r="H1300" s="4">
        <v>45680.697962962957</v>
      </c>
      <c r="I1300" t="b">
        <v>1</v>
      </c>
      <c r="J1300" t="b">
        <v>1</v>
      </c>
      <c r="L1300" t="s">
        <v>22</v>
      </c>
      <c r="M1300">
        <v>107520</v>
      </c>
      <c r="O1300" t="s">
        <v>498</v>
      </c>
      <c r="P1300" t="s">
        <v>6064</v>
      </c>
    </row>
    <row r="1301" spans="1:16" x14ac:dyDescent="0.25">
      <c r="A1301" t="s">
        <v>0</v>
      </c>
      <c r="B1301" t="s">
        <v>6065</v>
      </c>
      <c r="C1301" t="s">
        <v>44</v>
      </c>
      <c r="D1301" t="s">
        <v>3972</v>
      </c>
      <c r="E1301" t="s">
        <v>20</v>
      </c>
      <c r="F1301" t="b">
        <v>0</v>
      </c>
      <c r="G1301" t="s">
        <v>41</v>
      </c>
      <c r="H1301" s="4">
        <v>45680.708680555559</v>
      </c>
      <c r="I1301" t="b">
        <v>0</v>
      </c>
      <c r="J1301" t="b">
        <v>0</v>
      </c>
      <c r="K1301" t="s">
        <v>24</v>
      </c>
      <c r="L1301" t="s">
        <v>22</v>
      </c>
      <c r="M1301">
        <v>160000</v>
      </c>
      <c r="O1301" t="s">
        <v>69</v>
      </c>
      <c r="P1301" t="s">
        <v>2972</v>
      </c>
    </row>
    <row r="1302" spans="1:16" x14ac:dyDescent="0.25">
      <c r="A1302" t="s">
        <v>28</v>
      </c>
      <c r="B1302" t="s">
        <v>1751</v>
      </c>
      <c r="C1302" t="s">
        <v>151</v>
      </c>
      <c r="D1302" t="s">
        <v>3972</v>
      </c>
      <c r="E1302" t="s">
        <v>20</v>
      </c>
      <c r="F1302" t="b">
        <v>0</v>
      </c>
      <c r="G1302" t="s">
        <v>30</v>
      </c>
      <c r="H1302" s="4">
        <v>45680.709953703707</v>
      </c>
      <c r="I1302" t="b">
        <v>0</v>
      </c>
      <c r="J1302" t="b">
        <v>0</v>
      </c>
      <c r="K1302" t="s">
        <v>24</v>
      </c>
      <c r="L1302" t="s">
        <v>22</v>
      </c>
      <c r="M1302">
        <v>135000</v>
      </c>
      <c r="O1302" t="s">
        <v>4343</v>
      </c>
      <c r="P1302" t="s">
        <v>6066</v>
      </c>
    </row>
    <row r="1303" spans="1:16" x14ac:dyDescent="0.25">
      <c r="A1303" t="s">
        <v>2</v>
      </c>
      <c r="B1303" t="s">
        <v>417</v>
      </c>
      <c r="C1303" t="s">
        <v>908</v>
      </c>
      <c r="D1303" t="s">
        <v>3828</v>
      </c>
      <c r="E1303" t="s">
        <v>20</v>
      </c>
      <c r="F1303" t="b">
        <v>0</v>
      </c>
      <c r="G1303" t="s">
        <v>27</v>
      </c>
      <c r="H1303" s="4">
        <v>45680.710324074083</v>
      </c>
      <c r="I1303" t="b">
        <v>0</v>
      </c>
      <c r="J1303" t="b">
        <v>0</v>
      </c>
      <c r="K1303" t="s">
        <v>24</v>
      </c>
      <c r="L1303" t="s">
        <v>22</v>
      </c>
      <c r="M1303">
        <v>90094.2578125</v>
      </c>
      <c r="O1303" t="s">
        <v>6067</v>
      </c>
      <c r="P1303" t="s">
        <v>6068</v>
      </c>
    </row>
    <row r="1304" spans="1:16" x14ac:dyDescent="0.25">
      <c r="A1304" t="s">
        <v>25</v>
      </c>
      <c r="B1304" t="s">
        <v>25</v>
      </c>
      <c r="C1304" t="s">
        <v>3198</v>
      </c>
      <c r="D1304" t="s">
        <v>3972</v>
      </c>
      <c r="E1304" t="s">
        <v>20</v>
      </c>
      <c r="F1304" t="b">
        <v>0</v>
      </c>
      <c r="G1304" t="s">
        <v>27</v>
      </c>
      <c r="H1304" s="4">
        <v>45680.750069444453</v>
      </c>
      <c r="I1304" t="b">
        <v>1</v>
      </c>
      <c r="J1304" t="b">
        <v>0</v>
      </c>
      <c r="K1304" t="s">
        <v>24</v>
      </c>
      <c r="L1304" t="s">
        <v>22</v>
      </c>
      <c r="M1304">
        <v>95000</v>
      </c>
      <c r="O1304" t="s">
        <v>6069</v>
      </c>
      <c r="P1304" t="s">
        <v>204</v>
      </c>
    </row>
    <row r="1305" spans="1:16" x14ac:dyDescent="0.25">
      <c r="A1305" t="s">
        <v>0</v>
      </c>
      <c r="B1305" t="s">
        <v>6070</v>
      </c>
      <c r="C1305" t="s">
        <v>6071</v>
      </c>
      <c r="D1305" t="s">
        <v>2208</v>
      </c>
      <c r="E1305" t="s">
        <v>20</v>
      </c>
      <c r="F1305" t="b">
        <v>0</v>
      </c>
      <c r="G1305" t="s">
        <v>27</v>
      </c>
      <c r="H1305" s="4">
        <v>45680.750069444453</v>
      </c>
      <c r="I1305" t="b">
        <v>1</v>
      </c>
      <c r="J1305" t="b">
        <v>1</v>
      </c>
      <c r="K1305" t="s">
        <v>24</v>
      </c>
      <c r="L1305" t="s">
        <v>22</v>
      </c>
      <c r="M1305">
        <v>82500</v>
      </c>
      <c r="O1305" t="s">
        <v>3937</v>
      </c>
      <c r="P1305" t="s">
        <v>204</v>
      </c>
    </row>
    <row r="1306" spans="1:16" x14ac:dyDescent="0.25">
      <c r="A1306" t="s">
        <v>89</v>
      </c>
      <c r="B1306" t="s">
        <v>6072</v>
      </c>
      <c r="C1306" t="s">
        <v>334</v>
      </c>
      <c r="D1306" t="s">
        <v>3972</v>
      </c>
      <c r="E1306" t="s">
        <v>20</v>
      </c>
      <c r="F1306" t="b">
        <v>0</v>
      </c>
      <c r="G1306" t="s">
        <v>27</v>
      </c>
      <c r="H1306" s="4">
        <v>45680.750150462962</v>
      </c>
      <c r="I1306" t="b">
        <v>0</v>
      </c>
      <c r="J1306" t="b">
        <v>1</v>
      </c>
      <c r="K1306" t="s">
        <v>24</v>
      </c>
      <c r="L1306" t="s">
        <v>22</v>
      </c>
      <c r="M1306">
        <v>73621</v>
      </c>
      <c r="O1306" t="s">
        <v>6073</v>
      </c>
    </row>
    <row r="1307" spans="1:16" x14ac:dyDescent="0.25">
      <c r="A1307" t="s">
        <v>0</v>
      </c>
      <c r="B1307" t="s">
        <v>3860</v>
      </c>
      <c r="C1307" t="s">
        <v>236</v>
      </c>
      <c r="D1307" t="s">
        <v>3972</v>
      </c>
      <c r="E1307" t="s">
        <v>51</v>
      </c>
      <c r="F1307" t="b">
        <v>0</v>
      </c>
      <c r="G1307" t="s">
        <v>27</v>
      </c>
      <c r="H1307" s="4">
        <v>45680.750196759262</v>
      </c>
      <c r="I1307" t="b">
        <v>0</v>
      </c>
      <c r="J1307" t="b">
        <v>0</v>
      </c>
      <c r="K1307" t="s">
        <v>24</v>
      </c>
      <c r="L1307" t="s">
        <v>36</v>
      </c>
      <c r="N1307">
        <v>60</v>
      </c>
      <c r="O1307" t="s">
        <v>6074</v>
      </c>
      <c r="P1307" t="s">
        <v>6075</v>
      </c>
    </row>
    <row r="1308" spans="1:16" x14ac:dyDescent="0.25">
      <c r="A1308" t="s">
        <v>1</v>
      </c>
      <c r="B1308" t="s">
        <v>6076</v>
      </c>
      <c r="C1308" t="s">
        <v>44</v>
      </c>
      <c r="D1308" t="s">
        <v>3972</v>
      </c>
      <c r="E1308" t="s">
        <v>20</v>
      </c>
      <c r="F1308" t="b">
        <v>0</v>
      </c>
      <c r="G1308" t="s">
        <v>41</v>
      </c>
      <c r="H1308" s="4">
        <v>45680.750347222223</v>
      </c>
      <c r="I1308" t="b">
        <v>1</v>
      </c>
      <c r="J1308" t="b">
        <v>1</v>
      </c>
      <c r="K1308" t="s">
        <v>24</v>
      </c>
      <c r="L1308" t="s">
        <v>22</v>
      </c>
      <c r="M1308">
        <v>136000</v>
      </c>
      <c r="O1308" t="s">
        <v>3049</v>
      </c>
      <c r="P1308" t="s">
        <v>1245</v>
      </c>
    </row>
    <row r="1309" spans="1:16" x14ac:dyDescent="0.25">
      <c r="A1309" t="s">
        <v>0</v>
      </c>
      <c r="B1309" t="s">
        <v>0</v>
      </c>
      <c r="C1309" t="s">
        <v>485</v>
      </c>
      <c r="D1309" t="s">
        <v>3972</v>
      </c>
      <c r="E1309" t="s">
        <v>20</v>
      </c>
      <c r="F1309" t="b">
        <v>0</v>
      </c>
      <c r="G1309" t="s">
        <v>35</v>
      </c>
      <c r="H1309" s="4">
        <v>45680.750601851847</v>
      </c>
      <c r="I1309" t="b">
        <v>0</v>
      </c>
      <c r="J1309" t="b">
        <v>0</v>
      </c>
      <c r="K1309" t="s">
        <v>24</v>
      </c>
      <c r="L1309" t="s">
        <v>22</v>
      </c>
      <c r="M1309">
        <v>135000</v>
      </c>
      <c r="O1309" t="s">
        <v>131</v>
      </c>
      <c r="P1309" t="s">
        <v>302</v>
      </c>
    </row>
    <row r="1310" spans="1:16" x14ac:dyDescent="0.25">
      <c r="A1310" t="s">
        <v>1</v>
      </c>
      <c r="B1310" t="s">
        <v>6077</v>
      </c>
      <c r="C1310" t="s">
        <v>160</v>
      </c>
      <c r="D1310" t="s">
        <v>3972</v>
      </c>
      <c r="E1310" t="s">
        <v>51</v>
      </c>
      <c r="F1310" t="b">
        <v>0</v>
      </c>
      <c r="G1310" t="s">
        <v>52</v>
      </c>
      <c r="H1310" s="4">
        <v>45680.79346064815</v>
      </c>
      <c r="I1310" t="b">
        <v>0</v>
      </c>
      <c r="J1310" t="b">
        <v>0</v>
      </c>
      <c r="K1310" t="s">
        <v>24</v>
      </c>
      <c r="L1310" t="s">
        <v>36</v>
      </c>
      <c r="N1310">
        <v>44.5</v>
      </c>
      <c r="O1310" t="s">
        <v>458</v>
      </c>
      <c r="P1310" t="s">
        <v>119</v>
      </c>
    </row>
    <row r="1311" spans="1:16" x14ac:dyDescent="0.25">
      <c r="A1311" t="s">
        <v>2</v>
      </c>
      <c r="B1311" t="s">
        <v>6078</v>
      </c>
      <c r="C1311" t="s">
        <v>236</v>
      </c>
      <c r="D1311" t="s">
        <v>3600</v>
      </c>
      <c r="E1311" t="s">
        <v>51</v>
      </c>
      <c r="F1311" t="b">
        <v>0</v>
      </c>
      <c r="G1311" t="s">
        <v>27</v>
      </c>
      <c r="H1311" s="4">
        <v>45680.793553240743</v>
      </c>
      <c r="I1311" t="b">
        <v>0</v>
      </c>
      <c r="J1311" t="b">
        <v>0</v>
      </c>
      <c r="K1311" t="s">
        <v>24</v>
      </c>
      <c r="L1311" t="s">
        <v>36</v>
      </c>
      <c r="N1311">
        <v>55</v>
      </c>
      <c r="O1311" t="s">
        <v>232</v>
      </c>
      <c r="P1311" t="s">
        <v>6079</v>
      </c>
    </row>
    <row r="1312" spans="1:16" x14ac:dyDescent="0.25">
      <c r="A1312" t="s">
        <v>2</v>
      </c>
      <c r="B1312" t="s">
        <v>6080</v>
      </c>
      <c r="C1312" t="s">
        <v>372</v>
      </c>
      <c r="D1312" t="s">
        <v>3600</v>
      </c>
      <c r="E1312" t="s">
        <v>20</v>
      </c>
      <c r="F1312" t="b">
        <v>0</v>
      </c>
      <c r="G1312" t="s">
        <v>41</v>
      </c>
      <c r="H1312" s="4">
        <v>45680.793958333343</v>
      </c>
      <c r="I1312" t="b">
        <v>1</v>
      </c>
      <c r="J1312" t="b">
        <v>0</v>
      </c>
      <c r="K1312" t="s">
        <v>24</v>
      </c>
      <c r="L1312" t="s">
        <v>36</v>
      </c>
      <c r="N1312">
        <v>55</v>
      </c>
      <c r="O1312" t="s">
        <v>4685</v>
      </c>
      <c r="P1312" t="s">
        <v>6081</v>
      </c>
    </row>
    <row r="1313" spans="1:16" x14ac:dyDescent="0.25">
      <c r="A1313" t="s">
        <v>1</v>
      </c>
      <c r="B1313" t="s">
        <v>661</v>
      </c>
      <c r="C1313" t="s">
        <v>2042</v>
      </c>
      <c r="D1313" t="s">
        <v>3972</v>
      </c>
      <c r="E1313" t="s">
        <v>20</v>
      </c>
      <c r="F1313" t="b">
        <v>0</v>
      </c>
      <c r="G1313" t="s">
        <v>30</v>
      </c>
      <c r="H1313" s="4">
        <v>45680.83489583333</v>
      </c>
      <c r="I1313" t="b">
        <v>0</v>
      </c>
      <c r="J1313" t="b">
        <v>1</v>
      </c>
      <c r="K1313" t="s">
        <v>24</v>
      </c>
      <c r="L1313" t="s">
        <v>36</v>
      </c>
      <c r="N1313">
        <v>43.875</v>
      </c>
      <c r="O1313" t="s">
        <v>6082</v>
      </c>
      <c r="P1313" t="s">
        <v>596</v>
      </c>
    </row>
    <row r="1314" spans="1:16" x14ac:dyDescent="0.25">
      <c r="A1314" t="s">
        <v>40</v>
      </c>
      <c r="B1314" t="s">
        <v>6083</v>
      </c>
      <c r="C1314" t="s">
        <v>1151</v>
      </c>
      <c r="D1314" t="s">
        <v>3600</v>
      </c>
      <c r="E1314" t="s">
        <v>20</v>
      </c>
      <c r="F1314" t="b">
        <v>0</v>
      </c>
      <c r="G1314" t="s">
        <v>27</v>
      </c>
      <c r="H1314" s="4">
        <v>45680.835324074083</v>
      </c>
      <c r="I1314" t="b">
        <v>1</v>
      </c>
      <c r="J1314" t="b">
        <v>0</v>
      </c>
      <c r="K1314" t="s">
        <v>24</v>
      </c>
      <c r="L1314" t="s">
        <v>22</v>
      </c>
      <c r="M1314">
        <v>145000</v>
      </c>
      <c r="O1314" t="s">
        <v>1765</v>
      </c>
      <c r="P1314" t="s">
        <v>2766</v>
      </c>
    </row>
    <row r="1315" spans="1:16" x14ac:dyDescent="0.25">
      <c r="A1315" t="s">
        <v>28</v>
      </c>
      <c r="B1315" t="s">
        <v>6084</v>
      </c>
      <c r="C1315" t="s">
        <v>4148</v>
      </c>
      <c r="D1315" t="s">
        <v>3972</v>
      </c>
      <c r="E1315" t="s">
        <v>20</v>
      </c>
      <c r="F1315" t="b">
        <v>0</v>
      </c>
      <c r="G1315" t="s">
        <v>27</v>
      </c>
      <c r="H1315" s="4">
        <v>45680.835439814808</v>
      </c>
      <c r="I1315" t="b">
        <v>0</v>
      </c>
      <c r="J1315" t="b">
        <v>0</v>
      </c>
      <c r="K1315" t="s">
        <v>24</v>
      </c>
      <c r="L1315" t="s">
        <v>22</v>
      </c>
      <c r="M1315">
        <v>146500</v>
      </c>
      <c r="O1315" t="s">
        <v>6085</v>
      </c>
      <c r="P1315" t="s">
        <v>6086</v>
      </c>
    </row>
    <row r="1316" spans="1:16" x14ac:dyDescent="0.25">
      <c r="A1316" t="s">
        <v>0</v>
      </c>
      <c r="B1316" t="s">
        <v>6087</v>
      </c>
      <c r="C1316" t="s">
        <v>39</v>
      </c>
      <c r="D1316" t="s">
        <v>3972</v>
      </c>
      <c r="E1316" t="s">
        <v>20</v>
      </c>
      <c r="F1316" t="b">
        <v>1</v>
      </c>
      <c r="G1316" t="s">
        <v>30</v>
      </c>
      <c r="H1316" s="4">
        <v>45680.875798611109</v>
      </c>
      <c r="I1316" t="b">
        <v>0</v>
      </c>
      <c r="J1316" t="b">
        <v>0</v>
      </c>
      <c r="K1316" t="s">
        <v>24</v>
      </c>
      <c r="L1316" t="s">
        <v>36</v>
      </c>
      <c r="N1316">
        <v>40</v>
      </c>
      <c r="O1316" t="s">
        <v>6088</v>
      </c>
    </row>
    <row r="1317" spans="1:16" x14ac:dyDescent="0.25">
      <c r="A1317" t="s">
        <v>89</v>
      </c>
      <c r="B1317" t="s">
        <v>6089</v>
      </c>
      <c r="C1317" t="s">
        <v>481</v>
      </c>
      <c r="D1317" t="s">
        <v>3972</v>
      </c>
      <c r="E1317" t="s">
        <v>51</v>
      </c>
      <c r="F1317" t="b">
        <v>0</v>
      </c>
      <c r="G1317" t="s">
        <v>27</v>
      </c>
      <c r="H1317" s="4">
        <v>45680.916701388887</v>
      </c>
      <c r="I1317" t="b">
        <v>1</v>
      </c>
      <c r="J1317" t="b">
        <v>0</v>
      </c>
      <c r="K1317" t="s">
        <v>24</v>
      </c>
      <c r="L1317" t="s">
        <v>36</v>
      </c>
      <c r="N1317">
        <v>40.5</v>
      </c>
      <c r="O1317" t="s">
        <v>1148</v>
      </c>
    </row>
    <row r="1318" spans="1:16" x14ac:dyDescent="0.25">
      <c r="A1318" t="s">
        <v>25</v>
      </c>
      <c r="B1318" t="s">
        <v>6090</v>
      </c>
      <c r="C1318" t="s">
        <v>3348</v>
      </c>
      <c r="D1318" t="s">
        <v>3972</v>
      </c>
      <c r="E1318" t="s">
        <v>20</v>
      </c>
      <c r="F1318" t="b">
        <v>0</v>
      </c>
      <c r="G1318" t="s">
        <v>27</v>
      </c>
      <c r="H1318" s="4">
        <v>45680.91684027778</v>
      </c>
      <c r="I1318" t="b">
        <v>0</v>
      </c>
      <c r="J1318" t="b">
        <v>1</v>
      </c>
      <c r="K1318" t="s">
        <v>24</v>
      </c>
      <c r="L1318" t="s">
        <v>22</v>
      </c>
      <c r="M1318">
        <v>161000</v>
      </c>
      <c r="O1318" t="s">
        <v>6091</v>
      </c>
      <c r="P1318" t="s">
        <v>6092</v>
      </c>
    </row>
    <row r="1319" spans="1:16" x14ac:dyDescent="0.25">
      <c r="A1319" t="s">
        <v>0</v>
      </c>
      <c r="B1319" t="s">
        <v>6093</v>
      </c>
      <c r="C1319" t="s">
        <v>489</v>
      </c>
      <c r="D1319" t="s">
        <v>3972</v>
      </c>
      <c r="E1319" t="s">
        <v>20</v>
      </c>
      <c r="F1319" t="b">
        <v>0</v>
      </c>
      <c r="G1319" t="s">
        <v>27</v>
      </c>
      <c r="H1319" s="4">
        <v>45680.918796296297</v>
      </c>
      <c r="I1319" t="b">
        <v>0</v>
      </c>
      <c r="J1319" t="b">
        <v>1</v>
      </c>
      <c r="K1319" t="s">
        <v>24</v>
      </c>
      <c r="L1319" t="s">
        <v>22</v>
      </c>
      <c r="M1319">
        <v>207500</v>
      </c>
      <c r="O1319" t="s">
        <v>2040</v>
      </c>
      <c r="P1319" t="s">
        <v>3393</v>
      </c>
    </row>
    <row r="1320" spans="1:16" x14ac:dyDescent="0.25">
      <c r="A1320" t="s">
        <v>1</v>
      </c>
      <c r="B1320" t="s">
        <v>6094</v>
      </c>
      <c r="C1320" t="s">
        <v>2867</v>
      </c>
      <c r="D1320" t="s">
        <v>3972</v>
      </c>
      <c r="E1320" t="s">
        <v>20</v>
      </c>
      <c r="F1320" t="b">
        <v>0</v>
      </c>
      <c r="G1320" t="s">
        <v>27</v>
      </c>
      <c r="H1320" s="4">
        <v>45680.958553240736</v>
      </c>
      <c r="I1320" t="b">
        <v>0</v>
      </c>
      <c r="J1320" t="b">
        <v>0</v>
      </c>
      <c r="K1320" t="s">
        <v>24</v>
      </c>
      <c r="L1320" t="s">
        <v>22</v>
      </c>
      <c r="M1320">
        <v>66500</v>
      </c>
      <c r="O1320" t="s">
        <v>212</v>
      </c>
      <c r="P1320" t="s">
        <v>6095</v>
      </c>
    </row>
    <row r="1321" spans="1:16" x14ac:dyDescent="0.25">
      <c r="A1321" t="s">
        <v>2</v>
      </c>
      <c r="B1321" t="s">
        <v>195</v>
      </c>
      <c r="C1321" t="s">
        <v>986</v>
      </c>
      <c r="D1321" t="s">
        <v>3972</v>
      </c>
      <c r="E1321" t="s">
        <v>20</v>
      </c>
      <c r="F1321" t="b">
        <v>0</v>
      </c>
      <c r="G1321" t="s">
        <v>41</v>
      </c>
      <c r="H1321" s="4">
        <v>45680.958738425928</v>
      </c>
      <c r="I1321" t="b">
        <v>0</v>
      </c>
      <c r="J1321" t="b">
        <v>1</v>
      </c>
      <c r="K1321" t="s">
        <v>24</v>
      </c>
      <c r="L1321" t="s">
        <v>36</v>
      </c>
      <c r="N1321">
        <v>89</v>
      </c>
      <c r="O1321" t="s">
        <v>4343</v>
      </c>
      <c r="P1321" t="s">
        <v>6096</v>
      </c>
    </row>
    <row r="1322" spans="1:16" x14ac:dyDescent="0.25">
      <c r="A1322" t="s">
        <v>0</v>
      </c>
      <c r="B1322" t="s">
        <v>281</v>
      </c>
      <c r="C1322" t="s">
        <v>750</v>
      </c>
      <c r="D1322" t="s">
        <v>3972</v>
      </c>
      <c r="E1322" t="s">
        <v>20</v>
      </c>
      <c r="F1322" t="b">
        <v>0</v>
      </c>
      <c r="G1322" t="s">
        <v>35</v>
      </c>
      <c r="H1322" s="4">
        <v>45680.958935185183</v>
      </c>
      <c r="I1322" t="b">
        <v>0</v>
      </c>
      <c r="J1322" t="b">
        <v>1</v>
      </c>
      <c r="K1322" t="s">
        <v>24</v>
      </c>
      <c r="L1322" t="s">
        <v>22</v>
      </c>
      <c r="M1322">
        <v>65000</v>
      </c>
      <c r="O1322" t="s">
        <v>259</v>
      </c>
    </row>
    <row r="1323" spans="1:16" x14ac:dyDescent="0.25">
      <c r="A1323" t="s">
        <v>0</v>
      </c>
      <c r="B1323" t="s">
        <v>1449</v>
      </c>
      <c r="C1323" t="s">
        <v>1729</v>
      </c>
      <c r="D1323" t="s">
        <v>3828</v>
      </c>
      <c r="E1323" t="s">
        <v>20</v>
      </c>
      <c r="F1323" t="b">
        <v>0</v>
      </c>
      <c r="G1323" t="s">
        <v>30</v>
      </c>
      <c r="H1323" s="4">
        <v>45680.959131944437</v>
      </c>
      <c r="I1323" t="b">
        <v>0</v>
      </c>
      <c r="J1323" t="b">
        <v>1</v>
      </c>
      <c r="K1323" t="s">
        <v>24</v>
      </c>
      <c r="L1323" t="s">
        <v>22</v>
      </c>
      <c r="M1323">
        <v>70786.5</v>
      </c>
      <c r="O1323" t="s">
        <v>2869</v>
      </c>
      <c r="P1323" t="s">
        <v>6097</v>
      </c>
    </row>
    <row r="1324" spans="1:16" x14ac:dyDescent="0.25">
      <c r="A1324" t="s">
        <v>2</v>
      </c>
      <c r="B1324" t="s">
        <v>6098</v>
      </c>
      <c r="C1324" t="s">
        <v>324</v>
      </c>
      <c r="D1324" t="s">
        <v>3828</v>
      </c>
      <c r="E1324" t="s">
        <v>20</v>
      </c>
      <c r="F1324" t="b">
        <v>0</v>
      </c>
      <c r="G1324" t="s">
        <v>27</v>
      </c>
      <c r="H1324" s="4">
        <v>45680.960243055553</v>
      </c>
      <c r="I1324" t="b">
        <v>0</v>
      </c>
      <c r="J1324" t="b">
        <v>1</v>
      </c>
      <c r="K1324" t="s">
        <v>24</v>
      </c>
      <c r="L1324" t="s">
        <v>36</v>
      </c>
      <c r="N1324">
        <v>67.5</v>
      </c>
      <c r="O1324" t="s">
        <v>654</v>
      </c>
      <c r="P1324" t="s">
        <v>6099</v>
      </c>
    </row>
    <row r="1325" spans="1:16" x14ac:dyDescent="0.25">
      <c r="A1325" t="s">
        <v>89</v>
      </c>
      <c r="B1325" t="s">
        <v>6100</v>
      </c>
      <c r="C1325" t="s">
        <v>540</v>
      </c>
      <c r="D1325" t="s">
        <v>3972</v>
      </c>
      <c r="E1325" t="s">
        <v>20</v>
      </c>
      <c r="F1325" t="b">
        <v>0</v>
      </c>
      <c r="G1325" t="s">
        <v>52</v>
      </c>
      <c r="H1325" s="4">
        <v>45680.961851851847</v>
      </c>
      <c r="I1325" t="b">
        <v>0</v>
      </c>
      <c r="J1325" t="b">
        <v>0</v>
      </c>
      <c r="K1325" t="s">
        <v>24</v>
      </c>
      <c r="L1325" t="s">
        <v>22</v>
      </c>
      <c r="M1325">
        <v>219500</v>
      </c>
      <c r="O1325" t="s">
        <v>91</v>
      </c>
      <c r="P1325" t="s">
        <v>6101</v>
      </c>
    </row>
    <row r="1326" spans="1:16" x14ac:dyDescent="0.25">
      <c r="A1326" t="s">
        <v>2</v>
      </c>
      <c r="B1326" t="s">
        <v>6102</v>
      </c>
      <c r="C1326" t="s">
        <v>748</v>
      </c>
      <c r="D1326" t="s">
        <v>4034</v>
      </c>
      <c r="E1326" t="s">
        <v>20</v>
      </c>
      <c r="F1326" t="b">
        <v>0</v>
      </c>
      <c r="G1326" t="s">
        <v>158</v>
      </c>
      <c r="H1326" s="4">
        <v>45681.004016203697</v>
      </c>
      <c r="I1326" t="b">
        <v>0</v>
      </c>
      <c r="J1326" t="b">
        <v>0</v>
      </c>
      <c r="K1326" t="s">
        <v>158</v>
      </c>
      <c r="L1326" t="s">
        <v>22</v>
      </c>
      <c r="M1326">
        <v>68730</v>
      </c>
      <c r="O1326" t="s">
        <v>2768</v>
      </c>
      <c r="P1326" t="s">
        <v>6103</v>
      </c>
    </row>
    <row r="1327" spans="1:16" x14ac:dyDescent="0.25">
      <c r="A1327" t="s">
        <v>2</v>
      </c>
      <c r="B1327" t="s">
        <v>6104</v>
      </c>
      <c r="C1327" t="s">
        <v>939</v>
      </c>
      <c r="D1327" t="s">
        <v>4034</v>
      </c>
      <c r="E1327" t="s">
        <v>20</v>
      </c>
      <c r="F1327" t="b">
        <v>0</v>
      </c>
      <c r="G1327" t="s">
        <v>158</v>
      </c>
      <c r="H1327" s="4">
        <v>45681.00409722222</v>
      </c>
      <c r="I1327" t="b">
        <v>0</v>
      </c>
      <c r="J1327" t="b">
        <v>0</v>
      </c>
      <c r="K1327" t="s">
        <v>158</v>
      </c>
      <c r="L1327" t="s">
        <v>22</v>
      </c>
      <c r="M1327">
        <v>68730</v>
      </c>
      <c r="O1327" t="s">
        <v>2768</v>
      </c>
      <c r="P1327" t="s">
        <v>6105</v>
      </c>
    </row>
    <row r="1328" spans="1:16" x14ac:dyDescent="0.25">
      <c r="A1328" t="s">
        <v>19</v>
      </c>
      <c r="B1328" t="s">
        <v>6106</v>
      </c>
      <c r="C1328" t="s">
        <v>167</v>
      </c>
      <c r="D1328" t="s">
        <v>3972</v>
      </c>
      <c r="E1328" t="s">
        <v>20</v>
      </c>
      <c r="F1328" t="b">
        <v>0</v>
      </c>
      <c r="G1328" t="s">
        <v>35</v>
      </c>
      <c r="H1328" s="4">
        <v>45681.042291666658</v>
      </c>
      <c r="I1328" t="b">
        <v>0</v>
      </c>
      <c r="J1328" t="b">
        <v>1</v>
      </c>
      <c r="K1328" t="s">
        <v>24</v>
      </c>
      <c r="L1328" t="s">
        <v>22</v>
      </c>
      <c r="M1328">
        <v>116500</v>
      </c>
      <c r="O1328" t="s">
        <v>1147</v>
      </c>
      <c r="P1328" t="s">
        <v>2905</v>
      </c>
    </row>
    <row r="1329" spans="1:16" x14ac:dyDescent="0.25">
      <c r="A1329" t="s">
        <v>0</v>
      </c>
      <c r="B1329" t="s">
        <v>6107</v>
      </c>
      <c r="C1329" t="s">
        <v>151</v>
      </c>
      <c r="D1329" t="s">
        <v>3828</v>
      </c>
      <c r="E1329" t="s">
        <v>20</v>
      </c>
      <c r="F1329" t="b">
        <v>0</v>
      </c>
      <c r="G1329" t="s">
        <v>30</v>
      </c>
      <c r="H1329" s="4">
        <v>45681.042453703703</v>
      </c>
      <c r="I1329" t="b">
        <v>0</v>
      </c>
      <c r="J1329" t="b">
        <v>1</v>
      </c>
      <c r="K1329" t="s">
        <v>24</v>
      </c>
      <c r="L1329" t="s">
        <v>22</v>
      </c>
      <c r="M1329">
        <v>68316</v>
      </c>
      <c r="O1329" t="s">
        <v>3853</v>
      </c>
      <c r="P1329" t="s">
        <v>6108</v>
      </c>
    </row>
    <row r="1330" spans="1:16" x14ac:dyDescent="0.25">
      <c r="A1330" t="s">
        <v>19</v>
      </c>
      <c r="B1330" t="s">
        <v>6106</v>
      </c>
      <c r="C1330" t="s">
        <v>92</v>
      </c>
      <c r="D1330" t="s">
        <v>3972</v>
      </c>
      <c r="E1330" t="s">
        <v>20</v>
      </c>
      <c r="F1330" t="b">
        <v>0</v>
      </c>
      <c r="G1330" t="s">
        <v>30</v>
      </c>
      <c r="H1330" s="4">
        <v>45681.042453703703</v>
      </c>
      <c r="I1330" t="b">
        <v>0</v>
      </c>
      <c r="J1330" t="b">
        <v>1</v>
      </c>
      <c r="K1330" t="s">
        <v>24</v>
      </c>
      <c r="L1330" t="s">
        <v>22</v>
      </c>
      <c r="M1330">
        <v>116500</v>
      </c>
      <c r="O1330" t="s">
        <v>1147</v>
      </c>
      <c r="P1330" t="s">
        <v>2905</v>
      </c>
    </row>
    <row r="1331" spans="1:16" x14ac:dyDescent="0.25">
      <c r="A1331" t="s">
        <v>40</v>
      </c>
      <c r="B1331" t="s">
        <v>40</v>
      </c>
      <c r="C1331" t="s">
        <v>411</v>
      </c>
      <c r="D1331" t="s">
        <v>3972</v>
      </c>
      <c r="E1331" t="s">
        <v>20</v>
      </c>
      <c r="F1331" t="b">
        <v>0</v>
      </c>
      <c r="G1331" t="s">
        <v>41</v>
      </c>
      <c r="H1331" s="4">
        <v>45681.168981481482</v>
      </c>
      <c r="I1331" t="b">
        <v>0</v>
      </c>
      <c r="J1331" t="b">
        <v>1</v>
      </c>
      <c r="K1331" t="s">
        <v>24</v>
      </c>
      <c r="L1331" t="s">
        <v>22</v>
      </c>
      <c r="M1331">
        <v>109250</v>
      </c>
      <c r="O1331" t="s">
        <v>6109</v>
      </c>
      <c r="P1331" t="s">
        <v>6110</v>
      </c>
    </row>
    <row r="1332" spans="1:16" x14ac:dyDescent="0.25">
      <c r="A1332" t="s">
        <v>0</v>
      </c>
      <c r="B1332" t="s">
        <v>6111</v>
      </c>
      <c r="C1332" t="s">
        <v>2765</v>
      </c>
      <c r="D1332" t="s">
        <v>3972</v>
      </c>
      <c r="E1332" t="s">
        <v>20</v>
      </c>
      <c r="F1332" t="b">
        <v>0</v>
      </c>
      <c r="G1332" t="s">
        <v>23</v>
      </c>
      <c r="H1332" s="4">
        <v>45681.190659722219</v>
      </c>
      <c r="I1332" t="b">
        <v>0</v>
      </c>
      <c r="J1332" t="b">
        <v>0</v>
      </c>
      <c r="K1332" t="s">
        <v>24</v>
      </c>
      <c r="L1332" t="s">
        <v>22</v>
      </c>
      <c r="M1332">
        <v>102500</v>
      </c>
      <c r="O1332" t="s">
        <v>374</v>
      </c>
      <c r="P1332" t="s">
        <v>4993</v>
      </c>
    </row>
    <row r="1333" spans="1:16" x14ac:dyDescent="0.25">
      <c r="A1333" t="s">
        <v>1</v>
      </c>
      <c r="B1333" t="s">
        <v>6112</v>
      </c>
      <c r="C1333" t="s">
        <v>203</v>
      </c>
      <c r="D1333" t="s">
        <v>3972</v>
      </c>
      <c r="E1333" t="s">
        <v>20</v>
      </c>
      <c r="F1333" t="b">
        <v>0</v>
      </c>
      <c r="G1333" t="s">
        <v>23</v>
      </c>
      <c r="H1333" s="4">
        <v>45681.190659722219</v>
      </c>
      <c r="I1333" t="b">
        <v>0</v>
      </c>
      <c r="J1333" t="b">
        <v>0</v>
      </c>
      <c r="K1333" t="s">
        <v>24</v>
      </c>
      <c r="L1333" t="s">
        <v>22</v>
      </c>
      <c r="M1333">
        <v>123000</v>
      </c>
      <c r="O1333" t="s">
        <v>374</v>
      </c>
      <c r="P1333" t="s">
        <v>4783</v>
      </c>
    </row>
    <row r="1334" spans="1:16" x14ac:dyDescent="0.25">
      <c r="A1334" t="s">
        <v>0</v>
      </c>
      <c r="B1334" t="s">
        <v>3447</v>
      </c>
      <c r="C1334" t="s">
        <v>82</v>
      </c>
      <c r="D1334" t="s">
        <v>3972</v>
      </c>
      <c r="E1334" t="s">
        <v>20</v>
      </c>
      <c r="F1334" t="b">
        <v>0</v>
      </c>
      <c r="G1334" t="s">
        <v>27</v>
      </c>
      <c r="H1334" s="4">
        <v>45681.250034722223</v>
      </c>
      <c r="I1334" t="b">
        <v>0</v>
      </c>
      <c r="J1334" t="b">
        <v>1</v>
      </c>
      <c r="K1334" t="s">
        <v>24</v>
      </c>
      <c r="L1334" t="s">
        <v>22</v>
      </c>
      <c r="M1334">
        <v>140000</v>
      </c>
      <c r="O1334" t="s">
        <v>6113</v>
      </c>
      <c r="P1334" t="s">
        <v>6114</v>
      </c>
    </row>
    <row r="1335" spans="1:16" x14ac:dyDescent="0.25">
      <c r="A1335" t="s">
        <v>1</v>
      </c>
      <c r="B1335" t="s">
        <v>6115</v>
      </c>
      <c r="C1335" t="s">
        <v>2413</v>
      </c>
      <c r="D1335" t="s">
        <v>3972</v>
      </c>
      <c r="E1335" t="s">
        <v>20</v>
      </c>
      <c r="F1335" t="b">
        <v>0</v>
      </c>
      <c r="G1335" t="s">
        <v>27</v>
      </c>
      <c r="H1335" s="4">
        <v>45681.252013888887</v>
      </c>
      <c r="I1335" t="b">
        <v>0</v>
      </c>
      <c r="J1335" t="b">
        <v>0</v>
      </c>
      <c r="K1335" t="s">
        <v>24</v>
      </c>
      <c r="L1335" t="s">
        <v>22</v>
      </c>
      <c r="M1335">
        <v>106000</v>
      </c>
      <c r="O1335" t="s">
        <v>374</v>
      </c>
      <c r="P1335" t="s">
        <v>4993</v>
      </c>
    </row>
    <row r="1336" spans="1:16" x14ac:dyDescent="0.25">
      <c r="A1336" t="s">
        <v>0</v>
      </c>
      <c r="B1336" t="s">
        <v>288</v>
      </c>
      <c r="C1336" t="s">
        <v>39</v>
      </c>
      <c r="D1336" t="s">
        <v>3828</v>
      </c>
      <c r="E1336" t="s">
        <v>20</v>
      </c>
      <c r="F1336" t="b">
        <v>1</v>
      </c>
      <c r="G1336" t="s">
        <v>52</v>
      </c>
      <c r="H1336" s="4">
        <v>45681.252569444441</v>
      </c>
      <c r="I1336" t="b">
        <v>0</v>
      </c>
      <c r="J1336" t="b">
        <v>1</v>
      </c>
      <c r="K1336" t="s">
        <v>24</v>
      </c>
      <c r="L1336" t="s">
        <v>22</v>
      </c>
      <c r="M1336">
        <v>77050</v>
      </c>
      <c r="O1336" t="s">
        <v>6116</v>
      </c>
      <c r="P1336" t="s">
        <v>700</v>
      </c>
    </row>
    <row r="1337" spans="1:16" x14ac:dyDescent="0.25">
      <c r="A1337" t="s">
        <v>0</v>
      </c>
      <c r="B1337" t="s">
        <v>6117</v>
      </c>
      <c r="C1337" t="s">
        <v>39</v>
      </c>
      <c r="D1337" t="s">
        <v>6118</v>
      </c>
      <c r="E1337" t="s">
        <v>20</v>
      </c>
      <c r="F1337" t="b">
        <v>1</v>
      </c>
      <c r="G1337" t="s">
        <v>52</v>
      </c>
      <c r="H1337" s="4">
        <v>45681.252569444441</v>
      </c>
      <c r="I1337" t="b">
        <v>0</v>
      </c>
      <c r="J1337" t="b">
        <v>1</v>
      </c>
      <c r="K1337" t="s">
        <v>24</v>
      </c>
      <c r="L1337" t="s">
        <v>22</v>
      </c>
      <c r="M1337">
        <v>95000</v>
      </c>
      <c r="O1337" t="s">
        <v>6119</v>
      </c>
      <c r="P1337" t="s">
        <v>6120</v>
      </c>
    </row>
    <row r="1338" spans="1:16" x14ac:dyDescent="0.25">
      <c r="A1338" t="s">
        <v>1</v>
      </c>
      <c r="B1338" t="s">
        <v>1</v>
      </c>
      <c r="C1338" t="s">
        <v>4261</v>
      </c>
      <c r="D1338" t="s">
        <v>5242</v>
      </c>
      <c r="E1338" t="s">
        <v>20</v>
      </c>
      <c r="F1338" t="b">
        <v>0</v>
      </c>
      <c r="G1338" t="s">
        <v>27</v>
      </c>
      <c r="H1338" s="4">
        <v>45681.252766203703</v>
      </c>
      <c r="I1338" t="b">
        <v>0</v>
      </c>
      <c r="J1338" t="b">
        <v>1</v>
      </c>
      <c r="K1338" t="s">
        <v>24</v>
      </c>
      <c r="L1338" t="s">
        <v>22</v>
      </c>
      <c r="M1338">
        <v>100700</v>
      </c>
      <c r="O1338" t="s">
        <v>6121</v>
      </c>
      <c r="P1338" t="s">
        <v>1116</v>
      </c>
    </row>
    <row r="1339" spans="1:16" x14ac:dyDescent="0.25">
      <c r="A1339" t="s">
        <v>1</v>
      </c>
      <c r="B1339" t="s">
        <v>6122</v>
      </c>
      <c r="C1339" t="s">
        <v>322</v>
      </c>
      <c r="D1339" t="s">
        <v>3972</v>
      </c>
      <c r="E1339" t="s">
        <v>20</v>
      </c>
      <c r="F1339" t="b">
        <v>0</v>
      </c>
      <c r="G1339" t="s">
        <v>41</v>
      </c>
      <c r="H1339" s="4">
        <v>45681.253113425933</v>
      </c>
      <c r="I1339" t="b">
        <v>0</v>
      </c>
      <c r="J1339" t="b">
        <v>0</v>
      </c>
      <c r="K1339" t="s">
        <v>24</v>
      </c>
      <c r="L1339" t="s">
        <v>22</v>
      </c>
      <c r="M1339">
        <v>103000</v>
      </c>
      <c r="O1339" t="s">
        <v>374</v>
      </c>
      <c r="P1339" t="s">
        <v>4661</v>
      </c>
    </row>
    <row r="1340" spans="1:16" x14ac:dyDescent="0.25">
      <c r="A1340" t="s">
        <v>2</v>
      </c>
      <c r="B1340" t="s">
        <v>1844</v>
      </c>
      <c r="C1340" t="s">
        <v>3128</v>
      </c>
      <c r="D1340" t="s">
        <v>4002</v>
      </c>
      <c r="E1340" t="s">
        <v>20</v>
      </c>
      <c r="F1340" t="b">
        <v>0</v>
      </c>
      <c r="G1340" t="s">
        <v>52</v>
      </c>
      <c r="H1340" s="4">
        <v>45681.253379629627</v>
      </c>
      <c r="I1340" t="b">
        <v>1</v>
      </c>
      <c r="J1340" t="b">
        <v>0</v>
      </c>
      <c r="K1340" t="s">
        <v>24</v>
      </c>
      <c r="L1340" t="s">
        <v>22</v>
      </c>
      <c r="M1340">
        <v>205000</v>
      </c>
      <c r="O1340" t="s">
        <v>1798</v>
      </c>
    </row>
    <row r="1341" spans="1:16" x14ac:dyDescent="0.25">
      <c r="A1341" t="s">
        <v>1</v>
      </c>
      <c r="B1341" t="s">
        <v>6123</v>
      </c>
      <c r="C1341" t="s">
        <v>1521</v>
      </c>
      <c r="D1341" t="s">
        <v>3972</v>
      </c>
      <c r="E1341" t="s">
        <v>20</v>
      </c>
      <c r="F1341" t="b">
        <v>0</v>
      </c>
      <c r="G1341" t="s">
        <v>52</v>
      </c>
      <c r="H1341" s="4">
        <v>45681.253449074073</v>
      </c>
      <c r="I1341" t="b">
        <v>0</v>
      </c>
      <c r="J1341" t="b">
        <v>0</v>
      </c>
      <c r="K1341" t="s">
        <v>24</v>
      </c>
      <c r="L1341" t="s">
        <v>36</v>
      </c>
      <c r="N1341">
        <v>20</v>
      </c>
      <c r="O1341" t="s">
        <v>1549</v>
      </c>
      <c r="P1341" t="s">
        <v>6124</v>
      </c>
    </row>
    <row r="1342" spans="1:16" x14ac:dyDescent="0.25">
      <c r="A1342" t="s">
        <v>1</v>
      </c>
      <c r="B1342" t="s">
        <v>93</v>
      </c>
      <c r="C1342" t="s">
        <v>122</v>
      </c>
      <c r="D1342" t="s">
        <v>4752</v>
      </c>
      <c r="E1342" t="s">
        <v>20</v>
      </c>
      <c r="F1342" t="b">
        <v>0</v>
      </c>
      <c r="G1342" t="s">
        <v>52</v>
      </c>
      <c r="H1342" s="4">
        <v>45681.253449074073</v>
      </c>
      <c r="I1342" t="b">
        <v>0</v>
      </c>
      <c r="J1342" t="b">
        <v>1</v>
      </c>
      <c r="K1342" t="s">
        <v>24</v>
      </c>
      <c r="L1342" t="s">
        <v>36</v>
      </c>
      <c r="N1342">
        <v>42.5</v>
      </c>
      <c r="O1342" t="s">
        <v>289</v>
      </c>
      <c r="P1342" t="s">
        <v>6125</v>
      </c>
    </row>
    <row r="1343" spans="1:16" x14ac:dyDescent="0.25">
      <c r="A1343" t="s">
        <v>1</v>
      </c>
      <c r="B1343" t="s">
        <v>6126</v>
      </c>
      <c r="C1343" t="s">
        <v>39</v>
      </c>
      <c r="D1343" t="s">
        <v>6127</v>
      </c>
      <c r="E1343" t="s">
        <v>219</v>
      </c>
      <c r="F1343" t="b">
        <v>1</v>
      </c>
      <c r="G1343" t="s">
        <v>52</v>
      </c>
      <c r="H1343" s="4">
        <v>45681.253449074073</v>
      </c>
      <c r="I1343" t="b">
        <v>1</v>
      </c>
      <c r="J1343" t="b">
        <v>0</v>
      </c>
      <c r="K1343" t="s">
        <v>24</v>
      </c>
      <c r="L1343" t="s">
        <v>36</v>
      </c>
      <c r="N1343">
        <v>50</v>
      </c>
      <c r="O1343" t="s">
        <v>3804</v>
      </c>
      <c r="P1343" t="s">
        <v>119</v>
      </c>
    </row>
    <row r="1344" spans="1:16" x14ac:dyDescent="0.25">
      <c r="A1344" t="s">
        <v>1</v>
      </c>
      <c r="B1344" t="s">
        <v>2955</v>
      </c>
      <c r="C1344" t="s">
        <v>820</v>
      </c>
      <c r="D1344" t="s">
        <v>4431</v>
      </c>
      <c r="E1344" t="s">
        <v>20</v>
      </c>
      <c r="F1344" t="b">
        <v>0</v>
      </c>
      <c r="G1344" t="s">
        <v>820</v>
      </c>
      <c r="H1344" s="4">
        <v>45681.264050925929</v>
      </c>
      <c r="I1344" t="b">
        <v>0</v>
      </c>
      <c r="J1344" t="b">
        <v>0</v>
      </c>
      <c r="K1344" t="s">
        <v>820</v>
      </c>
      <c r="L1344" t="s">
        <v>22</v>
      </c>
      <c r="M1344">
        <v>175000</v>
      </c>
      <c r="O1344" t="s">
        <v>3820</v>
      </c>
      <c r="P1344" t="s">
        <v>6128</v>
      </c>
    </row>
    <row r="1345" spans="1:16" x14ac:dyDescent="0.25">
      <c r="A1345" t="s">
        <v>0</v>
      </c>
      <c r="B1345" t="s">
        <v>0</v>
      </c>
      <c r="C1345" t="s">
        <v>1591</v>
      </c>
      <c r="D1345" t="s">
        <v>3828</v>
      </c>
      <c r="E1345" t="s">
        <v>20</v>
      </c>
      <c r="F1345" t="b">
        <v>0</v>
      </c>
      <c r="G1345" t="s">
        <v>23</v>
      </c>
      <c r="H1345" s="4">
        <v>45681.271516203713</v>
      </c>
      <c r="I1345" t="b">
        <v>0</v>
      </c>
      <c r="J1345" t="b">
        <v>1</v>
      </c>
      <c r="K1345" t="s">
        <v>24</v>
      </c>
      <c r="L1345" t="s">
        <v>22</v>
      </c>
      <c r="M1345">
        <v>70000</v>
      </c>
      <c r="O1345" t="s">
        <v>6129</v>
      </c>
      <c r="P1345" t="s">
        <v>320</v>
      </c>
    </row>
    <row r="1346" spans="1:16" x14ac:dyDescent="0.25">
      <c r="A1346" t="s">
        <v>1</v>
      </c>
      <c r="B1346" t="s">
        <v>6130</v>
      </c>
      <c r="C1346" t="s">
        <v>192</v>
      </c>
      <c r="D1346" t="s">
        <v>3828</v>
      </c>
      <c r="E1346" t="s">
        <v>20</v>
      </c>
      <c r="F1346" t="b">
        <v>0</v>
      </c>
      <c r="G1346" t="s">
        <v>23</v>
      </c>
      <c r="H1346" s="4">
        <v>45681.271701388891</v>
      </c>
      <c r="I1346" t="b">
        <v>0</v>
      </c>
      <c r="J1346" t="b">
        <v>1</v>
      </c>
      <c r="K1346" t="s">
        <v>24</v>
      </c>
      <c r="L1346" t="s">
        <v>22</v>
      </c>
      <c r="M1346">
        <v>111650</v>
      </c>
      <c r="O1346" t="s">
        <v>2917</v>
      </c>
      <c r="P1346" t="s">
        <v>6131</v>
      </c>
    </row>
    <row r="1347" spans="1:16" x14ac:dyDescent="0.25">
      <c r="A1347" t="s">
        <v>0</v>
      </c>
      <c r="B1347" t="s">
        <v>6132</v>
      </c>
      <c r="C1347" t="s">
        <v>2936</v>
      </c>
      <c r="D1347" t="s">
        <v>3972</v>
      </c>
      <c r="E1347" t="s">
        <v>20</v>
      </c>
      <c r="F1347" t="b">
        <v>0</v>
      </c>
      <c r="G1347" t="s">
        <v>35</v>
      </c>
      <c r="H1347" s="4">
        <v>45681.293773148151</v>
      </c>
      <c r="I1347" t="b">
        <v>0</v>
      </c>
      <c r="J1347" t="b">
        <v>0</v>
      </c>
      <c r="K1347" t="s">
        <v>24</v>
      </c>
      <c r="L1347" t="s">
        <v>22</v>
      </c>
      <c r="M1347">
        <v>120000</v>
      </c>
      <c r="O1347" t="s">
        <v>202</v>
      </c>
      <c r="P1347" t="s">
        <v>3609</v>
      </c>
    </row>
    <row r="1348" spans="1:16" x14ac:dyDescent="0.25">
      <c r="A1348" t="s">
        <v>0</v>
      </c>
      <c r="B1348" t="s">
        <v>6133</v>
      </c>
      <c r="C1348" t="s">
        <v>140</v>
      </c>
      <c r="D1348" t="s">
        <v>3972</v>
      </c>
      <c r="E1348" t="s">
        <v>20</v>
      </c>
      <c r="F1348" t="b">
        <v>0</v>
      </c>
      <c r="G1348" t="s">
        <v>35</v>
      </c>
      <c r="H1348" s="4">
        <v>45681.293796296297</v>
      </c>
      <c r="I1348" t="b">
        <v>0</v>
      </c>
      <c r="J1348" t="b">
        <v>1</v>
      </c>
      <c r="K1348" t="s">
        <v>24</v>
      </c>
      <c r="L1348" t="s">
        <v>22</v>
      </c>
      <c r="M1348">
        <v>60500</v>
      </c>
      <c r="O1348" t="s">
        <v>6134</v>
      </c>
      <c r="P1348" t="s">
        <v>2753</v>
      </c>
    </row>
    <row r="1349" spans="1:16" x14ac:dyDescent="0.25">
      <c r="A1349" t="s">
        <v>40</v>
      </c>
      <c r="B1349" t="s">
        <v>6135</v>
      </c>
      <c r="C1349" t="s">
        <v>322</v>
      </c>
      <c r="D1349" t="s">
        <v>3972</v>
      </c>
      <c r="E1349" t="s">
        <v>20</v>
      </c>
      <c r="F1349" t="b">
        <v>0</v>
      </c>
      <c r="G1349" t="s">
        <v>41</v>
      </c>
      <c r="H1349" s="4">
        <v>45681.336469907408</v>
      </c>
      <c r="I1349" t="b">
        <v>0</v>
      </c>
      <c r="J1349" t="b">
        <v>1</v>
      </c>
      <c r="K1349" t="s">
        <v>24</v>
      </c>
      <c r="L1349" t="s">
        <v>22</v>
      </c>
      <c r="M1349">
        <v>159500</v>
      </c>
      <c r="O1349" t="s">
        <v>3972</v>
      </c>
      <c r="P1349" t="s">
        <v>6136</v>
      </c>
    </row>
    <row r="1350" spans="1:16" x14ac:dyDescent="0.25">
      <c r="A1350" t="s">
        <v>0</v>
      </c>
      <c r="B1350" t="s">
        <v>2332</v>
      </c>
      <c r="C1350" t="s">
        <v>367</v>
      </c>
      <c r="D1350" t="s">
        <v>2532</v>
      </c>
      <c r="E1350" t="s">
        <v>20</v>
      </c>
      <c r="F1350" t="b">
        <v>0</v>
      </c>
      <c r="G1350" t="s">
        <v>27</v>
      </c>
      <c r="H1350" s="4">
        <v>45681.375173611108</v>
      </c>
      <c r="I1350" t="b">
        <v>0</v>
      </c>
      <c r="J1350" t="b">
        <v>1</v>
      </c>
      <c r="K1350" t="s">
        <v>24</v>
      </c>
      <c r="L1350" t="s">
        <v>36</v>
      </c>
      <c r="N1350">
        <v>40</v>
      </c>
      <c r="O1350" t="s">
        <v>6137</v>
      </c>
      <c r="P1350" t="s">
        <v>2702</v>
      </c>
    </row>
    <row r="1351" spans="1:16" x14ac:dyDescent="0.25">
      <c r="A1351" t="s">
        <v>139</v>
      </c>
      <c r="B1351" t="s">
        <v>6138</v>
      </c>
      <c r="C1351" t="s">
        <v>332</v>
      </c>
      <c r="D1351" t="s">
        <v>3972</v>
      </c>
      <c r="E1351" t="s">
        <v>20</v>
      </c>
      <c r="F1351" t="b">
        <v>0</v>
      </c>
      <c r="G1351" t="s">
        <v>41</v>
      </c>
      <c r="H1351" s="4">
        <v>45681.376898148148</v>
      </c>
      <c r="I1351" t="b">
        <v>0</v>
      </c>
      <c r="J1351" t="b">
        <v>1</v>
      </c>
      <c r="K1351" t="s">
        <v>24</v>
      </c>
      <c r="L1351" t="s">
        <v>22</v>
      </c>
      <c r="M1351">
        <v>145500</v>
      </c>
      <c r="O1351" t="s">
        <v>1172</v>
      </c>
      <c r="P1351" t="s">
        <v>798</v>
      </c>
    </row>
    <row r="1352" spans="1:16" x14ac:dyDescent="0.25">
      <c r="A1352" t="s">
        <v>2</v>
      </c>
      <c r="B1352" t="s">
        <v>2307</v>
      </c>
      <c r="C1352" t="s">
        <v>3737</v>
      </c>
      <c r="D1352" t="s">
        <v>3969</v>
      </c>
      <c r="E1352" t="s">
        <v>20</v>
      </c>
      <c r="F1352" t="b">
        <v>0</v>
      </c>
      <c r="G1352" t="s">
        <v>41</v>
      </c>
      <c r="H1352" s="4">
        <v>45681.378877314812</v>
      </c>
      <c r="I1352" t="b">
        <v>1</v>
      </c>
      <c r="J1352" t="b">
        <v>0</v>
      </c>
      <c r="K1352" t="s">
        <v>24</v>
      </c>
      <c r="L1352" t="s">
        <v>22</v>
      </c>
      <c r="M1352">
        <v>100000</v>
      </c>
      <c r="O1352" t="s">
        <v>5744</v>
      </c>
    </row>
    <row r="1353" spans="1:16" x14ac:dyDescent="0.25">
      <c r="A1353" t="s">
        <v>0</v>
      </c>
      <c r="B1353" t="s">
        <v>6139</v>
      </c>
      <c r="C1353" t="s">
        <v>790</v>
      </c>
      <c r="D1353" t="s">
        <v>2208</v>
      </c>
      <c r="E1353" t="s">
        <v>34</v>
      </c>
      <c r="F1353" t="b">
        <v>0</v>
      </c>
      <c r="G1353" t="s">
        <v>41</v>
      </c>
      <c r="H1353" s="4">
        <v>45681.418564814812</v>
      </c>
      <c r="I1353" t="b">
        <v>0</v>
      </c>
      <c r="J1353" t="b">
        <v>1</v>
      </c>
      <c r="K1353" t="s">
        <v>24</v>
      </c>
      <c r="L1353" t="s">
        <v>22</v>
      </c>
      <c r="M1353">
        <v>153000</v>
      </c>
      <c r="O1353" t="s">
        <v>428</v>
      </c>
      <c r="P1353" t="s">
        <v>6140</v>
      </c>
    </row>
    <row r="1354" spans="1:16" x14ac:dyDescent="0.25">
      <c r="A1354" t="s">
        <v>0</v>
      </c>
      <c r="B1354" t="s">
        <v>6141</v>
      </c>
      <c r="C1354" t="s">
        <v>26</v>
      </c>
      <c r="D1354" t="s">
        <v>3969</v>
      </c>
      <c r="E1354" t="s">
        <v>20</v>
      </c>
      <c r="F1354" t="b">
        <v>0</v>
      </c>
      <c r="G1354" t="s">
        <v>27</v>
      </c>
      <c r="H1354" s="4">
        <v>45681.458541666667</v>
      </c>
      <c r="I1354" t="b">
        <v>1</v>
      </c>
      <c r="J1354" t="b">
        <v>0</v>
      </c>
      <c r="K1354" t="s">
        <v>24</v>
      </c>
      <c r="L1354" t="s">
        <v>22</v>
      </c>
      <c r="M1354">
        <v>111100</v>
      </c>
      <c r="O1354" t="s">
        <v>1843</v>
      </c>
      <c r="P1354" t="s">
        <v>6142</v>
      </c>
    </row>
    <row r="1355" spans="1:16" x14ac:dyDescent="0.25">
      <c r="A1355" t="s">
        <v>0</v>
      </c>
      <c r="B1355" t="s">
        <v>3149</v>
      </c>
      <c r="C1355" t="s">
        <v>151</v>
      </c>
      <c r="D1355" t="s">
        <v>3972</v>
      </c>
      <c r="E1355" t="s">
        <v>20</v>
      </c>
      <c r="F1355" t="b">
        <v>0</v>
      </c>
      <c r="G1355" t="s">
        <v>30</v>
      </c>
      <c r="H1355" s="4">
        <v>45681.502384259264</v>
      </c>
      <c r="I1355" t="b">
        <v>1</v>
      </c>
      <c r="J1355" t="b">
        <v>0</v>
      </c>
      <c r="K1355" t="s">
        <v>24</v>
      </c>
      <c r="L1355" t="s">
        <v>22</v>
      </c>
      <c r="M1355">
        <v>140000</v>
      </c>
      <c r="O1355" t="s">
        <v>69</v>
      </c>
      <c r="P1355" t="s">
        <v>3152</v>
      </c>
    </row>
    <row r="1356" spans="1:16" x14ac:dyDescent="0.25">
      <c r="A1356" t="s">
        <v>1</v>
      </c>
      <c r="B1356" t="s">
        <v>6143</v>
      </c>
      <c r="C1356" t="s">
        <v>158</v>
      </c>
      <c r="D1356" t="s">
        <v>4034</v>
      </c>
      <c r="E1356" t="s">
        <v>20</v>
      </c>
      <c r="F1356" t="b">
        <v>0</v>
      </c>
      <c r="G1356" t="s">
        <v>158</v>
      </c>
      <c r="H1356" s="4">
        <v>45681.505486111113</v>
      </c>
      <c r="I1356" t="b">
        <v>0</v>
      </c>
      <c r="J1356" t="b">
        <v>0</v>
      </c>
      <c r="K1356" t="s">
        <v>158</v>
      </c>
      <c r="L1356" t="s">
        <v>22</v>
      </c>
      <c r="M1356">
        <v>76500</v>
      </c>
      <c r="O1356" t="s">
        <v>1906</v>
      </c>
      <c r="P1356" t="s">
        <v>6144</v>
      </c>
    </row>
    <row r="1357" spans="1:16" x14ac:dyDescent="0.25">
      <c r="A1357" t="s">
        <v>19</v>
      </c>
      <c r="B1357" t="s">
        <v>19</v>
      </c>
      <c r="C1357" t="s">
        <v>945</v>
      </c>
      <c r="D1357" t="s">
        <v>3828</v>
      </c>
      <c r="E1357" t="s">
        <v>219</v>
      </c>
      <c r="F1357" t="b">
        <v>0</v>
      </c>
      <c r="G1357" t="s">
        <v>30</v>
      </c>
      <c r="H1357" s="4">
        <v>45681.544988425929</v>
      </c>
      <c r="I1357" t="b">
        <v>0</v>
      </c>
      <c r="J1357" t="b">
        <v>0</v>
      </c>
      <c r="K1357" t="s">
        <v>24</v>
      </c>
      <c r="L1357" t="s">
        <v>36</v>
      </c>
      <c r="N1357">
        <v>57.5</v>
      </c>
      <c r="O1357" t="s">
        <v>2574</v>
      </c>
      <c r="P1357" t="s">
        <v>6145</v>
      </c>
    </row>
    <row r="1358" spans="1:16" x14ac:dyDescent="0.25">
      <c r="A1358" t="s">
        <v>89</v>
      </c>
      <c r="B1358" t="s">
        <v>6146</v>
      </c>
      <c r="C1358" t="s">
        <v>64</v>
      </c>
      <c r="D1358" t="s">
        <v>3972</v>
      </c>
      <c r="E1358" t="s">
        <v>20</v>
      </c>
      <c r="F1358" t="b">
        <v>0</v>
      </c>
      <c r="G1358" t="s">
        <v>23</v>
      </c>
      <c r="H1358" s="4">
        <v>45681.565752314818</v>
      </c>
      <c r="I1358" t="b">
        <v>0</v>
      </c>
      <c r="J1358" t="b">
        <v>1</v>
      </c>
      <c r="K1358" t="s">
        <v>24</v>
      </c>
      <c r="L1358" t="s">
        <v>22</v>
      </c>
      <c r="M1358">
        <v>84960</v>
      </c>
      <c r="O1358" t="s">
        <v>3517</v>
      </c>
      <c r="P1358" t="s">
        <v>6147</v>
      </c>
    </row>
    <row r="1359" spans="1:16" x14ac:dyDescent="0.25">
      <c r="A1359" t="s">
        <v>0</v>
      </c>
      <c r="B1359" t="s">
        <v>6148</v>
      </c>
      <c r="C1359" t="s">
        <v>480</v>
      </c>
      <c r="D1359" t="s">
        <v>2208</v>
      </c>
      <c r="E1359" t="s">
        <v>20</v>
      </c>
      <c r="F1359" t="b">
        <v>0</v>
      </c>
      <c r="G1359" t="s">
        <v>27</v>
      </c>
      <c r="H1359" s="4">
        <v>45681.583483796298</v>
      </c>
      <c r="I1359" t="b">
        <v>0</v>
      </c>
      <c r="J1359" t="b">
        <v>0</v>
      </c>
      <c r="K1359" t="s">
        <v>24</v>
      </c>
      <c r="L1359" t="s">
        <v>22</v>
      </c>
      <c r="M1359">
        <v>57000</v>
      </c>
      <c r="O1359" t="s">
        <v>1195</v>
      </c>
    </row>
    <row r="1360" spans="1:16" x14ac:dyDescent="0.25">
      <c r="A1360" t="s">
        <v>0</v>
      </c>
      <c r="B1360" t="s">
        <v>6149</v>
      </c>
      <c r="C1360" t="s">
        <v>172</v>
      </c>
      <c r="D1360" t="s">
        <v>3972</v>
      </c>
      <c r="E1360" t="s">
        <v>20</v>
      </c>
      <c r="F1360" t="b">
        <v>0</v>
      </c>
      <c r="G1360" t="s">
        <v>27</v>
      </c>
      <c r="H1360" s="4">
        <v>45681.583483796298</v>
      </c>
      <c r="I1360" t="b">
        <v>0</v>
      </c>
      <c r="J1360" t="b">
        <v>0</v>
      </c>
      <c r="K1360" t="s">
        <v>24</v>
      </c>
      <c r="L1360" t="s">
        <v>22</v>
      </c>
      <c r="M1360">
        <v>102300</v>
      </c>
      <c r="O1360" t="s">
        <v>294</v>
      </c>
      <c r="P1360" t="s">
        <v>3868</v>
      </c>
    </row>
    <row r="1361" spans="1:16" x14ac:dyDescent="0.25">
      <c r="A1361" t="s">
        <v>0</v>
      </c>
      <c r="B1361" t="s">
        <v>0</v>
      </c>
      <c r="C1361" t="s">
        <v>2164</v>
      </c>
      <c r="D1361" t="s">
        <v>3972</v>
      </c>
      <c r="E1361" t="s">
        <v>20</v>
      </c>
      <c r="F1361" t="b">
        <v>0</v>
      </c>
      <c r="G1361" t="s">
        <v>30</v>
      </c>
      <c r="H1361" s="4">
        <v>45681.5856712963</v>
      </c>
      <c r="I1361" t="b">
        <v>0</v>
      </c>
      <c r="J1361" t="b">
        <v>0</v>
      </c>
      <c r="K1361" t="s">
        <v>24</v>
      </c>
      <c r="L1361" t="s">
        <v>22</v>
      </c>
      <c r="M1361">
        <v>135000</v>
      </c>
      <c r="O1361" t="s">
        <v>6150</v>
      </c>
      <c r="P1361" t="s">
        <v>6151</v>
      </c>
    </row>
    <row r="1362" spans="1:16" x14ac:dyDescent="0.25">
      <c r="A1362" t="s">
        <v>0</v>
      </c>
      <c r="B1362" t="s">
        <v>6107</v>
      </c>
      <c r="C1362" t="s">
        <v>151</v>
      </c>
      <c r="D1362" t="s">
        <v>3972</v>
      </c>
      <c r="E1362" t="s">
        <v>20</v>
      </c>
      <c r="F1362" t="b">
        <v>0</v>
      </c>
      <c r="G1362" t="s">
        <v>30</v>
      </c>
      <c r="H1362" s="4">
        <v>45681.5856712963</v>
      </c>
      <c r="I1362" t="b">
        <v>0</v>
      </c>
      <c r="J1362" t="b">
        <v>1</v>
      </c>
      <c r="K1362" t="s">
        <v>24</v>
      </c>
      <c r="L1362" t="s">
        <v>22</v>
      </c>
      <c r="M1362">
        <v>68316</v>
      </c>
      <c r="O1362" t="s">
        <v>3853</v>
      </c>
      <c r="P1362" t="s">
        <v>6108</v>
      </c>
    </row>
    <row r="1363" spans="1:16" x14ac:dyDescent="0.25">
      <c r="A1363" t="s">
        <v>0</v>
      </c>
      <c r="B1363" t="s">
        <v>1070</v>
      </c>
      <c r="C1363" t="s">
        <v>39</v>
      </c>
      <c r="D1363" t="s">
        <v>2208</v>
      </c>
      <c r="E1363" t="s">
        <v>20</v>
      </c>
      <c r="F1363" t="b">
        <v>1</v>
      </c>
      <c r="G1363" t="s">
        <v>27</v>
      </c>
      <c r="H1363" s="4">
        <v>45681.625150462962</v>
      </c>
      <c r="I1363" t="b">
        <v>0</v>
      </c>
      <c r="J1363" t="b">
        <v>0</v>
      </c>
      <c r="K1363" t="s">
        <v>24</v>
      </c>
      <c r="L1363" t="s">
        <v>22</v>
      </c>
      <c r="M1363">
        <v>100000</v>
      </c>
      <c r="O1363" t="s">
        <v>1558</v>
      </c>
      <c r="P1363" t="s">
        <v>1372</v>
      </c>
    </row>
    <row r="1364" spans="1:16" x14ac:dyDescent="0.25">
      <c r="A1364" t="s">
        <v>25</v>
      </c>
      <c r="B1364" t="s">
        <v>25</v>
      </c>
      <c r="C1364" t="s">
        <v>555</v>
      </c>
      <c r="D1364" t="s">
        <v>4083</v>
      </c>
      <c r="E1364" t="s">
        <v>20</v>
      </c>
      <c r="F1364" t="b">
        <v>0</v>
      </c>
      <c r="G1364" t="s">
        <v>30</v>
      </c>
      <c r="H1364" s="4">
        <v>45681.627523148149</v>
      </c>
      <c r="I1364" t="b">
        <v>0</v>
      </c>
      <c r="J1364" t="b">
        <v>1</v>
      </c>
      <c r="K1364" t="s">
        <v>24</v>
      </c>
      <c r="L1364" t="s">
        <v>36</v>
      </c>
      <c r="N1364">
        <v>25.2400016784668</v>
      </c>
      <c r="O1364" t="s">
        <v>2075</v>
      </c>
      <c r="P1364" t="s">
        <v>6152</v>
      </c>
    </row>
    <row r="1365" spans="1:16" x14ac:dyDescent="0.25">
      <c r="A1365" t="s">
        <v>19</v>
      </c>
      <c r="B1365" t="s">
        <v>6153</v>
      </c>
      <c r="C1365" t="s">
        <v>106</v>
      </c>
      <c r="D1365" t="s">
        <v>4034</v>
      </c>
      <c r="E1365" t="s">
        <v>20</v>
      </c>
      <c r="F1365" t="b">
        <v>0</v>
      </c>
      <c r="G1365" t="s">
        <v>106</v>
      </c>
      <c r="H1365" s="4">
        <v>45681.629560185182</v>
      </c>
      <c r="I1365" t="b">
        <v>0</v>
      </c>
      <c r="J1365" t="b">
        <v>0</v>
      </c>
      <c r="K1365" t="s">
        <v>106</v>
      </c>
      <c r="L1365" t="s">
        <v>22</v>
      </c>
      <c r="M1365">
        <v>229550</v>
      </c>
      <c r="O1365" t="s">
        <v>1438</v>
      </c>
      <c r="P1365" t="s">
        <v>6154</v>
      </c>
    </row>
    <row r="1366" spans="1:16" x14ac:dyDescent="0.25">
      <c r="A1366" t="s">
        <v>139</v>
      </c>
      <c r="B1366" t="s">
        <v>6155</v>
      </c>
      <c r="C1366" t="s">
        <v>6156</v>
      </c>
      <c r="D1366" t="s">
        <v>4034</v>
      </c>
      <c r="E1366" t="s">
        <v>20</v>
      </c>
      <c r="F1366" t="b">
        <v>0</v>
      </c>
      <c r="G1366" t="s">
        <v>740</v>
      </c>
      <c r="H1366" s="4">
        <v>45681.629953703698</v>
      </c>
      <c r="I1366" t="b">
        <v>0</v>
      </c>
      <c r="J1366" t="b">
        <v>0</v>
      </c>
      <c r="K1366" t="s">
        <v>740</v>
      </c>
      <c r="L1366" t="s">
        <v>22</v>
      </c>
      <c r="M1366">
        <v>95623.5</v>
      </c>
      <c r="O1366" t="s">
        <v>261</v>
      </c>
      <c r="P1366" t="s">
        <v>204</v>
      </c>
    </row>
    <row r="1367" spans="1:16" x14ac:dyDescent="0.25">
      <c r="A1367" t="s">
        <v>2</v>
      </c>
      <c r="B1367" t="s">
        <v>6157</v>
      </c>
      <c r="C1367" t="s">
        <v>972</v>
      </c>
      <c r="D1367" t="s">
        <v>4034</v>
      </c>
      <c r="E1367" t="s">
        <v>20</v>
      </c>
      <c r="F1367" t="b">
        <v>0</v>
      </c>
      <c r="G1367" t="s">
        <v>862</v>
      </c>
      <c r="H1367" s="4">
        <v>45681.635243055563</v>
      </c>
      <c r="I1367" t="b">
        <v>0</v>
      </c>
      <c r="J1367" t="b">
        <v>0</v>
      </c>
      <c r="K1367" t="s">
        <v>862</v>
      </c>
      <c r="L1367" t="s">
        <v>22</v>
      </c>
      <c r="M1367">
        <v>44999.5</v>
      </c>
      <c r="O1367" t="s">
        <v>6158</v>
      </c>
      <c r="P1367" t="s">
        <v>6159</v>
      </c>
    </row>
    <row r="1368" spans="1:16" x14ac:dyDescent="0.25">
      <c r="A1368" t="s">
        <v>0</v>
      </c>
      <c r="B1368" t="s">
        <v>5399</v>
      </c>
      <c r="C1368" t="s">
        <v>306</v>
      </c>
      <c r="D1368" t="s">
        <v>3972</v>
      </c>
      <c r="E1368" t="s">
        <v>20</v>
      </c>
      <c r="F1368" t="b">
        <v>0</v>
      </c>
      <c r="G1368" t="s">
        <v>27</v>
      </c>
      <c r="H1368" s="4">
        <v>45681.66684027778</v>
      </c>
      <c r="I1368" t="b">
        <v>0</v>
      </c>
      <c r="J1368" t="b">
        <v>0</v>
      </c>
      <c r="K1368" t="s">
        <v>24</v>
      </c>
      <c r="L1368" t="s">
        <v>22</v>
      </c>
      <c r="M1368">
        <v>66000</v>
      </c>
      <c r="O1368" t="s">
        <v>5400</v>
      </c>
    </row>
    <row r="1369" spans="1:16" x14ac:dyDescent="0.25">
      <c r="A1369" t="s">
        <v>2</v>
      </c>
      <c r="B1369" t="s">
        <v>1464</v>
      </c>
      <c r="C1369" t="s">
        <v>1390</v>
      </c>
      <c r="D1369" t="s">
        <v>4002</v>
      </c>
      <c r="E1369" t="s">
        <v>20</v>
      </c>
      <c r="F1369" t="b">
        <v>0</v>
      </c>
      <c r="G1369" t="s">
        <v>1391</v>
      </c>
      <c r="H1369" s="4">
        <v>45681.667025462957</v>
      </c>
      <c r="I1369" t="b">
        <v>1</v>
      </c>
      <c r="J1369" t="b">
        <v>0</v>
      </c>
      <c r="K1369" t="s">
        <v>1391</v>
      </c>
      <c r="L1369" t="s">
        <v>22</v>
      </c>
      <c r="M1369">
        <v>160000</v>
      </c>
      <c r="O1369" t="s">
        <v>6160</v>
      </c>
    </row>
    <row r="1370" spans="1:16" x14ac:dyDescent="0.25">
      <c r="A1370" t="s">
        <v>0</v>
      </c>
      <c r="B1370" t="s">
        <v>0</v>
      </c>
      <c r="C1370" t="s">
        <v>1534</v>
      </c>
      <c r="D1370" t="s">
        <v>2208</v>
      </c>
      <c r="E1370" t="s">
        <v>20</v>
      </c>
      <c r="F1370" t="b">
        <v>0</v>
      </c>
      <c r="G1370" t="s">
        <v>30</v>
      </c>
      <c r="H1370" s="4">
        <v>45681.669085648151</v>
      </c>
      <c r="I1370" t="b">
        <v>1</v>
      </c>
      <c r="J1370" t="b">
        <v>1</v>
      </c>
      <c r="K1370" t="s">
        <v>24</v>
      </c>
      <c r="L1370" t="s">
        <v>36</v>
      </c>
      <c r="N1370">
        <v>28.904998779296879</v>
      </c>
      <c r="O1370" t="s">
        <v>6161</v>
      </c>
    </row>
    <row r="1371" spans="1:16" x14ac:dyDescent="0.25">
      <c r="A1371" t="s">
        <v>1</v>
      </c>
      <c r="B1371" t="s">
        <v>6162</v>
      </c>
      <c r="C1371" t="s">
        <v>372</v>
      </c>
      <c r="D1371" t="s">
        <v>3972</v>
      </c>
      <c r="E1371" t="s">
        <v>51</v>
      </c>
      <c r="F1371" t="b">
        <v>0</v>
      </c>
      <c r="G1371" t="s">
        <v>27</v>
      </c>
      <c r="H1371" s="4">
        <v>45681.669432870367</v>
      </c>
      <c r="I1371" t="b">
        <v>0</v>
      </c>
      <c r="J1371" t="b">
        <v>1</v>
      </c>
      <c r="K1371" t="s">
        <v>24</v>
      </c>
      <c r="L1371" t="s">
        <v>36</v>
      </c>
      <c r="N1371">
        <v>76</v>
      </c>
      <c r="O1371" t="s">
        <v>144</v>
      </c>
      <c r="P1371" t="s">
        <v>6163</v>
      </c>
    </row>
    <row r="1372" spans="1:16" x14ac:dyDescent="0.25">
      <c r="A1372" t="s">
        <v>40</v>
      </c>
      <c r="B1372" t="s">
        <v>6164</v>
      </c>
      <c r="C1372" t="s">
        <v>39</v>
      </c>
      <c r="D1372" t="s">
        <v>112</v>
      </c>
      <c r="E1372" t="s">
        <v>51</v>
      </c>
      <c r="F1372" t="b">
        <v>1</v>
      </c>
      <c r="G1372" t="s">
        <v>27</v>
      </c>
      <c r="H1372" s="4">
        <v>45681.670219907413</v>
      </c>
      <c r="I1372" t="b">
        <v>1</v>
      </c>
      <c r="J1372" t="b">
        <v>0</v>
      </c>
      <c r="K1372" t="s">
        <v>24</v>
      </c>
      <c r="L1372" t="s">
        <v>36</v>
      </c>
      <c r="N1372">
        <v>82.5</v>
      </c>
      <c r="O1372" t="s">
        <v>112</v>
      </c>
      <c r="P1372" t="s">
        <v>6165</v>
      </c>
    </row>
    <row r="1373" spans="1:16" x14ac:dyDescent="0.25">
      <c r="A1373" t="s">
        <v>89</v>
      </c>
      <c r="B1373" t="s">
        <v>6166</v>
      </c>
      <c r="C1373" t="s">
        <v>39</v>
      </c>
      <c r="D1373" t="s">
        <v>3984</v>
      </c>
      <c r="E1373" t="s">
        <v>20</v>
      </c>
      <c r="F1373" t="b">
        <v>1</v>
      </c>
      <c r="G1373" t="s">
        <v>6167</v>
      </c>
      <c r="H1373" s="4">
        <v>45681.689444444448</v>
      </c>
      <c r="I1373" t="b">
        <v>1</v>
      </c>
      <c r="J1373" t="b">
        <v>1</v>
      </c>
      <c r="K1373" t="s">
        <v>6167</v>
      </c>
      <c r="L1373" t="s">
        <v>22</v>
      </c>
      <c r="M1373">
        <v>195000</v>
      </c>
      <c r="O1373" t="s">
        <v>6168</v>
      </c>
    </row>
    <row r="1374" spans="1:16" x14ac:dyDescent="0.25">
      <c r="A1374" t="s">
        <v>1</v>
      </c>
      <c r="B1374" t="s">
        <v>3994</v>
      </c>
      <c r="C1374" t="s">
        <v>39</v>
      </c>
      <c r="D1374" t="s">
        <v>4016</v>
      </c>
      <c r="E1374" t="s">
        <v>51</v>
      </c>
      <c r="F1374" t="b">
        <v>1</v>
      </c>
      <c r="G1374" t="s">
        <v>1217</v>
      </c>
      <c r="H1374" s="4">
        <v>45681.689791666657</v>
      </c>
      <c r="I1374" t="b">
        <v>0</v>
      </c>
      <c r="J1374" t="b">
        <v>0</v>
      </c>
      <c r="K1374" t="s">
        <v>1217</v>
      </c>
      <c r="L1374" t="s">
        <v>36</v>
      </c>
      <c r="N1374">
        <v>19.5</v>
      </c>
      <c r="O1374" t="s">
        <v>3988</v>
      </c>
      <c r="P1374" t="s">
        <v>3989</v>
      </c>
    </row>
    <row r="1375" spans="1:16" x14ac:dyDescent="0.25">
      <c r="A1375" t="s">
        <v>0</v>
      </c>
      <c r="B1375" t="s">
        <v>6169</v>
      </c>
      <c r="C1375" t="s">
        <v>6170</v>
      </c>
      <c r="D1375" t="s">
        <v>3828</v>
      </c>
      <c r="E1375" t="s">
        <v>20</v>
      </c>
      <c r="F1375" t="b">
        <v>0</v>
      </c>
      <c r="G1375" t="s">
        <v>27</v>
      </c>
      <c r="H1375" s="4">
        <v>45681.708460648151</v>
      </c>
      <c r="I1375" t="b">
        <v>0</v>
      </c>
      <c r="J1375" t="b">
        <v>1</v>
      </c>
      <c r="K1375" t="s">
        <v>24</v>
      </c>
      <c r="L1375" t="s">
        <v>22</v>
      </c>
      <c r="M1375">
        <v>69800</v>
      </c>
      <c r="O1375" t="s">
        <v>6171</v>
      </c>
      <c r="P1375" t="s">
        <v>6172</v>
      </c>
    </row>
    <row r="1376" spans="1:16" x14ac:dyDescent="0.25">
      <c r="A1376" t="s">
        <v>0</v>
      </c>
      <c r="B1376" t="s">
        <v>3857</v>
      </c>
      <c r="C1376" t="s">
        <v>293</v>
      </c>
      <c r="D1376" t="s">
        <v>3828</v>
      </c>
      <c r="E1376" t="s">
        <v>20</v>
      </c>
      <c r="F1376" t="b">
        <v>0</v>
      </c>
      <c r="G1376" t="s">
        <v>41</v>
      </c>
      <c r="H1376" s="4">
        <v>45681.710185185177</v>
      </c>
      <c r="I1376" t="b">
        <v>0</v>
      </c>
      <c r="J1376" t="b">
        <v>1</v>
      </c>
      <c r="K1376" t="s">
        <v>24</v>
      </c>
      <c r="L1376" t="s">
        <v>22</v>
      </c>
      <c r="M1376">
        <v>160500</v>
      </c>
      <c r="O1376" t="s">
        <v>572</v>
      </c>
      <c r="P1376" t="s">
        <v>715</v>
      </c>
    </row>
    <row r="1377" spans="1:16" x14ac:dyDescent="0.25">
      <c r="A1377" t="s">
        <v>2</v>
      </c>
      <c r="B1377" t="s">
        <v>6173</v>
      </c>
      <c r="C1377" t="s">
        <v>167</v>
      </c>
      <c r="D1377" t="s">
        <v>5242</v>
      </c>
      <c r="E1377" t="s">
        <v>51</v>
      </c>
      <c r="F1377" t="b">
        <v>0</v>
      </c>
      <c r="G1377" t="s">
        <v>27</v>
      </c>
      <c r="H1377" s="4">
        <v>45681.711956018517</v>
      </c>
      <c r="I1377" t="b">
        <v>1</v>
      </c>
      <c r="J1377" t="b">
        <v>0</v>
      </c>
      <c r="K1377" t="s">
        <v>24</v>
      </c>
      <c r="L1377" t="s">
        <v>22</v>
      </c>
      <c r="M1377">
        <v>90000</v>
      </c>
      <c r="O1377" t="s">
        <v>6174</v>
      </c>
    </row>
    <row r="1378" spans="1:16" x14ac:dyDescent="0.25">
      <c r="A1378" t="s">
        <v>89</v>
      </c>
      <c r="B1378" t="s">
        <v>6175</v>
      </c>
      <c r="C1378" t="s">
        <v>443</v>
      </c>
      <c r="D1378" t="s">
        <v>3972</v>
      </c>
      <c r="E1378" t="s">
        <v>20</v>
      </c>
      <c r="F1378" t="b">
        <v>0</v>
      </c>
      <c r="G1378" t="s">
        <v>41</v>
      </c>
      <c r="H1378" s="4">
        <v>45681.712233796286</v>
      </c>
      <c r="I1378" t="b">
        <v>0</v>
      </c>
      <c r="J1378" t="b">
        <v>1</v>
      </c>
      <c r="K1378" t="s">
        <v>24</v>
      </c>
      <c r="L1378" t="s">
        <v>22</v>
      </c>
      <c r="M1378">
        <v>132500</v>
      </c>
      <c r="O1378" t="s">
        <v>444</v>
      </c>
      <c r="P1378" t="s">
        <v>6176</v>
      </c>
    </row>
    <row r="1379" spans="1:16" x14ac:dyDescent="0.25">
      <c r="A1379" t="s">
        <v>2</v>
      </c>
      <c r="B1379" t="s">
        <v>6177</v>
      </c>
      <c r="C1379" t="s">
        <v>39</v>
      </c>
      <c r="D1379" t="s">
        <v>3984</v>
      </c>
      <c r="E1379" t="s">
        <v>20</v>
      </c>
      <c r="F1379" t="b">
        <v>1</v>
      </c>
      <c r="G1379" t="s">
        <v>762</v>
      </c>
      <c r="H1379" s="4">
        <v>45681.723009259258</v>
      </c>
      <c r="I1379" t="b">
        <v>1</v>
      </c>
      <c r="J1379" t="b">
        <v>0</v>
      </c>
      <c r="K1379" t="s">
        <v>762</v>
      </c>
      <c r="L1379" t="s">
        <v>22</v>
      </c>
      <c r="M1379">
        <v>122500</v>
      </c>
      <c r="O1379" t="s">
        <v>6178</v>
      </c>
      <c r="P1379" t="s">
        <v>6179</v>
      </c>
    </row>
    <row r="1380" spans="1:16" x14ac:dyDescent="0.25">
      <c r="A1380" t="s">
        <v>1</v>
      </c>
      <c r="B1380" t="s">
        <v>6180</v>
      </c>
      <c r="C1380" t="s">
        <v>44</v>
      </c>
      <c r="D1380" t="s">
        <v>3972</v>
      </c>
      <c r="E1380" t="s">
        <v>51</v>
      </c>
      <c r="F1380" t="b">
        <v>0</v>
      </c>
      <c r="G1380" t="s">
        <v>41</v>
      </c>
      <c r="H1380" s="4">
        <v>45681.751863425918</v>
      </c>
      <c r="I1380" t="b">
        <v>1</v>
      </c>
      <c r="J1380" t="b">
        <v>1</v>
      </c>
      <c r="K1380" t="s">
        <v>24</v>
      </c>
      <c r="L1380" t="s">
        <v>36</v>
      </c>
      <c r="N1380">
        <v>42.5</v>
      </c>
      <c r="O1380" t="s">
        <v>806</v>
      </c>
      <c r="P1380" t="s">
        <v>138</v>
      </c>
    </row>
    <row r="1381" spans="1:16" x14ac:dyDescent="0.25">
      <c r="A1381" t="s">
        <v>2</v>
      </c>
      <c r="B1381" t="s">
        <v>6181</v>
      </c>
      <c r="C1381" t="s">
        <v>118</v>
      </c>
      <c r="D1381" t="s">
        <v>3972</v>
      </c>
      <c r="E1381" t="s">
        <v>20</v>
      </c>
      <c r="F1381" t="b">
        <v>0</v>
      </c>
      <c r="G1381" t="s">
        <v>27</v>
      </c>
      <c r="H1381" s="4">
        <v>45681.753587962958</v>
      </c>
      <c r="I1381" t="b">
        <v>0</v>
      </c>
      <c r="J1381" t="b">
        <v>1</v>
      </c>
      <c r="K1381" t="s">
        <v>24</v>
      </c>
      <c r="L1381" t="s">
        <v>22</v>
      </c>
      <c r="M1381">
        <v>163000</v>
      </c>
      <c r="O1381" t="s">
        <v>1656</v>
      </c>
      <c r="P1381" t="s">
        <v>6182</v>
      </c>
    </row>
    <row r="1382" spans="1:16" x14ac:dyDescent="0.25">
      <c r="A1382" t="s">
        <v>2</v>
      </c>
      <c r="B1382" t="s">
        <v>1858</v>
      </c>
      <c r="C1382" t="s">
        <v>6183</v>
      </c>
      <c r="D1382" t="s">
        <v>2208</v>
      </c>
      <c r="E1382" t="s">
        <v>20</v>
      </c>
      <c r="F1382" t="b">
        <v>0</v>
      </c>
      <c r="G1382" t="s">
        <v>27</v>
      </c>
      <c r="H1382" s="4">
        <v>45681.753611111111</v>
      </c>
      <c r="I1382" t="b">
        <v>1</v>
      </c>
      <c r="J1382" t="b">
        <v>1</v>
      </c>
      <c r="K1382" t="s">
        <v>24</v>
      </c>
      <c r="L1382" t="s">
        <v>36</v>
      </c>
      <c r="N1382">
        <v>72.5</v>
      </c>
      <c r="O1382" t="s">
        <v>1381</v>
      </c>
      <c r="P1382" t="s">
        <v>6184</v>
      </c>
    </row>
    <row r="1383" spans="1:16" x14ac:dyDescent="0.25">
      <c r="A1383" t="s">
        <v>2</v>
      </c>
      <c r="B1383" t="s">
        <v>6185</v>
      </c>
      <c r="C1383" t="s">
        <v>6183</v>
      </c>
      <c r="D1383" t="s">
        <v>3828</v>
      </c>
      <c r="E1383" t="s">
        <v>219</v>
      </c>
      <c r="F1383" t="b">
        <v>0</v>
      </c>
      <c r="G1383" t="s">
        <v>27</v>
      </c>
      <c r="H1383" s="4">
        <v>45681.753622685188</v>
      </c>
      <c r="I1383" t="b">
        <v>0</v>
      </c>
      <c r="J1383" t="b">
        <v>1</v>
      </c>
      <c r="K1383" t="s">
        <v>24</v>
      </c>
      <c r="L1383" t="s">
        <v>36</v>
      </c>
      <c r="N1383">
        <v>62.5</v>
      </c>
      <c r="O1383" t="s">
        <v>6186</v>
      </c>
      <c r="P1383" t="s">
        <v>6184</v>
      </c>
    </row>
    <row r="1384" spans="1:16" x14ac:dyDescent="0.25">
      <c r="A1384" t="s">
        <v>0</v>
      </c>
      <c r="B1384" t="s">
        <v>0</v>
      </c>
      <c r="C1384" t="s">
        <v>334</v>
      </c>
      <c r="D1384" t="s">
        <v>3828</v>
      </c>
      <c r="E1384" t="s">
        <v>20</v>
      </c>
      <c r="F1384" t="b">
        <v>0</v>
      </c>
      <c r="G1384" t="s">
        <v>27</v>
      </c>
      <c r="H1384" s="4">
        <v>45681.791817129633</v>
      </c>
      <c r="I1384" t="b">
        <v>0</v>
      </c>
      <c r="J1384" t="b">
        <v>1</v>
      </c>
      <c r="K1384" t="s">
        <v>24</v>
      </c>
      <c r="L1384" t="s">
        <v>22</v>
      </c>
      <c r="M1384">
        <v>58863.41015625</v>
      </c>
      <c r="O1384" t="s">
        <v>6187</v>
      </c>
      <c r="P1384" t="s">
        <v>6188</v>
      </c>
    </row>
    <row r="1385" spans="1:16" x14ac:dyDescent="0.25">
      <c r="A1385" t="s">
        <v>0</v>
      </c>
      <c r="B1385" t="s">
        <v>5554</v>
      </c>
      <c r="C1385" t="s">
        <v>3293</v>
      </c>
      <c r="D1385" t="s">
        <v>2208</v>
      </c>
      <c r="E1385" t="s">
        <v>20</v>
      </c>
      <c r="F1385" t="b">
        <v>0</v>
      </c>
      <c r="G1385" t="s">
        <v>41</v>
      </c>
      <c r="H1385" s="4">
        <v>45681.793541666673</v>
      </c>
      <c r="I1385" t="b">
        <v>0</v>
      </c>
      <c r="J1385" t="b">
        <v>1</v>
      </c>
      <c r="K1385" t="s">
        <v>24</v>
      </c>
      <c r="L1385" t="s">
        <v>22</v>
      </c>
      <c r="M1385">
        <v>75000</v>
      </c>
      <c r="O1385" t="s">
        <v>6189</v>
      </c>
      <c r="P1385" t="s">
        <v>5556</v>
      </c>
    </row>
    <row r="1386" spans="1:16" x14ac:dyDescent="0.25">
      <c r="A1386" t="s">
        <v>0</v>
      </c>
      <c r="B1386" t="s">
        <v>2345</v>
      </c>
      <c r="C1386" t="s">
        <v>2839</v>
      </c>
      <c r="D1386" t="s">
        <v>3972</v>
      </c>
      <c r="E1386" t="s">
        <v>20</v>
      </c>
      <c r="F1386" t="b">
        <v>0</v>
      </c>
      <c r="G1386" t="s">
        <v>35</v>
      </c>
      <c r="H1386" s="4">
        <v>45681.793773148151</v>
      </c>
      <c r="I1386" t="b">
        <v>1</v>
      </c>
      <c r="J1386" t="b">
        <v>1</v>
      </c>
      <c r="K1386" t="s">
        <v>24</v>
      </c>
      <c r="L1386" t="s">
        <v>22</v>
      </c>
      <c r="M1386">
        <v>127000</v>
      </c>
      <c r="O1386" t="s">
        <v>131</v>
      </c>
      <c r="P1386" t="s">
        <v>6190</v>
      </c>
    </row>
    <row r="1387" spans="1:16" x14ac:dyDescent="0.25">
      <c r="A1387" t="s">
        <v>2</v>
      </c>
      <c r="B1387" t="s">
        <v>3045</v>
      </c>
      <c r="C1387" t="s">
        <v>293</v>
      </c>
      <c r="D1387" t="s">
        <v>3828</v>
      </c>
      <c r="E1387" t="s">
        <v>20</v>
      </c>
      <c r="F1387" t="b">
        <v>0</v>
      </c>
      <c r="G1387" t="s">
        <v>52</v>
      </c>
      <c r="H1387" s="4">
        <v>45681.795902777783</v>
      </c>
      <c r="I1387" t="b">
        <v>0</v>
      </c>
      <c r="J1387" t="b">
        <v>1</v>
      </c>
      <c r="K1387" t="s">
        <v>24</v>
      </c>
      <c r="L1387" t="s">
        <v>22</v>
      </c>
      <c r="M1387">
        <v>103500</v>
      </c>
      <c r="O1387" t="s">
        <v>6191</v>
      </c>
      <c r="P1387" t="s">
        <v>6192</v>
      </c>
    </row>
    <row r="1388" spans="1:16" x14ac:dyDescent="0.25">
      <c r="A1388" t="s">
        <v>139</v>
      </c>
      <c r="B1388" t="s">
        <v>3013</v>
      </c>
      <c r="C1388" t="s">
        <v>372</v>
      </c>
      <c r="D1388" t="s">
        <v>3828</v>
      </c>
      <c r="E1388" t="s">
        <v>51</v>
      </c>
      <c r="F1388" t="b">
        <v>0</v>
      </c>
      <c r="G1388" t="s">
        <v>27</v>
      </c>
      <c r="H1388" s="4">
        <v>45681.833449074067</v>
      </c>
      <c r="I1388" t="b">
        <v>0</v>
      </c>
      <c r="J1388" t="b">
        <v>0</v>
      </c>
      <c r="K1388" t="s">
        <v>24</v>
      </c>
      <c r="L1388" t="s">
        <v>36</v>
      </c>
      <c r="N1388">
        <v>70</v>
      </c>
      <c r="O1388" t="s">
        <v>2310</v>
      </c>
      <c r="P1388" t="s">
        <v>6193</v>
      </c>
    </row>
    <row r="1389" spans="1:16" x14ac:dyDescent="0.25">
      <c r="A1389" t="s">
        <v>0</v>
      </c>
      <c r="B1389" t="s">
        <v>0</v>
      </c>
      <c r="C1389" t="s">
        <v>399</v>
      </c>
      <c r="D1389" t="s">
        <v>3972</v>
      </c>
      <c r="E1389" t="s">
        <v>51</v>
      </c>
      <c r="F1389" t="b">
        <v>0</v>
      </c>
      <c r="G1389" t="s">
        <v>30</v>
      </c>
      <c r="H1389" s="4">
        <v>45681.835729166669</v>
      </c>
      <c r="I1389" t="b">
        <v>0</v>
      </c>
      <c r="J1389" t="b">
        <v>0</v>
      </c>
      <c r="K1389" t="s">
        <v>24</v>
      </c>
      <c r="L1389" t="s">
        <v>36</v>
      </c>
      <c r="N1389">
        <v>27.5</v>
      </c>
      <c r="O1389" t="s">
        <v>5978</v>
      </c>
      <c r="P1389" t="s">
        <v>119</v>
      </c>
    </row>
    <row r="1390" spans="1:16" x14ac:dyDescent="0.25">
      <c r="A1390" t="s">
        <v>2</v>
      </c>
      <c r="B1390" t="s">
        <v>2</v>
      </c>
      <c r="C1390" t="s">
        <v>6194</v>
      </c>
      <c r="D1390" t="s">
        <v>3600</v>
      </c>
      <c r="E1390" t="s">
        <v>20</v>
      </c>
      <c r="F1390" t="b">
        <v>0</v>
      </c>
      <c r="G1390" t="s">
        <v>27</v>
      </c>
      <c r="H1390" s="4">
        <v>45681.836886574078</v>
      </c>
      <c r="I1390" t="b">
        <v>1</v>
      </c>
      <c r="J1390" t="b">
        <v>1</v>
      </c>
      <c r="K1390" t="s">
        <v>24</v>
      </c>
      <c r="L1390" t="s">
        <v>22</v>
      </c>
      <c r="M1390">
        <v>121000</v>
      </c>
      <c r="O1390" t="s">
        <v>1045</v>
      </c>
    </row>
    <row r="1391" spans="1:16" x14ac:dyDescent="0.25">
      <c r="A1391" t="s">
        <v>0</v>
      </c>
      <c r="B1391" t="s">
        <v>0</v>
      </c>
      <c r="C1391" t="s">
        <v>476</v>
      </c>
      <c r="D1391" t="s">
        <v>3972</v>
      </c>
      <c r="E1391" t="s">
        <v>20</v>
      </c>
      <c r="F1391" t="b">
        <v>0</v>
      </c>
      <c r="G1391" t="s">
        <v>27</v>
      </c>
      <c r="H1391" s="4">
        <v>45681.875034722223</v>
      </c>
      <c r="I1391" t="b">
        <v>0</v>
      </c>
      <c r="J1391" t="b">
        <v>1</v>
      </c>
      <c r="K1391" t="s">
        <v>24</v>
      </c>
      <c r="L1391" t="s">
        <v>22</v>
      </c>
      <c r="M1391">
        <v>131000</v>
      </c>
      <c r="O1391" t="s">
        <v>6195</v>
      </c>
      <c r="P1391" t="s">
        <v>447</v>
      </c>
    </row>
    <row r="1392" spans="1:16" x14ac:dyDescent="0.25">
      <c r="A1392" t="s">
        <v>89</v>
      </c>
      <c r="B1392" t="s">
        <v>6196</v>
      </c>
      <c r="C1392" t="s">
        <v>315</v>
      </c>
      <c r="D1392" t="s">
        <v>3972</v>
      </c>
      <c r="E1392" t="s">
        <v>20</v>
      </c>
      <c r="F1392" t="b">
        <v>0</v>
      </c>
      <c r="G1392" t="s">
        <v>27</v>
      </c>
      <c r="H1392" s="4">
        <v>45681.875185185178</v>
      </c>
      <c r="I1392" t="b">
        <v>0</v>
      </c>
      <c r="J1392" t="b">
        <v>0</v>
      </c>
      <c r="K1392" t="s">
        <v>24</v>
      </c>
      <c r="L1392" t="s">
        <v>22</v>
      </c>
      <c r="M1392">
        <v>213500</v>
      </c>
      <c r="O1392" t="s">
        <v>6197</v>
      </c>
    </row>
    <row r="1393" spans="1:16" x14ac:dyDescent="0.25">
      <c r="A1393" t="s">
        <v>1</v>
      </c>
      <c r="B1393" t="s">
        <v>3037</v>
      </c>
      <c r="C1393" t="s">
        <v>921</v>
      </c>
      <c r="D1393" t="s">
        <v>3972</v>
      </c>
      <c r="E1393" t="s">
        <v>20</v>
      </c>
      <c r="F1393" t="b">
        <v>0</v>
      </c>
      <c r="G1393" t="s">
        <v>27</v>
      </c>
      <c r="H1393" s="4">
        <v>45681.875231481477</v>
      </c>
      <c r="I1393" t="b">
        <v>0</v>
      </c>
      <c r="J1393" t="b">
        <v>1</v>
      </c>
      <c r="K1393" t="s">
        <v>24</v>
      </c>
      <c r="L1393" t="s">
        <v>22</v>
      </c>
      <c r="M1393">
        <v>62500</v>
      </c>
      <c r="O1393" t="s">
        <v>6198</v>
      </c>
      <c r="P1393" t="s">
        <v>3367</v>
      </c>
    </row>
    <row r="1394" spans="1:16" x14ac:dyDescent="0.25">
      <c r="A1394" t="s">
        <v>0</v>
      </c>
      <c r="B1394" t="s">
        <v>1219</v>
      </c>
      <c r="C1394" t="s">
        <v>140</v>
      </c>
      <c r="D1394" t="s">
        <v>3828</v>
      </c>
      <c r="E1394" t="s">
        <v>51</v>
      </c>
      <c r="F1394" t="b">
        <v>0</v>
      </c>
      <c r="G1394" t="s">
        <v>35</v>
      </c>
      <c r="H1394" s="4">
        <v>45681.877106481479</v>
      </c>
      <c r="I1394" t="b">
        <v>1</v>
      </c>
      <c r="J1394" t="b">
        <v>0</v>
      </c>
      <c r="K1394" t="s">
        <v>24</v>
      </c>
      <c r="L1394" t="s">
        <v>36</v>
      </c>
      <c r="N1394">
        <v>52.5</v>
      </c>
      <c r="O1394" t="s">
        <v>2507</v>
      </c>
      <c r="P1394" t="s">
        <v>221</v>
      </c>
    </row>
    <row r="1395" spans="1:16" x14ac:dyDescent="0.25">
      <c r="A1395" t="s">
        <v>0</v>
      </c>
      <c r="B1395" t="s">
        <v>6199</v>
      </c>
      <c r="C1395" t="s">
        <v>1696</v>
      </c>
      <c r="D1395" t="s">
        <v>3600</v>
      </c>
      <c r="E1395" t="s">
        <v>20</v>
      </c>
      <c r="F1395" t="b">
        <v>0</v>
      </c>
      <c r="G1395" t="s">
        <v>30</v>
      </c>
      <c r="H1395" s="4">
        <v>45681.877337962957</v>
      </c>
      <c r="I1395" t="b">
        <v>0</v>
      </c>
      <c r="J1395" t="b">
        <v>1</v>
      </c>
      <c r="K1395" t="s">
        <v>24</v>
      </c>
      <c r="L1395" t="s">
        <v>22</v>
      </c>
      <c r="M1395">
        <v>99000</v>
      </c>
      <c r="O1395" t="s">
        <v>2697</v>
      </c>
      <c r="P1395" t="s">
        <v>700</v>
      </c>
    </row>
    <row r="1396" spans="1:16" x14ac:dyDescent="0.25">
      <c r="A1396" t="s">
        <v>0</v>
      </c>
      <c r="B1396" t="s">
        <v>6200</v>
      </c>
      <c r="C1396" t="s">
        <v>39</v>
      </c>
      <c r="D1396" t="s">
        <v>3828</v>
      </c>
      <c r="E1396" t="s">
        <v>20</v>
      </c>
      <c r="F1396" t="b">
        <v>1</v>
      </c>
      <c r="G1396" t="s">
        <v>30</v>
      </c>
      <c r="H1396" s="4">
        <v>45681.877418981479</v>
      </c>
      <c r="I1396" t="b">
        <v>0</v>
      </c>
      <c r="J1396" t="b">
        <v>1</v>
      </c>
      <c r="K1396" t="s">
        <v>24</v>
      </c>
      <c r="L1396" t="s">
        <v>22</v>
      </c>
      <c r="M1396">
        <v>119000</v>
      </c>
      <c r="O1396" t="s">
        <v>6201</v>
      </c>
    </row>
    <row r="1397" spans="1:16" x14ac:dyDescent="0.25">
      <c r="A1397" t="s">
        <v>0</v>
      </c>
      <c r="B1397" t="s">
        <v>0</v>
      </c>
      <c r="C1397" t="s">
        <v>476</v>
      </c>
      <c r="D1397" t="s">
        <v>4034</v>
      </c>
      <c r="E1397" t="s">
        <v>20</v>
      </c>
      <c r="F1397" t="b">
        <v>0</v>
      </c>
      <c r="G1397" t="s">
        <v>27</v>
      </c>
      <c r="H1397" s="4">
        <v>45681.877789351849</v>
      </c>
      <c r="I1397" t="b">
        <v>0</v>
      </c>
      <c r="J1397" t="b">
        <v>1</v>
      </c>
      <c r="K1397" t="s">
        <v>24</v>
      </c>
      <c r="L1397" t="s">
        <v>22</v>
      </c>
      <c r="M1397">
        <v>131000</v>
      </c>
      <c r="O1397" t="s">
        <v>3365</v>
      </c>
      <c r="P1397" t="s">
        <v>447</v>
      </c>
    </row>
    <row r="1398" spans="1:16" x14ac:dyDescent="0.25">
      <c r="A1398" t="s">
        <v>2</v>
      </c>
      <c r="B1398" t="s">
        <v>6202</v>
      </c>
      <c r="C1398" t="s">
        <v>2231</v>
      </c>
      <c r="D1398" t="s">
        <v>3972</v>
      </c>
      <c r="E1398" t="s">
        <v>20</v>
      </c>
      <c r="F1398" t="b">
        <v>0</v>
      </c>
      <c r="G1398" t="s">
        <v>27</v>
      </c>
      <c r="H1398" s="4">
        <v>45681.878622685188</v>
      </c>
      <c r="I1398" t="b">
        <v>0</v>
      </c>
      <c r="J1398" t="b">
        <v>1</v>
      </c>
      <c r="K1398" t="s">
        <v>24</v>
      </c>
      <c r="L1398" t="s">
        <v>22</v>
      </c>
      <c r="M1398">
        <v>125000</v>
      </c>
      <c r="O1398" t="s">
        <v>4324</v>
      </c>
      <c r="P1398" t="s">
        <v>6203</v>
      </c>
    </row>
    <row r="1399" spans="1:16" x14ac:dyDescent="0.25">
      <c r="A1399" t="s">
        <v>2</v>
      </c>
      <c r="B1399" t="s">
        <v>6204</v>
      </c>
      <c r="C1399" t="s">
        <v>2531</v>
      </c>
      <c r="D1399" t="s">
        <v>3972</v>
      </c>
      <c r="E1399" t="s">
        <v>20</v>
      </c>
      <c r="F1399" t="b">
        <v>0</v>
      </c>
      <c r="G1399" t="s">
        <v>27</v>
      </c>
      <c r="H1399" s="4">
        <v>45681.878703703696</v>
      </c>
      <c r="I1399" t="b">
        <v>0</v>
      </c>
      <c r="J1399" t="b">
        <v>1</v>
      </c>
      <c r="K1399" t="s">
        <v>24</v>
      </c>
      <c r="L1399" t="s">
        <v>22</v>
      </c>
      <c r="M1399">
        <v>122500</v>
      </c>
      <c r="O1399" t="s">
        <v>6205</v>
      </c>
      <c r="P1399" t="s">
        <v>6206</v>
      </c>
    </row>
    <row r="1400" spans="1:16" x14ac:dyDescent="0.25">
      <c r="A1400" t="s">
        <v>0</v>
      </c>
      <c r="B1400" t="s">
        <v>1248</v>
      </c>
      <c r="C1400" t="s">
        <v>6207</v>
      </c>
      <c r="D1400" t="s">
        <v>3828</v>
      </c>
      <c r="E1400" t="s">
        <v>20</v>
      </c>
      <c r="F1400" t="b">
        <v>0</v>
      </c>
      <c r="G1400" t="s">
        <v>27</v>
      </c>
      <c r="H1400" s="4">
        <v>45681.916851851849</v>
      </c>
      <c r="I1400" t="b">
        <v>0</v>
      </c>
      <c r="J1400" t="b">
        <v>1</v>
      </c>
      <c r="K1400" t="s">
        <v>24</v>
      </c>
      <c r="L1400" t="s">
        <v>36</v>
      </c>
      <c r="N1400">
        <v>27.639999389648441</v>
      </c>
      <c r="O1400" t="s">
        <v>6208</v>
      </c>
      <c r="P1400" t="s">
        <v>1374</v>
      </c>
    </row>
    <row r="1401" spans="1:16" x14ac:dyDescent="0.25">
      <c r="A1401" t="s">
        <v>28</v>
      </c>
      <c r="B1401" t="s">
        <v>6209</v>
      </c>
      <c r="C1401" t="s">
        <v>118</v>
      </c>
      <c r="D1401" t="s">
        <v>3972</v>
      </c>
      <c r="E1401" t="s">
        <v>20</v>
      </c>
      <c r="F1401" t="b">
        <v>0</v>
      </c>
      <c r="G1401" t="s">
        <v>27</v>
      </c>
      <c r="H1401" s="4">
        <v>45681.916875000003</v>
      </c>
      <c r="I1401" t="b">
        <v>0</v>
      </c>
      <c r="J1401" t="b">
        <v>1</v>
      </c>
      <c r="K1401" t="s">
        <v>24</v>
      </c>
      <c r="L1401" t="s">
        <v>22</v>
      </c>
      <c r="M1401">
        <v>79500</v>
      </c>
      <c r="O1401" t="s">
        <v>6210</v>
      </c>
      <c r="P1401" t="s">
        <v>6211</v>
      </c>
    </row>
    <row r="1402" spans="1:16" x14ac:dyDescent="0.25">
      <c r="A1402" t="s">
        <v>2</v>
      </c>
      <c r="B1402" t="s">
        <v>6212</v>
      </c>
      <c r="C1402" t="s">
        <v>71</v>
      </c>
      <c r="D1402" t="s">
        <v>3828</v>
      </c>
      <c r="E1402" t="s">
        <v>20</v>
      </c>
      <c r="F1402" t="b">
        <v>0</v>
      </c>
      <c r="G1402" t="s">
        <v>27</v>
      </c>
      <c r="H1402" s="4">
        <v>45681.920243055552</v>
      </c>
      <c r="I1402" t="b">
        <v>0</v>
      </c>
      <c r="J1402" t="b">
        <v>1</v>
      </c>
      <c r="K1402" t="s">
        <v>24</v>
      </c>
      <c r="L1402" t="s">
        <v>22</v>
      </c>
      <c r="M1402">
        <v>162500</v>
      </c>
      <c r="O1402" t="s">
        <v>6213</v>
      </c>
      <c r="P1402" t="s">
        <v>6214</v>
      </c>
    </row>
    <row r="1403" spans="1:16" x14ac:dyDescent="0.25">
      <c r="A1403" t="s">
        <v>1</v>
      </c>
      <c r="B1403" t="s">
        <v>852</v>
      </c>
      <c r="C1403" t="s">
        <v>2465</v>
      </c>
      <c r="D1403" t="s">
        <v>3972</v>
      </c>
      <c r="E1403" t="s">
        <v>20</v>
      </c>
      <c r="F1403" t="b">
        <v>0</v>
      </c>
      <c r="G1403" t="s">
        <v>41</v>
      </c>
      <c r="H1403" s="4">
        <v>45681.960196759261</v>
      </c>
      <c r="I1403" t="b">
        <v>0</v>
      </c>
      <c r="J1403" t="b">
        <v>0</v>
      </c>
      <c r="K1403" t="s">
        <v>24</v>
      </c>
      <c r="L1403" t="s">
        <v>22</v>
      </c>
      <c r="M1403">
        <v>175000</v>
      </c>
      <c r="O1403" t="s">
        <v>6215</v>
      </c>
    </row>
    <row r="1404" spans="1:16" x14ac:dyDescent="0.25">
      <c r="A1404" t="s">
        <v>0</v>
      </c>
      <c r="B1404" t="s">
        <v>6216</v>
      </c>
      <c r="C1404" t="s">
        <v>378</v>
      </c>
      <c r="D1404" t="s">
        <v>3828</v>
      </c>
      <c r="E1404" t="s">
        <v>631</v>
      </c>
      <c r="F1404" t="b">
        <v>0</v>
      </c>
      <c r="G1404" t="s">
        <v>52</v>
      </c>
      <c r="H1404" s="4">
        <v>45682.002569444441</v>
      </c>
      <c r="I1404" t="b">
        <v>0</v>
      </c>
      <c r="J1404" t="b">
        <v>0</v>
      </c>
      <c r="K1404" t="s">
        <v>24</v>
      </c>
      <c r="L1404" t="s">
        <v>36</v>
      </c>
      <c r="N1404">
        <v>18</v>
      </c>
      <c r="O1404" t="s">
        <v>3770</v>
      </c>
      <c r="P1404" t="s">
        <v>6217</v>
      </c>
    </row>
    <row r="1405" spans="1:16" x14ac:dyDescent="0.25">
      <c r="A1405" t="s">
        <v>40</v>
      </c>
      <c r="B1405" t="s">
        <v>1786</v>
      </c>
      <c r="C1405" t="s">
        <v>292</v>
      </c>
      <c r="D1405" t="s">
        <v>3972</v>
      </c>
      <c r="E1405" t="s">
        <v>20</v>
      </c>
      <c r="F1405" t="b">
        <v>0</v>
      </c>
      <c r="G1405" t="s">
        <v>27</v>
      </c>
      <c r="H1405" s="4">
        <v>45682.003622685188</v>
      </c>
      <c r="I1405" t="b">
        <v>0</v>
      </c>
      <c r="J1405" t="b">
        <v>1</v>
      </c>
      <c r="K1405" t="s">
        <v>24</v>
      </c>
      <c r="L1405" t="s">
        <v>22</v>
      </c>
      <c r="M1405">
        <v>172000</v>
      </c>
      <c r="O1405" t="s">
        <v>1980</v>
      </c>
      <c r="P1405" t="s">
        <v>6218</v>
      </c>
    </row>
    <row r="1406" spans="1:16" x14ac:dyDescent="0.25">
      <c r="A1406" t="s">
        <v>0</v>
      </c>
      <c r="B1406" t="s">
        <v>6219</v>
      </c>
      <c r="C1406" t="s">
        <v>1879</v>
      </c>
      <c r="D1406" t="s">
        <v>4034</v>
      </c>
      <c r="E1406" t="s">
        <v>20</v>
      </c>
      <c r="F1406" t="b">
        <v>0</v>
      </c>
      <c r="G1406" t="s">
        <v>1879</v>
      </c>
      <c r="H1406" s="4">
        <v>45682.011261574073</v>
      </c>
      <c r="I1406" t="b">
        <v>0</v>
      </c>
      <c r="J1406" t="b">
        <v>0</v>
      </c>
      <c r="K1406" t="s">
        <v>1879</v>
      </c>
      <c r="L1406" t="s">
        <v>22</v>
      </c>
      <c r="M1406">
        <v>61000</v>
      </c>
      <c r="O1406" t="s">
        <v>2768</v>
      </c>
      <c r="P1406" t="s">
        <v>119</v>
      </c>
    </row>
    <row r="1407" spans="1:16" x14ac:dyDescent="0.25">
      <c r="A1407" t="s">
        <v>1</v>
      </c>
      <c r="B1407" t="s">
        <v>6220</v>
      </c>
      <c r="C1407" t="s">
        <v>966</v>
      </c>
      <c r="D1407" t="s">
        <v>3972</v>
      </c>
      <c r="E1407" t="s">
        <v>20</v>
      </c>
      <c r="F1407" t="b">
        <v>0</v>
      </c>
      <c r="G1407" t="s">
        <v>30</v>
      </c>
      <c r="H1407" s="4">
        <v>45682.044085648151</v>
      </c>
      <c r="I1407" t="b">
        <v>0</v>
      </c>
      <c r="J1407" t="b">
        <v>1</v>
      </c>
      <c r="K1407" t="s">
        <v>24</v>
      </c>
      <c r="L1407" t="s">
        <v>22</v>
      </c>
      <c r="M1407">
        <v>90000</v>
      </c>
      <c r="O1407" t="s">
        <v>2075</v>
      </c>
      <c r="P1407" t="s">
        <v>496</v>
      </c>
    </row>
    <row r="1408" spans="1:16" x14ac:dyDescent="0.25">
      <c r="A1408" t="s">
        <v>0</v>
      </c>
      <c r="B1408" t="s">
        <v>0</v>
      </c>
      <c r="C1408" t="s">
        <v>2500</v>
      </c>
      <c r="D1408" t="s">
        <v>3828</v>
      </c>
      <c r="E1408" t="s">
        <v>20</v>
      </c>
      <c r="F1408" t="b">
        <v>0</v>
      </c>
      <c r="G1408" t="s">
        <v>41</v>
      </c>
      <c r="H1408" s="4">
        <v>45682.250405092593</v>
      </c>
      <c r="I1408" t="b">
        <v>1</v>
      </c>
      <c r="J1408" t="b">
        <v>1</v>
      </c>
      <c r="K1408" t="s">
        <v>24</v>
      </c>
      <c r="L1408" t="s">
        <v>22</v>
      </c>
      <c r="M1408">
        <v>120000</v>
      </c>
      <c r="O1408" t="s">
        <v>202</v>
      </c>
      <c r="P1408" t="s">
        <v>193</v>
      </c>
    </row>
    <row r="1409" spans="1:16" x14ac:dyDescent="0.25">
      <c r="A1409" t="s">
        <v>0</v>
      </c>
      <c r="B1409" t="s">
        <v>0</v>
      </c>
      <c r="C1409" t="s">
        <v>42</v>
      </c>
      <c r="D1409" t="s">
        <v>3828</v>
      </c>
      <c r="E1409" t="s">
        <v>20</v>
      </c>
      <c r="F1409" t="b">
        <v>0</v>
      </c>
      <c r="G1409" t="s">
        <v>41</v>
      </c>
      <c r="H1409" s="4">
        <v>45682.250405092593</v>
      </c>
      <c r="I1409" t="b">
        <v>1</v>
      </c>
      <c r="J1409" t="b">
        <v>0</v>
      </c>
      <c r="K1409" t="s">
        <v>24</v>
      </c>
      <c r="L1409" t="s">
        <v>22</v>
      </c>
      <c r="M1409">
        <v>85000</v>
      </c>
      <c r="O1409" t="s">
        <v>482</v>
      </c>
      <c r="P1409" t="s">
        <v>6221</v>
      </c>
    </row>
    <row r="1410" spans="1:16" x14ac:dyDescent="0.25">
      <c r="A1410" t="s">
        <v>25</v>
      </c>
      <c r="B1410" t="s">
        <v>6222</v>
      </c>
      <c r="C1410" t="s">
        <v>39</v>
      </c>
      <c r="D1410" t="s">
        <v>2208</v>
      </c>
      <c r="E1410" t="s">
        <v>20</v>
      </c>
      <c r="F1410" t="b">
        <v>1</v>
      </c>
      <c r="G1410" t="s">
        <v>41</v>
      </c>
      <c r="H1410" s="4">
        <v>45682.250405092593</v>
      </c>
      <c r="I1410" t="b">
        <v>0</v>
      </c>
      <c r="J1410" t="b">
        <v>1</v>
      </c>
      <c r="K1410" t="s">
        <v>24</v>
      </c>
      <c r="L1410" t="s">
        <v>22</v>
      </c>
      <c r="M1410">
        <v>100000</v>
      </c>
      <c r="O1410" t="s">
        <v>800</v>
      </c>
      <c r="P1410" t="s">
        <v>6223</v>
      </c>
    </row>
    <row r="1411" spans="1:16" x14ac:dyDescent="0.25">
      <c r="A1411" t="s">
        <v>0</v>
      </c>
      <c r="B1411" t="s">
        <v>0</v>
      </c>
      <c r="C1411" t="s">
        <v>151</v>
      </c>
      <c r="D1411" t="s">
        <v>4099</v>
      </c>
      <c r="E1411" t="s">
        <v>20</v>
      </c>
      <c r="F1411" t="b">
        <v>0</v>
      </c>
      <c r="G1411" t="s">
        <v>30</v>
      </c>
      <c r="H1411" s="4">
        <v>45682.250937500001</v>
      </c>
      <c r="I1411" t="b">
        <v>1</v>
      </c>
      <c r="J1411" t="b">
        <v>1</v>
      </c>
      <c r="K1411" t="s">
        <v>24</v>
      </c>
      <c r="L1411" t="s">
        <v>22</v>
      </c>
      <c r="M1411">
        <v>119580</v>
      </c>
      <c r="O1411" t="s">
        <v>3243</v>
      </c>
      <c r="P1411" t="s">
        <v>6224</v>
      </c>
    </row>
    <row r="1412" spans="1:16" x14ac:dyDescent="0.25">
      <c r="A1412" t="s">
        <v>0</v>
      </c>
      <c r="B1412" t="s">
        <v>6225</v>
      </c>
      <c r="C1412" t="s">
        <v>151</v>
      </c>
      <c r="D1412" t="s">
        <v>4752</v>
      </c>
      <c r="E1412" t="s">
        <v>20</v>
      </c>
      <c r="F1412" t="b">
        <v>0</v>
      </c>
      <c r="G1412" t="s">
        <v>30</v>
      </c>
      <c r="H1412" s="4">
        <v>45682.250937500001</v>
      </c>
      <c r="I1412" t="b">
        <v>0</v>
      </c>
      <c r="J1412" t="b">
        <v>1</v>
      </c>
      <c r="K1412" t="s">
        <v>24</v>
      </c>
      <c r="L1412" t="s">
        <v>36</v>
      </c>
      <c r="N1412">
        <v>48.5</v>
      </c>
      <c r="O1412" t="s">
        <v>289</v>
      </c>
      <c r="P1412" t="s">
        <v>6226</v>
      </c>
    </row>
    <row r="1413" spans="1:16" x14ac:dyDescent="0.25">
      <c r="A1413" t="s">
        <v>2</v>
      </c>
      <c r="B1413" t="s">
        <v>6227</v>
      </c>
      <c r="C1413" t="s">
        <v>386</v>
      </c>
      <c r="D1413" t="s">
        <v>6228</v>
      </c>
      <c r="E1413" t="s">
        <v>20</v>
      </c>
      <c r="F1413" t="b">
        <v>0</v>
      </c>
      <c r="G1413" t="s">
        <v>41</v>
      </c>
      <c r="H1413" s="4">
        <v>45682.252337962957</v>
      </c>
      <c r="I1413" t="b">
        <v>1</v>
      </c>
      <c r="J1413" t="b">
        <v>0</v>
      </c>
      <c r="K1413" t="s">
        <v>24</v>
      </c>
      <c r="L1413" t="s">
        <v>36</v>
      </c>
      <c r="N1413">
        <v>43</v>
      </c>
      <c r="O1413" t="s">
        <v>6228</v>
      </c>
      <c r="P1413" t="s">
        <v>6229</v>
      </c>
    </row>
    <row r="1414" spans="1:16" x14ac:dyDescent="0.25">
      <c r="A1414" t="s">
        <v>40</v>
      </c>
      <c r="B1414" t="s">
        <v>6230</v>
      </c>
      <c r="C1414" t="s">
        <v>64</v>
      </c>
      <c r="D1414" t="s">
        <v>3969</v>
      </c>
      <c r="E1414" t="s">
        <v>20</v>
      </c>
      <c r="F1414" t="b">
        <v>0</v>
      </c>
      <c r="G1414" t="s">
        <v>52</v>
      </c>
      <c r="H1414" s="4">
        <v>45682.254201388889</v>
      </c>
      <c r="I1414" t="b">
        <v>1</v>
      </c>
      <c r="J1414" t="b">
        <v>1</v>
      </c>
      <c r="K1414" t="s">
        <v>24</v>
      </c>
      <c r="L1414" t="s">
        <v>22</v>
      </c>
      <c r="M1414">
        <v>94000</v>
      </c>
      <c r="O1414" t="s">
        <v>2614</v>
      </c>
      <c r="P1414" t="s">
        <v>6231</v>
      </c>
    </row>
    <row r="1415" spans="1:16" x14ac:dyDescent="0.25">
      <c r="A1415" t="s">
        <v>0</v>
      </c>
      <c r="B1415" t="s">
        <v>6232</v>
      </c>
      <c r="C1415" t="s">
        <v>6233</v>
      </c>
      <c r="D1415" t="s">
        <v>4108</v>
      </c>
      <c r="E1415" t="s">
        <v>20</v>
      </c>
      <c r="F1415" t="b">
        <v>0</v>
      </c>
      <c r="G1415" t="s">
        <v>1391</v>
      </c>
      <c r="H1415" s="4">
        <v>45682.273194444453</v>
      </c>
      <c r="I1415" t="b">
        <v>1</v>
      </c>
      <c r="J1415" t="b">
        <v>0</v>
      </c>
      <c r="K1415" t="s">
        <v>1391</v>
      </c>
      <c r="L1415" t="s">
        <v>22</v>
      </c>
      <c r="M1415">
        <v>130000</v>
      </c>
      <c r="O1415" t="s">
        <v>6234</v>
      </c>
      <c r="P1415" t="s">
        <v>6235</v>
      </c>
    </row>
    <row r="1416" spans="1:16" x14ac:dyDescent="0.25">
      <c r="A1416" t="s">
        <v>0</v>
      </c>
      <c r="B1416" t="s">
        <v>4173</v>
      </c>
      <c r="C1416" t="s">
        <v>644</v>
      </c>
      <c r="D1416" t="s">
        <v>4083</v>
      </c>
      <c r="E1416" t="s">
        <v>20</v>
      </c>
      <c r="F1416" t="b">
        <v>0</v>
      </c>
      <c r="G1416" t="s">
        <v>41</v>
      </c>
      <c r="H1416" s="4">
        <v>45682.292337962957</v>
      </c>
      <c r="I1416" t="b">
        <v>0</v>
      </c>
      <c r="J1416" t="b">
        <v>0</v>
      </c>
      <c r="K1416" t="s">
        <v>24</v>
      </c>
      <c r="L1416" t="s">
        <v>22</v>
      </c>
      <c r="M1416">
        <v>160025</v>
      </c>
      <c r="O1416" t="s">
        <v>4174</v>
      </c>
      <c r="P1416" t="s">
        <v>1329</v>
      </c>
    </row>
    <row r="1417" spans="1:16" x14ac:dyDescent="0.25">
      <c r="A1417" t="s">
        <v>0</v>
      </c>
      <c r="B1417" t="s">
        <v>785</v>
      </c>
      <c r="C1417" t="s">
        <v>1017</v>
      </c>
      <c r="D1417" t="s">
        <v>4083</v>
      </c>
      <c r="E1417" t="s">
        <v>20</v>
      </c>
      <c r="F1417" t="b">
        <v>0</v>
      </c>
      <c r="G1417" t="s">
        <v>35</v>
      </c>
      <c r="H1417" s="4">
        <v>45682.292523148149</v>
      </c>
      <c r="I1417" t="b">
        <v>0</v>
      </c>
      <c r="J1417" t="b">
        <v>0</v>
      </c>
      <c r="K1417" t="s">
        <v>24</v>
      </c>
      <c r="L1417" t="s">
        <v>22</v>
      </c>
      <c r="M1417">
        <v>100000</v>
      </c>
      <c r="O1417" t="s">
        <v>4872</v>
      </c>
      <c r="P1417" t="s">
        <v>221</v>
      </c>
    </row>
    <row r="1418" spans="1:16" x14ac:dyDescent="0.25">
      <c r="A1418" t="s">
        <v>0</v>
      </c>
      <c r="B1418" t="s">
        <v>2166</v>
      </c>
      <c r="C1418" t="s">
        <v>167</v>
      </c>
      <c r="D1418" t="s">
        <v>4083</v>
      </c>
      <c r="E1418" t="s">
        <v>20</v>
      </c>
      <c r="F1418" t="b">
        <v>0</v>
      </c>
      <c r="G1418" t="s">
        <v>35</v>
      </c>
      <c r="H1418" s="4">
        <v>45682.292523148149</v>
      </c>
      <c r="I1418" t="b">
        <v>0</v>
      </c>
      <c r="J1418" t="b">
        <v>0</v>
      </c>
      <c r="K1418" t="s">
        <v>24</v>
      </c>
      <c r="L1418" t="s">
        <v>22</v>
      </c>
      <c r="M1418">
        <v>100000</v>
      </c>
      <c r="O1418" t="s">
        <v>374</v>
      </c>
      <c r="P1418" t="s">
        <v>4873</v>
      </c>
    </row>
    <row r="1419" spans="1:16" x14ac:dyDescent="0.25">
      <c r="A1419" t="s">
        <v>0</v>
      </c>
      <c r="B1419" t="s">
        <v>6236</v>
      </c>
      <c r="C1419" t="s">
        <v>1247</v>
      </c>
      <c r="D1419" t="s">
        <v>4204</v>
      </c>
      <c r="E1419" t="s">
        <v>20</v>
      </c>
      <c r="F1419" t="b">
        <v>0</v>
      </c>
      <c r="G1419" t="s">
        <v>1247</v>
      </c>
      <c r="H1419" s="4">
        <v>45682.293668981481</v>
      </c>
      <c r="I1419" t="b">
        <v>0</v>
      </c>
      <c r="J1419" t="b">
        <v>0</v>
      </c>
      <c r="K1419" t="s">
        <v>1247</v>
      </c>
      <c r="L1419" t="s">
        <v>22</v>
      </c>
      <c r="M1419">
        <v>30000</v>
      </c>
      <c r="O1419" t="s">
        <v>6237</v>
      </c>
      <c r="P1419" t="s">
        <v>1948</v>
      </c>
    </row>
    <row r="1420" spans="1:16" x14ac:dyDescent="0.25">
      <c r="A1420" t="s">
        <v>0</v>
      </c>
      <c r="B1420" t="s">
        <v>1724</v>
      </c>
      <c r="C1420" t="s">
        <v>236</v>
      </c>
      <c r="D1420" t="s">
        <v>3828</v>
      </c>
      <c r="E1420" t="s">
        <v>20</v>
      </c>
      <c r="F1420" t="b">
        <v>0</v>
      </c>
      <c r="G1420" t="s">
        <v>27</v>
      </c>
      <c r="H1420" s="4">
        <v>45682.333414351851</v>
      </c>
      <c r="I1420" t="b">
        <v>0</v>
      </c>
      <c r="J1420" t="b">
        <v>1</v>
      </c>
      <c r="K1420" t="s">
        <v>24</v>
      </c>
      <c r="L1420" t="s">
        <v>22</v>
      </c>
      <c r="M1420">
        <v>81700</v>
      </c>
      <c r="O1420" t="s">
        <v>6238</v>
      </c>
      <c r="P1420" t="s">
        <v>1138</v>
      </c>
    </row>
    <row r="1421" spans="1:16" x14ac:dyDescent="0.25">
      <c r="A1421" t="s">
        <v>1</v>
      </c>
      <c r="B1421" t="s">
        <v>4874</v>
      </c>
      <c r="C1421" t="s">
        <v>293</v>
      </c>
      <c r="D1421" t="s">
        <v>4083</v>
      </c>
      <c r="F1421" t="b">
        <v>0</v>
      </c>
      <c r="G1421" t="s">
        <v>41</v>
      </c>
      <c r="H1421" s="4">
        <v>45682.335081018522</v>
      </c>
      <c r="I1421" t="b">
        <v>0</v>
      </c>
      <c r="J1421" t="b">
        <v>0</v>
      </c>
      <c r="K1421" t="s">
        <v>24</v>
      </c>
      <c r="L1421" t="s">
        <v>22</v>
      </c>
      <c r="M1421">
        <v>225000</v>
      </c>
      <c r="O1421" t="s">
        <v>477</v>
      </c>
      <c r="P1421" t="s">
        <v>4875</v>
      </c>
    </row>
    <row r="1422" spans="1:16" x14ac:dyDescent="0.25">
      <c r="A1422" t="s">
        <v>2</v>
      </c>
      <c r="B1422" t="s">
        <v>132</v>
      </c>
      <c r="C1422" t="s">
        <v>2289</v>
      </c>
      <c r="D1422" t="s">
        <v>4089</v>
      </c>
      <c r="E1422" t="s">
        <v>20</v>
      </c>
      <c r="F1422" t="b">
        <v>0</v>
      </c>
      <c r="G1422" t="s">
        <v>27</v>
      </c>
      <c r="H1422" s="4">
        <v>45682.335428240738</v>
      </c>
      <c r="I1422" t="b">
        <v>1</v>
      </c>
      <c r="J1422" t="b">
        <v>0</v>
      </c>
      <c r="K1422" t="s">
        <v>24</v>
      </c>
      <c r="L1422" t="s">
        <v>22</v>
      </c>
      <c r="M1422">
        <v>150000</v>
      </c>
      <c r="O1422" t="s">
        <v>6239</v>
      </c>
      <c r="P1422" t="s">
        <v>128</v>
      </c>
    </row>
    <row r="1423" spans="1:16" x14ac:dyDescent="0.25">
      <c r="A1423" t="s">
        <v>2</v>
      </c>
      <c r="B1423" t="s">
        <v>6240</v>
      </c>
      <c r="C1423" t="s">
        <v>774</v>
      </c>
      <c r="D1423" t="s">
        <v>3828</v>
      </c>
      <c r="E1423" t="s">
        <v>20</v>
      </c>
      <c r="F1423" t="b">
        <v>0</v>
      </c>
      <c r="G1423" t="s">
        <v>27</v>
      </c>
      <c r="H1423" s="4">
        <v>45682.335439814808</v>
      </c>
      <c r="I1423" t="b">
        <v>0</v>
      </c>
      <c r="J1423" t="b">
        <v>0</v>
      </c>
      <c r="K1423" t="s">
        <v>24</v>
      </c>
      <c r="L1423" t="s">
        <v>22</v>
      </c>
      <c r="M1423">
        <v>166600</v>
      </c>
      <c r="O1423" t="s">
        <v>294</v>
      </c>
      <c r="P1423" t="s">
        <v>6241</v>
      </c>
    </row>
    <row r="1424" spans="1:16" x14ac:dyDescent="0.25">
      <c r="A1424" t="s">
        <v>2</v>
      </c>
      <c r="B1424" t="s">
        <v>6242</v>
      </c>
      <c r="C1424" t="s">
        <v>6243</v>
      </c>
      <c r="D1424" t="s">
        <v>4089</v>
      </c>
      <c r="E1424" t="s">
        <v>20</v>
      </c>
      <c r="F1424" t="b">
        <v>0</v>
      </c>
      <c r="G1424" t="s">
        <v>52</v>
      </c>
      <c r="H1424" s="4">
        <v>45682.378125000003</v>
      </c>
      <c r="I1424" t="b">
        <v>0</v>
      </c>
      <c r="J1424" t="b">
        <v>1</v>
      </c>
      <c r="K1424" t="s">
        <v>24</v>
      </c>
      <c r="L1424" t="s">
        <v>22</v>
      </c>
      <c r="M1424">
        <v>135000</v>
      </c>
      <c r="O1424" t="s">
        <v>6244</v>
      </c>
      <c r="P1424" t="s">
        <v>3139</v>
      </c>
    </row>
    <row r="1425" spans="1:16" x14ac:dyDescent="0.25">
      <c r="A1425" t="s">
        <v>25</v>
      </c>
      <c r="B1425" t="s">
        <v>6245</v>
      </c>
      <c r="C1425" t="s">
        <v>298</v>
      </c>
      <c r="D1425" t="s">
        <v>4034</v>
      </c>
      <c r="E1425" t="s">
        <v>20</v>
      </c>
      <c r="F1425" t="b">
        <v>0</v>
      </c>
      <c r="G1425" t="s">
        <v>298</v>
      </c>
      <c r="H1425" s="4">
        <v>45682.39571759259</v>
      </c>
      <c r="I1425" t="b">
        <v>0</v>
      </c>
      <c r="J1425" t="b">
        <v>0</v>
      </c>
      <c r="K1425" t="s">
        <v>298</v>
      </c>
      <c r="L1425" t="s">
        <v>22</v>
      </c>
      <c r="M1425">
        <v>65197.5</v>
      </c>
      <c r="O1425" t="s">
        <v>938</v>
      </c>
      <c r="P1425" t="s">
        <v>6246</v>
      </c>
    </row>
    <row r="1426" spans="1:16" x14ac:dyDescent="0.25">
      <c r="A1426" t="s">
        <v>2</v>
      </c>
      <c r="B1426" t="s">
        <v>6247</v>
      </c>
      <c r="C1426" t="s">
        <v>1440</v>
      </c>
      <c r="D1426" t="s">
        <v>4034</v>
      </c>
      <c r="E1426" t="s">
        <v>20</v>
      </c>
      <c r="F1426" t="b">
        <v>0</v>
      </c>
      <c r="G1426" t="s">
        <v>1441</v>
      </c>
      <c r="H1426" s="4">
        <v>45682.397314814807</v>
      </c>
      <c r="I1426" t="b">
        <v>0</v>
      </c>
      <c r="J1426" t="b">
        <v>0</v>
      </c>
      <c r="K1426" t="s">
        <v>1441</v>
      </c>
      <c r="L1426" t="s">
        <v>22</v>
      </c>
      <c r="M1426">
        <v>59045.5</v>
      </c>
      <c r="O1426" t="s">
        <v>6248</v>
      </c>
      <c r="P1426" t="s">
        <v>5971</v>
      </c>
    </row>
    <row r="1427" spans="1:16" x14ac:dyDescent="0.25">
      <c r="A1427" t="s">
        <v>2</v>
      </c>
      <c r="B1427" t="s">
        <v>6249</v>
      </c>
      <c r="C1427" t="s">
        <v>39</v>
      </c>
      <c r="D1427" t="s">
        <v>3984</v>
      </c>
      <c r="E1427" t="s">
        <v>20</v>
      </c>
      <c r="F1427" t="b">
        <v>1</v>
      </c>
      <c r="G1427" t="s">
        <v>1371</v>
      </c>
      <c r="H1427" s="4">
        <v>45682.438680555562</v>
      </c>
      <c r="I1427" t="b">
        <v>1</v>
      </c>
      <c r="J1427" t="b">
        <v>0</v>
      </c>
      <c r="K1427" t="s">
        <v>1371</v>
      </c>
      <c r="L1427" t="s">
        <v>22</v>
      </c>
      <c r="M1427">
        <v>30720</v>
      </c>
      <c r="O1427" t="s">
        <v>6250</v>
      </c>
      <c r="P1427" t="s">
        <v>119</v>
      </c>
    </row>
    <row r="1428" spans="1:16" x14ac:dyDescent="0.25">
      <c r="A1428" t="s">
        <v>89</v>
      </c>
      <c r="B1428" t="s">
        <v>6251</v>
      </c>
      <c r="C1428" t="s">
        <v>172</v>
      </c>
      <c r="D1428" t="s">
        <v>3972</v>
      </c>
      <c r="E1428" t="s">
        <v>20</v>
      </c>
      <c r="F1428" t="b">
        <v>0</v>
      </c>
      <c r="G1428" t="s">
        <v>27</v>
      </c>
      <c r="H1428" s="4">
        <v>45682.458506944437</v>
      </c>
      <c r="I1428" t="b">
        <v>0</v>
      </c>
      <c r="J1428" t="b">
        <v>1</v>
      </c>
      <c r="K1428" t="s">
        <v>24</v>
      </c>
      <c r="L1428" t="s">
        <v>22</v>
      </c>
      <c r="M1428">
        <v>70000</v>
      </c>
      <c r="O1428" t="s">
        <v>4343</v>
      </c>
    </row>
    <row r="1429" spans="1:16" x14ac:dyDescent="0.25">
      <c r="A1429" t="s">
        <v>2</v>
      </c>
      <c r="B1429" t="s">
        <v>1550</v>
      </c>
      <c r="C1429" t="s">
        <v>5900</v>
      </c>
      <c r="D1429" t="s">
        <v>3969</v>
      </c>
      <c r="E1429" t="s">
        <v>20</v>
      </c>
      <c r="F1429" t="b">
        <v>0</v>
      </c>
      <c r="G1429" t="s">
        <v>27</v>
      </c>
      <c r="H1429" s="4">
        <v>45682.460405092592</v>
      </c>
      <c r="I1429" t="b">
        <v>0</v>
      </c>
      <c r="J1429" t="b">
        <v>0</v>
      </c>
      <c r="K1429" t="s">
        <v>24</v>
      </c>
      <c r="L1429" t="s">
        <v>22</v>
      </c>
      <c r="M1429">
        <v>156000</v>
      </c>
      <c r="O1429" t="s">
        <v>5901</v>
      </c>
      <c r="P1429" t="s">
        <v>5902</v>
      </c>
    </row>
    <row r="1430" spans="1:16" x14ac:dyDescent="0.25">
      <c r="A1430" t="s">
        <v>89</v>
      </c>
      <c r="B1430" t="s">
        <v>6252</v>
      </c>
      <c r="C1430" t="s">
        <v>5347</v>
      </c>
      <c r="D1430" t="s">
        <v>3969</v>
      </c>
      <c r="E1430" t="s">
        <v>20</v>
      </c>
      <c r="F1430" t="b">
        <v>0</v>
      </c>
      <c r="G1430" t="s">
        <v>106</v>
      </c>
      <c r="H1430" s="4">
        <v>45682.503576388888</v>
      </c>
      <c r="I1430" t="b">
        <v>0</v>
      </c>
      <c r="J1430" t="b">
        <v>0</v>
      </c>
      <c r="K1430" t="s">
        <v>106</v>
      </c>
      <c r="L1430" t="s">
        <v>22</v>
      </c>
      <c r="M1430">
        <v>175000</v>
      </c>
      <c r="O1430" t="s">
        <v>2040</v>
      </c>
      <c r="P1430" t="s">
        <v>6253</v>
      </c>
    </row>
    <row r="1431" spans="1:16" x14ac:dyDescent="0.25">
      <c r="A1431" t="s">
        <v>2</v>
      </c>
      <c r="B1431" t="s">
        <v>6254</v>
      </c>
      <c r="C1431" t="s">
        <v>158</v>
      </c>
      <c r="D1431" t="s">
        <v>4034</v>
      </c>
      <c r="E1431" t="s">
        <v>20</v>
      </c>
      <c r="F1431" t="b">
        <v>0</v>
      </c>
      <c r="G1431" t="s">
        <v>158</v>
      </c>
      <c r="H1431" s="4">
        <v>45682.504224537042</v>
      </c>
      <c r="I1431" t="b">
        <v>0</v>
      </c>
      <c r="J1431" t="b">
        <v>0</v>
      </c>
      <c r="K1431" t="s">
        <v>158</v>
      </c>
      <c r="L1431" t="s">
        <v>22</v>
      </c>
      <c r="M1431">
        <v>72050</v>
      </c>
      <c r="O1431" t="s">
        <v>1906</v>
      </c>
      <c r="P1431" t="s">
        <v>6255</v>
      </c>
    </row>
    <row r="1432" spans="1:16" x14ac:dyDescent="0.25">
      <c r="A1432" t="s">
        <v>0</v>
      </c>
      <c r="B1432" t="s">
        <v>6256</v>
      </c>
      <c r="C1432" t="s">
        <v>44</v>
      </c>
      <c r="D1432" t="s">
        <v>2208</v>
      </c>
      <c r="E1432" t="s">
        <v>20</v>
      </c>
      <c r="F1432" t="b">
        <v>0</v>
      </c>
      <c r="G1432" t="s">
        <v>41</v>
      </c>
      <c r="H1432" s="4">
        <v>45682.54210648148</v>
      </c>
      <c r="I1432" t="b">
        <v>0</v>
      </c>
      <c r="J1432" t="b">
        <v>1</v>
      </c>
      <c r="K1432" t="s">
        <v>24</v>
      </c>
      <c r="L1432" t="s">
        <v>22</v>
      </c>
      <c r="M1432">
        <v>80000</v>
      </c>
      <c r="O1432" t="s">
        <v>6257</v>
      </c>
      <c r="P1432" t="s">
        <v>119</v>
      </c>
    </row>
    <row r="1433" spans="1:16" x14ac:dyDescent="0.25">
      <c r="A1433" t="s">
        <v>2</v>
      </c>
      <c r="B1433" t="s">
        <v>117</v>
      </c>
      <c r="C1433" t="s">
        <v>352</v>
      </c>
      <c r="D1433" t="s">
        <v>2208</v>
      </c>
      <c r="E1433" t="s">
        <v>20</v>
      </c>
      <c r="F1433" t="b">
        <v>0</v>
      </c>
      <c r="G1433" t="s">
        <v>27</v>
      </c>
      <c r="H1433" s="4">
        <v>45682.585439814808</v>
      </c>
      <c r="I1433" t="b">
        <v>0</v>
      </c>
      <c r="J1433" t="b">
        <v>1</v>
      </c>
      <c r="K1433" t="s">
        <v>24</v>
      </c>
      <c r="L1433" t="s">
        <v>22</v>
      </c>
      <c r="M1433">
        <v>314656.5</v>
      </c>
      <c r="O1433" t="s">
        <v>341</v>
      </c>
      <c r="P1433" t="s">
        <v>6258</v>
      </c>
    </row>
    <row r="1434" spans="1:16" x14ac:dyDescent="0.25">
      <c r="A1434" t="s">
        <v>25</v>
      </c>
      <c r="B1434" t="s">
        <v>6245</v>
      </c>
      <c r="C1434" t="s">
        <v>298</v>
      </c>
      <c r="D1434" t="s">
        <v>4971</v>
      </c>
      <c r="E1434" t="s">
        <v>20</v>
      </c>
      <c r="F1434" t="b">
        <v>0</v>
      </c>
      <c r="G1434" t="s">
        <v>298</v>
      </c>
      <c r="H1434" s="4">
        <v>45682.604027777779</v>
      </c>
      <c r="I1434" t="b">
        <v>0</v>
      </c>
      <c r="J1434" t="b">
        <v>0</v>
      </c>
      <c r="K1434" t="s">
        <v>298</v>
      </c>
      <c r="L1434" t="s">
        <v>22</v>
      </c>
      <c r="M1434">
        <v>65197.5</v>
      </c>
      <c r="O1434" t="s">
        <v>938</v>
      </c>
      <c r="P1434" t="s">
        <v>6246</v>
      </c>
    </row>
    <row r="1435" spans="1:16" x14ac:dyDescent="0.25">
      <c r="A1435" t="s">
        <v>2</v>
      </c>
      <c r="B1435" t="s">
        <v>6259</v>
      </c>
      <c r="C1435" t="s">
        <v>2198</v>
      </c>
      <c r="D1435" t="s">
        <v>3972</v>
      </c>
      <c r="E1435" t="s">
        <v>20</v>
      </c>
      <c r="F1435" t="b">
        <v>0</v>
      </c>
      <c r="G1435" t="s">
        <v>30</v>
      </c>
      <c r="H1435" s="4">
        <v>45682.711122685178</v>
      </c>
      <c r="I1435" t="b">
        <v>0</v>
      </c>
      <c r="J1435" t="b">
        <v>1</v>
      </c>
      <c r="K1435" t="s">
        <v>24</v>
      </c>
      <c r="L1435" t="s">
        <v>22</v>
      </c>
      <c r="M1435">
        <v>164272.5</v>
      </c>
      <c r="O1435" t="s">
        <v>3199</v>
      </c>
      <c r="P1435" t="s">
        <v>6260</v>
      </c>
    </row>
    <row r="1436" spans="1:16" x14ac:dyDescent="0.25">
      <c r="A1436" t="s">
        <v>2</v>
      </c>
      <c r="B1436" t="s">
        <v>6261</v>
      </c>
      <c r="C1436" t="s">
        <v>39</v>
      </c>
      <c r="D1436" t="s">
        <v>112</v>
      </c>
      <c r="E1436" t="s">
        <v>51</v>
      </c>
      <c r="F1436" t="b">
        <v>1</v>
      </c>
      <c r="G1436" t="s">
        <v>27</v>
      </c>
      <c r="H1436" s="4">
        <v>45682.75209490741</v>
      </c>
      <c r="I1436" t="b">
        <v>1</v>
      </c>
      <c r="J1436" t="b">
        <v>0</v>
      </c>
      <c r="K1436" t="s">
        <v>24</v>
      </c>
      <c r="L1436" t="s">
        <v>36</v>
      </c>
      <c r="N1436">
        <v>13.5</v>
      </c>
      <c r="O1436" t="s">
        <v>112</v>
      </c>
    </row>
    <row r="1437" spans="1:16" x14ac:dyDescent="0.25">
      <c r="A1437" t="s">
        <v>139</v>
      </c>
      <c r="B1437" t="s">
        <v>6262</v>
      </c>
      <c r="C1437" t="s">
        <v>106</v>
      </c>
      <c r="D1437" t="s">
        <v>4034</v>
      </c>
      <c r="E1437" t="s">
        <v>20</v>
      </c>
      <c r="F1437" t="b">
        <v>0</v>
      </c>
      <c r="G1437" t="s">
        <v>106</v>
      </c>
      <c r="H1437" s="4">
        <v>45682.753379629627</v>
      </c>
      <c r="I1437" t="b">
        <v>0</v>
      </c>
      <c r="J1437" t="b">
        <v>0</v>
      </c>
      <c r="K1437" t="s">
        <v>106</v>
      </c>
      <c r="L1437" t="s">
        <v>22</v>
      </c>
      <c r="M1437">
        <v>86000</v>
      </c>
      <c r="O1437" t="s">
        <v>2931</v>
      </c>
      <c r="P1437" t="s">
        <v>1671</v>
      </c>
    </row>
    <row r="1438" spans="1:16" x14ac:dyDescent="0.25">
      <c r="A1438" t="s">
        <v>2</v>
      </c>
      <c r="B1438" t="s">
        <v>6263</v>
      </c>
      <c r="C1438" t="s">
        <v>213</v>
      </c>
      <c r="D1438" t="s">
        <v>3600</v>
      </c>
      <c r="E1438" t="s">
        <v>20</v>
      </c>
      <c r="F1438" t="b">
        <v>0</v>
      </c>
      <c r="G1438" t="s">
        <v>27</v>
      </c>
      <c r="H1438" s="4">
        <v>45682.918773148151</v>
      </c>
      <c r="I1438" t="b">
        <v>1</v>
      </c>
      <c r="J1438" t="b">
        <v>1</v>
      </c>
      <c r="K1438" t="s">
        <v>24</v>
      </c>
      <c r="L1438" t="s">
        <v>22</v>
      </c>
      <c r="M1438">
        <v>230000</v>
      </c>
      <c r="O1438" t="s">
        <v>6264</v>
      </c>
      <c r="P1438" t="s">
        <v>6265</v>
      </c>
    </row>
    <row r="1439" spans="1:16" x14ac:dyDescent="0.25">
      <c r="A1439" t="s">
        <v>0</v>
      </c>
      <c r="B1439" t="s">
        <v>3642</v>
      </c>
      <c r="C1439" t="s">
        <v>114</v>
      </c>
      <c r="D1439" t="s">
        <v>3600</v>
      </c>
      <c r="E1439" t="s">
        <v>20</v>
      </c>
      <c r="F1439" t="b">
        <v>0</v>
      </c>
      <c r="G1439" t="s">
        <v>27</v>
      </c>
      <c r="H1439" s="4">
        <v>45682.958414351851</v>
      </c>
      <c r="I1439" t="b">
        <v>1</v>
      </c>
      <c r="J1439" t="b">
        <v>0</v>
      </c>
      <c r="K1439" t="s">
        <v>24</v>
      </c>
      <c r="L1439" t="s">
        <v>22</v>
      </c>
      <c r="M1439">
        <v>150000</v>
      </c>
      <c r="O1439" t="s">
        <v>6266</v>
      </c>
      <c r="P1439" t="s">
        <v>1542</v>
      </c>
    </row>
    <row r="1440" spans="1:16" x14ac:dyDescent="0.25">
      <c r="A1440" t="s">
        <v>2</v>
      </c>
      <c r="B1440" t="s">
        <v>132</v>
      </c>
      <c r="C1440" t="s">
        <v>3155</v>
      </c>
      <c r="D1440" t="s">
        <v>3600</v>
      </c>
      <c r="E1440" t="s">
        <v>20</v>
      </c>
      <c r="F1440" t="b">
        <v>0</v>
      </c>
      <c r="G1440" t="s">
        <v>41</v>
      </c>
      <c r="H1440" s="4">
        <v>45682.960763888892</v>
      </c>
      <c r="I1440" t="b">
        <v>0</v>
      </c>
      <c r="J1440" t="b">
        <v>0</v>
      </c>
      <c r="K1440" t="s">
        <v>24</v>
      </c>
      <c r="L1440" t="s">
        <v>22</v>
      </c>
      <c r="M1440">
        <v>95000</v>
      </c>
      <c r="O1440" t="s">
        <v>131</v>
      </c>
      <c r="P1440" t="s">
        <v>960</v>
      </c>
    </row>
    <row r="1441" spans="1:16" x14ac:dyDescent="0.25">
      <c r="A1441" t="s">
        <v>2</v>
      </c>
      <c r="B1441" t="s">
        <v>6267</v>
      </c>
      <c r="C1441" t="s">
        <v>39</v>
      </c>
      <c r="D1441" t="s">
        <v>4013</v>
      </c>
      <c r="E1441" t="s">
        <v>20</v>
      </c>
      <c r="F1441" t="b">
        <v>1</v>
      </c>
      <c r="G1441" t="s">
        <v>52</v>
      </c>
      <c r="H1441" s="4">
        <v>45683.003125000003</v>
      </c>
      <c r="I1441" t="b">
        <v>0</v>
      </c>
      <c r="J1441" t="b">
        <v>1</v>
      </c>
      <c r="K1441" t="s">
        <v>24</v>
      </c>
      <c r="L1441" t="s">
        <v>22</v>
      </c>
      <c r="M1441">
        <v>240000</v>
      </c>
      <c r="O1441" t="s">
        <v>6268</v>
      </c>
      <c r="P1441" t="s">
        <v>6269</v>
      </c>
    </row>
    <row r="1442" spans="1:16" x14ac:dyDescent="0.25">
      <c r="A1442" t="s">
        <v>0</v>
      </c>
      <c r="B1442" t="s">
        <v>6270</v>
      </c>
      <c r="C1442" t="s">
        <v>158</v>
      </c>
      <c r="D1442" t="s">
        <v>4034</v>
      </c>
      <c r="E1442" t="s">
        <v>20</v>
      </c>
      <c r="F1442" t="b">
        <v>0</v>
      </c>
      <c r="G1442" t="s">
        <v>158</v>
      </c>
      <c r="H1442" s="4">
        <v>45683.004189814812</v>
      </c>
      <c r="I1442" t="b">
        <v>0</v>
      </c>
      <c r="J1442" t="b">
        <v>0</v>
      </c>
      <c r="K1442" t="s">
        <v>158</v>
      </c>
      <c r="L1442" t="s">
        <v>22</v>
      </c>
      <c r="M1442">
        <v>43464.5</v>
      </c>
      <c r="O1442" t="s">
        <v>1771</v>
      </c>
      <c r="P1442" t="s">
        <v>149</v>
      </c>
    </row>
    <row r="1443" spans="1:16" x14ac:dyDescent="0.25">
      <c r="A1443" t="s">
        <v>25</v>
      </c>
      <c r="B1443" t="s">
        <v>6271</v>
      </c>
      <c r="C1443" t="s">
        <v>5743</v>
      </c>
      <c r="D1443" t="s">
        <v>2208</v>
      </c>
      <c r="E1443" t="s">
        <v>20</v>
      </c>
      <c r="F1443" t="b">
        <v>0</v>
      </c>
      <c r="G1443" t="s">
        <v>30</v>
      </c>
      <c r="H1443" s="4">
        <v>45683.042650462958</v>
      </c>
      <c r="I1443" t="b">
        <v>0</v>
      </c>
      <c r="J1443" t="b">
        <v>0</v>
      </c>
      <c r="K1443" t="s">
        <v>24</v>
      </c>
      <c r="L1443" t="s">
        <v>22</v>
      </c>
      <c r="M1443">
        <v>77500</v>
      </c>
      <c r="O1443" t="s">
        <v>6272</v>
      </c>
    </row>
    <row r="1444" spans="1:16" x14ac:dyDescent="0.25">
      <c r="A1444" t="s">
        <v>139</v>
      </c>
      <c r="B1444" t="s">
        <v>4801</v>
      </c>
      <c r="C1444" t="s">
        <v>316</v>
      </c>
      <c r="D1444" t="s">
        <v>3972</v>
      </c>
      <c r="E1444" t="s">
        <v>20</v>
      </c>
      <c r="F1444" t="b">
        <v>0</v>
      </c>
      <c r="G1444" t="s">
        <v>35</v>
      </c>
      <c r="H1444" s="4">
        <v>45683.12572916667</v>
      </c>
      <c r="I1444" t="b">
        <v>0</v>
      </c>
      <c r="J1444" t="b">
        <v>1</v>
      </c>
      <c r="K1444" t="s">
        <v>24</v>
      </c>
      <c r="L1444" t="s">
        <v>22</v>
      </c>
      <c r="M1444">
        <v>150590</v>
      </c>
      <c r="O1444" t="s">
        <v>759</v>
      </c>
      <c r="P1444" t="s">
        <v>4802</v>
      </c>
    </row>
    <row r="1445" spans="1:16" x14ac:dyDescent="0.25">
      <c r="A1445" t="s">
        <v>0</v>
      </c>
      <c r="B1445" t="s">
        <v>0</v>
      </c>
      <c r="C1445" t="s">
        <v>517</v>
      </c>
      <c r="D1445" t="s">
        <v>4752</v>
      </c>
      <c r="E1445" t="s">
        <v>51</v>
      </c>
      <c r="F1445" t="b">
        <v>0</v>
      </c>
      <c r="G1445" t="s">
        <v>41</v>
      </c>
      <c r="H1445" s="4">
        <v>45683.25037037037</v>
      </c>
      <c r="I1445" t="b">
        <v>0</v>
      </c>
      <c r="J1445" t="b">
        <v>1</v>
      </c>
      <c r="K1445" t="s">
        <v>24</v>
      </c>
      <c r="L1445" t="s">
        <v>36</v>
      </c>
      <c r="N1445">
        <v>47.5</v>
      </c>
      <c r="O1445" t="s">
        <v>289</v>
      </c>
      <c r="P1445" t="s">
        <v>2400</v>
      </c>
    </row>
    <row r="1446" spans="1:16" x14ac:dyDescent="0.25">
      <c r="A1446" t="s">
        <v>0</v>
      </c>
      <c r="B1446" t="s">
        <v>0</v>
      </c>
      <c r="C1446" t="s">
        <v>542</v>
      </c>
      <c r="D1446" t="s">
        <v>3972</v>
      </c>
      <c r="E1446" t="s">
        <v>51</v>
      </c>
      <c r="F1446" t="b">
        <v>0</v>
      </c>
      <c r="G1446" t="s">
        <v>41</v>
      </c>
      <c r="H1446" s="4">
        <v>45683.25037037037</v>
      </c>
      <c r="I1446" t="b">
        <v>0</v>
      </c>
      <c r="J1446" t="b">
        <v>1</v>
      </c>
      <c r="K1446" t="s">
        <v>24</v>
      </c>
      <c r="L1446" t="s">
        <v>36</v>
      </c>
      <c r="N1446">
        <v>31.5</v>
      </c>
      <c r="O1446" t="s">
        <v>806</v>
      </c>
      <c r="P1446" t="s">
        <v>2082</v>
      </c>
    </row>
    <row r="1447" spans="1:16" x14ac:dyDescent="0.25">
      <c r="A1447" t="s">
        <v>0</v>
      </c>
      <c r="B1447" t="s">
        <v>0</v>
      </c>
      <c r="C1447" t="s">
        <v>3261</v>
      </c>
      <c r="D1447" t="s">
        <v>2208</v>
      </c>
      <c r="E1447" t="s">
        <v>20</v>
      </c>
      <c r="F1447" t="b">
        <v>0</v>
      </c>
      <c r="G1447" t="s">
        <v>30</v>
      </c>
      <c r="H1447" s="4">
        <v>45683.250752314823</v>
      </c>
      <c r="I1447" t="b">
        <v>0</v>
      </c>
      <c r="J1447" t="b">
        <v>1</v>
      </c>
      <c r="K1447" t="s">
        <v>24</v>
      </c>
      <c r="L1447" t="s">
        <v>22</v>
      </c>
      <c r="M1447">
        <v>107303.515625</v>
      </c>
      <c r="O1447" t="s">
        <v>6273</v>
      </c>
      <c r="P1447" t="s">
        <v>1942</v>
      </c>
    </row>
    <row r="1448" spans="1:16" x14ac:dyDescent="0.25">
      <c r="A1448" t="s">
        <v>1</v>
      </c>
      <c r="B1448" t="s">
        <v>6274</v>
      </c>
      <c r="C1448" t="s">
        <v>82</v>
      </c>
      <c r="D1448" t="s">
        <v>3828</v>
      </c>
      <c r="E1448" t="s">
        <v>20</v>
      </c>
      <c r="F1448" t="b">
        <v>0</v>
      </c>
      <c r="G1448" t="s">
        <v>27</v>
      </c>
      <c r="H1448" s="4">
        <v>45683.251006944447</v>
      </c>
      <c r="I1448" t="b">
        <v>0</v>
      </c>
      <c r="J1448" t="b">
        <v>1</v>
      </c>
      <c r="K1448" t="s">
        <v>24</v>
      </c>
      <c r="L1448" t="s">
        <v>22</v>
      </c>
      <c r="M1448">
        <v>169500</v>
      </c>
      <c r="O1448" t="s">
        <v>1156</v>
      </c>
      <c r="P1448" t="s">
        <v>2059</v>
      </c>
    </row>
    <row r="1449" spans="1:16" x14ac:dyDescent="0.25">
      <c r="A1449" t="s">
        <v>1</v>
      </c>
      <c r="B1449" t="s">
        <v>3439</v>
      </c>
      <c r="C1449" t="s">
        <v>82</v>
      </c>
      <c r="D1449" t="s">
        <v>3969</v>
      </c>
      <c r="E1449" t="s">
        <v>20</v>
      </c>
      <c r="F1449" t="b">
        <v>0</v>
      </c>
      <c r="G1449" t="s">
        <v>27</v>
      </c>
      <c r="H1449" s="4">
        <v>45683.251006944447</v>
      </c>
      <c r="I1449" t="b">
        <v>0</v>
      </c>
      <c r="J1449" t="b">
        <v>1</v>
      </c>
      <c r="K1449" t="s">
        <v>24</v>
      </c>
      <c r="L1449" t="s">
        <v>22</v>
      </c>
      <c r="M1449">
        <v>152000</v>
      </c>
      <c r="O1449" t="s">
        <v>65</v>
      </c>
      <c r="P1449" t="s">
        <v>723</v>
      </c>
    </row>
    <row r="1450" spans="1:16" x14ac:dyDescent="0.25">
      <c r="A1450" t="s">
        <v>2</v>
      </c>
      <c r="B1450" t="s">
        <v>307</v>
      </c>
      <c r="C1450" t="s">
        <v>538</v>
      </c>
      <c r="D1450" t="s">
        <v>2208</v>
      </c>
      <c r="E1450" t="s">
        <v>20</v>
      </c>
      <c r="F1450" t="b">
        <v>0</v>
      </c>
      <c r="G1450" t="s">
        <v>35</v>
      </c>
      <c r="H1450" s="4">
        <v>45683.252164351848</v>
      </c>
      <c r="I1450" t="b">
        <v>0</v>
      </c>
      <c r="J1450" t="b">
        <v>0</v>
      </c>
      <c r="K1450" t="s">
        <v>24</v>
      </c>
      <c r="L1450" t="s">
        <v>22</v>
      </c>
      <c r="M1450">
        <v>100000</v>
      </c>
      <c r="O1450" t="s">
        <v>6275</v>
      </c>
      <c r="P1450" t="s">
        <v>6276</v>
      </c>
    </row>
    <row r="1451" spans="1:16" x14ac:dyDescent="0.25">
      <c r="A1451" t="s">
        <v>2</v>
      </c>
      <c r="B1451" t="s">
        <v>638</v>
      </c>
      <c r="C1451" t="s">
        <v>820</v>
      </c>
      <c r="D1451" t="s">
        <v>4034</v>
      </c>
      <c r="E1451" t="s">
        <v>20</v>
      </c>
      <c r="F1451" t="b">
        <v>0</v>
      </c>
      <c r="G1451" t="s">
        <v>820</v>
      </c>
      <c r="H1451" s="4">
        <v>45683.261817129627</v>
      </c>
      <c r="I1451" t="b">
        <v>1</v>
      </c>
      <c r="J1451" t="b">
        <v>0</v>
      </c>
      <c r="K1451" t="s">
        <v>820</v>
      </c>
      <c r="L1451" t="s">
        <v>22</v>
      </c>
      <c r="M1451">
        <v>72050</v>
      </c>
      <c r="O1451" t="s">
        <v>6277</v>
      </c>
    </row>
    <row r="1452" spans="1:16" x14ac:dyDescent="0.25">
      <c r="A1452" t="s">
        <v>139</v>
      </c>
      <c r="B1452" t="s">
        <v>6278</v>
      </c>
      <c r="C1452" t="s">
        <v>6279</v>
      </c>
      <c r="D1452" t="s">
        <v>6280</v>
      </c>
      <c r="E1452" t="s">
        <v>20</v>
      </c>
      <c r="F1452" t="b">
        <v>0</v>
      </c>
      <c r="G1452" t="s">
        <v>6279</v>
      </c>
      <c r="H1452" s="4">
        <v>45683.297465277778</v>
      </c>
      <c r="I1452" t="b">
        <v>0</v>
      </c>
      <c r="J1452" t="b">
        <v>0</v>
      </c>
      <c r="K1452" t="s">
        <v>6279</v>
      </c>
      <c r="L1452" t="s">
        <v>22</v>
      </c>
      <c r="M1452">
        <v>114000</v>
      </c>
      <c r="O1452" t="s">
        <v>1519</v>
      </c>
    </row>
    <row r="1453" spans="1:16" x14ac:dyDescent="0.25">
      <c r="A1453" t="s">
        <v>0</v>
      </c>
      <c r="B1453" t="s">
        <v>1254</v>
      </c>
      <c r="C1453" t="s">
        <v>337</v>
      </c>
      <c r="D1453" t="s">
        <v>4083</v>
      </c>
      <c r="E1453" t="s">
        <v>20</v>
      </c>
      <c r="F1453" t="b">
        <v>0</v>
      </c>
      <c r="G1453" t="s">
        <v>41</v>
      </c>
      <c r="H1453" s="4">
        <v>45683.333831018521</v>
      </c>
      <c r="I1453" t="b">
        <v>1</v>
      </c>
      <c r="J1453" t="b">
        <v>0</v>
      </c>
      <c r="K1453" t="s">
        <v>24</v>
      </c>
      <c r="L1453" t="s">
        <v>22</v>
      </c>
      <c r="M1453">
        <v>140500</v>
      </c>
      <c r="O1453" t="s">
        <v>2572</v>
      </c>
      <c r="P1453" t="s">
        <v>6017</v>
      </c>
    </row>
    <row r="1454" spans="1:16" x14ac:dyDescent="0.25">
      <c r="A1454" t="s">
        <v>139</v>
      </c>
      <c r="B1454" t="s">
        <v>6281</v>
      </c>
      <c r="C1454" t="s">
        <v>44</v>
      </c>
      <c r="D1454" t="s">
        <v>5242</v>
      </c>
      <c r="E1454" t="s">
        <v>34</v>
      </c>
      <c r="F1454" t="b">
        <v>0</v>
      </c>
      <c r="G1454" t="s">
        <v>41</v>
      </c>
      <c r="H1454" s="4">
        <v>45683.458738425928</v>
      </c>
      <c r="I1454" t="b">
        <v>0</v>
      </c>
      <c r="J1454" t="b">
        <v>1</v>
      </c>
      <c r="K1454" t="s">
        <v>24</v>
      </c>
      <c r="L1454" t="s">
        <v>22</v>
      </c>
      <c r="M1454">
        <v>90000</v>
      </c>
      <c r="O1454" t="s">
        <v>4630</v>
      </c>
      <c r="P1454" t="s">
        <v>6282</v>
      </c>
    </row>
    <row r="1455" spans="1:16" x14ac:dyDescent="0.25">
      <c r="A1455" t="s">
        <v>1</v>
      </c>
      <c r="B1455" t="s">
        <v>6283</v>
      </c>
      <c r="C1455" t="s">
        <v>140</v>
      </c>
      <c r="D1455" t="s">
        <v>3972</v>
      </c>
      <c r="E1455" t="s">
        <v>20</v>
      </c>
      <c r="F1455" t="b">
        <v>0</v>
      </c>
      <c r="G1455" t="s">
        <v>35</v>
      </c>
      <c r="H1455" s="4">
        <v>45683.45894675926</v>
      </c>
      <c r="I1455" t="b">
        <v>0</v>
      </c>
      <c r="J1455" t="b">
        <v>1</v>
      </c>
      <c r="K1455" t="s">
        <v>24</v>
      </c>
      <c r="L1455" t="s">
        <v>22</v>
      </c>
      <c r="M1455">
        <v>152250</v>
      </c>
      <c r="O1455" t="s">
        <v>1172</v>
      </c>
      <c r="P1455" t="s">
        <v>6284</v>
      </c>
    </row>
    <row r="1456" spans="1:16" x14ac:dyDescent="0.25">
      <c r="A1456" t="s">
        <v>0</v>
      </c>
      <c r="B1456" t="s">
        <v>6117</v>
      </c>
      <c r="C1456" t="s">
        <v>1994</v>
      </c>
      <c r="D1456" t="s">
        <v>3972</v>
      </c>
      <c r="E1456" t="s">
        <v>20</v>
      </c>
      <c r="F1456" t="b">
        <v>0</v>
      </c>
      <c r="G1456" t="s">
        <v>52</v>
      </c>
      <c r="H1456" s="4">
        <v>45683.459768518522</v>
      </c>
      <c r="I1456" t="b">
        <v>0</v>
      </c>
      <c r="J1456" t="b">
        <v>1</v>
      </c>
      <c r="K1456" t="s">
        <v>24</v>
      </c>
      <c r="L1456" t="s">
        <v>22</v>
      </c>
      <c r="M1456">
        <v>95000</v>
      </c>
      <c r="O1456" t="s">
        <v>6119</v>
      </c>
      <c r="P1456" t="s">
        <v>6120</v>
      </c>
    </row>
    <row r="1457" spans="1:16" x14ac:dyDescent="0.25">
      <c r="A1457" t="s">
        <v>40</v>
      </c>
      <c r="B1457" t="s">
        <v>6285</v>
      </c>
      <c r="C1457" t="s">
        <v>39</v>
      </c>
      <c r="D1457" t="s">
        <v>4092</v>
      </c>
      <c r="E1457" t="s">
        <v>20</v>
      </c>
      <c r="F1457" t="b">
        <v>1</v>
      </c>
      <c r="G1457" t="s">
        <v>35</v>
      </c>
      <c r="H1457" s="4">
        <v>45683.460555555554</v>
      </c>
      <c r="I1457" t="b">
        <v>0</v>
      </c>
      <c r="J1457" t="b">
        <v>1</v>
      </c>
      <c r="K1457" t="s">
        <v>24</v>
      </c>
      <c r="L1457" t="s">
        <v>22</v>
      </c>
      <c r="M1457">
        <v>134000</v>
      </c>
      <c r="O1457" t="s">
        <v>4093</v>
      </c>
      <c r="P1457" t="s">
        <v>6286</v>
      </c>
    </row>
    <row r="1458" spans="1:16" x14ac:dyDescent="0.25">
      <c r="A1458" t="s">
        <v>28</v>
      </c>
      <c r="B1458" t="s">
        <v>6287</v>
      </c>
      <c r="C1458" t="s">
        <v>3363</v>
      </c>
      <c r="D1458" t="s">
        <v>4089</v>
      </c>
      <c r="E1458" t="s">
        <v>20</v>
      </c>
      <c r="F1458" t="b">
        <v>0</v>
      </c>
      <c r="G1458" t="s">
        <v>52</v>
      </c>
      <c r="H1458" s="4">
        <v>45683.500902777778</v>
      </c>
      <c r="I1458" t="b">
        <v>0</v>
      </c>
      <c r="J1458" t="b">
        <v>1</v>
      </c>
      <c r="K1458" t="s">
        <v>24</v>
      </c>
      <c r="L1458" t="s">
        <v>22</v>
      </c>
      <c r="M1458">
        <v>137500</v>
      </c>
      <c r="O1458" t="s">
        <v>2494</v>
      </c>
      <c r="P1458" t="s">
        <v>448</v>
      </c>
    </row>
    <row r="1459" spans="1:16" x14ac:dyDescent="0.25">
      <c r="A1459" t="s">
        <v>2</v>
      </c>
      <c r="B1459" t="s">
        <v>6288</v>
      </c>
      <c r="C1459" t="s">
        <v>6289</v>
      </c>
      <c r="D1459" t="s">
        <v>3828</v>
      </c>
      <c r="E1459" t="s">
        <v>20</v>
      </c>
      <c r="F1459" t="b">
        <v>0</v>
      </c>
      <c r="G1459" t="s">
        <v>52</v>
      </c>
      <c r="H1459" s="4">
        <v>45683.504270833328</v>
      </c>
      <c r="I1459" t="b">
        <v>0</v>
      </c>
      <c r="J1459" t="b">
        <v>1</v>
      </c>
      <c r="K1459" t="s">
        <v>24</v>
      </c>
      <c r="L1459" t="s">
        <v>36</v>
      </c>
      <c r="N1459">
        <v>40</v>
      </c>
      <c r="O1459" t="s">
        <v>2826</v>
      </c>
      <c r="P1459" t="s">
        <v>2827</v>
      </c>
    </row>
    <row r="1460" spans="1:16" x14ac:dyDescent="0.25">
      <c r="A1460" t="s">
        <v>0</v>
      </c>
      <c r="B1460" t="s">
        <v>6290</v>
      </c>
      <c r="C1460" t="s">
        <v>2636</v>
      </c>
      <c r="D1460" t="s">
        <v>4092</v>
      </c>
      <c r="E1460" t="s">
        <v>105</v>
      </c>
      <c r="F1460" t="b">
        <v>0</v>
      </c>
      <c r="G1460" t="s">
        <v>804</v>
      </c>
      <c r="H1460" s="4">
        <v>45683.595810185187</v>
      </c>
      <c r="I1460" t="b">
        <v>1</v>
      </c>
      <c r="J1460" t="b">
        <v>0</v>
      </c>
      <c r="K1460" t="s">
        <v>804</v>
      </c>
      <c r="L1460" t="s">
        <v>36</v>
      </c>
      <c r="N1460">
        <v>10</v>
      </c>
      <c r="O1460" t="s">
        <v>761</v>
      </c>
    </row>
    <row r="1461" spans="1:16" x14ac:dyDescent="0.25">
      <c r="A1461" t="s">
        <v>2</v>
      </c>
      <c r="B1461" t="s">
        <v>6291</v>
      </c>
      <c r="C1461" t="s">
        <v>39</v>
      </c>
      <c r="D1461" t="s">
        <v>2208</v>
      </c>
      <c r="E1461" t="s">
        <v>20</v>
      </c>
      <c r="F1461" t="b">
        <v>1</v>
      </c>
      <c r="G1461" t="s">
        <v>27</v>
      </c>
      <c r="H1461" s="4">
        <v>45683.751504629632</v>
      </c>
      <c r="I1461" t="b">
        <v>1</v>
      </c>
      <c r="J1461" t="b">
        <v>0</v>
      </c>
      <c r="K1461" t="s">
        <v>24</v>
      </c>
      <c r="L1461" t="s">
        <v>22</v>
      </c>
      <c r="M1461">
        <v>90000</v>
      </c>
      <c r="O1461" t="s">
        <v>6292</v>
      </c>
      <c r="P1461" t="s">
        <v>6293</v>
      </c>
    </row>
    <row r="1462" spans="1:16" x14ac:dyDescent="0.25">
      <c r="A1462" t="s">
        <v>0</v>
      </c>
      <c r="B1462" t="s">
        <v>6294</v>
      </c>
      <c r="C1462" t="s">
        <v>85</v>
      </c>
      <c r="D1462" t="s">
        <v>3972</v>
      </c>
      <c r="E1462" t="s">
        <v>20</v>
      </c>
      <c r="F1462" t="b">
        <v>0</v>
      </c>
      <c r="G1462" t="s">
        <v>27</v>
      </c>
      <c r="H1462" s="4">
        <v>45683.791701388887</v>
      </c>
      <c r="I1462" t="b">
        <v>0</v>
      </c>
      <c r="J1462" t="b">
        <v>1</v>
      </c>
      <c r="K1462" t="s">
        <v>24</v>
      </c>
      <c r="L1462" t="s">
        <v>22</v>
      </c>
      <c r="M1462">
        <v>114100</v>
      </c>
      <c r="O1462" t="s">
        <v>86</v>
      </c>
      <c r="P1462" t="s">
        <v>302</v>
      </c>
    </row>
    <row r="1463" spans="1:16" x14ac:dyDescent="0.25">
      <c r="A1463" t="s">
        <v>0</v>
      </c>
      <c r="B1463" t="s">
        <v>0</v>
      </c>
      <c r="C1463" t="s">
        <v>6295</v>
      </c>
      <c r="D1463" t="s">
        <v>4327</v>
      </c>
      <c r="E1463" t="s">
        <v>20</v>
      </c>
      <c r="F1463" t="b">
        <v>0</v>
      </c>
      <c r="G1463" t="s">
        <v>27</v>
      </c>
      <c r="H1463" s="4">
        <v>45684.041724537034</v>
      </c>
      <c r="I1463" t="b">
        <v>0</v>
      </c>
      <c r="J1463" t="b">
        <v>0</v>
      </c>
      <c r="K1463" t="s">
        <v>24</v>
      </c>
      <c r="L1463" t="s">
        <v>22</v>
      </c>
      <c r="M1463">
        <v>65000</v>
      </c>
      <c r="O1463" t="s">
        <v>6296</v>
      </c>
      <c r="P1463" t="s">
        <v>6297</v>
      </c>
    </row>
    <row r="1464" spans="1:16" x14ac:dyDescent="0.25">
      <c r="A1464" t="s">
        <v>40</v>
      </c>
      <c r="B1464" t="s">
        <v>6298</v>
      </c>
      <c r="C1464" t="s">
        <v>236</v>
      </c>
      <c r="D1464" t="s">
        <v>5242</v>
      </c>
      <c r="E1464" t="s">
        <v>20</v>
      </c>
      <c r="F1464" t="b">
        <v>0</v>
      </c>
      <c r="G1464" t="s">
        <v>27</v>
      </c>
      <c r="H1464" s="4">
        <v>45684.168252314812</v>
      </c>
      <c r="I1464" t="b">
        <v>0</v>
      </c>
      <c r="J1464" t="b">
        <v>0</v>
      </c>
      <c r="K1464" t="s">
        <v>24</v>
      </c>
      <c r="L1464" t="s">
        <v>22</v>
      </c>
      <c r="M1464">
        <v>90000</v>
      </c>
      <c r="O1464" t="s">
        <v>530</v>
      </c>
      <c r="P1464" t="s">
        <v>48</v>
      </c>
    </row>
    <row r="1465" spans="1:16" x14ac:dyDescent="0.25">
      <c r="A1465" t="s">
        <v>0</v>
      </c>
      <c r="B1465" t="s">
        <v>3447</v>
      </c>
      <c r="C1465" t="s">
        <v>82</v>
      </c>
      <c r="D1465" t="s">
        <v>2886</v>
      </c>
      <c r="E1465" t="s">
        <v>20</v>
      </c>
      <c r="F1465" t="b">
        <v>0</v>
      </c>
      <c r="G1465" t="s">
        <v>27</v>
      </c>
      <c r="H1465" s="4">
        <v>45684.250011574077</v>
      </c>
      <c r="I1465" t="b">
        <v>0</v>
      </c>
      <c r="J1465" t="b">
        <v>1</v>
      </c>
      <c r="K1465" t="s">
        <v>24</v>
      </c>
      <c r="L1465" t="s">
        <v>22</v>
      </c>
      <c r="M1465">
        <v>140000</v>
      </c>
      <c r="O1465" t="s">
        <v>6113</v>
      </c>
      <c r="P1465" t="s">
        <v>6114</v>
      </c>
    </row>
    <row r="1466" spans="1:16" x14ac:dyDescent="0.25">
      <c r="A1466" t="s">
        <v>0</v>
      </c>
      <c r="B1466" t="s">
        <v>0</v>
      </c>
      <c r="C1466" t="s">
        <v>1264</v>
      </c>
      <c r="D1466" t="s">
        <v>3828</v>
      </c>
      <c r="E1466" t="s">
        <v>20</v>
      </c>
      <c r="F1466" t="b">
        <v>0</v>
      </c>
      <c r="G1466" t="s">
        <v>27</v>
      </c>
      <c r="H1466" s="4">
        <v>45684.250023148154</v>
      </c>
      <c r="I1466" t="b">
        <v>1</v>
      </c>
      <c r="J1466" t="b">
        <v>1</v>
      </c>
      <c r="K1466" t="s">
        <v>24</v>
      </c>
      <c r="L1466" t="s">
        <v>22</v>
      </c>
      <c r="M1466">
        <v>70000</v>
      </c>
      <c r="O1466" t="s">
        <v>6299</v>
      </c>
      <c r="P1466" t="s">
        <v>119</v>
      </c>
    </row>
    <row r="1467" spans="1:16" x14ac:dyDescent="0.25">
      <c r="A1467" t="s">
        <v>0</v>
      </c>
      <c r="B1467" t="s">
        <v>1254</v>
      </c>
      <c r="C1467" t="s">
        <v>42</v>
      </c>
      <c r="D1467" t="s">
        <v>5534</v>
      </c>
      <c r="E1467" t="s">
        <v>20</v>
      </c>
      <c r="F1467" t="b">
        <v>0</v>
      </c>
      <c r="G1467" t="s">
        <v>41</v>
      </c>
      <c r="H1467" s="4">
        <v>45684.250405092593</v>
      </c>
      <c r="I1467" t="b">
        <v>0</v>
      </c>
      <c r="J1467" t="b">
        <v>1</v>
      </c>
      <c r="K1467" t="s">
        <v>24</v>
      </c>
      <c r="L1467" t="s">
        <v>22</v>
      </c>
      <c r="M1467">
        <v>88582</v>
      </c>
      <c r="O1467" t="s">
        <v>6300</v>
      </c>
      <c r="P1467" t="s">
        <v>221</v>
      </c>
    </row>
    <row r="1468" spans="1:16" x14ac:dyDescent="0.25">
      <c r="A1468" t="s">
        <v>2</v>
      </c>
      <c r="B1468" t="s">
        <v>6301</v>
      </c>
      <c r="C1468" t="s">
        <v>140</v>
      </c>
      <c r="D1468" t="s">
        <v>3978</v>
      </c>
      <c r="E1468" t="s">
        <v>20</v>
      </c>
      <c r="F1468" t="b">
        <v>0</v>
      </c>
      <c r="G1468" t="s">
        <v>35</v>
      </c>
      <c r="H1468" s="4">
        <v>45684.252164351848</v>
      </c>
      <c r="I1468" t="b">
        <v>0</v>
      </c>
      <c r="J1468" t="b">
        <v>0</v>
      </c>
      <c r="K1468" t="s">
        <v>24</v>
      </c>
      <c r="L1468" t="s">
        <v>22</v>
      </c>
      <c r="M1468">
        <v>101500</v>
      </c>
      <c r="O1468" t="s">
        <v>2944</v>
      </c>
    </row>
    <row r="1469" spans="1:16" x14ac:dyDescent="0.25">
      <c r="A1469" t="s">
        <v>0</v>
      </c>
      <c r="B1469" t="s">
        <v>6302</v>
      </c>
      <c r="C1469" t="s">
        <v>140</v>
      </c>
      <c r="D1469" t="s">
        <v>5289</v>
      </c>
      <c r="E1469" t="s">
        <v>20</v>
      </c>
      <c r="F1469" t="b">
        <v>0</v>
      </c>
      <c r="G1469" t="s">
        <v>35</v>
      </c>
      <c r="H1469" s="4">
        <v>45684.252175925933</v>
      </c>
      <c r="I1469" t="b">
        <v>1</v>
      </c>
      <c r="J1469" t="b">
        <v>0</v>
      </c>
      <c r="K1469" t="s">
        <v>24</v>
      </c>
      <c r="L1469" t="s">
        <v>36</v>
      </c>
      <c r="N1469">
        <v>41.5</v>
      </c>
      <c r="O1469" t="s">
        <v>5290</v>
      </c>
      <c r="P1469" t="s">
        <v>1626</v>
      </c>
    </row>
    <row r="1470" spans="1:16" x14ac:dyDescent="0.25">
      <c r="A1470" t="s">
        <v>0</v>
      </c>
      <c r="B1470" t="s">
        <v>0</v>
      </c>
      <c r="C1470" t="s">
        <v>3261</v>
      </c>
      <c r="D1470" t="s">
        <v>2208</v>
      </c>
      <c r="E1470" t="s">
        <v>20</v>
      </c>
      <c r="F1470" t="b">
        <v>0</v>
      </c>
      <c r="G1470" t="s">
        <v>30</v>
      </c>
      <c r="H1470" s="4">
        <v>45684.252430555563</v>
      </c>
      <c r="I1470" t="b">
        <v>0</v>
      </c>
      <c r="J1470" t="b">
        <v>1</v>
      </c>
      <c r="K1470" t="s">
        <v>24</v>
      </c>
      <c r="L1470" t="s">
        <v>22</v>
      </c>
      <c r="M1470">
        <v>107303.515625</v>
      </c>
      <c r="O1470" t="s">
        <v>6273</v>
      </c>
      <c r="P1470" t="s">
        <v>1942</v>
      </c>
    </row>
    <row r="1471" spans="1:16" x14ac:dyDescent="0.25">
      <c r="A1471" t="s">
        <v>1</v>
      </c>
      <c r="B1471" t="s">
        <v>661</v>
      </c>
      <c r="C1471" t="s">
        <v>2042</v>
      </c>
      <c r="D1471" t="s">
        <v>3828</v>
      </c>
      <c r="E1471" t="s">
        <v>20</v>
      </c>
      <c r="F1471" t="b">
        <v>0</v>
      </c>
      <c r="G1471" t="s">
        <v>30</v>
      </c>
      <c r="H1471" s="4">
        <v>45684.253425925926</v>
      </c>
      <c r="I1471" t="b">
        <v>0</v>
      </c>
      <c r="J1471" t="b">
        <v>1</v>
      </c>
      <c r="K1471" t="s">
        <v>24</v>
      </c>
      <c r="L1471" t="s">
        <v>36</v>
      </c>
      <c r="N1471">
        <v>43.875</v>
      </c>
      <c r="O1471" t="s">
        <v>6082</v>
      </c>
      <c r="P1471" t="s">
        <v>596</v>
      </c>
    </row>
    <row r="1472" spans="1:16" x14ac:dyDescent="0.25">
      <c r="A1472" t="s">
        <v>1</v>
      </c>
      <c r="B1472" t="s">
        <v>6123</v>
      </c>
      <c r="C1472" t="s">
        <v>1521</v>
      </c>
      <c r="D1472" t="s">
        <v>3828</v>
      </c>
      <c r="E1472" t="s">
        <v>20</v>
      </c>
      <c r="F1472" t="b">
        <v>0</v>
      </c>
      <c r="G1472" t="s">
        <v>52</v>
      </c>
      <c r="H1472" s="4">
        <v>45684.253541666672</v>
      </c>
      <c r="I1472" t="b">
        <v>0</v>
      </c>
      <c r="J1472" t="b">
        <v>0</v>
      </c>
      <c r="K1472" t="s">
        <v>24</v>
      </c>
      <c r="L1472" t="s">
        <v>36</v>
      </c>
      <c r="N1472">
        <v>20</v>
      </c>
      <c r="O1472" t="s">
        <v>1549</v>
      </c>
      <c r="P1472" t="s">
        <v>6124</v>
      </c>
    </row>
    <row r="1473" spans="1:16" x14ac:dyDescent="0.25">
      <c r="A1473" t="s">
        <v>40</v>
      </c>
      <c r="B1473" t="s">
        <v>40</v>
      </c>
      <c r="C1473" t="s">
        <v>3269</v>
      </c>
      <c r="D1473" t="s">
        <v>5534</v>
      </c>
      <c r="E1473" t="s">
        <v>20</v>
      </c>
      <c r="F1473" t="b">
        <v>0</v>
      </c>
      <c r="G1473" t="s">
        <v>27</v>
      </c>
      <c r="H1473" s="4">
        <v>45684.253680555557</v>
      </c>
      <c r="I1473" t="b">
        <v>0</v>
      </c>
      <c r="J1473" t="b">
        <v>1</v>
      </c>
      <c r="K1473" t="s">
        <v>24</v>
      </c>
      <c r="L1473" t="s">
        <v>22</v>
      </c>
      <c r="M1473">
        <v>88582</v>
      </c>
      <c r="O1473" t="s">
        <v>1979</v>
      </c>
      <c r="P1473" t="s">
        <v>6303</v>
      </c>
    </row>
    <row r="1474" spans="1:16" x14ac:dyDescent="0.25">
      <c r="A1474" t="s">
        <v>2</v>
      </c>
      <c r="B1474" t="s">
        <v>6304</v>
      </c>
      <c r="C1474" t="s">
        <v>82</v>
      </c>
      <c r="D1474" t="s">
        <v>3828</v>
      </c>
      <c r="E1474" t="s">
        <v>20</v>
      </c>
      <c r="F1474" t="b">
        <v>0</v>
      </c>
      <c r="G1474" t="s">
        <v>27</v>
      </c>
      <c r="H1474" s="4">
        <v>45684.253680555557</v>
      </c>
      <c r="I1474" t="b">
        <v>1</v>
      </c>
      <c r="J1474" t="b">
        <v>1</v>
      </c>
      <c r="K1474" t="s">
        <v>24</v>
      </c>
      <c r="L1474" t="s">
        <v>22</v>
      </c>
      <c r="M1474">
        <v>162500</v>
      </c>
      <c r="O1474" t="s">
        <v>580</v>
      </c>
      <c r="P1474" t="s">
        <v>6305</v>
      </c>
    </row>
    <row r="1475" spans="1:16" x14ac:dyDescent="0.25">
      <c r="A1475" t="s">
        <v>25</v>
      </c>
      <c r="B1475" t="s">
        <v>6245</v>
      </c>
      <c r="C1475" t="s">
        <v>298</v>
      </c>
      <c r="D1475" t="s">
        <v>6306</v>
      </c>
      <c r="E1475" t="s">
        <v>20</v>
      </c>
      <c r="F1475" t="b">
        <v>0</v>
      </c>
      <c r="G1475" t="s">
        <v>298</v>
      </c>
      <c r="H1475" s="4">
        <v>45684.25818287037</v>
      </c>
      <c r="I1475" t="b">
        <v>0</v>
      </c>
      <c r="J1475" t="b">
        <v>0</v>
      </c>
      <c r="K1475" t="s">
        <v>298</v>
      </c>
      <c r="L1475" t="s">
        <v>22</v>
      </c>
      <c r="M1475">
        <v>65197.5</v>
      </c>
      <c r="O1475" t="s">
        <v>938</v>
      </c>
      <c r="P1475" t="s">
        <v>6246</v>
      </c>
    </row>
    <row r="1476" spans="1:16" x14ac:dyDescent="0.25">
      <c r="A1476" t="s">
        <v>0</v>
      </c>
      <c r="B1476" t="s">
        <v>6307</v>
      </c>
      <c r="C1476" t="s">
        <v>5241</v>
      </c>
      <c r="D1476" t="s">
        <v>5242</v>
      </c>
      <c r="E1476" t="s">
        <v>20</v>
      </c>
      <c r="F1476" t="b">
        <v>0</v>
      </c>
      <c r="G1476" t="s">
        <v>314</v>
      </c>
      <c r="H1476" s="4">
        <v>45684.258275462962</v>
      </c>
      <c r="I1476" t="b">
        <v>0</v>
      </c>
      <c r="J1476" t="b">
        <v>0</v>
      </c>
      <c r="K1476" t="s">
        <v>314</v>
      </c>
      <c r="L1476" t="s">
        <v>22</v>
      </c>
      <c r="M1476">
        <v>90000</v>
      </c>
      <c r="O1476" t="s">
        <v>6308</v>
      </c>
    </row>
    <row r="1477" spans="1:16" x14ac:dyDescent="0.25">
      <c r="A1477" t="s">
        <v>2</v>
      </c>
      <c r="B1477" t="s">
        <v>4120</v>
      </c>
      <c r="C1477" t="s">
        <v>1291</v>
      </c>
      <c r="D1477" t="s">
        <v>4219</v>
      </c>
      <c r="E1477" t="s">
        <v>828</v>
      </c>
      <c r="F1477" t="b">
        <v>0</v>
      </c>
      <c r="G1477" t="s">
        <v>1247</v>
      </c>
      <c r="H1477" s="4">
        <v>45684.265486111108</v>
      </c>
      <c r="I1477" t="b">
        <v>0</v>
      </c>
      <c r="J1477" t="b">
        <v>0</v>
      </c>
      <c r="K1477" t="s">
        <v>1247</v>
      </c>
      <c r="L1477" t="s">
        <v>36</v>
      </c>
      <c r="N1477">
        <v>35.994998931884773</v>
      </c>
      <c r="O1477" t="s">
        <v>1773</v>
      </c>
      <c r="P1477" t="s">
        <v>2185</v>
      </c>
    </row>
    <row r="1478" spans="1:16" x14ac:dyDescent="0.25">
      <c r="A1478" t="s">
        <v>19</v>
      </c>
      <c r="B1478" t="s">
        <v>6309</v>
      </c>
      <c r="C1478" t="s">
        <v>39</v>
      </c>
      <c r="D1478" t="s">
        <v>3984</v>
      </c>
      <c r="E1478" t="s">
        <v>20</v>
      </c>
      <c r="F1478" t="b">
        <v>1</v>
      </c>
      <c r="G1478" t="s">
        <v>1481</v>
      </c>
      <c r="H1478" s="4">
        <v>45684.268530092602</v>
      </c>
      <c r="I1478" t="b">
        <v>0</v>
      </c>
      <c r="J1478" t="b">
        <v>1</v>
      </c>
      <c r="K1478" t="s">
        <v>1481</v>
      </c>
      <c r="L1478" t="s">
        <v>22</v>
      </c>
      <c r="M1478">
        <v>145000</v>
      </c>
      <c r="O1478" t="s">
        <v>2066</v>
      </c>
      <c r="P1478" t="s">
        <v>3764</v>
      </c>
    </row>
    <row r="1479" spans="1:16" x14ac:dyDescent="0.25">
      <c r="A1479" t="s">
        <v>28</v>
      </c>
      <c r="B1479" t="s">
        <v>6310</v>
      </c>
      <c r="C1479" t="s">
        <v>39</v>
      </c>
      <c r="D1479" t="s">
        <v>3984</v>
      </c>
      <c r="E1479" t="s">
        <v>20</v>
      </c>
      <c r="F1479" t="b">
        <v>1</v>
      </c>
      <c r="G1479" t="s">
        <v>5202</v>
      </c>
      <c r="H1479" s="4">
        <v>45684.271435185183</v>
      </c>
      <c r="I1479" t="b">
        <v>0</v>
      </c>
      <c r="J1479" t="b">
        <v>0</v>
      </c>
      <c r="L1479" t="s">
        <v>22</v>
      </c>
      <c r="M1479">
        <v>275000</v>
      </c>
      <c r="O1479" t="s">
        <v>4052</v>
      </c>
      <c r="P1479" t="s">
        <v>1223</v>
      </c>
    </row>
    <row r="1480" spans="1:16" x14ac:dyDescent="0.25">
      <c r="A1480" t="s">
        <v>0</v>
      </c>
      <c r="B1480" t="s">
        <v>6311</v>
      </c>
      <c r="C1480" t="s">
        <v>6312</v>
      </c>
      <c r="D1480" t="s">
        <v>3972</v>
      </c>
      <c r="E1480" t="s">
        <v>20</v>
      </c>
      <c r="F1480" t="b">
        <v>0</v>
      </c>
      <c r="G1480" t="s">
        <v>1420</v>
      </c>
      <c r="H1480" s="4">
        <v>45684.271608796298</v>
      </c>
      <c r="I1480" t="b">
        <v>0</v>
      </c>
      <c r="J1480" t="b">
        <v>0</v>
      </c>
      <c r="K1480" t="s">
        <v>1420</v>
      </c>
      <c r="L1480" t="s">
        <v>22</v>
      </c>
      <c r="M1480">
        <v>120000</v>
      </c>
      <c r="O1480" t="s">
        <v>6313</v>
      </c>
    </row>
    <row r="1481" spans="1:16" x14ac:dyDescent="0.25">
      <c r="A1481" t="s">
        <v>1</v>
      </c>
      <c r="B1481" t="s">
        <v>1</v>
      </c>
      <c r="D1481" t="s">
        <v>4773</v>
      </c>
      <c r="E1481" t="s">
        <v>20</v>
      </c>
      <c r="F1481" t="b">
        <v>0</v>
      </c>
      <c r="G1481" t="s">
        <v>1420</v>
      </c>
      <c r="H1481" s="4">
        <v>45684.271631944437</v>
      </c>
      <c r="I1481" t="b">
        <v>0</v>
      </c>
      <c r="J1481" t="b">
        <v>0</v>
      </c>
      <c r="K1481" t="s">
        <v>1420</v>
      </c>
      <c r="L1481" t="s">
        <v>22</v>
      </c>
      <c r="M1481">
        <v>159900</v>
      </c>
      <c r="O1481" t="s">
        <v>1773</v>
      </c>
      <c r="P1481" t="s">
        <v>6314</v>
      </c>
    </row>
    <row r="1482" spans="1:16" x14ac:dyDescent="0.25">
      <c r="A1482" t="s">
        <v>0</v>
      </c>
      <c r="B1482" t="s">
        <v>6315</v>
      </c>
      <c r="C1482" t="s">
        <v>5241</v>
      </c>
      <c r="D1482" t="s">
        <v>5242</v>
      </c>
      <c r="E1482" t="s">
        <v>20</v>
      </c>
      <c r="F1482" t="b">
        <v>0</v>
      </c>
      <c r="G1482" t="s">
        <v>314</v>
      </c>
      <c r="H1482" s="4">
        <v>45684.299953703703</v>
      </c>
      <c r="I1482" t="b">
        <v>0</v>
      </c>
      <c r="J1482" t="b">
        <v>0</v>
      </c>
      <c r="K1482" t="s">
        <v>314</v>
      </c>
      <c r="L1482" t="s">
        <v>22</v>
      </c>
      <c r="M1482">
        <v>127050</v>
      </c>
      <c r="O1482" t="s">
        <v>2285</v>
      </c>
      <c r="P1482" t="s">
        <v>632</v>
      </c>
    </row>
    <row r="1483" spans="1:16" x14ac:dyDescent="0.25">
      <c r="A1483" t="s">
        <v>89</v>
      </c>
      <c r="B1483" t="s">
        <v>1568</v>
      </c>
      <c r="C1483" t="s">
        <v>5241</v>
      </c>
      <c r="D1483" t="s">
        <v>5242</v>
      </c>
      <c r="E1483" t="s">
        <v>20</v>
      </c>
      <c r="F1483" t="b">
        <v>0</v>
      </c>
      <c r="G1483" t="s">
        <v>314</v>
      </c>
      <c r="H1483" s="4">
        <v>45684.300023148149</v>
      </c>
      <c r="I1483" t="b">
        <v>1</v>
      </c>
      <c r="J1483" t="b">
        <v>0</v>
      </c>
      <c r="K1483" t="s">
        <v>314</v>
      </c>
      <c r="L1483" t="s">
        <v>22</v>
      </c>
      <c r="M1483">
        <v>101050</v>
      </c>
      <c r="O1483" t="s">
        <v>2285</v>
      </c>
      <c r="P1483" t="s">
        <v>6316</v>
      </c>
    </row>
    <row r="1484" spans="1:16" x14ac:dyDescent="0.25">
      <c r="A1484" t="s">
        <v>2</v>
      </c>
      <c r="B1484" t="s">
        <v>6317</v>
      </c>
      <c r="C1484" t="s">
        <v>5241</v>
      </c>
      <c r="D1484" t="s">
        <v>5242</v>
      </c>
      <c r="E1484" t="s">
        <v>20</v>
      </c>
      <c r="F1484" t="b">
        <v>0</v>
      </c>
      <c r="G1484" t="s">
        <v>314</v>
      </c>
      <c r="H1484" s="4">
        <v>45684.300370370373</v>
      </c>
      <c r="I1484" t="b">
        <v>0</v>
      </c>
      <c r="J1484" t="b">
        <v>0</v>
      </c>
      <c r="K1484" t="s">
        <v>314</v>
      </c>
      <c r="L1484" t="s">
        <v>22</v>
      </c>
      <c r="M1484">
        <v>90000</v>
      </c>
      <c r="O1484" t="s">
        <v>2325</v>
      </c>
      <c r="P1484" t="s">
        <v>6318</v>
      </c>
    </row>
    <row r="1485" spans="1:16" x14ac:dyDescent="0.25">
      <c r="A1485" t="s">
        <v>25</v>
      </c>
      <c r="B1485" t="s">
        <v>1885</v>
      </c>
      <c r="C1485" t="s">
        <v>985</v>
      </c>
      <c r="D1485" t="s">
        <v>3828</v>
      </c>
      <c r="E1485" t="s">
        <v>20</v>
      </c>
      <c r="F1485" t="b">
        <v>0</v>
      </c>
      <c r="G1485" t="s">
        <v>27</v>
      </c>
      <c r="H1485" s="4">
        <v>45684.375081018523</v>
      </c>
      <c r="I1485" t="b">
        <v>0</v>
      </c>
      <c r="J1485" t="b">
        <v>1</v>
      </c>
      <c r="K1485" t="s">
        <v>24</v>
      </c>
      <c r="L1485" t="s">
        <v>22</v>
      </c>
      <c r="M1485">
        <v>100000</v>
      </c>
      <c r="O1485" t="s">
        <v>3849</v>
      </c>
      <c r="P1485" t="s">
        <v>1851</v>
      </c>
    </row>
    <row r="1486" spans="1:16" x14ac:dyDescent="0.25">
      <c r="A1486" t="s">
        <v>89</v>
      </c>
      <c r="B1486" t="s">
        <v>6319</v>
      </c>
      <c r="C1486" t="s">
        <v>740</v>
      </c>
      <c r="D1486" t="s">
        <v>4034</v>
      </c>
      <c r="E1486" t="s">
        <v>20</v>
      </c>
      <c r="F1486" t="b">
        <v>0</v>
      </c>
      <c r="G1486" t="s">
        <v>740</v>
      </c>
      <c r="H1486" s="4">
        <v>45684.380509259259</v>
      </c>
      <c r="I1486" t="b">
        <v>0</v>
      </c>
      <c r="J1486" t="b">
        <v>0</v>
      </c>
      <c r="K1486" t="s">
        <v>740</v>
      </c>
      <c r="L1486" t="s">
        <v>22</v>
      </c>
      <c r="M1486">
        <v>211200</v>
      </c>
      <c r="O1486" t="s">
        <v>2967</v>
      </c>
      <c r="P1486" t="s">
        <v>6320</v>
      </c>
    </row>
    <row r="1487" spans="1:16" x14ac:dyDescent="0.25">
      <c r="A1487" t="s">
        <v>139</v>
      </c>
      <c r="B1487" t="s">
        <v>6321</v>
      </c>
      <c r="C1487" t="s">
        <v>820</v>
      </c>
      <c r="D1487" t="s">
        <v>4034</v>
      </c>
      <c r="E1487" t="s">
        <v>20</v>
      </c>
      <c r="F1487" t="b">
        <v>0</v>
      </c>
      <c r="G1487" t="s">
        <v>820</v>
      </c>
      <c r="H1487" s="4">
        <v>45684.402858796297</v>
      </c>
      <c r="I1487" t="b">
        <v>0</v>
      </c>
      <c r="J1487" t="b">
        <v>0</v>
      </c>
      <c r="K1487" t="s">
        <v>820</v>
      </c>
      <c r="L1487" t="s">
        <v>22</v>
      </c>
      <c r="M1487">
        <v>41799.5</v>
      </c>
      <c r="O1487" t="s">
        <v>1576</v>
      </c>
      <c r="P1487" t="s">
        <v>1850</v>
      </c>
    </row>
    <row r="1488" spans="1:16" x14ac:dyDescent="0.25">
      <c r="A1488" t="s">
        <v>25</v>
      </c>
      <c r="B1488" t="s">
        <v>6322</v>
      </c>
      <c r="C1488" t="s">
        <v>134</v>
      </c>
      <c r="D1488" t="s">
        <v>2208</v>
      </c>
      <c r="E1488" t="s">
        <v>34</v>
      </c>
      <c r="F1488" t="b">
        <v>0</v>
      </c>
      <c r="G1488" t="s">
        <v>41</v>
      </c>
      <c r="H1488" s="4">
        <v>45684.417175925933</v>
      </c>
      <c r="I1488" t="b">
        <v>0</v>
      </c>
      <c r="J1488" t="b">
        <v>1</v>
      </c>
      <c r="K1488" t="s">
        <v>24</v>
      </c>
      <c r="L1488" t="s">
        <v>22</v>
      </c>
      <c r="M1488">
        <v>162000</v>
      </c>
      <c r="O1488" t="s">
        <v>428</v>
      </c>
      <c r="P1488" t="s">
        <v>6323</v>
      </c>
    </row>
    <row r="1489" spans="1:16" x14ac:dyDescent="0.25">
      <c r="A1489" t="s">
        <v>1</v>
      </c>
      <c r="B1489" t="s">
        <v>4234</v>
      </c>
      <c r="C1489" t="s">
        <v>352</v>
      </c>
      <c r="D1489" t="s">
        <v>3972</v>
      </c>
      <c r="E1489" t="s">
        <v>20</v>
      </c>
      <c r="F1489" t="b">
        <v>0</v>
      </c>
      <c r="G1489" t="s">
        <v>41</v>
      </c>
      <c r="H1489" s="4">
        <v>45684.417210648149</v>
      </c>
      <c r="I1489" t="b">
        <v>0</v>
      </c>
      <c r="J1489" t="b">
        <v>0</v>
      </c>
      <c r="K1489" t="s">
        <v>24</v>
      </c>
      <c r="L1489" t="s">
        <v>22</v>
      </c>
      <c r="M1489">
        <v>95000</v>
      </c>
      <c r="O1489" t="s">
        <v>4235</v>
      </c>
      <c r="P1489" t="s">
        <v>2591</v>
      </c>
    </row>
    <row r="1490" spans="1:16" x14ac:dyDescent="0.25">
      <c r="A1490" t="s">
        <v>28</v>
      </c>
      <c r="B1490" t="s">
        <v>642</v>
      </c>
      <c r="C1490" t="s">
        <v>696</v>
      </c>
      <c r="D1490" t="s">
        <v>3972</v>
      </c>
      <c r="E1490" t="s">
        <v>20</v>
      </c>
      <c r="F1490" t="b">
        <v>0</v>
      </c>
      <c r="G1490" t="s">
        <v>30</v>
      </c>
      <c r="H1490" s="4">
        <v>45684.420115740737</v>
      </c>
      <c r="I1490" t="b">
        <v>0</v>
      </c>
      <c r="J1490" t="b">
        <v>1</v>
      </c>
      <c r="K1490" t="s">
        <v>24</v>
      </c>
      <c r="L1490" t="s">
        <v>22</v>
      </c>
      <c r="M1490">
        <v>147000</v>
      </c>
      <c r="O1490" t="s">
        <v>950</v>
      </c>
      <c r="P1490" t="s">
        <v>6324</v>
      </c>
    </row>
    <row r="1491" spans="1:16" x14ac:dyDescent="0.25">
      <c r="A1491" t="s">
        <v>2</v>
      </c>
      <c r="B1491" t="s">
        <v>6325</v>
      </c>
      <c r="C1491" t="s">
        <v>4385</v>
      </c>
      <c r="D1491" t="s">
        <v>2208</v>
      </c>
      <c r="E1491" t="s">
        <v>34</v>
      </c>
      <c r="F1491" t="b">
        <v>0</v>
      </c>
      <c r="G1491" t="s">
        <v>27</v>
      </c>
      <c r="H1491" s="4">
        <v>45684.420416666668</v>
      </c>
      <c r="I1491" t="b">
        <v>0</v>
      </c>
      <c r="J1491" t="b">
        <v>1</v>
      </c>
      <c r="K1491" t="s">
        <v>24</v>
      </c>
      <c r="L1491" t="s">
        <v>22</v>
      </c>
      <c r="M1491">
        <v>165000</v>
      </c>
      <c r="O1491" t="s">
        <v>428</v>
      </c>
      <c r="P1491" t="s">
        <v>6326</v>
      </c>
    </row>
    <row r="1492" spans="1:16" x14ac:dyDescent="0.25">
      <c r="A1492" t="s">
        <v>40</v>
      </c>
      <c r="B1492" t="s">
        <v>6327</v>
      </c>
      <c r="C1492" t="s">
        <v>928</v>
      </c>
      <c r="D1492" t="s">
        <v>746</v>
      </c>
      <c r="E1492" t="s">
        <v>51</v>
      </c>
      <c r="F1492" t="b">
        <v>0</v>
      </c>
      <c r="G1492" t="s">
        <v>27</v>
      </c>
      <c r="H1492" s="4">
        <v>45684.462037037039</v>
      </c>
      <c r="I1492" t="b">
        <v>1</v>
      </c>
      <c r="J1492" t="b">
        <v>1</v>
      </c>
      <c r="K1492" t="s">
        <v>24</v>
      </c>
      <c r="L1492" t="s">
        <v>36</v>
      </c>
      <c r="N1492">
        <v>62.669998168945313</v>
      </c>
      <c r="O1492" t="s">
        <v>746</v>
      </c>
      <c r="P1492" t="s">
        <v>6328</v>
      </c>
    </row>
    <row r="1493" spans="1:16" x14ac:dyDescent="0.25">
      <c r="A1493" t="s">
        <v>2</v>
      </c>
      <c r="B1493" t="s">
        <v>6329</v>
      </c>
      <c r="C1493" t="s">
        <v>151</v>
      </c>
      <c r="D1493" t="s">
        <v>6330</v>
      </c>
      <c r="E1493" t="s">
        <v>34</v>
      </c>
      <c r="F1493" t="b">
        <v>0</v>
      </c>
      <c r="G1493" t="s">
        <v>27</v>
      </c>
      <c r="H1493" s="4">
        <v>45684.462129629632</v>
      </c>
      <c r="I1493" t="b">
        <v>0</v>
      </c>
      <c r="J1493" t="b">
        <v>1</v>
      </c>
      <c r="K1493" t="s">
        <v>24</v>
      </c>
      <c r="L1493" t="s">
        <v>22</v>
      </c>
      <c r="M1493">
        <v>257000</v>
      </c>
      <c r="O1493" t="s">
        <v>59</v>
      </c>
      <c r="P1493" t="s">
        <v>6331</v>
      </c>
    </row>
    <row r="1494" spans="1:16" x14ac:dyDescent="0.25">
      <c r="A1494" t="s">
        <v>0</v>
      </c>
      <c r="B1494" t="s">
        <v>0</v>
      </c>
      <c r="C1494" t="s">
        <v>5241</v>
      </c>
      <c r="D1494" t="s">
        <v>5242</v>
      </c>
      <c r="E1494" t="s">
        <v>20</v>
      </c>
      <c r="F1494" t="b">
        <v>0</v>
      </c>
      <c r="G1494" t="s">
        <v>314</v>
      </c>
      <c r="H1494" s="4">
        <v>45684.508275462962</v>
      </c>
      <c r="I1494" t="b">
        <v>0</v>
      </c>
      <c r="J1494" t="b">
        <v>0</v>
      </c>
      <c r="K1494" t="s">
        <v>314</v>
      </c>
      <c r="L1494" t="s">
        <v>22</v>
      </c>
      <c r="M1494">
        <v>90000</v>
      </c>
      <c r="O1494" t="s">
        <v>6332</v>
      </c>
    </row>
    <row r="1495" spans="1:16" x14ac:dyDescent="0.25">
      <c r="A1495" t="s">
        <v>1</v>
      </c>
      <c r="B1495" t="s">
        <v>6333</v>
      </c>
      <c r="C1495" t="s">
        <v>6334</v>
      </c>
      <c r="D1495" t="s">
        <v>3600</v>
      </c>
      <c r="E1495" t="s">
        <v>20</v>
      </c>
      <c r="F1495" t="b">
        <v>0</v>
      </c>
      <c r="G1495" t="s">
        <v>27</v>
      </c>
      <c r="H1495" s="4">
        <v>45684.58630787037</v>
      </c>
      <c r="I1495" t="b">
        <v>0</v>
      </c>
      <c r="J1495" t="b">
        <v>0</v>
      </c>
      <c r="K1495" t="s">
        <v>24</v>
      </c>
      <c r="L1495" t="s">
        <v>36</v>
      </c>
      <c r="N1495">
        <v>92.5</v>
      </c>
      <c r="O1495" t="s">
        <v>1973</v>
      </c>
      <c r="P1495" t="s">
        <v>2004</v>
      </c>
    </row>
    <row r="1496" spans="1:16" x14ac:dyDescent="0.25">
      <c r="A1496" t="s">
        <v>28</v>
      </c>
      <c r="B1496" t="s">
        <v>6335</v>
      </c>
      <c r="C1496" t="s">
        <v>1421</v>
      </c>
      <c r="D1496" t="s">
        <v>3972</v>
      </c>
      <c r="E1496" t="s">
        <v>20</v>
      </c>
      <c r="F1496" t="b">
        <v>0</v>
      </c>
      <c r="G1496" t="s">
        <v>52</v>
      </c>
      <c r="H1496" s="4">
        <v>45684.586898148147</v>
      </c>
      <c r="I1496" t="b">
        <v>0</v>
      </c>
      <c r="J1496" t="b">
        <v>1</v>
      </c>
      <c r="K1496" t="s">
        <v>24</v>
      </c>
      <c r="L1496" t="s">
        <v>22</v>
      </c>
      <c r="M1496">
        <v>115000</v>
      </c>
      <c r="O1496" t="s">
        <v>6336</v>
      </c>
      <c r="P1496" t="s">
        <v>4543</v>
      </c>
    </row>
    <row r="1497" spans="1:16" x14ac:dyDescent="0.25">
      <c r="A1497" t="s">
        <v>25</v>
      </c>
      <c r="B1497" t="s">
        <v>6337</v>
      </c>
      <c r="C1497" t="s">
        <v>5241</v>
      </c>
      <c r="D1497" t="s">
        <v>5242</v>
      </c>
      <c r="E1497" t="s">
        <v>20</v>
      </c>
      <c r="F1497" t="b">
        <v>0</v>
      </c>
      <c r="G1497" t="s">
        <v>314</v>
      </c>
      <c r="H1497" s="4">
        <v>45684.591608796298</v>
      </c>
      <c r="I1497" t="b">
        <v>0</v>
      </c>
      <c r="J1497" t="b">
        <v>0</v>
      </c>
      <c r="K1497" t="s">
        <v>314</v>
      </c>
      <c r="L1497" t="s">
        <v>22</v>
      </c>
      <c r="M1497">
        <v>90000</v>
      </c>
      <c r="O1497" t="s">
        <v>2034</v>
      </c>
      <c r="P1497" t="s">
        <v>119</v>
      </c>
    </row>
    <row r="1498" spans="1:16" x14ac:dyDescent="0.25">
      <c r="A1498" t="s">
        <v>25</v>
      </c>
      <c r="B1498" t="s">
        <v>6338</v>
      </c>
      <c r="C1498" t="s">
        <v>236</v>
      </c>
      <c r="D1498" t="s">
        <v>5242</v>
      </c>
      <c r="E1498" t="s">
        <v>20</v>
      </c>
      <c r="F1498" t="b">
        <v>0</v>
      </c>
      <c r="G1498" t="s">
        <v>27</v>
      </c>
      <c r="H1498" s="4">
        <v>45684.625081018523</v>
      </c>
      <c r="I1498" t="b">
        <v>0</v>
      </c>
      <c r="J1498" t="b">
        <v>1</v>
      </c>
      <c r="K1498" t="s">
        <v>24</v>
      </c>
      <c r="L1498" t="s">
        <v>22</v>
      </c>
      <c r="M1498">
        <v>105000</v>
      </c>
      <c r="O1498" t="s">
        <v>4630</v>
      </c>
      <c r="P1498" t="s">
        <v>190</v>
      </c>
    </row>
    <row r="1499" spans="1:16" x14ac:dyDescent="0.25">
      <c r="A1499" t="s">
        <v>0</v>
      </c>
      <c r="B1499" t="s">
        <v>6339</v>
      </c>
      <c r="C1499" t="s">
        <v>985</v>
      </c>
      <c r="D1499" t="s">
        <v>3972</v>
      </c>
      <c r="E1499" t="s">
        <v>51</v>
      </c>
      <c r="F1499" t="b">
        <v>0</v>
      </c>
      <c r="G1499" t="s">
        <v>27</v>
      </c>
      <c r="H1499" s="4">
        <v>45684.625092592592</v>
      </c>
      <c r="I1499" t="b">
        <v>0</v>
      </c>
      <c r="J1499" t="b">
        <v>0</v>
      </c>
      <c r="K1499" t="s">
        <v>24</v>
      </c>
      <c r="L1499" t="s">
        <v>36</v>
      </c>
      <c r="N1499">
        <v>55</v>
      </c>
      <c r="O1499" t="s">
        <v>2087</v>
      </c>
      <c r="P1499" t="s">
        <v>6340</v>
      </c>
    </row>
    <row r="1500" spans="1:16" x14ac:dyDescent="0.25">
      <c r="A1500" t="s">
        <v>25</v>
      </c>
      <c r="B1500" t="s">
        <v>6341</v>
      </c>
      <c r="C1500" t="s">
        <v>236</v>
      </c>
      <c r="D1500" t="s">
        <v>4089</v>
      </c>
      <c r="E1500" t="s">
        <v>20</v>
      </c>
      <c r="F1500" t="b">
        <v>0</v>
      </c>
      <c r="G1500" t="s">
        <v>27</v>
      </c>
      <c r="H1500" s="4">
        <v>45684.625127314823</v>
      </c>
      <c r="I1500" t="b">
        <v>0</v>
      </c>
      <c r="J1500" t="b">
        <v>1</v>
      </c>
      <c r="K1500" t="s">
        <v>24</v>
      </c>
      <c r="L1500" t="s">
        <v>22</v>
      </c>
      <c r="M1500">
        <v>130000</v>
      </c>
      <c r="O1500" t="s">
        <v>6342</v>
      </c>
      <c r="P1500" t="s">
        <v>715</v>
      </c>
    </row>
    <row r="1501" spans="1:16" x14ac:dyDescent="0.25">
      <c r="A1501" t="s">
        <v>0</v>
      </c>
      <c r="B1501" t="s">
        <v>6343</v>
      </c>
      <c r="C1501" t="s">
        <v>440</v>
      </c>
      <c r="D1501" t="s">
        <v>3972</v>
      </c>
      <c r="E1501" t="s">
        <v>51</v>
      </c>
      <c r="F1501" t="b">
        <v>0</v>
      </c>
      <c r="G1501" t="s">
        <v>27</v>
      </c>
      <c r="H1501" s="4">
        <v>45684.625150462962</v>
      </c>
      <c r="I1501" t="b">
        <v>0</v>
      </c>
      <c r="J1501" t="b">
        <v>0</v>
      </c>
      <c r="K1501" t="s">
        <v>24</v>
      </c>
      <c r="L1501" t="s">
        <v>36</v>
      </c>
      <c r="N1501">
        <v>82.5</v>
      </c>
      <c r="O1501" t="s">
        <v>6344</v>
      </c>
      <c r="P1501" t="s">
        <v>6033</v>
      </c>
    </row>
    <row r="1502" spans="1:16" x14ac:dyDescent="0.25">
      <c r="A1502" t="s">
        <v>0</v>
      </c>
      <c r="B1502" t="s">
        <v>0</v>
      </c>
      <c r="C1502" t="s">
        <v>1591</v>
      </c>
      <c r="D1502" t="s">
        <v>131</v>
      </c>
      <c r="E1502" t="s">
        <v>20</v>
      </c>
      <c r="F1502" t="b">
        <v>0</v>
      </c>
      <c r="G1502" t="s">
        <v>23</v>
      </c>
      <c r="H1502" s="4">
        <v>45684.658414351848</v>
      </c>
      <c r="I1502" t="b">
        <v>1</v>
      </c>
      <c r="J1502" t="b">
        <v>0</v>
      </c>
      <c r="K1502" t="s">
        <v>24</v>
      </c>
      <c r="L1502" t="s">
        <v>36</v>
      </c>
      <c r="N1502">
        <v>30</v>
      </c>
      <c r="O1502" t="s">
        <v>131</v>
      </c>
      <c r="P1502" t="s">
        <v>6345</v>
      </c>
    </row>
    <row r="1503" spans="1:16" x14ac:dyDescent="0.25">
      <c r="A1503" t="s">
        <v>0</v>
      </c>
      <c r="B1503" t="s">
        <v>6346</v>
      </c>
      <c r="C1503" t="s">
        <v>985</v>
      </c>
      <c r="D1503" t="s">
        <v>3600</v>
      </c>
      <c r="E1503" t="s">
        <v>20</v>
      </c>
      <c r="F1503" t="b">
        <v>0</v>
      </c>
      <c r="G1503" t="s">
        <v>27</v>
      </c>
      <c r="H1503" s="4">
        <v>45684.666747685187</v>
      </c>
      <c r="I1503" t="b">
        <v>0</v>
      </c>
      <c r="J1503" t="b">
        <v>0</v>
      </c>
      <c r="K1503" t="s">
        <v>24</v>
      </c>
      <c r="L1503" t="s">
        <v>22</v>
      </c>
      <c r="M1503">
        <v>96000</v>
      </c>
      <c r="O1503" t="s">
        <v>3783</v>
      </c>
      <c r="P1503" t="s">
        <v>221</v>
      </c>
    </row>
    <row r="1504" spans="1:16" x14ac:dyDescent="0.25">
      <c r="A1504" t="s">
        <v>0</v>
      </c>
      <c r="B1504" t="s">
        <v>250</v>
      </c>
      <c r="C1504" t="s">
        <v>2680</v>
      </c>
      <c r="D1504" t="s">
        <v>3972</v>
      </c>
      <c r="E1504" t="s">
        <v>51</v>
      </c>
      <c r="F1504" t="b">
        <v>0</v>
      </c>
      <c r="G1504" t="s">
        <v>41</v>
      </c>
      <c r="H1504" s="4">
        <v>45684.66715277778</v>
      </c>
      <c r="I1504" t="b">
        <v>0</v>
      </c>
      <c r="J1504" t="b">
        <v>1</v>
      </c>
      <c r="K1504" t="s">
        <v>24</v>
      </c>
      <c r="L1504" t="s">
        <v>36</v>
      </c>
      <c r="N1504">
        <v>34.799999237060547</v>
      </c>
      <c r="O1504" t="s">
        <v>1142</v>
      </c>
      <c r="P1504" t="s">
        <v>6347</v>
      </c>
    </row>
    <row r="1505" spans="1:16" x14ac:dyDescent="0.25">
      <c r="A1505" t="s">
        <v>0</v>
      </c>
      <c r="B1505" t="s">
        <v>0</v>
      </c>
      <c r="C1505" t="s">
        <v>1832</v>
      </c>
      <c r="D1505" t="s">
        <v>3828</v>
      </c>
      <c r="E1505" t="s">
        <v>20</v>
      </c>
      <c r="F1505" t="b">
        <v>0</v>
      </c>
      <c r="G1505" t="s">
        <v>27</v>
      </c>
      <c r="H1505" s="4">
        <v>45684.708425925928</v>
      </c>
      <c r="I1505" t="b">
        <v>0</v>
      </c>
      <c r="J1505" t="b">
        <v>1</v>
      </c>
      <c r="K1505" t="s">
        <v>24</v>
      </c>
      <c r="L1505" t="s">
        <v>22</v>
      </c>
      <c r="M1505">
        <v>81693.5</v>
      </c>
      <c r="O1505" t="s">
        <v>6348</v>
      </c>
      <c r="P1505" t="s">
        <v>6349</v>
      </c>
    </row>
    <row r="1506" spans="1:16" x14ac:dyDescent="0.25">
      <c r="A1506" t="s">
        <v>0</v>
      </c>
      <c r="B1506" t="s">
        <v>6350</v>
      </c>
      <c r="C1506" t="s">
        <v>6351</v>
      </c>
      <c r="D1506" t="s">
        <v>3828</v>
      </c>
      <c r="E1506" t="s">
        <v>20</v>
      </c>
      <c r="F1506" t="b">
        <v>0</v>
      </c>
      <c r="G1506" t="s">
        <v>27</v>
      </c>
      <c r="H1506" s="4">
        <v>45684.708460648151</v>
      </c>
      <c r="I1506" t="b">
        <v>0</v>
      </c>
      <c r="J1506" t="b">
        <v>1</v>
      </c>
      <c r="K1506" t="s">
        <v>24</v>
      </c>
      <c r="L1506" t="s">
        <v>22</v>
      </c>
      <c r="M1506">
        <v>52500</v>
      </c>
      <c r="O1506" t="s">
        <v>6352</v>
      </c>
      <c r="P1506" t="s">
        <v>67</v>
      </c>
    </row>
    <row r="1507" spans="1:16" x14ac:dyDescent="0.25">
      <c r="A1507" t="s">
        <v>0</v>
      </c>
      <c r="B1507" t="s">
        <v>1052</v>
      </c>
      <c r="C1507" t="s">
        <v>167</v>
      </c>
      <c r="D1507" t="s">
        <v>3972</v>
      </c>
      <c r="E1507" t="s">
        <v>20</v>
      </c>
      <c r="F1507" t="b">
        <v>0</v>
      </c>
      <c r="G1507" t="s">
        <v>35</v>
      </c>
      <c r="H1507" s="4">
        <v>45684.710509259261</v>
      </c>
      <c r="I1507" t="b">
        <v>0</v>
      </c>
      <c r="J1507" t="b">
        <v>1</v>
      </c>
      <c r="K1507" t="s">
        <v>24</v>
      </c>
      <c r="L1507" t="s">
        <v>22</v>
      </c>
      <c r="M1507">
        <v>120500</v>
      </c>
      <c r="O1507" t="s">
        <v>1162</v>
      </c>
      <c r="P1507" t="s">
        <v>3723</v>
      </c>
    </row>
    <row r="1508" spans="1:16" x14ac:dyDescent="0.25">
      <c r="A1508" t="s">
        <v>2</v>
      </c>
      <c r="B1508" t="s">
        <v>6353</v>
      </c>
      <c r="C1508" t="s">
        <v>29</v>
      </c>
      <c r="D1508" t="s">
        <v>3972</v>
      </c>
      <c r="E1508" t="s">
        <v>20</v>
      </c>
      <c r="F1508" t="b">
        <v>0</v>
      </c>
      <c r="G1508" t="s">
        <v>27</v>
      </c>
      <c r="H1508" s="4">
        <v>45684.712048611109</v>
      </c>
      <c r="I1508" t="b">
        <v>0</v>
      </c>
      <c r="J1508" t="b">
        <v>0</v>
      </c>
      <c r="K1508" t="s">
        <v>24</v>
      </c>
      <c r="L1508" t="s">
        <v>22</v>
      </c>
      <c r="M1508">
        <v>158000</v>
      </c>
      <c r="O1508" t="s">
        <v>3806</v>
      </c>
      <c r="P1508" t="s">
        <v>6354</v>
      </c>
    </row>
    <row r="1509" spans="1:16" x14ac:dyDescent="0.25">
      <c r="A1509" t="s">
        <v>1</v>
      </c>
      <c r="B1509" t="s">
        <v>2192</v>
      </c>
      <c r="C1509" t="s">
        <v>2446</v>
      </c>
      <c r="D1509" t="s">
        <v>3972</v>
      </c>
      <c r="E1509" t="s">
        <v>51</v>
      </c>
      <c r="F1509" t="b">
        <v>0</v>
      </c>
      <c r="G1509" t="s">
        <v>27</v>
      </c>
      <c r="H1509" s="4">
        <v>45684.750289351847</v>
      </c>
      <c r="I1509" t="b">
        <v>0</v>
      </c>
      <c r="J1509" t="b">
        <v>0</v>
      </c>
      <c r="K1509" t="s">
        <v>24</v>
      </c>
      <c r="L1509" t="s">
        <v>36</v>
      </c>
      <c r="N1509">
        <v>85</v>
      </c>
      <c r="O1509" t="s">
        <v>6355</v>
      </c>
      <c r="P1509" t="s">
        <v>6356</v>
      </c>
    </row>
    <row r="1510" spans="1:16" x14ac:dyDescent="0.25">
      <c r="A1510" t="s">
        <v>1</v>
      </c>
      <c r="B1510" t="s">
        <v>1872</v>
      </c>
      <c r="C1510" t="s">
        <v>292</v>
      </c>
      <c r="D1510" t="s">
        <v>3972</v>
      </c>
      <c r="E1510" t="s">
        <v>20</v>
      </c>
      <c r="F1510" t="b">
        <v>0</v>
      </c>
      <c r="G1510" t="s">
        <v>30</v>
      </c>
      <c r="H1510" s="4">
        <v>45684.752500000002</v>
      </c>
      <c r="I1510" t="b">
        <v>0</v>
      </c>
      <c r="J1510" t="b">
        <v>0</v>
      </c>
      <c r="K1510" t="s">
        <v>24</v>
      </c>
      <c r="L1510" t="s">
        <v>22</v>
      </c>
      <c r="M1510">
        <v>75000</v>
      </c>
      <c r="O1510" t="s">
        <v>2295</v>
      </c>
    </row>
    <row r="1511" spans="1:16" x14ac:dyDescent="0.25">
      <c r="A1511" t="s">
        <v>0</v>
      </c>
      <c r="B1511" t="s">
        <v>6357</v>
      </c>
      <c r="C1511" t="s">
        <v>3292</v>
      </c>
      <c r="D1511" t="s">
        <v>2208</v>
      </c>
      <c r="E1511" t="s">
        <v>20</v>
      </c>
      <c r="F1511" t="b">
        <v>0</v>
      </c>
      <c r="G1511" t="s">
        <v>27</v>
      </c>
      <c r="H1511" s="4">
        <v>45684.791759259257</v>
      </c>
      <c r="I1511" t="b">
        <v>1</v>
      </c>
      <c r="J1511" t="b">
        <v>1</v>
      </c>
      <c r="K1511" t="s">
        <v>24</v>
      </c>
      <c r="L1511" t="s">
        <v>22</v>
      </c>
      <c r="M1511">
        <v>82500</v>
      </c>
      <c r="O1511" t="s">
        <v>3937</v>
      </c>
      <c r="P1511" t="s">
        <v>204</v>
      </c>
    </row>
    <row r="1512" spans="1:16" x14ac:dyDescent="0.25">
      <c r="A1512" t="s">
        <v>0</v>
      </c>
      <c r="B1512" t="s">
        <v>6358</v>
      </c>
      <c r="C1512" t="s">
        <v>236</v>
      </c>
      <c r="D1512" t="s">
        <v>3972</v>
      </c>
      <c r="E1512" t="s">
        <v>51</v>
      </c>
      <c r="F1512" t="b">
        <v>0</v>
      </c>
      <c r="G1512" t="s">
        <v>27</v>
      </c>
      <c r="H1512" s="4">
        <v>45684.791875000003</v>
      </c>
      <c r="I1512" t="b">
        <v>0</v>
      </c>
      <c r="J1512" t="b">
        <v>0</v>
      </c>
      <c r="K1512" t="s">
        <v>24</v>
      </c>
      <c r="L1512" t="s">
        <v>36</v>
      </c>
      <c r="N1512">
        <v>29</v>
      </c>
      <c r="O1512" t="s">
        <v>6359</v>
      </c>
      <c r="P1512" t="s">
        <v>204</v>
      </c>
    </row>
    <row r="1513" spans="1:16" x14ac:dyDescent="0.25">
      <c r="A1513" t="s">
        <v>0</v>
      </c>
      <c r="B1513" t="s">
        <v>1178</v>
      </c>
      <c r="C1513" t="s">
        <v>44</v>
      </c>
      <c r="D1513" t="s">
        <v>3972</v>
      </c>
      <c r="E1513" t="s">
        <v>20</v>
      </c>
      <c r="F1513" t="b">
        <v>0</v>
      </c>
      <c r="G1513" t="s">
        <v>41</v>
      </c>
      <c r="H1513" s="4">
        <v>45684.792071759257</v>
      </c>
      <c r="I1513" t="b">
        <v>0</v>
      </c>
      <c r="J1513" t="b">
        <v>0</v>
      </c>
      <c r="K1513" t="s">
        <v>24</v>
      </c>
      <c r="L1513" t="s">
        <v>22</v>
      </c>
      <c r="M1513">
        <v>112500</v>
      </c>
      <c r="O1513" t="s">
        <v>6360</v>
      </c>
      <c r="P1513" t="s">
        <v>2987</v>
      </c>
    </row>
    <row r="1514" spans="1:16" x14ac:dyDescent="0.25">
      <c r="A1514" t="s">
        <v>2</v>
      </c>
      <c r="B1514" t="s">
        <v>117</v>
      </c>
      <c r="C1514" t="s">
        <v>2990</v>
      </c>
      <c r="D1514" t="s">
        <v>3972</v>
      </c>
      <c r="E1514" t="s">
        <v>51</v>
      </c>
      <c r="F1514" t="b">
        <v>0</v>
      </c>
      <c r="G1514" t="s">
        <v>41</v>
      </c>
      <c r="H1514" s="4">
        <v>45684.795706018522</v>
      </c>
      <c r="I1514" t="b">
        <v>0</v>
      </c>
      <c r="J1514" t="b">
        <v>0</v>
      </c>
      <c r="K1514" t="s">
        <v>24</v>
      </c>
      <c r="L1514" t="s">
        <v>36</v>
      </c>
      <c r="N1514">
        <v>65</v>
      </c>
      <c r="O1514" t="s">
        <v>81</v>
      </c>
      <c r="P1514" t="s">
        <v>6361</v>
      </c>
    </row>
    <row r="1515" spans="1:16" x14ac:dyDescent="0.25">
      <c r="A1515" t="s">
        <v>0</v>
      </c>
      <c r="B1515" t="s">
        <v>2491</v>
      </c>
      <c r="C1515" t="s">
        <v>153</v>
      </c>
      <c r="D1515" t="s">
        <v>3972</v>
      </c>
      <c r="E1515" t="s">
        <v>631</v>
      </c>
      <c r="F1515" t="b">
        <v>0</v>
      </c>
      <c r="G1515" t="s">
        <v>27</v>
      </c>
      <c r="H1515" s="4">
        <v>45684.833506944437</v>
      </c>
      <c r="I1515" t="b">
        <v>1</v>
      </c>
      <c r="J1515" t="b">
        <v>1</v>
      </c>
      <c r="K1515" t="s">
        <v>24</v>
      </c>
      <c r="L1515" t="s">
        <v>22</v>
      </c>
      <c r="M1515">
        <v>98700</v>
      </c>
      <c r="O1515" t="s">
        <v>173</v>
      </c>
      <c r="P1515" t="s">
        <v>1057</v>
      </c>
    </row>
    <row r="1516" spans="1:16" x14ac:dyDescent="0.25">
      <c r="A1516" t="s">
        <v>1</v>
      </c>
      <c r="B1516" t="s">
        <v>6362</v>
      </c>
      <c r="C1516" t="s">
        <v>39</v>
      </c>
      <c r="D1516" t="s">
        <v>3972</v>
      </c>
      <c r="E1516" t="s">
        <v>20</v>
      </c>
      <c r="F1516" t="b">
        <v>1</v>
      </c>
      <c r="G1516" t="s">
        <v>27</v>
      </c>
      <c r="H1516" s="4">
        <v>45684.833518518521</v>
      </c>
      <c r="I1516" t="b">
        <v>0</v>
      </c>
      <c r="J1516" t="b">
        <v>1</v>
      </c>
      <c r="K1516" t="s">
        <v>24</v>
      </c>
      <c r="L1516" t="s">
        <v>22</v>
      </c>
      <c r="M1516">
        <v>158300</v>
      </c>
      <c r="O1516" t="s">
        <v>173</v>
      </c>
      <c r="P1516" t="s">
        <v>3713</v>
      </c>
    </row>
    <row r="1517" spans="1:16" x14ac:dyDescent="0.25">
      <c r="A1517" t="s">
        <v>0</v>
      </c>
      <c r="B1517" t="s">
        <v>6363</v>
      </c>
      <c r="C1517" t="s">
        <v>167</v>
      </c>
      <c r="D1517" t="s">
        <v>3972</v>
      </c>
      <c r="E1517" t="s">
        <v>20</v>
      </c>
      <c r="F1517" t="b">
        <v>0</v>
      </c>
      <c r="G1517" t="s">
        <v>35</v>
      </c>
      <c r="H1517" s="4">
        <v>45684.835590277777</v>
      </c>
      <c r="I1517" t="b">
        <v>1</v>
      </c>
      <c r="J1517" t="b">
        <v>0</v>
      </c>
      <c r="K1517" t="s">
        <v>24</v>
      </c>
      <c r="L1517" t="s">
        <v>22</v>
      </c>
      <c r="M1517">
        <v>120000</v>
      </c>
      <c r="O1517" t="s">
        <v>1962</v>
      </c>
    </row>
    <row r="1518" spans="1:16" x14ac:dyDescent="0.25">
      <c r="A1518" t="s">
        <v>89</v>
      </c>
      <c r="B1518" t="s">
        <v>6364</v>
      </c>
      <c r="C1518" t="s">
        <v>122</v>
      </c>
      <c r="D1518" t="s">
        <v>3972</v>
      </c>
      <c r="E1518" t="s">
        <v>20</v>
      </c>
      <c r="F1518" t="b">
        <v>0</v>
      </c>
      <c r="G1518" t="s">
        <v>52</v>
      </c>
      <c r="H1518" s="4">
        <v>45684.836030092592</v>
      </c>
      <c r="I1518" t="b">
        <v>0</v>
      </c>
      <c r="J1518" t="b">
        <v>1</v>
      </c>
      <c r="K1518" t="s">
        <v>24</v>
      </c>
      <c r="L1518" t="s">
        <v>22</v>
      </c>
      <c r="M1518">
        <v>147000</v>
      </c>
      <c r="O1518" t="s">
        <v>2506</v>
      </c>
    </row>
    <row r="1519" spans="1:16" x14ac:dyDescent="0.25">
      <c r="A1519" t="s">
        <v>1</v>
      </c>
      <c r="B1519" t="s">
        <v>6365</v>
      </c>
      <c r="C1519" t="s">
        <v>23</v>
      </c>
      <c r="D1519" t="s">
        <v>4177</v>
      </c>
      <c r="E1519" t="s">
        <v>20</v>
      </c>
      <c r="F1519" t="b">
        <v>0</v>
      </c>
      <c r="G1519" t="s">
        <v>23</v>
      </c>
      <c r="H1519" s="4">
        <v>45684.867013888892</v>
      </c>
      <c r="I1519" t="b">
        <v>0</v>
      </c>
      <c r="J1519" t="b">
        <v>1</v>
      </c>
      <c r="K1519" t="s">
        <v>24</v>
      </c>
      <c r="L1519" t="s">
        <v>22</v>
      </c>
      <c r="M1519">
        <v>139500</v>
      </c>
      <c r="O1519" t="s">
        <v>954</v>
      </c>
      <c r="P1519" t="s">
        <v>6366</v>
      </c>
    </row>
    <row r="1520" spans="1:16" x14ac:dyDescent="0.25">
      <c r="A1520" t="s">
        <v>0</v>
      </c>
      <c r="B1520" t="s">
        <v>6367</v>
      </c>
      <c r="C1520" t="s">
        <v>82</v>
      </c>
      <c r="D1520" t="s">
        <v>3972</v>
      </c>
      <c r="E1520" t="s">
        <v>20</v>
      </c>
      <c r="F1520" t="b">
        <v>0</v>
      </c>
      <c r="G1520" t="s">
        <v>27</v>
      </c>
      <c r="H1520" s="4">
        <v>45684.877974537027</v>
      </c>
      <c r="I1520" t="b">
        <v>0</v>
      </c>
      <c r="J1520" t="b">
        <v>1</v>
      </c>
      <c r="K1520" t="s">
        <v>24</v>
      </c>
      <c r="L1520" t="s">
        <v>22</v>
      </c>
      <c r="M1520">
        <v>179500</v>
      </c>
      <c r="O1520" t="s">
        <v>4534</v>
      </c>
      <c r="P1520" t="s">
        <v>6368</v>
      </c>
    </row>
    <row r="1521" spans="1:16" x14ac:dyDescent="0.25">
      <c r="A1521" t="s">
        <v>139</v>
      </c>
      <c r="B1521" t="s">
        <v>6369</v>
      </c>
      <c r="C1521" t="s">
        <v>151</v>
      </c>
      <c r="D1521" t="s">
        <v>3972</v>
      </c>
      <c r="E1521" t="s">
        <v>20</v>
      </c>
      <c r="F1521" t="b">
        <v>0</v>
      </c>
      <c r="G1521" t="s">
        <v>30</v>
      </c>
      <c r="H1521" s="4">
        <v>45684.878460648149</v>
      </c>
      <c r="I1521" t="b">
        <v>0</v>
      </c>
      <c r="J1521" t="b">
        <v>1</v>
      </c>
      <c r="K1521" t="s">
        <v>24</v>
      </c>
      <c r="L1521" t="s">
        <v>22</v>
      </c>
      <c r="M1521">
        <v>151500</v>
      </c>
      <c r="O1521" t="s">
        <v>6370</v>
      </c>
    </row>
    <row r="1522" spans="1:16" x14ac:dyDescent="0.25">
      <c r="A1522" t="s">
        <v>2</v>
      </c>
      <c r="B1522" t="s">
        <v>392</v>
      </c>
      <c r="C1522" t="s">
        <v>677</v>
      </c>
      <c r="D1522" t="s">
        <v>4327</v>
      </c>
      <c r="E1522" t="s">
        <v>20</v>
      </c>
      <c r="F1522" t="b">
        <v>0</v>
      </c>
      <c r="G1522" t="s">
        <v>27</v>
      </c>
      <c r="H1522" s="4">
        <v>45684.878703703696</v>
      </c>
      <c r="I1522" t="b">
        <v>1</v>
      </c>
      <c r="J1522" t="b">
        <v>0</v>
      </c>
      <c r="K1522" t="s">
        <v>24</v>
      </c>
      <c r="L1522" t="s">
        <v>22</v>
      </c>
      <c r="M1522">
        <v>60000</v>
      </c>
      <c r="O1522" t="s">
        <v>95</v>
      </c>
      <c r="P1522" t="s">
        <v>6371</v>
      </c>
    </row>
    <row r="1523" spans="1:16" x14ac:dyDescent="0.25">
      <c r="A1523" t="s">
        <v>2</v>
      </c>
      <c r="B1523" t="s">
        <v>6372</v>
      </c>
      <c r="C1523" t="s">
        <v>47</v>
      </c>
      <c r="D1523" t="s">
        <v>6373</v>
      </c>
      <c r="E1523" t="s">
        <v>20</v>
      </c>
      <c r="F1523" t="b">
        <v>0</v>
      </c>
      <c r="G1523" t="s">
        <v>27</v>
      </c>
      <c r="H1523" s="4">
        <v>45684.878784722219</v>
      </c>
      <c r="I1523" t="b">
        <v>1</v>
      </c>
      <c r="J1523" t="b">
        <v>1</v>
      </c>
      <c r="K1523" t="s">
        <v>24</v>
      </c>
      <c r="L1523" t="s">
        <v>22</v>
      </c>
      <c r="M1523">
        <v>162500</v>
      </c>
      <c r="O1523" t="s">
        <v>1172</v>
      </c>
      <c r="P1523" t="s">
        <v>1447</v>
      </c>
    </row>
    <row r="1524" spans="1:16" x14ac:dyDescent="0.25">
      <c r="A1524" t="s">
        <v>0</v>
      </c>
      <c r="B1524" t="s">
        <v>0</v>
      </c>
      <c r="C1524" t="s">
        <v>3348</v>
      </c>
      <c r="D1524" t="s">
        <v>2208</v>
      </c>
      <c r="E1524" t="s">
        <v>20</v>
      </c>
      <c r="F1524" t="b">
        <v>0</v>
      </c>
      <c r="G1524" t="s">
        <v>27</v>
      </c>
      <c r="H1524" s="4">
        <v>45684.91684027778</v>
      </c>
      <c r="I1524" t="b">
        <v>0</v>
      </c>
      <c r="J1524" t="b">
        <v>0</v>
      </c>
      <c r="K1524" t="s">
        <v>24</v>
      </c>
      <c r="L1524" t="s">
        <v>22</v>
      </c>
      <c r="M1524">
        <v>104097.65625</v>
      </c>
      <c r="O1524" t="s">
        <v>6374</v>
      </c>
      <c r="P1524" t="s">
        <v>6375</v>
      </c>
    </row>
    <row r="1525" spans="1:16" x14ac:dyDescent="0.25">
      <c r="A1525" t="s">
        <v>0</v>
      </c>
      <c r="B1525" t="s">
        <v>6376</v>
      </c>
      <c r="C1525" t="s">
        <v>481</v>
      </c>
      <c r="D1525" t="s">
        <v>3972</v>
      </c>
      <c r="E1525" t="s">
        <v>631</v>
      </c>
      <c r="F1525" t="b">
        <v>0</v>
      </c>
      <c r="G1525" t="s">
        <v>27</v>
      </c>
      <c r="H1525" s="4">
        <v>45685.000057870369</v>
      </c>
      <c r="I1525" t="b">
        <v>0</v>
      </c>
      <c r="J1525" t="b">
        <v>1</v>
      </c>
      <c r="K1525" t="s">
        <v>24</v>
      </c>
      <c r="L1525" t="s">
        <v>36</v>
      </c>
      <c r="N1525">
        <v>21</v>
      </c>
      <c r="O1525" t="s">
        <v>6377</v>
      </c>
      <c r="P1525" t="s">
        <v>6378</v>
      </c>
    </row>
    <row r="1526" spans="1:16" x14ac:dyDescent="0.25">
      <c r="A1526" t="s">
        <v>0</v>
      </c>
      <c r="B1526" t="s">
        <v>984</v>
      </c>
      <c r="C1526" t="s">
        <v>3556</v>
      </c>
      <c r="D1526" t="s">
        <v>3972</v>
      </c>
      <c r="E1526" t="s">
        <v>20</v>
      </c>
      <c r="F1526" t="b">
        <v>0</v>
      </c>
      <c r="G1526" t="s">
        <v>27</v>
      </c>
      <c r="H1526" s="4">
        <v>45685.000092592592</v>
      </c>
      <c r="I1526" t="b">
        <v>1</v>
      </c>
      <c r="J1526" t="b">
        <v>1</v>
      </c>
      <c r="K1526" t="s">
        <v>24</v>
      </c>
      <c r="L1526" t="s">
        <v>22</v>
      </c>
      <c r="M1526">
        <v>90000</v>
      </c>
      <c r="O1526" t="s">
        <v>6379</v>
      </c>
      <c r="P1526" t="s">
        <v>6380</v>
      </c>
    </row>
    <row r="1527" spans="1:16" x14ac:dyDescent="0.25">
      <c r="A1527" t="s">
        <v>1</v>
      </c>
      <c r="B1527" t="s">
        <v>135</v>
      </c>
      <c r="C1527" t="s">
        <v>966</v>
      </c>
      <c r="D1527" t="s">
        <v>4083</v>
      </c>
      <c r="E1527" t="s">
        <v>20</v>
      </c>
      <c r="F1527" t="b">
        <v>0</v>
      </c>
      <c r="G1527" t="s">
        <v>30</v>
      </c>
      <c r="H1527" s="4">
        <v>45685.003506944442</v>
      </c>
      <c r="I1527" t="b">
        <v>0</v>
      </c>
      <c r="J1527" t="b">
        <v>0</v>
      </c>
      <c r="K1527" t="s">
        <v>24</v>
      </c>
      <c r="L1527" t="s">
        <v>22</v>
      </c>
      <c r="M1527">
        <v>164125</v>
      </c>
      <c r="O1527" t="s">
        <v>831</v>
      </c>
      <c r="P1527" t="s">
        <v>4178</v>
      </c>
    </row>
    <row r="1528" spans="1:16" x14ac:dyDescent="0.25">
      <c r="A1528" t="s">
        <v>2</v>
      </c>
      <c r="B1528" t="s">
        <v>1231</v>
      </c>
      <c r="C1528" t="s">
        <v>670</v>
      </c>
      <c r="D1528" t="s">
        <v>3828</v>
      </c>
      <c r="E1528" t="s">
        <v>20</v>
      </c>
      <c r="F1528" t="b">
        <v>0</v>
      </c>
      <c r="G1528" t="s">
        <v>27</v>
      </c>
      <c r="H1528" s="4">
        <v>45685.00372685185</v>
      </c>
      <c r="I1528" t="b">
        <v>0</v>
      </c>
      <c r="J1528" t="b">
        <v>0</v>
      </c>
      <c r="K1528" t="s">
        <v>24</v>
      </c>
      <c r="L1528" t="s">
        <v>22</v>
      </c>
      <c r="M1528">
        <v>180000</v>
      </c>
      <c r="O1528" t="s">
        <v>6381</v>
      </c>
      <c r="P1528" t="s">
        <v>1865</v>
      </c>
    </row>
    <row r="1529" spans="1:16" x14ac:dyDescent="0.25">
      <c r="A1529" t="s">
        <v>89</v>
      </c>
      <c r="B1529" t="s">
        <v>6382</v>
      </c>
      <c r="C1529" t="s">
        <v>158</v>
      </c>
      <c r="D1529" t="s">
        <v>4034</v>
      </c>
      <c r="E1529" t="s">
        <v>20</v>
      </c>
      <c r="F1529" t="b">
        <v>0</v>
      </c>
      <c r="G1529" t="s">
        <v>158</v>
      </c>
      <c r="H1529" s="4">
        <v>45685.006203703713</v>
      </c>
      <c r="I1529" t="b">
        <v>0</v>
      </c>
      <c r="J1529" t="b">
        <v>0</v>
      </c>
      <c r="K1529" t="s">
        <v>158</v>
      </c>
      <c r="L1529" t="s">
        <v>22</v>
      </c>
      <c r="M1529">
        <v>76500</v>
      </c>
      <c r="O1529" t="s">
        <v>2768</v>
      </c>
      <c r="P1529" t="s">
        <v>6383</v>
      </c>
    </row>
    <row r="1530" spans="1:16" x14ac:dyDescent="0.25">
      <c r="A1530" t="s">
        <v>25</v>
      </c>
      <c r="B1530" t="s">
        <v>6384</v>
      </c>
      <c r="C1530" t="s">
        <v>82</v>
      </c>
      <c r="D1530" t="s">
        <v>3972</v>
      </c>
      <c r="E1530" t="s">
        <v>20</v>
      </c>
      <c r="F1530" t="b">
        <v>0</v>
      </c>
      <c r="G1530" t="s">
        <v>27</v>
      </c>
      <c r="H1530" s="4">
        <v>45685.250023148154</v>
      </c>
      <c r="I1530" t="b">
        <v>0</v>
      </c>
      <c r="J1530" t="b">
        <v>0</v>
      </c>
      <c r="K1530" t="s">
        <v>24</v>
      </c>
      <c r="L1530" t="s">
        <v>36</v>
      </c>
      <c r="N1530">
        <v>60</v>
      </c>
      <c r="O1530" t="s">
        <v>6385</v>
      </c>
      <c r="P1530" t="s">
        <v>2078</v>
      </c>
    </row>
    <row r="1531" spans="1:16" x14ac:dyDescent="0.25">
      <c r="A1531" t="s">
        <v>0</v>
      </c>
      <c r="B1531" t="s">
        <v>6386</v>
      </c>
      <c r="C1531" t="s">
        <v>39</v>
      </c>
      <c r="D1531" t="s">
        <v>2262</v>
      </c>
      <c r="E1531" t="s">
        <v>219</v>
      </c>
      <c r="F1531" t="b">
        <v>1</v>
      </c>
      <c r="G1531" t="s">
        <v>35</v>
      </c>
      <c r="H1531" s="4">
        <v>45685.250787037039</v>
      </c>
      <c r="I1531" t="b">
        <v>0</v>
      </c>
      <c r="J1531" t="b">
        <v>1</v>
      </c>
      <c r="K1531" t="s">
        <v>24</v>
      </c>
      <c r="L1531" t="s">
        <v>36</v>
      </c>
      <c r="N1531">
        <v>71.5</v>
      </c>
      <c r="O1531" t="s">
        <v>2262</v>
      </c>
      <c r="P1531" t="s">
        <v>6387</v>
      </c>
    </row>
    <row r="1532" spans="1:16" x14ac:dyDescent="0.25">
      <c r="A1532" t="s">
        <v>1</v>
      </c>
      <c r="B1532" t="s">
        <v>2979</v>
      </c>
      <c r="C1532" t="s">
        <v>6388</v>
      </c>
      <c r="D1532" t="s">
        <v>6389</v>
      </c>
      <c r="E1532" t="s">
        <v>20</v>
      </c>
      <c r="F1532" t="b">
        <v>0</v>
      </c>
      <c r="G1532" t="s">
        <v>41</v>
      </c>
      <c r="H1532" s="4">
        <v>45685.251701388886</v>
      </c>
      <c r="I1532" t="b">
        <v>0</v>
      </c>
      <c r="J1532" t="b">
        <v>0</v>
      </c>
      <c r="K1532" t="s">
        <v>24</v>
      </c>
      <c r="L1532" t="s">
        <v>22</v>
      </c>
      <c r="M1532">
        <v>205750</v>
      </c>
      <c r="O1532" t="s">
        <v>1548</v>
      </c>
      <c r="P1532" t="s">
        <v>6390</v>
      </c>
    </row>
    <row r="1533" spans="1:16" x14ac:dyDescent="0.25">
      <c r="A1533" t="s">
        <v>1</v>
      </c>
      <c r="B1533" t="s">
        <v>1767</v>
      </c>
      <c r="C1533" t="s">
        <v>1769</v>
      </c>
      <c r="D1533" t="s">
        <v>3972</v>
      </c>
      <c r="E1533" t="s">
        <v>20</v>
      </c>
      <c r="F1533" t="b">
        <v>0</v>
      </c>
      <c r="G1533" t="s">
        <v>52</v>
      </c>
      <c r="H1533" s="4">
        <v>45685.25236111111</v>
      </c>
      <c r="I1533" t="b">
        <v>0</v>
      </c>
      <c r="J1533" t="b">
        <v>1</v>
      </c>
      <c r="K1533" t="s">
        <v>24</v>
      </c>
      <c r="L1533" t="s">
        <v>22</v>
      </c>
      <c r="M1533">
        <v>164458.796875</v>
      </c>
      <c r="O1533" t="s">
        <v>3438</v>
      </c>
      <c r="P1533" t="s">
        <v>6022</v>
      </c>
    </row>
    <row r="1534" spans="1:16" x14ac:dyDescent="0.25">
      <c r="A1534" t="s">
        <v>2</v>
      </c>
      <c r="B1534" t="s">
        <v>6391</v>
      </c>
      <c r="C1534" t="s">
        <v>167</v>
      </c>
      <c r="D1534" t="s">
        <v>3828</v>
      </c>
      <c r="E1534" t="s">
        <v>20</v>
      </c>
      <c r="F1534" t="b">
        <v>0</v>
      </c>
      <c r="G1534" t="s">
        <v>35</v>
      </c>
      <c r="H1534" s="4">
        <v>45685.253287037027</v>
      </c>
      <c r="I1534" t="b">
        <v>0</v>
      </c>
      <c r="J1534" t="b">
        <v>0</v>
      </c>
      <c r="K1534" t="s">
        <v>24</v>
      </c>
      <c r="L1534" t="s">
        <v>22</v>
      </c>
      <c r="M1534">
        <v>156000</v>
      </c>
      <c r="O1534" t="s">
        <v>6392</v>
      </c>
      <c r="P1534" t="s">
        <v>6393</v>
      </c>
    </row>
    <row r="1535" spans="1:16" x14ac:dyDescent="0.25">
      <c r="A1535" t="s">
        <v>2</v>
      </c>
      <c r="B1535" t="s">
        <v>6394</v>
      </c>
      <c r="C1535" t="s">
        <v>2152</v>
      </c>
      <c r="D1535" t="s">
        <v>4204</v>
      </c>
      <c r="E1535" t="s">
        <v>20</v>
      </c>
      <c r="F1535" t="b">
        <v>0</v>
      </c>
      <c r="G1535" t="s">
        <v>52</v>
      </c>
      <c r="H1535" s="4">
        <v>45685.268657407411</v>
      </c>
      <c r="I1535" t="b">
        <v>0</v>
      </c>
      <c r="J1535" t="b">
        <v>0</v>
      </c>
      <c r="K1535" t="s">
        <v>24</v>
      </c>
      <c r="L1535" t="s">
        <v>22</v>
      </c>
      <c r="M1535">
        <v>100000</v>
      </c>
      <c r="O1535" t="s">
        <v>1541</v>
      </c>
      <c r="P1535" t="s">
        <v>3803</v>
      </c>
    </row>
    <row r="1536" spans="1:16" x14ac:dyDescent="0.25">
      <c r="A1536" t="s">
        <v>0</v>
      </c>
      <c r="B1536" t="s">
        <v>1871</v>
      </c>
      <c r="C1536" t="s">
        <v>472</v>
      </c>
      <c r="D1536" t="s">
        <v>3828</v>
      </c>
      <c r="E1536" t="s">
        <v>20</v>
      </c>
      <c r="F1536" t="b">
        <v>0</v>
      </c>
      <c r="G1536" t="s">
        <v>473</v>
      </c>
      <c r="H1536" s="4">
        <v>45685.280266203707</v>
      </c>
      <c r="I1536" t="b">
        <v>1</v>
      </c>
      <c r="J1536" t="b">
        <v>0</v>
      </c>
      <c r="K1536" t="s">
        <v>473</v>
      </c>
      <c r="L1536" t="s">
        <v>22</v>
      </c>
      <c r="M1536">
        <v>41600</v>
      </c>
      <c r="O1536" t="s">
        <v>6395</v>
      </c>
      <c r="P1536" t="s">
        <v>6396</v>
      </c>
    </row>
    <row r="1537" spans="1:16" x14ac:dyDescent="0.25">
      <c r="A1537" t="s">
        <v>0</v>
      </c>
      <c r="B1537" t="s">
        <v>4019</v>
      </c>
      <c r="C1537" t="s">
        <v>39</v>
      </c>
      <c r="D1537" t="s">
        <v>5698</v>
      </c>
      <c r="E1537" t="s">
        <v>20</v>
      </c>
      <c r="F1537" t="b">
        <v>1</v>
      </c>
      <c r="G1537" t="s">
        <v>1189</v>
      </c>
      <c r="H1537" s="4">
        <v>45685.281018518523</v>
      </c>
      <c r="I1537" t="b">
        <v>0</v>
      </c>
      <c r="J1537" t="b">
        <v>0</v>
      </c>
      <c r="K1537" t="s">
        <v>1189</v>
      </c>
      <c r="L1537" t="s">
        <v>22</v>
      </c>
      <c r="M1537">
        <v>37499.5</v>
      </c>
      <c r="O1537" t="s">
        <v>3985</v>
      </c>
      <c r="P1537" t="s">
        <v>4020</v>
      </c>
    </row>
    <row r="1538" spans="1:16" x14ac:dyDescent="0.25">
      <c r="A1538" t="s">
        <v>0</v>
      </c>
      <c r="B1538" t="s">
        <v>6397</v>
      </c>
      <c r="C1538" t="s">
        <v>33</v>
      </c>
      <c r="D1538" t="s">
        <v>3972</v>
      </c>
      <c r="E1538" t="s">
        <v>20</v>
      </c>
      <c r="F1538" t="b">
        <v>0</v>
      </c>
      <c r="G1538" t="s">
        <v>35</v>
      </c>
      <c r="H1538" s="4">
        <v>45685.292581018519</v>
      </c>
      <c r="I1538" t="b">
        <v>0</v>
      </c>
      <c r="J1538" t="b">
        <v>1</v>
      </c>
      <c r="K1538" t="s">
        <v>24</v>
      </c>
      <c r="L1538" t="s">
        <v>22</v>
      </c>
      <c r="M1538">
        <v>129500</v>
      </c>
      <c r="O1538" t="s">
        <v>1147</v>
      </c>
      <c r="P1538" t="s">
        <v>927</v>
      </c>
    </row>
    <row r="1539" spans="1:16" x14ac:dyDescent="0.25">
      <c r="A1539" t="s">
        <v>2</v>
      </c>
      <c r="B1539" t="s">
        <v>6398</v>
      </c>
      <c r="C1539" t="s">
        <v>6399</v>
      </c>
      <c r="D1539" t="s">
        <v>4089</v>
      </c>
      <c r="E1539" t="s">
        <v>20</v>
      </c>
      <c r="F1539" t="b">
        <v>0</v>
      </c>
      <c r="G1539" t="s">
        <v>27</v>
      </c>
      <c r="H1539" s="4">
        <v>45685.29414351852</v>
      </c>
      <c r="I1539" t="b">
        <v>0</v>
      </c>
      <c r="J1539" t="b">
        <v>0</v>
      </c>
      <c r="K1539" t="s">
        <v>24</v>
      </c>
      <c r="L1539" t="s">
        <v>22</v>
      </c>
      <c r="M1539">
        <v>110000</v>
      </c>
      <c r="O1539" t="s">
        <v>6400</v>
      </c>
      <c r="P1539" t="s">
        <v>6401</v>
      </c>
    </row>
    <row r="1540" spans="1:16" x14ac:dyDescent="0.25">
      <c r="A1540" t="s">
        <v>0</v>
      </c>
      <c r="B1540" t="s">
        <v>2322</v>
      </c>
      <c r="C1540" t="s">
        <v>1532</v>
      </c>
      <c r="D1540" t="s">
        <v>5313</v>
      </c>
      <c r="E1540" t="s">
        <v>20</v>
      </c>
      <c r="F1540" t="b">
        <v>0</v>
      </c>
      <c r="G1540" t="s">
        <v>1532</v>
      </c>
      <c r="H1540" s="4">
        <v>45685.298645833333</v>
      </c>
      <c r="I1540" t="b">
        <v>1</v>
      </c>
      <c r="J1540" t="b">
        <v>0</v>
      </c>
      <c r="K1540" t="s">
        <v>1532</v>
      </c>
      <c r="L1540" t="s">
        <v>22</v>
      </c>
      <c r="M1540">
        <v>70000</v>
      </c>
      <c r="O1540" t="s">
        <v>1533</v>
      </c>
    </row>
    <row r="1541" spans="1:16" x14ac:dyDescent="0.25">
      <c r="A1541" t="s">
        <v>0</v>
      </c>
      <c r="B1541" t="s">
        <v>6402</v>
      </c>
      <c r="C1541" t="s">
        <v>73</v>
      </c>
      <c r="D1541" t="s">
        <v>6403</v>
      </c>
      <c r="E1541" t="s">
        <v>51</v>
      </c>
      <c r="F1541" t="b">
        <v>0</v>
      </c>
      <c r="G1541" t="s">
        <v>23</v>
      </c>
      <c r="H1541" s="4">
        <v>45685.310763888891</v>
      </c>
      <c r="I1541" t="b">
        <v>0</v>
      </c>
      <c r="J1541" t="b">
        <v>1</v>
      </c>
      <c r="K1541" t="s">
        <v>24</v>
      </c>
      <c r="L1541" t="s">
        <v>36</v>
      </c>
      <c r="N1541">
        <v>41.705001831054688</v>
      </c>
      <c r="O1541" t="s">
        <v>6403</v>
      </c>
      <c r="P1541" t="s">
        <v>6404</v>
      </c>
    </row>
    <row r="1542" spans="1:16" x14ac:dyDescent="0.25">
      <c r="A1542" t="s">
        <v>2</v>
      </c>
      <c r="B1542" t="s">
        <v>692</v>
      </c>
      <c r="C1542" t="s">
        <v>203</v>
      </c>
      <c r="D1542" t="s">
        <v>3972</v>
      </c>
      <c r="E1542" t="s">
        <v>20</v>
      </c>
      <c r="F1542" t="b">
        <v>0</v>
      </c>
      <c r="G1542" t="s">
        <v>23</v>
      </c>
      <c r="H1542" s="4">
        <v>45685.310983796298</v>
      </c>
      <c r="I1542" t="b">
        <v>0</v>
      </c>
      <c r="J1542" t="b">
        <v>1</v>
      </c>
      <c r="K1542" t="s">
        <v>24</v>
      </c>
      <c r="L1542" t="s">
        <v>22</v>
      </c>
      <c r="M1542">
        <v>133200</v>
      </c>
      <c r="O1542" t="s">
        <v>1362</v>
      </c>
      <c r="P1542" t="s">
        <v>6405</v>
      </c>
    </row>
    <row r="1543" spans="1:16" x14ac:dyDescent="0.25">
      <c r="A1543" t="s">
        <v>28</v>
      </c>
      <c r="B1543" t="s">
        <v>6406</v>
      </c>
      <c r="C1543" t="s">
        <v>39</v>
      </c>
      <c r="D1543" t="s">
        <v>6407</v>
      </c>
      <c r="E1543" t="s">
        <v>20</v>
      </c>
      <c r="F1543" t="b">
        <v>1</v>
      </c>
      <c r="G1543" t="s">
        <v>5202</v>
      </c>
      <c r="H1543" s="4">
        <v>45685.314953703702</v>
      </c>
      <c r="I1543" t="b">
        <v>0</v>
      </c>
      <c r="J1543" t="b">
        <v>0</v>
      </c>
      <c r="L1543" t="s">
        <v>22</v>
      </c>
      <c r="M1543">
        <v>210000</v>
      </c>
      <c r="O1543" t="s">
        <v>4051</v>
      </c>
    </row>
    <row r="1544" spans="1:16" x14ac:dyDescent="0.25">
      <c r="A1544" t="s">
        <v>0</v>
      </c>
      <c r="B1544" t="s">
        <v>6408</v>
      </c>
      <c r="C1544" t="s">
        <v>1135</v>
      </c>
      <c r="D1544" t="s">
        <v>3972</v>
      </c>
      <c r="E1544" t="s">
        <v>20</v>
      </c>
      <c r="F1544" t="b">
        <v>0</v>
      </c>
      <c r="G1544" t="s">
        <v>27</v>
      </c>
      <c r="H1544" s="4">
        <v>45685.375115740739</v>
      </c>
      <c r="I1544" t="b">
        <v>0</v>
      </c>
      <c r="J1544" t="b">
        <v>1</v>
      </c>
      <c r="K1544" t="s">
        <v>24</v>
      </c>
      <c r="L1544" t="s">
        <v>22</v>
      </c>
      <c r="M1544">
        <v>82897.5</v>
      </c>
      <c r="O1544" t="s">
        <v>5398</v>
      </c>
      <c r="P1544" t="s">
        <v>6409</v>
      </c>
    </row>
    <row r="1545" spans="1:16" x14ac:dyDescent="0.25">
      <c r="A1545" t="s">
        <v>25</v>
      </c>
      <c r="B1545" t="s">
        <v>6410</v>
      </c>
      <c r="C1545" t="s">
        <v>1404</v>
      </c>
      <c r="D1545" t="s">
        <v>3972</v>
      </c>
      <c r="E1545" t="s">
        <v>20</v>
      </c>
      <c r="F1545" t="b">
        <v>0</v>
      </c>
      <c r="G1545" t="s">
        <v>27</v>
      </c>
      <c r="H1545" s="4">
        <v>45685.416898148149</v>
      </c>
      <c r="I1545" t="b">
        <v>0</v>
      </c>
      <c r="J1545" t="b">
        <v>0</v>
      </c>
      <c r="K1545" t="s">
        <v>24</v>
      </c>
      <c r="L1545" t="s">
        <v>22</v>
      </c>
      <c r="M1545">
        <v>120000</v>
      </c>
      <c r="O1545" t="s">
        <v>6411</v>
      </c>
      <c r="P1545" t="s">
        <v>2971</v>
      </c>
    </row>
    <row r="1546" spans="1:16" x14ac:dyDescent="0.25">
      <c r="A1546" t="s">
        <v>0</v>
      </c>
      <c r="B1546" t="s">
        <v>6412</v>
      </c>
      <c r="C1546" t="s">
        <v>841</v>
      </c>
      <c r="D1546" t="s">
        <v>3972</v>
      </c>
      <c r="E1546" t="s">
        <v>20</v>
      </c>
      <c r="F1546" t="b">
        <v>0</v>
      </c>
      <c r="G1546" t="s">
        <v>30</v>
      </c>
      <c r="H1546" s="4">
        <v>45685.41777777778</v>
      </c>
      <c r="I1546" t="b">
        <v>0</v>
      </c>
      <c r="J1546" t="b">
        <v>1</v>
      </c>
      <c r="K1546" t="s">
        <v>24</v>
      </c>
      <c r="L1546" t="s">
        <v>22</v>
      </c>
      <c r="M1546">
        <v>80613.5</v>
      </c>
      <c r="O1546" t="s">
        <v>1299</v>
      </c>
      <c r="P1546" t="s">
        <v>6413</v>
      </c>
    </row>
    <row r="1547" spans="1:16" x14ac:dyDescent="0.25">
      <c r="A1547" t="s">
        <v>1</v>
      </c>
      <c r="B1547" t="s">
        <v>6414</v>
      </c>
      <c r="C1547" t="s">
        <v>134</v>
      </c>
      <c r="D1547" t="s">
        <v>2208</v>
      </c>
      <c r="E1547" t="s">
        <v>20</v>
      </c>
      <c r="F1547" t="b">
        <v>0</v>
      </c>
      <c r="G1547" t="s">
        <v>41</v>
      </c>
      <c r="H1547" s="4">
        <v>45685.418414351851</v>
      </c>
      <c r="I1547" t="b">
        <v>0</v>
      </c>
      <c r="J1547" t="b">
        <v>1</v>
      </c>
      <c r="K1547" t="s">
        <v>24</v>
      </c>
      <c r="L1547" t="s">
        <v>22</v>
      </c>
      <c r="M1547">
        <v>198000</v>
      </c>
      <c r="O1547" t="s">
        <v>428</v>
      </c>
      <c r="P1547" t="s">
        <v>356</v>
      </c>
    </row>
    <row r="1548" spans="1:16" x14ac:dyDescent="0.25">
      <c r="A1548" t="s">
        <v>19</v>
      </c>
      <c r="B1548" t="s">
        <v>6415</v>
      </c>
      <c r="C1548" t="s">
        <v>322</v>
      </c>
      <c r="D1548" t="s">
        <v>3972</v>
      </c>
      <c r="E1548" t="s">
        <v>20</v>
      </c>
      <c r="F1548" t="b">
        <v>0</v>
      </c>
      <c r="G1548" t="s">
        <v>27</v>
      </c>
      <c r="H1548" s="4">
        <v>45685.419224537043</v>
      </c>
      <c r="I1548" t="b">
        <v>0</v>
      </c>
      <c r="J1548" t="b">
        <v>0</v>
      </c>
      <c r="K1548" t="s">
        <v>24</v>
      </c>
      <c r="L1548" t="s">
        <v>22</v>
      </c>
      <c r="M1548">
        <v>240000</v>
      </c>
      <c r="O1548" t="s">
        <v>6416</v>
      </c>
      <c r="P1548" t="s">
        <v>6417</v>
      </c>
    </row>
    <row r="1549" spans="1:16" x14ac:dyDescent="0.25">
      <c r="A1549" t="s">
        <v>28</v>
      </c>
      <c r="B1549" t="s">
        <v>4095</v>
      </c>
      <c r="C1549" t="s">
        <v>114</v>
      </c>
      <c r="D1549" t="s">
        <v>3972</v>
      </c>
      <c r="E1549" t="s">
        <v>20</v>
      </c>
      <c r="F1549" t="b">
        <v>0</v>
      </c>
      <c r="G1549" t="s">
        <v>27</v>
      </c>
      <c r="H1549" s="4">
        <v>45685.419305555559</v>
      </c>
      <c r="I1549" t="b">
        <v>0</v>
      </c>
      <c r="J1549" t="b">
        <v>1</v>
      </c>
      <c r="K1549" t="s">
        <v>24</v>
      </c>
      <c r="L1549" t="s">
        <v>22</v>
      </c>
      <c r="M1549">
        <v>187000</v>
      </c>
      <c r="O1549" t="s">
        <v>3544</v>
      </c>
      <c r="P1549" t="s">
        <v>4096</v>
      </c>
    </row>
    <row r="1550" spans="1:16" x14ac:dyDescent="0.25">
      <c r="A1550" t="s">
        <v>1</v>
      </c>
      <c r="B1550" t="s">
        <v>6418</v>
      </c>
      <c r="C1550" t="s">
        <v>172</v>
      </c>
      <c r="D1550" t="s">
        <v>3972</v>
      </c>
      <c r="E1550" t="s">
        <v>20</v>
      </c>
      <c r="F1550" t="b">
        <v>0</v>
      </c>
      <c r="G1550" t="s">
        <v>27</v>
      </c>
      <c r="H1550" s="4">
        <v>45685.458553240736</v>
      </c>
      <c r="I1550" t="b">
        <v>0</v>
      </c>
      <c r="J1550" t="b">
        <v>1</v>
      </c>
      <c r="K1550" t="s">
        <v>24</v>
      </c>
      <c r="L1550" t="s">
        <v>22</v>
      </c>
      <c r="M1550">
        <v>160000</v>
      </c>
      <c r="O1550" t="s">
        <v>1172</v>
      </c>
      <c r="P1550" t="s">
        <v>119</v>
      </c>
    </row>
    <row r="1551" spans="1:16" x14ac:dyDescent="0.25">
      <c r="A1551" t="s">
        <v>19</v>
      </c>
      <c r="B1551" t="s">
        <v>6419</v>
      </c>
      <c r="C1551" t="s">
        <v>82</v>
      </c>
      <c r="D1551" t="s">
        <v>3972</v>
      </c>
      <c r="E1551" t="s">
        <v>20</v>
      </c>
      <c r="F1551" t="b">
        <v>0</v>
      </c>
      <c r="G1551" t="s">
        <v>27</v>
      </c>
      <c r="H1551" s="4">
        <v>45685.459803240738</v>
      </c>
      <c r="I1551" t="b">
        <v>0</v>
      </c>
      <c r="J1551" t="b">
        <v>1</v>
      </c>
      <c r="K1551" t="s">
        <v>24</v>
      </c>
      <c r="L1551" t="s">
        <v>22</v>
      </c>
      <c r="M1551">
        <v>195500</v>
      </c>
      <c r="O1551" t="s">
        <v>1172</v>
      </c>
      <c r="P1551" t="s">
        <v>1809</v>
      </c>
    </row>
    <row r="1552" spans="1:16" x14ac:dyDescent="0.25">
      <c r="A1552" t="s">
        <v>89</v>
      </c>
      <c r="B1552" t="s">
        <v>6420</v>
      </c>
      <c r="C1552" t="s">
        <v>39</v>
      </c>
      <c r="D1552" t="s">
        <v>3984</v>
      </c>
      <c r="E1552" t="s">
        <v>20</v>
      </c>
      <c r="F1552" t="b">
        <v>1</v>
      </c>
      <c r="G1552" t="s">
        <v>90</v>
      </c>
      <c r="H1552" s="4">
        <v>45685.528854166667</v>
      </c>
      <c r="I1552" t="b">
        <v>1</v>
      </c>
      <c r="J1552" t="b">
        <v>0</v>
      </c>
      <c r="K1552" t="s">
        <v>90</v>
      </c>
      <c r="L1552" t="s">
        <v>22</v>
      </c>
      <c r="M1552">
        <v>220000</v>
      </c>
      <c r="O1552" t="s">
        <v>4051</v>
      </c>
    </row>
    <row r="1553" spans="1:16" x14ac:dyDescent="0.25">
      <c r="A1553" t="s">
        <v>89</v>
      </c>
      <c r="B1553" t="s">
        <v>1531</v>
      </c>
      <c r="C1553" t="s">
        <v>2788</v>
      </c>
      <c r="D1553" t="s">
        <v>3972</v>
      </c>
      <c r="E1553" t="s">
        <v>20</v>
      </c>
      <c r="F1553" t="b">
        <v>0</v>
      </c>
      <c r="G1553" t="s">
        <v>23</v>
      </c>
      <c r="H1553" s="4">
        <v>45685.560810185183</v>
      </c>
      <c r="I1553" t="b">
        <v>0</v>
      </c>
      <c r="J1553" t="b">
        <v>0</v>
      </c>
      <c r="K1553" t="s">
        <v>24</v>
      </c>
      <c r="L1553" t="s">
        <v>22</v>
      </c>
      <c r="M1553">
        <v>100000</v>
      </c>
      <c r="O1553" t="s">
        <v>123</v>
      </c>
      <c r="P1553" t="s">
        <v>6421</v>
      </c>
    </row>
    <row r="1554" spans="1:16" x14ac:dyDescent="0.25">
      <c r="A1554" t="s">
        <v>28</v>
      </c>
      <c r="B1554" t="s">
        <v>6422</v>
      </c>
      <c r="C1554" t="s">
        <v>39</v>
      </c>
      <c r="D1554" t="s">
        <v>6423</v>
      </c>
      <c r="E1554" t="s">
        <v>20</v>
      </c>
      <c r="F1554" t="b">
        <v>1</v>
      </c>
      <c r="G1554" t="s">
        <v>282</v>
      </c>
      <c r="H1554" s="4">
        <v>45685.566180555557</v>
      </c>
      <c r="I1554" t="b">
        <v>0</v>
      </c>
      <c r="J1554" t="b">
        <v>0</v>
      </c>
      <c r="K1554" t="s">
        <v>282</v>
      </c>
      <c r="L1554" t="s">
        <v>22</v>
      </c>
      <c r="M1554">
        <v>151750</v>
      </c>
      <c r="O1554" t="s">
        <v>169</v>
      </c>
      <c r="P1554" t="s">
        <v>6424</v>
      </c>
    </row>
    <row r="1555" spans="1:16" x14ac:dyDescent="0.25">
      <c r="A1555" t="s">
        <v>191</v>
      </c>
      <c r="B1555" t="s">
        <v>6425</v>
      </c>
      <c r="C1555" t="s">
        <v>1255</v>
      </c>
      <c r="D1555" t="s">
        <v>6423</v>
      </c>
      <c r="E1555" t="s">
        <v>20</v>
      </c>
      <c r="F1555" t="b">
        <v>0</v>
      </c>
      <c r="G1555" t="s">
        <v>282</v>
      </c>
      <c r="H1555" s="4">
        <v>45685.56621527778</v>
      </c>
      <c r="I1555" t="b">
        <v>1</v>
      </c>
      <c r="J1555" t="b">
        <v>0</v>
      </c>
      <c r="K1555" t="s">
        <v>282</v>
      </c>
      <c r="L1555" t="s">
        <v>22</v>
      </c>
      <c r="M1555">
        <v>160500</v>
      </c>
      <c r="O1555" t="s">
        <v>169</v>
      </c>
      <c r="P1555" t="s">
        <v>2699</v>
      </c>
    </row>
    <row r="1556" spans="1:16" x14ac:dyDescent="0.25">
      <c r="A1556" t="s">
        <v>19</v>
      </c>
      <c r="B1556" t="s">
        <v>6426</v>
      </c>
      <c r="C1556" t="s">
        <v>39</v>
      </c>
      <c r="D1556" t="s">
        <v>6423</v>
      </c>
      <c r="E1556" t="s">
        <v>20</v>
      </c>
      <c r="F1556" t="b">
        <v>1</v>
      </c>
      <c r="G1556" t="s">
        <v>282</v>
      </c>
      <c r="H1556" s="4">
        <v>45685.56622685185</v>
      </c>
      <c r="I1556" t="b">
        <v>0</v>
      </c>
      <c r="J1556" t="b">
        <v>0</v>
      </c>
      <c r="K1556" t="s">
        <v>282</v>
      </c>
      <c r="L1556" t="s">
        <v>22</v>
      </c>
      <c r="M1556">
        <v>229500</v>
      </c>
      <c r="O1556" t="s">
        <v>169</v>
      </c>
      <c r="P1556" t="s">
        <v>6427</v>
      </c>
    </row>
    <row r="1557" spans="1:16" x14ac:dyDescent="0.25">
      <c r="A1557" t="s">
        <v>89</v>
      </c>
      <c r="B1557" t="s">
        <v>6428</v>
      </c>
      <c r="C1557" t="s">
        <v>509</v>
      </c>
      <c r="D1557" t="s">
        <v>3972</v>
      </c>
      <c r="E1557" t="s">
        <v>51</v>
      </c>
      <c r="F1557" t="b">
        <v>0</v>
      </c>
      <c r="G1557" t="s">
        <v>35</v>
      </c>
      <c r="H1557" s="4">
        <v>45685.584247685183</v>
      </c>
      <c r="I1557" t="b">
        <v>1</v>
      </c>
      <c r="J1557" t="b">
        <v>1</v>
      </c>
      <c r="K1557" t="s">
        <v>24</v>
      </c>
      <c r="L1557" t="s">
        <v>36</v>
      </c>
      <c r="N1557">
        <v>70</v>
      </c>
      <c r="O1557" t="s">
        <v>719</v>
      </c>
      <c r="P1557" t="s">
        <v>6429</v>
      </c>
    </row>
    <row r="1558" spans="1:16" x14ac:dyDescent="0.25">
      <c r="A1558" t="s">
        <v>0</v>
      </c>
      <c r="B1558" t="s">
        <v>2714</v>
      </c>
      <c r="C1558" t="s">
        <v>559</v>
      </c>
      <c r="D1558" t="s">
        <v>3972</v>
      </c>
      <c r="E1558" t="s">
        <v>20</v>
      </c>
      <c r="F1558" t="b">
        <v>0</v>
      </c>
      <c r="G1558" t="s">
        <v>27</v>
      </c>
      <c r="H1558" s="4">
        <v>45685.625081018523</v>
      </c>
      <c r="I1558" t="b">
        <v>0</v>
      </c>
      <c r="J1558" t="b">
        <v>0</v>
      </c>
      <c r="K1558" t="s">
        <v>24</v>
      </c>
      <c r="L1558" t="s">
        <v>22</v>
      </c>
      <c r="M1558">
        <v>95305</v>
      </c>
      <c r="O1558" t="s">
        <v>6430</v>
      </c>
    </row>
    <row r="1559" spans="1:16" x14ac:dyDescent="0.25">
      <c r="A1559" t="s">
        <v>0</v>
      </c>
      <c r="B1559" t="s">
        <v>6386</v>
      </c>
      <c r="C1559" t="s">
        <v>622</v>
      </c>
      <c r="D1559" t="s">
        <v>131</v>
      </c>
      <c r="F1559" t="b">
        <v>0</v>
      </c>
      <c r="G1559" t="s">
        <v>35</v>
      </c>
      <c r="H1559" s="4">
        <v>45685.625787037039</v>
      </c>
      <c r="I1559" t="b">
        <v>1</v>
      </c>
      <c r="J1559" t="b">
        <v>0</v>
      </c>
      <c r="K1559" t="s">
        <v>24</v>
      </c>
      <c r="L1559" t="s">
        <v>36</v>
      </c>
      <c r="N1559">
        <v>57.5</v>
      </c>
      <c r="O1559" t="s">
        <v>131</v>
      </c>
      <c r="P1559" t="s">
        <v>863</v>
      </c>
    </row>
    <row r="1560" spans="1:16" x14ac:dyDescent="0.25">
      <c r="A1560" t="s">
        <v>139</v>
      </c>
      <c r="B1560" t="s">
        <v>6431</v>
      </c>
      <c r="C1560" t="s">
        <v>158</v>
      </c>
      <c r="D1560" t="s">
        <v>4034</v>
      </c>
      <c r="E1560" t="s">
        <v>20</v>
      </c>
      <c r="F1560" t="b">
        <v>0</v>
      </c>
      <c r="G1560" t="s">
        <v>158</v>
      </c>
      <c r="H1560" s="4">
        <v>45685.645312499997</v>
      </c>
      <c r="I1560" t="b">
        <v>1</v>
      </c>
      <c r="J1560" t="b">
        <v>0</v>
      </c>
      <c r="K1560" t="s">
        <v>158</v>
      </c>
      <c r="L1560" t="s">
        <v>22</v>
      </c>
      <c r="M1560">
        <v>80000</v>
      </c>
      <c r="O1560" t="s">
        <v>1906</v>
      </c>
      <c r="P1560" t="s">
        <v>6432</v>
      </c>
    </row>
    <row r="1561" spans="1:16" x14ac:dyDescent="0.25">
      <c r="A1561" t="s">
        <v>25</v>
      </c>
      <c r="B1561" t="s">
        <v>6433</v>
      </c>
      <c r="C1561" t="s">
        <v>985</v>
      </c>
      <c r="D1561" t="s">
        <v>3972</v>
      </c>
      <c r="E1561" t="s">
        <v>20</v>
      </c>
      <c r="F1561" t="b">
        <v>0</v>
      </c>
      <c r="G1561" t="s">
        <v>27</v>
      </c>
      <c r="H1561" s="4">
        <v>45685.666886574072</v>
      </c>
      <c r="I1561" t="b">
        <v>1</v>
      </c>
      <c r="J1561" t="b">
        <v>0</v>
      </c>
      <c r="K1561" t="s">
        <v>24</v>
      </c>
      <c r="L1561" t="s">
        <v>22</v>
      </c>
      <c r="M1561">
        <v>140000</v>
      </c>
      <c r="O1561" t="s">
        <v>1560</v>
      </c>
      <c r="P1561" t="s">
        <v>3829</v>
      </c>
    </row>
    <row r="1562" spans="1:16" x14ac:dyDescent="0.25">
      <c r="A1562" t="s">
        <v>2</v>
      </c>
      <c r="B1562" t="s">
        <v>6434</v>
      </c>
      <c r="C1562" t="s">
        <v>445</v>
      </c>
      <c r="D1562" t="s">
        <v>3972</v>
      </c>
      <c r="E1562" t="s">
        <v>20</v>
      </c>
      <c r="F1562" t="b">
        <v>0</v>
      </c>
      <c r="G1562" t="s">
        <v>27</v>
      </c>
      <c r="H1562" s="4">
        <v>45685.669178240743</v>
      </c>
      <c r="I1562" t="b">
        <v>0</v>
      </c>
      <c r="J1562" t="b">
        <v>0</v>
      </c>
      <c r="K1562" t="s">
        <v>24</v>
      </c>
      <c r="L1562" t="s">
        <v>22</v>
      </c>
      <c r="M1562">
        <v>117200</v>
      </c>
      <c r="O1562" t="s">
        <v>446</v>
      </c>
      <c r="P1562" t="s">
        <v>6435</v>
      </c>
    </row>
    <row r="1563" spans="1:16" x14ac:dyDescent="0.25">
      <c r="A1563" t="s">
        <v>0</v>
      </c>
      <c r="B1563" t="s">
        <v>6436</v>
      </c>
      <c r="C1563" t="s">
        <v>122</v>
      </c>
      <c r="D1563" t="s">
        <v>3972</v>
      </c>
      <c r="E1563" t="s">
        <v>20</v>
      </c>
      <c r="F1563" t="b">
        <v>0</v>
      </c>
      <c r="G1563" t="s">
        <v>52</v>
      </c>
      <c r="H1563" s="4">
        <v>45685.709583333337</v>
      </c>
      <c r="I1563" t="b">
        <v>0</v>
      </c>
      <c r="J1563" t="b">
        <v>1</v>
      </c>
      <c r="K1563" t="s">
        <v>24</v>
      </c>
      <c r="L1563" t="s">
        <v>22</v>
      </c>
      <c r="M1563">
        <v>117000</v>
      </c>
      <c r="O1563" t="s">
        <v>3914</v>
      </c>
      <c r="P1563" t="s">
        <v>6437</v>
      </c>
    </row>
    <row r="1564" spans="1:16" x14ac:dyDescent="0.25">
      <c r="A1564" t="s">
        <v>1</v>
      </c>
      <c r="B1564" t="s">
        <v>6438</v>
      </c>
      <c r="C1564" t="s">
        <v>6439</v>
      </c>
      <c r="D1564" t="s">
        <v>5242</v>
      </c>
      <c r="E1564" t="s">
        <v>20</v>
      </c>
      <c r="F1564" t="b">
        <v>0</v>
      </c>
      <c r="G1564" t="s">
        <v>27</v>
      </c>
      <c r="H1564" s="4">
        <v>45685.709803240738</v>
      </c>
      <c r="I1564" t="b">
        <v>0</v>
      </c>
      <c r="J1564" t="b">
        <v>0</v>
      </c>
      <c r="K1564" t="s">
        <v>24</v>
      </c>
      <c r="L1564" t="s">
        <v>22</v>
      </c>
      <c r="M1564">
        <v>63600</v>
      </c>
      <c r="O1564" t="s">
        <v>6440</v>
      </c>
      <c r="P1564" t="s">
        <v>6441</v>
      </c>
    </row>
    <row r="1565" spans="1:16" x14ac:dyDescent="0.25">
      <c r="A1565" t="s">
        <v>0</v>
      </c>
      <c r="B1565" t="s">
        <v>2528</v>
      </c>
      <c r="C1565" t="s">
        <v>486</v>
      </c>
      <c r="D1565" t="s">
        <v>3828</v>
      </c>
      <c r="E1565" t="s">
        <v>20</v>
      </c>
      <c r="F1565" t="b">
        <v>0</v>
      </c>
      <c r="G1565" t="s">
        <v>27</v>
      </c>
      <c r="H1565" s="4">
        <v>45685.750057870369</v>
      </c>
      <c r="I1565" t="b">
        <v>0</v>
      </c>
      <c r="J1565" t="b">
        <v>0</v>
      </c>
      <c r="K1565" t="s">
        <v>24</v>
      </c>
      <c r="L1565" t="s">
        <v>22</v>
      </c>
      <c r="M1565">
        <v>76016.5</v>
      </c>
      <c r="O1565" t="s">
        <v>6442</v>
      </c>
      <c r="P1565" t="s">
        <v>1596</v>
      </c>
    </row>
    <row r="1566" spans="1:16" x14ac:dyDescent="0.25">
      <c r="A1566" t="s">
        <v>0</v>
      </c>
      <c r="B1566" t="s">
        <v>6443</v>
      </c>
      <c r="C1566" t="s">
        <v>39</v>
      </c>
      <c r="D1566" t="s">
        <v>3972</v>
      </c>
      <c r="E1566" t="s">
        <v>20</v>
      </c>
      <c r="F1566" t="b">
        <v>1</v>
      </c>
      <c r="G1566" t="s">
        <v>41</v>
      </c>
      <c r="H1566" s="4">
        <v>45685.750416666669</v>
      </c>
      <c r="I1566" t="b">
        <v>1</v>
      </c>
      <c r="J1566" t="b">
        <v>1</v>
      </c>
      <c r="K1566" t="s">
        <v>24</v>
      </c>
      <c r="L1566" t="s">
        <v>22</v>
      </c>
      <c r="M1566">
        <v>130000</v>
      </c>
      <c r="O1566" t="s">
        <v>6444</v>
      </c>
    </row>
    <row r="1567" spans="1:16" x14ac:dyDescent="0.25">
      <c r="A1567" t="s">
        <v>40</v>
      </c>
      <c r="B1567" t="s">
        <v>40</v>
      </c>
      <c r="C1567" t="s">
        <v>1320</v>
      </c>
      <c r="D1567" t="s">
        <v>3972</v>
      </c>
      <c r="E1567" t="s">
        <v>51</v>
      </c>
      <c r="F1567" t="b">
        <v>0</v>
      </c>
      <c r="G1567" t="s">
        <v>41</v>
      </c>
      <c r="H1567" s="4">
        <v>45685.750497685192</v>
      </c>
      <c r="I1567" t="b">
        <v>1</v>
      </c>
      <c r="J1567" t="b">
        <v>0</v>
      </c>
      <c r="K1567" t="s">
        <v>24</v>
      </c>
      <c r="L1567" t="s">
        <v>36</v>
      </c>
      <c r="N1567">
        <v>55</v>
      </c>
      <c r="O1567" t="s">
        <v>189</v>
      </c>
      <c r="P1567" t="s">
        <v>576</v>
      </c>
    </row>
    <row r="1568" spans="1:16" x14ac:dyDescent="0.25">
      <c r="A1568" t="s">
        <v>0</v>
      </c>
      <c r="B1568" t="s">
        <v>1724</v>
      </c>
      <c r="C1568" t="s">
        <v>400</v>
      </c>
      <c r="D1568" t="s">
        <v>3972</v>
      </c>
      <c r="E1568" t="s">
        <v>20</v>
      </c>
      <c r="F1568" t="b">
        <v>0</v>
      </c>
      <c r="G1568" t="s">
        <v>30</v>
      </c>
      <c r="H1568" s="4">
        <v>45685.751099537039</v>
      </c>
      <c r="I1568" t="b">
        <v>0</v>
      </c>
      <c r="J1568" t="b">
        <v>1</v>
      </c>
      <c r="K1568" t="s">
        <v>24</v>
      </c>
      <c r="L1568" t="s">
        <v>22</v>
      </c>
      <c r="M1568">
        <v>92500</v>
      </c>
      <c r="O1568" t="s">
        <v>6445</v>
      </c>
      <c r="P1568" t="s">
        <v>726</v>
      </c>
    </row>
    <row r="1569" spans="1:16" x14ac:dyDescent="0.25">
      <c r="A1569" t="s">
        <v>1</v>
      </c>
      <c r="B1569" t="s">
        <v>6446</v>
      </c>
      <c r="C1569" t="s">
        <v>260</v>
      </c>
      <c r="D1569" t="s">
        <v>3828</v>
      </c>
      <c r="E1569" t="s">
        <v>20</v>
      </c>
      <c r="F1569" t="b">
        <v>0</v>
      </c>
      <c r="G1569" t="s">
        <v>27</v>
      </c>
      <c r="H1569" s="4">
        <v>45685.752500000002</v>
      </c>
      <c r="I1569" t="b">
        <v>0</v>
      </c>
      <c r="J1569" t="b">
        <v>0</v>
      </c>
      <c r="K1569" t="s">
        <v>24</v>
      </c>
      <c r="L1569" t="s">
        <v>22</v>
      </c>
      <c r="M1569">
        <v>128245.015625</v>
      </c>
      <c r="O1569" t="s">
        <v>5838</v>
      </c>
      <c r="P1569" t="s">
        <v>5839</v>
      </c>
    </row>
    <row r="1570" spans="1:16" x14ac:dyDescent="0.25">
      <c r="A1570" t="s">
        <v>2</v>
      </c>
      <c r="B1570" t="s">
        <v>583</v>
      </c>
      <c r="C1570" t="s">
        <v>114</v>
      </c>
      <c r="D1570" t="s">
        <v>3972</v>
      </c>
      <c r="E1570" t="s">
        <v>20</v>
      </c>
      <c r="F1570" t="b">
        <v>0</v>
      </c>
      <c r="G1570" t="s">
        <v>27</v>
      </c>
      <c r="H1570" s="4">
        <v>45685.752500000002</v>
      </c>
      <c r="I1570" t="b">
        <v>0</v>
      </c>
      <c r="J1570" t="b">
        <v>1</v>
      </c>
      <c r="K1570" t="s">
        <v>24</v>
      </c>
      <c r="L1570" t="s">
        <v>22</v>
      </c>
      <c r="M1570">
        <v>177500</v>
      </c>
      <c r="O1570" t="s">
        <v>4741</v>
      </c>
      <c r="P1570" t="s">
        <v>6447</v>
      </c>
    </row>
    <row r="1571" spans="1:16" x14ac:dyDescent="0.25">
      <c r="A1571" t="s">
        <v>2</v>
      </c>
      <c r="B1571" t="s">
        <v>6448</v>
      </c>
      <c r="C1571" t="s">
        <v>260</v>
      </c>
      <c r="D1571" t="s">
        <v>3972</v>
      </c>
      <c r="E1571" t="s">
        <v>51</v>
      </c>
      <c r="F1571" t="b">
        <v>0</v>
      </c>
      <c r="G1571" t="s">
        <v>27</v>
      </c>
      <c r="H1571" s="4">
        <v>45685.752500000002</v>
      </c>
      <c r="I1571" t="b">
        <v>1</v>
      </c>
      <c r="J1571" t="b">
        <v>0</v>
      </c>
      <c r="K1571" t="s">
        <v>24</v>
      </c>
      <c r="L1571" t="s">
        <v>36</v>
      </c>
      <c r="N1571">
        <v>82.5</v>
      </c>
      <c r="O1571" t="s">
        <v>6449</v>
      </c>
      <c r="P1571" t="s">
        <v>6450</v>
      </c>
    </row>
    <row r="1572" spans="1:16" x14ac:dyDescent="0.25">
      <c r="A1572" t="s">
        <v>2</v>
      </c>
      <c r="B1572" t="s">
        <v>307</v>
      </c>
      <c r="C1572" t="s">
        <v>49</v>
      </c>
      <c r="D1572" t="s">
        <v>3972</v>
      </c>
      <c r="E1572" t="s">
        <v>20</v>
      </c>
      <c r="F1572" t="b">
        <v>0</v>
      </c>
      <c r="G1572" t="s">
        <v>27</v>
      </c>
      <c r="H1572" s="4">
        <v>45685.752511574072</v>
      </c>
      <c r="I1572" t="b">
        <v>1</v>
      </c>
      <c r="J1572" t="b">
        <v>1</v>
      </c>
      <c r="K1572" t="s">
        <v>24</v>
      </c>
      <c r="L1572" t="s">
        <v>22</v>
      </c>
      <c r="M1572">
        <v>185000</v>
      </c>
      <c r="O1572" t="s">
        <v>1802</v>
      </c>
      <c r="P1572" t="s">
        <v>6451</v>
      </c>
    </row>
    <row r="1573" spans="1:16" x14ac:dyDescent="0.25">
      <c r="A1573" t="s">
        <v>40</v>
      </c>
      <c r="B1573" t="s">
        <v>3697</v>
      </c>
      <c r="C1573" t="s">
        <v>180</v>
      </c>
      <c r="D1573" t="s">
        <v>3972</v>
      </c>
      <c r="E1573" t="s">
        <v>20</v>
      </c>
      <c r="F1573" t="b">
        <v>0</v>
      </c>
      <c r="G1573" t="s">
        <v>27</v>
      </c>
      <c r="H1573" s="4">
        <v>45685.752615740741</v>
      </c>
      <c r="I1573" t="b">
        <v>1</v>
      </c>
      <c r="J1573" t="b">
        <v>1</v>
      </c>
      <c r="K1573" t="s">
        <v>24</v>
      </c>
      <c r="L1573" t="s">
        <v>22</v>
      </c>
      <c r="M1573">
        <v>145500</v>
      </c>
      <c r="O1573" t="s">
        <v>4350</v>
      </c>
      <c r="P1573" t="s">
        <v>4532</v>
      </c>
    </row>
    <row r="1574" spans="1:16" x14ac:dyDescent="0.25">
      <c r="A1574" t="s">
        <v>89</v>
      </c>
      <c r="B1574" t="s">
        <v>6452</v>
      </c>
      <c r="C1574" t="s">
        <v>82</v>
      </c>
      <c r="D1574" t="s">
        <v>3972</v>
      </c>
      <c r="E1574" t="s">
        <v>20</v>
      </c>
      <c r="F1574" t="b">
        <v>0</v>
      </c>
      <c r="G1574" t="s">
        <v>27</v>
      </c>
      <c r="H1574" s="4">
        <v>45685.791724537034</v>
      </c>
      <c r="I1574" t="b">
        <v>0</v>
      </c>
      <c r="J1574" t="b">
        <v>1</v>
      </c>
      <c r="K1574" t="s">
        <v>24</v>
      </c>
      <c r="L1574" t="s">
        <v>22</v>
      </c>
      <c r="M1574">
        <v>110000</v>
      </c>
      <c r="O1574" t="s">
        <v>3048</v>
      </c>
    </row>
    <row r="1575" spans="1:16" x14ac:dyDescent="0.25">
      <c r="A1575" t="s">
        <v>0</v>
      </c>
      <c r="B1575" t="s">
        <v>0</v>
      </c>
      <c r="C1575" t="s">
        <v>561</v>
      </c>
      <c r="D1575" t="s">
        <v>3600</v>
      </c>
      <c r="E1575" t="s">
        <v>51</v>
      </c>
      <c r="F1575" t="b">
        <v>0</v>
      </c>
      <c r="G1575" t="s">
        <v>27</v>
      </c>
      <c r="H1575" s="4">
        <v>45685.791747685187</v>
      </c>
      <c r="I1575" t="b">
        <v>1</v>
      </c>
      <c r="J1575" t="b">
        <v>0</v>
      </c>
      <c r="K1575" t="s">
        <v>24</v>
      </c>
      <c r="L1575" t="s">
        <v>36</v>
      </c>
      <c r="N1575">
        <v>55</v>
      </c>
      <c r="O1575" t="s">
        <v>3200</v>
      </c>
      <c r="P1575" t="s">
        <v>6453</v>
      </c>
    </row>
    <row r="1576" spans="1:16" x14ac:dyDescent="0.25">
      <c r="A1576" t="s">
        <v>25</v>
      </c>
      <c r="B1576" t="s">
        <v>6454</v>
      </c>
      <c r="C1576" t="s">
        <v>6455</v>
      </c>
      <c r="D1576" t="s">
        <v>3972</v>
      </c>
      <c r="E1576" t="s">
        <v>20</v>
      </c>
      <c r="F1576" t="b">
        <v>0</v>
      </c>
      <c r="G1576" t="s">
        <v>41</v>
      </c>
      <c r="H1576" s="4">
        <v>45685.792083333326</v>
      </c>
      <c r="I1576" t="b">
        <v>0</v>
      </c>
      <c r="J1576" t="b">
        <v>1</v>
      </c>
      <c r="K1576" t="s">
        <v>24</v>
      </c>
      <c r="L1576" t="s">
        <v>22</v>
      </c>
      <c r="M1576">
        <v>112500</v>
      </c>
      <c r="O1576" t="s">
        <v>6456</v>
      </c>
      <c r="P1576" t="s">
        <v>6457</v>
      </c>
    </row>
    <row r="1577" spans="1:16" x14ac:dyDescent="0.25">
      <c r="A1577" t="s">
        <v>28</v>
      </c>
      <c r="B1577" t="s">
        <v>2469</v>
      </c>
      <c r="C1577" t="s">
        <v>54</v>
      </c>
      <c r="D1577" t="s">
        <v>3972</v>
      </c>
      <c r="E1577" t="s">
        <v>20</v>
      </c>
      <c r="F1577" t="b">
        <v>0</v>
      </c>
      <c r="G1577" t="s">
        <v>41</v>
      </c>
      <c r="H1577" s="4">
        <v>45685.793402777781</v>
      </c>
      <c r="I1577" t="b">
        <v>0</v>
      </c>
      <c r="J1577" t="b">
        <v>0</v>
      </c>
      <c r="K1577" t="s">
        <v>24</v>
      </c>
      <c r="L1577" t="s">
        <v>22</v>
      </c>
      <c r="M1577">
        <v>105000</v>
      </c>
      <c r="O1577" t="s">
        <v>482</v>
      </c>
      <c r="P1577" t="s">
        <v>193</v>
      </c>
    </row>
    <row r="1578" spans="1:16" x14ac:dyDescent="0.25">
      <c r="A1578" t="s">
        <v>40</v>
      </c>
      <c r="B1578" t="s">
        <v>40</v>
      </c>
      <c r="C1578" t="s">
        <v>2932</v>
      </c>
      <c r="D1578" t="s">
        <v>4327</v>
      </c>
      <c r="E1578" t="s">
        <v>20</v>
      </c>
      <c r="F1578" t="b">
        <v>0</v>
      </c>
      <c r="G1578" t="s">
        <v>27</v>
      </c>
      <c r="H1578" s="4">
        <v>45685.794131944444</v>
      </c>
      <c r="I1578" t="b">
        <v>1</v>
      </c>
      <c r="J1578" t="b">
        <v>0</v>
      </c>
      <c r="K1578" t="s">
        <v>24</v>
      </c>
      <c r="L1578" t="s">
        <v>22</v>
      </c>
      <c r="M1578">
        <v>80000</v>
      </c>
      <c r="O1578" t="s">
        <v>95</v>
      </c>
      <c r="P1578" t="s">
        <v>6458</v>
      </c>
    </row>
    <row r="1579" spans="1:16" x14ac:dyDescent="0.25">
      <c r="A1579" t="s">
        <v>1</v>
      </c>
      <c r="B1579" t="s">
        <v>4940</v>
      </c>
      <c r="C1579" t="s">
        <v>2154</v>
      </c>
      <c r="D1579" t="s">
        <v>3972</v>
      </c>
      <c r="E1579" t="s">
        <v>20</v>
      </c>
      <c r="F1579" t="b">
        <v>0</v>
      </c>
      <c r="G1579" t="s">
        <v>27</v>
      </c>
      <c r="H1579" s="4">
        <v>45685.79414351852</v>
      </c>
      <c r="I1579" t="b">
        <v>0</v>
      </c>
      <c r="J1579" t="b">
        <v>1</v>
      </c>
      <c r="K1579" t="s">
        <v>24</v>
      </c>
      <c r="L1579" t="s">
        <v>22</v>
      </c>
      <c r="M1579">
        <v>177500</v>
      </c>
      <c r="O1579" t="s">
        <v>381</v>
      </c>
      <c r="P1579" t="s">
        <v>4941</v>
      </c>
    </row>
    <row r="1580" spans="1:16" x14ac:dyDescent="0.25">
      <c r="A1580" t="s">
        <v>89</v>
      </c>
      <c r="B1580" t="s">
        <v>6459</v>
      </c>
      <c r="C1580" t="s">
        <v>293</v>
      </c>
      <c r="D1580" t="s">
        <v>3972</v>
      </c>
      <c r="E1580" t="s">
        <v>20</v>
      </c>
      <c r="F1580" t="b">
        <v>0</v>
      </c>
      <c r="G1580" t="s">
        <v>27</v>
      </c>
      <c r="H1580" s="4">
        <v>45685.794340277767</v>
      </c>
      <c r="I1580" t="b">
        <v>0</v>
      </c>
      <c r="J1580" t="b">
        <v>1</v>
      </c>
      <c r="K1580" t="s">
        <v>24</v>
      </c>
      <c r="L1580" t="s">
        <v>22</v>
      </c>
      <c r="M1580">
        <v>197500</v>
      </c>
      <c r="O1580" t="s">
        <v>43</v>
      </c>
    </row>
    <row r="1581" spans="1:16" x14ac:dyDescent="0.25">
      <c r="A1581" t="s">
        <v>1</v>
      </c>
      <c r="B1581" t="s">
        <v>6460</v>
      </c>
      <c r="C1581" t="s">
        <v>192</v>
      </c>
      <c r="D1581" t="s">
        <v>5242</v>
      </c>
      <c r="E1581" t="s">
        <v>20</v>
      </c>
      <c r="F1581" t="b">
        <v>0</v>
      </c>
      <c r="G1581" t="s">
        <v>23</v>
      </c>
      <c r="H1581" s="4">
        <v>45685.810925925929</v>
      </c>
      <c r="I1581" t="b">
        <v>0</v>
      </c>
      <c r="J1581" t="b">
        <v>0</v>
      </c>
      <c r="K1581" t="s">
        <v>24</v>
      </c>
      <c r="L1581" t="s">
        <v>22</v>
      </c>
      <c r="M1581">
        <v>90000</v>
      </c>
      <c r="O1581" t="s">
        <v>4630</v>
      </c>
      <c r="P1581" t="s">
        <v>6461</v>
      </c>
    </row>
    <row r="1582" spans="1:16" x14ac:dyDescent="0.25">
      <c r="A1582" t="s">
        <v>0</v>
      </c>
      <c r="B1582" t="s">
        <v>6462</v>
      </c>
      <c r="C1582" t="s">
        <v>829</v>
      </c>
      <c r="D1582" t="s">
        <v>3828</v>
      </c>
      <c r="E1582" t="s">
        <v>20</v>
      </c>
      <c r="F1582" t="b">
        <v>0</v>
      </c>
      <c r="G1582" t="s">
        <v>27</v>
      </c>
      <c r="H1582" s="4">
        <v>45685.875081018523</v>
      </c>
      <c r="I1582" t="b">
        <v>0</v>
      </c>
      <c r="J1582" t="b">
        <v>1</v>
      </c>
      <c r="K1582" t="s">
        <v>24</v>
      </c>
      <c r="L1582" t="s">
        <v>22</v>
      </c>
      <c r="M1582">
        <v>70847.84375</v>
      </c>
      <c r="O1582" t="s">
        <v>6463</v>
      </c>
      <c r="P1582" t="s">
        <v>1671</v>
      </c>
    </row>
    <row r="1583" spans="1:16" x14ac:dyDescent="0.25">
      <c r="A1583" t="s">
        <v>139</v>
      </c>
      <c r="B1583" t="s">
        <v>6464</v>
      </c>
      <c r="C1583" t="s">
        <v>114</v>
      </c>
      <c r="D1583" t="s">
        <v>3972</v>
      </c>
      <c r="E1583" t="s">
        <v>20</v>
      </c>
      <c r="F1583" t="b">
        <v>0</v>
      </c>
      <c r="G1583" t="s">
        <v>27</v>
      </c>
      <c r="H1583" s="4">
        <v>45685.875196759262</v>
      </c>
      <c r="I1583" t="b">
        <v>1</v>
      </c>
      <c r="J1583" t="b">
        <v>1</v>
      </c>
      <c r="K1583" t="s">
        <v>24</v>
      </c>
      <c r="L1583" t="s">
        <v>22</v>
      </c>
      <c r="M1583">
        <v>142500</v>
      </c>
      <c r="O1583" t="s">
        <v>6465</v>
      </c>
      <c r="P1583" t="s">
        <v>6466</v>
      </c>
    </row>
    <row r="1584" spans="1:16" x14ac:dyDescent="0.25">
      <c r="A1584" t="s">
        <v>139</v>
      </c>
      <c r="B1584" t="s">
        <v>4236</v>
      </c>
      <c r="C1584" t="s">
        <v>44</v>
      </c>
      <c r="D1584" t="s">
        <v>3972</v>
      </c>
      <c r="E1584" t="s">
        <v>20</v>
      </c>
      <c r="F1584" t="b">
        <v>0</v>
      </c>
      <c r="G1584" t="s">
        <v>41</v>
      </c>
      <c r="H1584" s="4">
        <v>45685.875439814823</v>
      </c>
      <c r="I1584" t="b">
        <v>0</v>
      </c>
      <c r="J1584" t="b">
        <v>1</v>
      </c>
      <c r="K1584" t="s">
        <v>24</v>
      </c>
      <c r="L1584" t="s">
        <v>22</v>
      </c>
      <c r="M1584">
        <v>60000</v>
      </c>
      <c r="O1584" t="s">
        <v>6467</v>
      </c>
      <c r="P1584" t="s">
        <v>1526</v>
      </c>
    </row>
    <row r="1585" spans="1:16" x14ac:dyDescent="0.25">
      <c r="A1585" t="s">
        <v>1</v>
      </c>
      <c r="B1585" t="s">
        <v>1</v>
      </c>
      <c r="C1585" t="s">
        <v>2870</v>
      </c>
      <c r="D1585" t="s">
        <v>3972</v>
      </c>
      <c r="E1585" t="s">
        <v>20</v>
      </c>
      <c r="F1585" t="b">
        <v>0</v>
      </c>
      <c r="G1585" t="s">
        <v>27</v>
      </c>
      <c r="H1585" s="4">
        <v>45685.876493055563</v>
      </c>
      <c r="I1585" t="b">
        <v>0</v>
      </c>
      <c r="J1585" t="b">
        <v>0</v>
      </c>
      <c r="K1585" t="s">
        <v>24</v>
      </c>
      <c r="L1585" t="s">
        <v>36</v>
      </c>
      <c r="N1585">
        <v>89</v>
      </c>
      <c r="O1585" t="s">
        <v>131</v>
      </c>
      <c r="P1585" t="s">
        <v>6468</v>
      </c>
    </row>
    <row r="1586" spans="1:16" x14ac:dyDescent="0.25">
      <c r="A1586" t="s">
        <v>1</v>
      </c>
      <c r="B1586" t="s">
        <v>6469</v>
      </c>
      <c r="C1586" t="s">
        <v>967</v>
      </c>
      <c r="D1586" t="s">
        <v>3600</v>
      </c>
      <c r="E1586" t="s">
        <v>51</v>
      </c>
      <c r="F1586" t="b">
        <v>0</v>
      </c>
      <c r="G1586" t="s">
        <v>27</v>
      </c>
      <c r="H1586" s="4">
        <v>45685.876527777778</v>
      </c>
      <c r="I1586" t="b">
        <v>0</v>
      </c>
      <c r="J1586" t="b">
        <v>0</v>
      </c>
      <c r="K1586" t="s">
        <v>24</v>
      </c>
      <c r="L1586" t="s">
        <v>36</v>
      </c>
      <c r="N1586">
        <v>41.5</v>
      </c>
      <c r="O1586" t="s">
        <v>6470</v>
      </c>
    </row>
    <row r="1587" spans="1:16" x14ac:dyDescent="0.25">
      <c r="A1587" t="s">
        <v>19</v>
      </c>
      <c r="B1587" t="s">
        <v>6471</v>
      </c>
      <c r="C1587" t="s">
        <v>217</v>
      </c>
      <c r="D1587" t="s">
        <v>4034</v>
      </c>
      <c r="E1587" t="s">
        <v>20</v>
      </c>
      <c r="F1587" t="b">
        <v>0</v>
      </c>
      <c r="G1587" t="s">
        <v>217</v>
      </c>
      <c r="H1587" s="4">
        <v>45685.898518518523</v>
      </c>
      <c r="I1587" t="b">
        <v>0</v>
      </c>
      <c r="J1587" t="b">
        <v>0</v>
      </c>
      <c r="K1587" t="s">
        <v>217</v>
      </c>
      <c r="L1587" t="s">
        <v>22</v>
      </c>
      <c r="M1587">
        <v>48000</v>
      </c>
      <c r="O1587" t="s">
        <v>6472</v>
      </c>
      <c r="P1587" t="s">
        <v>6473</v>
      </c>
    </row>
    <row r="1588" spans="1:16" x14ac:dyDescent="0.25">
      <c r="A1588" t="s">
        <v>0</v>
      </c>
      <c r="B1588" t="s">
        <v>6474</v>
      </c>
      <c r="C1588" t="s">
        <v>76</v>
      </c>
      <c r="D1588" t="s">
        <v>3972</v>
      </c>
      <c r="E1588" t="s">
        <v>20</v>
      </c>
      <c r="F1588" t="b">
        <v>0</v>
      </c>
      <c r="G1588" t="s">
        <v>41</v>
      </c>
      <c r="H1588" s="4">
        <v>45685.917083333326</v>
      </c>
      <c r="I1588" t="b">
        <v>0</v>
      </c>
      <c r="J1588" t="b">
        <v>1</v>
      </c>
      <c r="K1588" t="s">
        <v>24</v>
      </c>
      <c r="L1588" t="s">
        <v>22</v>
      </c>
      <c r="M1588">
        <v>71000</v>
      </c>
      <c r="O1588" t="s">
        <v>6475</v>
      </c>
      <c r="P1588" t="s">
        <v>6476</v>
      </c>
    </row>
    <row r="1589" spans="1:16" x14ac:dyDescent="0.25">
      <c r="A1589" t="s">
        <v>2</v>
      </c>
      <c r="B1589" t="s">
        <v>6477</v>
      </c>
      <c r="C1589" t="s">
        <v>6478</v>
      </c>
      <c r="D1589" t="s">
        <v>3972</v>
      </c>
      <c r="E1589" t="s">
        <v>20</v>
      </c>
      <c r="F1589" t="b">
        <v>0</v>
      </c>
      <c r="G1589" t="s">
        <v>27</v>
      </c>
      <c r="H1589" s="4">
        <v>45685.919166666667</v>
      </c>
      <c r="I1589" t="b">
        <v>0</v>
      </c>
      <c r="J1589" t="b">
        <v>1</v>
      </c>
      <c r="K1589" t="s">
        <v>24</v>
      </c>
      <c r="L1589" t="s">
        <v>22</v>
      </c>
      <c r="M1589">
        <v>106237.5</v>
      </c>
      <c r="O1589" t="s">
        <v>6479</v>
      </c>
      <c r="P1589" t="s">
        <v>6480</v>
      </c>
    </row>
    <row r="1590" spans="1:16" x14ac:dyDescent="0.25">
      <c r="A1590" t="s">
        <v>0</v>
      </c>
      <c r="B1590" t="s">
        <v>0</v>
      </c>
      <c r="C1590" t="s">
        <v>1947</v>
      </c>
      <c r="D1590" t="s">
        <v>3828</v>
      </c>
      <c r="E1590" t="s">
        <v>20</v>
      </c>
      <c r="F1590" t="b">
        <v>0</v>
      </c>
      <c r="G1590" t="s">
        <v>27</v>
      </c>
      <c r="H1590" s="4">
        <v>45685.958414351851</v>
      </c>
      <c r="I1590" t="b">
        <v>0</v>
      </c>
      <c r="J1590" t="b">
        <v>1</v>
      </c>
      <c r="K1590" t="s">
        <v>24</v>
      </c>
      <c r="L1590" t="s">
        <v>22</v>
      </c>
      <c r="M1590">
        <v>97500</v>
      </c>
      <c r="O1590" t="s">
        <v>6481</v>
      </c>
      <c r="P1590" t="s">
        <v>6482</v>
      </c>
    </row>
    <row r="1591" spans="1:16" x14ac:dyDescent="0.25">
      <c r="A1591" t="s">
        <v>0</v>
      </c>
      <c r="B1591" t="s">
        <v>6483</v>
      </c>
      <c r="C1591" t="s">
        <v>1923</v>
      </c>
      <c r="D1591" t="s">
        <v>3972</v>
      </c>
      <c r="E1591" t="s">
        <v>20</v>
      </c>
      <c r="F1591" t="b">
        <v>0</v>
      </c>
      <c r="G1591" t="s">
        <v>30</v>
      </c>
      <c r="H1591" s="4">
        <v>45685.959328703713</v>
      </c>
      <c r="I1591" t="b">
        <v>0</v>
      </c>
      <c r="J1591" t="b">
        <v>0</v>
      </c>
      <c r="K1591" t="s">
        <v>24</v>
      </c>
      <c r="L1591" t="s">
        <v>22</v>
      </c>
      <c r="M1591">
        <v>77500</v>
      </c>
      <c r="O1591" t="s">
        <v>6484</v>
      </c>
      <c r="P1591" t="s">
        <v>6485</v>
      </c>
    </row>
    <row r="1592" spans="1:16" x14ac:dyDescent="0.25">
      <c r="A1592" t="s">
        <v>89</v>
      </c>
      <c r="B1592" t="s">
        <v>6486</v>
      </c>
      <c r="C1592" t="s">
        <v>1025</v>
      </c>
      <c r="D1592" t="s">
        <v>3972</v>
      </c>
      <c r="E1592" t="s">
        <v>20</v>
      </c>
      <c r="F1592" t="b">
        <v>0</v>
      </c>
      <c r="G1592" t="s">
        <v>41</v>
      </c>
      <c r="H1592" s="4">
        <v>45685.961192129631</v>
      </c>
      <c r="I1592" t="b">
        <v>1</v>
      </c>
      <c r="J1592" t="b">
        <v>0</v>
      </c>
      <c r="K1592" t="s">
        <v>24</v>
      </c>
      <c r="L1592" t="s">
        <v>36</v>
      </c>
      <c r="N1592">
        <v>57.5</v>
      </c>
      <c r="O1592" t="s">
        <v>4343</v>
      </c>
      <c r="P1592" t="s">
        <v>415</v>
      </c>
    </row>
    <row r="1593" spans="1:16" x14ac:dyDescent="0.25">
      <c r="A1593" t="s">
        <v>0</v>
      </c>
      <c r="B1593" t="s">
        <v>1724</v>
      </c>
      <c r="C1593" t="s">
        <v>400</v>
      </c>
      <c r="D1593" t="s">
        <v>3828</v>
      </c>
      <c r="E1593" t="s">
        <v>20</v>
      </c>
      <c r="F1593" t="b">
        <v>0</v>
      </c>
      <c r="G1593" t="s">
        <v>30</v>
      </c>
      <c r="H1593" s="4">
        <v>45686.001064814824</v>
      </c>
      <c r="I1593" t="b">
        <v>0</v>
      </c>
      <c r="J1593" t="b">
        <v>1</v>
      </c>
      <c r="K1593" t="s">
        <v>24</v>
      </c>
      <c r="L1593" t="s">
        <v>22</v>
      </c>
      <c r="M1593">
        <v>92500</v>
      </c>
      <c r="O1593" t="s">
        <v>6445</v>
      </c>
      <c r="P1593" t="s">
        <v>726</v>
      </c>
    </row>
    <row r="1594" spans="1:16" x14ac:dyDescent="0.25">
      <c r="A1594" t="s">
        <v>40</v>
      </c>
      <c r="B1594" t="s">
        <v>40</v>
      </c>
      <c r="C1594" t="s">
        <v>1007</v>
      </c>
      <c r="D1594" t="s">
        <v>2262</v>
      </c>
      <c r="E1594" t="s">
        <v>219</v>
      </c>
      <c r="F1594" t="b">
        <v>0</v>
      </c>
      <c r="G1594" t="s">
        <v>41</v>
      </c>
      <c r="H1594" s="4">
        <v>45686.002858796302</v>
      </c>
      <c r="I1594" t="b">
        <v>0</v>
      </c>
      <c r="J1594" t="b">
        <v>1</v>
      </c>
      <c r="K1594" t="s">
        <v>24</v>
      </c>
      <c r="L1594" t="s">
        <v>36</v>
      </c>
      <c r="N1594">
        <v>72.5</v>
      </c>
      <c r="O1594" t="s">
        <v>2262</v>
      </c>
      <c r="P1594" t="s">
        <v>6487</v>
      </c>
    </row>
    <row r="1595" spans="1:16" x14ac:dyDescent="0.25">
      <c r="A1595" t="s">
        <v>191</v>
      </c>
      <c r="B1595" t="s">
        <v>6488</v>
      </c>
      <c r="C1595" t="s">
        <v>740</v>
      </c>
      <c r="D1595" t="s">
        <v>4034</v>
      </c>
      <c r="E1595" t="s">
        <v>20</v>
      </c>
      <c r="F1595" t="b">
        <v>0</v>
      </c>
      <c r="G1595" t="s">
        <v>740</v>
      </c>
      <c r="H1595" s="4">
        <v>45686.019699074073</v>
      </c>
      <c r="I1595" t="b">
        <v>0</v>
      </c>
      <c r="J1595" t="b">
        <v>0</v>
      </c>
      <c r="K1595" t="s">
        <v>740</v>
      </c>
      <c r="L1595" t="s">
        <v>22</v>
      </c>
      <c r="M1595">
        <v>140800</v>
      </c>
      <c r="O1595" t="s">
        <v>1762</v>
      </c>
      <c r="P1595" t="s">
        <v>385</v>
      </c>
    </row>
    <row r="1596" spans="1:16" x14ac:dyDescent="0.25">
      <c r="A1596" t="s">
        <v>139</v>
      </c>
      <c r="B1596" t="s">
        <v>6489</v>
      </c>
      <c r="C1596" t="s">
        <v>44</v>
      </c>
      <c r="D1596" t="s">
        <v>5242</v>
      </c>
      <c r="E1596" t="s">
        <v>20</v>
      </c>
      <c r="F1596" t="b">
        <v>0</v>
      </c>
      <c r="G1596" t="s">
        <v>41</v>
      </c>
      <c r="H1596" s="4">
        <v>45686.125428240739</v>
      </c>
      <c r="I1596" t="b">
        <v>0</v>
      </c>
      <c r="J1596" t="b">
        <v>1</v>
      </c>
      <c r="K1596" t="s">
        <v>24</v>
      </c>
      <c r="L1596" t="s">
        <v>22</v>
      </c>
      <c r="M1596">
        <v>134000</v>
      </c>
      <c r="O1596" t="s">
        <v>4630</v>
      </c>
      <c r="P1596" t="s">
        <v>882</v>
      </c>
    </row>
    <row r="1597" spans="1:16" x14ac:dyDescent="0.25">
      <c r="A1597" t="s">
        <v>0</v>
      </c>
      <c r="B1597" t="s">
        <v>6490</v>
      </c>
      <c r="C1597" t="s">
        <v>44</v>
      </c>
      <c r="D1597" t="s">
        <v>4002</v>
      </c>
      <c r="E1597" t="s">
        <v>20</v>
      </c>
      <c r="F1597" t="b">
        <v>0</v>
      </c>
      <c r="G1597" t="s">
        <v>23</v>
      </c>
      <c r="H1597" s="4">
        <v>45686.14435185185</v>
      </c>
      <c r="I1597" t="b">
        <v>1</v>
      </c>
      <c r="J1597" t="b">
        <v>0</v>
      </c>
      <c r="K1597" t="s">
        <v>24</v>
      </c>
      <c r="L1597" t="s">
        <v>22</v>
      </c>
      <c r="M1597">
        <v>100000</v>
      </c>
      <c r="O1597" t="s">
        <v>2406</v>
      </c>
      <c r="P1597" t="s">
        <v>149</v>
      </c>
    </row>
    <row r="1598" spans="1:16" x14ac:dyDescent="0.25">
      <c r="A1598" t="s">
        <v>0</v>
      </c>
      <c r="B1598" t="s">
        <v>5665</v>
      </c>
      <c r="C1598" t="s">
        <v>82</v>
      </c>
      <c r="D1598" t="s">
        <v>2208</v>
      </c>
      <c r="E1598" t="s">
        <v>20</v>
      </c>
      <c r="F1598" t="b">
        <v>0</v>
      </c>
      <c r="G1598" t="s">
        <v>27</v>
      </c>
      <c r="H1598" s="4">
        <v>45686.250023148154</v>
      </c>
      <c r="I1598" t="b">
        <v>0</v>
      </c>
      <c r="J1598" t="b">
        <v>1</v>
      </c>
      <c r="K1598" t="s">
        <v>24</v>
      </c>
      <c r="L1598" t="s">
        <v>22</v>
      </c>
      <c r="M1598">
        <v>60993</v>
      </c>
      <c r="O1598" t="s">
        <v>6491</v>
      </c>
      <c r="P1598" t="s">
        <v>393</v>
      </c>
    </row>
    <row r="1599" spans="1:16" x14ac:dyDescent="0.25">
      <c r="A1599" t="s">
        <v>0</v>
      </c>
      <c r="B1599" t="s">
        <v>6492</v>
      </c>
      <c r="C1599" t="s">
        <v>33</v>
      </c>
      <c r="D1599" t="s">
        <v>3600</v>
      </c>
      <c r="E1599" t="s">
        <v>51</v>
      </c>
      <c r="F1599" t="b">
        <v>0</v>
      </c>
      <c r="G1599" t="s">
        <v>35</v>
      </c>
      <c r="H1599" s="4">
        <v>45686.25072916667</v>
      </c>
      <c r="I1599" t="b">
        <v>1</v>
      </c>
      <c r="J1599" t="b">
        <v>0</v>
      </c>
      <c r="K1599" t="s">
        <v>24</v>
      </c>
      <c r="L1599" t="s">
        <v>36</v>
      </c>
      <c r="N1599">
        <v>55</v>
      </c>
      <c r="O1599" t="s">
        <v>6493</v>
      </c>
      <c r="P1599" t="s">
        <v>6494</v>
      </c>
    </row>
    <row r="1600" spans="1:16" x14ac:dyDescent="0.25">
      <c r="A1600" t="s">
        <v>1</v>
      </c>
      <c r="B1600" t="s">
        <v>6495</v>
      </c>
      <c r="C1600" t="s">
        <v>372</v>
      </c>
      <c r="D1600" t="s">
        <v>3600</v>
      </c>
      <c r="E1600" t="s">
        <v>51</v>
      </c>
      <c r="F1600" t="b">
        <v>0</v>
      </c>
      <c r="G1600" t="s">
        <v>27</v>
      </c>
      <c r="H1600" s="4">
        <v>45686.251250000001</v>
      </c>
      <c r="I1600" t="b">
        <v>0</v>
      </c>
      <c r="J1600" t="b">
        <v>0</v>
      </c>
      <c r="K1600" t="s">
        <v>24</v>
      </c>
      <c r="L1600" t="s">
        <v>36</v>
      </c>
      <c r="N1600">
        <v>41.5</v>
      </c>
      <c r="O1600" t="s">
        <v>6470</v>
      </c>
    </row>
    <row r="1601" spans="1:16" x14ac:dyDescent="0.25">
      <c r="A1601" t="s">
        <v>1</v>
      </c>
      <c r="B1601" t="s">
        <v>6496</v>
      </c>
      <c r="C1601" t="s">
        <v>1521</v>
      </c>
      <c r="D1601" t="s">
        <v>3972</v>
      </c>
      <c r="E1601" t="s">
        <v>20</v>
      </c>
      <c r="F1601" t="b">
        <v>0</v>
      </c>
      <c r="G1601" t="s">
        <v>52</v>
      </c>
      <c r="H1601" s="4">
        <v>45686.251620370371</v>
      </c>
      <c r="I1601" t="b">
        <v>0</v>
      </c>
      <c r="J1601" t="b">
        <v>1</v>
      </c>
      <c r="K1601" t="s">
        <v>24</v>
      </c>
      <c r="L1601" t="s">
        <v>22</v>
      </c>
      <c r="M1601">
        <v>105000</v>
      </c>
      <c r="O1601" t="s">
        <v>1549</v>
      </c>
      <c r="P1601" t="s">
        <v>1198</v>
      </c>
    </row>
    <row r="1602" spans="1:16" x14ac:dyDescent="0.25">
      <c r="A1602" t="s">
        <v>1</v>
      </c>
      <c r="B1602" t="s">
        <v>6497</v>
      </c>
      <c r="C1602" t="s">
        <v>2544</v>
      </c>
      <c r="D1602" t="s">
        <v>4002</v>
      </c>
      <c r="E1602" t="s">
        <v>20</v>
      </c>
      <c r="F1602" t="b">
        <v>0</v>
      </c>
      <c r="G1602" t="s">
        <v>41</v>
      </c>
      <c r="H1602" s="4">
        <v>45686.252812500003</v>
      </c>
      <c r="I1602" t="b">
        <v>1</v>
      </c>
      <c r="J1602" t="b">
        <v>0</v>
      </c>
      <c r="K1602" t="s">
        <v>24</v>
      </c>
      <c r="L1602" t="s">
        <v>22</v>
      </c>
      <c r="M1602">
        <v>640000</v>
      </c>
      <c r="O1602" t="s">
        <v>822</v>
      </c>
    </row>
    <row r="1603" spans="1:16" x14ac:dyDescent="0.25">
      <c r="A1603" t="s">
        <v>2</v>
      </c>
      <c r="B1603" t="s">
        <v>439</v>
      </c>
      <c r="C1603" t="s">
        <v>337</v>
      </c>
      <c r="D1603" t="s">
        <v>3828</v>
      </c>
      <c r="E1603" t="s">
        <v>20</v>
      </c>
      <c r="F1603" t="b">
        <v>0</v>
      </c>
      <c r="G1603" t="s">
        <v>41</v>
      </c>
      <c r="H1603" s="4">
        <v>45686.252812500003</v>
      </c>
      <c r="I1603" t="b">
        <v>0</v>
      </c>
      <c r="J1603" t="b">
        <v>0</v>
      </c>
      <c r="K1603" t="s">
        <v>24</v>
      </c>
      <c r="L1603" t="s">
        <v>22</v>
      </c>
      <c r="M1603">
        <v>206500</v>
      </c>
      <c r="O1603" t="s">
        <v>2254</v>
      </c>
      <c r="P1603" t="s">
        <v>5685</v>
      </c>
    </row>
    <row r="1604" spans="1:16" x14ac:dyDescent="0.25">
      <c r="A1604" t="s">
        <v>40</v>
      </c>
      <c r="B1604" t="s">
        <v>5578</v>
      </c>
      <c r="C1604" t="s">
        <v>39</v>
      </c>
      <c r="D1604" t="s">
        <v>2208</v>
      </c>
      <c r="E1604" t="s">
        <v>20</v>
      </c>
      <c r="F1604" t="b">
        <v>1</v>
      </c>
      <c r="G1604" t="s">
        <v>30</v>
      </c>
      <c r="H1604" s="4">
        <v>45686.267326388886</v>
      </c>
      <c r="I1604" t="b">
        <v>0</v>
      </c>
      <c r="J1604" t="b">
        <v>1</v>
      </c>
      <c r="K1604" t="s">
        <v>24</v>
      </c>
      <c r="L1604" t="s">
        <v>22</v>
      </c>
      <c r="M1604">
        <v>106500</v>
      </c>
      <c r="O1604" t="s">
        <v>6498</v>
      </c>
      <c r="P1604" t="s">
        <v>5579</v>
      </c>
    </row>
    <row r="1605" spans="1:16" x14ac:dyDescent="0.25">
      <c r="A1605" t="s">
        <v>89</v>
      </c>
      <c r="B1605" t="s">
        <v>6499</v>
      </c>
      <c r="C1605" t="s">
        <v>39</v>
      </c>
      <c r="D1605" t="s">
        <v>6407</v>
      </c>
      <c r="E1605" t="s">
        <v>20</v>
      </c>
      <c r="F1605" t="b">
        <v>1</v>
      </c>
      <c r="G1605" t="s">
        <v>1371</v>
      </c>
      <c r="H1605" s="4">
        <v>45686.272534722222</v>
      </c>
      <c r="I1605" t="b">
        <v>1</v>
      </c>
      <c r="J1605" t="b">
        <v>0</v>
      </c>
      <c r="K1605" t="s">
        <v>1371</v>
      </c>
      <c r="L1605" t="s">
        <v>22</v>
      </c>
      <c r="M1605">
        <v>195000</v>
      </c>
      <c r="O1605" t="s">
        <v>4051</v>
      </c>
    </row>
    <row r="1606" spans="1:16" x14ac:dyDescent="0.25">
      <c r="A1606" t="s">
        <v>28</v>
      </c>
      <c r="B1606" t="s">
        <v>28</v>
      </c>
      <c r="C1606" t="s">
        <v>39</v>
      </c>
      <c r="D1606" t="s">
        <v>3984</v>
      </c>
      <c r="E1606" t="s">
        <v>20</v>
      </c>
      <c r="F1606" t="b">
        <v>1</v>
      </c>
      <c r="G1606" t="s">
        <v>2452</v>
      </c>
      <c r="H1606" s="4">
        <v>45686.274722222217</v>
      </c>
      <c r="I1606" t="b">
        <v>0</v>
      </c>
      <c r="J1606" t="b">
        <v>0</v>
      </c>
      <c r="K1606" t="s">
        <v>2452</v>
      </c>
      <c r="L1606" t="s">
        <v>22</v>
      </c>
      <c r="M1606">
        <v>69000</v>
      </c>
      <c r="O1606" t="s">
        <v>5063</v>
      </c>
      <c r="P1606" t="s">
        <v>5064</v>
      </c>
    </row>
    <row r="1607" spans="1:16" x14ac:dyDescent="0.25">
      <c r="A1607" t="s">
        <v>0</v>
      </c>
      <c r="B1607" t="s">
        <v>2166</v>
      </c>
      <c r="C1607" t="s">
        <v>192</v>
      </c>
      <c r="D1607" t="s">
        <v>4083</v>
      </c>
      <c r="E1607" t="s">
        <v>20</v>
      </c>
      <c r="F1607" t="b">
        <v>0</v>
      </c>
      <c r="G1607" t="s">
        <v>23</v>
      </c>
      <c r="H1607" s="4">
        <v>45686.284305555557</v>
      </c>
      <c r="I1607" t="b">
        <v>0</v>
      </c>
      <c r="J1607" t="b">
        <v>0</v>
      </c>
      <c r="K1607" t="s">
        <v>24</v>
      </c>
      <c r="L1607" t="s">
        <v>22</v>
      </c>
      <c r="M1607">
        <v>106500</v>
      </c>
      <c r="O1607" t="s">
        <v>374</v>
      </c>
      <c r="P1607" t="s">
        <v>4085</v>
      </c>
    </row>
    <row r="1608" spans="1:16" x14ac:dyDescent="0.25">
      <c r="A1608" t="s">
        <v>0</v>
      </c>
      <c r="B1608" t="s">
        <v>3807</v>
      </c>
      <c r="C1608" t="s">
        <v>1591</v>
      </c>
      <c r="D1608" t="s">
        <v>4083</v>
      </c>
      <c r="E1608" t="s">
        <v>20</v>
      </c>
      <c r="F1608" t="b">
        <v>0</v>
      </c>
      <c r="G1608" t="s">
        <v>23</v>
      </c>
      <c r="H1608" s="4">
        <v>45686.284328703703</v>
      </c>
      <c r="I1608" t="b">
        <v>0</v>
      </c>
      <c r="J1608" t="b">
        <v>0</v>
      </c>
      <c r="K1608" t="s">
        <v>24</v>
      </c>
      <c r="L1608" t="s">
        <v>22</v>
      </c>
      <c r="M1608">
        <v>70000</v>
      </c>
      <c r="O1608" t="s">
        <v>6500</v>
      </c>
      <c r="P1608" t="s">
        <v>320</v>
      </c>
    </row>
    <row r="1609" spans="1:16" x14ac:dyDescent="0.25">
      <c r="A1609" t="s">
        <v>1</v>
      </c>
      <c r="B1609" t="s">
        <v>6501</v>
      </c>
      <c r="C1609" t="s">
        <v>23</v>
      </c>
      <c r="D1609" t="s">
        <v>3828</v>
      </c>
      <c r="E1609" t="s">
        <v>20</v>
      </c>
      <c r="F1609" t="b">
        <v>0</v>
      </c>
      <c r="G1609" t="s">
        <v>23</v>
      </c>
      <c r="H1609" s="4">
        <v>45686.284421296303</v>
      </c>
      <c r="I1609" t="b">
        <v>0</v>
      </c>
      <c r="J1609" t="b">
        <v>1</v>
      </c>
      <c r="K1609" t="s">
        <v>24</v>
      </c>
      <c r="L1609" t="s">
        <v>22</v>
      </c>
      <c r="M1609">
        <v>178000</v>
      </c>
      <c r="O1609" t="s">
        <v>2815</v>
      </c>
      <c r="P1609" t="s">
        <v>6502</v>
      </c>
    </row>
    <row r="1610" spans="1:16" x14ac:dyDescent="0.25">
      <c r="A1610" t="s">
        <v>0</v>
      </c>
      <c r="B1610" t="s">
        <v>0</v>
      </c>
      <c r="C1610" t="s">
        <v>3055</v>
      </c>
      <c r="D1610" t="s">
        <v>4083</v>
      </c>
      <c r="E1610" t="s">
        <v>20</v>
      </c>
      <c r="F1610" t="b">
        <v>0</v>
      </c>
      <c r="G1610" t="s">
        <v>27</v>
      </c>
      <c r="H1610" s="4">
        <v>45686.291724537034</v>
      </c>
      <c r="I1610" t="b">
        <v>0</v>
      </c>
      <c r="J1610" t="b">
        <v>0</v>
      </c>
      <c r="K1610" t="s">
        <v>24</v>
      </c>
      <c r="L1610" t="s">
        <v>22</v>
      </c>
      <c r="M1610">
        <v>68900</v>
      </c>
      <c r="O1610" t="s">
        <v>109</v>
      </c>
      <c r="P1610" t="s">
        <v>204</v>
      </c>
    </row>
    <row r="1611" spans="1:16" x14ac:dyDescent="0.25">
      <c r="A1611" t="s">
        <v>1</v>
      </c>
      <c r="B1611" t="s">
        <v>3217</v>
      </c>
      <c r="C1611" t="s">
        <v>122</v>
      </c>
      <c r="D1611" t="s">
        <v>4083</v>
      </c>
      <c r="E1611" t="s">
        <v>20</v>
      </c>
      <c r="F1611" t="b">
        <v>0</v>
      </c>
      <c r="G1611" t="s">
        <v>52</v>
      </c>
      <c r="H1611" s="4">
        <v>45686.292893518519</v>
      </c>
      <c r="I1611" t="b">
        <v>0</v>
      </c>
      <c r="J1611" t="b">
        <v>0</v>
      </c>
      <c r="K1611" t="s">
        <v>24</v>
      </c>
      <c r="L1611" t="s">
        <v>22</v>
      </c>
      <c r="M1611">
        <v>110000</v>
      </c>
      <c r="O1611" t="s">
        <v>374</v>
      </c>
      <c r="P1611" t="s">
        <v>5145</v>
      </c>
    </row>
    <row r="1612" spans="1:16" x14ac:dyDescent="0.25">
      <c r="A1612" t="s">
        <v>1</v>
      </c>
      <c r="B1612" t="s">
        <v>168</v>
      </c>
      <c r="C1612" t="s">
        <v>1521</v>
      </c>
      <c r="D1612" t="s">
        <v>2208</v>
      </c>
      <c r="E1612" t="s">
        <v>20</v>
      </c>
      <c r="F1612" t="b">
        <v>0</v>
      </c>
      <c r="G1612" t="s">
        <v>52</v>
      </c>
      <c r="H1612" s="4">
        <v>45686.293287037042</v>
      </c>
      <c r="I1612" t="b">
        <v>0</v>
      </c>
      <c r="J1612" t="b">
        <v>1</v>
      </c>
      <c r="K1612" t="s">
        <v>24</v>
      </c>
      <c r="L1612" t="s">
        <v>22</v>
      </c>
      <c r="M1612">
        <v>210000</v>
      </c>
      <c r="O1612" t="s">
        <v>6503</v>
      </c>
      <c r="P1612" t="s">
        <v>6504</v>
      </c>
    </row>
    <row r="1613" spans="1:16" x14ac:dyDescent="0.25">
      <c r="A1613" t="s">
        <v>1</v>
      </c>
      <c r="B1613" t="s">
        <v>6505</v>
      </c>
      <c r="C1613" t="s">
        <v>203</v>
      </c>
      <c r="D1613" t="s">
        <v>3972</v>
      </c>
      <c r="E1613" t="s">
        <v>20</v>
      </c>
      <c r="F1613" t="b">
        <v>0</v>
      </c>
      <c r="G1613" t="s">
        <v>27</v>
      </c>
      <c r="H1613" s="4">
        <v>45686.293715277781</v>
      </c>
      <c r="I1613" t="b">
        <v>0</v>
      </c>
      <c r="J1613" t="b">
        <v>1</v>
      </c>
      <c r="K1613" t="s">
        <v>24</v>
      </c>
      <c r="L1613" t="s">
        <v>22</v>
      </c>
      <c r="M1613">
        <v>171000</v>
      </c>
      <c r="O1613" t="s">
        <v>1712</v>
      </c>
      <c r="P1613" t="s">
        <v>6506</v>
      </c>
    </row>
    <row r="1614" spans="1:16" x14ac:dyDescent="0.25">
      <c r="A1614" t="s">
        <v>2</v>
      </c>
      <c r="B1614" t="s">
        <v>6507</v>
      </c>
      <c r="C1614" t="s">
        <v>42</v>
      </c>
      <c r="D1614" t="s">
        <v>3972</v>
      </c>
      <c r="E1614" t="s">
        <v>20</v>
      </c>
      <c r="F1614" t="b">
        <v>0</v>
      </c>
      <c r="G1614" t="s">
        <v>27</v>
      </c>
      <c r="H1614" s="4">
        <v>45686.335428240738</v>
      </c>
      <c r="I1614" t="b">
        <v>0</v>
      </c>
      <c r="J1614" t="b">
        <v>1</v>
      </c>
      <c r="K1614" t="s">
        <v>24</v>
      </c>
      <c r="L1614" t="s">
        <v>22</v>
      </c>
      <c r="M1614">
        <v>193500</v>
      </c>
      <c r="O1614" t="s">
        <v>3972</v>
      </c>
      <c r="P1614" t="s">
        <v>6508</v>
      </c>
    </row>
    <row r="1615" spans="1:16" x14ac:dyDescent="0.25">
      <c r="A1615" t="s">
        <v>0</v>
      </c>
      <c r="B1615" t="s">
        <v>0</v>
      </c>
      <c r="C1615" t="s">
        <v>6509</v>
      </c>
      <c r="D1615" t="s">
        <v>4089</v>
      </c>
      <c r="E1615" t="s">
        <v>20</v>
      </c>
      <c r="F1615" t="b">
        <v>0</v>
      </c>
      <c r="G1615" t="s">
        <v>27</v>
      </c>
      <c r="H1615" s="4">
        <v>45686.416724537034</v>
      </c>
      <c r="I1615" t="b">
        <v>0</v>
      </c>
      <c r="J1615" t="b">
        <v>1</v>
      </c>
      <c r="K1615" t="s">
        <v>24</v>
      </c>
      <c r="L1615" t="s">
        <v>22</v>
      </c>
      <c r="M1615">
        <v>80000</v>
      </c>
      <c r="O1615" t="s">
        <v>6510</v>
      </c>
      <c r="P1615" t="s">
        <v>280</v>
      </c>
    </row>
    <row r="1616" spans="1:16" x14ac:dyDescent="0.25">
      <c r="A1616" t="s">
        <v>1</v>
      </c>
      <c r="B1616" t="s">
        <v>6511</v>
      </c>
      <c r="C1616" t="s">
        <v>44</v>
      </c>
      <c r="D1616" t="s">
        <v>3972</v>
      </c>
      <c r="E1616" t="s">
        <v>20</v>
      </c>
      <c r="F1616" t="b">
        <v>0</v>
      </c>
      <c r="G1616" t="s">
        <v>41</v>
      </c>
      <c r="H1616" s="4">
        <v>45686.417222222219</v>
      </c>
      <c r="I1616" t="b">
        <v>0</v>
      </c>
      <c r="J1616" t="b">
        <v>0</v>
      </c>
      <c r="K1616" t="s">
        <v>24</v>
      </c>
      <c r="L1616" t="s">
        <v>22</v>
      </c>
      <c r="M1616">
        <v>100000</v>
      </c>
      <c r="O1616" t="s">
        <v>482</v>
      </c>
      <c r="P1616" t="s">
        <v>2170</v>
      </c>
    </row>
    <row r="1617" spans="1:16" x14ac:dyDescent="0.25">
      <c r="A1617" t="s">
        <v>139</v>
      </c>
      <c r="B1617" t="s">
        <v>2637</v>
      </c>
      <c r="C1617" t="s">
        <v>2842</v>
      </c>
      <c r="D1617" t="s">
        <v>3972</v>
      </c>
      <c r="E1617" t="s">
        <v>51</v>
      </c>
      <c r="F1617" t="b">
        <v>0</v>
      </c>
      <c r="G1617" t="s">
        <v>52</v>
      </c>
      <c r="H1617" s="4">
        <v>45686.417800925927</v>
      </c>
      <c r="I1617" t="b">
        <v>0</v>
      </c>
      <c r="J1617" t="b">
        <v>1</v>
      </c>
      <c r="K1617" t="s">
        <v>24</v>
      </c>
      <c r="L1617" t="s">
        <v>36</v>
      </c>
      <c r="N1617">
        <v>45</v>
      </c>
      <c r="O1617" t="s">
        <v>3933</v>
      </c>
      <c r="P1617" t="s">
        <v>6512</v>
      </c>
    </row>
    <row r="1618" spans="1:16" x14ac:dyDescent="0.25">
      <c r="A1618" t="s">
        <v>28</v>
      </c>
      <c r="B1618" t="s">
        <v>6513</v>
      </c>
      <c r="C1618" t="s">
        <v>6514</v>
      </c>
      <c r="D1618" t="s">
        <v>3972</v>
      </c>
      <c r="E1618" t="s">
        <v>20</v>
      </c>
      <c r="F1618" t="b">
        <v>0</v>
      </c>
      <c r="G1618" t="s">
        <v>106</v>
      </c>
      <c r="H1618" s="4">
        <v>45686.434918981482</v>
      </c>
      <c r="I1618" t="b">
        <v>0</v>
      </c>
      <c r="J1618" t="b">
        <v>0</v>
      </c>
      <c r="K1618" t="s">
        <v>106</v>
      </c>
      <c r="L1618" t="s">
        <v>22</v>
      </c>
      <c r="M1618">
        <v>159000</v>
      </c>
      <c r="O1618" t="s">
        <v>1642</v>
      </c>
      <c r="P1618" t="s">
        <v>6515</v>
      </c>
    </row>
    <row r="1619" spans="1:16" x14ac:dyDescent="0.25">
      <c r="A1619" t="s">
        <v>2</v>
      </c>
      <c r="B1619" t="s">
        <v>6516</v>
      </c>
      <c r="C1619" t="s">
        <v>151</v>
      </c>
      <c r="D1619" t="s">
        <v>3972</v>
      </c>
      <c r="E1619" t="s">
        <v>20</v>
      </c>
      <c r="F1619" t="b">
        <v>0</v>
      </c>
      <c r="G1619" t="s">
        <v>30</v>
      </c>
      <c r="H1619" s="4">
        <v>45686.45925925926</v>
      </c>
      <c r="I1619" t="b">
        <v>0</v>
      </c>
      <c r="J1619" t="b">
        <v>1</v>
      </c>
      <c r="K1619" t="s">
        <v>24</v>
      </c>
      <c r="L1619" t="s">
        <v>22</v>
      </c>
      <c r="M1619">
        <v>140500</v>
      </c>
      <c r="O1619" t="s">
        <v>6517</v>
      </c>
      <c r="P1619" t="s">
        <v>6518</v>
      </c>
    </row>
    <row r="1620" spans="1:16" x14ac:dyDescent="0.25">
      <c r="A1620" t="s">
        <v>2</v>
      </c>
      <c r="B1620" t="s">
        <v>6519</v>
      </c>
      <c r="C1620" t="s">
        <v>158</v>
      </c>
      <c r="D1620" t="s">
        <v>4034</v>
      </c>
      <c r="E1620" t="s">
        <v>20</v>
      </c>
      <c r="F1620" t="b">
        <v>0</v>
      </c>
      <c r="G1620" t="s">
        <v>158</v>
      </c>
      <c r="H1620" s="4">
        <v>45686.519282407397</v>
      </c>
      <c r="I1620" t="b">
        <v>0</v>
      </c>
      <c r="J1620" t="b">
        <v>0</v>
      </c>
      <c r="K1620" t="s">
        <v>158</v>
      </c>
      <c r="L1620" t="s">
        <v>22</v>
      </c>
      <c r="M1620">
        <v>40000</v>
      </c>
      <c r="O1620" t="s">
        <v>1906</v>
      </c>
      <c r="P1620" t="s">
        <v>6520</v>
      </c>
    </row>
    <row r="1621" spans="1:16" x14ac:dyDescent="0.25">
      <c r="A1621" t="s">
        <v>28</v>
      </c>
      <c r="B1621" t="s">
        <v>2598</v>
      </c>
      <c r="C1621" t="s">
        <v>352</v>
      </c>
      <c r="D1621" t="s">
        <v>5242</v>
      </c>
      <c r="E1621" t="s">
        <v>20</v>
      </c>
      <c r="F1621" t="b">
        <v>0</v>
      </c>
      <c r="G1621" t="s">
        <v>41</v>
      </c>
      <c r="H1621" s="4">
        <v>45686.543090277781</v>
      </c>
      <c r="I1621" t="b">
        <v>0</v>
      </c>
      <c r="J1621" t="b">
        <v>0</v>
      </c>
      <c r="K1621" t="s">
        <v>24</v>
      </c>
      <c r="L1621" t="s">
        <v>22</v>
      </c>
      <c r="M1621">
        <v>90000</v>
      </c>
      <c r="O1621" t="s">
        <v>4630</v>
      </c>
      <c r="P1621" t="s">
        <v>6521</v>
      </c>
    </row>
    <row r="1622" spans="1:16" x14ac:dyDescent="0.25">
      <c r="A1622" t="s">
        <v>28</v>
      </c>
      <c r="B1622" t="s">
        <v>28</v>
      </c>
      <c r="C1622" t="s">
        <v>3340</v>
      </c>
      <c r="D1622" t="s">
        <v>3972</v>
      </c>
      <c r="E1622" t="s">
        <v>20</v>
      </c>
      <c r="F1622" t="b">
        <v>0</v>
      </c>
      <c r="G1622" t="s">
        <v>27</v>
      </c>
      <c r="H1622" s="4">
        <v>45686.543703703697</v>
      </c>
      <c r="I1622" t="b">
        <v>0</v>
      </c>
      <c r="J1622" t="b">
        <v>1</v>
      </c>
      <c r="K1622" t="s">
        <v>24</v>
      </c>
      <c r="L1622" t="s">
        <v>22</v>
      </c>
      <c r="M1622">
        <v>130000</v>
      </c>
      <c r="O1622" t="s">
        <v>123</v>
      </c>
      <c r="P1622" t="s">
        <v>5070</v>
      </c>
    </row>
    <row r="1623" spans="1:16" x14ac:dyDescent="0.25">
      <c r="A1623" t="s">
        <v>2</v>
      </c>
      <c r="B1623" t="s">
        <v>6522</v>
      </c>
      <c r="C1623" t="s">
        <v>39</v>
      </c>
      <c r="D1623" t="s">
        <v>3972</v>
      </c>
      <c r="E1623" t="s">
        <v>34</v>
      </c>
      <c r="F1623" t="b">
        <v>1</v>
      </c>
      <c r="G1623" t="s">
        <v>41</v>
      </c>
      <c r="H1623" s="4">
        <v>45686.58390046296</v>
      </c>
      <c r="I1623" t="b">
        <v>1</v>
      </c>
      <c r="J1623" t="b">
        <v>1</v>
      </c>
      <c r="K1623" t="s">
        <v>24</v>
      </c>
      <c r="L1623" t="s">
        <v>36</v>
      </c>
      <c r="N1623">
        <v>25</v>
      </c>
      <c r="O1623" t="s">
        <v>6523</v>
      </c>
    </row>
    <row r="1624" spans="1:16" x14ac:dyDescent="0.25">
      <c r="A1624" t="s">
        <v>1</v>
      </c>
      <c r="B1624" t="s">
        <v>6524</v>
      </c>
      <c r="C1624" t="s">
        <v>160</v>
      </c>
      <c r="D1624" t="s">
        <v>2208</v>
      </c>
      <c r="E1624" t="s">
        <v>20</v>
      </c>
      <c r="F1624" t="b">
        <v>0</v>
      </c>
      <c r="G1624" t="s">
        <v>52</v>
      </c>
      <c r="H1624" s="4">
        <v>45686.584432870368</v>
      </c>
      <c r="I1624" t="b">
        <v>0</v>
      </c>
      <c r="J1624" t="b">
        <v>0</v>
      </c>
      <c r="K1624" t="s">
        <v>24</v>
      </c>
      <c r="L1624" t="s">
        <v>36</v>
      </c>
      <c r="N1624">
        <v>44</v>
      </c>
      <c r="O1624" t="s">
        <v>3651</v>
      </c>
      <c r="P1624" t="s">
        <v>726</v>
      </c>
    </row>
    <row r="1625" spans="1:16" x14ac:dyDescent="0.25">
      <c r="A1625" t="s">
        <v>2</v>
      </c>
      <c r="B1625" t="s">
        <v>2</v>
      </c>
      <c r="C1625" t="s">
        <v>179</v>
      </c>
      <c r="D1625" t="s">
        <v>131</v>
      </c>
      <c r="E1625" t="s">
        <v>20</v>
      </c>
      <c r="F1625" t="b">
        <v>0</v>
      </c>
      <c r="G1625" t="s">
        <v>27</v>
      </c>
      <c r="H1625" s="4">
        <v>45686.585173611107</v>
      </c>
      <c r="I1625" t="b">
        <v>1</v>
      </c>
      <c r="J1625" t="b">
        <v>0</v>
      </c>
      <c r="K1625" t="s">
        <v>24</v>
      </c>
      <c r="L1625" t="s">
        <v>22</v>
      </c>
      <c r="M1625">
        <v>122000</v>
      </c>
      <c r="O1625" t="s">
        <v>131</v>
      </c>
      <c r="P1625" t="s">
        <v>3666</v>
      </c>
    </row>
    <row r="1626" spans="1:16" x14ac:dyDescent="0.25">
      <c r="A1626" t="s">
        <v>1</v>
      </c>
      <c r="B1626" t="s">
        <v>6525</v>
      </c>
      <c r="C1626" t="s">
        <v>39</v>
      </c>
      <c r="D1626" t="s">
        <v>3972</v>
      </c>
      <c r="E1626" t="s">
        <v>51</v>
      </c>
      <c r="F1626" t="b">
        <v>1</v>
      </c>
      <c r="G1626" t="s">
        <v>30</v>
      </c>
      <c r="H1626" s="4">
        <v>45686.600740740738</v>
      </c>
      <c r="I1626" t="b">
        <v>0</v>
      </c>
      <c r="J1626" t="b">
        <v>0</v>
      </c>
      <c r="K1626" t="s">
        <v>24</v>
      </c>
      <c r="L1626" t="s">
        <v>36</v>
      </c>
      <c r="N1626">
        <v>92.5</v>
      </c>
      <c r="O1626" t="s">
        <v>2085</v>
      </c>
      <c r="P1626" t="s">
        <v>6526</v>
      </c>
    </row>
    <row r="1627" spans="1:16" x14ac:dyDescent="0.25">
      <c r="A1627" t="s">
        <v>25</v>
      </c>
      <c r="B1627" t="s">
        <v>1555</v>
      </c>
      <c r="C1627" t="s">
        <v>315</v>
      </c>
      <c r="D1627" t="s">
        <v>3972</v>
      </c>
      <c r="E1627" t="s">
        <v>51</v>
      </c>
      <c r="F1627" t="b">
        <v>0</v>
      </c>
      <c r="G1627" t="s">
        <v>27</v>
      </c>
      <c r="H1627" s="4">
        <v>45686.625104166669</v>
      </c>
      <c r="I1627" t="b">
        <v>0</v>
      </c>
      <c r="J1627" t="b">
        <v>1</v>
      </c>
      <c r="K1627" t="s">
        <v>24</v>
      </c>
      <c r="L1627" t="s">
        <v>36</v>
      </c>
      <c r="N1627">
        <v>72.5</v>
      </c>
      <c r="O1627" t="s">
        <v>144</v>
      </c>
      <c r="P1627" t="s">
        <v>6527</v>
      </c>
    </row>
    <row r="1628" spans="1:16" x14ac:dyDescent="0.25">
      <c r="A1628" t="s">
        <v>0</v>
      </c>
      <c r="B1628" t="s">
        <v>6528</v>
      </c>
      <c r="C1628" t="s">
        <v>367</v>
      </c>
      <c r="D1628" t="s">
        <v>2208</v>
      </c>
      <c r="E1628" t="s">
        <v>20</v>
      </c>
      <c r="F1628" t="b">
        <v>0</v>
      </c>
      <c r="G1628" t="s">
        <v>27</v>
      </c>
      <c r="H1628" s="4">
        <v>45686.625162037039</v>
      </c>
      <c r="I1628" t="b">
        <v>0</v>
      </c>
      <c r="J1628" t="b">
        <v>0</v>
      </c>
      <c r="K1628" t="s">
        <v>24</v>
      </c>
      <c r="L1628" t="s">
        <v>22</v>
      </c>
      <c r="M1628">
        <v>111800</v>
      </c>
      <c r="O1628" t="s">
        <v>6529</v>
      </c>
      <c r="P1628" t="s">
        <v>2174</v>
      </c>
    </row>
    <row r="1629" spans="1:16" x14ac:dyDescent="0.25">
      <c r="A1629" t="s">
        <v>1</v>
      </c>
      <c r="B1629" t="s">
        <v>6530</v>
      </c>
      <c r="C1629" t="s">
        <v>140</v>
      </c>
      <c r="D1629" t="s">
        <v>3600</v>
      </c>
      <c r="E1629" t="s">
        <v>51</v>
      </c>
      <c r="F1629" t="b">
        <v>0</v>
      </c>
      <c r="G1629" t="s">
        <v>35</v>
      </c>
      <c r="H1629" s="4">
        <v>45686.625740740739</v>
      </c>
      <c r="I1629" t="b">
        <v>0</v>
      </c>
      <c r="J1629" t="b">
        <v>0</v>
      </c>
      <c r="K1629" t="s">
        <v>24</v>
      </c>
      <c r="L1629" t="s">
        <v>36</v>
      </c>
      <c r="N1629">
        <v>57.5</v>
      </c>
      <c r="O1629" t="s">
        <v>6531</v>
      </c>
      <c r="P1629" t="s">
        <v>798</v>
      </c>
    </row>
    <row r="1630" spans="1:16" x14ac:dyDescent="0.25">
      <c r="A1630" t="s">
        <v>19</v>
      </c>
      <c r="B1630" t="s">
        <v>1759</v>
      </c>
      <c r="C1630" t="s">
        <v>2081</v>
      </c>
      <c r="D1630" t="s">
        <v>3972</v>
      </c>
      <c r="E1630" t="s">
        <v>20</v>
      </c>
      <c r="F1630" t="b">
        <v>0</v>
      </c>
      <c r="G1630" t="s">
        <v>30</v>
      </c>
      <c r="H1630" s="4">
        <v>45686.625949074078</v>
      </c>
      <c r="I1630" t="b">
        <v>0</v>
      </c>
      <c r="J1630" t="b">
        <v>1</v>
      </c>
      <c r="K1630" t="s">
        <v>24</v>
      </c>
      <c r="L1630" t="s">
        <v>22</v>
      </c>
      <c r="M1630">
        <v>150000</v>
      </c>
      <c r="O1630" t="s">
        <v>74</v>
      </c>
      <c r="P1630" t="s">
        <v>6532</v>
      </c>
    </row>
    <row r="1631" spans="1:16" x14ac:dyDescent="0.25">
      <c r="A1631" t="s">
        <v>89</v>
      </c>
      <c r="B1631" t="s">
        <v>6533</v>
      </c>
      <c r="C1631" t="s">
        <v>1067</v>
      </c>
      <c r="D1631" t="s">
        <v>3972</v>
      </c>
      <c r="E1631" t="s">
        <v>20</v>
      </c>
      <c r="F1631" t="b">
        <v>0</v>
      </c>
      <c r="G1631" t="s">
        <v>30</v>
      </c>
      <c r="H1631" s="4">
        <v>45686.625949074078</v>
      </c>
      <c r="I1631" t="b">
        <v>0</v>
      </c>
      <c r="J1631" t="b">
        <v>1</v>
      </c>
      <c r="K1631" t="s">
        <v>24</v>
      </c>
      <c r="L1631" t="s">
        <v>22</v>
      </c>
      <c r="M1631">
        <v>134124.96875</v>
      </c>
      <c r="O1631" t="s">
        <v>2424</v>
      </c>
      <c r="P1631" t="s">
        <v>863</v>
      </c>
    </row>
    <row r="1632" spans="1:16" x14ac:dyDescent="0.25">
      <c r="A1632" t="s">
        <v>2</v>
      </c>
      <c r="B1632" t="s">
        <v>6534</v>
      </c>
      <c r="C1632" t="s">
        <v>919</v>
      </c>
      <c r="D1632" t="s">
        <v>3600</v>
      </c>
      <c r="E1632" t="s">
        <v>20</v>
      </c>
      <c r="F1632" t="b">
        <v>0</v>
      </c>
      <c r="G1632" t="s">
        <v>27</v>
      </c>
      <c r="H1632" s="4">
        <v>45686.626875000002</v>
      </c>
      <c r="I1632" t="b">
        <v>0</v>
      </c>
      <c r="J1632" t="b">
        <v>0</v>
      </c>
      <c r="K1632" t="s">
        <v>24</v>
      </c>
      <c r="L1632" t="s">
        <v>22</v>
      </c>
      <c r="M1632">
        <v>120000</v>
      </c>
      <c r="O1632" t="s">
        <v>6535</v>
      </c>
      <c r="P1632" t="s">
        <v>6536</v>
      </c>
    </row>
    <row r="1633" spans="1:16" x14ac:dyDescent="0.25">
      <c r="A1633" t="s">
        <v>0</v>
      </c>
      <c r="B1633" t="s">
        <v>103</v>
      </c>
      <c r="C1633" t="s">
        <v>203</v>
      </c>
      <c r="D1633" t="s">
        <v>131</v>
      </c>
      <c r="E1633" t="s">
        <v>20</v>
      </c>
      <c r="F1633" t="b">
        <v>0</v>
      </c>
      <c r="G1633" t="s">
        <v>23</v>
      </c>
      <c r="H1633" s="4">
        <v>45686.659155092602</v>
      </c>
      <c r="I1633" t="b">
        <v>1</v>
      </c>
      <c r="J1633" t="b">
        <v>0</v>
      </c>
      <c r="K1633" t="s">
        <v>24</v>
      </c>
      <c r="L1633" t="s">
        <v>36</v>
      </c>
      <c r="N1633">
        <v>36.5</v>
      </c>
      <c r="O1633" t="s">
        <v>131</v>
      </c>
      <c r="P1633" t="s">
        <v>726</v>
      </c>
    </row>
    <row r="1634" spans="1:16" x14ac:dyDescent="0.25">
      <c r="A1634" t="s">
        <v>139</v>
      </c>
      <c r="B1634" t="s">
        <v>6537</v>
      </c>
      <c r="C1634" t="s">
        <v>315</v>
      </c>
      <c r="D1634" t="s">
        <v>4327</v>
      </c>
      <c r="E1634" t="s">
        <v>51</v>
      </c>
      <c r="F1634" t="b">
        <v>0</v>
      </c>
      <c r="G1634" t="s">
        <v>27</v>
      </c>
      <c r="H1634" s="4">
        <v>45686.66673611111</v>
      </c>
      <c r="I1634" t="b">
        <v>0</v>
      </c>
      <c r="J1634" t="b">
        <v>0</v>
      </c>
      <c r="K1634" t="s">
        <v>24</v>
      </c>
      <c r="L1634" t="s">
        <v>36</v>
      </c>
      <c r="N1634">
        <v>70</v>
      </c>
      <c r="O1634" t="s">
        <v>3233</v>
      </c>
      <c r="P1634" t="s">
        <v>6538</v>
      </c>
    </row>
    <row r="1635" spans="1:16" x14ac:dyDescent="0.25">
      <c r="A1635" t="s">
        <v>0</v>
      </c>
      <c r="B1635" t="s">
        <v>0</v>
      </c>
      <c r="C1635" t="s">
        <v>3348</v>
      </c>
      <c r="D1635" t="s">
        <v>3972</v>
      </c>
      <c r="E1635" t="s">
        <v>51</v>
      </c>
      <c r="F1635" t="b">
        <v>0</v>
      </c>
      <c r="G1635" t="s">
        <v>27</v>
      </c>
      <c r="H1635" s="4">
        <v>45686.666805555556</v>
      </c>
      <c r="I1635" t="b">
        <v>0</v>
      </c>
      <c r="J1635" t="b">
        <v>0</v>
      </c>
      <c r="K1635" t="s">
        <v>24</v>
      </c>
      <c r="L1635" t="s">
        <v>36</v>
      </c>
      <c r="N1635">
        <v>21</v>
      </c>
      <c r="O1635" t="s">
        <v>539</v>
      </c>
      <c r="P1635" t="s">
        <v>6539</v>
      </c>
    </row>
    <row r="1636" spans="1:16" x14ac:dyDescent="0.25">
      <c r="A1636" t="s">
        <v>139</v>
      </c>
      <c r="B1636" t="s">
        <v>6540</v>
      </c>
      <c r="C1636" t="s">
        <v>517</v>
      </c>
      <c r="D1636" t="s">
        <v>3972</v>
      </c>
      <c r="E1636" t="s">
        <v>51</v>
      </c>
      <c r="F1636" t="b">
        <v>0</v>
      </c>
      <c r="G1636" t="s">
        <v>41</v>
      </c>
      <c r="H1636" s="4">
        <v>45686.66715277778</v>
      </c>
      <c r="I1636" t="b">
        <v>0</v>
      </c>
      <c r="J1636" t="b">
        <v>0</v>
      </c>
      <c r="K1636" t="s">
        <v>24</v>
      </c>
      <c r="L1636" t="s">
        <v>36</v>
      </c>
      <c r="N1636">
        <v>62.5</v>
      </c>
      <c r="O1636" t="s">
        <v>3696</v>
      </c>
    </row>
    <row r="1637" spans="1:16" x14ac:dyDescent="0.25">
      <c r="A1637" t="s">
        <v>89</v>
      </c>
      <c r="B1637" t="s">
        <v>6541</v>
      </c>
      <c r="C1637" t="s">
        <v>192</v>
      </c>
      <c r="D1637" t="s">
        <v>3972</v>
      </c>
      <c r="E1637" t="s">
        <v>20</v>
      </c>
      <c r="F1637" t="b">
        <v>0</v>
      </c>
      <c r="G1637" t="s">
        <v>23</v>
      </c>
      <c r="H1637" s="4">
        <v>45686.700821759259</v>
      </c>
      <c r="I1637" t="b">
        <v>0</v>
      </c>
      <c r="J1637" t="b">
        <v>0</v>
      </c>
      <c r="K1637" t="s">
        <v>24</v>
      </c>
      <c r="L1637" t="s">
        <v>22</v>
      </c>
      <c r="M1637">
        <v>92500</v>
      </c>
      <c r="O1637" t="s">
        <v>1066</v>
      </c>
      <c r="P1637" t="s">
        <v>6542</v>
      </c>
    </row>
    <row r="1638" spans="1:16" x14ac:dyDescent="0.25">
      <c r="A1638" t="s">
        <v>0</v>
      </c>
      <c r="B1638" t="s">
        <v>6543</v>
      </c>
      <c r="C1638" t="s">
        <v>1413</v>
      </c>
      <c r="D1638" t="s">
        <v>3828</v>
      </c>
      <c r="E1638" t="s">
        <v>20</v>
      </c>
      <c r="F1638" t="b">
        <v>0</v>
      </c>
      <c r="G1638" t="s">
        <v>27</v>
      </c>
      <c r="H1638" s="4">
        <v>45686.708425925928</v>
      </c>
      <c r="I1638" t="b">
        <v>0</v>
      </c>
      <c r="J1638" t="b">
        <v>1</v>
      </c>
      <c r="K1638" t="s">
        <v>24</v>
      </c>
      <c r="L1638" t="s">
        <v>22</v>
      </c>
      <c r="M1638">
        <v>69500</v>
      </c>
      <c r="O1638" t="s">
        <v>6544</v>
      </c>
      <c r="P1638" t="s">
        <v>496</v>
      </c>
    </row>
    <row r="1639" spans="1:16" x14ac:dyDescent="0.25">
      <c r="A1639" t="s">
        <v>25</v>
      </c>
      <c r="B1639" t="s">
        <v>6545</v>
      </c>
      <c r="C1639" t="s">
        <v>1633</v>
      </c>
      <c r="D1639" t="s">
        <v>6546</v>
      </c>
      <c r="E1639" t="s">
        <v>20</v>
      </c>
      <c r="F1639" t="b">
        <v>0</v>
      </c>
      <c r="G1639" t="s">
        <v>52</v>
      </c>
      <c r="H1639" s="4">
        <v>45686.709432870368</v>
      </c>
      <c r="I1639" t="b">
        <v>0</v>
      </c>
      <c r="J1639" t="b">
        <v>1</v>
      </c>
      <c r="K1639" t="s">
        <v>24</v>
      </c>
      <c r="L1639" t="s">
        <v>22</v>
      </c>
      <c r="M1639">
        <v>90000</v>
      </c>
      <c r="O1639" t="s">
        <v>2117</v>
      </c>
      <c r="P1639" t="s">
        <v>119</v>
      </c>
    </row>
    <row r="1640" spans="1:16" x14ac:dyDescent="0.25">
      <c r="A1640" t="s">
        <v>0</v>
      </c>
      <c r="B1640" t="s">
        <v>875</v>
      </c>
      <c r="C1640" t="s">
        <v>92</v>
      </c>
      <c r="D1640" t="s">
        <v>3828</v>
      </c>
      <c r="E1640" t="s">
        <v>828</v>
      </c>
      <c r="F1640" t="b">
        <v>0</v>
      </c>
      <c r="G1640" t="s">
        <v>30</v>
      </c>
      <c r="H1640" s="4">
        <v>45686.70988425926</v>
      </c>
      <c r="I1640" t="b">
        <v>0</v>
      </c>
      <c r="J1640" t="b">
        <v>0</v>
      </c>
      <c r="K1640" t="s">
        <v>24</v>
      </c>
      <c r="L1640" t="s">
        <v>36</v>
      </c>
      <c r="N1640">
        <v>37</v>
      </c>
      <c r="O1640" t="s">
        <v>429</v>
      </c>
      <c r="P1640" t="s">
        <v>6547</v>
      </c>
    </row>
    <row r="1641" spans="1:16" x14ac:dyDescent="0.25">
      <c r="A1641" t="s">
        <v>2</v>
      </c>
      <c r="B1641" t="s">
        <v>422</v>
      </c>
      <c r="C1641" t="s">
        <v>167</v>
      </c>
      <c r="D1641" t="s">
        <v>3972</v>
      </c>
      <c r="E1641" t="s">
        <v>20</v>
      </c>
      <c r="F1641" t="b">
        <v>0</v>
      </c>
      <c r="G1641" t="s">
        <v>27</v>
      </c>
      <c r="H1641" s="4">
        <v>45686.710219907407</v>
      </c>
      <c r="I1641" t="b">
        <v>1</v>
      </c>
      <c r="J1641" t="b">
        <v>0</v>
      </c>
      <c r="K1641" t="s">
        <v>24</v>
      </c>
      <c r="L1641" t="s">
        <v>22</v>
      </c>
      <c r="M1641">
        <v>67500</v>
      </c>
      <c r="O1641" t="s">
        <v>6548</v>
      </c>
      <c r="P1641" t="s">
        <v>6549</v>
      </c>
    </row>
    <row r="1642" spans="1:16" x14ac:dyDescent="0.25">
      <c r="A1642" t="s">
        <v>40</v>
      </c>
      <c r="B1642" t="s">
        <v>6550</v>
      </c>
      <c r="C1642" t="s">
        <v>82</v>
      </c>
      <c r="D1642" t="s">
        <v>3972</v>
      </c>
      <c r="E1642" t="s">
        <v>20</v>
      </c>
      <c r="F1642" t="b">
        <v>0</v>
      </c>
      <c r="G1642" t="s">
        <v>35</v>
      </c>
      <c r="H1642" s="4">
        <v>45686.725578703707</v>
      </c>
      <c r="I1642" t="b">
        <v>0</v>
      </c>
      <c r="J1642" t="b">
        <v>1</v>
      </c>
      <c r="K1642" t="s">
        <v>24</v>
      </c>
      <c r="L1642" t="s">
        <v>22</v>
      </c>
      <c r="M1642">
        <v>217500</v>
      </c>
      <c r="O1642" t="s">
        <v>6551</v>
      </c>
      <c r="P1642" t="s">
        <v>6552</v>
      </c>
    </row>
    <row r="1643" spans="1:16" x14ac:dyDescent="0.25">
      <c r="A1643" t="s">
        <v>19</v>
      </c>
      <c r="B1643" t="s">
        <v>1759</v>
      </c>
      <c r="C1643" t="s">
        <v>180</v>
      </c>
      <c r="D1643" t="s">
        <v>3972</v>
      </c>
      <c r="E1643" t="s">
        <v>20</v>
      </c>
      <c r="F1643" t="b">
        <v>0</v>
      </c>
      <c r="G1643" t="s">
        <v>41</v>
      </c>
      <c r="H1643" s="4">
        <v>45686.750567129631</v>
      </c>
      <c r="I1643" t="b">
        <v>0</v>
      </c>
      <c r="J1643" t="b">
        <v>0</v>
      </c>
      <c r="K1643" t="s">
        <v>24</v>
      </c>
      <c r="L1643" t="s">
        <v>22</v>
      </c>
      <c r="M1643">
        <v>130000</v>
      </c>
      <c r="O1643" t="s">
        <v>131</v>
      </c>
      <c r="P1643" t="s">
        <v>6553</v>
      </c>
    </row>
    <row r="1644" spans="1:16" x14ac:dyDescent="0.25">
      <c r="A1644" t="s">
        <v>139</v>
      </c>
      <c r="B1644" t="s">
        <v>6554</v>
      </c>
      <c r="C1644" t="s">
        <v>2370</v>
      </c>
      <c r="D1644" t="s">
        <v>3972</v>
      </c>
      <c r="E1644" t="s">
        <v>20</v>
      </c>
      <c r="F1644" t="b">
        <v>0</v>
      </c>
      <c r="G1644" t="s">
        <v>30</v>
      </c>
      <c r="H1644" s="4">
        <v>45686.750960648147</v>
      </c>
      <c r="I1644" t="b">
        <v>0</v>
      </c>
      <c r="J1644" t="b">
        <v>0</v>
      </c>
      <c r="K1644" t="s">
        <v>24</v>
      </c>
      <c r="L1644" t="s">
        <v>22</v>
      </c>
      <c r="M1644">
        <v>148000</v>
      </c>
      <c r="O1644" t="s">
        <v>6555</v>
      </c>
    </row>
    <row r="1645" spans="1:16" x14ac:dyDescent="0.25">
      <c r="A1645" t="s">
        <v>25</v>
      </c>
      <c r="B1645" t="s">
        <v>6556</v>
      </c>
      <c r="C1645" t="s">
        <v>966</v>
      </c>
      <c r="D1645" t="s">
        <v>4177</v>
      </c>
      <c r="E1645" t="s">
        <v>20</v>
      </c>
      <c r="F1645" t="b">
        <v>0</v>
      </c>
      <c r="G1645" t="s">
        <v>30</v>
      </c>
      <c r="H1645" s="4">
        <v>45686.751550925917</v>
      </c>
      <c r="I1645" t="b">
        <v>0</v>
      </c>
      <c r="J1645" t="b">
        <v>1</v>
      </c>
      <c r="K1645" t="s">
        <v>24</v>
      </c>
      <c r="L1645" t="s">
        <v>22</v>
      </c>
      <c r="M1645">
        <v>191000</v>
      </c>
      <c r="O1645" t="s">
        <v>2075</v>
      </c>
      <c r="P1645" t="s">
        <v>6557</v>
      </c>
    </row>
    <row r="1646" spans="1:16" x14ac:dyDescent="0.25">
      <c r="A1646" t="s">
        <v>2</v>
      </c>
      <c r="B1646" t="s">
        <v>267</v>
      </c>
      <c r="C1646" t="s">
        <v>427</v>
      </c>
      <c r="D1646" t="s">
        <v>4177</v>
      </c>
      <c r="E1646" t="s">
        <v>20</v>
      </c>
      <c r="F1646" t="b">
        <v>0</v>
      </c>
      <c r="G1646" t="s">
        <v>27</v>
      </c>
      <c r="H1646" s="4">
        <v>45686.751817129632</v>
      </c>
      <c r="I1646" t="b">
        <v>0</v>
      </c>
      <c r="J1646" t="b">
        <v>1</v>
      </c>
      <c r="K1646" t="s">
        <v>24</v>
      </c>
      <c r="L1646" t="s">
        <v>22</v>
      </c>
      <c r="M1646">
        <v>110000</v>
      </c>
      <c r="O1646" t="s">
        <v>428</v>
      </c>
      <c r="P1646" t="s">
        <v>4229</v>
      </c>
    </row>
    <row r="1647" spans="1:16" x14ac:dyDescent="0.25">
      <c r="A1647" t="s">
        <v>28</v>
      </c>
      <c r="B1647" t="s">
        <v>6558</v>
      </c>
      <c r="C1647" t="s">
        <v>1082</v>
      </c>
      <c r="D1647" t="s">
        <v>4034</v>
      </c>
      <c r="E1647" t="s">
        <v>20</v>
      </c>
      <c r="F1647" t="b">
        <v>0</v>
      </c>
      <c r="G1647" t="s">
        <v>27</v>
      </c>
      <c r="H1647" s="4">
        <v>45686.751851851863</v>
      </c>
      <c r="I1647" t="b">
        <v>0</v>
      </c>
      <c r="J1647" t="b">
        <v>0</v>
      </c>
      <c r="K1647" t="s">
        <v>24</v>
      </c>
      <c r="L1647" t="s">
        <v>22</v>
      </c>
      <c r="M1647">
        <v>211200</v>
      </c>
      <c r="O1647" t="s">
        <v>6559</v>
      </c>
      <c r="P1647" t="s">
        <v>3166</v>
      </c>
    </row>
    <row r="1648" spans="1:16" x14ac:dyDescent="0.25">
      <c r="A1648" t="s">
        <v>89</v>
      </c>
      <c r="B1648" t="s">
        <v>2377</v>
      </c>
      <c r="C1648" t="s">
        <v>180</v>
      </c>
      <c r="D1648" t="s">
        <v>3972</v>
      </c>
      <c r="E1648" t="s">
        <v>20</v>
      </c>
      <c r="F1648" t="b">
        <v>0</v>
      </c>
      <c r="G1648" t="s">
        <v>27</v>
      </c>
      <c r="H1648" s="4">
        <v>45686.75199074074</v>
      </c>
      <c r="I1648" t="b">
        <v>1</v>
      </c>
      <c r="J1648" t="b">
        <v>0</v>
      </c>
      <c r="K1648" t="s">
        <v>24</v>
      </c>
      <c r="L1648" t="s">
        <v>22</v>
      </c>
      <c r="M1648">
        <v>130000</v>
      </c>
      <c r="O1648" t="s">
        <v>131</v>
      </c>
      <c r="P1648" t="s">
        <v>6560</v>
      </c>
    </row>
    <row r="1649" spans="1:16" x14ac:dyDescent="0.25">
      <c r="A1649" t="s">
        <v>0</v>
      </c>
      <c r="B1649" t="s">
        <v>6561</v>
      </c>
      <c r="C1649" t="s">
        <v>740</v>
      </c>
      <c r="D1649" t="s">
        <v>4034</v>
      </c>
      <c r="E1649" t="s">
        <v>20</v>
      </c>
      <c r="F1649" t="b">
        <v>0</v>
      </c>
      <c r="G1649" t="s">
        <v>740</v>
      </c>
      <c r="H1649" s="4">
        <v>45686.76866898148</v>
      </c>
      <c r="I1649" t="b">
        <v>0</v>
      </c>
      <c r="J1649" t="b">
        <v>0</v>
      </c>
      <c r="K1649" t="s">
        <v>740</v>
      </c>
      <c r="L1649" t="s">
        <v>22</v>
      </c>
      <c r="M1649">
        <v>91959.5</v>
      </c>
      <c r="O1649" t="s">
        <v>402</v>
      </c>
      <c r="P1649" t="s">
        <v>871</v>
      </c>
    </row>
    <row r="1650" spans="1:16" x14ac:dyDescent="0.25">
      <c r="A1650" t="s">
        <v>40</v>
      </c>
      <c r="B1650" t="s">
        <v>6562</v>
      </c>
      <c r="C1650" t="s">
        <v>322</v>
      </c>
      <c r="D1650" t="s">
        <v>3600</v>
      </c>
      <c r="E1650" t="s">
        <v>51</v>
      </c>
      <c r="F1650" t="b">
        <v>0</v>
      </c>
      <c r="G1650" t="s">
        <v>27</v>
      </c>
      <c r="H1650" s="4">
        <v>45686.793483796297</v>
      </c>
      <c r="I1650" t="b">
        <v>0</v>
      </c>
      <c r="J1650" t="b">
        <v>0</v>
      </c>
      <c r="K1650" t="s">
        <v>24</v>
      </c>
      <c r="L1650" t="s">
        <v>36</v>
      </c>
      <c r="N1650">
        <v>65</v>
      </c>
      <c r="O1650" t="s">
        <v>6563</v>
      </c>
      <c r="P1650" t="s">
        <v>6564</v>
      </c>
    </row>
    <row r="1651" spans="1:16" x14ac:dyDescent="0.25">
      <c r="A1651" t="s">
        <v>2</v>
      </c>
      <c r="B1651" t="s">
        <v>6565</v>
      </c>
      <c r="C1651" t="s">
        <v>39</v>
      </c>
      <c r="D1651" t="s">
        <v>3828</v>
      </c>
      <c r="E1651" t="s">
        <v>20</v>
      </c>
      <c r="F1651" t="b">
        <v>1</v>
      </c>
      <c r="G1651" t="s">
        <v>27</v>
      </c>
      <c r="H1651" s="4">
        <v>45686.793506944443</v>
      </c>
      <c r="I1651" t="b">
        <v>0</v>
      </c>
      <c r="J1651" t="b">
        <v>1</v>
      </c>
      <c r="K1651" t="s">
        <v>24</v>
      </c>
      <c r="L1651" t="s">
        <v>22</v>
      </c>
      <c r="M1651">
        <v>124025</v>
      </c>
      <c r="O1651" t="s">
        <v>6566</v>
      </c>
      <c r="P1651" t="s">
        <v>6567</v>
      </c>
    </row>
    <row r="1652" spans="1:16" x14ac:dyDescent="0.25">
      <c r="A1652" t="s">
        <v>139</v>
      </c>
      <c r="B1652" t="s">
        <v>1634</v>
      </c>
      <c r="C1652" t="s">
        <v>945</v>
      </c>
      <c r="D1652" t="s">
        <v>3972</v>
      </c>
      <c r="E1652" t="s">
        <v>20</v>
      </c>
      <c r="F1652" t="b">
        <v>0</v>
      </c>
      <c r="G1652" t="s">
        <v>30</v>
      </c>
      <c r="H1652" s="4">
        <v>45686.83425925926</v>
      </c>
      <c r="I1652" t="b">
        <v>0</v>
      </c>
      <c r="J1652" t="b">
        <v>0</v>
      </c>
      <c r="K1652" t="s">
        <v>24</v>
      </c>
      <c r="L1652" t="s">
        <v>22</v>
      </c>
      <c r="M1652">
        <v>67884</v>
      </c>
      <c r="O1652" t="s">
        <v>3090</v>
      </c>
    </row>
    <row r="1653" spans="1:16" x14ac:dyDescent="0.25">
      <c r="A1653" t="s">
        <v>2</v>
      </c>
      <c r="B1653" t="s">
        <v>6568</v>
      </c>
      <c r="C1653" t="s">
        <v>6569</v>
      </c>
      <c r="D1653" t="s">
        <v>3972</v>
      </c>
      <c r="E1653" t="s">
        <v>51</v>
      </c>
      <c r="F1653" t="b">
        <v>0</v>
      </c>
      <c r="G1653" t="s">
        <v>27</v>
      </c>
      <c r="H1653" s="4">
        <v>45686.835150462961</v>
      </c>
      <c r="I1653" t="b">
        <v>0</v>
      </c>
      <c r="J1653" t="b">
        <v>0</v>
      </c>
      <c r="K1653" t="s">
        <v>24</v>
      </c>
      <c r="L1653" t="s">
        <v>22</v>
      </c>
      <c r="M1653">
        <v>110000</v>
      </c>
      <c r="O1653" t="s">
        <v>6570</v>
      </c>
      <c r="P1653" t="s">
        <v>6571</v>
      </c>
    </row>
    <row r="1654" spans="1:16" x14ac:dyDescent="0.25">
      <c r="A1654" t="s">
        <v>1</v>
      </c>
      <c r="B1654" t="s">
        <v>6572</v>
      </c>
      <c r="C1654" t="s">
        <v>44</v>
      </c>
      <c r="D1654" t="s">
        <v>3972</v>
      </c>
      <c r="E1654" t="s">
        <v>20</v>
      </c>
      <c r="F1654" t="b">
        <v>0</v>
      </c>
      <c r="G1654" t="s">
        <v>27</v>
      </c>
      <c r="H1654" s="4">
        <v>45686.835381944453</v>
      </c>
      <c r="I1654" t="b">
        <v>0</v>
      </c>
      <c r="J1654" t="b">
        <v>1</v>
      </c>
      <c r="K1654" t="s">
        <v>24</v>
      </c>
      <c r="L1654" t="s">
        <v>22</v>
      </c>
      <c r="M1654">
        <v>135000</v>
      </c>
      <c r="O1654" t="s">
        <v>6573</v>
      </c>
      <c r="P1654" t="s">
        <v>6574</v>
      </c>
    </row>
    <row r="1655" spans="1:16" x14ac:dyDescent="0.25">
      <c r="A1655" t="s">
        <v>25</v>
      </c>
      <c r="B1655" t="s">
        <v>6575</v>
      </c>
      <c r="C1655" t="s">
        <v>1216</v>
      </c>
      <c r="D1655" t="s">
        <v>3972</v>
      </c>
      <c r="E1655" t="s">
        <v>20</v>
      </c>
      <c r="F1655" t="b">
        <v>0</v>
      </c>
      <c r="G1655" t="s">
        <v>35</v>
      </c>
      <c r="H1655" s="4">
        <v>45686.850543981483</v>
      </c>
      <c r="I1655" t="b">
        <v>0</v>
      </c>
      <c r="J1655" t="b">
        <v>1</v>
      </c>
      <c r="K1655" t="s">
        <v>24</v>
      </c>
      <c r="L1655" t="s">
        <v>22</v>
      </c>
      <c r="M1655">
        <v>158500</v>
      </c>
      <c r="O1655" t="s">
        <v>6576</v>
      </c>
      <c r="P1655" t="s">
        <v>6577</v>
      </c>
    </row>
    <row r="1656" spans="1:16" x14ac:dyDescent="0.25">
      <c r="A1656" t="s">
        <v>1</v>
      </c>
      <c r="B1656" t="s">
        <v>2317</v>
      </c>
      <c r="C1656" t="s">
        <v>437</v>
      </c>
      <c r="D1656" t="s">
        <v>3972</v>
      </c>
      <c r="E1656" t="s">
        <v>20</v>
      </c>
      <c r="F1656" t="b">
        <v>0</v>
      </c>
      <c r="G1656" t="s">
        <v>30</v>
      </c>
      <c r="H1656" s="4">
        <v>45686.850891203707</v>
      </c>
      <c r="I1656" t="b">
        <v>0</v>
      </c>
      <c r="J1656" t="b">
        <v>1</v>
      </c>
      <c r="K1656" t="s">
        <v>24</v>
      </c>
      <c r="L1656" t="s">
        <v>22</v>
      </c>
      <c r="M1656">
        <v>161509</v>
      </c>
      <c r="O1656" t="s">
        <v>6578</v>
      </c>
    </row>
    <row r="1657" spans="1:16" x14ac:dyDescent="0.25">
      <c r="A1657" t="s">
        <v>139</v>
      </c>
      <c r="B1657" t="s">
        <v>277</v>
      </c>
      <c r="C1657" t="s">
        <v>114</v>
      </c>
      <c r="D1657" t="s">
        <v>3972</v>
      </c>
      <c r="E1657" t="s">
        <v>20</v>
      </c>
      <c r="F1657" t="b">
        <v>0</v>
      </c>
      <c r="G1657" t="s">
        <v>27</v>
      </c>
      <c r="H1657" s="4">
        <v>45686.875185185178</v>
      </c>
      <c r="I1657" t="b">
        <v>0</v>
      </c>
      <c r="J1657" t="b">
        <v>1</v>
      </c>
      <c r="K1657" t="s">
        <v>24</v>
      </c>
      <c r="L1657" t="s">
        <v>22</v>
      </c>
      <c r="M1657">
        <v>130500</v>
      </c>
      <c r="O1657" t="s">
        <v>971</v>
      </c>
      <c r="P1657" t="s">
        <v>6579</v>
      </c>
    </row>
    <row r="1658" spans="1:16" x14ac:dyDescent="0.25">
      <c r="A1658" t="s">
        <v>0</v>
      </c>
      <c r="B1658" t="s">
        <v>1246</v>
      </c>
      <c r="C1658" t="s">
        <v>49</v>
      </c>
      <c r="D1658" t="s">
        <v>3972</v>
      </c>
      <c r="E1658" t="s">
        <v>51</v>
      </c>
      <c r="F1658" t="b">
        <v>0</v>
      </c>
      <c r="G1658" t="s">
        <v>41</v>
      </c>
      <c r="H1658" s="4">
        <v>45686.87537037037</v>
      </c>
      <c r="I1658" t="b">
        <v>0</v>
      </c>
      <c r="J1658" t="b">
        <v>1</v>
      </c>
      <c r="K1658" t="s">
        <v>24</v>
      </c>
      <c r="L1658" t="s">
        <v>36</v>
      </c>
      <c r="N1658">
        <v>48</v>
      </c>
      <c r="O1658" t="s">
        <v>483</v>
      </c>
      <c r="P1658" t="s">
        <v>6580</v>
      </c>
    </row>
    <row r="1659" spans="1:16" x14ac:dyDescent="0.25">
      <c r="A1659" t="s">
        <v>19</v>
      </c>
      <c r="B1659" t="s">
        <v>6581</v>
      </c>
      <c r="C1659" t="s">
        <v>122</v>
      </c>
      <c r="D1659" t="s">
        <v>3972</v>
      </c>
      <c r="E1659" t="s">
        <v>20</v>
      </c>
      <c r="F1659" t="b">
        <v>0</v>
      </c>
      <c r="G1659" t="s">
        <v>52</v>
      </c>
      <c r="H1659" s="4">
        <v>45686.876134259262</v>
      </c>
      <c r="I1659" t="b">
        <v>0</v>
      </c>
      <c r="J1659" t="b">
        <v>1</v>
      </c>
      <c r="K1659" t="s">
        <v>24</v>
      </c>
      <c r="L1659" t="s">
        <v>22</v>
      </c>
      <c r="M1659">
        <v>158855</v>
      </c>
      <c r="O1659" t="s">
        <v>759</v>
      </c>
      <c r="P1659" t="s">
        <v>6582</v>
      </c>
    </row>
    <row r="1660" spans="1:16" x14ac:dyDescent="0.25">
      <c r="A1660" t="s">
        <v>2</v>
      </c>
      <c r="B1660" t="s">
        <v>6583</v>
      </c>
      <c r="C1660" t="s">
        <v>670</v>
      </c>
      <c r="D1660" t="s">
        <v>3972</v>
      </c>
      <c r="E1660" t="s">
        <v>20</v>
      </c>
      <c r="F1660" t="b">
        <v>0</v>
      </c>
      <c r="G1660" t="s">
        <v>27</v>
      </c>
      <c r="H1660" s="4">
        <v>45686.87699074074</v>
      </c>
      <c r="I1660" t="b">
        <v>0</v>
      </c>
      <c r="J1660" t="b">
        <v>0</v>
      </c>
      <c r="K1660" t="s">
        <v>24</v>
      </c>
      <c r="L1660" t="s">
        <v>22</v>
      </c>
      <c r="M1660">
        <v>122500</v>
      </c>
      <c r="O1660" t="s">
        <v>1422</v>
      </c>
      <c r="P1660" t="s">
        <v>6584</v>
      </c>
    </row>
    <row r="1661" spans="1:16" x14ac:dyDescent="0.25">
      <c r="A1661" t="s">
        <v>28</v>
      </c>
      <c r="B1661" t="s">
        <v>6585</v>
      </c>
      <c r="C1661" t="s">
        <v>213</v>
      </c>
      <c r="D1661" t="s">
        <v>3972</v>
      </c>
      <c r="E1661" t="s">
        <v>20</v>
      </c>
      <c r="F1661" t="b">
        <v>0</v>
      </c>
      <c r="G1661" t="s">
        <v>27</v>
      </c>
      <c r="H1661" s="4">
        <v>45686.877025462964</v>
      </c>
      <c r="I1661" t="b">
        <v>0</v>
      </c>
      <c r="J1661" t="b">
        <v>1</v>
      </c>
      <c r="K1661" t="s">
        <v>24</v>
      </c>
      <c r="L1661" t="s">
        <v>22</v>
      </c>
      <c r="M1661">
        <v>149500</v>
      </c>
      <c r="O1661" t="s">
        <v>4350</v>
      </c>
      <c r="P1661" t="s">
        <v>6586</v>
      </c>
    </row>
    <row r="1662" spans="1:16" x14ac:dyDescent="0.25">
      <c r="A1662" t="s">
        <v>2</v>
      </c>
      <c r="B1662" t="s">
        <v>6583</v>
      </c>
      <c r="C1662" t="s">
        <v>1096</v>
      </c>
      <c r="D1662" t="s">
        <v>3972</v>
      </c>
      <c r="E1662" t="s">
        <v>20</v>
      </c>
      <c r="F1662" t="b">
        <v>0</v>
      </c>
      <c r="G1662" t="s">
        <v>35</v>
      </c>
      <c r="H1662" s="4">
        <v>45686.892164351862</v>
      </c>
      <c r="I1662" t="b">
        <v>0</v>
      </c>
      <c r="J1662" t="b">
        <v>0</v>
      </c>
      <c r="K1662" t="s">
        <v>24</v>
      </c>
      <c r="L1662" t="s">
        <v>22</v>
      </c>
      <c r="M1662">
        <v>122500</v>
      </c>
      <c r="O1662" t="s">
        <v>1422</v>
      </c>
      <c r="P1662" t="s">
        <v>6584</v>
      </c>
    </row>
    <row r="1663" spans="1:16" x14ac:dyDescent="0.25">
      <c r="A1663" t="s">
        <v>2</v>
      </c>
      <c r="B1663" t="s">
        <v>6583</v>
      </c>
      <c r="C1663" t="s">
        <v>73</v>
      </c>
      <c r="D1663" t="s">
        <v>3972</v>
      </c>
      <c r="E1663" t="s">
        <v>20</v>
      </c>
      <c r="F1663" t="b">
        <v>0</v>
      </c>
      <c r="G1663" t="s">
        <v>35</v>
      </c>
      <c r="H1663" s="4">
        <v>45686.892199074071</v>
      </c>
      <c r="I1663" t="b">
        <v>0</v>
      </c>
      <c r="J1663" t="b">
        <v>0</v>
      </c>
      <c r="K1663" t="s">
        <v>24</v>
      </c>
      <c r="L1663" t="s">
        <v>22</v>
      </c>
      <c r="M1663">
        <v>122500</v>
      </c>
      <c r="O1663" t="s">
        <v>1422</v>
      </c>
      <c r="P1663" t="s">
        <v>6584</v>
      </c>
    </row>
    <row r="1664" spans="1:16" x14ac:dyDescent="0.25">
      <c r="A1664" t="s">
        <v>2</v>
      </c>
      <c r="B1664" t="s">
        <v>6583</v>
      </c>
      <c r="C1664" t="s">
        <v>1125</v>
      </c>
      <c r="D1664" t="s">
        <v>3972</v>
      </c>
      <c r="E1664" t="s">
        <v>20</v>
      </c>
      <c r="F1664" t="b">
        <v>0</v>
      </c>
      <c r="G1664" t="s">
        <v>30</v>
      </c>
      <c r="H1664" s="4">
        <v>45686.892465277779</v>
      </c>
      <c r="I1664" t="b">
        <v>0</v>
      </c>
      <c r="J1664" t="b">
        <v>0</v>
      </c>
      <c r="K1664" t="s">
        <v>24</v>
      </c>
      <c r="L1664" t="s">
        <v>22</v>
      </c>
      <c r="M1664">
        <v>122500</v>
      </c>
      <c r="O1664" t="s">
        <v>1422</v>
      </c>
      <c r="P1664" t="s">
        <v>6584</v>
      </c>
    </row>
    <row r="1665" spans="1:16" x14ac:dyDescent="0.25">
      <c r="A1665" t="s">
        <v>139</v>
      </c>
      <c r="B1665" t="s">
        <v>6587</v>
      </c>
      <c r="C1665" t="s">
        <v>158</v>
      </c>
      <c r="D1665" t="s">
        <v>4034</v>
      </c>
      <c r="E1665" t="s">
        <v>20</v>
      </c>
      <c r="F1665" t="b">
        <v>0</v>
      </c>
      <c r="G1665" t="s">
        <v>158</v>
      </c>
      <c r="H1665" s="4">
        <v>45686.894409722219</v>
      </c>
      <c r="I1665" t="b">
        <v>0</v>
      </c>
      <c r="J1665" t="b">
        <v>0</v>
      </c>
      <c r="K1665" t="s">
        <v>158</v>
      </c>
      <c r="L1665" t="s">
        <v>22</v>
      </c>
      <c r="M1665">
        <v>82874.5</v>
      </c>
      <c r="O1665" t="s">
        <v>1964</v>
      </c>
      <c r="P1665" t="s">
        <v>447</v>
      </c>
    </row>
    <row r="1666" spans="1:16" x14ac:dyDescent="0.25">
      <c r="A1666" t="s">
        <v>139</v>
      </c>
      <c r="B1666" t="s">
        <v>6588</v>
      </c>
      <c r="C1666" t="s">
        <v>158</v>
      </c>
      <c r="D1666" t="s">
        <v>4034</v>
      </c>
      <c r="E1666" t="s">
        <v>20</v>
      </c>
      <c r="F1666" t="b">
        <v>0</v>
      </c>
      <c r="G1666" t="s">
        <v>158</v>
      </c>
      <c r="H1666" s="4">
        <v>45686.894421296303</v>
      </c>
      <c r="I1666" t="b">
        <v>0</v>
      </c>
      <c r="J1666" t="b">
        <v>0</v>
      </c>
      <c r="K1666" t="s">
        <v>158</v>
      </c>
      <c r="L1666" t="s">
        <v>22</v>
      </c>
      <c r="M1666">
        <v>103900</v>
      </c>
      <c r="O1666" t="s">
        <v>1964</v>
      </c>
      <c r="P1666" t="s">
        <v>447</v>
      </c>
    </row>
    <row r="1667" spans="1:16" x14ac:dyDescent="0.25">
      <c r="A1667" t="s">
        <v>0</v>
      </c>
      <c r="B1667" t="s">
        <v>0</v>
      </c>
      <c r="C1667" t="s">
        <v>6589</v>
      </c>
      <c r="D1667" t="s">
        <v>3828</v>
      </c>
      <c r="E1667" t="s">
        <v>105</v>
      </c>
      <c r="F1667" t="b">
        <v>0</v>
      </c>
      <c r="G1667" t="s">
        <v>27</v>
      </c>
      <c r="H1667" s="4">
        <v>45686.916724537034</v>
      </c>
      <c r="I1667" t="b">
        <v>0</v>
      </c>
      <c r="J1667" t="b">
        <v>1</v>
      </c>
      <c r="K1667" t="s">
        <v>24</v>
      </c>
      <c r="L1667" t="s">
        <v>22</v>
      </c>
      <c r="M1667">
        <v>96650</v>
      </c>
      <c r="O1667" t="s">
        <v>2285</v>
      </c>
      <c r="P1667" t="s">
        <v>649</v>
      </c>
    </row>
    <row r="1668" spans="1:16" x14ac:dyDescent="0.25">
      <c r="A1668" t="s">
        <v>1</v>
      </c>
      <c r="B1668" t="s">
        <v>6590</v>
      </c>
      <c r="C1668" t="s">
        <v>122</v>
      </c>
      <c r="D1668" t="s">
        <v>3972</v>
      </c>
      <c r="E1668" t="s">
        <v>51</v>
      </c>
      <c r="F1668" t="b">
        <v>0</v>
      </c>
      <c r="G1668" t="s">
        <v>52</v>
      </c>
      <c r="H1668" s="4">
        <v>45686.918287037042</v>
      </c>
      <c r="I1668" t="b">
        <v>0</v>
      </c>
      <c r="J1668" t="b">
        <v>0</v>
      </c>
      <c r="K1668" t="s">
        <v>24</v>
      </c>
      <c r="L1668" t="s">
        <v>36</v>
      </c>
      <c r="N1668">
        <v>57.5</v>
      </c>
      <c r="O1668" t="s">
        <v>2196</v>
      </c>
      <c r="P1668" t="s">
        <v>6591</v>
      </c>
    </row>
    <row r="1669" spans="1:16" x14ac:dyDescent="0.25">
      <c r="A1669" t="s">
        <v>2</v>
      </c>
      <c r="B1669" t="s">
        <v>4144</v>
      </c>
      <c r="C1669" t="s">
        <v>33</v>
      </c>
      <c r="D1669" t="s">
        <v>4083</v>
      </c>
      <c r="E1669" t="s">
        <v>20</v>
      </c>
      <c r="F1669" t="b">
        <v>0</v>
      </c>
      <c r="G1669" t="s">
        <v>27</v>
      </c>
      <c r="H1669" s="4">
        <v>45686.918761574067</v>
      </c>
      <c r="I1669" t="b">
        <v>1</v>
      </c>
      <c r="J1669" t="b">
        <v>0</v>
      </c>
      <c r="K1669" t="s">
        <v>24</v>
      </c>
      <c r="L1669" t="s">
        <v>36</v>
      </c>
      <c r="N1669">
        <v>57.060001373291023</v>
      </c>
      <c r="O1669" t="s">
        <v>4145</v>
      </c>
      <c r="P1669" t="s">
        <v>4146</v>
      </c>
    </row>
    <row r="1670" spans="1:16" x14ac:dyDescent="0.25">
      <c r="A1670" t="s">
        <v>2</v>
      </c>
      <c r="B1670" t="s">
        <v>6592</v>
      </c>
      <c r="C1670" t="s">
        <v>386</v>
      </c>
      <c r="D1670" t="s">
        <v>3972</v>
      </c>
      <c r="E1670" t="s">
        <v>51</v>
      </c>
      <c r="F1670" t="b">
        <v>0</v>
      </c>
      <c r="G1670" t="s">
        <v>41</v>
      </c>
      <c r="H1670" s="4">
        <v>45686.958784722221</v>
      </c>
      <c r="I1670" t="b">
        <v>1</v>
      </c>
      <c r="J1670" t="b">
        <v>0</v>
      </c>
      <c r="K1670" t="s">
        <v>24</v>
      </c>
      <c r="L1670" t="s">
        <v>36</v>
      </c>
      <c r="N1670">
        <v>42.5</v>
      </c>
      <c r="O1670" t="s">
        <v>2214</v>
      </c>
      <c r="P1670" t="s">
        <v>204</v>
      </c>
    </row>
    <row r="1671" spans="1:16" x14ac:dyDescent="0.25">
      <c r="A1671" t="s">
        <v>0</v>
      </c>
      <c r="B1671" t="s">
        <v>6593</v>
      </c>
      <c r="C1671" t="s">
        <v>1468</v>
      </c>
      <c r="D1671" t="s">
        <v>3972</v>
      </c>
      <c r="E1671" t="s">
        <v>20</v>
      </c>
      <c r="F1671" t="b">
        <v>0</v>
      </c>
      <c r="G1671" t="s">
        <v>41</v>
      </c>
      <c r="H1671" s="4">
        <v>45686.95888888889</v>
      </c>
      <c r="I1671" t="b">
        <v>0</v>
      </c>
      <c r="J1671" t="b">
        <v>1</v>
      </c>
      <c r="K1671" t="s">
        <v>24</v>
      </c>
      <c r="L1671" t="s">
        <v>22</v>
      </c>
      <c r="M1671">
        <v>102500</v>
      </c>
      <c r="O1671" t="s">
        <v>6594</v>
      </c>
      <c r="P1671" t="s">
        <v>6595</v>
      </c>
    </row>
    <row r="1672" spans="1:16" x14ac:dyDescent="0.25">
      <c r="A1672" t="s">
        <v>139</v>
      </c>
      <c r="B1672" t="s">
        <v>1232</v>
      </c>
      <c r="C1672" t="s">
        <v>749</v>
      </c>
      <c r="D1672" t="s">
        <v>3972</v>
      </c>
      <c r="E1672" t="s">
        <v>20</v>
      </c>
      <c r="F1672" t="b">
        <v>0</v>
      </c>
      <c r="G1672" t="s">
        <v>30</v>
      </c>
      <c r="H1672" s="4">
        <v>45686.959247685183</v>
      </c>
      <c r="I1672" t="b">
        <v>1</v>
      </c>
      <c r="J1672" t="b">
        <v>1</v>
      </c>
      <c r="K1672" t="s">
        <v>24</v>
      </c>
      <c r="L1672" t="s">
        <v>22</v>
      </c>
      <c r="M1672">
        <v>138180</v>
      </c>
      <c r="O1672" t="s">
        <v>4698</v>
      </c>
      <c r="P1672" t="s">
        <v>48</v>
      </c>
    </row>
    <row r="1673" spans="1:16" x14ac:dyDescent="0.25">
      <c r="A1673" t="s">
        <v>139</v>
      </c>
      <c r="B1673" t="s">
        <v>2189</v>
      </c>
      <c r="C1673" t="s">
        <v>372</v>
      </c>
      <c r="D1673" t="s">
        <v>3972</v>
      </c>
      <c r="E1673" t="s">
        <v>51</v>
      </c>
      <c r="F1673" t="b">
        <v>0</v>
      </c>
      <c r="G1673" t="s">
        <v>27</v>
      </c>
      <c r="H1673" s="4">
        <v>45687.000069444453</v>
      </c>
      <c r="I1673" t="b">
        <v>1</v>
      </c>
      <c r="J1673" t="b">
        <v>1</v>
      </c>
      <c r="K1673" t="s">
        <v>24</v>
      </c>
      <c r="L1673" t="s">
        <v>36</v>
      </c>
      <c r="N1673">
        <v>67.5</v>
      </c>
      <c r="O1673" t="s">
        <v>6596</v>
      </c>
      <c r="P1673" t="s">
        <v>1133</v>
      </c>
    </row>
    <row r="1674" spans="1:16" x14ac:dyDescent="0.25">
      <c r="A1674" t="s">
        <v>2</v>
      </c>
      <c r="B1674" t="s">
        <v>6597</v>
      </c>
      <c r="C1674" t="s">
        <v>140</v>
      </c>
      <c r="D1674" t="s">
        <v>3972</v>
      </c>
      <c r="E1674" t="s">
        <v>20</v>
      </c>
      <c r="F1674" t="b">
        <v>0</v>
      </c>
      <c r="G1674" t="s">
        <v>27</v>
      </c>
      <c r="H1674" s="4">
        <v>45687.00203703704</v>
      </c>
      <c r="I1674" t="b">
        <v>0</v>
      </c>
      <c r="J1674" t="b">
        <v>1</v>
      </c>
      <c r="K1674" t="s">
        <v>24</v>
      </c>
      <c r="L1674" t="s">
        <v>22</v>
      </c>
      <c r="M1674">
        <v>175000</v>
      </c>
      <c r="O1674" t="s">
        <v>6598</v>
      </c>
      <c r="P1674" t="s">
        <v>274</v>
      </c>
    </row>
    <row r="1675" spans="1:16" x14ac:dyDescent="0.25">
      <c r="A1675" t="s">
        <v>89</v>
      </c>
      <c r="B1675" t="s">
        <v>6599</v>
      </c>
      <c r="C1675" t="s">
        <v>952</v>
      </c>
      <c r="D1675" t="s">
        <v>4508</v>
      </c>
      <c r="E1675" t="s">
        <v>20</v>
      </c>
      <c r="F1675" t="b">
        <v>0</v>
      </c>
      <c r="G1675" t="s">
        <v>106</v>
      </c>
      <c r="H1675" s="4">
        <v>45687.018217592587</v>
      </c>
      <c r="I1675" t="b">
        <v>0</v>
      </c>
      <c r="J1675" t="b">
        <v>0</v>
      </c>
      <c r="K1675" t="s">
        <v>106</v>
      </c>
      <c r="L1675" t="s">
        <v>22</v>
      </c>
      <c r="M1675">
        <v>130383.5</v>
      </c>
      <c r="O1675" t="s">
        <v>1616</v>
      </c>
      <c r="P1675" t="s">
        <v>6600</v>
      </c>
    </row>
    <row r="1676" spans="1:16" x14ac:dyDescent="0.25">
      <c r="A1676" t="s">
        <v>139</v>
      </c>
      <c r="B1676" t="s">
        <v>6601</v>
      </c>
      <c r="C1676" t="s">
        <v>283</v>
      </c>
      <c r="D1676" t="s">
        <v>3972</v>
      </c>
      <c r="E1676" t="s">
        <v>20</v>
      </c>
      <c r="F1676" t="b">
        <v>0</v>
      </c>
      <c r="G1676" t="s">
        <v>41</v>
      </c>
      <c r="H1676" s="4">
        <v>45687.083923611113</v>
      </c>
      <c r="I1676" t="b">
        <v>1</v>
      </c>
      <c r="J1676" t="b">
        <v>0</v>
      </c>
      <c r="K1676" t="s">
        <v>24</v>
      </c>
      <c r="L1676" t="s">
        <v>36</v>
      </c>
      <c r="N1676">
        <v>67.5</v>
      </c>
      <c r="O1676" t="s">
        <v>4343</v>
      </c>
      <c r="P1676" t="s">
        <v>6602</v>
      </c>
    </row>
    <row r="1677" spans="1:16" x14ac:dyDescent="0.25">
      <c r="A1677" t="s">
        <v>2</v>
      </c>
      <c r="B1677" t="s">
        <v>2</v>
      </c>
      <c r="C1677" t="s">
        <v>6603</v>
      </c>
      <c r="D1677" t="s">
        <v>3972</v>
      </c>
      <c r="E1677" t="s">
        <v>20</v>
      </c>
      <c r="F1677" t="b">
        <v>0</v>
      </c>
      <c r="G1677" t="s">
        <v>35</v>
      </c>
      <c r="H1677" s="4">
        <v>45687.100451388891</v>
      </c>
      <c r="I1677" t="b">
        <v>0</v>
      </c>
      <c r="J1677" t="b">
        <v>1</v>
      </c>
      <c r="K1677" t="s">
        <v>24</v>
      </c>
      <c r="L1677" t="s">
        <v>22</v>
      </c>
      <c r="M1677">
        <v>98700</v>
      </c>
      <c r="O1677" t="s">
        <v>173</v>
      </c>
      <c r="P1677" t="s">
        <v>6604</v>
      </c>
    </row>
    <row r="1678" spans="1:16" x14ac:dyDescent="0.25">
      <c r="A1678" t="s">
        <v>2</v>
      </c>
      <c r="B1678" t="s">
        <v>6605</v>
      </c>
      <c r="C1678" t="s">
        <v>6606</v>
      </c>
      <c r="D1678" t="s">
        <v>2208</v>
      </c>
      <c r="E1678" t="s">
        <v>20</v>
      </c>
      <c r="F1678" t="b">
        <v>0</v>
      </c>
      <c r="G1678" t="s">
        <v>27</v>
      </c>
      <c r="H1678" s="4">
        <v>45687.16851851852</v>
      </c>
      <c r="I1678" t="b">
        <v>0</v>
      </c>
      <c r="J1678" t="b">
        <v>1</v>
      </c>
      <c r="K1678" t="s">
        <v>24</v>
      </c>
      <c r="L1678" t="s">
        <v>22</v>
      </c>
      <c r="M1678">
        <v>152625</v>
      </c>
      <c r="O1678" t="s">
        <v>2424</v>
      </c>
      <c r="P1678" t="s">
        <v>6607</v>
      </c>
    </row>
    <row r="1679" spans="1:16" x14ac:dyDescent="0.25">
      <c r="A1679" t="s">
        <v>1</v>
      </c>
      <c r="B1679" t="s">
        <v>6608</v>
      </c>
      <c r="C1679" t="s">
        <v>1385</v>
      </c>
      <c r="D1679" t="s">
        <v>3972</v>
      </c>
      <c r="E1679" t="s">
        <v>20</v>
      </c>
      <c r="F1679" t="b">
        <v>0</v>
      </c>
      <c r="G1679" t="s">
        <v>27</v>
      </c>
      <c r="H1679" s="4">
        <v>45687.168587962973</v>
      </c>
      <c r="I1679" t="b">
        <v>0</v>
      </c>
      <c r="J1679" t="b">
        <v>0</v>
      </c>
      <c r="K1679" t="s">
        <v>24</v>
      </c>
      <c r="L1679" t="s">
        <v>22</v>
      </c>
      <c r="M1679">
        <v>106000</v>
      </c>
      <c r="O1679" t="s">
        <v>374</v>
      </c>
      <c r="P1679" t="s">
        <v>4249</v>
      </c>
    </row>
    <row r="1680" spans="1:16" x14ac:dyDescent="0.25">
      <c r="A1680" t="s">
        <v>0</v>
      </c>
      <c r="B1680" t="s">
        <v>6609</v>
      </c>
      <c r="C1680" t="s">
        <v>360</v>
      </c>
      <c r="D1680" t="s">
        <v>3972</v>
      </c>
      <c r="E1680" t="s">
        <v>20</v>
      </c>
      <c r="F1680" t="b">
        <v>0</v>
      </c>
      <c r="G1680" t="s">
        <v>35</v>
      </c>
      <c r="H1680" s="4">
        <v>45687.225532407407</v>
      </c>
      <c r="I1680" t="b">
        <v>0</v>
      </c>
      <c r="J1680" t="b">
        <v>0</v>
      </c>
      <c r="K1680" t="s">
        <v>24</v>
      </c>
      <c r="L1680" t="s">
        <v>22</v>
      </c>
      <c r="M1680">
        <v>102500</v>
      </c>
      <c r="O1680" t="s">
        <v>374</v>
      </c>
      <c r="P1680" t="s">
        <v>5301</v>
      </c>
    </row>
    <row r="1681" spans="1:16" x14ac:dyDescent="0.25">
      <c r="A1681" t="s">
        <v>25</v>
      </c>
      <c r="B1681" t="s">
        <v>6384</v>
      </c>
      <c r="C1681" t="s">
        <v>82</v>
      </c>
      <c r="D1681" t="s">
        <v>2208</v>
      </c>
      <c r="E1681" t="s">
        <v>51</v>
      </c>
      <c r="F1681" t="b">
        <v>0</v>
      </c>
      <c r="G1681" t="s">
        <v>27</v>
      </c>
      <c r="H1681" s="4">
        <v>45687.250011574077</v>
      </c>
      <c r="I1681" t="b">
        <v>0</v>
      </c>
      <c r="J1681" t="b">
        <v>0</v>
      </c>
      <c r="K1681" t="s">
        <v>24</v>
      </c>
      <c r="L1681" t="s">
        <v>36</v>
      </c>
      <c r="N1681">
        <v>60</v>
      </c>
      <c r="O1681" t="s">
        <v>6385</v>
      </c>
      <c r="P1681" t="s">
        <v>2078</v>
      </c>
    </row>
    <row r="1682" spans="1:16" x14ac:dyDescent="0.25">
      <c r="A1682" t="s">
        <v>25</v>
      </c>
      <c r="B1682" t="s">
        <v>6610</v>
      </c>
      <c r="C1682" t="s">
        <v>33</v>
      </c>
      <c r="D1682" t="s">
        <v>6611</v>
      </c>
      <c r="E1682" t="s">
        <v>20</v>
      </c>
      <c r="F1682" t="b">
        <v>0</v>
      </c>
      <c r="G1682" t="s">
        <v>35</v>
      </c>
      <c r="H1682" s="4">
        <v>45687.252013888887</v>
      </c>
      <c r="I1682" t="b">
        <v>0</v>
      </c>
      <c r="J1682" t="b">
        <v>1</v>
      </c>
      <c r="K1682" t="s">
        <v>24</v>
      </c>
      <c r="L1682" t="s">
        <v>22</v>
      </c>
      <c r="M1682">
        <v>133900</v>
      </c>
      <c r="O1682" t="s">
        <v>402</v>
      </c>
      <c r="P1682" t="s">
        <v>3089</v>
      </c>
    </row>
    <row r="1683" spans="1:16" x14ac:dyDescent="0.25">
      <c r="A1683" t="s">
        <v>2</v>
      </c>
      <c r="B1683" t="s">
        <v>6259</v>
      </c>
      <c r="C1683" t="s">
        <v>2740</v>
      </c>
      <c r="D1683" t="s">
        <v>6612</v>
      </c>
      <c r="E1683" t="s">
        <v>20</v>
      </c>
      <c r="F1683" t="b">
        <v>0</v>
      </c>
      <c r="G1683" t="s">
        <v>41</v>
      </c>
      <c r="H1683" s="4">
        <v>45687.252141203702</v>
      </c>
      <c r="I1683" t="b">
        <v>0</v>
      </c>
      <c r="J1683" t="b">
        <v>1</v>
      </c>
      <c r="K1683" t="s">
        <v>24</v>
      </c>
      <c r="L1683" t="s">
        <v>22</v>
      </c>
      <c r="M1683">
        <v>213554</v>
      </c>
      <c r="O1683" t="s">
        <v>6613</v>
      </c>
      <c r="P1683" t="s">
        <v>6260</v>
      </c>
    </row>
    <row r="1684" spans="1:16" x14ac:dyDescent="0.25">
      <c r="A1684" t="s">
        <v>0</v>
      </c>
      <c r="B1684" t="s">
        <v>0</v>
      </c>
      <c r="C1684" t="s">
        <v>3261</v>
      </c>
      <c r="D1684" t="s">
        <v>261</v>
      </c>
      <c r="E1684" t="s">
        <v>20</v>
      </c>
      <c r="F1684" t="b">
        <v>0</v>
      </c>
      <c r="G1684" t="s">
        <v>30</v>
      </c>
      <c r="H1684" s="4">
        <v>45687.252164351848</v>
      </c>
      <c r="I1684" t="b">
        <v>0</v>
      </c>
      <c r="J1684" t="b">
        <v>1</v>
      </c>
      <c r="K1684" t="s">
        <v>24</v>
      </c>
      <c r="L1684" t="s">
        <v>22</v>
      </c>
      <c r="M1684">
        <v>107303.515625</v>
      </c>
      <c r="O1684" t="s">
        <v>6273</v>
      </c>
      <c r="P1684" t="s">
        <v>1942</v>
      </c>
    </row>
    <row r="1685" spans="1:16" x14ac:dyDescent="0.25">
      <c r="A1685" t="s">
        <v>1</v>
      </c>
      <c r="B1685" t="s">
        <v>6614</v>
      </c>
      <c r="C1685" t="s">
        <v>322</v>
      </c>
      <c r="D1685" t="s">
        <v>3972</v>
      </c>
      <c r="E1685" t="s">
        <v>20</v>
      </c>
      <c r="F1685" t="b">
        <v>0</v>
      </c>
      <c r="G1685" t="s">
        <v>41</v>
      </c>
      <c r="H1685" s="4">
        <v>45687.252812500003</v>
      </c>
      <c r="I1685" t="b">
        <v>0</v>
      </c>
      <c r="J1685" t="b">
        <v>1</v>
      </c>
      <c r="K1685" t="s">
        <v>24</v>
      </c>
      <c r="L1685" t="s">
        <v>22</v>
      </c>
      <c r="M1685">
        <v>182000</v>
      </c>
      <c r="O1685" t="s">
        <v>3972</v>
      </c>
      <c r="P1685" t="s">
        <v>6615</v>
      </c>
    </row>
    <row r="1686" spans="1:16" x14ac:dyDescent="0.25">
      <c r="A1686" t="s">
        <v>2</v>
      </c>
      <c r="B1686" t="s">
        <v>5845</v>
      </c>
      <c r="C1686" t="s">
        <v>1343</v>
      </c>
      <c r="D1686" t="s">
        <v>3972</v>
      </c>
      <c r="E1686" t="s">
        <v>20</v>
      </c>
      <c r="F1686" t="b">
        <v>0</v>
      </c>
      <c r="G1686" t="s">
        <v>27</v>
      </c>
      <c r="H1686" s="4">
        <v>45687.253275462957</v>
      </c>
      <c r="I1686" t="b">
        <v>0</v>
      </c>
      <c r="J1686" t="b">
        <v>1</v>
      </c>
      <c r="K1686" t="s">
        <v>24</v>
      </c>
      <c r="L1686" t="s">
        <v>22</v>
      </c>
      <c r="M1686">
        <v>175000</v>
      </c>
      <c r="O1686" t="s">
        <v>2535</v>
      </c>
      <c r="P1686" t="s">
        <v>5488</v>
      </c>
    </row>
    <row r="1687" spans="1:16" x14ac:dyDescent="0.25">
      <c r="A1687" t="s">
        <v>40</v>
      </c>
      <c r="B1687" t="s">
        <v>6616</v>
      </c>
      <c r="C1687" t="s">
        <v>283</v>
      </c>
      <c r="D1687" t="s">
        <v>3972</v>
      </c>
      <c r="E1687" t="s">
        <v>20</v>
      </c>
      <c r="F1687" t="b">
        <v>0</v>
      </c>
      <c r="G1687" t="s">
        <v>41</v>
      </c>
      <c r="H1687" s="4">
        <v>45687.253645833327</v>
      </c>
      <c r="I1687" t="b">
        <v>0</v>
      </c>
      <c r="J1687" t="b">
        <v>1</v>
      </c>
      <c r="K1687" t="s">
        <v>24</v>
      </c>
      <c r="L1687" t="s">
        <v>22</v>
      </c>
      <c r="M1687">
        <v>116000</v>
      </c>
      <c r="O1687" t="s">
        <v>2342</v>
      </c>
      <c r="P1687" t="s">
        <v>6617</v>
      </c>
    </row>
    <row r="1688" spans="1:16" x14ac:dyDescent="0.25">
      <c r="A1688" t="s">
        <v>2</v>
      </c>
      <c r="B1688" t="s">
        <v>6618</v>
      </c>
      <c r="C1688" t="s">
        <v>3011</v>
      </c>
      <c r="D1688" t="s">
        <v>5534</v>
      </c>
      <c r="E1688" t="s">
        <v>20</v>
      </c>
      <c r="F1688" t="b">
        <v>0</v>
      </c>
      <c r="G1688" t="s">
        <v>35</v>
      </c>
      <c r="H1688" s="4">
        <v>45687.253946759258</v>
      </c>
      <c r="I1688" t="b">
        <v>1</v>
      </c>
      <c r="J1688" t="b">
        <v>0</v>
      </c>
      <c r="K1688" t="s">
        <v>24</v>
      </c>
      <c r="L1688" t="s">
        <v>22</v>
      </c>
      <c r="M1688">
        <v>108267</v>
      </c>
      <c r="O1688" t="s">
        <v>3625</v>
      </c>
      <c r="P1688" t="s">
        <v>6619</v>
      </c>
    </row>
    <row r="1689" spans="1:16" x14ac:dyDescent="0.25">
      <c r="A1689" t="s">
        <v>0</v>
      </c>
      <c r="B1689" t="s">
        <v>0</v>
      </c>
      <c r="C1689" t="s">
        <v>6620</v>
      </c>
      <c r="D1689" t="s">
        <v>4013</v>
      </c>
      <c r="E1689" t="s">
        <v>20</v>
      </c>
      <c r="F1689" t="b">
        <v>0</v>
      </c>
      <c r="G1689" t="s">
        <v>106</v>
      </c>
      <c r="H1689" s="4">
        <v>45687.269467592603</v>
      </c>
      <c r="I1689" t="b">
        <v>1</v>
      </c>
      <c r="J1689" t="b">
        <v>1</v>
      </c>
      <c r="K1689" t="s">
        <v>106</v>
      </c>
      <c r="L1689" t="s">
        <v>22</v>
      </c>
      <c r="M1689">
        <v>128500</v>
      </c>
      <c r="O1689" t="s">
        <v>6621</v>
      </c>
      <c r="P1689" t="s">
        <v>320</v>
      </c>
    </row>
    <row r="1690" spans="1:16" x14ac:dyDescent="0.25">
      <c r="A1690" t="s">
        <v>0</v>
      </c>
      <c r="B1690" t="s">
        <v>6622</v>
      </c>
      <c r="C1690" t="s">
        <v>1591</v>
      </c>
      <c r="D1690" t="s">
        <v>3828</v>
      </c>
      <c r="E1690" t="s">
        <v>51</v>
      </c>
      <c r="F1690" t="b">
        <v>0</v>
      </c>
      <c r="G1690" t="s">
        <v>23</v>
      </c>
      <c r="H1690" s="4">
        <v>45687.310844907413</v>
      </c>
      <c r="I1690" t="b">
        <v>0</v>
      </c>
      <c r="J1690" t="b">
        <v>0</v>
      </c>
      <c r="K1690" t="s">
        <v>24</v>
      </c>
      <c r="L1690" t="s">
        <v>36</v>
      </c>
      <c r="N1690">
        <v>40</v>
      </c>
      <c r="O1690" t="s">
        <v>6623</v>
      </c>
    </row>
    <row r="1691" spans="1:16" x14ac:dyDescent="0.25">
      <c r="A1691" t="s">
        <v>0</v>
      </c>
      <c r="B1691" t="s">
        <v>0</v>
      </c>
      <c r="C1691" t="s">
        <v>3711</v>
      </c>
      <c r="D1691" t="s">
        <v>4013</v>
      </c>
      <c r="E1691" t="s">
        <v>20</v>
      </c>
      <c r="F1691" t="b">
        <v>0</v>
      </c>
      <c r="G1691" t="s">
        <v>23</v>
      </c>
      <c r="H1691" s="4">
        <v>45687.310844907413</v>
      </c>
      <c r="I1691" t="b">
        <v>0</v>
      </c>
      <c r="J1691" t="b">
        <v>1</v>
      </c>
      <c r="K1691" t="s">
        <v>24</v>
      </c>
      <c r="L1691" t="s">
        <v>22</v>
      </c>
      <c r="M1691">
        <v>121000</v>
      </c>
      <c r="O1691" t="s">
        <v>1857</v>
      </c>
      <c r="P1691" t="s">
        <v>2136</v>
      </c>
    </row>
    <row r="1692" spans="1:16" x14ac:dyDescent="0.25">
      <c r="A1692" t="s">
        <v>0</v>
      </c>
      <c r="B1692" t="s">
        <v>1269</v>
      </c>
      <c r="C1692" t="s">
        <v>192</v>
      </c>
      <c r="D1692" t="s">
        <v>3828</v>
      </c>
      <c r="E1692" t="s">
        <v>20</v>
      </c>
      <c r="F1692" t="b">
        <v>0</v>
      </c>
      <c r="G1692" t="s">
        <v>23</v>
      </c>
      <c r="H1692" s="4">
        <v>45687.310844907413</v>
      </c>
      <c r="I1692" t="b">
        <v>1</v>
      </c>
      <c r="J1692" t="b">
        <v>0</v>
      </c>
      <c r="K1692" t="s">
        <v>24</v>
      </c>
      <c r="L1692" t="s">
        <v>22</v>
      </c>
      <c r="M1692">
        <v>92500</v>
      </c>
      <c r="O1692" t="s">
        <v>6624</v>
      </c>
      <c r="P1692" t="s">
        <v>726</v>
      </c>
    </row>
    <row r="1693" spans="1:16" x14ac:dyDescent="0.25">
      <c r="A1693" t="s">
        <v>139</v>
      </c>
      <c r="B1693" t="s">
        <v>6625</v>
      </c>
      <c r="C1693" t="s">
        <v>936</v>
      </c>
      <c r="D1693" t="s">
        <v>4089</v>
      </c>
      <c r="E1693" t="s">
        <v>20</v>
      </c>
      <c r="F1693" t="b">
        <v>0</v>
      </c>
      <c r="G1693" t="s">
        <v>35</v>
      </c>
      <c r="H1693" s="4">
        <v>45687.335405092592</v>
      </c>
      <c r="I1693" t="b">
        <v>0</v>
      </c>
      <c r="J1693" t="b">
        <v>1</v>
      </c>
      <c r="K1693" t="s">
        <v>24</v>
      </c>
      <c r="L1693" t="s">
        <v>36</v>
      </c>
      <c r="N1693">
        <v>40</v>
      </c>
      <c r="O1693" t="s">
        <v>3607</v>
      </c>
    </row>
    <row r="1694" spans="1:16" x14ac:dyDescent="0.25">
      <c r="A1694" t="s">
        <v>1</v>
      </c>
      <c r="B1694" t="s">
        <v>6626</v>
      </c>
      <c r="C1694" t="s">
        <v>39</v>
      </c>
      <c r="D1694" t="s">
        <v>3956</v>
      </c>
      <c r="E1694" t="s">
        <v>34</v>
      </c>
      <c r="F1694" t="b">
        <v>1</v>
      </c>
      <c r="G1694" t="s">
        <v>52</v>
      </c>
      <c r="H1694" s="4">
        <v>45687.336539351847</v>
      </c>
      <c r="I1694" t="b">
        <v>0</v>
      </c>
      <c r="J1694" t="b">
        <v>0</v>
      </c>
      <c r="K1694" t="s">
        <v>24</v>
      </c>
      <c r="L1694" t="s">
        <v>36</v>
      </c>
      <c r="N1694">
        <v>13.430000305175779</v>
      </c>
      <c r="O1694" t="s">
        <v>6627</v>
      </c>
      <c r="P1694" t="s">
        <v>1506</v>
      </c>
    </row>
    <row r="1695" spans="1:16" x14ac:dyDescent="0.25">
      <c r="A1695" t="s">
        <v>2</v>
      </c>
      <c r="B1695" t="s">
        <v>6098</v>
      </c>
      <c r="C1695" t="s">
        <v>324</v>
      </c>
      <c r="D1695" t="s">
        <v>4083</v>
      </c>
      <c r="E1695" t="s">
        <v>20</v>
      </c>
      <c r="F1695" t="b">
        <v>0</v>
      </c>
      <c r="G1695" t="s">
        <v>27</v>
      </c>
      <c r="H1695" s="4">
        <v>45687.336689814823</v>
      </c>
      <c r="I1695" t="b">
        <v>0</v>
      </c>
      <c r="J1695" t="b">
        <v>0</v>
      </c>
      <c r="K1695" t="s">
        <v>24</v>
      </c>
      <c r="L1695" t="s">
        <v>36</v>
      </c>
      <c r="N1695">
        <v>67.5</v>
      </c>
      <c r="O1695" t="s">
        <v>654</v>
      </c>
      <c r="P1695" t="s">
        <v>6099</v>
      </c>
    </row>
    <row r="1696" spans="1:16" x14ac:dyDescent="0.25">
      <c r="A1696" t="s">
        <v>0</v>
      </c>
      <c r="B1696" t="s">
        <v>4817</v>
      </c>
      <c r="C1696" t="s">
        <v>203</v>
      </c>
      <c r="D1696" t="s">
        <v>4083</v>
      </c>
      <c r="E1696" t="s">
        <v>51</v>
      </c>
      <c r="F1696" t="b">
        <v>0</v>
      </c>
      <c r="G1696" t="s">
        <v>23</v>
      </c>
      <c r="H1696" s="4">
        <v>45687.352650462963</v>
      </c>
      <c r="I1696" t="b">
        <v>0</v>
      </c>
      <c r="J1696" t="b">
        <v>0</v>
      </c>
      <c r="K1696" t="s">
        <v>24</v>
      </c>
      <c r="L1696" t="s">
        <v>36</v>
      </c>
      <c r="N1696">
        <v>34.5</v>
      </c>
      <c r="O1696" t="s">
        <v>74</v>
      </c>
      <c r="P1696" t="s">
        <v>883</v>
      </c>
    </row>
    <row r="1697" spans="1:16" x14ac:dyDescent="0.25">
      <c r="A1697" t="s">
        <v>1</v>
      </c>
      <c r="B1697" t="s">
        <v>6628</v>
      </c>
      <c r="C1697" t="s">
        <v>140</v>
      </c>
      <c r="D1697" t="s">
        <v>3972</v>
      </c>
      <c r="E1697" t="s">
        <v>20</v>
      </c>
      <c r="F1697" t="b">
        <v>0</v>
      </c>
      <c r="G1697" t="s">
        <v>35</v>
      </c>
      <c r="H1697" s="4">
        <v>45687.377071759263</v>
      </c>
      <c r="I1697" t="b">
        <v>0</v>
      </c>
      <c r="J1697" t="b">
        <v>1</v>
      </c>
      <c r="K1697" t="s">
        <v>24</v>
      </c>
      <c r="L1697" t="s">
        <v>22</v>
      </c>
      <c r="M1697">
        <v>220500</v>
      </c>
      <c r="O1697" t="s">
        <v>1172</v>
      </c>
      <c r="P1697" t="s">
        <v>1809</v>
      </c>
    </row>
    <row r="1698" spans="1:16" x14ac:dyDescent="0.25">
      <c r="A1698" t="s">
        <v>1</v>
      </c>
      <c r="B1698" t="s">
        <v>6629</v>
      </c>
      <c r="C1698" t="s">
        <v>82</v>
      </c>
      <c r="D1698" t="s">
        <v>3972</v>
      </c>
      <c r="E1698" t="s">
        <v>20</v>
      </c>
      <c r="F1698" t="b">
        <v>0</v>
      </c>
      <c r="G1698" t="s">
        <v>27</v>
      </c>
      <c r="H1698" s="4">
        <v>45687.377615740741</v>
      </c>
      <c r="I1698" t="b">
        <v>0</v>
      </c>
      <c r="J1698" t="b">
        <v>1</v>
      </c>
      <c r="K1698" t="s">
        <v>24</v>
      </c>
      <c r="L1698" t="s">
        <v>22</v>
      </c>
      <c r="M1698">
        <v>169500</v>
      </c>
      <c r="O1698" t="s">
        <v>4826</v>
      </c>
      <c r="P1698" t="s">
        <v>2059</v>
      </c>
    </row>
    <row r="1699" spans="1:16" x14ac:dyDescent="0.25">
      <c r="A1699" t="s">
        <v>40</v>
      </c>
      <c r="B1699" t="s">
        <v>4533</v>
      </c>
      <c r="C1699" t="s">
        <v>236</v>
      </c>
      <c r="D1699" t="s">
        <v>3972</v>
      </c>
      <c r="E1699" t="s">
        <v>20</v>
      </c>
      <c r="F1699" t="b">
        <v>0</v>
      </c>
      <c r="G1699" t="s">
        <v>27</v>
      </c>
      <c r="H1699" s="4">
        <v>45687.378310185188</v>
      </c>
      <c r="I1699" t="b">
        <v>1</v>
      </c>
      <c r="J1699" t="b">
        <v>1</v>
      </c>
      <c r="K1699" t="s">
        <v>24</v>
      </c>
      <c r="L1699" t="s">
        <v>22</v>
      </c>
      <c r="M1699">
        <v>189500</v>
      </c>
      <c r="O1699" t="s">
        <v>4534</v>
      </c>
      <c r="P1699" t="s">
        <v>3371</v>
      </c>
    </row>
    <row r="1700" spans="1:16" x14ac:dyDescent="0.25">
      <c r="A1700" t="s">
        <v>0</v>
      </c>
      <c r="B1700" t="s">
        <v>6630</v>
      </c>
      <c r="C1700" t="s">
        <v>1403</v>
      </c>
      <c r="D1700" t="s">
        <v>4034</v>
      </c>
      <c r="E1700" t="s">
        <v>20</v>
      </c>
      <c r="F1700" t="b">
        <v>0</v>
      </c>
      <c r="G1700" t="s">
        <v>158</v>
      </c>
      <c r="H1700" s="4">
        <v>45687.395729166667</v>
      </c>
      <c r="I1700" t="b">
        <v>0</v>
      </c>
      <c r="J1700" t="b">
        <v>0</v>
      </c>
      <c r="K1700" t="s">
        <v>158</v>
      </c>
      <c r="L1700" t="s">
        <v>22</v>
      </c>
      <c r="M1700">
        <v>48000</v>
      </c>
      <c r="O1700" t="s">
        <v>4983</v>
      </c>
      <c r="P1700" t="s">
        <v>6631</v>
      </c>
    </row>
    <row r="1701" spans="1:16" x14ac:dyDescent="0.25">
      <c r="A1701" t="s">
        <v>1</v>
      </c>
      <c r="B1701" t="s">
        <v>6632</v>
      </c>
      <c r="C1701" t="s">
        <v>306</v>
      </c>
      <c r="D1701" t="s">
        <v>3969</v>
      </c>
      <c r="E1701" t="s">
        <v>20</v>
      </c>
      <c r="F1701" t="b">
        <v>0</v>
      </c>
      <c r="G1701" t="s">
        <v>27</v>
      </c>
      <c r="H1701" s="4">
        <v>45687.419328703712</v>
      </c>
      <c r="I1701" t="b">
        <v>0</v>
      </c>
      <c r="J1701" t="b">
        <v>1</v>
      </c>
      <c r="K1701" t="s">
        <v>24</v>
      </c>
      <c r="L1701" t="s">
        <v>22</v>
      </c>
      <c r="M1701">
        <v>100000</v>
      </c>
      <c r="O1701" t="s">
        <v>6633</v>
      </c>
      <c r="P1701" t="s">
        <v>6634</v>
      </c>
    </row>
    <row r="1702" spans="1:16" x14ac:dyDescent="0.25">
      <c r="A1702" t="s">
        <v>1</v>
      </c>
      <c r="B1702" t="s">
        <v>6635</v>
      </c>
      <c r="C1702" t="s">
        <v>158</v>
      </c>
      <c r="D1702" t="s">
        <v>4034</v>
      </c>
      <c r="E1702" t="s">
        <v>20</v>
      </c>
      <c r="F1702" t="b">
        <v>0</v>
      </c>
      <c r="G1702" t="s">
        <v>158</v>
      </c>
      <c r="H1702" s="4">
        <v>45687.520648148151</v>
      </c>
      <c r="I1702" t="b">
        <v>0</v>
      </c>
      <c r="J1702" t="b">
        <v>0</v>
      </c>
      <c r="K1702" t="s">
        <v>158</v>
      </c>
      <c r="L1702" t="s">
        <v>22</v>
      </c>
      <c r="M1702">
        <v>52000</v>
      </c>
      <c r="O1702" t="s">
        <v>1906</v>
      </c>
      <c r="P1702" t="s">
        <v>6144</v>
      </c>
    </row>
    <row r="1703" spans="1:16" x14ac:dyDescent="0.25">
      <c r="A1703" t="s">
        <v>191</v>
      </c>
      <c r="B1703" t="s">
        <v>6636</v>
      </c>
      <c r="C1703" t="s">
        <v>158</v>
      </c>
      <c r="D1703" t="s">
        <v>4034</v>
      </c>
      <c r="E1703" t="s">
        <v>20</v>
      </c>
      <c r="F1703" t="b">
        <v>0</v>
      </c>
      <c r="G1703" t="s">
        <v>158</v>
      </c>
      <c r="H1703" s="4">
        <v>45687.520879629628</v>
      </c>
      <c r="I1703" t="b">
        <v>0</v>
      </c>
      <c r="J1703" t="b">
        <v>0</v>
      </c>
      <c r="K1703" t="s">
        <v>158</v>
      </c>
      <c r="L1703" t="s">
        <v>22</v>
      </c>
      <c r="M1703">
        <v>48000</v>
      </c>
      <c r="O1703" t="s">
        <v>1906</v>
      </c>
      <c r="P1703" t="s">
        <v>6637</v>
      </c>
    </row>
    <row r="1704" spans="1:16" x14ac:dyDescent="0.25">
      <c r="A1704" t="s">
        <v>1</v>
      </c>
      <c r="B1704" t="s">
        <v>6638</v>
      </c>
      <c r="C1704" t="s">
        <v>306</v>
      </c>
      <c r="D1704" t="s">
        <v>3828</v>
      </c>
      <c r="E1704" t="s">
        <v>20</v>
      </c>
      <c r="F1704" t="b">
        <v>0</v>
      </c>
      <c r="G1704" t="s">
        <v>27</v>
      </c>
      <c r="H1704" s="4">
        <v>45687.544340277767</v>
      </c>
      <c r="I1704" t="b">
        <v>0</v>
      </c>
      <c r="J1704" t="b">
        <v>1</v>
      </c>
      <c r="K1704" t="s">
        <v>24</v>
      </c>
      <c r="L1704" t="s">
        <v>22</v>
      </c>
      <c r="M1704">
        <v>232500</v>
      </c>
      <c r="O1704" t="s">
        <v>5005</v>
      </c>
      <c r="P1704" t="s">
        <v>6639</v>
      </c>
    </row>
    <row r="1705" spans="1:16" x14ac:dyDescent="0.25">
      <c r="A1705" t="s">
        <v>2</v>
      </c>
      <c r="B1705" t="s">
        <v>2</v>
      </c>
      <c r="C1705" t="s">
        <v>3556</v>
      </c>
      <c r="D1705" t="s">
        <v>131</v>
      </c>
      <c r="E1705" t="s">
        <v>20</v>
      </c>
      <c r="F1705" t="b">
        <v>0</v>
      </c>
      <c r="G1705" t="s">
        <v>41</v>
      </c>
      <c r="H1705" s="4">
        <v>45687.587013888893</v>
      </c>
      <c r="I1705" t="b">
        <v>1</v>
      </c>
      <c r="J1705" t="b">
        <v>0</v>
      </c>
      <c r="K1705" t="s">
        <v>24</v>
      </c>
      <c r="L1705" t="s">
        <v>22</v>
      </c>
      <c r="M1705">
        <v>130000</v>
      </c>
      <c r="O1705" t="s">
        <v>131</v>
      </c>
      <c r="P1705" t="s">
        <v>887</v>
      </c>
    </row>
    <row r="1706" spans="1:16" x14ac:dyDescent="0.25">
      <c r="A1706" t="s">
        <v>0</v>
      </c>
      <c r="B1706" t="s">
        <v>545</v>
      </c>
      <c r="C1706" t="s">
        <v>5286</v>
      </c>
      <c r="D1706" t="s">
        <v>5242</v>
      </c>
      <c r="E1706" t="s">
        <v>20</v>
      </c>
      <c r="F1706" t="b">
        <v>0</v>
      </c>
      <c r="G1706" t="s">
        <v>41</v>
      </c>
      <c r="H1706" s="4">
        <v>45687.626747685194</v>
      </c>
      <c r="I1706" t="b">
        <v>1</v>
      </c>
      <c r="J1706" t="b">
        <v>0</v>
      </c>
      <c r="K1706" t="s">
        <v>24</v>
      </c>
      <c r="L1706" t="s">
        <v>22</v>
      </c>
      <c r="M1706">
        <v>85000</v>
      </c>
      <c r="O1706" t="s">
        <v>6640</v>
      </c>
      <c r="P1706" t="s">
        <v>596</v>
      </c>
    </row>
    <row r="1707" spans="1:16" x14ac:dyDescent="0.25">
      <c r="A1707" t="s">
        <v>19</v>
      </c>
      <c r="B1707" t="s">
        <v>6641</v>
      </c>
      <c r="C1707" t="s">
        <v>42</v>
      </c>
      <c r="D1707" t="s">
        <v>3972</v>
      </c>
      <c r="E1707" t="s">
        <v>20</v>
      </c>
      <c r="F1707" t="b">
        <v>0</v>
      </c>
      <c r="G1707" t="s">
        <v>41</v>
      </c>
      <c r="H1707" s="4">
        <v>45687.626828703702</v>
      </c>
      <c r="I1707" t="b">
        <v>0</v>
      </c>
      <c r="J1707" t="b">
        <v>1</v>
      </c>
      <c r="K1707" t="s">
        <v>24</v>
      </c>
      <c r="L1707" t="s">
        <v>22</v>
      </c>
      <c r="M1707">
        <v>267500</v>
      </c>
      <c r="O1707" t="s">
        <v>1883</v>
      </c>
      <c r="P1707" t="s">
        <v>447</v>
      </c>
    </row>
    <row r="1708" spans="1:16" x14ac:dyDescent="0.25">
      <c r="A1708" t="s">
        <v>1</v>
      </c>
      <c r="B1708" t="s">
        <v>6642</v>
      </c>
      <c r="C1708" t="s">
        <v>64</v>
      </c>
      <c r="D1708" t="s">
        <v>6643</v>
      </c>
      <c r="E1708" t="s">
        <v>20</v>
      </c>
      <c r="F1708" t="b">
        <v>0</v>
      </c>
      <c r="G1708" t="s">
        <v>23</v>
      </c>
      <c r="H1708" s="4">
        <v>45687.64439814815</v>
      </c>
      <c r="I1708" t="b">
        <v>0</v>
      </c>
      <c r="J1708" t="b">
        <v>0</v>
      </c>
      <c r="K1708" t="s">
        <v>24</v>
      </c>
      <c r="L1708" t="s">
        <v>22</v>
      </c>
      <c r="M1708">
        <v>232500</v>
      </c>
      <c r="O1708" t="s">
        <v>5005</v>
      </c>
      <c r="P1708" t="s">
        <v>6639</v>
      </c>
    </row>
    <row r="1709" spans="1:16" x14ac:dyDescent="0.25">
      <c r="A1709" t="s">
        <v>0</v>
      </c>
      <c r="B1709" t="s">
        <v>6644</v>
      </c>
      <c r="C1709" t="s">
        <v>414</v>
      </c>
      <c r="D1709" t="s">
        <v>4034</v>
      </c>
      <c r="E1709" t="s">
        <v>20</v>
      </c>
      <c r="F1709" t="b">
        <v>0</v>
      </c>
      <c r="G1709" t="s">
        <v>414</v>
      </c>
      <c r="H1709" s="4">
        <v>45687.648796296293</v>
      </c>
      <c r="I1709" t="b">
        <v>1</v>
      </c>
      <c r="J1709" t="b">
        <v>0</v>
      </c>
      <c r="K1709" t="s">
        <v>414</v>
      </c>
      <c r="L1709" t="s">
        <v>22</v>
      </c>
      <c r="M1709">
        <v>41799.5</v>
      </c>
      <c r="O1709" t="s">
        <v>888</v>
      </c>
      <c r="P1709" t="s">
        <v>2608</v>
      </c>
    </row>
    <row r="1710" spans="1:16" x14ac:dyDescent="0.25">
      <c r="A1710" t="s">
        <v>1</v>
      </c>
      <c r="B1710" t="s">
        <v>6645</v>
      </c>
      <c r="C1710" t="s">
        <v>365</v>
      </c>
      <c r="D1710" t="s">
        <v>5242</v>
      </c>
      <c r="E1710" t="s">
        <v>20</v>
      </c>
      <c r="F1710" t="b">
        <v>0</v>
      </c>
      <c r="G1710" t="s">
        <v>27</v>
      </c>
      <c r="H1710" s="4">
        <v>45687.669328703712</v>
      </c>
      <c r="I1710" t="b">
        <v>0</v>
      </c>
      <c r="J1710" t="b">
        <v>1</v>
      </c>
      <c r="K1710" t="s">
        <v>24</v>
      </c>
      <c r="L1710" t="s">
        <v>22</v>
      </c>
      <c r="M1710">
        <v>90000</v>
      </c>
      <c r="O1710" t="s">
        <v>6646</v>
      </c>
      <c r="P1710" t="s">
        <v>6647</v>
      </c>
    </row>
    <row r="1711" spans="1:16" x14ac:dyDescent="0.25">
      <c r="A1711" t="s">
        <v>2</v>
      </c>
      <c r="B1711" t="s">
        <v>6648</v>
      </c>
      <c r="C1711" t="s">
        <v>1270</v>
      </c>
      <c r="D1711" t="s">
        <v>3972</v>
      </c>
      <c r="E1711" t="s">
        <v>20</v>
      </c>
      <c r="F1711" t="b">
        <v>0</v>
      </c>
      <c r="G1711" t="s">
        <v>27</v>
      </c>
      <c r="H1711" s="4">
        <v>45687.670173611114</v>
      </c>
      <c r="I1711" t="b">
        <v>1</v>
      </c>
      <c r="J1711" t="b">
        <v>1</v>
      </c>
      <c r="K1711" t="s">
        <v>24</v>
      </c>
      <c r="L1711" t="s">
        <v>22</v>
      </c>
      <c r="M1711">
        <v>162500</v>
      </c>
      <c r="O1711" t="s">
        <v>1172</v>
      </c>
      <c r="P1711" t="s">
        <v>6649</v>
      </c>
    </row>
    <row r="1712" spans="1:16" x14ac:dyDescent="0.25">
      <c r="A1712" t="s">
        <v>89</v>
      </c>
      <c r="B1712" t="s">
        <v>3658</v>
      </c>
      <c r="C1712" t="s">
        <v>5241</v>
      </c>
      <c r="D1712" t="s">
        <v>5242</v>
      </c>
      <c r="E1712" t="s">
        <v>20</v>
      </c>
      <c r="F1712" t="b">
        <v>0</v>
      </c>
      <c r="G1712" t="s">
        <v>314</v>
      </c>
      <c r="H1712" s="4">
        <v>45687.690138888887</v>
      </c>
      <c r="I1712" t="b">
        <v>0</v>
      </c>
      <c r="J1712" t="b">
        <v>0</v>
      </c>
      <c r="K1712" t="s">
        <v>314</v>
      </c>
      <c r="L1712" t="s">
        <v>22</v>
      </c>
      <c r="M1712">
        <v>170000</v>
      </c>
      <c r="O1712" t="s">
        <v>2295</v>
      </c>
      <c r="P1712" t="s">
        <v>1149</v>
      </c>
    </row>
    <row r="1713" spans="1:16" x14ac:dyDescent="0.25">
      <c r="A1713" t="s">
        <v>89</v>
      </c>
      <c r="B1713" t="s">
        <v>6650</v>
      </c>
      <c r="C1713" t="s">
        <v>5241</v>
      </c>
      <c r="D1713" t="s">
        <v>5242</v>
      </c>
      <c r="E1713" t="s">
        <v>20</v>
      </c>
      <c r="F1713" t="b">
        <v>0</v>
      </c>
      <c r="G1713" t="s">
        <v>314</v>
      </c>
      <c r="H1713" s="4">
        <v>45687.69023148148</v>
      </c>
      <c r="I1713" t="b">
        <v>1</v>
      </c>
      <c r="J1713" t="b">
        <v>0</v>
      </c>
      <c r="K1713" t="s">
        <v>314</v>
      </c>
      <c r="L1713" t="s">
        <v>22</v>
      </c>
      <c r="M1713">
        <v>90000</v>
      </c>
      <c r="O1713" t="s">
        <v>2208</v>
      </c>
    </row>
    <row r="1714" spans="1:16" x14ac:dyDescent="0.25">
      <c r="A1714" t="s">
        <v>139</v>
      </c>
      <c r="B1714" t="s">
        <v>3904</v>
      </c>
      <c r="C1714" t="s">
        <v>842</v>
      </c>
      <c r="D1714" t="s">
        <v>3972</v>
      </c>
      <c r="E1714" t="s">
        <v>20</v>
      </c>
      <c r="F1714" t="b">
        <v>0</v>
      </c>
      <c r="G1714" t="s">
        <v>30</v>
      </c>
      <c r="H1714" s="4">
        <v>45687.710520833331</v>
      </c>
      <c r="I1714" t="b">
        <v>0</v>
      </c>
      <c r="J1714" t="b">
        <v>1</v>
      </c>
      <c r="K1714" t="s">
        <v>24</v>
      </c>
      <c r="L1714" t="s">
        <v>22</v>
      </c>
      <c r="M1714">
        <v>144300</v>
      </c>
      <c r="O1714" t="s">
        <v>5527</v>
      </c>
      <c r="P1714" t="s">
        <v>6651</v>
      </c>
    </row>
    <row r="1715" spans="1:16" x14ac:dyDescent="0.25">
      <c r="A1715" t="s">
        <v>40</v>
      </c>
      <c r="B1715" t="s">
        <v>3094</v>
      </c>
      <c r="C1715" t="s">
        <v>386</v>
      </c>
      <c r="D1715" t="s">
        <v>3972</v>
      </c>
      <c r="E1715" t="s">
        <v>20</v>
      </c>
      <c r="F1715" t="b">
        <v>0</v>
      </c>
      <c r="G1715" t="s">
        <v>27</v>
      </c>
      <c r="H1715" s="4">
        <v>45687.71166666667</v>
      </c>
      <c r="I1715" t="b">
        <v>0</v>
      </c>
      <c r="J1715" t="b">
        <v>0</v>
      </c>
      <c r="K1715" t="s">
        <v>24</v>
      </c>
      <c r="L1715" t="s">
        <v>22</v>
      </c>
      <c r="M1715">
        <v>175000</v>
      </c>
      <c r="O1715" t="s">
        <v>6652</v>
      </c>
      <c r="P1715" t="s">
        <v>6653</v>
      </c>
    </row>
    <row r="1716" spans="1:16" x14ac:dyDescent="0.25">
      <c r="A1716" t="s">
        <v>2</v>
      </c>
      <c r="B1716" t="s">
        <v>6654</v>
      </c>
      <c r="C1716" t="s">
        <v>739</v>
      </c>
      <c r="D1716" t="s">
        <v>5242</v>
      </c>
      <c r="E1716" t="s">
        <v>20</v>
      </c>
      <c r="F1716" t="b">
        <v>0</v>
      </c>
      <c r="G1716" t="s">
        <v>27</v>
      </c>
      <c r="H1716" s="4">
        <v>45687.71166666667</v>
      </c>
      <c r="I1716" t="b">
        <v>1</v>
      </c>
      <c r="J1716" t="b">
        <v>0</v>
      </c>
      <c r="K1716" t="s">
        <v>24</v>
      </c>
      <c r="L1716" t="s">
        <v>22</v>
      </c>
      <c r="M1716">
        <v>90000</v>
      </c>
      <c r="O1716" t="s">
        <v>6655</v>
      </c>
    </row>
    <row r="1717" spans="1:16" x14ac:dyDescent="0.25">
      <c r="A1717" t="s">
        <v>89</v>
      </c>
      <c r="B1717" t="s">
        <v>1666</v>
      </c>
      <c r="C1717" t="s">
        <v>449</v>
      </c>
      <c r="D1717" t="s">
        <v>3972</v>
      </c>
      <c r="E1717" t="s">
        <v>20</v>
      </c>
      <c r="F1717" t="b">
        <v>0</v>
      </c>
      <c r="G1717" t="s">
        <v>27</v>
      </c>
      <c r="H1717" s="4">
        <v>45687.753425925926</v>
      </c>
      <c r="I1717" t="b">
        <v>0</v>
      </c>
      <c r="J1717" t="b">
        <v>1</v>
      </c>
      <c r="K1717" t="s">
        <v>24</v>
      </c>
      <c r="L1717" t="s">
        <v>22</v>
      </c>
      <c r="M1717">
        <v>95250</v>
      </c>
      <c r="O1717" t="s">
        <v>1298</v>
      </c>
      <c r="P1717" t="s">
        <v>6656</v>
      </c>
    </row>
    <row r="1718" spans="1:16" x14ac:dyDescent="0.25">
      <c r="A1718" t="s">
        <v>0</v>
      </c>
      <c r="B1718" t="s">
        <v>0</v>
      </c>
      <c r="C1718" t="s">
        <v>6657</v>
      </c>
      <c r="D1718" t="s">
        <v>3828</v>
      </c>
      <c r="E1718" t="s">
        <v>34</v>
      </c>
      <c r="F1718" t="b">
        <v>0</v>
      </c>
      <c r="G1718" t="s">
        <v>27</v>
      </c>
      <c r="H1718" s="4">
        <v>45687.791712962957</v>
      </c>
      <c r="I1718" t="b">
        <v>0</v>
      </c>
      <c r="J1718" t="b">
        <v>1</v>
      </c>
      <c r="K1718" t="s">
        <v>24</v>
      </c>
      <c r="L1718" t="s">
        <v>22</v>
      </c>
      <c r="M1718">
        <v>79999</v>
      </c>
      <c r="O1718" t="s">
        <v>6658</v>
      </c>
      <c r="P1718" t="s">
        <v>833</v>
      </c>
    </row>
    <row r="1719" spans="1:16" x14ac:dyDescent="0.25">
      <c r="A1719" t="s">
        <v>89</v>
      </c>
      <c r="B1719" t="s">
        <v>6659</v>
      </c>
      <c r="C1719" t="s">
        <v>44</v>
      </c>
      <c r="D1719" t="s">
        <v>3972</v>
      </c>
      <c r="E1719" t="s">
        <v>20</v>
      </c>
      <c r="F1719" t="b">
        <v>0</v>
      </c>
      <c r="G1719" t="s">
        <v>27</v>
      </c>
      <c r="H1719" s="4">
        <v>45687.795057870368</v>
      </c>
      <c r="I1719" t="b">
        <v>1</v>
      </c>
      <c r="J1719" t="b">
        <v>1</v>
      </c>
      <c r="K1719" t="s">
        <v>24</v>
      </c>
      <c r="L1719" t="s">
        <v>22</v>
      </c>
      <c r="M1719">
        <v>185000</v>
      </c>
      <c r="O1719" t="s">
        <v>2815</v>
      </c>
      <c r="P1719" t="s">
        <v>6660</v>
      </c>
    </row>
    <row r="1720" spans="1:16" x14ac:dyDescent="0.25">
      <c r="A1720" t="s">
        <v>0</v>
      </c>
      <c r="B1720" t="s">
        <v>103</v>
      </c>
      <c r="C1720" t="s">
        <v>203</v>
      </c>
      <c r="D1720" t="s">
        <v>3972</v>
      </c>
      <c r="E1720" t="s">
        <v>51</v>
      </c>
      <c r="F1720" t="b">
        <v>0</v>
      </c>
      <c r="G1720" t="s">
        <v>23</v>
      </c>
      <c r="H1720" s="4">
        <v>45687.810868055552</v>
      </c>
      <c r="I1720" t="b">
        <v>1</v>
      </c>
      <c r="J1720" t="b">
        <v>1</v>
      </c>
      <c r="K1720" t="s">
        <v>24</v>
      </c>
      <c r="L1720" t="s">
        <v>36</v>
      </c>
      <c r="N1720">
        <v>36.5</v>
      </c>
      <c r="O1720" t="s">
        <v>131</v>
      </c>
      <c r="P1720" t="s">
        <v>6661</v>
      </c>
    </row>
    <row r="1721" spans="1:16" x14ac:dyDescent="0.25">
      <c r="A1721" t="s">
        <v>0</v>
      </c>
      <c r="B1721" t="s">
        <v>6662</v>
      </c>
      <c r="C1721" t="s">
        <v>3055</v>
      </c>
      <c r="D1721" t="s">
        <v>3972</v>
      </c>
      <c r="E1721" t="s">
        <v>20</v>
      </c>
      <c r="F1721" t="b">
        <v>0</v>
      </c>
      <c r="G1721" t="s">
        <v>27</v>
      </c>
      <c r="H1721" s="4">
        <v>45687.833344907413</v>
      </c>
      <c r="I1721" t="b">
        <v>0</v>
      </c>
      <c r="J1721" t="b">
        <v>0</v>
      </c>
      <c r="K1721" t="s">
        <v>24</v>
      </c>
      <c r="L1721" t="s">
        <v>22</v>
      </c>
      <c r="M1721">
        <v>66756</v>
      </c>
      <c r="O1721" t="s">
        <v>109</v>
      </c>
    </row>
    <row r="1722" spans="1:16" x14ac:dyDescent="0.25">
      <c r="A1722" t="s">
        <v>139</v>
      </c>
      <c r="B1722" t="s">
        <v>1232</v>
      </c>
      <c r="C1722" t="s">
        <v>1264</v>
      </c>
      <c r="D1722" t="s">
        <v>3972</v>
      </c>
      <c r="E1722" t="s">
        <v>20</v>
      </c>
      <c r="F1722" t="b">
        <v>0</v>
      </c>
      <c r="G1722" t="s">
        <v>27</v>
      </c>
      <c r="H1722" s="4">
        <v>45687.833391203712</v>
      </c>
      <c r="I1722" t="b">
        <v>0</v>
      </c>
      <c r="J1722" t="b">
        <v>1</v>
      </c>
      <c r="K1722" t="s">
        <v>24</v>
      </c>
      <c r="L1722" t="s">
        <v>22</v>
      </c>
      <c r="M1722">
        <v>95000</v>
      </c>
      <c r="O1722" t="s">
        <v>4676</v>
      </c>
      <c r="P1722" t="s">
        <v>4677</v>
      </c>
    </row>
    <row r="1723" spans="1:16" x14ac:dyDescent="0.25">
      <c r="A1723" t="s">
        <v>0</v>
      </c>
      <c r="B1723" t="s">
        <v>6663</v>
      </c>
      <c r="C1723" t="s">
        <v>1719</v>
      </c>
      <c r="D1723" t="s">
        <v>3828</v>
      </c>
      <c r="E1723" t="s">
        <v>20</v>
      </c>
      <c r="F1723" t="b">
        <v>0</v>
      </c>
      <c r="G1723" t="s">
        <v>41</v>
      </c>
      <c r="H1723" s="4">
        <v>45687.835057870368</v>
      </c>
      <c r="I1723" t="b">
        <v>0</v>
      </c>
      <c r="J1723" t="b">
        <v>0</v>
      </c>
      <c r="K1723" t="s">
        <v>24</v>
      </c>
      <c r="L1723" t="s">
        <v>36</v>
      </c>
      <c r="N1723">
        <v>25</v>
      </c>
      <c r="O1723" t="s">
        <v>6664</v>
      </c>
      <c r="P1723" t="s">
        <v>424</v>
      </c>
    </row>
    <row r="1724" spans="1:16" x14ac:dyDescent="0.25">
      <c r="A1724" t="s">
        <v>2</v>
      </c>
      <c r="B1724" t="s">
        <v>6665</v>
      </c>
      <c r="C1724" t="s">
        <v>160</v>
      </c>
      <c r="D1724" t="s">
        <v>3972</v>
      </c>
      <c r="E1724" t="s">
        <v>51</v>
      </c>
      <c r="F1724" t="b">
        <v>0</v>
      </c>
      <c r="G1724" t="s">
        <v>52</v>
      </c>
      <c r="H1724" s="4">
        <v>45687.835856481477</v>
      </c>
      <c r="I1724" t="b">
        <v>1</v>
      </c>
      <c r="J1724" t="b">
        <v>0</v>
      </c>
      <c r="K1724" t="s">
        <v>24</v>
      </c>
      <c r="L1724" t="s">
        <v>36</v>
      </c>
      <c r="N1724">
        <v>50</v>
      </c>
      <c r="O1724" t="s">
        <v>406</v>
      </c>
      <c r="P1724" t="s">
        <v>6666</v>
      </c>
    </row>
    <row r="1725" spans="1:16" x14ac:dyDescent="0.25">
      <c r="A1725" t="s">
        <v>28</v>
      </c>
      <c r="B1725" t="s">
        <v>28</v>
      </c>
      <c r="C1725" t="s">
        <v>118</v>
      </c>
      <c r="D1725" t="s">
        <v>3972</v>
      </c>
      <c r="E1725" t="s">
        <v>20</v>
      </c>
      <c r="F1725" t="b">
        <v>0</v>
      </c>
      <c r="G1725" t="s">
        <v>27</v>
      </c>
      <c r="H1725" s="4">
        <v>45687.836006944453</v>
      </c>
      <c r="I1725" t="b">
        <v>0</v>
      </c>
      <c r="J1725" t="b">
        <v>0</v>
      </c>
      <c r="K1725" t="s">
        <v>24</v>
      </c>
      <c r="L1725" t="s">
        <v>22</v>
      </c>
      <c r="M1725">
        <v>126200</v>
      </c>
      <c r="O1725" t="s">
        <v>563</v>
      </c>
      <c r="P1725" t="s">
        <v>6667</v>
      </c>
    </row>
    <row r="1726" spans="1:16" x14ac:dyDescent="0.25">
      <c r="A1726" t="s">
        <v>28</v>
      </c>
      <c r="B1726" t="s">
        <v>1751</v>
      </c>
      <c r="C1726" t="s">
        <v>1292</v>
      </c>
      <c r="D1726" t="s">
        <v>3972</v>
      </c>
      <c r="E1726" t="s">
        <v>20</v>
      </c>
      <c r="F1726" t="b">
        <v>0</v>
      </c>
      <c r="G1726" t="s">
        <v>27</v>
      </c>
      <c r="H1726" s="4">
        <v>45687.836041666669</v>
      </c>
      <c r="I1726" t="b">
        <v>0</v>
      </c>
      <c r="J1726" t="b">
        <v>0</v>
      </c>
      <c r="K1726" t="s">
        <v>24</v>
      </c>
      <c r="L1726" t="s">
        <v>22</v>
      </c>
      <c r="M1726">
        <v>135000</v>
      </c>
      <c r="O1726" t="s">
        <v>6668</v>
      </c>
      <c r="P1726" t="s">
        <v>6669</v>
      </c>
    </row>
    <row r="1727" spans="1:16" x14ac:dyDescent="0.25">
      <c r="A1727" t="s">
        <v>0</v>
      </c>
      <c r="B1727" t="s">
        <v>2166</v>
      </c>
      <c r="C1727" t="s">
        <v>192</v>
      </c>
      <c r="D1727" t="s">
        <v>4083</v>
      </c>
      <c r="E1727" t="s">
        <v>20</v>
      </c>
      <c r="F1727" t="b">
        <v>0</v>
      </c>
      <c r="G1727" t="s">
        <v>23</v>
      </c>
      <c r="H1727" s="4">
        <v>45687.852569444447</v>
      </c>
      <c r="I1727" t="b">
        <v>0</v>
      </c>
      <c r="J1727" t="b">
        <v>0</v>
      </c>
      <c r="K1727" t="s">
        <v>24</v>
      </c>
      <c r="L1727" t="s">
        <v>22</v>
      </c>
      <c r="M1727">
        <v>106500</v>
      </c>
      <c r="O1727" t="s">
        <v>374</v>
      </c>
      <c r="P1727" t="s">
        <v>4085</v>
      </c>
    </row>
    <row r="1728" spans="1:16" x14ac:dyDescent="0.25">
      <c r="A1728" t="s">
        <v>0</v>
      </c>
      <c r="B1728" t="s">
        <v>6670</v>
      </c>
      <c r="C1728" t="s">
        <v>5342</v>
      </c>
      <c r="D1728" t="s">
        <v>5242</v>
      </c>
      <c r="E1728" t="s">
        <v>20</v>
      </c>
      <c r="F1728" t="b">
        <v>0</v>
      </c>
      <c r="G1728" t="s">
        <v>41</v>
      </c>
      <c r="H1728" s="4">
        <v>45687.876747685194</v>
      </c>
      <c r="I1728" t="b">
        <v>0</v>
      </c>
      <c r="J1728" t="b">
        <v>0</v>
      </c>
      <c r="K1728" t="s">
        <v>24</v>
      </c>
      <c r="L1728" t="s">
        <v>22</v>
      </c>
      <c r="M1728">
        <v>86234</v>
      </c>
      <c r="O1728" t="s">
        <v>1071</v>
      </c>
      <c r="P1728" t="s">
        <v>6671</v>
      </c>
    </row>
    <row r="1729" spans="1:16" x14ac:dyDescent="0.25">
      <c r="A1729" t="s">
        <v>1</v>
      </c>
      <c r="B1729" t="s">
        <v>6672</v>
      </c>
      <c r="C1729" t="s">
        <v>5286</v>
      </c>
      <c r="D1729" t="s">
        <v>5242</v>
      </c>
      <c r="E1729" t="s">
        <v>20</v>
      </c>
      <c r="F1729" t="b">
        <v>0</v>
      </c>
      <c r="G1729" t="s">
        <v>41</v>
      </c>
      <c r="H1729" s="4">
        <v>45687.876747685194</v>
      </c>
      <c r="I1729" t="b">
        <v>0</v>
      </c>
      <c r="J1729" t="b">
        <v>0</v>
      </c>
      <c r="K1729" t="s">
        <v>24</v>
      </c>
      <c r="L1729" t="s">
        <v>22</v>
      </c>
      <c r="M1729">
        <v>90000</v>
      </c>
      <c r="O1729" t="s">
        <v>2208</v>
      </c>
      <c r="P1729" t="s">
        <v>6673</v>
      </c>
    </row>
    <row r="1730" spans="1:16" x14ac:dyDescent="0.25">
      <c r="A1730" t="s">
        <v>0</v>
      </c>
      <c r="B1730" t="s">
        <v>6674</v>
      </c>
      <c r="C1730" t="s">
        <v>316</v>
      </c>
      <c r="D1730" t="s">
        <v>3972</v>
      </c>
      <c r="E1730" t="s">
        <v>20</v>
      </c>
      <c r="F1730" t="b">
        <v>0</v>
      </c>
      <c r="G1730" t="s">
        <v>35</v>
      </c>
      <c r="H1730" s="4">
        <v>45687.87704861111</v>
      </c>
      <c r="I1730" t="b">
        <v>0</v>
      </c>
      <c r="J1730" t="b">
        <v>1</v>
      </c>
      <c r="K1730" t="s">
        <v>24</v>
      </c>
      <c r="L1730" t="s">
        <v>22</v>
      </c>
      <c r="M1730">
        <v>150590</v>
      </c>
      <c r="O1730" t="s">
        <v>759</v>
      </c>
      <c r="P1730" t="s">
        <v>119</v>
      </c>
    </row>
    <row r="1731" spans="1:16" x14ac:dyDescent="0.25">
      <c r="A1731" t="s">
        <v>0</v>
      </c>
      <c r="B1731" t="s">
        <v>785</v>
      </c>
      <c r="C1731" t="s">
        <v>1017</v>
      </c>
      <c r="D1731" t="s">
        <v>4083</v>
      </c>
      <c r="E1731" t="s">
        <v>20</v>
      </c>
      <c r="F1731" t="b">
        <v>0</v>
      </c>
      <c r="G1731" t="s">
        <v>35</v>
      </c>
      <c r="H1731" s="4">
        <v>45687.877129629633</v>
      </c>
      <c r="I1731" t="b">
        <v>0</v>
      </c>
      <c r="J1731" t="b">
        <v>0</v>
      </c>
      <c r="K1731" t="s">
        <v>24</v>
      </c>
      <c r="L1731" t="s">
        <v>22</v>
      </c>
      <c r="M1731">
        <v>100000</v>
      </c>
      <c r="O1731" t="s">
        <v>4872</v>
      </c>
      <c r="P1731" t="s">
        <v>221</v>
      </c>
    </row>
    <row r="1732" spans="1:16" x14ac:dyDescent="0.25">
      <c r="A1732" t="s">
        <v>0</v>
      </c>
      <c r="B1732" t="s">
        <v>0</v>
      </c>
      <c r="C1732" t="s">
        <v>2081</v>
      </c>
      <c r="D1732" t="s">
        <v>3972</v>
      </c>
      <c r="E1732" t="s">
        <v>20</v>
      </c>
      <c r="F1732" t="b">
        <v>0</v>
      </c>
      <c r="G1732" t="s">
        <v>30</v>
      </c>
      <c r="H1732" s="4">
        <v>45687.877164351848</v>
      </c>
      <c r="I1732" t="b">
        <v>1</v>
      </c>
      <c r="J1732" t="b">
        <v>0</v>
      </c>
      <c r="K1732" t="s">
        <v>24</v>
      </c>
      <c r="L1732" t="s">
        <v>22</v>
      </c>
      <c r="M1732">
        <v>92500</v>
      </c>
      <c r="O1732" t="s">
        <v>3033</v>
      </c>
      <c r="P1732" t="s">
        <v>6675</v>
      </c>
    </row>
    <row r="1733" spans="1:16" x14ac:dyDescent="0.25">
      <c r="A1733" t="s">
        <v>25</v>
      </c>
      <c r="B1733" t="s">
        <v>6676</v>
      </c>
      <c r="C1733" t="s">
        <v>386</v>
      </c>
      <c r="D1733" t="s">
        <v>6612</v>
      </c>
      <c r="E1733" t="s">
        <v>20</v>
      </c>
      <c r="F1733" t="b">
        <v>0</v>
      </c>
      <c r="G1733" t="s">
        <v>41</v>
      </c>
      <c r="H1733" s="4">
        <v>45687.877847222233</v>
      </c>
      <c r="I1733" t="b">
        <v>0</v>
      </c>
      <c r="J1733" t="b">
        <v>1</v>
      </c>
      <c r="K1733" t="s">
        <v>24</v>
      </c>
      <c r="L1733" t="s">
        <v>22</v>
      </c>
      <c r="M1733">
        <v>115000</v>
      </c>
      <c r="O1733" t="s">
        <v>987</v>
      </c>
      <c r="P1733" t="s">
        <v>3565</v>
      </c>
    </row>
    <row r="1734" spans="1:16" x14ac:dyDescent="0.25">
      <c r="A1734" t="s">
        <v>28</v>
      </c>
      <c r="B1734" t="s">
        <v>6677</v>
      </c>
      <c r="C1734" t="s">
        <v>24</v>
      </c>
      <c r="D1734" t="s">
        <v>3972</v>
      </c>
      <c r="E1734" t="s">
        <v>20</v>
      </c>
      <c r="F1734" t="b">
        <v>0</v>
      </c>
      <c r="G1734" t="s">
        <v>27</v>
      </c>
      <c r="H1734" s="4">
        <v>45687.87835648148</v>
      </c>
      <c r="I1734" t="b">
        <v>0</v>
      </c>
      <c r="J1734" t="b">
        <v>1</v>
      </c>
      <c r="K1734" t="s">
        <v>24</v>
      </c>
      <c r="L1734" t="s">
        <v>22</v>
      </c>
      <c r="M1734">
        <v>103500</v>
      </c>
      <c r="O1734" t="s">
        <v>2418</v>
      </c>
      <c r="P1734" t="s">
        <v>6678</v>
      </c>
    </row>
    <row r="1735" spans="1:16" x14ac:dyDescent="0.25">
      <c r="A1735" t="s">
        <v>2</v>
      </c>
      <c r="B1735" t="s">
        <v>6679</v>
      </c>
      <c r="C1735" t="s">
        <v>76</v>
      </c>
      <c r="D1735" t="s">
        <v>3972</v>
      </c>
      <c r="E1735" t="s">
        <v>20</v>
      </c>
      <c r="F1735" t="b">
        <v>0</v>
      </c>
      <c r="G1735" t="s">
        <v>27</v>
      </c>
      <c r="H1735" s="4">
        <v>45687.878391203703</v>
      </c>
      <c r="I1735" t="b">
        <v>0</v>
      </c>
      <c r="J1735" t="b">
        <v>1</v>
      </c>
      <c r="K1735" t="s">
        <v>24</v>
      </c>
      <c r="L1735" t="s">
        <v>22</v>
      </c>
      <c r="M1735">
        <v>200000</v>
      </c>
      <c r="O1735" t="s">
        <v>1906</v>
      </c>
      <c r="P1735" t="s">
        <v>6680</v>
      </c>
    </row>
    <row r="1736" spans="1:16" x14ac:dyDescent="0.25">
      <c r="A1736" t="s">
        <v>1</v>
      </c>
      <c r="B1736" t="s">
        <v>6681</v>
      </c>
      <c r="C1736" t="s">
        <v>158</v>
      </c>
      <c r="D1736" t="s">
        <v>4034</v>
      </c>
      <c r="E1736" t="s">
        <v>20</v>
      </c>
      <c r="F1736" t="b">
        <v>0</v>
      </c>
      <c r="G1736" t="s">
        <v>158</v>
      </c>
      <c r="H1736" s="4">
        <v>45687.895729166667</v>
      </c>
      <c r="I1736" t="b">
        <v>0</v>
      </c>
      <c r="J1736" t="b">
        <v>0</v>
      </c>
      <c r="K1736" t="s">
        <v>158</v>
      </c>
      <c r="L1736" t="s">
        <v>22</v>
      </c>
      <c r="M1736">
        <v>52000</v>
      </c>
      <c r="O1736" t="s">
        <v>1964</v>
      </c>
    </row>
    <row r="1737" spans="1:16" x14ac:dyDescent="0.25">
      <c r="A1737" t="s">
        <v>0</v>
      </c>
      <c r="B1737" t="s">
        <v>1632</v>
      </c>
      <c r="C1737" t="s">
        <v>6170</v>
      </c>
      <c r="D1737" t="s">
        <v>3972</v>
      </c>
      <c r="E1737" t="s">
        <v>51</v>
      </c>
      <c r="F1737" t="b">
        <v>0</v>
      </c>
      <c r="G1737" t="s">
        <v>27</v>
      </c>
      <c r="H1737" s="4">
        <v>45687.916724537034</v>
      </c>
      <c r="I1737" t="b">
        <v>1</v>
      </c>
      <c r="J1737" t="b">
        <v>1</v>
      </c>
      <c r="K1737" t="s">
        <v>24</v>
      </c>
      <c r="L1737" t="s">
        <v>36</v>
      </c>
      <c r="N1737">
        <v>45</v>
      </c>
      <c r="O1737" t="s">
        <v>4674</v>
      </c>
      <c r="P1737" t="s">
        <v>626</v>
      </c>
    </row>
    <row r="1738" spans="1:16" x14ac:dyDescent="0.25">
      <c r="A1738" t="s">
        <v>25</v>
      </c>
      <c r="B1738" t="s">
        <v>3231</v>
      </c>
      <c r="C1738" t="s">
        <v>44</v>
      </c>
      <c r="D1738" t="s">
        <v>3972</v>
      </c>
      <c r="E1738" t="s">
        <v>20</v>
      </c>
      <c r="F1738" t="b">
        <v>0</v>
      </c>
      <c r="G1738" t="s">
        <v>41</v>
      </c>
      <c r="H1738" s="4">
        <v>45687.918414351851</v>
      </c>
      <c r="I1738" t="b">
        <v>0</v>
      </c>
      <c r="J1738" t="b">
        <v>1</v>
      </c>
      <c r="K1738" t="s">
        <v>24</v>
      </c>
      <c r="L1738" t="s">
        <v>22</v>
      </c>
      <c r="M1738">
        <v>155000</v>
      </c>
      <c r="O1738" t="s">
        <v>6682</v>
      </c>
      <c r="P1738" t="s">
        <v>6683</v>
      </c>
    </row>
    <row r="1739" spans="1:16" x14ac:dyDescent="0.25">
      <c r="A1739" t="s">
        <v>0</v>
      </c>
      <c r="B1739" t="s">
        <v>6684</v>
      </c>
      <c r="C1739" t="s">
        <v>5342</v>
      </c>
      <c r="D1739" t="s">
        <v>5242</v>
      </c>
      <c r="E1739" t="s">
        <v>20</v>
      </c>
      <c r="F1739" t="b">
        <v>0</v>
      </c>
      <c r="G1739" t="s">
        <v>41</v>
      </c>
      <c r="H1739" s="4">
        <v>45687.918437499997</v>
      </c>
      <c r="I1739" t="b">
        <v>0</v>
      </c>
      <c r="J1739" t="b">
        <v>0</v>
      </c>
      <c r="K1739" t="s">
        <v>24</v>
      </c>
      <c r="L1739" t="s">
        <v>22</v>
      </c>
      <c r="M1739">
        <v>79625</v>
      </c>
      <c r="O1739" t="s">
        <v>6685</v>
      </c>
      <c r="P1739" t="s">
        <v>6686</v>
      </c>
    </row>
    <row r="1740" spans="1:16" x14ac:dyDescent="0.25">
      <c r="A1740" t="s">
        <v>28</v>
      </c>
      <c r="B1740" t="s">
        <v>3107</v>
      </c>
      <c r="C1740" t="s">
        <v>33</v>
      </c>
      <c r="D1740" t="s">
        <v>3972</v>
      </c>
      <c r="E1740" t="s">
        <v>20</v>
      </c>
      <c r="F1740" t="b">
        <v>0</v>
      </c>
      <c r="G1740" t="s">
        <v>23</v>
      </c>
      <c r="H1740" s="4">
        <v>45687.936238425929</v>
      </c>
      <c r="I1740" t="b">
        <v>0</v>
      </c>
      <c r="J1740" t="b">
        <v>1</v>
      </c>
      <c r="K1740" t="s">
        <v>24</v>
      </c>
      <c r="L1740" t="s">
        <v>22</v>
      </c>
      <c r="M1740">
        <v>160000</v>
      </c>
      <c r="O1740" t="s">
        <v>6687</v>
      </c>
      <c r="P1740" t="s">
        <v>6688</v>
      </c>
    </row>
    <row r="1741" spans="1:16" x14ac:dyDescent="0.25">
      <c r="A1741" t="s">
        <v>139</v>
      </c>
      <c r="B1741" t="s">
        <v>6689</v>
      </c>
      <c r="C1741" t="s">
        <v>624</v>
      </c>
      <c r="D1741" t="s">
        <v>3972</v>
      </c>
      <c r="E1741" t="s">
        <v>20</v>
      </c>
      <c r="F1741" t="b">
        <v>0</v>
      </c>
      <c r="G1741" t="s">
        <v>35</v>
      </c>
      <c r="H1741" s="4">
        <v>45687.960381944453</v>
      </c>
      <c r="I1741" t="b">
        <v>1</v>
      </c>
      <c r="J1741" t="b">
        <v>0</v>
      </c>
      <c r="K1741" t="s">
        <v>24</v>
      </c>
      <c r="L1741" t="s">
        <v>22</v>
      </c>
      <c r="M1741">
        <v>103600</v>
      </c>
      <c r="O1741" t="s">
        <v>261</v>
      </c>
      <c r="P1741" t="s">
        <v>2258</v>
      </c>
    </row>
    <row r="1742" spans="1:16" x14ac:dyDescent="0.25">
      <c r="A1742" t="s">
        <v>2</v>
      </c>
      <c r="B1742" t="s">
        <v>6690</v>
      </c>
      <c r="C1742" t="s">
        <v>670</v>
      </c>
      <c r="D1742" t="s">
        <v>3972</v>
      </c>
      <c r="E1742" t="s">
        <v>20</v>
      </c>
      <c r="F1742" t="b">
        <v>0</v>
      </c>
      <c r="G1742" t="s">
        <v>27</v>
      </c>
      <c r="H1742" s="4">
        <v>45687.961724537039</v>
      </c>
      <c r="I1742" t="b">
        <v>0</v>
      </c>
      <c r="J1742" t="b">
        <v>1</v>
      </c>
      <c r="K1742" t="s">
        <v>24</v>
      </c>
      <c r="L1742" t="s">
        <v>22</v>
      </c>
      <c r="M1742">
        <v>137377.5</v>
      </c>
      <c r="O1742" t="s">
        <v>1162</v>
      </c>
      <c r="P1742" t="s">
        <v>6691</v>
      </c>
    </row>
    <row r="1743" spans="1:16" x14ac:dyDescent="0.25">
      <c r="A1743" t="s">
        <v>89</v>
      </c>
      <c r="B1743" t="s">
        <v>2726</v>
      </c>
      <c r="C1743" t="s">
        <v>3238</v>
      </c>
      <c r="D1743" t="s">
        <v>3972</v>
      </c>
      <c r="E1743" t="s">
        <v>20</v>
      </c>
      <c r="F1743" t="b">
        <v>0</v>
      </c>
      <c r="G1743" t="s">
        <v>41</v>
      </c>
      <c r="H1743" s="4">
        <v>45688.001770833333</v>
      </c>
      <c r="I1743" t="b">
        <v>0</v>
      </c>
      <c r="J1743" t="b">
        <v>1</v>
      </c>
      <c r="K1743" t="s">
        <v>24</v>
      </c>
      <c r="L1743" t="s">
        <v>22</v>
      </c>
      <c r="M1743">
        <v>82160</v>
      </c>
      <c r="O1743" t="s">
        <v>4328</v>
      </c>
      <c r="P1743" t="s">
        <v>6692</v>
      </c>
    </row>
    <row r="1744" spans="1:16" x14ac:dyDescent="0.25">
      <c r="A1744" t="s">
        <v>40</v>
      </c>
      <c r="B1744" t="s">
        <v>6693</v>
      </c>
      <c r="C1744" t="s">
        <v>278</v>
      </c>
      <c r="D1744" t="s">
        <v>5534</v>
      </c>
      <c r="E1744" t="s">
        <v>20</v>
      </c>
      <c r="F1744" t="b">
        <v>0</v>
      </c>
      <c r="G1744" t="s">
        <v>27</v>
      </c>
      <c r="H1744" s="4">
        <v>45688.003310185188</v>
      </c>
      <c r="I1744" t="b">
        <v>0</v>
      </c>
      <c r="J1744" t="b">
        <v>1</v>
      </c>
      <c r="K1744" t="s">
        <v>24</v>
      </c>
      <c r="L1744" t="s">
        <v>22</v>
      </c>
      <c r="M1744">
        <v>88582</v>
      </c>
      <c r="O1744" t="s">
        <v>6694</v>
      </c>
      <c r="P1744" t="s">
        <v>6695</v>
      </c>
    </row>
    <row r="1745" spans="1:16" x14ac:dyDescent="0.25">
      <c r="A1745" t="s">
        <v>28</v>
      </c>
      <c r="B1745" t="s">
        <v>28</v>
      </c>
      <c r="C1745" t="s">
        <v>5241</v>
      </c>
      <c r="D1745" t="s">
        <v>5242</v>
      </c>
      <c r="E1745" t="s">
        <v>20</v>
      </c>
      <c r="F1745" t="b">
        <v>0</v>
      </c>
      <c r="G1745" t="s">
        <v>314</v>
      </c>
      <c r="H1745" s="4">
        <v>45688.023402777777</v>
      </c>
      <c r="I1745" t="b">
        <v>0</v>
      </c>
      <c r="J1745" t="b">
        <v>0</v>
      </c>
      <c r="K1745" t="s">
        <v>314</v>
      </c>
      <c r="L1745" t="s">
        <v>22</v>
      </c>
      <c r="M1745">
        <v>90000</v>
      </c>
      <c r="O1745" t="s">
        <v>6696</v>
      </c>
      <c r="P1745" t="s">
        <v>6697</v>
      </c>
    </row>
    <row r="1746" spans="1:16" x14ac:dyDescent="0.25">
      <c r="A1746" t="s">
        <v>1</v>
      </c>
      <c r="B1746" t="s">
        <v>2403</v>
      </c>
      <c r="C1746" t="s">
        <v>1894</v>
      </c>
      <c r="D1746" t="s">
        <v>131</v>
      </c>
      <c r="E1746" t="s">
        <v>20</v>
      </c>
      <c r="F1746" t="b">
        <v>0</v>
      </c>
      <c r="G1746" t="s">
        <v>41</v>
      </c>
      <c r="H1746" s="4">
        <v>45688.085104166668</v>
      </c>
      <c r="I1746" t="b">
        <v>0</v>
      </c>
      <c r="J1746" t="b">
        <v>0</v>
      </c>
      <c r="K1746" t="s">
        <v>24</v>
      </c>
      <c r="L1746" t="s">
        <v>36</v>
      </c>
      <c r="N1746">
        <v>26.5</v>
      </c>
      <c r="O1746" t="s">
        <v>131</v>
      </c>
    </row>
    <row r="1747" spans="1:16" x14ac:dyDescent="0.25">
      <c r="A1747" t="s">
        <v>2</v>
      </c>
      <c r="B1747" t="s">
        <v>6698</v>
      </c>
      <c r="C1747" t="s">
        <v>459</v>
      </c>
      <c r="D1747" t="s">
        <v>3972</v>
      </c>
      <c r="E1747" t="s">
        <v>20</v>
      </c>
      <c r="F1747" t="b">
        <v>0</v>
      </c>
      <c r="G1747" t="s">
        <v>27</v>
      </c>
      <c r="H1747" s="4">
        <v>45688.086759259262</v>
      </c>
      <c r="I1747" t="b">
        <v>0</v>
      </c>
      <c r="J1747" t="b">
        <v>1</v>
      </c>
      <c r="K1747" t="s">
        <v>24</v>
      </c>
      <c r="L1747" t="s">
        <v>22</v>
      </c>
      <c r="M1747">
        <v>135000</v>
      </c>
      <c r="O1747" t="s">
        <v>554</v>
      </c>
    </row>
    <row r="1748" spans="1:16" x14ac:dyDescent="0.25">
      <c r="A1748" t="s">
        <v>0</v>
      </c>
      <c r="B1748" t="s">
        <v>6699</v>
      </c>
      <c r="C1748" t="s">
        <v>6700</v>
      </c>
      <c r="D1748" t="s">
        <v>3972</v>
      </c>
      <c r="E1748" t="s">
        <v>20</v>
      </c>
      <c r="F1748" t="b">
        <v>0</v>
      </c>
      <c r="G1748" t="s">
        <v>27</v>
      </c>
      <c r="H1748" s="4">
        <v>45688.170034722221</v>
      </c>
      <c r="I1748" t="b">
        <v>0</v>
      </c>
      <c r="J1748" t="b">
        <v>0</v>
      </c>
      <c r="K1748" t="s">
        <v>24</v>
      </c>
      <c r="L1748" t="s">
        <v>22</v>
      </c>
      <c r="M1748">
        <v>106000</v>
      </c>
      <c r="O1748" t="s">
        <v>374</v>
      </c>
      <c r="P1748" t="s">
        <v>4661</v>
      </c>
    </row>
    <row r="1749" spans="1:16" x14ac:dyDescent="0.25">
      <c r="A1749" t="s">
        <v>25</v>
      </c>
      <c r="B1749" t="s">
        <v>6384</v>
      </c>
      <c r="C1749" t="s">
        <v>82</v>
      </c>
      <c r="D1749" t="s">
        <v>3828</v>
      </c>
      <c r="E1749" t="s">
        <v>20</v>
      </c>
      <c r="F1749" t="b">
        <v>0</v>
      </c>
      <c r="G1749" t="s">
        <v>27</v>
      </c>
      <c r="H1749" s="4">
        <v>45688.250057870369</v>
      </c>
      <c r="I1749" t="b">
        <v>0</v>
      </c>
      <c r="J1749" t="b">
        <v>0</v>
      </c>
      <c r="K1749" t="s">
        <v>24</v>
      </c>
      <c r="L1749" t="s">
        <v>36</v>
      </c>
      <c r="N1749">
        <v>60</v>
      </c>
      <c r="O1749" t="s">
        <v>6385</v>
      </c>
      <c r="P1749" t="s">
        <v>2078</v>
      </c>
    </row>
    <row r="1750" spans="1:16" x14ac:dyDescent="0.25">
      <c r="A1750" t="s">
        <v>0</v>
      </c>
      <c r="B1750" t="s">
        <v>1269</v>
      </c>
      <c r="C1750" t="s">
        <v>690</v>
      </c>
      <c r="D1750" t="s">
        <v>3383</v>
      </c>
      <c r="E1750" t="s">
        <v>20</v>
      </c>
      <c r="F1750" t="b">
        <v>0</v>
      </c>
      <c r="G1750" t="s">
        <v>41</v>
      </c>
      <c r="H1750" s="4">
        <v>45688.250462962962</v>
      </c>
      <c r="I1750" t="b">
        <v>0</v>
      </c>
      <c r="J1750" t="b">
        <v>1</v>
      </c>
      <c r="K1750" t="s">
        <v>24</v>
      </c>
      <c r="L1750" t="s">
        <v>22</v>
      </c>
      <c r="M1750">
        <v>87500</v>
      </c>
      <c r="O1750" t="s">
        <v>6701</v>
      </c>
      <c r="P1750" t="s">
        <v>6702</v>
      </c>
    </row>
    <row r="1751" spans="1:16" x14ac:dyDescent="0.25">
      <c r="A1751" t="s">
        <v>1</v>
      </c>
      <c r="B1751" t="s">
        <v>6703</v>
      </c>
      <c r="C1751" t="s">
        <v>293</v>
      </c>
      <c r="D1751" t="s">
        <v>3972</v>
      </c>
      <c r="E1751" t="s">
        <v>20</v>
      </c>
      <c r="F1751" t="b">
        <v>0</v>
      </c>
      <c r="G1751" t="s">
        <v>41</v>
      </c>
      <c r="H1751" s="4">
        <v>45688.251655092587</v>
      </c>
      <c r="I1751" t="b">
        <v>0</v>
      </c>
      <c r="J1751" t="b">
        <v>0</v>
      </c>
      <c r="K1751" t="s">
        <v>24</v>
      </c>
      <c r="L1751" t="s">
        <v>22</v>
      </c>
      <c r="M1751">
        <v>124000</v>
      </c>
      <c r="O1751" t="s">
        <v>2899</v>
      </c>
      <c r="P1751" t="s">
        <v>6704</v>
      </c>
    </row>
    <row r="1752" spans="1:16" x14ac:dyDescent="0.25">
      <c r="A1752" t="s">
        <v>19</v>
      </c>
      <c r="B1752" t="s">
        <v>19</v>
      </c>
      <c r="C1752" t="s">
        <v>260</v>
      </c>
      <c r="D1752" t="s">
        <v>3972</v>
      </c>
      <c r="E1752" t="s">
        <v>20</v>
      </c>
      <c r="F1752" t="b">
        <v>0</v>
      </c>
      <c r="G1752" t="s">
        <v>41</v>
      </c>
      <c r="H1752" s="4">
        <v>45688.251655092587</v>
      </c>
      <c r="I1752" t="b">
        <v>0</v>
      </c>
      <c r="J1752" t="b">
        <v>0</v>
      </c>
      <c r="K1752" t="s">
        <v>24</v>
      </c>
      <c r="L1752" t="s">
        <v>22</v>
      </c>
      <c r="M1752">
        <v>194500</v>
      </c>
      <c r="O1752" t="s">
        <v>3940</v>
      </c>
      <c r="P1752" t="s">
        <v>6705</v>
      </c>
    </row>
    <row r="1753" spans="1:16" x14ac:dyDescent="0.25">
      <c r="A1753" t="s">
        <v>2</v>
      </c>
      <c r="B1753" t="s">
        <v>2</v>
      </c>
      <c r="C1753" t="s">
        <v>151</v>
      </c>
      <c r="D1753" t="s">
        <v>2262</v>
      </c>
      <c r="E1753" t="s">
        <v>20</v>
      </c>
      <c r="F1753" t="b">
        <v>0</v>
      </c>
      <c r="G1753" t="s">
        <v>30</v>
      </c>
      <c r="H1753" s="4">
        <v>45688.25340277778</v>
      </c>
      <c r="I1753" t="b">
        <v>1</v>
      </c>
      <c r="J1753" t="b">
        <v>1</v>
      </c>
      <c r="K1753" t="s">
        <v>24</v>
      </c>
      <c r="L1753" t="s">
        <v>22</v>
      </c>
      <c r="M1753">
        <v>135000</v>
      </c>
      <c r="O1753" t="s">
        <v>2262</v>
      </c>
      <c r="P1753" t="s">
        <v>6706</v>
      </c>
    </row>
    <row r="1754" spans="1:16" x14ac:dyDescent="0.25">
      <c r="A1754" t="s">
        <v>2</v>
      </c>
      <c r="B1754" t="s">
        <v>6707</v>
      </c>
      <c r="C1754" t="s">
        <v>155</v>
      </c>
      <c r="D1754" t="s">
        <v>4327</v>
      </c>
      <c r="E1754" t="s">
        <v>51</v>
      </c>
      <c r="F1754" t="b">
        <v>0</v>
      </c>
      <c r="G1754" t="s">
        <v>52</v>
      </c>
      <c r="H1754" s="4">
        <v>45688.268333333333</v>
      </c>
      <c r="I1754" t="b">
        <v>1</v>
      </c>
      <c r="J1754" t="b">
        <v>0</v>
      </c>
      <c r="K1754" t="s">
        <v>24</v>
      </c>
      <c r="L1754" t="s">
        <v>36</v>
      </c>
      <c r="N1754">
        <v>52.5</v>
      </c>
      <c r="O1754" t="s">
        <v>6708</v>
      </c>
      <c r="P1754" t="s">
        <v>6709</v>
      </c>
    </row>
    <row r="1755" spans="1:16" x14ac:dyDescent="0.25">
      <c r="A1755" t="s">
        <v>28</v>
      </c>
      <c r="B1755" t="s">
        <v>28</v>
      </c>
      <c r="C1755" t="s">
        <v>359</v>
      </c>
      <c r="D1755" t="s">
        <v>3972</v>
      </c>
      <c r="E1755" t="s">
        <v>20</v>
      </c>
      <c r="F1755" t="b">
        <v>0</v>
      </c>
      <c r="G1755" t="s">
        <v>359</v>
      </c>
      <c r="H1755" s="4">
        <v>45688.286689814813</v>
      </c>
      <c r="I1755" t="b">
        <v>0</v>
      </c>
      <c r="J1755" t="b">
        <v>0</v>
      </c>
      <c r="K1755" t="s">
        <v>359</v>
      </c>
      <c r="L1755" t="s">
        <v>22</v>
      </c>
      <c r="M1755">
        <v>135000</v>
      </c>
      <c r="O1755" t="s">
        <v>6710</v>
      </c>
      <c r="P1755" t="s">
        <v>2992</v>
      </c>
    </row>
    <row r="1756" spans="1:16" x14ac:dyDescent="0.25">
      <c r="A1756" t="s">
        <v>28</v>
      </c>
      <c r="B1756" t="s">
        <v>6711</v>
      </c>
      <c r="C1756" t="s">
        <v>3088</v>
      </c>
      <c r="D1756" t="s">
        <v>6712</v>
      </c>
      <c r="E1756" t="s">
        <v>20</v>
      </c>
      <c r="F1756" t="b">
        <v>0</v>
      </c>
      <c r="G1756" t="s">
        <v>2134</v>
      </c>
      <c r="H1756" s="4">
        <v>45688.288553240738</v>
      </c>
      <c r="I1756" t="b">
        <v>0</v>
      </c>
      <c r="J1756" t="b">
        <v>0</v>
      </c>
      <c r="K1756" t="s">
        <v>2134</v>
      </c>
      <c r="L1756" t="s">
        <v>22</v>
      </c>
      <c r="M1756">
        <v>170000</v>
      </c>
      <c r="O1756" t="s">
        <v>6713</v>
      </c>
    </row>
    <row r="1757" spans="1:16" x14ac:dyDescent="0.25">
      <c r="A1757" t="s">
        <v>1</v>
      </c>
      <c r="B1757" t="s">
        <v>296</v>
      </c>
      <c r="C1757" t="s">
        <v>820</v>
      </c>
      <c r="D1757" t="s">
        <v>4034</v>
      </c>
      <c r="E1757" t="s">
        <v>20</v>
      </c>
      <c r="F1757" t="b">
        <v>0</v>
      </c>
      <c r="G1757" t="s">
        <v>820</v>
      </c>
      <c r="H1757" s="4">
        <v>45688.289710648147</v>
      </c>
      <c r="I1757" t="b">
        <v>0</v>
      </c>
      <c r="J1757" t="b">
        <v>0</v>
      </c>
      <c r="K1757" t="s">
        <v>820</v>
      </c>
      <c r="L1757" t="s">
        <v>22</v>
      </c>
      <c r="M1757">
        <v>78825.5</v>
      </c>
      <c r="O1757" t="s">
        <v>6277</v>
      </c>
      <c r="P1757" t="s">
        <v>6714</v>
      </c>
    </row>
    <row r="1758" spans="1:16" x14ac:dyDescent="0.25">
      <c r="A1758" t="s">
        <v>0</v>
      </c>
      <c r="B1758" t="s">
        <v>3944</v>
      </c>
      <c r="C1758" t="s">
        <v>1268</v>
      </c>
      <c r="D1758" t="s">
        <v>5584</v>
      </c>
      <c r="E1758" t="s">
        <v>20</v>
      </c>
      <c r="F1758" t="b">
        <v>0</v>
      </c>
      <c r="G1758" t="s">
        <v>1268</v>
      </c>
      <c r="H1758" s="4">
        <v>45688.290393518517</v>
      </c>
      <c r="I1758" t="b">
        <v>0</v>
      </c>
      <c r="J1758" t="b">
        <v>0</v>
      </c>
      <c r="K1758" t="s">
        <v>1268</v>
      </c>
      <c r="L1758" t="s">
        <v>22</v>
      </c>
      <c r="M1758">
        <v>110000</v>
      </c>
      <c r="O1758" t="s">
        <v>5935</v>
      </c>
    </row>
    <row r="1759" spans="1:16" x14ac:dyDescent="0.25">
      <c r="A1759" t="s">
        <v>0</v>
      </c>
      <c r="B1759" t="s">
        <v>6715</v>
      </c>
      <c r="C1759" t="s">
        <v>542</v>
      </c>
      <c r="D1759" t="s">
        <v>3828</v>
      </c>
      <c r="E1759" t="s">
        <v>20</v>
      </c>
      <c r="F1759" t="b">
        <v>0</v>
      </c>
      <c r="G1759" t="s">
        <v>41</v>
      </c>
      <c r="H1759" s="4">
        <v>45688.292129629634</v>
      </c>
      <c r="I1759" t="b">
        <v>0</v>
      </c>
      <c r="J1759" t="b">
        <v>0</v>
      </c>
      <c r="K1759" t="s">
        <v>24</v>
      </c>
      <c r="L1759" t="s">
        <v>22</v>
      </c>
      <c r="M1759">
        <v>87250</v>
      </c>
      <c r="O1759" t="s">
        <v>3333</v>
      </c>
      <c r="P1759" t="s">
        <v>6716</v>
      </c>
    </row>
    <row r="1760" spans="1:16" x14ac:dyDescent="0.25">
      <c r="A1760" t="s">
        <v>1</v>
      </c>
      <c r="B1760" t="s">
        <v>6717</v>
      </c>
      <c r="C1760" t="s">
        <v>6718</v>
      </c>
      <c r="D1760" t="s">
        <v>3972</v>
      </c>
      <c r="E1760" t="s">
        <v>20</v>
      </c>
      <c r="F1760" t="b">
        <v>0</v>
      </c>
      <c r="G1760" t="s">
        <v>27</v>
      </c>
      <c r="H1760" s="4">
        <v>45688.294062499997</v>
      </c>
      <c r="I1760" t="b">
        <v>0</v>
      </c>
      <c r="J1760" t="b">
        <v>1</v>
      </c>
      <c r="K1760" t="s">
        <v>24</v>
      </c>
      <c r="L1760" t="s">
        <v>22</v>
      </c>
      <c r="M1760">
        <v>100000</v>
      </c>
      <c r="O1760" t="s">
        <v>202</v>
      </c>
      <c r="P1760" t="s">
        <v>1133</v>
      </c>
    </row>
    <row r="1761" spans="1:16" x14ac:dyDescent="0.25">
      <c r="A1761" t="s">
        <v>1</v>
      </c>
      <c r="B1761" t="s">
        <v>6719</v>
      </c>
      <c r="C1761" t="s">
        <v>192</v>
      </c>
      <c r="D1761" t="s">
        <v>4013</v>
      </c>
      <c r="E1761" t="s">
        <v>20</v>
      </c>
      <c r="F1761" t="b">
        <v>0</v>
      </c>
      <c r="G1761" t="s">
        <v>23</v>
      </c>
      <c r="H1761" s="4">
        <v>45688.296446759261</v>
      </c>
      <c r="I1761" t="b">
        <v>0</v>
      </c>
      <c r="J1761" t="b">
        <v>1</v>
      </c>
      <c r="K1761" t="s">
        <v>24</v>
      </c>
      <c r="L1761" t="s">
        <v>22</v>
      </c>
      <c r="M1761">
        <v>96600</v>
      </c>
      <c r="O1761" t="s">
        <v>5586</v>
      </c>
      <c r="P1761" t="s">
        <v>933</v>
      </c>
    </row>
    <row r="1762" spans="1:16" x14ac:dyDescent="0.25">
      <c r="A1762" t="s">
        <v>1</v>
      </c>
      <c r="B1762" t="s">
        <v>6720</v>
      </c>
      <c r="C1762" t="s">
        <v>192</v>
      </c>
      <c r="D1762" t="s">
        <v>4013</v>
      </c>
      <c r="E1762" t="s">
        <v>20</v>
      </c>
      <c r="F1762" t="b">
        <v>0</v>
      </c>
      <c r="G1762" t="s">
        <v>23</v>
      </c>
      <c r="H1762" s="4">
        <v>45688.296446759261</v>
      </c>
      <c r="I1762" t="b">
        <v>0</v>
      </c>
      <c r="J1762" t="b">
        <v>0</v>
      </c>
      <c r="K1762" t="s">
        <v>24</v>
      </c>
      <c r="L1762" t="s">
        <v>22</v>
      </c>
      <c r="M1762">
        <v>218000</v>
      </c>
      <c r="O1762" t="s">
        <v>261</v>
      </c>
      <c r="P1762" t="s">
        <v>6721</v>
      </c>
    </row>
    <row r="1763" spans="1:16" x14ac:dyDescent="0.25">
      <c r="A1763" t="s">
        <v>2</v>
      </c>
      <c r="B1763" t="s">
        <v>2</v>
      </c>
      <c r="C1763" t="s">
        <v>39</v>
      </c>
      <c r="D1763" t="s">
        <v>6722</v>
      </c>
      <c r="E1763" t="s">
        <v>20</v>
      </c>
      <c r="F1763" t="b">
        <v>1</v>
      </c>
      <c r="G1763" t="s">
        <v>6723</v>
      </c>
      <c r="H1763" s="4">
        <v>45688.29896990741</v>
      </c>
      <c r="I1763" t="b">
        <v>0</v>
      </c>
      <c r="J1763" t="b">
        <v>0</v>
      </c>
      <c r="K1763" t="s">
        <v>6723</v>
      </c>
      <c r="L1763" t="s">
        <v>22</v>
      </c>
      <c r="M1763">
        <v>34200</v>
      </c>
      <c r="O1763" t="s">
        <v>6724</v>
      </c>
      <c r="P1763" t="s">
        <v>6725</v>
      </c>
    </row>
    <row r="1764" spans="1:16" x14ac:dyDescent="0.25">
      <c r="A1764" t="s">
        <v>0</v>
      </c>
      <c r="B1764" t="s">
        <v>6726</v>
      </c>
      <c r="C1764" t="s">
        <v>39</v>
      </c>
      <c r="D1764" t="s">
        <v>3972</v>
      </c>
      <c r="E1764" t="s">
        <v>631</v>
      </c>
      <c r="F1764" t="b">
        <v>1</v>
      </c>
      <c r="G1764" t="s">
        <v>27</v>
      </c>
      <c r="H1764" s="4">
        <v>45688.333587962959</v>
      </c>
      <c r="I1764" t="b">
        <v>0</v>
      </c>
      <c r="J1764" t="b">
        <v>1</v>
      </c>
      <c r="K1764" t="s">
        <v>24</v>
      </c>
      <c r="L1764" t="s">
        <v>22</v>
      </c>
      <c r="M1764">
        <v>60000</v>
      </c>
      <c r="O1764" t="s">
        <v>3208</v>
      </c>
      <c r="P1764" t="s">
        <v>280</v>
      </c>
    </row>
    <row r="1765" spans="1:16" x14ac:dyDescent="0.25">
      <c r="A1765" t="s">
        <v>2</v>
      </c>
      <c r="B1765" t="s">
        <v>3718</v>
      </c>
      <c r="C1765" t="s">
        <v>2015</v>
      </c>
      <c r="D1765" t="s">
        <v>2208</v>
      </c>
      <c r="E1765" t="s">
        <v>20</v>
      </c>
      <c r="F1765" t="b">
        <v>0</v>
      </c>
      <c r="G1765" t="s">
        <v>41</v>
      </c>
      <c r="H1765" s="4">
        <v>45688.336006944453</v>
      </c>
      <c r="I1765" t="b">
        <v>0</v>
      </c>
      <c r="J1765" t="b">
        <v>0</v>
      </c>
      <c r="K1765" t="s">
        <v>24</v>
      </c>
      <c r="L1765" t="s">
        <v>36</v>
      </c>
      <c r="N1765">
        <v>67.5</v>
      </c>
      <c r="O1765" t="s">
        <v>6727</v>
      </c>
      <c r="P1765" t="s">
        <v>6728</v>
      </c>
    </row>
    <row r="1766" spans="1:16" x14ac:dyDescent="0.25">
      <c r="A1766" t="s">
        <v>1</v>
      </c>
      <c r="B1766" t="s">
        <v>6729</v>
      </c>
      <c r="C1766" t="s">
        <v>167</v>
      </c>
      <c r="D1766" t="s">
        <v>4034</v>
      </c>
      <c r="E1766" t="s">
        <v>20</v>
      </c>
      <c r="F1766" t="b">
        <v>0</v>
      </c>
      <c r="G1766" t="s">
        <v>35</v>
      </c>
      <c r="H1766" s="4">
        <v>45688.375810185193</v>
      </c>
      <c r="I1766" t="b">
        <v>0</v>
      </c>
      <c r="J1766" t="b">
        <v>1</v>
      </c>
      <c r="K1766" t="s">
        <v>24</v>
      </c>
      <c r="L1766" t="s">
        <v>22</v>
      </c>
      <c r="M1766">
        <v>87900</v>
      </c>
      <c r="O1766" t="s">
        <v>6730</v>
      </c>
      <c r="P1766" t="s">
        <v>204</v>
      </c>
    </row>
    <row r="1767" spans="1:16" x14ac:dyDescent="0.25">
      <c r="A1767" t="s">
        <v>139</v>
      </c>
      <c r="B1767" t="s">
        <v>6731</v>
      </c>
      <c r="C1767" t="s">
        <v>571</v>
      </c>
      <c r="D1767" t="s">
        <v>4034</v>
      </c>
      <c r="E1767" t="s">
        <v>20</v>
      </c>
      <c r="F1767" t="b">
        <v>0</v>
      </c>
      <c r="G1767" t="s">
        <v>52</v>
      </c>
      <c r="H1767" s="4">
        <v>45688.376331018517</v>
      </c>
      <c r="I1767" t="b">
        <v>0</v>
      </c>
      <c r="J1767" t="b">
        <v>1</v>
      </c>
      <c r="K1767" t="s">
        <v>24</v>
      </c>
      <c r="L1767" t="s">
        <v>22</v>
      </c>
      <c r="M1767">
        <v>91959.5</v>
      </c>
      <c r="O1767" t="s">
        <v>6732</v>
      </c>
      <c r="P1767" t="s">
        <v>6733</v>
      </c>
    </row>
    <row r="1768" spans="1:16" x14ac:dyDescent="0.25">
      <c r="A1768" t="s">
        <v>1</v>
      </c>
      <c r="B1768" t="s">
        <v>6734</v>
      </c>
      <c r="C1768" t="s">
        <v>6735</v>
      </c>
      <c r="D1768" t="s">
        <v>4034</v>
      </c>
      <c r="E1768" t="s">
        <v>20</v>
      </c>
      <c r="F1768" t="b">
        <v>0</v>
      </c>
      <c r="G1768" t="s">
        <v>907</v>
      </c>
      <c r="H1768" s="4">
        <v>45688.377592592587</v>
      </c>
      <c r="I1768" t="b">
        <v>0</v>
      </c>
      <c r="J1768" t="b">
        <v>0</v>
      </c>
      <c r="K1768" t="s">
        <v>907</v>
      </c>
      <c r="L1768" t="s">
        <v>22</v>
      </c>
      <c r="M1768">
        <v>80000</v>
      </c>
      <c r="O1768" t="s">
        <v>6736</v>
      </c>
      <c r="P1768" t="s">
        <v>204</v>
      </c>
    </row>
    <row r="1769" spans="1:16" x14ac:dyDescent="0.25">
      <c r="A1769" t="s">
        <v>89</v>
      </c>
      <c r="B1769" t="s">
        <v>6737</v>
      </c>
      <c r="C1769" t="s">
        <v>142</v>
      </c>
      <c r="D1769" t="s">
        <v>3972</v>
      </c>
      <c r="E1769" t="s">
        <v>20</v>
      </c>
      <c r="F1769" t="b">
        <v>0</v>
      </c>
      <c r="G1769" t="s">
        <v>41</v>
      </c>
      <c r="H1769" s="4">
        <v>45688.377812500003</v>
      </c>
      <c r="I1769" t="b">
        <v>0</v>
      </c>
      <c r="J1769" t="b">
        <v>1</v>
      </c>
      <c r="K1769" t="s">
        <v>24</v>
      </c>
      <c r="L1769" t="s">
        <v>22</v>
      </c>
      <c r="M1769">
        <v>150000</v>
      </c>
      <c r="O1769" t="s">
        <v>1883</v>
      </c>
      <c r="P1769" t="s">
        <v>6738</v>
      </c>
    </row>
    <row r="1770" spans="1:16" x14ac:dyDescent="0.25">
      <c r="A1770" t="s">
        <v>139</v>
      </c>
      <c r="B1770" t="s">
        <v>6739</v>
      </c>
      <c r="C1770" t="s">
        <v>116</v>
      </c>
      <c r="D1770" t="s">
        <v>3828</v>
      </c>
      <c r="E1770" t="s">
        <v>20</v>
      </c>
      <c r="F1770" t="b">
        <v>0</v>
      </c>
      <c r="G1770" t="s">
        <v>23</v>
      </c>
      <c r="H1770" s="4">
        <v>45688.379641203697</v>
      </c>
      <c r="I1770" t="b">
        <v>0</v>
      </c>
      <c r="J1770" t="b">
        <v>1</v>
      </c>
      <c r="K1770" t="s">
        <v>24</v>
      </c>
      <c r="L1770" t="s">
        <v>22</v>
      </c>
      <c r="M1770">
        <v>65450</v>
      </c>
      <c r="O1770" t="s">
        <v>635</v>
      </c>
      <c r="P1770" t="s">
        <v>6740</v>
      </c>
    </row>
    <row r="1771" spans="1:16" x14ac:dyDescent="0.25">
      <c r="A1771" t="s">
        <v>0</v>
      </c>
      <c r="B1771" t="s">
        <v>6741</v>
      </c>
      <c r="C1771" t="s">
        <v>1624</v>
      </c>
      <c r="D1771" t="s">
        <v>3972</v>
      </c>
      <c r="E1771" t="s">
        <v>20</v>
      </c>
      <c r="F1771" t="b">
        <v>0</v>
      </c>
      <c r="G1771" t="s">
        <v>27</v>
      </c>
      <c r="H1771" s="4">
        <v>45688.416851851849</v>
      </c>
      <c r="I1771" t="b">
        <v>0</v>
      </c>
      <c r="J1771" t="b">
        <v>1</v>
      </c>
      <c r="K1771" t="s">
        <v>24</v>
      </c>
      <c r="L1771" t="s">
        <v>22</v>
      </c>
      <c r="M1771">
        <v>137500</v>
      </c>
      <c r="O1771" t="s">
        <v>6742</v>
      </c>
      <c r="P1771" t="s">
        <v>204</v>
      </c>
    </row>
    <row r="1772" spans="1:16" x14ac:dyDescent="0.25">
      <c r="A1772" t="s">
        <v>40</v>
      </c>
      <c r="B1772" t="s">
        <v>3753</v>
      </c>
      <c r="C1772" t="s">
        <v>3515</v>
      </c>
      <c r="D1772" t="s">
        <v>2208</v>
      </c>
      <c r="E1772" t="s">
        <v>34</v>
      </c>
      <c r="F1772" t="b">
        <v>0</v>
      </c>
      <c r="G1772" t="s">
        <v>41</v>
      </c>
      <c r="H1772" s="4">
        <v>45688.419340277767</v>
      </c>
      <c r="I1772" t="b">
        <v>0</v>
      </c>
      <c r="J1772" t="b">
        <v>1</v>
      </c>
      <c r="K1772" t="s">
        <v>24</v>
      </c>
      <c r="L1772" t="s">
        <v>22</v>
      </c>
      <c r="M1772">
        <v>240000</v>
      </c>
      <c r="O1772" t="s">
        <v>428</v>
      </c>
      <c r="P1772" t="s">
        <v>6743</v>
      </c>
    </row>
    <row r="1773" spans="1:16" x14ac:dyDescent="0.25">
      <c r="A1773" t="s">
        <v>89</v>
      </c>
      <c r="B1773" t="s">
        <v>5631</v>
      </c>
      <c r="C1773" t="s">
        <v>6744</v>
      </c>
      <c r="D1773" t="s">
        <v>2208</v>
      </c>
      <c r="E1773" t="s">
        <v>20</v>
      </c>
      <c r="F1773" t="b">
        <v>0</v>
      </c>
      <c r="G1773" t="s">
        <v>41</v>
      </c>
      <c r="H1773" s="4">
        <v>45688.419386574067</v>
      </c>
      <c r="I1773" t="b">
        <v>0</v>
      </c>
      <c r="J1773" t="b">
        <v>1</v>
      </c>
      <c r="K1773" t="s">
        <v>24</v>
      </c>
      <c r="L1773" t="s">
        <v>22</v>
      </c>
      <c r="M1773">
        <v>165000</v>
      </c>
      <c r="O1773" t="s">
        <v>428</v>
      </c>
      <c r="P1773" t="s">
        <v>576</v>
      </c>
    </row>
    <row r="1774" spans="1:16" x14ac:dyDescent="0.25">
      <c r="A1774" t="s">
        <v>40</v>
      </c>
      <c r="B1774" t="s">
        <v>6745</v>
      </c>
      <c r="C1774" t="s">
        <v>6746</v>
      </c>
      <c r="D1774" t="s">
        <v>3956</v>
      </c>
      <c r="E1774" t="s">
        <v>34</v>
      </c>
      <c r="F1774" t="b">
        <v>0</v>
      </c>
      <c r="G1774" t="s">
        <v>27</v>
      </c>
      <c r="H1774" s="4">
        <v>45688.502256944441</v>
      </c>
      <c r="I1774" t="b">
        <v>0</v>
      </c>
      <c r="J1774" t="b">
        <v>1</v>
      </c>
      <c r="K1774" t="s">
        <v>24</v>
      </c>
      <c r="L1774" t="s">
        <v>36</v>
      </c>
      <c r="N1774">
        <v>56.475002288818359</v>
      </c>
      <c r="O1774" t="s">
        <v>1110</v>
      </c>
      <c r="P1774" t="s">
        <v>6747</v>
      </c>
    </row>
    <row r="1775" spans="1:16" x14ac:dyDescent="0.25">
      <c r="A1775" t="s">
        <v>25</v>
      </c>
      <c r="B1775" t="s">
        <v>6748</v>
      </c>
      <c r="C1775" t="s">
        <v>64</v>
      </c>
      <c r="D1775" t="s">
        <v>3828</v>
      </c>
      <c r="E1775" t="s">
        <v>20</v>
      </c>
      <c r="F1775" t="b">
        <v>0</v>
      </c>
      <c r="G1775" t="s">
        <v>52</v>
      </c>
      <c r="H1775" s="4">
        <v>45688.584664351853</v>
      </c>
      <c r="I1775" t="b">
        <v>0</v>
      </c>
      <c r="J1775" t="b">
        <v>1</v>
      </c>
      <c r="K1775" t="s">
        <v>24</v>
      </c>
      <c r="L1775" t="s">
        <v>22</v>
      </c>
      <c r="M1775">
        <v>193000</v>
      </c>
      <c r="O1775" t="s">
        <v>5005</v>
      </c>
      <c r="P1775" t="s">
        <v>6749</v>
      </c>
    </row>
    <row r="1776" spans="1:16" x14ac:dyDescent="0.25">
      <c r="A1776" t="s">
        <v>40</v>
      </c>
      <c r="B1776" t="s">
        <v>6750</v>
      </c>
      <c r="C1776" t="s">
        <v>203</v>
      </c>
      <c r="D1776" t="s">
        <v>3972</v>
      </c>
      <c r="E1776" t="s">
        <v>20</v>
      </c>
      <c r="F1776" t="b">
        <v>0</v>
      </c>
      <c r="G1776" t="s">
        <v>27</v>
      </c>
      <c r="H1776" s="4">
        <v>45688.585590277777</v>
      </c>
      <c r="I1776" t="b">
        <v>0</v>
      </c>
      <c r="J1776" t="b">
        <v>0</v>
      </c>
      <c r="K1776" t="s">
        <v>24</v>
      </c>
      <c r="L1776" t="s">
        <v>22</v>
      </c>
      <c r="M1776">
        <v>145000</v>
      </c>
      <c r="O1776" t="s">
        <v>1003</v>
      </c>
      <c r="P1776" t="s">
        <v>409</v>
      </c>
    </row>
    <row r="1777" spans="1:16" x14ac:dyDescent="0.25">
      <c r="A1777" t="s">
        <v>0</v>
      </c>
      <c r="B1777" t="s">
        <v>6751</v>
      </c>
      <c r="C1777" t="s">
        <v>2024</v>
      </c>
      <c r="D1777" t="s">
        <v>3828</v>
      </c>
      <c r="E1777" t="s">
        <v>219</v>
      </c>
      <c r="F1777" t="b">
        <v>0</v>
      </c>
      <c r="G1777" t="s">
        <v>27</v>
      </c>
      <c r="H1777" s="4">
        <v>45688.625162037039</v>
      </c>
      <c r="I1777" t="b">
        <v>0</v>
      </c>
      <c r="J1777" t="b">
        <v>1</v>
      </c>
      <c r="K1777" t="s">
        <v>24</v>
      </c>
      <c r="L1777" t="s">
        <v>22</v>
      </c>
      <c r="M1777">
        <v>98805.5</v>
      </c>
      <c r="O1777" t="s">
        <v>6752</v>
      </c>
    </row>
    <row r="1778" spans="1:16" x14ac:dyDescent="0.25">
      <c r="A1778" t="s">
        <v>19</v>
      </c>
      <c r="B1778" t="s">
        <v>6753</v>
      </c>
      <c r="C1778" t="s">
        <v>39</v>
      </c>
      <c r="D1778" t="s">
        <v>3972</v>
      </c>
      <c r="E1778" t="s">
        <v>51</v>
      </c>
      <c r="F1778" t="b">
        <v>1</v>
      </c>
      <c r="G1778" t="s">
        <v>27</v>
      </c>
      <c r="H1778" s="4">
        <v>45688.6252662037</v>
      </c>
      <c r="I1778" t="b">
        <v>1</v>
      </c>
      <c r="J1778" t="b">
        <v>1</v>
      </c>
      <c r="K1778" t="s">
        <v>24</v>
      </c>
      <c r="L1778" t="s">
        <v>36</v>
      </c>
      <c r="N1778">
        <v>75</v>
      </c>
      <c r="O1778" t="s">
        <v>80</v>
      </c>
      <c r="P1778" t="s">
        <v>6754</v>
      </c>
    </row>
    <row r="1779" spans="1:16" x14ac:dyDescent="0.25">
      <c r="A1779" t="s">
        <v>0</v>
      </c>
      <c r="B1779" t="s">
        <v>0</v>
      </c>
      <c r="C1779" t="s">
        <v>2596</v>
      </c>
      <c r="D1779" t="s">
        <v>6755</v>
      </c>
      <c r="E1779" t="s">
        <v>20</v>
      </c>
      <c r="F1779" t="b">
        <v>0</v>
      </c>
      <c r="G1779" t="s">
        <v>30</v>
      </c>
      <c r="H1779" s="4">
        <v>45688.626099537039</v>
      </c>
      <c r="I1779" t="b">
        <v>0</v>
      </c>
      <c r="J1779" t="b">
        <v>1</v>
      </c>
      <c r="K1779" t="s">
        <v>24</v>
      </c>
      <c r="L1779" t="s">
        <v>36</v>
      </c>
      <c r="N1779">
        <v>42.5</v>
      </c>
      <c r="O1779" t="s">
        <v>102</v>
      </c>
      <c r="P1779" t="s">
        <v>6756</v>
      </c>
    </row>
    <row r="1780" spans="1:16" x14ac:dyDescent="0.25">
      <c r="A1780" t="s">
        <v>2</v>
      </c>
      <c r="B1780" t="s">
        <v>6757</v>
      </c>
      <c r="C1780" t="s">
        <v>1007</v>
      </c>
      <c r="D1780" t="s">
        <v>3972</v>
      </c>
      <c r="E1780" t="s">
        <v>51</v>
      </c>
      <c r="F1780" t="b">
        <v>0</v>
      </c>
      <c r="G1780" t="s">
        <v>27</v>
      </c>
      <c r="H1780" s="4">
        <v>45688.62736111111</v>
      </c>
      <c r="I1780" t="b">
        <v>0</v>
      </c>
      <c r="J1780" t="b">
        <v>1</v>
      </c>
      <c r="K1780" t="s">
        <v>24</v>
      </c>
      <c r="L1780" t="s">
        <v>36</v>
      </c>
      <c r="N1780">
        <v>73</v>
      </c>
      <c r="O1780" t="s">
        <v>3933</v>
      </c>
      <c r="P1780" t="s">
        <v>6487</v>
      </c>
    </row>
    <row r="1781" spans="1:16" x14ac:dyDescent="0.25">
      <c r="A1781" t="s">
        <v>2</v>
      </c>
      <c r="B1781" t="s">
        <v>6758</v>
      </c>
      <c r="C1781" t="s">
        <v>6759</v>
      </c>
      <c r="D1781" t="s">
        <v>3972</v>
      </c>
      <c r="E1781" t="s">
        <v>51</v>
      </c>
      <c r="F1781" t="b">
        <v>0</v>
      </c>
      <c r="G1781" t="s">
        <v>27</v>
      </c>
      <c r="H1781" s="4">
        <v>45688.666828703703</v>
      </c>
      <c r="I1781" t="b">
        <v>1</v>
      </c>
      <c r="J1781" t="b">
        <v>0</v>
      </c>
      <c r="K1781" t="s">
        <v>24</v>
      </c>
      <c r="L1781" t="s">
        <v>36</v>
      </c>
      <c r="N1781">
        <v>72.5</v>
      </c>
      <c r="O1781" t="s">
        <v>1148</v>
      </c>
    </row>
    <row r="1782" spans="1:16" x14ac:dyDescent="0.25">
      <c r="A1782" t="s">
        <v>0</v>
      </c>
      <c r="B1782" t="s">
        <v>2760</v>
      </c>
      <c r="C1782" t="s">
        <v>504</v>
      </c>
      <c r="D1782" t="s">
        <v>3972</v>
      </c>
      <c r="E1782" t="s">
        <v>20</v>
      </c>
      <c r="F1782" t="b">
        <v>0</v>
      </c>
      <c r="G1782" t="s">
        <v>35</v>
      </c>
      <c r="H1782" s="4">
        <v>45688.667442129627</v>
      </c>
      <c r="I1782" t="b">
        <v>0</v>
      </c>
      <c r="J1782" t="b">
        <v>0</v>
      </c>
      <c r="K1782" t="s">
        <v>24</v>
      </c>
      <c r="L1782" t="s">
        <v>22</v>
      </c>
      <c r="M1782">
        <v>102500</v>
      </c>
      <c r="O1782" t="s">
        <v>2324</v>
      </c>
      <c r="P1782" t="s">
        <v>6760</v>
      </c>
    </row>
    <row r="1783" spans="1:16" x14ac:dyDescent="0.25">
      <c r="A1783" t="s">
        <v>1</v>
      </c>
      <c r="B1783" t="s">
        <v>146</v>
      </c>
      <c r="C1783" t="s">
        <v>283</v>
      </c>
      <c r="D1783" t="s">
        <v>5242</v>
      </c>
      <c r="E1783" t="s">
        <v>20</v>
      </c>
      <c r="F1783" t="b">
        <v>0</v>
      </c>
      <c r="G1783" t="s">
        <v>41</v>
      </c>
      <c r="H1783" s="4">
        <v>45688.668321759258</v>
      </c>
      <c r="I1783" t="b">
        <v>0</v>
      </c>
      <c r="J1783" t="b">
        <v>1</v>
      </c>
      <c r="K1783" t="s">
        <v>24</v>
      </c>
      <c r="L1783" t="s">
        <v>22</v>
      </c>
      <c r="M1783">
        <v>129150</v>
      </c>
      <c r="O1783" t="s">
        <v>4630</v>
      </c>
      <c r="P1783" t="s">
        <v>6761</v>
      </c>
    </row>
    <row r="1784" spans="1:16" x14ac:dyDescent="0.25">
      <c r="A1784" t="s">
        <v>1</v>
      </c>
      <c r="B1784" t="s">
        <v>6762</v>
      </c>
      <c r="C1784" t="s">
        <v>335</v>
      </c>
      <c r="D1784" t="s">
        <v>3972</v>
      </c>
      <c r="E1784" t="s">
        <v>20</v>
      </c>
      <c r="F1784" t="b">
        <v>0</v>
      </c>
      <c r="G1784" t="s">
        <v>27</v>
      </c>
      <c r="H1784" s="4">
        <v>45688.708495370367</v>
      </c>
      <c r="I1784" t="b">
        <v>0</v>
      </c>
      <c r="J1784" t="b">
        <v>0</v>
      </c>
      <c r="K1784" t="s">
        <v>24</v>
      </c>
      <c r="L1784" t="s">
        <v>36</v>
      </c>
      <c r="N1784">
        <v>27.5</v>
      </c>
      <c r="O1784" t="s">
        <v>6763</v>
      </c>
      <c r="P1784" t="s">
        <v>1372</v>
      </c>
    </row>
    <row r="1785" spans="1:16" x14ac:dyDescent="0.25">
      <c r="A1785" t="s">
        <v>2</v>
      </c>
      <c r="B1785" t="s">
        <v>6764</v>
      </c>
      <c r="C1785" t="s">
        <v>315</v>
      </c>
      <c r="D1785" t="s">
        <v>3972</v>
      </c>
      <c r="E1785" t="s">
        <v>20</v>
      </c>
      <c r="F1785" t="b">
        <v>0</v>
      </c>
      <c r="G1785" t="s">
        <v>27</v>
      </c>
      <c r="H1785" s="4">
        <v>45688.708622685182</v>
      </c>
      <c r="I1785" t="b">
        <v>0</v>
      </c>
      <c r="J1785" t="b">
        <v>1</v>
      </c>
      <c r="K1785" t="s">
        <v>24</v>
      </c>
      <c r="L1785" t="s">
        <v>22</v>
      </c>
      <c r="M1785">
        <v>127500</v>
      </c>
      <c r="O1785" t="s">
        <v>259</v>
      </c>
    </row>
    <row r="1786" spans="1:16" x14ac:dyDescent="0.25">
      <c r="A1786" t="s">
        <v>25</v>
      </c>
      <c r="B1786" t="s">
        <v>6765</v>
      </c>
      <c r="C1786" t="s">
        <v>365</v>
      </c>
      <c r="D1786" t="s">
        <v>2208</v>
      </c>
      <c r="E1786" t="s">
        <v>20</v>
      </c>
      <c r="F1786" t="b">
        <v>0</v>
      </c>
      <c r="G1786" t="s">
        <v>27</v>
      </c>
      <c r="H1786" s="4">
        <v>45688.70988425926</v>
      </c>
      <c r="I1786" t="b">
        <v>0</v>
      </c>
      <c r="J1786" t="b">
        <v>1</v>
      </c>
      <c r="K1786" t="s">
        <v>24</v>
      </c>
      <c r="L1786" t="s">
        <v>22</v>
      </c>
      <c r="M1786">
        <v>152880</v>
      </c>
      <c r="O1786" t="s">
        <v>6766</v>
      </c>
      <c r="P1786" t="s">
        <v>6767</v>
      </c>
    </row>
    <row r="1787" spans="1:16" x14ac:dyDescent="0.25">
      <c r="A1787" t="s">
        <v>2</v>
      </c>
      <c r="B1787" t="s">
        <v>6768</v>
      </c>
      <c r="C1787" t="s">
        <v>5286</v>
      </c>
      <c r="D1787" t="s">
        <v>5242</v>
      </c>
      <c r="E1787" t="s">
        <v>20</v>
      </c>
      <c r="F1787" t="b">
        <v>0</v>
      </c>
      <c r="G1787" t="s">
        <v>27</v>
      </c>
      <c r="H1787" s="4">
        <v>45688.710601851853</v>
      </c>
      <c r="I1787" t="b">
        <v>0</v>
      </c>
      <c r="J1787" t="b">
        <v>1</v>
      </c>
      <c r="K1787" t="s">
        <v>24</v>
      </c>
      <c r="L1787" t="s">
        <v>22</v>
      </c>
      <c r="M1787">
        <v>165000</v>
      </c>
      <c r="O1787" t="s">
        <v>2912</v>
      </c>
      <c r="P1787" t="s">
        <v>6769</v>
      </c>
    </row>
    <row r="1788" spans="1:16" x14ac:dyDescent="0.25">
      <c r="A1788" t="s">
        <v>25</v>
      </c>
      <c r="B1788" t="s">
        <v>6770</v>
      </c>
      <c r="C1788" t="s">
        <v>371</v>
      </c>
      <c r="D1788" t="s">
        <v>3828</v>
      </c>
      <c r="E1788" t="s">
        <v>20</v>
      </c>
      <c r="F1788" t="b">
        <v>0</v>
      </c>
      <c r="G1788" t="s">
        <v>27</v>
      </c>
      <c r="H1788" s="4">
        <v>45688.750127314823</v>
      </c>
      <c r="I1788" t="b">
        <v>0</v>
      </c>
      <c r="J1788" t="b">
        <v>0</v>
      </c>
      <c r="K1788" t="s">
        <v>24</v>
      </c>
      <c r="L1788" t="s">
        <v>22</v>
      </c>
      <c r="M1788">
        <v>164000</v>
      </c>
      <c r="O1788" t="s">
        <v>6771</v>
      </c>
    </row>
    <row r="1789" spans="1:16" x14ac:dyDescent="0.25">
      <c r="A1789" t="s">
        <v>139</v>
      </c>
      <c r="B1789" t="s">
        <v>6772</v>
      </c>
      <c r="C1789" t="s">
        <v>187</v>
      </c>
      <c r="D1789" t="s">
        <v>3972</v>
      </c>
      <c r="E1789" t="s">
        <v>20</v>
      </c>
      <c r="F1789" t="b">
        <v>0</v>
      </c>
      <c r="G1789" t="s">
        <v>30</v>
      </c>
      <c r="H1789" s="4">
        <v>45688.75105324074</v>
      </c>
      <c r="I1789" t="b">
        <v>0</v>
      </c>
      <c r="J1789" t="b">
        <v>0</v>
      </c>
      <c r="K1789" t="s">
        <v>24</v>
      </c>
      <c r="L1789" t="s">
        <v>22</v>
      </c>
      <c r="M1789">
        <v>110000</v>
      </c>
      <c r="O1789" t="s">
        <v>6773</v>
      </c>
      <c r="P1789" t="s">
        <v>107</v>
      </c>
    </row>
    <row r="1790" spans="1:16" x14ac:dyDescent="0.25">
      <c r="A1790" t="s">
        <v>1</v>
      </c>
      <c r="B1790" t="s">
        <v>6774</v>
      </c>
      <c r="C1790" t="s">
        <v>693</v>
      </c>
      <c r="D1790" t="s">
        <v>3972</v>
      </c>
      <c r="E1790" t="s">
        <v>20</v>
      </c>
      <c r="F1790" t="b">
        <v>0</v>
      </c>
      <c r="G1790" t="s">
        <v>27</v>
      </c>
      <c r="H1790" s="4">
        <v>45688.752442129633</v>
      </c>
      <c r="I1790" t="b">
        <v>0</v>
      </c>
      <c r="J1790" t="b">
        <v>1</v>
      </c>
      <c r="K1790" t="s">
        <v>24</v>
      </c>
      <c r="L1790" t="s">
        <v>22</v>
      </c>
      <c r="M1790">
        <v>175000</v>
      </c>
      <c r="O1790" t="s">
        <v>1819</v>
      </c>
      <c r="P1790" t="s">
        <v>6775</v>
      </c>
    </row>
    <row r="1791" spans="1:16" x14ac:dyDescent="0.25">
      <c r="A1791" t="s">
        <v>0</v>
      </c>
      <c r="B1791" t="s">
        <v>3447</v>
      </c>
      <c r="C1791" t="s">
        <v>315</v>
      </c>
      <c r="D1791" t="s">
        <v>3972</v>
      </c>
      <c r="E1791" t="s">
        <v>20</v>
      </c>
      <c r="F1791" t="b">
        <v>0</v>
      </c>
      <c r="G1791" t="s">
        <v>27</v>
      </c>
      <c r="H1791" s="4">
        <v>45688.791805555556</v>
      </c>
      <c r="I1791" t="b">
        <v>0</v>
      </c>
      <c r="J1791" t="b">
        <v>1</v>
      </c>
      <c r="K1791" t="s">
        <v>24</v>
      </c>
      <c r="L1791" t="s">
        <v>22</v>
      </c>
      <c r="M1791">
        <v>89000</v>
      </c>
      <c r="O1791" t="s">
        <v>6776</v>
      </c>
      <c r="P1791" t="s">
        <v>6777</v>
      </c>
    </row>
    <row r="1792" spans="1:16" x14ac:dyDescent="0.25">
      <c r="A1792" t="s">
        <v>25</v>
      </c>
      <c r="B1792" t="s">
        <v>6778</v>
      </c>
      <c r="C1792" t="s">
        <v>371</v>
      </c>
      <c r="D1792" t="s">
        <v>2208</v>
      </c>
      <c r="E1792" t="s">
        <v>20</v>
      </c>
      <c r="F1792" t="b">
        <v>0</v>
      </c>
      <c r="G1792" t="s">
        <v>27</v>
      </c>
      <c r="H1792" s="4">
        <v>45688.791828703703</v>
      </c>
      <c r="I1792" t="b">
        <v>0</v>
      </c>
      <c r="J1792" t="b">
        <v>0</v>
      </c>
      <c r="K1792" t="s">
        <v>24</v>
      </c>
      <c r="L1792" t="s">
        <v>22</v>
      </c>
      <c r="M1792">
        <v>164000</v>
      </c>
      <c r="O1792" t="s">
        <v>6771</v>
      </c>
    </row>
    <row r="1793" spans="1:16" x14ac:dyDescent="0.25">
      <c r="A1793" t="s">
        <v>1</v>
      </c>
      <c r="B1793" t="s">
        <v>3477</v>
      </c>
      <c r="C1793" t="s">
        <v>155</v>
      </c>
      <c r="D1793" t="s">
        <v>3972</v>
      </c>
      <c r="E1793" t="s">
        <v>51</v>
      </c>
      <c r="F1793" t="b">
        <v>0</v>
      </c>
      <c r="G1793" t="s">
        <v>27</v>
      </c>
      <c r="H1793" s="4">
        <v>45688.794027777767</v>
      </c>
      <c r="I1793" t="b">
        <v>0</v>
      </c>
      <c r="J1793" t="b">
        <v>1</v>
      </c>
      <c r="K1793" t="s">
        <v>24</v>
      </c>
      <c r="L1793" t="s">
        <v>36</v>
      </c>
      <c r="N1793">
        <v>45</v>
      </c>
      <c r="O1793" t="s">
        <v>270</v>
      </c>
      <c r="P1793" t="s">
        <v>1851</v>
      </c>
    </row>
    <row r="1794" spans="1:16" x14ac:dyDescent="0.25">
      <c r="A1794" t="s">
        <v>0</v>
      </c>
      <c r="B1794" t="s">
        <v>6779</v>
      </c>
      <c r="C1794" t="s">
        <v>179</v>
      </c>
      <c r="D1794" t="s">
        <v>3828</v>
      </c>
      <c r="E1794" t="s">
        <v>20</v>
      </c>
      <c r="F1794" t="b">
        <v>0</v>
      </c>
      <c r="G1794" t="s">
        <v>27</v>
      </c>
      <c r="H1794" s="4">
        <v>45688.833472222221</v>
      </c>
      <c r="I1794" t="b">
        <v>0</v>
      </c>
      <c r="J1794" t="b">
        <v>0</v>
      </c>
      <c r="K1794" t="s">
        <v>24</v>
      </c>
      <c r="L1794" t="s">
        <v>22</v>
      </c>
      <c r="M1794">
        <v>134800</v>
      </c>
      <c r="O1794" t="s">
        <v>294</v>
      </c>
      <c r="P1794" t="s">
        <v>943</v>
      </c>
    </row>
    <row r="1795" spans="1:16" x14ac:dyDescent="0.25">
      <c r="A1795" t="s">
        <v>0</v>
      </c>
      <c r="B1795" t="s">
        <v>6780</v>
      </c>
      <c r="C1795" t="s">
        <v>509</v>
      </c>
      <c r="D1795" t="s">
        <v>3972</v>
      </c>
      <c r="E1795" t="s">
        <v>20</v>
      </c>
      <c r="F1795" t="b">
        <v>0</v>
      </c>
      <c r="G1795" t="s">
        <v>35</v>
      </c>
      <c r="H1795" s="4">
        <v>45688.834224537037</v>
      </c>
      <c r="I1795" t="b">
        <v>0</v>
      </c>
      <c r="J1795" t="b">
        <v>0</v>
      </c>
      <c r="K1795" t="s">
        <v>24</v>
      </c>
      <c r="L1795" t="s">
        <v>22</v>
      </c>
      <c r="M1795">
        <v>115000</v>
      </c>
      <c r="O1795" t="s">
        <v>6781</v>
      </c>
      <c r="P1795" t="s">
        <v>6782</v>
      </c>
    </row>
    <row r="1796" spans="1:16" x14ac:dyDescent="0.25">
      <c r="A1796" t="s">
        <v>0</v>
      </c>
      <c r="B1796" t="s">
        <v>257</v>
      </c>
      <c r="C1796" t="s">
        <v>2879</v>
      </c>
      <c r="D1796" t="s">
        <v>131</v>
      </c>
      <c r="F1796" t="b">
        <v>0</v>
      </c>
      <c r="G1796" t="s">
        <v>30</v>
      </c>
      <c r="H1796" s="4">
        <v>45688.834386574083</v>
      </c>
      <c r="I1796" t="b">
        <v>1</v>
      </c>
      <c r="J1796" t="b">
        <v>0</v>
      </c>
      <c r="K1796" t="s">
        <v>24</v>
      </c>
      <c r="L1796" t="s">
        <v>36</v>
      </c>
      <c r="N1796">
        <v>64.06500244140625</v>
      </c>
      <c r="O1796" t="s">
        <v>131</v>
      </c>
      <c r="P1796" t="s">
        <v>424</v>
      </c>
    </row>
    <row r="1797" spans="1:16" x14ac:dyDescent="0.25">
      <c r="A1797" t="s">
        <v>0</v>
      </c>
      <c r="B1797" t="s">
        <v>1632</v>
      </c>
      <c r="C1797" t="s">
        <v>6783</v>
      </c>
      <c r="D1797" t="s">
        <v>3972</v>
      </c>
      <c r="E1797" t="s">
        <v>20</v>
      </c>
      <c r="F1797" t="b">
        <v>0</v>
      </c>
      <c r="G1797" t="s">
        <v>30</v>
      </c>
      <c r="H1797" s="4">
        <v>45688.834398148138</v>
      </c>
      <c r="I1797" t="b">
        <v>1</v>
      </c>
      <c r="J1797" t="b">
        <v>1</v>
      </c>
      <c r="K1797" t="s">
        <v>24</v>
      </c>
      <c r="L1797" t="s">
        <v>22</v>
      </c>
      <c r="M1797">
        <v>67500</v>
      </c>
      <c r="O1797" t="s">
        <v>131</v>
      </c>
      <c r="P1797" t="s">
        <v>850</v>
      </c>
    </row>
    <row r="1798" spans="1:16" x14ac:dyDescent="0.25">
      <c r="A1798" t="s">
        <v>1</v>
      </c>
      <c r="B1798" t="s">
        <v>6784</v>
      </c>
      <c r="C1798" t="s">
        <v>143</v>
      </c>
      <c r="D1798" t="s">
        <v>4034</v>
      </c>
      <c r="E1798" t="s">
        <v>20</v>
      </c>
      <c r="F1798" t="b">
        <v>0</v>
      </c>
      <c r="G1798" t="s">
        <v>35</v>
      </c>
      <c r="H1798" s="4">
        <v>45688.875798611109</v>
      </c>
      <c r="I1798" t="b">
        <v>0</v>
      </c>
      <c r="J1798" t="b">
        <v>1</v>
      </c>
      <c r="K1798" t="s">
        <v>24</v>
      </c>
      <c r="L1798" t="s">
        <v>22</v>
      </c>
      <c r="M1798">
        <v>159710</v>
      </c>
      <c r="O1798" t="s">
        <v>759</v>
      </c>
      <c r="P1798" t="s">
        <v>2237</v>
      </c>
    </row>
    <row r="1799" spans="1:16" x14ac:dyDescent="0.25">
      <c r="A1799" t="s">
        <v>40</v>
      </c>
      <c r="B1799" t="s">
        <v>6785</v>
      </c>
      <c r="C1799" t="s">
        <v>774</v>
      </c>
      <c r="D1799" t="s">
        <v>3972</v>
      </c>
      <c r="E1799" t="s">
        <v>20</v>
      </c>
      <c r="F1799" t="b">
        <v>0</v>
      </c>
      <c r="G1799" t="s">
        <v>27</v>
      </c>
      <c r="H1799" s="4">
        <v>45688.877337962957</v>
      </c>
      <c r="I1799" t="b">
        <v>0</v>
      </c>
      <c r="J1799" t="b">
        <v>0</v>
      </c>
      <c r="K1799" t="s">
        <v>24</v>
      </c>
      <c r="L1799" t="s">
        <v>22</v>
      </c>
      <c r="M1799">
        <v>147500</v>
      </c>
      <c r="O1799" t="s">
        <v>1422</v>
      </c>
      <c r="P1799" t="s">
        <v>6786</v>
      </c>
    </row>
    <row r="1800" spans="1:16" x14ac:dyDescent="0.25">
      <c r="A1800" t="s">
        <v>139</v>
      </c>
      <c r="B1800" t="s">
        <v>6787</v>
      </c>
      <c r="C1800" t="s">
        <v>2047</v>
      </c>
      <c r="D1800" t="s">
        <v>3972</v>
      </c>
      <c r="E1800" t="s">
        <v>20</v>
      </c>
      <c r="F1800" t="b">
        <v>0</v>
      </c>
      <c r="G1800" t="s">
        <v>27</v>
      </c>
      <c r="H1800" s="4">
        <v>45688.87740740741</v>
      </c>
      <c r="I1800" t="b">
        <v>0</v>
      </c>
      <c r="J1800" t="b">
        <v>0</v>
      </c>
      <c r="K1800" t="s">
        <v>24</v>
      </c>
      <c r="L1800" t="s">
        <v>22</v>
      </c>
      <c r="M1800">
        <v>81134</v>
      </c>
      <c r="O1800" t="s">
        <v>6788</v>
      </c>
    </row>
    <row r="1801" spans="1:16" x14ac:dyDescent="0.25">
      <c r="A1801" t="s">
        <v>0</v>
      </c>
      <c r="B1801" t="s">
        <v>6789</v>
      </c>
      <c r="C1801" t="s">
        <v>114</v>
      </c>
      <c r="D1801" t="s">
        <v>3972</v>
      </c>
      <c r="E1801" t="s">
        <v>20</v>
      </c>
      <c r="F1801" t="b">
        <v>0</v>
      </c>
      <c r="G1801" t="s">
        <v>27</v>
      </c>
      <c r="H1801" s="4">
        <v>45688.916932870372</v>
      </c>
      <c r="I1801" t="b">
        <v>0</v>
      </c>
      <c r="J1801" t="b">
        <v>0</v>
      </c>
      <c r="K1801" t="s">
        <v>24</v>
      </c>
      <c r="L1801" t="s">
        <v>22</v>
      </c>
      <c r="M1801">
        <v>150500</v>
      </c>
      <c r="O1801" t="s">
        <v>2779</v>
      </c>
      <c r="P1801" t="s">
        <v>6790</v>
      </c>
    </row>
    <row r="1802" spans="1:16" x14ac:dyDescent="0.25">
      <c r="A1802" t="s">
        <v>1</v>
      </c>
      <c r="B1802" t="s">
        <v>6791</v>
      </c>
      <c r="C1802" t="s">
        <v>453</v>
      </c>
      <c r="D1802" t="s">
        <v>3956</v>
      </c>
      <c r="E1802" t="s">
        <v>20</v>
      </c>
      <c r="F1802" t="b">
        <v>0</v>
      </c>
      <c r="G1802" t="s">
        <v>27</v>
      </c>
      <c r="H1802" s="4">
        <v>45688.918171296304</v>
      </c>
      <c r="I1802" t="b">
        <v>0</v>
      </c>
      <c r="J1802" t="b">
        <v>0</v>
      </c>
      <c r="K1802" t="s">
        <v>24</v>
      </c>
      <c r="L1802" t="s">
        <v>36</v>
      </c>
      <c r="N1802">
        <v>51.239997863769531</v>
      </c>
      <c r="O1802" t="s">
        <v>6792</v>
      </c>
      <c r="P1802" t="s">
        <v>6793</v>
      </c>
    </row>
    <row r="1803" spans="1:16" x14ac:dyDescent="0.25">
      <c r="A1803" t="s">
        <v>0</v>
      </c>
      <c r="B1803" t="s">
        <v>6794</v>
      </c>
      <c r="C1803" t="s">
        <v>985</v>
      </c>
      <c r="D1803" t="s">
        <v>3600</v>
      </c>
      <c r="E1803" t="s">
        <v>51</v>
      </c>
      <c r="F1803" t="b">
        <v>0</v>
      </c>
      <c r="G1803" t="s">
        <v>27</v>
      </c>
      <c r="H1803" s="4">
        <v>45688.958414351851</v>
      </c>
      <c r="I1803" t="b">
        <v>0</v>
      </c>
      <c r="J1803" t="b">
        <v>0</v>
      </c>
      <c r="K1803" t="s">
        <v>24</v>
      </c>
      <c r="L1803" t="s">
        <v>36</v>
      </c>
      <c r="N1803">
        <v>44</v>
      </c>
      <c r="O1803" t="s">
        <v>3485</v>
      </c>
      <c r="P1803" t="s">
        <v>6795</v>
      </c>
    </row>
    <row r="1804" spans="1:16" x14ac:dyDescent="0.25">
      <c r="A1804" t="s">
        <v>19</v>
      </c>
      <c r="B1804" t="s">
        <v>6796</v>
      </c>
      <c r="C1804" t="s">
        <v>44</v>
      </c>
      <c r="D1804" t="s">
        <v>3972</v>
      </c>
      <c r="E1804" t="s">
        <v>20</v>
      </c>
      <c r="F1804" t="b">
        <v>0</v>
      </c>
      <c r="G1804" t="s">
        <v>41</v>
      </c>
      <c r="H1804" s="4">
        <v>45688.958854166667</v>
      </c>
      <c r="I1804" t="b">
        <v>0</v>
      </c>
      <c r="J1804" t="b">
        <v>1</v>
      </c>
      <c r="K1804" t="s">
        <v>24</v>
      </c>
      <c r="L1804" t="s">
        <v>22</v>
      </c>
      <c r="M1804">
        <v>166500</v>
      </c>
      <c r="O1804" t="s">
        <v>1266</v>
      </c>
      <c r="P1804" t="s">
        <v>302</v>
      </c>
    </row>
    <row r="1805" spans="1:16" x14ac:dyDescent="0.25">
      <c r="A1805" t="s">
        <v>2</v>
      </c>
      <c r="B1805" t="s">
        <v>6797</v>
      </c>
      <c r="C1805" t="s">
        <v>644</v>
      </c>
      <c r="D1805" t="s">
        <v>3828</v>
      </c>
      <c r="E1805" t="s">
        <v>20</v>
      </c>
      <c r="F1805" t="b">
        <v>0</v>
      </c>
      <c r="G1805" t="s">
        <v>27</v>
      </c>
      <c r="H1805" s="4">
        <v>45688.96056712963</v>
      </c>
      <c r="I1805" t="b">
        <v>0</v>
      </c>
      <c r="J1805" t="b">
        <v>1</v>
      </c>
      <c r="K1805" t="s">
        <v>24</v>
      </c>
      <c r="L1805" t="s">
        <v>36</v>
      </c>
      <c r="N1805">
        <v>81</v>
      </c>
      <c r="O1805" t="s">
        <v>2911</v>
      </c>
      <c r="P1805" t="s">
        <v>6798</v>
      </c>
    </row>
    <row r="1806" spans="1:16" x14ac:dyDescent="0.25">
      <c r="A1806" t="s">
        <v>0</v>
      </c>
      <c r="B1806" t="s">
        <v>6789</v>
      </c>
      <c r="C1806" t="s">
        <v>6799</v>
      </c>
      <c r="D1806" t="s">
        <v>5534</v>
      </c>
      <c r="E1806" t="s">
        <v>20</v>
      </c>
      <c r="F1806" t="b">
        <v>0</v>
      </c>
      <c r="G1806" t="s">
        <v>27</v>
      </c>
      <c r="H1806" s="4">
        <v>45689.000127314823</v>
      </c>
      <c r="I1806" t="b">
        <v>0</v>
      </c>
      <c r="J1806" t="b">
        <v>0</v>
      </c>
      <c r="K1806" t="s">
        <v>24</v>
      </c>
      <c r="L1806" t="s">
        <v>22</v>
      </c>
      <c r="M1806">
        <v>88582</v>
      </c>
      <c r="O1806" t="s">
        <v>2779</v>
      </c>
      <c r="P1806" t="s">
        <v>6790</v>
      </c>
    </row>
    <row r="1807" spans="1:16" x14ac:dyDescent="0.25">
      <c r="A1807" t="s">
        <v>0</v>
      </c>
      <c r="B1807" t="s">
        <v>6800</v>
      </c>
      <c r="C1807" t="s">
        <v>6801</v>
      </c>
      <c r="D1807" t="s">
        <v>3828</v>
      </c>
      <c r="E1807" t="s">
        <v>20</v>
      </c>
      <c r="F1807" t="b">
        <v>0</v>
      </c>
      <c r="G1807" t="s">
        <v>35</v>
      </c>
      <c r="H1807" s="4">
        <v>45689.000798611109</v>
      </c>
      <c r="I1807" t="b">
        <v>1</v>
      </c>
      <c r="J1807" t="b">
        <v>0</v>
      </c>
      <c r="K1807" t="s">
        <v>24</v>
      </c>
      <c r="L1807" t="s">
        <v>22</v>
      </c>
      <c r="M1807">
        <v>82585</v>
      </c>
      <c r="O1807" t="s">
        <v>6802</v>
      </c>
    </row>
    <row r="1808" spans="1:16" x14ac:dyDescent="0.25">
      <c r="A1808" t="s">
        <v>89</v>
      </c>
      <c r="B1808" t="s">
        <v>6803</v>
      </c>
      <c r="C1808" t="s">
        <v>151</v>
      </c>
      <c r="D1808" t="s">
        <v>3972</v>
      </c>
      <c r="E1808" t="s">
        <v>20</v>
      </c>
      <c r="F1808" t="b">
        <v>0</v>
      </c>
      <c r="G1808" t="s">
        <v>27</v>
      </c>
      <c r="H1808" s="4">
        <v>45689.00240740741</v>
      </c>
      <c r="I1808" t="b">
        <v>1</v>
      </c>
      <c r="J1808" t="b">
        <v>1</v>
      </c>
      <c r="K1808" t="s">
        <v>24</v>
      </c>
      <c r="L1808" t="s">
        <v>22</v>
      </c>
      <c r="M1808">
        <v>177000</v>
      </c>
      <c r="O1808" t="s">
        <v>407</v>
      </c>
      <c r="P1808" t="s">
        <v>6804</v>
      </c>
    </row>
    <row r="1809" spans="1:16" x14ac:dyDescent="0.25">
      <c r="A1809" t="s">
        <v>0</v>
      </c>
      <c r="B1809" t="s">
        <v>6805</v>
      </c>
      <c r="C1809" t="s">
        <v>365</v>
      </c>
      <c r="D1809" t="s">
        <v>3828</v>
      </c>
      <c r="E1809" t="s">
        <v>51</v>
      </c>
      <c r="F1809" t="b">
        <v>0</v>
      </c>
      <c r="G1809" t="s">
        <v>27</v>
      </c>
      <c r="H1809" s="4">
        <v>45689.041805555556</v>
      </c>
      <c r="I1809" t="b">
        <v>1</v>
      </c>
      <c r="J1809" t="b">
        <v>1</v>
      </c>
      <c r="K1809" t="s">
        <v>24</v>
      </c>
      <c r="L1809" t="s">
        <v>36</v>
      </c>
      <c r="N1809">
        <v>45</v>
      </c>
      <c r="O1809" t="s">
        <v>6806</v>
      </c>
      <c r="P1809" t="s">
        <v>201</v>
      </c>
    </row>
    <row r="1810" spans="1:16" x14ac:dyDescent="0.25">
      <c r="A1810" t="s">
        <v>0</v>
      </c>
      <c r="B1810" t="s">
        <v>6807</v>
      </c>
      <c r="C1810" t="s">
        <v>2997</v>
      </c>
      <c r="D1810" t="s">
        <v>3972</v>
      </c>
      <c r="E1810" t="s">
        <v>20</v>
      </c>
      <c r="F1810" t="b">
        <v>0</v>
      </c>
      <c r="G1810" t="s">
        <v>41</v>
      </c>
      <c r="H1810" s="4">
        <v>45689.042187500003</v>
      </c>
      <c r="I1810" t="b">
        <v>0</v>
      </c>
      <c r="J1810" t="b">
        <v>0</v>
      </c>
      <c r="K1810" t="s">
        <v>24</v>
      </c>
      <c r="L1810" t="s">
        <v>22</v>
      </c>
      <c r="M1810">
        <v>175160.5</v>
      </c>
      <c r="O1810" t="s">
        <v>6808</v>
      </c>
      <c r="P1810" t="s">
        <v>6809</v>
      </c>
    </row>
    <row r="1811" spans="1:16" x14ac:dyDescent="0.25">
      <c r="A1811" t="s">
        <v>1</v>
      </c>
      <c r="B1811" t="s">
        <v>6810</v>
      </c>
      <c r="C1811" t="s">
        <v>82</v>
      </c>
      <c r="D1811" t="s">
        <v>3972</v>
      </c>
      <c r="E1811" t="s">
        <v>20</v>
      </c>
      <c r="F1811" t="b">
        <v>0</v>
      </c>
      <c r="G1811" t="s">
        <v>27</v>
      </c>
      <c r="H1811" s="4">
        <v>45689.043136574073</v>
      </c>
      <c r="I1811" t="b">
        <v>0</v>
      </c>
      <c r="J1811" t="b">
        <v>0</v>
      </c>
      <c r="K1811" t="s">
        <v>24</v>
      </c>
      <c r="L1811" t="s">
        <v>22</v>
      </c>
      <c r="M1811">
        <v>315000</v>
      </c>
      <c r="O1811" t="s">
        <v>2717</v>
      </c>
      <c r="P1811" t="s">
        <v>2792</v>
      </c>
    </row>
    <row r="1812" spans="1:16" x14ac:dyDescent="0.25">
      <c r="A1812" t="s">
        <v>0</v>
      </c>
      <c r="B1812" t="s">
        <v>6111</v>
      </c>
      <c r="C1812" t="s">
        <v>76</v>
      </c>
      <c r="D1812" t="s">
        <v>3972</v>
      </c>
      <c r="E1812" t="s">
        <v>20</v>
      </c>
      <c r="F1812" t="b">
        <v>0</v>
      </c>
      <c r="G1812" t="s">
        <v>41</v>
      </c>
      <c r="H1812" s="4">
        <v>45689.167129629634</v>
      </c>
      <c r="I1812" t="b">
        <v>0</v>
      </c>
      <c r="J1812" t="b">
        <v>0</v>
      </c>
      <c r="K1812" t="s">
        <v>24</v>
      </c>
      <c r="L1812" t="s">
        <v>22</v>
      </c>
      <c r="M1812">
        <v>102500</v>
      </c>
      <c r="O1812" t="s">
        <v>374</v>
      </c>
      <c r="P1812" t="s">
        <v>4783</v>
      </c>
    </row>
    <row r="1813" spans="1:16" x14ac:dyDescent="0.25">
      <c r="A1813" t="s">
        <v>0</v>
      </c>
      <c r="B1813" t="s">
        <v>6715</v>
      </c>
      <c r="C1813" t="s">
        <v>542</v>
      </c>
      <c r="D1813" t="s">
        <v>2208</v>
      </c>
      <c r="E1813" t="s">
        <v>20</v>
      </c>
      <c r="F1813" t="b">
        <v>0</v>
      </c>
      <c r="G1813" t="s">
        <v>41</v>
      </c>
      <c r="H1813" s="4">
        <v>45689.250497685192</v>
      </c>
      <c r="I1813" t="b">
        <v>0</v>
      </c>
      <c r="J1813" t="b">
        <v>0</v>
      </c>
      <c r="K1813" t="s">
        <v>24</v>
      </c>
      <c r="L1813" t="s">
        <v>22</v>
      </c>
      <c r="M1813">
        <v>87250</v>
      </c>
      <c r="O1813" t="s">
        <v>3333</v>
      </c>
      <c r="P1813" t="s">
        <v>6716</v>
      </c>
    </row>
    <row r="1814" spans="1:16" x14ac:dyDescent="0.25">
      <c r="A1814" t="s">
        <v>0</v>
      </c>
      <c r="B1814" t="s">
        <v>6811</v>
      </c>
      <c r="C1814" t="s">
        <v>180</v>
      </c>
      <c r="D1814" t="s">
        <v>3972</v>
      </c>
      <c r="E1814" t="s">
        <v>20</v>
      </c>
      <c r="F1814" t="b">
        <v>0</v>
      </c>
      <c r="G1814" t="s">
        <v>41</v>
      </c>
      <c r="H1814" s="4">
        <v>45689.250497685192</v>
      </c>
      <c r="I1814" t="b">
        <v>0</v>
      </c>
      <c r="J1814" t="b">
        <v>0</v>
      </c>
      <c r="K1814" t="s">
        <v>24</v>
      </c>
      <c r="L1814" t="s">
        <v>36</v>
      </c>
      <c r="N1814">
        <v>26</v>
      </c>
      <c r="O1814" t="s">
        <v>6812</v>
      </c>
      <c r="P1814" t="s">
        <v>204</v>
      </c>
    </row>
    <row r="1815" spans="1:16" x14ac:dyDescent="0.25">
      <c r="A1815" t="s">
        <v>0</v>
      </c>
      <c r="B1815" t="s">
        <v>1269</v>
      </c>
      <c r="C1815" t="s">
        <v>690</v>
      </c>
      <c r="D1815" t="s">
        <v>1773</v>
      </c>
      <c r="E1815" t="s">
        <v>20</v>
      </c>
      <c r="F1815" t="b">
        <v>0</v>
      </c>
      <c r="G1815" t="s">
        <v>41</v>
      </c>
      <c r="H1815" s="4">
        <v>45689.250497685192</v>
      </c>
      <c r="I1815" t="b">
        <v>0</v>
      </c>
      <c r="J1815" t="b">
        <v>0</v>
      </c>
      <c r="K1815" t="s">
        <v>24</v>
      </c>
      <c r="L1815" t="s">
        <v>22</v>
      </c>
      <c r="M1815">
        <v>87500</v>
      </c>
      <c r="O1815" t="s">
        <v>6813</v>
      </c>
      <c r="P1815" t="s">
        <v>6702</v>
      </c>
    </row>
    <row r="1816" spans="1:16" x14ac:dyDescent="0.25">
      <c r="A1816" t="s">
        <v>0</v>
      </c>
      <c r="B1816" t="s">
        <v>2760</v>
      </c>
      <c r="C1816" t="s">
        <v>504</v>
      </c>
      <c r="D1816" t="s">
        <v>3972</v>
      </c>
      <c r="E1816" t="s">
        <v>20</v>
      </c>
      <c r="F1816" t="b">
        <v>0</v>
      </c>
      <c r="G1816" t="s">
        <v>35</v>
      </c>
      <c r="H1816" s="4">
        <v>45689.250821759262</v>
      </c>
      <c r="I1816" t="b">
        <v>0</v>
      </c>
      <c r="J1816" t="b">
        <v>0</v>
      </c>
      <c r="K1816" t="s">
        <v>24</v>
      </c>
      <c r="L1816" t="s">
        <v>22</v>
      </c>
      <c r="M1816">
        <v>102500</v>
      </c>
      <c r="O1816" t="s">
        <v>2324</v>
      </c>
      <c r="P1816" t="s">
        <v>6760</v>
      </c>
    </row>
    <row r="1817" spans="1:16" x14ac:dyDescent="0.25">
      <c r="A1817" t="s">
        <v>0</v>
      </c>
      <c r="B1817" t="s">
        <v>0</v>
      </c>
      <c r="C1817" t="s">
        <v>151</v>
      </c>
      <c r="D1817" t="s">
        <v>3828</v>
      </c>
      <c r="E1817" t="s">
        <v>20</v>
      </c>
      <c r="F1817" t="b">
        <v>0</v>
      </c>
      <c r="G1817" t="s">
        <v>30</v>
      </c>
      <c r="H1817" s="4">
        <v>45689.25099537037</v>
      </c>
      <c r="I1817" t="b">
        <v>0</v>
      </c>
      <c r="J1817" t="b">
        <v>1</v>
      </c>
      <c r="K1817" t="s">
        <v>24</v>
      </c>
      <c r="L1817" t="s">
        <v>22</v>
      </c>
      <c r="M1817">
        <v>56754</v>
      </c>
      <c r="O1817" t="s">
        <v>6814</v>
      </c>
      <c r="P1817" t="s">
        <v>6815</v>
      </c>
    </row>
    <row r="1818" spans="1:16" x14ac:dyDescent="0.25">
      <c r="A1818" t="s">
        <v>19</v>
      </c>
      <c r="B1818" t="s">
        <v>6816</v>
      </c>
      <c r="C1818" t="s">
        <v>6817</v>
      </c>
      <c r="D1818" t="s">
        <v>4508</v>
      </c>
      <c r="E1818" t="s">
        <v>20</v>
      </c>
      <c r="F1818" t="b">
        <v>0</v>
      </c>
      <c r="G1818" t="s">
        <v>30</v>
      </c>
      <c r="H1818" s="4">
        <v>45689.251712962963</v>
      </c>
      <c r="I1818" t="b">
        <v>0</v>
      </c>
      <c r="J1818" t="b">
        <v>1</v>
      </c>
      <c r="K1818" t="s">
        <v>24</v>
      </c>
      <c r="L1818" t="s">
        <v>22</v>
      </c>
      <c r="M1818">
        <v>140500</v>
      </c>
      <c r="O1818" t="s">
        <v>6818</v>
      </c>
      <c r="P1818" t="s">
        <v>331</v>
      </c>
    </row>
    <row r="1819" spans="1:16" x14ac:dyDescent="0.25">
      <c r="A1819" t="s">
        <v>2</v>
      </c>
      <c r="B1819" t="s">
        <v>2</v>
      </c>
      <c r="C1819" t="s">
        <v>395</v>
      </c>
      <c r="D1819" t="s">
        <v>2208</v>
      </c>
      <c r="E1819" t="s">
        <v>20</v>
      </c>
      <c r="F1819" t="b">
        <v>0</v>
      </c>
      <c r="G1819" t="s">
        <v>35</v>
      </c>
      <c r="H1819" s="4">
        <v>45689.253067129634</v>
      </c>
      <c r="I1819" t="b">
        <v>0</v>
      </c>
      <c r="J1819" t="b">
        <v>1</v>
      </c>
      <c r="K1819" t="s">
        <v>24</v>
      </c>
      <c r="L1819" t="s">
        <v>22</v>
      </c>
      <c r="M1819">
        <v>100000</v>
      </c>
      <c r="O1819" t="s">
        <v>5690</v>
      </c>
      <c r="P1819" t="s">
        <v>5691</v>
      </c>
    </row>
    <row r="1820" spans="1:16" x14ac:dyDescent="0.25">
      <c r="A1820" t="s">
        <v>1</v>
      </c>
      <c r="B1820" t="s">
        <v>1</v>
      </c>
      <c r="C1820" t="s">
        <v>5241</v>
      </c>
      <c r="D1820" t="s">
        <v>5242</v>
      </c>
      <c r="E1820" t="s">
        <v>20</v>
      </c>
      <c r="F1820" t="b">
        <v>0</v>
      </c>
      <c r="G1820" t="s">
        <v>314</v>
      </c>
      <c r="H1820" s="4">
        <v>45689.259317129632</v>
      </c>
      <c r="I1820" t="b">
        <v>0</v>
      </c>
      <c r="J1820" t="b">
        <v>0</v>
      </c>
      <c r="K1820" t="s">
        <v>314</v>
      </c>
      <c r="L1820" t="s">
        <v>22</v>
      </c>
      <c r="M1820">
        <v>78000</v>
      </c>
      <c r="O1820" t="s">
        <v>6819</v>
      </c>
      <c r="P1820" t="s">
        <v>6820</v>
      </c>
    </row>
    <row r="1821" spans="1:16" x14ac:dyDescent="0.25">
      <c r="A1821" t="s">
        <v>0</v>
      </c>
      <c r="B1821" t="s">
        <v>1225</v>
      </c>
      <c r="C1821" t="s">
        <v>172</v>
      </c>
      <c r="D1821" t="s">
        <v>2208</v>
      </c>
      <c r="E1821" t="s">
        <v>20</v>
      </c>
      <c r="F1821" t="b">
        <v>0</v>
      </c>
      <c r="G1821" t="s">
        <v>27</v>
      </c>
      <c r="H1821" s="4">
        <v>45689.292071759257</v>
      </c>
      <c r="I1821" t="b">
        <v>0</v>
      </c>
      <c r="J1821" t="b">
        <v>0</v>
      </c>
      <c r="K1821" t="s">
        <v>24</v>
      </c>
      <c r="L1821" t="s">
        <v>22</v>
      </c>
      <c r="M1821">
        <v>114000</v>
      </c>
      <c r="O1821" t="s">
        <v>6821</v>
      </c>
      <c r="P1821" t="s">
        <v>6822</v>
      </c>
    </row>
    <row r="1822" spans="1:16" x14ac:dyDescent="0.25">
      <c r="A1822" t="s">
        <v>1</v>
      </c>
      <c r="B1822" t="s">
        <v>6823</v>
      </c>
      <c r="C1822" t="s">
        <v>5241</v>
      </c>
      <c r="D1822" t="s">
        <v>5242</v>
      </c>
      <c r="E1822" t="s">
        <v>20</v>
      </c>
      <c r="F1822" t="b">
        <v>0</v>
      </c>
      <c r="G1822" t="s">
        <v>314</v>
      </c>
      <c r="H1822" s="4">
        <v>45689.300983796304</v>
      </c>
      <c r="I1822" t="b">
        <v>0</v>
      </c>
      <c r="J1822" t="b">
        <v>0</v>
      </c>
      <c r="K1822" t="s">
        <v>314</v>
      </c>
      <c r="L1822" t="s">
        <v>22</v>
      </c>
      <c r="M1822">
        <v>150000</v>
      </c>
      <c r="O1822" t="s">
        <v>6824</v>
      </c>
      <c r="P1822" t="s">
        <v>6825</v>
      </c>
    </row>
    <row r="1823" spans="1:16" x14ac:dyDescent="0.25">
      <c r="A1823" t="s">
        <v>0</v>
      </c>
      <c r="B1823" t="s">
        <v>6826</v>
      </c>
      <c r="C1823" t="s">
        <v>5451</v>
      </c>
      <c r="D1823" t="s">
        <v>3969</v>
      </c>
      <c r="E1823" t="s">
        <v>20</v>
      </c>
      <c r="F1823" t="b">
        <v>0</v>
      </c>
      <c r="G1823" t="s">
        <v>41</v>
      </c>
      <c r="H1823" s="4">
        <v>45689.333854166667</v>
      </c>
      <c r="I1823" t="b">
        <v>0</v>
      </c>
      <c r="J1823" t="b">
        <v>0</v>
      </c>
      <c r="K1823" t="s">
        <v>24</v>
      </c>
      <c r="L1823" t="s">
        <v>22</v>
      </c>
      <c r="M1823">
        <v>116198</v>
      </c>
      <c r="O1823" t="s">
        <v>636</v>
      </c>
    </row>
    <row r="1824" spans="1:16" x14ac:dyDescent="0.25">
      <c r="A1824" t="s">
        <v>89</v>
      </c>
      <c r="B1824" t="s">
        <v>6827</v>
      </c>
      <c r="C1824" t="s">
        <v>540</v>
      </c>
      <c r="D1824" t="s">
        <v>2208</v>
      </c>
      <c r="E1824" t="s">
        <v>20</v>
      </c>
      <c r="F1824" t="b">
        <v>0</v>
      </c>
      <c r="G1824" t="s">
        <v>27</v>
      </c>
      <c r="H1824" s="4">
        <v>45689.335300925923</v>
      </c>
      <c r="I1824" t="b">
        <v>0</v>
      </c>
      <c r="J1824" t="b">
        <v>1</v>
      </c>
      <c r="K1824" t="s">
        <v>24</v>
      </c>
      <c r="L1824" t="s">
        <v>22</v>
      </c>
      <c r="M1824">
        <v>127339</v>
      </c>
      <c r="O1824" t="s">
        <v>79</v>
      </c>
      <c r="P1824" t="s">
        <v>2336</v>
      </c>
    </row>
    <row r="1825" spans="1:16" x14ac:dyDescent="0.25">
      <c r="A1825" t="s">
        <v>139</v>
      </c>
      <c r="B1825" t="s">
        <v>6828</v>
      </c>
      <c r="C1825" t="s">
        <v>2395</v>
      </c>
      <c r="D1825" t="s">
        <v>2208</v>
      </c>
      <c r="E1825" t="s">
        <v>20</v>
      </c>
      <c r="F1825" t="b">
        <v>0</v>
      </c>
      <c r="G1825" t="s">
        <v>52</v>
      </c>
      <c r="H1825" s="4">
        <v>45689.376851851863</v>
      </c>
      <c r="I1825" t="b">
        <v>0</v>
      </c>
      <c r="J1825" t="b">
        <v>0</v>
      </c>
      <c r="K1825" t="s">
        <v>24</v>
      </c>
      <c r="L1825" t="s">
        <v>22</v>
      </c>
      <c r="M1825">
        <v>101905</v>
      </c>
      <c r="O1825" t="s">
        <v>2396</v>
      </c>
      <c r="P1825" t="s">
        <v>6829</v>
      </c>
    </row>
    <row r="1826" spans="1:16" x14ac:dyDescent="0.25">
      <c r="A1826" t="s">
        <v>89</v>
      </c>
      <c r="B1826" t="s">
        <v>6830</v>
      </c>
      <c r="C1826" t="s">
        <v>158</v>
      </c>
      <c r="D1826" t="s">
        <v>4034</v>
      </c>
      <c r="E1826" t="s">
        <v>20</v>
      </c>
      <c r="F1826" t="b">
        <v>0</v>
      </c>
      <c r="G1826" t="s">
        <v>158</v>
      </c>
      <c r="H1826" s="4">
        <v>45689.381863425922</v>
      </c>
      <c r="I1826" t="b">
        <v>0</v>
      </c>
      <c r="J1826" t="b">
        <v>0</v>
      </c>
      <c r="K1826" t="s">
        <v>158</v>
      </c>
      <c r="L1826" t="s">
        <v>22</v>
      </c>
      <c r="M1826">
        <v>80000</v>
      </c>
      <c r="O1826" t="s">
        <v>1883</v>
      </c>
      <c r="P1826" t="s">
        <v>6831</v>
      </c>
    </row>
    <row r="1827" spans="1:16" x14ac:dyDescent="0.25">
      <c r="A1827" t="s">
        <v>0</v>
      </c>
      <c r="B1827" t="s">
        <v>6832</v>
      </c>
      <c r="C1827" t="s">
        <v>1157</v>
      </c>
      <c r="D1827" t="s">
        <v>6833</v>
      </c>
      <c r="E1827" t="s">
        <v>20</v>
      </c>
      <c r="F1827" t="b">
        <v>0</v>
      </c>
      <c r="G1827" t="s">
        <v>27</v>
      </c>
      <c r="H1827" s="4">
        <v>45689.417129629634</v>
      </c>
      <c r="I1827" t="b">
        <v>0</v>
      </c>
      <c r="J1827" t="b">
        <v>0</v>
      </c>
      <c r="K1827" t="s">
        <v>24</v>
      </c>
      <c r="L1827" t="s">
        <v>22</v>
      </c>
      <c r="M1827">
        <v>58568</v>
      </c>
      <c r="O1827" t="s">
        <v>1708</v>
      </c>
      <c r="P1827" t="s">
        <v>119</v>
      </c>
    </row>
    <row r="1828" spans="1:16" x14ac:dyDescent="0.25">
      <c r="A1828" t="s">
        <v>0</v>
      </c>
      <c r="B1828" t="s">
        <v>3168</v>
      </c>
      <c r="C1828" t="s">
        <v>704</v>
      </c>
      <c r="D1828" t="s">
        <v>4083</v>
      </c>
      <c r="E1828" t="s">
        <v>20</v>
      </c>
      <c r="F1828" t="b">
        <v>0</v>
      </c>
      <c r="G1828" t="s">
        <v>30</v>
      </c>
      <c r="H1828" s="4">
        <v>45689.417766203696</v>
      </c>
      <c r="I1828" t="b">
        <v>0</v>
      </c>
      <c r="J1828" t="b">
        <v>1</v>
      </c>
      <c r="K1828" t="s">
        <v>24</v>
      </c>
      <c r="L1828" t="s">
        <v>22</v>
      </c>
      <c r="M1828">
        <v>94018</v>
      </c>
      <c r="O1828" t="s">
        <v>2750</v>
      </c>
      <c r="P1828" t="s">
        <v>6834</v>
      </c>
    </row>
    <row r="1829" spans="1:16" x14ac:dyDescent="0.25">
      <c r="A1829" t="s">
        <v>1</v>
      </c>
      <c r="B1829" t="s">
        <v>6835</v>
      </c>
      <c r="C1829" t="s">
        <v>6836</v>
      </c>
      <c r="D1829" t="s">
        <v>3972</v>
      </c>
      <c r="E1829" t="s">
        <v>20</v>
      </c>
      <c r="F1829" t="b">
        <v>0</v>
      </c>
      <c r="G1829" t="s">
        <v>27</v>
      </c>
      <c r="H1829" s="4">
        <v>45689.418055555558</v>
      </c>
      <c r="I1829" t="b">
        <v>0</v>
      </c>
      <c r="J1829" t="b">
        <v>1</v>
      </c>
      <c r="K1829" t="s">
        <v>24</v>
      </c>
      <c r="L1829" t="s">
        <v>22</v>
      </c>
      <c r="M1829">
        <v>132500</v>
      </c>
      <c r="O1829" t="s">
        <v>6837</v>
      </c>
      <c r="P1829" t="s">
        <v>3599</v>
      </c>
    </row>
    <row r="1830" spans="1:16" x14ac:dyDescent="0.25">
      <c r="A1830" t="s">
        <v>89</v>
      </c>
      <c r="B1830" t="s">
        <v>6838</v>
      </c>
      <c r="C1830" t="s">
        <v>659</v>
      </c>
      <c r="D1830" t="s">
        <v>2208</v>
      </c>
      <c r="E1830" t="s">
        <v>34</v>
      </c>
      <c r="F1830" t="b">
        <v>0</v>
      </c>
      <c r="G1830" t="s">
        <v>27</v>
      </c>
      <c r="H1830" s="4">
        <v>45689.418657407397</v>
      </c>
      <c r="I1830" t="b">
        <v>0</v>
      </c>
      <c r="J1830" t="b">
        <v>1</v>
      </c>
      <c r="K1830" t="s">
        <v>24</v>
      </c>
      <c r="L1830" t="s">
        <v>22</v>
      </c>
      <c r="M1830">
        <v>135000</v>
      </c>
      <c r="O1830" t="s">
        <v>428</v>
      </c>
      <c r="P1830" t="s">
        <v>6839</v>
      </c>
    </row>
    <row r="1831" spans="1:16" x14ac:dyDescent="0.25">
      <c r="A1831" t="s">
        <v>89</v>
      </c>
      <c r="B1831" t="s">
        <v>6840</v>
      </c>
      <c r="C1831" t="s">
        <v>172</v>
      </c>
      <c r="D1831" t="s">
        <v>3972</v>
      </c>
      <c r="E1831" t="s">
        <v>20</v>
      </c>
      <c r="F1831" t="b">
        <v>0</v>
      </c>
      <c r="G1831" t="s">
        <v>27</v>
      </c>
      <c r="H1831" s="4">
        <v>45689.460324074083</v>
      </c>
      <c r="I1831" t="b">
        <v>1</v>
      </c>
      <c r="J1831" t="b">
        <v>1</v>
      </c>
      <c r="K1831" t="s">
        <v>24</v>
      </c>
      <c r="L1831" t="s">
        <v>22</v>
      </c>
      <c r="M1831">
        <v>100000</v>
      </c>
      <c r="O1831" t="s">
        <v>6841</v>
      </c>
      <c r="P1831" t="s">
        <v>6842</v>
      </c>
    </row>
    <row r="1832" spans="1:16" x14ac:dyDescent="0.25">
      <c r="A1832" t="s">
        <v>19</v>
      </c>
      <c r="B1832" t="s">
        <v>6843</v>
      </c>
      <c r="C1832" t="s">
        <v>306</v>
      </c>
      <c r="D1832" t="s">
        <v>2208</v>
      </c>
      <c r="E1832" t="s">
        <v>20</v>
      </c>
      <c r="F1832" t="b">
        <v>0</v>
      </c>
      <c r="G1832" t="s">
        <v>27</v>
      </c>
      <c r="H1832" s="4">
        <v>45689.543078703697</v>
      </c>
      <c r="I1832" t="b">
        <v>0</v>
      </c>
      <c r="J1832" t="b">
        <v>1</v>
      </c>
      <c r="K1832" t="s">
        <v>24</v>
      </c>
      <c r="L1832" t="s">
        <v>22</v>
      </c>
      <c r="M1832">
        <v>210000</v>
      </c>
      <c r="O1832" t="s">
        <v>6844</v>
      </c>
      <c r="P1832" t="s">
        <v>996</v>
      </c>
    </row>
    <row r="1833" spans="1:16" x14ac:dyDescent="0.25">
      <c r="A1833" t="s">
        <v>0</v>
      </c>
      <c r="B1833" t="s">
        <v>4564</v>
      </c>
      <c r="C1833" t="s">
        <v>411</v>
      </c>
      <c r="D1833" t="s">
        <v>2208</v>
      </c>
      <c r="E1833" t="s">
        <v>20</v>
      </c>
      <c r="F1833" t="b">
        <v>0</v>
      </c>
      <c r="G1833" t="s">
        <v>30</v>
      </c>
      <c r="H1833" s="4">
        <v>45689.584351851852</v>
      </c>
      <c r="I1833" t="b">
        <v>1</v>
      </c>
      <c r="J1833" t="b">
        <v>1</v>
      </c>
      <c r="K1833" t="s">
        <v>24</v>
      </c>
      <c r="L1833" t="s">
        <v>22</v>
      </c>
      <c r="M1833">
        <v>70000</v>
      </c>
      <c r="O1833" t="s">
        <v>4667</v>
      </c>
      <c r="P1833" t="s">
        <v>280</v>
      </c>
    </row>
    <row r="1834" spans="1:16" x14ac:dyDescent="0.25">
      <c r="A1834" t="s">
        <v>2</v>
      </c>
      <c r="B1834" t="s">
        <v>5214</v>
      </c>
      <c r="C1834" t="s">
        <v>42</v>
      </c>
      <c r="D1834" t="s">
        <v>4083</v>
      </c>
      <c r="E1834" t="s">
        <v>631</v>
      </c>
      <c r="F1834" t="b">
        <v>0</v>
      </c>
      <c r="G1834" t="s">
        <v>41</v>
      </c>
      <c r="H1834" s="4">
        <v>45689.584976851853</v>
      </c>
      <c r="I1834" t="b">
        <v>0</v>
      </c>
      <c r="J1834" t="b">
        <v>0</v>
      </c>
      <c r="K1834" t="s">
        <v>24</v>
      </c>
      <c r="L1834" t="s">
        <v>36</v>
      </c>
      <c r="N1834">
        <v>54.5</v>
      </c>
      <c r="O1834" t="s">
        <v>3972</v>
      </c>
      <c r="P1834" t="s">
        <v>5215</v>
      </c>
    </row>
    <row r="1835" spans="1:16" x14ac:dyDescent="0.25">
      <c r="A1835" t="s">
        <v>1</v>
      </c>
      <c r="B1835" t="s">
        <v>6845</v>
      </c>
      <c r="C1835" t="s">
        <v>260</v>
      </c>
      <c r="D1835" t="s">
        <v>5242</v>
      </c>
      <c r="E1835" t="s">
        <v>20</v>
      </c>
      <c r="F1835" t="b">
        <v>0</v>
      </c>
      <c r="G1835" t="s">
        <v>41</v>
      </c>
      <c r="H1835" s="4">
        <v>45689.626539351862</v>
      </c>
      <c r="I1835" t="b">
        <v>0</v>
      </c>
      <c r="J1835" t="b">
        <v>0</v>
      </c>
      <c r="K1835" t="s">
        <v>24</v>
      </c>
      <c r="L1835" t="s">
        <v>22</v>
      </c>
      <c r="M1835">
        <v>48000</v>
      </c>
      <c r="O1835" t="s">
        <v>2208</v>
      </c>
      <c r="P1835" t="s">
        <v>6846</v>
      </c>
    </row>
    <row r="1836" spans="1:16" x14ac:dyDescent="0.25">
      <c r="A1836" t="s">
        <v>89</v>
      </c>
      <c r="B1836" t="s">
        <v>89</v>
      </c>
      <c r="C1836" t="s">
        <v>3268</v>
      </c>
      <c r="D1836" t="s">
        <v>3972</v>
      </c>
      <c r="E1836" t="s">
        <v>20</v>
      </c>
      <c r="F1836" t="b">
        <v>0</v>
      </c>
      <c r="G1836" t="s">
        <v>41</v>
      </c>
      <c r="H1836" s="4">
        <v>45689.627395833333</v>
      </c>
      <c r="I1836" t="b">
        <v>0</v>
      </c>
      <c r="J1836" t="b">
        <v>1</v>
      </c>
      <c r="K1836" t="s">
        <v>24</v>
      </c>
      <c r="L1836" t="s">
        <v>22</v>
      </c>
      <c r="M1836">
        <v>115000</v>
      </c>
      <c r="O1836" t="s">
        <v>1863</v>
      </c>
      <c r="P1836" t="s">
        <v>6847</v>
      </c>
    </row>
    <row r="1837" spans="1:16" x14ac:dyDescent="0.25">
      <c r="A1837" t="s">
        <v>19</v>
      </c>
      <c r="B1837" t="s">
        <v>6848</v>
      </c>
      <c r="C1837" t="s">
        <v>5241</v>
      </c>
      <c r="D1837" t="s">
        <v>5242</v>
      </c>
      <c r="E1837" t="s">
        <v>20</v>
      </c>
      <c r="F1837" t="b">
        <v>0</v>
      </c>
      <c r="G1837" t="s">
        <v>314</v>
      </c>
      <c r="H1837" s="4">
        <v>45689.634317129632</v>
      </c>
      <c r="I1837" t="b">
        <v>0</v>
      </c>
      <c r="J1837" t="b">
        <v>0</v>
      </c>
      <c r="K1837" t="s">
        <v>314</v>
      </c>
      <c r="L1837" t="s">
        <v>22</v>
      </c>
      <c r="M1837">
        <v>90000</v>
      </c>
      <c r="O1837" t="s">
        <v>2208</v>
      </c>
      <c r="P1837" t="s">
        <v>5804</v>
      </c>
    </row>
    <row r="1838" spans="1:16" x14ac:dyDescent="0.25">
      <c r="A1838" t="s">
        <v>2</v>
      </c>
      <c r="B1838" t="s">
        <v>4142</v>
      </c>
      <c r="C1838" t="s">
        <v>322</v>
      </c>
      <c r="D1838" t="s">
        <v>4083</v>
      </c>
      <c r="E1838" t="s">
        <v>20</v>
      </c>
      <c r="F1838" t="b">
        <v>0</v>
      </c>
      <c r="G1838" t="s">
        <v>52</v>
      </c>
      <c r="H1838" s="4">
        <v>45689.713275462957</v>
      </c>
      <c r="I1838" t="b">
        <v>1</v>
      </c>
      <c r="J1838" t="b">
        <v>0</v>
      </c>
      <c r="K1838" t="s">
        <v>24</v>
      </c>
      <c r="L1838" t="s">
        <v>36</v>
      </c>
      <c r="N1838">
        <v>68.2449951171875</v>
      </c>
      <c r="O1838" t="s">
        <v>4143</v>
      </c>
      <c r="P1838" t="s">
        <v>1502</v>
      </c>
    </row>
    <row r="1839" spans="1:16" x14ac:dyDescent="0.25">
      <c r="A1839" t="s">
        <v>1</v>
      </c>
      <c r="B1839" t="s">
        <v>6849</v>
      </c>
      <c r="C1839" t="s">
        <v>82</v>
      </c>
      <c r="D1839" t="s">
        <v>6850</v>
      </c>
      <c r="E1839" t="s">
        <v>20</v>
      </c>
      <c r="F1839" t="b">
        <v>0</v>
      </c>
      <c r="G1839" t="s">
        <v>27</v>
      </c>
      <c r="H1839" s="4">
        <v>45689.75141203704</v>
      </c>
      <c r="I1839" t="b">
        <v>0</v>
      </c>
      <c r="J1839" t="b">
        <v>1</v>
      </c>
      <c r="K1839" t="s">
        <v>24</v>
      </c>
      <c r="L1839" t="s">
        <v>22</v>
      </c>
      <c r="M1839">
        <v>195000</v>
      </c>
      <c r="O1839" t="s">
        <v>6851</v>
      </c>
      <c r="P1839" t="s">
        <v>119</v>
      </c>
    </row>
    <row r="1840" spans="1:16" x14ac:dyDescent="0.25">
      <c r="A1840" t="s">
        <v>0</v>
      </c>
      <c r="B1840" t="s">
        <v>375</v>
      </c>
      <c r="C1840" t="s">
        <v>3290</v>
      </c>
      <c r="D1840" t="s">
        <v>4083</v>
      </c>
      <c r="E1840" t="s">
        <v>20</v>
      </c>
      <c r="F1840" t="b">
        <v>0</v>
      </c>
      <c r="G1840" t="s">
        <v>35</v>
      </c>
      <c r="H1840" s="4">
        <v>45689.834189814806</v>
      </c>
      <c r="I1840" t="b">
        <v>0</v>
      </c>
      <c r="J1840" t="b">
        <v>1</v>
      </c>
      <c r="K1840" t="s">
        <v>24</v>
      </c>
      <c r="L1840" t="s">
        <v>22</v>
      </c>
      <c r="M1840">
        <v>126750</v>
      </c>
      <c r="O1840" t="s">
        <v>173</v>
      </c>
      <c r="P1840" t="s">
        <v>6852</v>
      </c>
    </row>
    <row r="1841" spans="1:16" x14ac:dyDescent="0.25">
      <c r="A1841" t="s">
        <v>0</v>
      </c>
      <c r="B1841" t="s">
        <v>6853</v>
      </c>
      <c r="C1841" t="s">
        <v>122</v>
      </c>
      <c r="D1841" t="s">
        <v>4083</v>
      </c>
      <c r="E1841" t="s">
        <v>20</v>
      </c>
      <c r="F1841" t="b">
        <v>0</v>
      </c>
      <c r="G1841" t="s">
        <v>52</v>
      </c>
      <c r="H1841" s="4">
        <v>45689.834583333337</v>
      </c>
      <c r="I1841" t="b">
        <v>0</v>
      </c>
      <c r="J1841" t="b">
        <v>1</v>
      </c>
      <c r="K1841" t="s">
        <v>24</v>
      </c>
      <c r="L1841" t="s">
        <v>22</v>
      </c>
      <c r="M1841">
        <v>149630</v>
      </c>
      <c r="O1841" t="s">
        <v>402</v>
      </c>
      <c r="P1841" t="s">
        <v>3396</v>
      </c>
    </row>
    <row r="1842" spans="1:16" x14ac:dyDescent="0.25">
      <c r="A1842" t="s">
        <v>28</v>
      </c>
      <c r="B1842" t="s">
        <v>6854</v>
      </c>
      <c r="C1842" t="s">
        <v>845</v>
      </c>
      <c r="D1842" t="s">
        <v>3972</v>
      </c>
      <c r="E1842" t="s">
        <v>20</v>
      </c>
      <c r="F1842" t="b">
        <v>0</v>
      </c>
      <c r="G1842" t="s">
        <v>27</v>
      </c>
      <c r="H1842" s="4">
        <v>45689.834722222222</v>
      </c>
      <c r="I1842" t="b">
        <v>0</v>
      </c>
      <c r="J1842" t="b">
        <v>0</v>
      </c>
      <c r="K1842" t="s">
        <v>24</v>
      </c>
      <c r="L1842" t="s">
        <v>22</v>
      </c>
      <c r="M1842">
        <v>165000</v>
      </c>
      <c r="O1842" t="s">
        <v>6855</v>
      </c>
      <c r="P1842" t="s">
        <v>6856</v>
      </c>
    </row>
    <row r="1843" spans="1:16" x14ac:dyDescent="0.25">
      <c r="A1843" t="s">
        <v>2</v>
      </c>
      <c r="B1843" t="s">
        <v>6857</v>
      </c>
      <c r="C1843" t="s">
        <v>82</v>
      </c>
      <c r="D1843" t="s">
        <v>3972</v>
      </c>
      <c r="E1843" t="s">
        <v>51</v>
      </c>
      <c r="F1843" t="b">
        <v>0</v>
      </c>
      <c r="G1843" t="s">
        <v>35</v>
      </c>
      <c r="H1843" s="4">
        <v>45689.87767361111</v>
      </c>
      <c r="I1843" t="b">
        <v>1</v>
      </c>
      <c r="J1843" t="b">
        <v>0</v>
      </c>
      <c r="K1843" t="s">
        <v>24</v>
      </c>
      <c r="L1843" t="s">
        <v>36</v>
      </c>
      <c r="N1843">
        <v>85</v>
      </c>
      <c r="O1843" t="s">
        <v>6858</v>
      </c>
      <c r="P1843" t="s">
        <v>764</v>
      </c>
    </row>
    <row r="1844" spans="1:16" x14ac:dyDescent="0.25">
      <c r="A1844" t="s">
        <v>2</v>
      </c>
      <c r="B1844" t="s">
        <v>607</v>
      </c>
      <c r="C1844" t="s">
        <v>608</v>
      </c>
      <c r="D1844" t="s">
        <v>4945</v>
      </c>
      <c r="E1844" t="s">
        <v>20</v>
      </c>
      <c r="F1844" t="b">
        <v>0</v>
      </c>
      <c r="G1844" t="s">
        <v>27</v>
      </c>
      <c r="H1844" s="4">
        <v>45689.96025462963</v>
      </c>
      <c r="I1844" t="b">
        <v>0</v>
      </c>
      <c r="J1844" t="b">
        <v>0</v>
      </c>
      <c r="K1844" t="s">
        <v>24</v>
      </c>
      <c r="L1844" t="s">
        <v>22</v>
      </c>
      <c r="M1844">
        <v>137500</v>
      </c>
      <c r="O1844" t="s">
        <v>1235</v>
      </c>
      <c r="P1844" t="s">
        <v>1236</v>
      </c>
    </row>
    <row r="1845" spans="1:16" x14ac:dyDescent="0.25">
      <c r="A1845" t="s">
        <v>2</v>
      </c>
      <c r="B1845" t="s">
        <v>2</v>
      </c>
      <c r="C1845" t="s">
        <v>559</v>
      </c>
      <c r="D1845" t="s">
        <v>3828</v>
      </c>
      <c r="E1845" t="s">
        <v>219</v>
      </c>
      <c r="F1845" t="b">
        <v>0</v>
      </c>
      <c r="G1845" t="s">
        <v>41</v>
      </c>
      <c r="H1845" s="4">
        <v>45689.960659722223</v>
      </c>
      <c r="I1845" t="b">
        <v>0</v>
      </c>
      <c r="J1845" t="b">
        <v>0</v>
      </c>
      <c r="K1845" t="s">
        <v>24</v>
      </c>
      <c r="L1845" t="s">
        <v>22</v>
      </c>
      <c r="M1845">
        <v>80000</v>
      </c>
      <c r="O1845" t="s">
        <v>6859</v>
      </c>
      <c r="P1845" t="s">
        <v>6860</v>
      </c>
    </row>
    <row r="1846" spans="1:16" x14ac:dyDescent="0.25">
      <c r="A1846" t="s">
        <v>0</v>
      </c>
      <c r="B1846" t="s">
        <v>6861</v>
      </c>
      <c r="C1846" t="s">
        <v>6862</v>
      </c>
      <c r="D1846" t="s">
        <v>4083</v>
      </c>
      <c r="E1846" t="s">
        <v>20</v>
      </c>
      <c r="F1846" t="b">
        <v>0</v>
      </c>
      <c r="G1846" t="s">
        <v>27</v>
      </c>
      <c r="H1846" s="4">
        <v>45690.000428240739</v>
      </c>
      <c r="I1846" t="b">
        <v>0</v>
      </c>
      <c r="J1846" t="b">
        <v>0</v>
      </c>
      <c r="K1846" t="s">
        <v>24</v>
      </c>
      <c r="L1846" t="s">
        <v>22</v>
      </c>
      <c r="M1846">
        <v>57600</v>
      </c>
      <c r="O1846" t="s">
        <v>6863</v>
      </c>
      <c r="P1846" t="s">
        <v>1297</v>
      </c>
    </row>
    <row r="1847" spans="1:16" x14ac:dyDescent="0.25">
      <c r="A1847" t="s">
        <v>28</v>
      </c>
      <c r="B1847" t="s">
        <v>6864</v>
      </c>
      <c r="C1847" t="s">
        <v>750</v>
      </c>
      <c r="D1847" t="s">
        <v>2208</v>
      </c>
      <c r="E1847" t="s">
        <v>20</v>
      </c>
      <c r="F1847" t="b">
        <v>0</v>
      </c>
      <c r="G1847" t="s">
        <v>35</v>
      </c>
      <c r="H1847" s="4">
        <v>45690.084201388891</v>
      </c>
      <c r="I1847" t="b">
        <v>0</v>
      </c>
      <c r="J1847" t="b">
        <v>0</v>
      </c>
      <c r="K1847" t="s">
        <v>24</v>
      </c>
      <c r="L1847" t="s">
        <v>22</v>
      </c>
      <c r="M1847">
        <v>77500</v>
      </c>
      <c r="O1847" t="s">
        <v>6272</v>
      </c>
    </row>
    <row r="1848" spans="1:16" x14ac:dyDescent="0.25">
      <c r="A1848" t="s">
        <v>25</v>
      </c>
      <c r="B1848" t="s">
        <v>3368</v>
      </c>
      <c r="C1848" t="s">
        <v>82</v>
      </c>
      <c r="D1848" t="s">
        <v>6865</v>
      </c>
      <c r="E1848" t="s">
        <v>20</v>
      </c>
      <c r="F1848" t="b">
        <v>0</v>
      </c>
      <c r="G1848" t="s">
        <v>27</v>
      </c>
      <c r="H1848" s="4">
        <v>45690.250011574077</v>
      </c>
      <c r="I1848" t="b">
        <v>1</v>
      </c>
      <c r="J1848" t="b">
        <v>1</v>
      </c>
      <c r="K1848" t="s">
        <v>24</v>
      </c>
      <c r="L1848" t="s">
        <v>22</v>
      </c>
      <c r="M1848">
        <v>137500</v>
      </c>
      <c r="O1848" t="s">
        <v>2927</v>
      </c>
      <c r="P1848" t="s">
        <v>48</v>
      </c>
    </row>
    <row r="1849" spans="1:16" x14ac:dyDescent="0.25">
      <c r="A1849" t="s">
        <v>0</v>
      </c>
      <c r="B1849" t="s">
        <v>0</v>
      </c>
      <c r="C1849" t="s">
        <v>2819</v>
      </c>
      <c r="D1849" t="s">
        <v>3383</v>
      </c>
      <c r="E1849" t="s">
        <v>20</v>
      </c>
      <c r="F1849" t="b">
        <v>0</v>
      </c>
      <c r="G1849" t="s">
        <v>41</v>
      </c>
      <c r="H1849" s="4">
        <v>45690.250405092593</v>
      </c>
      <c r="I1849" t="b">
        <v>1</v>
      </c>
      <c r="J1849" t="b">
        <v>1</v>
      </c>
      <c r="K1849" t="s">
        <v>24</v>
      </c>
      <c r="L1849" t="s">
        <v>36</v>
      </c>
      <c r="N1849">
        <v>32</v>
      </c>
      <c r="O1849" t="s">
        <v>6866</v>
      </c>
    </row>
    <row r="1850" spans="1:16" x14ac:dyDescent="0.25">
      <c r="A1850" t="s">
        <v>0</v>
      </c>
      <c r="B1850" t="s">
        <v>6811</v>
      </c>
      <c r="C1850" t="s">
        <v>180</v>
      </c>
      <c r="D1850" t="s">
        <v>3828</v>
      </c>
      <c r="E1850" t="s">
        <v>20</v>
      </c>
      <c r="F1850" t="b">
        <v>0</v>
      </c>
      <c r="G1850" t="s">
        <v>41</v>
      </c>
      <c r="H1850" s="4">
        <v>45690.250405092593</v>
      </c>
      <c r="I1850" t="b">
        <v>0</v>
      </c>
      <c r="J1850" t="b">
        <v>0</v>
      </c>
      <c r="K1850" t="s">
        <v>24</v>
      </c>
      <c r="L1850" t="s">
        <v>36</v>
      </c>
      <c r="N1850">
        <v>26</v>
      </c>
      <c r="O1850" t="s">
        <v>6812</v>
      </c>
      <c r="P1850" t="s">
        <v>204</v>
      </c>
    </row>
    <row r="1851" spans="1:16" x14ac:dyDescent="0.25">
      <c r="A1851" t="s">
        <v>0</v>
      </c>
      <c r="B1851" t="s">
        <v>0</v>
      </c>
      <c r="C1851" t="s">
        <v>1019</v>
      </c>
      <c r="D1851" t="s">
        <v>3828</v>
      </c>
      <c r="E1851" t="s">
        <v>51</v>
      </c>
      <c r="F1851" t="b">
        <v>0</v>
      </c>
      <c r="G1851" t="s">
        <v>35</v>
      </c>
      <c r="H1851" s="4">
        <v>45690.250717592593</v>
      </c>
      <c r="I1851" t="b">
        <v>0</v>
      </c>
      <c r="J1851" t="b">
        <v>1</v>
      </c>
      <c r="K1851" t="s">
        <v>24</v>
      </c>
      <c r="L1851" t="s">
        <v>36</v>
      </c>
      <c r="N1851">
        <v>67</v>
      </c>
      <c r="O1851" t="s">
        <v>491</v>
      </c>
      <c r="P1851" t="s">
        <v>6867</v>
      </c>
    </row>
    <row r="1852" spans="1:16" x14ac:dyDescent="0.25">
      <c r="A1852" t="s">
        <v>0</v>
      </c>
      <c r="B1852" t="s">
        <v>0</v>
      </c>
      <c r="C1852" t="s">
        <v>3261</v>
      </c>
      <c r="D1852" t="s">
        <v>2208</v>
      </c>
      <c r="E1852" t="s">
        <v>20</v>
      </c>
      <c r="F1852" t="b">
        <v>0</v>
      </c>
      <c r="G1852" t="s">
        <v>30</v>
      </c>
      <c r="H1852" s="4">
        <v>45690.250960648147</v>
      </c>
      <c r="I1852" t="b">
        <v>0</v>
      </c>
      <c r="J1852" t="b">
        <v>1</v>
      </c>
      <c r="K1852" t="s">
        <v>24</v>
      </c>
      <c r="L1852" t="s">
        <v>22</v>
      </c>
      <c r="M1852">
        <v>107303.515625</v>
      </c>
      <c r="O1852" t="s">
        <v>6273</v>
      </c>
      <c r="P1852" t="s">
        <v>1942</v>
      </c>
    </row>
    <row r="1853" spans="1:16" x14ac:dyDescent="0.25">
      <c r="A1853" t="s">
        <v>1</v>
      </c>
      <c r="B1853" t="s">
        <v>6868</v>
      </c>
      <c r="C1853" t="s">
        <v>953</v>
      </c>
      <c r="D1853" t="s">
        <v>5534</v>
      </c>
      <c r="E1853" t="s">
        <v>20</v>
      </c>
      <c r="F1853" t="b">
        <v>0</v>
      </c>
      <c r="G1853" t="s">
        <v>30</v>
      </c>
      <c r="H1853" s="4">
        <v>45690.252025462964</v>
      </c>
      <c r="I1853" t="b">
        <v>0</v>
      </c>
      <c r="J1853" t="b">
        <v>1</v>
      </c>
      <c r="K1853" t="s">
        <v>24</v>
      </c>
      <c r="L1853" t="s">
        <v>22</v>
      </c>
      <c r="M1853">
        <v>108267</v>
      </c>
      <c r="O1853" t="s">
        <v>6869</v>
      </c>
      <c r="P1853" t="s">
        <v>6366</v>
      </c>
    </row>
    <row r="1854" spans="1:16" x14ac:dyDescent="0.25">
      <c r="A1854" t="s">
        <v>1</v>
      </c>
      <c r="B1854" t="s">
        <v>1767</v>
      </c>
      <c r="C1854" t="s">
        <v>1769</v>
      </c>
      <c r="D1854" t="s">
        <v>6870</v>
      </c>
      <c r="E1854" t="s">
        <v>20</v>
      </c>
      <c r="F1854" t="b">
        <v>0</v>
      </c>
      <c r="G1854" t="s">
        <v>52</v>
      </c>
      <c r="H1854" s="4">
        <v>45690.252175925933</v>
      </c>
      <c r="I1854" t="b">
        <v>0</v>
      </c>
      <c r="J1854" t="b">
        <v>1</v>
      </c>
      <c r="K1854" t="s">
        <v>24</v>
      </c>
      <c r="L1854" t="s">
        <v>22</v>
      </c>
      <c r="M1854">
        <v>164458.796875</v>
      </c>
      <c r="O1854" t="s">
        <v>3438</v>
      </c>
      <c r="P1854" t="s">
        <v>6022</v>
      </c>
    </row>
    <row r="1855" spans="1:16" x14ac:dyDescent="0.25">
      <c r="A1855" t="s">
        <v>2</v>
      </c>
      <c r="B1855" t="s">
        <v>6871</v>
      </c>
      <c r="C1855" t="s">
        <v>49</v>
      </c>
      <c r="D1855" t="s">
        <v>3969</v>
      </c>
      <c r="E1855" t="s">
        <v>20</v>
      </c>
      <c r="F1855" t="b">
        <v>0</v>
      </c>
      <c r="G1855" t="s">
        <v>41</v>
      </c>
      <c r="H1855" s="4">
        <v>45690.252233796287</v>
      </c>
      <c r="I1855" t="b">
        <v>0</v>
      </c>
      <c r="J1855" t="b">
        <v>0</v>
      </c>
      <c r="K1855" t="s">
        <v>24</v>
      </c>
      <c r="L1855" t="s">
        <v>22</v>
      </c>
      <c r="M1855">
        <v>165000</v>
      </c>
      <c r="O1855" t="s">
        <v>6872</v>
      </c>
      <c r="P1855" t="s">
        <v>6873</v>
      </c>
    </row>
    <row r="1856" spans="1:16" x14ac:dyDescent="0.25">
      <c r="A1856" t="s">
        <v>2</v>
      </c>
      <c r="B1856" t="s">
        <v>307</v>
      </c>
      <c r="C1856" t="s">
        <v>986</v>
      </c>
      <c r="D1856" t="s">
        <v>3978</v>
      </c>
      <c r="E1856" t="s">
        <v>20</v>
      </c>
      <c r="F1856" t="b">
        <v>0</v>
      </c>
      <c r="G1856" t="s">
        <v>41</v>
      </c>
      <c r="H1856" s="4">
        <v>45690.252233796287</v>
      </c>
      <c r="I1856" t="b">
        <v>0</v>
      </c>
      <c r="J1856" t="b">
        <v>0</v>
      </c>
      <c r="K1856" t="s">
        <v>24</v>
      </c>
      <c r="L1856" t="s">
        <v>22</v>
      </c>
      <c r="M1856">
        <v>140000</v>
      </c>
      <c r="O1856" t="s">
        <v>987</v>
      </c>
    </row>
    <row r="1857" spans="1:16" x14ac:dyDescent="0.25">
      <c r="A1857" t="s">
        <v>2</v>
      </c>
      <c r="B1857" t="s">
        <v>6874</v>
      </c>
      <c r="C1857" t="s">
        <v>82</v>
      </c>
      <c r="D1857" t="s">
        <v>3972</v>
      </c>
      <c r="E1857" t="s">
        <v>20</v>
      </c>
      <c r="F1857" t="b">
        <v>0</v>
      </c>
      <c r="G1857" t="s">
        <v>27</v>
      </c>
      <c r="H1857" s="4">
        <v>45690.252303240741</v>
      </c>
      <c r="I1857" t="b">
        <v>0</v>
      </c>
      <c r="J1857" t="b">
        <v>1</v>
      </c>
      <c r="K1857" t="s">
        <v>24</v>
      </c>
      <c r="L1857" t="s">
        <v>22</v>
      </c>
      <c r="M1857">
        <v>127707.5</v>
      </c>
      <c r="O1857" t="s">
        <v>554</v>
      </c>
      <c r="P1857" t="s">
        <v>6875</v>
      </c>
    </row>
    <row r="1858" spans="1:16" x14ac:dyDescent="0.25">
      <c r="A1858" t="s">
        <v>2</v>
      </c>
      <c r="B1858" t="s">
        <v>2</v>
      </c>
      <c r="C1858" t="s">
        <v>395</v>
      </c>
      <c r="D1858" t="s">
        <v>3828</v>
      </c>
      <c r="E1858" t="s">
        <v>20</v>
      </c>
      <c r="F1858" t="b">
        <v>0</v>
      </c>
      <c r="G1858" t="s">
        <v>35</v>
      </c>
      <c r="H1858" s="4">
        <v>45690.252627314818</v>
      </c>
      <c r="I1858" t="b">
        <v>0</v>
      </c>
      <c r="J1858" t="b">
        <v>1</v>
      </c>
      <c r="K1858" t="s">
        <v>24</v>
      </c>
      <c r="L1858" t="s">
        <v>22</v>
      </c>
      <c r="M1858">
        <v>100000</v>
      </c>
      <c r="O1858" t="s">
        <v>5690</v>
      </c>
      <c r="P1858" t="s">
        <v>5691</v>
      </c>
    </row>
    <row r="1859" spans="1:16" x14ac:dyDescent="0.25">
      <c r="A1859" t="s">
        <v>2</v>
      </c>
      <c r="B1859" t="s">
        <v>6876</v>
      </c>
      <c r="C1859" t="s">
        <v>2106</v>
      </c>
      <c r="D1859" t="s">
        <v>3828</v>
      </c>
      <c r="E1859" t="s">
        <v>20</v>
      </c>
      <c r="F1859" t="b">
        <v>0</v>
      </c>
      <c r="G1859" t="s">
        <v>52</v>
      </c>
      <c r="H1859" s="4">
        <v>45690.253252314818</v>
      </c>
      <c r="I1859" t="b">
        <v>0</v>
      </c>
      <c r="J1859" t="b">
        <v>1</v>
      </c>
      <c r="K1859" t="s">
        <v>24</v>
      </c>
      <c r="L1859" t="s">
        <v>22</v>
      </c>
      <c r="M1859">
        <v>166000</v>
      </c>
      <c r="O1859" t="s">
        <v>5005</v>
      </c>
      <c r="P1859" t="s">
        <v>5568</v>
      </c>
    </row>
    <row r="1860" spans="1:16" x14ac:dyDescent="0.25">
      <c r="A1860" t="s">
        <v>40</v>
      </c>
      <c r="B1860" t="s">
        <v>40</v>
      </c>
      <c r="C1860" t="s">
        <v>39</v>
      </c>
      <c r="D1860" t="s">
        <v>3984</v>
      </c>
      <c r="E1860" t="s">
        <v>20</v>
      </c>
      <c r="F1860" t="b">
        <v>1</v>
      </c>
      <c r="G1860" t="s">
        <v>1063</v>
      </c>
      <c r="H1860" s="4">
        <v>45690.256689814807</v>
      </c>
      <c r="I1860" t="b">
        <v>1</v>
      </c>
      <c r="J1860" t="b">
        <v>1</v>
      </c>
      <c r="K1860" t="s">
        <v>1063</v>
      </c>
      <c r="L1860" t="s">
        <v>22</v>
      </c>
      <c r="M1860">
        <v>192000</v>
      </c>
      <c r="O1860" t="s">
        <v>3992</v>
      </c>
      <c r="P1860" t="s">
        <v>3993</v>
      </c>
    </row>
    <row r="1861" spans="1:16" x14ac:dyDescent="0.25">
      <c r="A1861" t="s">
        <v>2</v>
      </c>
      <c r="B1861" t="s">
        <v>1544</v>
      </c>
      <c r="C1861" t="s">
        <v>39</v>
      </c>
      <c r="D1861" t="s">
        <v>4013</v>
      </c>
      <c r="E1861" t="s">
        <v>20</v>
      </c>
      <c r="F1861" t="b">
        <v>1</v>
      </c>
      <c r="G1861" t="s">
        <v>610</v>
      </c>
      <c r="H1861" s="4">
        <v>45690.257430555554</v>
      </c>
      <c r="I1861" t="b">
        <v>0</v>
      </c>
      <c r="J1861" t="b">
        <v>1</v>
      </c>
      <c r="K1861" t="s">
        <v>610</v>
      </c>
      <c r="L1861" t="s">
        <v>22</v>
      </c>
      <c r="M1861">
        <v>184000</v>
      </c>
      <c r="O1861" t="s">
        <v>3016</v>
      </c>
      <c r="P1861" t="s">
        <v>6877</v>
      </c>
    </row>
    <row r="1862" spans="1:16" x14ac:dyDescent="0.25">
      <c r="A1862" t="s">
        <v>2</v>
      </c>
      <c r="B1862" t="s">
        <v>6878</v>
      </c>
      <c r="C1862" t="s">
        <v>2365</v>
      </c>
      <c r="D1862" t="s">
        <v>2366</v>
      </c>
      <c r="E1862" t="s">
        <v>20</v>
      </c>
      <c r="F1862" t="b">
        <v>0</v>
      </c>
      <c r="G1862" t="s">
        <v>2365</v>
      </c>
      <c r="H1862" s="4">
        <v>45690.284525462957</v>
      </c>
      <c r="I1862" t="b">
        <v>0</v>
      </c>
      <c r="J1862" t="b">
        <v>0</v>
      </c>
      <c r="K1862" t="s">
        <v>2365</v>
      </c>
      <c r="L1862" t="s">
        <v>22</v>
      </c>
      <c r="M1862">
        <v>110000</v>
      </c>
      <c r="O1862" t="s">
        <v>2366</v>
      </c>
      <c r="P1862" t="s">
        <v>6879</v>
      </c>
    </row>
    <row r="1863" spans="1:16" x14ac:dyDescent="0.25">
      <c r="A1863" t="s">
        <v>0</v>
      </c>
      <c r="B1863" t="s">
        <v>1269</v>
      </c>
      <c r="C1863" t="s">
        <v>1740</v>
      </c>
      <c r="D1863" t="s">
        <v>6612</v>
      </c>
      <c r="E1863" t="s">
        <v>20</v>
      </c>
      <c r="F1863" t="b">
        <v>0</v>
      </c>
      <c r="G1863" t="s">
        <v>1740</v>
      </c>
      <c r="H1863" s="4">
        <v>45690.296412037038</v>
      </c>
      <c r="I1863" t="b">
        <v>0</v>
      </c>
      <c r="J1863" t="b">
        <v>0</v>
      </c>
      <c r="K1863" t="s">
        <v>1740</v>
      </c>
      <c r="L1863" t="s">
        <v>22</v>
      </c>
      <c r="M1863">
        <v>48000</v>
      </c>
      <c r="O1863" t="s">
        <v>2560</v>
      </c>
      <c r="P1863" t="s">
        <v>6880</v>
      </c>
    </row>
    <row r="1864" spans="1:16" x14ac:dyDescent="0.25">
      <c r="A1864" t="s">
        <v>0</v>
      </c>
      <c r="B1864" t="s">
        <v>0</v>
      </c>
      <c r="C1864" t="s">
        <v>192</v>
      </c>
      <c r="D1864" t="s">
        <v>131</v>
      </c>
      <c r="F1864" t="b">
        <v>0</v>
      </c>
      <c r="G1864" t="s">
        <v>23</v>
      </c>
      <c r="H1864" s="4">
        <v>45690.297534722216</v>
      </c>
      <c r="I1864" t="b">
        <v>1</v>
      </c>
      <c r="J1864" t="b">
        <v>0</v>
      </c>
      <c r="K1864" t="s">
        <v>24</v>
      </c>
      <c r="L1864" t="s">
        <v>36</v>
      </c>
      <c r="N1864">
        <v>50</v>
      </c>
      <c r="O1864" t="s">
        <v>131</v>
      </c>
    </row>
    <row r="1865" spans="1:16" x14ac:dyDescent="0.25">
      <c r="A1865" t="s">
        <v>2</v>
      </c>
      <c r="B1865" t="s">
        <v>6353</v>
      </c>
      <c r="C1865" t="s">
        <v>2654</v>
      </c>
      <c r="D1865" t="s">
        <v>3969</v>
      </c>
      <c r="E1865" t="s">
        <v>20</v>
      </c>
      <c r="F1865" t="b">
        <v>0</v>
      </c>
      <c r="G1865" t="s">
        <v>27</v>
      </c>
      <c r="H1865" s="4">
        <v>45690.335682870369</v>
      </c>
      <c r="I1865" t="b">
        <v>0</v>
      </c>
      <c r="J1865" t="b">
        <v>0</v>
      </c>
      <c r="K1865" t="s">
        <v>24</v>
      </c>
      <c r="L1865" t="s">
        <v>22</v>
      </c>
      <c r="M1865">
        <v>158000</v>
      </c>
      <c r="O1865" t="s">
        <v>3806</v>
      </c>
      <c r="P1865" t="s">
        <v>6354</v>
      </c>
    </row>
    <row r="1866" spans="1:16" x14ac:dyDescent="0.25">
      <c r="A1866" t="s">
        <v>28</v>
      </c>
      <c r="B1866" t="s">
        <v>1539</v>
      </c>
      <c r="C1866" t="s">
        <v>2447</v>
      </c>
      <c r="D1866" t="s">
        <v>4034</v>
      </c>
      <c r="E1866" t="s">
        <v>20</v>
      </c>
      <c r="F1866" t="b">
        <v>0</v>
      </c>
      <c r="G1866" t="s">
        <v>1391</v>
      </c>
      <c r="H1866" s="4">
        <v>45690.637974537043</v>
      </c>
      <c r="I1866" t="b">
        <v>0</v>
      </c>
      <c r="J1866" t="b">
        <v>0</v>
      </c>
      <c r="K1866" t="s">
        <v>1391</v>
      </c>
      <c r="L1866" t="s">
        <v>22</v>
      </c>
      <c r="M1866">
        <v>132600</v>
      </c>
      <c r="O1866" t="s">
        <v>6881</v>
      </c>
      <c r="P1866" t="s">
        <v>6882</v>
      </c>
    </row>
    <row r="1867" spans="1:16" x14ac:dyDescent="0.25">
      <c r="A1867" t="s">
        <v>1</v>
      </c>
      <c r="B1867" t="s">
        <v>6849</v>
      </c>
      <c r="C1867" t="s">
        <v>82</v>
      </c>
      <c r="D1867" t="s">
        <v>4083</v>
      </c>
      <c r="E1867" t="s">
        <v>20</v>
      </c>
      <c r="F1867" t="b">
        <v>0</v>
      </c>
      <c r="G1867" t="s">
        <v>27</v>
      </c>
      <c r="H1867" s="4">
        <v>45690.668263888889</v>
      </c>
      <c r="I1867" t="b">
        <v>0</v>
      </c>
      <c r="J1867" t="b">
        <v>1</v>
      </c>
      <c r="K1867" t="s">
        <v>24</v>
      </c>
      <c r="L1867" t="s">
        <v>22</v>
      </c>
      <c r="M1867">
        <v>195000</v>
      </c>
      <c r="O1867" t="s">
        <v>6851</v>
      </c>
      <c r="P1867" t="s">
        <v>119</v>
      </c>
    </row>
    <row r="1868" spans="1:16" x14ac:dyDescent="0.25">
      <c r="A1868" t="s">
        <v>2</v>
      </c>
      <c r="B1868" t="s">
        <v>6883</v>
      </c>
      <c r="C1868" t="s">
        <v>337</v>
      </c>
      <c r="D1868" t="s">
        <v>5242</v>
      </c>
      <c r="E1868" t="s">
        <v>20</v>
      </c>
      <c r="F1868" t="b">
        <v>0</v>
      </c>
      <c r="G1868" t="s">
        <v>27</v>
      </c>
      <c r="H1868" s="4">
        <v>45690.9606712963</v>
      </c>
      <c r="I1868" t="b">
        <v>0</v>
      </c>
      <c r="J1868" t="b">
        <v>0</v>
      </c>
      <c r="K1868" t="s">
        <v>24</v>
      </c>
      <c r="L1868" t="s">
        <v>22</v>
      </c>
      <c r="M1868">
        <v>167000</v>
      </c>
      <c r="O1868" t="s">
        <v>6884</v>
      </c>
      <c r="P1868" t="s">
        <v>6885</v>
      </c>
    </row>
    <row r="1869" spans="1:16" x14ac:dyDescent="0.25">
      <c r="A1869" t="s">
        <v>1</v>
      </c>
      <c r="B1869" t="s">
        <v>661</v>
      </c>
      <c r="C1869" t="s">
        <v>571</v>
      </c>
      <c r="D1869" t="s">
        <v>4083</v>
      </c>
      <c r="E1869" t="s">
        <v>20</v>
      </c>
      <c r="F1869" t="b">
        <v>0</v>
      </c>
      <c r="G1869" t="s">
        <v>52</v>
      </c>
      <c r="H1869" s="4">
        <v>45691.002245370371</v>
      </c>
      <c r="I1869" t="b">
        <v>0</v>
      </c>
      <c r="J1869" t="b">
        <v>0</v>
      </c>
      <c r="K1869" t="s">
        <v>24</v>
      </c>
      <c r="L1869" t="s">
        <v>22</v>
      </c>
      <c r="M1869">
        <v>155000</v>
      </c>
      <c r="O1869" t="s">
        <v>1956</v>
      </c>
      <c r="P1869" t="s">
        <v>447</v>
      </c>
    </row>
    <row r="1870" spans="1:16" x14ac:dyDescent="0.25">
      <c r="A1870" t="s">
        <v>89</v>
      </c>
      <c r="B1870" t="s">
        <v>6886</v>
      </c>
      <c r="C1870" t="s">
        <v>293</v>
      </c>
      <c r="D1870" t="s">
        <v>3972</v>
      </c>
      <c r="E1870" t="s">
        <v>20</v>
      </c>
      <c r="F1870" t="b">
        <v>0</v>
      </c>
      <c r="G1870" t="s">
        <v>27</v>
      </c>
      <c r="H1870" s="4">
        <v>45691.085706018523</v>
      </c>
      <c r="I1870" t="b">
        <v>0</v>
      </c>
      <c r="J1870" t="b">
        <v>1</v>
      </c>
      <c r="K1870" t="s">
        <v>24</v>
      </c>
      <c r="L1870" t="s">
        <v>22</v>
      </c>
      <c r="M1870">
        <v>250000</v>
      </c>
      <c r="O1870" t="s">
        <v>1101</v>
      </c>
      <c r="P1870" t="s">
        <v>6887</v>
      </c>
    </row>
    <row r="1871" spans="1:16" x14ac:dyDescent="0.25">
      <c r="A1871" t="s">
        <v>19</v>
      </c>
      <c r="B1871" t="s">
        <v>6888</v>
      </c>
      <c r="C1871" t="s">
        <v>203</v>
      </c>
      <c r="D1871" t="s">
        <v>3969</v>
      </c>
      <c r="E1871" t="s">
        <v>20</v>
      </c>
      <c r="F1871" t="b">
        <v>0</v>
      </c>
      <c r="G1871" t="s">
        <v>23</v>
      </c>
      <c r="H1871" s="4">
        <v>45691.130925925929</v>
      </c>
      <c r="I1871" t="b">
        <v>0</v>
      </c>
      <c r="J1871" t="b">
        <v>1</v>
      </c>
      <c r="K1871" t="s">
        <v>24</v>
      </c>
      <c r="L1871" t="s">
        <v>22</v>
      </c>
      <c r="M1871">
        <v>116500</v>
      </c>
      <c r="O1871" t="s">
        <v>1147</v>
      </c>
      <c r="P1871" t="s">
        <v>6889</v>
      </c>
    </row>
    <row r="1872" spans="1:16" x14ac:dyDescent="0.25">
      <c r="A1872" t="s">
        <v>1</v>
      </c>
      <c r="B1872" t="s">
        <v>6890</v>
      </c>
      <c r="C1872" t="s">
        <v>365</v>
      </c>
      <c r="D1872" t="s">
        <v>5242</v>
      </c>
      <c r="E1872" t="s">
        <v>20</v>
      </c>
      <c r="F1872" t="b">
        <v>0</v>
      </c>
      <c r="G1872" t="s">
        <v>27</v>
      </c>
      <c r="H1872" s="4">
        <v>45691.210011574083</v>
      </c>
      <c r="I1872" t="b">
        <v>0</v>
      </c>
      <c r="J1872" t="b">
        <v>0</v>
      </c>
      <c r="K1872" t="s">
        <v>24</v>
      </c>
      <c r="L1872" t="s">
        <v>22</v>
      </c>
      <c r="M1872">
        <v>138000</v>
      </c>
      <c r="O1872" t="s">
        <v>3797</v>
      </c>
      <c r="P1872" t="s">
        <v>302</v>
      </c>
    </row>
    <row r="1873" spans="1:16" x14ac:dyDescent="0.25">
      <c r="A1873" t="s">
        <v>0</v>
      </c>
      <c r="B1873" t="s">
        <v>6891</v>
      </c>
      <c r="C1873" t="s">
        <v>606</v>
      </c>
      <c r="D1873" t="s">
        <v>3969</v>
      </c>
      <c r="E1873" t="s">
        <v>20</v>
      </c>
      <c r="F1873" t="b">
        <v>0</v>
      </c>
      <c r="G1873" t="s">
        <v>27</v>
      </c>
      <c r="H1873" s="4">
        <v>45691.250034722223</v>
      </c>
      <c r="I1873" t="b">
        <v>0</v>
      </c>
      <c r="J1873" t="b">
        <v>1</v>
      </c>
      <c r="K1873" t="s">
        <v>24</v>
      </c>
      <c r="L1873" t="s">
        <v>22</v>
      </c>
      <c r="M1873">
        <v>170500</v>
      </c>
      <c r="O1873" t="s">
        <v>791</v>
      </c>
      <c r="P1873" t="s">
        <v>6892</v>
      </c>
    </row>
    <row r="1874" spans="1:16" x14ac:dyDescent="0.25">
      <c r="A1874" t="s">
        <v>2</v>
      </c>
      <c r="B1874" t="s">
        <v>2</v>
      </c>
      <c r="C1874" t="s">
        <v>6893</v>
      </c>
      <c r="D1874" t="s">
        <v>3978</v>
      </c>
      <c r="E1874" t="s">
        <v>20</v>
      </c>
      <c r="F1874" t="b">
        <v>0</v>
      </c>
      <c r="G1874" t="s">
        <v>27</v>
      </c>
      <c r="H1874" s="4">
        <v>45691.252303240741</v>
      </c>
      <c r="I1874" t="b">
        <v>1</v>
      </c>
      <c r="J1874" t="b">
        <v>0</v>
      </c>
      <c r="K1874" t="s">
        <v>24</v>
      </c>
      <c r="L1874" t="s">
        <v>22</v>
      </c>
      <c r="M1874">
        <v>110000</v>
      </c>
      <c r="O1874" t="s">
        <v>835</v>
      </c>
      <c r="P1874" t="s">
        <v>6894</v>
      </c>
    </row>
    <row r="1875" spans="1:16" x14ac:dyDescent="0.25">
      <c r="A1875" t="s">
        <v>19</v>
      </c>
      <c r="B1875" t="s">
        <v>6895</v>
      </c>
      <c r="C1875" t="s">
        <v>33</v>
      </c>
      <c r="D1875" t="s">
        <v>81</v>
      </c>
      <c r="E1875" t="s">
        <v>20</v>
      </c>
      <c r="F1875" t="b">
        <v>0</v>
      </c>
      <c r="G1875" t="s">
        <v>35</v>
      </c>
      <c r="H1875" s="4">
        <v>45691.253009259257</v>
      </c>
      <c r="I1875" t="b">
        <v>1</v>
      </c>
      <c r="J1875" t="b">
        <v>1</v>
      </c>
      <c r="K1875" t="s">
        <v>24</v>
      </c>
      <c r="L1875" t="s">
        <v>22</v>
      </c>
      <c r="M1875">
        <v>130000</v>
      </c>
      <c r="O1875" t="s">
        <v>81</v>
      </c>
      <c r="P1875" t="s">
        <v>409</v>
      </c>
    </row>
    <row r="1876" spans="1:16" x14ac:dyDescent="0.25">
      <c r="A1876" t="s">
        <v>2</v>
      </c>
      <c r="B1876" t="s">
        <v>2</v>
      </c>
      <c r="C1876" t="s">
        <v>151</v>
      </c>
      <c r="D1876" t="s">
        <v>2208</v>
      </c>
      <c r="E1876" t="s">
        <v>20</v>
      </c>
      <c r="F1876" t="b">
        <v>0</v>
      </c>
      <c r="G1876" t="s">
        <v>30</v>
      </c>
      <c r="H1876" s="4">
        <v>45691.253495370373</v>
      </c>
      <c r="I1876" t="b">
        <v>0</v>
      </c>
      <c r="J1876" t="b">
        <v>1</v>
      </c>
      <c r="K1876" t="s">
        <v>24</v>
      </c>
      <c r="L1876" t="s">
        <v>22</v>
      </c>
      <c r="M1876">
        <v>115000</v>
      </c>
      <c r="O1876" t="s">
        <v>6896</v>
      </c>
      <c r="P1876" t="s">
        <v>6897</v>
      </c>
    </row>
    <row r="1877" spans="1:16" x14ac:dyDescent="0.25">
      <c r="A1877" t="s">
        <v>0</v>
      </c>
      <c r="B1877" t="s">
        <v>1269</v>
      </c>
      <c r="C1877" t="s">
        <v>690</v>
      </c>
      <c r="D1877" t="s">
        <v>2208</v>
      </c>
      <c r="E1877" t="s">
        <v>20</v>
      </c>
      <c r="F1877" t="b">
        <v>0</v>
      </c>
      <c r="G1877" t="s">
        <v>41</v>
      </c>
      <c r="H1877" s="4">
        <v>45691.264791666668</v>
      </c>
      <c r="I1877" t="b">
        <v>0</v>
      </c>
      <c r="J1877" t="b">
        <v>1</v>
      </c>
      <c r="K1877" t="s">
        <v>24</v>
      </c>
      <c r="L1877" t="s">
        <v>22</v>
      </c>
      <c r="M1877">
        <v>87500</v>
      </c>
      <c r="O1877" t="s">
        <v>6813</v>
      </c>
      <c r="P1877" t="s">
        <v>6702</v>
      </c>
    </row>
    <row r="1878" spans="1:16" x14ac:dyDescent="0.25">
      <c r="A1878" t="s">
        <v>0</v>
      </c>
      <c r="B1878" t="s">
        <v>0</v>
      </c>
      <c r="C1878" t="s">
        <v>739</v>
      </c>
      <c r="D1878" t="s">
        <v>4356</v>
      </c>
      <c r="E1878" t="s">
        <v>20</v>
      </c>
      <c r="F1878" t="b">
        <v>0</v>
      </c>
      <c r="G1878" t="s">
        <v>41</v>
      </c>
      <c r="H1878" s="4">
        <v>45691.264791666668</v>
      </c>
      <c r="I1878" t="b">
        <v>0</v>
      </c>
      <c r="J1878" t="b">
        <v>0</v>
      </c>
      <c r="K1878" t="s">
        <v>24</v>
      </c>
      <c r="L1878" t="s">
        <v>22</v>
      </c>
      <c r="M1878">
        <v>115000</v>
      </c>
      <c r="O1878" t="s">
        <v>2805</v>
      </c>
    </row>
    <row r="1879" spans="1:16" x14ac:dyDescent="0.25">
      <c r="A1879" t="s">
        <v>0</v>
      </c>
      <c r="B1879" t="s">
        <v>0</v>
      </c>
      <c r="C1879" t="s">
        <v>1233</v>
      </c>
      <c r="D1879" t="s">
        <v>3972</v>
      </c>
      <c r="E1879" t="s">
        <v>20</v>
      </c>
      <c r="F1879" t="b">
        <v>0</v>
      </c>
      <c r="G1879" t="s">
        <v>30</v>
      </c>
      <c r="H1879" s="4">
        <v>45691.2653587963</v>
      </c>
      <c r="I1879" t="b">
        <v>0</v>
      </c>
      <c r="J1879" t="b">
        <v>1</v>
      </c>
      <c r="K1879" t="s">
        <v>24</v>
      </c>
      <c r="L1879" t="s">
        <v>22</v>
      </c>
      <c r="M1879">
        <v>79000</v>
      </c>
      <c r="O1879" t="s">
        <v>6898</v>
      </c>
      <c r="P1879" t="s">
        <v>6899</v>
      </c>
    </row>
    <row r="1880" spans="1:16" x14ac:dyDescent="0.25">
      <c r="A1880" t="s">
        <v>1</v>
      </c>
      <c r="B1880" t="s">
        <v>6810</v>
      </c>
      <c r="C1880" t="s">
        <v>82</v>
      </c>
      <c r="D1880" t="s">
        <v>2208</v>
      </c>
      <c r="E1880" t="s">
        <v>20</v>
      </c>
      <c r="F1880" t="b">
        <v>0</v>
      </c>
      <c r="G1880" t="s">
        <v>27</v>
      </c>
      <c r="H1880" s="4">
        <v>45691.265798611108</v>
      </c>
      <c r="I1880" t="b">
        <v>0</v>
      </c>
      <c r="J1880" t="b">
        <v>0</v>
      </c>
      <c r="K1880" t="s">
        <v>24</v>
      </c>
      <c r="L1880" t="s">
        <v>22</v>
      </c>
      <c r="M1880">
        <v>315000</v>
      </c>
      <c r="O1880" t="s">
        <v>2717</v>
      </c>
      <c r="P1880" t="s">
        <v>2792</v>
      </c>
    </row>
    <row r="1881" spans="1:16" x14ac:dyDescent="0.25">
      <c r="A1881" t="s">
        <v>19</v>
      </c>
      <c r="B1881" t="s">
        <v>6900</v>
      </c>
      <c r="C1881" t="s">
        <v>151</v>
      </c>
      <c r="D1881" t="s">
        <v>5242</v>
      </c>
      <c r="E1881" t="s">
        <v>20</v>
      </c>
      <c r="F1881" t="b">
        <v>0</v>
      </c>
      <c r="G1881" t="s">
        <v>30</v>
      </c>
      <c r="H1881" s="4">
        <v>45691.266400462962</v>
      </c>
      <c r="I1881" t="b">
        <v>0</v>
      </c>
      <c r="J1881" t="b">
        <v>0</v>
      </c>
      <c r="K1881" t="s">
        <v>24</v>
      </c>
      <c r="L1881" t="s">
        <v>22</v>
      </c>
      <c r="M1881">
        <v>90000</v>
      </c>
      <c r="O1881" t="s">
        <v>6901</v>
      </c>
      <c r="P1881" t="s">
        <v>6902</v>
      </c>
    </row>
    <row r="1882" spans="1:16" x14ac:dyDescent="0.25">
      <c r="A1882" t="s">
        <v>2</v>
      </c>
      <c r="B1882" t="s">
        <v>392</v>
      </c>
      <c r="C1882" t="s">
        <v>427</v>
      </c>
      <c r="D1882" t="s">
        <v>3600</v>
      </c>
      <c r="E1882" t="s">
        <v>51</v>
      </c>
      <c r="F1882" t="b">
        <v>0</v>
      </c>
      <c r="G1882" t="s">
        <v>35</v>
      </c>
      <c r="H1882" s="4">
        <v>45691.267384259263</v>
      </c>
      <c r="I1882" t="b">
        <v>0</v>
      </c>
      <c r="J1882" t="b">
        <v>0</v>
      </c>
      <c r="K1882" t="s">
        <v>24</v>
      </c>
      <c r="L1882" t="s">
        <v>36</v>
      </c>
      <c r="N1882">
        <v>62.5</v>
      </c>
      <c r="O1882" t="s">
        <v>3160</v>
      </c>
      <c r="P1882" t="s">
        <v>6903</v>
      </c>
    </row>
    <row r="1883" spans="1:16" x14ac:dyDescent="0.25">
      <c r="A1883" t="s">
        <v>2</v>
      </c>
      <c r="B1883" t="s">
        <v>6904</v>
      </c>
      <c r="C1883" t="s">
        <v>151</v>
      </c>
      <c r="D1883" t="s">
        <v>2208</v>
      </c>
      <c r="E1883" t="s">
        <v>20</v>
      </c>
      <c r="F1883" t="b">
        <v>0</v>
      </c>
      <c r="G1883" t="s">
        <v>30</v>
      </c>
      <c r="H1883" s="4">
        <v>45691.267743055563</v>
      </c>
      <c r="I1883" t="b">
        <v>0</v>
      </c>
      <c r="J1883" t="b">
        <v>0</v>
      </c>
      <c r="K1883" t="s">
        <v>24</v>
      </c>
      <c r="L1883" t="s">
        <v>22</v>
      </c>
      <c r="M1883">
        <v>205000</v>
      </c>
      <c r="O1883" t="s">
        <v>1430</v>
      </c>
      <c r="P1883" t="s">
        <v>6905</v>
      </c>
    </row>
    <row r="1884" spans="1:16" x14ac:dyDescent="0.25">
      <c r="A1884" t="s">
        <v>25</v>
      </c>
      <c r="B1884" t="s">
        <v>6906</v>
      </c>
      <c r="C1884" t="s">
        <v>158</v>
      </c>
      <c r="D1884" t="s">
        <v>4034</v>
      </c>
      <c r="E1884" t="s">
        <v>20</v>
      </c>
      <c r="F1884" t="b">
        <v>0</v>
      </c>
      <c r="G1884" t="s">
        <v>158</v>
      </c>
      <c r="H1884" s="4">
        <v>45691.269733796304</v>
      </c>
      <c r="I1884" t="b">
        <v>0</v>
      </c>
      <c r="J1884" t="b">
        <v>0</v>
      </c>
      <c r="K1884" t="s">
        <v>158</v>
      </c>
      <c r="L1884" t="s">
        <v>22</v>
      </c>
      <c r="M1884">
        <v>52250</v>
      </c>
      <c r="O1884" t="s">
        <v>2768</v>
      </c>
      <c r="P1884" t="s">
        <v>1904</v>
      </c>
    </row>
    <row r="1885" spans="1:16" x14ac:dyDescent="0.25">
      <c r="A1885" t="s">
        <v>19</v>
      </c>
      <c r="B1885" t="s">
        <v>6907</v>
      </c>
      <c r="C1885" t="s">
        <v>298</v>
      </c>
      <c r="D1885" t="s">
        <v>4034</v>
      </c>
      <c r="E1885" t="s">
        <v>20</v>
      </c>
      <c r="F1885" t="b">
        <v>0</v>
      </c>
      <c r="G1885" t="s">
        <v>298</v>
      </c>
      <c r="H1885" s="4">
        <v>45691.272048611107</v>
      </c>
      <c r="I1885" t="b">
        <v>0</v>
      </c>
      <c r="J1885" t="b">
        <v>0</v>
      </c>
      <c r="K1885" t="s">
        <v>298</v>
      </c>
      <c r="L1885" t="s">
        <v>22</v>
      </c>
      <c r="M1885">
        <v>53676.5</v>
      </c>
      <c r="O1885" t="s">
        <v>6908</v>
      </c>
      <c r="P1885" t="s">
        <v>1011</v>
      </c>
    </row>
    <row r="1886" spans="1:16" x14ac:dyDescent="0.25">
      <c r="A1886" t="s">
        <v>89</v>
      </c>
      <c r="B1886" t="s">
        <v>6909</v>
      </c>
      <c r="C1886" t="s">
        <v>3088</v>
      </c>
      <c r="D1886" t="s">
        <v>4213</v>
      </c>
      <c r="E1886" t="s">
        <v>20</v>
      </c>
      <c r="F1886" t="b">
        <v>0</v>
      </c>
      <c r="G1886" t="s">
        <v>2134</v>
      </c>
      <c r="H1886" s="4">
        <v>45691.27684027778</v>
      </c>
      <c r="I1886" t="b">
        <v>0</v>
      </c>
      <c r="J1886" t="b">
        <v>0</v>
      </c>
      <c r="K1886" t="s">
        <v>2134</v>
      </c>
      <c r="L1886" t="s">
        <v>22</v>
      </c>
      <c r="M1886">
        <v>157477.5</v>
      </c>
      <c r="O1886" t="s">
        <v>6910</v>
      </c>
      <c r="P1886" t="s">
        <v>249</v>
      </c>
    </row>
    <row r="1887" spans="1:16" x14ac:dyDescent="0.25">
      <c r="A1887" t="s">
        <v>0</v>
      </c>
      <c r="B1887" t="s">
        <v>3447</v>
      </c>
      <c r="C1887" t="s">
        <v>37</v>
      </c>
      <c r="D1887" t="s">
        <v>4089</v>
      </c>
      <c r="E1887" t="s">
        <v>20</v>
      </c>
      <c r="F1887" t="b">
        <v>0</v>
      </c>
      <c r="G1887" t="s">
        <v>27</v>
      </c>
      <c r="H1887" s="4">
        <v>45691.29178240741</v>
      </c>
      <c r="I1887" t="b">
        <v>0</v>
      </c>
      <c r="J1887" t="b">
        <v>1</v>
      </c>
      <c r="K1887" t="s">
        <v>24</v>
      </c>
      <c r="L1887" t="s">
        <v>22</v>
      </c>
      <c r="M1887">
        <v>89000</v>
      </c>
      <c r="O1887" t="s">
        <v>6911</v>
      </c>
      <c r="P1887" t="s">
        <v>6777</v>
      </c>
    </row>
    <row r="1888" spans="1:16" x14ac:dyDescent="0.25">
      <c r="A1888" t="s">
        <v>1</v>
      </c>
      <c r="B1888" t="s">
        <v>6912</v>
      </c>
      <c r="C1888" t="s">
        <v>192</v>
      </c>
      <c r="D1888" t="s">
        <v>5242</v>
      </c>
      <c r="E1888" t="s">
        <v>20</v>
      </c>
      <c r="F1888" t="b">
        <v>0</v>
      </c>
      <c r="G1888" t="s">
        <v>23</v>
      </c>
      <c r="H1888" s="4">
        <v>45691.295902777783</v>
      </c>
      <c r="I1888" t="b">
        <v>0</v>
      </c>
      <c r="J1888" t="b">
        <v>0</v>
      </c>
      <c r="K1888" t="s">
        <v>24</v>
      </c>
      <c r="L1888" t="s">
        <v>22</v>
      </c>
      <c r="M1888">
        <v>90000</v>
      </c>
      <c r="O1888" t="s">
        <v>1726</v>
      </c>
      <c r="P1888" t="s">
        <v>6913</v>
      </c>
    </row>
    <row r="1889" spans="1:16" x14ac:dyDescent="0.25">
      <c r="A1889" t="s">
        <v>0</v>
      </c>
      <c r="B1889" t="s">
        <v>2356</v>
      </c>
      <c r="C1889" t="s">
        <v>39</v>
      </c>
      <c r="D1889" t="s">
        <v>3984</v>
      </c>
      <c r="E1889" t="s">
        <v>20</v>
      </c>
      <c r="F1889" t="b">
        <v>1</v>
      </c>
      <c r="G1889" t="s">
        <v>21</v>
      </c>
      <c r="H1889" s="4">
        <v>45691.297013888892</v>
      </c>
      <c r="I1889" t="b">
        <v>0</v>
      </c>
      <c r="J1889" t="b">
        <v>0</v>
      </c>
      <c r="K1889" t="s">
        <v>21</v>
      </c>
      <c r="L1889" t="s">
        <v>22</v>
      </c>
      <c r="M1889">
        <v>53760</v>
      </c>
      <c r="O1889" t="s">
        <v>1644</v>
      </c>
      <c r="P1889" t="s">
        <v>3925</v>
      </c>
    </row>
    <row r="1890" spans="1:16" x14ac:dyDescent="0.25">
      <c r="A1890" t="s">
        <v>89</v>
      </c>
      <c r="B1890" t="s">
        <v>6914</v>
      </c>
      <c r="C1890" t="s">
        <v>6915</v>
      </c>
      <c r="D1890" t="s">
        <v>1009</v>
      </c>
      <c r="E1890" t="s">
        <v>20</v>
      </c>
      <c r="F1890" t="b">
        <v>0</v>
      </c>
      <c r="G1890" t="s">
        <v>106</v>
      </c>
      <c r="H1890" s="4">
        <v>45691.310312499998</v>
      </c>
      <c r="I1890" t="b">
        <v>1</v>
      </c>
      <c r="J1890" t="b">
        <v>0</v>
      </c>
      <c r="K1890" t="s">
        <v>106</v>
      </c>
      <c r="L1890" t="s">
        <v>22</v>
      </c>
      <c r="M1890">
        <v>204725</v>
      </c>
      <c r="O1890" t="s">
        <v>1009</v>
      </c>
      <c r="P1890" t="s">
        <v>6916</v>
      </c>
    </row>
    <row r="1891" spans="1:16" x14ac:dyDescent="0.25">
      <c r="A1891" t="s">
        <v>0</v>
      </c>
      <c r="B1891" t="s">
        <v>288</v>
      </c>
      <c r="C1891" t="s">
        <v>6917</v>
      </c>
      <c r="D1891" t="s">
        <v>3828</v>
      </c>
      <c r="E1891" t="s">
        <v>20</v>
      </c>
      <c r="F1891" t="b">
        <v>0</v>
      </c>
      <c r="G1891" t="s">
        <v>27</v>
      </c>
      <c r="H1891" s="4">
        <v>45691.375081018523</v>
      </c>
      <c r="I1891" t="b">
        <v>0</v>
      </c>
      <c r="J1891" t="b">
        <v>0</v>
      </c>
      <c r="K1891" t="s">
        <v>24</v>
      </c>
      <c r="L1891" t="s">
        <v>22</v>
      </c>
      <c r="M1891">
        <v>62172</v>
      </c>
      <c r="O1891" t="s">
        <v>4627</v>
      </c>
      <c r="P1891" t="s">
        <v>204</v>
      </c>
    </row>
    <row r="1892" spans="1:16" x14ac:dyDescent="0.25">
      <c r="A1892" t="s">
        <v>0</v>
      </c>
      <c r="B1892" t="s">
        <v>875</v>
      </c>
      <c r="C1892" t="s">
        <v>841</v>
      </c>
      <c r="D1892" t="s">
        <v>3828</v>
      </c>
      <c r="E1892" t="s">
        <v>20</v>
      </c>
      <c r="F1892" t="b">
        <v>0</v>
      </c>
      <c r="G1892" t="s">
        <v>30</v>
      </c>
      <c r="H1892" s="4">
        <v>45691.3903587963</v>
      </c>
      <c r="I1892" t="b">
        <v>0</v>
      </c>
      <c r="J1892" t="b">
        <v>1</v>
      </c>
      <c r="K1892" t="s">
        <v>24</v>
      </c>
      <c r="L1892" t="s">
        <v>22</v>
      </c>
      <c r="M1892">
        <v>47320</v>
      </c>
      <c r="O1892" t="s">
        <v>4080</v>
      </c>
    </row>
    <row r="1893" spans="1:16" x14ac:dyDescent="0.25">
      <c r="A1893" t="s">
        <v>0</v>
      </c>
      <c r="B1893" t="s">
        <v>6918</v>
      </c>
      <c r="C1893" t="s">
        <v>748</v>
      </c>
      <c r="D1893" t="s">
        <v>4034</v>
      </c>
      <c r="E1893" t="s">
        <v>20</v>
      </c>
      <c r="F1893" t="b">
        <v>0</v>
      </c>
      <c r="G1893" t="s">
        <v>158</v>
      </c>
      <c r="H1893" s="4">
        <v>45691.394953703697</v>
      </c>
      <c r="I1893" t="b">
        <v>1</v>
      </c>
      <c r="J1893" t="b">
        <v>0</v>
      </c>
      <c r="K1893" t="s">
        <v>158</v>
      </c>
      <c r="L1893" t="s">
        <v>22</v>
      </c>
      <c r="M1893">
        <v>41999.5</v>
      </c>
      <c r="O1893" t="s">
        <v>5618</v>
      </c>
      <c r="P1893" t="s">
        <v>6919</v>
      </c>
    </row>
    <row r="1894" spans="1:16" x14ac:dyDescent="0.25">
      <c r="A1894" t="s">
        <v>19</v>
      </c>
      <c r="B1894" t="s">
        <v>6920</v>
      </c>
      <c r="C1894" t="s">
        <v>151</v>
      </c>
      <c r="D1894" t="s">
        <v>3972</v>
      </c>
      <c r="E1894" t="s">
        <v>20</v>
      </c>
      <c r="F1894" t="b">
        <v>0</v>
      </c>
      <c r="G1894" t="s">
        <v>30</v>
      </c>
      <c r="H1894" s="4">
        <v>45691.473726851851</v>
      </c>
      <c r="I1894" t="b">
        <v>1</v>
      </c>
      <c r="J1894" t="b">
        <v>0</v>
      </c>
      <c r="K1894" t="s">
        <v>24</v>
      </c>
      <c r="L1894" t="s">
        <v>22</v>
      </c>
      <c r="M1894">
        <v>140000</v>
      </c>
      <c r="O1894" t="s">
        <v>273</v>
      </c>
      <c r="P1894" t="s">
        <v>356</v>
      </c>
    </row>
    <row r="1895" spans="1:16" x14ac:dyDescent="0.25">
      <c r="A1895" t="s">
        <v>2</v>
      </c>
      <c r="B1895" t="s">
        <v>6921</v>
      </c>
      <c r="C1895" t="s">
        <v>6071</v>
      </c>
      <c r="D1895" t="s">
        <v>3828</v>
      </c>
      <c r="E1895" t="s">
        <v>20</v>
      </c>
      <c r="F1895" t="b">
        <v>0</v>
      </c>
      <c r="G1895" t="s">
        <v>27</v>
      </c>
      <c r="H1895" s="4">
        <v>45691.558368055557</v>
      </c>
      <c r="I1895" t="b">
        <v>0</v>
      </c>
      <c r="J1895" t="b">
        <v>1</v>
      </c>
      <c r="K1895" t="s">
        <v>24</v>
      </c>
      <c r="L1895" t="s">
        <v>22</v>
      </c>
      <c r="M1895">
        <v>125000</v>
      </c>
      <c r="O1895" t="s">
        <v>6922</v>
      </c>
      <c r="P1895" t="s">
        <v>560</v>
      </c>
    </row>
    <row r="1896" spans="1:16" x14ac:dyDescent="0.25">
      <c r="A1896" t="s">
        <v>0</v>
      </c>
      <c r="B1896" t="s">
        <v>6923</v>
      </c>
      <c r="C1896" t="s">
        <v>453</v>
      </c>
      <c r="D1896" t="s">
        <v>2208</v>
      </c>
      <c r="E1896" t="s">
        <v>20</v>
      </c>
      <c r="F1896" t="b">
        <v>0</v>
      </c>
      <c r="G1896" t="s">
        <v>27</v>
      </c>
      <c r="H1896" s="4">
        <v>45691.625069444453</v>
      </c>
      <c r="I1896" t="b">
        <v>0</v>
      </c>
      <c r="J1896" t="b">
        <v>0</v>
      </c>
      <c r="K1896" t="s">
        <v>24</v>
      </c>
      <c r="L1896" t="s">
        <v>36</v>
      </c>
      <c r="N1896">
        <v>52.5</v>
      </c>
      <c r="O1896" t="s">
        <v>2220</v>
      </c>
      <c r="P1896" t="s">
        <v>3551</v>
      </c>
    </row>
    <row r="1897" spans="1:16" x14ac:dyDescent="0.25">
      <c r="A1897" t="s">
        <v>19</v>
      </c>
      <c r="B1897" t="s">
        <v>6924</v>
      </c>
      <c r="C1897" t="s">
        <v>628</v>
      </c>
      <c r="D1897" t="s">
        <v>3972</v>
      </c>
      <c r="E1897" t="s">
        <v>20</v>
      </c>
      <c r="F1897" t="b">
        <v>0</v>
      </c>
      <c r="G1897" t="s">
        <v>27</v>
      </c>
      <c r="H1897" s="4">
        <v>45691.625092592592</v>
      </c>
      <c r="I1897" t="b">
        <v>1</v>
      </c>
      <c r="J1897" t="b">
        <v>0</v>
      </c>
      <c r="K1897" t="s">
        <v>24</v>
      </c>
      <c r="L1897" t="s">
        <v>22</v>
      </c>
      <c r="M1897">
        <v>124107.5</v>
      </c>
      <c r="O1897" t="s">
        <v>554</v>
      </c>
    </row>
    <row r="1898" spans="1:16" x14ac:dyDescent="0.25">
      <c r="A1898" t="s">
        <v>1</v>
      </c>
      <c r="B1898" t="s">
        <v>6925</v>
      </c>
      <c r="C1898" t="s">
        <v>322</v>
      </c>
      <c r="D1898" t="s">
        <v>3972</v>
      </c>
      <c r="E1898" t="s">
        <v>20</v>
      </c>
      <c r="F1898" t="b">
        <v>0</v>
      </c>
      <c r="G1898" t="s">
        <v>41</v>
      </c>
      <c r="H1898" s="4">
        <v>45691.641099537039</v>
      </c>
      <c r="I1898" t="b">
        <v>0</v>
      </c>
      <c r="J1898" t="b">
        <v>1</v>
      </c>
      <c r="K1898" t="s">
        <v>24</v>
      </c>
      <c r="L1898" t="s">
        <v>22</v>
      </c>
      <c r="M1898">
        <v>157000</v>
      </c>
      <c r="O1898" t="s">
        <v>1883</v>
      </c>
      <c r="P1898" t="s">
        <v>1884</v>
      </c>
    </row>
    <row r="1899" spans="1:16" x14ac:dyDescent="0.25">
      <c r="A1899" t="s">
        <v>2</v>
      </c>
      <c r="B1899" t="s">
        <v>6926</v>
      </c>
      <c r="C1899" t="s">
        <v>6927</v>
      </c>
      <c r="D1899" t="s">
        <v>4089</v>
      </c>
      <c r="E1899" t="s">
        <v>20</v>
      </c>
      <c r="F1899" t="b">
        <v>0</v>
      </c>
      <c r="G1899" t="s">
        <v>27</v>
      </c>
      <c r="H1899" s="4">
        <v>45691.641724537039</v>
      </c>
      <c r="I1899" t="b">
        <v>0</v>
      </c>
      <c r="J1899" t="b">
        <v>0</v>
      </c>
      <c r="K1899" t="s">
        <v>24</v>
      </c>
      <c r="L1899" t="s">
        <v>22</v>
      </c>
      <c r="M1899">
        <v>156000</v>
      </c>
      <c r="O1899" t="s">
        <v>6928</v>
      </c>
      <c r="P1899" t="s">
        <v>6929</v>
      </c>
    </row>
    <row r="1900" spans="1:16" x14ac:dyDescent="0.25">
      <c r="A1900" t="s">
        <v>25</v>
      </c>
      <c r="B1900" t="s">
        <v>6930</v>
      </c>
      <c r="C1900" t="s">
        <v>1835</v>
      </c>
      <c r="D1900" t="s">
        <v>6931</v>
      </c>
      <c r="E1900" t="s">
        <v>20</v>
      </c>
      <c r="F1900" t="b">
        <v>0</v>
      </c>
      <c r="G1900" t="s">
        <v>1792</v>
      </c>
      <c r="H1900" s="4">
        <v>45691.653240740743</v>
      </c>
      <c r="I1900" t="b">
        <v>1</v>
      </c>
      <c r="J1900" t="b">
        <v>0</v>
      </c>
      <c r="K1900" t="s">
        <v>1792</v>
      </c>
      <c r="L1900" t="s">
        <v>22</v>
      </c>
      <c r="M1900">
        <v>50000</v>
      </c>
      <c r="O1900" t="s">
        <v>6932</v>
      </c>
      <c r="P1900" t="s">
        <v>3280</v>
      </c>
    </row>
    <row r="1901" spans="1:16" x14ac:dyDescent="0.25">
      <c r="A1901" t="s">
        <v>0</v>
      </c>
      <c r="B1901" t="s">
        <v>0</v>
      </c>
      <c r="C1901" t="s">
        <v>985</v>
      </c>
      <c r="D1901" t="s">
        <v>3972</v>
      </c>
      <c r="E1901" t="s">
        <v>20</v>
      </c>
      <c r="F1901" t="b">
        <v>0</v>
      </c>
      <c r="G1901" t="s">
        <v>27</v>
      </c>
      <c r="H1901" s="4">
        <v>45691.66673611111</v>
      </c>
      <c r="I1901" t="b">
        <v>0</v>
      </c>
      <c r="J1901" t="b">
        <v>0</v>
      </c>
      <c r="K1901" t="s">
        <v>24</v>
      </c>
      <c r="L1901" t="s">
        <v>36</v>
      </c>
      <c r="N1901">
        <v>48</v>
      </c>
      <c r="O1901" t="s">
        <v>1357</v>
      </c>
      <c r="P1901" t="s">
        <v>6795</v>
      </c>
    </row>
    <row r="1902" spans="1:16" x14ac:dyDescent="0.25">
      <c r="A1902" t="s">
        <v>139</v>
      </c>
      <c r="B1902" t="s">
        <v>6933</v>
      </c>
      <c r="C1902" t="s">
        <v>283</v>
      </c>
      <c r="D1902" t="s">
        <v>3972</v>
      </c>
      <c r="E1902" t="s">
        <v>20</v>
      </c>
      <c r="F1902" t="b">
        <v>0</v>
      </c>
      <c r="G1902" t="s">
        <v>41</v>
      </c>
      <c r="H1902" s="4">
        <v>45691.681539351863</v>
      </c>
      <c r="I1902" t="b">
        <v>0</v>
      </c>
      <c r="J1902" t="b">
        <v>0</v>
      </c>
      <c r="K1902" t="s">
        <v>24</v>
      </c>
      <c r="L1902" t="s">
        <v>22</v>
      </c>
      <c r="M1902">
        <v>78500</v>
      </c>
      <c r="O1902" t="s">
        <v>6934</v>
      </c>
      <c r="P1902" t="s">
        <v>3760</v>
      </c>
    </row>
    <row r="1903" spans="1:16" x14ac:dyDescent="0.25">
      <c r="A1903" t="s">
        <v>89</v>
      </c>
      <c r="B1903" t="s">
        <v>6935</v>
      </c>
      <c r="C1903" t="s">
        <v>203</v>
      </c>
      <c r="D1903" t="s">
        <v>3972</v>
      </c>
      <c r="E1903" t="s">
        <v>20</v>
      </c>
      <c r="F1903" t="b">
        <v>0</v>
      </c>
      <c r="G1903" t="s">
        <v>27</v>
      </c>
      <c r="H1903" s="4">
        <v>45691.683506944442</v>
      </c>
      <c r="I1903" t="b">
        <v>0</v>
      </c>
      <c r="J1903" t="b">
        <v>1</v>
      </c>
      <c r="K1903" t="s">
        <v>24</v>
      </c>
      <c r="L1903" t="s">
        <v>22</v>
      </c>
      <c r="M1903">
        <v>92500</v>
      </c>
      <c r="O1903" t="s">
        <v>6336</v>
      </c>
      <c r="P1903" t="s">
        <v>6936</v>
      </c>
    </row>
    <row r="1904" spans="1:16" x14ac:dyDescent="0.25">
      <c r="A1904" t="s">
        <v>2</v>
      </c>
      <c r="B1904" t="s">
        <v>6937</v>
      </c>
      <c r="C1904" t="s">
        <v>6938</v>
      </c>
      <c r="D1904" t="s">
        <v>6931</v>
      </c>
      <c r="E1904" t="s">
        <v>20</v>
      </c>
      <c r="F1904" t="b">
        <v>0</v>
      </c>
      <c r="G1904" t="s">
        <v>314</v>
      </c>
      <c r="H1904" s="4">
        <v>45691.689062500001</v>
      </c>
      <c r="I1904" t="b">
        <v>1</v>
      </c>
      <c r="J1904" t="b">
        <v>0</v>
      </c>
      <c r="K1904" t="s">
        <v>314</v>
      </c>
      <c r="L1904" t="s">
        <v>22</v>
      </c>
      <c r="M1904">
        <v>250000</v>
      </c>
      <c r="O1904" t="s">
        <v>6939</v>
      </c>
      <c r="P1904" t="s">
        <v>6940</v>
      </c>
    </row>
    <row r="1905" spans="1:16" x14ac:dyDescent="0.25">
      <c r="A1905" t="s">
        <v>2</v>
      </c>
      <c r="B1905" t="s">
        <v>6941</v>
      </c>
      <c r="C1905" t="s">
        <v>314</v>
      </c>
      <c r="D1905" t="s">
        <v>3972</v>
      </c>
      <c r="E1905" t="s">
        <v>20</v>
      </c>
      <c r="F1905" t="b">
        <v>0</v>
      </c>
      <c r="G1905" t="s">
        <v>314</v>
      </c>
      <c r="H1905" s="4">
        <v>45691.689074074071</v>
      </c>
      <c r="I1905" t="b">
        <v>1</v>
      </c>
      <c r="J1905" t="b">
        <v>0</v>
      </c>
      <c r="K1905" t="s">
        <v>314</v>
      </c>
      <c r="L1905" t="s">
        <v>22</v>
      </c>
      <c r="M1905">
        <v>300000</v>
      </c>
      <c r="O1905" t="s">
        <v>830</v>
      </c>
    </row>
    <row r="1906" spans="1:16" x14ac:dyDescent="0.25">
      <c r="A1906" t="s">
        <v>0</v>
      </c>
      <c r="B1906" t="s">
        <v>6942</v>
      </c>
      <c r="C1906" t="s">
        <v>622</v>
      </c>
      <c r="D1906" t="s">
        <v>3972</v>
      </c>
      <c r="E1906" t="s">
        <v>20</v>
      </c>
      <c r="F1906" t="b">
        <v>0</v>
      </c>
      <c r="G1906" t="s">
        <v>35</v>
      </c>
      <c r="H1906" s="4">
        <v>45691.72347222222</v>
      </c>
      <c r="I1906" t="b">
        <v>0</v>
      </c>
      <c r="J1906" t="b">
        <v>1</v>
      </c>
      <c r="K1906" t="s">
        <v>24</v>
      </c>
      <c r="L1906" t="s">
        <v>22</v>
      </c>
      <c r="M1906">
        <v>87500</v>
      </c>
      <c r="O1906" t="s">
        <v>954</v>
      </c>
      <c r="P1906" t="s">
        <v>6943</v>
      </c>
    </row>
    <row r="1907" spans="1:16" x14ac:dyDescent="0.25">
      <c r="A1907" t="s">
        <v>2</v>
      </c>
      <c r="B1907" t="s">
        <v>6944</v>
      </c>
      <c r="C1907" t="s">
        <v>192</v>
      </c>
      <c r="D1907" t="s">
        <v>3972</v>
      </c>
      <c r="E1907" t="s">
        <v>51</v>
      </c>
      <c r="F1907" t="b">
        <v>0</v>
      </c>
      <c r="G1907" t="s">
        <v>23</v>
      </c>
      <c r="H1907" s="4">
        <v>45691.754016203697</v>
      </c>
      <c r="I1907" t="b">
        <v>1</v>
      </c>
      <c r="J1907" t="b">
        <v>0</v>
      </c>
      <c r="K1907" t="s">
        <v>24</v>
      </c>
      <c r="L1907" t="s">
        <v>36</v>
      </c>
      <c r="N1907">
        <v>22</v>
      </c>
      <c r="O1907" t="s">
        <v>74</v>
      </c>
    </row>
    <row r="1908" spans="1:16" x14ac:dyDescent="0.25">
      <c r="A1908" t="s">
        <v>1</v>
      </c>
      <c r="B1908" t="s">
        <v>6945</v>
      </c>
      <c r="C1908" t="s">
        <v>6946</v>
      </c>
      <c r="D1908" t="s">
        <v>3828</v>
      </c>
      <c r="E1908" t="s">
        <v>20</v>
      </c>
      <c r="F1908" t="b">
        <v>0</v>
      </c>
      <c r="G1908" t="s">
        <v>23</v>
      </c>
      <c r="H1908" s="4">
        <v>45691.754062499997</v>
      </c>
      <c r="I1908" t="b">
        <v>1</v>
      </c>
      <c r="J1908" t="b">
        <v>1</v>
      </c>
      <c r="K1908" t="s">
        <v>24</v>
      </c>
      <c r="L1908" t="s">
        <v>36</v>
      </c>
      <c r="N1908">
        <v>17</v>
      </c>
      <c r="O1908" t="s">
        <v>6947</v>
      </c>
    </row>
    <row r="1909" spans="1:16" x14ac:dyDescent="0.25">
      <c r="A1909" t="s">
        <v>1</v>
      </c>
      <c r="B1909" t="s">
        <v>264</v>
      </c>
      <c r="C1909" t="s">
        <v>653</v>
      </c>
      <c r="D1909" t="s">
        <v>3972</v>
      </c>
      <c r="E1909" t="s">
        <v>20</v>
      </c>
      <c r="F1909" t="b">
        <v>0</v>
      </c>
      <c r="G1909" t="s">
        <v>23</v>
      </c>
      <c r="H1909" s="4">
        <v>45691.754467592589</v>
      </c>
      <c r="I1909" t="b">
        <v>0</v>
      </c>
      <c r="J1909" t="b">
        <v>1</v>
      </c>
      <c r="K1909" t="s">
        <v>24</v>
      </c>
      <c r="L1909" t="s">
        <v>22</v>
      </c>
      <c r="M1909">
        <v>110000</v>
      </c>
      <c r="O1909" t="s">
        <v>6948</v>
      </c>
      <c r="P1909" t="s">
        <v>302</v>
      </c>
    </row>
    <row r="1910" spans="1:16" x14ac:dyDescent="0.25">
      <c r="A1910" t="s">
        <v>1</v>
      </c>
      <c r="B1910" t="s">
        <v>779</v>
      </c>
      <c r="C1910" t="s">
        <v>39</v>
      </c>
      <c r="D1910" t="s">
        <v>6949</v>
      </c>
      <c r="E1910" t="s">
        <v>20</v>
      </c>
      <c r="F1910" t="b">
        <v>1</v>
      </c>
      <c r="G1910" t="s">
        <v>912</v>
      </c>
      <c r="H1910" s="4">
        <v>45691.78052083333</v>
      </c>
      <c r="I1910" t="b">
        <v>0</v>
      </c>
      <c r="J1910" t="b">
        <v>0</v>
      </c>
      <c r="K1910" t="s">
        <v>912</v>
      </c>
      <c r="L1910" t="s">
        <v>22</v>
      </c>
      <c r="M1910">
        <v>77500</v>
      </c>
      <c r="O1910" t="s">
        <v>6950</v>
      </c>
      <c r="P1910" t="s">
        <v>193</v>
      </c>
    </row>
    <row r="1911" spans="1:16" x14ac:dyDescent="0.25">
      <c r="A1911" t="s">
        <v>0</v>
      </c>
      <c r="B1911" t="s">
        <v>6951</v>
      </c>
      <c r="C1911" t="s">
        <v>283</v>
      </c>
      <c r="D1911" t="s">
        <v>3972</v>
      </c>
      <c r="E1911" t="s">
        <v>20</v>
      </c>
      <c r="F1911" t="b">
        <v>0</v>
      </c>
      <c r="G1911" t="s">
        <v>41</v>
      </c>
      <c r="H1911" s="4">
        <v>45691.806458333333</v>
      </c>
      <c r="I1911" t="b">
        <v>0</v>
      </c>
      <c r="J1911" t="b">
        <v>0</v>
      </c>
      <c r="K1911" t="s">
        <v>24</v>
      </c>
      <c r="L1911" t="s">
        <v>36</v>
      </c>
      <c r="N1911">
        <v>31</v>
      </c>
      <c r="O1911" t="s">
        <v>3009</v>
      </c>
      <c r="P1911" t="s">
        <v>6952</v>
      </c>
    </row>
    <row r="1912" spans="1:16" x14ac:dyDescent="0.25">
      <c r="A1912" t="s">
        <v>2</v>
      </c>
      <c r="B1912" t="s">
        <v>6953</v>
      </c>
      <c r="C1912" t="s">
        <v>332</v>
      </c>
      <c r="D1912" t="s">
        <v>3972</v>
      </c>
      <c r="E1912" t="s">
        <v>20</v>
      </c>
      <c r="F1912" t="b">
        <v>0</v>
      </c>
      <c r="G1912" t="s">
        <v>27</v>
      </c>
      <c r="H1912" s="4">
        <v>45691.80840277778</v>
      </c>
      <c r="I1912" t="b">
        <v>0</v>
      </c>
      <c r="J1912" t="b">
        <v>0</v>
      </c>
      <c r="K1912" t="s">
        <v>24</v>
      </c>
      <c r="L1912" t="s">
        <v>22</v>
      </c>
      <c r="M1912">
        <v>100000</v>
      </c>
      <c r="O1912" t="s">
        <v>131</v>
      </c>
      <c r="P1912" t="s">
        <v>6954</v>
      </c>
    </row>
    <row r="1913" spans="1:16" x14ac:dyDescent="0.25">
      <c r="A1913" t="s">
        <v>139</v>
      </c>
      <c r="B1913" t="s">
        <v>6955</v>
      </c>
      <c r="C1913" t="s">
        <v>151</v>
      </c>
      <c r="D1913" t="s">
        <v>3972</v>
      </c>
      <c r="E1913" t="s">
        <v>20</v>
      </c>
      <c r="F1913" t="b">
        <v>0</v>
      </c>
      <c r="G1913" t="s">
        <v>30</v>
      </c>
      <c r="H1913" s="4">
        <v>45691.848715277767</v>
      </c>
      <c r="I1913" t="b">
        <v>0</v>
      </c>
      <c r="J1913" t="b">
        <v>1</v>
      </c>
      <c r="K1913" t="s">
        <v>24</v>
      </c>
      <c r="L1913" t="s">
        <v>22</v>
      </c>
      <c r="M1913">
        <v>134000</v>
      </c>
      <c r="O1913" t="s">
        <v>1126</v>
      </c>
      <c r="P1913" t="s">
        <v>3393</v>
      </c>
    </row>
    <row r="1914" spans="1:16" x14ac:dyDescent="0.25">
      <c r="A1914" t="s">
        <v>0</v>
      </c>
      <c r="B1914" t="s">
        <v>6199</v>
      </c>
      <c r="C1914" t="s">
        <v>1696</v>
      </c>
      <c r="D1914" t="s">
        <v>3600</v>
      </c>
      <c r="E1914" t="s">
        <v>20</v>
      </c>
      <c r="F1914" t="b">
        <v>0</v>
      </c>
      <c r="G1914" t="s">
        <v>30</v>
      </c>
      <c r="H1914" s="4">
        <v>45691.848715277767</v>
      </c>
      <c r="I1914" t="b">
        <v>0</v>
      </c>
      <c r="J1914" t="b">
        <v>1</v>
      </c>
      <c r="K1914" t="s">
        <v>24</v>
      </c>
      <c r="L1914" t="s">
        <v>22</v>
      </c>
      <c r="M1914">
        <v>99000</v>
      </c>
      <c r="O1914" t="s">
        <v>2697</v>
      </c>
      <c r="P1914" t="s">
        <v>700</v>
      </c>
    </row>
    <row r="1915" spans="1:16" x14ac:dyDescent="0.25">
      <c r="A1915" t="s">
        <v>1</v>
      </c>
      <c r="B1915" t="s">
        <v>6956</v>
      </c>
      <c r="C1915" t="s">
        <v>2305</v>
      </c>
      <c r="D1915" t="s">
        <v>2208</v>
      </c>
      <c r="E1915" t="s">
        <v>20</v>
      </c>
      <c r="F1915" t="b">
        <v>0</v>
      </c>
      <c r="G1915" t="s">
        <v>27</v>
      </c>
      <c r="H1915" s="4">
        <v>45691.849189814813</v>
      </c>
      <c r="I1915" t="b">
        <v>0</v>
      </c>
      <c r="J1915" t="b">
        <v>0</v>
      </c>
      <c r="K1915" t="s">
        <v>24</v>
      </c>
      <c r="L1915" t="s">
        <v>36</v>
      </c>
      <c r="N1915">
        <v>39</v>
      </c>
      <c r="O1915" t="s">
        <v>2914</v>
      </c>
      <c r="P1915" t="s">
        <v>6842</v>
      </c>
    </row>
    <row r="1916" spans="1:16" x14ac:dyDescent="0.25">
      <c r="A1916" t="s">
        <v>2</v>
      </c>
      <c r="B1916" t="s">
        <v>6957</v>
      </c>
      <c r="C1916" t="s">
        <v>263</v>
      </c>
      <c r="D1916" t="s">
        <v>3956</v>
      </c>
      <c r="E1916" t="s">
        <v>34</v>
      </c>
      <c r="F1916" t="b">
        <v>0</v>
      </c>
      <c r="G1916" t="s">
        <v>27</v>
      </c>
      <c r="H1916" s="4">
        <v>45691.850046296298</v>
      </c>
      <c r="I1916" t="b">
        <v>0</v>
      </c>
      <c r="J1916" t="b">
        <v>1</v>
      </c>
      <c r="K1916" t="s">
        <v>24</v>
      </c>
      <c r="L1916" t="s">
        <v>36</v>
      </c>
      <c r="N1916">
        <v>56</v>
      </c>
      <c r="O1916" t="s">
        <v>487</v>
      </c>
      <c r="P1916" t="s">
        <v>6958</v>
      </c>
    </row>
    <row r="1917" spans="1:16" x14ac:dyDescent="0.25">
      <c r="A1917" t="s">
        <v>2</v>
      </c>
      <c r="B1917" t="s">
        <v>6959</v>
      </c>
      <c r="C1917" t="s">
        <v>6960</v>
      </c>
      <c r="D1917" t="s">
        <v>3956</v>
      </c>
      <c r="E1917" t="s">
        <v>34</v>
      </c>
      <c r="F1917" t="b">
        <v>0</v>
      </c>
      <c r="G1917" t="s">
        <v>27</v>
      </c>
      <c r="H1917" s="4">
        <v>45691.850057870368</v>
      </c>
      <c r="I1917" t="b">
        <v>0</v>
      </c>
      <c r="J1917" t="b">
        <v>1</v>
      </c>
      <c r="K1917" t="s">
        <v>24</v>
      </c>
      <c r="L1917" t="s">
        <v>36</v>
      </c>
      <c r="N1917">
        <v>46.550003051757813</v>
      </c>
      <c r="O1917" t="s">
        <v>6961</v>
      </c>
      <c r="P1917" t="s">
        <v>6962</v>
      </c>
    </row>
    <row r="1918" spans="1:16" x14ac:dyDescent="0.25">
      <c r="A1918" t="s">
        <v>2</v>
      </c>
      <c r="B1918" t="s">
        <v>6963</v>
      </c>
      <c r="C1918" t="s">
        <v>6243</v>
      </c>
      <c r="D1918" t="s">
        <v>3956</v>
      </c>
      <c r="E1918" t="s">
        <v>34</v>
      </c>
      <c r="F1918" t="b">
        <v>0</v>
      </c>
      <c r="G1918" t="s">
        <v>27</v>
      </c>
      <c r="H1918" s="4">
        <v>45691.850069444437</v>
      </c>
      <c r="I1918" t="b">
        <v>0</v>
      </c>
      <c r="J1918" t="b">
        <v>1</v>
      </c>
      <c r="K1918" t="s">
        <v>24</v>
      </c>
      <c r="L1918" t="s">
        <v>36</v>
      </c>
      <c r="N1918">
        <v>56</v>
      </c>
      <c r="O1918" t="s">
        <v>6961</v>
      </c>
      <c r="P1918" t="s">
        <v>6962</v>
      </c>
    </row>
    <row r="1919" spans="1:16" x14ac:dyDescent="0.25">
      <c r="A1919" t="s">
        <v>1</v>
      </c>
      <c r="B1919" t="s">
        <v>2725</v>
      </c>
      <c r="C1919" t="s">
        <v>1385</v>
      </c>
      <c r="D1919" t="s">
        <v>3972</v>
      </c>
      <c r="E1919" t="s">
        <v>20</v>
      </c>
      <c r="F1919" t="b">
        <v>0</v>
      </c>
      <c r="G1919" t="s">
        <v>27</v>
      </c>
      <c r="H1919" s="4">
        <v>45691.850104166668</v>
      </c>
      <c r="I1919" t="b">
        <v>1</v>
      </c>
      <c r="J1919" t="b">
        <v>1</v>
      </c>
      <c r="K1919" t="s">
        <v>24</v>
      </c>
      <c r="L1919" t="s">
        <v>22</v>
      </c>
      <c r="M1919">
        <v>149500</v>
      </c>
      <c r="O1919" t="s">
        <v>4350</v>
      </c>
    </row>
    <row r="1920" spans="1:16" x14ac:dyDescent="0.25">
      <c r="A1920" t="s">
        <v>2</v>
      </c>
      <c r="B1920" t="s">
        <v>6964</v>
      </c>
      <c r="C1920" t="s">
        <v>260</v>
      </c>
      <c r="D1920" t="s">
        <v>3972</v>
      </c>
      <c r="E1920" t="s">
        <v>20</v>
      </c>
      <c r="F1920" t="b">
        <v>0</v>
      </c>
      <c r="G1920" t="s">
        <v>27</v>
      </c>
      <c r="H1920" s="4">
        <v>45691.850115740737</v>
      </c>
      <c r="I1920" t="b">
        <v>0</v>
      </c>
      <c r="J1920" t="b">
        <v>1</v>
      </c>
      <c r="K1920" t="s">
        <v>24</v>
      </c>
      <c r="L1920" t="s">
        <v>22</v>
      </c>
      <c r="M1920">
        <v>227000</v>
      </c>
      <c r="O1920" t="s">
        <v>2824</v>
      </c>
      <c r="P1920" t="s">
        <v>6965</v>
      </c>
    </row>
    <row r="1921" spans="1:16" x14ac:dyDescent="0.25">
      <c r="A1921" t="s">
        <v>0</v>
      </c>
      <c r="B1921" t="s">
        <v>1801</v>
      </c>
      <c r="C1921" t="s">
        <v>82</v>
      </c>
      <c r="D1921" t="s">
        <v>3972</v>
      </c>
      <c r="E1921" t="s">
        <v>20</v>
      </c>
      <c r="F1921" t="b">
        <v>0</v>
      </c>
      <c r="G1921" t="s">
        <v>35</v>
      </c>
      <c r="H1921" s="4">
        <v>45691.850902777784</v>
      </c>
      <c r="I1921" t="b">
        <v>1</v>
      </c>
      <c r="J1921" t="b">
        <v>1</v>
      </c>
      <c r="K1921" t="s">
        <v>24</v>
      </c>
      <c r="L1921" t="s">
        <v>22</v>
      </c>
      <c r="M1921">
        <v>125000</v>
      </c>
      <c r="O1921" t="s">
        <v>6966</v>
      </c>
      <c r="P1921" t="s">
        <v>6967</v>
      </c>
    </row>
    <row r="1922" spans="1:16" x14ac:dyDescent="0.25">
      <c r="A1922" t="s">
        <v>2</v>
      </c>
      <c r="B1922" t="s">
        <v>6968</v>
      </c>
      <c r="C1922" t="s">
        <v>6969</v>
      </c>
      <c r="D1922" t="s">
        <v>3956</v>
      </c>
      <c r="E1922" t="s">
        <v>34</v>
      </c>
      <c r="F1922" t="b">
        <v>0</v>
      </c>
      <c r="G1922" t="s">
        <v>30</v>
      </c>
      <c r="H1922" s="4">
        <v>45691.851157407407</v>
      </c>
      <c r="I1922" t="b">
        <v>0</v>
      </c>
      <c r="J1922" t="b">
        <v>1</v>
      </c>
      <c r="K1922" t="s">
        <v>24</v>
      </c>
      <c r="L1922" t="s">
        <v>36</v>
      </c>
      <c r="N1922">
        <v>56</v>
      </c>
      <c r="O1922" t="s">
        <v>487</v>
      </c>
      <c r="P1922" t="s">
        <v>6958</v>
      </c>
    </row>
    <row r="1923" spans="1:16" x14ac:dyDescent="0.25">
      <c r="A1923" t="s">
        <v>40</v>
      </c>
      <c r="B1923" t="s">
        <v>6785</v>
      </c>
      <c r="C1923" t="s">
        <v>1096</v>
      </c>
      <c r="D1923" t="s">
        <v>3972</v>
      </c>
      <c r="E1923" t="s">
        <v>20</v>
      </c>
      <c r="F1923" t="b">
        <v>0</v>
      </c>
      <c r="G1923" t="s">
        <v>27</v>
      </c>
      <c r="H1923" s="4">
        <v>45691.891712962963</v>
      </c>
      <c r="I1923" t="b">
        <v>0</v>
      </c>
      <c r="J1923" t="b">
        <v>0</v>
      </c>
      <c r="K1923" t="s">
        <v>24</v>
      </c>
      <c r="L1923" t="s">
        <v>22</v>
      </c>
      <c r="M1923">
        <v>122500</v>
      </c>
      <c r="O1923" t="s">
        <v>1422</v>
      </c>
      <c r="P1923" t="s">
        <v>6786</v>
      </c>
    </row>
    <row r="1924" spans="1:16" x14ac:dyDescent="0.25">
      <c r="A1924" t="s">
        <v>2</v>
      </c>
      <c r="B1924" t="s">
        <v>6970</v>
      </c>
      <c r="C1924" t="s">
        <v>140</v>
      </c>
      <c r="D1924" t="s">
        <v>2208</v>
      </c>
      <c r="E1924" t="s">
        <v>51</v>
      </c>
      <c r="F1924" t="b">
        <v>0</v>
      </c>
      <c r="G1924" t="s">
        <v>27</v>
      </c>
      <c r="H1924" s="4">
        <v>45691.891724537039</v>
      </c>
      <c r="I1924" t="b">
        <v>1</v>
      </c>
      <c r="J1924" t="b">
        <v>0</v>
      </c>
      <c r="K1924" t="s">
        <v>24</v>
      </c>
      <c r="L1924" t="s">
        <v>36</v>
      </c>
      <c r="N1924">
        <v>60</v>
      </c>
      <c r="O1924" t="s">
        <v>3500</v>
      </c>
      <c r="P1924" t="s">
        <v>150</v>
      </c>
    </row>
    <row r="1925" spans="1:16" x14ac:dyDescent="0.25">
      <c r="A1925" t="s">
        <v>0</v>
      </c>
      <c r="B1925" t="s">
        <v>6971</v>
      </c>
      <c r="C1925" t="s">
        <v>158</v>
      </c>
      <c r="D1925" t="s">
        <v>4034</v>
      </c>
      <c r="E1925" t="s">
        <v>20</v>
      </c>
      <c r="F1925" t="b">
        <v>0</v>
      </c>
      <c r="G1925" t="s">
        <v>158</v>
      </c>
      <c r="H1925" s="4">
        <v>45691.894942129627</v>
      </c>
      <c r="I1925" t="b">
        <v>0</v>
      </c>
      <c r="J1925" t="b">
        <v>0</v>
      </c>
      <c r="K1925" t="s">
        <v>158</v>
      </c>
      <c r="L1925" t="s">
        <v>22</v>
      </c>
      <c r="M1925">
        <v>40000</v>
      </c>
      <c r="O1925" t="s">
        <v>402</v>
      </c>
      <c r="P1925" t="s">
        <v>6972</v>
      </c>
    </row>
    <row r="1926" spans="1:16" x14ac:dyDescent="0.25">
      <c r="A1926" t="s">
        <v>2</v>
      </c>
      <c r="B1926" t="s">
        <v>6973</v>
      </c>
      <c r="C1926" t="s">
        <v>315</v>
      </c>
      <c r="D1926" t="s">
        <v>3972</v>
      </c>
      <c r="E1926" t="s">
        <v>51</v>
      </c>
      <c r="F1926" t="b">
        <v>0</v>
      </c>
      <c r="G1926" t="s">
        <v>27</v>
      </c>
      <c r="H1926" s="4">
        <v>45691.975034722222</v>
      </c>
      <c r="I1926" t="b">
        <v>0</v>
      </c>
      <c r="J1926" t="b">
        <v>1</v>
      </c>
      <c r="K1926" t="s">
        <v>24</v>
      </c>
      <c r="L1926" t="s">
        <v>36</v>
      </c>
      <c r="N1926">
        <v>72.5</v>
      </c>
      <c r="O1926" t="s">
        <v>144</v>
      </c>
      <c r="P1926" t="s">
        <v>6974</v>
      </c>
    </row>
    <row r="1927" spans="1:16" x14ac:dyDescent="0.25">
      <c r="A1927" t="s">
        <v>28</v>
      </c>
      <c r="B1927" t="s">
        <v>6975</v>
      </c>
      <c r="C1927" t="s">
        <v>333</v>
      </c>
      <c r="D1927" t="s">
        <v>3972</v>
      </c>
      <c r="E1927" t="s">
        <v>20</v>
      </c>
      <c r="F1927" t="b">
        <v>0</v>
      </c>
      <c r="G1927" t="s">
        <v>27</v>
      </c>
      <c r="H1927" s="4">
        <v>45691.97515046296</v>
      </c>
      <c r="I1927" t="b">
        <v>0</v>
      </c>
      <c r="J1927" t="b">
        <v>0</v>
      </c>
      <c r="K1927" t="s">
        <v>24</v>
      </c>
      <c r="L1927" t="s">
        <v>22</v>
      </c>
      <c r="M1927">
        <v>232500</v>
      </c>
      <c r="O1927" t="s">
        <v>261</v>
      </c>
      <c r="P1927" t="s">
        <v>6976</v>
      </c>
    </row>
    <row r="1928" spans="1:16" x14ac:dyDescent="0.25">
      <c r="A1928" t="s">
        <v>1</v>
      </c>
      <c r="B1928" t="s">
        <v>6977</v>
      </c>
      <c r="C1928" t="s">
        <v>1099</v>
      </c>
      <c r="D1928" t="s">
        <v>3972</v>
      </c>
      <c r="E1928" t="s">
        <v>51</v>
      </c>
      <c r="F1928" t="b">
        <v>0</v>
      </c>
      <c r="G1928" t="s">
        <v>41</v>
      </c>
      <c r="H1928" s="4">
        <v>45691.975486111107</v>
      </c>
      <c r="I1928" t="b">
        <v>0</v>
      </c>
      <c r="J1928" t="b">
        <v>0</v>
      </c>
      <c r="K1928" t="s">
        <v>24</v>
      </c>
      <c r="L1928" t="s">
        <v>36</v>
      </c>
      <c r="N1928">
        <v>76.5</v>
      </c>
      <c r="O1928" t="s">
        <v>1868</v>
      </c>
      <c r="P1928" t="s">
        <v>6978</v>
      </c>
    </row>
    <row r="1929" spans="1:16" x14ac:dyDescent="0.25">
      <c r="A1929" t="s">
        <v>2</v>
      </c>
      <c r="B1929" t="s">
        <v>638</v>
      </c>
      <c r="C1929" t="s">
        <v>6979</v>
      </c>
      <c r="D1929" t="s">
        <v>5122</v>
      </c>
      <c r="E1929" t="s">
        <v>20</v>
      </c>
      <c r="F1929" t="b">
        <v>0</v>
      </c>
      <c r="G1929" t="s">
        <v>23</v>
      </c>
      <c r="H1929" s="4">
        <v>45692.004467592589</v>
      </c>
      <c r="I1929" t="b">
        <v>1</v>
      </c>
      <c r="J1929" t="b">
        <v>0</v>
      </c>
      <c r="K1929" t="s">
        <v>24</v>
      </c>
      <c r="L1929" t="s">
        <v>22</v>
      </c>
      <c r="M1929">
        <v>119500</v>
      </c>
      <c r="O1929" t="s">
        <v>6980</v>
      </c>
      <c r="P1929" t="s">
        <v>6981</v>
      </c>
    </row>
    <row r="1930" spans="1:16" x14ac:dyDescent="0.25">
      <c r="A1930" t="s">
        <v>0</v>
      </c>
      <c r="B1930" t="s">
        <v>6982</v>
      </c>
      <c r="C1930" t="s">
        <v>39</v>
      </c>
      <c r="D1930" t="s">
        <v>3972</v>
      </c>
      <c r="E1930" t="s">
        <v>20</v>
      </c>
      <c r="F1930" t="b">
        <v>1</v>
      </c>
      <c r="G1930" t="s">
        <v>106</v>
      </c>
      <c r="H1930" s="4">
        <v>45692.018483796302</v>
      </c>
      <c r="I1930" t="b">
        <v>0</v>
      </c>
      <c r="J1930" t="b">
        <v>0</v>
      </c>
      <c r="K1930" t="s">
        <v>106</v>
      </c>
      <c r="L1930" t="s">
        <v>22</v>
      </c>
      <c r="M1930">
        <v>71500</v>
      </c>
      <c r="O1930" t="s">
        <v>6983</v>
      </c>
      <c r="P1930" t="s">
        <v>6984</v>
      </c>
    </row>
    <row r="1931" spans="1:16" x14ac:dyDescent="0.25">
      <c r="A1931" t="s">
        <v>2</v>
      </c>
      <c r="B1931" t="s">
        <v>6985</v>
      </c>
      <c r="C1931" t="s">
        <v>39</v>
      </c>
      <c r="D1931" t="s">
        <v>4013</v>
      </c>
      <c r="E1931" t="s">
        <v>20</v>
      </c>
      <c r="F1931" t="b">
        <v>1</v>
      </c>
      <c r="G1931" t="s">
        <v>158</v>
      </c>
      <c r="H1931" s="4">
        <v>45692.02</v>
      </c>
      <c r="I1931" t="b">
        <v>0</v>
      </c>
      <c r="J1931" t="b">
        <v>1</v>
      </c>
      <c r="K1931" t="s">
        <v>158</v>
      </c>
      <c r="L1931" t="s">
        <v>22</v>
      </c>
      <c r="M1931">
        <v>156000</v>
      </c>
      <c r="O1931" t="s">
        <v>3016</v>
      </c>
      <c r="P1931" t="s">
        <v>6986</v>
      </c>
    </row>
    <row r="1932" spans="1:16" x14ac:dyDescent="0.25">
      <c r="A1932" t="s">
        <v>0</v>
      </c>
      <c r="B1932" t="s">
        <v>6987</v>
      </c>
      <c r="C1932" t="s">
        <v>158</v>
      </c>
      <c r="D1932" t="s">
        <v>4034</v>
      </c>
      <c r="E1932" t="s">
        <v>20</v>
      </c>
      <c r="F1932" t="b">
        <v>0</v>
      </c>
      <c r="G1932" t="s">
        <v>158</v>
      </c>
      <c r="H1932" s="4">
        <v>45692.02</v>
      </c>
      <c r="I1932" t="b">
        <v>0</v>
      </c>
      <c r="J1932" t="b">
        <v>0</v>
      </c>
      <c r="K1932" t="s">
        <v>158</v>
      </c>
      <c r="L1932" t="s">
        <v>22</v>
      </c>
      <c r="M1932">
        <v>110400</v>
      </c>
      <c r="O1932" t="s">
        <v>2768</v>
      </c>
      <c r="P1932" t="s">
        <v>6988</v>
      </c>
    </row>
    <row r="1933" spans="1:16" x14ac:dyDescent="0.25">
      <c r="A1933" t="s">
        <v>0</v>
      </c>
      <c r="B1933" t="s">
        <v>6989</v>
      </c>
      <c r="C1933" t="s">
        <v>628</v>
      </c>
      <c r="D1933" t="s">
        <v>3828</v>
      </c>
      <c r="F1933" t="b">
        <v>0</v>
      </c>
      <c r="G1933" t="s">
        <v>27</v>
      </c>
      <c r="H1933" s="4">
        <v>45692.083402777767</v>
      </c>
      <c r="I1933" t="b">
        <v>0</v>
      </c>
      <c r="J1933" t="b">
        <v>0</v>
      </c>
      <c r="K1933" t="s">
        <v>24</v>
      </c>
      <c r="L1933" t="s">
        <v>36</v>
      </c>
      <c r="N1933">
        <v>40</v>
      </c>
      <c r="O1933" t="s">
        <v>6990</v>
      </c>
      <c r="P1933" t="s">
        <v>6842</v>
      </c>
    </row>
    <row r="1934" spans="1:16" x14ac:dyDescent="0.25">
      <c r="A1934" t="s">
        <v>1</v>
      </c>
      <c r="B1934" t="s">
        <v>4657</v>
      </c>
      <c r="C1934" t="s">
        <v>1729</v>
      </c>
      <c r="D1934" t="s">
        <v>3972</v>
      </c>
      <c r="E1934" t="s">
        <v>20</v>
      </c>
      <c r="F1934" t="b">
        <v>0</v>
      </c>
      <c r="G1934" t="s">
        <v>27</v>
      </c>
      <c r="H1934" s="4">
        <v>45692.18340277778</v>
      </c>
      <c r="I1934" t="b">
        <v>0</v>
      </c>
      <c r="J1934" t="b">
        <v>0</v>
      </c>
      <c r="K1934" t="s">
        <v>24</v>
      </c>
      <c r="L1934" t="s">
        <v>22</v>
      </c>
      <c r="M1934">
        <v>105500</v>
      </c>
      <c r="O1934" t="s">
        <v>374</v>
      </c>
      <c r="P1934" t="s">
        <v>4249</v>
      </c>
    </row>
    <row r="1935" spans="1:16" x14ac:dyDescent="0.25">
      <c r="A1935" t="s">
        <v>0</v>
      </c>
      <c r="B1935" t="s">
        <v>6715</v>
      </c>
      <c r="C1935" t="s">
        <v>542</v>
      </c>
      <c r="D1935" t="s">
        <v>3828</v>
      </c>
      <c r="E1935" t="s">
        <v>20</v>
      </c>
      <c r="F1935" t="b">
        <v>0</v>
      </c>
      <c r="G1935" t="s">
        <v>41</v>
      </c>
      <c r="H1935" s="4">
        <v>45692.250393518523</v>
      </c>
      <c r="I1935" t="b">
        <v>0</v>
      </c>
      <c r="J1935" t="b">
        <v>0</v>
      </c>
      <c r="K1935" t="s">
        <v>24</v>
      </c>
      <c r="L1935" t="s">
        <v>22</v>
      </c>
      <c r="M1935">
        <v>87250</v>
      </c>
      <c r="O1935" t="s">
        <v>3333</v>
      </c>
      <c r="P1935" t="s">
        <v>6716</v>
      </c>
    </row>
    <row r="1936" spans="1:16" x14ac:dyDescent="0.25">
      <c r="A1936" t="s">
        <v>0</v>
      </c>
      <c r="B1936" t="s">
        <v>6942</v>
      </c>
      <c r="C1936" t="s">
        <v>622</v>
      </c>
      <c r="D1936" t="s">
        <v>2532</v>
      </c>
      <c r="E1936" t="s">
        <v>20</v>
      </c>
      <c r="F1936" t="b">
        <v>0</v>
      </c>
      <c r="G1936" t="s">
        <v>35</v>
      </c>
      <c r="H1936" s="4">
        <v>45692.250659722216</v>
      </c>
      <c r="I1936" t="b">
        <v>1</v>
      </c>
      <c r="J1936" t="b">
        <v>1</v>
      </c>
      <c r="K1936" t="s">
        <v>24</v>
      </c>
      <c r="L1936" t="s">
        <v>22</v>
      </c>
      <c r="M1936">
        <v>87500</v>
      </c>
      <c r="O1936" t="s">
        <v>954</v>
      </c>
      <c r="P1936" t="s">
        <v>6943</v>
      </c>
    </row>
    <row r="1937" spans="1:16" x14ac:dyDescent="0.25">
      <c r="A1937" t="s">
        <v>1</v>
      </c>
      <c r="B1937" t="s">
        <v>6991</v>
      </c>
      <c r="C1937" t="s">
        <v>293</v>
      </c>
      <c r="D1937" t="s">
        <v>3972</v>
      </c>
      <c r="E1937" t="s">
        <v>20</v>
      </c>
      <c r="F1937" t="b">
        <v>0</v>
      </c>
      <c r="G1937" t="s">
        <v>41</v>
      </c>
      <c r="H1937" s="4">
        <v>45692.25136574074</v>
      </c>
      <c r="I1937" t="b">
        <v>0</v>
      </c>
      <c r="J1937" t="b">
        <v>0</v>
      </c>
      <c r="K1937" t="s">
        <v>24</v>
      </c>
      <c r="L1937" t="s">
        <v>22</v>
      </c>
      <c r="M1937">
        <v>106000</v>
      </c>
      <c r="O1937" t="s">
        <v>374</v>
      </c>
      <c r="P1937" t="s">
        <v>4661</v>
      </c>
    </row>
    <row r="1938" spans="1:16" x14ac:dyDescent="0.25">
      <c r="A1938" t="s">
        <v>0</v>
      </c>
      <c r="B1938" t="s">
        <v>4502</v>
      </c>
      <c r="C1938" t="s">
        <v>966</v>
      </c>
      <c r="D1938" t="s">
        <v>3972</v>
      </c>
      <c r="E1938" t="s">
        <v>51</v>
      </c>
      <c r="F1938" t="b">
        <v>0</v>
      </c>
      <c r="G1938" t="s">
        <v>30</v>
      </c>
      <c r="H1938" s="4">
        <v>45692.251712962963</v>
      </c>
      <c r="I1938" t="b">
        <v>0</v>
      </c>
      <c r="J1938" t="b">
        <v>0</v>
      </c>
      <c r="K1938" t="s">
        <v>24</v>
      </c>
      <c r="L1938" t="s">
        <v>22</v>
      </c>
      <c r="M1938">
        <v>101000</v>
      </c>
      <c r="O1938" t="s">
        <v>374</v>
      </c>
      <c r="P1938" t="s">
        <v>4249</v>
      </c>
    </row>
    <row r="1939" spans="1:16" x14ac:dyDescent="0.25">
      <c r="A1939" t="s">
        <v>2</v>
      </c>
      <c r="B1939" t="s">
        <v>6992</v>
      </c>
      <c r="C1939" t="s">
        <v>194</v>
      </c>
      <c r="D1939" t="s">
        <v>4034</v>
      </c>
      <c r="E1939" t="s">
        <v>20</v>
      </c>
      <c r="F1939" t="b">
        <v>0</v>
      </c>
      <c r="G1939" t="s">
        <v>158</v>
      </c>
      <c r="H1939" s="4">
        <v>45692.255011574067</v>
      </c>
      <c r="I1939" t="b">
        <v>0</v>
      </c>
      <c r="J1939" t="b">
        <v>0</v>
      </c>
      <c r="K1939" t="s">
        <v>158</v>
      </c>
      <c r="L1939" t="s">
        <v>22</v>
      </c>
      <c r="M1939">
        <v>80000</v>
      </c>
      <c r="O1939" t="s">
        <v>6993</v>
      </c>
      <c r="P1939" t="s">
        <v>6994</v>
      </c>
    </row>
    <row r="1940" spans="1:16" x14ac:dyDescent="0.25">
      <c r="A1940" t="s">
        <v>2</v>
      </c>
      <c r="B1940" t="s">
        <v>4227</v>
      </c>
      <c r="C1940" t="s">
        <v>39</v>
      </c>
      <c r="D1940" t="s">
        <v>4013</v>
      </c>
      <c r="E1940" t="s">
        <v>20</v>
      </c>
      <c r="F1940" t="b">
        <v>1</v>
      </c>
      <c r="G1940" t="s">
        <v>610</v>
      </c>
      <c r="H1940" s="4">
        <v>45692.258402777778</v>
      </c>
      <c r="I1940" t="b">
        <v>0</v>
      </c>
      <c r="J1940" t="b">
        <v>1</v>
      </c>
      <c r="K1940" t="s">
        <v>610</v>
      </c>
      <c r="L1940" t="s">
        <v>22</v>
      </c>
      <c r="M1940">
        <v>135000</v>
      </c>
      <c r="O1940" t="s">
        <v>323</v>
      </c>
      <c r="P1940" t="s">
        <v>4229</v>
      </c>
    </row>
    <row r="1941" spans="1:16" x14ac:dyDescent="0.25">
      <c r="A1941" t="s">
        <v>0</v>
      </c>
      <c r="B1941" t="s">
        <v>0</v>
      </c>
      <c r="C1941" t="s">
        <v>160</v>
      </c>
      <c r="D1941" t="s">
        <v>3828</v>
      </c>
      <c r="E1941" t="s">
        <v>20</v>
      </c>
      <c r="F1941" t="b">
        <v>0</v>
      </c>
      <c r="G1941" t="s">
        <v>52</v>
      </c>
      <c r="H1941" s="4">
        <v>45692.265636574077</v>
      </c>
      <c r="I1941" t="b">
        <v>1</v>
      </c>
      <c r="J1941" t="b">
        <v>1</v>
      </c>
      <c r="K1941" t="s">
        <v>24</v>
      </c>
      <c r="L1941" t="s">
        <v>22</v>
      </c>
      <c r="M1941">
        <v>70000</v>
      </c>
      <c r="O1941" t="s">
        <v>6995</v>
      </c>
      <c r="P1941" t="s">
        <v>6996</v>
      </c>
    </row>
    <row r="1942" spans="1:16" x14ac:dyDescent="0.25">
      <c r="A1942" t="s">
        <v>139</v>
      </c>
      <c r="B1942" t="s">
        <v>6997</v>
      </c>
      <c r="C1942" t="s">
        <v>39</v>
      </c>
      <c r="D1942" t="s">
        <v>3984</v>
      </c>
      <c r="E1942" t="s">
        <v>20</v>
      </c>
      <c r="F1942" t="b">
        <v>1</v>
      </c>
      <c r="G1942" t="s">
        <v>2134</v>
      </c>
      <c r="H1942" s="4">
        <v>45692.279108796298</v>
      </c>
      <c r="I1942" t="b">
        <v>0</v>
      </c>
      <c r="J1942" t="b">
        <v>1</v>
      </c>
      <c r="K1942" t="s">
        <v>2134</v>
      </c>
      <c r="L1942" t="s">
        <v>22</v>
      </c>
      <c r="M1942">
        <v>84150</v>
      </c>
      <c r="O1942" t="s">
        <v>6998</v>
      </c>
    </row>
    <row r="1943" spans="1:16" x14ac:dyDescent="0.25">
      <c r="A1943" t="s">
        <v>0</v>
      </c>
      <c r="B1943" t="s">
        <v>875</v>
      </c>
      <c r="C1943" t="s">
        <v>39</v>
      </c>
      <c r="D1943" t="s">
        <v>6949</v>
      </c>
      <c r="E1943" t="s">
        <v>20</v>
      </c>
      <c r="F1943" t="b">
        <v>1</v>
      </c>
      <c r="G1943" t="s">
        <v>912</v>
      </c>
      <c r="H1943" s="4">
        <v>45692.284386574072</v>
      </c>
      <c r="I1943" t="b">
        <v>0</v>
      </c>
      <c r="J1943" t="b">
        <v>0</v>
      </c>
      <c r="K1943" t="s">
        <v>912</v>
      </c>
      <c r="L1943" t="s">
        <v>22</v>
      </c>
      <c r="M1943">
        <v>82500</v>
      </c>
      <c r="O1943" t="s">
        <v>6950</v>
      </c>
      <c r="P1943" t="s">
        <v>448</v>
      </c>
    </row>
    <row r="1944" spans="1:16" x14ac:dyDescent="0.25">
      <c r="A1944" t="s">
        <v>0</v>
      </c>
      <c r="B1944" t="s">
        <v>6999</v>
      </c>
      <c r="C1944" t="s">
        <v>1247</v>
      </c>
      <c r="D1944" t="s">
        <v>3967</v>
      </c>
      <c r="E1944" t="s">
        <v>20</v>
      </c>
      <c r="F1944" t="b">
        <v>0</v>
      </c>
      <c r="G1944" t="s">
        <v>1247</v>
      </c>
      <c r="H1944" s="4">
        <v>45692.286446759259</v>
      </c>
      <c r="I1944" t="b">
        <v>0</v>
      </c>
      <c r="J1944" t="b">
        <v>0</v>
      </c>
      <c r="K1944" t="s">
        <v>1247</v>
      </c>
      <c r="L1944" t="s">
        <v>22</v>
      </c>
      <c r="M1944">
        <v>90000</v>
      </c>
      <c r="O1944" t="s">
        <v>7000</v>
      </c>
      <c r="P1944" t="s">
        <v>149</v>
      </c>
    </row>
    <row r="1945" spans="1:16" x14ac:dyDescent="0.25">
      <c r="A1945" t="s">
        <v>139</v>
      </c>
      <c r="B1945" t="s">
        <v>7001</v>
      </c>
      <c r="C1945" t="s">
        <v>39</v>
      </c>
      <c r="D1945" t="s">
        <v>7002</v>
      </c>
      <c r="E1945" t="s">
        <v>20</v>
      </c>
      <c r="F1945" t="b">
        <v>1</v>
      </c>
      <c r="G1945" t="s">
        <v>5202</v>
      </c>
      <c r="H1945" s="4">
        <v>45692.293032407397</v>
      </c>
      <c r="I1945" t="b">
        <v>1</v>
      </c>
      <c r="J1945" t="b">
        <v>0</v>
      </c>
      <c r="L1945" t="s">
        <v>22</v>
      </c>
      <c r="M1945">
        <v>117500</v>
      </c>
      <c r="O1945" t="s">
        <v>7003</v>
      </c>
    </row>
    <row r="1946" spans="1:16" x14ac:dyDescent="0.25">
      <c r="A1946" t="s">
        <v>2</v>
      </c>
      <c r="B1946" t="s">
        <v>307</v>
      </c>
      <c r="C1946" t="s">
        <v>39</v>
      </c>
      <c r="D1946" t="s">
        <v>4108</v>
      </c>
      <c r="E1946" t="s">
        <v>20</v>
      </c>
      <c r="F1946" t="b">
        <v>1</v>
      </c>
      <c r="G1946" t="s">
        <v>610</v>
      </c>
      <c r="H1946" s="4">
        <v>45692.300069444442</v>
      </c>
      <c r="I1946" t="b">
        <v>0</v>
      </c>
      <c r="J1946" t="b">
        <v>0</v>
      </c>
      <c r="K1946" t="s">
        <v>610</v>
      </c>
      <c r="L1946" t="s">
        <v>22</v>
      </c>
      <c r="M1946">
        <v>210000</v>
      </c>
      <c r="O1946" t="s">
        <v>7004</v>
      </c>
      <c r="P1946" t="s">
        <v>7005</v>
      </c>
    </row>
    <row r="1947" spans="1:16" x14ac:dyDescent="0.25">
      <c r="A1947" t="s">
        <v>2</v>
      </c>
      <c r="B1947" t="s">
        <v>7006</v>
      </c>
      <c r="C1947" t="s">
        <v>47</v>
      </c>
      <c r="D1947" t="s">
        <v>3972</v>
      </c>
      <c r="E1947" t="s">
        <v>20</v>
      </c>
      <c r="F1947" t="b">
        <v>0</v>
      </c>
      <c r="G1947" t="s">
        <v>27</v>
      </c>
      <c r="H1947" s="4">
        <v>45692.376967592587</v>
      </c>
      <c r="I1947" t="b">
        <v>0</v>
      </c>
      <c r="J1947" t="b">
        <v>1</v>
      </c>
      <c r="K1947" t="s">
        <v>24</v>
      </c>
      <c r="L1947" t="s">
        <v>22</v>
      </c>
      <c r="M1947">
        <v>138100</v>
      </c>
      <c r="O1947" t="s">
        <v>1172</v>
      </c>
      <c r="P1947" t="s">
        <v>7007</v>
      </c>
    </row>
    <row r="1948" spans="1:16" x14ac:dyDescent="0.25">
      <c r="A1948" t="s">
        <v>1</v>
      </c>
      <c r="B1948" t="s">
        <v>4234</v>
      </c>
      <c r="C1948" t="s">
        <v>114</v>
      </c>
      <c r="D1948" t="s">
        <v>3972</v>
      </c>
      <c r="E1948" t="s">
        <v>20</v>
      </c>
      <c r="F1948" t="b">
        <v>0</v>
      </c>
      <c r="G1948" t="s">
        <v>27</v>
      </c>
      <c r="H1948" s="4">
        <v>45692.416909722233</v>
      </c>
      <c r="I1948" t="b">
        <v>0</v>
      </c>
      <c r="J1948" t="b">
        <v>0</v>
      </c>
      <c r="K1948" t="s">
        <v>24</v>
      </c>
      <c r="L1948" t="s">
        <v>22</v>
      </c>
      <c r="M1948">
        <v>95000</v>
      </c>
      <c r="O1948" t="s">
        <v>4235</v>
      </c>
      <c r="P1948" t="s">
        <v>2591</v>
      </c>
    </row>
    <row r="1949" spans="1:16" x14ac:dyDescent="0.25">
      <c r="A1949" t="s">
        <v>1</v>
      </c>
      <c r="B1949" t="s">
        <v>7008</v>
      </c>
      <c r="C1949" t="s">
        <v>180</v>
      </c>
      <c r="D1949" t="s">
        <v>3972</v>
      </c>
      <c r="E1949" t="s">
        <v>20</v>
      </c>
      <c r="F1949" t="b">
        <v>0</v>
      </c>
      <c r="G1949" t="s">
        <v>41</v>
      </c>
      <c r="H1949" s="4">
        <v>45692.417129629634</v>
      </c>
      <c r="I1949" t="b">
        <v>1</v>
      </c>
      <c r="J1949" t="b">
        <v>0</v>
      </c>
      <c r="K1949" t="s">
        <v>24</v>
      </c>
      <c r="L1949" t="s">
        <v>22</v>
      </c>
      <c r="M1949">
        <v>62500</v>
      </c>
      <c r="O1949" t="s">
        <v>7009</v>
      </c>
    </row>
    <row r="1950" spans="1:16" x14ac:dyDescent="0.25">
      <c r="A1950" t="s">
        <v>139</v>
      </c>
      <c r="B1950" t="s">
        <v>7010</v>
      </c>
      <c r="C1950" t="s">
        <v>44</v>
      </c>
      <c r="D1950" t="s">
        <v>3972</v>
      </c>
      <c r="E1950" t="s">
        <v>20</v>
      </c>
      <c r="F1950" t="b">
        <v>0</v>
      </c>
      <c r="G1950" t="s">
        <v>41</v>
      </c>
      <c r="H1950" s="4">
        <v>45692.41715277778</v>
      </c>
      <c r="I1950" t="b">
        <v>1</v>
      </c>
      <c r="J1950" t="b">
        <v>1</v>
      </c>
      <c r="K1950" t="s">
        <v>24</v>
      </c>
      <c r="L1950" t="s">
        <v>22</v>
      </c>
      <c r="M1950">
        <v>214000</v>
      </c>
      <c r="O1950" t="s">
        <v>1407</v>
      </c>
      <c r="P1950" t="s">
        <v>7011</v>
      </c>
    </row>
    <row r="1951" spans="1:16" x14ac:dyDescent="0.25">
      <c r="A1951" t="s">
        <v>0</v>
      </c>
      <c r="B1951" t="s">
        <v>0</v>
      </c>
      <c r="C1951" t="s">
        <v>7012</v>
      </c>
      <c r="D1951" t="s">
        <v>2208</v>
      </c>
      <c r="E1951" t="s">
        <v>20</v>
      </c>
      <c r="F1951" t="b">
        <v>0</v>
      </c>
      <c r="G1951" t="s">
        <v>30</v>
      </c>
      <c r="H1951" s="4">
        <v>45692.417488425926</v>
      </c>
      <c r="I1951" t="b">
        <v>1</v>
      </c>
      <c r="J1951" t="b">
        <v>0</v>
      </c>
      <c r="K1951" t="s">
        <v>24</v>
      </c>
      <c r="L1951" t="s">
        <v>36</v>
      </c>
      <c r="N1951">
        <v>18</v>
      </c>
      <c r="O1951" t="s">
        <v>7013</v>
      </c>
      <c r="P1951" t="s">
        <v>204</v>
      </c>
    </row>
    <row r="1952" spans="1:16" x14ac:dyDescent="0.25">
      <c r="A1952" t="s">
        <v>89</v>
      </c>
      <c r="B1952" t="s">
        <v>7014</v>
      </c>
      <c r="C1952" t="s">
        <v>44</v>
      </c>
      <c r="D1952" t="s">
        <v>3972</v>
      </c>
      <c r="E1952" t="s">
        <v>105</v>
      </c>
      <c r="F1952" t="b">
        <v>0</v>
      </c>
      <c r="G1952" t="s">
        <v>27</v>
      </c>
      <c r="H1952" s="4">
        <v>45692.418749999997</v>
      </c>
      <c r="I1952" t="b">
        <v>0</v>
      </c>
      <c r="J1952" t="b">
        <v>1</v>
      </c>
      <c r="K1952" t="s">
        <v>24</v>
      </c>
      <c r="L1952" t="s">
        <v>22</v>
      </c>
      <c r="M1952">
        <v>109500</v>
      </c>
      <c r="O1952" t="s">
        <v>1489</v>
      </c>
      <c r="P1952" t="s">
        <v>7015</v>
      </c>
    </row>
    <row r="1953" spans="1:16" x14ac:dyDescent="0.25">
      <c r="A1953" t="s">
        <v>0</v>
      </c>
      <c r="B1953" t="s">
        <v>7016</v>
      </c>
      <c r="C1953" t="s">
        <v>82</v>
      </c>
      <c r="D1953" t="s">
        <v>3972</v>
      </c>
      <c r="E1953" t="s">
        <v>20</v>
      </c>
      <c r="F1953" t="b">
        <v>0</v>
      </c>
      <c r="G1953" t="s">
        <v>27</v>
      </c>
      <c r="H1953" s="4">
        <v>45692.458460648151</v>
      </c>
      <c r="I1953" t="b">
        <v>0</v>
      </c>
      <c r="J1953" t="b">
        <v>1</v>
      </c>
      <c r="K1953" t="s">
        <v>24</v>
      </c>
      <c r="L1953" t="s">
        <v>22</v>
      </c>
      <c r="M1953">
        <v>60000</v>
      </c>
      <c r="O1953" t="s">
        <v>7017</v>
      </c>
      <c r="P1953" t="s">
        <v>7018</v>
      </c>
    </row>
    <row r="1954" spans="1:16" x14ac:dyDescent="0.25">
      <c r="A1954" t="s">
        <v>139</v>
      </c>
      <c r="B1954" t="s">
        <v>7019</v>
      </c>
      <c r="C1954" t="s">
        <v>913</v>
      </c>
      <c r="D1954" t="s">
        <v>3972</v>
      </c>
      <c r="E1954" t="s">
        <v>20</v>
      </c>
      <c r="F1954" t="b">
        <v>0</v>
      </c>
      <c r="G1954" t="s">
        <v>30</v>
      </c>
      <c r="H1954" s="4">
        <v>45692.459189814806</v>
      </c>
      <c r="I1954" t="b">
        <v>0</v>
      </c>
      <c r="J1954" t="b">
        <v>1</v>
      </c>
      <c r="K1954" t="s">
        <v>24</v>
      </c>
      <c r="L1954" t="s">
        <v>22</v>
      </c>
      <c r="M1954">
        <v>123650</v>
      </c>
      <c r="O1954" t="s">
        <v>2431</v>
      </c>
    </row>
    <row r="1955" spans="1:16" x14ac:dyDescent="0.25">
      <c r="A1955" t="s">
        <v>0</v>
      </c>
      <c r="B1955" t="s">
        <v>1801</v>
      </c>
      <c r="C1955" t="s">
        <v>140</v>
      </c>
      <c r="D1955" t="s">
        <v>3972</v>
      </c>
      <c r="E1955" t="s">
        <v>20</v>
      </c>
      <c r="F1955" t="b">
        <v>0</v>
      </c>
      <c r="G1955" t="s">
        <v>27</v>
      </c>
      <c r="H1955" s="4">
        <v>45692.460439814808</v>
      </c>
      <c r="I1955" t="b">
        <v>0</v>
      </c>
      <c r="J1955" t="b">
        <v>1</v>
      </c>
      <c r="K1955" t="s">
        <v>24</v>
      </c>
      <c r="L1955" t="s">
        <v>22</v>
      </c>
      <c r="M1955">
        <v>137300</v>
      </c>
      <c r="O1955" t="s">
        <v>1172</v>
      </c>
      <c r="P1955" t="s">
        <v>7020</v>
      </c>
    </row>
    <row r="1956" spans="1:16" x14ac:dyDescent="0.25">
      <c r="A1956" t="s">
        <v>2</v>
      </c>
      <c r="B1956" t="s">
        <v>7021</v>
      </c>
      <c r="C1956" t="s">
        <v>192</v>
      </c>
      <c r="D1956" t="s">
        <v>3972</v>
      </c>
      <c r="E1956" t="s">
        <v>20</v>
      </c>
      <c r="F1956" t="b">
        <v>0</v>
      </c>
      <c r="G1956" t="s">
        <v>23</v>
      </c>
      <c r="H1956" s="4">
        <v>45692.496736111112</v>
      </c>
      <c r="I1956" t="b">
        <v>0</v>
      </c>
      <c r="J1956" t="b">
        <v>1</v>
      </c>
      <c r="K1956" t="s">
        <v>24</v>
      </c>
      <c r="L1956" t="s">
        <v>22</v>
      </c>
      <c r="M1956">
        <v>118950</v>
      </c>
      <c r="O1956" t="s">
        <v>1547</v>
      </c>
      <c r="P1956" t="s">
        <v>7022</v>
      </c>
    </row>
    <row r="1957" spans="1:16" x14ac:dyDescent="0.25">
      <c r="A1957" t="s">
        <v>2</v>
      </c>
      <c r="B1957" t="s">
        <v>5574</v>
      </c>
      <c r="C1957" t="s">
        <v>465</v>
      </c>
      <c r="D1957" t="s">
        <v>5242</v>
      </c>
      <c r="E1957" t="s">
        <v>20</v>
      </c>
      <c r="F1957" t="b">
        <v>0</v>
      </c>
      <c r="G1957" t="s">
        <v>27</v>
      </c>
      <c r="H1957" s="4">
        <v>45692.501967592587</v>
      </c>
      <c r="I1957" t="b">
        <v>0</v>
      </c>
      <c r="J1957" t="b">
        <v>1</v>
      </c>
      <c r="K1957" t="s">
        <v>24</v>
      </c>
      <c r="L1957" t="s">
        <v>22</v>
      </c>
      <c r="M1957">
        <v>148500</v>
      </c>
      <c r="O1957" t="s">
        <v>7023</v>
      </c>
      <c r="P1957" t="s">
        <v>5575</v>
      </c>
    </row>
    <row r="1958" spans="1:16" x14ac:dyDescent="0.25">
      <c r="A1958" t="s">
        <v>1</v>
      </c>
      <c r="B1958" t="s">
        <v>7024</v>
      </c>
      <c r="C1958" t="s">
        <v>1077</v>
      </c>
      <c r="D1958" t="s">
        <v>3972</v>
      </c>
      <c r="E1958" t="s">
        <v>51</v>
      </c>
      <c r="F1958" t="b">
        <v>0</v>
      </c>
      <c r="G1958" t="s">
        <v>41</v>
      </c>
      <c r="H1958" s="4">
        <v>45692.542187500003</v>
      </c>
      <c r="I1958" t="b">
        <v>0</v>
      </c>
      <c r="J1958" t="b">
        <v>0</v>
      </c>
      <c r="K1958" t="s">
        <v>24</v>
      </c>
      <c r="L1958" t="s">
        <v>36</v>
      </c>
      <c r="N1958">
        <v>35</v>
      </c>
      <c r="O1958" t="s">
        <v>2644</v>
      </c>
      <c r="P1958" t="s">
        <v>7025</v>
      </c>
    </row>
    <row r="1959" spans="1:16" x14ac:dyDescent="0.25">
      <c r="A1959" t="s">
        <v>89</v>
      </c>
      <c r="B1959" t="s">
        <v>7026</v>
      </c>
      <c r="C1959" t="s">
        <v>82</v>
      </c>
      <c r="D1959" t="s">
        <v>3972</v>
      </c>
      <c r="E1959" t="s">
        <v>20</v>
      </c>
      <c r="F1959" t="b">
        <v>0</v>
      </c>
      <c r="G1959" t="s">
        <v>41</v>
      </c>
      <c r="H1959" s="4">
        <v>45692.585682870369</v>
      </c>
      <c r="I1959" t="b">
        <v>0</v>
      </c>
      <c r="J1959" t="b">
        <v>1</v>
      </c>
      <c r="K1959" t="s">
        <v>24</v>
      </c>
      <c r="L1959" t="s">
        <v>22</v>
      </c>
      <c r="M1959">
        <v>147500</v>
      </c>
      <c r="O1959" t="s">
        <v>7027</v>
      </c>
      <c r="P1959" t="s">
        <v>7028</v>
      </c>
    </row>
    <row r="1960" spans="1:16" x14ac:dyDescent="0.25">
      <c r="A1960" t="s">
        <v>0</v>
      </c>
      <c r="B1960" t="s">
        <v>7029</v>
      </c>
      <c r="C1960" t="s">
        <v>306</v>
      </c>
      <c r="D1960" t="s">
        <v>131</v>
      </c>
      <c r="E1960" t="s">
        <v>20</v>
      </c>
      <c r="F1960" t="b">
        <v>0</v>
      </c>
      <c r="G1960" t="s">
        <v>27</v>
      </c>
      <c r="H1960" s="4">
        <v>45692.625057870369</v>
      </c>
      <c r="I1960" t="b">
        <v>1</v>
      </c>
      <c r="J1960" t="b">
        <v>0</v>
      </c>
      <c r="K1960" t="s">
        <v>24</v>
      </c>
      <c r="L1960" t="s">
        <v>36</v>
      </c>
      <c r="N1960">
        <v>56.375</v>
      </c>
      <c r="O1960" t="s">
        <v>131</v>
      </c>
    </row>
    <row r="1961" spans="1:16" x14ac:dyDescent="0.25">
      <c r="A1961" t="s">
        <v>1</v>
      </c>
      <c r="B1961" t="s">
        <v>2820</v>
      </c>
      <c r="C1961" t="s">
        <v>33</v>
      </c>
      <c r="D1961" t="s">
        <v>3828</v>
      </c>
      <c r="E1961" t="s">
        <v>20</v>
      </c>
      <c r="F1961" t="b">
        <v>0</v>
      </c>
      <c r="G1961" t="s">
        <v>35</v>
      </c>
      <c r="H1961" s="4">
        <v>45692.625694444447</v>
      </c>
      <c r="I1961" t="b">
        <v>1</v>
      </c>
      <c r="J1961" t="b">
        <v>0</v>
      </c>
      <c r="K1961" t="s">
        <v>24</v>
      </c>
      <c r="L1961" t="s">
        <v>22</v>
      </c>
      <c r="M1961">
        <v>112500</v>
      </c>
      <c r="O1961" t="s">
        <v>7030</v>
      </c>
      <c r="P1961" t="s">
        <v>7031</v>
      </c>
    </row>
    <row r="1962" spans="1:16" x14ac:dyDescent="0.25">
      <c r="A1962" t="s">
        <v>0</v>
      </c>
      <c r="B1962" t="s">
        <v>7032</v>
      </c>
      <c r="C1962" t="s">
        <v>158</v>
      </c>
      <c r="D1962" t="s">
        <v>4034</v>
      </c>
      <c r="E1962" t="s">
        <v>20</v>
      </c>
      <c r="F1962" t="b">
        <v>0</v>
      </c>
      <c r="G1962" t="s">
        <v>158</v>
      </c>
      <c r="H1962" s="4">
        <v>45692.629988425928</v>
      </c>
      <c r="I1962" t="b">
        <v>0</v>
      </c>
      <c r="J1962" t="b">
        <v>0</v>
      </c>
      <c r="K1962" t="s">
        <v>158</v>
      </c>
      <c r="L1962" t="s">
        <v>22</v>
      </c>
      <c r="M1962">
        <v>63000</v>
      </c>
      <c r="O1962" t="s">
        <v>1906</v>
      </c>
      <c r="P1962" t="s">
        <v>7033</v>
      </c>
    </row>
    <row r="1963" spans="1:16" x14ac:dyDescent="0.25">
      <c r="A1963" t="s">
        <v>0</v>
      </c>
      <c r="B1963" t="s">
        <v>7034</v>
      </c>
      <c r="C1963" t="s">
        <v>315</v>
      </c>
      <c r="D1963" t="s">
        <v>7035</v>
      </c>
      <c r="E1963" t="s">
        <v>20</v>
      </c>
      <c r="F1963" t="b">
        <v>0</v>
      </c>
      <c r="G1963" t="s">
        <v>27</v>
      </c>
      <c r="H1963" s="4">
        <v>45692.66679398148</v>
      </c>
      <c r="I1963" t="b">
        <v>0</v>
      </c>
      <c r="J1963" t="b">
        <v>0</v>
      </c>
      <c r="K1963" t="s">
        <v>24</v>
      </c>
      <c r="L1963" t="s">
        <v>22</v>
      </c>
      <c r="M1963">
        <v>177025</v>
      </c>
      <c r="O1963" t="s">
        <v>522</v>
      </c>
      <c r="P1963" t="s">
        <v>221</v>
      </c>
    </row>
    <row r="1964" spans="1:16" x14ac:dyDescent="0.25">
      <c r="A1964" t="s">
        <v>28</v>
      </c>
      <c r="B1964" t="s">
        <v>7036</v>
      </c>
      <c r="C1964" t="s">
        <v>39</v>
      </c>
      <c r="D1964" t="s">
        <v>3972</v>
      </c>
      <c r="E1964" t="s">
        <v>51</v>
      </c>
      <c r="F1964" t="b">
        <v>1</v>
      </c>
      <c r="G1964" t="s">
        <v>41</v>
      </c>
      <c r="H1964" s="4">
        <v>45692.667187500003</v>
      </c>
      <c r="I1964" t="b">
        <v>0</v>
      </c>
      <c r="J1964" t="b">
        <v>0</v>
      </c>
      <c r="K1964" t="s">
        <v>24</v>
      </c>
      <c r="L1964" t="s">
        <v>36</v>
      </c>
      <c r="N1964">
        <v>69.044998168945313</v>
      </c>
      <c r="O1964" t="s">
        <v>1168</v>
      </c>
      <c r="P1964" t="s">
        <v>3093</v>
      </c>
    </row>
    <row r="1965" spans="1:16" x14ac:dyDescent="0.25">
      <c r="A1965" t="s">
        <v>139</v>
      </c>
      <c r="B1965" t="s">
        <v>7037</v>
      </c>
      <c r="C1965" t="s">
        <v>187</v>
      </c>
      <c r="D1965" t="s">
        <v>3972</v>
      </c>
      <c r="E1965" t="s">
        <v>20</v>
      </c>
      <c r="F1965" t="b">
        <v>0</v>
      </c>
      <c r="G1965" t="s">
        <v>30</v>
      </c>
      <c r="H1965" s="4">
        <v>45692.667523148149</v>
      </c>
      <c r="I1965" t="b">
        <v>0</v>
      </c>
      <c r="J1965" t="b">
        <v>1</v>
      </c>
      <c r="K1965" t="s">
        <v>24</v>
      </c>
      <c r="L1965" t="s">
        <v>22</v>
      </c>
      <c r="M1965">
        <v>95000</v>
      </c>
      <c r="O1965" t="s">
        <v>3288</v>
      </c>
      <c r="P1965" t="s">
        <v>753</v>
      </c>
    </row>
    <row r="1966" spans="1:16" x14ac:dyDescent="0.25">
      <c r="A1966" t="s">
        <v>2</v>
      </c>
      <c r="B1966" t="s">
        <v>1234</v>
      </c>
      <c r="C1966" t="s">
        <v>3327</v>
      </c>
      <c r="D1966" t="s">
        <v>2208</v>
      </c>
      <c r="E1966" t="s">
        <v>20</v>
      </c>
      <c r="F1966" t="b">
        <v>0</v>
      </c>
      <c r="G1966" t="s">
        <v>27</v>
      </c>
      <c r="H1966" s="4">
        <v>45692.668692129628</v>
      </c>
      <c r="I1966" t="b">
        <v>1</v>
      </c>
      <c r="J1966" t="b">
        <v>0</v>
      </c>
      <c r="K1966" t="s">
        <v>24</v>
      </c>
      <c r="L1966" t="s">
        <v>36</v>
      </c>
      <c r="N1966">
        <v>45.5</v>
      </c>
      <c r="O1966" t="s">
        <v>1148</v>
      </c>
    </row>
    <row r="1967" spans="1:16" x14ac:dyDescent="0.25">
      <c r="A1967" t="s">
        <v>0</v>
      </c>
      <c r="B1967" t="s">
        <v>7038</v>
      </c>
      <c r="C1967" t="s">
        <v>805</v>
      </c>
      <c r="D1967" t="s">
        <v>3828</v>
      </c>
      <c r="E1967" t="s">
        <v>20</v>
      </c>
      <c r="F1967" t="b">
        <v>0</v>
      </c>
      <c r="G1967" t="s">
        <v>27</v>
      </c>
      <c r="H1967" s="4">
        <v>45692.708414351851</v>
      </c>
      <c r="I1967" t="b">
        <v>0</v>
      </c>
      <c r="J1967" t="b">
        <v>0</v>
      </c>
      <c r="K1967" t="s">
        <v>24</v>
      </c>
      <c r="L1967" t="s">
        <v>36</v>
      </c>
      <c r="N1967">
        <v>22.5</v>
      </c>
      <c r="O1967" t="s">
        <v>7039</v>
      </c>
      <c r="P1967" t="s">
        <v>7040</v>
      </c>
    </row>
    <row r="1968" spans="1:16" x14ac:dyDescent="0.25">
      <c r="A1968" t="s">
        <v>2</v>
      </c>
      <c r="B1968" t="s">
        <v>7041</v>
      </c>
      <c r="C1968" t="s">
        <v>2812</v>
      </c>
      <c r="D1968" t="s">
        <v>3972</v>
      </c>
      <c r="E1968" t="s">
        <v>51</v>
      </c>
      <c r="F1968" t="b">
        <v>0</v>
      </c>
      <c r="G1968" t="s">
        <v>30</v>
      </c>
      <c r="H1968" s="4">
        <v>45692.709155092591</v>
      </c>
      <c r="I1968" t="b">
        <v>0</v>
      </c>
      <c r="J1968" t="b">
        <v>0</v>
      </c>
      <c r="K1968" t="s">
        <v>24</v>
      </c>
      <c r="L1968" t="s">
        <v>36</v>
      </c>
      <c r="N1968">
        <v>85</v>
      </c>
      <c r="O1968" t="s">
        <v>6449</v>
      </c>
      <c r="P1968" t="s">
        <v>7042</v>
      </c>
    </row>
    <row r="1969" spans="1:16" x14ac:dyDescent="0.25">
      <c r="A1969" t="s">
        <v>2</v>
      </c>
      <c r="B1969" t="s">
        <v>7043</v>
      </c>
      <c r="C1969" t="s">
        <v>344</v>
      </c>
      <c r="D1969" t="s">
        <v>3972</v>
      </c>
      <c r="E1969" t="s">
        <v>51</v>
      </c>
      <c r="F1969" t="b">
        <v>0</v>
      </c>
      <c r="G1969" t="s">
        <v>30</v>
      </c>
      <c r="H1969" s="4">
        <v>45692.70921296296</v>
      </c>
      <c r="I1969" t="b">
        <v>1</v>
      </c>
      <c r="J1969" t="b">
        <v>0</v>
      </c>
      <c r="K1969" t="s">
        <v>24</v>
      </c>
      <c r="L1969" t="s">
        <v>36</v>
      </c>
      <c r="N1969">
        <v>60</v>
      </c>
      <c r="O1969" t="s">
        <v>1434</v>
      </c>
      <c r="P1969" t="s">
        <v>7044</v>
      </c>
    </row>
    <row r="1970" spans="1:16" x14ac:dyDescent="0.25">
      <c r="A1970" t="s">
        <v>1</v>
      </c>
      <c r="B1970" t="s">
        <v>661</v>
      </c>
      <c r="C1970" t="s">
        <v>365</v>
      </c>
      <c r="D1970" t="s">
        <v>5242</v>
      </c>
      <c r="E1970" t="s">
        <v>20</v>
      </c>
      <c r="F1970" t="b">
        <v>0</v>
      </c>
      <c r="G1970" t="s">
        <v>27</v>
      </c>
      <c r="H1970" s="4">
        <v>45692.709444444437</v>
      </c>
      <c r="I1970" t="b">
        <v>0</v>
      </c>
      <c r="J1970" t="b">
        <v>0</v>
      </c>
      <c r="K1970" t="s">
        <v>24</v>
      </c>
      <c r="L1970" t="s">
        <v>22</v>
      </c>
      <c r="M1970">
        <v>100464</v>
      </c>
      <c r="O1970" t="s">
        <v>811</v>
      </c>
      <c r="P1970" t="s">
        <v>193</v>
      </c>
    </row>
    <row r="1971" spans="1:16" x14ac:dyDescent="0.25">
      <c r="A1971" t="s">
        <v>2</v>
      </c>
      <c r="B1971" t="s">
        <v>7045</v>
      </c>
      <c r="C1971" t="s">
        <v>199</v>
      </c>
      <c r="D1971" t="s">
        <v>2208</v>
      </c>
      <c r="E1971" t="s">
        <v>20</v>
      </c>
      <c r="F1971" t="b">
        <v>0</v>
      </c>
      <c r="G1971" t="s">
        <v>52</v>
      </c>
      <c r="H1971" s="4">
        <v>45692.711504629631</v>
      </c>
      <c r="I1971" t="b">
        <v>0</v>
      </c>
      <c r="J1971" t="b">
        <v>1</v>
      </c>
      <c r="K1971" t="s">
        <v>24</v>
      </c>
      <c r="L1971" t="s">
        <v>22</v>
      </c>
      <c r="M1971">
        <v>180000</v>
      </c>
      <c r="O1971" t="s">
        <v>7046</v>
      </c>
      <c r="P1971" t="s">
        <v>7047</v>
      </c>
    </row>
    <row r="1972" spans="1:16" x14ac:dyDescent="0.25">
      <c r="A1972" t="s">
        <v>89</v>
      </c>
      <c r="B1972" t="s">
        <v>1531</v>
      </c>
      <c r="C1972" t="s">
        <v>1170</v>
      </c>
      <c r="D1972" t="s">
        <v>3972</v>
      </c>
      <c r="E1972" t="s">
        <v>20</v>
      </c>
      <c r="F1972" t="b">
        <v>0</v>
      </c>
      <c r="G1972" t="s">
        <v>23</v>
      </c>
      <c r="H1972" s="4">
        <v>45692.746701388889</v>
      </c>
      <c r="I1972" t="b">
        <v>0</v>
      </c>
      <c r="J1972" t="b">
        <v>0</v>
      </c>
      <c r="K1972" t="s">
        <v>24</v>
      </c>
      <c r="L1972" t="s">
        <v>22</v>
      </c>
      <c r="M1972">
        <v>107500</v>
      </c>
      <c r="O1972" t="s">
        <v>4343</v>
      </c>
      <c r="P1972" t="s">
        <v>6421</v>
      </c>
    </row>
    <row r="1973" spans="1:16" x14ac:dyDescent="0.25">
      <c r="A1973" t="s">
        <v>2</v>
      </c>
      <c r="B1973" t="s">
        <v>7048</v>
      </c>
      <c r="C1973" t="s">
        <v>559</v>
      </c>
      <c r="D1973" t="s">
        <v>2208</v>
      </c>
      <c r="E1973" t="s">
        <v>51</v>
      </c>
      <c r="F1973" t="b">
        <v>0</v>
      </c>
      <c r="G1973" t="s">
        <v>27</v>
      </c>
      <c r="H1973" s="4">
        <v>45692.793622685182</v>
      </c>
      <c r="I1973" t="b">
        <v>0</v>
      </c>
      <c r="J1973" t="b">
        <v>0</v>
      </c>
      <c r="K1973" t="s">
        <v>24</v>
      </c>
      <c r="L1973" t="s">
        <v>36</v>
      </c>
      <c r="N1973">
        <v>57.5</v>
      </c>
      <c r="O1973" t="s">
        <v>7049</v>
      </c>
      <c r="P1973" t="s">
        <v>7050</v>
      </c>
    </row>
    <row r="1974" spans="1:16" x14ac:dyDescent="0.25">
      <c r="A1974" t="s">
        <v>0</v>
      </c>
      <c r="B1974" t="s">
        <v>343</v>
      </c>
      <c r="C1974" t="s">
        <v>7051</v>
      </c>
      <c r="D1974" t="s">
        <v>3972</v>
      </c>
      <c r="E1974" t="s">
        <v>51</v>
      </c>
      <c r="F1974" t="b">
        <v>0</v>
      </c>
      <c r="G1974" t="s">
        <v>27</v>
      </c>
      <c r="H1974" s="4">
        <v>45692.833460648151</v>
      </c>
      <c r="I1974" t="b">
        <v>0</v>
      </c>
      <c r="J1974" t="b">
        <v>0</v>
      </c>
      <c r="K1974" t="s">
        <v>24</v>
      </c>
      <c r="L1974" t="s">
        <v>36</v>
      </c>
      <c r="N1974">
        <v>74</v>
      </c>
      <c r="O1974" t="s">
        <v>1853</v>
      </c>
      <c r="P1974" t="s">
        <v>1850</v>
      </c>
    </row>
    <row r="1975" spans="1:16" x14ac:dyDescent="0.25">
      <c r="A1975" t="s">
        <v>1</v>
      </c>
      <c r="B1975" t="s">
        <v>2192</v>
      </c>
      <c r="C1975" t="s">
        <v>2042</v>
      </c>
      <c r="D1975" t="s">
        <v>3972</v>
      </c>
      <c r="E1975" t="s">
        <v>20</v>
      </c>
      <c r="F1975" t="b">
        <v>0</v>
      </c>
      <c r="G1975" t="s">
        <v>30</v>
      </c>
      <c r="H1975" s="4">
        <v>45692.834166666667</v>
      </c>
      <c r="I1975" t="b">
        <v>0</v>
      </c>
      <c r="J1975" t="b">
        <v>1</v>
      </c>
      <c r="K1975" t="s">
        <v>24</v>
      </c>
      <c r="L1975" t="s">
        <v>36</v>
      </c>
      <c r="N1975">
        <v>53.090000152587891</v>
      </c>
      <c r="O1975" t="s">
        <v>6082</v>
      </c>
      <c r="P1975" t="s">
        <v>2128</v>
      </c>
    </row>
    <row r="1976" spans="1:16" x14ac:dyDescent="0.25">
      <c r="A1976" t="s">
        <v>0</v>
      </c>
      <c r="B1976" t="s">
        <v>1219</v>
      </c>
      <c r="C1976" t="s">
        <v>64</v>
      </c>
      <c r="D1976" t="s">
        <v>6850</v>
      </c>
      <c r="E1976" t="s">
        <v>20</v>
      </c>
      <c r="F1976" t="b">
        <v>0</v>
      </c>
      <c r="G1976" t="s">
        <v>52</v>
      </c>
      <c r="H1976" s="4">
        <v>45692.834317129629</v>
      </c>
      <c r="I1976" t="b">
        <v>1</v>
      </c>
      <c r="J1976" t="b">
        <v>0</v>
      </c>
      <c r="K1976" t="s">
        <v>24</v>
      </c>
      <c r="L1976" t="s">
        <v>36</v>
      </c>
      <c r="N1976">
        <v>37.5</v>
      </c>
      <c r="O1976" t="s">
        <v>131</v>
      </c>
      <c r="P1976" t="s">
        <v>1463</v>
      </c>
    </row>
    <row r="1977" spans="1:16" x14ac:dyDescent="0.25">
      <c r="A1977" t="s">
        <v>2</v>
      </c>
      <c r="B1977" t="s">
        <v>506</v>
      </c>
      <c r="C1977" t="s">
        <v>47</v>
      </c>
      <c r="D1977" t="s">
        <v>3972</v>
      </c>
      <c r="E1977" t="s">
        <v>20</v>
      </c>
      <c r="F1977" t="b">
        <v>0</v>
      </c>
      <c r="G1977" t="s">
        <v>27</v>
      </c>
      <c r="H1977" s="4">
        <v>45692.835347222222</v>
      </c>
      <c r="I1977" t="b">
        <v>0</v>
      </c>
      <c r="J1977" t="b">
        <v>1</v>
      </c>
      <c r="K1977" t="s">
        <v>24</v>
      </c>
      <c r="L1977" t="s">
        <v>22</v>
      </c>
      <c r="M1977">
        <v>150000</v>
      </c>
      <c r="O1977" t="s">
        <v>1956</v>
      </c>
      <c r="P1977" t="s">
        <v>4407</v>
      </c>
    </row>
    <row r="1978" spans="1:16" x14ac:dyDescent="0.25">
      <c r="A1978" t="s">
        <v>1</v>
      </c>
      <c r="B1978" t="s">
        <v>7052</v>
      </c>
      <c r="C1978" t="s">
        <v>203</v>
      </c>
      <c r="D1978" t="s">
        <v>3972</v>
      </c>
      <c r="E1978" t="s">
        <v>51</v>
      </c>
      <c r="F1978" t="b">
        <v>0</v>
      </c>
      <c r="G1978" t="s">
        <v>23</v>
      </c>
      <c r="H1978" s="4">
        <v>45692.871782407397</v>
      </c>
      <c r="I1978" t="b">
        <v>1</v>
      </c>
      <c r="J1978" t="b">
        <v>0</v>
      </c>
      <c r="K1978" t="s">
        <v>24</v>
      </c>
      <c r="L1978" t="s">
        <v>36</v>
      </c>
      <c r="N1978">
        <v>24</v>
      </c>
      <c r="O1978" t="s">
        <v>1301</v>
      </c>
      <c r="P1978" t="s">
        <v>1687</v>
      </c>
    </row>
    <row r="1979" spans="1:16" x14ac:dyDescent="0.25">
      <c r="A1979" t="s">
        <v>1</v>
      </c>
      <c r="B1979" t="s">
        <v>7053</v>
      </c>
      <c r="C1979" t="s">
        <v>559</v>
      </c>
      <c r="D1979" t="s">
        <v>3972</v>
      </c>
      <c r="E1979" t="s">
        <v>20</v>
      </c>
      <c r="F1979" t="b">
        <v>0</v>
      </c>
      <c r="G1979" t="s">
        <v>27</v>
      </c>
      <c r="H1979" s="4">
        <v>45692.875138888892</v>
      </c>
      <c r="I1979" t="b">
        <v>0</v>
      </c>
      <c r="J1979" t="b">
        <v>1</v>
      </c>
      <c r="K1979" t="s">
        <v>24</v>
      </c>
      <c r="L1979" t="s">
        <v>36</v>
      </c>
      <c r="N1979">
        <v>21.25</v>
      </c>
      <c r="O1979" t="s">
        <v>7054</v>
      </c>
      <c r="P1979" t="s">
        <v>883</v>
      </c>
    </row>
    <row r="1980" spans="1:16" x14ac:dyDescent="0.25">
      <c r="A1980" t="s">
        <v>2</v>
      </c>
      <c r="B1980" t="s">
        <v>7055</v>
      </c>
      <c r="C1980" t="s">
        <v>39</v>
      </c>
      <c r="D1980" t="s">
        <v>3972</v>
      </c>
      <c r="E1980" t="s">
        <v>20</v>
      </c>
      <c r="F1980" t="b">
        <v>1</v>
      </c>
      <c r="G1980" t="s">
        <v>27</v>
      </c>
      <c r="H1980" s="4">
        <v>45692.876967592587</v>
      </c>
      <c r="I1980" t="b">
        <v>1</v>
      </c>
      <c r="J1980" t="b">
        <v>1</v>
      </c>
      <c r="K1980" t="s">
        <v>24</v>
      </c>
      <c r="L1980" t="s">
        <v>22</v>
      </c>
      <c r="M1980">
        <v>195000</v>
      </c>
      <c r="O1980" t="s">
        <v>7056</v>
      </c>
      <c r="P1980" t="s">
        <v>7057</v>
      </c>
    </row>
    <row r="1981" spans="1:16" x14ac:dyDescent="0.25">
      <c r="A1981" t="s">
        <v>0</v>
      </c>
      <c r="B1981" t="s">
        <v>7058</v>
      </c>
      <c r="C1981" t="s">
        <v>440</v>
      </c>
      <c r="D1981" t="s">
        <v>2208</v>
      </c>
      <c r="E1981" t="s">
        <v>20</v>
      </c>
      <c r="F1981" t="b">
        <v>0</v>
      </c>
      <c r="G1981" t="s">
        <v>27</v>
      </c>
      <c r="H1981" s="4">
        <v>45692.916805555556</v>
      </c>
      <c r="I1981" t="b">
        <v>0</v>
      </c>
      <c r="J1981" t="b">
        <v>1</v>
      </c>
      <c r="K1981" t="s">
        <v>24</v>
      </c>
      <c r="L1981" t="s">
        <v>36</v>
      </c>
      <c r="N1981">
        <v>80</v>
      </c>
      <c r="O1981" t="s">
        <v>892</v>
      </c>
    </row>
    <row r="1982" spans="1:16" x14ac:dyDescent="0.25">
      <c r="A1982" t="s">
        <v>2</v>
      </c>
      <c r="B1982" t="s">
        <v>195</v>
      </c>
      <c r="C1982" t="s">
        <v>213</v>
      </c>
      <c r="D1982" t="s">
        <v>2208</v>
      </c>
      <c r="E1982" t="s">
        <v>20</v>
      </c>
      <c r="F1982" t="b">
        <v>0</v>
      </c>
      <c r="G1982" t="s">
        <v>27</v>
      </c>
      <c r="H1982" s="4">
        <v>45692.918715277781</v>
      </c>
      <c r="I1982" t="b">
        <v>0</v>
      </c>
      <c r="J1982" t="b">
        <v>1</v>
      </c>
      <c r="K1982" t="s">
        <v>24</v>
      </c>
      <c r="L1982" t="s">
        <v>22</v>
      </c>
      <c r="M1982">
        <v>141500</v>
      </c>
      <c r="O1982" t="s">
        <v>1920</v>
      </c>
      <c r="P1982" t="s">
        <v>7059</v>
      </c>
    </row>
    <row r="1983" spans="1:16" x14ac:dyDescent="0.25">
      <c r="A1983" t="s">
        <v>139</v>
      </c>
      <c r="B1983" t="s">
        <v>7060</v>
      </c>
      <c r="C1983" t="s">
        <v>82</v>
      </c>
      <c r="D1983" t="s">
        <v>3600</v>
      </c>
      <c r="E1983" t="s">
        <v>20</v>
      </c>
      <c r="F1983" t="b">
        <v>0</v>
      </c>
      <c r="G1983" t="s">
        <v>27</v>
      </c>
      <c r="H1983" s="4">
        <v>45692.958472222221</v>
      </c>
      <c r="I1983" t="b">
        <v>0</v>
      </c>
      <c r="J1983" t="b">
        <v>0</v>
      </c>
      <c r="K1983" t="s">
        <v>24</v>
      </c>
      <c r="L1983" t="s">
        <v>22</v>
      </c>
      <c r="M1983">
        <v>67500</v>
      </c>
      <c r="O1983" t="s">
        <v>2302</v>
      </c>
      <c r="P1983" t="s">
        <v>7061</v>
      </c>
    </row>
    <row r="1984" spans="1:16" x14ac:dyDescent="0.25">
      <c r="A1984" t="s">
        <v>2</v>
      </c>
      <c r="B1984" t="s">
        <v>2</v>
      </c>
      <c r="C1984" t="s">
        <v>1523</v>
      </c>
      <c r="D1984" t="s">
        <v>3972</v>
      </c>
      <c r="E1984" t="s">
        <v>20</v>
      </c>
      <c r="F1984" t="b">
        <v>0</v>
      </c>
      <c r="G1984" t="s">
        <v>27</v>
      </c>
      <c r="H1984" s="4">
        <v>45692.960381944453</v>
      </c>
      <c r="I1984" t="b">
        <v>0</v>
      </c>
      <c r="J1984" t="b">
        <v>0</v>
      </c>
      <c r="K1984" t="s">
        <v>24</v>
      </c>
      <c r="L1984" t="s">
        <v>36</v>
      </c>
      <c r="N1984">
        <v>47.5</v>
      </c>
      <c r="O1984" t="s">
        <v>1961</v>
      </c>
      <c r="P1984" t="s">
        <v>7062</v>
      </c>
    </row>
    <row r="1985" spans="1:16" x14ac:dyDescent="0.25">
      <c r="A1985" t="s">
        <v>40</v>
      </c>
      <c r="B1985" t="s">
        <v>7063</v>
      </c>
      <c r="C1985" t="s">
        <v>82</v>
      </c>
      <c r="D1985" t="s">
        <v>2208</v>
      </c>
      <c r="E1985" t="s">
        <v>20</v>
      </c>
      <c r="F1985" t="b">
        <v>0</v>
      </c>
      <c r="G1985" t="s">
        <v>41</v>
      </c>
      <c r="H1985" s="4">
        <v>45692.9606712963</v>
      </c>
      <c r="I1985" t="b">
        <v>0</v>
      </c>
      <c r="J1985" t="b">
        <v>1</v>
      </c>
      <c r="K1985" t="s">
        <v>24</v>
      </c>
      <c r="L1985" t="s">
        <v>22</v>
      </c>
      <c r="M1985">
        <v>92700</v>
      </c>
      <c r="O1985" t="s">
        <v>7064</v>
      </c>
      <c r="P1985" t="s">
        <v>7065</v>
      </c>
    </row>
    <row r="1986" spans="1:16" x14ac:dyDescent="0.25">
      <c r="A1986" t="s">
        <v>139</v>
      </c>
      <c r="B1986" t="s">
        <v>7066</v>
      </c>
      <c r="C1986" t="s">
        <v>145</v>
      </c>
      <c r="D1986" t="s">
        <v>3972</v>
      </c>
      <c r="E1986" t="s">
        <v>20</v>
      </c>
      <c r="F1986" t="b">
        <v>0</v>
      </c>
      <c r="G1986" t="s">
        <v>27</v>
      </c>
      <c r="H1986" s="4">
        <v>45693.000173611108</v>
      </c>
      <c r="I1986" t="b">
        <v>0</v>
      </c>
      <c r="J1986" t="b">
        <v>1</v>
      </c>
      <c r="K1986" t="s">
        <v>24</v>
      </c>
      <c r="L1986" t="s">
        <v>22</v>
      </c>
      <c r="M1986">
        <v>87750</v>
      </c>
      <c r="O1986" t="s">
        <v>1857</v>
      </c>
      <c r="P1986" t="s">
        <v>7067</v>
      </c>
    </row>
    <row r="1987" spans="1:16" x14ac:dyDescent="0.25">
      <c r="A1987" t="s">
        <v>2</v>
      </c>
      <c r="B1987" t="s">
        <v>340</v>
      </c>
      <c r="C1987" t="s">
        <v>352</v>
      </c>
      <c r="D1987" t="s">
        <v>3828</v>
      </c>
      <c r="E1987" t="s">
        <v>20</v>
      </c>
      <c r="F1987" t="b">
        <v>0</v>
      </c>
      <c r="G1987" t="s">
        <v>27</v>
      </c>
      <c r="H1987" s="4">
        <v>45693.001967592587</v>
      </c>
      <c r="I1987" t="b">
        <v>0</v>
      </c>
      <c r="J1987" t="b">
        <v>1</v>
      </c>
      <c r="K1987" t="s">
        <v>24</v>
      </c>
      <c r="L1987" t="s">
        <v>22</v>
      </c>
      <c r="M1987">
        <v>207500</v>
      </c>
      <c r="O1987" t="s">
        <v>1293</v>
      </c>
      <c r="P1987" t="s">
        <v>342</v>
      </c>
    </row>
    <row r="1988" spans="1:16" x14ac:dyDescent="0.25">
      <c r="A1988" t="s">
        <v>0</v>
      </c>
      <c r="B1988" t="s">
        <v>7068</v>
      </c>
      <c r="C1988" t="s">
        <v>203</v>
      </c>
      <c r="D1988" t="s">
        <v>3972</v>
      </c>
      <c r="E1988" t="s">
        <v>20</v>
      </c>
      <c r="F1988" t="b">
        <v>0</v>
      </c>
      <c r="G1988" t="s">
        <v>23</v>
      </c>
      <c r="H1988" s="4">
        <v>45693.038402777784</v>
      </c>
      <c r="I1988" t="b">
        <v>1</v>
      </c>
      <c r="J1988" t="b">
        <v>1</v>
      </c>
      <c r="K1988" t="s">
        <v>24</v>
      </c>
      <c r="L1988" t="s">
        <v>22</v>
      </c>
      <c r="M1988">
        <v>134300</v>
      </c>
      <c r="O1988" t="s">
        <v>1147</v>
      </c>
      <c r="P1988" t="s">
        <v>7069</v>
      </c>
    </row>
    <row r="1989" spans="1:16" x14ac:dyDescent="0.25">
      <c r="A1989" t="s">
        <v>0</v>
      </c>
      <c r="B1989" t="s">
        <v>7070</v>
      </c>
      <c r="C1989" t="s">
        <v>2164</v>
      </c>
      <c r="D1989" t="s">
        <v>3972</v>
      </c>
      <c r="E1989" t="s">
        <v>20</v>
      </c>
      <c r="F1989" t="b">
        <v>0</v>
      </c>
      <c r="G1989" t="s">
        <v>30</v>
      </c>
      <c r="H1989" s="4">
        <v>45693.04246527778</v>
      </c>
      <c r="I1989" t="b">
        <v>0</v>
      </c>
      <c r="J1989" t="b">
        <v>1</v>
      </c>
      <c r="K1989" t="s">
        <v>24</v>
      </c>
      <c r="L1989" t="s">
        <v>22</v>
      </c>
      <c r="M1989">
        <v>98150</v>
      </c>
      <c r="O1989" t="s">
        <v>7071</v>
      </c>
      <c r="P1989" t="s">
        <v>7072</v>
      </c>
    </row>
    <row r="1990" spans="1:16" x14ac:dyDescent="0.25">
      <c r="A1990" t="s">
        <v>2</v>
      </c>
      <c r="B1990" t="s">
        <v>7073</v>
      </c>
      <c r="C1990" t="s">
        <v>167</v>
      </c>
      <c r="D1990" t="s">
        <v>4327</v>
      </c>
      <c r="E1990" t="s">
        <v>20</v>
      </c>
      <c r="F1990" t="b">
        <v>0</v>
      </c>
      <c r="G1990" t="s">
        <v>27</v>
      </c>
      <c r="H1990" s="4">
        <v>45693.043622685182</v>
      </c>
      <c r="I1990" t="b">
        <v>0</v>
      </c>
      <c r="J1990" t="b">
        <v>1</v>
      </c>
      <c r="K1990" t="s">
        <v>24</v>
      </c>
      <c r="L1990" t="s">
        <v>22</v>
      </c>
      <c r="M1990">
        <v>92400</v>
      </c>
      <c r="O1990" t="s">
        <v>7074</v>
      </c>
      <c r="P1990" t="s">
        <v>3296</v>
      </c>
    </row>
    <row r="1991" spans="1:16" x14ac:dyDescent="0.25">
      <c r="A1991" t="s">
        <v>40</v>
      </c>
      <c r="B1991" t="s">
        <v>7075</v>
      </c>
      <c r="C1991" t="s">
        <v>468</v>
      </c>
      <c r="D1991" t="s">
        <v>3972</v>
      </c>
      <c r="E1991" t="s">
        <v>20</v>
      </c>
      <c r="F1991" t="b">
        <v>0</v>
      </c>
      <c r="G1991" t="s">
        <v>27</v>
      </c>
      <c r="H1991" s="4">
        <v>45693.1252662037</v>
      </c>
      <c r="I1991" t="b">
        <v>0</v>
      </c>
      <c r="J1991" t="b">
        <v>1</v>
      </c>
      <c r="K1991" t="s">
        <v>24</v>
      </c>
      <c r="L1991" t="s">
        <v>22</v>
      </c>
      <c r="M1991">
        <v>140000</v>
      </c>
      <c r="O1991" t="s">
        <v>6051</v>
      </c>
      <c r="P1991" t="s">
        <v>201</v>
      </c>
    </row>
    <row r="1992" spans="1:16" x14ac:dyDescent="0.25">
      <c r="A1992" t="s">
        <v>139</v>
      </c>
      <c r="B1992" t="s">
        <v>7076</v>
      </c>
      <c r="C1992" t="s">
        <v>122</v>
      </c>
      <c r="D1992" t="s">
        <v>3972</v>
      </c>
      <c r="E1992" t="s">
        <v>20</v>
      </c>
      <c r="F1992" t="b">
        <v>0</v>
      </c>
      <c r="G1992" t="s">
        <v>52</v>
      </c>
      <c r="H1992" s="4">
        <v>45693.126006944447</v>
      </c>
      <c r="I1992" t="b">
        <v>0</v>
      </c>
      <c r="J1992" t="b">
        <v>1</v>
      </c>
      <c r="K1992" t="s">
        <v>24</v>
      </c>
      <c r="L1992" t="s">
        <v>22</v>
      </c>
      <c r="M1992">
        <v>92560</v>
      </c>
      <c r="O1992" t="s">
        <v>759</v>
      </c>
      <c r="P1992" t="s">
        <v>7077</v>
      </c>
    </row>
    <row r="1993" spans="1:16" x14ac:dyDescent="0.25">
      <c r="A1993" t="s">
        <v>0</v>
      </c>
      <c r="B1993" t="s">
        <v>7078</v>
      </c>
      <c r="C1993" t="s">
        <v>82</v>
      </c>
      <c r="D1993" t="s">
        <v>3972</v>
      </c>
      <c r="E1993" t="s">
        <v>20</v>
      </c>
      <c r="F1993" t="b">
        <v>0</v>
      </c>
      <c r="G1993" t="s">
        <v>27</v>
      </c>
      <c r="H1993" s="4">
        <v>45693.166666666657</v>
      </c>
      <c r="I1993" t="b">
        <v>0</v>
      </c>
      <c r="J1993" t="b">
        <v>0</v>
      </c>
      <c r="K1993" t="s">
        <v>24</v>
      </c>
      <c r="L1993" t="s">
        <v>36</v>
      </c>
      <c r="N1993">
        <v>72.5</v>
      </c>
      <c r="O1993" t="s">
        <v>7079</v>
      </c>
      <c r="P1993" t="s">
        <v>2233</v>
      </c>
    </row>
    <row r="1994" spans="1:16" x14ac:dyDescent="0.25">
      <c r="A1994" t="s">
        <v>0</v>
      </c>
      <c r="B1994" t="s">
        <v>7080</v>
      </c>
      <c r="C1994" t="s">
        <v>82</v>
      </c>
      <c r="D1994" t="s">
        <v>2308</v>
      </c>
      <c r="E1994" t="s">
        <v>20</v>
      </c>
      <c r="F1994" t="b">
        <v>0</v>
      </c>
      <c r="G1994" t="s">
        <v>27</v>
      </c>
      <c r="H1994" s="4">
        <v>45693.25</v>
      </c>
      <c r="I1994" t="b">
        <v>0</v>
      </c>
      <c r="J1994" t="b">
        <v>0</v>
      </c>
      <c r="K1994" t="s">
        <v>24</v>
      </c>
      <c r="L1994" t="s">
        <v>36</v>
      </c>
      <c r="N1994">
        <v>19</v>
      </c>
      <c r="O1994" t="s">
        <v>7081</v>
      </c>
      <c r="P1994" t="s">
        <v>6380</v>
      </c>
    </row>
    <row r="1995" spans="1:16" x14ac:dyDescent="0.25">
      <c r="A1995" t="s">
        <v>0</v>
      </c>
      <c r="B1995" t="s">
        <v>0</v>
      </c>
      <c r="C1995" t="s">
        <v>7082</v>
      </c>
      <c r="D1995" t="s">
        <v>3600</v>
      </c>
      <c r="E1995" t="s">
        <v>20</v>
      </c>
      <c r="F1995" t="b">
        <v>0</v>
      </c>
      <c r="G1995" t="s">
        <v>35</v>
      </c>
      <c r="H1995" s="4">
        <v>45693.250474537039</v>
      </c>
      <c r="I1995" t="b">
        <v>1</v>
      </c>
      <c r="J1995" t="b">
        <v>1</v>
      </c>
      <c r="K1995" t="s">
        <v>24</v>
      </c>
      <c r="L1995" t="s">
        <v>22</v>
      </c>
      <c r="M1995">
        <v>95000</v>
      </c>
      <c r="O1995" t="s">
        <v>131</v>
      </c>
      <c r="P1995" t="s">
        <v>2565</v>
      </c>
    </row>
    <row r="1996" spans="1:16" x14ac:dyDescent="0.25">
      <c r="A1996" t="s">
        <v>0</v>
      </c>
      <c r="B1996" t="s">
        <v>7083</v>
      </c>
      <c r="C1996" t="s">
        <v>2556</v>
      </c>
      <c r="D1996" t="s">
        <v>3383</v>
      </c>
      <c r="E1996" t="s">
        <v>20</v>
      </c>
      <c r="F1996" t="b">
        <v>0</v>
      </c>
      <c r="G1996" t="s">
        <v>52</v>
      </c>
      <c r="H1996" s="4">
        <v>45693.250833333332</v>
      </c>
      <c r="I1996" t="b">
        <v>0</v>
      </c>
      <c r="J1996" t="b">
        <v>1</v>
      </c>
      <c r="K1996" t="s">
        <v>24</v>
      </c>
      <c r="L1996" t="s">
        <v>36</v>
      </c>
      <c r="N1996">
        <v>28.5</v>
      </c>
      <c r="O1996" t="s">
        <v>7084</v>
      </c>
      <c r="P1996" t="s">
        <v>149</v>
      </c>
    </row>
    <row r="1997" spans="1:16" x14ac:dyDescent="0.25">
      <c r="A1997" t="s">
        <v>19</v>
      </c>
      <c r="B1997" t="s">
        <v>7085</v>
      </c>
      <c r="C1997" t="s">
        <v>322</v>
      </c>
      <c r="D1997" t="s">
        <v>7086</v>
      </c>
      <c r="E1997" t="s">
        <v>20</v>
      </c>
      <c r="F1997" t="b">
        <v>0</v>
      </c>
      <c r="G1997" t="s">
        <v>41</v>
      </c>
      <c r="H1997" s="4">
        <v>45693.251111111109</v>
      </c>
      <c r="I1997" t="b">
        <v>0</v>
      </c>
      <c r="J1997" t="b">
        <v>1</v>
      </c>
      <c r="K1997" t="s">
        <v>24</v>
      </c>
      <c r="L1997" t="s">
        <v>22</v>
      </c>
      <c r="M1997">
        <v>148400</v>
      </c>
      <c r="O1997" t="s">
        <v>1369</v>
      </c>
      <c r="P1997" t="s">
        <v>3762</v>
      </c>
    </row>
    <row r="1998" spans="1:16" x14ac:dyDescent="0.25">
      <c r="A1998" t="s">
        <v>19</v>
      </c>
      <c r="B1998" t="s">
        <v>19</v>
      </c>
      <c r="C1998" t="s">
        <v>124</v>
      </c>
      <c r="D1998" t="s">
        <v>3828</v>
      </c>
      <c r="E1998" t="s">
        <v>219</v>
      </c>
      <c r="F1998" t="b">
        <v>0</v>
      </c>
      <c r="G1998" t="s">
        <v>30</v>
      </c>
      <c r="H1998" s="4">
        <v>45693.251307870371</v>
      </c>
      <c r="I1998" t="b">
        <v>0</v>
      </c>
      <c r="J1998" t="b">
        <v>0</v>
      </c>
      <c r="K1998" t="s">
        <v>24</v>
      </c>
      <c r="L1998" t="s">
        <v>36</v>
      </c>
      <c r="N1998">
        <v>57.5</v>
      </c>
      <c r="O1998" t="s">
        <v>2574</v>
      </c>
      <c r="P1998" t="s">
        <v>7087</v>
      </c>
    </row>
    <row r="1999" spans="1:16" x14ac:dyDescent="0.25">
      <c r="A1999" t="s">
        <v>1</v>
      </c>
      <c r="B1999" t="s">
        <v>1115</v>
      </c>
      <c r="C1999" t="s">
        <v>151</v>
      </c>
      <c r="D1999" t="s">
        <v>3972</v>
      </c>
      <c r="E1999" t="s">
        <v>20</v>
      </c>
      <c r="F1999" t="b">
        <v>0</v>
      </c>
      <c r="G1999" t="s">
        <v>30</v>
      </c>
      <c r="H1999" s="4">
        <v>45693.251307870371</v>
      </c>
      <c r="I1999" t="b">
        <v>0</v>
      </c>
      <c r="J1999" t="b">
        <v>1</v>
      </c>
      <c r="K1999" t="s">
        <v>24</v>
      </c>
      <c r="L1999" t="s">
        <v>22</v>
      </c>
      <c r="M1999">
        <v>172000</v>
      </c>
      <c r="O1999" t="s">
        <v>299</v>
      </c>
      <c r="P1999" t="s">
        <v>7088</v>
      </c>
    </row>
    <row r="2000" spans="1:16" x14ac:dyDescent="0.25">
      <c r="A2000" t="s">
        <v>40</v>
      </c>
      <c r="B2000" t="s">
        <v>7089</v>
      </c>
      <c r="C2000" t="s">
        <v>372</v>
      </c>
      <c r="D2000" t="s">
        <v>3969</v>
      </c>
      <c r="E2000" t="s">
        <v>20</v>
      </c>
      <c r="F2000" t="b">
        <v>0</v>
      </c>
      <c r="G2000" t="s">
        <v>35</v>
      </c>
      <c r="H2000" s="4">
        <v>45693.25240740741</v>
      </c>
      <c r="I2000" t="b">
        <v>1</v>
      </c>
      <c r="J2000" t="b">
        <v>0</v>
      </c>
      <c r="K2000" t="s">
        <v>24</v>
      </c>
      <c r="L2000" t="s">
        <v>22</v>
      </c>
      <c r="M2000">
        <v>155000</v>
      </c>
      <c r="O2000" t="s">
        <v>2217</v>
      </c>
      <c r="P2000" t="s">
        <v>7090</v>
      </c>
    </row>
    <row r="2001" spans="1:16" x14ac:dyDescent="0.25">
      <c r="A2001" t="s">
        <v>40</v>
      </c>
      <c r="B2001" t="s">
        <v>7091</v>
      </c>
      <c r="C2001" t="s">
        <v>555</v>
      </c>
      <c r="D2001" t="s">
        <v>3828</v>
      </c>
      <c r="E2001" t="s">
        <v>20</v>
      </c>
      <c r="F2001" t="b">
        <v>0</v>
      </c>
      <c r="G2001" t="s">
        <v>30</v>
      </c>
      <c r="H2001" s="4">
        <v>45693.252824074072</v>
      </c>
      <c r="I2001" t="b">
        <v>0</v>
      </c>
      <c r="J2001" t="b">
        <v>1</v>
      </c>
      <c r="K2001" t="s">
        <v>24</v>
      </c>
      <c r="L2001" t="s">
        <v>22</v>
      </c>
      <c r="M2001">
        <v>120000</v>
      </c>
      <c r="O2001" t="s">
        <v>75</v>
      </c>
      <c r="P2001" t="s">
        <v>7092</v>
      </c>
    </row>
    <row r="2002" spans="1:16" x14ac:dyDescent="0.25">
      <c r="A2002" t="s">
        <v>1</v>
      </c>
      <c r="B2002" t="s">
        <v>7093</v>
      </c>
      <c r="C2002" t="s">
        <v>314</v>
      </c>
      <c r="D2002" t="s">
        <v>5242</v>
      </c>
      <c r="E2002" t="s">
        <v>20</v>
      </c>
      <c r="F2002" t="b">
        <v>0</v>
      </c>
      <c r="G2002" t="s">
        <v>314</v>
      </c>
      <c r="H2002" s="4">
        <v>45693.257731481477</v>
      </c>
      <c r="I2002" t="b">
        <v>0</v>
      </c>
      <c r="J2002" t="b">
        <v>0</v>
      </c>
      <c r="K2002" t="s">
        <v>314</v>
      </c>
      <c r="L2002" t="s">
        <v>22</v>
      </c>
      <c r="M2002">
        <v>78000</v>
      </c>
      <c r="O2002" t="s">
        <v>7094</v>
      </c>
    </row>
    <row r="2003" spans="1:16" x14ac:dyDescent="0.25">
      <c r="A2003" t="s">
        <v>2</v>
      </c>
      <c r="B2003" t="s">
        <v>392</v>
      </c>
      <c r="C2003" t="s">
        <v>39</v>
      </c>
      <c r="D2003" t="s">
        <v>3967</v>
      </c>
      <c r="E2003" t="s">
        <v>20</v>
      </c>
      <c r="F2003" t="b">
        <v>1</v>
      </c>
      <c r="G2003" t="s">
        <v>1247</v>
      </c>
      <c r="H2003" s="4">
        <v>45693.280081018522</v>
      </c>
      <c r="I2003" t="b">
        <v>1</v>
      </c>
      <c r="J2003" t="b">
        <v>0</v>
      </c>
      <c r="K2003" t="s">
        <v>1247</v>
      </c>
      <c r="L2003" t="s">
        <v>22</v>
      </c>
      <c r="M2003">
        <v>70000</v>
      </c>
      <c r="O2003" t="s">
        <v>7095</v>
      </c>
      <c r="P2003" t="s">
        <v>7096</v>
      </c>
    </row>
    <row r="2004" spans="1:16" x14ac:dyDescent="0.25">
      <c r="A2004" t="s">
        <v>2</v>
      </c>
      <c r="B2004" t="s">
        <v>2604</v>
      </c>
      <c r="C2004" t="s">
        <v>192</v>
      </c>
      <c r="D2004" t="s">
        <v>3828</v>
      </c>
      <c r="E2004" t="s">
        <v>51</v>
      </c>
      <c r="F2004" t="b">
        <v>0</v>
      </c>
      <c r="G2004" t="s">
        <v>23</v>
      </c>
      <c r="H2004" s="4">
        <v>45693.282488425917</v>
      </c>
      <c r="I2004" t="b">
        <v>1</v>
      </c>
      <c r="J2004" t="b">
        <v>0</v>
      </c>
      <c r="K2004" t="s">
        <v>24</v>
      </c>
      <c r="L2004" t="s">
        <v>36</v>
      </c>
      <c r="N2004">
        <v>40</v>
      </c>
      <c r="O2004" t="s">
        <v>5588</v>
      </c>
    </row>
    <row r="2005" spans="1:16" x14ac:dyDescent="0.25">
      <c r="A2005" t="s">
        <v>0</v>
      </c>
      <c r="B2005" t="s">
        <v>7097</v>
      </c>
      <c r="C2005" t="s">
        <v>37</v>
      </c>
      <c r="D2005" t="s">
        <v>3956</v>
      </c>
      <c r="E2005" t="s">
        <v>34</v>
      </c>
      <c r="F2005" t="b">
        <v>0</v>
      </c>
      <c r="G2005" t="s">
        <v>27</v>
      </c>
      <c r="H2005" s="4">
        <v>45693.333414351851</v>
      </c>
      <c r="I2005" t="b">
        <v>0</v>
      </c>
      <c r="J2005" t="b">
        <v>1</v>
      </c>
      <c r="K2005" t="s">
        <v>24</v>
      </c>
      <c r="L2005" t="s">
        <v>36</v>
      </c>
      <c r="N2005">
        <v>26.389999389648441</v>
      </c>
      <c r="O2005" t="s">
        <v>38</v>
      </c>
      <c r="P2005" t="s">
        <v>2685</v>
      </c>
    </row>
    <row r="2006" spans="1:16" x14ac:dyDescent="0.25">
      <c r="A2006" t="s">
        <v>40</v>
      </c>
      <c r="B2006" t="s">
        <v>7098</v>
      </c>
      <c r="C2006" t="s">
        <v>192</v>
      </c>
      <c r="D2006" t="s">
        <v>3972</v>
      </c>
      <c r="E2006" t="s">
        <v>20</v>
      </c>
      <c r="F2006" t="b">
        <v>0</v>
      </c>
      <c r="G2006" t="s">
        <v>27</v>
      </c>
      <c r="H2006" s="4">
        <v>45693.335104166668</v>
      </c>
      <c r="I2006" t="b">
        <v>1</v>
      </c>
      <c r="J2006" t="b">
        <v>0</v>
      </c>
      <c r="K2006" t="s">
        <v>24</v>
      </c>
      <c r="L2006" t="s">
        <v>22</v>
      </c>
      <c r="M2006">
        <v>124000</v>
      </c>
      <c r="O2006" t="s">
        <v>2393</v>
      </c>
      <c r="P2006" t="s">
        <v>7099</v>
      </c>
    </row>
    <row r="2007" spans="1:16" x14ac:dyDescent="0.25">
      <c r="A2007" t="s">
        <v>2</v>
      </c>
      <c r="B2007" t="s">
        <v>7100</v>
      </c>
      <c r="C2007" t="s">
        <v>140</v>
      </c>
      <c r="D2007" t="s">
        <v>3972</v>
      </c>
      <c r="E2007" t="s">
        <v>20</v>
      </c>
      <c r="F2007" t="b">
        <v>0</v>
      </c>
      <c r="G2007" t="s">
        <v>35</v>
      </c>
      <c r="H2007" s="4">
        <v>45693.375509259262</v>
      </c>
      <c r="I2007" t="b">
        <v>1</v>
      </c>
      <c r="J2007" t="b">
        <v>1</v>
      </c>
      <c r="K2007" t="s">
        <v>24</v>
      </c>
      <c r="L2007" t="s">
        <v>22</v>
      </c>
      <c r="M2007">
        <v>162500</v>
      </c>
      <c r="O2007" t="s">
        <v>1172</v>
      </c>
      <c r="P2007" t="s">
        <v>1206</v>
      </c>
    </row>
    <row r="2008" spans="1:16" x14ac:dyDescent="0.25">
      <c r="A2008" t="s">
        <v>2</v>
      </c>
      <c r="B2008" t="s">
        <v>7048</v>
      </c>
      <c r="C2008" t="s">
        <v>559</v>
      </c>
      <c r="D2008" t="s">
        <v>7101</v>
      </c>
      <c r="E2008" t="s">
        <v>20</v>
      </c>
      <c r="F2008" t="b">
        <v>0</v>
      </c>
      <c r="G2008" t="s">
        <v>27</v>
      </c>
      <c r="H2008" s="4">
        <v>45693.376562500001</v>
      </c>
      <c r="I2008" t="b">
        <v>0</v>
      </c>
      <c r="J2008" t="b">
        <v>0</v>
      </c>
      <c r="K2008" t="s">
        <v>24</v>
      </c>
      <c r="L2008" t="s">
        <v>36</v>
      </c>
      <c r="N2008">
        <v>57.5</v>
      </c>
      <c r="O2008" t="s">
        <v>7049</v>
      </c>
      <c r="P2008" t="s">
        <v>7050</v>
      </c>
    </row>
    <row r="2009" spans="1:16" x14ac:dyDescent="0.25">
      <c r="A2009" t="s">
        <v>139</v>
      </c>
      <c r="B2009" t="s">
        <v>7102</v>
      </c>
      <c r="C2009" t="s">
        <v>1270</v>
      </c>
      <c r="D2009" t="s">
        <v>3972</v>
      </c>
      <c r="E2009" t="s">
        <v>20</v>
      </c>
      <c r="F2009" t="b">
        <v>0</v>
      </c>
      <c r="G2009" t="s">
        <v>27</v>
      </c>
      <c r="H2009" s="4">
        <v>45693.376851851863</v>
      </c>
      <c r="I2009" t="b">
        <v>0</v>
      </c>
      <c r="J2009" t="b">
        <v>1</v>
      </c>
      <c r="K2009" t="s">
        <v>24</v>
      </c>
      <c r="L2009" t="s">
        <v>22</v>
      </c>
      <c r="M2009">
        <v>137300</v>
      </c>
      <c r="O2009" t="s">
        <v>1172</v>
      </c>
      <c r="P2009" t="s">
        <v>7103</v>
      </c>
    </row>
    <row r="2010" spans="1:16" x14ac:dyDescent="0.25">
      <c r="A2010" t="s">
        <v>2</v>
      </c>
      <c r="B2010" t="s">
        <v>7104</v>
      </c>
      <c r="C2010" t="s">
        <v>922</v>
      </c>
      <c r="D2010" t="s">
        <v>4034</v>
      </c>
      <c r="E2010" t="s">
        <v>20</v>
      </c>
      <c r="F2010" t="b">
        <v>0</v>
      </c>
      <c r="G2010" t="s">
        <v>158</v>
      </c>
      <c r="H2010" s="4">
        <v>45693.379606481481</v>
      </c>
      <c r="I2010" t="b">
        <v>0</v>
      </c>
      <c r="J2010" t="b">
        <v>0</v>
      </c>
      <c r="K2010" t="s">
        <v>158</v>
      </c>
      <c r="L2010" t="s">
        <v>22</v>
      </c>
      <c r="M2010">
        <v>70000</v>
      </c>
      <c r="O2010" t="s">
        <v>1610</v>
      </c>
      <c r="P2010" t="s">
        <v>7105</v>
      </c>
    </row>
    <row r="2011" spans="1:16" x14ac:dyDescent="0.25">
      <c r="A2011" t="s">
        <v>0</v>
      </c>
      <c r="B2011" t="s">
        <v>2345</v>
      </c>
      <c r="C2011" t="s">
        <v>1264</v>
      </c>
      <c r="D2011" t="s">
        <v>3972</v>
      </c>
      <c r="E2011" t="s">
        <v>20</v>
      </c>
      <c r="F2011" t="b">
        <v>0</v>
      </c>
      <c r="G2011" t="s">
        <v>27</v>
      </c>
      <c r="H2011" s="4">
        <v>45693.416747685187</v>
      </c>
      <c r="I2011" t="b">
        <v>0</v>
      </c>
      <c r="J2011" t="b">
        <v>1</v>
      </c>
      <c r="K2011" t="s">
        <v>24</v>
      </c>
      <c r="L2011" t="s">
        <v>22</v>
      </c>
      <c r="M2011">
        <v>103000</v>
      </c>
      <c r="O2011" t="s">
        <v>1265</v>
      </c>
      <c r="P2011" t="s">
        <v>7106</v>
      </c>
    </row>
    <row r="2012" spans="1:16" x14ac:dyDescent="0.25">
      <c r="A2012" t="s">
        <v>191</v>
      </c>
      <c r="B2012" t="s">
        <v>7107</v>
      </c>
      <c r="C2012" t="s">
        <v>7108</v>
      </c>
      <c r="D2012" t="s">
        <v>3972</v>
      </c>
      <c r="E2012" t="s">
        <v>20</v>
      </c>
      <c r="F2012" t="b">
        <v>0</v>
      </c>
      <c r="G2012" t="s">
        <v>27</v>
      </c>
      <c r="H2012" s="4">
        <v>45693.416851851849</v>
      </c>
      <c r="I2012" t="b">
        <v>0</v>
      </c>
      <c r="J2012" t="b">
        <v>1</v>
      </c>
      <c r="K2012" t="s">
        <v>24</v>
      </c>
      <c r="L2012" t="s">
        <v>36</v>
      </c>
      <c r="N2012">
        <v>33.970001220703118</v>
      </c>
      <c r="O2012" t="s">
        <v>7109</v>
      </c>
      <c r="P2012" t="s">
        <v>1749</v>
      </c>
    </row>
    <row r="2013" spans="1:16" x14ac:dyDescent="0.25">
      <c r="A2013" t="s">
        <v>139</v>
      </c>
      <c r="B2013" t="s">
        <v>7110</v>
      </c>
      <c r="C2013" t="s">
        <v>49</v>
      </c>
      <c r="D2013" t="s">
        <v>3972</v>
      </c>
      <c r="E2013" t="s">
        <v>20</v>
      </c>
      <c r="F2013" t="b">
        <v>0</v>
      </c>
      <c r="G2013" t="s">
        <v>41</v>
      </c>
      <c r="H2013" s="4">
        <v>45693.417071759257</v>
      </c>
      <c r="I2013" t="b">
        <v>0</v>
      </c>
      <c r="J2013" t="b">
        <v>1</v>
      </c>
      <c r="K2013" t="s">
        <v>24</v>
      </c>
      <c r="L2013" t="s">
        <v>22</v>
      </c>
      <c r="M2013">
        <v>82000</v>
      </c>
      <c r="O2013" t="s">
        <v>7111</v>
      </c>
    </row>
    <row r="2014" spans="1:16" x14ac:dyDescent="0.25">
      <c r="A2014" t="s">
        <v>0</v>
      </c>
      <c r="B2014" t="s">
        <v>7112</v>
      </c>
      <c r="C2014" t="s">
        <v>140</v>
      </c>
      <c r="D2014" t="s">
        <v>3972</v>
      </c>
      <c r="E2014" t="s">
        <v>20</v>
      </c>
      <c r="F2014" t="b">
        <v>0</v>
      </c>
      <c r="G2014" t="s">
        <v>35</v>
      </c>
      <c r="H2014" s="4">
        <v>45693.417199074072</v>
      </c>
      <c r="I2014" t="b">
        <v>0</v>
      </c>
      <c r="J2014" t="b">
        <v>0</v>
      </c>
      <c r="K2014" t="s">
        <v>24</v>
      </c>
      <c r="L2014" t="s">
        <v>22</v>
      </c>
      <c r="M2014">
        <v>105000</v>
      </c>
      <c r="O2014" t="s">
        <v>482</v>
      </c>
      <c r="P2014" t="s">
        <v>7113</v>
      </c>
    </row>
    <row r="2015" spans="1:16" x14ac:dyDescent="0.25">
      <c r="A2015" t="s">
        <v>2</v>
      </c>
      <c r="B2015" t="s">
        <v>7114</v>
      </c>
      <c r="C2015" t="s">
        <v>515</v>
      </c>
      <c r="D2015" t="s">
        <v>3969</v>
      </c>
      <c r="E2015" t="s">
        <v>20</v>
      </c>
      <c r="F2015" t="b">
        <v>0</v>
      </c>
      <c r="G2015" t="s">
        <v>27</v>
      </c>
      <c r="H2015" s="4">
        <v>45693.418275462973</v>
      </c>
      <c r="I2015" t="b">
        <v>0</v>
      </c>
      <c r="J2015" t="b">
        <v>1</v>
      </c>
      <c r="K2015" t="s">
        <v>24</v>
      </c>
      <c r="L2015" t="s">
        <v>22</v>
      </c>
      <c r="M2015">
        <v>118650</v>
      </c>
      <c r="O2015" t="s">
        <v>512</v>
      </c>
      <c r="P2015" t="s">
        <v>7115</v>
      </c>
    </row>
    <row r="2016" spans="1:16" x14ac:dyDescent="0.25">
      <c r="A2016" t="s">
        <v>40</v>
      </c>
      <c r="B2016" t="s">
        <v>7116</v>
      </c>
      <c r="C2016" t="s">
        <v>172</v>
      </c>
      <c r="D2016" t="s">
        <v>3972</v>
      </c>
      <c r="E2016" t="s">
        <v>20</v>
      </c>
      <c r="F2016" t="b">
        <v>0</v>
      </c>
      <c r="G2016" t="s">
        <v>27</v>
      </c>
      <c r="H2016" s="4">
        <v>45693.418541666673</v>
      </c>
      <c r="I2016" t="b">
        <v>0</v>
      </c>
      <c r="J2016" t="b">
        <v>1</v>
      </c>
      <c r="K2016" t="s">
        <v>24</v>
      </c>
      <c r="L2016" t="s">
        <v>22</v>
      </c>
      <c r="M2016">
        <v>284000</v>
      </c>
      <c r="O2016" t="s">
        <v>1512</v>
      </c>
      <c r="P2016" t="s">
        <v>7117</v>
      </c>
    </row>
    <row r="2017" spans="1:16" x14ac:dyDescent="0.25">
      <c r="A2017" t="s">
        <v>19</v>
      </c>
      <c r="B2017" t="s">
        <v>7118</v>
      </c>
      <c r="C2017" t="s">
        <v>47</v>
      </c>
      <c r="D2017" t="s">
        <v>3972</v>
      </c>
      <c r="E2017" t="s">
        <v>20</v>
      </c>
      <c r="F2017" t="b">
        <v>0</v>
      </c>
      <c r="G2017" t="s">
        <v>27</v>
      </c>
      <c r="H2017" s="4">
        <v>45693.418564814812</v>
      </c>
      <c r="I2017" t="b">
        <v>0</v>
      </c>
      <c r="J2017" t="b">
        <v>1</v>
      </c>
      <c r="K2017" t="s">
        <v>24</v>
      </c>
      <c r="L2017" t="s">
        <v>22</v>
      </c>
      <c r="M2017">
        <v>298000</v>
      </c>
      <c r="O2017" t="s">
        <v>1461</v>
      </c>
      <c r="P2017" t="s">
        <v>1428</v>
      </c>
    </row>
    <row r="2018" spans="1:16" x14ac:dyDescent="0.25">
      <c r="A2018" t="s">
        <v>2</v>
      </c>
      <c r="B2018" t="s">
        <v>7119</v>
      </c>
      <c r="C2018" t="s">
        <v>236</v>
      </c>
      <c r="D2018" t="s">
        <v>3972</v>
      </c>
      <c r="E2018" t="s">
        <v>20</v>
      </c>
      <c r="F2018" t="b">
        <v>0</v>
      </c>
      <c r="G2018" t="s">
        <v>41</v>
      </c>
      <c r="H2018" s="4">
        <v>45693.419004629628</v>
      </c>
      <c r="I2018" t="b">
        <v>0</v>
      </c>
      <c r="J2018" t="b">
        <v>1</v>
      </c>
      <c r="K2018" t="s">
        <v>24</v>
      </c>
      <c r="L2018" t="s">
        <v>22</v>
      </c>
      <c r="M2018">
        <v>211000</v>
      </c>
      <c r="O2018" t="s">
        <v>1489</v>
      </c>
      <c r="P2018" t="s">
        <v>7120</v>
      </c>
    </row>
    <row r="2019" spans="1:16" x14ac:dyDescent="0.25">
      <c r="A2019" t="s">
        <v>0</v>
      </c>
      <c r="B2019" t="s">
        <v>7121</v>
      </c>
      <c r="C2019" t="s">
        <v>122</v>
      </c>
      <c r="D2019" t="s">
        <v>3972</v>
      </c>
      <c r="E2019" t="s">
        <v>20</v>
      </c>
      <c r="F2019" t="b">
        <v>0</v>
      </c>
      <c r="G2019" t="s">
        <v>52</v>
      </c>
      <c r="H2019" s="4">
        <v>45693.459224537037</v>
      </c>
      <c r="I2019" t="b">
        <v>0</v>
      </c>
      <c r="J2019" t="b">
        <v>1</v>
      </c>
      <c r="K2019" t="s">
        <v>24</v>
      </c>
      <c r="L2019" t="s">
        <v>22</v>
      </c>
      <c r="M2019">
        <v>142300</v>
      </c>
      <c r="O2019" t="s">
        <v>402</v>
      </c>
    </row>
    <row r="2020" spans="1:16" x14ac:dyDescent="0.25">
      <c r="A2020" t="s">
        <v>28</v>
      </c>
      <c r="B2020" t="s">
        <v>7122</v>
      </c>
      <c r="C2020" t="s">
        <v>455</v>
      </c>
      <c r="D2020" t="s">
        <v>3972</v>
      </c>
      <c r="E2020" t="s">
        <v>20</v>
      </c>
      <c r="F2020" t="b">
        <v>0</v>
      </c>
      <c r="G2020" t="s">
        <v>27</v>
      </c>
      <c r="H2020" s="4">
        <v>45693.45994212963</v>
      </c>
      <c r="I2020" t="b">
        <v>0</v>
      </c>
      <c r="J2020" t="b">
        <v>0</v>
      </c>
      <c r="K2020" t="s">
        <v>24</v>
      </c>
      <c r="L2020" t="s">
        <v>22</v>
      </c>
      <c r="M2020">
        <v>82500</v>
      </c>
      <c r="O2020" t="s">
        <v>482</v>
      </c>
    </row>
    <row r="2021" spans="1:16" x14ac:dyDescent="0.25">
      <c r="A2021" t="s">
        <v>2</v>
      </c>
      <c r="B2021" t="s">
        <v>7123</v>
      </c>
      <c r="C2021" t="s">
        <v>71</v>
      </c>
      <c r="D2021" t="s">
        <v>3972</v>
      </c>
      <c r="E2021" t="s">
        <v>20</v>
      </c>
      <c r="F2021" t="b">
        <v>0</v>
      </c>
      <c r="G2021" t="s">
        <v>27</v>
      </c>
      <c r="H2021" s="4">
        <v>45693.460231481477</v>
      </c>
      <c r="I2021" t="b">
        <v>0</v>
      </c>
      <c r="J2021" t="b">
        <v>1</v>
      </c>
      <c r="K2021" t="s">
        <v>24</v>
      </c>
      <c r="L2021" t="s">
        <v>36</v>
      </c>
      <c r="N2021">
        <v>66.395004272460938</v>
      </c>
      <c r="O2021" t="s">
        <v>1172</v>
      </c>
      <c r="P2021" t="s">
        <v>7124</v>
      </c>
    </row>
    <row r="2022" spans="1:16" x14ac:dyDescent="0.25">
      <c r="A2022" t="s">
        <v>89</v>
      </c>
      <c r="B2022" t="s">
        <v>7125</v>
      </c>
      <c r="C2022" t="s">
        <v>71</v>
      </c>
      <c r="D2022" t="s">
        <v>3972</v>
      </c>
      <c r="E2022" t="s">
        <v>20</v>
      </c>
      <c r="F2022" t="b">
        <v>0</v>
      </c>
      <c r="G2022" t="s">
        <v>41</v>
      </c>
      <c r="H2022" s="4">
        <v>45693.460648148153</v>
      </c>
      <c r="I2022" t="b">
        <v>0</v>
      </c>
      <c r="J2022" t="b">
        <v>1</v>
      </c>
      <c r="K2022" t="s">
        <v>24</v>
      </c>
      <c r="L2022" t="s">
        <v>22</v>
      </c>
      <c r="M2022">
        <v>237500</v>
      </c>
      <c r="O2022" t="s">
        <v>43</v>
      </c>
      <c r="P2022" t="s">
        <v>7126</v>
      </c>
    </row>
    <row r="2023" spans="1:16" x14ac:dyDescent="0.25">
      <c r="A2023" t="s">
        <v>19</v>
      </c>
      <c r="B2023" t="s">
        <v>7127</v>
      </c>
      <c r="C2023" t="s">
        <v>624</v>
      </c>
      <c r="D2023" t="s">
        <v>3972</v>
      </c>
      <c r="E2023" t="s">
        <v>20</v>
      </c>
      <c r="F2023" t="b">
        <v>0</v>
      </c>
      <c r="G2023" t="s">
        <v>35</v>
      </c>
      <c r="H2023" s="4">
        <v>45693.500509259262</v>
      </c>
      <c r="I2023" t="b">
        <v>0</v>
      </c>
      <c r="J2023" t="b">
        <v>1</v>
      </c>
      <c r="K2023" t="s">
        <v>24</v>
      </c>
      <c r="L2023" t="s">
        <v>22</v>
      </c>
      <c r="M2023">
        <v>148500</v>
      </c>
      <c r="O2023" t="s">
        <v>1547</v>
      </c>
      <c r="P2023" t="s">
        <v>7128</v>
      </c>
    </row>
    <row r="2024" spans="1:16" x14ac:dyDescent="0.25">
      <c r="A2024" t="s">
        <v>1</v>
      </c>
      <c r="B2024" t="s">
        <v>7129</v>
      </c>
      <c r="C2024" t="s">
        <v>158</v>
      </c>
      <c r="D2024" t="s">
        <v>4034</v>
      </c>
      <c r="E2024" t="s">
        <v>20</v>
      </c>
      <c r="F2024" t="b">
        <v>0</v>
      </c>
      <c r="G2024" t="s">
        <v>158</v>
      </c>
      <c r="H2024" s="4">
        <v>45693.504629629628</v>
      </c>
      <c r="I2024" t="b">
        <v>0</v>
      </c>
      <c r="J2024" t="b">
        <v>0</v>
      </c>
      <c r="K2024" t="s">
        <v>158</v>
      </c>
      <c r="L2024" t="s">
        <v>22</v>
      </c>
      <c r="M2024">
        <v>48000</v>
      </c>
      <c r="O2024" t="s">
        <v>1906</v>
      </c>
      <c r="P2024" t="s">
        <v>1483</v>
      </c>
    </row>
    <row r="2025" spans="1:16" x14ac:dyDescent="0.25">
      <c r="A2025" t="s">
        <v>139</v>
      </c>
      <c r="B2025" t="s">
        <v>5998</v>
      </c>
      <c r="C2025" t="s">
        <v>986</v>
      </c>
      <c r="D2025" t="s">
        <v>4083</v>
      </c>
      <c r="E2025" t="s">
        <v>20</v>
      </c>
      <c r="F2025" t="b">
        <v>0</v>
      </c>
      <c r="G2025" t="s">
        <v>41</v>
      </c>
      <c r="H2025" s="4">
        <v>45693.542118055557</v>
      </c>
      <c r="I2025" t="b">
        <v>1</v>
      </c>
      <c r="J2025" t="b">
        <v>0</v>
      </c>
      <c r="K2025" t="s">
        <v>24</v>
      </c>
      <c r="L2025" t="s">
        <v>36</v>
      </c>
      <c r="N2025">
        <v>44.989997863769531</v>
      </c>
      <c r="O2025" t="s">
        <v>5999</v>
      </c>
      <c r="P2025" t="s">
        <v>2128</v>
      </c>
    </row>
    <row r="2026" spans="1:16" x14ac:dyDescent="0.25">
      <c r="A2026" t="s">
        <v>0</v>
      </c>
      <c r="B2026" t="s">
        <v>0</v>
      </c>
      <c r="C2026" t="s">
        <v>7130</v>
      </c>
      <c r="D2026" t="s">
        <v>3956</v>
      </c>
      <c r="E2026" t="s">
        <v>34</v>
      </c>
      <c r="F2026" t="b">
        <v>0</v>
      </c>
      <c r="G2026" t="s">
        <v>27</v>
      </c>
      <c r="H2026" s="4">
        <v>45693.583379629628</v>
      </c>
      <c r="I2026" t="b">
        <v>1</v>
      </c>
      <c r="J2026" t="b">
        <v>1</v>
      </c>
      <c r="K2026" t="s">
        <v>24</v>
      </c>
      <c r="L2026" t="s">
        <v>36</v>
      </c>
      <c r="N2026">
        <v>27.979999542236332</v>
      </c>
      <c r="O2026" t="s">
        <v>6961</v>
      </c>
      <c r="P2026" t="s">
        <v>280</v>
      </c>
    </row>
    <row r="2027" spans="1:16" x14ac:dyDescent="0.25">
      <c r="A2027" t="s">
        <v>0</v>
      </c>
      <c r="B2027" t="s">
        <v>7131</v>
      </c>
      <c r="C2027" t="s">
        <v>573</v>
      </c>
      <c r="D2027" t="s">
        <v>3972</v>
      </c>
      <c r="E2027" t="s">
        <v>20</v>
      </c>
      <c r="F2027" t="b">
        <v>0</v>
      </c>
      <c r="G2027" t="s">
        <v>30</v>
      </c>
      <c r="H2027" s="4">
        <v>45693.584074074082</v>
      </c>
      <c r="I2027" t="b">
        <v>0</v>
      </c>
      <c r="J2027" t="b">
        <v>1</v>
      </c>
      <c r="K2027" t="s">
        <v>24</v>
      </c>
      <c r="L2027" t="s">
        <v>22</v>
      </c>
      <c r="M2027">
        <v>148000</v>
      </c>
      <c r="O2027" t="s">
        <v>2424</v>
      </c>
      <c r="P2027" t="s">
        <v>7132</v>
      </c>
    </row>
    <row r="2028" spans="1:16" x14ac:dyDescent="0.25">
      <c r="A2028" t="s">
        <v>1</v>
      </c>
      <c r="B2028" t="s">
        <v>7133</v>
      </c>
      <c r="C2028" t="s">
        <v>7134</v>
      </c>
      <c r="D2028" t="s">
        <v>4034</v>
      </c>
      <c r="E2028" t="s">
        <v>20</v>
      </c>
      <c r="F2028" t="b">
        <v>0</v>
      </c>
      <c r="G2028" t="s">
        <v>23</v>
      </c>
      <c r="H2028" s="4">
        <v>45693.615659722222</v>
      </c>
      <c r="I2028" t="b">
        <v>0</v>
      </c>
      <c r="J2028" t="b">
        <v>0</v>
      </c>
      <c r="K2028" t="s">
        <v>24</v>
      </c>
      <c r="L2028" t="s">
        <v>22</v>
      </c>
      <c r="M2028">
        <v>70400</v>
      </c>
      <c r="O2028" t="s">
        <v>7135</v>
      </c>
    </row>
    <row r="2029" spans="1:16" x14ac:dyDescent="0.25">
      <c r="A2029" t="s">
        <v>2</v>
      </c>
      <c r="B2029" t="s">
        <v>7136</v>
      </c>
      <c r="C2029" t="s">
        <v>7137</v>
      </c>
      <c r="D2029" t="s">
        <v>2208</v>
      </c>
      <c r="E2029" t="s">
        <v>20</v>
      </c>
      <c r="F2029" t="b">
        <v>0</v>
      </c>
      <c r="G2029" t="s">
        <v>27</v>
      </c>
      <c r="H2029" s="4">
        <v>45693.626608796287</v>
      </c>
      <c r="I2029" t="b">
        <v>1</v>
      </c>
      <c r="J2029" t="b">
        <v>0</v>
      </c>
      <c r="K2029" t="s">
        <v>24</v>
      </c>
      <c r="L2029" t="s">
        <v>36</v>
      </c>
      <c r="N2029">
        <v>47.5</v>
      </c>
      <c r="O2029" t="s">
        <v>4670</v>
      </c>
      <c r="P2029" t="s">
        <v>7138</v>
      </c>
    </row>
    <row r="2030" spans="1:16" x14ac:dyDescent="0.25">
      <c r="A2030" t="s">
        <v>2</v>
      </c>
      <c r="B2030" t="s">
        <v>660</v>
      </c>
      <c r="C2030" t="s">
        <v>3327</v>
      </c>
      <c r="D2030" t="s">
        <v>3972</v>
      </c>
      <c r="F2030" t="b">
        <v>0</v>
      </c>
      <c r="G2030" t="s">
        <v>27</v>
      </c>
      <c r="H2030" s="4">
        <v>45693.626770833333</v>
      </c>
      <c r="I2030" t="b">
        <v>0</v>
      </c>
      <c r="J2030" t="b">
        <v>0</v>
      </c>
      <c r="K2030" t="s">
        <v>24</v>
      </c>
      <c r="L2030" t="s">
        <v>36</v>
      </c>
      <c r="N2030">
        <v>45</v>
      </c>
      <c r="O2030" t="s">
        <v>1357</v>
      </c>
    </row>
    <row r="2031" spans="1:16" x14ac:dyDescent="0.25">
      <c r="A2031" t="s">
        <v>1</v>
      </c>
      <c r="B2031" t="s">
        <v>1368</v>
      </c>
      <c r="C2031" t="s">
        <v>3394</v>
      </c>
      <c r="D2031" t="s">
        <v>4034</v>
      </c>
      <c r="E2031" t="s">
        <v>20</v>
      </c>
      <c r="F2031" t="b">
        <v>0</v>
      </c>
      <c r="G2031" t="s">
        <v>414</v>
      </c>
      <c r="H2031" s="4">
        <v>45693.633148148147</v>
      </c>
      <c r="I2031" t="b">
        <v>0</v>
      </c>
      <c r="J2031" t="b">
        <v>0</v>
      </c>
      <c r="K2031" t="s">
        <v>414</v>
      </c>
      <c r="L2031" t="s">
        <v>22</v>
      </c>
      <c r="M2031">
        <v>80000</v>
      </c>
      <c r="O2031" t="s">
        <v>742</v>
      </c>
      <c r="P2031" t="s">
        <v>1039</v>
      </c>
    </row>
    <row r="2032" spans="1:16" x14ac:dyDescent="0.25">
      <c r="A2032" t="s">
        <v>2</v>
      </c>
      <c r="B2032" t="s">
        <v>1145</v>
      </c>
      <c r="C2032" t="s">
        <v>140</v>
      </c>
      <c r="D2032" t="s">
        <v>3972</v>
      </c>
      <c r="E2032" t="s">
        <v>51</v>
      </c>
      <c r="F2032" t="b">
        <v>0</v>
      </c>
      <c r="G2032" t="s">
        <v>35</v>
      </c>
      <c r="H2032" s="4">
        <v>45693.667245370372</v>
      </c>
      <c r="I2032" t="b">
        <v>0</v>
      </c>
      <c r="J2032" t="b">
        <v>0</v>
      </c>
      <c r="K2032" t="s">
        <v>24</v>
      </c>
      <c r="L2032" t="s">
        <v>36</v>
      </c>
      <c r="N2032">
        <v>100</v>
      </c>
      <c r="O2032" t="s">
        <v>7139</v>
      </c>
      <c r="P2032" t="s">
        <v>7140</v>
      </c>
    </row>
    <row r="2033" spans="1:16" x14ac:dyDescent="0.25">
      <c r="A2033" t="s">
        <v>2</v>
      </c>
      <c r="B2033" t="s">
        <v>7141</v>
      </c>
      <c r="C2033" t="s">
        <v>1693</v>
      </c>
      <c r="D2033" t="s">
        <v>3972</v>
      </c>
      <c r="E2033" t="s">
        <v>20</v>
      </c>
      <c r="F2033" t="b">
        <v>0</v>
      </c>
      <c r="G2033" t="s">
        <v>52</v>
      </c>
      <c r="H2033" s="4">
        <v>45693.667615740742</v>
      </c>
      <c r="I2033" t="b">
        <v>1</v>
      </c>
      <c r="J2033" t="b">
        <v>0</v>
      </c>
      <c r="K2033" t="s">
        <v>24</v>
      </c>
      <c r="L2033" t="s">
        <v>22</v>
      </c>
      <c r="M2033">
        <v>100000</v>
      </c>
      <c r="O2033" t="s">
        <v>1736</v>
      </c>
      <c r="P2033" t="s">
        <v>119</v>
      </c>
    </row>
    <row r="2034" spans="1:16" x14ac:dyDescent="0.25">
      <c r="A2034" t="s">
        <v>2</v>
      </c>
      <c r="B2034" t="s">
        <v>358</v>
      </c>
      <c r="C2034" t="s">
        <v>2106</v>
      </c>
      <c r="D2034" t="s">
        <v>3828</v>
      </c>
      <c r="E2034" t="s">
        <v>51</v>
      </c>
      <c r="F2034" t="b">
        <v>0</v>
      </c>
      <c r="G2034" t="s">
        <v>27</v>
      </c>
      <c r="H2034" s="4">
        <v>45693.668275462973</v>
      </c>
      <c r="I2034" t="b">
        <v>0</v>
      </c>
      <c r="J2034" t="b">
        <v>0</v>
      </c>
      <c r="K2034" t="s">
        <v>24</v>
      </c>
      <c r="L2034" t="s">
        <v>36</v>
      </c>
      <c r="N2034">
        <v>45.5</v>
      </c>
      <c r="O2034" t="s">
        <v>7142</v>
      </c>
      <c r="P2034" t="s">
        <v>7143</v>
      </c>
    </row>
    <row r="2035" spans="1:16" x14ac:dyDescent="0.25">
      <c r="A2035" t="s">
        <v>2</v>
      </c>
      <c r="B2035" t="s">
        <v>7144</v>
      </c>
      <c r="C2035" t="s">
        <v>39</v>
      </c>
      <c r="D2035" t="s">
        <v>3972</v>
      </c>
      <c r="E2035" t="s">
        <v>20</v>
      </c>
      <c r="F2035" t="b">
        <v>1</v>
      </c>
      <c r="G2035" t="s">
        <v>27</v>
      </c>
      <c r="H2035" s="4">
        <v>45693.668379629627</v>
      </c>
      <c r="I2035" t="b">
        <v>0</v>
      </c>
      <c r="J2035" t="b">
        <v>1</v>
      </c>
      <c r="K2035" t="s">
        <v>24</v>
      </c>
      <c r="L2035" t="s">
        <v>22</v>
      </c>
      <c r="M2035">
        <v>175000</v>
      </c>
      <c r="O2035" t="s">
        <v>7145</v>
      </c>
      <c r="P2035" t="s">
        <v>7146</v>
      </c>
    </row>
    <row r="2036" spans="1:16" x14ac:dyDescent="0.25">
      <c r="A2036" t="s">
        <v>2</v>
      </c>
      <c r="B2036" t="s">
        <v>2</v>
      </c>
      <c r="C2036" t="s">
        <v>1218</v>
      </c>
      <c r="D2036" t="s">
        <v>2208</v>
      </c>
      <c r="E2036" t="s">
        <v>20</v>
      </c>
      <c r="F2036" t="b">
        <v>0</v>
      </c>
      <c r="G2036" t="s">
        <v>27</v>
      </c>
      <c r="H2036" s="4">
        <v>45693.668414351851</v>
      </c>
      <c r="I2036" t="b">
        <v>0</v>
      </c>
      <c r="J2036" t="b">
        <v>0</v>
      </c>
      <c r="K2036" t="s">
        <v>24</v>
      </c>
      <c r="L2036" t="s">
        <v>36</v>
      </c>
      <c r="N2036">
        <v>51</v>
      </c>
      <c r="O2036" t="s">
        <v>7147</v>
      </c>
      <c r="P2036" t="s">
        <v>7148</v>
      </c>
    </row>
    <row r="2037" spans="1:16" x14ac:dyDescent="0.25">
      <c r="A2037" t="s">
        <v>0</v>
      </c>
      <c r="B2037" t="s">
        <v>7149</v>
      </c>
      <c r="C2037" t="s">
        <v>1817</v>
      </c>
      <c r="D2037" t="s">
        <v>3972</v>
      </c>
      <c r="E2037" t="s">
        <v>51</v>
      </c>
      <c r="F2037" t="b">
        <v>0</v>
      </c>
      <c r="G2037" t="s">
        <v>30</v>
      </c>
      <c r="H2037" s="4">
        <v>45693.669583333343</v>
      </c>
      <c r="I2037" t="b">
        <v>1</v>
      </c>
      <c r="J2037" t="b">
        <v>0</v>
      </c>
      <c r="K2037" t="s">
        <v>24</v>
      </c>
      <c r="L2037" t="s">
        <v>36</v>
      </c>
      <c r="N2037">
        <v>62.5</v>
      </c>
      <c r="O2037" t="s">
        <v>406</v>
      </c>
      <c r="P2037" t="s">
        <v>7150</v>
      </c>
    </row>
    <row r="2038" spans="1:16" x14ac:dyDescent="0.25">
      <c r="A2038" t="s">
        <v>0</v>
      </c>
      <c r="B2038" t="s">
        <v>7151</v>
      </c>
      <c r="C2038" t="s">
        <v>2737</v>
      </c>
      <c r="D2038" t="s">
        <v>3828</v>
      </c>
      <c r="E2038" t="s">
        <v>20</v>
      </c>
      <c r="F2038" t="b">
        <v>0</v>
      </c>
      <c r="G2038" t="s">
        <v>27</v>
      </c>
      <c r="H2038" s="4">
        <v>45693.708379629628</v>
      </c>
      <c r="I2038" t="b">
        <v>1</v>
      </c>
      <c r="J2038" t="b">
        <v>0</v>
      </c>
      <c r="K2038" t="s">
        <v>24</v>
      </c>
      <c r="L2038" t="s">
        <v>22</v>
      </c>
      <c r="M2038">
        <v>70000</v>
      </c>
      <c r="O2038" t="s">
        <v>7152</v>
      </c>
      <c r="P2038" t="s">
        <v>204</v>
      </c>
    </row>
    <row r="2039" spans="1:16" x14ac:dyDescent="0.25">
      <c r="A2039" t="s">
        <v>0</v>
      </c>
      <c r="B2039" t="s">
        <v>1098</v>
      </c>
      <c r="C2039" t="s">
        <v>64</v>
      </c>
      <c r="D2039" t="s">
        <v>3972</v>
      </c>
      <c r="E2039" t="s">
        <v>51</v>
      </c>
      <c r="F2039" t="b">
        <v>0</v>
      </c>
      <c r="G2039" t="s">
        <v>52</v>
      </c>
      <c r="H2039" s="4">
        <v>45693.709166666667</v>
      </c>
      <c r="I2039" t="b">
        <v>0</v>
      </c>
      <c r="J2039" t="b">
        <v>1</v>
      </c>
      <c r="K2039" t="s">
        <v>24</v>
      </c>
      <c r="L2039" t="s">
        <v>22</v>
      </c>
      <c r="M2039">
        <v>102500</v>
      </c>
      <c r="O2039" t="s">
        <v>1784</v>
      </c>
      <c r="P2039" t="s">
        <v>7153</v>
      </c>
    </row>
    <row r="2040" spans="1:16" x14ac:dyDescent="0.25">
      <c r="A2040" t="s">
        <v>139</v>
      </c>
      <c r="B2040" t="s">
        <v>1756</v>
      </c>
      <c r="C2040" t="s">
        <v>378</v>
      </c>
      <c r="D2040" t="s">
        <v>3972</v>
      </c>
      <c r="E2040" t="s">
        <v>51</v>
      </c>
      <c r="F2040" t="b">
        <v>0</v>
      </c>
      <c r="G2040" t="s">
        <v>52</v>
      </c>
      <c r="H2040" s="4">
        <v>45693.709224537037</v>
      </c>
      <c r="I2040" t="b">
        <v>0</v>
      </c>
      <c r="J2040" t="b">
        <v>0</v>
      </c>
      <c r="K2040" t="s">
        <v>24</v>
      </c>
      <c r="L2040" t="s">
        <v>36</v>
      </c>
      <c r="N2040">
        <v>28.255001068115231</v>
      </c>
      <c r="O2040" t="s">
        <v>1783</v>
      </c>
      <c r="P2040" t="s">
        <v>7154</v>
      </c>
    </row>
    <row r="2041" spans="1:16" x14ac:dyDescent="0.25">
      <c r="A2041" t="s">
        <v>40</v>
      </c>
      <c r="B2041" t="s">
        <v>40</v>
      </c>
      <c r="C2041" t="s">
        <v>3497</v>
      </c>
      <c r="D2041" t="s">
        <v>3972</v>
      </c>
      <c r="E2041" t="s">
        <v>20</v>
      </c>
      <c r="F2041" t="b">
        <v>0</v>
      </c>
      <c r="G2041" t="s">
        <v>27</v>
      </c>
      <c r="H2041" s="4">
        <v>45693.710057870368</v>
      </c>
      <c r="I2041" t="b">
        <v>0</v>
      </c>
      <c r="J2041" t="b">
        <v>0</v>
      </c>
      <c r="K2041" t="s">
        <v>24</v>
      </c>
      <c r="L2041" t="s">
        <v>22</v>
      </c>
      <c r="M2041">
        <v>125000</v>
      </c>
      <c r="O2041" t="s">
        <v>7155</v>
      </c>
      <c r="P2041" t="s">
        <v>7156</v>
      </c>
    </row>
    <row r="2042" spans="1:16" x14ac:dyDescent="0.25">
      <c r="A2042" t="s">
        <v>40</v>
      </c>
      <c r="B2042" t="s">
        <v>7157</v>
      </c>
      <c r="C2042" t="s">
        <v>29</v>
      </c>
      <c r="D2042" t="s">
        <v>3600</v>
      </c>
      <c r="E2042" t="s">
        <v>20</v>
      </c>
      <c r="F2042" t="b">
        <v>0</v>
      </c>
      <c r="G2042" t="s">
        <v>27</v>
      </c>
      <c r="H2042" s="4">
        <v>45693.710057870368</v>
      </c>
      <c r="I2042" t="b">
        <v>0</v>
      </c>
      <c r="J2042" t="b">
        <v>0</v>
      </c>
      <c r="K2042" t="s">
        <v>24</v>
      </c>
      <c r="L2042" t="s">
        <v>22</v>
      </c>
      <c r="M2042">
        <v>140000</v>
      </c>
      <c r="O2042" t="s">
        <v>2211</v>
      </c>
      <c r="P2042" t="s">
        <v>7158</v>
      </c>
    </row>
    <row r="2043" spans="1:16" x14ac:dyDescent="0.25">
      <c r="A2043" t="s">
        <v>89</v>
      </c>
      <c r="B2043" t="s">
        <v>7159</v>
      </c>
      <c r="C2043" t="s">
        <v>2950</v>
      </c>
      <c r="D2043" t="s">
        <v>3972</v>
      </c>
      <c r="E2043" t="s">
        <v>20</v>
      </c>
      <c r="F2043" t="b">
        <v>0</v>
      </c>
      <c r="G2043" t="s">
        <v>35</v>
      </c>
      <c r="H2043" s="4">
        <v>45693.710914351846</v>
      </c>
      <c r="I2043" t="b">
        <v>0</v>
      </c>
      <c r="J2043" t="b">
        <v>0</v>
      </c>
      <c r="K2043" t="s">
        <v>24</v>
      </c>
      <c r="L2043" t="s">
        <v>22</v>
      </c>
      <c r="M2043">
        <v>117500</v>
      </c>
      <c r="O2043" t="s">
        <v>7160</v>
      </c>
      <c r="P2043" t="s">
        <v>7161</v>
      </c>
    </row>
    <row r="2044" spans="1:16" x14ac:dyDescent="0.25">
      <c r="A2044" t="s">
        <v>2</v>
      </c>
      <c r="B2044" t="s">
        <v>2337</v>
      </c>
      <c r="C2044" t="s">
        <v>49</v>
      </c>
      <c r="D2044" t="s">
        <v>3972</v>
      </c>
      <c r="E2044" t="s">
        <v>20</v>
      </c>
      <c r="F2044" t="b">
        <v>0</v>
      </c>
      <c r="G2044" t="s">
        <v>30</v>
      </c>
      <c r="H2044" s="4">
        <v>45693.711342592593</v>
      </c>
      <c r="I2044" t="b">
        <v>0</v>
      </c>
      <c r="J2044" t="b">
        <v>0</v>
      </c>
      <c r="K2044" t="s">
        <v>24</v>
      </c>
      <c r="L2044" t="s">
        <v>22</v>
      </c>
      <c r="M2044">
        <v>350000</v>
      </c>
      <c r="O2044" t="s">
        <v>3634</v>
      </c>
      <c r="P2044" t="s">
        <v>7162</v>
      </c>
    </row>
    <row r="2045" spans="1:16" x14ac:dyDescent="0.25">
      <c r="A2045" t="s">
        <v>0</v>
      </c>
      <c r="B2045" t="s">
        <v>7163</v>
      </c>
      <c r="C2045" t="s">
        <v>44</v>
      </c>
      <c r="D2045" t="s">
        <v>3972</v>
      </c>
      <c r="E2045" t="s">
        <v>20</v>
      </c>
      <c r="F2045" t="b">
        <v>0</v>
      </c>
      <c r="G2045" t="s">
        <v>41</v>
      </c>
      <c r="H2045" s="4">
        <v>45693.750300925924</v>
      </c>
      <c r="I2045" t="b">
        <v>0</v>
      </c>
      <c r="J2045" t="b">
        <v>1</v>
      </c>
      <c r="K2045" t="s">
        <v>24</v>
      </c>
      <c r="L2045" t="s">
        <v>36</v>
      </c>
      <c r="N2045">
        <v>29.39999961853027</v>
      </c>
      <c r="O2045" t="s">
        <v>3517</v>
      </c>
      <c r="P2045" t="s">
        <v>3462</v>
      </c>
    </row>
    <row r="2046" spans="1:16" x14ac:dyDescent="0.25">
      <c r="A2046" t="s">
        <v>2</v>
      </c>
      <c r="B2046" t="s">
        <v>7164</v>
      </c>
      <c r="C2046" t="s">
        <v>2348</v>
      </c>
      <c r="D2046" t="s">
        <v>7165</v>
      </c>
      <c r="F2046" t="b">
        <v>0</v>
      </c>
      <c r="G2046" t="s">
        <v>414</v>
      </c>
      <c r="H2046" s="4">
        <v>45693.758229166669</v>
      </c>
      <c r="I2046" t="b">
        <v>1</v>
      </c>
      <c r="J2046" t="b">
        <v>0</v>
      </c>
      <c r="K2046" t="s">
        <v>414</v>
      </c>
      <c r="L2046" t="s">
        <v>22</v>
      </c>
      <c r="M2046">
        <v>140000</v>
      </c>
      <c r="O2046" t="s">
        <v>516</v>
      </c>
      <c r="P2046" t="s">
        <v>7166</v>
      </c>
    </row>
    <row r="2047" spans="1:16" x14ac:dyDescent="0.25">
      <c r="A2047" t="s">
        <v>0</v>
      </c>
      <c r="B2047" t="s">
        <v>875</v>
      </c>
      <c r="C2047" t="s">
        <v>1679</v>
      </c>
      <c r="D2047" t="s">
        <v>3972</v>
      </c>
      <c r="E2047" t="s">
        <v>20</v>
      </c>
      <c r="F2047" t="b">
        <v>0</v>
      </c>
      <c r="G2047" t="s">
        <v>27</v>
      </c>
      <c r="H2047" s="4">
        <v>45693.791747685187</v>
      </c>
      <c r="I2047" t="b">
        <v>0</v>
      </c>
      <c r="J2047" t="b">
        <v>1</v>
      </c>
      <c r="K2047" t="s">
        <v>24</v>
      </c>
      <c r="L2047" t="s">
        <v>36</v>
      </c>
      <c r="N2047">
        <v>20.5</v>
      </c>
      <c r="O2047" t="s">
        <v>7167</v>
      </c>
      <c r="P2047" t="s">
        <v>7168</v>
      </c>
    </row>
    <row r="2048" spans="1:16" x14ac:dyDescent="0.25">
      <c r="A2048" t="s">
        <v>25</v>
      </c>
      <c r="B2048" t="s">
        <v>7169</v>
      </c>
      <c r="C2048" t="s">
        <v>805</v>
      </c>
      <c r="D2048" t="s">
        <v>3972</v>
      </c>
      <c r="E2048" t="s">
        <v>20</v>
      </c>
      <c r="F2048" t="b">
        <v>0</v>
      </c>
      <c r="G2048" t="s">
        <v>27</v>
      </c>
      <c r="H2048" s="4">
        <v>45693.791805555556</v>
      </c>
      <c r="I2048" t="b">
        <v>0</v>
      </c>
      <c r="J2048" t="b">
        <v>0</v>
      </c>
      <c r="K2048" t="s">
        <v>24</v>
      </c>
      <c r="L2048" t="s">
        <v>22</v>
      </c>
      <c r="M2048">
        <v>76273.6015625</v>
      </c>
      <c r="O2048" t="s">
        <v>4369</v>
      </c>
      <c r="P2048" t="s">
        <v>7170</v>
      </c>
    </row>
    <row r="2049" spans="1:16" x14ac:dyDescent="0.25">
      <c r="A2049" t="s">
        <v>1</v>
      </c>
      <c r="B2049" t="s">
        <v>657</v>
      </c>
      <c r="C2049" t="s">
        <v>3740</v>
      </c>
      <c r="D2049" t="s">
        <v>3972</v>
      </c>
      <c r="E2049" t="s">
        <v>20</v>
      </c>
      <c r="F2049" t="b">
        <v>0</v>
      </c>
      <c r="G2049" t="s">
        <v>27</v>
      </c>
      <c r="H2049" s="4">
        <v>45693.792708333327</v>
      </c>
      <c r="I2049" t="b">
        <v>0</v>
      </c>
      <c r="J2049" t="b">
        <v>1</v>
      </c>
      <c r="K2049" t="s">
        <v>24</v>
      </c>
      <c r="L2049" t="s">
        <v>22</v>
      </c>
      <c r="M2049">
        <v>198000</v>
      </c>
      <c r="O2049" t="s">
        <v>1982</v>
      </c>
      <c r="P2049" t="s">
        <v>658</v>
      </c>
    </row>
    <row r="2050" spans="1:16" x14ac:dyDescent="0.25">
      <c r="A2050" t="s">
        <v>2</v>
      </c>
      <c r="B2050" t="s">
        <v>7171</v>
      </c>
      <c r="C2050" t="s">
        <v>71</v>
      </c>
      <c r="D2050" t="s">
        <v>3972</v>
      </c>
      <c r="E2050" t="s">
        <v>20</v>
      </c>
      <c r="F2050" t="b">
        <v>0</v>
      </c>
      <c r="G2050" t="s">
        <v>27</v>
      </c>
      <c r="H2050" s="4">
        <v>45693.793356481481</v>
      </c>
      <c r="I2050" t="b">
        <v>0</v>
      </c>
      <c r="J2050" t="b">
        <v>1</v>
      </c>
      <c r="K2050" t="s">
        <v>24</v>
      </c>
      <c r="L2050" t="s">
        <v>22</v>
      </c>
      <c r="M2050">
        <v>199000</v>
      </c>
      <c r="O2050" t="s">
        <v>7172</v>
      </c>
      <c r="P2050" t="s">
        <v>7173</v>
      </c>
    </row>
    <row r="2051" spans="1:16" x14ac:dyDescent="0.25">
      <c r="A2051" t="s">
        <v>2</v>
      </c>
      <c r="B2051" t="s">
        <v>2482</v>
      </c>
      <c r="C2051" t="s">
        <v>192</v>
      </c>
      <c r="D2051" t="s">
        <v>3600</v>
      </c>
      <c r="E2051" t="s">
        <v>20</v>
      </c>
      <c r="F2051" t="b">
        <v>0</v>
      </c>
      <c r="G2051" t="s">
        <v>27</v>
      </c>
      <c r="H2051" s="4">
        <v>45693.793379629627</v>
      </c>
      <c r="I2051" t="b">
        <v>1</v>
      </c>
      <c r="J2051" t="b">
        <v>0</v>
      </c>
      <c r="K2051" t="s">
        <v>24</v>
      </c>
      <c r="L2051" t="s">
        <v>22</v>
      </c>
      <c r="M2051">
        <v>120000</v>
      </c>
      <c r="O2051" t="s">
        <v>2211</v>
      </c>
      <c r="P2051" t="s">
        <v>7174</v>
      </c>
    </row>
    <row r="2052" spans="1:16" x14ac:dyDescent="0.25">
      <c r="A2052" t="s">
        <v>0</v>
      </c>
      <c r="B2052" t="s">
        <v>1449</v>
      </c>
      <c r="C2052" t="s">
        <v>7175</v>
      </c>
      <c r="D2052" t="s">
        <v>3972</v>
      </c>
      <c r="E2052" t="s">
        <v>20</v>
      </c>
      <c r="F2052" t="b">
        <v>0</v>
      </c>
      <c r="G2052" t="s">
        <v>41</v>
      </c>
      <c r="H2052" s="4">
        <v>45693.793912037043</v>
      </c>
      <c r="I2052" t="b">
        <v>0</v>
      </c>
      <c r="J2052" t="b">
        <v>0</v>
      </c>
      <c r="K2052" t="s">
        <v>24</v>
      </c>
      <c r="L2052" t="s">
        <v>22</v>
      </c>
      <c r="M2052">
        <v>53302.5</v>
      </c>
      <c r="O2052" t="s">
        <v>4627</v>
      </c>
      <c r="P2052" t="s">
        <v>204</v>
      </c>
    </row>
    <row r="2053" spans="1:16" x14ac:dyDescent="0.25">
      <c r="A2053" t="s">
        <v>89</v>
      </c>
      <c r="B2053" t="s">
        <v>7176</v>
      </c>
      <c r="C2053" t="s">
        <v>160</v>
      </c>
      <c r="D2053" t="s">
        <v>3972</v>
      </c>
      <c r="E2053" t="s">
        <v>51</v>
      </c>
      <c r="F2053" t="b">
        <v>0</v>
      </c>
      <c r="G2053" t="s">
        <v>35</v>
      </c>
      <c r="H2053" s="4">
        <v>45693.794247685182</v>
      </c>
      <c r="I2053" t="b">
        <v>0</v>
      </c>
      <c r="J2053" t="b">
        <v>0</v>
      </c>
      <c r="K2053" t="s">
        <v>24</v>
      </c>
      <c r="L2053" t="s">
        <v>36</v>
      </c>
      <c r="N2053">
        <v>60.379997253417969</v>
      </c>
      <c r="O2053" t="s">
        <v>396</v>
      </c>
      <c r="P2053" t="s">
        <v>7177</v>
      </c>
    </row>
    <row r="2054" spans="1:16" x14ac:dyDescent="0.25">
      <c r="A2054" t="s">
        <v>139</v>
      </c>
      <c r="B2054" t="s">
        <v>2126</v>
      </c>
      <c r="C2054" t="s">
        <v>390</v>
      </c>
      <c r="D2054" t="s">
        <v>3972</v>
      </c>
      <c r="E2054" t="s">
        <v>20</v>
      </c>
      <c r="F2054" t="b">
        <v>0</v>
      </c>
      <c r="G2054" t="s">
        <v>27</v>
      </c>
      <c r="H2054" s="4">
        <v>45693.833483796298</v>
      </c>
      <c r="I2054" t="b">
        <v>0</v>
      </c>
      <c r="J2054" t="b">
        <v>0</v>
      </c>
      <c r="K2054" t="s">
        <v>24</v>
      </c>
      <c r="L2054" t="s">
        <v>22</v>
      </c>
      <c r="M2054">
        <v>77500</v>
      </c>
      <c r="O2054" t="s">
        <v>7178</v>
      </c>
      <c r="P2054" t="s">
        <v>943</v>
      </c>
    </row>
    <row r="2055" spans="1:16" x14ac:dyDescent="0.25">
      <c r="A2055" t="s">
        <v>89</v>
      </c>
      <c r="B2055" t="s">
        <v>7179</v>
      </c>
      <c r="C2055" t="s">
        <v>145</v>
      </c>
      <c r="D2055" t="s">
        <v>3972</v>
      </c>
      <c r="E2055" t="s">
        <v>20</v>
      </c>
      <c r="F2055" t="b">
        <v>0</v>
      </c>
      <c r="G2055" t="s">
        <v>27</v>
      </c>
      <c r="H2055" s="4">
        <v>45693.83494212963</v>
      </c>
      <c r="I2055" t="b">
        <v>0</v>
      </c>
      <c r="J2055" t="b">
        <v>1</v>
      </c>
      <c r="K2055" t="s">
        <v>24</v>
      </c>
      <c r="L2055" t="s">
        <v>22</v>
      </c>
      <c r="M2055">
        <v>138800</v>
      </c>
      <c r="O2055" t="s">
        <v>173</v>
      </c>
      <c r="P2055" t="s">
        <v>7180</v>
      </c>
    </row>
    <row r="2056" spans="1:16" x14ac:dyDescent="0.25">
      <c r="A2056" t="s">
        <v>40</v>
      </c>
      <c r="B2056" t="s">
        <v>7181</v>
      </c>
      <c r="C2056" t="s">
        <v>1058</v>
      </c>
      <c r="D2056" t="s">
        <v>3828</v>
      </c>
      <c r="E2056" t="s">
        <v>51</v>
      </c>
      <c r="F2056" t="b">
        <v>0</v>
      </c>
      <c r="G2056" t="s">
        <v>27</v>
      </c>
      <c r="H2056" s="4">
        <v>45693.83494212963</v>
      </c>
      <c r="I2056" t="b">
        <v>0</v>
      </c>
      <c r="J2056" t="b">
        <v>0</v>
      </c>
      <c r="K2056" t="s">
        <v>24</v>
      </c>
      <c r="L2056" t="s">
        <v>22</v>
      </c>
      <c r="M2056">
        <v>135000</v>
      </c>
      <c r="O2056" t="s">
        <v>451</v>
      </c>
      <c r="P2056" t="s">
        <v>7182</v>
      </c>
    </row>
    <row r="2057" spans="1:16" x14ac:dyDescent="0.25">
      <c r="A2057" t="s">
        <v>2</v>
      </c>
      <c r="B2057" t="s">
        <v>894</v>
      </c>
      <c r="C2057" t="s">
        <v>39</v>
      </c>
      <c r="D2057" t="s">
        <v>3972</v>
      </c>
      <c r="E2057" t="s">
        <v>20</v>
      </c>
      <c r="F2057" t="b">
        <v>1</v>
      </c>
      <c r="G2057" t="s">
        <v>35</v>
      </c>
      <c r="H2057" s="4">
        <v>45693.8359375</v>
      </c>
      <c r="I2057" t="b">
        <v>0</v>
      </c>
      <c r="J2057" t="b">
        <v>1</v>
      </c>
      <c r="K2057" t="s">
        <v>24</v>
      </c>
      <c r="L2057" t="s">
        <v>22</v>
      </c>
      <c r="M2057">
        <v>132500</v>
      </c>
      <c r="O2057" t="s">
        <v>7183</v>
      </c>
      <c r="P2057" t="s">
        <v>2035</v>
      </c>
    </row>
    <row r="2058" spans="1:16" x14ac:dyDescent="0.25">
      <c r="A2058" t="s">
        <v>0</v>
      </c>
      <c r="B2058" t="s">
        <v>7184</v>
      </c>
      <c r="C2058" t="s">
        <v>306</v>
      </c>
      <c r="D2058" t="s">
        <v>131</v>
      </c>
      <c r="F2058" t="b">
        <v>0</v>
      </c>
      <c r="G2058" t="s">
        <v>27</v>
      </c>
      <c r="H2058" s="4">
        <v>45693.875069444453</v>
      </c>
      <c r="I2058" t="b">
        <v>1</v>
      </c>
      <c r="J2058" t="b">
        <v>0</v>
      </c>
      <c r="K2058" t="s">
        <v>24</v>
      </c>
      <c r="L2058" t="s">
        <v>36</v>
      </c>
      <c r="N2058">
        <v>36.5</v>
      </c>
      <c r="O2058" t="s">
        <v>131</v>
      </c>
      <c r="P2058" t="s">
        <v>1545</v>
      </c>
    </row>
    <row r="2059" spans="1:16" x14ac:dyDescent="0.25">
      <c r="A2059" t="s">
        <v>40</v>
      </c>
      <c r="B2059" t="s">
        <v>40</v>
      </c>
      <c r="C2059" t="s">
        <v>87</v>
      </c>
      <c r="D2059" t="s">
        <v>131</v>
      </c>
      <c r="E2059" t="s">
        <v>20</v>
      </c>
      <c r="F2059" t="b">
        <v>0</v>
      </c>
      <c r="G2059" t="s">
        <v>27</v>
      </c>
      <c r="H2059" s="4">
        <v>45693.876689814817</v>
      </c>
      <c r="I2059" t="b">
        <v>1</v>
      </c>
      <c r="J2059" t="b">
        <v>0</v>
      </c>
      <c r="K2059" t="s">
        <v>24</v>
      </c>
      <c r="L2059" t="s">
        <v>22</v>
      </c>
      <c r="M2059">
        <v>125000</v>
      </c>
      <c r="O2059" t="s">
        <v>131</v>
      </c>
      <c r="P2059" t="s">
        <v>119</v>
      </c>
    </row>
    <row r="2060" spans="1:16" x14ac:dyDescent="0.25">
      <c r="A2060" t="s">
        <v>1</v>
      </c>
      <c r="B2060" t="s">
        <v>7185</v>
      </c>
      <c r="C2060" t="s">
        <v>49</v>
      </c>
      <c r="D2060" t="s">
        <v>3972</v>
      </c>
      <c r="E2060" t="s">
        <v>20</v>
      </c>
      <c r="F2060" t="b">
        <v>0</v>
      </c>
      <c r="G2060" t="s">
        <v>27</v>
      </c>
      <c r="H2060" s="4">
        <v>45693.876909722218</v>
      </c>
      <c r="I2060" t="b">
        <v>0</v>
      </c>
      <c r="J2060" t="b">
        <v>1</v>
      </c>
      <c r="K2060" t="s">
        <v>24</v>
      </c>
      <c r="L2060" t="s">
        <v>22</v>
      </c>
      <c r="M2060">
        <v>160000</v>
      </c>
      <c r="O2060" t="s">
        <v>7186</v>
      </c>
      <c r="P2060" t="s">
        <v>7187</v>
      </c>
    </row>
    <row r="2061" spans="1:16" x14ac:dyDescent="0.25">
      <c r="A2061" t="s">
        <v>0</v>
      </c>
      <c r="B2061" t="s">
        <v>1934</v>
      </c>
      <c r="C2061" t="s">
        <v>1247</v>
      </c>
      <c r="D2061" t="s">
        <v>3828</v>
      </c>
      <c r="E2061" t="s">
        <v>20</v>
      </c>
      <c r="F2061" t="b">
        <v>0</v>
      </c>
      <c r="G2061" t="s">
        <v>1247</v>
      </c>
      <c r="H2061" s="4">
        <v>45693.905011574083</v>
      </c>
      <c r="I2061" t="b">
        <v>0</v>
      </c>
      <c r="J2061" t="b">
        <v>0</v>
      </c>
      <c r="K2061" t="s">
        <v>1247</v>
      </c>
      <c r="L2061" t="s">
        <v>22</v>
      </c>
      <c r="M2061">
        <v>38500</v>
      </c>
      <c r="O2061" t="s">
        <v>5659</v>
      </c>
      <c r="P2061" t="s">
        <v>5660</v>
      </c>
    </row>
    <row r="2062" spans="1:16" x14ac:dyDescent="0.25">
      <c r="A2062" t="s">
        <v>0</v>
      </c>
      <c r="B2062" t="s">
        <v>7188</v>
      </c>
      <c r="C2062" t="s">
        <v>325</v>
      </c>
      <c r="D2062" t="s">
        <v>3972</v>
      </c>
      <c r="E2062" t="s">
        <v>51</v>
      </c>
      <c r="F2062" t="b">
        <v>0</v>
      </c>
      <c r="G2062" t="s">
        <v>27</v>
      </c>
      <c r="H2062" s="4">
        <v>45693.916817129633</v>
      </c>
      <c r="I2062" t="b">
        <v>0</v>
      </c>
      <c r="J2062" t="b">
        <v>1</v>
      </c>
      <c r="K2062" t="s">
        <v>24</v>
      </c>
      <c r="L2062" t="s">
        <v>36</v>
      </c>
      <c r="N2062">
        <v>22.5</v>
      </c>
      <c r="O2062" t="s">
        <v>4674</v>
      </c>
      <c r="P2062" t="s">
        <v>1687</v>
      </c>
    </row>
    <row r="2063" spans="1:16" x14ac:dyDescent="0.25">
      <c r="A2063" t="s">
        <v>0</v>
      </c>
      <c r="B2063" t="s">
        <v>920</v>
      </c>
      <c r="C2063" t="s">
        <v>809</v>
      </c>
      <c r="D2063" t="s">
        <v>3972</v>
      </c>
      <c r="E2063" t="s">
        <v>20</v>
      </c>
      <c r="F2063" t="b">
        <v>0</v>
      </c>
      <c r="G2063" t="s">
        <v>41</v>
      </c>
      <c r="H2063" s="4">
        <v>45693.916967592602</v>
      </c>
      <c r="I2063" t="b">
        <v>0</v>
      </c>
      <c r="J2063" t="b">
        <v>1</v>
      </c>
      <c r="K2063" t="s">
        <v>24</v>
      </c>
      <c r="L2063" t="s">
        <v>36</v>
      </c>
      <c r="N2063">
        <v>19.435001373291019</v>
      </c>
      <c r="O2063" t="s">
        <v>7189</v>
      </c>
      <c r="P2063" t="s">
        <v>3285</v>
      </c>
    </row>
    <row r="2064" spans="1:16" x14ac:dyDescent="0.25">
      <c r="A2064" t="s">
        <v>139</v>
      </c>
      <c r="B2064" t="s">
        <v>7190</v>
      </c>
      <c r="C2064" t="s">
        <v>82</v>
      </c>
      <c r="D2064" t="s">
        <v>3972</v>
      </c>
      <c r="E2064" t="s">
        <v>20</v>
      </c>
      <c r="F2064" t="b">
        <v>0</v>
      </c>
      <c r="G2064" t="s">
        <v>27</v>
      </c>
      <c r="H2064" s="4">
        <v>45693.959363425929</v>
      </c>
      <c r="I2064" t="b">
        <v>0</v>
      </c>
      <c r="J2064" t="b">
        <v>1</v>
      </c>
      <c r="K2064" t="s">
        <v>24</v>
      </c>
      <c r="L2064" t="s">
        <v>22</v>
      </c>
      <c r="M2064">
        <v>125000</v>
      </c>
      <c r="O2064" t="s">
        <v>1784</v>
      </c>
      <c r="P2064" t="s">
        <v>4543</v>
      </c>
    </row>
    <row r="2065" spans="1:16" x14ac:dyDescent="0.25">
      <c r="A2065" t="s">
        <v>139</v>
      </c>
      <c r="B2065" t="s">
        <v>2126</v>
      </c>
      <c r="C2065" t="s">
        <v>1077</v>
      </c>
      <c r="D2065" t="s">
        <v>3972</v>
      </c>
      <c r="E2065" t="s">
        <v>20</v>
      </c>
      <c r="F2065" t="b">
        <v>0</v>
      </c>
      <c r="G2065" t="s">
        <v>41</v>
      </c>
      <c r="H2065" s="4">
        <v>45694.000347222223</v>
      </c>
      <c r="I2065" t="b">
        <v>0</v>
      </c>
      <c r="J2065" t="b">
        <v>0</v>
      </c>
      <c r="K2065" t="s">
        <v>24</v>
      </c>
      <c r="L2065" t="s">
        <v>22</v>
      </c>
      <c r="M2065">
        <v>110000</v>
      </c>
      <c r="O2065" t="s">
        <v>7191</v>
      </c>
      <c r="P2065" t="s">
        <v>280</v>
      </c>
    </row>
    <row r="2066" spans="1:16" x14ac:dyDescent="0.25">
      <c r="A2066" t="s">
        <v>89</v>
      </c>
      <c r="B2066" t="s">
        <v>7192</v>
      </c>
      <c r="C2066" t="s">
        <v>151</v>
      </c>
      <c r="D2066" t="s">
        <v>3972</v>
      </c>
      <c r="E2066" t="s">
        <v>20</v>
      </c>
      <c r="F2066" t="b">
        <v>0</v>
      </c>
      <c r="G2066" t="s">
        <v>30</v>
      </c>
      <c r="H2066" s="4">
        <v>45694.001331018517</v>
      </c>
      <c r="I2066" t="b">
        <v>0</v>
      </c>
      <c r="J2066" t="b">
        <v>1</v>
      </c>
      <c r="K2066" t="s">
        <v>24</v>
      </c>
      <c r="L2066" t="s">
        <v>22</v>
      </c>
      <c r="M2066">
        <v>150000</v>
      </c>
      <c r="O2066" t="s">
        <v>299</v>
      </c>
      <c r="P2066" t="s">
        <v>927</v>
      </c>
    </row>
    <row r="2067" spans="1:16" x14ac:dyDescent="0.25">
      <c r="A2067" t="s">
        <v>40</v>
      </c>
      <c r="B2067" t="s">
        <v>40</v>
      </c>
      <c r="C2067" t="s">
        <v>7193</v>
      </c>
      <c r="D2067" t="s">
        <v>5534</v>
      </c>
      <c r="E2067" t="s">
        <v>20</v>
      </c>
      <c r="F2067" t="b">
        <v>0</v>
      </c>
      <c r="G2067" t="s">
        <v>27</v>
      </c>
      <c r="H2067" s="4">
        <v>45694.001689814817</v>
      </c>
      <c r="I2067" t="b">
        <v>0</v>
      </c>
      <c r="J2067" t="b">
        <v>0</v>
      </c>
      <c r="K2067" t="s">
        <v>24</v>
      </c>
      <c r="L2067" t="s">
        <v>22</v>
      </c>
      <c r="M2067">
        <v>88582</v>
      </c>
      <c r="O2067" t="s">
        <v>1275</v>
      </c>
      <c r="P2067" t="s">
        <v>7194</v>
      </c>
    </row>
    <row r="2068" spans="1:16" x14ac:dyDescent="0.25">
      <c r="A2068" t="s">
        <v>25</v>
      </c>
      <c r="B2068" t="s">
        <v>3548</v>
      </c>
      <c r="C2068" t="s">
        <v>3519</v>
      </c>
      <c r="D2068" t="s">
        <v>3828</v>
      </c>
      <c r="E2068" t="s">
        <v>20</v>
      </c>
      <c r="F2068" t="b">
        <v>0</v>
      </c>
      <c r="G2068" t="s">
        <v>27</v>
      </c>
      <c r="H2068" s="4">
        <v>45694.04173611111</v>
      </c>
      <c r="I2068" t="b">
        <v>0</v>
      </c>
      <c r="J2068" t="b">
        <v>1</v>
      </c>
      <c r="K2068" t="s">
        <v>24</v>
      </c>
      <c r="L2068" t="s">
        <v>22</v>
      </c>
      <c r="M2068">
        <v>100050</v>
      </c>
      <c r="O2068" t="s">
        <v>7195</v>
      </c>
    </row>
    <row r="2069" spans="1:16" x14ac:dyDescent="0.25">
      <c r="A2069" t="s">
        <v>2</v>
      </c>
      <c r="B2069" t="s">
        <v>7196</v>
      </c>
      <c r="C2069" t="s">
        <v>386</v>
      </c>
      <c r="D2069" t="s">
        <v>6612</v>
      </c>
      <c r="E2069" t="s">
        <v>20</v>
      </c>
      <c r="F2069" t="b">
        <v>0</v>
      </c>
      <c r="G2069" t="s">
        <v>27</v>
      </c>
      <c r="H2069" s="4">
        <v>45694.043252314812</v>
      </c>
      <c r="I2069" t="b">
        <v>0</v>
      </c>
      <c r="J2069" t="b">
        <v>1</v>
      </c>
      <c r="K2069" t="s">
        <v>24</v>
      </c>
      <c r="L2069" t="s">
        <v>22</v>
      </c>
      <c r="M2069">
        <v>410000</v>
      </c>
      <c r="O2069" t="s">
        <v>1101</v>
      </c>
      <c r="P2069" t="s">
        <v>7197</v>
      </c>
    </row>
    <row r="2070" spans="1:16" x14ac:dyDescent="0.25">
      <c r="A2070" t="s">
        <v>25</v>
      </c>
      <c r="B2070" t="s">
        <v>1451</v>
      </c>
      <c r="C2070" t="s">
        <v>82</v>
      </c>
      <c r="D2070" t="s">
        <v>3828</v>
      </c>
      <c r="E2070" t="s">
        <v>51</v>
      </c>
      <c r="F2070" t="b">
        <v>0</v>
      </c>
      <c r="G2070" t="s">
        <v>27</v>
      </c>
      <c r="H2070" s="4">
        <v>45694.250023148154</v>
      </c>
      <c r="I2070" t="b">
        <v>1</v>
      </c>
      <c r="J2070" t="b">
        <v>0</v>
      </c>
      <c r="K2070" t="s">
        <v>24</v>
      </c>
      <c r="L2070" t="s">
        <v>36</v>
      </c>
      <c r="N2070">
        <v>75</v>
      </c>
      <c r="O2070" t="s">
        <v>7198</v>
      </c>
      <c r="P2070" t="s">
        <v>3583</v>
      </c>
    </row>
    <row r="2071" spans="1:16" x14ac:dyDescent="0.25">
      <c r="A2071" t="s">
        <v>25</v>
      </c>
      <c r="B2071" t="s">
        <v>7199</v>
      </c>
      <c r="C2071" t="s">
        <v>82</v>
      </c>
      <c r="D2071" t="s">
        <v>2208</v>
      </c>
      <c r="E2071" t="s">
        <v>20</v>
      </c>
      <c r="F2071" t="b">
        <v>0</v>
      </c>
      <c r="G2071" t="s">
        <v>27</v>
      </c>
      <c r="H2071" s="4">
        <v>45694.250023148154</v>
      </c>
      <c r="I2071" t="b">
        <v>0</v>
      </c>
      <c r="J2071" t="b">
        <v>1</v>
      </c>
      <c r="K2071" t="s">
        <v>24</v>
      </c>
      <c r="L2071" t="s">
        <v>22</v>
      </c>
      <c r="M2071">
        <v>96250</v>
      </c>
      <c r="O2071" t="s">
        <v>980</v>
      </c>
      <c r="P2071" t="s">
        <v>7200</v>
      </c>
    </row>
    <row r="2072" spans="1:16" x14ac:dyDescent="0.25">
      <c r="A2072" t="s">
        <v>0</v>
      </c>
      <c r="B2072" t="s">
        <v>7201</v>
      </c>
      <c r="C2072" t="s">
        <v>624</v>
      </c>
      <c r="D2072" t="s">
        <v>3972</v>
      </c>
      <c r="E2072" t="s">
        <v>20</v>
      </c>
      <c r="F2072" t="b">
        <v>0</v>
      </c>
      <c r="G2072" t="s">
        <v>35</v>
      </c>
      <c r="H2072" s="4">
        <v>45694.250706018523</v>
      </c>
      <c r="I2072" t="b">
        <v>0</v>
      </c>
      <c r="J2072" t="b">
        <v>1</v>
      </c>
      <c r="K2072" t="s">
        <v>24</v>
      </c>
      <c r="L2072" t="s">
        <v>22</v>
      </c>
      <c r="M2072">
        <v>142600</v>
      </c>
      <c r="O2072" t="s">
        <v>65</v>
      </c>
      <c r="P2072" t="s">
        <v>7202</v>
      </c>
    </row>
    <row r="2073" spans="1:16" x14ac:dyDescent="0.25">
      <c r="A2073" t="s">
        <v>2</v>
      </c>
      <c r="B2073" t="s">
        <v>7203</v>
      </c>
      <c r="C2073" t="s">
        <v>120</v>
      </c>
      <c r="D2073" t="s">
        <v>2208</v>
      </c>
      <c r="E2073" t="s">
        <v>20</v>
      </c>
      <c r="F2073" t="b">
        <v>0</v>
      </c>
      <c r="G2073" t="s">
        <v>27</v>
      </c>
      <c r="H2073" s="4">
        <v>45694.25172453704</v>
      </c>
      <c r="I2073" t="b">
        <v>0</v>
      </c>
      <c r="J2073" t="b">
        <v>0</v>
      </c>
      <c r="K2073" t="s">
        <v>24</v>
      </c>
      <c r="L2073" t="s">
        <v>22</v>
      </c>
      <c r="M2073">
        <v>95000</v>
      </c>
      <c r="O2073" t="s">
        <v>7204</v>
      </c>
      <c r="P2073" t="s">
        <v>7205</v>
      </c>
    </row>
    <row r="2074" spans="1:16" x14ac:dyDescent="0.25">
      <c r="A2074" t="s">
        <v>0</v>
      </c>
      <c r="B2074" t="s">
        <v>7206</v>
      </c>
      <c r="C2074" t="s">
        <v>158</v>
      </c>
      <c r="D2074" t="s">
        <v>4034</v>
      </c>
      <c r="E2074" t="s">
        <v>20</v>
      </c>
      <c r="F2074" t="b">
        <v>0</v>
      </c>
      <c r="G2074" t="s">
        <v>158</v>
      </c>
      <c r="H2074" s="4">
        <v>45694.254305555558</v>
      </c>
      <c r="I2074" t="b">
        <v>0</v>
      </c>
      <c r="J2074" t="b">
        <v>0</v>
      </c>
      <c r="K2074" t="s">
        <v>158</v>
      </c>
      <c r="L2074" t="s">
        <v>22</v>
      </c>
      <c r="M2074">
        <v>40000</v>
      </c>
      <c r="O2074" t="s">
        <v>402</v>
      </c>
      <c r="P2074" t="s">
        <v>6972</v>
      </c>
    </row>
    <row r="2075" spans="1:16" x14ac:dyDescent="0.25">
      <c r="A2075" t="s">
        <v>2</v>
      </c>
      <c r="B2075" t="s">
        <v>7207</v>
      </c>
      <c r="C2075" t="s">
        <v>1243</v>
      </c>
      <c r="D2075" t="s">
        <v>4002</v>
      </c>
      <c r="E2075" t="s">
        <v>20</v>
      </c>
      <c r="F2075" t="b">
        <v>0</v>
      </c>
      <c r="G2075" t="s">
        <v>414</v>
      </c>
      <c r="H2075" s="4">
        <v>45694.257719907408</v>
      </c>
      <c r="I2075" t="b">
        <v>1</v>
      </c>
      <c r="J2075" t="b">
        <v>0</v>
      </c>
      <c r="K2075" t="s">
        <v>414</v>
      </c>
      <c r="L2075" t="s">
        <v>22</v>
      </c>
      <c r="M2075">
        <v>102500</v>
      </c>
      <c r="O2075" t="s">
        <v>1486</v>
      </c>
    </row>
    <row r="2076" spans="1:16" x14ac:dyDescent="0.25">
      <c r="A2076" t="s">
        <v>40</v>
      </c>
      <c r="B2076" t="s">
        <v>7208</v>
      </c>
      <c r="C2076" t="s">
        <v>1878</v>
      </c>
      <c r="D2076" t="s">
        <v>7209</v>
      </c>
      <c r="E2076" t="s">
        <v>20</v>
      </c>
      <c r="F2076" t="b">
        <v>0</v>
      </c>
      <c r="G2076" t="s">
        <v>1879</v>
      </c>
      <c r="H2076" s="4">
        <v>45694.259745370371</v>
      </c>
      <c r="I2076" t="b">
        <v>1</v>
      </c>
      <c r="J2076" t="b">
        <v>0</v>
      </c>
      <c r="K2076" t="s">
        <v>1879</v>
      </c>
      <c r="L2076" t="s">
        <v>22</v>
      </c>
      <c r="M2076">
        <v>83999.5</v>
      </c>
      <c r="O2076" t="s">
        <v>2029</v>
      </c>
      <c r="P2076" t="s">
        <v>7210</v>
      </c>
    </row>
    <row r="2077" spans="1:16" x14ac:dyDescent="0.25">
      <c r="A2077" t="s">
        <v>0</v>
      </c>
      <c r="B2077" t="s">
        <v>7211</v>
      </c>
      <c r="C2077" t="s">
        <v>7212</v>
      </c>
      <c r="D2077" t="s">
        <v>2208</v>
      </c>
      <c r="E2077" t="s">
        <v>631</v>
      </c>
      <c r="F2077" t="b">
        <v>0</v>
      </c>
      <c r="G2077" t="s">
        <v>27</v>
      </c>
      <c r="H2077" s="4">
        <v>45694.291898148149</v>
      </c>
      <c r="I2077" t="b">
        <v>0</v>
      </c>
      <c r="J2077" t="b">
        <v>0</v>
      </c>
      <c r="K2077" t="s">
        <v>24</v>
      </c>
      <c r="L2077" t="s">
        <v>36</v>
      </c>
      <c r="N2077">
        <v>37</v>
      </c>
      <c r="O2077" t="s">
        <v>7213</v>
      </c>
      <c r="P2077" t="s">
        <v>7214</v>
      </c>
    </row>
    <row r="2078" spans="1:16" x14ac:dyDescent="0.25">
      <c r="A2078" t="s">
        <v>1</v>
      </c>
      <c r="B2078" t="s">
        <v>2464</v>
      </c>
      <c r="C2078" t="s">
        <v>39</v>
      </c>
      <c r="D2078" t="s">
        <v>3972</v>
      </c>
      <c r="E2078" t="s">
        <v>20</v>
      </c>
      <c r="F2078" t="b">
        <v>1</v>
      </c>
      <c r="G2078" t="s">
        <v>41</v>
      </c>
      <c r="H2078" s="4">
        <v>45694.293020833327</v>
      </c>
      <c r="I2078" t="b">
        <v>0</v>
      </c>
      <c r="J2078" t="b">
        <v>0</v>
      </c>
      <c r="K2078" t="s">
        <v>24</v>
      </c>
      <c r="L2078" t="s">
        <v>22</v>
      </c>
      <c r="M2078">
        <v>119000</v>
      </c>
      <c r="O2078" t="s">
        <v>7215</v>
      </c>
      <c r="P2078" t="s">
        <v>2518</v>
      </c>
    </row>
    <row r="2079" spans="1:16" x14ac:dyDescent="0.25">
      <c r="A2079" t="s">
        <v>89</v>
      </c>
      <c r="B2079" t="s">
        <v>3143</v>
      </c>
      <c r="C2079" t="s">
        <v>39</v>
      </c>
      <c r="D2079" t="s">
        <v>3984</v>
      </c>
      <c r="E2079" t="s">
        <v>20</v>
      </c>
      <c r="F2079" t="b">
        <v>1</v>
      </c>
      <c r="G2079" t="s">
        <v>5202</v>
      </c>
      <c r="H2079" s="4">
        <v>45694.300173611111</v>
      </c>
      <c r="I2079" t="b">
        <v>1</v>
      </c>
      <c r="J2079" t="b">
        <v>0</v>
      </c>
      <c r="L2079" t="s">
        <v>22</v>
      </c>
      <c r="M2079">
        <v>163000</v>
      </c>
      <c r="O2079" t="s">
        <v>5208</v>
      </c>
      <c r="P2079" t="s">
        <v>432</v>
      </c>
    </row>
    <row r="2080" spans="1:16" x14ac:dyDescent="0.25">
      <c r="A2080" t="s">
        <v>89</v>
      </c>
      <c r="B2080" t="s">
        <v>7216</v>
      </c>
      <c r="C2080" t="s">
        <v>39</v>
      </c>
      <c r="D2080" t="s">
        <v>3984</v>
      </c>
      <c r="E2080" t="s">
        <v>20</v>
      </c>
      <c r="F2080" t="b">
        <v>1</v>
      </c>
      <c r="G2080" t="s">
        <v>5202</v>
      </c>
      <c r="H2080" s="4">
        <v>45694.300254629627</v>
      </c>
      <c r="I2080" t="b">
        <v>1</v>
      </c>
      <c r="J2080" t="b">
        <v>0</v>
      </c>
      <c r="L2080" t="s">
        <v>22</v>
      </c>
      <c r="M2080">
        <v>205000</v>
      </c>
      <c r="O2080" t="s">
        <v>4051</v>
      </c>
      <c r="P2080" t="s">
        <v>119</v>
      </c>
    </row>
    <row r="2081" spans="1:16" x14ac:dyDescent="0.25">
      <c r="A2081" t="s">
        <v>0</v>
      </c>
      <c r="B2081" t="s">
        <v>2153</v>
      </c>
      <c r="C2081" t="s">
        <v>26</v>
      </c>
      <c r="D2081" t="s">
        <v>4177</v>
      </c>
      <c r="E2081" t="s">
        <v>20</v>
      </c>
      <c r="F2081" t="b">
        <v>0</v>
      </c>
      <c r="G2081" t="s">
        <v>27</v>
      </c>
      <c r="H2081" s="4">
        <v>45694.333460648151</v>
      </c>
      <c r="I2081" t="b">
        <v>1</v>
      </c>
      <c r="J2081" t="b">
        <v>1</v>
      </c>
      <c r="K2081" t="s">
        <v>24</v>
      </c>
      <c r="L2081" t="s">
        <v>22</v>
      </c>
      <c r="M2081">
        <v>121000</v>
      </c>
      <c r="O2081" t="s">
        <v>2409</v>
      </c>
      <c r="P2081" t="s">
        <v>138</v>
      </c>
    </row>
    <row r="2082" spans="1:16" x14ac:dyDescent="0.25">
      <c r="A2082" t="s">
        <v>0</v>
      </c>
      <c r="B2082" t="s">
        <v>7217</v>
      </c>
      <c r="C2082" t="s">
        <v>836</v>
      </c>
      <c r="D2082" t="s">
        <v>2208</v>
      </c>
      <c r="E2082" t="s">
        <v>20</v>
      </c>
      <c r="F2082" t="b">
        <v>0</v>
      </c>
      <c r="G2082" t="s">
        <v>27</v>
      </c>
      <c r="H2082" s="4">
        <v>45694.333472222221</v>
      </c>
      <c r="I2082" t="b">
        <v>0</v>
      </c>
      <c r="J2082" t="b">
        <v>1</v>
      </c>
      <c r="K2082" t="s">
        <v>24</v>
      </c>
      <c r="L2082" t="s">
        <v>22</v>
      </c>
      <c r="M2082">
        <v>106000</v>
      </c>
      <c r="O2082" t="s">
        <v>229</v>
      </c>
      <c r="P2082" t="s">
        <v>7218</v>
      </c>
    </row>
    <row r="2083" spans="1:16" x14ac:dyDescent="0.25">
      <c r="A2083" t="s">
        <v>25</v>
      </c>
      <c r="B2083" t="s">
        <v>3541</v>
      </c>
      <c r="C2083" t="s">
        <v>151</v>
      </c>
      <c r="D2083" t="s">
        <v>3828</v>
      </c>
      <c r="E2083" t="s">
        <v>20</v>
      </c>
      <c r="F2083" t="b">
        <v>0</v>
      </c>
      <c r="G2083" t="s">
        <v>30</v>
      </c>
      <c r="H2083" s="4">
        <v>45694.334178240737</v>
      </c>
      <c r="I2083" t="b">
        <v>0</v>
      </c>
      <c r="J2083" t="b">
        <v>1</v>
      </c>
      <c r="K2083" t="s">
        <v>24</v>
      </c>
      <c r="L2083" t="s">
        <v>36</v>
      </c>
      <c r="N2083">
        <v>51.014999389648438</v>
      </c>
      <c r="O2083" t="s">
        <v>2143</v>
      </c>
      <c r="P2083" t="s">
        <v>7219</v>
      </c>
    </row>
    <row r="2084" spans="1:16" x14ac:dyDescent="0.25">
      <c r="A2084" t="s">
        <v>89</v>
      </c>
      <c r="B2084" t="s">
        <v>5059</v>
      </c>
      <c r="C2084" t="s">
        <v>836</v>
      </c>
      <c r="D2084" t="s">
        <v>2208</v>
      </c>
      <c r="E2084" t="s">
        <v>20</v>
      </c>
      <c r="F2084" t="b">
        <v>0</v>
      </c>
      <c r="G2084" t="s">
        <v>27</v>
      </c>
      <c r="H2084" s="4">
        <v>45694.335127314807</v>
      </c>
      <c r="I2084" t="b">
        <v>0</v>
      </c>
      <c r="J2084" t="b">
        <v>1</v>
      </c>
      <c r="K2084" t="s">
        <v>24</v>
      </c>
      <c r="L2084" t="s">
        <v>22</v>
      </c>
      <c r="M2084">
        <v>100000</v>
      </c>
      <c r="O2084" t="s">
        <v>229</v>
      </c>
      <c r="P2084" t="s">
        <v>4619</v>
      </c>
    </row>
    <row r="2085" spans="1:16" x14ac:dyDescent="0.25">
      <c r="A2085" t="s">
        <v>0</v>
      </c>
      <c r="B2085" t="s">
        <v>7220</v>
      </c>
      <c r="C2085" t="s">
        <v>2015</v>
      </c>
      <c r="D2085" t="s">
        <v>3956</v>
      </c>
      <c r="E2085" t="s">
        <v>34</v>
      </c>
      <c r="F2085" t="b">
        <v>0</v>
      </c>
      <c r="G2085" t="s">
        <v>27</v>
      </c>
      <c r="H2085" s="4">
        <v>45694.416724537034</v>
      </c>
      <c r="I2085" t="b">
        <v>0</v>
      </c>
      <c r="J2085" t="b">
        <v>1</v>
      </c>
      <c r="K2085" t="s">
        <v>24</v>
      </c>
      <c r="L2085" t="s">
        <v>36</v>
      </c>
      <c r="N2085">
        <v>27.979999542236332</v>
      </c>
      <c r="O2085" t="s">
        <v>96</v>
      </c>
      <c r="P2085" t="s">
        <v>684</v>
      </c>
    </row>
    <row r="2086" spans="1:16" x14ac:dyDescent="0.25">
      <c r="A2086" t="s">
        <v>1</v>
      </c>
      <c r="B2086" t="s">
        <v>7221</v>
      </c>
      <c r="C2086" t="s">
        <v>140</v>
      </c>
      <c r="D2086" t="s">
        <v>3972</v>
      </c>
      <c r="E2086" t="s">
        <v>20</v>
      </c>
      <c r="F2086" t="b">
        <v>0</v>
      </c>
      <c r="G2086" t="s">
        <v>35</v>
      </c>
      <c r="H2086" s="4">
        <v>45694.417407407411</v>
      </c>
      <c r="I2086" t="b">
        <v>0</v>
      </c>
      <c r="J2086" t="b">
        <v>1</v>
      </c>
      <c r="K2086" t="s">
        <v>24</v>
      </c>
      <c r="L2086" t="s">
        <v>22</v>
      </c>
      <c r="M2086">
        <v>169500</v>
      </c>
      <c r="O2086" t="s">
        <v>1172</v>
      </c>
      <c r="P2086" t="s">
        <v>7222</v>
      </c>
    </row>
    <row r="2087" spans="1:16" x14ac:dyDescent="0.25">
      <c r="A2087" t="s">
        <v>89</v>
      </c>
      <c r="B2087" t="s">
        <v>7223</v>
      </c>
      <c r="C2087" t="s">
        <v>39</v>
      </c>
      <c r="D2087" t="s">
        <v>3972</v>
      </c>
      <c r="E2087" t="s">
        <v>20</v>
      </c>
      <c r="F2087" t="b">
        <v>1</v>
      </c>
      <c r="G2087" t="s">
        <v>27</v>
      </c>
      <c r="H2087" s="4">
        <v>45694.418564814812</v>
      </c>
      <c r="I2087" t="b">
        <v>1</v>
      </c>
      <c r="J2087" t="b">
        <v>0</v>
      </c>
      <c r="K2087" t="s">
        <v>24</v>
      </c>
      <c r="L2087" t="s">
        <v>22</v>
      </c>
      <c r="M2087">
        <v>110000</v>
      </c>
      <c r="O2087" t="s">
        <v>123</v>
      </c>
      <c r="P2087" t="s">
        <v>7224</v>
      </c>
    </row>
    <row r="2088" spans="1:16" x14ac:dyDescent="0.25">
      <c r="A2088" t="s">
        <v>2</v>
      </c>
      <c r="B2088" t="s">
        <v>392</v>
      </c>
      <c r="C2088" t="s">
        <v>386</v>
      </c>
      <c r="D2088" t="s">
        <v>6612</v>
      </c>
      <c r="E2088" t="s">
        <v>20</v>
      </c>
      <c r="F2088" t="b">
        <v>0</v>
      </c>
      <c r="G2088" t="s">
        <v>27</v>
      </c>
      <c r="H2088" s="4">
        <v>45694.50167824074</v>
      </c>
      <c r="I2088" t="b">
        <v>0</v>
      </c>
      <c r="J2088" t="b">
        <v>1</v>
      </c>
      <c r="K2088" t="s">
        <v>24</v>
      </c>
      <c r="L2088" t="s">
        <v>22</v>
      </c>
      <c r="M2088">
        <v>191000</v>
      </c>
      <c r="O2088" t="s">
        <v>987</v>
      </c>
      <c r="P2088" t="s">
        <v>7225</v>
      </c>
    </row>
    <row r="2089" spans="1:16" x14ac:dyDescent="0.25">
      <c r="A2089" t="s">
        <v>25</v>
      </c>
      <c r="B2089" t="s">
        <v>7226</v>
      </c>
      <c r="C2089" t="s">
        <v>106</v>
      </c>
      <c r="D2089" t="s">
        <v>4034</v>
      </c>
      <c r="E2089" t="s">
        <v>20</v>
      </c>
      <c r="F2089" t="b">
        <v>0</v>
      </c>
      <c r="G2089" t="s">
        <v>106</v>
      </c>
      <c r="H2089" s="4">
        <v>45694.503240740742</v>
      </c>
      <c r="I2089" t="b">
        <v>0</v>
      </c>
      <c r="J2089" t="b">
        <v>0</v>
      </c>
      <c r="K2089" t="s">
        <v>106</v>
      </c>
      <c r="L2089" t="s">
        <v>22</v>
      </c>
      <c r="M2089">
        <v>109700</v>
      </c>
      <c r="O2089" t="s">
        <v>1761</v>
      </c>
      <c r="P2089" t="s">
        <v>7227</v>
      </c>
    </row>
    <row r="2090" spans="1:16" x14ac:dyDescent="0.25">
      <c r="A2090" t="s">
        <v>0</v>
      </c>
      <c r="B2090" t="s">
        <v>3610</v>
      </c>
      <c r="C2090" t="s">
        <v>82</v>
      </c>
      <c r="D2090" t="s">
        <v>3972</v>
      </c>
      <c r="E2090" t="s">
        <v>20</v>
      </c>
      <c r="F2090" t="b">
        <v>0</v>
      </c>
      <c r="G2090" t="s">
        <v>27</v>
      </c>
      <c r="H2090" s="4">
        <v>45694.542824074073</v>
      </c>
      <c r="I2090" t="b">
        <v>0</v>
      </c>
      <c r="J2090" t="b">
        <v>1</v>
      </c>
      <c r="K2090" t="s">
        <v>24</v>
      </c>
      <c r="L2090" t="s">
        <v>22</v>
      </c>
      <c r="M2090">
        <v>87500</v>
      </c>
      <c r="O2090" t="s">
        <v>1401</v>
      </c>
      <c r="P2090" t="s">
        <v>7228</v>
      </c>
    </row>
    <row r="2091" spans="1:16" x14ac:dyDescent="0.25">
      <c r="A2091" t="s">
        <v>2</v>
      </c>
      <c r="B2091" t="s">
        <v>195</v>
      </c>
      <c r="C2091" t="s">
        <v>957</v>
      </c>
      <c r="D2091" t="s">
        <v>3600</v>
      </c>
      <c r="E2091" t="s">
        <v>20</v>
      </c>
      <c r="F2091" t="b">
        <v>0</v>
      </c>
      <c r="G2091" t="s">
        <v>35</v>
      </c>
      <c r="H2091" s="4">
        <v>45694.543981481482</v>
      </c>
      <c r="I2091" t="b">
        <v>1</v>
      </c>
      <c r="J2091" t="b">
        <v>1</v>
      </c>
      <c r="K2091" t="s">
        <v>24</v>
      </c>
      <c r="L2091" t="s">
        <v>22</v>
      </c>
      <c r="M2091">
        <v>208000</v>
      </c>
      <c r="O2091" t="s">
        <v>1006</v>
      </c>
      <c r="P2091" t="s">
        <v>7229</v>
      </c>
    </row>
    <row r="2092" spans="1:16" x14ac:dyDescent="0.25">
      <c r="A2092" t="s">
        <v>25</v>
      </c>
      <c r="B2092" t="s">
        <v>7230</v>
      </c>
      <c r="C2092" t="s">
        <v>7231</v>
      </c>
      <c r="D2092" t="s">
        <v>3972</v>
      </c>
      <c r="E2092" t="s">
        <v>51</v>
      </c>
      <c r="F2092" t="b">
        <v>0</v>
      </c>
      <c r="G2092" t="s">
        <v>30</v>
      </c>
      <c r="H2092" s="4">
        <v>45694.58421296296</v>
      </c>
      <c r="I2092" t="b">
        <v>0</v>
      </c>
      <c r="J2092" t="b">
        <v>0</v>
      </c>
      <c r="K2092" t="s">
        <v>24</v>
      </c>
      <c r="L2092" t="s">
        <v>36</v>
      </c>
      <c r="N2092">
        <v>57</v>
      </c>
      <c r="O2092" t="s">
        <v>1002</v>
      </c>
    </row>
    <row r="2093" spans="1:16" x14ac:dyDescent="0.25">
      <c r="A2093" t="s">
        <v>0</v>
      </c>
      <c r="B2093" t="s">
        <v>1821</v>
      </c>
      <c r="C2093" t="s">
        <v>3227</v>
      </c>
      <c r="D2093" t="s">
        <v>3972</v>
      </c>
      <c r="E2093" t="s">
        <v>51</v>
      </c>
      <c r="F2093" t="b">
        <v>0</v>
      </c>
      <c r="G2093" t="s">
        <v>23</v>
      </c>
      <c r="H2093" s="4">
        <v>45694.617789351847</v>
      </c>
      <c r="I2093" t="b">
        <v>0</v>
      </c>
      <c r="J2093" t="b">
        <v>0</v>
      </c>
      <c r="K2093" t="s">
        <v>24</v>
      </c>
      <c r="L2093" t="s">
        <v>36</v>
      </c>
      <c r="N2093">
        <v>28.5</v>
      </c>
      <c r="O2093" t="s">
        <v>539</v>
      </c>
      <c r="P2093" t="s">
        <v>943</v>
      </c>
    </row>
    <row r="2094" spans="1:16" x14ac:dyDescent="0.25">
      <c r="A2094" t="s">
        <v>0</v>
      </c>
      <c r="B2094" t="s">
        <v>0</v>
      </c>
      <c r="C2094" t="s">
        <v>1096</v>
      </c>
      <c r="D2094" t="s">
        <v>131</v>
      </c>
      <c r="F2094" t="b">
        <v>0</v>
      </c>
      <c r="G2094" t="s">
        <v>27</v>
      </c>
      <c r="H2094" s="4">
        <v>45694.625081018523</v>
      </c>
      <c r="I2094" t="b">
        <v>1</v>
      </c>
      <c r="J2094" t="b">
        <v>0</v>
      </c>
      <c r="K2094" t="s">
        <v>24</v>
      </c>
      <c r="L2094" t="s">
        <v>36</v>
      </c>
      <c r="N2094">
        <v>27.5</v>
      </c>
      <c r="O2094" t="s">
        <v>131</v>
      </c>
    </row>
    <row r="2095" spans="1:16" x14ac:dyDescent="0.25">
      <c r="A2095" t="s">
        <v>0</v>
      </c>
      <c r="B2095" t="s">
        <v>0</v>
      </c>
      <c r="C2095" t="s">
        <v>64</v>
      </c>
      <c r="D2095" t="s">
        <v>3972</v>
      </c>
      <c r="E2095" t="s">
        <v>20</v>
      </c>
      <c r="F2095" t="b">
        <v>0</v>
      </c>
      <c r="G2095" t="s">
        <v>52</v>
      </c>
      <c r="H2095" s="4">
        <v>45694.626006944447</v>
      </c>
      <c r="I2095" t="b">
        <v>1</v>
      </c>
      <c r="J2095" t="b">
        <v>1</v>
      </c>
      <c r="K2095" t="s">
        <v>24</v>
      </c>
      <c r="L2095" t="s">
        <v>22</v>
      </c>
      <c r="M2095">
        <v>110000</v>
      </c>
      <c r="O2095" t="s">
        <v>7232</v>
      </c>
      <c r="P2095" t="s">
        <v>798</v>
      </c>
    </row>
    <row r="2096" spans="1:16" x14ac:dyDescent="0.25">
      <c r="A2096" t="s">
        <v>40</v>
      </c>
      <c r="B2096" t="s">
        <v>40</v>
      </c>
      <c r="C2096" t="s">
        <v>4927</v>
      </c>
      <c r="D2096" t="s">
        <v>3972</v>
      </c>
      <c r="E2096" t="s">
        <v>51</v>
      </c>
      <c r="F2096" t="b">
        <v>0</v>
      </c>
      <c r="G2096" t="s">
        <v>27</v>
      </c>
      <c r="H2096" s="4">
        <v>45694.626770833333</v>
      </c>
      <c r="I2096" t="b">
        <v>1</v>
      </c>
      <c r="J2096" t="b">
        <v>1</v>
      </c>
      <c r="K2096" t="s">
        <v>24</v>
      </c>
      <c r="L2096" t="s">
        <v>36</v>
      </c>
      <c r="N2096">
        <v>65</v>
      </c>
      <c r="O2096" t="s">
        <v>518</v>
      </c>
      <c r="P2096" t="s">
        <v>7233</v>
      </c>
    </row>
    <row r="2097" spans="1:16" x14ac:dyDescent="0.25">
      <c r="A2097" t="s">
        <v>89</v>
      </c>
      <c r="B2097" t="s">
        <v>7234</v>
      </c>
      <c r="C2097" t="s">
        <v>423</v>
      </c>
      <c r="D2097" t="s">
        <v>3972</v>
      </c>
      <c r="E2097" t="s">
        <v>20</v>
      </c>
      <c r="F2097" t="b">
        <v>0</v>
      </c>
      <c r="G2097" t="s">
        <v>27</v>
      </c>
      <c r="H2097" s="4">
        <v>45694.666990740741</v>
      </c>
      <c r="I2097" t="b">
        <v>0</v>
      </c>
      <c r="J2097" t="b">
        <v>1</v>
      </c>
      <c r="K2097" t="s">
        <v>24</v>
      </c>
      <c r="L2097" t="s">
        <v>22</v>
      </c>
      <c r="M2097">
        <v>100000</v>
      </c>
      <c r="O2097" t="s">
        <v>7235</v>
      </c>
      <c r="P2097" t="s">
        <v>2777</v>
      </c>
    </row>
    <row r="2098" spans="1:16" x14ac:dyDescent="0.25">
      <c r="A2098" t="s">
        <v>2</v>
      </c>
      <c r="B2098" t="s">
        <v>7236</v>
      </c>
      <c r="C2098" t="s">
        <v>2360</v>
      </c>
      <c r="D2098" t="s">
        <v>7237</v>
      </c>
      <c r="E2098" t="s">
        <v>20</v>
      </c>
      <c r="F2098" t="b">
        <v>0</v>
      </c>
      <c r="G2098" t="s">
        <v>1740</v>
      </c>
      <c r="H2098" s="4">
        <v>45694.685069444437</v>
      </c>
      <c r="I2098" t="b">
        <v>0</v>
      </c>
      <c r="J2098" t="b">
        <v>0</v>
      </c>
      <c r="K2098" t="s">
        <v>1740</v>
      </c>
      <c r="L2098" t="s">
        <v>22</v>
      </c>
      <c r="M2098">
        <v>28000</v>
      </c>
      <c r="O2098" t="s">
        <v>7238</v>
      </c>
    </row>
    <row r="2099" spans="1:16" x14ac:dyDescent="0.25">
      <c r="A2099" t="s">
        <v>139</v>
      </c>
      <c r="B2099" t="s">
        <v>2775</v>
      </c>
      <c r="C2099" t="s">
        <v>49</v>
      </c>
      <c r="D2099" t="s">
        <v>3972</v>
      </c>
      <c r="E2099" t="s">
        <v>20</v>
      </c>
      <c r="F2099" t="b">
        <v>0</v>
      </c>
      <c r="G2099" t="s">
        <v>41</v>
      </c>
      <c r="H2099" s="4">
        <v>45694.708877314813</v>
      </c>
      <c r="I2099" t="b">
        <v>0</v>
      </c>
      <c r="J2099" t="b">
        <v>0</v>
      </c>
      <c r="K2099" t="s">
        <v>24</v>
      </c>
      <c r="L2099" t="s">
        <v>22</v>
      </c>
      <c r="M2099">
        <v>50000</v>
      </c>
      <c r="O2099" t="s">
        <v>7239</v>
      </c>
    </row>
    <row r="2100" spans="1:16" x14ac:dyDescent="0.25">
      <c r="A2100" t="s">
        <v>0</v>
      </c>
      <c r="B2100" t="s">
        <v>0</v>
      </c>
      <c r="C2100" t="s">
        <v>2639</v>
      </c>
      <c r="D2100" t="s">
        <v>3972</v>
      </c>
      <c r="E2100" t="s">
        <v>20</v>
      </c>
      <c r="F2100" t="b">
        <v>0</v>
      </c>
      <c r="G2100" t="s">
        <v>30</v>
      </c>
      <c r="H2100" s="4">
        <v>45694.709814814807</v>
      </c>
      <c r="I2100" t="b">
        <v>0</v>
      </c>
      <c r="J2100" t="b">
        <v>1</v>
      </c>
      <c r="K2100" t="s">
        <v>24</v>
      </c>
      <c r="L2100" t="s">
        <v>22</v>
      </c>
      <c r="M2100">
        <v>82500</v>
      </c>
      <c r="O2100" t="s">
        <v>3811</v>
      </c>
      <c r="P2100" t="s">
        <v>7240</v>
      </c>
    </row>
    <row r="2101" spans="1:16" x14ac:dyDescent="0.25">
      <c r="A2101" t="s">
        <v>139</v>
      </c>
      <c r="B2101" t="s">
        <v>5998</v>
      </c>
      <c r="C2101" t="s">
        <v>986</v>
      </c>
      <c r="D2101" t="s">
        <v>4083</v>
      </c>
      <c r="E2101" t="s">
        <v>20</v>
      </c>
      <c r="F2101" t="b">
        <v>0</v>
      </c>
      <c r="G2101" t="s">
        <v>41</v>
      </c>
      <c r="H2101" s="4">
        <v>45694.750671296293</v>
      </c>
      <c r="I2101" t="b">
        <v>1</v>
      </c>
      <c r="J2101" t="b">
        <v>0</v>
      </c>
      <c r="K2101" t="s">
        <v>24</v>
      </c>
      <c r="L2101" t="s">
        <v>36</v>
      </c>
      <c r="N2101">
        <v>44.989997863769531</v>
      </c>
      <c r="O2101" t="s">
        <v>5999</v>
      </c>
      <c r="P2101" t="s">
        <v>2128</v>
      </c>
    </row>
    <row r="2102" spans="1:16" x14ac:dyDescent="0.25">
      <c r="A2102" t="s">
        <v>2</v>
      </c>
      <c r="B2102" t="s">
        <v>7241</v>
      </c>
      <c r="C2102" t="s">
        <v>39</v>
      </c>
      <c r="D2102" t="s">
        <v>112</v>
      </c>
      <c r="E2102" t="s">
        <v>51</v>
      </c>
      <c r="F2102" t="b">
        <v>1</v>
      </c>
      <c r="G2102" t="s">
        <v>27</v>
      </c>
      <c r="H2102" s="4">
        <v>45694.75167824074</v>
      </c>
      <c r="I2102" t="b">
        <v>1</v>
      </c>
      <c r="J2102" t="b">
        <v>0</v>
      </c>
      <c r="K2102" t="s">
        <v>24</v>
      </c>
      <c r="L2102" t="s">
        <v>36</v>
      </c>
      <c r="N2102">
        <v>37.5</v>
      </c>
      <c r="O2102" t="s">
        <v>112</v>
      </c>
      <c r="P2102" t="s">
        <v>3316</v>
      </c>
    </row>
    <row r="2103" spans="1:16" x14ac:dyDescent="0.25">
      <c r="A2103" t="s">
        <v>1</v>
      </c>
      <c r="B2103" t="s">
        <v>3223</v>
      </c>
      <c r="C2103" t="s">
        <v>118</v>
      </c>
      <c r="D2103" t="s">
        <v>3972</v>
      </c>
      <c r="E2103" t="s">
        <v>51</v>
      </c>
      <c r="F2103" t="b">
        <v>0</v>
      </c>
      <c r="G2103" t="s">
        <v>27</v>
      </c>
      <c r="H2103" s="4">
        <v>45694.791875000003</v>
      </c>
      <c r="I2103" t="b">
        <v>1</v>
      </c>
      <c r="J2103" t="b">
        <v>0</v>
      </c>
      <c r="K2103" t="s">
        <v>24</v>
      </c>
      <c r="L2103" t="s">
        <v>36</v>
      </c>
      <c r="N2103">
        <v>80</v>
      </c>
      <c r="O2103" t="s">
        <v>483</v>
      </c>
      <c r="P2103" t="s">
        <v>7242</v>
      </c>
    </row>
    <row r="2104" spans="1:16" x14ac:dyDescent="0.25">
      <c r="A2104" t="s">
        <v>2</v>
      </c>
      <c r="B2104" t="s">
        <v>7243</v>
      </c>
      <c r="C2104" t="s">
        <v>322</v>
      </c>
      <c r="D2104" t="s">
        <v>3972</v>
      </c>
      <c r="E2104" t="s">
        <v>20</v>
      </c>
      <c r="F2104" t="b">
        <v>0</v>
      </c>
      <c r="G2104" t="s">
        <v>41</v>
      </c>
      <c r="H2104" s="4">
        <v>45694.792210648149</v>
      </c>
      <c r="I2104" t="b">
        <v>0</v>
      </c>
      <c r="J2104" t="b">
        <v>1</v>
      </c>
      <c r="K2104" t="s">
        <v>24</v>
      </c>
      <c r="L2104" t="s">
        <v>22</v>
      </c>
      <c r="M2104">
        <v>193500</v>
      </c>
      <c r="O2104" t="s">
        <v>3972</v>
      </c>
      <c r="P2104" t="s">
        <v>7244</v>
      </c>
    </row>
    <row r="2105" spans="1:16" x14ac:dyDescent="0.25">
      <c r="A2105" t="s">
        <v>139</v>
      </c>
      <c r="B2105" t="s">
        <v>7245</v>
      </c>
      <c r="C2105" t="s">
        <v>39</v>
      </c>
      <c r="D2105" t="s">
        <v>3972</v>
      </c>
      <c r="E2105" t="s">
        <v>20</v>
      </c>
      <c r="F2105" t="b">
        <v>1</v>
      </c>
      <c r="G2105" t="s">
        <v>30</v>
      </c>
      <c r="H2105" s="4">
        <v>45694.79314814815</v>
      </c>
      <c r="I2105" t="b">
        <v>0</v>
      </c>
      <c r="J2105" t="b">
        <v>1</v>
      </c>
      <c r="K2105" t="s">
        <v>24</v>
      </c>
      <c r="L2105" t="s">
        <v>22</v>
      </c>
      <c r="M2105">
        <v>122570</v>
      </c>
      <c r="O2105" t="s">
        <v>254</v>
      </c>
    </row>
    <row r="2106" spans="1:16" x14ac:dyDescent="0.25">
      <c r="A2106" t="s">
        <v>19</v>
      </c>
      <c r="B2106" t="s">
        <v>7246</v>
      </c>
      <c r="C2106" t="s">
        <v>236</v>
      </c>
      <c r="D2106" t="s">
        <v>3972</v>
      </c>
      <c r="E2106" t="s">
        <v>20</v>
      </c>
      <c r="F2106" t="b">
        <v>0</v>
      </c>
      <c r="G2106" t="s">
        <v>27</v>
      </c>
      <c r="H2106" s="4">
        <v>45694.833564814813</v>
      </c>
      <c r="I2106" t="b">
        <v>0</v>
      </c>
      <c r="J2106" t="b">
        <v>1</v>
      </c>
      <c r="K2106" t="s">
        <v>24</v>
      </c>
      <c r="L2106" t="s">
        <v>22</v>
      </c>
      <c r="M2106">
        <v>73265</v>
      </c>
      <c r="O2106" t="s">
        <v>7247</v>
      </c>
    </row>
    <row r="2107" spans="1:16" x14ac:dyDescent="0.25">
      <c r="A2107" t="s">
        <v>89</v>
      </c>
      <c r="B2107" t="s">
        <v>285</v>
      </c>
      <c r="C2107" t="s">
        <v>322</v>
      </c>
      <c r="D2107" t="s">
        <v>3972</v>
      </c>
      <c r="E2107" t="s">
        <v>20</v>
      </c>
      <c r="F2107" t="b">
        <v>0</v>
      </c>
      <c r="G2107" t="s">
        <v>41</v>
      </c>
      <c r="H2107" s="4">
        <v>45694.83390046296</v>
      </c>
      <c r="I2107" t="b">
        <v>0</v>
      </c>
      <c r="J2107" t="b">
        <v>1</v>
      </c>
      <c r="K2107" t="s">
        <v>24</v>
      </c>
      <c r="L2107" t="s">
        <v>22</v>
      </c>
      <c r="M2107">
        <v>140000</v>
      </c>
      <c r="O2107" t="s">
        <v>3972</v>
      </c>
      <c r="P2107" t="s">
        <v>7248</v>
      </c>
    </row>
    <row r="2108" spans="1:16" x14ac:dyDescent="0.25">
      <c r="A2108" t="s">
        <v>1</v>
      </c>
      <c r="B2108" t="s">
        <v>7249</v>
      </c>
      <c r="C2108" t="s">
        <v>39</v>
      </c>
      <c r="D2108" t="s">
        <v>3828</v>
      </c>
      <c r="E2108" t="s">
        <v>20</v>
      </c>
      <c r="F2108" t="b">
        <v>1</v>
      </c>
      <c r="G2108" t="s">
        <v>27</v>
      </c>
      <c r="H2108" s="4">
        <v>45694.834444444437</v>
      </c>
      <c r="I2108" t="b">
        <v>0</v>
      </c>
      <c r="J2108" t="b">
        <v>1</v>
      </c>
      <c r="K2108" t="s">
        <v>24</v>
      </c>
      <c r="L2108" t="s">
        <v>22</v>
      </c>
      <c r="M2108">
        <v>137825</v>
      </c>
      <c r="O2108" t="s">
        <v>1540</v>
      </c>
      <c r="P2108" t="s">
        <v>7250</v>
      </c>
    </row>
    <row r="2109" spans="1:16" x14ac:dyDescent="0.25">
      <c r="A2109" t="s">
        <v>19</v>
      </c>
      <c r="B2109" t="s">
        <v>525</v>
      </c>
      <c r="C2109" t="s">
        <v>1096</v>
      </c>
      <c r="D2109" t="s">
        <v>3972</v>
      </c>
      <c r="E2109" t="s">
        <v>20</v>
      </c>
      <c r="F2109" t="b">
        <v>0</v>
      </c>
      <c r="G2109" t="s">
        <v>27</v>
      </c>
      <c r="H2109" s="4">
        <v>45694.834513888891</v>
      </c>
      <c r="I2109" t="b">
        <v>0</v>
      </c>
      <c r="J2109" t="b">
        <v>1</v>
      </c>
      <c r="K2109" t="s">
        <v>24</v>
      </c>
      <c r="L2109" t="s">
        <v>22</v>
      </c>
      <c r="M2109">
        <v>185500</v>
      </c>
      <c r="O2109" t="s">
        <v>7251</v>
      </c>
      <c r="P2109" t="s">
        <v>7252</v>
      </c>
    </row>
    <row r="2110" spans="1:16" x14ac:dyDescent="0.25">
      <c r="A2110" t="s">
        <v>2</v>
      </c>
      <c r="B2110" t="s">
        <v>6874</v>
      </c>
      <c r="C2110" t="s">
        <v>122</v>
      </c>
      <c r="D2110" t="s">
        <v>3972</v>
      </c>
      <c r="E2110" t="s">
        <v>20</v>
      </c>
      <c r="F2110" t="b">
        <v>0</v>
      </c>
      <c r="G2110" t="s">
        <v>41</v>
      </c>
      <c r="H2110" s="4">
        <v>45694.835509259261</v>
      </c>
      <c r="I2110" t="b">
        <v>0</v>
      </c>
      <c r="J2110" t="b">
        <v>1</v>
      </c>
      <c r="K2110" t="s">
        <v>24</v>
      </c>
      <c r="L2110" t="s">
        <v>22</v>
      </c>
      <c r="M2110">
        <v>122207.5</v>
      </c>
      <c r="O2110" t="s">
        <v>554</v>
      </c>
      <c r="P2110" t="s">
        <v>7253</v>
      </c>
    </row>
    <row r="2111" spans="1:16" x14ac:dyDescent="0.25">
      <c r="A2111" t="s">
        <v>25</v>
      </c>
      <c r="B2111" t="s">
        <v>25</v>
      </c>
      <c r="C2111" t="s">
        <v>108</v>
      </c>
      <c r="D2111" t="s">
        <v>3828</v>
      </c>
      <c r="E2111" t="s">
        <v>20</v>
      </c>
      <c r="F2111" t="b">
        <v>0</v>
      </c>
      <c r="G2111" t="s">
        <v>27</v>
      </c>
      <c r="H2111" s="4">
        <v>45694.875057870369</v>
      </c>
      <c r="I2111" t="b">
        <v>0</v>
      </c>
      <c r="J2111" t="b">
        <v>1</v>
      </c>
      <c r="K2111" t="s">
        <v>24</v>
      </c>
      <c r="L2111" t="s">
        <v>22</v>
      </c>
      <c r="M2111">
        <v>115016</v>
      </c>
      <c r="O2111" t="s">
        <v>7254</v>
      </c>
      <c r="P2111" t="s">
        <v>7255</v>
      </c>
    </row>
    <row r="2112" spans="1:16" x14ac:dyDescent="0.25">
      <c r="A2112" t="s">
        <v>0</v>
      </c>
      <c r="B2112" t="s">
        <v>875</v>
      </c>
      <c r="C2112" t="s">
        <v>606</v>
      </c>
      <c r="D2112" t="s">
        <v>3972</v>
      </c>
      <c r="E2112" t="s">
        <v>631</v>
      </c>
      <c r="F2112" t="b">
        <v>0</v>
      </c>
      <c r="G2112" t="s">
        <v>27</v>
      </c>
      <c r="H2112" s="4">
        <v>45694.875057870369</v>
      </c>
      <c r="I2112" t="b">
        <v>0</v>
      </c>
      <c r="J2112" t="b">
        <v>0</v>
      </c>
      <c r="K2112" t="s">
        <v>24</v>
      </c>
      <c r="L2112" t="s">
        <v>36</v>
      </c>
      <c r="N2112">
        <v>27.5</v>
      </c>
      <c r="O2112" t="s">
        <v>7256</v>
      </c>
      <c r="P2112" t="s">
        <v>535</v>
      </c>
    </row>
    <row r="2113" spans="1:16" x14ac:dyDescent="0.25">
      <c r="A2113" t="s">
        <v>1</v>
      </c>
      <c r="B2113" t="s">
        <v>7257</v>
      </c>
      <c r="C2113" t="s">
        <v>39</v>
      </c>
      <c r="D2113" t="s">
        <v>3600</v>
      </c>
      <c r="E2113" t="s">
        <v>20</v>
      </c>
      <c r="F2113" t="b">
        <v>1</v>
      </c>
      <c r="G2113" t="s">
        <v>27</v>
      </c>
      <c r="H2113" s="4">
        <v>45694.876157407409</v>
      </c>
      <c r="I2113" t="b">
        <v>0</v>
      </c>
      <c r="J2113" t="b">
        <v>1</v>
      </c>
      <c r="K2113" t="s">
        <v>24</v>
      </c>
      <c r="L2113" t="s">
        <v>22</v>
      </c>
      <c r="M2113">
        <v>158620</v>
      </c>
      <c r="O2113" t="s">
        <v>254</v>
      </c>
      <c r="P2113" t="s">
        <v>4520</v>
      </c>
    </row>
    <row r="2114" spans="1:16" x14ac:dyDescent="0.25">
      <c r="A2114" t="s">
        <v>19</v>
      </c>
      <c r="B2114" t="s">
        <v>7258</v>
      </c>
      <c r="C2114" t="s">
        <v>118</v>
      </c>
      <c r="D2114" t="s">
        <v>3600</v>
      </c>
      <c r="E2114" t="s">
        <v>20</v>
      </c>
      <c r="F2114" t="b">
        <v>0</v>
      </c>
      <c r="G2114" t="s">
        <v>27</v>
      </c>
      <c r="H2114" s="4">
        <v>45694.876180555562</v>
      </c>
      <c r="I2114" t="b">
        <v>0</v>
      </c>
      <c r="J2114" t="b">
        <v>1</v>
      </c>
      <c r="K2114" t="s">
        <v>24</v>
      </c>
      <c r="L2114" t="s">
        <v>22</v>
      </c>
      <c r="M2114">
        <v>203940</v>
      </c>
      <c r="O2114" t="s">
        <v>254</v>
      </c>
      <c r="P2114" t="s">
        <v>4520</v>
      </c>
    </row>
    <row r="2115" spans="1:16" x14ac:dyDescent="0.25">
      <c r="A2115" t="s">
        <v>191</v>
      </c>
      <c r="B2115" t="s">
        <v>7259</v>
      </c>
      <c r="C2115" t="s">
        <v>82</v>
      </c>
      <c r="D2115" t="s">
        <v>3972</v>
      </c>
      <c r="E2115" t="s">
        <v>20</v>
      </c>
      <c r="F2115" t="b">
        <v>0</v>
      </c>
      <c r="G2115" t="s">
        <v>41</v>
      </c>
      <c r="H2115" s="4">
        <v>45694.877152777779</v>
      </c>
      <c r="I2115" t="b">
        <v>0</v>
      </c>
      <c r="J2115" t="b">
        <v>1</v>
      </c>
      <c r="K2115" t="s">
        <v>24</v>
      </c>
      <c r="L2115" t="s">
        <v>22</v>
      </c>
      <c r="M2115">
        <v>137300</v>
      </c>
      <c r="O2115" t="s">
        <v>1172</v>
      </c>
      <c r="P2115" t="s">
        <v>7260</v>
      </c>
    </row>
    <row r="2116" spans="1:16" x14ac:dyDescent="0.25">
      <c r="A2116" t="s">
        <v>2</v>
      </c>
      <c r="B2116" t="s">
        <v>195</v>
      </c>
      <c r="C2116" t="s">
        <v>1243</v>
      </c>
      <c r="D2116" t="s">
        <v>4034</v>
      </c>
      <c r="E2116" t="s">
        <v>20</v>
      </c>
      <c r="F2116" t="b">
        <v>0</v>
      </c>
      <c r="G2116" t="s">
        <v>414</v>
      </c>
      <c r="H2116" s="4">
        <v>45694.882592592592</v>
      </c>
      <c r="I2116" t="b">
        <v>0</v>
      </c>
      <c r="J2116" t="b">
        <v>0</v>
      </c>
      <c r="K2116" t="s">
        <v>414</v>
      </c>
      <c r="L2116" t="s">
        <v>22</v>
      </c>
      <c r="M2116">
        <v>83999.5</v>
      </c>
      <c r="O2116" t="s">
        <v>695</v>
      </c>
      <c r="P2116" t="s">
        <v>7261</v>
      </c>
    </row>
    <row r="2117" spans="1:16" x14ac:dyDescent="0.25">
      <c r="A2117" t="s">
        <v>0</v>
      </c>
      <c r="B2117" t="s">
        <v>7262</v>
      </c>
      <c r="C2117" t="s">
        <v>7263</v>
      </c>
      <c r="D2117" t="s">
        <v>3828</v>
      </c>
      <c r="E2117" t="s">
        <v>20</v>
      </c>
      <c r="F2117" t="b">
        <v>0</v>
      </c>
      <c r="G2117" t="s">
        <v>30</v>
      </c>
      <c r="H2117" s="4">
        <v>45694.917569444442</v>
      </c>
      <c r="I2117" t="b">
        <v>0</v>
      </c>
      <c r="J2117" t="b">
        <v>1</v>
      </c>
      <c r="K2117" t="s">
        <v>24</v>
      </c>
      <c r="L2117" t="s">
        <v>36</v>
      </c>
      <c r="N2117">
        <v>40</v>
      </c>
      <c r="O2117" t="s">
        <v>7264</v>
      </c>
      <c r="P2117" t="s">
        <v>7265</v>
      </c>
    </row>
    <row r="2118" spans="1:16" x14ac:dyDescent="0.25">
      <c r="A2118" t="s">
        <v>1</v>
      </c>
      <c r="B2118" t="s">
        <v>7266</v>
      </c>
      <c r="C2118" t="s">
        <v>92</v>
      </c>
      <c r="D2118" t="s">
        <v>3972</v>
      </c>
      <c r="E2118" t="s">
        <v>51</v>
      </c>
      <c r="F2118" t="b">
        <v>0</v>
      </c>
      <c r="G2118" t="s">
        <v>30</v>
      </c>
      <c r="H2118" s="4">
        <v>45694.917615740742</v>
      </c>
      <c r="I2118" t="b">
        <v>1</v>
      </c>
      <c r="J2118" t="b">
        <v>0</v>
      </c>
      <c r="K2118" t="s">
        <v>24</v>
      </c>
      <c r="L2118" t="s">
        <v>36</v>
      </c>
      <c r="N2118">
        <v>69</v>
      </c>
      <c r="O2118" t="s">
        <v>853</v>
      </c>
      <c r="P2118" t="s">
        <v>7267</v>
      </c>
    </row>
    <row r="2119" spans="1:16" x14ac:dyDescent="0.25">
      <c r="A2119" t="s">
        <v>2</v>
      </c>
      <c r="B2119" t="s">
        <v>7268</v>
      </c>
      <c r="C2119" t="s">
        <v>141</v>
      </c>
      <c r="D2119" t="s">
        <v>3600</v>
      </c>
      <c r="E2119" t="s">
        <v>51</v>
      </c>
      <c r="F2119" t="b">
        <v>0</v>
      </c>
      <c r="G2119" t="s">
        <v>27</v>
      </c>
      <c r="H2119" s="4">
        <v>45694.918344907397</v>
      </c>
      <c r="I2119" t="b">
        <v>1</v>
      </c>
      <c r="J2119" t="b">
        <v>0</v>
      </c>
      <c r="K2119" t="s">
        <v>24</v>
      </c>
      <c r="L2119" t="s">
        <v>36</v>
      </c>
      <c r="N2119">
        <v>42.5</v>
      </c>
      <c r="O2119" t="s">
        <v>7269</v>
      </c>
      <c r="P2119" t="s">
        <v>1387</v>
      </c>
    </row>
    <row r="2120" spans="1:16" x14ac:dyDescent="0.25">
      <c r="A2120" t="s">
        <v>1</v>
      </c>
      <c r="B2120" t="s">
        <v>1</v>
      </c>
      <c r="C2120" t="s">
        <v>7270</v>
      </c>
      <c r="D2120" t="s">
        <v>3828</v>
      </c>
      <c r="E2120" t="s">
        <v>20</v>
      </c>
      <c r="F2120" t="b">
        <v>0</v>
      </c>
      <c r="G2120" t="s">
        <v>27</v>
      </c>
      <c r="H2120" s="4">
        <v>45694.959537037037</v>
      </c>
      <c r="I2120" t="b">
        <v>0</v>
      </c>
      <c r="J2120" t="b">
        <v>1</v>
      </c>
      <c r="K2120" t="s">
        <v>24</v>
      </c>
      <c r="L2120" t="s">
        <v>22</v>
      </c>
      <c r="M2120">
        <v>101486.5</v>
      </c>
      <c r="O2120" t="s">
        <v>7271</v>
      </c>
      <c r="P2120" t="s">
        <v>1825</v>
      </c>
    </row>
    <row r="2121" spans="1:16" x14ac:dyDescent="0.25">
      <c r="A2121" t="s">
        <v>1</v>
      </c>
      <c r="B2121" t="s">
        <v>1767</v>
      </c>
      <c r="C2121" t="s">
        <v>151</v>
      </c>
      <c r="D2121" t="s">
        <v>3972</v>
      </c>
      <c r="E2121" t="s">
        <v>20</v>
      </c>
      <c r="F2121" t="b">
        <v>0</v>
      </c>
      <c r="G2121" t="s">
        <v>30</v>
      </c>
      <c r="H2121" s="4">
        <v>45695.126481481479</v>
      </c>
      <c r="I2121" t="b">
        <v>0</v>
      </c>
      <c r="J2121" t="b">
        <v>1</v>
      </c>
      <c r="K2121" t="s">
        <v>24</v>
      </c>
      <c r="L2121" t="s">
        <v>22</v>
      </c>
      <c r="M2121">
        <v>104500</v>
      </c>
      <c r="O2121" t="s">
        <v>3927</v>
      </c>
      <c r="P2121" t="s">
        <v>3490</v>
      </c>
    </row>
    <row r="2122" spans="1:16" x14ac:dyDescent="0.25">
      <c r="A2122" t="s">
        <v>40</v>
      </c>
      <c r="B2122" t="s">
        <v>7272</v>
      </c>
      <c r="C2122" t="s">
        <v>71</v>
      </c>
      <c r="D2122" t="s">
        <v>3972</v>
      </c>
      <c r="E2122" t="s">
        <v>20</v>
      </c>
      <c r="F2122" t="b">
        <v>0</v>
      </c>
      <c r="G2122" t="s">
        <v>27</v>
      </c>
      <c r="H2122" s="4">
        <v>45695.126793981479</v>
      </c>
      <c r="I2122" t="b">
        <v>1</v>
      </c>
      <c r="J2122" t="b">
        <v>1</v>
      </c>
      <c r="K2122" t="s">
        <v>24</v>
      </c>
      <c r="L2122" t="s">
        <v>22</v>
      </c>
      <c r="M2122">
        <v>160000</v>
      </c>
      <c r="O2122" t="s">
        <v>1172</v>
      </c>
      <c r="P2122" t="s">
        <v>7273</v>
      </c>
    </row>
    <row r="2123" spans="1:16" x14ac:dyDescent="0.25">
      <c r="A2123" t="s">
        <v>0</v>
      </c>
      <c r="B2123" t="s">
        <v>0</v>
      </c>
      <c r="C2123" t="s">
        <v>1249</v>
      </c>
      <c r="D2123" t="s">
        <v>3828</v>
      </c>
      <c r="E2123" t="s">
        <v>20</v>
      </c>
      <c r="F2123" t="b">
        <v>0</v>
      </c>
      <c r="G2123" t="s">
        <v>27</v>
      </c>
      <c r="H2123" s="4">
        <v>45695.250011574077</v>
      </c>
      <c r="I2123" t="b">
        <v>0</v>
      </c>
      <c r="J2123" t="b">
        <v>0</v>
      </c>
      <c r="K2123" t="s">
        <v>24</v>
      </c>
      <c r="L2123" t="s">
        <v>22</v>
      </c>
      <c r="M2123">
        <v>95051</v>
      </c>
      <c r="O2123" t="s">
        <v>7274</v>
      </c>
      <c r="P2123" t="s">
        <v>7275</v>
      </c>
    </row>
    <row r="2124" spans="1:16" x14ac:dyDescent="0.25">
      <c r="A2124" t="s">
        <v>25</v>
      </c>
      <c r="B2124" t="s">
        <v>1160</v>
      </c>
      <c r="C2124" t="s">
        <v>1614</v>
      </c>
      <c r="D2124" t="s">
        <v>2208</v>
      </c>
      <c r="E2124" t="s">
        <v>20</v>
      </c>
      <c r="F2124" t="b">
        <v>0</v>
      </c>
      <c r="G2124" t="s">
        <v>27</v>
      </c>
      <c r="H2124" s="4">
        <v>45695.250138888892</v>
      </c>
      <c r="I2124" t="b">
        <v>0</v>
      </c>
      <c r="J2124" t="b">
        <v>0</v>
      </c>
      <c r="K2124" t="s">
        <v>24</v>
      </c>
      <c r="L2124" t="s">
        <v>22</v>
      </c>
      <c r="M2124">
        <v>119675</v>
      </c>
      <c r="O2124" t="s">
        <v>7276</v>
      </c>
      <c r="P2124" t="s">
        <v>7277</v>
      </c>
    </row>
    <row r="2125" spans="1:16" x14ac:dyDescent="0.25">
      <c r="A2125" t="s">
        <v>139</v>
      </c>
      <c r="B2125" t="s">
        <v>2357</v>
      </c>
      <c r="C2125" t="s">
        <v>44</v>
      </c>
      <c r="D2125" t="s">
        <v>3972</v>
      </c>
      <c r="E2125" t="s">
        <v>20</v>
      </c>
      <c r="F2125" t="b">
        <v>0</v>
      </c>
      <c r="G2125" t="s">
        <v>41</v>
      </c>
      <c r="H2125" s="4">
        <v>45695.250405092593</v>
      </c>
      <c r="I2125" t="b">
        <v>0</v>
      </c>
      <c r="J2125" t="b">
        <v>1</v>
      </c>
      <c r="K2125" t="s">
        <v>24</v>
      </c>
      <c r="L2125" t="s">
        <v>22</v>
      </c>
      <c r="M2125">
        <v>195000</v>
      </c>
      <c r="O2125" t="s">
        <v>5339</v>
      </c>
      <c r="P2125" t="s">
        <v>5340</v>
      </c>
    </row>
    <row r="2126" spans="1:16" x14ac:dyDescent="0.25">
      <c r="A2126" t="s">
        <v>0</v>
      </c>
      <c r="B2126" t="s">
        <v>2333</v>
      </c>
      <c r="C2126" t="s">
        <v>143</v>
      </c>
      <c r="D2126" t="s">
        <v>3972</v>
      </c>
      <c r="E2126" t="s">
        <v>20</v>
      </c>
      <c r="F2126" t="b">
        <v>0</v>
      </c>
      <c r="G2126" t="s">
        <v>35</v>
      </c>
      <c r="H2126" s="4">
        <v>45695.250462962962</v>
      </c>
      <c r="I2126" t="b">
        <v>1</v>
      </c>
      <c r="J2126" t="b">
        <v>0</v>
      </c>
      <c r="K2126" t="s">
        <v>24</v>
      </c>
      <c r="L2126" t="s">
        <v>22</v>
      </c>
      <c r="M2126">
        <v>149189.5</v>
      </c>
      <c r="O2126" t="s">
        <v>1905</v>
      </c>
      <c r="P2126" t="s">
        <v>7278</v>
      </c>
    </row>
    <row r="2127" spans="1:16" x14ac:dyDescent="0.25">
      <c r="A2127" t="s">
        <v>25</v>
      </c>
      <c r="B2127" t="s">
        <v>7279</v>
      </c>
      <c r="C2127" t="s">
        <v>151</v>
      </c>
      <c r="D2127" t="s">
        <v>4508</v>
      </c>
      <c r="E2127" t="s">
        <v>20</v>
      </c>
      <c r="F2127" t="b">
        <v>0</v>
      </c>
      <c r="G2127" t="s">
        <v>30</v>
      </c>
      <c r="H2127" s="4">
        <v>45695.250601851847</v>
      </c>
      <c r="I2127" t="b">
        <v>1</v>
      </c>
      <c r="J2127" t="b">
        <v>1</v>
      </c>
      <c r="K2127" t="s">
        <v>24</v>
      </c>
      <c r="L2127" t="s">
        <v>22</v>
      </c>
      <c r="M2127">
        <v>88545.5</v>
      </c>
      <c r="O2127" t="s">
        <v>3095</v>
      </c>
      <c r="P2127" t="s">
        <v>7280</v>
      </c>
    </row>
    <row r="2128" spans="1:16" x14ac:dyDescent="0.25">
      <c r="A2128" t="s">
        <v>1</v>
      </c>
      <c r="B2128" t="s">
        <v>7281</v>
      </c>
      <c r="C2128" t="s">
        <v>808</v>
      </c>
      <c r="D2128" t="s">
        <v>4013</v>
      </c>
      <c r="E2128" t="s">
        <v>20</v>
      </c>
      <c r="F2128" t="b">
        <v>0</v>
      </c>
      <c r="G2128" t="s">
        <v>41</v>
      </c>
      <c r="H2128" s="4">
        <v>45695.250960648147</v>
      </c>
      <c r="I2128" t="b">
        <v>0</v>
      </c>
      <c r="J2128" t="b">
        <v>0</v>
      </c>
      <c r="K2128" t="s">
        <v>24</v>
      </c>
      <c r="L2128" t="s">
        <v>22</v>
      </c>
      <c r="M2128">
        <v>187500</v>
      </c>
      <c r="O2128" t="s">
        <v>4140</v>
      </c>
      <c r="P2128" t="s">
        <v>3875</v>
      </c>
    </row>
    <row r="2129" spans="1:16" x14ac:dyDescent="0.25">
      <c r="A2129" t="s">
        <v>1</v>
      </c>
      <c r="B2129" t="s">
        <v>2464</v>
      </c>
      <c r="C2129" t="s">
        <v>39</v>
      </c>
      <c r="D2129" t="s">
        <v>3972</v>
      </c>
      <c r="E2129" t="s">
        <v>20</v>
      </c>
      <c r="F2129" t="b">
        <v>1</v>
      </c>
      <c r="G2129" t="s">
        <v>41</v>
      </c>
      <c r="H2129" s="4">
        <v>45695.250960648147</v>
      </c>
      <c r="I2129" t="b">
        <v>0</v>
      </c>
      <c r="J2129" t="b">
        <v>0</v>
      </c>
      <c r="K2129" t="s">
        <v>24</v>
      </c>
      <c r="L2129" t="s">
        <v>22</v>
      </c>
      <c r="M2129">
        <v>119000</v>
      </c>
      <c r="O2129" t="s">
        <v>7215</v>
      </c>
      <c r="P2129" t="s">
        <v>2518</v>
      </c>
    </row>
    <row r="2130" spans="1:16" x14ac:dyDescent="0.25">
      <c r="A2130" t="s">
        <v>1</v>
      </c>
      <c r="B2130" t="s">
        <v>1767</v>
      </c>
      <c r="C2130" t="s">
        <v>151</v>
      </c>
      <c r="D2130" t="s">
        <v>4013</v>
      </c>
      <c r="E2130" t="s">
        <v>20</v>
      </c>
      <c r="F2130" t="b">
        <v>0</v>
      </c>
      <c r="G2130" t="s">
        <v>30</v>
      </c>
      <c r="H2130" s="4">
        <v>45695.251157407409</v>
      </c>
      <c r="I2130" t="b">
        <v>0</v>
      </c>
      <c r="J2130" t="b">
        <v>1</v>
      </c>
      <c r="K2130" t="s">
        <v>24</v>
      </c>
      <c r="L2130" t="s">
        <v>22</v>
      </c>
      <c r="M2130">
        <v>104500</v>
      </c>
      <c r="O2130" t="s">
        <v>3927</v>
      </c>
      <c r="P2130" t="s">
        <v>3490</v>
      </c>
    </row>
    <row r="2131" spans="1:16" x14ac:dyDescent="0.25">
      <c r="A2131" t="s">
        <v>1</v>
      </c>
      <c r="B2131" t="s">
        <v>1</v>
      </c>
      <c r="C2131" t="s">
        <v>2453</v>
      </c>
      <c r="D2131" t="s">
        <v>3828</v>
      </c>
      <c r="E2131" t="s">
        <v>105</v>
      </c>
      <c r="F2131" t="b">
        <v>0</v>
      </c>
      <c r="G2131" t="s">
        <v>30</v>
      </c>
      <c r="H2131" s="4">
        <v>45695.251157407409</v>
      </c>
      <c r="I2131" t="b">
        <v>0</v>
      </c>
      <c r="J2131" t="b">
        <v>1</v>
      </c>
      <c r="K2131" t="s">
        <v>24</v>
      </c>
      <c r="L2131" t="s">
        <v>36</v>
      </c>
      <c r="N2131">
        <v>38.465000152587891</v>
      </c>
      <c r="O2131" t="s">
        <v>2454</v>
      </c>
    </row>
    <row r="2132" spans="1:16" x14ac:dyDescent="0.25">
      <c r="A2132" t="s">
        <v>40</v>
      </c>
      <c r="B2132" t="s">
        <v>7282</v>
      </c>
      <c r="C2132" t="s">
        <v>3276</v>
      </c>
      <c r="D2132" t="s">
        <v>4002</v>
      </c>
      <c r="E2132" t="s">
        <v>20</v>
      </c>
      <c r="F2132" t="b">
        <v>0</v>
      </c>
      <c r="G2132" t="s">
        <v>27</v>
      </c>
      <c r="H2132" s="4">
        <v>45695.251631944448</v>
      </c>
      <c r="I2132" t="b">
        <v>1</v>
      </c>
      <c r="J2132" t="b">
        <v>0</v>
      </c>
      <c r="K2132" t="s">
        <v>24</v>
      </c>
      <c r="L2132" t="s">
        <v>22</v>
      </c>
      <c r="M2132">
        <v>192500</v>
      </c>
      <c r="O2132" t="s">
        <v>7283</v>
      </c>
    </row>
    <row r="2133" spans="1:16" x14ac:dyDescent="0.25">
      <c r="A2133" t="s">
        <v>2</v>
      </c>
      <c r="B2133" t="s">
        <v>195</v>
      </c>
      <c r="C2133" t="s">
        <v>624</v>
      </c>
      <c r="D2133" t="s">
        <v>2208</v>
      </c>
      <c r="E2133" t="s">
        <v>20</v>
      </c>
      <c r="F2133" t="b">
        <v>0</v>
      </c>
      <c r="G2133" t="s">
        <v>35</v>
      </c>
      <c r="H2133" s="4">
        <v>45695.252175925933</v>
      </c>
      <c r="I2133" t="b">
        <v>0</v>
      </c>
      <c r="J2133" t="b">
        <v>1</v>
      </c>
      <c r="K2133" t="s">
        <v>24</v>
      </c>
      <c r="L2133" t="s">
        <v>22</v>
      </c>
      <c r="M2133">
        <v>147500</v>
      </c>
      <c r="O2133" t="s">
        <v>7284</v>
      </c>
      <c r="P2133" t="s">
        <v>7285</v>
      </c>
    </row>
    <row r="2134" spans="1:16" x14ac:dyDescent="0.25">
      <c r="A2134" t="s">
        <v>25</v>
      </c>
      <c r="B2134" t="s">
        <v>7286</v>
      </c>
      <c r="C2134" t="s">
        <v>158</v>
      </c>
      <c r="D2134" t="s">
        <v>4034</v>
      </c>
      <c r="E2134" t="s">
        <v>20</v>
      </c>
      <c r="F2134" t="b">
        <v>0</v>
      </c>
      <c r="G2134" t="s">
        <v>158</v>
      </c>
      <c r="H2134" s="4">
        <v>45695.268611111111</v>
      </c>
      <c r="I2134" t="b">
        <v>0</v>
      </c>
      <c r="J2134" t="b">
        <v>0</v>
      </c>
      <c r="K2134" t="s">
        <v>158</v>
      </c>
      <c r="L2134" t="s">
        <v>22</v>
      </c>
      <c r="M2134">
        <v>63000</v>
      </c>
      <c r="O2134" t="s">
        <v>402</v>
      </c>
      <c r="P2134" t="s">
        <v>7287</v>
      </c>
    </row>
    <row r="2135" spans="1:16" x14ac:dyDescent="0.25">
      <c r="A2135" t="s">
        <v>2</v>
      </c>
      <c r="B2135" t="s">
        <v>2</v>
      </c>
      <c r="C2135" t="s">
        <v>39</v>
      </c>
      <c r="D2135" t="s">
        <v>7288</v>
      </c>
      <c r="E2135" t="s">
        <v>20</v>
      </c>
      <c r="F2135" t="b">
        <v>1</v>
      </c>
      <c r="G2135" t="s">
        <v>205</v>
      </c>
      <c r="H2135" s="4">
        <v>45695.275462962964</v>
      </c>
      <c r="I2135" t="b">
        <v>0</v>
      </c>
      <c r="J2135" t="b">
        <v>0</v>
      </c>
      <c r="K2135" t="s">
        <v>205</v>
      </c>
      <c r="L2135" t="s">
        <v>22</v>
      </c>
      <c r="M2135">
        <v>34200</v>
      </c>
      <c r="O2135" t="s">
        <v>6724</v>
      </c>
      <c r="P2135" t="s">
        <v>6725</v>
      </c>
    </row>
    <row r="2136" spans="1:16" x14ac:dyDescent="0.25">
      <c r="A2136" t="s">
        <v>0</v>
      </c>
      <c r="B2136" t="s">
        <v>103</v>
      </c>
      <c r="C2136" t="s">
        <v>7289</v>
      </c>
      <c r="D2136" t="s">
        <v>3828</v>
      </c>
      <c r="E2136" t="s">
        <v>20</v>
      </c>
      <c r="F2136" t="b">
        <v>0</v>
      </c>
      <c r="G2136" t="s">
        <v>1247</v>
      </c>
      <c r="H2136" s="4">
        <v>45695.280694444453</v>
      </c>
      <c r="I2136" t="b">
        <v>0</v>
      </c>
      <c r="J2136" t="b">
        <v>0</v>
      </c>
      <c r="K2136" t="s">
        <v>1247</v>
      </c>
      <c r="L2136" t="s">
        <v>22</v>
      </c>
      <c r="M2136">
        <v>35000</v>
      </c>
      <c r="O2136" t="s">
        <v>7290</v>
      </c>
      <c r="P2136" t="s">
        <v>1329</v>
      </c>
    </row>
    <row r="2137" spans="1:16" x14ac:dyDescent="0.25">
      <c r="A2137" t="s">
        <v>1</v>
      </c>
      <c r="B2137" t="s">
        <v>7291</v>
      </c>
      <c r="C2137" t="s">
        <v>39</v>
      </c>
      <c r="D2137" t="s">
        <v>3972</v>
      </c>
      <c r="E2137" t="s">
        <v>51</v>
      </c>
      <c r="F2137" t="b">
        <v>1</v>
      </c>
      <c r="G2137" t="s">
        <v>23</v>
      </c>
      <c r="H2137" s="4">
        <v>45695.28266203704</v>
      </c>
      <c r="I2137" t="b">
        <v>1</v>
      </c>
      <c r="J2137" t="b">
        <v>1</v>
      </c>
      <c r="K2137" t="s">
        <v>24</v>
      </c>
      <c r="L2137" t="s">
        <v>36</v>
      </c>
      <c r="N2137">
        <v>32.5</v>
      </c>
      <c r="O2137" t="s">
        <v>2694</v>
      </c>
      <c r="P2137" t="s">
        <v>1133</v>
      </c>
    </row>
    <row r="2138" spans="1:16" x14ac:dyDescent="0.25">
      <c r="A2138" t="s">
        <v>1</v>
      </c>
      <c r="B2138" t="s">
        <v>2587</v>
      </c>
      <c r="C2138" t="s">
        <v>211</v>
      </c>
      <c r="D2138" t="s">
        <v>3969</v>
      </c>
      <c r="E2138" t="s">
        <v>20</v>
      </c>
      <c r="F2138" t="b">
        <v>0</v>
      </c>
      <c r="G2138" t="s">
        <v>23</v>
      </c>
      <c r="H2138" s="4">
        <v>45695.282789351862</v>
      </c>
      <c r="I2138" t="b">
        <v>0</v>
      </c>
      <c r="J2138" t="b">
        <v>0</v>
      </c>
      <c r="K2138" t="s">
        <v>24</v>
      </c>
      <c r="L2138" t="s">
        <v>22</v>
      </c>
      <c r="M2138">
        <v>95000</v>
      </c>
      <c r="O2138" t="s">
        <v>154</v>
      </c>
    </row>
    <row r="2139" spans="1:16" x14ac:dyDescent="0.25">
      <c r="A2139" t="s">
        <v>2</v>
      </c>
      <c r="B2139" t="s">
        <v>7292</v>
      </c>
      <c r="C2139" t="s">
        <v>2716</v>
      </c>
      <c r="D2139" t="s">
        <v>3969</v>
      </c>
      <c r="E2139" t="s">
        <v>20</v>
      </c>
      <c r="F2139" t="b">
        <v>0</v>
      </c>
      <c r="G2139" t="s">
        <v>23</v>
      </c>
      <c r="H2139" s="4">
        <v>45695.28465277778</v>
      </c>
      <c r="I2139" t="b">
        <v>0</v>
      </c>
      <c r="J2139" t="b">
        <v>0</v>
      </c>
      <c r="K2139" t="s">
        <v>24</v>
      </c>
      <c r="L2139" t="s">
        <v>22</v>
      </c>
      <c r="M2139">
        <v>81311.5</v>
      </c>
      <c r="O2139" t="s">
        <v>3945</v>
      </c>
    </row>
    <row r="2140" spans="1:16" x14ac:dyDescent="0.25">
      <c r="A2140" t="s">
        <v>2</v>
      </c>
      <c r="B2140" t="s">
        <v>7293</v>
      </c>
      <c r="C2140" t="s">
        <v>236</v>
      </c>
      <c r="D2140" t="s">
        <v>2208</v>
      </c>
      <c r="E2140" t="s">
        <v>20</v>
      </c>
      <c r="F2140" t="b">
        <v>0</v>
      </c>
      <c r="G2140" t="s">
        <v>27</v>
      </c>
      <c r="H2140" s="4">
        <v>45695.293113425927</v>
      </c>
      <c r="I2140" t="b">
        <v>0</v>
      </c>
      <c r="J2140" t="b">
        <v>0</v>
      </c>
      <c r="K2140" t="s">
        <v>24</v>
      </c>
      <c r="L2140" t="s">
        <v>22</v>
      </c>
      <c r="M2140">
        <v>63800</v>
      </c>
      <c r="O2140" t="s">
        <v>7294</v>
      </c>
      <c r="P2140" t="s">
        <v>7295</v>
      </c>
    </row>
    <row r="2141" spans="1:16" x14ac:dyDescent="0.25">
      <c r="A2141" t="s">
        <v>2</v>
      </c>
      <c r="B2141" t="s">
        <v>7296</v>
      </c>
      <c r="C2141" t="s">
        <v>203</v>
      </c>
      <c r="D2141" t="s">
        <v>3972</v>
      </c>
      <c r="E2141" t="s">
        <v>20</v>
      </c>
      <c r="F2141" t="b">
        <v>0</v>
      </c>
      <c r="G2141" t="s">
        <v>27</v>
      </c>
      <c r="H2141" s="4">
        <v>45695.293240740742</v>
      </c>
      <c r="I2141" t="b">
        <v>0</v>
      </c>
      <c r="J2141" t="b">
        <v>1</v>
      </c>
      <c r="K2141" t="s">
        <v>24</v>
      </c>
      <c r="L2141" t="s">
        <v>22</v>
      </c>
      <c r="M2141">
        <v>145000</v>
      </c>
      <c r="O2141" t="s">
        <v>202</v>
      </c>
      <c r="P2141" t="s">
        <v>7297</v>
      </c>
    </row>
    <row r="2142" spans="1:16" x14ac:dyDescent="0.25">
      <c r="A2142" t="s">
        <v>0</v>
      </c>
      <c r="B2142" t="s">
        <v>7298</v>
      </c>
      <c r="C2142" t="s">
        <v>989</v>
      </c>
      <c r="D2142" t="s">
        <v>3828</v>
      </c>
      <c r="E2142" t="s">
        <v>631</v>
      </c>
      <c r="F2142" t="b">
        <v>0</v>
      </c>
      <c r="G2142" t="s">
        <v>41</v>
      </c>
      <c r="H2142" s="4">
        <v>45695.333645833343</v>
      </c>
      <c r="I2142" t="b">
        <v>0</v>
      </c>
      <c r="J2142" t="b">
        <v>0</v>
      </c>
      <c r="K2142" t="s">
        <v>24</v>
      </c>
      <c r="L2142" t="s">
        <v>36</v>
      </c>
      <c r="N2142">
        <v>20</v>
      </c>
      <c r="O2142" t="s">
        <v>7299</v>
      </c>
      <c r="P2142" t="s">
        <v>1627</v>
      </c>
    </row>
    <row r="2143" spans="1:16" x14ac:dyDescent="0.25">
      <c r="A2143" t="s">
        <v>2</v>
      </c>
      <c r="B2143" t="s">
        <v>7300</v>
      </c>
      <c r="C2143" t="s">
        <v>158</v>
      </c>
      <c r="D2143" t="s">
        <v>4034</v>
      </c>
      <c r="E2143" t="s">
        <v>20</v>
      </c>
      <c r="F2143" t="b">
        <v>0</v>
      </c>
      <c r="G2143" t="s">
        <v>158</v>
      </c>
      <c r="H2143" s="4">
        <v>45695.393703703703</v>
      </c>
      <c r="I2143" t="b">
        <v>0</v>
      </c>
      <c r="J2143" t="b">
        <v>0</v>
      </c>
      <c r="K2143" t="s">
        <v>158</v>
      </c>
      <c r="L2143" t="s">
        <v>22</v>
      </c>
      <c r="M2143">
        <v>70000</v>
      </c>
      <c r="O2143" t="s">
        <v>2768</v>
      </c>
      <c r="P2143" t="s">
        <v>3411</v>
      </c>
    </row>
    <row r="2144" spans="1:16" x14ac:dyDescent="0.25">
      <c r="A2144" t="s">
        <v>0</v>
      </c>
      <c r="B2144" t="s">
        <v>5291</v>
      </c>
      <c r="C2144" t="s">
        <v>39</v>
      </c>
      <c r="D2144" t="s">
        <v>3972</v>
      </c>
      <c r="E2144" t="s">
        <v>20</v>
      </c>
      <c r="F2144" t="b">
        <v>1</v>
      </c>
      <c r="G2144" t="s">
        <v>23</v>
      </c>
      <c r="H2144" s="4">
        <v>45695.407847222217</v>
      </c>
      <c r="I2144" t="b">
        <v>1</v>
      </c>
      <c r="J2144" t="b">
        <v>0</v>
      </c>
      <c r="K2144" t="s">
        <v>24</v>
      </c>
      <c r="L2144" t="s">
        <v>22</v>
      </c>
      <c r="M2144">
        <v>128500</v>
      </c>
      <c r="O2144" t="s">
        <v>4958</v>
      </c>
      <c r="P2144" t="s">
        <v>7301</v>
      </c>
    </row>
    <row r="2145" spans="1:16" x14ac:dyDescent="0.25">
      <c r="A2145" t="s">
        <v>89</v>
      </c>
      <c r="B2145" t="s">
        <v>7302</v>
      </c>
      <c r="C2145" t="s">
        <v>172</v>
      </c>
      <c r="D2145" t="s">
        <v>3972</v>
      </c>
      <c r="E2145" t="s">
        <v>20</v>
      </c>
      <c r="F2145" t="b">
        <v>0</v>
      </c>
      <c r="G2145" t="s">
        <v>27</v>
      </c>
      <c r="H2145" s="4">
        <v>45695.41684027778</v>
      </c>
      <c r="I2145" t="b">
        <v>0</v>
      </c>
      <c r="J2145" t="b">
        <v>1</v>
      </c>
      <c r="K2145" t="s">
        <v>24</v>
      </c>
      <c r="L2145" t="s">
        <v>22</v>
      </c>
      <c r="M2145">
        <v>122500</v>
      </c>
      <c r="O2145" t="s">
        <v>2506</v>
      </c>
    </row>
    <row r="2146" spans="1:16" x14ac:dyDescent="0.25">
      <c r="A2146" t="s">
        <v>0</v>
      </c>
      <c r="B2146" t="s">
        <v>1219</v>
      </c>
      <c r="C2146" t="s">
        <v>44</v>
      </c>
      <c r="D2146" t="s">
        <v>3972</v>
      </c>
      <c r="E2146" t="s">
        <v>51</v>
      </c>
      <c r="F2146" t="b">
        <v>0</v>
      </c>
      <c r="G2146" t="s">
        <v>41</v>
      </c>
      <c r="H2146" s="4">
        <v>45695.417002314818</v>
      </c>
      <c r="I2146" t="b">
        <v>0</v>
      </c>
      <c r="J2146" t="b">
        <v>1</v>
      </c>
      <c r="K2146" t="s">
        <v>24</v>
      </c>
      <c r="L2146" t="s">
        <v>36</v>
      </c>
      <c r="N2146">
        <v>55</v>
      </c>
      <c r="O2146" t="s">
        <v>6596</v>
      </c>
    </row>
    <row r="2147" spans="1:16" x14ac:dyDescent="0.25">
      <c r="A2147" t="s">
        <v>19</v>
      </c>
      <c r="B2147" t="s">
        <v>7303</v>
      </c>
      <c r="C2147" t="s">
        <v>283</v>
      </c>
      <c r="D2147" t="s">
        <v>3972</v>
      </c>
      <c r="E2147" t="s">
        <v>20</v>
      </c>
      <c r="F2147" t="b">
        <v>0</v>
      </c>
      <c r="G2147" t="s">
        <v>41</v>
      </c>
      <c r="H2147" s="4">
        <v>45695.417094907411</v>
      </c>
      <c r="I2147" t="b">
        <v>0</v>
      </c>
      <c r="J2147" t="b">
        <v>1</v>
      </c>
      <c r="K2147" t="s">
        <v>24</v>
      </c>
      <c r="L2147" t="s">
        <v>22</v>
      </c>
      <c r="M2147">
        <v>188500</v>
      </c>
      <c r="O2147" t="s">
        <v>4534</v>
      </c>
      <c r="P2147" t="s">
        <v>201</v>
      </c>
    </row>
    <row r="2148" spans="1:16" x14ac:dyDescent="0.25">
      <c r="A2148" t="s">
        <v>139</v>
      </c>
      <c r="B2148" t="s">
        <v>7304</v>
      </c>
      <c r="C2148" t="s">
        <v>5743</v>
      </c>
      <c r="D2148" t="s">
        <v>3972</v>
      </c>
      <c r="E2148" t="s">
        <v>20</v>
      </c>
      <c r="F2148" t="b">
        <v>0</v>
      </c>
      <c r="G2148" t="s">
        <v>30</v>
      </c>
      <c r="H2148" s="4">
        <v>45695.417326388888</v>
      </c>
      <c r="I2148" t="b">
        <v>0</v>
      </c>
      <c r="J2148" t="b">
        <v>0</v>
      </c>
      <c r="K2148" t="s">
        <v>24</v>
      </c>
      <c r="L2148" t="s">
        <v>22</v>
      </c>
      <c r="M2148">
        <v>64500</v>
      </c>
      <c r="O2148" t="s">
        <v>7305</v>
      </c>
      <c r="P2148" t="s">
        <v>671</v>
      </c>
    </row>
    <row r="2149" spans="1:16" x14ac:dyDescent="0.25">
      <c r="A2149" t="s">
        <v>1</v>
      </c>
      <c r="B2149" t="s">
        <v>3037</v>
      </c>
      <c r="C2149" t="s">
        <v>840</v>
      </c>
      <c r="D2149" t="s">
        <v>3972</v>
      </c>
      <c r="E2149" t="s">
        <v>20</v>
      </c>
      <c r="F2149" t="b">
        <v>0</v>
      </c>
      <c r="G2149" t="s">
        <v>30</v>
      </c>
      <c r="H2149" s="4">
        <v>45695.417384259257</v>
      </c>
      <c r="I2149" t="b">
        <v>0</v>
      </c>
      <c r="J2149" t="b">
        <v>1</v>
      </c>
      <c r="K2149" t="s">
        <v>24</v>
      </c>
      <c r="L2149" t="s">
        <v>22</v>
      </c>
      <c r="M2149">
        <v>99500</v>
      </c>
      <c r="O2149" t="s">
        <v>318</v>
      </c>
      <c r="P2149" t="s">
        <v>1766</v>
      </c>
    </row>
    <row r="2150" spans="1:16" x14ac:dyDescent="0.25">
      <c r="A2150" t="s">
        <v>19</v>
      </c>
      <c r="B2150" t="s">
        <v>4652</v>
      </c>
      <c r="C2150" t="s">
        <v>7306</v>
      </c>
      <c r="D2150" t="s">
        <v>2208</v>
      </c>
      <c r="E2150" t="s">
        <v>20</v>
      </c>
      <c r="F2150" t="b">
        <v>0</v>
      </c>
      <c r="G2150" t="s">
        <v>27</v>
      </c>
      <c r="H2150" s="4">
        <v>45695.417534722219</v>
      </c>
      <c r="I2150" t="b">
        <v>0</v>
      </c>
      <c r="J2150" t="b">
        <v>1</v>
      </c>
      <c r="K2150" t="s">
        <v>24</v>
      </c>
      <c r="L2150" t="s">
        <v>22</v>
      </c>
      <c r="M2150">
        <v>171000</v>
      </c>
      <c r="O2150" t="s">
        <v>428</v>
      </c>
      <c r="P2150" t="s">
        <v>7307</v>
      </c>
    </row>
    <row r="2151" spans="1:16" x14ac:dyDescent="0.25">
      <c r="A2151" t="s">
        <v>1</v>
      </c>
      <c r="B2151" t="s">
        <v>2799</v>
      </c>
      <c r="C2151" t="s">
        <v>1346</v>
      </c>
      <c r="D2151" t="s">
        <v>2208</v>
      </c>
      <c r="E2151" t="s">
        <v>20</v>
      </c>
      <c r="F2151" t="b">
        <v>0</v>
      </c>
      <c r="G2151" t="s">
        <v>41</v>
      </c>
      <c r="H2151" s="4">
        <v>45695.417650462958</v>
      </c>
      <c r="I2151" t="b">
        <v>0</v>
      </c>
      <c r="J2151" t="b">
        <v>1</v>
      </c>
      <c r="K2151" t="s">
        <v>24</v>
      </c>
      <c r="L2151" t="s">
        <v>22</v>
      </c>
      <c r="M2151">
        <v>198000</v>
      </c>
      <c r="O2151" t="s">
        <v>428</v>
      </c>
      <c r="P2151" t="s">
        <v>7308</v>
      </c>
    </row>
    <row r="2152" spans="1:16" x14ac:dyDescent="0.25">
      <c r="A2152" t="s">
        <v>2</v>
      </c>
      <c r="B2152" t="s">
        <v>506</v>
      </c>
      <c r="C2152" t="s">
        <v>3515</v>
      </c>
      <c r="D2152" t="s">
        <v>2208</v>
      </c>
      <c r="E2152" t="s">
        <v>20</v>
      </c>
      <c r="F2152" t="b">
        <v>0</v>
      </c>
      <c r="G2152" t="s">
        <v>27</v>
      </c>
      <c r="H2152" s="4">
        <v>45695.418229166673</v>
      </c>
      <c r="I2152" t="b">
        <v>0</v>
      </c>
      <c r="J2152" t="b">
        <v>1</v>
      </c>
      <c r="K2152" t="s">
        <v>24</v>
      </c>
      <c r="L2152" t="s">
        <v>22</v>
      </c>
      <c r="M2152">
        <v>135000</v>
      </c>
      <c r="O2152" t="s">
        <v>428</v>
      </c>
      <c r="P2152" t="s">
        <v>4239</v>
      </c>
    </row>
    <row r="2153" spans="1:16" x14ac:dyDescent="0.25">
      <c r="A2153" t="s">
        <v>2</v>
      </c>
      <c r="B2153" t="s">
        <v>7309</v>
      </c>
      <c r="C2153" t="s">
        <v>236</v>
      </c>
      <c r="D2153" t="s">
        <v>3972</v>
      </c>
      <c r="E2153" t="s">
        <v>20</v>
      </c>
      <c r="F2153" t="b">
        <v>0</v>
      </c>
      <c r="G2153" t="s">
        <v>27</v>
      </c>
      <c r="H2153" s="4">
        <v>45695.418379629627</v>
      </c>
      <c r="I2153" t="b">
        <v>0</v>
      </c>
      <c r="J2153" t="b">
        <v>1</v>
      </c>
      <c r="K2153" t="s">
        <v>24</v>
      </c>
      <c r="L2153" t="s">
        <v>22</v>
      </c>
      <c r="M2153">
        <v>190875</v>
      </c>
      <c r="O2153" t="s">
        <v>2815</v>
      </c>
      <c r="P2153" t="s">
        <v>201</v>
      </c>
    </row>
    <row r="2154" spans="1:16" x14ac:dyDescent="0.25">
      <c r="A2154" t="s">
        <v>25</v>
      </c>
      <c r="B2154" t="s">
        <v>7310</v>
      </c>
      <c r="C2154" t="s">
        <v>155</v>
      </c>
      <c r="D2154" t="s">
        <v>3972</v>
      </c>
      <c r="E2154" t="s">
        <v>51</v>
      </c>
      <c r="F2154" t="b">
        <v>0</v>
      </c>
      <c r="G2154" t="s">
        <v>27</v>
      </c>
      <c r="H2154" s="4">
        <v>45695.418391203697</v>
      </c>
      <c r="I2154" t="b">
        <v>0</v>
      </c>
      <c r="J2154" t="b">
        <v>0</v>
      </c>
      <c r="K2154" t="s">
        <v>24</v>
      </c>
      <c r="L2154" t="s">
        <v>36</v>
      </c>
      <c r="N2154">
        <v>85</v>
      </c>
      <c r="O2154" t="s">
        <v>1136</v>
      </c>
      <c r="P2154" t="s">
        <v>1309</v>
      </c>
    </row>
    <row r="2155" spans="1:16" x14ac:dyDescent="0.25">
      <c r="A2155" t="s">
        <v>2</v>
      </c>
      <c r="B2155" t="s">
        <v>7311</v>
      </c>
      <c r="C2155" t="s">
        <v>71</v>
      </c>
      <c r="D2155" t="s">
        <v>3972</v>
      </c>
      <c r="E2155" t="s">
        <v>20</v>
      </c>
      <c r="F2155" t="b">
        <v>0</v>
      </c>
      <c r="G2155" t="s">
        <v>27</v>
      </c>
      <c r="H2155" s="4">
        <v>45695.418391203697</v>
      </c>
      <c r="I2155" t="b">
        <v>0</v>
      </c>
      <c r="J2155" t="b">
        <v>1</v>
      </c>
      <c r="K2155" t="s">
        <v>24</v>
      </c>
      <c r="L2155" t="s">
        <v>22</v>
      </c>
      <c r="M2155">
        <v>162500</v>
      </c>
      <c r="O2155" t="s">
        <v>4534</v>
      </c>
      <c r="P2155" t="s">
        <v>1447</v>
      </c>
    </row>
    <row r="2156" spans="1:16" x14ac:dyDescent="0.25">
      <c r="A2156" t="s">
        <v>2</v>
      </c>
      <c r="B2156" t="s">
        <v>4654</v>
      </c>
      <c r="C2156" t="s">
        <v>7312</v>
      </c>
      <c r="D2156" t="s">
        <v>2208</v>
      </c>
      <c r="E2156" t="s">
        <v>20</v>
      </c>
      <c r="F2156" t="b">
        <v>0</v>
      </c>
      <c r="G2156" t="s">
        <v>41</v>
      </c>
      <c r="H2156" s="4">
        <v>45695.418645833342</v>
      </c>
      <c r="I2156" t="b">
        <v>0</v>
      </c>
      <c r="J2156" t="b">
        <v>1</v>
      </c>
      <c r="K2156" t="s">
        <v>24</v>
      </c>
      <c r="L2156" t="s">
        <v>22</v>
      </c>
      <c r="M2156">
        <v>175500</v>
      </c>
      <c r="O2156" t="s">
        <v>428</v>
      </c>
      <c r="P2156" t="s">
        <v>4656</v>
      </c>
    </row>
    <row r="2157" spans="1:16" x14ac:dyDescent="0.25">
      <c r="A2157" t="s">
        <v>28</v>
      </c>
      <c r="B2157" t="s">
        <v>7313</v>
      </c>
      <c r="C2157" t="s">
        <v>203</v>
      </c>
      <c r="D2157" t="s">
        <v>3972</v>
      </c>
      <c r="E2157" t="s">
        <v>20</v>
      </c>
      <c r="F2157" t="b">
        <v>0</v>
      </c>
      <c r="G2157" t="s">
        <v>23</v>
      </c>
      <c r="H2157" s="4">
        <v>45695.449432870373</v>
      </c>
      <c r="I2157" t="b">
        <v>0</v>
      </c>
      <c r="J2157" t="b">
        <v>1</v>
      </c>
      <c r="K2157" t="s">
        <v>24</v>
      </c>
      <c r="L2157" t="s">
        <v>22</v>
      </c>
      <c r="M2157">
        <v>149500</v>
      </c>
      <c r="O2157" t="s">
        <v>4350</v>
      </c>
      <c r="P2157" t="s">
        <v>557</v>
      </c>
    </row>
    <row r="2158" spans="1:16" x14ac:dyDescent="0.25">
      <c r="A2158" t="s">
        <v>2</v>
      </c>
      <c r="B2158" t="s">
        <v>7314</v>
      </c>
      <c r="C2158" t="s">
        <v>172</v>
      </c>
      <c r="D2158" t="s">
        <v>3972</v>
      </c>
      <c r="E2158" t="s">
        <v>20</v>
      </c>
      <c r="F2158" t="b">
        <v>0</v>
      </c>
      <c r="G2158" t="s">
        <v>27</v>
      </c>
      <c r="H2158" s="4">
        <v>45695.458553240736</v>
      </c>
      <c r="I2158" t="b">
        <v>0</v>
      </c>
      <c r="J2158" t="b">
        <v>1</v>
      </c>
      <c r="K2158" t="s">
        <v>24</v>
      </c>
      <c r="L2158" t="s">
        <v>22</v>
      </c>
      <c r="M2158">
        <v>162500</v>
      </c>
      <c r="O2158" t="s">
        <v>4534</v>
      </c>
      <c r="P2158" t="s">
        <v>1447</v>
      </c>
    </row>
    <row r="2159" spans="1:16" x14ac:dyDescent="0.25">
      <c r="A2159" t="s">
        <v>2</v>
      </c>
      <c r="B2159" t="s">
        <v>7315</v>
      </c>
      <c r="C2159" t="s">
        <v>39</v>
      </c>
      <c r="D2159" t="s">
        <v>2208</v>
      </c>
      <c r="E2159" t="s">
        <v>20</v>
      </c>
      <c r="F2159" t="b">
        <v>1</v>
      </c>
      <c r="G2159" t="s">
        <v>41</v>
      </c>
      <c r="H2159" s="4">
        <v>45695.46025462963</v>
      </c>
      <c r="I2159" t="b">
        <v>1</v>
      </c>
      <c r="J2159" t="b">
        <v>0</v>
      </c>
      <c r="K2159" t="s">
        <v>24</v>
      </c>
      <c r="L2159" t="s">
        <v>36</v>
      </c>
      <c r="N2159">
        <v>60</v>
      </c>
      <c r="O2159" t="s">
        <v>7316</v>
      </c>
      <c r="P2159" t="s">
        <v>7317</v>
      </c>
    </row>
    <row r="2160" spans="1:16" x14ac:dyDescent="0.25">
      <c r="A2160" t="s">
        <v>139</v>
      </c>
      <c r="B2160" t="s">
        <v>7318</v>
      </c>
      <c r="C2160" t="s">
        <v>868</v>
      </c>
      <c r="D2160" t="s">
        <v>3972</v>
      </c>
      <c r="E2160" t="s">
        <v>20</v>
      </c>
      <c r="F2160" t="b">
        <v>0</v>
      </c>
      <c r="G2160" t="s">
        <v>41</v>
      </c>
      <c r="H2160" s="4">
        <v>45695.500358796293</v>
      </c>
      <c r="I2160" t="b">
        <v>1</v>
      </c>
      <c r="J2160" t="b">
        <v>1</v>
      </c>
      <c r="K2160" t="s">
        <v>24</v>
      </c>
      <c r="L2160" t="s">
        <v>36</v>
      </c>
      <c r="N2160">
        <v>35.095001220703118</v>
      </c>
      <c r="O2160" t="s">
        <v>1051</v>
      </c>
      <c r="P2160" t="s">
        <v>1876</v>
      </c>
    </row>
    <row r="2161" spans="1:16" x14ac:dyDescent="0.25">
      <c r="A2161" t="s">
        <v>19</v>
      </c>
      <c r="B2161" t="s">
        <v>1272</v>
      </c>
      <c r="C2161" t="s">
        <v>7319</v>
      </c>
      <c r="D2161" t="s">
        <v>3969</v>
      </c>
      <c r="E2161" t="s">
        <v>20</v>
      </c>
      <c r="F2161" t="b">
        <v>0</v>
      </c>
      <c r="G2161" t="s">
        <v>106</v>
      </c>
      <c r="H2161" s="4">
        <v>45695.517754629633</v>
      </c>
      <c r="I2161" t="b">
        <v>1</v>
      </c>
      <c r="J2161" t="b">
        <v>0</v>
      </c>
      <c r="K2161" t="s">
        <v>106</v>
      </c>
      <c r="L2161" t="s">
        <v>22</v>
      </c>
      <c r="M2161">
        <v>135500</v>
      </c>
      <c r="O2161" t="s">
        <v>7320</v>
      </c>
      <c r="P2161" t="s">
        <v>7321</v>
      </c>
    </row>
    <row r="2162" spans="1:16" x14ac:dyDescent="0.25">
      <c r="A2162" t="s">
        <v>2</v>
      </c>
      <c r="B2162" t="s">
        <v>2</v>
      </c>
      <c r="C2162" t="s">
        <v>2514</v>
      </c>
      <c r="D2162" t="s">
        <v>3972</v>
      </c>
      <c r="E2162" t="s">
        <v>20</v>
      </c>
      <c r="F2162" t="b">
        <v>0</v>
      </c>
      <c r="G2162" t="s">
        <v>30</v>
      </c>
      <c r="H2162" s="4">
        <v>45695.542314814818</v>
      </c>
      <c r="I2162" t="b">
        <v>0</v>
      </c>
      <c r="J2162" t="b">
        <v>0</v>
      </c>
      <c r="K2162" t="s">
        <v>24</v>
      </c>
      <c r="L2162" t="s">
        <v>22</v>
      </c>
      <c r="M2162">
        <v>122500</v>
      </c>
      <c r="O2162" t="s">
        <v>123</v>
      </c>
      <c r="P2162" t="s">
        <v>4893</v>
      </c>
    </row>
    <row r="2163" spans="1:16" x14ac:dyDescent="0.25">
      <c r="A2163" t="s">
        <v>1</v>
      </c>
      <c r="B2163" t="s">
        <v>7322</v>
      </c>
      <c r="C2163" t="s">
        <v>966</v>
      </c>
      <c r="D2163" t="s">
        <v>3972</v>
      </c>
      <c r="E2163" t="s">
        <v>20</v>
      </c>
      <c r="F2163" t="b">
        <v>0</v>
      </c>
      <c r="G2163" t="s">
        <v>30</v>
      </c>
      <c r="H2163" s="4">
        <v>45695.542314814818</v>
      </c>
      <c r="I2163" t="b">
        <v>0</v>
      </c>
      <c r="J2163" t="b">
        <v>1</v>
      </c>
      <c r="K2163" t="s">
        <v>24</v>
      </c>
      <c r="L2163" t="s">
        <v>22</v>
      </c>
      <c r="M2163">
        <v>113150</v>
      </c>
      <c r="O2163" t="s">
        <v>2075</v>
      </c>
      <c r="P2163" t="s">
        <v>119</v>
      </c>
    </row>
    <row r="2164" spans="1:16" x14ac:dyDescent="0.25">
      <c r="A2164" t="s">
        <v>1</v>
      </c>
      <c r="B2164" t="s">
        <v>3217</v>
      </c>
      <c r="C2164" t="s">
        <v>293</v>
      </c>
      <c r="D2164" t="s">
        <v>3972</v>
      </c>
      <c r="E2164" t="s">
        <v>51</v>
      </c>
      <c r="F2164" t="b">
        <v>0</v>
      </c>
      <c r="G2164" t="s">
        <v>41</v>
      </c>
      <c r="H2164" s="4">
        <v>45695.583645833343</v>
      </c>
      <c r="I2164" t="b">
        <v>0</v>
      </c>
      <c r="J2164" t="b">
        <v>1</v>
      </c>
      <c r="K2164" t="s">
        <v>24</v>
      </c>
      <c r="L2164" t="s">
        <v>36</v>
      </c>
      <c r="N2164">
        <v>47.5</v>
      </c>
      <c r="O2164" t="s">
        <v>483</v>
      </c>
      <c r="P2164" t="s">
        <v>7323</v>
      </c>
    </row>
    <row r="2165" spans="1:16" x14ac:dyDescent="0.25">
      <c r="A2165" t="s">
        <v>2</v>
      </c>
      <c r="B2165" t="s">
        <v>307</v>
      </c>
      <c r="C2165" t="s">
        <v>7324</v>
      </c>
      <c r="D2165" t="s">
        <v>5780</v>
      </c>
      <c r="E2165" t="s">
        <v>20</v>
      </c>
      <c r="F2165" t="b">
        <v>0</v>
      </c>
      <c r="G2165" t="s">
        <v>27</v>
      </c>
      <c r="H2165" s="4">
        <v>45695.584756944438</v>
      </c>
      <c r="I2165" t="b">
        <v>0</v>
      </c>
      <c r="J2165" t="b">
        <v>1</v>
      </c>
      <c r="K2165" t="s">
        <v>24</v>
      </c>
      <c r="L2165" t="s">
        <v>22</v>
      </c>
      <c r="M2165">
        <v>178000</v>
      </c>
      <c r="O2165" t="s">
        <v>1700</v>
      </c>
      <c r="P2165" t="s">
        <v>7325</v>
      </c>
    </row>
    <row r="2166" spans="1:16" x14ac:dyDescent="0.25">
      <c r="A2166" t="s">
        <v>2</v>
      </c>
      <c r="B2166" t="s">
        <v>7326</v>
      </c>
      <c r="C2166" t="s">
        <v>306</v>
      </c>
      <c r="D2166" t="s">
        <v>4327</v>
      </c>
      <c r="E2166" t="s">
        <v>20</v>
      </c>
      <c r="F2166" t="b">
        <v>0</v>
      </c>
      <c r="G2166" t="s">
        <v>27</v>
      </c>
      <c r="H2166" s="4">
        <v>45695.62636574074</v>
      </c>
      <c r="I2166" t="b">
        <v>1</v>
      </c>
      <c r="J2166" t="b">
        <v>0</v>
      </c>
      <c r="K2166" t="s">
        <v>24</v>
      </c>
      <c r="L2166" t="s">
        <v>22</v>
      </c>
      <c r="M2166">
        <v>60000</v>
      </c>
      <c r="O2166" t="s">
        <v>95</v>
      </c>
      <c r="P2166" t="s">
        <v>7327</v>
      </c>
    </row>
    <row r="2167" spans="1:16" x14ac:dyDescent="0.25">
      <c r="A2167" t="s">
        <v>2</v>
      </c>
      <c r="B2167" t="s">
        <v>2</v>
      </c>
      <c r="C2167" t="s">
        <v>7328</v>
      </c>
      <c r="D2167" t="s">
        <v>4089</v>
      </c>
      <c r="E2167" t="s">
        <v>20</v>
      </c>
      <c r="F2167" t="b">
        <v>0</v>
      </c>
      <c r="G2167" t="s">
        <v>27</v>
      </c>
      <c r="H2167" s="4">
        <v>45695.626469907409</v>
      </c>
      <c r="I2167" t="b">
        <v>0</v>
      </c>
      <c r="J2167" t="b">
        <v>0</v>
      </c>
      <c r="K2167" t="s">
        <v>24</v>
      </c>
      <c r="L2167" t="s">
        <v>22</v>
      </c>
      <c r="M2167">
        <v>112901.6171875</v>
      </c>
      <c r="O2167" t="s">
        <v>7329</v>
      </c>
      <c r="P2167" t="s">
        <v>7330</v>
      </c>
    </row>
    <row r="2168" spans="1:16" x14ac:dyDescent="0.25">
      <c r="A2168" t="s">
        <v>40</v>
      </c>
      <c r="B2168" t="s">
        <v>7331</v>
      </c>
      <c r="C2168" t="s">
        <v>7332</v>
      </c>
      <c r="D2168" t="s">
        <v>3972</v>
      </c>
      <c r="E2168" t="s">
        <v>20</v>
      </c>
      <c r="F2168" t="b">
        <v>0</v>
      </c>
      <c r="G2168" t="s">
        <v>27</v>
      </c>
      <c r="H2168" s="4">
        <v>45695.626655092587</v>
      </c>
      <c r="I2168" t="b">
        <v>1</v>
      </c>
      <c r="J2168" t="b">
        <v>1</v>
      </c>
      <c r="K2168" t="s">
        <v>24</v>
      </c>
      <c r="L2168" t="s">
        <v>22</v>
      </c>
      <c r="M2168">
        <v>140000</v>
      </c>
      <c r="O2168" t="s">
        <v>3933</v>
      </c>
      <c r="P2168" t="s">
        <v>7333</v>
      </c>
    </row>
    <row r="2169" spans="1:16" x14ac:dyDescent="0.25">
      <c r="A2169" t="s">
        <v>2</v>
      </c>
      <c r="B2169" t="s">
        <v>7334</v>
      </c>
      <c r="C2169" t="s">
        <v>7335</v>
      </c>
      <c r="D2169" t="s">
        <v>3972</v>
      </c>
      <c r="E2169" t="s">
        <v>20</v>
      </c>
      <c r="F2169" t="b">
        <v>0</v>
      </c>
      <c r="G2169" t="s">
        <v>41</v>
      </c>
      <c r="H2169" s="4">
        <v>45695.627071759263</v>
      </c>
      <c r="I2169" t="b">
        <v>0</v>
      </c>
      <c r="J2169" t="b">
        <v>0</v>
      </c>
      <c r="K2169" t="s">
        <v>24</v>
      </c>
      <c r="L2169" t="s">
        <v>36</v>
      </c>
      <c r="N2169">
        <v>47.5</v>
      </c>
      <c r="O2169" t="s">
        <v>1783</v>
      </c>
      <c r="P2169" t="s">
        <v>7336</v>
      </c>
    </row>
    <row r="2170" spans="1:16" x14ac:dyDescent="0.25">
      <c r="A2170" t="s">
        <v>191</v>
      </c>
      <c r="B2170" t="s">
        <v>7337</v>
      </c>
      <c r="C2170" t="s">
        <v>740</v>
      </c>
      <c r="D2170" t="s">
        <v>4034</v>
      </c>
      <c r="E2170" t="s">
        <v>20</v>
      </c>
      <c r="F2170" t="b">
        <v>0</v>
      </c>
      <c r="G2170" t="s">
        <v>740</v>
      </c>
      <c r="H2170" s="4">
        <v>45695.642951388887</v>
      </c>
      <c r="I2170" t="b">
        <v>0</v>
      </c>
      <c r="J2170" t="b">
        <v>0</v>
      </c>
      <c r="K2170" t="s">
        <v>740</v>
      </c>
      <c r="L2170" t="s">
        <v>22</v>
      </c>
      <c r="M2170">
        <v>92399.5</v>
      </c>
      <c r="O2170" t="s">
        <v>261</v>
      </c>
      <c r="P2170" t="s">
        <v>7338</v>
      </c>
    </row>
    <row r="2171" spans="1:16" x14ac:dyDescent="0.25">
      <c r="A2171" t="s">
        <v>0</v>
      </c>
      <c r="B2171" t="s">
        <v>7339</v>
      </c>
      <c r="C2171" t="s">
        <v>1898</v>
      </c>
      <c r="D2171" t="s">
        <v>3972</v>
      </c>
      <c r="E2171" t="s">
        <v>20</v>
      </c>
      <c r="F2171" t="b">
        <v>0</v>
      </c>
      <c r="G2171" t="s">
        <v>27</v>
      </c>
      <c r="H2171" s="4">
        <v>45695.666805555556</v>
      </c>
      <c r="I2171" t="b">
        <v>0</v>
      </c>
      <c r="J2171" t="b">
        <v>0</v>
      </c>
      <c r="K2171" t="s">
        <v>24</v>
      </c>
      <c r="L2171" t="s">
        <v>22</v>
      </c>
      <c r="M2171">
        <v>82500</v>
      </c>
      <c r="O2171" t="s">
        <v>7340</v>
      </c>
      <c r="P2171" t="s">
        <v>7341</v>
      </c>
    </row>
    <row r="2172" spans="1:16" x14ac:dyDescent="0.25">
      <c r="A2172" t="s">
        <v>139</v>
      </c>
      <c r="B2172" t="s">
        <v>7342</v>
      </c>
      <c r="C2172" t="s">
        <v>7343</v>
      </c>
      <c r="D2172" t="s">
        <v>3972</v>
      </c>
      <c r="E2172" t="s">
        <v>105</v>
      </c>
      <c r="F2172" t="b">
        <v>0</v>
      </c>
      <c r="G2172" t="s">
        <v>27</v>
      </c>
      <c r="H2172" s="4">
        <v>45695.750231481477</v>
      </c>
      <c r="I2172" t="b">
        <v>0</v>
      </c>
      <c r="J2172" t="b">
        <v>1</v>
      </c>
      <c r="K2172" t="s">
        <v>24</v>
      </c>
      <c r="L2172" t="s">
        <v>22</v>
      </c>
      <c r="M2172">
        <v>54450</v>
      </c>
      <c r="O2172" t="s">
        <v>1857</v>
      </c>
      <c r="P2172" t="s">
        <v>7344</v>
      </c>
    </row>
    <row r="2173" spans="1:16" x14ac:dyDescent="0.25">
      <c r="A2173" t="s">
        <v>0</v>
      </c>
      <c r="B2173" t="s">
        <v>2166</v>
      </c>
      <c r="C2173" t="s">
        <v>3196</v>
      </c>
      <c r="D2173" t="s">
        <v>131</v>
      </c>
      <c r="F2173" t="b">
        <v>0</v>
      </c>
      <c r="G2173" t="s">
        <v>41</v>
      </c>
      <c r="H2173" s="4">
        <v>45695.750289351847</v>
      </c>
      <c r="I2173" t="b">
        <v>1</v>
      </c>
      <c r="J2173" t="b">
        <v>0</v>
      </c>
      <c r="K2173" t="s">
        <v>24</v>
      </c>
      <c r="L2173" t="s">
        <v>36</v>
      </c>
      <c r="N2173">
        <v>37.5</v>
      </c>
      <c r="O2173" t="s">
        <v>131</v>
      </c>
      <c r="P2173" t="s">
        <v>280</v>
      </c>
    </row>
    <row r="2174" spans="1:16" x14ac:dyDescent="0.25">
      <c r="A2174" t="s">
        <v>191</v>
      </c>
      <c r="B2174" t="s">
        <v>7345</v>
      </c>
      <c r="C2174" t="s">
        <v>44</v>
      </c>
      <c r="D2174" t="s">
        <v>3972</v>
      </c>
      <c r="E2174" t="s">
        <v>20</v>
      </c>
      <c r="F2174" t="b">
        <v>0</v>
      </c>
      <c r="G2174" t="s">
        <v>41</v>
      </c>
      <c r="H2174" s="4">
        <v>45695.75037037037</v>
      </c>
      <c r="I2174" t="b">
        <v>0</v>
      </c>
      <c r="J2174" t="b">
        <v>0</v>
      </c>
      <c r="K2174" t="s">
        <v>24</v>
      </c>
      <c r="L2174" t="s">
        <v>22</v>
      </c>
      <c r="M2174">
        <v>127500</v>
      </c>
      <c r="O2174" t="s">
        <v>1831</v>
      </c>
      <c r="P2174" t="s">
        <v>7346</v>
      </c>
    </row>
    <row r="2175" spans="1:16" x14ac:dyDescent="0.25">
      <c r="A2175" t="s">
        <v>1</v>
      </c>
      <c r="B2175" t="s">
        <v>7347</v>
      </c>
      <c r="C2175" t="s">
        <v>3196</v>
      </c>
      <c r="D2175" t="s">
        <v>3972</v>
      </c>
      <c r="E2175" t="s">
        <v>51</v>
      </c>
      <c r="F2175" t="b">
        <v>0</v>
      </c>
      <c r="G2175" t="s">
        <v>41</v>
      </c>
      <c r="H2175" s="4">
        <v>45695.750405092593</v>
      </c>
      <c r="I2175" t="b">
        <v>1</v>
      </c>
      <c r="J2175" t="b">
        <v>0</v>
      </c>
      <c r="K2175" t="s">
        <v>24</v>
      </c>
      <c r="L2175" t="s">
        <v>36</v>
      </c>
      <c r="N2175">
        <v>40</v>
      </c>
      <c r="O2175" t="s">
        <v>131</v>
      </c>
      <c r="P2175" t="s">
        <v>280</v>
      </c>
    </row>
    <row r="2176" spans="1:16" x14ac:dyDescent="0.25">
      <c r="A2176" t="s">
        <v>0</v>
      </c>
      <c r="B2176" t="s">
        <v>7348</v>
      </c>
      <c r="C2176" t="s">
        <v>64</v>
      </c>
      <c r="D2176" t="s">
        <v>3972</v>
      </c>
      <c r="E2176" t="s">
        <v>20</v>
      </c>
      <c r="F2176" t="b">
        <v>0</v>
      </c>
      <c r="G2176" t="s">
        <v>52</v>
      </c>
      <c r="H2176" s="4">
        <v>45695.750763888893</v>
      </c>
      <c r="I2176" t="b">
        <v>0</v>
      </c>
      <c r="J2176" t="b">
        <v>1</v>
      </c>
      <c r="K2176" t="s">
        <v>24</v>
      </c>
      <c r="L2176" t="s">
        <v>22</v>
      </c>
      <c r="M2176">
        <v>142600</v>
      </c>
      <c r="O2176" t="s">
        <v>65</v>
      </c>
    </row>
    <row r="2177" spans="1:16" x14ac:dyDescent="0.25">
      <c r="A2177" t="s">
        <v>2</v>
      </c>
      <c r="B2177" t="s">
        <v>7349</v>
      </c>
      <c r="C2177" t="s">
        <v>24</v>
      </c>
      <c r="D2177" t="s">
        <v>4034</v>
      </c>
      <c r="E2177" t="s">
        <v>20</v>
      </c>
      <c r="F2177" t="b">
        <v>0</v>
      </c>
      <c r="G2177" t="s">
        <v>27</v>
      </c>
      <c r="H2177" s="4">
        <v>45695.751423611109</v>
      </c>
      <c r="I2177" t="b">
        <v>0</v>
      </c>
      <c r="J2177" t="b">
        <v>1</v>
      </c>
      <c r="K2177" t="s">
        <v>24</v>
      </c>
      <c r="L2177" t="s">
        <v>22</v>
      </c>
      <c r="M2177">
        <v>172500</v>
      </c>
      <c r="O2177" t="s">
        <v>1906</v>
      </c>
      <c r="P2177" t="s">
        <v>7350</v>
      </c>
    </row>
    <row r="2178" spans="1:16" x14ac:dyDescent="0.25">
      <c r="A2178" t="s">
        <v>2</v>
      </c>
      <c r="B2178" t="s">
        <v>7351</v>
      </c>
      <c r="C2178" t="s">
        <v>39</v>
      </c>
      <c r="D2178" t="s">
        <v>3828</v>
      </c>
      <c r="E2178" t="s">
        <v>20</v>
      </c>
      <c r="F2178" t="b">
        <v>1</v>
      </c>
      <c r="G2178" t="s">
        <v>41</v>
      </c>
      <c r="H2178" s="4">
        <v>45695.751782407409</v>
      </c>
      <c r="I2178" t="b">
        <v>0</v>
      </c>
      <c r="J2178" t="b">
        <v>0</v>
      </c>
      <c r="K2178" t="s">
        <v>24</v>
      </c>
      <c r="L2178" t="s">
        <v>36</v>
      </c>
      <c r="N2178">
        <v>67.5</v>
      </c>
      <c r="O2178" t="s">
        <v>7352</v>
      </c>
      <c r="P2178" t="s">
        <v>7353</v>
      </c>
    </row>
    <row r="2179" spans="1:16" x14ac:dyDescent="0.25">
      <c r="A2179" t="s">
        <v>25</v>
      </c>
      <c r="B2179" t="s">
        <v>7354</v>
      </c>
      <c r="C2179" t="s">
        <v>39</v>
      </c>
      <c r="D2179" t="s">
        <v>2208</v>
      </c>
      <c r="E2179" t="s">
        <v>20</v>
      </c>
      <c r="F2179" t="b">
        <v>1</v>
      </c>
      <c r="G2179" t="s">
        <v>27</v>
      </c>
      <c r="H2179" s="4">
        <v>45695.79179398148</v>
      </c>
      <c r="I2179" t="b">
        <v>0</v>
      </c>
      <c r="J2179" t="b">
        <v>1</v>
      </c>
      <c r="K2179" t="s">
        <v>24</v>
      </c>
      <c r="L2179" t="s">
        <v>22</v>
      </c>
      <c r="M2179">
        <v>116050</v>
      </c>
      <c r="O2179" t="s">
        <v>7355</v>
      </c>
      <c r="P2179" t="s">
        <v>7356</v>
      </c>
    </row>
    <row r="2180" spans="1:16" x14ac:dyDescent="0.25">
      <c r="A2180" t="s">
        <v>2</v>
      </c>
      <c r="B2180" t="s">
        <v>7357</v>
      </c>
      <c r="C2180" t="s">
        <v>114</v>
      </c>
      <c r="D2180" t="s">
        <v>3972</v>
      </c>
      <c r="E2180" t="s">
        <v>20</v>
      </c>
      <c r="F2180" t="b">
        <v>0</v>
      </c>
      <c r="G2180" t="s">
        <v>27</v>
      </c>
      <c r="H2180" s="4">
        <v>45695.79179398148</v>
      </c>
      <c r="I2180" t="b">
        <v>1</v>
      </c>
      <c r="J2180" t="b">
        <v>1</v>
      </c>
      <c r="K2180" t="s">
        <v>24</v>
      </c>
      <c r="L2180" t="s">
        <v>22</v>
      </c>
      <c r="M2180">
        <v>170000</v>
      </c>
      <c r="O2180" t="s">
        <v>7358</v>
      </c>
      <c r="P2180" t="s">
        <v>3041</v>
      </c>
    </row>
    <row r="2181" spans="1:16" x14ac:dyDescent="0.25">
      <c r="A2181" t="s">
        <v>1</v>
      </c>
      <c r="B2181" t="s">
        <v>2363</v>
      </c>
      <c r="C2181" t="s">
        <v>44</v>
      </c>
      <c r="D2181" t="s">
        <v>3972</v>
      </c>
      <c r="E2181" t="s">
        <v>51</v>
      </c>
      <c r="F2181" t="b">
        <v>0</v>
      </c>
      <c r="G2181" t="s">
        <v>41</v>
      </c>
      <c r="H2181" s="4">
        <v>45695.792002314818</v>
      </c>
      <c r="I2181" t="b">
        <v>0</v>
      </c>
      <c r="J2181" t="b">
        <v>0</v>
      </c>
      <c r="K2181" t="s">
        <v>24</v>
      </c>
      <c r="L2181" t="s">
        <v>36</v>
      </c>
      <c r="N2181">
        <v>60</v>
      </c>
      <c r="O2181" t="s">
        <v>3841</v>
      </c>
      <c r="P2181" t="s">
        <v>7359</v>
      </c>
    </row>
    <row r="2182" spans="1:16" x14ac:dyDescent="0.25">
      <c r="A2182" t="s">
        <v>89</v>
      </c>
      <c r="B2182" t="s">
        <v>7360</v>
      </c>
      <c r="C2182" t="s">
        <v>292</v>
      </c>
      <c r="D2182" t="s">
        <v>3972</v>
      </c>
      <c r="E2182" t="s">
        <v>20</v>
      </c>
      <c r="F2182" t="b">
        <v>0</v>
      </c>
      <c r="G2182" t="s">
        <v>30</v>
      </c>
      <c r="H2182" s="4">
        <v>45695.792361111111</v>
      </c>
      <c r="I2182" t="b">
        <v>0</v>
      </c>
      <c r="J2182" t="b">
        <v>1</v>
      </c>
      <c r="K2182" t="s">
        <v>24</v>
      </c>
      <c r="L2182" t="s">
        <v>22</v>
      </c>
      <c r="M2182">
        <v>103000</v>
      </c>
      <c r="O2182" t="s">
        <v>1980</v>
      </c>
      <c r="P2182" t="s">
        <v>7361</v>
      </c>
    </row>
    <row r="2183" spans="1:16" x14ac:dyDescent="0.25">
      <c r="A2183" t="s">
        <v>139</v>
      </c>
      <c r="B2183" t="s">
        <v>2126</v>
      </c>
      <c r="C2183" t="s">
        <v>122</v>
      </c>
      <c r="D2183" t="s">
        <v>3972</v>
      </c>
      <c r="E2183" t="s">
        <v>20</v>
      </c>
      <c r="F2183" t="b">
        <v>0</v>
      </c>
      <c r="G2183" t="s">
        <v>52</v>
      </c>
      <c r="H2183" s="4">
        <v>45695.792430555557</v>
      </c>
      <c r="I2183" t="b">
        <v>0</v>
      </c>
      <c r="J2183" t="b">
        <v>0</v>
      </c>
      <c r="K2183" t="s">
        <v>24</v>
      </c>
      <c r="L2183" t="s">
        <v>22</v>
      </c>
      <c r="M2183">
        <v>80000</v>
      </c>
      <c r="O2183" t="s">
        <v>482</v>
      </c>
      <c r="P2183" t="s">
        <v>7362</v>
      </c>
    </row>
    <row r="2184" spans="1:16" x14ac:dyDescent="0.25">
      <c r="A2184" t="s">
        <v>19</v>
      </c>
      <c r="B2184" t="s">
        <v>7363</v>
      </c>
      <c r="C2184" t="s">
        <v>386</v>
      </c>
      <c r="D2184" t="s">
        <v>3972</v>
      </c>
      <c r="E2184" t="s">
        <v>105</v>
      </c>
      <c r="F2184" t="b">
        <v>0</v>
      </c>
      <c r="G2184" t="s">
        <v>41</v>
      </c>
      <c r="H2184" s="4">
        <v>45695.792662037027</v>
      </c>
      <c r="I2184" t="b">
        <v>0</v>
      </c>
      <c r="J2184" t="b">
        <v>0</v>
      </c>
      <c r="K2184" t="s">
        <v>24</v>
      </c>
      <c r="L2184" t="s">
        <v>22</v>
      </c>
      <c r="M2184">
        <v>166000</v>
      </c>
      <c r="O2184" t="s">
        <v>3840</v>
      </c>
    </row>
    <row r="2185" spans="1:16" x14ac:dyDescent="0.25">
      <c r="A2185" t="s">
        <v>2</v>
      </c>
      <c r="B2185" t="s">
        <v>7364</v>
      </c>
      <c r="C2185" t="s">
        <v>39</v>
      </c>
      <c r="D2185" t="s">
        <v>3972</v>
      </c>
      <c r="E2185" t="s">
        <v>51</v>
      </c>
      <c r="F2185" t="b">
        <v>1</v>
      </c>
      <c r="G2185" t="s">
        <v>27</v>
      </c>
      <c r="H2185" s="4">
        <v>45695.793032407397</v>
      </c>
      <c r="I2185" t="b">
        <v>1</v>
      </c>
      <c r="J2185" t="b">
        <v>0</v>
      </c>
      <c r="K2185" t="s">
        <v>24</v>
      </c>
      <c r="L2185" t="s">
        <v>36</v>
      </c>
      <c r="N2185">
        <v>60</v>
      </c>
      <c r="O2185" t="s">
        <v>3044</v>
      </c>
      <c r="P2185" t="s">
        <v>7365</v>
      </c>
    </row>
    <row r="2186" spans="1:16" x14ac:dyDescent="0.25">
      <c r="A2186" t="s">
        <v>0</v>
      </c>
      <c r="B2186" t="s">
        <v>7366</v>
      </c>
      <c r="C2186" t="s">
        <v>910</v>
      </c>
      <c r="D2186" t="s">
        <v>3956</v>
      </c>
      <c r="E2186" t="s">
        <v>34</v>
      </c>
      <c r="F2186" t="b">
        <v>0</v>
      </c>
      <c r="G2186" t="s">
        <v>23</v>
      </c>
      <c r="H2186" s="4">
        <v>45695.824328703697</v>
      </c>
      <c r="I2186" t="b">
        <v>1</v>
      </c>
      <c r="J2186" t="b">
        <v>1</v>
      </c>
      <c r="K2186" t="s">
        <v>24</v>
      </c>
      <c r="L2186" t="s">
        <v>36</v>
      </c>
      <c r="N2186">
        <v>22.694999694824219</v>
      </c>
      <c r="O2186" t="s">
        <v>7367</v>
      </c>
    </row>
    <row r="2187" spans="1:16" x14ac:dyDescent="0.25">
      <c r="A2187" t="s">
        <v>25</v>
      </c>
      <c r="B2187" t="s">
        <v>7368</v>
      </c>
      <c r="C2187" t="s">
        <v>2505</v>
      </c>
      <c r="D2187" t="s">
        <v>2208</v>
      </c>
      <c r="E2187" t="s">
        <v>20</v>
      </c>
      <c r="F2187" t="b">
        <v>0</v>
      </c>
      <c r="G2187" t="s">
        <v>23</v>
      </c>
      <c r="H2187" s="4">
        <v>45695.824513888889</v>
      </c>
      <c r="I2187" t="b">
        <v>0</v>
      </c>
      <c r="J2187" t="b">
        <v>1</v>
      </c>
      <c r="K2187" t="s">
        <v>24</v>
      </c>
      <c r="L2187" t="s">
        <v>22</v>
      </c>
      <c r="M2187">
        <v>160992</v>
      </c>
      <c r="O2187" t="s">
        <v>6766</v>
      </c>
      <c r="P2187" t="s">
        <v>149</v>
      </c>
    </row>
    <row r="2188" spans="1:16" x14ac:dyDescent="0.25">
      <c r="A2188" t="s">
        <v>139</v>
      </c>
      <c r="B2188" t="s">
        <v>3855</v>
      </c>
      <c r="C2188" t="s">
        <v>7369</v>
      </c>
      <c r="D2188" t="s">
        <v>3972</v>
      </c>
      <c r="E2188" t="s">
        <v>20</v>
      </c>
      <c r="F2188" t="b">
        <v>0</v>
      </c>
      <c r="G2188" t="s">
        <v>27</v>
      </c>
      <c r="H2188" s="4">
        <v>45695.833483796298</v>
      </c>
      <c r="I2188" t="b">
        <v>1</v>
      </c>
      <c r="J2188" t="b">
        <v>1</v>
      </c>
      <c r="K2188" t="s">
        <v>24</v>
      </c>
      <c r="L2188" t="s">
        <v>22</v>
      </c>
      <c r="M2188">
        <v>80000</v>
      </c>
      <c r="O2188" t="s">
        <v>74</v>
      </c>
    </row>
    <row r="2189" spans="1:16" x14ac:dyDescent="0.25">
      <c r="A2189" t="s">
        <v>1</v>
      </c>
      <c r="B2189" t="s">
        <v>7370</v>
      </c>
      <c r="C2189" t="s">
        <v>1614</v>
      </c>
      <c r="D2189" t="s">
        <v>3972</v>
      </c>
      <c r="E2189" t="s">
        <v>51</v>
      </c>
      <c r="F2189" t="b">
        <v>0</v>
      </c>
      <c r="G2189" t="s">
        <v>27</v>
      </c>
      <c r="H2189" s="4">
        <v>45695.83353009259</v>
      </c>
      <c r="I2189" t="b">
        <v>0</v>
      </c>
      <c r="J2189" t="b">
        <v>1</v>
      </c>
      <c r="K2189" t="s">
        <v>24</v>
      </c>
      <c r="L2189" t="s">
        <v>36</v>
      </c>
      <c r="N2189">
        <v>52.5</v>
      </c>
      <c r="O2189" t="s">
        <v>539</v>
      </c>
      <c r="P2189" t="s">
        <v>883</v>
      </c>
    </row>
    <row r="2190" spans="1:16" x14ac:dyDescent="0.25">
      <c r="A2190" t="s">
        <v>19</v>
      </c>
      <c r="B2190" t="s">
        <v>7371</v>
      </c>
      <c r="C2190" t="s">
        <v>42</v>
      </c>
      <c r="D2190" t="s">
        <v>3972</v>
      </c>
      <c r="E2190" t="s">
        <v>20</v>
      </c>
      <c r="F2190" t="b">
        <v>0</v>
      </c>
      <c r="G2190" t="s">
        <v>41</v>
      </c>
      <c r="H2190" s="4">
        <v>45695.834293981483</v>
      </c>
      <c r="I2190" t="b">
        <v>0</v>
      </c>
      <c r="J2190" t="b">
        <v>1</v>
      </c>
      <c r="K2190" t="s">
        <v>24</v>
      </c>
      <c r="L2190" t="s">
        <v>22</v>
      </c>
      <c r="M2190">
        <v>153000</v>
      </c>
      <c r="O2190" t="s">
        <v>3972</v>
      </c>
      <c r="P2190" t="s">
        <v>7372</v>
      </c>
    </row>
    <row r="2191" spans="1:16" x14ac:dyDescent="0.25">
      <c r="A2191" t="s">
        <v>2</v>
      </c>
      <c r="B2191" t="s">
        <v>7373</v>
      </c>
      <c r="C2191" t="s">
        <v>151</v>
      </c>
      <c r="D2191" t="s">
        <v>3972</v>
      </c>
      <c r="E2191" t="s">
        <v>20</v>
      </c>
      <c r="F2191" t="b">
        <v>0</v>
      </c>
      <c r="G2191" t="s">
        <v>27</v>
      </c>
      <c r="H2191" s="4">
        <v>45695.835046296299</v>
      </c>
      <c r="I2191" t="b">
        <v>0</v>
      </c>
      <c r="J2191" t="b">
        <v>1</v>
      </c>
      <c r="K2191" t="s">
        <v>24</v>
      </c>
      <c r="L2191" t="s">
        <v>22</v>
      </c>
      <c r="M2191">
        <v>185500</v>
      </c>
      <c r="O2191" t="s">
        <v>5109</v>
      </c>
      <c r="P2191" t="s">
        <v>7374</v>
      </c>
    </row>
    <row r="2192" spans="1:16" x14ac:dyDescent="0.25">
      <c r="A2192" t="s">
        <v>1</v>
      </c>
      <c r="B2192" t="s">
        <v>7375</v>
      </c>
      <c r="C2192" t="s">
        <v>475</v>
      </c>
      <c r="D2192" t="s">
        <v>3972</v>
      </c>
      <c r="E2192" t="s">
        <v>20</v>
      </c>
      <c r="F2192" t="b">
        <v>0</v>
      </c>
      <c r="G2192" t="s">
        <v>27</v>
      </c>
      <c r="H2192" s="4">
        <v>45695.875196759262</v>
      </c>
      <c r="I2192" t="b">
        <v>0</v>
      </c>
      <c r="J2192" t="b">
        <v>0</v>
      </c>
      <c r="K2192" t="s">
        <v>24</v>
      </c>
      <c r="L2192" t="s">
        <v>22</v>
      </c>
      <c r="M2192">
        <v>157500</v>
      </c>
      <c r="O2192" t="s">
        <v>446</v>
      </c>
    </row>
    <row r="2193" spans="1:16" x14ac:dyDescent="0.25">
      <c r="A2193" t="s">
        <v>2</v>
      </c>
      <c r="B2193" t="s">
        <v>7349</v>
      </c>
      <c r="C2193" t="s">
        <v>1436</v>
      </c>
      <c r="D2193" t="s">
        <v>3972</v>
      </c>
      <c r="E2193" t="s">
        <v>20</v>
      </c>
      <c r="F2193" t="b">
        <v>0</v>
      </c>
      <c r="G2193" t="s">
        <v>27</v>
      </c>
      <c r="H2193" s="4">
        <v>45695.876631944448</v>
      </c>
      <c r="I2193" t="b">
        <v>0</v>
      </c>
      <c r="J2193" t="b">
        <v>1</v>
      </c>
      <c r="K2193" t="s">
        <v>24</v>
      </c>
      <c r="L2193" t="s">
        <v>22</v>
      </c>
      <c r="M2193">
        <v>158500</v>
      </c>
      <c r="O2193" t="s">
        <v>1906</v>
      </c>
      <c r="P2193" t="s">
        <v>7350</v>
      </c>
    </row>
    <row r="2194" spans="1:16" x14ac:dyDescent="0.25">
      <c r="A2194" t="s">
        <v>40</v>
      </c>
      <c r="B2194" t="s">
        <v>7376</v>
      </c>
      <c r="C2194" t="s">
        <v>151</v>
      </c>
      <c r="D2194" t="s">
        <v>3972</v>
      </c>
      <c r="E2194" t="s">
        <v>20</v>
      </c>
      <c r="F2194" t="b">
        <v>0</v>
      </c>
      <c r="G2194" t="s">
        <v>27</v>
      </c>
      <c r="H2194" s="4">
        <v>45695.876712962963</v>
      </c>
      <c r="I2194" t="b">
        <v>0</v>
      </c>
      <c r="J2194" t="b">
        <v>0</v>
      </c>
      <c r="K2194" t="s">
        <v>24</v>
      </c>
      <c r="L2194" t="s">
        <v>22</v>
      </c>
      <c r="M2194">
        <v>176000</v>
      </c>
      <c r="O2194" t="s">
        <v>2239</v>
      </c>
      <c r="P2194" t="s">
        <v>7377</v>
      </c>
    </row>
    <row r="2195" spans="1:16" x14ac:dyDescent="0.25">
      <c r="A2195" t="s">
        <v>25</v>
      </c>
      <c r="B2195" t="s">
        <v>7378</v>
      </c>
      <c r="C2195" t="s">
        <v>203</v>
      </c>
      <c r="D2195" t="s">
        <v>3972</v>
      </c>
      <c r="E2195" t="s">
        <v>51</v>
      </c>
      <c r="F2195" t="b">
        <v>0</v>
      </c>
      <c r="G2195" t="s">
        <v>23</v>
      </c>
      <c r="H2195" s="4">
        <v>45695.907708333332</v>
      </c>
      <c r="I2195" t="b">
        <v>1</v>
      </c>
      <c r="J2195" t="b">
        <v>0</v>
      </c>
      <c r="K2195" t="s">
        <v>24</v>
      </c>
      <c r="L2195" t="s">
        <v>36</v>
      </c>
      <c r="N2195">
        <v>55</v>
      </c>
      <c r="O2195" t="s">
        <v>741</v>
      </c>
      <c r="P2195" t="s">
        <v>7379</v>
      </c>
    </row>
    <row r="2196" spans="1:16" x14ac:dyDescent="0.25">
      <c r="A2196" t="s">
        <v>25</v>
      </c>
      <c r="B2196" t="s">
        <v>7380</v>
      </c>
      <c r="C2196" t="s">
        <v>335</v>
      </c>
      <c r="D2196" t="s">
        <v>2208</v>
      </c>
      <c r="E2196" t="s">
        <v>20</v>
      </c>
      <c r="F2196" t="b">
        <v>0</v>
      </c>
      <c r="G2196" t="s">
        <v>27</v>
      </c>
      <c r="H2196" s="4">
        <v>45695.916724537034</v>
      </c>
      <c r="I2196" t="b">
        <v>0</v>
      </c>
      <c r="J2196" t="b">
        <v>1</v>
      </c>
      <c r="K2196" t="s">
        <v>24</v>
      </c>
      <c r="L2196" t="s">
        <v>22</v>
      </c>
      <c r="M2196">
        <v>96600</v>
      </c>
      <c r="O2196" t="s">
        <v>366</v>
      </c>
    </row>
    <row r="2197" spans="1:16" x14ac:dyDescent="0.25">
      <c r="A2197" t="s">
        <v>25</v>
      </c>
      <c r="B2197" t="s">
        <v>1577</v>
      </c>
      <c r="C2197" t="s">
        <v>1679</v>
      </c>
      <c r="D2197" t="s">
        <v>3956</v>
      </c>
      <c r="E2197" t="s">
        <v>34</v>
      </c>
      <c r="F2197" t="b">
        <v>0</v>
      </c>
      <c r="G2197" t="s">
        <v>27</v>
      </c>
      <c r="H2197" s="4">
        <v>45695.916724537034</v>
      </c>
      <c r="I2197" t="b">
        <v>0</v>
      </c>
      <c r="J2197" t="b">
        <v>0</v>
      </c>
      <c r="K2197" t="s">
        <v>24</v>
      </c>
      <c r="L2197" t="s">
        <v>36</v>
      </c>
      <c r="N2197">
        <v>24.014999389648441</v>
      </c>
      <c r="O2197" t="s">
        <v>7381</v>
      </c>
      <c r="P2197" t="s">
        <v>466</v>
      </c>
    </row>
    <row r="2198" spans="1:16" x14ac:dyDescent="0.25">
      <c r="A2198" t="s">
        <v>2</v>
      </c>
      <c r="B2198" t="s">
        <v>7382</v>
      </c>
      <c r="C2198" t="s">
        <v>475</v>
      </c>
      <c r="D2198" t="s">
        <v>3972</v>
      </c>
      <c r="E2198" t="s">
        <v>20</v>
      </c>
      <c r="F2198" t="b">
        <v>0</v>
      </c>
      <c r="G2198" t="s">
        <v>27</v>
      </c>
      <c r="H2198" s="4">
        <v>45695.916898148149</v>
      </c>
      <c r="I2198" t="b">
        <v>0</v>
      </c>
      <c r="J2198" t="b">
        <v>0</v>
      </c>
      <c r="K2198" t="s">
        <v>24</v>
      </c>
      <c r="L2198" t="s">
        <v>22</v>
      </c>
      <c r="M2198">
        <v>129875</v>
      </c>
      <c r="O2198" t="s">
        <v>446</v>
      </c>
    </row>
    <row r="2199" spans="1:16" x14ac:dyDescent="0.25">
      <c r="A2199" t="s">
        <v>0</v>
      </c>
      <c r="B2199" t="s">
        <v>7383</v>
      </c>
      <c r="C2199" t="s">
        <v>49</v>
      </c>
      <c r="D2199" t="s">
        <v>2208</v>
      </c>
      <c r="E2199" t="s">
        <v>20</v>
      </c>
      <c r="F2199" t="b">
        <v>0</v>
      </c>
      <c r="G2199" t="s">
        <v>41</v>
      </c>
      <c r="H2199" s="4">
        <v>45695.917002314818</v>
      </c>
      <c r="I2199" t="b">
        <v>1</v>
      </c>
      <c r="J2199" t="b">
        <v>0</v>
      </c>
      <c r="K2199" t="s">
        <v>24</v>
      </c>
      <c r="L2199" t="s">
        <v>36</v>
      </c>
      <c r="N2199">
        <v>80</v>
      </c>
      <c r="O2199" t="s">
        <v>2549</v>
      </c>
      <c r="P2199" t="s">
        <v>7384</v>
      </c>
    </row>
    <row r="2200" spans="1:16" x14ac:dyDescent="0.25">
      <c r="A2200" t="s">
        <v>0</v>
      </c>
      <c r="B2200" t="s">
        <v>7385</v>
      </c>
      <c r="C2200" t="s">
        <v>7386</v>
      </c>
      <c r="D2200" t="s">
        <v>3972</v>
      </c>
      <c r="E2200" t="s">
        <v>51</v>
      </c>
      <c r="F2200" t="b">
        <v>0</v>
      </c>
      <c r="G2200" t="s">
        <v>23</v>
      </c>
      <c r="H2200" s="4">
        <v>45695.949328703697</v>
      </c>
      <c r="I2200" t="b">
        <v>0</v>
      </c>
      <c r="J2200" t="b">
        <v>1</v>
      </c>
      <c r="K2200" t="s">
        <v>24</v>
      </c>
      <c r="L2200" t="s">
        <v>36</v>
      </c>
      <c r="N2200">
        <v>24.5</v>
      </c>
      <c r="O2200" t="s">
        <v>144</v>
      </c>
      <c r="P2200" t="s">
        <v>496</v>
      </c>
    </row>
    <row r="2201" spans="1:16" x14ac:dyDescent="0.25">
      <c r="A2201" t="s">
        <v>0</v>
      </c>
      <c r="B2201" t="s">
        <v>7387</v>
      </c>
      <c r="C2201" t="s">
        <v>192</v>
      </c>
      <c r="D2201" t="s">
        <v>3972</v>
      </c>
      <c r="E2201" t="s">
        <v>51</v>
      </c>
      <c r="F2201" t="b">
        <v>0</v>
      </c>
      <c r="G2201" t="s">
        <v>23</v>
      </c>
      <c r="H2201" s="4">
        <v>45695.94940972222</v>
      </c>
      <c r="I2201" t="b">
        <v>0</v>
      </c>
      <c r="J2201" t="b">
        <v>0</v>
      </c>
      <c r="K2201" t="s">
        <v>24</v>
      </c>
      <c r="L2201" t="s">
        <v>36</v>
      </c>
      <c r="N2201">
        <v>27.5</v>
      </c>
      <c r="O2201" t="s">
        <v>7388</v>
      </c>
      <c r="P2201" t="s">
        <v>2146</v>
      </c>
    </row>
    <row r="2202" spans="1:16" x14ac:dyDescent="0.25">
      <c r="A2202" t="s">
        <v>1</v>
      </c>
      <c r="B2202" t="s">
        <v>7389</v>
      </c>
      <c r="C2202" t="s">
        <v>82</v>
      </c>
      <c r="D2202" t="s">
        <v>3972</v>
      </c>
      <c r="E2202" t="s">
        <v>20</v>
      </c>
      <c r="F2202" t="b">
        <v>0</v>
      </c>
      <c r="G2202" t="s">
        <v>27</v>
      </c>
      <c r="H2202" s="4">
        <v>45695.959189814806</v>
      </c>
      <c r="I2202" t="b">
        <v>0</v>
      </c>
      <c r="J2202" t="b">
        <v>0</v>
      </c>
      <c r="K2202" t="s">
        <v>24</v>
      </c>
      <c r="L2202" t="s">
        <v>22</v>
      </c>
      <c r="M2202">
        <v>200000</v>
      </c>
      <c r="O2202" t="s">
        <v>1863</v>
      </c>
      <c r="P2202" t="s">
        <v>7390</v>
      </c>
    </row>
    <row r="2203" spans="1:16" x14ac:dyDescent="0.25">
      <c r="A2203" t="s">
        <v>2</v>
      </c>
      <c r="B2203" t="s">
        <v>7391</v>
      </c>
      <c r="C2203" t="s">
        <v>7392</v>
      </c>
      <c r="D2203" t="s">
        <v>2208</v>
      </c>
      <c r="E2203" t="s">
        <v>20</v>
      </c>
      <c r="F2203" t="b">
        <v>0</v>
      </c>
      <c r="G2203" t="s">
        <v>27</v>
      </c>
      <c r="H2203" s="4">
        <v>45695.959733796299</v>
      </c>
      <c r="I2203" t="b">
        <v>0</v>
      </c>
      <c r="J2203" t="b">
        <v>0</v>
      </c>
      <c r="K2203" t="s">
        <v>24</v>
      </c>
      <c r="L2203" t="s">
        <v>22</v>
      </c>
      <c r="M2203">
        <v>175000</v>
      </c>
      <c r="O2203" t="s">
        <v>7393</v>
      </c>
      <c r="P2203" t="s">
        <v>7394</v>
      </c>
    </row>
    <row r="2204" spans="1:16" x14ac:dyDescent="0.25">
      <c r="A2204" t="s">
        <v>2</v>
      </c>
      <c r="B2204" t="s">
        <v>7395</v>
      </c>
      <c r="C2204" t="s">
        <v>352</v>
      </c>
      <c r="D2204" t="s">
        <v>4327</v>
      </c>
      <c r="E2204" t="s">
        <v>51</v>
      </c>
      <c r="F2204" t="b">
        <v>0</v>
      </c>
      <c r="G2204" t="s">
        <v>27</v>
      </c>
      <c r="H2204" s="4">
        <v>45695.959733796299</v>
      </c>
      <c r="I2204" t="b">
        <v>0</v>
      </c>
      <c r="J2204" t="b">
        <v>0</v>
      </c>
      <c r="K2204" t="s">
        <v>24</v>
      </c>
      <c r="L2204" t="s">
        <v>36</v>
      </c>
      <c r="N2204">
        <v>60.5</v>
      </c>
      <c r="O2204" t="s">
        <v>7396</v>
      </c>
      <c r="P2204" t="s">
        <v>7397</v>
      </c>
    </row>
    <row r="2205" spans="1:16" x14ac:dyDescent="0.25">
      <c r="A2205" t="s">
        <v>2</v>
      </c>
      <c r="B2205" t="s">
        <v>7398</v>
      </c>
      <c r="C2205" t="s">
        <v>7399</v>
      </c>
      <c r="D2205" t="s">
        <v>3972</v>
      </c>
      <c r="E2205" t="s">
        <v>20</v>
      </c>
      <c r="F2205" t="b">
        <v>0</v>
      </c>
      <c r="G2205" t="s">
        <v>27</v>
      </c>
      <c r="H2205" s="4">
        <v>45695.95994212963</v>
      </c>
      <c r="I2205" t="b">
        <v>0</v>
      </c>
      <c r="J2205" t="b">
        <v>1</v>
      </c>
      <c r="K2205" t="s">
        <v>24</v>
      </c>
      <c r="L2205" t="s">
        <v>22</v>
      </c>
      <c r="M2205">
        <v>100828.5</v>
      </c>
      <c r="O2205" t="s">
        <v>7400</v>
      </c>
      <c r="P2205" t="s">
        <v>7401</v>
      </c>
    </row>
    <row r="2206" spans="1:16" x14ac:dyDescent="0.25">
      <c r="A2206" t="s">
        <v>2</v>
      </c>
      <c r="B2206" t="s">
        <v>2</v>
      </c>
      <c r="C2206" t="s">
        <v>2514</v>
      </c>
      <c r="D2206" t="s">
        <v>2208</v>
      </c>
      <c r="E2206" t="s">
        <v>20</v>
      </c>
      <c r="F2206" t="b">
        <v>0</v>
      </c>
      <c r="G2206" t="s">
        <v>35</v>
      </c>
      <c r="H2206" s="4">
        <v>45695.960601851853</v>
      </c>
      <c r="I2206" t="b">
        <v>0</v>
      </c>
      <c r="J2206" t="b">
        <v>0</v>
      </c>
      <c r="K2206" t="s">
        <v>24</v>
      </c>
      <c r="L2206" t="s">
        <v>22</v>
      </c>
      <c r="M2206">
        <v>137500</v>
      </c>
      <c r="O2206" t="s">
        <v>123</v>
      </c>
    </row>
    <row r="2207" spans="1:16" x14ac:dyDescent="0.25">
      <c r="A2207" t="s">
        <v>1</v>
      </c>
      <c r="B2207" t="s">
        <v>7402</v>
      </c>
      <c r="C2207" t="s">
        <v>39</v>
      </c>
      <c r="D2207" t="s">
        <v>3972</v>
      </c>
      <c r="E2207" t="s">
        <v>51</v>
      </c>
      <c r="F2207" t="b">
        <v>1</v>
      </c>
      <c r="G2207" t="s">
        <v>41</v>
      </c>
      <c r="H2207" s="4">
        <v>45696.000034722223</v>
      </c>
      <c r="I2207" t="b">
        <v>0</v>
      </c>
      <c r="J2207" t="b">
        <v>1</v>
      </c>
      <c r="K2207" t="s">
        <v>24</v>
      </c>
      <c r="L2207" t="s">
        <v>36</v>
      </c>
      <c r="N2207">
        <v>31</v>
      </c>
      <c r="O2207" t="s">
        <v>7403</v>
      </c>
      <c r="P2207" t="s">
        <v>1212</v>
      </c>
    </row>
    <row r="2208" spans="1:16" x14ac:dyDescent="0.25">
      <c r="A2208" t="s">
        <v>0</v>
      </c>
      <c r="B2208" t="s">
        <v>7404</v>
      </c>
      <c r="C2208" t="s">
        <v>5662</v>
      </c>
      <c r="D2208" t="s">
        <v>3956</v>
      </c>
      <c r="E2208" t="s">
        <v>34</v>
      </c>
      <c r="F2208" t="b">
        <v>0</v>
      </c>
      <c r="G2208" t="s">
        <v>27</v>
      </c>
      <c r="H2208" s="4">
        <v>45696.000173611108</v>
      </c>
      <c r="I2208" t="b">
        <v>0</v>
      </c>
      <c r="J2208" t="b">
        <v>0</v>
      </c>
      <c r="K2208" t="s">
        <v>24</v>
      </c>
      <c r="L2208" t="s">
        <v>36</v>
      </c>
      <c r="N2208">
        <v>24.014999389648441</v>
      </c>
      <c r="O2208" t="s">
        <v>5663</v>
      </c>
      <c r="P2208" t="s">
        <v>3686</v>
      </c>
    </row>
    <row r="2209" spans="1:16" x14ac:dyDescent="0.25">
      <c r="A2209" t="s">
        <v>2</v>
      </c>
      <c r="B2209" t="s">
        <v>7405</v>
      </c>
      <c r="C2209" t="s">
        <v>780</v>
      </c>
      <c r="D2209" t="s">
        <v>3972</v>
      </c>
      <c r="E2209" t="s">
        <v>20</v>
      </c>
      <c r="F2209" t="b">
        <v>0</v>
      </c>
      <c r="G2209" t="s">
        <v>27</v>
      </c>
      <c r="H2209" s="4">
        <v>45696.000173611108</v>
      </c>
      <c r="I2209" t="b">
        <v>0</v>
      </c>
      <c r="J2209" t="b">
        <v>0</v>
      </c>
      <c r="K2209" t="s">
        <v>24</v>
      </c>
      <c r="L2209" t="s">
        <v>22</v>
      </c>
      <c r="M2209">
        <v>82850</v>
      </c>
      <c r="O2209" t="s">
        <v>5481</v>
      </c>
      <c r="P2209" t="s">
        <v>3772</v>
      </c>
    </row>
    <row r="2210" spans="1:16" x14ac:dyDescent="0.25">
      <c r="A2210" t="s">
        <v>2</v>
      </c>
      <c r="B2210" t="s">
        <v>7406</v>
      </c>
      <c r="C2210" t="s">
        <v>372</v>
      </c>
      <c r="D2210" t="s">
        <v>4013</v>
      </c>
      <c r="E2210" t="s">
        <v>20</v>
      </c>
      <c r="F2210" t="b">
        <v>0</v>
      </c>
      <c r="G2210" t="s">
        <v>41</v>
      </c>
      <c r="H2210" s="4">
        <v>45696.00209490741</v>
      </c>
      <c r="I2210" t="b">
        <v>0</v>
      </c>
      <c r="J2210" t="b">
        <v>1</v>
      </c>
      <c r="K2210" t="s">
        <v>24</v>
      </c>
      <c r="L2210" t="s">
        <v>22</v>
      </c>
      <c r="M2210">
        <v>220900</v>
      </c>
      <c r="O2210" t="s">
        <v>402</v>
      </c>
      <c r="P2210" t="s">
        <v>7407</v>
      </c>
    </row>
    <row r="2211" spans="1:16" x14ac:dyDescent="0.25">
      <c r="A2211" t="s">
        <v>2</v>
      </c>
      <c r="B2211" t="s">
        <v>2492</v>
      </c>
      <c r="C2211" t="s">
        <v>825</v>
      </c>
      <c r="D2211" t="s">
        <v>3972</v>
      </c>
      <c r="E2211" t="s">
        <v>20</v>
      </c>
      <c r="F2211" t="b">
        <v>0</v>
      </c>
      <c r="G2211" t="s">
        <v>35</v>
      </c>
      <c r="H2211" s="4">
        <v>45696.002395833333</v>
      </c>
      <c r="I2211" t="b">
        <v>0</v>
      </c>
      <c r="J2211" t="b">
        <v>1</v>
      </c>
      <c r="K2211" t="s">
        <v>24</v>
      </c>
      <c r="L2211" t="s">
        <v>22</v>
      </c>
      <c r="M2211">
        <v>122087</v>
      </c>
      <c r="O2211" t="s">
        <v>5481</v>
      </c>
      <c r="P2211" t="s">
        <v>7408</v>
      </c>
    </row>
    <row r="2212" spans="1:16" x14ac:dyDescent="0.25">
      <c r="A2212" t="s">
        <v>2</v>
      </c>
      <c r="B2212" t="s">
        <v>7409</v>
      </c>
      <c r="C2212" t="s">
        <v>622</v>
      </c>
      <c r="D2212" t="s">
        <v>3972</v>
      </c>
      <c r="E2212" t="s">
        <v>20</v>
      </c>
      <c r="F2212" t="b">
        <v>0</v>
      </c>
      <c r="G2212" t="s">
        <v>52</v>
      </c>
      <c r="H2212" s="4">
        <v>45696.003298611111</v>
      </c>
      <c r="I2212" t="b">
        <v>0</v>
      </c>
      <c r="J2212" t="b">
        <v>1</v>
      </c>
      <c r="K2212" t="s">
        <v>24</v>
      </c>
      <c r="L2212" t="s">
        <v>22</v>
      </c>
      <c r="M2212">
        <v>115000</v>
      </c>
      <c r="O2212" t="s">
        <v>954</v>
      </c>
      <c r="P2212" t="s">
        <v>7410</v>
      </c>
    </row>
    <row r="2213" spans="1:16" x14ac:dyDescent="0.25">
      <c r="A2213" t="s">
        <v>28</v>
      </c>
      <c r="B2213" t="s">
        <v>7411</v>
      </c>
      <c r="C2213" t="s">
        <v>39</v>
      </c>
      <c r="D2213" t="s">
        <v>3972</v>
      </c>
      <c r="E2213" t="s">
        <v>20</v>
      </c>
      <c r="F2213" t="b">
        <v>1</v>
      </c>
      <c r="G2213" t="s">
        <v>30</v>
      </c>
      <c r="H2213" s="4">
        <v>45696.017511574071</v>
      </c>
      <c r="I2213" t="b">
        <v>0</v>
      </c>
      <c r="J2213" t="b">
        <v>0</v>
      </c>
      <c r="K2213" t="s">
        <v>24</v>
      </c>
      <c r="L2213" t="s">
        <v>36</v>
      </c>
      <c r="N2213">
        <v>50</v>
      </c>
      <c r="O2213" t="s">
        <v>7412</v>
      </c>
    </row>
    <row r="2214" spans="1:16" x14ac:dyDescent="0.25">
      <c r="A2214" t="s">
        <v>0</v>
      </c>
      <c r="B2214" t="s">
        <v>4494</v>
      </c>
      <c r="C2214" t="s">
        <v>140</v>
      </c>
      <c r="D2214" t="s">
        <v>3828</v>
      </c>
      <c r="E2214" t="s">
        <v>20</v>
      </c>
      <c r="F2214" t="b">
        <v>0</v>
      </c>
      <c r="G2214" t="s">
        <v>35</v>
      </c>
      <c r="H2214" s="4">
        <v>45696.04210648148</v>
      </c>
      <c r="I2214" t="b">
        <v>0</v>
      </c>
      <c r="J2214" t="b">
        <v>0</v>
      </c>
      <c r="K2214" t="s">
        <v>24</v>
      </c>
      <c r="L2214" t="s">
        <v>22</v>
      </c>
      <c r="M2214">
        <v>70000</v>
      </c>
      <c r="O2214" t="s">
        <v>4495</v>
      </c>
      <c r="P2214" t="s">
        <v>204</v>
      </c>
    </row>
    <row r="2215" spans="1:16" x14ac:dyDescent="0.25">
      <c r="A2215" t="s">
        <v>0</v>
      </c>
      <c r="B2215" t="s">
        <v>2900</v>
      </c>
      <c r="C2215" t="s">
        <v>749</v>
      </c>
      <c r="D2215" t="s">
        <v>3828</v>
      </c>
      <c r="E2215" t="s">
        <v>20</v>
      </c>
      <c r="F2215" t="b">
        <v>0</v>
      </c>
      <c r="G2215" t="s">
        <v>30</v>
      </c>
      <c r="H2215" s="4">
        <v>45696.042280092603</v>
      </c>
      <c r="I2215" t="b">
        <v>0</v>
      </c>
      <c r="J2215" t="b">
        <v>1</v>
      </c>
      <c r="K2215" t="s">
        <v>24</v>
      </c>
      <c r="L2215" t="s">
        <v>22</v>
      </c>
      <c r="M2215">
        <v>82500</v>
      </c>
      <c r="O2215" t="s">
        <v>4496</v>
      </c>
      <c r="P2215" t="s">
        <v>3459</v>
      </c>
    </row>
    <row r="2216" spans="1:16" x14ac:dyDescent="0.25">
      <c r="A2216" t="s">
        <v>19</v>
      </c>
      <c r="B2216" t="s">
        <v>2448</v>
      </c>
      <c r="C2216" t="s">
        <v>1270</v>
      </c>
      <c r="D2216" t="s">
        <v>3972</v>
      </c>
      <c r="E2216" t="s">
        <v>20</v>
      </c>
      <c r="F2216" t="b">
        <v>0</v>
      </c>
      <c r="G2216" t="s">
        <v>23</v>
      </c>
      <c r="H2216" s="4">
        <v>45696.077384259261</v>
      </c>
      <c r="I2216" t="b">
        <v>0</v>
      </c>
      <c r="J2216" t="b">
        <v>1</v>
      </c>
      <c r="K2216" t="s">
        <v>24</v>
      </c>
      <c r="L2216" t="s">
        <v>36</v>
      </c>
      <c r="N2216">
        <v>56.5</v>
      </c>
      <c r="O2216" t="s">
        <v>5481</v>
      </c>
      <c r="P2216" t="s">
        <v>149</v>
      </c>
    </row>
    <row r="2217" spans="1:16" x14ac:dyDescent="0.25">
      <c r="A2217" t="s">
        <v>28</v>
      </c>
      <c r="B2217" t="s">
        <v>7413</v>
      </c>
      <c r="C2217" t="s">
        <v>192</v>
      </c>
      <c r="D2217" t="s">
        <v>3956</v>
      </c>
      <c r="E2217" t="s">
        <v>20</v>
      </c>
      <c r="F2217" t="b">
        <v>0</v>
      </c>
      <c r="G2217" t="s">
        <v>23</v>
      </c>
      <c r="H2217" s="4">
        <v>45696.09920138889</v>
      </c>
      <c r="I2217" t="b">
        <v>0</v>
      </c>
      <c r="J2217" t="b">
        <v>1</v>
      </c>
      <c r="K2217" t="s">
        <v>24</v>
      </c>
      <c r="L2217" t="s">
        <v>36</v>
      </c>
      <c r="N2217">
        <v>41.884998321533203</v>
      </c>
      <c r="O2217" t="s">
        <v>5012</v>
      </c>
      <c r="P2217" t="s">
        <v>7414</v>
      </c>
    </row>
    <row r="2218" spans="1:16" x14ac:dyDescent="0.25">
      <c r="A2218" t="s">
        <v>40</v>
      </c>
      <c r="B2218" t="s">
        <v>7415</v>
      </c>
      <c r="C2218" t="s">
        <v>5403</v>
      </c>
      <c r="D2218" t="s">
        <v>3956</v>
      </c>
      <c r="E2218" t="s">
        <v>20</v>
      </c>
      <c r="F2218" t="b">
        <v>0</v>
      </c>
      <c r="G2218" t="s">
        <v>27</v>
      </c>
      <c r="H2218" s="4">
        <v>45696.100543981483</v>
      </c>
      <c r="I2218" t="b">
        <v>0</v>
      </c>
      <c r="J2218" t="b">
        <v>0</v>
      </c>
      <c r="K2218" t="s">
        <v>24</v>
      </c>
      <c r="L2218" t="s">
        <v>36</v>
      </c>
      <c r="N2218">
        <v>45.745002746582031</v>
      </c>
      <c r="O2218" t="s">
        <v>1422</v>
      </c>
      <c r="P2218" t="s">
        <v>7416</v>
      </c>
    </row>
    <row r="2219" spans="1:16" x14ac:dyDescent="0.25">
      <c r="A2219" t="s">
        <v>19</v>
      </c>
      <c r="B2219" t="s">
        <v>7417</v>
      </c>
      <c r="C2219" t="s">
        <v>122</v>
      </c>
      <c r="D2219" t="s">
        <v>3972</v>
      </c>
      <c r="E2219" t="s">
        <v>20</v>
      </c>
      <c r="F2219" t="b">
        <v>0</v>
      </c>
      <c r="G2219" t="s">
        <v>52</v>
      </c>
      <c r="H2219" s="4">
        <v>45696.246979166674</v>
      </c>
      <c r="I2219" t="b">
        <v>1</v>
      </c>
      <c r="J2219" t="b">
        <v>1</v>
      </c>
      <c r="K2219" t="s">
        <v>24</v>
      </c>
      <c r="L2219" t="s">
        <v>36</v>
      </c>
      <c r="N2219">
        <v>67.5</v>
      </c>
      <c r="O2219" t="s">
        <v>4343</v>
      </c>
      <c r="P2219" t="s">
        <v>2460</v>
      </c>
    </row>
    <row r="2220" spans="1:16" x14ac:dyDescent="0.25">
      <c r="A2220" t="s">
        <v>0</v>
      </c>
      <c r="B2220" t="s">
        <v>7418</v>
      </c>
      <c r="C2220" t="s">
        <v>82</v>
      </c>
      <c r="D2220" t="s">
        <v>5914</v>
      </c>
      <c r="E2220" t="s">
        <v>20</v>
      </c>
      <c r="F2220" t="b">
        <v>0</v>
      </c>
      <c r="G2220" t="s">
        <v>27</v>
      </c>
      <c r="H2220" s="4">
        <v>45696.249976851846</v>
      </c>
      <c r="I2220" t="b">
        <v>0</v>
      </c>
      <c r="J2220" t="b">
        <v>1</v>
      </c>
      <c r="K2220" t="s">
        <v>24</v>
      </c>
      <c r="L2220" t="s">
        <v>22</v>
      </c>
      <c r="M2220">
        <v>169500</v>
      </c>
      <c r="O2220" t="s">
        <v>7419</v>
      </c>
      <c r="P2220" t="s">
        <v>2951</v>
      </c>
    </row>
    <row r="2221" spans="1:16" x14ac:dyDescent="0.25">
      <c r="A2221" t="s">
        <v>0</v>
      </c>
      <c r="B2221" t="s">
        <v>0</v>
      </c>
      <c r="C2221" t="s">
        <v>2821</v>
      </c>
      <c r="D2221" t="s">
        <v>1051</v>
      </c>
      <c r="E2221" t="s">
        <v>20</v>
      </c>
      <c r="F2221" t="b">
        <v>0</v>
      </c>
      <c r="G2221" t="s">
        <v>41</v>
      </c>
      <c r="H2221" s="4">
        <v>45696.250231481477</v>
      </c>
      <c r="I2221" t="b">
        <v>1</v>
      </c>
      <c r="J2221" t="b">
        <v>1</v>
      </c>
      <c r="K2221" t="s">
        <v>24</v>
      </c>
      <c r="L2221" t="s">
        <v>36</v>
      </c>
      <c r="N2221">
        <v>30.5</v>
      </c>
      <c r="O2221" t="s">
        <v>1051</v>
      </c>
      <c r="P2221" t="s">
        <v>204</v>
      </c>
    </row>
    <row r="2222" spans="1:16" x14ac:dyDescent="0.25">
      <c r="A2222" t="s">
        <v>0</v>
      </c>
      <c r="B2222" t="s">
        <v>0</v>
      </c>
      <c r="C2222" t="s">
        <v>585</v>
      </c>
      <c r="D2222" t="s">
        <v>3828</v>
      </c>
      <c r="E2222" t="s">
        <v>219</v>
      </c>
      <c r="F2222" t="b">
        <v>0</v>
      </c>
      <c r="G2222" t="s">
        <v>41</v>
      </c>
      <c r="H2222" s="4">
        <v>45696.250277777777</v>
      </c>
      <c r="I2222" t="b">
        <v>0</v>
      </c>
      <c r="J2222" t="b">
        <v>1</v>
      </c>
      <c r="K2222" t="s">
        <v>24</v>
      </c>
      <c r="L2222" t="s">
        <v>36</v>
      </c>
      <c r="N2222">
        <v>62.5</v>
      </c>
      <c r="O2222" t="s">
        <v>3776</v>
      </c>
      <c r="P2222" t="s">
        <v>1823</v>
      </c>
    </row>
    <row r="2223" spans="1:16" x14ac:dyDescent="0.25">
      <c r="A2223" t="s">
        <v>25</v>
      </c>
      <c r="B2223" t="s">
        <v>7420</v>
      </c>
      <c r="C2223" t="s">
        <v>49</v>
      </c>
      <c r="D2223" t="s">
        <v>3108</v>
      </c>
      <c r="E2223" t="s">
        <v>20</v>
      </c>
      <c r="F2223" t="b">
        <v>0</v>
      </c>
      <c r="G2223" t="s">
        <v>41</v>
      </c>
      <c r="H2223" s="4">
        <v>45696.250462962962</v>
      </c>
      <c r="I2223" t="b">
        <v>0</v>
      </c>
      <c r="J2223" t="b">
        <v>1</v>
      </c>
      <c r="K2223" t="s">
        <v>24</v>
      </c>
      <c r="L2223" t="s">
        <v>22</v>
      </c>
      <c r="M2223">
        <v>220612</v>
      </c>
      <c r="O2223" t="s">
        <v>43</v>
      </c>
      <c r="P2223" t="s">
        <v>7421</v>
      </c>
    </row>
    <row r="2224" spans="1:16" x14ac:dyDescent="0.25">
      <c r="A2224" t="s">
        <v>0</v>
      </c>
      <c r="B2224" t="s">
        <v>288</v>
      </c>
      <c r="C2224" t="s">
        <v>696</v>
      </c>
      <c r="D2224" t="s">
        <v>7422</v>
      </c>
      <c r="E2224" t="s">
        <v>51</v>
      </c>
      <c r="F2224" t="b">
        <v>0</v>
      </c>
      <c r="G2224" t="s">
        <v>30</v>
      </c>
      <c r="H2224" s="4">
        <v>45696.250902777778</v>
      </c>
      <c r="I2224" t="b">
        <v>1</v>
      </c>
      <c r="J2224" t="b">
        <v>1</v>
      </c>
      <c r="K2224" t="s">
        <v>24</v>
      </c>
      <c r="L2224" t="s">
        <v>36</v>
      </c>
      <c r="N2224">
        <v>25</v>
      </c>
      <c r="O2224" t="s">
        <v>2075</v>
      </c>
      <c r="P2224" t="s">
        <v>863</v>
      </c>
    </row>
    <row r="2225" spans="1:16" x14ac:dyDescent="0.25">
      <c r="A2225" t="s">
        <v>19</v>
      </c>
      <c r="B2225" t="s">
        <v>7423</v>
      </c>
      <c r="C2225" t="s">
        <v>985</v>
      </c>
      <c r="D2225" t="s">
        <v>3972</v>
      </c>
      <c r="E2225" t="s">
        <v>20</v>
      </c>
      <c r="F2225" t="b">
        <v>0</v>
      </c>
      <c r="G2225" t="s">
        <v>27</v>
      </c>
      <c r="H2225" s="4">
        <v>45696.251006944447</v>
      </c>
      <c r="I2225" t="b">
        <v>0</v>
      </c>
      <c r="J2225" t="b">
        <v>1</v>
      </c>
      <c r="K2225" t="s">
        <v>24</v>
      </c>
      <c r="L2225" t="s">
        <v>22</v>
      </c>
      <c r="M2225">
        <v>260000</v>
      </c>
      <c r="O2225" t="s">
        <v>575</v>
      </c>
    </row>
    <row r="2226" spans="1:16" x14ac:dyDescent="0.25">
      <c r="A2226" t="s">
        <v>1</v>
      </c>
      <c r="B2226" t="s">
        <v>661</v>
      </c>
      <c r="C2226" t="s">
        <v>386</v>
      </c>
      <c r="D2226" t="s">
        <v>3828</v>
      </c>
      <c r="E2226" t="s">
        <v>20</v>
      </c>
      <c r="F2226" t="b">
        <v>0</v>
      </c>
      <c r="G2226" t="s">
        <v>41</v>
      </c>
      <c r="H2226" s="4">
        <v>45696.251944444448</v>
      </c>
      <c r="I2226" t="b">
        <v>0</v>
      </c>
      <c r="J2226" t="b">
        <v>1</v>
      </c>
      <c r="K2226" t="s">
        <v>24</v>
      </c>
      <c r="L2226" t="s">
        <v>22</v>
      </c>
      <c r="M2226">
        <v>127275.203125</v>
      </c>
      <c r="O2226" t="s">
        <v>7424</v>
      </c>
      <c r="P2226" t="s">
        <v>7425</v>
      </c>
    </row>
    <row r="2227" spans="1:16" x14ac:dyDescent="0.25">
      <c r="A2227" t="s">
        <v>0</v>
      </c>
      <c r="B2227" t="s">
        <v>7426</v>
      </c>
      <c r="C2227" t="s">
        <v>3180</v>
      </c>
      <c r="D2227" t="s">
        <v>2208</v>
      </c>
      <c r="E2227" t="s">
        <v>20</v>
      </c>
      <c r="F2227" t="b">
        <v>0</v>
      </c>
      <c r="G2227" t="s">
        <v>23</v>
      </c>
      <c r="H2227" s="4">
        <v>45696.269016203703</v>
      </c>
      <c r="I2227" t="b">
        <v>0</v>
      </c>
      <c r="J2227" t="b">
        <v>0</v>
      </c>
      <c r="K2227" t="s">
        <v>24</v>
      </c>
      <c r="L2227" t="s">
        <v>36</v>
      </c>
      <c r="N2227">
        <v>33.5</v>
      </c>
      <c r="O2227" t="s">
        <v>3375</v>
      </c>
      <c r="P2227" t="s">
        <v>963</v>
      </c>
    </row>
    <row r="2228" spans="1:16" x14ac:dyDescent="0.25">
      <c r="A2228" t="s">
        <v>2</v>
      </c>
      <c r="B2228" t="s">
        <v>2</v>
      </c>
      <c r="C2228" t="s">
        <v>7427</v>
      </c>
      <c r="D2228" t="s">
        <v>4971</v>
      </c>
      <c r="E2228" t="s">
        <v>20</v>
      </c>
      <c r="F2228" t="b">
        <v>0</v>
      </c>
      <c r="G2228" t="s">
        <v>226</v>
      </c>
      <c r="H2228" s="4">
        <v>45696.273310185177</v>
      </c>
      <c r="I2228" t="b">
        <v>1</v>
      </c>
      <c r="J2228" t="b">
        <v>0</v>
      </c>
      <c r="K2228" t="s">
        <v>226</v>
      </c>
      <c r="L2228" t="s">
        <v>22</v>
      </c>
      <c r="M2228">
        <v>65000</v>
      </c>
      <c r="O2228" t="s">
        <v>7428</v>
      </c>
      <c r="P2228" t="s">
        <v>7429</v>
      </c>
    </row>
    <row r="2229" spans="1:16" x14ac:dyDescent="0.25">
      <c r="A2229" t="s">
        <v>2</v>
      </c>
      <c r="B2229" t="s">
        <v>7430</v>
      </c>
      <c r="C2229" t="s">
        <v>172</v>
      </c>
      <c r="D2229" t="s">
        <v>2208</v>
      </c>
      <c r="E2229" t="s">
        <v>20</v>
      </c>
      <c r="F2229" t="b">
        <v>0</v>
      </c>
      <c r="G2229" t="s">
        <v>27</v>
      </c>
      <c r="H2229" s="4">
        <v>45696.293217592603</v>
      </c>
      <c r="I2229" t="b">
        <v>0</v>
      </c>
      <c r="J2229" t="b">
        <v>0</v>
      </c>
      <c r="K2229" t="s">
        <v>24</v>
      </c>
      <c r="L2229" t="s">
        <v>22</v>
      </c>
      <c r="M2229">
        <v>180000</v>
      </c>
      <c r="O2229" t="s">
        <v>2868</v>
      </c>
      <c r="P2229" t="s">
        <v>7431</v>
      </c>
    </row>
    <row r="2230" spans="1:16" x14ac:dyDescent="0.25">
      <c r="A2230" t="s">
        <v>0</v>
      </c>
      <c r="B2230" t="s">
        <v>4221</v>
      </c>
      <c r="D2230" t="s">
        <v>4219</v>
      </c>
      <c r="E2230" t="s">
        <v>20</v>
      </c>
      <c r="F2230" t="b">
        <v>0</v>
      </c>
      <c r="G2230" t="s">
        <v>1420</v>
      </c>
      <c r="H2230" s="4">
        <v>45696.298101851848</v>
      </c>
      <c r="I2230" t="b">
        <v>0</v>
      </c>
      <c r="J2230" t="b">
        <v>0</v>
      </c>
      <c r="K2230" t="s">
        <v>1420</v>
      </c>
      <c r="L2230" t="s">
        <v>22</v>
      </c>
      <c r="M2230">
        <v>65000</v>
      </c>
      <c r="O2230" t="s">
        <v>2946</v>
      </c>
      <c r="P2230" t="s">
        <v>1374</v>
      </c>
    </row>
    <row r="2231" spans="1:16" x14ac:dyDescent="0.25">
      <c r="A2231" t="s">
        <v>1</v>
      </c>
      <c r="B2231" t="s">
        <v>7432</v>
      </c>
      <c r="C2231" t="s">
        <v>39</v>
      </c>
      <c r="D2231" t="s">
        <v>7433</v>
      </c>
      <c r="E2231" t="s">
        <v>20</v>
      </c>
      <c r="F2231" t="b">
        <v>1</v>
      </c>
      <c r="G2231" t="s">
        <v>1833</v>
      </c>
      <c r="H2231" s="4">
        <v>45696.299421296288</v>
      </c>
      <c r="I2231" t="b">
        <v>1</v>
      </c>
      <c r="J2231" t="b">
        <v>0</v>
      </c>
      <c r="K2231" t="s">
        <v>1833</v>
      </c>
      <c r="L2231" t="s">
        <v>22</v>
      </c>
      <c r="M2231">
        <v>47500</v>
      </c>
      <c r="O2231" t="s">
        <v>1426</v>
      </c>
    </row>
    <row r="2232" spans="1:16" x14ac:dyDescent="0.25">
      <c r="A2232" t="s">
        <v>0</v>
      </c>
      <c r="B2232" t="s">
        <v>3335</v>
      </c>
      <c r="C2232" t="s">
        <v>160</v>
      </c>
      <c r="D2232" t="s">
        <v>4083</v>
      </c>
      <c r="E2232" t="s">
        <v>20</v>
      </c>
      <c r="F2232" t="b">
        <v>0</v>
      </c>
      <c r="G2232" t="s">
        <v>52</v>
      </c>
      <c r="H2232" s="4">
        <v>45696.303819444453</v>
      </c>
      <c r="I2232" t="b">
        <v>0</v>
      </c>
      <c r="J2232" t="b">
        <v>1</v>
      </c>
      <c r="K2232" t="s">
        <v>24</v>
      </c>
      <c r="L2232" t="s">
        <v>22</v>
      </c>
      <c r="M2232">
        <v>137500</v>
      </c>
      <c r="O2232" t="s">
        <v>88</v>
      </c>
      <c r="P2232" t="s">
        <v>7434</v>
      </c>
    </row>
    <row r="2233" spans="1:16" x14ac:dyDescent="0.25">
      <c r="A2233" t="s">
        <v>139</v>
      </c>
      <c r="B2233" t="s">
        <v>7435</v>
      </c>
      <c r="C2233" t="s">
        <v>2500</v>
      </c>
      <c r="D2233" t="s">
        <v>3969</v>
      </c>
      <c r="E2233" t="s">
        <v>20</v>
      </c>
      <c r="F2233" t="b">
        <v>0</v>
      </c>
      <c r="G2233" t="s">
        <v>41</v>
      </c>
      <c r="H2233" s="4">
        <v>45696.333784722221</v>
      </c>
      <c r="I2233" t="b">
        <v>0</v>
      </c>
      <c r="J2233" t="b">
        <v>1</v>
      </c>
      <c r="K2233" t="s">
        <v>24</v>
      </c>
      <c r="L2233" t="s">
        <v>22</v>
      </c>
      <c r="M2233">
        <v>96000</v>
      </c>
      <c r="O2233" t="s">
        <v>7436</v>
      </c>
    </row>
    <row r="2234" spans="1:16" x14ac:dyDescent="0.25">
      <c r="A2234" t="s">
        <v>40</v>
      </c>
      <c r="B2234" t="s">
        <v>7437</v>
      </c>
      <c r="C2234" t="s">
        <v>151</v>
      </c>
      <c r="D2234" t="s">
        <v>5132</v>
      </c>
      <c r="E2234" t="s">
        <v>20</v>
      </c>
      <c r="F2234" t="b">
        <v>0</v>
      </c>
      <c r="G2234" t="s">
        <v>30</v>
      </c>
      <c r="H2234" s="4">
        <v>45696.334583333337</v>
      </c>
      <c r="I2234" t="b">
        <v>0</v>
      </c>
      <c r="J2234" t="b">
        <v>1</v>
      </c>
      <c r="K2234" t="s">
        <v>24</v>
      </c>
      <c r="L2234" t="s">
        <v>22</v>
      </c>
      <c r="M2234">
        <v>149743</v>
      </c>
      <c r="O2234" t="s">
        <v>7438</v>
      </c>
      <c r="P2234" t="s">
        <v>7439</v>
      </c>
    </row>
    <row r="2235" spans="1:16" x14ac:dyDescent="0.25">
      <c r="A2235" t="s">
        <v>2</v>
      </c>
      <c r="B2235" t="s">
        <v>7440</v>
      </c>
      <c r="C2235" t="s">
        <v>29</v>
      </c>
      <c r="D2235" t="s">
        <v>3956</v>
      </c>
      <c r="E2235" t="s">
        <v>20</v>
      </c>
      <c r="F2235" t="b">
        <v>0</v>
      </c>
      <c r="G2235" t="s">
        <v>27</v>
      </c>
      <c r="H2235" s="4">
        <v>45696.334675925929</v>
      </c>
      <c r="I2235" t="b">
        <v>0</v>
      </c>
      <c r="J2235" t="b">
        <v>1</v>
      </c>
      <c r="K2235" t="s">
        <v>24</v>
      </c>
      <c r="L2235" t="s">
        <v>36</v>
      </c>
      <c r="N2235">
        <v>38.215000152587891</v>
      </c>
      <c r="O2235" t="s">
        <v>2768</v>
      </c>
      <c r="P2235" t="s">
        <v>128</v>
      </c>
    </row>
    <row r="2236" spans="1:16" x14ac:dyDescent="0.25">
      <c r="A2236" t="s">
        <v>2</v>
      </c>
      <c r="B2236" t="s">
        <v>7441</v>
      </c>
      <c r="C2236" t="s">
        <v>6312</v>
      </c>
      <c r="D2236" t="s">
        <v>3969</v>
      </c>
      <c r="E2236" t="s">
        <v>20</v>
      </c>
      <c r="F2236" t="b">
        <v>0</v>
      </c>
      <c r="G2236" t="s">
        <v>1420</v>
      </c>
      <c r="H2236" s="4">
        <v>45696.350810185177</v>
      </c>
      <c r="I2236" t="b">
        <v>0</v>
      </c>
      <c r="J2236" t="b">
        <v>0</v>
      </c>
      <c r="K2236" t="s">
        <v>1420</v>
      </c>
      <c r="L2236" t="s">
        <v>22</v>
      </c>
      <c r="M2236">
        <v>109605.5</v>
      </c>
      <c r="O2236" t="s">
        <v>7442</v>
      </c>
      <c r="P2236" t="s">
        <v>7443</v>
      </c>
    </row>
    <row r="2237" spans="1:16" x14ac:dyDescent="0.25">
      <c r="A2237" t="s">
        <v>0</v>
      </c>
      <c r="B2237" t="s">
        <v>7444</v>
      </c>
      <c r="C2237" t="s">
        <v>39</v>
      </c>
      <c r="D2237" t="s">
        <v>3828</v>
      </c>
      <c r="E2237" t="s">
        <v>20</v>
      </c>
      <c r="F2237" t="b">
        <v>1</v>
      </c>
      <c r="G2237" t="s">
        <v>27</v>
      </c>
      <c r="H2237" s="4">
        <v>45696.375150462962</v>
      </c>
      <c r="I2237" t="b">
        <v>1</v>
      </c>
      <c r="J2237" t="b">
        <v>0</v>
      </c>
      <c r="K2237" t="s">
        <v>24</v>
      </c>
      <c r="L2237" t="s">
        <v>22</v>
      </c>
      <c r="M2237">
        <v>163085</v>
      </c>
      <c r="O2237" t="s">
        <v>7445</v>
      </c>
      <c r="P2237" t="s">
        <v>709</v>
      </c>
    </row>
    <row r="2238" spans="1:16" x14ac:dyDescent="0.25">
      <c r="A2238" t="s">
        <v>0</v>
      </c>
      <c r="B2238" t="s">
        <v>7446</v>
      </c>
      <c r="C2238" t="s">
        <v>585</v>
      </c>
      <c r="D2238" t="s">
        <v>4083</v>
      </c>
      <c r="E2238" t="s">
        <v>20</v>
      </c>
      <c r="F2238" t="b">
        <v>0</v>
      </c>
      <c r="G2238" t="s">
        <v>41</v>
      </c>
      <c r="H2238" s="4">
        <v>45696.375474537039</v>
      </c>
      <c r="I2238" t="b">
        <v>0</v>
      </c>
      <c r="J2238" t="b">
        <v>0</v>
      </c>
      <c r="K2238" t="s">
        <v>24</v>
      </c>
      <c r="L2238" t="s">
        <v>22</v>
      </c>
      <c r="M2238">
        <v>125000</v>
      </c>
      <c r="O2238" t="s">
        <v>374</v>
      </c>
      <c r="P2238" t="s">
        <v>7447</v>
      </c>
    </row>
    <row r="2239" spans="1:16" x14ac:dyDescent="0.25">
      <c r="A2239" t="s">
        <v>1</v>
      </c>
      <c r="B2239" t="s">
        <v>4430</v>
      </c>
      <c r="C2239" t="s">
        <v>949</v>
      </c>
      <c r="D2239" t="s">
        <v>4431</v>
      </c>
      <c r="E2239" t="s">
        <v>20</v>
      </c>
      <c r="F2239" t="b">
        <v>0</v>
      </c>
      <c r="G2239" t="s">
        <v>30</v>
      </c>
      <c r="H2239" s="4">
        <v>45696.376006944447</v>
      </c>
      <c r="I2239" t="b">
        <v>0</v>
      </c>
      <c r="J2239" t="b">
        <v>1</v>
      </c>
      <c r="K2239" t="s">
        <v>24</v>
      </c>
      <c r="L2239" t="s">
        <v>22</v>
      </c>
      <c r="M2239">
        <v>99000</v>
      </c>
      <c r="O2239" t="s">
        <v>1763</v>
      </c>
      <c r="P2239" t="s">
        <v>4432</v>
      </c>
    </row>
    <row r="2240" spans="1:16" x14ac:dyDescent="0.25">
      <c r="A2240" t="s">
        <v>0</v>
      </c>
      <c r="B2240" t="s">
        <v>5420</v>
      </c>
      <c r="C2240" t="s">
        <v>372</v>
      </c>
      <c r="D2240" t="s">
        <v>3956</v>
      </c>
      <c r="E2240" t="s">
        <v>34</v>
      </c>
      <c r="F2240" t="b">
        <v>0</v>
      </c>
      <c r="G2240" t="s">
        <v>27</v>
      </c>
      <c r="H2240" s="4">
        <v>45696.416701388887</v>
      </c>
      <c r="I2240" t="b">
        <v>1</v>
      </c>
      <c r="J2240" t="b">
        <v>0</v>
      </c>
      <c r="K2240" t="s">
        <v>24</v>
      </c>
      <c r="L2240" t="s">
        <v>36</v>
      </c>
      <c r="N2240">
        <v>27.979999542236332</v>
      </c>
      <c r="O2240" t="s">
        <v>4621</v>
      </c>
    </row>
    <row r="2241" spans="1:16" x14ac:dyDescent="0.25">
      <c r="A2241" t="s">
        <v>40</v>
      </c>
      <c r="B2241" t="s">
        <v>7448</v>
      </c>
      <c r="C2241" t="s">
        <v>1546</v>
      </c>
      <c r="D2241" t="s">
        <v>3828</v>
      </c>
      <c r="E2241" t="s">
        <v>20</v>
      </c>
      <c r="F2241" t="b">
        <v>0</v>
      </c>
      <c r="G2241" t="s">
        <v>27</v>
      </c>
      <c r="H2241" s="4">
        <v>45696.417939814812</v>
      </c>
      <c r="I2241" t="b">
        <v>0</v>
      </c>
      <c r="J2241" t="b">
        <v>1</v>
      </c>
      <c r="K2241" t="s">
        <v>24</v>
      </c>
      <c r="L2241" t="s">
        <v>22</v>
      </c>
      <c r="M2241">
        <v>162225</v>
      </c>
      <c r="O2241" t="s">
        <v>254</v>
      </c>
      <c r="P2241" t="s">
        <v>7449</v>
      </c>
    </row>
    <row r="2242" spans="1:16" x14ac:dyDescent="0.25">
      <c r="A2242" t="s">
        <v>40</v>
      </c>
      <c r="B2242" t="s">
        <v>2541</v>
      </c>
      <c r="C2242" t="s">
        <v>3347</v>
      </c>
      <c r="D2242" t="s">
        <v>3972</v>
      </c>
      <c r="E2242" t="s">
        <v>20</v>
      </c>
      <c r="F2242" t="b">
        <v>0</v>
      </c>
      <c r="G2242" t="s">
        <v>27</v>
      </c>
      <c r="H2242" s="4">
        <v>45696.418842592589</v>
      </c>
      <c r="I2242" t="b">
        <v>0</v>
      </c>
      <c r="J2242" t="b">
        <v>1</v>
      </c>
      <c r="K2242" t="s">
        <v>24</v>
      </c>
      <c r="L2242" t="s">
        <v>22</v>
      </c>
      <c r="M2242">
        <v>110500</v>
      </c>
      <c r="O2242" t="s">
        <v>2227</v>
      </c>
      <c r="P2242" t="s">
        <v>4332</v>
      </c>
    </row>
    <row r="2243" spans="1:16" x14ac:dyDescent="0.25">
      <c r="A2243" t="s">
        <v>2</v>
      </c>
      <c r="B2243" t="s">
        <v>4384</v>
      </c>
      <c r="C2243" t="s">
        <v>3515</v>
      </c>
      <c r="D2243" t="s">
        <v>2208</v>
      </c>
      <c r="E2243" t="s">
        <v>34</v>
      </c>
      <c r="F2243" t="b">
        <v>0</v>
      </c>
      <c r="G2243" t="s">
        <v>41</v>
      </c>
      <c r="H2243" s="4">
        <v>45696.418923611112</v>
      </c>
      <c r="I2243" t="b">
        <v>0</v>
      </c>
      <c r="J2243" t="b">
        <v>1</v>
      </c>
      <c r="K2243" t="s">
        <v>24</v>
      </c>
      <c r="L2243" t="s">
        <v>22</v>
      </c>
      <c r="M2243">
        <v>165000</v>
      </c>
      <c r="O2243" t="s">
        <v>428</v>
      </c>
      <c r="P2243" t="s">
        <v>7450</v>
      </c>
    </row>
    <row r="2244" spans="1:16" x14ac:dyDescent="0.25">
      <c r="A2244" t="s">
        <v>89</v>
      </c>
      <c r="B2244" t="s">
        <v>7451</v>
      </c>
      <c r="C2244" t="s">
        <v>7312</v>
      </c>
      <c r="D2244" t="s">
        <v>2208</v>
      </c>
      <c r="E2244" t="s">
        <v>34</v>
      </c>
      <c r="F2244" t="b">
        <v>0</v>
      </c>
      <c r="G2244" t="s">
        <v>41</v>
      </c>
      <c r="H2244" s="4">
        <v>45696.433148148149</v>
      </c>
      <c r="I2244" t="b">
        <v>0</v>
      </c>
      <c r="J2244" t="b">
        <v>1</v>
      </c>
      <c r="K2244" t="s">
        <v>24</v>
      </c>
      <c r="L2244" t="s">
        <v>22</v>
      </c>
      <c r="M2244">
        <v>195000</v>
      </c>
      <c r="O2244" t="s">
        <v>428</v>
      </c>
      <c r="P2244" t="s">
        <v>7452</v>
      </c>
    </row>
    <row r="2245" spans="1:16" x14ac:dyDescent="0.25">
      <c r="A2245" t="s">
        <v>2</v>
      </c>
      <c r="B2245" t="s">
        <v>6516</v>
      </c>
      <c r="C2245" t="s">
        <v>151</v>
      </c>
      <c r="D2245" t="s">
        <v>3972</v>
      </c>
      <c r="E2245" t="s">
        <v>20</v>
      </c>
      <c r="F2245" t="b">
        <v>0</v>
      </c>
      <c r="G2245" t="s">
        <v>30</v>
      </c>
      <c r="H2245" s="4">
        <v>45696.45925925926</v>
      </c>
      <c r="I2245" t="b">
        <v>0</v>
      </c>
      <c r="J2245" t="b">
        <v>1</v>
      </c>
      <c r="K2245" t="s">
        <v>24</v>
      </c>
      <c r="L2245" t="s">
        <v>22</v>
      </c>
      <c r="M2245">
        <v>140500</v>
      </c>
      <c r="O2245" t="s">
        <v>6517</v>
      </c>
      <c r="P2245" t="s">
        <v>6518</v>
      </c>
    </row>
    <row r="2246" spans="1:16" x14ac:dyDescent="0.25">
      <c r="A2246" t="s">
        <v>2</v>
      </c>
      <c r="B2246" t="s">
        <v>307</v>
      </c>
      <c r="C2246" t="s">
        <v>39</v>
      </c>
      <c r="D2246" t="s">
        <v>7453</v>
      </c>
      <c r="E2246" t="s">
        <v>20</v>
      </c>
      <c r="F2246" t="b">
        <v>1</v>
      </c>
      <c r="G2246" t="s">
        <v>1094</v>
      </c>
      <c r="H2246" s="4">
        <v>45696.489560185182</v>
      </c>
      <c r="I2246" t="b">
        <v>1</v>
      </c>
      <c r="J2246" t="b">
        <v>0</v>
      </c>
      <c r="K2246" t="s">
        <v>1094</v>
      </c>
      <c r="L2246" t="s">
        <v>22</v>
      </c>
      <c r="M2246">
        <v>200000</v>
      </c>
      <c r="O2246" t="s">
        <v>7454</v>
      </c>
      <c r="P2246" t="s">
        <v>1818</v>
      </c>
    </row>
    <row r="2247" spans="1:16" x14ac:dyDescent="0.25">
      <c r="A2247" t="s">
        <v>1</v>
      </c>
      <c r="B2247" t="s">
        <v>2955</v>
      </c>
      <c r="C2247" t="s">
        <v>2765</v>
      </c>
      <c r="D2247" t="s">
        <v>3972</v>
      </c>
      <c r="E2247" t="s">
        <v>20</v>
      </c>
      <c r="F2247" t="b">
        <v>0</v>
      </c>
      <c r="G2247" t="s">
        <v>52</v>
      </c>
      <c r="H2247" s="4">
        <v>45696.500891203701</v>
      </c>
      <c r="I2247" t="b">
        <v>0</v>
      </c>
      <c r="J2247" t="b">
        <v>1</v>
      </c>
      <c r="K2247" t="s">
        <v>24</v>
      </c>
      <c r="L2247" t="s">
        <v>22</v>
      </c>
      <c r="M2247">
        <v>174000</v>
      </c>
      <c r="O2247" t="s">
        <v>5481</v>
      </c>
      <c r="P2247" t="s">
        <v>603</v>
      </c>
    </row>
    <row r="2248" spans="1:16" x14ac:dyDescent="0.25">
      <c r="A2248" t="s">
        <v>2</v>
      </c>
      <c r="B2248" t="s">
        <v>7455</v>
      </c>
      <c r="C2248" t="s">
        <v>114</v>
      </c>
      <c r="D2248" t="s">
        <v>3972</v>
      </c>
      <c r="E2248" t="s">
        <v>20</v>
      </c>
      <c r="F2248" t="b">
        <v>0</v>
      </c>
      <c r="G2248" t="s">
        <v>27</v>
      </c>
      <c r="H2248" s="4">
        <v>45696.501689814817</v>
      </c>
      <c r="I2248" t="b">
        <v>0</v>
      </c>
      <c r="J2248" t="b">
        <v>1</v>
      </c>
      <c r="K2248" t="s">
        <v>24</v>
      </c>
      <c r="L2248" t="s">
        <v>22</v>
      </c>
      <c r="M2248">
        <v>207500</v>
      </c>
      <c r="O2248" t="s">
        <v>341</v>
      </c>
      <c r="P2248" t="s">
        <v>7456</v>
      </c>
    </row>
    <row r="2249" spans="1:16" x14ac:dyDescent="0.25">
      <c r="A2249" t="s">
        <v>28</v>
      </c>
      <c r="B2249" t="s">
        <v>7457</v>
      </c>
      <c r="C2249" t="s">
        <v>39</v>
      </c>
      <c r="D2249" t="s">
        <v>3972</v>
      </c>
      <c r="E2249" t="s">
        <v>20</v>
      </c>
      <c r="F2249" t="b">
        <v>1</v>
      </c>
      <c r="G2249" t="s">
        <v>106</v>
      </c>
      <c r="H2249" s="4">
        <v>45696.50849537037</v>
      </c>
      <c r="I2249" t="b">
        <v>0</v>
      </c>
      <c r="J2249" t="b">
        <v>0</v>
      </c>
      <c r="K2249" t="s">
        <v>106</v>
      </c>
      <c r="L2249" t="s">
        <v>36</v>
      </c>
      <c r="N2249">
        <v>50</v>
      </c>
      <c r="O2249" t="s">
        <v>7412</v>
      </c>
      <c r="P2249" t="s">
        <v>7458</v>
      </c>
    </row>
    <row r="2250" spans="1:16" x14ac:dyDescent="0.25">
      <c r="A2250" t="s">
        <v>139</v>
      </c>
      <c r="B2250" t="s">
        <v>7459</v>
      </c>
      <c r="C2250" t="s">
        <v>1867</v>
      </c>
      <c r="D2250" t="s">
        <v>2208</v>
      </c>
      <c r="E2250" t="s">
        <v>105</v>
      </c>
      <c r="F2250" t="b">
        <v>0</v>
      </c>
      <c r="G2250" t="s">
        <v>27</v>
      </c>
      <c r="H2250" s="4">
        <v>45696.54178240741</v>
      </c>
      <c r="I2250" t="b">
        <v>0</v>
      </c>
      <c r="J2250" t="b">
        <v>1</v>
      </c>
      <c r="K2250" t="s">
        <v>24</v>
      </c>
      <c r="L2250" t="s">
        <v>22</v>
      </c>
      <c r="M2250">
        <v>93500</v>
      </c>
      <c r="O2250" t="s">
        <v>7460</v>
      </c>
      <c r="P2250" t="s">
        <v>2014</v>
      </c>
    </row>
    <row r="2251" spans="1:16" x14ac:dyDescent="0.25">
      <c r="A2251" t="s">
        <v>1</v>
      </c>
      <c r="B2251" t="s">
        <v>2473</v>
      </c>
      <c r="C2251" t="s">
        <v>1845</v>
      </c>
      <c r="D2251" t="s">
        <v>4083</v>
      </c>
      <c r="E2251" t="s">
        <v>20</v>
      </c>
      <c r="F2251" t="b">
        <v>0</v>
      </c>
      <c r="G2251" t="s">
        <v>27</v>
      </c>
      <c r="H2251" s="4">
        <v>45696.543252314812</v>
      </c>
      <c r="I2251" t="b">
        <v>0</v>
      </c>
      <c r="J2251" t="b">
        <v>1</v>
      </c>
      <c r="K2251" t="s">
        <v>24</v>
      </c>
      <c r="L2251" t="s">
        <v>22</v>
      </c>
      <c r="M2251">
        <v>145000</v>
      </c>
      <c r="O2251" t="s">
        <v>1388</v>
      </c>
      <c r="P2251" t="s">
        <v>7461</v>
      </c>
    </row>
    <row r="2252" spans="1:16" x14ac:dyDescent="0.25">
      <c r="A2252" t="s">
        <v>40</v>
      </c>
      <c r="B2252" t="s">
        <v>7462</v>
      </c>
      <c r="C2252" t="s">
        <v>2701</v>
      </c>
      <c r="D2252" t="s">
        <v>3828</v>
      </c>
      <c r="E2252" t="s">
        <v>20</v>
      </c>
      <c r="F2252" t="b">
        <v>0</v>
      </c>
      <c r="G2252" t="s">
        <v>41</v>
      </c>
      <c r="H2252" s="4">
        <v>45696.543657407397</v>
      </c>
      <c r="I2252" t="b">
        <v>1</v>
      </c>
      <c r="J2252" t="b">
        <v>1</v>
      </c>
      <c r="K2252" t="s">
        <v>24</v>
      </c>
      <c r="L2252" t="s">
        <v>36</v>
      </c>
      <c r="N2252">
        <v>60</v>
      </c>
      <c r="O2252" t="s">
        <v>7463</v>
      </c>
      <c r="P2252" t="s">
        <v>7464</v>
      </c>
    </row>
    <row r="2253" spans="1:16" x14ac:dyDescent="0.25">
      <c r="A2253" t="s">
        <v>19</v>
      </c>
      <c r="B2253" t="s">
        <v>7465</v>
      </c>
      <c r="C2253" t="s">
        <v>2765</v>
      </c>
      <c r="D2253" t="s">
        <v>3956</v>
      </c>
      <c r="E2253" t="s">
        <v>20</v>
      </c>
      <c r="F2253" t="b">
        <v>0</v>
      </c>
      <c r="G2253" t="s">
        <v>23</v>
      </c>
      <c r="H2253" s="4">
        <v>45696.581053240741</v>
      </c>
      <c r="I2253" t="b">
        <v>0</v>
      </c>
      <c r="J2253" t="b">
        <v>1</v>
      </c>
      <c r="K2253" t="s">
        <v>24</v>
      </c>
      <c r="L2253" t="s">
        <v>36</v>
      </c>
      <c r="N2253">
        <v>11.335000038146971</v>
      </c>
      <c r="O2253" t="s">
        <v>254</v>
      </c>
      <c r="P2253" t="s">
        <v>1637</v>
      </c>
    </row>
    <row r="2254" spans="1:16" x14ac:dyDescent="0.25">
      <c r="A2254" t="s">
        <v>0</v>
      </c>
      <c r="B2254" t="s">
        <v>7466</v>
      </c>
      <c r="C2254" t="s">
        <v>859</v>
      </c>
      <c r="D2254" t="s">
        <v>3956</v>
      </c>
      <c r="E2254" t="s">
        <v>20</v>
      </c>
      <c r="F2254" t="b">
        <v>0</v>
      </c>
      <c r="G2254" t="s">
        <v>27</v>
      </c>
      <c r="H2254" s="4">
        <v>45696.583518518521</v>
      </c>
      <c r="I2254" t="b">
        <v>0</v>
      </c>
      <c r="J2254" t="b">
        <v>1</v>
      </c>
      <c r="K2254" t="s">
        <v>24</v>
      </c>
      <c r="L2254" t="s">
        <v>36</v>
      </c>
      <c r="N2254">
        <v>24.014999389648441</v>
      </c>
      <c r="O2254" t="s">
        <v>7467</v>
      </c>
      <c r="P2254" t="s">
        <v>1304</v>
      </c>
    </row>
    <row r="2255" spans="1:16" x14ac:dyDescent="0.25">
      <c r="A2255" t="s">
        <v>28</v>
      </c>
      <c r="B2255" t="s">
        <v>7468</v>
      </c>
      <c r="C2255" t="s">
        <v>24</v>
      </c>
      <c r="D2255" t="s">
        <v>3972</v>
      </c>
      <c r="E2255" t="s">
        <v>20</v>
      </c>
      <c r="F2255" t="b">
        <v>0</v>
      </c>
      <c r="G2255" t="s">
        <v>27</v>
      </c>
      <c r="H2255" s="4">
        <v>45696.585509259261</v>
      </c>
      <c r="I2255" t="b">
        <v>0</v>
      </c>
      <c r="J2255" t="b">
        <v>0</v>
      </c>
      <c r="K2255" t="s">
        <v>24</v>
      </c>
      <c r="L2255" t="s">
        <v>22</v>
      </c>
      <c r="M2255">
        <v>155000</v>
      </c>
      <c r="O2255" t="s">
        <v>7469</v>
      </c>
      <c r="P2255" t="s">
        <v>7470</v>
      </c>
    </row>
    <row r="2256" spans="1:16" x14ac:dyDescent="0.25">
      <c r="A2256" t="s">
        <v>191</v>
      </c>
      <c r="B2256" t="s">
        <v>7471</v>
      </c>
      <c r="C2256" t="s">
        <v>972</v>
      </c>
      <c r="D2256" t="s">
        <v>4083</v>
      </c>
      <c r="E2256" t="s">
        <v>20</v>
      </c>
      <c r="F2256" t="b">
        <v>0</v>
      </c>
      <c r="G2256" t="s">
        <v>862</v>
      </c>
      <c r="H2256" s="4">
        <v>45696.589016203703</v>
      </c>
      <c r="I2256" t="b">
        <v>0</v>
      </c>
      <c r="J2256" t="b">
        <v>0</v>
      </c>
      <c r="K2256" t="s">
        <v>862</v>
      </c>
      <c r="L2256" t="s">
        <v>22</v>
      </c>
      <c r="M2256">
        <v>127500</v>
      </c>
      <c r="O2256" t="s">
        <v>7472</v>
      </c>
      <c r="P2256" t="s">
        <v>7473</v>
      </c>
    </row>
    <row r="2257" spans="1:16" x14ac:dyDescent="0.25">
      <c r="A2257" t="s">
        <v>0</v>
      </c>
      <c r="B2257" t="s">
        <v>5356</v>
      </c>
      <c r="C2257" t="s">
        <v>5357</v>
      </c>
      <c r="D2257" t="s">
        <v>3828</v>
      </c>
      <c r="E2257" t="s">
        <v>219</v>
      </c>
      <c r="F2257" t="b">
        <v>0</v>
      </c>
      <c r="G2257" t="s">
        <v>27</v>
      </c>
      <c r="H2257" s="4">
        <v>45696.625069444453</v>
      </c>
      <c r="I2257" t="b">
        <v>1</v>
      </c>
      <c r="J2257" t="b">
        <v>1</v>
      </c>
      <c r="K2257" t="s">
        <v>24</v>
      </c>
      <c r="L2257" t="s">
        <v>36</v>
      </c>
      <c r="N2257">
        <v>26.494998931884769</v>
      </c>
      <c r="O2257" t="s">
        <v>3769</v>
      </c>
      <c r="P2257" t="s">
        <v>1702</v>
      </c>
    </row>
    <row r="2258" spans="1:16" x14ac:dyDescent="0.25">
      <c r="A2258" t="s">
        <v>0</v>
      </c>
      <c r="B2258" t="s">
        <v>7474</v>
      </c>
      <c r="C2258" t="s">
        <v>179</v>
      </c>
      <c r="D2258" t="s">
        <v>2208</v>
      </c>
      <c r="E2258" t="s">
        <v>20</v>
      </c>
      <c r="F2258" t="b">
        <v>0</v>
      </c>
      <c r="G2258" t="s">
        <v>27</v>
      </c>
      <c r="H2258" s="4">
        <v>45696.625173611108</v>
      </c>
      <c r="I2258" t="b">
        <v>0</v>
      </c>
      <c r="J2258" t="b">
        <v>0</v>
      </c>
      <c r="K2258" t="s">
        <v>24</v>
      </c>
      <c r="L2258" t="s">
        <v>22</v>
      </c>
      <c r="M2258">
        <v>61750</v>
      </c>
      <c r="O2258" t="s">
        <v>7475</v>
      </c>
      <c r="P2258" t="s">
        <v>7476</v>
      </c>
    </row>
    <row r="2259" spans="1:16" x14ac:dyDescent="0.25">
      <c r="A2259" t="s">
        <v>0</v>
      </c>
      <c r="B2259" t="s">
        <v>7477</v>
      </c>
      <c r="C2259" t="s">
        <v>2883</v>
      </c>
      <c r="D2259" t="s">
        <v>3828</v>
      </c>
      <c r="E2259" t="s">
        <v>51</v>
      </c>
      <c r="F2259" t="b">
        <v>0</v>
      </c>
      <c r="G2259" t="s">
        <v>30</v>
      </c>
      <c r="H2259" s="4">
        <v>45696.625601851847</v>
      </c>
      <c r="I2259" t="b">
        <v>1</v>
      </c>
      <c r="J2259" t="b">
        <v>0</v>
      </c>
      <c r="K2259" t="s">
        <v>24</v>
      </c>
      <c r="L2259" t="s">
        <v>36</v>
      </c>
      <c r="N2259">
        <v>53.5</v>
      </c>
      <c r="O2259" t="s">
        <v>7478</v>
      </c>
      <c r="P2259" t="s">
        <v>338</v>
      </c>
    </row>
    <row r="2260" spans="1:16" x14ac:dyDescent="0.25">
      <c r="A2260" t="s">
        <v>1</v>
      </c>
      <c r="B2260" t="s">
        <v>4443</v>
      </c>
      <c r="C2260" t="s">
        <v>122</v>
      </c>
      <c r="D2260" t="s">
        <v>3972</v>
      </c>
      <c r="E2260" t="s">
        <v>20</v>
      </c>
      <c r="F2260" t="b">
        <v>0</v>
      </c>
      <c r="G2260" t="s">
        <v>52</v>
      </c>
      <c r="H2260" s="4">
        <v>45696.625740740739</v>
      </c>
      <c r="I2260" t="b">
        <v>0</v>
      </c>
      <c r="J2260" t="b">
        <v>1</v>
      </c>
      <c r="K2260" t="s">
        <v>24</v>
      </c>
      <c r="L2260" t="s">
        <v>22</v>
      </c>
      <c r="M2260">
        <v>222545</v>
      </c>
      <c r="O2260" t="s">
        <v>759</v>
      </c>
      <c r="P2260" t="s">
        <v>2237</v>
      </c>
    </row>
    <row r="2261" spans="1:16" x14ac:dyDescent="0.25">
      <c r="A2261" t="s">
        <v>1</v>
      </c>
      <c r="B2261" t="s">
        <v>7479</v>
      </c>
      <c r="C2261" t="s">
        <v>82</v>
      </c>
      <c r="D2261" t="s">
        <v>4083</v>
      </c>
      <c r="E2261" t="s">
        <v>20</v>
      </c>
      <c r="F2261" t="b">
        <v>0</v>
      </c>
      <c r="G2261" t="s">
        <v>27</v>
      </c>
      <c r="H2261" s="4">
        <v>45696.626018518517</v>
      </c>
      <c r="I2261" t="b">
        <v>0</v>
      </c>
      <c r="J2261" t="b">
        <v>0</v>
      </c>
      <c r="K2261" t="s">
        <v>24</v>
      </c>
      <c r="L2261" t="s">
        <v>22</v>
      </c>
      <c r="M2261">
        <v>155000</v>
      </c>
      <c r="O2261" t="s">
        <v>377</v>
      </c>
      <c r="P2261" t="s">
        <v>3559</v>
      </c>
    </row>
    <row r="2262" spans="1:16" x14ac:dyDescent="0.25">
      <c r="A2262" t="s">
        <v>2</v>
      </c>
      <c r="B2262" t="s">
        <v>7480</v>
      </c>
      <c r="C2262" t="s">
        <v>24</v>
      </c>
      <c r="D2262" t="s">
        <v>4327</v>
      </c>
      <c r="E2262" t="s">
        <v>20</v>
      </c>
      <c r="F2262" t="b">
        <v>0</v>
      </c>
      <c r="G2262" t="s">
        <v>27</v>
      </c>
      <c r="H2262" s="4">
        <v>45696.626979166656</v>
      </c>
      <c r="I2262" t="b">
        <v>0</v>
      </c>
      <c r="J2262" t="b">
        <v>0</v>
      </c>
      <c r="K2262" t="s">
        <v>24</v>
      </c>
      <c r="L2262" t="s">
        <v>22</v>
      </c>
      <c r="M2262">
        <v>126500</v>
      </c>
      <c r="O2262" t="s">
        <v>7481</v>
      </c>
      <c r="P2262" t="s">
        <v>7482</v>
      </c>
    </row>
    <row r="2263" spans="1:16" x14ac:dyDescent="0.25">
      <c r="A2263" t="s">
        <v>0</v>
      </c>
      <c r="B2263" t="s">
        <v>2760</v>
      </c>
      <c r="C2263" t="s">
        <v>236</v>
      </c>
      <c r="D2263" t="s">
        <v>2208</v>
      </c>
      <c r="E2263" t="s">
        <v>20</v>
      </c>
      <c r="F2263" t="b">
        <v>0</v>
      </c>
      <c r="G2263" t="s">
        <v>27</v>
      </c>
      <c r="H2263" s="4">
        <v>45696.666817129633</v>
      </c>
      <c r="I2263" t="b">
        <v>0</v>
      </c>
      <c r="J2263" t="b">
        <v>1</v>
      </c>
      <c r="K2263" t="s">
        <v>24</v>
      </c>
      <c r="L2263" t="s">
        <v>22</v>
      </c>
      <c r="M2263">
        <v>120000</v>
      </c>
      <c r="O2263" t="s">
        <v>301</v>
      </c>
      <c r="P2263" t="s">
        <v>7483</v>
      </c>
    </row>
    <row r="2264" spans="1:16" x14ac:dyDescent="0.25">
      <c r="A2264" t="s">
        <v>0</v>
      </c>
      <c r="B2264" t="s">
        <v>7484</v>
      </c>
      <c r="C2264" t="s">
        <v>179</v>
      </c>
      <c r="D2264" t="s">
        <v>3828</v>
      </c>
      <c r="E2264" t="s">
        <v>20</v>
      </c>
      <c r="F2264" t="b">
        <v>0</v>
      </c>
      <c r="G2264" t="s">
        <v>27</v>
      </c>
      <c r="H2264" s="4">
        <v>45696.66684027778</v>
      </c>
      <c r="I2264" t="b">
        <v>0</v>
      </c>
      <c r="J2264" t="b">
        <v>1</v>
      </c>
      <c r="K2264" t="s">
        <v>24</v>
      </c>
      <c r="L2264" t="s">
        <v>22</v>
      </c>
      <c r="M2264">
        <v>79871.5</v>
      </c>
      <c r="O2264" t="s">
        <v>3851</v>
      </c>
      <c r="P2264" t="s">
        <v>7485</v>
      </c>
    </row>
    <row r="2265" spans="1:16" x14ac:dyDescent="0.25">
      <c r="A2265" t="s">
        <v>139</v>
      </c>
      <c r="B2265" t="s">
        <v>7486</v>
      </c>
      <c r="C2265" t="s">
        <v>1421</v>
      </c>
      <c r="D2265" t="s">
        <v>3828</v>
      </c>
      <c r="E2265" t="s">
        <v>20</v>
      </c>
      <c r="F2265" t="b">
        <v>0</v>
      </c>
      <c r="G2265" t="s">
        <v>52</v>
      </c>
      <c r="H2265" s="4">
        <v>45696.667858796303</v>
      </c>
      <c r="I2265" t="b">
        <v>0</v>
      </c>
      <c r="J2265" t="b">
        <v>1</v>
      </c>
      <c r="K2265" t="s">
        <v>24</v>
      </c>
      <c r="L2265" t="s">
        <v>22</v>
      </c>
      <c r="M2265">
        <v>120000</v>
      </c>
      <c r="O2265" t="s">
        <v>7487</v>
      </c>
      <c r="P2265" t="s">
        <v>7488</v>
      </c>
    </row>
    <row r="2266" spans="1:16" x14ac:dyDescent="0.25">
      <c r="A2266" t="s">
        <v>40</v>
      </c>
      <c r="B2266" t="s">
        <v>7489</v>
      </c>
      <c r="C2266" t="s">
        <v>825</v>
      </c>
      <c r="D2266" t="s">
        <v>3828</v>
      </c>
      <c r="E2266" t="s">
        <v>20</v>
      </c>
      <c r="F2266" t="b">
        <v>0</v>
      </c>
      <c r="G2266" t="s">
        <v>27</v>
      </c>
      <c r="H2266" s="4">
        <v>45696.668009259258</v>
      </c>
      <c r="I2266" t="b">
        <v>1</v>
      </c>
      <c r="J2266" t="b">
        <v>1</v>
      </c>
      <c r="K2266" t="s">
        <v>24</v>
      </c>
      <c r="L2266" t="s">
        <v>22</v>
      </c>
      <c r="M2266">
        <v>147500</v>
      </c>
      <c r="O2266" t="s">
        <v>2576</v>
      </c>
      <c r="P2266" t="s">
        <v>7490</v>
      </c>
    </row>
    <row r="2267" spans="1:16" x14ac:dyDescent="0.25">
      <c r="A2267" t="s">
        <v>0</v>
      </c>
      <c r="B2267" t="s">
        <v>0</v>
      </c>
      <c r="C2267" t="s">
        <v>76</v>
      </c>
      <c r="D2267" t="s">
        <v>4089</v>
      </c>
      <c r="E2267" t="s">
        <v>20</v>
      </c>
      <c r="F2267" t="b">
        <v>0</v>
      </c>
      <c r="G2267" t="s">
        <v>41</v>
      </c>
      <c r="H2267" s="4">
        <v>45696.708738425928</v>
      </c>
      <c r="I2267" t="b">
        <v>0</v>
      </c>
      <c r="J2267" t="b">
        <v>0</v>
      </c>
      <c r="K2267" t="s">
        <v>24</v>
      </c>
      <c r="L2267" t="s">
        <v>36</v>
      </c>
      <c r="N2267">
        <v>37.5</v>
      </c>
      <c r="O2267" t="s">
        <v>712</v>
      </c>
      <c r="P2267" t="s">
        <v>1904</v>
      </c>
    </row>
    <row r="2268" spans="1:16" x14ac:dyDescent="0.25">
      <c r="A2268" t="s">
        <v>2</v>
      </c>
      <c r="B2268" t="s">
        <v>417</v>
      </c>
      <c r="C2268" t="s">
        <v>908</v>
      </c>
      <c r="D2268" t="s">
        <v>3828</v>
      </c>
      <c r="E2268" t="s">
        <v>20</v>
      </c>
      <c r="F2268" t="b">
        <v>0</v>
      </c>
      <c r="G2268" t="s">
        <v>27</v>
      </c>
      <c r="H2268" s="4">
        <v>45696.710324074083</v>
      </c>
      <c r="I2268" t="b">
        <v>0</v>
      </c>
      <c r="J2268" t="b">
        <v>0</v>
      </c>
      <c r="K2268" t="s">
        <v>24</v>
      </c>
      <c r="L2268" t="s">
        <v>22</v>
      </c>
      <c r="M2268">
        <v>90094.2578125</v>
      </c>
      <c r="O2268" t="s">
        <v>6067</v>
      </c>
      <c r="P2268" t="s">
        <v>6068</v>
      </c>
    </row>
    <row r="2269" spans="1:16" x14ac:dyDescent="0.25">
      <c r="A2269" t="s">
        <v>2</v>
      </c>
      <c r="B2269" t="s">
        <v>2337</v>
      </c>
      <c r="C2269" t="s">
        <v>49</v>
      </c>
      <c r="D2269" t="s">
        <v>3972</v>
      </c>
      <c r="E2269" t="s">
        <v>20</v>
      </c>
      <c r="F2269" t="b">
        <v>0</v>
      </c>
      <c r="G2269" t="s">
        <v>30</v>
      </c>
      <c r="H2269" s="4">
        <v>45696.711342592593</v>
      </c>
      <c r="I2269" t="b">
        <v>0</v>
      </c>
      <c r="J2269" t="b">
        <v>0</v>
      </c>
      <c r="K2269" t="s">
        <v>24</v>
      </c>
      <c r="L2269" t="s">
        <v>22</v>
      </c>
      <c r="M2269">
        <v>350000</v>
      </c>
      <c r="O2269" t="s">
        <v>3634</v>
      </c>
      <c r="P2269" t="s">
        <v>7162</v>
      </c>
    </row>
    <row r="2270" spans="1:16" x14ac:dyDescent="0.25">
      <c r="A2270" t="s">
        <v>139</v>
      </c>
      <c r="B2270" t="s">
        <v>2929</v>
      </c>
      <c r="C2270" t="s">
        <v>3238</v>
      </c>
      <c r="D2270" t="s">
        <v>3972</v>
      </c>
      <c r="E2270" t="s">
        <v>20</v>
      </c>
      <c r="F2270" t="b">
        <v>0</v>
      </c>
      <c r="G2270" t="s">
        <v>41</v>
      </c>
      <c r="H2270" s="4">
        <v>45696.7503125</v>
      </c>
      <c r="I2270" t="b">
        <v>0</v>
      </c>
      <c r="J2270" t="b">
        <v>1</v>
      </c>
      <c r="K2270" t="s">
        <v>24</v>
      </c>
      <c r="L2270" t="s">
        <v>22</v>
      </c>
      <c r="M2270">
        <v>103900</v>
      </c>
      <c r="O2270" t="s">
        <v>4328</v>
      </c>
      <c r="P2270" t="s">
        <v>7491</v>
      </c>
    </row>
    <row r="2271" spans="1:16" x14ac:dyDescent="0.25">
      <c r="A2271" t="s">
        <v>139</v>
      </c>
      <c r="B2271" t="s">
        <v>7492</v>
      </c>
      <c r="C2271" t="s">
        <v>151</v>
      </c>
      <c r="D2271" t="s">
        <v>3828</v>
      </c>
      <c r="E2271" t="s">
        <v>51</v>
      </c>
      <c r="F2271" t="b">
        <v>0</v>
      </c>
      <c r="G2271" t="s">
        <v>30</v>
      </c>
      <c r="H2271" s="4">
        <v>45696.750902777778</v>
      </c>
      <c r="I2271" t="b">
        <v>1</v>
      </c>
      <c r="J2271" t="b">
        <v>0</v>
      </c>
      <c r="K2271" t="s">
        <v>24</v>
      </c>
      <c r="L2271" t="s">
        <v>36</v>
      </c>
      <c r="N2271">
        <v>38</v>
      </c>
      <c r="O2271" t="s">
        <v>6990</v>
      </c>
    </row>
    <row r="2272" spans="1:16" x14ac:dyDescent="0.25">
      <c r="A2272" t="s">
        <v>2</v>
      </c>
      <c r="B2272" t="s">
        <v>7493</v>
      </c>
      <c r="C2272" t="s">
        <v>945</v>
      </c>
      <c r="D2272" t="s">
        <v>3600</v>
      </c>
      <c r="E2272" t="s">
        <v>20</v>
      </c>
      <c r="F2272" t="b">
        <v>0</v>
      </c>
      <c r="G2272" t="s">
        <v>27</v>
      </c>
      <c r="H2272" s="4">
        <v>45696.751388888893</v>
      </c>
      <c r="I2272" t="b">
        <v>1</v>
      </c>
      <c r="J2272" t="b">
        <v>1</v>
      </c>
      <c r="K2272" t="s">
        <v>24</v>
      </c>
      <c r="L2272" t="s">
        <v>22</v>
      </c>
      <c r="M2272">
        <v>145000</v>
      </c>
      <c r="O2272" t="s">
        <v>7494</v>
      </c>
      <c r="P2272" t="s">
        <v>7495</v>
      </c>
    </row>
    <row r="2273" spans="1:16" x14ac:dyDescent="0.25">
      <c r="A2273" t="s">
        <v>19</v>
      </c>
      <c r="B2273" t="s">
        <v>7496</v>
      </c>
      <c r="C2273" t="s">
        <v>122</v>
      </c>
      <c r="D2273" t="s">
        <v>3972</v>
      </c>
      <c r="E2273" t="s">
        <v>20</v>
      </c>
      <c r="F2273" t="b">
        <v>0</v>
      </c>
      <c r="G2273" t="s">
        <v>52</v>
      </c>
      <c r="H2273" s="4">
        <v>45696.75240740741</v>
      </c>
      <c r="I2273" t="b">
        <v>1</v>
      </c>
      <c r="J2273" t="b">
        <v>0</v>
      </c>
      <c r="K2273" t="s">
        <v>24</v>
      </c>
      <c r="L2273" t="s">
        <v>22</v>
      </c>
      <c r="M2273">
        <v>112116</v>
      </c>
      <c r="O2273" t="s">
        <v>554</v>
      </c>
      <c r="P2273" t="s">
        <v>7497</v>
      </c>
    </row>
    <row r="2274" spans="1:16" x14ac:dyDescent="0.25">
      <c r="A2274" t="s">
        <v>0</v>
      </c>
      <c r="B2274" t="s">
        <v>4250</v>
      </c>
      <c r="C2274" t="s">
        <v>3519</v>
      </c>
      <c r="D2274" t="s">
        <v>3972</v>
      </c>
      <c r="E2274" t="s">
        <v>20</v>
      </c>
      <c r="F2274" t="b">
        <v>0</v>
      </c>
      <c r="G2274" t="s">
        <v>27</v>
      </c>
      <c r="H2274" s="4">
        <v>45696.791770833333</v>
      </c>
      <c r="I2274" t="b">
        <v>1</v>
      </c>
      <c r="J2274" t="b">
        <v>0</v>
      </c>
      <c r="K2274" t="s">
        <v>24</v>
      </c>
      <c r="L2274" t="s">
        <v>22</v>
      </c>
      <c r="M2274">
        <v>70000</v>
      </c>
      <c r="O2274" t="s">
        <v>7498</v>
      </c>
      <c r="P2274" t="s">
        <v>1075</v>
      </c>
    </row>
    <row r="2275" spans="1:16" x14ac:dyDescent="0.25">
      <c r="A2275" t="s">
        <v>1</v>
      </c>
      <c r="B2275" t="s">
        <v>7499</v>
      </c>
      <c r="C2275" t="s">
        <v>624</v>
      </c>
      <c r="D2275" t="s">
        <v>3972</v>
      </c>
      <c r="E2275" t="s">
        <v>20</v>
      </c>
      <c r="F2275" t="b">
        <v>0</v>
      </c>
      <c r="G2275" t="s">
        <v>35</v>
      </c>
      <c r="H2275" s="4">
        <v>45696.792164351849</v>
      </c>
      <c r="I2275" t="b">
        <v>0</v>
      </c>
      <c r="J2275" t="b">
        <v>1</v>
      </c>
      <c r="K2275" t="s">
        <v>24</v>
      </c>
      <c r="L2275" t="s">
        <v>22</v>
      </c>
      <c r="M2275">
        <v>184000</v>
      </c>
      <c r="O2275" t="s">
        <v>65</v>
      </c>
      <c r="P2275" t="s">
        <v>66</v>
      </c>
    </row>
    <row r="2276" spans="1:16" x14ac:dyDescent="0.25">
      <c r="A2276" t="s">
        <v>2</v>
      </c>
      <c r="B2276" t="s">
        <v>7243</v>
      </c>
      <c r="C2276" t="s">
        <v>322</v>
      </c>
      <c r="D2276" t="s">
        <v>3972</v>
      </c>
      <c r="E2276" t="s">
        <v>20</v>
      </c>
      <c r="F2276" t="b">
        <v>0</v>
      </c>
      <c r="G2276" t="s">
        <v>41</v>
      </c>
      <c r="H2276" s="4">
        <v>45696.792210648149</v>
      </c>
      <c r="I2276" t="b">
        <v>0</v>
      </c>
      <c r="J2276" t="b">
        <v>1</v>
      </c>
      <c r="K2276" t="s">
        <v>24</v>
      </c>
      <c r="L2276" t="s">
        <v>22</v>
      </c>
      <c r="M2276">
        <v>193500</v>
      </c>
      <c r="O2276" t="s">
        <v>3972</v>
      </c>
      <c r="P2276" t="s">
        <v>7244</v>
      </c>
    </row>
    <row r="2277" spans="1:16" x14ac:dyDescent="0.25">
      <c r="A2277" t="s">
        <v>89</v>
      </c>
      <c r="B2277" t="s">
        <v>7500</v>
      </c>
      <c r="C2277" t="s">
        <v>44</v>
      </c>
      <c r="D2277" t="s">
        <v>3972</v>
      </c>
      <c r="E2277" t="s">
        <v>20</v>
      </c>
      <c r="F2277" t="b">
        <v>0</v>
      </c>
      <c r="G2277" t="s">
        <v>41</v>
      </c>
      <c r="H2277" s="4">
        <v>45696.83</v>
      </c>
      <c r="I2277" t="b">
        <v>0</v>
      </c>
      <c r="J2277" t="b">
        <v>0</v>
      </c>
      <c r="K2277" t="s">
        <v>24</v>
      </c>
      <c r="L2277" t="s">
        <v>22</v>
      </c>
      <c r="M2277">
        <v>144000</v>
      </c>
      <c r="O2277" t="s">
        <v>7501</v>
      </c>
      <c r="P2277" t="s">
        <v>7502</v>
      </c>
    </row>
    <row r="2278" spans="1:16" x14ac:dyDescent="0.25">
      <c r="A2278" t="s">
        <v>40</v>
      </c>
      <c r="B2278" t="s">
        <v>57</v>
      </c>
      <c r="C2278" t="s">
        <v>179</v>
      </c>
      <c r="D2278" t="s">
        <v>3972</v>
      </c>
      <c r="E2278" t="s">
        <v>20</v>
      </c>
      <c r="F2278" t="b">
        <v>0</v>
      </c>
      <c r="G2278" t="s">
        <v>52</v>
      </c>
      <c r="H2278" s="4">
        <v>45696.832152777781</v>
      </c>
      <c r="I2278" t="b">
        <v>0</v>
      </c>
      <c r="J2278" t="b">
        <v>1</v>
      </c>
      <c r="K2278" t="s">
        <v>24</v>
      </c>
      <c r="L2278" t="s">
        <v>22</v>
      </c>
      <c r="M2278">
        <v>139105</v>
      </c>
      <c r="O2278" t="s">
        <v>1856</v>
      </c>
      <c r="P2278" t="s">
        <v>2720</v>
      </c>
    </row>
    <row r="2279" spans="1:16" x14ac:dyDescent="0.25">
      <c r="A2279" t="s">
        <v>0</v>
      </c>
      <c r="B2279" t="s">
        <v>7503</v>
      </c>
      <c r="C2279" t="s">
        <v>203</v>
      </c>
      <c r="D2279" t="s">
        <v>3972</v>
      </c>
      <c r="E2279" t="s">
        <v>20</v>
      </c>
      <c r="F2279" t="b">
        <v>0</v>
      </c>
      <c r="G2279" t="s">
        <v>23</v>
      </c>
      <c r="H2279" s="4">
        <v>45696.832256944443</v>
      </c>
      <c r="I2279" t="b">
        <v>1</v>
      </c>
      <c r="J2279" t="b">
        <v>1</v>
      </c>
      <c r="K2279" t="s">
        <v>24</v>
      </c>
      <c r="L2279" t="s">
        <v>22</v>
      </c>
      <c r="M2279">
        <v>85000</v>
      </c>
      <c r="O2279" t="s">
        <v>4674</v>
      </c>
      <c r="P2279" t="s">
        <v>204</v>
      </c>
    </row>
    <row r="2280" spans="1:16" x14ac:dyDescent="0.25">
      <c r="A2280" t="s">
        <v>0</v>
      </c>
      <c r="B2280" t="s">
        <v>1219</v>
      </c>
      <c r="C2280" t="s">
        <v>64</v>
      </c>
      <c r="D2280" t="s">
        <v>6850</v>
      </c>
      <c r="E2280" t="s">
        <v>20</v>
      </c>
      <c r="F2280" t="b">
        <v>0</v>
      </c>
      <c r="G2280" t="s">
        <v>52</v>
      </c>
      <c r="H2280" s="4">
        <v>45696.834317129629</v>
      </c>
      <c r="I2280" t="b">
        <v>1</v>
      </c>
      <c r="J2280" t="b">
        <v>0</v>
      </c>
      <c r="K2280" t="s">
        <v>24</v>
      </c>
      <c r="L2280" t="s">
        <v>36</v>
      </c>
      <c r="N2280">
        <v>37.5</v>
      </c>
      <c r="O2280" t="s">
        <v>131</v>
      </c>
      <c r="P2280" t="s">
        <v>1463</v>
      </c>
    </row>
    <row r="2281" spans="1:16" x14ac:dyDescent="0.25">
      <c r="A2281" t="s">
        <v>0</v>
      </c>
      <c r="B2281" t="s">
        <v>7504</v>
      </c>
      <c r="C2281" t="s">
        <v>2015</v>
      </c>
      <c r="D2281" t="s">
        <v>3972</v>
      </c>
      <c r="E2281" t="s">
        <v>51</v>
      </c>
      <c r="F2281" t="b">
        <v>0</v>
      </c>
      <c r="G2281" t="s">
        <v>27</v>
      </c>
      <c r="H2281" s="4">
        <v>45696.834456018521</v>
      </c>
      <c r="I2281" t="b">
        <v>0</v>
      </c>
      <c r="J2281" t="b">
        <v>0</v>
      </c>
      <c r="K2281" t="s">
        <v>24</v>
      </c>
      <c r="L2281" t="s">
        <v>36</v>
      </c>
      <c r="N2281">
        <v>30</v>
      </c>
      <c r="O2281" t="s">
        <v>1137</v>
      </c>
      <c r="P2281" t="s">
        <v>1687</v>
      </c>
    </row>
    <row r="2282" spans="1:16" x14ac:dyDescent="0.25">
      <c r="A2282" t="s">
        <v>0</v>
      </c>
      <c r="B2282" t="s">
        <v>7505</v>
      </c>
      <c r="C2282" t="s">
        <v>966</v>
      </c>
      <c r="D2282" t="s">
        <v>3956</v>
      </c>
      <c r="E2282" t="s">
        <v>20</v>
      </c>
      <c r="F2282" t="b">
        <v>0</v>
      </c>
      <c r="G2282" t="s">
        <v>30</v>
      </c>
      <c r="H2282" s="4">
        <v>45696.836087962962</v>
      </c>
      <c r="I2282" t="b">
        <v>0</v>
      </c>
      <c r="J2282" t="b">
        <v>0</v>
      </c>
      <c r="K2282" t="s">
        <v>24</v>
      </c>
      <c r="L2282" t="s">
        <v>36</v>
      </c>
      <c r="N2282">
        <v>25</v>
      </c>
      <c r="O2282" t="s">
        <v>7506</v>
      </c>
      <c r="P2282" t="s">
        <v>7507</v>
      </c>
    </row>
    <row r="2283" spans="1:16" x14ac:dyDescent="0.25">
      <c r="A2283" t="s">
        <v>0</v>
      </c>
      <c r="B2283" t="s">
        <v>3005</v>
      </c>
      <c r="C2283" t="s">
        <v>203</v>
      </c>
      <c r="D2283" t="s">
        <v>3972</v>
      </c>
      <c r="E2283" t="s">
        <v>20</v>
      </c>
      <c r="F2283" t="b">
        <v>0</v>
      </c>
      <c r="G2283" t="s">
        <v>23</v>
      </c>
      <c r="H2283" s="4">
        <v>45696.868854166663</v>
      </c>
      <c r="I2283" t="b">
        <v>1</v>
      </c>
      <c r="J2283" t="b">
        <v>1</v>
      </c>
      <c r="K2283" t="s">
        <v>24</v>
      </c>
      <c r="L2283" t="s">
        <v>36</v>
      </c>
      <c r="N2283">
        <v>19</v>
      </c>
      <c r="O2283" t="s">
        <v>4343</v>
      </c>
      <c r="P2283" t="s">
        <v>7508</v>
      </c>
    </row>
    <row r="2284" spans="1:16" x14ac:dyDescent="0.25">
      <c r="A2284" t="s">
        <v>0</v>
      </c>
      <c r="B2284" t="s">
        <v>7509</v>
      </c>
      <c r="C2284" t="s">
        <v>985</v>
      </c>
      <c r="D2284" t="s">
        <v>4327</v>
      </c>
      <c r="E2284" t="s">
        <v>20</v>
      </c>
      <c r="F2284" t="b">
        <v>0</v>
      </c>
      <c r="G2284" t="s">
        <v>27</v>
      </c>
      <c r="H2284" s="4">
        <v>45696.871157407397</v>
      </c>
      <c r="I2284" t="b">
        <v>0</v>
      </c>
      <c r="J2284" t="b">
        <v>1</v>
      </c>
      <c r="K2284" t="s">
        <v>24</v>
      </c>
      <c r="L2284" t="s">
        <v>22</v>
      </c>
      <c r="M2284">
        <v>120000</v>
      </c>
      <c r="O2284" t="s">
        <v>7510</v>
      </c>
    </row>
    <row r="2285" spans="1:16" x14ac:dyDescent="0.25">
      <c r="A2285" t="s">
        <v>2</v>
      </c>
      <c r="B2285" t="s">
        <v>7511</v>
      </c>
      <c r="C2285" t="s">
        <v>24</v>
      </c>
      <c r="D2285" t="s">
        <v>4034</v>
      </c>
      <c r="E2285" t="s">
        <v>20</v>
      </c>
      <c r="F2285" t="b">
        <v>0</v>
      </c>
      <c r="G2285" t="s">
        <v>41</v>
      </c>
      <c r="H2285" s="4">
        <v>45696.877106481479</v>
      </c>
      <c r="I2285" t="b">
        <v>1</v>
      </c>
      <c r="J2285" t="b">
        <v>1</v>
      </c>
      <c r="K2285" t="s">
        <v>24</v>
      </c>
      <c r="L2285" t="s">
        <v>22</v>
      </c>
      <c r="M2285">
        <v>125000</v>
      </c>
      <c r="O2285" t="s">
        <v>1831</v>
      </c>
      <c r="P2285" t="s">
        <v>7512</v>
      </c>
    </row>
    <row r="2286" spans="1:16" x14ac:dyDescent="0.25">
      <c r="A2286" t="s">
        <v>0</v>
      </c>
      <c r="B2286" t="s">
        <v>7513</v>
      </c>
      <c r="C2286" t="s">
        <v>82</v>
      </c>
      <c r="D2286" t="s">
        <v>3972</v>
      </c>
      <c r="E2286" t="s">
        <v>105</v>
      </c>
      <c r="F2286" t="b">
        <v>0</v>
      </c>
      <c r="G2286" t="s">
        <v>27</v>
      </c>
      <c r="H2286" s="4">
        <v>45696.916770833333</v>
      </c>
      <c r="I2286" t="b">
        <v>0</v>
      </c>
      <c r="J2286" t="b">
        <v>0</v>
      </c>
      <c r="K2286" t="s">
        <v>24</v>
      </c>
      <c r="L2286" t="s">
        <v>36</v>
      </c>
      <c r="N2286">
        <v>15.25</v>
      </c>
      <c r="O2286" t="s">
        <v>7514</v>
      </c>
    </row>
    <row r="2287" spans="1:16" x14ac:dyDescent="0.25">
      <c r="A2287" t="s">
        <v>2</v>
      </c>
      <c r="B2287" t="s">
        <v>4480</v>
      </c>
      <c r="C2287" t="s">
        <v>2555</v>
      </c>
      <c r="D2287" t="s">
        <v>3972</v>
      </c>
      <c r="E2287" t="s">
        <v>20</v>
      </c>
      <c r="F2287" t="b">
        <v>0</v>
      </c>
      <c r="G2287" t="s">
        <v>27</v>
      </c>
      <c r="H2287" s="4">
        <v>45696.918055555558</v>
      </c>
      <c r="I2287" t="b">
        <v>1</v>
      </c>
      <c r="J2287" t="b">
        <v>1</v>
      </c>
      <c r="K2287" t="s">
        <v>24</v>
      </c>
      <c r="L2287" t="s">
        <v>36</v>
      </c>
      <c r="N2287">
        <v>60</v>
      </c>
      <c r="O2287" t="s">
        <v>1227</v>
      </c>
      <c r="P2287" t="s">
        <v>887</v>
      </c>
    </row>
    <row r="2288" spans="1:16" x14ac:dyDescent="0.25">
      <c r="A2288" t="s">
        <v>0</v>
      </c>
      <c r="B2288" t="s">
        <v>7515</v>
      </c>
      <c r="C2288" t="s">
        <v>1096</v>
      </c>
      <c r="D2288" t="s">
        <v>3828</v>
      </c>
      <c r="E2288" t="s">
        <v>20</v>
      </c>
      <c r="F2288" t="b">
        <v>0</v>
      </c>
      <c r="G2288" t="s">
        <v>27</v>
      </c>
      <c r="H2288" s="4">
        <v>45696.954479166663</v>
      </c>
      <c r="I2288" t="b">
        <v>0</v>
      </c>
      <c r="J2288" t="b">
        <v>0</v>
      </c>
      <c r="K2288" t="s">
        <v>24</v>
      </c>
      <c r="L2288" t="s">
        <v>36</v>
      </c>
      <c r="N2288">
        <v>67.360000610351563</v>
      </c>
      <c r="O2288" t="s">
        <v>7516</v>
      </c>
      <c r="P2288" t="s">
        <v>7517</v>
      </c>
    </row>
    <row r="2289" spans="1:16" x14ac:dyDescent="0.25">
      <c r="A2289" t="s">
        <v>1</v>
      </c>
      <c r="B2289" t="s">
        <v>7402</v>
      </c>
      <c r="C2289" t="s">
        <v>39</v>
      </c>
      <c r="D2289" t="s">
        <v>3972</v>
      </c>
      <c r="E2289" t="s">
        <v>51</v>
      </c>
      <c r="F2289" t="b">
        <v>1</v>
      </c>
      <c r="G2289" t="s">
        <v>41</v>
      </c>
      <c r="H2289" s="4">
        <v>45697.000034722223</v>
      </c>
      <c r="I2289" t="b">
        <v>0</v>
      </c>
      <c r="J2289" t="b">
        <v>1</v>
      </c>
      <c r="K2289" t="s">
        <v>24</v>
      </c>
      <c r="L2289" t="s">
        <v>36</v>
      </c>
      <c r="N2289">
        <v>31</v>
      </c>
      <c r="O2289" t="s">
        <v>7403</v>
      </c>
      <c r="P2289" t="s">
        <v>1212</v>
      </c>
    </row>
    <row r="2290" spans="1:16" x14ac:dyDescent="0.25">
      <c r="A2290" t="s">
        <v>0</v>
      </c>
      <c r="B2290" t="s">
        <v>7404</v>
      </c>
      <c r="C2290" t="s">
        <v>5662</v>
      </c>
      <c r="D2290" t="s">
        <v>3956</v>
      </c>
      <c r="E2290" t="s">
        <v>34</v>
      </c>
      <c r="F2290" t="b">
        <v>0</v>
      </c>
      <c r="G2290" t="s">
        <v>27</v>
      </c>
      <c r="H2290" s="4">
        <v>45697.000173611108</v>
      </c>
      <c r="I2290" t="b">
        <v>0</v>
      </c>
      <c r="J2290" t="b">
        <v>0</v>
      </c>
      <c r="K2290" t="s">
        <v>24</v>
      </c>
      <c r="L2290" t="s">
        <v>36</v>
      </c>
      <c r="N2290">
        <v>24.014999389648441</v>
      </c>
      <c r="O2290" t="s">
        <v>5663</v>
      </c>
      <c r="P2290" t="s">
        <v>3686</v>
      </c>
    </row>
    <row r="2291" spans="1:16" x14ac:dyDescent="0.25">
      <c r="A2291" t="s">
        <v>2</v>
      </c>
      <c r="B2291" t="s">
        <v>7405</v>
      </c>
      <c r="C2291" t="s">
        <v>780</v>
      </c>
      <c r="D2291" t="s">
        <v>3972</v>
      </c>
      <c r="E2291" t="s">
        <v>20</v>
      </c>
      <c r="F2291" t="b">
        <v>0</v>
      </c>
      <c r="G2291" t="s">
        <v>27</v>
      </c>
      <c r="H2291" s="4">
        <v>45697.000173611108</v>
      </c>
      <c r="I2291" t="b">
        <v>0</v>
      </c>
      <c r="J2291" t="b">
        <v>0</v>
      </c>
      <c r="K2291" t="s">
        <v>24</v>
      </c>
      <c r="L2291" t="s">
        <v>22</v>
      </c>
      <c r="M2291">
        <v>82850</v>
      </c>
      <c r="O2291" t="s">
        <v>5481</v>
      </c>
      <c r="P2291" t="s">
        <v>3772</v>
      </c>
    </row>
    <row r="2292" spans="1:16" x14ac:dyDescent="0.25">
      <c r="A2292" t="s">
        <v>2</v>
      </c>
      <c r="B2292" t="s">
        <v>7406</v>
      </c>
      <c r="C2292" t="s">
        <v>372</v>
      </c>
      <c r="D2292" t="s">
        <v>4013</v>
      </c>
      <c r="E2292" t="s">
        <v>20</v>
      </c>
      <c r="F2292" t="b">
        <v>0</v>
      </c>
      <c r="G2292" t="s">
        <v>41</v>
      </c>
      <c r="H2292" s="4">
        <v>45697.00209490741</v>
      </c>
      <c r="I2292" t="b">
        <v>0</v>
      </c>
      <c r="J2292" t="b">
        <v>1</v>
      </c>
      <c r="K2292" t="s">
        <v>24</v>
      </c>
      <c r="L2292" t="s">
        <v>22</v>
      </c>
      <c r="M2292">
        <v>220900</v>
      </c>
      <c r="O2292" t="s">
        <v>402</v>
      </c>
      <c r="P2292" t="s">
        <v>7407</v>
      </c>
    </row>
    <row r="2293" spans="1:16" x14ac:dyDescent="0.25">
      <c r="A2293" t="s">
        <v>2</v>
      </c>
      <c r="B2293" t="s">
        <v>2492</v>
      </c>
      <c r="C2293" t="s">
        <v>825</v>
      </c>
      <c r="D2293" t="s">
        <v>3972</v>
      </c>
      <c r="E2293" t="s">
        <v>20</v>
      </c>
      <c r="F2293" t="b">
        <v>0</v>
      </c>
      <c r="G2293" t="s">
        <v>35</v>
      </c>
      <c r="H2293" s="4">
        <v>45697.002395833333</v>
      </c>
      <c r="I2293" t="b">
        <v>0</v>
      </c>
      <c r="J2293" t="b">
        <v>1</v>
      </c>
      <c r="K2293" t="s">
        <v>24</v>
      </c>
      <c r="L2293" t="s">
        <v>22</v>
      </c>
      <c r="M2293">
        <v>122087</v>
      </c>
      <c r="O2293" t="s">
        <v>5481</v>
      </c>
      <c r="P2293" t="s">
        <v>7408</v>
      </c>
    </row>
    <row r="2294" spans="1:16" x14ac:dyDescent="0.25">
      <c r="A2294" t="s">
        <v>2</v>
      </c>
      <c r="B2294" t="s">
        <v>7409</v>
      </c>
      <c r="C2294" t="s">
        <v>622</v>
      </c>
      <c r="D2294" t="s">
        <v>3972</v>
      </c>
      <c r="E2294" t="s">
        <v>20</v>
      </c>
      <c r="F2294" t="b">
        <v>0</v>
      </c>
      <c r="G2294" t="s">
        <v>52</v>
      </c>
      <c r="H2294" s="4">
        <v>45697.003298611111</v>
      </c>
      <c r="I2294" t="b">
        <v>0</v>
      </c>
      <c r="J2294" t="b">
        <v>1</v>
      </c>
      <c r="K2294" t="s">
        <v>24</v>
      </c>
      <c r="L2294" t="s">
        <v>22</v>
      </c>
      <c r="M2294">
        <v>115000</v>
      </c>
      <c r="O2294" t="s">
        <v>954</v>
      </c>
      <c r="P2294" t="s">
        <v>7410</v>
      </c>
    </row>
    <row r="2295" spans="1:16" x14ac:dyDescent="0.25">
      <c r="A2295" t="s">
        <v>28</v>
      </c>
      <c r="B2295" t="s">
        <v>7411</v>
      </c>
      <c r="C2295" t="s">
        <v>39</v>
      </c>
      <c r="D2295" t="s">
        <v>3972</v>
      </c>
      <c r="E2295" t="s">
        <v>20</v>
      </c>
      <c r="F2295" t="b">
        <v>1</v>
      </c>
      <c r="G2295" t="s">
        <v>30</v>
      </c>
      <c r="H2295" s="4">
        <v>45697.017511574071</v>
      </c>
      <c r="I2295" t="b">
        <v>0</v>
      </c>
      <c r="J2295" t="b">
        <v>0</v>
      </c>
      <c r="K2295" t="s">
        <v>24</v>
      </c>
      <c r="L2295" t="s">
        <v>36</v>
      </c>
      <c r="N2295">
        <v>50</v>
      </c>
      <c r="O2295" t="s">
        <v>7412</v>
      </c>
    </row>
    <row r="2296" spans="1:16" x14ac:dyDescent="0.25">
      <c r="A2296" t="s">
        <v>0</v>
      </c>
      <c r="B2296" t="s">
        <v>4494</v>
      </c>
      <c r="C2296" t="s">
        <v>140</v>
      </c>
      <c r="D2296" t="s">
        <v>3828</v>
      </c>
      <c r="E2296" t="s">
        <v>20</v>
      </c>
      <c r="F2296" t="b">
        <v>0</v>
      </c>
      <c r="G2296" t="s">
        <v>35</v>
      </c>
      <c r="H2296" s="4">
        <v>45697.04210648148</v>
      </c>
      <c r="I2296" t="b">
        <v>0</v>
      </c>
      <c r="J2296" t="b">
        <v>0</v>
      </c>
      <c r="K2296" t="s">
        <v>24</v>
      </c>
      <c r="L2296" t="s">
        <v>22</v>
      </c>
      <c r="M2296">
        <v>70000</v>
      </c>
      <c r="O2296" t="s">
        <v>4495</v>
      </c>
      <c r="P2296" t="s">
        <v>204</v>
      </c>
    </row>
    <row r="2297" spans="1:16" x14ac:dyDescent="0.25">
      <c r="A2297" t="s">
        <v>0</v>
      </c>
      <c r="B2297" t="s">
        <v>2900</v>
      </c>
      <c r="C2297" t="s">
        <v>749</v>
      </c>
      <c r="D2297" t="s">
        <v>3828</v>
      </c>
      <c r="E2297" t="s">
        <v>20</v>
      </c>
      <c r="F2297" t="b">
        <v>0</v>
      </c>
      <c r="G2297" t="s">
        <v>30</v>
      </c>
      <c r="H2297" s="4">
        <v>45697.042280092603</v>
      </c>
      <c r="I2297" t="b">
        <v>0</v>
      </c>
      <c r="J2297" t="b">
        <v>1</v>
      </c>
      <c r="K2297" t="s">
        <v>24</v>
      </c>
      <c r="L2297" t="s">
        <v>22</v>
      </c>
      <c r="M2297">
        <v>82500</v>
      </c>
      <c r="O2297" t="s">
        <v>4496</v>
      </c>
      <c r="P2297" t="s">
        <v>3459</v>
      </c>
    </row>
    <row r="2298" spans="1:16" x14ac:dyDescent="0.25">
      <c r="A2298" t="s">
        <v>19</v>
      </c>
      <c r="B2298" t="s">
        <v>2448</v>
      </c>
      <c r="C2298" t="s">
        <v>1270</v>
      </c>
      <c r="D2298" t="s">
        <v>3972</v>
      </c>
      <c r="E2298" t="s">
        <v>20</v>
      </c>
      <c r="F2298" t="b">
        <v>0</v>
      </c>
      <c r="G2298" t="s">
        <v>23</v>
      </c>
      <c r="H2298" s="4">
        <v>45697.077384259261</v>
      </c>
      <c r="I2298" t="b">
        <v>0</v>
      </c>
      <c r="J2298" t="b">
        <v>1</v>
      </c>
      <c r="K2298" t="s">
        <v>24</v>
      </c>
      <c r="L2298" t="s">
        <v>36</v>
      </c>
      <c r="N2298">
        <v>56.5</v>
      </c>
      <c r="O2298" t="s">
        <v>5481</v>
      </c>
      <c r="P2298" t="s">
        <v>149</v>
      </c>
    </row>
    <row r="2299" spans="1:16" x14ac:dyDescent="0.25">
      <c r="A2299" t="s">
        <v>28</v>
      </c>
      <c r="B2299" t="s">
        <v>7413</v>
      </c>
      <c r="C2299" t="s">
        <v>192</v>
      </c>
      <c r="D2299" t="s">
        <v>3956</v>
      </c>
      <c r="E2299" t="s">
        <v>20</v>
      </c>
      <c r="F2299" t="b">
        <v>0</v>
      </c>
      <c r="G2299" t="s">
        <v>23</v>
      </c>
      <c r="H2299" s="4">
        <v>45697.09920138889</v>
      </c>
      <c r="I2299" t="b">
        <v>0</v>
      </c>
      <c r="J2299" t="b">
        <v>1</v>
      </c>
      <c r="K2299" t="s">
        <v>24</v>
      </c>
      <c r="L2299" t="s">
        <v>36</v>
      </c>
      <c r="N2299">
        <v>41.884998321533203</v>
      </c>
      <c r="O2299" t="s">
        <v>5012</v>
      </c>
      <c r="P2299" t="s">
        <v>7414</v>
      </c>
    </row>
    <row r="2300" spans="1:16" x14ac:dyDescent="0.25">
      <c r="A2300" t="s">
        <v>40</v>
      </c>
      <c r="B2300" t="s">
        <v>7415</v>
      </c>
      <c r="C2300" t="s">
        <v>5403</v>
      </c>
      <c r="D2300" t="s">
        <v>3956</v>
      </c>
      <c r="E2300" t="s">
        <v>20</v>
      </c>
      <c r="F2300" t="b">
        <v>0</v>
      </c>
      <c r="G2300" t="s">
        <v>27</v>
      </c>
      <c r="H2300" s="4">
        <v>45697.100543981483</v>
      </c>
      <c r="I2300" t="b">
        <v>0</v>
      </c>
      <c r="J2300" t="b">
        <v>0</v>
      </c>
      <c r="K2300" t="s">
        <v>24</v>
      </c>
      <c r="L2300" t="s">
        <v>36</v>
      </c>
      <c r="N2300">
        <v>45.745002746582031</v>
      </c>
      <c r="O2300" t="s">
        <v>1422</v>
      </c>
      <c r="P2300" t="s">
        <v>7416</v>
      </c>
    </row>
    <row r="2301" spans="1:16" x14ac:dyDescent="0.25">
      <c r="A2301" t="s">
        <v>19</v>
      </c>
      <c r="B2301" t="s">
        <v>7417</v>
      </c>
      <c r="C2301" t="s">
        <v>122</v>
      </c>
      <c r="D2301" t="s">
        <v>3972</v>
      </c>
      <c r="E2301" t="s">
        <v>20</v>
      </c>
      <c r="F2301" t="b">
        <v>0</v>
      </c>
      <c r="G2301" t="s">
        <v>52</v>
      </c>
      <c r="H2301" s="4">
        <v>45697.246979166674</v>
      </c>
      <c r="I2301" t="b">
        <v>1</v>
      </c>
      <c r="J2301" t="b">
        <v>1</v>
      </c>
      <c r="K2301" t="s">
        <v>24</v>
      </c>
      <c r="L2301" t="s">
        <v>36</v>
      </c>
      <c r="N2301">
        <v>67.5</v>
      </c>
      <c r="O2301" t="s">
        <v>4343</v>
      </c>
      <c r="P2301" t="s">
        <v>2460</v>
      </c>
    </row>
    <row r="2302" spans="1:16" x14ac:dyDescent="0.25">
      <c r="A2302" t="s">
        <v>0</v>
      </c>
      <c r="B2302" t="s">
        <v>7418</v>
      </c>
      <c r="C2302" t="s">
        <v>82</v>
      </c>
      <c r="D2302" t="s">
        <v>5914</v>
      </c>
      <c r="E2302" t="s">
        <v>20</v>
      </c>
      <c r="F2302" t="b">
        <v>0</v>
      </c>
      <c r="G2302" t="s">
        <v>27</v>
      </c>
      <c r="H2302" s="4">
        <v>45697.249976851846</v>
      </c>
      <c r="I2302" t="b">
        <v>0</v>
      </c>
      <c r="J2302" t="b">
        <v>1</v>
      </c>
      <c r="K2302" t="s">
        <v>24</v>
      </c>
      <c r="L2302" t="s">
        <v>22</v>
      </c>
      <c r="M2302">
        <v>169500</v>
      </c>
      <c r="O2302" t="s">
        <v>7419</v>
      </c>
      <c r="P2302" t="s">
        <v>2951</v>
      </c>
    </row>
    <row r="2303" spans="1:16" x14ac:dyDescent="0.25">
      <c r="A2303" t="s">
        <v>0</v>
      </c>
      <c r="B2303" t="s">
        <v>0</v>
      </c>
      <c r="C2303" t="s">
        <v>2821</v>
      </c>
      <c r="D2303" t="s">
        <v>1051</v>
      </c>
      <c r="E2303" t="s">
        <v>20</v>
      </c>
      <c r="F2303" t="b">
        <v>0</v>
      </c>
      <c r="G2303" t="s">
        <v>41</v>
      </c>
      <c r="H2303" s="4">
        <v>45697.250231481477</v>
      </c>
      <c r="I2303" t="b">
        <v>1</v>
      </c>
      <c r="J2303" t="b">
        <v>1</v>
      </c>
      <c r="K2303" t="s">
        <v>24</v>
      </c>
      <c r="L2303" t="s">
        <v>36</v>
      </c>
      <c r="N2303">
        <v>30.5</v>
      </c>
      <c r="O2303" t="s">
        <v>1051</v>
      </c>
      <c r="P2303" t="s">
        <v>204</v>
      </c>
    </row>
    <row r="2304" spans="1:16" x14ac:dyDescent="0.25">
      <c r="A2304" t="s">
        <v>0</v>
      </c>
      <c r="B2304" t="s">
        <v>0</v>
      </c>
      <c r="C2304" t="s">
        <v>585</v>
      </c>
      <c r="D2304" t="s">
        <v>3828</v>
      </c>
      <c r="E2304" t="s">
        <v>219</v>
      </c>
      <c r="F2304" t="b">
        <v>0</v>
      </c>
      <c r="G2304" t="s">
        <v>41</v>
      </c>
      <c r="H2304" s="4">
        <v>45697.250277777777</v>
      </c>
      <c r="I2304" t="b">
        <v>0</v>
      </c>
      <c r="J2304" t="b">
        <v>1</v>
      </c>
      <c r="K2304" t="s">
        <v>24</v>
      </c>
      <c r="L2304" t="s">
        <v>36</v>
      </c>
      <c r="N2304">
        <v>62.5</v>
      </c>
      <c r="O2304" t="s">
        <v>3776</v>
      </c>
      <c r="P2304" t="s">
        <v>1823</v>
      </c>
    </row>
    <row r="2305" spans="1:16" x14ac:dyDescent="0.25">
      <c r="A2305" t="s">
        <v>25</v>
      </c>
      <c r="B2305" t="s">
        <v>7420</v>
      </c>
      <c r="C2305" t="s">
        <v>49</v>
      </c>
      <c r="D2305" t="s">
        <v>3108</v>
      </c>
      <c r="E2305" t="s">
        <v>20</v>
      </c>
      <c r="F2305" t="b">
        <v>0</v>
      </c>
      <c r="G2305" t="s">
        <v>41</v>
      </c>
      <c r="H2305" s="4">
        <v>45697.250462962962</v>
      </c>
      <c r="I2305" t="b">
        <v>0</v>
      </c>
      <c r="J2305" t="b">
        <v>1</v>
      </c>
      <c r="K2305" t="s">
        <v>24</v>
      </c>
      <c r="L2305" t="s">
        <v>22</v>
      </c>
      <c r="M2305">
        <v>220612</v>
      </c>
      <c r="O2305" t="s">
        <v>43</v>
      </c>
      <c r="P2305" t="s">
        <v>7421</v>
      </c>
    </row>
    <row r="2306" spans="1:16" x14ac:dyDescent="0.25">
      <c r="A2306" t="s">
        <v>0</v>
      </c>
      <c r="B2306" t="s">
        <v>288</v>
      </c>
      <c r="C2306" t="s">
        <v>696</v>
      </c>
      <c r="D2306" t="s">
        <v>7422</v>
      </c>
      <c r="E2306" t="s">
        <v>51</v>
      </c>
      <c r="F2306" t="b">
        <v>0</v>
      </c>
      <c r="G2306" t="s">
        <v>30</v>
      </c>
      <c r="H2306" s="4">
        <v>45697.250902777778</v>
      </c>
      <c r="I2306" t="b">
        <v>1</v>
      </c>
      <c r="J2306" t="b">
        <v>1</v>
      </c>
      <c r="K2306" t="s">
        <v>24</v>
      </c>
      <c r="L2306" t="s">
        <v>36</v>
      </c>
      <c r="N2306">
        <v>25</v>
      </c>
      <c r="O2306" t="s">
        <v>2075</v>
      </c>
      <c r="P2306" t="s">
        <v>863</v>
      </c>
    </row>
    <row r="2307" spans="1:16" x14ac:dyDescent="0.25">
      <c r="A2307" t="s">
        <v>19</v>
      </c>
      <c r="B2307" t="s">
        <v>7423</v>
      </c>
      <c r="C2307" t="s">
        <v>985</v>
      </c>
      <c r="D2307" t="s">
        <v>3972</v>
      </c>
      <c r="E2307" t="s">
        <v>20</v>
      </c>
      <c r="F2307" t="b">
        <v>0</v>
      </c>
      <c r="G2307" t="s">
        <v>27</v>
      </c>
      <c r="H2307" s="4">
        <v>45697.251006944447</v>
      </c>
      <c r="I2307" t="b">
        <v>0</v>
      </c>
      <c r="J2307" t="b">
        <v>1</v>
      </c>
      <c r="K2307" t="s">
        <v>24</v>
      </c>
      <c r="L2307" t="s">
        <v>22</v>
      </c>
      <c r="M2307">
        <v>260000</v>
      </c>
      <c r="O2307" t="s">
        <v>575</v>
      </c>
    </row>
    <row r="2308" spans="1:16" x14ac:dyDescent="0.25">
      <c r="A2308" t="s">
        <v>1</v>
      </c>
      <c r="B2308" t="s">
        <v>661</v>
      </c>
      <c r="C2308" t="s">
        <v>386</v>
      </c>
      <c r="D2308" t="s">
        <v>3828</v>
      </c>
      <c r="E2308" t="s">
        <v>20</v>
      </c>
      <c r="F2308" t="b">
        <v>0</v>
      </c>
      <c r="G2308" t="s">
        <v>41</v>
      </c>
      <c r="H2308" s="4">
        <v>45697.251944444448</v>
      </c>
      <c r="I2308" t="b">
        <v>0</v>
      </c>
      <c r="J2308" t="b">
        <v>1</v>
      </c>
      <c r="K2308" t="s">
        <v>24</v>
      </c>
      <c r="L2308" t="s">
        <v>22</v>
      </c>
      <c r="M2308">
        <v>127275.203125</v>
      </c>
      <c r="O2308" t="s">
        <v>7424</v>
      </c>
      <c r="P2308" t="s">
        <v>7425</v>
      </c>
    </row>
    <row r="2309" spans="1:16" x14ac:dyDescent="0.25">
      <c r="A2309" t="s">
        <v>0</v>
      </c>
      <c r="B2309" t="s">
        <v>7426</v>
      </c>
      <c r="C2309" t="s">
        <v>3180</v>
      </c>
      <c r="D2309" t="s">
        <v>2208</v>
      </c>
      <c r="E2309" t="s">
        <v>20</v>
      </c>
      <c r="F2309" t="b">
        <v>0</v>
      </c>
      <c r="G2309" t="s">
        <v>23</v>
      </c>
      <c r="H2309" s="4">
        <v>45697.269016203703</v>
      </c>
      <c r="I2309" t="b">
        <v>0</v>
      </c>
      <c r="J2309" t="b">
        <v>0</v>
      </c>
      <c r="K2309" t="s">
        <v>24</v>
      </c>
      <c r="L2309" t="s">
        <v>36</v>
      </c>
      <c r="N2309">
        <v>33.5</v>
      </c>
      <c r="O2309" t="s">
        <v>3375</v>
      </c>
      <c r="P2309" t="s">
        <v>963</v>
      </c>
    </row>
    <row r="2310" spans="1:16" x14ac:dyDescent="0.25">
      <c r="A2310" t="s">
        <v>2</v>
      </c>
      <c r="B2310" t="s">
        <v>2</v>
      </c>
      <c r="C2310" t="s">
        <v>7427</v>
      </c>
      <c r="D2310" t="s">
        <v>4971</v>
      </c>
      <c r="E2310" t="s">
        <v>20</v>
      </c>
      <c r="F2310" t="b">
        <v>0</v>
      </c>
      <c r="G2310" t="s">
        <v>226</v>
      </c>
      <c r="H2310" s="4">
        <v>45697.273310185177</v>
      </c>
      <c r="I2310" t="b">
        <v>1</v>
      </c>
      <c r="J2310" t="b">
        <v>0</v>
      </c>
      <c r="K2310" t="s">
        <v>226</v>
      </c>
      <c r="L2310" t="s">
        <v>22</v>
      </c>
      <c r="M2310">
        <v>65000</v>
      </c>
      <c r="O2310" t="s">
        <v>7428</v>
      </c>
      <c r="P2310" t="s">
        <v>7429</v>
      </c>
    </row>
    <row r="2311" spans="1:16" x14ac:dyDescent="0.25">
      <c r="A2311" t="s">
        <v>19</v>
      </c>
      <c r="B2311" t="s">
        <v>7518</v>
      </c>
      <c r="C2311" t="s">
        <v>213</v>
      </c>
      <c r="D2311" t="s">
        <v>2208</v>
      </c>
      <c r="E2311" t="s">
        <v>20</v>
      </c>
      <c r="F2311" t="b">
        <v>0</v>
      </c>
      <c r="G2311" t="s">
        <v>41</v>
      </c>
      <c r="H2311" s="4">
        <v>45697.292048611111</v>
      </c>
      <c r="I2311" t="b">
        <v>0</v>
      </c>
      <c r="J2311" t="b">
        <v>1</v>
      </c>
      <c r="K2311" t="s">
        <v>24</v>
      </c>
      <c r="L2311" t="s">
        <v>22</v>
      </c>
      <c r="M2311">
        <v>193000</v>
      </c>
      <c r="O2311" t="s">
        <v>405</v>
      </c>
      <c r="P2311" t="s">
        <v>7519</v>
      </c>
    </row>
    <row r="2312" spans="1:16" x14ac:dyDescent="0.25">
      <c r="A2312" t="s">
        <v>2</v>
      </c>
      <c r="B2312" t="s">
        <v>7430</v>
      </c>
      <c r="C2312" t="s">
        <v>172</v>
      </c>
      <c r="D2312" t="s">
        <v>2208</v>
      </c>
      <c r="E2312" t="s">
        <v>20</v>
      </c>
      <c r="F2312" t="b">
        <v>0</v>
      </c>
      <c r="G2312" t="s">
        <v>27</v>
      </c>
      <c r="H2312" s="4">
        <v>45697.293217592603</v>
      </c>
      <c r="I2312" t="b">
        <v>0</v>
      </c>
      <c r="J2312" t="b">
        <v>0</v>
      </c>
      <c r="K2312" t="s">
        <v>24</v>
      </c>
      <c r="L2312" t="s">
        <v>22</v>
      </c>
      <c r="M2312">
        <v>180000</v>
      </c>
      <c r="O2312" t="s">
        <v>2868</v>
      </c>
      <c r="P2312" t="s">
        <v>7431</v>
      </c>
    </row>
    <row r="2313" spans="1:16" x14ac:dyDescent="0.25">
      <c r="A2313" t="s">
        <v>0</v>
      </c>
      <c r="B2313" t="s">
        <v>4221</v>
      </c>
      <c r="D2313" t="s">
        <v>4219</v>
      </c>
      <c r="E2313" t="s">
        <v>20</v>
      </c>
      <c r="F2313" t="b">
        <v>0</v>
      </c>
      <c r="G2313" t="s">
        <v>1420</v>
      </c>
      <c r="H2313" s="4">
        <v>45697.298101851848</v>
      </c>
      <c r="I2313" t="b">
        <v>0</v>
      </c>
      <c r="J2313" t="b">
        <v>0</v>
      </c>
      <c r="K2313" t="s">
        <v>1420</v>
      </c>
      <c r="L2313" t="s">
        <v>22</v>
      </c>
      <c r="M2313">
        <v>65000</v>
      </c>
      <c r="O2313" t="s">
        <v>2946</v>
      </c>
      <c r="P2313" t="s">
        <v>1374</v>
      </c>
    </row>
    <row r="2314" spans="1:16" x14ac:dyDescent="0.25">
      <c r="A2314" t="s">
        <v>1</v>
      </c>
      <c r="B2314" t="s">
        <v>7432</v>
      </c>
      <c r="C2314" t="s">
        <v>39</v>
      </c>
      <c r="D2314" t="s">
        <v>7433</v>
      </c>
      <c r="E2314" t="s">
        <v>20</v>
      </c>
      <c r="F2314" t="b">
        <v>1</v>
      </c>
      <c r="G2314" t="s">
        <v>1833</v>
      </c>
      <c r="H2314" s="4">
        <v>45697.299421296288</v>
      </c>
      <c r="I2314" t="b">
        <v>1</v>
      </c>
      <c r="J2314" t="b">
        <v>0</v>
      </c>
      <c r="K2314" t="s">
        <v>1833</v>
      </c>
      <c r="L2314" t="s">
        <v>22</v>
      </c>
      <c r="M2314">
        <v>47500</v>
      </c>
      <c r="O2314" t="s">
        <v>1426</v>
      </c>
    </row>
    <row r="2315" spans="1:16" x14ac:dyDescent="0.25">
      <c r="A2315" t="s">
        <v>0</v>
      </c>
      <c r="B2315" t="s">
        <v>3335</v>
      </c>
      <c r="C2315" t="s">
        <v>160</v>
      </c>
      <c r="D2315" t="s">
        <v>4083</v>
      </c>
      <c r="E2315" t="s">
        <v>20</v>
      </c>
      <c r="F2315" t="b">
        <v>0</v>
      </c>
      <c r="G2315" t="s">
        <v>52</v>
      </c>
      <c r="H2315" s="4">
        <v>45697.303819444453</v>
      </c>
      <c r="I2315" t="b">
        <v>0</v>
      </c>
      <c r="J2315" t="b">
        <v>1</v>
      </c>
      <c r="K2315" t="s">
        <v>24</v>
      </c>
      <c r="L2315" t="s">
        <v>22</v>
      </c>
      <c r="M2315">
        <v>137500</v>
      </c>
      <c r="O2315" t="s">
        <v>88</v>
      </c>
      <c r="P2315" t="s">
        <v>7434</v>
      </c>
    </row>
    <row r="2316" spans="1:16" x14ac:dyDescent="0.25">
      <c r="A2316" t="s">
        <v>139</v>
      </c>
      <c r="B2316" t="s">
        <v>7435</v>
      </c>
      <c r="C2316" t="s">
        <v>2500</v>
      </c>
      <c r="D2316" t="s">
        <v>3969</v>
      </c>
      <c r="E2316" t="s">
        <v>20</v>
      </c>
      <c r="F2316" t="b">
        <v>0</v>
      </c>
      <c r="G2316" t="s">
        <v>41</v>
      </c>
      <c r="H2316" s="4">
        <v>45697.333784722221</v>
      </c>
      <c r="I2316" t="b">
        <v>0</v>
      </c>
      <c r="J2316" t="b">
        <v>1</v>
      </c>
      <c r="K2316" t="s">
        <v>24</v>
      </c>
      <c r="L2316" t="s">
        <v>22</v>
      </c>
      <c r="M2316">
        <v>96000</v>
      </c>
      <c r="O2316" t="s">
        <v>7436</v>
      </c>
    </row>
    <row r="2317" spans="1:16" x14ac:dyDescent="0.25">
      <c r="A2317" t="s">
        <v>40</v>
      </c>
      <c r="B2317" t="s">
        <v>7437</v>
      </c>
      <c r="C2317" t="s">
        <v>151</v>
      </c>
      <c r="D2317" t="s">
        <v>5132</v>
      </c>
      <c r="E2317" t="s">
        <v>20</v>
      </c>
      <c r="F2317" t="b">
        <v>0</v>
      </c>
      <c r="G2317" t="s">
        <v>30</v>
      </c>
      <c r="H2317" s="4">
        <v>45697.334583333337</v>
      </c>
      <c r="I2317" t="b">
        <v>0</v>
      </c>
      <c r="J2317" t="b">
        <v>1</v>
      </c>
      <c r="K2317" t="s">
        <v>24</v>
      </c>
      <c r="L2317" t="s">
        <v>22</v>
      </c>
      <c r="M2317">
        <v>149743</v>
      </c>
      <c r="O2317" t="s">
        <v>7438</v>
      </c>
      <c r="P2317" t="s">
        <v>7439</v>
      </c>
    </row>
    <row r="2318" spans="1:16" x14ac:dyDescent="0.25">
      <c r="A2318" t="s">
        <v>2</v>
      </c>
      <c r="B2318" t="s">
        <v>7440</v>
      </c>
      <c r="C2318" t="s">
        <v>29</v>
      </c>
      <c r="D2318" t="s">
        <v>3956</v>
      </c>
      <c r="E2318" t="s">
        <v>20</v>
      </c>
      <c r="F2318" t="b">
        <v>0</v>
      </c>
      <c r="G2318" t="s">
        <v>27</v>
      </c>
      <c r="H2318" s="4">
        <v>45697.334675925929</v>
      </c>
      <c r="I2318" t="b">
        <v>0</v>
      </c>
      <c r="J2318" t="b">
        <v>1</v>
      </c>
      <c r="K2318" t="s">
        <v>24</v>
      </c>
      <c r="L2318" t="s">
        <v>36</v>
      </c>
      <c r="N2318">
        <v>38.215000152587891</v>
      </c>
      <c r="O2318" t="s">
        <v>2768</v>
      </c>
      <c r="P2318" t="s">
        <v>128</v>
      </c>
    </row>
    <row r="2319" spans="1:16" x14ac:dyDescent="0.25">
      <c r="A2319" t="s">
        <v>2</v>
      </c>
      <c r="B2319" t="s">
        <v>7441</v>
      </c>
      <c r="C2319" t="s">
        <v>6312</v>
      </c>
      <c r="D2319" t="s">
        <v>3969</v>
      </c>
      <c r="E2319" t="s">
        <v>20</v>
      </c>
      <c r="F2319" t="b">
        <v>0</v>
      </c>
      <c r="G2319" t="s">
        <v>1420</v>
      </c>
      <c r="H2319" s="4">
        <v>45697.350810185177</v>
      </c>
      <c r="I2319" t="b">
        <v>0</v>
      </c>
      <c r="J2319" t="b">
        <v>0</v>
      </c>
      <c r="K2319" t="s">
        <v>1420</v>
      </c>
      <c r="L2319" t="s">
        <v>22</v>
      </c>
      <c r="M2319">
        <v>109605.5</v>
      </c>
      <c r="O2319" t="s">
        <v>7442</v>
      </c>
      <c r="P2319" t="s">
        <v>7443</v>
      </c>
    </row>
    <row r="2320" spans="1:16" x14ac:dyDescent="0.25">
      <c r="A2320" t="s">
        <v>0</v>
      </c>
      <c r="B2320" t="s">
        <v>7444</v>
      </c>
      <c r="C2320" t="s">
        <v>39</v>
      </c>
      <c r="D2320" t="s">
        <v>3828</v>
      </c>
      <c r="E2320" t="s">
        <v>20</v>
      </c>
      <c r="F2320" t="b">
        <v>1</v>
      </c>
      <c r="G2320" t="s">
        <v>27</v>
      </c>
      <c r="H2320" s="4">
        <v>45697.375150462962</v>
      </c>
      <c r="I2320" t="b">
        <v>1</v>
      </c>
      <c r="J2320" t="b">
        <v>0</v>
      </c>
      <c r="K2320" t="s">
        <v>24</v>
      </c>
      <c r="L2320" t="s">
        <v>22</v>
      </c>
      <c r="M2320">
        <v>163085</v>
      </c>
      <c r="O2320" t="s">
        <v>7445</v>
      </c>
      <c r="P2320" t="s">
        <v>709</v>
      </c>
    </row>
    <row r="2321" spans="1:16" x14ac:dyDescent="0.25">
      <c r="A2321" t="s">
        <v>0</v>
      </c>
      <c r="B2321" t="s">
        <v>7446</v>
      </c>
      <c r="C2321" t="s">
        <v>585</v>
      </c>
      <c r="D2321" t="s">
        <v>4083</v>
      </c>
      <c r="E2321" t="s">
        <v>20</v>
      </c>
      <c r="F2321" t="b">
        <v>0</v>
      </c>
      <c r="G2321" t="s">
        <v>41</v>
      </c>
      <c r="H2321" s="4">
        <v>45697.375474537039</v>
      </c>
      <c r="I2321" t="b">
        <v>0</v>
      </c>
      <c r="J2321" t="b">
        <v>0</v>
      </c>
      <c r="K2321" t="s">
        <v>24</v>
      </c>
      <c r="L2321" t="s">
        <v>22</v>
      </c>
      <c r="M2321">
        <v>125000</v>
      </c>
      <c r="O2321" t="s">
        <v>374</v>
      </c>
      <c r="P2321" t="s">
        <v>7447</v>
      </c>
    </row>
    <row r="2322" spans="1:16" x14ac:dyDescent="0.25">
      <c r="A2322" t="s">
        <v>1</v>
      </c>
      <c r="B2322" t="s">
        <v>4430</v>
      </c>
      <c r="C2322" t="s">
        <v>949</v>
      </c>
      <c r="D2322" t="s">
        <v>4431</v>
      </c>
      <c r="E2322" t="s">
        <v>20</v>
      </c>
      <c r="F2322" t="b">
        <v>0</v>
      </c>
      <c r="G2322" t="s">
        <v>30</v>
      </c>
      <c r="H2322" s="4">
        <v>45697.376006944447</v>
      </c>
      <c r="I2322" t="b">
        <v>0</v>
      </c>
      <c r="J2322" t="b">
        <v>1</v>
      </c>
      <c r="K2322" t="s">
        <v>24</v>
      </c>
      <c r="L2322" t="s">
        <v>22</v>
      </c>
      <c r="M2322">
        <v>99000</v>
      </c>
      <c r="O2322" t="s">
        <v>1763</v>
      </c>
      <c r="P2322" t="s">
        <v>4432</v>
      </c>
    </row>
    <row r="2323" spans="1:16" x14ac:dyDescent="0.25">
      <c r="A2323" t="s">
        <v>0</v>
      </c>
      <c r="B2323" t="s">
        <v>5420</v>
      </c>
      <c r="C2323" t="s">
        <v>372</v>
      </c>
      <c r="D2323" t="s">
        <v>3956</v>
      </c>
      <c r="E2323" t="s">
        <v>34</v>
      </c>
      <c r="F2323" t="b">
        <v>0</v>
      </c>
      <c r="G2323" t="s">
        <v>27</v>
      </c>
      <c r="H2323" s="4">
        <v>45697.416701388887</v>
      </c>
      <c r="I2323" t="b">
        <v>1</v>
      </c>
      <c r="J2323" t="b">
        <v>0</v>
      </c>
      <c r="K2323" t="s">
        <v>24</v>
      </c>
      <c r="L2323" t="s">
        <v>36</v>
      </c>
      <c r="N2323">
        <v>27.979999542236332</v>
      </c>
      <c r="O2323" t="s">
        <v>4621</v>
      </c>
    </row>
    <row r="2324" spans="1:16" x14ac:dyDescent="0.25">
      <c r="A2324" t="s">
        <v>40</v>
      </c>
      <c r="B2324" t="s">
        <v>7448</v>
      </c>
      <c r="C2324" t="s">
        <v>1546</v>
      </c>
      <c r="D2324" t="s">
        <v>3828</v>
      </c>
      <c r="E2324" t="s">
        <v>20</v>
      </c>
      <c r="F2324" t="b">
        <v>0</v>
      </c>
      <c r="G2324" t="s">
        <v>27</v>
      </c>
      <c r="H2324" s="4">
        <v>45697.417939814812</v>
      </c>
      <c r="I2324" t="b">
        <v>0</v>
      </c>
      <c r="J2324" t="b">
        <v>1</v>
      </c>
      <c r="K2324" t="s">
        <v>24</v>
      </c>
      <c r="L2324" t="s">
        <v>22</v>
      </c>
      <c r="M2324">
        <v>162225</v>
      </c>
      <c r="O2324" t="s">
        <v>254</v>
      </c>
      <c r="P2324" t="s">
        <v>7449</v>
      </c>
    </row>
    <row r="2325" spans="1:16" x14ac:dyDescent="0.25">
      <c r="A2325" t="s">
        <v>40</v>
      </c>
      <c r="B2325" t="s">
        <v>2541</v>
      </c>
      <c r="C2325" t="s">
        <v>3347</v>
      </c>
      <c r="D2325" t="s">
        <v>3972</v>
      </c>
      <c r="E2325" t="s">
        <v>20</v>
      </c>
      <c r="F2325" t="b">
        <v>0</v>
      </c>
      <c r="G2325" t="s">
        <v>27</v>
      </c>
      <c r="H2325" s="4">
        <v>45697.418842592589</v>
      </c>
      <c r="I2325" t="b">
        <v>0</v>
      </c>
      <c r="J2325" t="b">
        <v>1</v>
      </c>
      <c r="K2325" t="s">
        <v>24</v>
      </c>
      <c r="L2325" t="s">
        <v>22</v>
      </c>
      <c r="M2325">
        <v>110500</v>
      </c>
      <c r="O2325" t="s">
        <v>2227</v>
      </c>
      <c r="P2325" t="s">
        <v>4332</v>
      </c>
    </row>
    <row r="2326" spans="1:16" x14ac:dyDescent="0.25">
      <c r="A2326" t="s">
        <v>2</v>
      </c>
      <c r="B2326" t="s">
        <v>4384</v>
      </c>
      <c r="C2326" t="s">
        <v>3515</v>
      </c>
      <c r="D2326" t="s">
        <v>2208</v>
      </c>
      <c r="E2326" t="s">
        <v>34</v>
      </c>
      <c r="F2326" t="b">
        <v>0</v>
      </c>
      <c r="G2326" t="s">
        <v>41</v>
      </c>
      <c r="H2326" s="4">
        <v>45697.418923611112</v>
      </c>
      <c r="I2326" t="b">
        <v>0</v>
      </c>
      <c r="J2326" t="b">
        <v>1</v>
      </c>
      <c r="K2326" t="s">
        <v>24</v>
      </c>
      <c r="L2326" t="s">
        <v>22</v>
      </c>
      <c r="M2326">
        <v>165000</v>
      </c>
      <c r="O2326" t="s">
        <v>428</v>
      </c>
      <c r="P2326" t="s">
        <v>7450</v>
      </c>
    </row>
    <row r="2327" spans="1:16" x14ac:dyDescent="0.25">
      <c r="A2327" t="s">
        <v>89</v>
      </c>
      <c r="B2327" t="s">
        <v>7451</v>
      </c>
      <c r="C2327" t="s">
        <v>7312</v>
      </c>
      <c r="D2327" t="s">
        <v>2208</v>
      </c>
      <c r="E2327" t="s">
        <v>34</v>
      </c>
      <c r="F2327" t="b">
        <v>0</v>
      </c>
      <c r="G2327" t="s">
        <v>41</v>
      </c>
      <c r="H2327" s="4">
        <v>45697.433148148149</v>
      </c>
      <c r="I2327" t="b">
        <v>0</v>
      </c>
      <c r="J2327" t="b">
        <v>1</v>
      </c>
      <c r="K2327" t="s">
        <v>24</v>
      </c>
      <c r="L2327" t="s">
        <v>22</v>
      </c>
      <c r="M2327">
        <v>195000</v>
      </c>
      <c r="O2327" t="s">
        <v>428</v>
      </c>
      <c r="P2327" t="s">
        <v>7452</v>
      </c>
    </row>
    <row r="2328" spans="1:16" x14ac:dyDescent="0.25">
      <c r="A2328" t="s">
        <v>2</v>
      </c>
      <c r="B2328" t="s">
        <v>6516</v>
      </c>
      <c r="C2328" t="s">
        <v>151</v>
      </c>
      <c r="D2328" t="s">
        <v>3972</v>
      </c>
      <c r="E2328" t="s">
        <v>20</v>
      </c>
      <c r="F2328" t="b">
        <v>0</v>
      </c>
      <c r="G2328" t="s">
        <v>30</v>
      </c>
      <c r="H2328" s="4">
        <v>45697.45925925926</v>
      </c>
      <c r="I2328" t="b">
        <v>0</v>
      </c>
      <c r="J2328" t="b">
        <v>1</v>
      </c>
      <c r="K2328" t="s">
        <v>24</v>
      </c>
      <c r="L2328" t="s">
        <v>22</v>
      </c>
      <c r="M2328">
        <v>140500</v>
      </c>
      <c r="O2328" t="s">
        <v>6517</v>
      </c>
      <c r="P2328" t="s">
        <v>6518</v>
      </c>
    </row>
    <row r="2329" spans="1:16" x14ac:dyDescent="0.25">
      <c r="A2329" t="s">
        <v>2</v>
      </c>
      <c r="B2329" t="s">
        <v>307</v>
      </c>
      <c r="C2329" t="s">
        <v>39</v>
      </c>
      <c r="D2329" t="s">
        <v>7453</v>
      </c>
      <c r="E2329" t="s">
        <v>20</v>
      </c>
      <c r="F2329" t="b">
        <v>1</v>
      </c>
      <c r="G2329" t="s">
        <v>1094</v>
      </c>
      <c r="H2329" s="4">
        <v>45697.489560185182</v>
      </c>
      <c r="I2329" t="b">
        <v>1</v>
      </c>
      <c r="J2329" t="b">
        <v>0</v>
      </c>
      <c r="K2329" t="s">
        <v>1094</v>
      </c>
      <c r="L2329" t="s">
        <v>22</v>
      </c>
      <c r="M2329">
        <v>200000</v>
      </c>
      <c r="O2329" t="s">
        <v>7454</v>
      </c>
      <c r="P2329" t="s">
        <v>1818</v>
      </c>
    </row>
    <row r="2330" spans="1:16" x14ac:dyDescent="0.25">
      <c r="A2330" t="s">
        <v>1</v>
      </c>
      <c r="B2330" t="s">
        <v>2955</v>
      </c>
      <c r="C2330" t="s">
        <v>2765</v>
      </c>
      <c r="D2330" t="s">
        <v>3972</v>
      </c>
      <c r="E2330" t="s">
        <v>20</v>
      </c>
      <c r="F2330" t="b">
        <v>0</v>
      </c>
      <c r="G2330" t="s">
        <v>52</v>
      </c>
      <c r="H2330" s="4">
        <v>45697.500891203701</v>
      </c>
      <c r="I2330" t="b">
        <v>0</v>
      </c>
      <c r="J2330" t="b">
        <v>1</v>
      </c>
      <c r="K2330" t="s">
        <v>24</v>
      </c>
      <c r="L2330" t="s">
        <v>22</v>
      </c>
      <c r="M2330">
        <v>174000</v>
      </c>
      <c r="O2330" t="s">
        <v>5481</v>
      </c>
      <c r="P2330" t="s">
        <v>603</v>
      </c>
    </row>
    <row r="2331" spans="1:16" x14ac:dyDescent="0.25">
      <c r="A2331" t="s">
        <v>2</v>
      </c>
      <c r="B2331" t="s">
        <v>7405</v>
      </c>
      <c r="C2331" t="s">
        <v>3608</v>
      </c>
      <c r="D2331" t="s">
        <v>3972</v>
      </c>
      <c r="E2331" t="s">
        <v>20</v>
      </c>
      <c r="F2331" t="b">
        <v>0</v>
      </c>
      <c r="G2331" t="s">
        <v>27</v>
      </c>
      <c r="H2331" s="4">
        <v>45697.501215277778</v>
      </c>
      <c r="I2331" t="b">
        <v>0</v>
      </c>
      <c r="J2331" t="b">
        <v>0</v>
      </c>
      <c r="K2331" t="s">
        <v>24</v>
      </c>
      <c r="L2331" t="s">
        <v>22</v>
      </c>
      <c r="M2331">
        <v>82850</v>
      </c>
      <c r="O2331" t="s">
        <v>5481</v>
      </c>
      <c r="P2331" t="s">
        <v>3772</v>
      </c>
    </row>
    <row r="2332" spans="1:16" x14ac:dyDescent="0.25">
      <c r="A2332" t="s">
        <v>2</v>
      </c>
      <c r="B2332" t="s">
        <v>7455</v>
      </c>
      <c r="C2332" t="s">
        <v>114</v>
      </c>
      <c r="D2332" t="s">
        <v>3972</v>
      </c>
      <c r="E2332" t="s">
        <v>20</v>
      </c>
      <c r="F2332" t="b">
        <v>0</v>
      </c>
      <c r="G2332" t="s">
        <v>27</v>
      </c>
      <c r="H2332" s="4">
        <v>45697.501689814817</v>
      </c>
      <c r="I2332" t="b">
        <v>0</v>
      </c>
      <c r="J2332" t="b">
        <v>1</v>
      </c>
      <c r="K2332" t="s">
        <v>24</v>
      </c>
      <c r="L2332" t="s">
        <v>22</v>
      </c>
      <c r="M2332">
        <v>207500</v>
      </c>
      <c r="O2332" t="s">
        <v>341</v>
      </c>
      <c r="P2332" t="s">
        <v>7456</v>
      </c>
    </row>
    <row r="2333" spans="1:16" x14ac:dyDescent="0.25">
      <c r="A2333" t="s">
        <v>28</v>
      </c>
      <c r="B2333" t="s">
        <v>7457</v>
      </c>
      <c r="C2333" t="s">
        <v>39</v>
      </c>
      <c r="D2333" t="s">
        <v>3972</v>
      </c>
      <c r="E2333" t="s">
        <v>20</v>
      </c>
      <c r="F2333" t="b">
        <v>1</v>
      </c>
      <c r="G2333" t="s">
        <v>106</v>
      </c>
      <c r="H2333" s="4">
        <v>45697.50849537037</v>
      </c>
      <c r="I2333" t="b">
        <v>0</v>
      </c>
      <c r="J2333" t="b">
        <v>0</v>
      </c>
      <c r="K2333" t="s">
        <v>106</v>
      </c>
      <c r="L2333" t="s">
        <v>36</v>
      </c>
      <c r="N2333">
        <v>50</v>
      </c>
      <c r="O2333" t="s">
        <v>7412</v>
      </c>
      <c r="P2333" t="s">
        <v>7458</v>
      </c>
    </row>
    <row r="2334" spans="1:16" x14ac:dyDescent="0.25">
      <c r="A2334" t="s">
        <v>139</v>
      </c>
      <c r="B2334" t="s">
        <v>7459</v>
      </c>
      <c r="C2334" t="s">
        <v>1867</v>
      </c>
      <c r="D2334" t="s">
        <v>2208</v>
      </c>
      <c r="E2334" t="s">
        <v>105</v>
      </c>
      <c r="F2334" t="b">
        <v>0</v>
      </c>
      <c r="G2334" t="s">
        <v>27</v>
      </c>
      <c r="H2334" s="4">
        <v>45697.54178240741</v>
      </c>
      <c r="I2334" t="b">
        <v>0</v>
      </c>
      <c r="J2334" t="b">
        <v>1</v>
      </c>
      <c r="K2334" t="s">
        <v>24</v>
      </c>
      <c r="L2334" t="s">
        <v>22</v>
      </c>
      <c r="M2334">
        <v>93500</v>
      </c>
      <c r="O2334" t="s">
        <v>7460</v>
      </c>
      <c r="P2334" t="s">
        <v>2014</v>
      </c>
    </row>
    <row r="2335" spans="1:16" x14ac:dyDescent="0.25">
      <c r="A2335" t="s">
        <v>1</v>
      </c>
      <c r="B2335" t="s">
        <v>2473</v>
      </c>
      <c r="C2335" t="s">
        <v>1845</v>
      </c>
      <c r="D2335" t="s">
        <v>4083</v>
      </c>
      <c r="E2335" t="s">
        <v>20</v>
      </c>
      <c r="F2335" t="b">
        <v>0</v>
      </c>
      <c r="G2335" t="s">
        <v>27</v>
      </c>
      <c r="H2335" s="4">
        <v>45697.543252314812</v>
      </c>
      <c r="I2335" t="b">
        <v>0</v>
      </c>
      <c r="J2335" t="b">
        <v>1</v>
      </c>
      <c r="K2335" t="s">
        <v>24</v>
      </c>
      <c r="L2335" t="s">
        <v>22</v>
      </c>
      <c r="M2335">
        <v>145000</v>
      </c>
      <c r="O2335" t="s">
        <v>1388</v>
      </c>
      <c r="P2335" t="s">
        <v>7461</v>
      </c>
    </row>
    <row r="2336" spans="1:16" x14ac:dyDescent="0.25">
      <c r="A2336" t="s">
        <v>40</v>
      </c>
      <c r="B2336" t="s">
        <v>7462</v>
      </c>
      <c r="C2336" t="s">
        <v>2701</v>
      </c>
      <c r="D2336" t="s">
        <v>3828</v>
      </c>
      <c r="E2336" t="s">
        <v>20</v>
      </c>
      <c r="F2336" t="b">
        <v>0</v>
      </c>
      <c r="G2336" t="s">
        <v>41</v>
      </c>
      <c r="H2336" s="4">
        <v>45697.543657407397</v>
      </c>
      <c r="I2336" t="b">
        <v>1</v>
      </c>
      <c r="J2336" t="b">
        <v>1</v>
      </c>
      <c r="K2336" t="s">
        <v>24</v>
      </c>
      <c r="L2336" t="s">
        <v>36</v>
      </c>
      <c r="N2336">
        <v>60</v>
      </c>
      <c r="O2336" t="s">
        <v>7463</v>
      </c>
      <c r="P2336" t="s">
        <v>7464</v>
      </c>
    </row>
    <row r="2337" spans="1:16" x14ac:dyDescent="0.25">
      <c r="A2337" t="s">
        <v>19</v>
      </c>
      <c r="B2337" t="s">
        <v>7465</v>
      </c>
      <c r="C2337" t="s">
        <v>2765</v>
      </c>
      <c r="D2337" t="s">
        <v>3956</v>
      </c>
      <c r="E2337" t="s">
        <v>20</v>
      </c>
      <c r="F2337" t="b">
        <v>0</v>
      </c>
      <c r="G2337" t="s">
        <v>23</v>
      </c>
      <c r="H2337" s="4">
        <v>45697.581053240741</v>
      </c>
      <c r="I2337" t="b">
        <v>0</v>
      </c>
      <c r="J2337" t="b">
        <v>1</v>
      </c>
      <c r="K2337" t="s">
        <v>24</v>
      </c>
      <c r="L2337" t="s">
        <v>36</v>
      </c>
      <c r="N2337">
        <v>11.335000038146971</v>
      </c>
      <c r="O2337" t="s">
        <v>254</v>
      </c>
      <c r="P2337" t="s">
        <v>1637</v>
      </c>
    </row>
    <row r="2338" spans="1:16" x14ac:dyDescent="0.25">
      <c r="A2338" t="s">
        <v>0</v>
      </c>
      <c r="B2338" t="s">
        <v>7466</v>
      </c>
      <c r="C2338" t="s">
        <v>859</v>
      </c>
      <c r="D2338" t="s">
        <v>3956</v>
      </c>
      <c r="E2338" t="s">
        <v>20</v>
      </c>
      <c r="F2338" t="b">
        <v>0</v>
      </c>
      <c r="G2338" t="s">
        <v>27</v>
      </c>
      <c r="H2338" s="4">
        <v>45697.583518518521</v>
      </c>
      <c r="I2338" t="b">
        <v>0</v>
      </c>
      <c r="J2338" t="b">
        <v>1</v>
      </c>
      <c r="K2338" t="s">
        <v>24</v>
      </c>
      <c r="L2338" t="s">
        <v>36</v>
      </c>
      <c r="N2338">
        <v>24.014999389648441</v>
      </c>
      <c r="O2338" t="s">
        <v>7467</v>
      </c>
      <c r="P2338" t="s">
        <v>1304</v>
      </c>
    </row>
    <row r="2339" spans="1:16" x14ac:dyDescent="0.25">
      <c r="A2339" t="s">
        <v>25</v>
      </c>
      <c r="B2339" t="s">
        <v>7520</v>
      </c>
      <c r="C2339" t="s">
        <v>82</v>
      </c>
      <c r="D2339" t="s">
        <v>3828</v>
      </c>
      <c r="E2339" t="s">
        <v>20</v>
      </c>
      <c r="F2339" t="b">
        <v>0</v>
      </c>
      <c r="G2339" t="s">
        <v>27</v>
      </c>
      <c r="H2339" s="4">
        <v>45697.584178240737</v>
      </c>
      <c r="I2339" t="b">
        <v>0</v>
      </c>
      <c r="J2339" t="b">
        <v>1</v>
      </c>
      <c r="K2339" t="s">
        <v>24</v>
      </c>
      <c r="L2339" t="s">
        <v>22</v>
      </c>
      <c r="M2339">
        <v>85210.5</v>
      </c>
      <c r="O2339" t="s">
        <v>7521</v>
      </c>
      <c r="P2339" t="s">
        <v>2884</v>
      </c>
    </row>
    <row r="2340" spans="1:16" x14ac:dyDescent="0.25">
      <c r="A2340" t="s">
        <v>28</v>
      </c>
      <c r="B2340" t="s">
        <v>7468</v>
      </c>
      <c r="C2340" t="s">
        <v>24</v>
      </c>
      <c r="D2340" t="s">
        <v>3972</v>
      </c>
      <c r="E2340" t="s">
        <v>20</v>
      </c>
      <c r="F2340" t="b">
        <v>0</v>
      </c>
      <c r="G2340" t="s">
        <v>27</v>
      </c>
      <c r="H2340" s="4">
        <v>45697.585509259261</v>
      </c>
      <c r="I2340" t="b">
        <v>0</v>
      </c>
      <c r="J2340" t="b">
        <v>0</v>
      </c>
      <c r="K2340" t="s">
        <v>24</v>
      </c>
      <c r="L2340" t="s">
        <v>22</v>
      </c>
      <c r="M2340">
        <v>155000</v>
      </c>
      <c r="O2340" t="s">
        <v>7469</v>
      </c>
      <c r="P2340" t="s">
        <v>7470</v>
      </c>
    </row>
    <row r="2341" spans="1:16" x14ac:dyDescent="0.25">
      <c r="A2341" t="s">
        <v>191</v>
      </c>
      <c r="B2341" t="s">
        <v>7471</v>
      </c>
      <c r="C2341" t="s">
        <v>972</v>
      </c>
      <c r="D2341" t="s">
        <v>4083</v>
      </c>
      <c r="E2341" t="s">
        <v>20</v>
      </c>
      <c r="F2341" t="b">
        <v>0</v>
      </c>
      <c r="G2341" t="s">
        <v>862</v>
      </c>
      <c r="H2341" s="4">
        <v>45697.589016203703</v>
      </c>
      <c r="I2341" t="b">
        <v>0</v>
      </c>
      <c r="J2341" t="b">
        <v>0</v>
      </c>
      <c r="K2341" t="s">
        <v>862</v>
      </c>
      <c r="L2341" t="s">
        <v>22</v>
      </c>
      <c r="M2341">
        <v>127500</v>
      </c>
      <c r="O2341" t="s">
        <v>7472</v>
      </c>
      <c r="P2341" t="s">
        <v>7473</v>
      </c>
    </row>
    <row r="2342" spans="1:16" x14ac:dyDescent="0.25">
      <c r="A2342" t="s">
        <v>0</v>
      </c>
      <c r="B2342" t="s">
        <v>5356</v>
      </c>
      <c r="C2342" t="s">
        <v>5357</v>
      </c>
      <c r="D2342" t="s">
        <v>3828</v>
      </c>
      <c r="E2342" t="s">
        <v>219</v>
      </c>
      <c r="F2342" t="b">
        <v>0</v>
      </c>
      <c r="G2342" t="s">
        <v>27</v>
      </c>
      <c r="H2342" s="4">
        <v>45697.625069444453</v>
      </c>
      <c r="I2342" t="b">
        <v>1</v>
      </c>
      <c r="J2342" t="b">
        <v>1</v>
      </c>
      <c r="K2342" t="s">
        <v>24</v>
      </c>
      <c r="L2342" t="s">
        <v>36</v>
      </c>
      <c r="N2342">
        <v>26.494998931884769</v>
      </c>
      <c r="O2342" t="s">
        <v>3769</v>
      </c>
      <c r="P2342" t="s">
        <v>1702</v>
      </c>
    </row>
    <row r="2343" spans="1:16" x14ac:dyDescent="0.25">
      <c r="A2343" t="s">
        <v>0</v>
      </c>
      <c r="B2343" t="s">
        <v>7474</v>
      </c>
      <c r="C2343" t="s">
        <v>179</v>
      </c>
      <c r="D2343" t="s">
        <v>2208</v>
      </c>
      <c r="E2343" t="s">
        <v>20</v>
      </c>
      <c r="F2343" t="b">
        <v>0</v>
      </c>
      <c r="G2343" t="s">
        <v>27</v>
      </c>
      <c r="H2343" s="4">
        <v>45697.625173611108</v>
      </c>
      <c r="I2343" t="b">
        <v>0</v>
      </c>
      <c r="J2343" t="b">
        <v>0</v>
      </c>
      <c r="K2343" t="s">
        <v>24</v>
      </c>
      <c r="L2343" t="s">
        <v>22</v>
      </c>
      <c r="M2343">
        <v>61750</v>
      </c>
      <c r="O2343" t="s">
        <v>7475</v>
      </c>
      <c r="P2343" t="s">
        <v>7476</v>
      </c>
    </row>
    <row r="2344" spans="1:16" x14ac:dyDescent="0.25">
      <c r="A2344" t="s">
        <v>0</v>
      </c>
      <c r="B2344" t="s">
        <v>7477</v>
      </c>
      <c r="C2344" t="s">
        <v>2883</v>
      </c>
      <c r="D2344" t="s">
        <v>3828</v>
      </c>
      <c r="E2344" t="s">
        <v>51</v>
      </c>
      <c r="F2344" t="b">
        <v>0</v>
      </c>
      <c r="G2344" t="s">
        <v>30</v>
      </c>
      <c r="H2344" s="4">
        <v>45697.625601851847</v>
      </c>
      <c r="I2344" t="b">
        <v>1</v>
      </c>
      <c r="J2344" t="b">
        <v>0</v>
      </c>
      <c r="K2344" t="s">
        <v>24</v>
      </c>
      <c r="L2344" t="s">
        <v>36</v>
      </c>
      <c r="N2344">
        <v>53.5</v>
      </c>
      <c r="O2344" t="s">
        <v>7478</v>
      </c>
      <c r="P2344" t="s">
        <v>338</v>
      </c>
    </row>
    <row r="2345" spans="1:16" x14ac:dyDescent="0.25">
      <c r="A2345" t="s">
        <v>1</v>
      </c>
      <c r="B2345" t="s">
        <v>4443</v>
      </c>
      <c r="C2345" t="s">
        <v>122</v>
      </c>
      <c r="D2345" t="s">
        <v>3972</v>
      </c>
      <c r="E2345" t="s">
        <v>20</v>
      </c>
      <c r="F2345" t="b">
        <v>0</v>
      </c>
      <c r="G2345" t="s">
        <v>52</v>
      </c>
      <c r="H2345" s="4">
        <v>45697.625740740739</v>
      </c>
      <c r="I2345" t="b">
        <v>0</v>
      </c>
      <c r="J2345" t="b">
        <v>1</v>
      </c>
      <c r="K2345" t="s">
        <v>24</v>
      </c>
      <c r="L2345" t="s">
        <v>22</v>
      </c>
      <c r="M2345">
        <v>222545</v>
      </c>
      <c r="O2345" t="s">
        <v>759</v>
      </c>
      <c r="P2345" t="s">
        <v>2237</v>
      </c>
    </row>
    <row r="2346" spans="1:16" x14ac:dyDescent="0.25">
      <c r="A2346" t="s">
        <v>1</v>
      </c>
      <c r="B2346" t="s">
        <v>7479</v>
      </c>
      <c r="C2346" t="s">
        <v>82</v>
      </c>
      <c r="D2346" t="s">
        <v>4083</v>
      </c>
      <c r="E2346" t="s">
        <v>20</v>
      </c>
      <c r="F2346" t="b">
        <v>0</v>
      </c>
      <c r="G2346" t="s">
        <v>27</v>
      </c>
      <c r="H2346" s="4">
        <v>45697.626018518517</v>
      </c>
      <c r="I2346" t="b">
        <v>0</v>
      </c>
      <c r="J2346" t="b">
        <v>0</v>
      </c>
      <c r="K2346" t="s">
        <v>24</v>
      </c>
      <c r="L2346" t="s">
        <v>22</v>
      </c>
      <c r="M2346">
        <v>155000</v>
      </c>
      <c r="O2346" t="s">
        <v>377</v>
      </c>
      <c r="P2346" t="s">
        <v>3559</v>
      </c>
    </row>
    <row r="2347" spans="1:16" x14ac:dyDescent="0.25">
      <c r="A2347" t="s">
        <v>2</v>
      </c>
      <c r="B2347" t="s">
        <v>7480</v>
      </c>
      <c r="C2347" t="s">
        <v>24</v>
      </c>
      <c r="D2347" t="s">
        <v>4327</v>
      </c>
      <c r="E2347" t="s">
        <v>20</v>
      </c>
      <c r="F2347" t="b">
        <v>0</v>
      </c>
      <c r="G2347" t="s">
        <v>27</v>
      </c>
      <c r="H2347" s="4">
        <v>45697.626979166656</v>
      </c>
      <c r="I2347" t="b">
        <v>0</v>
      </c>
      <c r="J2347" t="b">
        <v>0</v>
      </c>
      <c r="K2347" t="s">
        <v>24</v>
      </c>
      <c r="L2347" t="s">
        <v>22</v>
      </c>
      <c r="M2347">
        <v>126500</v>
      </c>
      <c r="O2347" t="s">
        <v>7481</v>
      </c>
      <c r="P2347" t="s">
        <v>7482</v>
      </c>
    </row>
    <row r="2348" spans="1:16" x14ac:dyDescent="0.25">
      <c r="A2348" t="s">
        <v>0</v>
      </c>
      <c r="B2348" t="s">
        <v>2760</v>
      </c>
      <c r="C2348" t="s">
        <v>236</v>
      </c>
      <c r="D2348" t="s">
        <v>2208</v>
      </c>
      <c r="E2348" t="s">
        <v>20</v>
      </c>
      <c r="F2348" t="b">
        <v>0</v>
      </c>
      <c r="G2348" t="s">
        <v>27</v>
      </c>
      <c r="H2348" s="4">
        <v>45697.666817129633</v>
      </c>
      <c r="I2348" t="b">
        <v>0</v>
      </c>
      <c r="J2348" t="b">
        <v>1</v>
      </c>
      <c r="K2348" t="s">
        <v>24</v>
      </c>
      <c r="L2348" t="s">
        <v>22</v>
      </c>
      <c r="M2348">
        <v>120000</v>
      </c>
      <c r="O2348" t="s">
        <v>301</v>
      </c>
      <c r="P2348" t="s">
        <v>7483</v>
      </c>
    </row>
    <row r="2349" spans="1:16" x14ac:dyDescent="0.25">
      <c r="A2349" t="s">
        <v>0</v>
      </c>
      <c r="B2349" t="s">
        <v>7484</v>
      </c>
      <c r="C2349" t="s">
        <v>179</v>
      </c>
      <c r="D2349" t="s">
        <v>3828</v>
      </c>
      <c r="E2349" t="s">
        <v>20</v>
      </c>
      <c r="F2349" t="b">
        <v>0</v>
      </c>
      <c r="G2349" t="s">
        <v>27</v>
      </c>
      <c r="H2349" s="4">
        <v>45697.66684027778</v>
      </c>
      <c r="I2349" t="b">
        <v>0</v>
      </c>
      <c r="J2349" t="b">
        <v>1</v>
      </c>
      <c r="K2349" t="s">
        <v>24</v>
      </c>
      <c r="L2349" t="s">
        <v>22</v>
      </c>
      <c r="M2349">
        <v>79871.5</v>
      </c>
      <c r="O2349" t="s">
        <v>3851</v>
      </c>
      <c r="P2349" t="s">
        <v>7485</v>
      </c>
    </row>
    <row r="2350" spans="1:16" x14ac:dyDescent="0.25">
      <c r="A2350" t="s">
        <v>139</v>
      </c>
      <c r="B2350" t="s">
        <v>7486</v>
      </c>
      <c r="C2350" t="s">
        <v>1421</v>
      </c>
      <c r="D2350" t="s">
        <v>3828</v>
      </c>
      <c r="E2350" t="s">
        <v>20</v>
      </c>
      <c r="F2350" t="b">
        <v>0</v>
      </c>
      <c r="G2350" t="s">
        <v>52</v>
      </c>
      <c r="H2350" s="4">
        <v>45697.667858796303</v>
      </c>
      <c r="I2350" t="b">
        <v>0</v>
      </c>
      <c r="J2350" t="b">
        <v>1</v>
      </c>
      <c r="K2350" t="s">
        <v>24</v>
      </c>
      <c r="L2350" t="s">
        <v>22</v>
      </c>
      <c r="M2350">
        <v>120000</v>
      </c>
      <c r="O2350" t="s">
        <v>7487</v>
      </c>
      <c r="P2350" t="s">
        <v>7488</v>
      </c>
    </row>
    <row r="2351" spans="1:16" x14ac:dyDescent="0.25">
      <c r="A2351" t="s">
        <v>40</v>
      </c>
      <c r="B2351" t="s">
        <v>7489</v>
      </c>
      <c r="C2351" t="s">
        <v>825</v>
      </c>
      <c r="D2351" t="s">
        <v>3828</v>
      </c>
      <c r="E2351" t="s">
        <v>20</v>
      </c>
      <c r="F2351" t="b">
        <v>0</v>
      </c>
      <c r="G2351" t="s">
        <v>27</v>
      </c>
      <c r="H2351" s="4">
        <v>45697.668009259258</v>
      </c>
      <c r="I2351" t="b">
        <v>1</v>
      </c>
      <c r="J2351" t="b">
        <v>1</v>
      </c>
      <c r="K2351" t="s">
        <v>24</v>
      </c>
      <c r="L2351" t="s">
        <v>22</v>
      </c>
      <c r="M2351">
        <v>147500</v>
      </c>
      <c r="O2351" t="s">
        <v>2576</v>
      </c>
      <c r="P2351" t="s">
        <v>7490</v>
      </c>
    </row>
    <row r="2352" spans="1:16" x14ac:dyDescent="0.25">
      <c r="A2352" t="s">
        <v>0</v>
      </c>
      <c r="B2352" t="s">
        <v>0</v>
      </c>
      <c r="C2352" t="s">
        <v>76</v>
      </c>
      <c r="D2352" t="s">
        <v>4089</v>
      </c>
      <c r="E2352" t="s">
        <v>20</v>
      </c>
      <c r="F2352" t="b">
        <v>0</v>
      </c>
      <c r="G2352" t="s">
        <v>41</v>
      </c>
      <c r="H2352" s="4">
        <v>45697.708738425928</v>
      </c>
      <c r="I2352" t="b">
        <v>0</v>
      </c>
      <c r="J2352" t="b">
        <v>0</v>
      </c>
      <c r="K2352" t="s">
        <v>24</v>
      </c>
      <c r="L2352" t="s">
        <v>36</v>
      </c>
      <c r="N2352">
        <v>37.5</v>
      </c>
      <c r="O2352" t="s">
        <v>712</v>
      </c>
      <c r="P2352" t="s">
        <v>1904</v>
      </c>
    </row>
    <row r="2353" spans="1:16" x14ac:dyDescent="0.25">
      <c r="A2353" t="s">
        <v>139</v>
      </c>
      <c r="B2353" t="s">
        <v>7522</v>
      </c>
      <c r="C2353" t="s">
        <v>151</v>
      </c>
      <c r="D2353" t="s">
        <v>3972</v>
      </c>
      <c r="E2353" t="s">
        <v>20</v>
      </c>
      <c r="F2353" t="b">
        <v>0</v>
      </c>
      <c r="G2353" t="s">
        <v>30</v>
      </c>
      <c r="H2353" s="4">
        <v>45697.709236111114</v>
      </c>
      <c r="I2353" t="b">
        <v>0</v>
      </c>
      <c r="J2353" t="b">
        <v>0</v>
      </c>
      <c r="K2353" t="s">
        <v>24</v>
      </c>
      <c r="L2353" t="s">
        <v>36</v>
      </c>
      <c r="N2353">
        <v>22</v>
      </c>
      <c r="O2353" t="s">
        <v>7523</v>
      </c>
      <c r="P2353" t="s">
        <v>2808</v>
      </c>
    </row>
    <row r="2354" spans="1:16" x14ac:dyDescent="0.25">
      <c r="A2354" t="s">
        <v>2</v>
      </c>
      <c r="B2354" t="s">
        <v>417</v>
      </c>
      <c r="C2354" t="s">
        <v>908</v>
      </c>
      <c r="D2354" t="s">
        <v>3828</v>
      </c>
      <c r="E2354" t="s">
        <v>20</v>
      </c>
      <c r="F2354" t="b">
        <v>0</v>
      </c>
      <c r="G2354" t="s">
        <v>27</v>
      </c>
      <c r="H2354" s="4">
        <v>45697.710324074083</v>
      </c>
      <c r="I2354" t="b">
        <v>0</v>
      </c>
      <c r="J2354" t="b">
        <v>0</v>
      </c>
      <c r="K2354" t="s">
        <v>24</v>
      </c>
      <c r="L2354" t="s">
        <v>22</v>
      </c>
      <c r="M2354">
        <v>90094.2578125</v>
      </c>
      <c r="O2354" t="s">
        <v>6067</v>
      </c>
      <c r="P2354" t="s">
        <v>6068</v>
      </c>
    </row>
    <row r="2355" spans="1:16" x14ac:dyDescent="0.25">
      <c r="A2355" t="s">
        <v>2</v>
      </c>
      <c r="B2355" t="s">
        <v>2337</v>
      </c>
      <c r="C2355" t="s">
        <v>49</v>
      </c>
      <c r="D2355" t="s">
        <v>3972</v>
      </c>
      <c r="E2355" t="s">
        <v>20</v>
      </c>
      <c r="F2355" t="b">
        <v>0</v>
      </c>
      <c r="G2355" t="s">
        <v>30</v>
      </c>
      <c r="H2355" s="4">
        <v>45697.711342592593</v>
      </c>
      <c r="I2355" t="b">
        <v>0</v>
      </c>
      <c r="J2355" t="b">
        <v>0</v>
      </c>
      <c r="K2355" t="s">
        <v>24</v>
      </c>
      <c r="L2355" t="s">
        <v>22</v>
      </c>
      <c r="M2355">
        <v>350000</v>
      </c>
      <c r="O2355" t="s">
        <v>3634</v>
      </c>
      <c r="P2355" t="s">
        <v>7162</v>
      </c>
    </row>
    <row r="2356" spans="1:16" x14ac:dyDescent="0.25">
      <c r="A2356" t="s">
        <v>139</v>
      </c>
      <c r="B2356" t="s">
        <v>2929</v>
      </c>
      <c r="C2356" t="s">
        <v>3238</v>
      </c>
      <c r="D2356" t="s">
        <v>3972</v>
      </c>
      <c r="E2356" t="s">
        <v>20</v>
      </c>
      <c r="F2356" t="b">
        <v>0</v>
      </c>
      <c r="G2356" t="s">
        <v>41</v>
      </c>
      <c r="H2356" s="4">
        <v>45697.7503125</v>
      </c>
      <c r="I2356" t="b">
        <v>0</v>
      </c>
      <c r="J2356" t="b">
        <v>1</v>
      </c>
      <c r="K2356" t="s">
        <v>24</v>
      </c>
      <c r="L2356" t="s">
        <v>22</v>
      </c>
      <c r="M2356">
        <v>103900</v>
      </c>
      <c r="O2356" t="s">
        <v>4328</v>
      </c>
      <c r="P2356" t="s">
        <v>7491</v>
      </c>
    </row>
    <row r="2357" spans="1:16" x14ac:dyDescent="0.25">
      <c r="A2357" t="s">
        <v>139</v>
      </c>
      <c r="B2357" t="s">
        <v>7492</v>
      </c>
      <c r="C2357" t="s">
        <v>151</v>
      </c>
      <c r="D2357" t="s">
        <v>3828</v>
      </c>
      <c r="E2357" t="s">
        <v>51</v>
      </c>
      <c r="F2357" t="b">
        <v>0</v>
      </c>
      <c r="G2357" t="s">
        <v>30</v>
      </c>
      <c r="H2357" s="4">
        <v>45697.750902777778</v>
      </c>
      <c r="I2357" t="b">
        <v>1</v>
      </c>
      <c r="J2357" t="b">
        <v>0</v>
      </c>
      <c r="K2357" t="s">
        <v>24</v>
      </c>
      <c r="L2357" t="s">
        <v>36</v>
      </c>
      <c r="N2357">
        <v>38</v>
      </c>
      <c r="O2357" t="s">
        <v>6990</v>
      </c>
    </row>
    <row r="2358" spans="1:16" x14ac:dyDescent="0.25">
      <c r="A2358" t="s">
        <v>2</v>
      </c>
      <c r="B2358" t="s">
        <v>7493</v>
      </c>
      <c r="C2358" t="s">
        <v>945</v>
      </c>
      <c r="D2358" t="s">
        <v>3600</v>
      </c>
      <c r="E2358" t="s">
        <v>20</v>
      </c>
      <c r="F2358" t="b">
        <v>0</v>
      </c>
      <c r="G2358" t="s">
        <v>27</v>
      </c>
      <c r="H2358" s="4">
        <v>45697.751388888893</v>
      </c>
      <c r="I2358" t="b">
        <v>1</v>
      </c>
      <c r="J2358" t="b">
        <v>1</v>
      </c>
      <c r="K2358" t="s">
        <v>24</v>
      </c>
      <c r="L2358" t="s">
        <v>22</v>
      </c>
      <c r="M2358">
        <v>145000</v>
      </c>
      <c r="O2358" t="s">
        <v>7494</v>
      </c>
      <c r="P2358" t="s">
        <v>7495</v>
      </c>
    </row>
    <row r="2359" spans="1:16" x14ac:dyDescent="0.25">
      <c r="A2359" t="s">
        <v>19</v>
      </c>
      <c r="B2359" t="s">
        <v>7496</v>
      </c>
      <c r="C2359" t="s">
        <v>122</v>
      </c>
      <c r="D2359" t="s">
        <v>3972</v>
      </c>
      <c r="E2359" t="s">
        <v>20</v>
      </c>
      <c r="F2359" t="b">
        <v>0</v>
      </c>
      <c r="G2359" t="s">
        <v>52</v>
      </c>
      <c r="H2359" s="4">
        <v>45697.75240740741</v>
      </c>
      <c r="I2359" t="b">
        <v>1</v>
      </c>
      <c r="J2359" t="b">
        <v>0</v>
      </c>
      <c r="K2359" t="s">
        <v>24</v>
      </c>
      <c r="L2359" t="s">
        <v>22</v>
      </c>
      <c r="M2359">
        <v>112116</v>
      </c>
      <c r="O2359" t="s">
        <v>554</v>
      </c>
      <c r="P2359" t="s">
        <v>7497</v>
      </c>
    </row>
    <row r="2360" spans="1:16" x14ac:dyDescent="0.25">
      <c r="A2360" t="s">
        <v>0</v>
      </c>
      <c r="B2360" t="s">
        <v>4250</v>
      </c>
      <c r="C2360" t="s">
        <v>3519</v>
      </c>
      <c r="D2360" t="s">
        <v>3972</v>
      </c>
      <c r="E2360" t="s">
        <v>20</v>
      </c>
      <c r="F2360" t="b">
        <v>0</v>
      </c>
      <c r="G2360" t="s">
        <v>27</v>
      </c>
      <c r="H2360" s="4">
        <v>45697.791770833333</v>
      </c>
      <c r="I2360" t="b">
        <v>1</v>
      </c>
      <c r="J2360" t="b">
        <v>0</v>
      </c>
      <c r="K2360" t="s">
        <v>24</v>
      </c>
      <c r="L2360" t="s">
        <v>22</v>
      </c>
      <c r="M2360">
        <v>70000</v>
      </c>
      <c r="O2360" t="s">
        <v>7498</v>
      </c>
      <c r="P2360" t="s">
        <v>1075</v>
      </c>
    </row>
    <row r="2361" spans="1:16" x14ac:dyDescent="0.25">
      <c r="A2361" t="s">
        <v>1</v>
      </c>
      <c r="B2361" t="s">
        <v>7499</v>
      </c>
      <c r="C2361" t="s">
        <v>624</v>
      </c>
      <c r="D2361" t="s">
        <v>3972</v>
      </c>
      <c r="E2361" t="s">
        <v>20</v>
      </c>
      <c r="F2361" t="b">
        <v>0</v>
      </c>
      <c r="G2361" t="s">
        <v>35</v>
      </c>
      <c r="H2361" s="4">
        <v>45697.792164351849</v>
      </c>
      <c r="I2361" t="b">
        <v>0</v>
      </c>
      <c r="J2361" t="b">
        <v>1</v>
      </c>
      <c r="K2361" t="s">
        <v>24</v>
      </c>
      <c r="L2361" t="s">
        <v>22</v>
      </c>
      <c r="M2361">
        <v>184000</v>
      </c>
      <c r="O2361" t="s">
        <v>65</v>
      </c>
      <c r="P2361" t="s">
        <v>66</v>
      </c>
    </row>
    <row r="2362" spans="1:16" x14ac:dyDescent="0.25">
      <c r="A2362" t="s">
        <v>2</v>
      </c>
      <c r="B2362" t="s">
        <v>7243</v>
      </c>
      <c r="C2362" t="s">
        <v>322</v>
      </c>
      <c r="D2362" t="s">
        <v>3972</v>
      </c>
      <c r="E2362" t="s">
        <v>20</v>
      </c>
      <c r="F2362" t="b">
        <v>0</v>
      </c>
      <c r="G2362" t="s">
        <v>41</v>
      </c>
      <c r="H2362" s="4">
        <v>45697.792210648149</v>
      </c>
      <c r="I2362" t="b">
        <v>0</v>
      </c>
      <c r="J2362" t="b">
        <v>1</v>
      </c>
      <c r="K2362" t="s">
        <v>24</v>
      </c>
      <c r="L2362" t="s">
        <v>22</v>
      </c>
      <c r="M2362">
        <v>193500</v>
      </c>
      <c r="O2362" t="s">
        <v>3972</v>
      </c>
      <c r="P2362" t="s">
        <v>7244</v>
      </c>
    </row>
    <row r="2363" spans="1:16" x14ac:dyDescent="0.25">
      <c r="A2363" t="s">
        <v>89</v>
      </c>
      <c r="B2363" t="s">
        <v>7500</v>
      </c>
      <c r="C2363" t="s">
        <v>44</v>
      </c>
      <c r="D2363" t="s">
        <v>3972</v>
      </c>
      <c r="E2363" t="s">
        <v>20</v>
      </c>
      <c r="F2363" t="b">
        <v>0</v>
      </c>
      <c r="G2363" t="s">
        <v>41</v>
      </c>
      <c r="H2363" s="4">
        <v>45697.83</v>
      </c>
      <c r="I2363" t="b">
        <v>0</v>
      </c>
      <c r="J2363" t="b">
        <v>0</v>
      </c>
      <c r="K2363" t="s">
        <v>24</v>
      </c>
      <c r="L2363" t="s">
        <v>22</v>
      </c>
      <c r="M2363">
        <v>144000</v>
      </c>
      <c r="O2363" t="s">
        <v>7501</v>
      </c>
      <c r="P2363" t="s">
        <v>7502</v>
      </c>
    </row>
    <row r="2364" spans="1:16" x14ac:dyDescent="0.25">
      <c r="A2364" t="s">
        <v>40</v>
      </c>
      <c r="B2364" t="s">
        <v>57</v>
      </c>
      <c r="C2364" t="s">
        <v>179</v>
      </c>
      <c r="D2364" t="s">
        <v>3972</v>
      </c>
      <c r="E2364" t="s">
        <v>20</v>
      </c>
      <c r="F2364" t="b">
        <v>0</v>
      </c>
      <c r="G2364" t="s">
        <v>52</v>
      </c>
      <c r="H2364" s="4">
        <v>45697.832152777781</v>
      </c>
      <c r="I2364" t="b">
        <v>0</v>
      </c>
      <c r="J2364" t="b">
        <v>1</v>
      </c>
      <c r="K2364" t="s">
        <v>24</v>
      </c>
      <c r="L2364" t="s">
        <v>22</v>
      </c>
      <c r="M2364">
        <v>139105</v>
      </c>
      <c r="O2364" t="s">
        <v>1856</v>
      </c>
      <c r="P2364" t="s">
        <v>2720</v>
      </c>
    </row>
    <row r="2365" spans="1:16" x14ac:dyDescent="0.25">
      <c r="A2365" t="s">
        <v>0</v>
      </c>
      <c r="B2365" t="s">
        <v>7503</v>
      </c>
      <c r="C2365" t="s">
        <v>203</v>
      </c>
      <c r="D2365" t="s">
        <v>3972</v>
      </c>
      <c r="E2365" t="s">
        <v>20</v>
      </c>
      <c r="F2365" t="b">
        <v>0</v>
      </c>
      <c r="G2365" t="s">
        <v>23</v>
      </c>
      <c r="H2365" s="4">
        <v>45697.832256944443</v>
      </c>
      <c r="I2365" t="b">
        <v>1</v>
      </c>
      <c r="J2365" t="b">
        <v>1</v>
      </c>
      <c r="K2365" t="s">
        <v>24</v>
      </c>
      <c r="L2365" t="s">
        <v>22</v>
      </c>
      <c r="M2365">
        <v>85000</v>
      </c>
      <c r="O2365" t="s">
        <v>4674</v>
      </c>
      <c r="P2365" t="s">
        <v>204</v>
      </c>
    </row>
    <row r="2366" spans="1:16" x14ac:dyDescent="0.25">
      <c r="A2366" t="s">
        <v>0</v>
      </c>
      <c r="B2366" t="s">
        <v>1219</v>
      </c>
      <c r="C2366" t="s">
        <v>64</v>
      </c>
      <c r="D2366" t="s">
        <v>6850</v>
      </c>
      <c r="E2366" t="s">
        <v>20</v>
      </c>
      <c r="F2366" t="b">
        <v>0</v>
      </c>
      <c r="G2366" t="s">
        <v>52</v>
      </c>
      <c r="H2366" s="4">
        <v>45697.834317129629</v>
      </c>
      <c r="I2366" t="b">
        <v>1</v>
      </c>
      <c r="J2366" t="b">
        <v>0</v>
      </c>
      <c r="K2366" t="s">
        <v>24</v>
      </c>
      <c r="L2366" t="s">
        <v>36</v>
      </c>
      <c r="N2366">
        <v>37.5</v>
      </c>
      <c r="O2366" t="s">
        <v>131</v>
      </c>
      <c r="P2366" t="s">
        <v>1463</v>
      </c>
    </row>
    <row r="2367" spans="1:16" x14ac:dyDescent="0.25">
      <c r="A2367" t="s">
        <v>0</v>
      </c>
      <c r="B2367" t="s">
        <v>7504</v>
      </c>
      <c r="C2367" t="s">
        <v>2015</v>
      </c>
      <c r="D2367" t="s">
        <v>3972</v>
      </c>
      <c r="E2367" t="s">
        <v>51</v>
      </c>
      <c r="F2367" t="b">
        <v>0</v>
      </c>
      <c r="G2367" t="s">
        <v>27</v>
      </c>
      <c r="H2367" s="4">
        <v>45697.834456018521</v>
      </c>
      <c r="I2367" t="b">
        <v>0</v>
      </c>
      <c r="J2367" t="b">
        <v>0</v>
      </c>
      <c r="K2367" t="s">
        <v>24</v>
      </c>
      <c r="L2367" t="s">
        <v>36</v>
      </c>
      <c r="N2367">
        <v>30</v>
      </c>
      <c r="O2367" t="s">
        <v>1137</v>
      </c>
      <c r="P2367" t="s">
        <v>1687</v>
      </c>
    </row>
    <row r="2368" spans="1:16" x14ac:dyDescent="0.25">
      <c r="A2368" t="s">
        <v>0</v>
      </c>
      <c r="B2368" t="s">
        <v>7505</v>
      </c>
      <c r="C2368" t="s">
        <v>966</v>
      </c>
      <c r="D2368" t="s">
        <v>3956</v>
      </c>
      <c r="E2368" t="s">
        <v>20</v>
      </c>
      <c r="F2368" t="b">
        <v>0</v>
      </c>
      <c r="G2368" t="s">
        <v>30</v>
      </c>
      <c r="H2368" s="4">
        <v>45697.836087962962</v>
      </c>
      <c r="I2368" t="b">
        <v>0</v>
      </c>
      <c r="J2368" t="b">
        <v>0</v>
      </c>
      <c r="K2368" t="s">
        <v>24</v>
      </c>
      <c r="L2368" t="s">
        <v>36</v>
      </c>
      <c r="N2368">
        <v>25</v>
      </c>
      <c r="O2368" t="s">
        <v>7506</v>
      </c>
      <c r="P2368" t="s">
        <v>7507</v>
      </c>
    </row>
    <row r="2369" spans="1:16" x14ac:dyDescent="0.25">
      <c r="A2369" t="s">
        <v>0</v>
      </c>
      <c r="B2369" t="s">
        <v>3005</v>
      </c>
      <c r="C2369" t="s">
        <v>203</v>
      </c>
      <c r="D2369" t="s">
        <v>3972</v>
      </c>
      <c r="E2369" t="s">
        <v>20</v>
      </c>
      <c r="F2369" t="b">
        <v>0</v>
      </c>
      <c r="G2369" t="s">
        <v>23</v>
      </c>
      <c r="H2369" s="4">
        <v>45697.868854166663</v>
      </c>
      <c r="I2369" t="b">
        <v>1</v>
      </c>
      <c r="J2369" t="b">
        <v>1</v>
      </c>
      <c r="K2369" t="s">
        <v>24</v>
      </c>
      <c r="L2369" t="s">
        <v>36</v>
      </c>
      <c r="N2369">
        <v>19</v>
      </c>
      <c r="O2369" t="s">
        <v>4343</v>
      </c>
      <c r="P2369" t="s">
        <v>7508</v>
      </c>
    </row>
    <row r="2370" spans="1:16" x14ac:dyDescent="0.25">
      <c r="A2370" t="s">
        <v>0</v>
      </c>
      <c r="B2370" t="s">
        <v>7509</v>
      </c>
      <c r="C2370" t="s">
        <v>985</v>
      </c>
      <c r="D2370" t="s">
        <v>4327</v>
      </c>
      <c r="E2370" t="s">
        <v>20</v>
      </c>
      <c r="F2370" t="b">
        <v>0</v>
      </c>
      <c r="G2370" t="s">
        <v>27</v>
      </c>
      <c r="H2370" s="4">
        <v>45697.871157407397</v>
      </c>
      <c r="I2370" t="b">
        <v>0</v>
      </c>
      <c r="J2370" t="b">
        <v>1</v>
      </c>
      <c r="K2370" t="s">
        <v>24</v>
      </c>
      <c r="L2370" t="s">
        <v>22</v>
      </c>
      <c r="M2370">
        <v>120000</v>
      </c>
      <c r="O2370" t="s">
        <v>7510</v>
      </c>
    </row>
    <row r="2371" spans="1:16" x14ac:dyDescent="0.25">
      <c r="A2371" t="s">
        <v>0</v>
      </c>
      <c r="B2371" t="s">
        <v>7524</v>
      </c>
      <c r="C2371" t="s">
        <v>372</v>
      </c>
      <c r="D2371" t="s">
        <v>2208</v>
      </c>
      <c r="E2371" t="s">
        <v>20</v>
      </c>
      <c r="F2371" t="b">
        <v>0</v>
      </c>
      <c r="G2371" t="s">
        <v>27</v>
      </c>
      <c r="H2371" s="4">
        <v>45697.874988425923</v>
      </c>
      <c r="I2371" t="b">
        <v>0</v>
      </c>
      <c r="J2371" t="b">
        <v>0</v>
      </c>
      <c r="K2371" t="s">
        <v>24</v>
      </c>
      <c r="L2371" t="s">
        <v>22</v>
      </c>
      <c r="M2371">
        <v>82500</v>
      </c>
      <c r="O2371" t="s">
        <v>7525</v>
      </c>
      <c r="P2371" t="s">
        <v>7526</v>
      </c>
    </row>
    <row r="2372" spans="1:16" x14ac:dyDescent="0.25">
      <c r="A2372" t="s">
        <v>2</v>
      </c>
      <c r="B2372" t="s">
        <v>7511</v>
      </c>
      <c r="C2372" t="s">
        <v>24</v>
      </c>
      <c r="D2372" t="s">
        <v>4034</v>
      </c>
      <c r="E2372" t="s">
        <v>20</v>
      </c>
      <c r="F2372" t="b">
        <v>0</v>
      </c>
      <c r="G2372" t="s">
        <v>41</v>
      </c>
      <c r="H2372" s="4">
        <v>45697.877106481479</v>
      </c>
      <c r="I2372" t="b">
        <v>1</v>
      </c>
      <c r="J2372" t="b">
        <v>1</v>
      </c>
      <c r="K2372" t="s">
        <v>24</v>
      </c>
      <c r="L2372" t="s">
        <v>22</v>
      </c>
      <c r="M2372">
        <v>125000</v>
      </c>
      <c r="O2372" t="s">
        <v>1831</v>
      </c>
      <c r="P2372" t="s">
        <v>7512</v>
      </c>
    </row>
    <row r="2373" spans="1:16" x14ac:dyDescent="0.25">
      <c r="A2373" t="s">
        <v>0</v>
      </c>
      <c r="B2373" t="s">
        <v>7513</v>
      </c>
      <c r="C2373" t="s">
        <v>82</v>
      </c>
      <c r="D2373" t="s">
        <v>3972</v>
      </c>
      <c r="E2373" t="s">
        <v>105</v>
      </c>
      <c r="F2373" t="b">
        <v>0</v>
      </c>
      <c r="G2373" t="s">
        <v>27</v>
      </c>
      <c r="H2373" s="4">
        <v>45697.916770833333</v>
      </c>
      <c r="I2373" t="b">
        <v>0</v>
      </c>
      <c r="J2373" t="b">
        <v>0</v>
      </c>
      <c r="K2373" t="s">
        <v>24</v>
      </c>
      <c r="L2373" t="s">
        <v>36</v>
      </c>
      <c r="N2373">
        <v>15.25</v>
      </c>
      <c r="O2373" t="s">
        <v>7514</v>
      </c>
    </row>
    <row r="2374" spans="1:16" x14ac:dyDescent="0.25">
      <c r="A2374" t="s">
        <v>2</v>
      </c>
      <c r="B2374" t="s">
        <v>4480</v>
      </c>
      <c r="C2374" t="s">
        <v>2555</v>
      </c>
      <c r="D2374" t="s">
        <v>3972</v>
      </c>
      <c r="E2374" t="s">
        <v>20</v>
      </c>
      <c r="F2374" t="b">
        <v>0</v>
      </c>
      <c r="G2374" t="s">
        <v>27</v>
      </c>
      <c r="H2374" s="4">
        <v>45697.918055555558</v>
      </c>
      <c r="I2374" t="b">
        <v>1</v>
      </c>
      <c r="J2374" t="b">
        <v>1</v>
      </c>
      <c r="K2374" t="s">
        <v>24</v>
      </c>
      <c r="L2374" t="s">
        <v>36</v>
      </c>
      <c r="N2374">
        <v>60</v>
      </c>
      <c r="O2374" t="s">
        <v>1227</v>
      </c>
      <c r="P2374" t="s">
        <v>887</v>
      </c>
    </row>
    <row r="2375" spans="1:16" x14ac:dyDescent="0.25">
      <c r="A2375" t="s">
        <v>0</v>
      </c>
      <c r="B2375" t="s">
        <v>7515</v>
      </c>
      <c r="C2375" t="s">
        <v>1096</v>
      </c>
      <c r="D2375" t="s">
        <v>3828</v>
      </c>
      <c r="E2375" t="s">
        <v>20</v>
      </c>
      <c r="F2375" t="b">
        <v>0</v>
      </c>
      <c r="G2375" t="s">
        <v>27</v>
      </c>
      <c r="H2375" s="4">
        <v>45697.954479166663</v>
      </c>
      <c r="I2375" t="b">
        <v>0</v>
      </c>
      <c r="J2375" t="b">
        <v>0</v>
      </c>
      <c r="K2375" t="s">
        <v>24</v>
      </c>
      <c r="L2375" t="s">
        <v>36</v>
      </c>
      <c r="N2375">
        <v>67.360000610351563</v>
      </c>
      <c r="O2375" t="s">
        <v>7516</v>
      </c>
      <c r="P2375" t="s">
        <v>7517</v>
      </c>
    </row>
    <row r="2376" spans="1:16" x14ac:dyDescent="0.25">
      <c r="A2376" t="s">
        <v>1</v>
      </c>
      <c r="B2376" t="s">
        <v>7402</v>
      </c>
      <c r="C2376" t="s">
        <v>39</v>
      </c>
      <c r="D2376" t="s">
        <v>3972</v>
      </c>
      <c r="E2376" t="s">
        <v>51</v>
      </c>
      <c r="F2376" t="b">
        <v>1</v>
      </c>
      <c r="G2376" t="s">
        <v>41</v>
      </c>
      <c r="H2376" s="4">
        <v>45698.000034722223</v>
      </c>
      <c r="I2376" t="b">
        <v>0</v>
      </c>
      <c r="J2376" t="b">
        <v>1</v>
      </c>
      <c r="K2376" t="s">
        <v>24</v>
      </c>
      <c r="L2376" t="s">
        <v>36</v>
      </c>
      <c r="N2376">
        <v>31</v>
      </c>
      <c r="O2376" t="s">
        <v>7403</v>
      </c>
      <c r="P2376" t="s">
        <v>1212</v>
      </c>
    </row>
    <row r="2377" spans="1:16" x14ac:dyDescent="0.25">
      <c r="A2377" t="s">
        <v>2</v>
      </c>
      <c r="B2377" t="s">
        <v>7405</v>
      </c>
      <c r="C2377" t="s">
        <v>780</v>
      </c>
      <c r="D2377" t="s">
        <v>3972</v>
      </c>
      <c r="E2377" t="s">
        <v>20</v>
      </c>
      <c r="F2377" t="b">
        <v>0</v>
      </c>
      <c r="G2377" t="s">
        <v>27</v>
      </c>
      <c r="H2377" s="4">
        <v>45698.000173611108</v>
      </c>
      <c r="I2377" t="b">
        <v>0</v>
      </c>
      <c r="J2377" t="b">
        <v>0</v>
      </c>
      <c r="K2377" t="s">
        <v>24</v>
      </c>
      <c r="L2377" t="s">
        <v>22</v>
      </c>
      <c r="M2377">
        <v>82850</v>
      </c>
      <c r="O2377" t="s">
        <v>5481</v>
      </c>
      <c r="P2377" t="s">
        <v>3772</v>
      </c>
    </row>
    <row r="2378" spans="1:16" x14ac:dyDescent="0.25">
      <c r="A2378" t="s">
        <v>0</v>
      </c>
      <c r="B2378" t="s">
        <v>7404</v>
      </c>
      <c r="C2378" t="s">
        <v>5662</v>
      </c>
      <c r="D2378" t="s">
        <v>3956</v>
      </c>
      <c r="E2378" t="s">
        <v>34</v>
      </c>
      <c r="F2378" t="b">
        <v>0</v>
      </c>
      <c r="G2378" t="s">
        <v>27</v>
      </c>
      <c r="H2378" s="4">
        <v>45698.000173611108</v>
      </c>
      <c r="I2378" t="b">
        <v>0</v>
      </c>
      <c r="J2378" t="b">
        <v>0</v>
      </c>
      <c r="K2378" t="s">
        <v>24</v>
      </c>
      <c r="L2378" t="s">
        <v>36</v>
      </c>
      <c r="N2378">
        <v>24.014999389648441</v>
      </c>
      <c r="O2378" t="s">
        <v>5663</v>
      </c>
      <c r="P2378" t="s">
        <v>3686</v>
      </c>
    </row>
    <row r="2379" spans="1:16" x14ac:dyDescent="0.25">
      <c r="A2379" t="s">
        <v>2</v>
      </c>
      <c r="B2379" t="s">
        <v>7406</v>
      </c>
      <c r="C2379" t="s">
        <v>372</v>
      </c>
      <c r="D2379" t="s">
        <v>4013</v>
      </c>
      <c r="E2379" t="s">
        <v>20</v>
      </c>
      <c r="F2379" t="b">
        <v>0</v>
      </c>
      <c r="G2379" t="s">
        <v>41</v>
      </c>
      <c r="H2379" s="4">
        <v>45698.00209490741</v>
      </c>
      <c r="I2379" t="b">
        <v>0</v>
      </c>
      <c r="J2379" t="b">
        <v>1</v>
      </c>
      <c r="K2379" t="s">
        <v>24</v>
      </c>
      <c r="L2379" t="s">
        <v>22</v>
      </c>
      <c r="M2379">
        <v>220900</v>
      </c>
      <c r="O2379" t="s">
        <v>402</v>
      </c>
      <c r="P2379" t="s">
        <v>7407</v>
      </c>
    </row>
    <row r="2380" spans="1:16" x14ac:dyDescent="0.25">
      <c r="A2380" t="s">
        <v>2</v>
      </c>
      <c r="B2380" t="s">
        <v>2492</v>
      </c>
      <c r="C2380" t="s">
        <v>825</v>
      </c>
      <c r="D2380" t="s">
        <v>3972</v>
      </c>
      <c r="E2380" t="s">
        <v>20</v>
      </c>
      <c r="F2380" t="b">
        <v>0</v>
      </c>
      <c r="G2380" t="s">
        <v>35</v>
      </c>
      <c r="H2380" s="4">
        <v>45698.002395833333</v>
      </c>
      <c r="I2380" t="b">
        <v>0</v>
      </c>
      <c r="J2380" t="b">
        <v>1</v>
      </c>
      <c r="K2380" t="s">
        <v>24</v>
      </c>
      <c r="L2380" t="s">
        <v>22</v>
      </c>
      <c r="M2380">
        <v>122087</v>
      </c>
      <c r="O2380" t="s">
        <v>5481</v>
      </c>
      <c r="P2380" t="s">
        <v>7408</v>
      </c>
    </row>
    <row r="2381" spans="1:16" x14ac:dyDescent="0.25">
      <c r="A2381" t="s">
        <v>2</v>
      </c>
      <c r="B2381" t="s">
        <v>7409</v>
      </c>
      <c r="C2381" t="s">
        <v>622</v>
      </c>
      <c r="D2381" t="s">
        <v>3972</v>
      </c>
      <c r="E2381" t="s">
        <v>20</v>
      </c>
      <c r="F2381" t="b">
        <v>0</v>
      </c>
      <c r="G2381" t="s">
        <v>52</v>
      </c>
      <c r="H2381" s="4">
        <v>45698.003298611111</v>
      </c>
      <c r="I2381" t="b">
        <v>0</v>
      </c>
      <c r="J2381" t="b">
        <v>1</v>
      </c>
      <c r="K2381" t="s">
        <v>24</v>
      </c>
      <c r="L2381" t="s">
        <v>22</v>
      </c>
      <c r="M2381">
        <v>115000</v>
      </c>
      <c r="O2381" t="s">
        <v>954</v>
      </c>
      <c r="P2381" t="s">
        <v>7410</v>
      </c>
    </row>
    <row r="2382" spans="1:16" x14ac:dyDescent="0.25">
      <c r="A2382" t="s">
        <v>28</v>
      </c>
      <c r="B2382" t="s">
        <v>7411</v>
      </c>
      <c r="C2382" t="s">
        <v>39</v>
      </c>
      <c r="D2382" t="s">
        <v>3972</v>
      </c>
      <c r="E2382" t="s">
        <v>20</v>
      </c>
      <c r="F2382" t="b">
        <v>1</v>
      </c>
      <c r="G2382" t="s">
        <v>30</v>
      </c>
      <c r="H2382" s="4">
        <v>45698.017511574071</v>
      </c>
      <c r="I2382" t="b">
        <v>0</v>
      </c>
      <c r="J2382" t="b">
        <v>0</v>
      </c>
      <c r="K2382" t="s">
        <v>24</v>
      </c>
      <c r="L2382" t="s">
        <v>36</v>
      </c>
      <c r="N2382">
        <v>50</v>
      </c>
      <c r="O2382" t="s">
        <v>7412</v>
      </c>
    </row>
    <row r="2383" spans="1:16" x14ac:dyDescent="0.25">
      <c r="A2383" t="s">
        <v>0</v>
      </c>
      <c r="B2383" t="s">
        <v>6982</v>
      </c>
      <c r="C2383" t="s">
        <v>39</v>
      </c>
      <c r="D2383" t="s">
        <v>3972</v>
      </c>
      <c r="E2383" t="s">
        <v>20</v>
      </c>
      <c r="F2383" t="b">
        <v>1</v>
      </c>
      <c r="G2383" t="s">
        <v>106</v>
      </c>
      <c r="H2383" s="4">
        <v>45698.018483796302</v>
      </c>
      <c r="I2383" t="b">
        <v>0</v>
      </c>
      <c r="J2383" t="b">
        <v>0</v>
      </c>
      <c r="K2383" t="s">
        <v>106</v>
      </c>
      <c r="L2383" t="s">
        <v>22</v>
      </c>
      <c r="M2383">
        <v>71500</v>
      </c>
      <c r="O2383" t="s">
        <v>6983</v>
      </c>
      <c r="P2383" t="s">
        <v>6984</v>
      </c>
    </row>
    <row r="2384" spans="1:16" x14ac:dyDescent="0.25">
      <c r="A2384" t="s">
        <v>0</v>
      </c>
      <c r="B2384" t="s">
        <v>4494</v>
      </c>
      <c r="C2384" t="s">
        <v>140</v>
      </c>
      <c r="D2384" t="s">
        <v>3828</v>
      </c>
      <c r="E2384" t="s">
        <v>20</v>
      </c>
      <c r="F2384" t="b">
        <v>0</v>
      </c>
      <c r="G2384" t="s">
        <v>35</v>
      </c>
      <c r="H2384" s="4">
        <v>45698.04210648148</v>
      </c>
      <c r="I2384" t="b">
        <v>0</v>
      </c>
      <c r="J2384" t="b">
        <v>0</v>
      </c>
      <c r="K2384" t="s">
        <v>24</v>
      </c>
      <c r="L2384" t="s">
        <v>22</v>
      </c>
      <c r="M2384">
        <v>70000</v>
      </c>
      <c r="O2384" t="s">
        <v>4495</v>
      </c>
      <c r="P2384" t="s">
        <v>204</v>
      </c>
    </row>
    <row r="2385" spans="1:16" x14ac:dyDescent="0.25">
      <c r="A2385" t="s">
        <v>0</v>
      </c>
      <c r="B2385" t="s">
        <v>2900</v>
      </c>
      <c r="C2385" t="s">
        <v>749</v>
      </c>
      <c r="D2385" t="s">
        <v>3828</v>
      </c>
      <c r="E2385" t="s">
        <v>20</v>
      </c>
      <c r="F2385" t="b">
        <v>0</v>
      </c>
      <c r="G2385" t="s">
        <v>30</v>
      </c>
      <c r="H2385" s="4">
        <v>45698.042280092603</v>
      </c>
      <c r="I2385" t="b">
        <v>0</v>
      </c>
      <c r="J2385" t="b">
        <v>1</v>
      </c>
      <c r="K2385" t="s">
        <v>24</v>
      </c>
      <c r="L2385" t="s">
        <v>22</v>
      </c>
      <c r="M2385">
        <v>82500</v>
      </c>
      <c r="O2385" t="s">
        <v>4496</v>
      </c>
      <c r="P2385" t="s">
        <v>3459</v>
      </c>
    </row>
    <row r="2386" spans="1:16" x14ac:dyDescent="0.25">
      <c r="A2386" t="s">
        <v>2</v>
      </c>
      <c r="B2386" t="s">
        <v>7527</v>
      </c>
      <c r="C2386" t="s">
        <v>7528</v>
      </c>
      <c r="D2386" t="s">
        <v>3828</v>
      </c>
      <c r="E2386" t="s">
        <v>20</v>
      </c>
      <c r="F2386" t="b">
        <v>0</v>
      </c>
      <c r="G2386" t="s">
        <v>23</v>
      </c>
      <c r="H2386" s="4">
        <v>45698.059699074067</v>
      </c>
      <c r="I2386" t="b">
        <v>1</v>
      </c>
      <c r="J2386" t="b">
        <v>1</v>
      </c>
      <c r="K2386" t="s">
        <v>24</v>
      </c>
      <c r="L2386" t="s">
        <v>22</v>
      </c>
      <c r="M2386">
        <v>46000</v>
      </c>
      <c r="O2386" t="s">
        <v>7529</v>
      </c>
      <c r="P2386" t="s">
        <v>3540</v>
      </c>
    </row>
    <row r="2387" spans="1:16" x14ac:dyDescent="0.25">
      <c r="A2387" t="s">
        <v>19</v>
      </c>
      <c r="B2387" t="s">
        <v>2448</v>
      </c>
      <c r="C2387" t="s">
        <v>1270</v>
      </c>
      <c r="D2387" t="s">
        <v>3972</v>
      </c>
      <c r="E2387" t="s">
        <v>20</v>
      </c>
      <c r="F2387" t="b">
        <v>0</v>
      </c>
      <c r="G2387" t="s">
        <v>23</v>
      </c>
      <c r="H2387" s="4">
        <v>45698.077384259261</v>
      </c>
      <c r="I2387" t="b">
        <v>0</v>
      </c>
      <c r="J2387" t="b">
        <v>1</v>
      </c>
      <c r="K2387" t="s">
        <v>24</v>
      </c>
      <c r="L2387" t="s">
        <v>36</v>
      </c>
      <c r="N2387">
        <v>56.5</v>
      </c>
      <c r="O2387" t="s">
        <v>5481</v>
      </c>
      <c r="P2387" t="s">
        <v>149</v>
      </c>
    </row>
    <row r="2388" spans="1:16" x14ac:dyDescent="0.25">
      <c r="A2388" t="s">
        <v>28</v>
      </c>
      <c r="B2388" t="s">
        <v>7413</v>
      </c>
      <c r="C2388" t="s">
        <v>192</v>
      </c>
      <c r="D2388" t="s">
        <v>3956</v>
      </c>
      <c r="E2388" t="s">
        <v>20</v>
      </c>
      <c r="F2388" t="b">
        <v>0</v>
      </c>
      <c r="G2388" t="s">
        <v>23</v>
      </c>
      <c r="H2388" s="4">
        <v>45698.09920138889</v>
      </c>
      <c r="I2388" t="b">
        <v>0</v>
      </c>
      <c r="J2388" t="b">
        <v>1</v>
      </c>
      <c r="K2388" t="s">
        <v>24</v>
      </c>
      <c r="L2388" t="s">
        <v>36</v>
      </c>
      <c r="N2388">
        <v>41.884998321533203</v>
      </c>
      <c r="O2388" t="s">
        <v>5012</v>
      </c>
      <c r="P2388" t="s">
        <v>7414</v>
      </c>
    </row>
    <row r="2389" spans="1:16" x14ac:dyDescent="0.25">
      <c r="A2389" t="s">
        <v>40</v>
      </c>
      <c r="B2389" t="s">
        <v>7415</v>
      </c>
      <c r="C2389" t="s">
        <v>5403</v>
      </c>
      <c r="D2389" t="s">
        <v>3956</v>
      </c>
      <c r="E2389" t="s">
        <v>20</v>
      </c>
      <c r="F2389" t="b">
        <v>0</v>
      </c>
      <c r="G2389" t="s">
        <v>27</v>
      </c>
      <c r="H2389" s="4">
        <v>45698.100543981483</v>
      </c>
      <c r="I2389" t="b">
        <v>0</v>
      </c>
      <c r="J2389" t="b">
        <v>0</v>
      </c>
      <c r="K2389" t="s">
        <v>24</v>
      </c>
      <c r="L2389" t="s">
        <v>36</v>
      </c>
      <c r="N2389">
        <v>45.745002746582031</v>
      </c>
      <c r="O2389" t="s">
        <v>1422</v>
      </c>
      <c r="P2389" t="s">
        <v>7416</v>
      </c>
    </row>
    <row r="2390" spans="1:16" x14ac:dyDescent="0.25">
      <c r="A2390" t="s">
        <v>19</v>
      </c>
      <c r="B2390" t="s">
        <v>7417</v>
      </c>
      <c r="C2390" t="s">
        <v>122</v>
      </c>
      <c r="D2390" t="s">
        <v>3972</v>
      </c>
      <c r="E2390" t="s">
        <v>20</v>
      </c>
      <c r="F2390" t="b">
        <v>0</v>
      </c>
      <c r="G2390" t="s">
        <v>52</v>
      </c>
      <c r="H2390" s="4">
        <v>45698.246979166674</v>
      </c>
      <c r="I2390" t="b">
        <v>1</v>
      </c>
      <c r="J2390" t="b">
        <v>1</v>
      </c>
      <c r="K2390" t="s">
        <v>24</v>
      </c>
      <c r="L2390" t="s">
        <v>36</v>
      </c>
      <c r="N2390">
        <v>67.5</v>
      </c>
      <c r="O2390" t="s">
        <v>4343</v>
      </c>
      <c r="P2390" t="s">
        <v>2460</v>
      </c>
    </row>
    <row r="2391" spans="1:16" x14ac:dyDescent="0.25">
      <c r="A2391" t="s">
        <v>0</v>
      </c>
      <c r="B2391" t="s">
        <v>7418</v>
      </c>
      <c r="C2391" t="s">
        <v>82</v>
      </c>
      <c r="D2391" t="s">
        <v>5914</v>
      </c>
      <c r="E2391" t="s">
        <v>20</v>
      </c>
      <c r="F2391" t="b">
        <v>0</v>
      </c>
      <c r="G2391" t="s">
        <v>27</v>
      </c>
      <c r="H2391" s="4">
        <v>45698.249976851846</v>
      </c>
      <c r="I2391" t="b">
        <v>0</v>
      </c>
      <c r="J2391" t="b">
        <v>1</v>
      </c>
      <c r="K2391" t="s">
        <v>24</v>
      </c>
      <c r="L2391" t="s">
        <v>22</v>
      </c>
      <c r="M2391">
        <v>169500</v>
      </c>
      <c r="O2391" t="s">
        <v>7419</v>
      </c>
      <c r="P2391" t="s">
        <v>2951</v>
      </c>
    </row>
    <row r="2392" spans="1:16" x14ac:dyDescent="0.25">
      <c r="A2392" t="s">
        <v>0</v>
      </c>
      <c r="B2392" t="s">
        <v>0</v>
      </c>
      <c r="C2392" t="s">
        <v>2821</v>
      </c>
      <c r="D2392" t="s">
        <v>1051</v>
      </c>
      <c r="E2392" t="s">
        <v>20</v>
      </c>
      <c r="F2392" t="b">
        <v>0</v>
      </c>
      <c r="G2392" t="s">
        <v>41</v>
      </c>
      <c r="H2392" s="4">
        <v>45698.250231481477</v>
      </c>
      <c r="I2392" t="b">
        <v>1</v>
      </c>
      <c r="J2392" t="b">
        <v>1</v>
      </c>
      <c r="K2392" t="s">
        <v>24</v>
      </c>
      <c r="L2392" t="s">
        <v>36</v>
      </c>
      <c r="N2392">
        <v>30.5</v>
      </c>
      <c r="O2392" t="s">
        <v>1051</v>
      </c>
      <c r="P2392" t="s">
        <v>204</v>
      </c>
    </row>
    <row r="2393" spans="1:16" x14ac:dyDescent="0.25">
      <c r="A2393" t="s">
        <v>0</v>
      </c>
      <c r="B2393" t="s">
        <v>0</v>
      </c>
      <c r="C2393" t="s">
        <v>585</v>
      </c>
      <c r="D2393" t="s">
        <v>3828</v>
      </c>
      <c r="E2393" t="s">
        <v>219</v>
      </c>
      <c r="F2393" t="b">
        <v>0</v>
      </c>
      <c r="G2393" t="s">
        <v>41</v>
      </c>
      <c r="H2393" s="4">
        <v>45698.250277777777</v>
      </c>
      <c r="I2393" t="b">
        <v>0</v>
      </c>
      <c r="J2393" t="b">
        <v>1</v>
      </c>
      <c r="K2393" t="s">
        <v>24</v>
      </c>
      <c r="L2393" t="s">
        <v>36</v>
      </c>
      <c r="N2393">
        <v>62.5</v>
      </c>
      <c r="O2393" t="s">
        <v>3776</v>
      </c>
      <c r="P2393" t="s">
        <v>1823</v>
      </c>
    </row>
    <row r="2394" spans="1:16" x14ac:dyDescent="0.25">
      <c r="A2394" t="s">
        <v>25</v>
      </c>
      <c r="B2394" t="s">
        <v>7420</v>
      </c>
      <c r="C2394" t="s">
        <v>49</v>
      </c>
      <c r="D2394" t="s">
        <v>3108</v>
      </c>
      <c r="E2394" t="s">
        <v>20</v>
      </c>
      <c r="F2394" t="b">
        <v>0</v>
      </c>
      <c r="G2394" t="s">
        <v>41</v>
      </c>
      <c r="H2394" s="4">
        <v>45698.250462962962</v>
      </c>
      <c r="I2394" t="b">
        <v>0</v>
      </c>
      <c r="J2394" t="b">
        <v>1</v>
      </c>
      <c r="K2394" t="s">
        <v>24</v>
      </c>
      <c r="L2394" t="s">
        <v>22</v>
      </c>
      <c r="M2394">
        <v>220612</v>
      </c>
      <c r="O2394" t="s">
        <v>43</v>
      </c>
      <c r="P2394" t="s">
        <v>7421</v>
      </c>
    </row>
    <row r="2395" spans="1:16" x14ac:dyDescent="0.25">
      <c r="A2395" t="s">
        <v>0</v>
      </c>
      <c r="B2395" t="s">
        <v>288</v>
      </c>
      <c r="C2395" t="s">
        <v>696</v>
      </c>
      <c r="D2395" t="s">
        <v>7422</v>
      </c>
      <c r="E2395" t="s">
        <v>51</v>
      </c>
      <c r="F2395" t="b">
        <v>0</v>
      </c>
      <c r="G2395" t="s">
        <v>30</v>
      </c>
      <c r="H2395" s="4">
        <v>45698.250902777778</v>
      </c>
      <c r="I2395" t="b">
        <v>1</v>
      </c>
      <c r="J2395" t="b">
        <v>1</v>
      </c>
      <c r="K2395" t="s">
        <v>24</v>
      </c>
      <c r="L2395" t="s">
        <v>36</v>
      </c>
      <c r="N2395">
        <v>25</v>
      </c>
      <c r="O2395" t="s">
        <v>2075</v>
      </c>
      <c r="P2395" t="s">
        <v>863</v>
      </c>
    </row>
    <row r="2396" spans="1:16" x14ac:dyDescent="0.25">
      <c r="A2396" t="s">
        <v>19</v>
      </c>
      <c r="B2396" t="s">
        <v>7423</v>
      </c>
      <c r="C2396" t="s">
        <v>985</v>
      </c>
      <c r="D2396" t="s">
        <v>3972</v>
      </c>
      <c r="E2396" t="s">
        <v>20</v>
      </c>
      <c r="F2396" t="b">
        <v>0</v>
      </c>
      <c r="G2396" t="s">
        <v>27</v>
      </c>
      <c r="H2396" s="4">
        <v>45698.251006944447</v>
      </c>
      <c r="I2396" t="b">
        <v>0</v>
      </c>
      <c r="J2396" t="b">
        <v>1</v>
      </c>
      <c r="K2396" t="s">
        <v>24</v>
      </c>
      <c r="L2396" t="s">
        <v>22</v>
      </c>
      <c r="M2396">
        <v>260000</v>
      </c>
      <c r="O2396" t="s">
        <v>575</v>
      </c>
    </row>
    <row r="2397" spans="1:16" x14ac:dyDescent="0.25">
      <c r="A2397" t="s">
        <v>0</v>
      </c>
      <c r="B2397" t="s">
        <v>0</v>
      </c>
      <c r="C2397" t="s">
        <v>1226</v>
      </c>
      <c r="D2397" t="s">
        <v>3828</v>
      </c>
      <c r="E2397" t="s">
        <v>20</v>
      </c>
      <c r="F2397" t="b">
        <v>0</v>
      </c>
      <c r="G2397" t="s">
        <v>52</v>
      </c>
      <c r="H2397" s="4">
        <v>45698.251215277778</v>
      </c>
      <c r="I2397" t="b">
        <v>0</v>
      </c>
      <c r="J2397" t="b">
        <v>0</v>
      </c>
      <c r="K2397" t="s">
        <v>24</v>
      </c>
      <c r="L2397" t="s">
        <v>22</v>
      </c>
      <c r="M2397">
        <v>70000</v>
      </c>
      <c r="O2397" t="s">
        <v>5917</v>
      </c>
      <c r="P2397" t="s">
        <v>5918</v>
      </c>
    </row>
    <row r="2398" spans="1:16" x14ac:dyDescent="0.25">
      <c r="A2398" t="s">
        <v>1</v>
      </c>
      <c r="B2398" t="s">
        <v>661</v>
      </c>
      <c r="C2398" t="s">
        <v>386</v>
      </c>
      <c r="D2398" t="s">
        <v>3828</v>
      </c>
      <c r="E2398" t="s">
        <v>20</v>
      </c>
      <c r="F2398" t="b">
        <v>0</v>
      </c>
      <c r="G2398" t="s">
        <v>41</v>
      </c>
      <c r="H2398" s="4">
        <v>45698.251944444448</v>
      </c>
      <c r="I2398" t="b">
        <v>0</v>
      </c>
      <c r="J2398" t="b">
        <v>1</v>
      </c>
      <c r="K2398" t="s">
        <v>24</v>
      </c>
      <c r="L2398" t="s">
        <v>22</v>
      </c>
      <c r="M2398">
        <v>127275.203125</v>
      </c>
      <c r="O2398" t="s">
        <v>7424</v>
      </c>
      <c r="P2398" t="s">
        <v>7425</v>
      </c>
    </row>
    <row r="2399" spans="1:16" x14ac:dyDescent="0.25">
      <c r="A2399" t="s">
        <v>2</v>
      </c>
      <c r="B2399" t="s">
        <v>1544</v>
      </c>
      <c r="C2399" t="s">
        <v>39</v>
      </c>
      <c r="D2399" t="s">
        <v>4013</v>
      </c>
      <c r="E2399" t="s">
        <v>20</v>
      </c>
      <c r="F2399" t="b">
        <v>1</v>
      </c>
      <c r="G2399" t="s">
        <v>610</v>
      </c>
      <c r="H2399" s="4">
        <v>45698.257430555554</v>
      </c>
      <c r="I2399" t="b">
        <v>0</v>
      </c>
      <c r="J2399" t="b">
        <v>1</v>
      </c>
      <c r="K2399" t="s">
        <v>610</v>
      </c>
      <c r="L2399" t="s">
        <v>22</v>
      </c>
      <c r="M2399">
        <v>184000</v>
      </c>
      <c r="O2399" t="s">
        <v>3016</v>
      </c>
      <c r="P2399" t="s">
        <v>6877</v>
      </c>
    </row>
    <row r="2400" spans="1:16" x14ac:dyDescent="0.25">
      <c r="A2400" t="s">
        <v>0</v>
      </c>
      <c r="B2400" t="s">
        <v>7426</v>
      </c>
      <c r="C2400" t="s">
        <v>3180</v>
      </c>
      <c r="D2400" t="s">
        <v>2208</v>
      </c>
      <c r="E2400" t="s">
        <v>20</v>
      </c>
      <c r="F2400" t="b">
        <v>0</v>
      </c>
      <c r="G2400" t="s">
        <v>23</v>
      </c>
      <c r="H2400" s="4">
        <v>45698.269016203703</v>
      </c>
      <c r="I2400" t="b">
        <v>0</v>
      </c>
      <c r="J2400" t="b">
        <v>0</v>
      </c>
      <c r="K2400" t="s">
        <v>24</v>
      </c>
      <c r="L2400" t="s">
        <v>36</v>
      </c>
      <c r="N2400">
        <v>33.5</v>
      </c>
      <c r="O2400" t="s">
        <v>3375</v>
      </c>
      <c r="P2400" t="s">
        <v>963</v>
      </c>
    </row>
    <row r="2401" spans="1:16" x14ac:dyDescent="0.25">
      <c r="A2401" t="s">
        <v>2</v>
      </c>
      <c r="B2401" t="s">
        <v>2</v>
      </c>
      <c r="C2401" t="s">
        <v>7427</v>
      </c>
      <c r="D2401" t="s">
        <v>4971</v>
      </c>
      <c r="E2401" t="s">
        <v>20</v>
      </c>
      <c r="F2401" t="b">
        <v>0</v>
      </c>
      <c r="G2401" t="s">
        <v>226</v>
      </c>
      <c r="H2401" s="4">
        <v>45698.273310185177</v>
      </c>
      <c r="I2401" t="b">
        <v>1</v>
      </c>
      <c r="J2401" t="b">
        <v>0</v>
      </c>
      <c r="K2401" t="s">
        <v>226</v>
      </c>
      <c r="L2401" t="s">
        <v>22</v>
      </c>
      <c r="M2401">
        <v>65000</v>
      </c>
      <c r="O2401" t="s">
        <v>7428</v>
      </c>
      <c r="P2401" t="s">
        <v>7429</v>
      </c>
    </row>
    <row r="2402" spans="1:16" x14ac:dyDescent="0.25">
      <c r="A2402" t="s">
        <v>19</v>
      </c>
      <c r="B2402" t="s">
        <v>7518</v>
      </c>
      <c r="C2402" t="s">
        <v>213</v>
      </c>
      <c r="D2402" t="s">
        <v>2208</v>
      </c>
      <c r="E2402" t="s">
        <v>20</v>
      </c>
      <c r="F2402" t="b">
        <v>0</v>
      </c>
      <c r="G2402" t="s">
        <v>41</v>
      </c>
      <c r="H2402" s="4">
        <v>45698.292048611111</v>
      </c>
      <c r="I2402" t="b">
        <v>0</v>
      </c>
      <c r="J2402" t="b">
        <v>1</v>
      </c>
      <c r="K2402" t="s">
        <v>24</v>
      </c>
      <c r="L2402" t="s">
        <v>22</v>
      </c>
      <c r="M2402">
        <v>193000</v>
      </c>
      <c r="O2402" t="s">
        <v>405</v>
      </c>
      <c r="P2402" t="s">
        <v>7519</v>
      </c>
    </row>
    <row r="2403" spans="1:16" x14ac:dyDescent="0.25">
      <c r="A2403" t="s">
        <v>2</v>
      </c>
      <c r="B2403" t="s">
        <v>7430</v>
      </c>
      <c r="C2403" t="s">
        <v>172</v>
      </c>
      <c r="D2403" t="s">
        <v>2208</v>
      </c>
      <c r="E2403" t="s">
        <v>20</v>
      </c>
      <c r="F2403" t="b">
        <v>0</v>
      </c>
      <c r="G2403" t="s">
        <v>27</v>
      </c>
      <c r="H2403" s="4">
        <v>45698.293217592603</v>
      </c>
      <c r="I2403" t="b">
        <v>0</v>
      </c>
      <c r="J2403" t="b">
        <v>0</v>
      </c>
      <c r="K2403" t="s">
        <v>24</v>
      </c>
      <c r="L2403" t="s">
        <v>22</v>
      </c>
      <c r="M2403">
        <v>180000</v>
      </c>
      <c r="O2403" t="s">
        <v>2868</v>
      </c>
      <c r="P2403" t="s">
        <v>7431</v>
      </c>
    </row>
    <row r="2404" spans="1:16" x14ac:dyDescent="0.25">
      <c r="A2404" t="s">
        <v>0</v>
      </c>
      <c r="B2404" t="s">
        <v>4221</v>
      </c>
      <c r="D2404" t="s">
        <v>4219</v>
      </c>
      <c r="E2404" t="s">
        <v>20</v>
      </c>
      <c r="F2404" t="b">
        <v>0</v>
      </c>
      <c r="G2404" t="s">
        <v>1420</v>
      </c>
      <c r="H2404" s="4">
        <v>45698.298101851848</v>
      </c>
      <c r="I2404" t="b">
        <v>0</v>
      </c>
      <c r="J2404" t="b">
        <v>0</v>
      </c>
      <c r="K2404" t="s">
        <v>1420</v>
      </c>
      <c r="L2404" t="s">
        <v>22</v>
      </c>
      <c r="M2404">
        <v>65000</v>
      </c>
      <c r="O2404" t="s">
        <v>2946</v>
      </c>
      <c r="P2404" t="s">
        <v>1374</v>
      </c>
    </row>
    <row r="2405" spans="1:16" x14ac:dyDescent="0.25">
      <c r="A2405" t="s">
        <v>1</v>
      </c>
      <c r="B2405" t="s">
        <v>7432</v>
      </c>
      <c r="C2405" t="s">
        <v>39</v>
      </c>
      <c r="D2405" t="s">
        <v>7433</v>
      </c>
      <c r="E2405" t="s">
        <v>20</v>
      </c>
      <c r="F2405" t="b">
        <v>1</v>
      </c>
      <c r="G2405" t="s">
        <v>1833</v>
      </c>
      <c r="H2405" s="4">
        <v>45698.299421296288</v>
      </c>
      <c r="I2405" t="b">
        <v>1</v>
      </c>
      <c r="J2405" t="b">
        <v>0</v>
      </c>
      <c r="K2405" t="s">
        <v>1833</v>
      </c>
      <c r="L2405" t="s">
        <v>22</v>
      </c>
      <c r="M2405">
        <v>47500</v>
      </c>
      <c r="O2405" t="s">
        <v>1426</v>
      </c>
    </row>
    <row r="2406" spans="1:16" x14ac:dyDescent="0.25">
      <c r="A2406" t="s">
        <v>0</v>
      </c>
      <c r="B2406" t="s">
        <v>3335</v>
      </c>
      <c r="C2406" t="s">
        <v>160</v>
      </c>
      <c r="D2406" t="s">
        <v>4083</v>
      </c>
      <c r="E2406" t="s">
        <v>20</v>
      </c>
      <c r="F2406" t="b">
        <v>0</v>
      </c>
      <c r="G2406" t="s">
        <v>52</v>
      </c>
      <c r="H2406" s="4">
        <v>45698.303819444453</v>
      </c>
      <c r="I2406" t="b">
        <v>0</v>
      </c>
      <c r="J2406" t="b">
        <v>1</v>
      </c>
      <c r="K2406" t="s">
        <v>24</v>
      </c>
      <c r="L2406" t="s">
        <v>22</v>
      </c>
      <c r="M2406">
        <v>137500</v>
      </c>
      <c r="O2406" t="s">
        <v>88</v>
      </c>
      <c r="P2406" t="s">
        <v>7434</v>
      </c>
    </row>
    <row r="2407" spans="1:16" x14ac:dyDescent="0.25">
      <c r="A2407" t="s">
        <v>89</v>
      </c>
      <c r="B2407" t="s">
        <v>7530</v>
      </c>
      <c r="C2407" t="s">
        <v>7531</v>
      </c>
      <c r="D2407" t="s">
        <v>4034</v>
      </c>
      <c r="E2407" t="s">
        <v>20</v>
      </c>
      <c r="F2407" t="b">
        <v>0</v>
      </c>
      <c r="G2407" t="s">
        <v>1119</v>
      </c>
      <c r="H2407" s="4">
        <v>45698.31212962963</v>
      </c>
      <c r="I2407" t="b">
        <v>0</v>
      </c>
      <c r="J2407" t="b">
        <v>0</v>
      </c>
      <c r="K2407" t="s">
        <v>1119</v>
      </c>
      <c r="L2407" t="s">
        <v>22</v>
      </c>
      <c r="M2407">
        <v>275000</v>
      </c>
      <c r="O2407" t="s">
        <v>7532</v>
      </c>
      <c r="P2407" t="s">
        <v>274</v>
      </c>
    </row>
    <row r="2408" spans="1:16" x14ac:dyDescent="0.25">
      <c r="A2408" t="s">
        <v>89</v>
      </c>
      <c r="B2408" t="s">
        <v>7533</v>
      </c>
      <c r="C2408" t="s">
        <v>1420</v>
      </c>
      <c r="D2408" t="s">
        <v>4219</v>
      </c>
      <c r="E2408" t="s">
        <v>20</v>
      </c>
      <c r="F2408" t="b">
        <v>0</v>
      </c>
      <c r="G2408" t="s">
        <v>1420</v>
      </c>
      <c r="H2408" s="4">
        <v>45698.317175925928</v>
      </c>
      <c r="I2408" t="b">
        <v>0</v>
      </c>
      <c r="J2408" t="b">
        <v>0</v>
      </c>
      <c r="K2408" t="s">
        <v>1420</v>
      </c>
      <c r="L2408" t="s">
        <v>22</v>
      </c>
      <c r="M2408">
        <v>174400</v>
      </c>
      <c r="O2408" t="s">
        <v>1773</v>
      </c>
      <c r="P2408" t="s">
        <v>7534</v>
      </c>
    </row>
    <row r="2409" spans="1:16" x14ac:dyDescent="0.25">
      <c r="A2409" t="s">
        <v>139</v>
      </c>
      <c r="B2409" t="s">
        <v>7435</v>
      </c>
      <c r="C2409" t="s">
        <v>2500</v>
      </c>
      <c r="D2409" t="s">
        <v>3969</v>
      </c>
      <c r="E2409" t="s">
        <v>20</v>
      </c>
      <c r="F2409" t="b">
        <v>0</v>
      </c>
      <c r="G2409" t="s">
        <v>41</v>
      </c>
      <c r="H2409" s="4">
        <v>45698.333784722221</v>
      </c>
      <c r="I2409" t="b">
        <v>0</v>
      </c>
      <c r="J2409" t="b">
        <v>1</v>
      </c>
      <c r="K2409" t="s">
        <v>24</v>
      </c>
      <c r="L2409" t="s">
        <v>22</v>
      </c>
      <c r="M2409">
        <v>96000</v>
      </c>
      <c r="O2409" t="s">
        <v>7436</v>
      </c>
    </row>
    <row r="2410" spans="1:16" x14ac:dyDescent="0.25">
      <c r="A2410" t="s">
        <v>40</v>
      </c>
      <c r="B2410" t="s">
        <v>7437</v>
      </c>
      <c r="C2410" t="s">
        <v>151</v>
      </c>
      <c r="D2410" t="s">
        <v>5132</v>
      </c>
      <c r="E2410" t="s">
        <v>20</v>
      </c>
      <c r="F2410" t="b">
        <v>0</v>
      </c>
      <c r="G2410" t="s">
        <v>30</v>
      </c>
      <c r="H2410" s="4">
        <v>45698.334583333337</v>
      </c>
      <c r="I2410" t="b">
        <v>0</v>
      </c>
      <c r="J2410" t="b">
        <v>1</v>
      </c>
      <c r="K2410" t="s">
        <v>24</v>
      </c>
      <c r="L2410" t="s">
        <v>22</v>
      </c>
      <c r="M2410">
        <v>149743</v>
      </c>
      <c r="O2410" t="s">
        <v>7438</v>
      </c>
      <c r="P2410" t="s">
        <v>7439</v>
      </c>
    </row>
    <row r="2411" spans="1:16" x14ac:dyDescent="0.25">
      <c r="A2411" t="s">
        <v>2</v>
      </c>
      <c r="B2411" t="s">
        <v>7440</v>
      </c>
      <c r="C2411" t="s">
        <v>29</v>
      </c>
      <c r="D2411" t="s">
        <v>3956</v>
      </c>
      <c r="E2411" t="s">
        <v>20</v>
      </c>
      <c r="F2411" t="b">
        <v>0</v>
      </c>
      <c r="G2411" t="s">
        <v>27</v>
      </c>
      <c r="H2411" s="4">
        <v>45698.334675925929</v>
      </c>
      <c r="I2411" t="b">
        <v>0</v>
      </c>
      <c r="J2411" t="b">
        <v>1</v>
      </c>
      <c r="K2411" t="s">
        <v>24</v>
      </c>
      <c r="L2411" t="s">
        <v>36</v>
      </c>
      <c r="N2411">
        <v>38.215000152587891</v>
      </c>
      <c r="O2411" t="s">
        <v>2768</v>
      </c>
      <c r="P2411" t="s">
        <v>128</v>
      </c>
    </row>
    <row r="2412" spans="1:16" x14ac:dyDescent="0.25">
      <c r="A2412" t="s">
        <v>2</v>
      </c>
      <c r="B2412" t="s">
        <v>7441</v>
      </c>
      <c r="C2412" t="s">
        <v>6312</v>
      </c>
      <c r="D2412" t="s">
        <v>3969</v>
      </c>
      <c r="E2412" t="s">
        <v>20</v>
      </c>
      <c r="F2412" t="b">
        <v>0</v>
      </c>
      <c r="G2412" t="s">
        <v>1420</v>
      </c>
      <c r="H2412" s="4">
        <v>45698.350810185177</v>
      </c>
      <c r="I2412" t="b">
        <v>0</v>
      </c>
      <c r="J2412" t="b">
        <v>0</v>
      </c>
      <c r="K2412" t="s">
        <v>1420</v>
      </c>
      <c r="L2412" t="s">
        <v>22</v>
      </c>
      <c r="M2412">
        <v>109605.5</v>
      </c>
      <c r="O2412" t="s">
        <v>7442</v>
      </c>
      <c r="P2412" t="s">
        <v>7443</v>
      </c>
    </row>
    <row r="2413" spans="1:16" x14ac:dyDescent="0.25">
      <c r="A2413" t="s">
        <v>0</v>
      </c>
      <c r="B2413" t="s">
        <v>7535</v>
      </c>
      <c r="C2413" t="s">
        <v>3225</v>
      </c>
      <c r="D2413" t="s">
        <v>3828</v>
      </c>
      <c r="E2413" t="s">
        <v>20</v>
      </c>
      <c r="F2413" t="b">
        <v>0</v>
      </c>
      <c r="G2413" t="s">
        <v>27</v>
      </c>
      <c r="H2413" s="4">
        <v>45698.375081018523</v>
      </c>
      <c r="I2413" t="b">
        <v>1</v>
      </c>
      <c r="J2413" t="b">
        <v>1</v>
      </c>
      <c r="K2413" t="s">
        <v>24</v>
      </c>
      <c r="L2413" t="s">
        <v>22</v>
      </c>
      <c r="M2413">
        <v>80000</v>
      </c>
      <c r="O2413" t="s">
        <v>7536</v>
      </c>
      <c r="P2413" t="s">
        <v>7537</v>
      </c>
    </row>
    <row r="2414" spans="1:16" x14ac:dyDescent="0.25">
      <c r="A2414" t="s">
        <v>0</v>
      </c>
      <c r="B2414" t="s">
        <v>7444</v>
      </c>
      <c r="C2414" t="s">
        <v>39</v>
      </c>
      <c r="D2414" t="s">
        <v>3828</v>
      </c>
      <c r="E2414" t="s">
        <v>20</v>
      </c>
      <c r="F2414" t="b">
        <v>1</v>
      </c>
      <c r="G2414" t="s">
        <v>27</v>
      </c>
      <c r="H2414" s="4">
        <v>45698.375150462962</v>
      </c>
      <c r="I2414" t="b">
        <v>1</v>
      </c>
      <c r="J2414" t="b">
        <v>0</v>
      </c>
      <c r="K2414" t="s">
        <v>24</v>
      </c>
      <c r="L2414" t="s">
        <v>22</v>
      </c>
      <c r="M2414">
        <v>163085</v>
      </c>
      <c r="O2414" t="s">
        <v>7445</v>
      </c>
      <c r="P2414" t="s">
        <v>709</v>
      </c>
    </row>
    <row r="2415" spans="1:16" x14ac:dyDescent="0.25">
      <c r="A2415" t="s">
        <v>0</v>
      </c>
      <c r="B2415" t="s">
        <v>7446</v>
      </c>
      <c r="C2415" t="s">
        <v>585</v>
      </c>
      <c r="D2415" t="s">
        <v>4083</v>
      </c>
      <c r="E2415" t="s">
        <v>20</v>
      </c>
      <c r="F2415" t="b">
        <v>0</v>
      </c>
      <c r="G2415" t="s">
        <v>41</v>
      </c>
      <c r="H2415" s="4">
        <v>45698.375474537039</v>
      </c>
      <c r="I2415" t="b">
        <v>0</v>
      </c>
      <c r="J2415" t="b">
        <v>0</v>
      </c>
      <c r="K2415" t="s">
        <v>24</v>
      </c>
      <c r="L2415" t="s">
        <v>22</v>
      </c>
      <c r="M2415">
        <v>125000</v>
      </c>
      <c r="O2415" t="s">
        <v>374</v>
      </c>
      <c r="P2415" t="s">
        <v>7447</v>
      </c>
    </row>
    <row r="2416" spans="1:16" x14ac:dyDescent="0.25">
      <c r="A2416" t="s">
        <v>1</v>
      </c>
      <c r="B2416" t="s">
        <v>4430</v>
      </c>
      <c r="C2416" t="s">
        <v>949</v>
      </c>
      <c r="D2416" t="s">
        <v>4431</v>
      </c>
      <c r="E2416" t="s">
        <v>20</v>
      </c>
      <c r="F2416" t="b">
        <v>0</v>
      </c>
      <c r="G2416" t="s">
        <v>30</v>
      </c>
      <c r="H2416" s="4">
        <v>45698.376006944447</v>
      </c>
      <c r="I2416" t="b">
        <v>0</v>
      </c>
      <c r="J2416" t="b">
        <v>1</v>
      </c>
      <c r="K2416" t="s">
        <v>24</v>
      </c>
      <c r="L2416" t="s">
        <v>22</v>
      </c>
      <c r="M2416">
        <v>99000</v>
      </c>
      <c r="O2416" t="s">
        <v>1763</v>
      </c>
      <c r="P2416" t="s">
        <v>4432</v>
      </c>
    </row>
    <row r="2417" spans="1:16" x14ac:dyDescent="0.25">
      <c r="A2417" t="s">
        <v>0</v>
      </c>
      <c r="B2417" t="s">
        <v>5420</v>
      </c>
      <c r="C2417" t="s">
        <v>372</v>
      </c>
      <c r="D2417" t="s">
        <v>3956</v>
      </c>
      <c r="E2417" t="s">
        <v>34</v>
      </c>
      <c r="F2417" t="b">
        <v>0</v>
      </c>
      <c r="G2417" t="s">
        <v>27</v>
      </c>
      <c r="H2417" s="4">
        <v>45698.416701388887</v>
      </c>
      <c r="I2417" t="b">
        <v>1</v>
      </c>
      <c r="J2417" t="b">
        <v>0</v>
      </c>
      <c r="K2417" t="s">
        <v>24</v>
      </c>
      <c r="L2417" t="s">
        <v>36</v>
      </c>
      <c r="N2417">
        <v>27.979999542236332</v>
      </c>
      <c r="O2417" t="s">
        <v>4621</v>
      </c>
    </row>
    <row r="2418" spans="1:16" x14ac:dyDescent="0.25">
      <c r="A2418" t="s">
        <v>40</v>
      </c>
      <c r="B2418" t="s">
        <v>7448</v>
      </c>
      <c r="C2418" t="s">
        <v>1546</v>
      </c>
      <c r="D2418" t="s">
        <v>3828</v>
      </c>
      <c r="E2418" t="s">
        <v>20</v>
      </c>
      <c r="F2418" t="b">
        <v>0</v>
      </c>
      <c r="G2418" t="s">
        <v>27</v>
      </c>
      <c r="H2418" s="4">
        <v>45698.417939814812</v>
      </c>
      <c r="I2418" t="b">
        <v>0</v>
      </c>
      <c r="J2418" t="b">
        <v>1</v>
      </c>
      <c r="K2418" t="s">
        <v>24</v>
      </c>
      <c r="L2418" t="s">
        <v>22</v>
      </c>
      <c r="M2418">
        <v>162225</v>
      </c>
      <c r="O2418" t="s">
        <v>254</v>
      </c>
      <c r="P2418" t="s">
        <v>7449</v>
      </c>
    </row>
    <row r="2419" spans="1:16" x14ac:dyDescent="0.25">
      <c r="A2419" t="s">
        <v>40</v>
      </c>
      <c r="B2419" t="s">
        <v>2541</v>
      </c>
      <c r="C2419" t="s">
        <v>3347</v>
      </c>
      <c r="D2419" t="s">
        <v>3972</v>
      </c>
      <c r="E2419" t="s">
        <v>20</v>
      </c>
      <c r="F2419" t="b">
        <v>0</v>
      </c>
      <c r="G2419" t="s">
        <v>27</v>
      </c>
      <c r="H2419" s="4">
        <v>45698.418842592589</v>
      </c>
      <c r="I2419" t="b">
        <v>0</v>
      </c>
      <c r="J2419" t="b">
        <v>1</v>
      </c>
      <c r="K2419" t="s">
        <v>24</v>
      </c>
      <c r="L2419" t="s">
        <v>22</v>
      </c>
      <c r="M2419">
        <v>110500</v>
      </c>
      <c r="O2419" t="s">
        <v>2227</v>
      </c>
      <c r="P2419" t="s">
        <v>4332</v>
      </c>
    </row>
    <row r="2420" spans="1:16" x14ac:dyDescent="0.25">
      <c r="A2420" t="s">
        <v>2</v>
      </c>
      <c r="B2420" t="s">
        <v>4384</v>
      </c>
      <c r="C2420" t="s">
        <v>3515</v>
      </c>
      <c r="D2420" t="s">
        <v>2208</v>
      </c>
      <c r="E2420" t="s">
        <v>34</v>
      </c>
      <c r="F2420" t="b">
        <v>0</v>
      </c>
      <c r="G2420" t="s">
        <v>41</v>
      </c>
      <c r="H2420" s="4">
        <v>45698.418923611112</v>
      </c>
      <c r="I2420" t="b">
        <v>0</v>
      </c>
      <c r="J2420" t="b">
        <v>1</v>
      </c>
      <c r="K2420" t="s">
        <v>24</v>
      </c>
      <c r="L2420" t="s">
        <v>22</v>
      </c>
      <c r="M2420">
        <v>165000</v>
      </c>
      <c r="O2420" t="s">
        <v>428</v>
      </c>
      <c r="P2420" t="s">
        <v>7450</v>
      </c>
    </row>
    <row r="2421" spans="1:16" x14ac:dyDescent="0.25">
      <c r="A2421" t="s">
        <v>28</v>
      </c>
      <c r="B2421" t="s">
        <v>642</v>
      </c>
      <c r="C2421" t="s">
        <v>696</v>
      </c>
      <c r="D2421" t="s">
        <v>3972</v>
      </c>
      <c r="E2421" t="s">
        <v>20</v>
      </c>
      <c r="F2421" t="b">
        <v>0</v>
      </c>
      <c r="G2421" t="s">
        <v>30</v>
      </c>
      <c r="H2421" s="4">
        <v>45698.420115740737</v>
      </c>
      <c r="I2421" t="b">
        <v>0</v>
      </c>
      <c r="J2421" t="b">
        <v>1</v>
      </c>
      <c r="K2421" t="s">
        <v>24</v>
      </c>
      <c r="L2421" t="s">
        <v>22</v>
      </c>
      <c r="M2421">
        <v>147000</v>
      </c>
      <c r="O2421" t="s">
        <v>950</v>
      </c>
      <c r="P2421" t="s">
        <v>6324</v>
      </c>
    </row>
    <row r="2422" spans="1:16" x14ac:dyDescent="0.25">
      <c r="A2422" t="s">
        <v>89</v>
      </c>
      <c r="B2422" t="s">
        <v>7451</v>
      </c>
      <c r="C2422" t="s">
        <v>7312</v>
      </c>
      <c r="D2422" t="s">
        <v>2208</v>
      </c>
      <c r="E2422" t="s">
        <v>34</v>
      </c>
      <c r="F2422" t="b">
        <v>0</v>
      </c>
      <c r="G2422" t="s">
        <v>41</v>
      </c>
      <c r="H2422" s="4">
        <v>45698.433148148149</v>
      </c>
      <c r="I2422" t="b">
        <v>0</v>
      </c>
      <c r="J2422" t="b">
        <v>1</v>
      </c>
      <c r="K2422" t="s">
        <v>24</v>
      </c>
      <c r="L2422" t="s">
        <v>22</v>
      </c>
      <c r="M2422">
        <v>195000</v>
      </c>
      <c r="O2422" t="s">
        <v>428</v>
      </c>
      <c r="P2422" t="s">
        <v>7452</v>
      </c>
    </row>
    <row r="2423" spans="1:16" x14ac:dyDescent="0.25">
      <c r="A2423" t="s">
        <v>2</v>
      </c>
      <c r="B2423" t="s">
        <v>6516</v>
      </c>
      <c r="C2423" t="s">
        <v>151</v>
      </c>
      <c r="D2423" t="s">
        <v>3972</v>
      </c>
      <c r="E2423" t="s">
        <v>20</v>
      </c>
      <c r="F2423" t="b">
        <v>0</v>
      </c>
      <c r="G2423" t="s">
        <v>30</v>
      </c>
      <c r="H2423" s="4">
        <v>45698.45925925926</v>
      </c>
      <c r="I2423" t="b">
        <v>0</v>
      </c>
      <c r="J2423" t="b">
        <v>1</v>
      </c>
      <c r="K2423" t="s">
        <v>24</v>
      </c>
      <c r="L2423" t="s">
        <v>22</v>
      </c>
      <c r="M2423">
        <v>140500</v>
      </c>
      <c r="O2423" t="s">
        <v>6517</v>
      </c>
      <c r="P2423" t="s">
        <v>6518</v>
      </c>
    </row>
    <row r="2424" spans="1:16" x14ac:dyDescent="0.25">
      <c r="A2424" t="s">
        <v>2</v>
      </c>
      <c r="B2424" t="s">
        <v>307</v>
      </c>
      <c r="C2424" t="s">
        <v>39</v>
      </c>
      <c r="D2424" t="s">
        <v>7453</v>
      </c>
      <c r="E2424" t="s">
        <v>20</v>
      </c>
      <c r="F2424" t="b">
        <v>1</v>
      </c>
      <c r="G2424" t="s">
        <v>1094</v>
      </c>
      <c r="H2424" s="4">
        <v>45698.489560185182</v>
      </c>
      <c r="I2424" t="b">
        <v>1</v>
      </c>
      <c r="J2424" t="b">
        <v>0</v>
      </c>
      <c r="K2424" t="s">
        <v>1094</v>
      </c>
      <c r="L2424" t="s">
        <v>22</v>
      </c>
      <c r="M2424">
        <v>200000</v>
      </c>
      <c r="O2424" t="s">
        <v>7454</v>
      </c>
      <c r="P2424" t="s">
        <v>1818</v>
      </c>
    </row>
    <row r="2425" spans="1:16" x14ac:dyDescent="0.25">
      <c r="A2425" t="s">
        <v>1</v>
      </c>
      <c r="B2425" t="s">
        <v>2955</v>
      </c>
      <c r="C2425" t="s">
        <v>2765</v>
      </c>
      <c r="D2425" t="s">
        <v>3972</v>
      </c>
      <c r="E2425" t="s">
        <v>20</v>
      </c>
      <c r="F2425" t="b">
        <v>0</v>
      </c>
      <c r="G2425" t="s">
        <v>52</v>
      </c>
      <c r="H2425" s="4">
        <v>45698.500891203701</v>
      </c>
      <c r="I2425" t="b">
        <v>0</v>
      </c>
      <c r="J2425" t="b">
        <v>1</v>
      </c>
      <c r="K2425" t="s">
        <v>24</v>
      </c>
      <c r="L2425" t="s">
        <v>22</v>
      </c>
      <c r="M2425">
        <v>174000</v>
      </c>
      <c r="O2425" t="s">
        <v>5481</v>
      </c>
      <c r="P2425" t="s">
        <v>603</v>
      </c>
    </row>
    <row r="2426" spans="1:16" x14ac:dyDescent="0.25">
      <c r="A2426" t="s">
        <v>2</v>
      </c>
      <c r="B2426" t="s">
        <v>7405</v>
      </c>
      <c r="C2426" t="s">
        <v>3608</v>
      </c>
      <c r="D2426" t="s">
        <v>3972</v>
      </c>
      <c r="E2426" t="s">
        <v>20</v>
      </c>
      <c r="F2426" t="b">
        <v>0</v>
      </c>
      <c r="G2426" t="s">
        <v>27</v>
      </c>
      <c r="H2426" s="4">
        <v>45698.501215277778</v>
      </c>
      <c r="I2426" t="b">
        <v>0</v>
      </c>
      <c r="J2426" t="b">
        <v>0</v>
      </c>
      <c r="K2426" t="s">
        <v>24</v>
      </c>
      <c r="L2426" t="s">
        <v>22</v>
      </c>
      <c r="M2426">
        <v>82850</v>
      </c>
      <c r="O2426" t="s">
        <v>5481</v>
      </c>
      <c r="P2426" t="s">
        <v>3772</v>
      </c>
    </row>
    <row r="2427" spans="1:16" x14ac:dyDescent="0.25">
      <c r="A2427" t="s">
        <v>2</v>
      </c>
      <c r="B2427" t="s">
        <v>7455</v>
      </c>
      <c r="C2427" t="s">
        <v>114</v>
      </c>
      <c r="D2427" t="s">
        <v>3972</v>
      </c>
      <c r="E2427" t="s">
        <v>20</v>
      </c>
      <c r="F2427" t="b">
        <v>0</v>
      </c>
      <c r="G2427" t="s">
        <v>27</v>
      </c>
      <c r="H2427" s="4">
        <v>45698.501689814817</v>
      </c>
      <c r="I2427" t="b">
        <v>0</v>
      </c>
      <c r="J2427" t="b">
        <v>1</v>
      </c>
      <c r="K2427" t="s">
        <v>24</v>
      </c>
      <c r="L2427" t="s">
        <v>22</v>
      </c>
      <c r="M2427">
        <v>207500</v>
      </c>
      <c r="O2427" t="s">
        <v>341</v>
      </c>
      <c r="P2427" t="s">
        <v>7456</v>
      </c>
    </row>
    <row r="2428" spans="1:16" x14ac:dyDescent="0.25">
      <c r="A2428" t="s">
        <v>28</v>
      </c>
      <c r="B2428" t="s">
        <v>7457</v>
      </c>
      <c r="C2428" t="s">
        <v>39</v>
      </c>
      <c r="D2428" t="s">
        <v>3972</v>
      </c>
      <c r="E2428" t="s">
        <v>20</v>
      </c>
      <c r="F2428" t="b">
        <v>1</v>
      </c>
      <c r="G2428" t="s">
        <v>106</v>
      </c>
      <c r="H2428" s="4">
        <v>45698.50849537037</v>
      </c>
      <c r="I2428" t="b">
        <v>0</v>
      </c>
      <c r="J2428" t="b">
        <v>0</v>
      </c>
      <c r="K2428" t="s">
        <v>106</v>
      </c>
      <c r="L2428" t="s">
        <v>36</v>
      </c>
      <c r="N2428">
        <v>50</v>
      </c>
      <c r="O2428" t="s">
        <v>7412</v>
      </c>
      <c r="P2428" t="s">
        <v>7458</v>
      </c>
    </row>
    <row r="2429" spans="1:16" x14ac:dyDescent="0.25">
      <c r="A2429" t="s">
        <v>139</v>
      </c>
      <c r="B2429" t="s">
        <v>7459</v>
      </c>
      <c r="C2429" t="s">
        <v>1867</v>
      </c>
      <c r="D2429" t="s">
        <v>2208</v>
      </c>
      <c r="E2429" t="s">
        <v>105</v>
      </c>
      <c r="F2429" t="b">
        <v>0</v>
      </c>
      <c r="G2429" t="s">
        <v>27</v>
      </c>
      <c r="H2429" s="4">
        <v>45698.54178240741</v>
      </c>
      <c r="I2429" t="b">
        <v>0</v>
      </c>
      <c r="J2429" t="b">
        <v>1</v>
      </c>
      <c r="K2429" t="s">
        <v>24</v>
      </c>
      <c r="L2429" t="s">
        <v>22</v>
      </c>
      <c r="M2429">
        <v>93500</v>
      </c>
      <c r="O2429" t="s">
        <v>7460</v>
      </c>
      <c r="P2429" t="s">
        <v>2014</v>
      </c>
    </row>
    <row r="2430" spans="1:16" x14ac:dyDescent="0.25">
      <c r="A2430" t="s">
        <v>1</v>
      </c>
      <c r="B2430" t="s">
        <v>2473</v>
      </c>
      <c r="C2430" t="s">
        <v>1845</v>
      </c>
      <c r="D2430" t="s">
        <v>4083</v>
      </c>
      <c r="E2430" t="s">
        <v>20</v>
      </c>
      <c r="F2430" t="b">
        <v>0</v>
      </c>
      <c r="G2430" t="s">
        <v>27</v>
      </c>
      <c r="H2430" s="4">
        <v>45698.543252314812</v>
      </c>
      <c r="I2430" t="b">
        <v>0</v>
      </c>
      <c r="J2430" t="b">
        <v>1</v>
      </c>
      <c r="K2430" t="s">
        <v>24</v>
      </c>
      <c r="L2430" t="s">
        <v>22</v>
      </c>
      <c r="M2430">
        <v>145000</v>
      </c>
      <c r="O2430" t="s">
        <v>1388</v>
      </c>
      <c r="P2430" t="s">
        <v>7461</v>
      </c>
    </row>
    <row r="2431" spans="1:16" x14ac:dyDescent="0.25">
      <c r="A2431" t="s">
        <v>40</v>
      </c>
      <c r="B2431" t="s">
        <v>7462</v>
      </c>
      <c r="C2431" t="s">
        <v>2701</v>
      </c>
      <c r="D2431" t="s">
        <v>3828</v>
      </c>
      <c r="E2431" t="s">
        <v>20</v>
      </c>
      <c r="F2431" t="b">
        <v>0</v>
      </c>
      <c r="G2431" t="s">
        <v>41</v>
      </c>
      <c r="H2431" s="4">
        <v>45698.543657407397</v>
      </c>
      <c r="I2431" t="b">
        <v>1</v>
      </c>
      <c r="J2431" t="b">
        <v>1</v>
      </c>
      <c r="K2431" t="s">
        <v>24</v>
      </c>
      <c r="L2431" t="s">
        <v>36</v>
      </c>
      <c r="N2431">
        <v>60</v>
      </c>
      <c r="O2431" t="s">
        <v>7463</v>
      </c>
      <c r="P2431" t="s">
        <v>7464</v>
      </c>
    </row>
    <row r="2432" spans="1:16" x14ac:dyDescent="0.25">
      <c r="A2432" t="s">
        <v>19</v>
      </c>
      <c r="B2432" t="s">
        <v>7465</v>
      </c>
      <c r="C2432" t="s">
        <v>2765</v>
      </c>
      <c r="D2432" t="s">
        <v>3956</v>
      </c>
      <c r="E2432" t="s">
        <v>20</v>
      </c>
      <c r="F2432" t="b">
        <v>0</v>
      </c>
      <c r="G2432" t="s">
        <v>23</v>
      </c>
      <c r="H2432" s="4">
        <v>45698.581053240741</v>
      </c>
      <c r="I2432" t="b">
        <v>0</v>
      </c>
      <c r="J2432" t="b">
        <v>1</v>
      </c>
      <c r="K2432" t="s">
        <v>24</v>
      </c>
      <c r="L2432" t="s">
        <v>36</v>
      </c>
      <c r="N2432">
        <v>11.335000038146971</v>
      </c>
      <c r="O2432" t="s">
        <v>254</v>
      </c>
      <c r="P2432" t="s">
        <v>1637</v>
      </c>
    </row>
    <row r="2433" spans="1:16" x14ac:dyDescent="0.25">
      <c r="A2433" t="s">
        <v>0</v>
      </c>
      <c r="B2433" t="s">
        <v>7466</v>
      </c>
      <c r="C2433" t="s">
        <v>859</v>
      </c>
      <c r="D2433" t="s">
        <v>3956</v>
      </c>
      <c r="E2433" t="s">
        <v>20</v>
      </c>
      <c r="F2433" t="b">
        <v>0</v>
      </c>
      <c r="G2433" t="s">
        <v>27</v>
      </c>
      <c r="H2433" s="4">
        <v>45698.583518518521</v>
      </c>
      <c r="I2433" t="b">
        <v>0</v>
      </c>
      <c r="J2433" t="b">
        <v>1</v>
      </c>
      <c r="K2433" t="s">
        <v>24</v>
      </c>
      <c r="L2433" t="s">
        <v>36</v>
      </c>
      <c r="N2433">
        <v>24.014999389648441</v>
      </c>
      <c r="O2433" t="s">
        <v>7467</v>
      </c>
      <c r="P2433" t="s">
        <v>1304</v>
      </c>
    </row>
    <row r="2434" spans="1:16" x14ac:dyDescent="0.25">
      <c r="A2434" t="s">
        <v>25</v>
      </c>
      <c r="B2434" t="s">
        <v>7520</v>
      </c>
      <c r="C2434" t="s">
        <v>82</v>
      </c>
      <c r="D2434" t="s">
        <v>3828</v>
      </c>
      <c r="E2434" t="s">
        <v>20</v>
      </c>
      <c r="F2434" t="b">
        <v>0</v>
      </c>
      <c r="G2434" t="s">
        <v>27</v>
      </c>
      <c r="H2434" s="4">
        <v>45698.584178240737</v>
      </c>
      <c r="I2434" t="b">
        <v>0</v>
      </c>
      <c r="J2434" t="b">
        <v>1</v>
      </c>
      <c r="K2434" t="s">
        <v>24</v>
      </c>
      <c r="L2434" t="s">
        <v>22</v>
      </c>
      <c r="M2434">
        <v>85210.5</v>
      </c>
      <c r="O2434" t="s">
        <v>7521</v>
      </c>
      <c r="P2434" t="s">
        <v>2884</v>
      </c>
    </row>
    <row r="2435" spans="1:16" x14ac:dyDescent="0.25">
      <c r="A2435" t="s">
        <v>28</v>
      </c>
      <c r="B2435" t="s">
        <v>7468</v>
      </c>
      <c r="C2435" t="s">
        <v>24</v>
      </c>
      <c r="D2435" t="s">
        <v>3972</v>
      </c>
      <c r="E2435" t="s">
        <v>20</v>
      </c>
      <c r="F2435" t="b">
        <v>0</v>
      </c>
      <c r="G2435" t="s">
        <v>27</v>
      </c>
      <c r="H2435" s="4">
        <v>45698.585509259261</v>
      </c>
      <c r="I2435" t="b">
        <v>0</v>
      </c>
      <c r="J2435" t="b">
        <v>0</v>
      </c>
      <c r="K2435" t="s">
        <v>24</v>
      </c>
      <c r="L2435" t="s">
        <v>22</v>
      </c>
      <c r="M2435">
        <v>155000</v>
      </c>
      <c r="O2435" t="s">
        <v>7469</v>
      </c>
      <c r="P2435" t="s">
        <v>7470</v>
      </c>
    </row>
    <row r="2436" spans="1:16" x14ac:dyDescent="0.25">
      <c r="A2436" t="s">
        <v>191</v>
      </c>
      <c r="B2436" t="s">
        <v>7471</v>
      </c>
      <c r="C2436" t="s">
        <v>972</v>
      </c>
      <c r="D2436" t="s">
        <v>4083</v>
      </c>
      <c r="E2436" t="s">
        <v>20</v>
      </c>
      <c r="F2436" t="b">
        <v>0</v>
      </c>
      <c r="G2436" t="s">
        <v>862</v>
      </c>
      <c r="H2436" s="4">
        <v>45698.589016203703</v>
      </c>
      <c r="I2436" t="b">
        <v>0</v>
      </c>
      <c r="J2436" t="b">
        <v>0</v>
      </c>
      <c r="K2436" t="s">
        <v>862</v>
      </c>
      <c r="L2436" t="s">
        <v>22</v>
      </c>
      <c r="M2436">
        <v>127500</v>
      </c>
      <c r="O2436" t="s">
        <v>7472</v>
      </c>
      <c r="P2436" t="s">
        <v>7473</v>
      </c>
    </row>
    <row r="2437" spans="1:16" x14ac:dyDescent="0.25">
      <c r="A2437" t="s">
        <v>0</v>
      </c>
      <c r="B2437" t="s">
        <v>5356</v>
      </c>
      <c r="C2437" t="s">
        <v>5357</v>
      </c>
      <c r="D2437" t="s">
        <v>3828</v>
      </c>
      <c r="E2437" t="s">
        <v>219</v>
      </c>
      <c r="F2437" t="b">
        <v>0</v>
      </c>
      <c r="G2437" t="s">
        <v>27</v>
      </c>
      <c r="H2437" s="4">
        <v>45698.625069444453</v>
      </c>
      <c r="I2437" t="b">
        <v>1</v>
      </c>
      <c r="J2437" t="b">
        <v>1</v>
      </c>
      <c r="K2437" t="s">
        <v>24</v>
      </c>
      <c r="L2437" t="s">
        <v>36</v>
      </c>
      <c r="N2437">
        <v>26.494998931884769</v>
      </c>
      <c r="O2437" t="s">
        <v>3769</v>
      </c>
      <c r="P2437" t="s">
        <v>1702</v>
      </c>
    </row>
    <row r="2438" spans="1:16" x14ac:dyDescent="0.25">
      <c r="A2438" t="s">
        <v>0</v>
      </c>
      <c r="B2438" t="s">
        <v>7474</v>
      </c>
      <c r="C2438" t="s">
        <v>179</v>
      </c>
      <c r="D2438" t="s">
        <v>2208</v>
      </c>
      <c r="E2438" t="s">
        <v>20</v>
      </c>
      <c r="F2438" t="b">
        <v>0</v>
      </c>
      <c r="G2438" t="s">
        <v>27</v>
      </c>
      <c r="H2438" s="4">
        <v>45698.625173611108</v>
      </c>
      <c r="I2438" t="b">
        <v>0</v>
      </c>
      <c r="J2438" t="b">
        <v>0</v>
      </c>
      <c r="K2438" t="s">
        <v>24</v>
      </c>
      <c r="L2438" t="s">
        <v>22</v>
      </c>
      <c r="M2438">
        <v>61750</v>
      </c>
      <c r="O2438" t="s">
        <v>7475</v>
      </c>
      <c r="P2438" t="s">
        <v>7476</v>
      </c>
    </row>
    <row r="2439" spans="1:16" x14ac:dyDescent="0.25">
      <c r="A2439" t="s">
        <v>0</v>
      </c>
      <c r="B2439" t="s">
        <v>7477</v>
      </c>
      <c r="C2439" t="s">
        <v>2883</v>
      </c>
      <c r="D2439" t="s">
        <v>3828</v>
      </c>
      <c r="E2439" t="s">
        <v>51</v>
      </c>
      <c r="F2439" t="b">
        <v>0</v>
      </c>
      <c r="G2439" t="s">
        <v>30</v>
      </c>
      <c r="H2439" s="4">
        <v>45698.625601851847</v>
      </c>
      <c r="I2439" t="b">
        <v>1</v>
      </c>
      <c r="J2439" t="b">
        <v>0</v>
      </c>
      <c r="K2439" t="s">
        <v>24</v>
      </c>
      <c r="L2439" t="s">
        <v>36</v>
      </c>
      <c r="N2439">
        <v>53.5</v>
      </c>
      <c r="O2439" t="s">
        <v>7478</v>
      </c>
      <c r="P2439" t="s">
        <v>338</v>
      </c>
    </row>
    <row r="2440" spans="1:16" x14ac:dyDescent="0.25">
      <c r="A2440" t="s">
        <v>1</v>
      </c>
      <c r="B2440" t="s">
        <v>4443</v>
      </c>
      <c r="C2440" t="s">
        <v>122</v>
      </c>
      <c r="D2440" t="s">
        <v>3972</v>
      </c>
      <c r="E2440" t="s">
        <v>20</v>
      </c>
      <c r="F2440" t="b">
        <v>0</v>
      </c>
      <c r="G2440" t="s">
        <v>52</v>
      </c>
      <c r="H2440" s="4">
        <v>45698.625740740739</v>
      </c>
      <c r="I2440" t="b">
        <v>0</v>
      </c>
      <c r="J2440" t="b">
        <v>1</v>
      </c>
      <c r="K2440" t="s">
        <v>24</v>
      </c>
      <c r="L2440" t="s">
        <v>22</v>
      </c>
      <c r="M2440">
        <v>222545</v>
      </c>
      <c r="O2440" t="s">
        <v>759</v>
      </c>
      <c r="P2440" t="s">
        <v>2237</v>
      </c>
    </row>
    <row r="2441" spans="1:16" x14ac:dyDescent="0.25">
      <c r="A2441" t="s">
        <v>1</v>
      </c>
      <c r="B2441" t="s">
        <v>7479</v>
      </c>
      <c r="C2441" t="s">
        <v>82</v>
      </c>
      <c r="D2441" t="s">
        <v>4083</v>
      </c>
      <c r="E2441" t="s">
        <v>20</v>
      </c>
      <c r="F2441" t="b">
        <v>0</v>
      </c>
      <c r="G2441" t="s">
        <v>27</v>
      </c>
      <c r="H2441" s="4">
        <v>45698.626018518517</v>
      </c>
      <c r="I2441" t="b">
        <v>0</v>
      </c>
      <c r="J2441" t="b">
        <v>0</v>
      </c>
      <c r="K2441" t="s">
        <v>24</v>
      </c>
      <c r="L2441" t="s">
        <v>22</v>
      </c>
      <c r="M2441">
        <v>155000</v>
      </c>
      <c r="O2441" t="s">
        <v>377</v>
      </c>
      <c r="P2441" t="s">
        <v>3559</v>
      </c>
    </row>
    <row r="2442" spans="1:16" x14ac:dyDescent="0.25">
      <c r="A2442" t="s">
        <v>2</v>
      </c>
      <c r="B2442" t="s">
        <v>7480</v>
      </c>
      <c r="C2442" t="s">
        <v>24</v>
      </c>
      <c r="D2442" t="s">
        <v>4327</v>
      </c>
      <c r="E2442" t="s">
        <v>20</v>
      </c>
      <c r="F2442" t="b">
        <v>0</v>
      </c>
      <c r="G2442" t="s">
        <v>27</v>
      </c>
      <c r="H2442" s="4">
        <v>45698.626979166656</v>
      </c>
      <c r="I2442" t="b">
        <v>0</v>
      </c>
      <c r="J2442" t="b">
        <v>0</v>
      </c>
      <c r="K2442" t="s">
        <v>24</v>
      </c>
      <c r="L2442" t="s">
        <v>22</v>
      </c>
      <c r="M2442">
        <v>126500</v>
      </c>
      <c r="O2442" t="s">
        <v>7481</v>
      </c>
      <c r="P2442" t="s">
        <v>7482</v>
      </c>
    </row>
    <row r="2443" spans="1:16" x14ac:dyDescent="0.25">
      <c r="A2443" t="s">
        <v>0</v>
      </c>
      <c r="B2443" t="s">
        <v>2760</v>
      </c>
      <c r="C2443" t="s">
        <v>236</v>
      </c>
      <c r="D2443" t="s">
        <v>2208</v>
      </c>
      <c r="E2443" t="s">
        <v>20</v>
      </c>
      <c r="F2443" t="b">
        <v>0</v>
      </c>
      <c r="G2443" t="s">
        <v>27</v>
      </c>
      <c r="H2443" s="4">
        <v>45698.666817129633</v>
      </c>
      <c r="I2443" t="b">
        <v>0</v>
      </c>
      <c r="J2443" t="b">
        <v>1</v>
      </c>
      <c r="K2443" t="s">
        <v>24</v>
      </c>
      <c r="L2443" t="s">
        <v>22</v>
      </c>
      <c r="M2443">
        <v>120000</v>
      </c>
      <c r="O2443" t="s">
        <v>301</v>
      </c>
      <c r="P2443" t="s">
        <v>7483</v>
      </c>
    </row>
    <row r="2444" spans="1:16" x14ac:dyDescent="0.25">
      <c r="A2444" t="s">
        <v>0</v>
      </c>
      <c r="B2444" t="s">
        <v>7484</v>
      </c>
      <c r="C2444" t="s">
        <v>179</v>
      </c>
      <c r="D2444" t="s">
        <v>3828</v>
      </c>
      <c r="E2444" t="s">
        <v>20</v>
      </c>
      <c r="F2444" t="b">
        <v>0</v>
      </c>
      <c r="G2444" t="s">
        <v>27</v>
      </c>
      <c r="H2444" s="4">
        <v>45698.66684027778</v>
      </c>
      <c r="I2444" t="b">
        <v>0</v>
      </c>
      <c r="J2444" t="b">
        <v>1</v>
      </c>
      <c r="K2444" t="s">
        <v>24</v>
      </c>
      <c r="L2444" t="s">
        <v>22</v>
      </c>
      <c r="M2444">
        <v>79871.5</v>
      </c>
      <c r="O2444" t="s">
        <v>3851</v>
      </c>
      <c r="P2444" t="s">
        <v>7485</v>
      </c>
    </row>
    <row r="2445" spans="1:16" x14ac:dyDescent="0.25">
      <c r="A2445" t="s">
        <v>139</v>
      </c>
      <c r="B2445" t="s">
        <v>277</v>
      </c>
      <c r="C2445" t="s">
        <v>1065</v>
      </c>
      <c r="D2445" t="s">
        <v>3972</v>
      </c>
      <c r="E2445" t="s">
        <v>20</v>
      </c>
      <c r="F2445" t="b">
        <v>0</v>
      </c>
      <c r="G2445" t="s">
        <v>35</v>
      </c>
      <c r="H2445" s="4">
        <v>45698.667071759257</v>
      </c>
      <c r="I2445" t="b">
        <v>0</v>
      </c>
      <c r="J2445" t="b">
        <v>0</v>
      </c>
      <c r="K2445" t="s">
        <v>24</v>
      </c>
      <c r="L2445" t="s">
        <v>36</v>
      </c>
      <c r="N2445">
        <v>60</v>
      </c>
      <c r="O2445" t="s">
        <v>200</v>
      </c>
      <c r="P2445" t="s">
        <v>7538</v>
      </c>
    </row>
    <row r="2446" spans="1:16" x14ac:dyDescent="0.25">
      <c r="A2446" t="s">
        <v>139</v>
      </c>
      <c r="B2446" t="s">
        <v>7486</v>
      </c>
      <c r="C2446" t="s">
        <v>1421</v>
      </c>
      <c r="D2446" t="s">
        <v>3828</v>
      </c>
      <c r="E2446" t="s">
        <v>20</v>
      </c>
      <c r="F2446" t="b">
        <v>0</v>
      </c>
      <c r="G2446" t="s">
        <v>52</v>
      </c>
      <c r="H2446" s="4">
        <v>45698.667858796303</v>
      </c>
      <c r="I2446" t="b">
        <v>0</v>
      </c>
      <c r="J2446" t="b">
        <v>1</v>
      </c>
      <c r="K2446" t="s">
        <v>24</v>
      </c>
      <c r="L2446" t="s">
        <v>22</v>
      </c>
      <c r="M2446">
        <v>120000</v>
      </c>
      <c r="O2446" t="s">
        <v>7487</v>
      </c>
      <c r="P2446" t="s">
        <v>7488</v>
      </c>
    </row>
    <row r="2447" spans="1:16" x14ac:dyDescent="0.25">
      <c r="A2447" t="s">
        <v>40</v>
      </c>
      <c r="B2447" t="s">
        <v>7489</v>
      </c>
      <c r="C2447" t="s">
        <v>825</v>
      </c>
      <c r="D2447" t="s">
        <v>3828</v>
      </c>
      <c r="E2447" t="s">
        <v>20</v>
      </c>
      <c r="F2447" t="b">
        <v>0</v>
      </c>
      <c r="G2447" t="s">
        <v>27</v>
      </c>
      <c r="H2447" s="4">
        <v>45698.668009259258</v>
      </c>
      <c r="I2447" t="b">
        <v>1</v>
      </c>
      <c r="J2447" t="b">
        <v>1</v>
      </c>
      <c r="K2447" t="s">
        <v>24</v>
      </c>
      <c r="L2447" t="s">
        <v>22</v>
      </c>
      <c r="M2447">
        <v>147500</v>
      </c>
      <c r="O2447" t="s">
        <v>2576</v>
      </c>
      <c r="P2447" t="s">
        <v>7490</v>
      </c>
    </row>
    <row r="2448" spans="1:16" x14ac:dyDescent="0.25">
      <c r="A2448" t="s">
        <v>0</v>
      </c>
      <c r="B2448" t="s">
        <v>7539</v>
      </c>
      <c r="C2448" t="s">
        <v>2716</v>
      </c>
      <c r="D2448" t="s">
        <v>3972</v>
      </c>
      <c r="E2448" t="s">
        <v>20</v>
      </c>
      <c r="F2448" t="b">
        <v>0</v>
      </c>
      <c r="G2448" t="s">
        <v>23</v>
      </c>
      <c r="H2448" s="4">
        <v>45698.700891203713</v>
      </c>
      <c r="I2448" t="b">
        <v>0</v>
      </c>
      <c r="J2448" t="b">
        <v>1</v>
      </c>
      <c r="K2448" t="s">
        <v>24</v>
      </c>
      <c r="L2448" t="s">
        <v>22</v>
      </c>
      <c r="M2448">
        <v>74100</v>
      </c>
      <c r="O2448" t="s">
        <v>5948</v>
      </c>
      <c r="P2448" t="s">
        <v>7540</v>
      </c>
    </row>
    <row r="2449" spans="1:16" x14ac:dyDescent="0.25">
      <c r="A2449" t="s">
        <v>0</v>
      </c>
      <c r="B2449" t="s">
        <v>0</v>
      </c>
      <c r="C2449" t="s">
        <v>76</v>
      </c>
      <c r="D2449" t="s">
        <v>4089</v>
      </c>
      <c r="E2449" t="s">
        <v>20</v>
      </c>
      <c r="F2449" t="b">
        <v>0</v>
      </c>
      <c r="G2449" t="s">
        <v>41</v>
      </c>
      <c r="H2449" s="4">
        <v>45698.708738425928</v>
      </c>
      <c r="I2449" t="b">
        <v>0</v>
      </c>
      <c r="J2449" t="b">
        <v>0</v>
      </c>
      <c r="K2449" t="s">
        <v>24</v>
      </c>
      <c r="L2449" t="s">
        <v>36</v>
      </c>
      <c r="N2449">
        <v>37.5</v>
      </c>
      <c r="O2449" t="s">
        <v>712</v>
      </c>
      <c r="P2449" t="s">
        <v>1904</v>
      </c>
    </row>
    <row r="2450" spans="1:16" x14ac:dyDescent="0.25">
      <c r="A2450" t="s">
        <v>139</v>
      </c>
      <c r="B2450" t="s">
        <v>7522</v>
      </c>
      <c r="C2450" t="s">
        <v>151</v>
      </c>
      <c r="D2450" t="s">
        <v>3972</v>
      </c>
      <c r="E2450" t="s">
        <v>20</v>
      </c>
      <c r="F2450" t="b">
        <v>0</v>
      </c>
      <c r="G2450" t="s">
        <v>30</v>
      </c>
      <c r="H2450" s="4">
        <v>45698.709236111114</v>
      </c>
      <c r="I2450" t="b">
        <v>0</v>
      </c>
      <c r="J2450" t="b">
        <v>0</v>
      </c>
      <c r="K2450" t="s">
        <v>24</v>
      </c>
      <c r="L2450" t="s">
        <v>36</v>
      </c>
      <c r="N2450">
        <v>22</v>
      </c>
      <c r="O2450" t="s">
        <v>7523</v>
      </c>
      <c r="P2450" t="s">
        <v>2808</v>
      </c>
    </row>
    <row r="2451" spans="1:16" x14ac:dyDescent="0.25">
      <c r="A2451" t="s">
        <v>2</v>
      </c>
      <c r="B2451" t="s">
        <v>417</v>
      </c>
      <c r="C2451" t="s">
        <v>908</v>
      </c>
      <c r="D2451" t="s">
        <v>3828</v>
      </c>
      <c r="E2451" t="s">
        <v>20</v>
      </c>
      <c r="F2451" t="b">
        <v>0</v>
      </c>
      <c r="G2451" t="s">
        <v>27</v>
      </c>
      <c r="H2451" s="4">
        <v>45698.710324074083</v>
      </c>
      <c r="I2451" t="b">
        <v>0</v>
      </c>
      <c r="J2451" t="b">
        <v>0</v>
      </c>
      <c r="K2451" t="s">
        <v>24</v>
      </c>
      <c r="L2451" t="s">
        <v>22</v>
      </c>
      <c r="M2451">
        <v>90094.2578125</v>
      </c>
      <c r="O2451" t="s">
        <v>6067</v>
      </c>
      <c r="P2451" t="s">
        <v>6068</v>
      </c>
    </row>
    <row r="2452" spans="1:16" x14ac:dyDescent="0.25">
      <c r="A2452" t="s">
        <v>2</v>
      </c>
      <c r="B2452" t="s">
        <v>2337</v>
      </c>
      <c r="C2452" t="s">
        <v>49</v>
      </c>
      <c r="D2452" t="s">
        <v>3972</v>
      </c>
      <c r="E2452" t="s">
        <v>20</v>
      </c>
      <c r="F2452" t="b">
        <v>0</v>
      </c>
      <c r="G2452" t="s">
        <v>30</v>
      </c>
      <c r="H2452" s="4">
        <v>45698.711342592593</v>
      </c>
      <c r="I2452" t="b">
        <v>0</v>
      </c>
      <c r="J2452" t="b">
        <v>0</v>
      </c>
      <c r="K2452" t="s">
        <v>24</v>
      </c>
      <c r="L2452" t="s">
        <v>22</v>
      </c>
      <c r="M2452">
        <v>350000</v>
      </c>
      <c r="O2452" t="s">
        <v>3634</v>
      </c>
      <c r="P2452" t="s">
        <v>7162</v>
      </c>
    </row>
    <row r="2453" spans="1:16" x14ac:dyDescent="0.25">
      <c r="A2453" t="s">
        <v>139</v>
      </c>
      <c r="B2453" t="s">
        <v>2929</v>
      </c>
      <c r="C2453" t="s">
        <v>3238</v>
      </c>
      <c r="D2453" t="s">
        <v>3972</v>
      </c>
      <c r="E2453" t="s">
        <v>20</v>
      </c>
      <c r="F2453" t="b">
        <v>0</v>
      </c>
      <c r="G2453" t="s">
        <v>41</v>
      </c>
      <c r="H2453" s="4">
        <v>45698.7503125</v>
      </c>
      <c r="I2453" t="b">
        <v>0</v>
      </c>
      <c r="J2453" t="b">
        <v>1</v>
      </c>
      <c r="K2453" t="s">
        <v>24</v>
      </c>
      <c r="L2453" t="s">
        <v>22</v>
      </c>
      <c r="M2453">
        <v>103900</v>
      </c>
      <c r="O2453" t="s">
        <v>4328</v>
      </c>
      <c r="P2453" t="s">
        <v>7491</v>
      </c>
    </row>
    <row r="2454" spans="1:16" x14ac:dyDescent="0.25">
      <c r="A2454" t="s">
        <v>139</v>
      </c>
      <c r="B2454" t="s">
        <v>7492</v>
      </c>
      <c r="C2454" t="s">
        <v>151</v>
      </c>
      <c r="D2454" t="s">
        <v>3828</v>
      </c>
      <c r="E2454" t="s">
        <v>51</v>
      </c>
      <c r="F2454" t="b">
        <v>0</v>
      </c>
      <c r="G2454" t="s">
        <v>30</v>
      </c>
      <c r="H2454" s="4">
        <v>45698.750902777778</v>
      </c>
      <c r="I2454" t="b">
        <v>1</v>
      </c>
      <c r="J2454" t="b">
        <v>0</v>
      </c>
      <c r="K2454" t="s">
        <v>24</v>
      </c>
      <c r="L2454" t="s">
        <v>36</v>
      </c>
      <c r="N2454">
        <v>38</v>
      </c>
      <c r="O2454" t="s">
        <v>6990</v>
      </c>
    </row>
    <row r="2455" spans="1:16" x14ac:dyDescent="0.25">
      <c r="A2455" t="s">
        <v>2</v>
      </c>
      <c r="B2455" t="s">
        <v>7493</v>
      </c>
      <c r="C2455" t="s">
        <v>945</v>
      </c>
      <c r="D2455" t="s">
        <v>3600</v>
      </c>
      <c r="E2455" t="s">
        <v>20</v>
      </c>
      <c r="F2455" t="b">
        <v>0</v>
      </c>
      <c r="G2455" t="s">
        <v>27</v>
      </c>
      <c r="H2455" s="4">
        <v>45698.751388888893</v>
      </c>
      <c r="I2455" t="b">
        <v>1</v>
      </c>
      <c r="J2455" t="b">
        <v>1</v>
      </c>
      <c r="K2455" t="s">
        <v>24</v>
      </c>
      <c r="L2455" t="s">
        <v>22</v>
      </c>
      <c r="M2455">
        <v>145000</v>
      </c>
      <c r="O2455" t="s">
        <v>7494</v>
      </c>
      <c r="P2455" t="s">
        <v>7495</v>
      </c>
    </row>
    <row r="2456" spans="1:16" x14ac:dyDescent="0.25">
      <c r="A2456" t="s">
        <v>19</v>
      </c>
      <c r="B2456" t="s">
        <v>7496</v>
      </c>
      <c r="C2456" t="s">
        <v>122</v>
      </c>
      <c r="D2456" t="s">
        <v>3972</v>
      </c>
      <c r="E2456" t="s">
        <v>20</v>
      </c>
      <c r="F2456" t="b">
        <v>0</v>
      </c>
      <c r="G2456" t="s">
        <v>52</v>
      </c>
      <c r="H2456" s="4">
        <v>45698.75240740741</v>
      </c>
      <c r="I2456" t="b">
        <v>1</v>
      </c>
      <c r="J2456" t="b">
        <v>0</v>
      </c>
      <c r="K2456" t="s">
        <v>24</v>
      </c>
      <c r="L2456" t="s">
        <v>22</v>
      </c>
      <c r="M2456">
        <v>112116</v>
      </c>
      <c r="O2456" t="s">
        <v>554</v>
      </c>
      <c r="P2456" t="s">
        <v>7497</v>
      </c>
    </row>
    <row r="2457" spans="1:16" x14ac:dyDescent="0.25">
      <c r="A2457" t="s">
        <v>0</v>
      </c>
      <c r="B2457" t="s">
        <v>4250</v>
      </c>
      <c r="C2457" t="s">
        <v>3519</v>
      </c>
      <c r="D2457" t="s">
        <v>3972</v>
      </c>
      <c r="E2457" t="s">
        <v>20</v>
      </c>
      <c r="F2457" t="b">
        <v>0</v>
      </c>
      <c r="G2457" t="s">
        <v>27</v>
      </c>
      <c r="H2457" s="4">
        <v>45698.791770833333</v>
      </c>
      <c r="I2457" t="b">
        <v>1</v>
      </c>
      <c r="J2457" t="b">
        <v>0</v>
      </c>
      <c r="K2457" t="s">
        <v>24</v>
      </c>
      <c r="L2457" t="s">
        <v>22</v>
      </c>
      <c r="M2457">
        <v>70000</v>
      </c>
      <c r="O2457" t="s">
        <v>7498</v>
      </c>
      <c r="P2457" t="s">
        <v>1075</v>
      </c>
    </row>
    <row r="2458" spans="1:16" x14ac:dyDescent="0.25">
      <c r="A2458" t="s">
        <v>1</v>
      </c>
      <c r="B2458" t="s">
        <v>7499</v>
      </c>
      <c r="C2458" t="s">
        <v>624</v>
      </c>
      <c r="D2458" t="s">
        <v>3972</v>
      </c>
      <c r="E2458" t="s">
        <v>20</v>
      </c>
      <c r="F2458" t="b">
        <v>0</v>
      </c>
      <c r="G2458" t="s">
        <v>35</v>
      </c>
      <c r="H2458" s="4">
        <v>45698.792164351849</v>
      </c>
      <c r="I2458" t="b">
        <v>0</v>
      </c>
      <c r="J2458" t="b">
        <v>1</v>
      </c>
      <c r="K2458" t="s">
        <v>24</v>
      </c>
      <c r="L2458" t="s">
        <v>22</v>
      </c>
      <c r="M2458">
        <v>184000</v>
      </c>
      <c r="O2458" t="s">
        <v>65</v>
      </c>
      <c r="P2458" t="s">
        <v>66</v>
      </c>
    </row>
    <row r="2459" spans="1:16" x14ac:dyDescent="0.25">
      <c r="A2459" t="s">
        <v>2</v>
      </c>
      <c r="B2459" t="s">
        <v>7243</v>
      </c>
      <c r="C2459" t="s">
        <v>322</v>
      </c>
      <c r="D2459" t="s">
        <v>3972</v>
      </c>
      <c r="E2459" t="s">
        <v>20</v>
      </c>
      <c r="F2459" t="b">
        <v>0</v>
      </c>
      <c r="G2459" t="s">
        <v>41</v>
      </c>
      <c r="H2459" s="4">
        <v>45698.792210648149</v>
      </c>
      <c r="I2459" t="b">
        <v>0</v>
      </c>
      <c r="J2459" t="b">
        <v>1</v>
      </c>
      <c r="K2459" t="s">
        <v>24</v>
      </c>
      <c r="L2459" t="s">
        <v>22</v>
      </c>
      <c r="M2459">
        <v>193500</v>
      </c>
      <c r="O2459" t="s">
        <v>3972</v>
      </c>
      <c r="P2459" t="s">
        <v>7244</v>
      </c>
    </row>
    <row r="2460" spans="1:16" x14ac:dyDescent="0.25">
      <c r="A2460" t="s">
        <v>2</v>
      </c>
      <c r="B2460" t="s">
        <v>7541</v>
      </c>
      <c r="C2460" t="s">
        <v>1588</v>
      </c>
      <c r="D2460" t="s">
        <v>7542</v>
      </c>
      <c r="E2460" t="s">
        <v>20</v>
      </c>
      <c r="F2460" t="b">
        <v>0</v>
      </c>
      <c r="G2460" t="s">
        <v>27</v>
      </c>
      <c r="H2460" s="4">
        <v>45698.792962962973</v>
      </c>
      <c r="I2460" t="b">
        <v>0</v>
      </c>
      <c r="J2460" t="b">
        <v>0</v>
      </c>
      <c r="K2460" t="s">
        <v>24</v>
      </c>
      <c r="L2460" t="s">
        <v>22</v>
      </c>
      <c r="M2460">
        <v>90000</v>
      </c>
      <c r="O2460" t="s">
        <v>7543</v>
      </c>
      <c r="P2460" t="s">
        <v>7544</v>
      </c>
    </row>
    <row r="2461" spans="1:16" x14ac:dyDescent="0.25">
      <c r="A2461" t="s">
        <v>1</v>
      </c>
      <c r="B2461" t="s">
        <v>5989</v>
      </c>
      <c r="C2461" t="s">
        <v>3891</v>
      </c>
      <c r="D2461" t="s">
        <v>3828</v>
      </c>
      <c r="E2461" t="s">
        <v>20</v>
      </c>
      <c r="F2461" t="b">
        <v>0</v>
      </c>
      <c r="G2461" t="s">
        <v>27</v>
      </c>
      <c r="H2461" s="4">
        <v>45698.793854166674</v>
      </c>
      <c r="I2461" t="b">
        <v>0</v>
      </c>
      <c r="J2461" t="b">
        <v>1</v>
      </c>
      <c r="K2461" t="s">
        <v>24</v>
      </c>
      <c r="L2461" t="s">
        <v>22</v>
      </c>
      <c r="M2461">
        <v>120000</v>
      </c>
      <c r="O2461" t="s">
        <v>3892</v>
      </c>
      <c r="P2461" t="s">
        <v>5990</v>
      </c>
    </row>
    <row r="2462" spans="1:16" x14ac:dyDescent="0.25">
      <c r="A2462" t="s">
        <v>1</v>
      </c>
      <c r="B2462" t="s">
        <v>3477</v>
      </c>
      <c r="C2462" t="s">
        <v>155</v>
      </c>
      <c r="D2462" t="s">
        <v>3972</v>
      </c>
      <c r="E2462" t="s">
        <v>51</v>
      </c>
      <c r="F2462" t="b">
        <v>0</v>
      </c>
      <c r="G2462" t="s">
        <v>27</v>
      </c>
      <c r="H2462" s="4">
        <v>45698.794027777767</v>
      </c>
      <c r="I2462" t="b">
        <v>0</v>
      </c>
      <c r="J2462" t="b">
        <v>1</v>
      </c>
      <c r="K2462" t="s">
        <v>24</v>
      </c>
      <c r="L2462" t="s">
        <v>36</v>
      </c>
      <c r="N2462">
        <v>45</v>
      </c>
      <c r="O2462" t="s">
        <v>270</v>
      </c>
      <c r="P2462" t="s">
        <v>1851</v>
      </c>
    </row>
    <row r="2463" spans="1:16" x14ac:dyDescent="0.25">
      <c r="A2463" t="s">
        <v>89</v>
      </c>
      <c r="B2463" t="s">
        <v>7500</v>
      </c>
      <c r="C2463" t="s">
        <v>44</v>
      </c>
      <c r="D2463" t="s">
        <v>3972</v>
      </c>
      <c r="E2463" t="s">
        <v>20</v>
      </c>
      <c r="F2463" t="b">
        <v>0</v>
      </c>
      <c r="G2463" t="s">
        <v>41</v>
      </c>
      <c r="H2463" s="4">
        <v>45698.83</v>
      </c>
      <c r="I2463" t="b">
        <v>0</v>
      </c>
      <c r="J2463" t="b">
        <v>0</v>
      </c>
      <c r="K2463" t="s">
        <v>24</v>
      </c>
      <c r="L2463" t="s">
        <v>22</v>
      </c>
      <c r="M2463">
        <v>144000</v>
      </c>
      <c r="O2463" t="s">
        <v>7501</v>
      </c>
      <c r="P2463" t="s">
        <v>7502</v>
      </c>
    </row>
    <row r="2464" spans="1:16" x14ac:dyDescent="0.25">
      <c r="A2464" t="s">
        <v>40</v>
      </c>
      <c r="B2464" t="s">
        <v>57</v>
      </c>
      <c r="C2464" t="s">
        <v>179</v>
      </c>
      <c r="D2464" t="s">
        <v>3972</v>
      </c>
      <c r="E2464" t="s">
        <v>20</v>
      </c>
      <c r="F2464" t="b">
        <v>0</v>
      </c>
      <c r="G2464" t="s">
        <v>52</v>
      </c>
      <c r="H2464" s="4">
        <v>45698.832152777781</v>
      </c>
      <c r="I2464" t="b">
        <v>0</v>
      </c>
      <c r="J2464" t="b">
        <v>1</v>
      </c>
      <c r="K2464" t="s">
        <v>24</v>
      </c>
      <c r="L2464" t="s">
        <v>22</v>
      </c>
      <c r="M2464">
        <v>139105</v>
      </c>
      <c r="O2464" t="s">
        <v>1856</v>
      </c>
      <c r="P2464" t="s">
        <v>2720</v>
      </c>
    </row>
    <row r="2465" spans="1:16" x14ac:dyDescent="0.25">
      <c r="A2465" t="s">
        <v>0</v>
      </c>
      <c r="B2465" t="s">
        <v>7503</v>
      </c>
      <c r="C2465" t="s">
        <v>203</v>
      </c>
      <c r="D2465" t="s">
        <v>3972</v>
      </c>
      <c r="E2465" t="s">
        <v>20</v>
      </c>
      <c r="F2465" t="b">
        <v>0</v>
      </c>
      <c r="G2465" t="s">
        <v>23</v>
      </c>
      <c r="H2465" s="4">
        <v>45698.832256944443</v>
      </c>
      <c r="I2465" t="b">
        <v>1</v>
      </c>
      <c r="J2465" t="b">
        <v>1</v>
      </c>
      <c r="K2465" t="s">
        <v>24</v>
      </c>
      <c r="L2465" t="s">
        <v>22</v>
      </c>
      <c r="M2465">
        <v>85000</v>
      </c>
      <c r="O2465" t="s">
        <v>4674</v>
      </c>
      <c r="P2465" t="s">
        <v>204</v>
      </c>
    </row>
    <row r="2466" spans="1:16" x14ac:dyDescent="0.25">
      <c r="A2466" t="s">
        <v>0</v>
      </c>
      <c r="B2466" t="s">
        <v>1219</v>
      </c>
      <c r="C2466" t="s">
        <v>64</v>
      </c>
      <c r="D2466" t="s">
        <v>6850</v>
      </c>
      <c r="E2466" t="s">
        <v>20</v>
      </c>
      <c r="F2466" t="b">
        <v>0</v>
      </c>
      <c r="G2466" t="s">
        <v>52</v>
      </c>
      <c r="H2466" s="4">
        <v>45698.834317129629</v>
      </c>
      <c r="I2466" t="b">
        <v>1</v>
      </c>
      <c r="J2466" t="b">
        <v>0</v>
      </c>
      <c r="K2466" t="s">
        <v>24</v>
      </c>
      <c r="L2466" t="s">
        <v>36</v>
      </c>
      <c r="N2466">
        <v>37.5</v>
      </c>
      <c r="O2466" t="s">
        <v>131</v>
      </c>
      <c r="P2466" t="s">
        <v>1463</v>
      </c>
    </row>
    <row r="2467" spans="1:16" x14ac:dyDescent="0.25">
      <c r="A2467" t="s">
        <v>0</v>
      </c>
      <c r="B2467" t="s">
        <v>7504</v>
      </c>
      <c r="C2467" t="s">
        <v>2015</v>
      </c>
      <c r="D2467" t="s">
        <v>3972</v>
      </c>
      <c r="E2467" t="s">
        <v>51</v>
      </c>
      <c r="F2467" t="b">
        <v>0</v>
      </c>
      <c r="G2467" t="s">
        <v>27</v>
      </c>
      <c r="H2467" s="4">
        <v>45698.834456018521</v>
      </c>
      <c r="I2467" t="b">
        <v>0</v>
      </c>
      <c r="J2467" t="b">
        <v>0</v>
      </c>
      <c r="K2467" t="s">
        <v>24</v>
      </c>
      <c r="L2467" t="s">
        <v>36</v>
      </c>
      <c r="N2467">
        <v>30</v>
      </c>
      <c r="O2467" t="s">
        <v>1137</v>
      </c>
      <c r="P2467" t="s">
        <v>1687</v>
      </c>
    </row>
    <row r="2468" spans="1:16" x14ac:dyDescent="0.25">
      <c r="A2468" t="s">
        <v>0</v>
      </c>
      <c r="B2468" t="s">
        <v>1632</v>
      </c>
      <c r="C2468" t="s">
        <v>967</v>
      </c>
      <c r="D2468" t="s">
        <v>3972</v>
      </c>
      <c r="E2468" t="s">
        <v>20</v>
      </c>
      <c r="F2468" t="b">
        <v>0</v>
      </c>
      <c r="G2468" t="s">
        <v>27</v>
      </c>
      <c r="H2468" s="4">
        <v>45698.834837962961</v>
      </c>
      <c r="I2468" t="b">
        <v>1</v>
      </c>
      <c r="J2468" t="b">
        <v>0</v>
      </c>
      <c r="K2468" t="s">
        <v>24</v>
      </c>
      <c r="L2468" t="s">
        <v>22</v>
      </c>
      <c r="M2468">
        <v>105000</v>
      </c>
      <c r="O2468" t="s">
        <v>482</v>
      </c>
      <c r="P2468" t="s">
        <v>7545</v>
      </c>
    </row>
    <row r="2469" spans="1:16" x14ac:dyDescent="0.25">
      <c r="A2469" t="s">
        <v>0</v>
      </c>
      <c r="B2469" t="s">
        <v>7505</v>
      </c>
      <c r="C2469" t="s">
        <v>966</v>
      </c>
      <c r="D2469" t="s">
        <v>3956</v>
      </c>
      <c r="E2469" t="s">
        <v>20</v>
      </c>
      <c r="F2469" t="b">
        <v>0</v>
      </c>
      <c r="G2469" t="s">
        <v>30</v>
      </c>
      <c r="H2469" s="4">
        <v>45698.836087962962</v>
      </c>
      <c r="I2469" t="b">
        <v>0</v>
      </c>
      <c r="J2469" t="b">
        <v>0</v>
      </c>
      <c r="K2469" t="s">
        <v>24</v>
      </c>
      <c r="L2469" t="s">
        <v>36</v>
      </c>
      <c r="N2469">
        <v>25</v>
      </c>
      <c r="O2469" t="s">
        <v>7506</v>
      </c>
      <c r="P2469" t="s">
        <v>7507</v>
      </c>
    </row>
    <row r="2470" spans="1:16" x14ac:dyDescent="0.25">
      <c r="A2470" t="s">
        <v>0</v>
      </c>
      <c r="B2470" t="s">
        <v>3005</v>
      </c>
      <c r="C2470" t="s">
        <v>203</v>
      </c>
      <c r="D2470" t="s">
        <v>3972</v>
      </c>
      <c r="E2470" t="s">
        <v>20</v>
      </c>
      <c r="F2470" t="b">
        <v>0</v>
      </c>
      <c r="G2470" t="s">
        <v>23</v>
      </c>
      <c r="H2470" s="4">
        <v>45698.868854166663</v>
      </c>
      <c r="I2470" t="b">
        <v>1</v>
      </c>
      <c r="J2470" t="b">
        <v>1</v>
      </c>
      <c r="K2470" t="s">
        <v>24</v>
      </c>
      <c r="L2470" t="s">
        <v>36</v>
      </c>
      <c r="N2470">
        <v>19</v>
      </c>
      <c r="O2470" t="s">
        <v>4343</v>
      </c>
      <c r="P2470" t="s">
        <v>7508</v>
      </c>
    </row>
    <row r="2471" spans="1:16" x14ac:dyDescent="0.25">
      <c r="A2471" t="s">
        <v>0</v>
      </c>
      <c r="B2471" t="s">
        <v>7509</v>
      </c>
      <c r="C2471" t="s">
        <v>985</v>
      </c>
      <c r="D2471" t="s">
        <v>4327</v>
      </c>
      <c r="E2471" t="s">
        <v>20</v>
      </c>
      <c r="F2471" t="b">
        <v>0</v>
      </c>
      <c r="G2471" t="s">
        <v>27</v>
      </c>
      <c r="H2471" s="4">
        <v>45698.871157407397</v>
      </c>
      <c r="I2471" t="b">
        <v>0</v>
      </c>
      <c r="J2471" t="b">
        <v>1</v>
      </c>
      <c r="K2471" t="s">
        <v>24</v>
      </c>
      <c r="L2471" t="s">
        <v>22</v>
      </c>
      <c r="M2471">
        <v>120000</v>
      </c>
      <c r="O2471" t="s">
        <v>7510</v>
      </c>
    </row>
    <row r="2472" spans="1:16" x14ac:dyDescent="0.25">
      <c r="A2472" t="s">
        <v>0</v>
      </c>
      <c r="B2472" t="s">
        <v>7524</v>
      </c>
      <c r="C2472" t="s">
        <v>372</v>
      </c>
      <c r="D2472" t="s">
        <v>2208</v>
      </c>
      <c r="E2472" t="s">
        <v>20</v>
      </c>
      <c r="F2472" t="b">
        <v>0</v>
      </c>
      <c r="G2472" t="s">
        <v>27</v>
      </c>
      <c r="H2472" s="4">
        <v>45698.874988425923</v>
      </c>
      <c r="I2472" t="b">
        <v>0</v>
      </c>
      <c r="J2472" t="b">
        <v>0</v>
      </c>
      <c r="K2472" t="s">
        <v>24</v>
      </c>
      <c r="L2472" t="s">
        <v>22</v>
      </c>
      <c r="M2472">
        <v>82500</v>
      </c>
      <c r="O2472" t="s">
        <v>7525</v>
      </c>
      <c r="P2472" t="s">
        <v>7526</v>
      </c>
    </row>
    <row r="2473" spans="1:16" x14ac:dyDescent="0.25">
      <c r="A2473" t="s">
        <v>2</v>
      </c>
      <c r="B2473" t="s">
        <v>7511</v>
      </c>
      <c r="C2473" t="s">
        <v>24</v>
      </c>
      <c r="D2473" t="s">
        <v>4034</v>
      </c>
      <c r="E2473" t="s">
        <v>20</v>
      </c>
      <c r="F2473" t="b">
        <v>0</v>
      </c>
      <c r="G2473" t="s">
        <v>41</v>
      </c>
      <c r="H2473" s="4">
        <v>45698.877106481479</v>
      </c>
      <c r="I2473" t="b">
        <v>1</v>
      </c>
      <c r="J2473" t="b">
        <v>1</v>
      </c>
      <c r="K2473" t="s">
        <v>24</v>
      </c>
      <c r="L2473" t="s">
        <v>22</v>
      </c>
      <c r="M2473">
        <v>125000</v>
      </c>
      <c r="O2473" t="s">
        <v>1831</v>
      </c>
      <c r="P2473" t="s">
        <v>7512</v>
      </c>
    </row>
    <row r="2474" spans="1:16" x14ac:dyDescent="0.25">
      <c r="A2474" t="s">
        <v>0</v>
      </c>
      <c r="B2474" t="s">
        <v>7513</v>
      </c>
      <c r="C2474" t="s">
        <v>82</v>
      </c>
      <c r="D2474" t="s">
        <v>3972</v>
      </c>
      <c r="E2474" t="s">
        <v>105</v>
      </c>
      <c r="F2474" t="b">
        <v>0</v>
      </c>
      <c r="G2474" t="s">
        <v>27</v>
      </c>
      <c r="H2474" s="4">
        <v>45698.916770833333</v>
      </c>
      <c r="I2474" t="b">
        <v>0</v>
      </c>
      <c r="J2474" t="b">
        <v>0</v>
      </c>
      <c r="K2474" t="s">
        <v>24</v>
      </c>
      <c r="L2474" t="s">
        <v>36</v>
      </c>
      <c r="N2474">
        <v>15.25</v>
      </c>
      <c r="O2474" t="s">
        <v>7514</v>
      </c>
    </row>
    <row r="2475" spans="1:16" x14ac:dyDescent="0.25">
      <c r="A2475" t="s">
        <v>2</v>
      </c>
      <c r="B2475" t="s">
        <v>4480</v>
      </c>
      <c r="C2475" t="s">
        <v>2555</v>
      </c>
      <c r="D2475" t="s">
        <v>3972</v>
      </c>
      <c r="E2475" t="s">
        <v>20</v>
      </c>
      <c r="F2475" t="b">
        <v>0</v>
      </c>
      <c r="G2475" t="s">
        <v>27</v>
      </c>
      <c r="H2475" s="4">
        <v>45698.918055555558</v>
      </c>
      <c r="I2475" t="b">
        <v>1</v>
      </c>
      <c r="J2475" t="b">
        <v>1</v>
      </c>
      <c r="K2475" t="s">
        <v>24</v>
      </c>
      <c r="L2475" t="s">
        <v>36</v>
      </c>
      <c r="N2475">
        <v>60</v>
      </c>
      <c r="O2475" t="s">
        <v>1227</v>
      </c>
      <c r="P2475" t="s">
        <v>887</v>
      </c>
    </row>
    <row r="2476" spans="1:16" x14ac:dyDescent="0.25">
      <c r="A2476" t="s">
        <v>0</v>
      </c>
      <c r="B2476" t="s">
        <v>7515</v>
      </c>
      <c r="C2476" t="s">
        <v>1096</v>
      </c>
      <c r="D2476" t="s">
        <v>3828</v>
      </c>
      <c r="E2476" t="s">
        <v>20</v>
      </c>
      <c r="F2476" t="b">
        <v>0</v>
      </c>
      <c r="G2476" t="s">
        <v>27</v>
      </c>
      <c r="H2476" s="4">
        <v>45698.954479166663</v>
      </c>
      <c r="I2476" t="b">
        <v>0</v>
      </c>
      <c r="J2476" t="b">
        <v>0</v>
      </c>
      <c r="K2476" t="s">
        <v>24</v>
      </c>
      <c r="L2476" t="s">
        <v>36</v>
      </c>
      <c r="N2476">
        <v>67.360000610351563</v>
      </c>
      <c r="O2476" t="s">
        <v>7516</v>
      </c>
      <c r="P2476" t="s">
        <v>7517</v>
      </c>
    </row>
    <row r="2477" spans="1:16" x14ac:dyDescent="0.25">
      <c r="A2477" t="s">
        <v>1</v>
      </c>
      <c r="B2477" t="s">
        <v>7402</v>
      </c>
      <c r="C2477" t="s">
        <v>39</v>
      </c>
      <c r="D2477" t="s">
        <v>3972</v>
      </c>
      <c r="E2477" t="s">
        <v>51</v>
      </c>
      <c r="F2477" t="b">
        <v>1</v>
      </c>
      <c r="G2477" t="s">
        <v>41</v>
      </c>
      <c r="H2477" s="4">
        <v>45699.000034722223</v>
      </c>
      <c r="I2477" t="b">
        <v>0</v>
      </c>
      <c r="J2477" t="b">
        <v>1</v>
      </c>
      <c r="K2477" t="s">
        <v>24</v>
      </c>
      <c r="L2477" t="s">
        <v>36</v>
      </c>
      <c r="N2477">
        <v>31</v>
      </c>
      <c r="O2477" t="s">
        <v>7403</v>
      </c>
      <c r="P2477" t="s">
        <v>1212</v>
      </c>
    </row>
    <row r="2478" spans="1:16" x14ac:dyDescent="0.25">
      <c r="A2478" t="s">
        <v>0</v>
      </c>
      <c r="B2478" t="s">
        <v>7404</v>
      </c>
      <c r="C2478" t="s">
        <v>5662</v>
      </c>
      <c r="D2478" t="s">
        <v>3956</v>
      </c>
      <c r="E2478" t="s">
        <v>34</v>
      </c>
      <c r="F2478" t="b">
        <v>0</v>
      </c>
      <c r="G2478" t="s">
        <v>27</v>
      </c>
      <c r="H2478" s="4">
        <v>45699.000173611108</v>
      </c>
      <c r="I2478" t="b">
        <v>0</v>
      </c>
      <c r="J2478" t="b">
        <v>0</v>
      </c>
      <c r="K2478" t="s">
        <v>24</v>
      </c>
      <c r="L2478" t="s">
        <v>36</v>
      </c>
      <c r="N2478">
        <v>24.014999389648441</v>
      </c>
      <c r="O2478" t="s">
        <v>5663</v>
      </c>
      <c r="P2478" t="s">
        <v>3686</v>
      </c>
    </row>
    <row r="2479" spans="1:16" x14ac:dyDescent="0.25">
      <c r="A2479" t="s">
        <v>2</v>
      </c>
      <c r="B2479" t="s">
        <v>7405</v>
      </c>
      <c r="C2479" t="s">
        <v>780</v>
      </c>
      <c r="D2479" t="s">
        <v>3972</v>
      </c>
      <c r="E2479" t="s">
        <v>20</v>
      </c>
      <c r="F2479" t="b">
        <v>0</v>
      </c>
      <c r="G2479" t="s">
        <v>27</v>
      </c>
      <c r="H2479" s="4">
        <v>45699.000173611108</v>
      </c>
      <c r="I2479" t="b">
        <v>0</v>
      </c>
      <c r="J2479" t="b">
        <v>0</v>
      </c>
      <c r="K2479" t="s">
        <v>24</v>
      </c>
      <c r="L2479" t="s">
        <v>22</v>
      </c>
      <c r="M2479">
        <v>82850</v>
      </c>
      <c r="O2479" t="s">
        <v>5481</v>
      </c>
      <c r="P2479" t="s">
        <v>3772</v>
      </c>
    </row>
    <row r="2480" spans="1:16" x14ac:dyDescent="0.25">
      <c r="A2480" t="s">
        <v>2</v>
      </c>
      <c r="B2480" t="s">
        <v>7406</v>
      </c>
      <c r="C2480" t="s">
        <v>372</v>
      </c>
      <c r="D2480" t="s">
        <v>4013</v>
      </c>
      <c r="E2480" t="s">
        <v>20</v>
      </c>
      <c r="F2480" t="b">
        <v>0</v>
      </c>
      <c r="G2480" t="s">
        <v>41</v>
      </c>
      <c r="H2480" s="4">
        <v>45699.00209490741</v>
      </c>
      <c r="I2480" t="b">
        <v>0</v>
      </c>
      <c r="J2480" t="b">
        <v>1</v>
      </c>
      <c r="K2480" t="s">
        <v>24</v>
      </c>
      <c r="L2480" t="s">
        <v>22</v>
      </c>
      <c r="M2480">
        <v>220900</v>
      </c>
      <c r="O2480" t="s">
        <v>402</v>
      </c>
      <c r="P2480" t="s">
        <v>7407</v>
      </c>
    </row>
    <row r="2481" spans="1:16" x14ac:dyDescent="0.25">
      <c r="A2481" t="s">
        <v>2</v>
      </c>
      <c r="B2481" t="s">
        <v>2492</v>
      </c>
      <c r="C2481" t="s">
        <v>825</v>
      </c>
      <c r="D2481" t="s">
        <v>3972</v>
      </c>
      <c r="E2481" t="s">
        <v>20</v>
      </c>
      <c r="F2481" t="b">
        <v>0</v>
      </c>
      <c r="G2481" t="s">
        <v>35</v>
      </c>
      <c r="H2481" s="4">
        <v>45699.002395833333</v>
      </c>
      <c r="I2481" t="b">
        <v>0</v>
      </c>
      <c r="J2481" t="b">
        <v>1</v>
      </c>
      <c r="K2481" t="s">
        <v>24</v>
      </c>
      <c r="L2481" t="s">
        <v>22</v>
      </c>
      <c r="M2481">
        <v>122087</v>
      </c>
      <c r="O2481" t="s">
        <v>5481</v>
      </c>
      <c r="P2481" t="s">
        <v>7408</v>
      </c>
    </row>
    <row r="2482" spans="1:16" x14ac:dyDescent="0.25">
      <c r="A2482" t="s">
        <v>2</v>
      </c>
      <c r="B2482" t="s">
        <v>7409</v>
      </c>
      <c r="C2482" t="s">
        <v>622</v>
      </c>
      <c r="D2482" t="s">
        <v>3972</v>
      </c>
      <c r="E2482" t="s">
        <v>20</v>
      </c>
      <c r="F2482" t="b">
        <v>0</v>
      </c>
      <c r="G2482" t="s">
        <v>52</v>
      </c>
      <c r="H2482" s="4">
        <v>45699.003298611111</v>
      </c>
      <c r="I2482" t="b">
        <v>0</v>
      </c>
      <c r="J2482" t="b">
        <v>1</v>
      </c>
      <c r="K2482" t="s">
        <v>24</v>
      </c>
      <c r="L2482" t="s">
        <v>22</v>
      </c>
      <c r="M2482">
        <v>115000</v>
      </c>
      <c r="O2482" t="s">
        <v>954</v>
      </c>
      <c r="P2482" t="s">
        <v>7410</v>
      </c>
    </row>
    <row r="2483" spans="1:16" x14ac:dyDescent="0.25">
      <c r="A2483" t="s">
        <v>28</v>
      </c>
      <c r="B2483" t="s">
        <v>7411</v>
      </c>
      <c r="C2483" t="s">
        <v>39</v>
      </c>
      <c r="D2483" t="s">
        <v>3972</v>
      </c>
      <c r="E2483" t="s">
        <v>20</v>
      </c>
      <c r="F2483" t="b">
        <v>1</v>
      </c>
      <c r="G2483" t="s">
        <v>30</v>
      </c>
      <c r="H2483" s="4">
        <v>45699.017511574071</v>
      </c>
      <c r="I2483" t="b">
        <v>0</v>
      </c>
      <c r="J2483" t="b">
        <v>0</v>
      </c>
      <c r="K2483" t="s">
        <v>24</v>
      </c>
      <c r="L2483" t="s">
        <v>36</v>
      </c>
      <c r="N2483">
        <v>50</v>
      </c>
      <c r="O2483" t="s">
        <v>7412</v>
      </c>
    </row>
    <row r="2484" spans="1:16" x14ac:dyDescent="0.25">
      <c r="A2484" t="s">
        <v>0</v>
      </c>
      <c r="B2484" t="s">
        <v>6982</v>
      </c>
      <c r="C2484" t="s">
        <v>39</v>
      </c>
      <c r="D2484" t="s">
        <v>3972</v>
      </c>
      <c r="E2484" t="s">
        <v>20</v>
      </c>
      <c r="F2484" t="b">
        <v>1</v>
      </c>
      <c r="G2484" t="s">
        <v>106</v>
      </c>
      <c r="H2484" s="4">
        <v>45699.018483796302</v>
      </c>
      <c r="I2484" t="b">
        <v>0</v>
      </c>
      <c r="J2484" t="b">
        <v>0</v>
      </c>
      <c r="K2484" t="s">
        <v>106</v>
      </c>
      <c r="L2484" t="s">
        <v>22</v>
      </c>
      <c r="M2484">
        <v>71500</v>
      </c>
      <c r="O2484" t="s">
        <v>6983</v>
      </c>
      <c r="P2484" t="s">
        <v>6984</v>
      </c>
    </row>
    <row r="2485" spans="1:16" x14ac:dyDescent="0.25">
      <c r="A2485" t="s">
        <v>0</v>
      </c>
      <c r="B2485" t="s">
        <v>4494</v>
      </c>
      <c r="C2485" t="s">
        <v>140</v>
      </c>
      <c r="D2485" t="s">
        <v>3828</v>
      </c>
      <c r="E2485" t="s">
        <v>20</v>
      </c>
      <c r="F2485" t="b">
        <v>0</v>
      </c>
      <c r="G2485" t="s">
        <v>35</v>
      </c>
      <c r="H2485" s="4">
        <v>45699.04210648148</v>
      </c>
      <c r="I2485" t="b">
        <v>0</v>
      </c>
      <c r="J2485" t="b">
        <v>0</v>
      </c>
      <c r="K2485" t="s">
        <v>24</v>
      </c>
      <c r="L2485" t="s">
        <v>22</v>
      </c>
      <c r="M2485">
        <v>70000</v>
      </c>
      <c r="O2485" t="s">
        <v>4495</v>
      </c>
      <c r="P2485" t="s">
        <v>204</v>
      </c>
    </row>
    <row r="2486" spans="1:16" x14ac:dyDescent="0.25">
      <c r="A2486" t="s">
        <v>0</v>
      </c>
      <c r="B2486" t="s">
        <v>2900</v>
      </c>
      <c r="C2486" t="s">
        <v>749</v>
      </c>
      <c r="D2486" t="s">
        <v>3828</v>
      </c>
      <c r="E2486" t="s">
        <v>20</v>
      </c>
      <c r="F2486" t="b">
        <v>0</v>
      </c>
      <c r="G2486" t="s">
        <v>30</v>
      </c>
      <c r="H2486" s="4">
        <v>45699.042280092603</v>
      </c>
      <c r="I2486" t="b">
        <v>0</v>
      </c>
      <c r="J2486" t="b">
        <v>1</v>
      </c>
      <c r="K2486" t="s">
        <v>24</v>
      </c>
      <c r="L2486" t="s">
        <v>22</v>
      </c>
      <c r="M2486">
        <v>82500</v>
      </c>
      <c r="O2486" t="s">
        <v>4496</v>
      </c>
      <c r="P2486" t="s">
        <v>3459</v>
      </c>
    </row>
    <row r="2487" spans="1:16" x14ac:dyDescent="0.25">
      <c r="A2487" t="s">
        <v>2</v>
      </c>
      <c r="B2487" t="s">
        <v>7527</v>
      </c>
      <c r="C2487" t="s">
        <v>7528</v>
      </c>
      <c r="D2487" t="s">
        <v>3828</v>
      </c>
      <c r="E2487" t="s">
        <v>20</v>
      </c>
      <c r="F2487" t="b">
        <v>0</v>
      </c>
      <c r="G2487" t="s">
        <v>23</v>
      </c>
      <c r="H2487" s="4">
        <v>45699.059699074067</v>
      </c>
      <c r="I2487" t="b">
        <v>1</v>
      </c>
      <c r="J2487" t="b">
        <v>1</v>
      </c>
      <c r="K2487" t="s">
        <v>24</v>
      </c>
      <c r="L2487" t="s">
        <v>22</v>
      </c>
      <c r="M2487">
        <v>46000</v>
      </c>
      <c r="O2487" t="s">
        <v>7529</v>
      </c>
      <c r="P2487" t="s">
        <v>3540</v>
      </c>
    </row>
    <row r="2488" spans="1:16" x14ac:dyDescent="0.25">
      <c r="A2488" t="s">
        <v>19</v>
      </c>
      <c r="B2488" t="s">
        <v>2448</v>
      </c>
      <c r="C2488" t="s">
        <v>1270</v>
      </c>
      <c r="D2488" t="s">
        <v>3972</v>
      </c>
      <c r="E2488" t="s">
        <v>20</v>
      </c>
      <c r="F2488" t="b">
        <v>0</v>
      </c>
      <c r="G2488" t="s">
        <v>23</v>
      </c>
      <c r="H2488" s="4">
        <v>45699.077384259261</v>
      </c>
      <c r="I2488" t="b">
        <v>0</v>
      </c>
      <c r="J2488" t="b">
        <v>1</v>
      </c>
      <c r="K2488" t="s">
        <v>24</v>
      </c>
      <c r="L2488" t="s">
        <v>36</v>
      </c>
      <c r="N2488">
        <v>56.5</v>
      </c>
      <c r="O2488" t="s">
        <v>5481</v>
      </c>
      <c r="P2488" t="s">
        <v>149</v>
      </c>
    </row>
    <row r="2489" spans="1:16" x14ac:dyDescent="0.25">
      <c r="A2489" t="s">
        <v>28</v>
      </c>
      <c r="B2489" t="s">
        <v>7413</v>
      </c>
      <c r="C2489" t="s">
        <v>192</v>
      </c>
      <c r="D2489" t="s">
        <v>3956</v>
      </c>
      <c r="E2489" t="s">
        <v>20</v>
      </c>
      <c r="F2489" t="b">
        <v>0</v>
      </c>
      <c r="G2489" t="s">
        <v>23</v>
      </c>
      <c r="H2489" s="4">
        <v>45699.09920138889</v>
      </c>
      <c r="I2489" t="b">
        <v>0</v>
      </c>
      <c r="J2489" t="b">
        <v>1</v>
      </c>
      <c r="K2489" t="s">
        <v>24</v>
      </c>
      <c r="L2489" t="s">
        <v>36</v>
      </c>
      <c r="N2489">
        <v>41.884998321533203</v>
      </c>
      <c r="O2489" t="s">
        <v>5012</v>
      </c>
      <c r="P2489" t="s">
        <v>7414</v>
      </c>
    </row>
    <row r="2490" spans="1:16" x14ac:dyDescent="0.25">
      <c r="A2490" t="s">
        <v>40</v>
      </c>
      <c r="B2490" t="s">
        <v>7415</v>
      </c>
      <c r="C2490" t="s">
        <v>5403</v>
      </c>
      <c r="D2490" t="s">
        <v>3956</v>
      </c>
      <c r="E2490" t="s">
        <v>20</v>
      </c>
      <c r="F2490" t="b">
        <v>0</v>
      </c>
      <c r="G2490" t="s">
        <v>27</v>
      </c>
      <c r="H2490" s="4">
        <v>45699.100543981483</v>
      </c>
      <c r="I2490" t="b">
        <v>0</v>
      </c>
      <c r="J2490" t="b">
        <v>0</v>
      </c>
      <c r="K2490" t="s">
        <v>24</v>
      </c>
      <c r="L2490" t="s">
        <v>36</v>
      </c>
      <c r="N2490">
        <v>45.745002746582031</v>
      </c>
      <c r="O2490" t="s">
        <v>1422</v>
      </c>
      <c r="P2490" t="s">
        <v>7416</v>
      </c>
    </row>
    <row r="2491" spans="1:16" x14ac:dyDescent="0.25">
      <c r="A2491" t="s">
        <v>19</v>
      </c>
      <c r="B2491" t="s">
        <v>7417</v>
      </c>
      <c r="C2491" t="s">
        <v>122</v>
      </c>
      <c r="D2491" t="s">
        <v>3972</v>
      </c>
      <c r="E2491" t="s">
        <v>20</v>
      </c>
      <c r="F2491" t="b">
        <v>0</v>
      </c>
      <c r="G2491" t="s">
        <v>52</v>
      </c>
      <c r="H2491" s="4">
        <v>45699.246979166674</v>
      </c>
      <c r="I2491" t="b">
        <v>1</v>
      </c>
      <c r="J2491" t="b">
        <v>1</v>
      </c>
      <c r="K2491" t="s">
        <v>24</v>
      </c>
      <c r="L2491" t="s">
        <v>36</v>
      </c>
      <c r="N2491">
        <v>67.5</v>
      </c>
      <c r="O2491" t="s">
        <v>4343</v>
      </c>
      <c r="P2491" t="s">
        <v>2460</v>
      </c>
    </row>
    <row r="2492" spans="1:16" x14ac:dyDescent="0.25">
      <c r="A2492" t="s">
        <v>0</v>
      </c>
      <c r="B2492" t="s">
        <v>7418</v>
      </c>
      <c r="C2492" t="s">
        <v>82</v>
      </c>
      <c r="D2492" t="s">
        <v>5914</v>
      </c>
      <c r="E2492" t="s">
        <v>20</v>
      </c>
      <c r="F2492" t="b">
        <v>0</v>
      </c>
      <c r="G2492" t="s">
        <v>27</v>
      </c>
      <c r="H2492" s="4">
        <v>45699.249976851846</v>
      </c>
      <c r="I2492" t="b">
        <v>0</v>
      </c>
      <c r="J2492" t="b">
        <v>1</v>
      </c>
      <c r="K2492" t="s">
        <v>24</v>
      </c>
      <c r="L2492" t="s">
        <v>22</v>
      </c>
      <c r="M2492">
        <v>169500</v>
      </c>
      <c r="O2492" t="s">
        <v>7419</v>
      </c>
      <c r="P2492" t="s">
        <v>2951</v>
      </c>
    </row>
    <row r="2493" spans="1:16" x14ac:dyDescent="0.25">
      <c r="A2493" t="s">
        <v>0</v>
      </c>
      <c r="B2493" t="s">
        <v>0</v>
      </c>
      <c r="C2493" t="s">
        <v>2821</v>
      </c>
      <c r="D2493" t="s">
        <v>1051</v>
      </c>
      <c r="E2493" t="s">
        <v>20</v>
      </c>
      <c r="F2493" t="b">
        <v>0</v>
      </c>
      <c r="G2493" t="s">
        <v>41</v>
      </c>
      <c r="H2493" s="4">
        <v>45699.250231481477</v>
      </c>
      <c r="I2493" t="b">
        <v>1</v>
      </c>
      <c r="J2493" t="b">
        <v>1</v>
      </c>
      <c r="K2493" t="s">
        <v>24</v>
      </c>
      <c r="L2493" t="s">
        <v>36</v>
      </c>
      <c r="N2493">
        <v>30.5</v>
      </c>
      <c r="O2493" t="s">
        <v>1051</v>
      </c>
      <c r="P2493" t="s">
        <v>204</v>
      </c>
    </row>
    <row r="2494" spans="1:16" x14ac:dyDescent="0.25">
      <c r="A2494" t="s">
        <v>0</v>
      </c>
      <c r="B2494" t="s">
        <v>0</v>
      </c>
      <c r="C2494" t="s">
        <v>585</v>
      </c>
      <c r="D2494" t="s">
        <v>3828</v>
      </c>
      <c r="E2494" t="s">
        <v>219</v>
      </c>
      <c r="F2494" t="b">
        <v>0</v>
      </c>
      <c r="G2494" t="s">
        <v>41</v>
      </c>
      <c r="H2494" s="4">
        <v>45699.250277777777</v>
      </c>
      <c r="I2494" t="b">
        <v>0</v>
      </c>
      <c r="J2494" t="b">
        <v>1</v>
      </c>
      <c r="K2494" t="s">
        <v>24</v>
      </c>
      <c r="L2494" t="s">
        <v>36</v>
      </c>
      <c r="N2494">
        <v>62.5</v>
      </c>
      <c r="O2494" t="s">
        <v>3776</v>
      </c>
      <c r="P2494" t="s">
        <v>1823</v>
      </c>
    </row>
    <row r="2495" spans="1:16" x14ac:dyDescent="0.25">
      <c r="A2495" t="s">
        <v>25</v>
      </c>
      <c r="B2495" t="s">
        <v>7420</v>
      </c>
      <c r="C2495" t="s">
        <v>49</v>
      </c>
      <c r="D2495" t="s">
        <v>3108</v>
      </c>
      <c r="E2495" t="s">
        <v>20</v>
      </c>
      <c r="F2495" t="b">
        <v>0</v>
      </c>
      <c r="G2495" t="s">
        <v>41</v>
      </c>
      <c r="H2495" s="4">
        <v>45699.250462962962</v>
      </c>
      <c r="I2495" t="b">
        <v>0</v>
      </c>
      <c r="J2495" t="b">
        <v>1</v>
      </c>
      <c r="K2495" t="s">
        <v>24</v>
      </c>
      <c r="L2495" t="s">
        <v>22</v>
      </c>
      <c r="M2495">
        <v>220612</v>
      </c>
      <c r="O2495" t="s">
        <v>43</v>
      </c>
      <c r="P2495" t="s">
        <v>7421</v>
      </c>
    </row>
    <row r="2496" spans="1:16" x14ac:dyDescent="0.25">
      <c r="A2496" t="s">
        <v>0</v>
      </c>
      <c r="B2496" t="s">
        <v>288</v>
      </c>
      <c r="C2496" t="s">
        <v>696</v>
      </c>
      <c r="D2496" t="s">
        <v>7422</v>
      </c>
      <c r="E2496" t="s">
        <v>51</v>
      </c>
      <c r="F2496" t="b">
        <v>0</v>
      </c>
      <c r="G2496" t="s">
        <v>30</v>
      </c>
      <c r="H2496" s="4">
        <v>45699.250902777778</v>
      </c>
      <c r="I2496" t="b">
        <v>1</v>
      </c>
      <c r="J2496" t="b">
        <v>1</v>
      </c>
      <c r="K2496" t="s">
        <v>24</v>
      </c>
      <c r="L2496" t="s">
        <v>36</v>
      </c>
      <c r="N2496">
        <v>25</v>
      </c>
      <c r="O2496" t="s">
        <v>2075</v>
      </c>
      <c r="P2496" t="s">
        <v>863</v>
      </c>
    </row>
    <row r="2497" spans="1:16" x14ac:dyDescent="0.25">
      <c r="A2497" t="s">
        <v>19</v>
      </c>
      <c r="B2497" t="s">
        <v>7423</v>
      </c>
      <c r="C2497" t="s">
        <v>985</v>
      </c>
      <c r="D2497" t="s">
        <v>3972</v>
      </c>
      <c r="E2497" t="s">
        <v>20</v>
      </c>
      <c r="F2497" t="b">
        <v>0</v>
      </c>
      <c r="G2497" t="s">
        <v>27</v>
      </c>
      <c r="H2497" s="4">
        <v>45699.251006944447</v>
      </c>
      <c r="I2497" t="b">
        <v>0</v>
      </c>
      <c r="J2497" t="b">
        <v>1</v>
      </c>
      <c r="K2497" t="s">
        <v>24</v>
      </c>
      <c r="L2497" t="s">
        <v>22</v>
      </c>
      <c r="M2497">
        <v>260000</v>
      </c>
      <c r="O2497" t="s">
        <v>575</v>
      </c>
    </row>
    <row r="2498" spans="1:16" x14ac:dyDescent="0.25">
      <c r="A2498" t="s">
        <v>0</v>
      </c>
      <c r="B2498" t="s">
        <v>0</v>
      </c>
      <c r="C2498" t="s">
        <v>1226</v>
      </c>
      <c r="D2498" t="s">
        <v>3828</v>
      </c>
      <c r="E2498" t="s">
        <v>20</v>
      </c>
      <c r="F2498" t="b">
        <v>0</v>
      </c>
      <c r="G2498" t="s">
        <v>52</v>
      </c>
      <c r="H2498" s="4">
        <v>45699.251215277778</v>
      </c>
      <c r="I2498" t="b">
        <v>0</v>
      </c>
      <c r="J2498" t="b">
        <v>0</v>
      </c>
      <c r="K2498" t="s">
        <v>24</v>
      </c>
      <c r="L2498" t="s">
        <v>22</v>
      </c>
      <c r="M2498">
        <v>70000</v>
      </c>
      <c r="O2498" t="s">
        <v>5917</v>
      </c>
      <c r="P2498" t="s">
        <v>5918</v>
      </c>
    </row>
    <row r="2499" spans="1:16" x14ac:dyDescent="0.25">
      <c r="A2499" t="s">
        <v>1</v>
      </c>
      <c r="B2499" t="s">
        <v>661</v>
      </c>
      <c r="C2499" t="s">
        <v>386</v>
      </c>
      <c r="D2499" t="s">
        <v>3828</v>
      </c>
      <c r="E2499" t="s">
        <v>20</v>
      </c>
      <c r="F2499" t="b">
        <v>0</v>
      </c>
      <c r="G2499" t="s">
        <v>41</v>
      </c>
      <c r="H2499" s="4">
        <v>45699.251944444448</v>
      </c>
      <c r="I2499" t="b">
        <v>0</v>
      </c>
      <c r="J2499" t="b">
        <v>1</v>
      </c>
      <c r="K2499" t="s">
        <v>24</v>
      </c>
      <c r="L2499" t="s">
        <v>22</v>
      </c>
      <c r="M2499">
        <v>127275.203125</v>
      </c>
      <c r="O2499" t="s">
        <v>7424</v>
      </c>
      <c r="P2499" t="s">
        <v>7425</v>
      </c>
    </row>
    <row r="2500" spans="1:16" x14ac:dyDescent="0.25">
      <c r="A2500" t="s">
        <v>2</v>
      </c>
      <c r="B2500" t="s">
        <v>1544</v>
      </c>
      <c r="C2500" t="s">
        <v>39</v>
      </c>
      <c r="D2500" t="s">
        <v>4013</v>
      </c>
      <c r="E2500" t="s">
        <v>20</v>
      </c>
      <c r="F2500" t="b">
        <v>1</v>
      </c>
      <c r="G2500" t="s">
        <v>610</v>
      </c>
      <c r="H2500" s="4">
        <v>45699.257430555554</v>
      </c>
      <c r="I2500" t="b">
        <v>0</v>
      </c>
      <c r="J2500" t="b">
        <v>1</v>
      </c>
      <c r="K2500" t="s">
        <v>610</v>
      </c>
      <c r="L2500" t="s">
        <v>22</v>
      </c>
      <c r="M2500">
        <v>184000</v>
      </c>
      <c r="O2500" t="s">
        <v>3016</v>
      </c>
      <c r="P2500" t="s">
        <v>6877</v>
      </c>
    </row>
    <row r="2501" spans="1:16" x14ac:dyDescent="0.25">
      <c r="A2501" t="s">
        <v>0</v>
      </c>
      <c r="B2501" t="s">
        <v>7426</v>
      </c>
      <c r="C2501" t="s">
        <v>3180</v>
      </c>
      <c r="D2501" t="s">
        <v>2208</v>
      </c>
      <c r="E2501" t="s">
        <v>20</v>
      </c>
      <c r="F2501" t="b">
        <v>0</v>
      </c>
      <c r="G2501" t="s">
        <v>23</v>
      </c>
      <c r="H2501" s="4">
        <v>45699.269016203703</v>
      </c>
      <c r="I2501" t="b">
        <v>0</v>
      </c>
      <c r="J2501" t="b">
        <v>0</v>
      </c>
      <c r="K2501" t="s">
        <v>24</v>
      </c>
      <c r="L2501" t="s">
        <v>36</v>
      </c>
      <c r="N2501">
        <v>33.5</v>
      </c>
      <c r="O2501" t="s">
        <v>3375</v>
      </c>
      <c r="P2501" t="s">
        <v>963</v>
      </c>
    </row>
    <row r="2502" spans="1:16" x14ac:dyDescent="0.25">
      <c r="A2502" t="s">
        <v>2</v>
      </c>
      <c r="B2502" t="s">
        <v>2</v>
      </c>
      <c r="C2502" t="s">
        <v>7427</v>
      </c>
      <c r="D2502" t="s">
        <v>4971</v>
      </c>
      <c r="E2502" t="s">
        <v>20</v>
      </c>
      <c r="F2502" t="b">
        <v>0</v>
      </c>
      <c r="G2502" t="s">
        <v>226</v>
      </c>
      <c r="H2502" s="4">
        <v>45699.273310185177</v>
      </c>
      <c r="I2502" t="b">
        <v>1</v>
      </c>
      <c r="J2502" t="b">
        <v>0</v>
      </c>
      <c r="K2502" t="s">
        <v>226</v>
      </c>
      <c r="L2502" t="s">
        <v>22</v>
      </c>
      <c r="M2502">
        <v>65000</v>
      </c>
      <c r="O2502" t="s">
        <v>7428</v>
      </c>
      <c r="P2502" t="s">
        <v>7429</v>
      </c>
    </row>
    <row r="2503" spans="1:16" x14ac:dyDescent="0.25">
      <c r="A2503" t="s">
        <v>19</v>
      </c>
      <c r="B2503" t="s">
        <v>7518</v>
      </c>
      <c r="C2503" t="s">
        <v>213</v>
      </c>
      <c r="D2503" t="s">
        <v>2208</v>
      </c>
      <c r="E2503" t="s">
        <v>20</v>
      </c>
      <c r="F2503" t="b">
        <v>0</v>
      </c>
      <c r="G2503" t="s">
        <v>41</v>
      </c>
      <c r="H2503" s="4">
        <v>45699.292048611111</v>
      </c>
      <c r="I2503" t="b">
        <v>0</v>
      </c>
      <c r="J2503" t="b">
        <v>1</v>
      </c>
      <c r="K2503" t="s">
        <v>24</v>
      </c>
      <c r="L2503" t="s">
        <v>22</v>
      </c>
      <c r="M2503">
        <v>193000</v>
      </c>
      <c r="O2503" t="s">
        <v>405</v>
      </c>
      <c r="P2503" t="s">
        <v>7519</v>
      </c>
    </row>
    <row r="2504" spans="1:16" x14ac:dyDescent="0.25">
      <c r="A2504" t="s">
        <v>2</v>
      </c>
      <c r="B2504" t="s">
        <v>7430</v>
      </c>
      <c r="C2504" t="s">
        <v>172</v>
      </c>
      <c r="D2504" t="s">
        <v>2208</v>
      </c>
      <c r="E2504" t="s">
        <v>20</v>
      </c>
      <c r="F2504" t="b">
        <v>0</v>
      </c>
      <c r="G2504" t="s">
        <v>27</v>
      </c>
      <c r="H2504" s="4">
        <v>45699.293217592603</v>
      </c>
      <c r="I2504" t="b">
        <v>0</v>
      </c>
      <c r="J2504" t="b">
        <v>0</v>
      </c>
      <c r="K2504" t="s">
        <v>24</v>
      </c>
      <c r="L2504" t="s">
        <v>22</v>
      </c>
      <c r="M2504">
        <v>180000</v>
      </c>
      <c r="O2504" t="s">
        <v>2868</v>
      </c>
      <c r="P2504" t="s">
        <v>7431</v>
      </c>
    </row>
    <row r="2505" spans="1:16" x14ac:dyDescent="0.25">
      <c r="A2505" t="s">
        <v>0</v>
      </c>
      <c r="B2505" t="s">
        <v>4221</v>
      </c>
      <c r="D2505" t="s">
        <v>4219</v>
      </c>
      <c r="E2505" t="s">
        <v>20</v>
      </c>
      <c r="F2505" t="b">
        <v>0</v>
      </c>
      <c r="G2505" t="s">
        <v>1420</v>
      </c>
      <c r="H2505" s="4">
        <v>45699.298101851848</v>
      </c>
      <c r="I2505" t="b">
        <v>0</v>
      </c>
      <c r="J2505" t="b">
        <v>0</v>
      </c>
      <c r="K2505" t="s">
        <v>1420</v>
      </c>
      <c r="L2505" t="s">
        <v>22</v>
      </c>
      <c r="M2505">
        <v>65000</v>
      </c>
      <c r="O2505" t="s">
        <v>2946</v>
      </c>
      <c r="P2505" t="s">
        <v>1374</v>
      </c>
    </row>
    <row r="2506" spans="1:16" x14ac:dyDescent="0.25">
      <c r="A2506" t="s">
        <v>1</v>
      </c>
      <c r="B2506" t="s">
        <v>7432</v>
      </c>
      <c r="C2506" t="s">
        <v>39</v>
      </c>
      <c r="D2506" t="s">
        <v>7433</v>
      </c>
      <c r="E2506" t="s">
        <v>20</v>
      </c>
      <c r="F2506" t="b">
        <v>1</v>
      </c>
      <c r="G2506" t="s">
        <v>1833</v>
      </c>
      <c r="H2506" s="4">
        <v>45699.299421296288</v>
      </c>
      <c r="I2506" t="b">
        <v>1</v>
      </c>
      <c r="J2506" t="b">
        <v>0</v>
      </c>
      <c r="K2506" t="s">
        <v>1833</v>
      </c>
      <c r="L2506" t="s">
        <v>22</v>
      </c>
      <c r="M2506">
        <v>47500</v>
      </c>
      <c r="O2506" t="s">
        <v>1426</v>
      </c>
    </row>
    <row r="2507" spans="1:16" x14ac:dyDescent="0.25">
      <c r="A2507" t="s">
        <v>0</v>
      </c>
      <c r="B2507" t="s">
        <v>3335</v>
      </c>
      <c r="C2507" t="s">
        <v>160</v>
      </c>
      <c r="D2507" t="s">
        <v>4083</v>
      </c>
      <c r="E2507" t="s">
        <v>20</v>
      </c>
      <c r="F2507" t="b">
        <v>0</v>
      </c>
      <c r="G2507" t="s">
        <v>52</v>
      </c>
      <c r="H2507" s="4">
        <v>45699.303819444453</v>
      </c>
      <c r="I2507" t="b">
        <v>0</v>
      </c>
      <c r="J2507" t="b">
        <v>1</v>
      </c>
      <c r="K2507" t="s">
        <v>24</v>
      </c>
      <c r="L2507" t="s">
        <v>22</v>
      </c>
      <c r="M2507">
        <v>137500</v>
      </c>
      <c r="O2507" t="s">
        <v>88</v>
      </c>
      <c r="P2507" t="s">
        <v>7434</v>
      </c>
    </row>
    <row r="2508" spans="1:16" x14ac:dyDescent="0.25">
      <c r="A2508" t="s">
        <v>89</v>
      </c>
      <c r="B2508" t="s">
        <v>7530</v>
      </c>
      <c r="C2508" t="s">
        <v>7531</v>
      </c>
      <c r="D2508" t="s">
        <v>4034</v>
      </c>
      <c r="E2508" t="s">
        <v>20</v>
      </c>
      <c r="F2508" t="b">
        <v>0</v>
      </c>
      <c r="G2508" t="s">
        <v>1119</v>
      </c>
      <c r="H2508" s="4">
        <v>45699.31212962963</v>
      </c>
      <c r="I2508" t="b">
        <v>0</v>
      </c>
      <c r="J2508" t="b">
        <v>0</v>
      </c>
      <c r="K2508" t="s">
        <v>1119</v>
      </c>
      <c r="L2508" t="s">
        <v>22</v>
      </c>
      <c r="M2508">
        <v>275000</v>
      </c>
      <c r="O2508" t="s">
        <v>7532</v>
      </c>
      <c r="P2508" t="s">
        <v>274</v>
      </c>
    </row>
    <row r="2509" spans="1:16" x14ac:dyDescent="0.25">
      <c r="A2509" t="s">
        <v>89</v>
      </c>
      <c r="B2509" t="s">
        <v>7533</v>
      </c>
      <c r="C2509" t="s">
        <v>1420</v>
      </c>
      <c r="D2509" t="s">
        <v>4219</v>
      </c>
      <c r="E2509" t="s">
        <v>20</v>
      </c>
      <c r="F2509" t="b">
        <v>0</v>
      </c>
      <c r="G2509" t="s">
        <v>1420</v>
      </c>
      <c r="H2509" s="4">
        <v>45699.317175925928</v>
      </c>
      <c r="I2509" t="b">
        <v>0</v>
      </c>
      <c r="J2509" t="b">
        <v>0</v>
      </c>
      <c r="K2509" t="s">
        <v>1420</v>
      </c>
      <c r="L2509" t="s">
        <v>22</v>
      </c>
      <c r="M2509">
        <v>174400</v>
      </c>
      <c r="O2509" t="s">
        <v>1773</v>
      </c>
      <c r="P2509" t="s">
        <v>7534</v>
      </c>
    </row>
    <row r="2510" spans="1:16" x14ac:dyDescent="0.25">
      <c r="A2510" t="s">
        <v>139</v>
      </c>
      <c r="B2510" t="s">
        <v>7435</v>
      </c>
      <c r="C2510" t="s">
        <v>2500</v>
      </c>
      <c r="D2510" t="s">
        <v>3969</v>
      </c>
      <c r="E2510" t="s">
        <v>20</v>
      </c>
      <c r="F2510" t="b">
        <v>0</v>
      </c>
      <c r="G2510" t="s">
        <v>41</v>
      </c>
      <c r="H2510" s="4">
        <v>45699.333784722221</v>
      </c>
      <c r="I2510" t="b">
        <v>0</v>
      </c>
      <c r="J2510" t="b">
        <v>1</v>
      </c>
      <c r="K2510" t="s">
        <v>24</v>
      </c>
      <c r="L2510" t="s">
        <v>22</v>
      </c>
      <c r="M2510">
        <v>96000</v>
      </c>
      <c r="O2510" t="s">
        <v>7436</v>
      </c>
    </row>
    <row r="2511" spans="1:16" x14ac:dyDescent="0.25">
      <c r="A2511" t="s">
        <v>40</v>
      </c>
      <c r="B2511" t="s">
        <v>7437</v>
      </c>
      <c r="C2511" t="s">
        <v>151</v>
      </c>
      <c r="D2511" t="s">
        <v>5132</v>
      </c>
      <c r="E2511" t="s">
        <v>20</v>
      </c>
      <c r="F2511" t="b">
        <v>0</v>
      </c>
      <c r="G2511" t="s">
        <v>30</v>
      </c>
      <c r="H2511" s="4">
        <v>45699.334583333337</v>
      </c>
      <c r="I2511" t="b">
        <v>0</v>
      </c>
      <c r="J2511" t="b">
        <v>1</v>
      </c>
      <c r="K2511" t="s">
        <v>24</v>
      </c>
      <c r="L2511" t="s">
        <v>22</v>
      </c>
      <c r="M2511">
        <v>149743</v>
      </c>
      <c r="O2511" t="s">
        <v>7438</v>
      </c>
      <c r="P2511" t="s">
        <v>7439</v>
      </c>
    </row>
    <row r="2512" spans="1:16" x14ac:dyDescent="0.25">
      <c r="A2512" t="s">
        <v>2</v>
      </c>
      <c r="B2512" t="s">
        <v>7440</v>
      </c>
      <c r="C2512" t="s">
        <v>29</v>
      </c>
      <c r="D2512" t="s">
        <v>3956</v>
      </c>
      <c r="E2512" t="s">
        <v>20</v>
      </c>
      <c r="F2512" t="b">
        <v>0</v>
      </c>
      <c r="G2512" t="s">
        <v>27</v>
      </c>
      <c r="H2512" s="4">
        <v>45699.334675925929</v>
      </c>
      <c r="I2512" t="b">
        <v>0</v>
      </c>
      <c r="J2512" t="b">
        <v>1</v>
      </c>
      <c r="K2512" t="s">
        <v>24</v>
      </c>
      <c r="L2512" t="s">
        <v>36</v>
      </c>
      <c r="N2512">
        <v>38.215000152587891</v>
      </c>
      <c r="O2512" t="s">
        <v>2768</v>
      </c>
      <c r="P2512" t="s">
        <v>128</v>
      </c>
    </row>
    <row r="2513" spans="1:16" x14ac:dyDescent="0.25">
      <c r="A2513" t="s">
        <v>2</v>
      </c>
      <c r="B2513" t="s">
        <v>7441</v>
      </c>
      <c r="C2513" t="s">
        <v>6312</v>
      </c>
      <c r="D2513" t="s">
        <v>3969</v>
      </c>
      <c r="E2513" t="s">
        <v>20</v>
      </c>
      <c r="F2513" t="b">
        <v>0</v>
      </c>
      <c r="G2513" t="s">
        <v>1420</v>
      </c>
      <c r="H2513" s="4">
        <v>45699.350810185177</v>
      </c>
      <c r="I2513" t="b">
        <v>0</v>
      </c>
      <c r="J2513" t="b">
        <v>0</v>
      </c>
      <c r="K2513" t="s">
        <v>1420</v>
      </c>
      <c r="L2513" t="s">
        <v>22</v>
      </c>
      <c r="M2513">
        <v>109605.5</v>
      </c>
      <c r="O2513" t="s">
        <v>7442</v>
      </c>
      <c r="P2513" t="s">
        <v>7443</v>
      </c>
    </row>
    <row r="2514" spans="1:16" x14ac:dyDescent="0.25">
      <c r="A2514" t="s">
        <v>0</v>
      </c>
      <c r="B2514" t="s">
        <v>7535</v>
      </c>
      <c r="C2514" t="s">
        <v>3225</v>
      </c>
      <c r="D2514" t="s">
        <v>3828</v>
      </c>
      <c r="E2514" t="s">
        <v>20</v>
      </c>
      <c r="F2514" t="b">
        <v>0</v>
      </c>
      <c r="G2514" t="s">
        <v>27</v>
      </c>
      <c r="H2514" s="4">
        <v>45699.375081018523</v>
      </c>
      <c r="I2514" t="b">
        <v>1</v>
      </c>
      <c r="J2514" t="b">
        <v>1</v>
      </c>
      <c r="K2514" t="s">
        <v>24</v>
      </c>
      <c r="L2514" t="s">
        <v>22</v>
      </c>
      <c r="M2514">
        <v>80000</v>
      </c>
      <c r="O2514" t="s">
        <v>7536</v>
      </c>
      <c r="P2514" t="s">
        <v>7537</v>
      </c>
    </row>
    <row r="2515" spans="1:16" x14ac:dyDescent="0.25">
      <c r="A2515" t="s">
        <v>0</v>
      </c>
      <c r="B2515" t="s">
        <v>7444</v>
      </c>
      <c r="C2515" t="s">
        <v>39</v>
      </c>
      <c r="D2515" t="s">
        <v>3828</v>
      </c>
      <c r="E2515" t="s">
        <v>20</v>
      </c>
      <c r="F2515" t="b">
        <v>1</v>
      </c>
      <c r="G2515" t="s">
        <v>27</v>
      </c>
      <c r="H2515" s="4">
        <v>45699.375150462962</v>
      </c>
      <c r="I2515" t="b">
        <v>1</v>
      </c>
      <c r="J2515" t="b">
        <v>0</v>
      </c>
      <c r="K2515" t="s">
        <v>24</v>
      </c>
      <c r="L2515" t="s">
        <v>22</v>
      </c>
      <c r="M2515">
        <v>163085</v>
      </c>
      <c r="O2515" t="s">
        <v>7445</v>
      </c>
      <c r="P2515" t="s">
        <v>709</v>
      </c>
    </row>
    <row r="2516" spans="1:16" x14ac:dyDescent="0.25">
      <c r="A2516" t="s">
        <v>0</v>
      </c>
      <c r="B2516" t="s">
        <v>7446</v>
      </c>
      <c r="C2516" t="s">
        <v>585</v>
      </c>
      <c r="D2516" t="s">
        <v>4083</v>
      </c>
      <c r="E2516" t="s">
        <v>20</v>
      </c>
      <c r="F2516" t="b">
        <v>0</v>
      </c>
      <c r="G2516" t="s">
        <v>41</v>
      </c>
      <c r="H2516" s="4">
        <v>45699.375474537039</v>
      </c>
      <c r="I2516" t="b">
        <v>0</v>
      </c>
      <c r="J2516" t="b">
        <v>0</v>
      </c>
      <c r="K2516" t="s">
        <v>24</v>
      </c>
      <c r="L2516" t="s">
        <v>22</v>
      </c>
      <c r="M2516">
        <v>125000</v>
      </c>
      <c r="O2516" t="s">
        <v>374</v>
      </c>
      <c r="P2516" t="s">
        <v>7447</v>
      </c>
    </row>
    <row r="2517" spans="1:16" x14ac:dyDescent="0.25">
      <c r="A2517" t="s">
        <v>1</v>
      </c>
      <c r="B2517" t="s">
        <v>4430</v>
      </c>
      <c r="C2517" t="s">
        <v>949</v>
      </c>
      <c r="D2517" t="s">
        <v>4431</v>
      </c>
      <c r="E2517" t="s">
        <v>20</v>
      </c>
      <c r="F2517" t="b">
        <v>0</v>
      </c>
      <c r="G2517" t="s">
        <v>30</v>
      </c>
      <c r="H2517" s="4">
        <v>45699.376006944447</v>
      </c>
      <c r="I2517" t="b">
        <v>0</v>
      </c>
      <c r="J2517" t="b">
        <v>1</v>
      </c>
      <c r="K2517" t="s">
        <v>24</v>
      </c>
      <c r="L2517" t="s">
        <v>22</v>
      </c>
      <c r="M2517">
        <v>99000</v>
      </c>
      <c r="O2517" t="s">
        <v>1763</v>
      </c>
      <c r="P2517" t="s">
        <v>4432</v>
      </c>
    </row>
    <row r="2518" spans="1:16" x14ac:dyDescent="0.25">
      <c r="A2518" t="s">
        <v>0</v>
      </c>
      <c r="B2518" t="s">
        <v>5420</v>
      </c>
      <c r="C2518" t="s">
        <v>372</v>
      </c>
      <c r="D2518" t="s">
        <v>3956</v>
      </c>
      <c r="E2518" t="s">
        <v>34</v>
      </c>
      <c r="F2518" t="b">
        <v>0</v>
      </c>
      <c r="G2518" t="s">
        <v>27</v>
      </c>
      <c r="H2518" s="4">
        <v>45699.416701388887</v>
      </c>
      <c r="I2518" t="b">
        <v>1</v>
      </c>
      <c r="J2518" t="b">
        <v>0</v>
      </c>
      <c r="K2518" t="s">
        <v>24</v>
      </c>
      <c r="L2518" t="s">
        <v>36</v>
      </c>
      <c r="N2518">
        <v>27.979999542236332</v>
      </c>
      <c r="O2518" t="s">
        <v>4621</v>
      </c>
    </row>
    <row r="2519" spans="1:16" x14ac:dyDescent="0.25">
      <c r="A2519" t="s">
        <v>40</v>
      </c>
      <c r="B2519" t="s">
        <v>7448</v>
      </c>
      <c r="C2519" t="s">
        <v>1546</v>
      </c>
      <c r="D2519" t="s">
        <v>3828</v>
      </c>
      <c r="E2519" t="s">
        <v>20</v>
      </c>
      <c r="F2519" t="b">
        <v>0</v>
      </c>
      <c r="G2519" t="s">
        <v>27</v>
      </c>
      <c r="H2519" s="4">
        <v>45699.417939814812</v>
      </c>
      <c r="I2519" t="b">
        <v>0</v>
      </c>
      <c r="J2519" t="b">
        <v>1</v>
      </c>
      <c r="K2519" t="s">
        <v>24</v>
      </c>
      <c r="L2519" t="s">
        <v>22</v>
      </c>
      <c r="M2519">
        <v>162225</v>
      </c>
      <c r="O2519" t="s">
        <v>254</v>
      </c>
      <c r="P2519" t="s">
        <v>7449</v>
      </c>
    </row>
    <row r="2520" spans="1:16" x14ac:dyDescent="0.25">
      <c r="A2520" t="s">
        <v>40</v>
      </c>
      <c r="B2520" t="s">
        <v>2541</v>
      </c>
      <c r="C2520" t="s">
        <v>3347</v>
      </c>
      <c r="D2520" t="s">
        <v>3972</v>
      </c>
      <c r="E2520" t="s">
        <v>20</v>
      </c>
      <c r="F2520" t="b">
        <v>0</v>
      </c>
      <c r="G2520" t="s">
        <v>27</v>
      </c>
      <c r="H2520" s="4">
        <v>45699.418842592589</v>
      </c>
      <c r="I2520" t="b">
        <v>0</v>
      </c>
      <c r="J2520" t="b">
        <v>1</v>
      </c>
      <c r="K2520" t="s">
        <v>24</v>
      </c>
      <c r="L2520" t="s">
        <v>22</v>
      </c>
      <c r="M2520">
        <v>110500</v>
      </c>
      <c r="O2520" t="s">
        <v>2227</v>
      </c>
      <c r="P2520" t="s">
        <v>4332</v>
      </c>
    </row>
    <row r="2521" spans="1:16" x14ac:dyDescent="0.25">
      <c r="A2521" t="s">
        <v>2</v>
      </c>
      <c r="B2521" t="s">
        <v>4384</v>
      </c>
      <c r="C2521" t="s">
        <v>3515</v>
      </c>
      <c r="D2521" t="s">
        <v>2208</v>
      </c>
      <c r="E2521" t="s">
        <v>34</v>
      </c>
      <c r="F2521" t="b">
        <v>0</v>
      </c>
      <c r="G2521" t="s">
        <v>41</v>
      </c>
      <c r="H2521" s="4">
        <v>45699.418923611112</v>
      </c>
      <c r="I2521" t="b">
        <v>0</v>
      </c>
      <c r="J2521" t="b">
        <v>1</v>
      </c>
      <c r="K2521" t="s">
        <v>24</v>
      </c>
      <c r="L2521" t="s">
        <v>22</v>
      </c>
      <c r="M2521">
        <v>165000</v>
      </c>
      <c r="O2521" t="s">
        <v>428</v>
      </c>
      <c r="P2521" t="s">
        <v>7450</v>
      </c>
    </row>
    <row r="2522" spans="1:16" x14ac:dyDescent="0.25">
      <c r="A2522" t="s">
        <v>28</v>
      </c>
      <c r="B2522" t="s">
        <v>642</v>
      </c>
      <c r="C2522" t="s">
        <v>696</v>
      </c>
      <c r="D2522" t="s">
        <v>3972</v>
      </c>
      <c r="E2522" t="s">
        <v>20</v>
      </c>
      <c r="F2522" t="b">
        <v>0</v>
      </c>
      <c r="G2522" t="s">
        <v>30</v>
      </c>
      <c r="H2522" s="4">
        <v>45699.420115740737</v>
      </c>
      <c r="I2522" t="b">
        <v>0</v>
      </c>
      <c r="J2522" t="b">
        <v>1</v>
      </c>
      <c r="K2522" t="s">
        <v>24</v>
      </c>
      <c r="L2522" t="s">
        <v>22</v>
      </c>
      <c r="M2522">
        <v>147000</v>
      </c>
      <c r="O2522" t="s">
        <v>950</v>
      </c>
      <c r="P2522" t="s">
        <v>6324</v>
      </c>
    </row>
    <row r="2523" spans="1:16" x14ac:dyDescent="0.25">
      <c r="A2523" t="s">
        <v>89</v>
      </c>
      <c r="B2523" t="s">
        <v>7451</v>
      </c>
      <c r="C2523" t="s">
        <v>7312</v>
      </c>
      <c r="D2523" t="s">
        <v>2208</v>
      </c>
      <c r="E2523" t="s">
        <v>34</v>
      </c>
      <c r="F2523" t="b">
        <v>0</v>
      </c>
      <c r="G2523" t="s">
        <v>41</v>
      </c>
      <c r="H2523" s="4">
        <v>45699.433148148149</v>
      </c>
      <c r="I2523" t="b">
        <v>0</v>
      </c>
      <c r="J2523" t="b">
        <v>1</v>
      </c>
      <c r="K2523" t="s">
        <v>24</v>
      </c>
      <c r="L2523" t="s">
        <v>22</v>
      </c>
      <c r="M2523">
        <v>195000</v>
      </c>
      <c r="O2523" t="s">
        <v>428</v>
      </c>
      <c r="P2523" t="s">
        <v>7452</v>
      </c>
    </row>
    <row r="2524" spans="1:16" x14ac:dyDescent="0.25">
      <c r="A2524" t="s">
        <v>2</v>
      </c>
      <c r="B2524" t="s">
        <v>6516</v>
      </c>
      <c r="C2524" t="s">
        <v>151</v>
      </c>
      <c r="D2524" t="s">
        <v>3972</v>
      </c>
      <c r="E2524" t="s">
        <v>20</v>
      </c>
      <c r="F2524" t="b">
        <v>0</v>
      </c>
      <c r="G2524" t="s">
        <v>30</v>
      </c>
      <c r="H2524" s="4">
        <v>45699.45925925926</v>
      </c>
      <c r="I2524" t="b">
        <v>0</v>
      </c>
      <c r="J2524" t="b">
        <v>1</v>
      </c>
      <c r="K2524" t="s">
        <v>24</v>
      </c>
      <c r="L2524" t="s">
        <v>22</v>
      </c>
      <c r="M2524">
        <v>140500</v>
      </c>
      <c r="O2524" t="s">
        <v>6517</v>
      </c>
      <c r="P2524" t="s">
        <v>6518</v>
      </c>
    </row>
    <row r="2525" spans="1:16" x14ac:dyDescent="0.25">
      <c r="A2525" t="s">
        <v>2</v>
      </c>
      <c r="B2525" t="s">
        <v>307</v>
      </c>
      <c r="C2525" t="s">
        <v>39</v>
      </c>
      <c r="D2525" t="s">
        <v>7453</v>
      </c>
      <c r="E2525" t="s">
        <v>20</v>
      </c>
      <c r="F2525" t="b">
        <v>1</v>
      </c>
      <c r="G2525" t="s">
        <v>1094</v>
      </c>
      <c r="H2525" s="4">
        <v>45699.489560185182</v>
      </c>
      <c r="I2525" t="b">
        <v>1</v>
      </c>
      <c r="J2525" t="b">
        <v>0</v>
      </c>
      <c r="K2525" t="s">
        <v>1094</v>
      </c>
      <c r="L2525" t="s">
        <v>22</v>
      </c>
      <c r="M2525">
        <v>200000</v>
      </c>
      <c r="O2525" t="s">
        <v>7454</v>
      </c>
      <c r="P2525" t="s">
        <v>1818</v>
      </c>
    </row>
    <row r="2526" spans="1:16" x14ac:dyDescent="0.25">
      <c r="A2526" t="s">
        <v>1</v>
      </c>
      <c r="B2526" t="s">
        <v>2955</v>
      </c>
      <c r="C2526" t="s">
        <v>2765</v>
      </c>
      <c r="D2526" t="s">
        <v>3972</v>
      </c>
      <c r="E2526" t="s">
        <v>20</v>
      </c>
      <c r="F2526" t="b">
        <v>0</v>
      </c>
      <c r="G2526" t="s">
        <v>52</v>
      </c>
      <c r="H2526" s="4">
        <v>45699.500891203701</v>
      </c>
      <c r="I2526" t="b">
        <v>0</v>
      </c>
      <c r="J2526" t="b">
        <v>1</v>
      </c>
      <c r="K2526" t="s">
        <v>24</v>
      </c>
      <c r="L2526" t="s">
        <v>22</v>
      </c>
      <c r="M2526">
        <v>174000</v>
      </c>
      <c r="O2526" t="s">
        <v>5481</v>
      </c>
      <c r="P2526" t="s">
        <v>603</v>
      </c>
    </row>
    <row r="2527" spans="1:16" x14ac:dyDescent="0.25">
      <c r="A2527" t="s">
        <v>2</v>
      </c>
      <c r="B2527" t="s">
        <v>7405</v>
      </c>
      <c r="C2527" t="s">
        <v>3608</v>
      </c>
      <c r="D2527" t="s">
        <v>3972</v>
      </c>
      <c r="E2527" t="s">
        <v>20</v>
      </c>
      <c r="F2527" t="b">
        <v>0</v>
      </c>
      <c r="G2527" t="s">
        <v>27</v>
      </c>
      <c r="H2527" s="4">
        <v>45699.501215277778</v>
      </c>
      <c r="I2527" t="b">
        <v>0</v>
      </c>
      <c r="J2527" t="b">
        <v>0</v>
      </c>
      <c r="K2527" t="s">
        <v>24</v>
      </c>
      <c r="L2527" t="s">
        <v>22</v>
      </c>
      <c r="M2527">
        <v>82850</v>
      </c>
      <c r="O2527" t="s">
        <v>5481</v>
      </c>
      <c r="P2527" t="s">
        <v>3772</v>
      </c>
    </row>
    <row r="2528" spans="1:16" x14ac:dyDescent="0.25">
      <c r="A2528" t="s">
        <v>2</v>
      </c>
      <c r="B2528" t="s">
        <v>7455</v>
      </c>
      <c r="C2528" t="s">
        <v>114</v>
      </c>
      <c r="D2528" t="s">
        <v>3972</v>
      </c>
      <c r="E2528" t="s">
        <v>20</v>
      </c>
      <c r="F2528" t="b">
        <v>0</v>
      </c>
      <c r="G2528" t="s">
        <v>27</v>
      </c>
      <c r="H2528" s="4">
        <v>45699.501689814817</v>
      </c>
      <c r="I2528" t="b">
        <v>0</v>
      </c>
      <c r="J2528" t="b">
        <v>1</v>
      </c>
      <c r="K2528" t="s">
        <v>24</v>
      </c>
      <c r="L2528" t="s">
        <v>22</v>
      </c>
      <c r="M2528">
        <v>207500</v>
      </c>
      <c r="O2528" t="s">
        <v>341</v>
      </c>
      <c r="P2528" t="s">
        <v>7456</v>
      </c>
    </row>
    <row r="2529" spans="1:16" x14ac:dyDescent="0.25">
      <c r="A2529" t="s">
        <v>28</v>
      </c>
      <c r="B2529" t="s">
        <v>7457</v>
      </c>
      <c r="C2529" t="s">
        <v>39</v>
      </c>
      <c r="D2529" t="s">
        <v>3972</v>
      </c>
      <c r="E2529" t="s">
        <v>20</v>
      </c>
      <c r="F2529" t="b">
        <v>1</v>
      </c>
      <c r="G2529" t="s">
        <v>106</v>
      </c>
      <c r="H2529" s="4">
        <v>45699.50849537037</v>
      </c>
      <c r="I2529" t="b">
        <v>0</v>
      </c>
      <c r="J2529" t="b">
        <v>0</v>
      </c>
      <c r="K2529" t="s">
        <v>106</v>
      </c>
      <c r="L2529" t="s">
        <v>36</v>
      </c>
      <c r="N2529">
        <v>50</v>
      </c>
      <c r="O2529" t="s">
        <v>7412</v>
      </c>
      <c r="P2529" t="s">
        <v>7458</v>
      </c>
    </row>
    <row r="2530" spans="1:16" x14ac:dyDescent="0.25">
      <c r="A2530" t="s">
        <v>0</v>
      </c>
      <c r="B2530" t="s">
        <v>0</v>
      </c>
      <c r="C2530" t="s">
        <v>569</v>
      </c>
      <c r="D2530" t="s">
        <v>7546</v>
      </c>
      <c r="E2530" t="s">
        <v>34</v>
      </c>
      <c r="F2530" t="b">
        <v>0</v>
      </c>
      <c r="G2530" t="s">
        <v>52</v>
      </c>
      <c r="H2530" s="4">
        <v>45699.515636574077</v>
      </c>
      <c r="I2530" t="b">
        <v>0</v>
      </c>
      <c r="J2530" t="b">
        <v>0</v>
      </c>
      <c r="K2530" t="s">
        <v>24</v>
      </c>
      <c r="L2530" t="s">
        <v>36</v>
      </c>
      <c r="N2530">
        <v>15</v>
      </c>
      <c r="O2530" t="s">
        <v>7547</v>
      </c>
      <c r="P2530" t="s">
        <v>61</v>
      </c>
    </row>
    <row r="2531" spans="1:16" x14ac:dyDescent="0.25">
      <c r="A2531" t="s">
        <v>139</v>
      </c>
      <c r="B2531" t="s">
        <v>7459</v>
      </c>
      <c r="C2531" t="s">
        <v>1867</v>
      </c>
      <c r="D2531" t="s">
        <v>2208</v>
      </c>
      <c r="E2531" t="s">
        <v>105</v>
      </c>
      <c r="F2531" t="b">
        <v>0</v>
      </c>
      <c r="G2531" t="s">
        <v>27</v>
      </c>
      <c r="H2531" s="4">
        <v>45699.54178240741</v>
      </c>
      <c r="I2531" t="b">
        <v>0</v>
      </c>
      <c r="J2531" t="b">
        <v>1</v>
      </c>
      <c r="K2531" t="s">
        <v>24</v>
      </c>
      <c r="L2531" t="s">
        <v>22</v>
      </c>
      <c r="M2531">
        <v>93500</v>
      </c>
      <c r="O2531" t="s">
        <v>7460</v>
      </c>
      <c r="P2531" t="s">
        <v>2014</v>
      </c>
    </row>
    <row r="2532" spans="1:16" x14ac:dyDescent="0.25">
      <c r="A2532" t="s">
        <v>1</v>
      </c>
      <c r="B2532" t="s">
        <v>2473</v>
      </c>
      <c r="C2532" t="s">
        <v>1845</v>
      </c>
      <c r="D2532" t="s">
        <v>4083</v>
      </c>
      <c r="E2532" t="s">
        <v>20</v>
      </c>
      <c r="F2532" t="b">
        <v>0</v>
      </c>
      <c r="G2532" t="s">
        <v>27</v>
      </c>
      <c r="H2532" s="4">
        <v>45699.543252314812</v>
      </c>
      <c r="I2532" t="b">
        <v>0</v>
      </c>
      <c r="J2532" t="b">
        <v>1</v>
      </c>
      <c r="K2532" t="s">
        <v>24</v>
      </c>
      <c r="L2532" t="s">
        <v>22</v>
      </c>
      <c r="M2532">
        <v>145000</v>
      </c>
      <c r="O2532" t="s">
        <v>1388</v>
      </c>
      <c r="P2532" t="s">
        <v>7461</v>
      </c>
    </row>
    <row r="2533" spans="1:16" x14ac:dyDescent="0.25">
      <c r="A2533" t="s">
        <v>40</v>
      </c>
      <c r="B2533" t="s">
        <v>7462</v>
      </c>
      <c r="C2533" t="s">
        <v>2701</v>
      </c>
      <c r="D2533" t="s">
        <v>3828</v>
      </c>
      <c r="E2533" t="s">
        <v>20</v>
      </c>
      <c r="F2533" t="b">
        <v>0</v>
      </c>
      <c r="G2533" t="s">
        <v>41</v>
      </c>
      <c r="H2533" s="4">
        <v>45699.543657407397</v>
      </c>
      <c r="I2533" t="b">
        <v>1</v>
      </c>
      <c r="J2533" t="b">
        <v>1</v>
      </c>
      <c r="K2533" t="s">
        <v>24</v>
      </c>
      <c r="L2533" t="s">
        <v>36</v>
      </c>
      <c r="N2533">
        <v>60</v>
      </c>
      <c r="O2533" t="s">
        <v>7463</v>
      </c>
      <c r="P2533" t="s">
        <v>7464</v>
      </c>
    </row>
    <row r="2534" spans="1:16" x14ac:dyDescent="0.25">
      <c r="A2534" t="s">
        <v>19</v>
      </c>
      <c r="B2534" t="s">
        <v>7465</v>
      </c>
      <c r="C2534" t="s">
        <v>2765</v>
      </c>
      <c r="D2534" t="s">
        <v>3956</v>
      </c>
      <c r="E2534" t="s">
        <v>20</v>
      </c>
      <c r="F2534" t="b">
        <v>0</v>
      </c>
      <c r="G2534" t="s">
        <v>23</v>
      </c>
      <c r="H2534" s="4">
        <v>45699.581053240741</v>
      </c>
      <c r="I2534" t="b">
        <v>0</v>
      </c>
      <c r="J2534" t="b">
        <v>1</v>
      </c>
      <c r="K2534" t="s">
        <v>24</v>
      </c>
      <c r="L2534" t="s">
        <v>36</v>
      </c>
      <c r="N2534">
        <v>11.335000038146971</v>
      </c>
      <c r="O2534" t="s">
        <v>254</v>
      </c>
      <c r="P2534" t="s">
        <v>1637</v>
      </c>
    </row>
    <row r="2535" spans="1:16" x14ac:dyDescent="0.25">
      <c r="A2535" t="s">
        <v>0</v>
      </c>
      <c r="B2535" t="s">
        <v>7548</v>
      </c>
      <c r="C2535" t="s">
        <v>484</v>
      </c>
      <c r="D2535" t="s">
        <v>3828</v>
      </c>
      <c r="E2535" t="s">
        <v>20</v>
      </c>
      <c r="F2535" t="b">
        <v>0</v>
      </c>
      <c r="G2535" t="s">
        <v>27</v>
      </c>
      <c r="H2535" s="4">
        <v>45699.583402777767</v>
      </c>
      <c r="I2535" t="b">
        <v>0</v>
      </c>
      <c r="J2535" t="b">
        <v>1</v>
      </c>
      <c r="K2535" t="s">
        <v>24</v>
      </c>
      <c r="L2535" t="s">
        <v>22</v>
      </c>
      <c r="M2535">
        <v>70000</v>
      </c>
      <c r="O2535" t="s">
        <v>7549</v>
      </c>
      <c r="P2535" t="s">
        <v>280</v>
      </c>
    </row>
    <row r="2536" spans="1:16" x14ac:dyDescent="0.25">
      <c r="A2536" t="s">
        <v>0</v>
      </c>
      <c r="B2536" t="s">
        <v>7466</v>
      </c>
      <c r="C2536" t="s">
        <v>859</v>
      </c>
      <c r="D2536" t="s">
        <v>3956</v>
      </c>
      <c r="E2536" t="s">
        <v>20</v>
      </c>
      <c r="F2536" t="b">
        <v>0</v>
      </c>
      <c r="G2536" t="s">
        <v>27</v>
      </c>
      <c r="H2536" s="4">
        <v>45699.583518518521</v>
      </c>
      <c r="I2536" t="b">
        <v>0</v>
      </c>
      <c r="J2536" t="b">
        <v>1</v>
      </c>
      <c r="K2536" t="s">
        <v>24</v>
      </c>
      <c r="L2536" t="s">
        <v>36</v>
      </c>
      <c r="N2536">
        <v>24.014999389648441</v>
      </c>
      <c r="O2536" t="s">
        <v>7467</v>
      </c>
      <c r="P2536" t="s">
        <v>1304</v>
      </c>
    </row>
    <row r="2537" spans="1:16" x14ac:dyDescent="0.25">
      <c r="A2537" t="s">
        <v>25</v>
      </c>
      <c r="B2537" t="s">
        <v>7520</v>
      </c>
      <c r="C2537" t="s">
        <v>82</v>
      </c>
      <c r="D2537" t="s">
        <v>3828</v>
      </c>
      <c r="E2537" t="s">
        <v>20</v>
      </c>
      <c r="F2537" t="b">
        <v>0</v>
      </c>
      <c r="G2537" t="s">
        <v>27</v>
      </c>
      <c r="H2537" s="4">
        <v>45699.584178240737</v>
      </c>
      <c r="I2537" t="b">
        <v>0</v>
      </c>
      <c r="J2537" t="b">
        <v>1</v>
      </c>
      <c r="K2537" t="s">
        <v>24</v>
      </c>
      <c r="L2537" t="s">
        <v>22</v>
      </c>
      <c r="M2537">
        <v>85210.5</v>
      </c>
      <c r="O2537" t="s">
        <v>7521</v>
      </c>
      <c r="P2537" t="s">
        <v>2884</v>
      </c>
    </row>
    <row r="2538" spans="1:16" x14ac:dyDescent="0.25">
      <c r="A2538" t="s">
        <v>28</v>
      </c>
      <c r="B2538" t="s">
        <v>7468</v>
      </c>
      <c r="C2538" t="s">
        <v>24</v>
      </c>
      <c r="D2538" t="s">
        <v>3972</v>
      </c>
      <c r="E2538" t="s">
        <v>20</v>
      </c>
      <c r="F2538" t="b">
        <v>0</v>
      </c>
      <c r="G2538" t="s">
        <v>27</v>
      </c>
      <c r="H2538" s="4">
        <v>45699.585509259261</v>
      </c>
      <c r="I2538" t="b">
        <v>0</v>
      </c>
      <c r="J2538" t="b">
        <v>0</v>
      </c>
      <c r="K2538" t="s">
        <v>24</v>
      </c>
      <c r="L2538" t="s">
        <v>22</v>
      </c>
      <c r="M2538">
        <v>155000</v>
      </c>
      <c r="O2538" t="s">
        <v>7469</v>
      </c>
      <c r="P2538" t="s">
        <v>7470</v>
      </c>
    </row>
    <row r="2539" spans="1:16" x14ac:dyDescent="0.25">
      <c r="A2539" t="s">
        <v>191</v>
      </c>
      <c r="B2539" t="s">
        <v>7471</v>
      </c>
      <c r="C2539" t="s">
        <v>972</v>
      </c>
      <c r="D2539" t="s">
        <v>4083</v>
      </c>
      <c r="E2539" t="s">
        <v>20</v>
      </c>
      <c r="F2539" t="b">
        <v>0</v>
      </c>
      <c r="G2539" t="s">
        <v>862</v>
      </c>
      <c r="H2539" s="4">
        <v>45699.589016203703</v>
      </c>
      <c r="I2539" t="b">
        <v>0</v>
      </c>
      <c r="J2539" t="b">
        <v>0</v>
      </c>
      <c r="K2539" t="s">
        <v>862</v>
      </c>
      <c r="L2539" t="s">
        <v>22</v>
      </c>
      <c r="M2539">
        <v>127500</v>
      </c>
      <c r="O2539" t="s">
        <v>7472</v>
      </c>
      <c r="P2539" t="s">
        <v>7473</v>
      </c>
    </row>
    <row r="2540" spans="1:16" x14ac:dyDescent="0.25">
      <c r="A2540" t="s">
        <v>0</v>
      </c>
      <c r="B2540" t="s">
        <v>5356</v>
      </c>
      <c r="C2540" t="s">
        <v>5357</v>
      </c>
      <c r="D2540" t="s">
        <v>3828</v>
      </c>
      <c r="E2540" t="s">
        <v>219</v>
      </c>
      <c r="F2540" t="b">
        <v>0</v>
      </c>
      <c r="G2540" t="s">
        <v>27</v>
      </c>
      <c r="H2540" s="4">
        <v>45699.625069444453</v>
      </c>
      <c r="I2540" t="b">
        <v>1</v>
      </c>
      <c r="J2540" t="b">
        <v>1</v>
      </c>
      <c r="K2540" t="s">
        <v>24</v>
      </c>
      <c r="L2540" t="s">
        <v>36</v>
      </c>
      <c r="N2540">
        <v>26.494998931884769</v>
      </c>
      <c r="O2540" t="s">
        <v>3769</v>
      </c>
      <c r="P2540" t="s">
        <v>1702</v>
      </c>
    </row>
    <row r="2541" spans="1:16" x14ac:dyDescent="0.25">
      <c r="A2541" t="s">
        <v>0</v>
      </c>
      <c r="B2541" t="s">
        <v>7474</v>
      </c>
      <c r="C2541" t="s">
        <v>179</v>
      </c>
      <c r="D2541" t="s">
        <v>2208</v>
      </c>
      <c r="E2541" t="s">
        <v>20</v>
      </c>
      <c r="F2541" t="b">
        <v>0</v>
      </c>
      <c r="G2541" t="s">
        <v>27</v>
      </c>
      <c r="H2541" s="4">
        <v>45699.625173611108</v>
      </c>
      <c r="I2541" t="b">
        <v>0</v>
      </c>
      <c r="J2541" t="b">
        <v>0</v>
      </c>
      <c r="K2541" t="s">
        <v>24</v>
      </c>
      <c r="L2541" t="s">
        <v>22</v>
      </c>
      <c r="M2541">
        <v>61750</v>
      </c>
      <c r="O2541" t="s">
        <v>7475</v>
      </c>
      <c r="P2541" t="s">
        <v>7476</v>
      </c>
    </row>
    <row r="2542" spans="1:16" x14ac:dyDescent="0.25">
      <c r="A2542" t="s">
        <v>0</v>
      </c>
      <c r="B2542" t="s">
        <v>7477</v>
      </c>
      <c r="C2542" t="s">
        <v>2883</v>
      </c>
      <c r="D2542" t="s">
        <v>3828</v>
      </c>
      <c r="E2542" t="s">
        <v>51</v>
      </c>
      <c r="F2542" t="b">
        <v>0</v>
      </c>
      <c r="G2542" t="s">
        <v>30</v>
      </c>
      <c r="H2542" s="4">
        <v>45699.625601851847</v>
      </c>
      <c r="I2542" t="b">
        <v>1</v>
      </c>
      <c r="J2542" t="b">
        <v>0</v>
      </c>
      <c r="K2542" t="s">
        <v>24</v>
      </c>
      <c r="L2542" t="s">
        <v>36</v>
      </c>
      <c r="N2542">
        <v>53.5</v>
      </c>
      <c r="O2542" t="s">
        <v>7478</v>
      </c>
      <c r="P2542" t="s">
        <v>338</v>
      </c>
    </row>
    <row r="2543" spans="1:16" x14ac:dyDescent="0.25">
      <c r="A2543" t="s">
        <v>1</v>
      </c>
      <c r="B2543" t="s">
        <v>4443</v>
      </c>
      <c r="C2543" t="s">
        <v>122</v>
      </c>
      <c r="D2543" t="s">
        <v>3972</v>
      </c>
      <c r="E2543" t="s">
        <v>20</v>
      </c>
      <c r="F2543" t="b">
        <v>0</v>
      </c>
      <c r="G2543" t="s">
        <v>52</v>
      </c>
      <c r="H2543" s="4">
        <v>45699.625740740739</v>
      </c>
      <c r="I2543" t="b">
        <v>0</v>
      </c>
      <c r="J2543" t="b">
        <v>1</v>
      </c>
      <c r="K2543" t="s">
        <v>24</v>
      </c>
      <c r="L2543" t="s">
        <v>22</v>
      </c>
      <c r="M2543">
        <v>222545</v>
      </c>
      <c r="O2543" t="s">
        <v>759</v>
      </c>
      <c r="P2543" t="s">
        <v>2237</v>
      </c>
    </row>
    <row r="2544" spans="1:16" x14ac:dyDescent="0.25">
      <c r="A2544" t="s">
        <v>1</v>
      </c>
      <c r="B2544" t="s">
        <v>7479</v>
      </c>
      <c r="C2544" t="s">
        <v>82</v>
      </c>
      <c r="D2544" t="s">
        <v>4083</v>
      </c>
      <c r="E2544" t="s">
        <v>20</v>
      </c>
      <c r="F2544" t="b">
        <v>0</v>
      </c>
      <c r="G2544" t="s">
        <v>27</v>
      </c>
      <c r="H2544" s="4">
        <v>45699.626018518517</v>
      </c>
      <c r="I2544" t="b">
        <v>0</v>
      </c>
      <c r="J2544" t="b">
        <v>0</v>
      </c>
      <c r="K2544" t="s">
        <v>24</v>
      </c>
      <c r="L2544" t="s">
        <v>22</v>
      </c>
      <c r="M2544">
        <v>155000</v>
      </c>
      <c r="O2544" t="s">
        <v>377</v>
      </c>
      <c r="P2544" t="s">
        <v>3559</v>
      </c>
    </row>
    <row r="2545" spans="1:16" x14ac:dyDescent="0.25">
      <c r="A2545" t="s">
        <v>2</v>
      </c>
      <c r="B2545" t="s">
        <v>7480</v>
      </c>
      <c r="C2545" t="s">
        <v>24</v>
      </c>
      <c r="D2545" t="s">
        <v>4327</v>
      </c>
      <c r="E2545" t="s">
        <v>20</v>
      </c>
      <c r="F2545" t="b">
        <v>0</v>
      </c>
      <c r="G2545" t="s">
        <v>27</v>
      </c>
      <c r="H2545" s="4">
        <v>45699.626979166656</v>
      </c>
      <c r="I2545" t="b">
        <v>0</v>
      </c>
      <c r="J2545" t="b">
        <v>0</v>
      </c>
      <c r="K2545" t="s">
        <v>24</v>
      </c>
      <c r="L2545" t="s">
        <v>22</v>
      </c>
      <c r="M2545">
        <v>126500</v>
      </c>
      <c r="O2545" t="s">
        <v>7481</v>
      </c>
      <c r="P2545" t="s">
        <v>7482</v>
      </c>
    </row>
    <row r="2546" spans="1:16" x14ac:dyDescent="0.25">
      <c r="A2546" t="s">
        <v>0</v>
      </c>
      <c r="B2546" t="s">
        <v>2760</v>
      </c>
      <c r="C2546" t="s">
        <v>236</v>
      </c>
      <c r="D2546" t="s">
        <v>2208</v>
      </c>
      <c r="E2546" t="s">
        <v>20</v>
      </c>
      <c r="F2546" t="b">
        <v>0</v>
      </c>
      <c r="G2546" t="s">
        <v>27</v>
      </c>
      <c r="H2546" s="4">
        <v>45699.666817129633</v>
      </c>
      <c r="I2546" t="b">
        <v>0</v>
      </c>
      <c r="J2546" t="b">
        <v>1</v>
      </c>
      <c r="K2546" t="s">
        <v>24</v>
      </c>
      <c r="L2546" t="s">
        <v>22</v>
      </c>
      <c r="M2546">
        <v>120000</v>
      </c>
      <c r="O2546" t="s">
        <v>301</v>
      </c>
      <c r="P2546" t="s">
        <v>7483</v>
      </c>
    </row>
    <row r="2547" spans="1:16" x14ac:dyDescent="0.25">
      <c r="A2547" t="s">
        <v>0</v>
      </c>
      <c r="B2547" t="s">
        <v>7484</v>
      </c>
      <c r="C2547" t="s">
        <v>179</v>
      </c>
      <c r="D2547" t="s">
        <v>3828</v>
      </c>
      <c r="E2547" t="s">
        <v>20</v>
      </c>
      <c r="F2547" t="b">
        <v>0</v>
      </c>
      <c r="G2547" t="s">
        <v>27</v>
      </c>
      <c r="H2547" s="4">
        <v>45699.66684027778</v>
      </c>
      <c r="I2547" t="b">
        <v>0</v>
      </c>
      <c r="J2547" t="b">
        <v>1</v>
      </c>
      <c r="K2547" t="s">
        <v>24</v>
      </c>
      <c r="L2547" t="s">
        <v>22</v>
      </c>
      <c r="M2547">
        <v>79871.5</v>
      </c>
      <c r="O2547" t="s">
        <v>3851</v>
      </c>
      <c r="P2547" t="s">
        <v>7485</v>
      </c>
    </row>
    <row r="2548" spans="1:16" x14ac:dyDescent="0.25">
      <c r="A2548" t="s">
        <v>139</v>
      </c>
      <c r="B2548" t="s">
        <v>277</v>
      </c>
      <c r="C2548" t="s">
        <v>1065</v>
      </c>
      <c r="D2548" t="s">
        <v>3972</v>
      </c>
      <c r="E2548" t="s">
        <v>20</v>
      </c>
      <c r="F2548" t="b">
        <v>0</v>
      </c>
      <c r="G2548" t="s">
        <v>35</v>
      </c>
      <c r="H2548" s="4">
        <v>45699.667071759257</v>
      </c>
      <c r="I2548" t="b">
        <v>0</v>
      </c>
      <c r="J2548" t="b">
        <v>0</v>
      </c>
      <c r="K2548" t="s">
        <v>24</v>
      </c>
      <c r="L2548" t="s">
        <v>36</v>
      </c>
      <c r="N2548">
        <v>60</v>
      </c>
      <c r="O2548" t="s">
        <v>200</v>
      </c>
      <c r="P2548" t="s">
        <v>7538</v>
      </c>
    </row>
    <row r="2549" spans="1:16" x14ac:dyDescent="0.25">
      <c r="A2549" t="s">
        <v>139</v>
      </c>
      <c r="B2549" t="s">
        <v>7486</v>
      </c>
      <c r="C2549" t="s">
        <v>1421</v>
      </c>
      <c r="D2549" t="s">
        <v>3828</v>
      </c>
      <c r="E2549" t="s">
        <v>20</v>
      </c>
      <c r="F2549" t="b">
        <v>0</v>
      </c>
      <c r="G2549" t="s">
        <v>52</v>
      </c>
      <c r="H2549" s="4">
        <v>45699.667858796303</v>
      </c>
      <c r="I2549" t="b">
        <v>0</v>
      </c>
      <c r="J2549" t="b">
        <v>1</v>
      </c>
      <c r="K2549" t="s">
        <v>24</v>
      </c>
      <c r="L2549" t="s">
        <v>22</v>
      </c>
      <c r="M2549">
        <v>120000</v>
      </c>
      <c r="O2549" t="s">
        <v>7487</v>
      </c>
      <c r="P2549" t="s">
        <v>7488</v>
      </c>
    </row>
    <row r="2550" spans="1:16" x14ac:dyDescent="0.25">
      <c r="A2550" t="s">
        <v>40</v>
      </c>
      <c r="B2550" t="s">
        <v>7489</v>
      </c>
      <c r="C2550" t="s">
        <v>825</v>
      </c>
      <c r="D2550" t="s">
        <v>3828</v>
      </c>
      <c r="E2550" t="s">
        <v>20</v>
      </c>
      <c r="F2550" t="b">
        <v>0</v>
      </c>
      <c r="G2550" t="s">
        <v>27</v>
      </c>
      <c r="H2550" s="4">
        <v>45699.668009259258</v>
      </c>
      <c r="I2550" t="b">
        <v>1</v>
      </c>
      <c r="J2550" t="b">
        <v>1</v>
      </c>
      <c r="K2550" t="s">
        <v>24</v>
      </c>
      <c r="L2550" t="s">
        <v>22</v>
      </c>
      <c r="M2550">
        <v>147500</v>
      </c>
      <c r="O2550" t="s">
        <v>2576</v>
      </c>
      <c r="P2550" t="s">
        <v>7490</v>
      </c>
    </row>
    <row r="2551" spans="1:16" x14ac:dyDescent="0.25">
      <c r="A2551" t="s">
        <v>0</v>
      </c>
      <c r="B2551" t="s">
        <v>7539</v>
      </c>
      <c r="C2551" t="s">
        <v>2716</v>
      </c>
      <c r="D2551" t="s">
        <v>3972</v>
      </c>
      <c r="E2551" t="s">
        <v>20</v>
      </c>
      <c r="F2551" t="b">
        <v>0</v>
      </c>
      <c r="G2551" t="s">
        <v>23</v>
      </c>
      <c r="H2551" s="4">
        <v>45699.700891203713</v>
      </c>
      <c r="I2551" t="b">
        <v>0</v>
      </c>
      <c r="J2551" t="b">
        <v>1</v>
      </c>
      <c r="K2551" t="s">
        <v>24</v>
      </c>
      <c r="L2551" t="s">
        <v>22</v>
      </c>
      <c r="M2551">
        <v>74100</v>
      </c>
      <c r="O2551" t="s">
        <v>5948</v>
      </c>
      <c r="P2551" t="s">
        <v>7540</v>
      </c>
    </row>
    <row r="2552" spans="1:16" x14ac:dyDescent="0.25">
      <c r="A2552" t="s">
        <v>0</v>
      </c>
      <c r="B2552" t="s">
        <v>0</v>
      </c>
      <c r="C2552" t="s">
        <v>76</v>
      </c>
      <c r="D2552" t="s">
        <v>4089</v>
      </c>
      <c r="E2552" t="s">
        <v>20</v>
      </c>
      <c r="F2552" t="b">
        <v>0</v>
      </c>
      <c r="G2552" t="s">
        <v>41</v>
      </c>
      <c r="H2552" s="4">
        <v>45699.708738425928</v>
      </c>
      <c r="I2552" t="b">
        <v>0</v>
      </c>
      <c r="J2552" t="b">
        <v>0</v>
      </c>
      <c r="K2552" t="s">
        <v>24</v>
      </c>
      <c r="L2552" t="s">
        <v>36</v>
      </c>
      <c r="N2552">
        <v>37.5</v>
      </c>
      <c r="O2552" t="s">
        <v>712</v>
      </c>
      <c r="P2552" t="s">
        <v>1904</v>
      </c>
    </row>
    <row r="2553" spans="1:16" x14ac:dyDescent="0.25">
      <c r="A2553" t="s">
        <v>139</v>
      </c>
      <c r="B2553" t="s">
        <v>7522</v>
      </c>
      <c r="C2553" t="s">
        <v>151</v>
      </c>
      <c r="D2553" t="s">
        <v>3972</v>
      </c>
      <c r="E2553" t="s">
        <v>20</v>
      </c>
      <c r="F2553" t="b">
        <v>0</v>
      </c>
      <c r="G2553" t="s">
        <v>30</v>
      </c>
      <c r="H2553" s="4">
        <v>45699.709236111114</v>
      </c>
      <c r="I2553" t="b">
        <v>0</v>
      </c>
      <c r="J2553" t="b">
        <v>0</v>
      </c>
      <c r="K2553" t="s">
        <v>24</v>
      </c>
      <c r="L2553" t="s">
        <v>36</v>
      </c>
      <c r="N2553">
        <v>22</v>
      </c>
      <c r="O2553" t="s">
        <v>7523</v>
      </c>
      <c r="P2553" t="s">
        <v>2808</v>
      </c>
    </row>
    <row r="2554" spans="1:16" x14ac:dyDescent="0.25">
      <c r="A2554" t="s">
        <v>2</v>
      </c>
      <c r="B2554" t="s">
        <v>417</v>
      </c>
      <c r="C2554" t="s">
        <v>908</v>
      </c>
      <c r="D2554" t="s">
        <v>3828</v>
      </c>
      <c r="E2554" t="s">
        <v>20</v>
      </c>
      <c r="F2554" t="b">
        <v>0</v>
      </c>
      <c r="G2554" t="s">
        <v>27</v>
      </c>
      <c r="H2554" s="4">
        <v>45699.710324074083</v>
      </c>
      <c r="I2554" t="b">
        <v>0</v>
      </c>
      <c r="J2554" t="b">
        <v>0</v>
      </c>
      <c r="K2554" t="s">
        <v>24</v>
      </c>
      <c r="L2554" t="s">
        <v>22</v>
      </c>
      <c r="M2554">
        <v>90094.2578125</v>
      </c>
      <c r="O2554" t="s">
        <v>6067</v>
      </c>
      <c r="P2554" t="s">
        <v>6068</v>
      </c>
    </row>
    <row r="2555" spans="1:16" x14ac:dyDescent="0.25">
      <c r="A2555" t="s">
        <v>2</v>
      </c>
      <c r="B2555" t="s">
        <v>2337</v>
      </c>
      <c r="C2555" t="s">
        <v>49</v>
      </c>
      <c r="D2555" t="s">
        <v>3972</v>
      </c>
      <c r="E2555" t="s">
        <v>20</v>
      </c>
      <c r="F2555" t="b">
        <v>0</v>
      </c>
      <c r="G2555" t="s">
        <v>30</v>
      </c>
      <c r="H2555" s="4">
        <v>45699.711342592593</v>
      </c>
      <c r="I2555" t="b">
        <v>0</v>
      </c>
      <c r="J2555" t="b">
        <v>0</v>
      </c>
      <c r="K2555" t="s">
        <v>24</v>
      </c>
      <c r="L2555" t="s">
        <v>22</v>
      </c>
      <c r="M2555">
        <v>350000</v>
      </c>
      <c r="O2555" t="s">
        <v>3634</v>
      </c>
      <c r="P2555" t="s">
        <v>7162</v>
      </c>
    </row>
    <row r="2556" spans="1:16" x14ac:dyDescent="0.25">
      <c r="A2556" t="s">
        <v>139</v>
      </c>
      <c r="B2556" t="s">
        <v>2929</v>
      </c>
      <c r="C2556" t="s">
        <v>3238</v>
      </c>
      <c r="D2556" t="s">
        <v>3972</v>
      </c>
      <c r="E2556" t="s">
        <v>20</v>
      </c>
      <c r="F2556" t="b">
        <v>0</v>
      </c>
      <c r="G2556" t="s">
        <v>41</v>
      </c>
      <c r="H2556" s="4">
        <v>45699.7503125</v>
      </c>
      <c r="I2556" t="b">
        <v>0</v>
      </c>
      <c r="J2556" t="b">
        <v>1</v>
      </c>
      <c r="K2556" t="s">
        <v>24</v>
      </c>
      <c r="L2556" t="s">
        <v>22</v>
      </c>
      <c r="M2556">
        <v>103900</v>
      </c>
      <c r="O2556" t="s">
        <v>4328</v>
      </c>
      <c r="P2556" t="s">
        <v>7491</v>
      </c>
    </row>
    <row r="2557" spans="1:16" x14ac:dyDescent="0.25">
      <c r="A2557" t="s">
        <v>139</v>
      </c>
      <c r="B2557" t="s">
        <v>7492</v>
      </c>
      <c r="C2557" t="s">
        <v>151</v>
      </c>
      <c r="D2557" t="s">
        <v>3828</v>
      </c>
      <c r="E2557" t="s">
        <v>51</v>
      </c>
      <c r="F2557" t="b">
        <v>0</v>
      </c>
      <c r="G2557" t="s">
        <v>30</v>
      </c>
      <c r="H2557" s="4">
        <v>45699.750902777778</v>
      </c>
      <c r="I2557" t="b">
        <v>1</v>
      </c>
      <c r="J2557" t="b">
        <v>0</v>
      </c>
      <c r="K2557" t="s">
        <v>24</v>
      </c>
      <c r="L2557" t="s">
        <v>36</v>
      </c>
      <c r="N2557">
        <v>38</v>
      </c>
      <c r="O2557" t="s">
        <v>6990</v>
      </c>
    </row>
    <row r="2558" spans="1:16" x14ac:dyDescent="0.25">
      <c r="A2558" t="s">
        <v>2</v>
      </c>
      <c r="B2558" t="s">
        <v>7493</v>
      </c>
      <c r="C2558" t="s">
        <v>945</v>
      </c>
      <c r="D2558" t="s">
        <v>3600</v>
      </c>
      <c r="E2558" t="s">
        <v>20</v>
      </c>
      <c r="F2558" t="b">
        <v>0</v>
      </c>
      <c r="G2558" t="s">
        <v>27</v>
      </c>
      <c r="H2558" s="4">
        <v>45699.751388888893</v>
      </c>
      <c r="I2558" t="b">
        <v>1</v>
      </c>
      <c r="J2558" t="b">
        <v>1</v>
      </c>
      <c r="K2558" t="s">
        <v>24</v>
      </c>
      <c r="L2558" t="s">
        <v>22</v>
      </c>
      <c r="M2558">
        <v>145000</v>
      </c>
      <c r="O2558" t="s">
        <v>7494</v>
      </c>
      <c r="P2558" t="s">
        <v>7495</v>
      </c>
    </row>
    <row r="2559" spans="1:16" x14ac:dyDescent="0.25">
      <c r="A2559" t="s">
        <v>19</v>
      </c>
      <c r="B2559" t="s">
        <v>7496</v>
      </c>
      <c r="C2559" t="s">
        <v>122</v>
      </c>
      <c r="D2559" t="s">
        <v>3972</v>
      </c>
      <c r="E2559" t="s">
        <v>20</v>
      </c>
      <c r="F2559" t="b">
        <v>0</v>
      </c>
      <c r="G2559" t="s">
        <v>52</v>
      </c>
      <c r="H2559" s="4">
        <v>45699.75240740741</v>
      </c>
      <c r="I2559" t="b">
        <v>1</v>
      </c>
      <c r="J2559" t="b">
        <v>0</v>
      </c>
      <c r="K2559" t="s">
        <v>24</v>
      </c>
      <c r="L2559" t="s">
        <v>22</v>
      </c>
      <c r="M2559">
        <v>112116</v>
      </c>
      <c r="O2559" t="s">
        <v>554</v>
      </c>
      <c r="P2559" t="s">
        <v>7497</v>
      </c>
    </row>
    <row r="2560" spans="1:16" x14ac:dyDescent="0.25">
      <c r="A2560" t="s">
        <v>0</v>
      </c>
      <c r="B2560" t="s">
        <v>4250</v>
      </c>
      <c r="C2560" t="s">
        <v>3519</v>
      </c>
      <c r="D2560" t="s">
        <v>3972</v>
      </c>
      <c r="E2560" t="s">
        <v>20</v>
      </c>
      <c r="F2560" t="b">
        <v>0</v>
      </c>
      <c r="G2560" t="s">
        <v>27</v>
      </c>
      <c r="H2560" s="4">
        <v>45699.791770833333</v>
      </c>
      <c r="I2560" t="b">
        <v>1</v>
      </c>
      <c r="J2560" t="b">
        <v>0</v>
      </c>
      <c r="K2560" t="s">
        <v>24</v>
      </c>
      <c r="L2560" t="s">
        <v>22</v>
      </c>
      <c r="M2560">
        <v>70000</v>
      </c>
      <c r="O2560" t="s">
        <v>7498</v>
      </c>
      <c r="P2560" t="s">
        <v>1075</v>
      </c>
    </row>
    <row r="2561" spans="1:16" x14ac:dyDescent="0.25">
      <c r="A2561" t="s">
        <v>1</v>
      </c>
      <c r="B2561" t="s">
        <v>7499</v>
      </c>
      <c r="C2561" t="s">
        <v>624</v>
      </c>
      <c r="D2561" t="s">
        <v>3972</v>
      </c>
      <c r="E2561" t="s">
        <v>20</v>
      </c>
      <c r="F2561" t="b">
        <v>0</v>
      </c>
      <c r="G2561" t="s">
        <v>35</v>
      </c>
      <c r="H2561" s="4">
        <v>45699.792164351849</v>
      </c>
      <c r="I2561" t="b">
        <v>0</v>
      </c>
      <c r="J2561" t="b">
        <v>1</v>
      </c>
      <c r="K2561" t="s">
        <v>24</v>
      </c>
      <c r="L2561" t="s">
        <v>22</v>
      </c>
      <c r="M2561">
        <v>184000</v>
      </c>
      <c r="O2561" t="s">
        <v>65</v>
      </c>
      <c r="P2561" t="s">
        <v>66</v>
      </c>
    </row>
    <row r="2562" spans="1:16" x14ac:dyDescent="0.25">
      <c r="A2562" t="s">
        <v>2</v>
      </c>
      <c r="B2562" t="s">
        <v>7243</v>
      </c>
      <c r="C2562" t="s">
        <v>322</v>
      </c>
      <c r="D2562" t="s">
        <v>3972</v>
      </c>
      <c r="E2562" t="s">
        <v>20</v>
      </c>
      <c r="F2562" t="b">
        <v>0</v>
      </c>
      <c r="G2562" t="s">
        <v>41</v>
      </c>
      <c r="H2562" s="4">
        <v>45699.792210648149</v>
      </c>
      <c r="I2562" t="b">
        <v>0</v>
      </c>
      <c r="J2562" t="b">
        <v>1</v>
      </c>
      <c r="K2562" t="s">
        <v>24</v>
      </c>
      <c r="L2562" t="s">
        <v>22</v>
      </c>
      <c r="M2562">
        <v>193500</v>
      </c>
      <c r="O2562" t="s">
        <v>3972</v>
      </c>
      <c r="P2562" t="s">
        <v>7244</v>
      </c>
    </row>
    <row r="2563" spans="1:16" x14ac:dyDescent="0.25">
      <c r="A2563" t="s">
        <v>2</v>
      </c>
      <c r="B2563" t="s">
        <v>7541</v>
      </c>
      <c r="C2563" t="s">
        <v>1588</v>
      </c>
      <c r="D2563" t="s">
        <v>7542</v>
      </c>
      <c r="E2563" t="s">
        <v>20</v>
      </c>
      <c r="F2563" t="b">
        <v>0</v>
      </c>
      <c r="G2563" t="s">
        <v>27</v>
      </c>
      <c r="H2563" s="4">
        <v>45699.792962962973</v>
      </c>
      <c r="I2563" t="b">
        <v>0</v>
      </c>
      <c r="J2563" t="b">
        <v>0</v>
      </c>
      <c r="K2563" t="s">
        <v>24</v>
      </c>
      <c r="L2563" t="s">
        <v>22</v>
      </c>
      <c r="M2563">
        <v>90000</v>
      </c>
      <c r="O2563" t="s">
        <v>7543</v>
      </c>
      <c r="P2563" t="s">
        <v>7544</v>
      </c>
    </row>
    <row r="2564" spans="1:16" x14ac:dyDescent="0.25">
      <c r="A2564" t="s">
        <v>1</v>
      </c>
      <c r="B2564" t="s">
        <v>5989</v>
      </c>
      <c r="C2564" t="s">
        <v>3891</v>
      </c>
      <c r="D2564" t="s">
        <v>3828</v>
      </c>
      <c r="E2564" t="s">
        <v>20</v>
      </c>
      <c r="F2564" t="b">
        <v>0</v>
      </c>
      <c r="G2564" t="s">
        <v>27</v>
      </c>
      <c r="H2564" s="4">
        <v>45699.793854166674</v>
      </c>
      <c r="I2564" t="b">
        <v>0</v>
      </c>
      <c r="J2564" t="b">
        <v>1</v>
      </c>
      <c r="K2564" t="s">
        <v>24</v>
      </c>
      <c r="L2564" t="s">
        <v>22</v>
      </c>
      <c r="M2564">
        <v>120000</v>
      </c>
      <c r="O2564" t="s">
        <v>3892</v>
      </c>
      <c r="P2564" t="s">
        <v>5990</v>
      </c>
    </row>
    <row r="2565" spans="1:16" x14ac:dyDescent="0.25">
      <c r="A2565" t="s">
        <v>1</v>
      </c>
      <c r="B2565" t="s">
        <v>3477</v>
      </c>
      <c r="C2565" t="s">
        <v>155</v>
      </c>
      <c r="D2565" t="s">
        <v>3972</v>
      </c>
      <c r="E2565" t="s">
        <v>51</v>
      </c>
      <c r="F2565" t="b">
        <v>0</v>
      </c>
      <c r="G2565" t="s">
        <v>27</v>
      </c>
      <c r="H2565" s="4">
        <v>45699.794027777767</v>
      </c>
      <c r="I2565" t="b">
        <v>0</v>
      </c>
      <c r="J2565" t="b">
        <v>1</v>
      </c>
      <c r="K2565" t="s">
        <v>24</v>
      </c>
      <c r="L2565" t="s">
        <v>36</v>
      </c>
      <c r="N2565">
        <v>45</v>
      </c>
      <c r="O2565" t="s">
        <v>270</v>
      </c>
      <c r="P2565" t="s">
        <v>1851</v>
      </c>
    </row>
    <row r="2566" spans="1:16" x14ac:dyDescent="0.25">
      <c r="A2566" t="s">
        <v>89</v>
      </c>
      <c r="B2566" t="s">
        <v>7500</v>
      </c>
      <c r="C2566" t="s">
        <v>44</v>
      </c>
      <c r="D2566" t="s">
        <v>3972</v>
      </c>
      <c r="E2566" t="s">
        <v>20</v>
      </c>
      <c r="F2566" t="b">
        <v>0</v>
      </c>
      <c r="G2566" t="s">
        <v>41</v>
      </c>
      <c r="H2566" s="4">
        <v>45699.83</v>
      </c>
      <c r="I2566" t="b">
        <v>0</v>
      </c>
      <c r="J2566" t="b">
        <v>0</v>
      </c>
      <c r="K2566" t="s">
        <v>24</v>
      </c>
      <c r="L2566" t="s">
        <v>22</v>
      </c>
      <c r="M2566">
        <v>144000</v>
      </c>
      <c r="O2566" t="s">
        <v>7501</v>
      </c>
      <c r="P2566" t="s">
        <v>7502</v>
      </c>
    </row>
    <row r="2567" spans="1:16" x14ac:dyDescent="0.25">
      <c r="A2567" t="s">
        <v>40</v>
      </c>
      <c r="B2567" t="s">
        <v>57</v>
      </c>
      <c r="C2567" t="s">
        <v>179</v>
      </c>
      <c r="D2567" t="s">
        <v>3972</v>
      </c>
      <c r="E2567" t="s">
        <v>20</v>
      </c>
      <c r="F2567" t="b">
        <v>0</v>
      </c>
      <c r="G2567" t="s">
        <v>52</v>
      </c>
      <c r="H2567" s="4">
        <v>45699.832152777781</v>
      </c>
      <c r="I2567" t="b">
        <v>0</v>
      </c>
      <c r="J2567" t="b">
        <v>1</v>
      </c>
      <c r="K2567" t="s">
        <v>24</v>
      </c>
      <c r="L2567" t="s">
        <v>22</v>
      </c>
      <c r="M2567">
        <v>139105</v>
      </c>
      <c r="O2567" t="s">
        <v>1856</v>
      </c>
      <c r="P2567" t="s">
        <v>2720</v>
      </c>
    </row>
    <row r="2568" spans="1:16" x14ac:dyDescent="0.25">
      <c r="A2568" t="s">
        <v>0</v>
      </c>
      <c r="B2568" t="s">
        <v>7503</v>
      </c>
      <c r="C2568" t="s">
        <v>203</v>
      </c>
      <c r="D2568" t="s">
        <v>3972</v>
      </c>
      <c r="E2568" t="s">
        <v>20</v>
      </c>
      <c r="F2568" t="b">
        <v>0</v>
      </c>
      <c r="G2568" t="s">
        <v>23</v>
      </c>
      <c r="H2568" s="4">
        <v>45699.832256944443</v>
      </c>
      <c r="I2568" t="b">
        <v>1</v>
      </c>
      <c r="J2568" t="b">
        <v>1</v>
      </c>
      <c r="K2568" t="s">
        <v>24</v>
      </c>
      <c r="L2568" t="s">
        <v>22</v>
      </c>
      <c r="M2568">
        <v>85000</v>
      </c>
      <c r="O2568" t="s">
        <v>4674</v>
      </c>
      <c r="P2568" t="s">
        <v>204</v>
      </c>
    </row>
    <row r="2569" spans="1:16" x14ac:dyDescent="0.25">
      <c r="A2569" t="s">
        <v>0</v>
      </c>
      <c r="B2569" t="s">
        <v>1219</v>
      </c>
      <c r="C2569" t="s">
        <v>64</v>
      </c>
      <c r="D2569" t="s">
        <v>6850</v>
      </c>
      <c r="E2569" t="s">
        <v>20</v>
      </c>
      <c r="F2569" t="b">
        <v>0</v>
      </c>
      <c r="G2569" t="s">
        <v>52</v>
      </c>
      <c r="H2569" s="4">
        <v>45699.834317129629</v>
      </c>
      <c r="I2569" t="b">
        <v>1</v>
      </c>
      <c r="J2569" t="b">
        <v>0</v>
      </c>
      <c r="K2569" t="s">
        <v>24</v>
      </c>
      <c r="L2569" t="s">
        <v>36</v>
      </c>
      <c r="N2569">
        <v>37.5</v>
      </c>
      <c r="O2569" t="s">
        <v>131</v>
      </c>
      <c r="P2569" t="s">
        <v>1463</v>
      </c>
    </row>
    <row r="2570" spans="1:16" x14ac:dyDescent="0.25">
      <c r="A2570" t="s">
        <v>0</v>
      </c>
      <c r="B2570" t="s">
        <v>7504</v>
      </c>
      <c r="C2570" t="s">
        <v>2015</v>
      </c>
      <c r="D2570" t="s">
        <v>3972</v>
      </c>
      <c r="E2570" t="s">
        <v>51</v>
      </c>
      <c r="F2570" t="b">
        <v>0</v>
      </c>
      <c r="G2570" t="s">
        <v>27</v>
      </c>
      <c r="H2570" s="4">
        <v>45699.834456018521</v>
      </c>
      <c r="I2570" t="b">
        <v>0</v>
      </c>
      <c r="J2570" t="b">
        <v>0</v>
      </c>
      <c r="K2570" t="s">
        <v>24</v>
      </c>
      <c r="L2570" t="s">
        <v>36</v>
      </c>
      <c r="N2570">
        <v>30</v>
      </c>
      <c r="O2570" t="s">
        <v>1137</v>
      </c>
      <c r="P2570" t="s">
        <v>1687</v>
      </c>
    </row>
    <row r="2571" spans="1:16" x14ac:dyDescent="0.25">
      <c r="A2571" t="s">
        <v>0</v>
      </c>
      <c r="B2571" t="s">
        <v>1632</v>
      </c>
      <c r="C2571" t="s">
        <v>967</v>
      </c>
      <c r="D2571" t="s">
        <v>3972</v>
      </c>
      <c r="E2571" t="s">
        <v>20</v>
      </c>
      <c r="F2571" t="b">
        <v>0</v>
      </c>
      <c r="G2571" t="s">
        <v>27</v>
      </c>
      <c r="H2571" s="4">
        <v>45699.834837962961</v>
      </c>
      <c r="I2571" t="b">
        <v>1</v>
      </c>
      <c r="J2571" t="b">
        <v>0</v>
      </c>
      <c r="K2571" t="s">
        <v>24</v>
      </c>
      <c r="L2571" t="s">
        <v>22</v>
      </c>
      <c r="M2571">
        <v>105000</v>
      </c>
      <c r="O2571" t="s">
        <v>482</v>
      </c>
      <c r="P2571" t="s">
        <v>7545</v>
      </c>
    </row>
    <row r="2572" spans="1:16" x14ac:dyDescent="0.25">
      <c r="A2572" t="s">
        <v>19</v>
      </c>
      <c r="B2572" t="s">
        <v>7550</v>
      </c>
      <c r="C2572" t="s">
        <v>559</v>
      </c>
      <c r="D2572" t="s">
        <v>3956</v>
      </c>
      <c r="E2572" t="s">
        <v>20</v>
      </c>
      <c r="F2572" t="b">
        <v>0</v>
      </c>
      <c r="G2572" t="s">
        <v>27</v>
      </c>
      <c r="H2572" s="4">
        <v>45699.835057870368</v>
      </c>
      <c r="I2572" t="b">
        <v>0</v>
      </c>
      <c r="J2572" t="b">
        <v>1</v>
      </c>
      <c r="K2572" t="s">
        <v>24</v>
      </c>
      <c r="L2572" t="s">
        <v>36</v>
      </c>
      <c r="N2572">
        <v>37.514999389648438</v>
      </c>
      <c r="O2572" t="s">
        <v>7551</v>
      </c>
      <c r="P2572" t="s">
        <v>7552</v>
      </c>
    </row>
    <row r="2573" spans="1:16" x14ac:dyDescent="0.25">
      <c r="A2573" t="s">
        <v>0</v>
      </c>
      <c r="B2573" t="s">
        <v>7505</v>
      </c>
      <c r="C2573" t="s">
        <v>966</v>
      </c>
      <c r="D2573" t="s">
        <v>3956</v>
      </c>
      <c r="E2573" t="s">
        <v>20</v>
      </c>
      <c r="F2573" t="b">
        <v>0</v>
      </c>
      <c r="G2573" t="s">
        <v>30</v>
      </c>
      <c r="H2573" s="4">
        <v>45699.836087962962</v>
      </c>
      <c r="I2573" t="b">
        <v>0</v>
      </c>
      <c r="J2573" t="b">
        <v>0</v>
      </c>
      <c r="K2573" t="s">
        <v>24</v>
      </c>
      <c r="L2573" t="s">
        <v>36</v>
      </c>
      <c r="N2573">
        <v>25</v>
      </c>
      <c r="O2573" t="s">
        <v>7506</v>
      </c>
      <c r="P2573" t="s">
        <v>7507</v>
      </c>
    </row>
    <row r="2574" spans="1:16" x14ac:dyDescent="0.25">
      <c r="A2574" t="s">
        <v>0</v>
      </c>
      <c r="B2574" t="s">
        <v>3005</v>
      </c>
      <c r="C2574" t="s">
        <v>203</v>
      </c>
      <c r="D2574" t="s">
        <v>3972</v>
      </c>
      <c r="E2574" t="s">
        <v>20</v>
      </c>
      <c r="F2574" t="b">
        <v>0</v>
      </c>
      <c r="G2574" t="s">
        <v>23</v>
      </c>
      <c r="H2574" s="4">
        <v>45699.868854166663</v>
      </c>
      <c r="I2574" t="b">
        <v>1</v>
      </c>
      <c r="J2574" t="b">
        <v>1</v>
      </c>
      <c r="K2574" t="s">
        <v>24</v>
      </c>
      <c r="L2574" t="s">
        <v>36</v>
      </c>
      <c r="N2574">
        <v>19</v>
      </c>
      <c r="O2574" t="s">
        <v>4343</v>
      </c>
      <c r="P2574" t="s">
        <v>7508</v>
      </c>
    </row>
    <row r="2575" spans="1:16" x14ac:dyDescent="0.25">
      <c r="A2575" t="s">
        <v>0</v>
      </c>
      <c r="B2575" t="s">
        <v>7509</v>
      </c>
      <c r="C2575" t="s">
        <v>985</v>
      </c>
      <c r="D2575" t="s">
        <v>4327</v>
      </c>
      <c r="E2575" t="s">
        <v>20</v>
      </c>
      <c r="F2575" t="b">
        <v>0</v>
      </c>
      <c r="G2575" t="s">
        <v>27</v>
      </c>
      <c r="H2575" s="4">
        <v>45699.871157407397</v>
      </c>
      <c r="I2575" t="b">
        <v>0</v>
      </c>
      <c r="J2575" t="b">
        <v>1</v>
      </c>
      <c r="K2575" t="s">
        <v>24</v>
      </c>
      <c r="L2575" t="s">
        <v>22</v>
      </c>
      <c r="M2575">
        <v>120000</v>
      </c>
      <c r="O2575" t="s">
        <v>7510</v>
      </c>
    </row>
    <row r="2576" spans="1:16" x14ac:dyDescent="0.25">
      <c r="A2576" t="s">
        <v>0</v>
      </c>
      <c r="B2576" t="s">
        <v>7524</v>
      </c>
      <c r="C2576" t="s">
        <v>372</v>
      </c>
      <c r="D2576" t="s">
        <v>2208</v>
      </c>
      <c r="E2576" t="s">
        <v>20</v>
      </c>
      <c r="F2576" t="b">
        <v>0</v>
      </c>
      <c r="G2576" t="s">
        <v>27</v>
      </c>
      <c r="H2576" s="4">
        <v>45699.874988425923</v>
      </c>
      <c r="I2576" t="b">
        <v>0</v>
      </c>
      <c r="J2576" t="b">
        <v>0</v>
      </c>
      <c r="K2576" t="s">
        <v>24</v>
      </c>
      <c r="L2576" t="s">
        <v>22</v>
      </c>
      <c r="M2576">
        <v>82500</v>
      </c>
      <c r="O2576" t="s">
        <v>7525</v>
      </c>
      <c r="P2576" t="s">
        <v>7526</v>
      </c>
    </row>
    <row r="2577" spans="1:16" x14ac:dyDescent="0.25">
      <c r="A2577" t="s">
        <v>2</v>
      </c>
      <c r="B2577" t="s">
        <v>7511</v>
      </c>
      <c r="C2577" t="s">
        <v>24</v>
      </c>
      <c r="D2577" t="s">
        <v>4034</v>
      </c>
      <c r="E2577" t="s">
        <v>20</v>
      </c>
      <c r="F2577" t="b">
        <v>0</v>
      </c>
      <c r="G2577" t="s">
        <v>41</v>
      </c>
      <c r="H2577" s="4">
        <v>45699.877106481479</v>
      </c>
      <c r="I2577" t="b">
        <v>1</v>
      </c>
      <c r="J2577" t="b">
        <v>1</v>
      </c>
      <c r="K2577" t="s">
        <v>24</v>
      </c>
      <c r="L2577" t="s">
        <v>22</v>
      </c>
      <c r="M2577">
        <v>125000</v>
      </c>
      <c r="O2577" t="s">
        <v>1831</v>
      </c>
      <c r="P2577" t="s">
        <v>7512</v>
      </c>
    </row>
    <row r="2578" spans="1:16" x14ac:dyDescent="0.25">
      <c r="A2578" t="s">
        <v>0</v>
      </c>
      <c r="B2578" t="s">
        <v>7513</v>
      </c>
      <c r="C2578" t="s">
        <v>82</v>
      </c>
      <c r="D2578" t="s">
        <v>3972</v>
      </c>
      <c r="E2578" t="s">
        <v>105</v>
      </c>
      <c r="F2578" t="b">
        <v>0</v>
      </c>
      <c r="G2578" t="s">
        <v>27</v>
      </c>
      <c r="H2578" s="4">
        <v>45699.916770833333</v>
      </c>
      <c r="I2578" t="b">
        <v>0</v>
      </c>
      <c r="J2578" t="b">
        <v>0</v>
      </c>
      <c r="K2578" t="s">
        <v>24</v>
      </c>
      <c r="L2578" t="s">
        <v>36</v>
      </c>
      <c r="N2578">
        <v>15.25</v>
      </c>
      <c r="O2578" t="s">
        <v>7514</v>
      </c>
    </row>
    <row r="2579" spans="1:16" x14ac:dyDescent="0.25">
      <c r="A2579" t="s">
        <v>2</v>
      </c>
      <c r="B2579" t="s">
        <v>4480</v>
      </c>
      <c r="C2579" t="s">
        <v>2555</v>
      </c>
      <c r="D2579" t="s">
        <v>3972</v>
      </c>
      <c r="E2579" t="s">
        <v>20</v>
      </c>
      <c r="F2579" t="b">
        <v>0</v>
      </c>
      <c r="G2579" t="s">
        <v>27</v>
      </c>
      <c r="H2579" s="4">
        <v>45699.918055555558</v>
      </c>
      <c r="I2579" t="b">
        <v>1</v>
      </c>
      <c r="J2579" t="b">
        <v>1</v>
      </c>
      <c r="K2579" t="s">
        <v>24</v>
      </c>
      <c r="L2579" t="s">
        <v>36</v>
      </c>
      <c r="N2579">
        <v>60</v>
      </c>
      <c r="O2579" t="s">
        <v>1227</v>
      </c>
      <c r="P2579" t="s">
        <v>887</v>
      </c>
    </row>
    <row r="2580" spans="1:16" x14ac:dyDescent="0.25">
      <c r="A2580" t="s">
        <v>0</v>
      </c>
      <c r="B2580" t="s">
        <v>7515</v>
      </c>
      <c r="C2580" t="s">
        <v>1096</v>
      </c>
      <c r="D2580" t="s">
        <v>3828</v>
      </c>
      <c r="E2580" t="s">
        <v>20</v>
      </c>
      <c r="F2580" t="b">
        <v>0</v>
      </c>
      <c r="G2580" t="s">
        <v>27</v>
      </c>
      <c r="H2580" s="4">
        <v>45699.954479166663</v>
      </c>
      <c r="I2580" t="b">
        <v>0</v>
      </c>
      <c r="J2580" t="b">
        <v>0</v>
      </c>
      <c r="K2580" t="s">
        <v>24</v>
      </c>
      <c r="L2580" t="s">
        <v>36</v>
      </c>
      <c r="N2580">
        <v>67.360000610351563</v>
      </c>
      <c r="O2580" t="s">
        <v>7516</v>
      </c>
      <c r="P2580" t="s">
        <v>7517</v>
      </c>
    </row>
    <row r="2581" spans="1:16" x14ac:dyDescent="0.25">
      <c r="A2581" t="s">
        <v>1</v>
      </c>
      <c r="B2581" t="s">
        <v>7402</v>
      </c>
      <c r="C2581" t="s">
        <v>39</v>
      </c>
      <c r="D2581" t="s">
        <v>3972</v>
      </c>
      <c r="E2581" t="s">
        <v>51</v>
      </c>
      <c r="F2581" t="b">
        <v>1</v>
      </c>
      <c r="G2581" t="s">
        <v>41</v>
      </c>
      <c r="H2581" s="4">
        <v>45700.000034722223</v>
      </c>
      <c r="I2581" t="b">
        <v>0</v>
      </c>
      <c r="J2581" t="b">
        <v>1</v>
      </c>
      <c r="K2581" t="s">
        <v>24</v>
      </c>
      <c r="L2581" t="s">
        <v>36</v>
      </c>
      <c r="N2581">
        <v>31</v>
      </c>
      <c r="O2581" t="s">
        <v>7403</v>
      </c>
      <c r="P2581" t="s">
        <v>1212</v>
      </c>
    </row>
    <row r="2582" spans="1:16" x14ac:dyDescent="0.25">
      <c r="A2582" t="s">
        <v>0</v>
      </c>
      <c r="B2582" t="s">
        <v>7404</v>
      </c>
      <c r="C2582" t="s">
        <v>5662</v>
      </c>
      <c r="D2582" t="s">
        <v>3956</v>
      </c>
      <c r="E2582" t="s">
        <v>34</v>
      </c>
      <c r="F2582" t="b">
        <v>0</v>
      </c>
      <c r="G2582" t="s">
        <v>27</v>
      </c>
      <c r="H2582" s="4">
        <v>45700.000173611108</v>
      </c>
      <c r="I2582" t="b">
        <v>0</v>
      </c>
      <c r="J2582" t="b">
        <v>0</v>
      </c>
      <c r="K2582" t="s">
        <v>24</v>
      </c>
      <c r="L2582" t="s">
        <v>36</v>
      </c>
      <c r="N2582">
        <v>24.014999389648441</v>
      </c>
      <c r="O2582" t="s">
        <v>5663</v>
      </c>
      <c r="P2582" t="s">
        <v>3686</v>
      </c>
    </row>
    <row r="2583" spans="1:16" x14ac:dyDescent="0.25">
      <c r="A2583" t="s">
        <v>2</v>
      </c>
      <c r="B2583" t="s">
        <v>7405</v>
      </c>
      <c r="C2583" t="s">
        <v>780</v>
      </c>
      <c r="D2583" t="s">
        <v>3972</v>
      </c>
      <c r="E2583" t="s">
        <v>20</v>
      </c>
      <c r="F2583" t="b">
        <v>0</v>
      </c>
      <c r="G2583" t="s">
        <v>27</v>
      </c>
      <c r="H2583" s="4">
        <v>45700.000173611108</v>
      </c>
      <c r="I2583" t="b">
        <v>0</v>
      </c>
      <c r="J2583" t="b">
        <v>0</v>
      </c>
      <c r="K2583" t="s">
        <v>24</v>
      </c>
      <c r="L2583" t="s">
        <v>22</v>
      </c>
      <c r="M2583">
        <v>82850</v>
      </c>
      <c r="O2583" t="s">
        <v>5481</v>
      </c>
      <c r="P2583" t="s">
        <v>3772</v>
      </c>
    </row>
    <row r="2584" spans="1:16" x14ac:dyDescent="0.25">
      <c r="A2584" t="s">
        <v>1</v>
      </c>
      <c r="B2584" t="s">
        <v>7553</v>
      </c>
      <c r="C2584" t="s">
        <v>82</v>
      </c>
      <c r="D2584" t="s">
        <v>3972</v>
      </c>
      <c r="E2584" t="s">
        <v>20</v>
      </c>
      <c r="F2584" t="b">
        <v>0</v>
      </c>
      <c r="G2584" t="s">
        <v>27</v>
      </c>
      <c r="H2584" s="4">
        <v>45700.00136574074</v>
      </c>
      <c r="I2584" t="b">
        <v>0</v>
      </c>
      <c r="J2584" t="b">
        <v>1</v>
      </c>
      <c r="K2584" t="s">
        <v>24</v>
      </c>
      <c r="L2584" t="s">
        <v>22</v>
      </c>
      <c r="M2584">
        <v>125320</v>
      </c>
      <c r="O2584" t="s">
        <v>4193</v>
      </c>
      <c r="P2584" t="s">
        <v>149</v>
      </c>
    </row>
    <row r="2585" spans="1:16" x14ac:dyDescent="0.25">
      <c r="A2585" t="s">
        <v>2</v>
      </c>
      <c r="B2585" t="s">
        <v>7406</v>
      </c>
      <c r="C2585" t="s">
        <v>372</v>
      </c>
      <c r="D2585" t="s">
        <v>4013</v>
      </c>
      <c r="E2585" t="s">
        <v>20</v>
      </c>
      <c r="F2585" t="b">
        <v>0</v>
      </c>
      <c r="G2585" t="s">
        <v>41</v>
      </c>
      <c r="H2585" s="4">
        <v>45700.00209490741</v>
      </c>
      <c r="I2585" t="b">
        <v>0</v>
      </c>
      <c r="J2585" t="b">
        <v>1</v>
      </c>
      <c r="K2585" t="s">
        <v>24</v>
      </c>
      <c r="L2585" t="s">
        <v>22</v>
      </c>
      <c r="M2585">
        <v>220900</v>
      </c>
      <c r="O2585" t="s">
        <v>402</v>
      </c>
      <c r="P2585" t="s">
        <v>7407</v>
      </c>
    </row>
    <row r="2586" spans="1:16" x14ac:dyDescent="0.25">
      <c r="A2586" t="s">
        <v>2</v>
      </c>
      <c r="B2586" t="s">
        <v>2492</v>
      </c>
      <c r="C2586" t="s">
        <v>825</v>
      </c>
      <c r="D2586" t="s">
        <v>3972</v>
      </c>
      <c r="E2586" t="s">
        <v>20</v>
      </c>
      <c r="F2586" t="b">
        <v>0</v>
      </c>
      <c r="G2586" t="s">
        <v>35</v>
      </c>
      <c r="H2586" s="4">
        <v>45700.002395833333</v>
      </c>
      <c r="I2586" t="b">
        <v>0</v>
      </c>
      <c r="J2586" t="b">
        <v>1</v>
      </c>
      <c r="K2586" t="s">
        <v>24</v>
      </c>
      <c r="L2586" t="s">
        <v>22</v>
      </c>
      <c r="M2586">
        <v>122087</v>
      </c>
      <c r="O2586" t="s">
        <v>5481</v>
      </c>
      <c r="P2586" t="s">
        <v>7408</v>
      </c>
    </row>
    <row r="2587" spans="1:16" x14ac:dyDescent="0.25">
      <c r="A2587" t="s">
        <v>1</v>
      </c>
      <c r="B2587" t="s">
        <v>5779</v>
      </c>
      <c r="C2587" t="s">
        <v>7554</v>
      </c>
      <c r="D2587" t="s">
        <v>5122</v>
      </c>
      <c r="E2587" t="s">
        <v>20</v>
      </c>
      <c r="F2587" t="b">
        <v>0</v>
      </c>
      <c r="G2587" t="s">
        <v>30</v>
      </c>
      <c r="H2587" s="4">
        <v>45700.002418981479</v>
      </c>
      <c r="I2587" t="b">
        <v>0</v>
      </c>
      <c r="J2587" t="b">
        <v>1</v>
      </c>
      <c r="K2587" t="s">
        <v>24</v>
      </c>
      <c r="L2587" t="s">
        <v>22</v>
      </c>
      <c r="M2587">
        <v>198500</v>
      </c>
      <c r="O2587" t="s">
        <v>59</v>
      </c>
      <c r="P2587" t="s">
        <v>7555</v>
      </c>
    </row>
    <row r="2588" spans="1:16" x14ac:dyDescent="0.25">
      <c r="A2588" t="s">
        <v>2</v>
      </c>
      <c r="B2588" t="s">
        <v>7409</v>
      </c>
      <c r="C2588" t="s">
        <v>622</v>
      </c>
      <c r="D2588" t="s">
        <v>3972</v>
      </c>
      <c r="E2588" t="s">
        <v>20</v>
      </c>
      <c r="F2588" t="b">
        <v>0</v>
      </c>
      <c r="G2588" t="s">
        <v>52</v>
      </c>
      <c r="H2588" s="4">
        <v>45700.003298611111</v>
      </c>
      <c r="I2588" t="b">
        <v>0</v>
      </c>
      <c r="J2588" t="b">
        <v>1</v>
      </c>
      <c r="K2588" t="s">
        <v>24</v>
      </c>
      <c r="L2588" t="s">
        <v>22</v>
      </c>
      <c r="M2588">
        <v>115000</v>
      </c>
      <c r="O2588" t="s">
        <v>954</v>
      </c>
      <c r="P2588" t="s">
        <v>7410</v>
      </c>
    </row>
    <row r="2589" spans="1:16" x14ac:dyDescent="0.25">
      <c r="A2589" t="s">
        <v>28</v>
      </c>
      <c r="B2589" t="s">
        <v>7411</v>
      </c>
      <c r="C2589" t="s">
        <v>39</v>
      </c>
      <c r="D2589" t="s">
        <v>3972</v>
      </c>
      <c r="E2589" t="s">
        <v>20</v>
      </c>
      <c r="F2589" t="b">
        <v>1</v>
      </c>
      <c r="G2589" t="s">
        <v>30</v>
      </c>
      <c r="H2589" s="4">
        <v>45700.017511574071</v>
      </c>
      <c r="I2589" t="b">
        <v>0</v>
      </c>
      <c r="J2589" t="b">
        <v>0</v>
      </c>
      <c r="K2589" t="s">
        <v>24</v>
      </c>
      <c r="L2589" t="s">
        <v>36</v>
      </c>
      <c r="N2589">
        <v>50</v>
      </c>
      <c r="O2589" t="s">
        <v>7412</v>
      </c>
    </row>
    <row r="2590" spans="1:16" x14ac:dyDescent="0.25">
      <c r="A2590" t="s">
        <v>0</v>
      </c>
      <c r="B2590" t="s">
        <v>6982</v>
      </c>
      <c r="C2590" t="s">
        <v>39</v>
      </c>
      <c r="D2590" t="s">
        <v>3972</v>
      </c>
      <c r="E2590" t="s">
        <v>20</v>
      </c>
      <c r="F2590" t="b">
        <v>1</v>
      </c>
      <c r="G2590" t="s">
        <v>106</v>
      </c>
      <c r="H2590" s="4">
        <v>45700.018483796302</v>
      </c>
      <c r="I2590" t="b">
        <v>0</v>
      </c>
      <c r="J2590" t="b">
        <v>0</v>
      </c>
      <c r="K2590" t="s">
        <v>106</v>
      </c>
      <c r="L2590" t="s">
        <v>22</v>
      </c>
      <c r="M2590">
        <v>71500</v>
      </c>
      <c r="O2590" t="s">
        <v>6983</v>
      </c>
      <c r="P2590" t="s">
        <v>6984</v>
      </c>
    </row>
    <row r="2591" spans="1:16" x14ac:dyDescent="0.25">
      <c r="A2591" t="s">
        <v>0</v>
      </c>
      <c r="B2591" t="s">
        <v>4494</v>
      </c>
      <c r="C2591" t="s">
        <v>140</v>
      </c>
      <c r="D2591" t="s">
        <v>3828</v>
      </c>
      <c r="E2591" t="s">
        <v>20</v>
      </c>
      <c r="F2591" t="b">
        <v>0</v>
      </c>
      <c r="G2591" t="s">
        <v>35</v>
      </c>
      <c r="H2591" s="4">
        <v>45700.04210648148</v>
      </c>
      <c r="I2591" t="b">
        <v>0</v>
      </c>
      <c r="J2591" t="b">
        <v>0</v>
      </c>
      <c r="K2591" t="s">
        <v>24</v>
      </c>
      <c r="L2591" t="s">
        <v>22</v>
      </c>
      <c r="M2591">
        <v>70000</v>
      </c>
      <c r="O2591" t="s">
        <v>4495</v>
      </c>
      <c r="P2591" t="s">
        <v>204</v>
      </c>
    </row>
    <row r="2592" spans="1:16" x14ac:dyDescent="0.25">
      <c r="A2592" t="s">
        <v>0</v>
      </c>
      <c r="B2592" t="s">
        <v>2900</v>
      </c>
      <c r="C2592" t="s">
        <v>749</v>
      </c>
      <c r="D2592" t="s">
        <v>3828</v>
      </c>
      <c r="E2592" t="s">
        <v>20</v>
      </c>
      <c r="F2592" t="b">
        <v>0</v>
      </c>
      <c r="G2592" t="s">
        <v>30</v>
      </c>
      <c r="H2592" s="4">
        <v>45700.042280092603</v>
      </c>
      <c r="I2592" t="b">
        <v>0</v>
      </c>
      <c r="J2592" t="b">
        <v>1</v>
      </c>
      <c r="K2592" t="s">
        <v>24</v>
      </c>
      <c r="L2592" t="s">
        <v>22</v>
      </c>
      <c r="M2592">
        <v>82500</v>
      </c>
      <c r="O2592" t="s">
        <v>4496</v>
      </c>
      <c r="P2592" t="s">
        <v>3459</v>
      </c>
    </row>
    <row r="2593" spans="1:16" x14ac:dyDescent="0.25">
      <c r="A2593" t="s">
        <v>2</v>
      </c>
      <c r="B2593" t="s">
        <v>7527</v>
      </c>
      <c r="C2593" t="s">
        <v>7528</v>
      </c>
      <c r="D2593" t="s">
        <v>3828</v>
      </c>
      <c r="E2593" t="s">
        <v>20</v>
      </c>
      <c r="F2593" t="b">
        <v>0</v>
      </c>
      <c r="G2593" t="s">
        <v>23</v>
      </c>
      <c r="H2593" s="4">
        <v>45700.059699074067</v>
      </c>
      <c r="I2593" t="b">
        <v>1</v>
      </c>
      <c r="J2593" t="b">
        <v>1</v>
      </c>
      <c r="K2593" t="s">
        <v>24</v>
      </c>
      <c r="L2593" t="s">
        <v>22</v>
      </c>
      <c r="M2593">
        <v>46000</v>
      </c>
      <c r="O2593" t="s">
        <v>7529</v>
      </c>
      <c r="P2593" t="s">
        <v>3540</v>
      </c>
    </row>
    <row r="2594" spans="1:16" x14ac:dyDescent="0.25">
      <c r="A2594" t="s">
        <v>19</v>
      </c>
      <c r="B2594" t="s">
        <v>2448</v>
      </c>
      <c r="C2594" t="s">
        <v>1270</v>
      </c>
      <c r="D2594" t="s">
        <v>3972</v>
      </c>
      <c r="E2594" t="s">
        <v>20</v>
      </c>
      <c r="F2594" t="b">
        <v>0</v>
      </c>
      <c r="G2594" t="s">
        <v>23</v>
      </c>
      <c r="H2594" s="4">
        <v>45700.077384259261</v>
      </c>
      <c r="I2594" t="b">
        <v>0</v>
      </c>
      <c r="J2594" t="b">
        <v>1</v>
      </c>
      <c r="K2594" t="s">
        <v>24</v>
      </c>
      <c r="L2594" t="s">
        <v>36</v>
      </c>
      <c r="N2594">
        <v>56.5</v>
      </c>
      <c r="O2594" t="s">
        <v>5481</v>
      </c>
      <c r="P2594" t="s">
        <v>149</v>
      </c>
    </row>
    <row r="2595" spans="1:16" x14ac:dyDescent="0.25">
      <c r="A2595" t="s">
        <v>28</v>
      </c>
      <c r="B2595" t="s">
        <v>7413</v>
      </c>
      <c r="C2595" t="s">
        <v>192</v>
      </c>
      <c r="D2595" t="s">
        <v>3956</v>
      </c>
      <c r="E2595" t="s">
        <v>20</v>
      </c>
      <c r="F2595" t="b">
        <v>0</v>
      </c>
      <c r="G2595" t="s">
        <v>23</v>
      </c>
      <c r="H2595" s="4">
        <v>45700.09920138889</v>
      </c>
      <c r="I2595" t="b">
        <v>0</v>
      </c>
      <c r="J2595" t="b">
        <v>1</v>
      </c>
      <c r="K2595" t="s">
        <v>24</v>
      </c>
      <c r="L2595" t="s">
        <v>36</v>
      </c>
      <c r="N2595">
        <v>41.884998321533203</v>
      </c>
      <c r="O2595" t="s">
        <v>5012</v>
      </c>
      <c r="P2595" t="s">
        <v>7414</v>
      </c>
    </row>
    <row r="2596" spans="1:16" x14ac:dyDescent="0.25">
      <c r="A2596" t="s">
        <v>40</v>
      </c>
      <c r="B2596" t="s">
        <v>7415</v>
      </c>
      <c r="C2596" t="s">
        <v>5403</v>
      </c>
      <c r="D2596" t="s">
        <v>3956</v>
      </c>
      <c r="E2596" t="s">
        <v>20</v>
      </c>
      <c r="F2596" t="b">
        <v>0</v>
      </c>
      <c r="G2596" t="s">
        <v>27</v>
      </c>
      <c r="H2596" s="4">
        <v>45700.100543981483</v>
      </c>
      <c r="I2596" t="b">
        <v>0</v>
      </c>
      <c r="J2596" t="b">
        <v>0</v>
      </c>
      <c r="K2596" t="s">
        <v>24</v>
      </c>
      <c r="L2596" t="s">
        <v>36</v>
      </c>
      <c r="N2596">
        <v>45.745002746582031</v>
      </c>
      <c r="O2596" t="s">
        <v>1422</v>
      </c>
      <c r="P2596" t="s">
        <v>7416</v>
      </c>
    </row>
    <row r="2597" spans="1:16" x14ac:dyDescent="0.25">
      <c r="A2597" t="s">
        <v>19</v>
      </c>
      <c r="B2597" t="s">
        <v>7417</v>
      </c>
      <c r="C2597" t="s">
        <v>122</v>
      </c>
      <c r="D2597" t="s">
        <v>3972</v>
      </c>
      <c r="E2597" t="s">
        <v>20</v>
      </c>
      <c r="F2597" t="b">
        <v>0</v>
      </c>
      <c r="G2597" t="s">
        <v>52</v>
      </c>
      <c r="H2597" s="4">
        <v>45700.246979166674</v>
      </c>
      <c r="I2597" t="b">
        <v>1</v>
      </c>
      <c r="J2597" t="b">
        <v>1</v>
      </c>
      <c r="K2597" t="s">
        <v>24</v>
      </c>
      <c r="L2597" t="s">
        <v>36</v>
      </c>
      <c r="N2597">
        <v>67.5</v>
      </c>
      <c r="O2597" t="s">
        <v>4343</v>
      </c>
      <c r="P2597" t="s">
        <v>2460</v>
      </c>
    </row>
    <row r="2598" spans="1:16" x14ac:dyDescent="0.25">
      <c r="A2598" t="s">
        <v>0</v>
      </c>
      <c r="B2598" t="s">
        <v>7418</v>
      </c>
      <c r="C2598" t="s">
        <v>82</v>
      </c>
      <c r="D2598" t="s">
        <v>5914</v>
      </c>
      <c r="E2598" t="s">
        <v>20</v>
      </c>
      <c r="F2598" t="b">
        <v>0</v>
      </c>
      <c r="G2598" t="s">
        <v>27</v>
      </c>
      <c r="H2598" s="4">
        <v>45700.249976851846</v>
      </c>
      <c r="I2598" t="b">
        <v>0</v>
      </c>
      <c r="J2598" t="b">
        <v>1</v>
      </c>
      <c r="K2598" t="s">
        <v>24</v>
      </c>
      <c r="L2598" t="s">
        <v>22</v>
      </c>
      <c r="M2598">
        <v>169500</v>
      </c>
      <c r="O2598" t="s">
        <v>7419</v>
      </c>
      <c r="P2598" t="s">
        <v>2951</v>
      </c>
    </row>
    <row r="2599" spans="1:16" x14ac:dyDescent="0.25">
      <c r="A2599" t="s">
        <v>0</v>
      </c>
      <c r="B2599" t="s">
        <v>0</v>
      </c>
      <c r="C2599" t="s">
        <v>2821</v>
      </c>
      <c r="D2599" t="s">
        <v>1051</v>
      </c>
      <c r="E2599" t="s">
        <v>20</v>
      </c>
      <c r="F2599" t="b">
        <v>0</v>
      </c>
      <c r="G2599" t="s">
        <v>41</v>
      </c>
      <c r="H2599" s="4">
        <v>45700.250231481477</v>
      </c>
      <c r="I2599" t="b">
        <v>1</v>
      </c>
      <c r="J2599" t="b">
        <v>1</v>
      </c>
      <c r="K2599" t="s">
        <v>24</v>
      </c>
      <c r="L2599" t="s">
        <v>36</v>
      </c>
      <c r="N2599">
        <v>30.5</v>
      </c>
      <c r="O2599" t="s">
        <v>1051</v>
      </c>
      <c r="P2599" t="s">
        <v>204</v>
      </c>
    </row>
    <row r="2600" spans="1:16" x14ac:dyDescent="0.25">
      <c r="A2600" t="s">
        <v>0</v>
      </c>
      <c r="B2600" t="s">
        <v>0</v>
      </c>
      <c r="C2600" t="s">
        <v>585</v>
      </c>
      <c r="D2600" t="s">
        <v>3828</v>
      </c>
      <c r="E2600" t="s">
        <v>219</v>
      </c>
      <c r="F2600" t="b">
        <v>0</v>
      </c>
      <c r="G2600" t="s">
        <v>41</v>
      </c>
      <c r="H2600" s="4">
        <v>45700.250277777777</v>
      </c>
      <c r="I2600" t="b">
        <v>0</v>
      </c>
      <c r="J2600" t="b">
        <v>1</v>
      </c>
      <c r="K2600" t="s">
        <v>24</v>
      </c>
      <c r="L2600" t="s">
        <v>36</v>
      </c>
      <c r="N2600">
        <v>62.5</v>
      </c>
      <c r="O2600" t="s">
        <v>3776</v>
      </c>
      <c r="P2600" t="s">
        <v>1823</v>
      </c>
    </row>
    <row r="2601" spans="1:16" x14ac:dyDescent="0.25">
      <c r="A2601" t="s">
        <v>25</v>
      </c>
      <c r="B2601" t="s">
        <v>7420</v>
      </c>
      <c r="C2601" t="s">
        <v>49</v>
      </c>
      <c r="D2601" t="s">
        <v>3108</v>
      </c>
      <c r="E2601" t="s">
        <v>20</v>
      </c>
      <c r="F2601" t="b">
        <v>0</v>
      </c>
      <c r="G2601" t="s">
        <v>41</v>
      </c>
      <c r="H2601" s="4">
        <v>45700.250462962962</v>
      </c>
      <c r="I2601" t="b">
        <v>0</v>
      </c>
      <c r="J2601" t="b">
        <v>1</v>
      </c>
      <c r="K2601" t="s">
        <v>24</v>
      </c>
      <c r="L2601" t="s">
        <v>22</v>
      </c>
      <c r="M2601">
        <v>220612</v>
      </c>
      <c r="O2601" t="s">
        <v>43</v>
      </c>
      <c r="P2601" t="s">
        <v>7421</v>
      </c>
    </row>
    <row r="2602" spans="1:16" x14ac:dyDescent="0.25">
      <c r="A2602" t="s">
        <v>0</v>
      </c>
      <c r="B2602" t="s">
        <v>288</v>
      </c>
      <c r="C2602" t="s">
        <v>696</v>
      </c>
      <c r="D2602" t="s">
        <v>7422</v>
      </c>
      <c r="E2602" t="s">
        <v>51</v>
      </c>
      <c r="F2602" t="b">
        <v>0</v>
      </c>
      <c r="G2602" t="s">
        <v>30</v>
      </c>
      <c r="H2602" s="4">
        <v>45700.250902777778</v>
      </c>
      <c r="I2602" t="b">
        <v>1</v>
      </c>
      <c r="J2602" t="b">
        <v>1</v>
      </c>
      <c r="K2602" t="s">
        <v>24</v>
      </c>
      <c r="L2602" t="s">
        <v>36</v>
      </c>
      <c r="N2602">
        <v>25</v>
      </c>
      <c r="O2602" t="s">
        <v>2075</v>
      </c>
      <c r="P2602" t="s">
        <v>863</v>
      </c>
    </row>
    <row r="2603" spans="1:16" x14ac:dyDescent="0.25">
      <c r="A2603" t="s">
        <v>19</v>
      </c>
      <c r="B2603" t="s">
        <v>7423</v>
      </c>
      <c r="C2603" t="s">
        <v>985</v>
      </c>
      <c r="D2603" t="s">
        <v>3972</v>
      </c>
      <c r="E2603" t="s">
        <v>20</v>
      </c>
      <c r="F2603" t="b">
        <v>0</v>
      </c>
      <c r="G2603" t="s">
        <v>27</v>
      </c>
      <c r="H2603" s="4">
        <v>45700.251006944447</v>
      </c>
      <c r="I2603" t="b">
        <v>0</v>
      </c>
      <c r="J2603" t="b">
        <v>1</v>
      </c>
      <c r="K2603" t="s">
        <v>24</v>
      </c>
      <c r="L2603" t="s">
        <v>22</v>
      </c>
      <c r="M2603">
        <v>260000</v>
      </c>
      <c r="O2603" t="s">
        <v>575</v>
      </c>
    </row>
    <row r="2604" spans="1:16" x14ac:dyDescent="0.25">
      <c r="A2604" t="s">
        <v>0</v>
      </c>
      <c r="B2604" t="s">
        <v>0</v>
      </c>
      <c r="C2604" t="s">
        <v>1226</v>
      </c>
      <c r="D2604" t="s">
        <v>3828</v>
      </c>
      <c r="E2604" t="s">
        <v>20</v>
      </c>
      <c r="F2604" t="b">
        <v>0</v>
      </c>
      <c r="G2604" t="s">
        <v>52</v>
      </c>
      <c r="H2604" s="4">
        <v>45700.251215277778</v>
      </c>
      <c r="I2604" t="b">
        <v>0</v>
      </c>
      <c r="J2604" t="b">
        <v>0</v>
      </c>
      <c r="K2604" t="s">
        <v>24</v>
      </c>
      <c r="L2604" t="s">
        <v>22</v>
      </c>
      <c r="M2604">
        <v>70000</v>
      </c>
      <c r="O2604" t="s">
        <v>5917</v>
      </c>
      <c r="P2604" t="s">
        <v>5918</v>
      </c>
    </row>
    <row r="2605" spans="1:16" x14ac:dyDescent="0.25">
      <c r="A2605" t="s">
        <v>1</v>
      </c>
      <c r="B2605" t="s">
        <v>661</v>
      </c>
      <c r="C2605" t="s">
        <v>1521</v>
      </c>
      <c r="D2605" t="s">
        <v>3972</v>
      </c>
      <c r="E2605" t="s">
        <v>20</v>
      </c>
      <c r="F2605" t="b">
        <v>0</v>
      </c>
      <c r="G2605" t="s">
        <v>52</v>
      </c>
      <c r="H2605" s="4">
        <v>45700.251643518517</v>
      </c>
      <c r="I2605" t="b">
        <v>0</v>
      </c>
      <c r="J2605" t="b">
        <v>0</v>
      </c>
      <c r="K2605" t="s">
        <v>24</v>
      </c>
      <c r="L2605" t="s">
        <v>22</v>
      </c>
      <c r="M2605">
        <v>81100</v>
      </c>
      <c r="O2605" t="s">
        <v>1549</v>
      </c>
    </row>
    <row r="2606" spans="1:16" x14ac:dyDescent="0.25">
      <c r="A2606" t="s">
        <v>1</v>
      </c>
      <c r="B2606" t="s">
        <v>661</v>
      </c>
      <c r="C2606" t="s">
        <v>386</v>
      </c>
      <c r="D2606" t="s">
        <v>3828</v>
      </c>
      <c r="E2606" t="s">
        <v>20</v>
      </c>
      <c r="F2606" t="b">
        <v>0</v>
      </c>
      <c r="G2606" t="s">
        <v>41</v>
      </c>
      <c r="H2606" s="4">
        <v>45700.251944444448</v>
      </c>
      <c r="I2606" t="b">
        <v>0</v>
      </c>
      <c r="J2606" t="b">
        <v>1</v>
      </c>
      <c r="K2606" t="s">
        <v>24</v>
      </c>
      <c r="L2606" t="s">
        <v>22</v>
      </c>
      <c r="M2606">
        <v>127275.203125</v>
      </c>
      <c r="O2606" t="s">
        <v>7424</v>
      </c>
      <c r="P2606" t="s">
        <v>7425</v>
      </c>
    </row>
    <row r="2607" spans="1:16" x14ac:dyDescent="0.25">
      <c r="A2607" t="s">
        <v>2</v>
      </c>
      <c r="B2607" t="s">
        <v>1544</v>
      </c>
      <c r="C2607" t="s">
        <v>39</v>
      </c>
      <c r="D2607" t="s">
        <v>4013</v>
      </c>
      <c r="E2607" t="s">
        <v>20</v>
      </c>
      <c r="F2607" t="b">
        <v>1</v>
      </c>
      <c r="G2607" t="s">
        <v>610</v>
      </c>
      <c r="H2607" s="4">
        <v>45700.257430555554</v>
      </c>
      <c r="I2607" t="b">
        <v>0</v>
      </c>
      <c r="J2607" t="b">
        <v>1</v>
      </c>
      <c r="K2607" t="s">
        <v>610</v>
      </c>
      <c r="L2607" t="s">
        <v>22</v>
      </c>
      <c r="M2607">
        <v>184000</v>
      </c>
      <c r="O2607" t="s">
        <v>3016</v>
      </c>
      <c r="P2607" t="s">
        <v>6877</v>
      </c>
    </row>
    <row r="2608" spans="1:16" x14ac:dyDescent="0.25">
      <c r="A2608" t="s">
        <v>0</v>
      </c>
      <c r="B2608" t="s">
        <v>7426</v>
      </c>
      <c r="C2608" t="s">
        <v>3180</v>
      </c>
      <c r="D2608" t="s">
        <v>2208</v>
      </c>
      <c r="E2608" t="s">
        <v>20</v>
      </c>
      <c r="F2608" t="b">
        <v>0</v>
      </c>
      <c r="G2608" t="s">
        <v>23</v>
      </c>
      <c r="H2608" s="4">
        <v>45700.269016203703</v>
      </c>
      <c r="I2608" t="b">
        <v>0</v>
      </c>
      <c r="J2608" t="b">
        <v>0</v>
      </c>
      <c r="K2608" t="s">
        <v>24</v>
      </c>
      <c r="L2608" t="s">
        <v>36</v>
      </c>
      <c r="N2608">
        <v>33.5</v>
      </c>
      <c r="O2608" t="s">
        <v>3375</v>
      </c>
      <c r="P2608" t="s">
        <v>963</v>
      </c>
    </row>
    <row r="2609" spans="1:16" x14ac:dyDescent="0.25">
      <c r="A2609" t="s">
        <v>2</v>
      </c>
      <c r="B2609" t="s">
        <v>2</v>
      </c>
      <c r="C2609" t="s">
        <v>7427</v>
      </c>
      <c r="D2609" t="s">
        <v>4971</v>
      </c>
      <c r="E2609" t="s">
        <v>20</v>
      </c>
      <c r="F2609" t="b">
        <v>0</v>
      </c>
      <c r="G2609" t="s">
        <v>226</v>
      </c>
      <c r="H2609" s="4">
        <v>45700.273310185177</v>
      </c>
      <c r="I2609" t="b">
        <v>1</v>
      </c>
      <c r="J2609" t="b">
        <v>0</v>
      </c>
      <c r="K2609" t="s">
        <v>226</v>
      </c>
      <c r="L2609" t="s">
        <v>22</v>
      </c>
      <c r="M2609">
        <v>65000</v>
      </c>
      <c r="O2609" t="s">
        <v>7428</v>
      </c>
      <c r="P2609" t="s">
        <v>7429</v>
      </c>
    </row>
    <row r="2610" spans="1:16" x14ac:dyDescent="0.25">
      <c r="A2610" t="s">
        <v>19</v>
      </c>
      <c r="B2610" t="s">
        <v>7518</v>
      </c>
      <c r="C2610" t="s">
        <v>213</v>
      </c>
      <c r="D2610" t="s">
        <v>2208</v>
      </c>
      <c r="E2610" t="s">
        <v>20</v>
      </c>
      <c r="F2610" t="b">
        <v>0</v>
      </c>
      <c r="G2610" t="s">
        <v>41</v>
      </c>
      <c r="H2610" s="4">
        <v>45700.292048611111</v>
      </c>
      <c r="I2610" t="b">
        <v>0</v>
      </c>
      <c r="J2610" t="b">
        <v>1</v>
      </c>
      <c r="K2610" t="s">
        <v>24</v>
      </c>
      <c r="L2610" t="s">
        <v>22</v>
      </c>
      <c r="M2610">
        <v>193000</v>
      </c>
      <c r="O2610" t="s">
        <v>405</v>
      </c>
      <c r="P2610" t="s">
        <v>7519</v>
      </c>
    </row>
    <row r="2611" spans="1:16" x14ac:dyDescent="0.25">
      <c r="A2611" t="s">
        <v>2</v>
      </c>
      <c r="B2611" t="s">
        <v>7430</v>
      </c>
      <c r="C2611" t="s">
        <v>172</v>
      </c>
      <c r="D2611" t="s">
        <v>2208</v>
      </c>
      <c r="E2611" t="s">
        <v>20</v>
      </c>
      <c r="F2611" t="b">
        <v>0</v>
      </c>
      <c r="G2611" t="s">
        <v>27</v>
      </c>
      <c r="H2611" s="4">
        <v>45700.293217592603</v>
      </c>
      <c r="I2611" t="b">
        <v>0</v>
      </c>
      <c r="J2611" t="b">
        <v>0</v>
      </c>
      <c r="K2611" t="s">
        <v>24</v>
      </c>
      <c r="L2611" t="s">
        <v>22</v>
      </c>
      <c r="M2611">
        <v>180000</v>
      </c>
      <c r="O2611" t="s">
        <v>2868</v>
      </c>
      <c r="P2611" t="s">
        <v>7431</v>
      </c>
    </row>
    <row r="2612" spans="1:16" x14ac:dyDescent="0.25">
      <c r="A2612" t="s">
        <v>0</v>
      </c>
      <c r="B2612" t="s">
        <v>4221</v>
      </c>
      <c r="D2612" t="s">
        <v>4219</v>
      </c>
      <c r="E2612" t="s">
        <v>20</v>
      </c>
      <c r="F2612" t="b">
        <v>0</v>
      </c>
      <c r="G2612" t="s">
        <v>1420</v>
      </c>
      <c r="H2612" s="4">
        <v>45700.298101851848</v>
      </c>
      <c r="I2612" t="b">
        <v>0</v>
      </c>
      <c r="J2612" t="b">
        <v>0</v>
      </c>
      <c r="K2612" t="s">
        <v>1420</v>
      </c>
      <c r="L2612" t="s">
        <v>22</v>
      </c>
      <c r="M2612">
        <v>65000</v>
      </c>
      <c r="O2612" t="s">
        <v>2946</v>
      </c>
      <c r="P2612" t="s">
        <v>1374</v>
      </c>
    </row>
    <row r="2613" spans="1:16" x14ac:dyDescent="0.25">
      <c r="A2613" t="s">
        <v>1</v>
      </c>
      <c r="B2613" t="s">
        <v>7432</v>
      </c>
      <c r="C2613" t="s">
        <v>39</v>
      </c>
      <c r="D2613" t="s">
        <v>7433</v>
      </c>
      <c r="E2613" t="s">
        <v>20</v>
      </c>
      <c r="F2613" t="b">
        <v>1</v>
      </c>
      <c r="G2613" t="s">
        <v>1833</v>
      </c>
      <c r="H2613" s="4">
        <v>45700.299421296288</v>
      </c>
      <c r="I2613" t="b">
        <v>1</v>
      </c>
      <c r="J2613" t="b">
        <v>0</v>
      </c>
      <c r="K2613" t="s">
        <v>1833</v>
      </c>
      <c r="L2613" t="s">
        <v>22</v>
      </c>
      <c r="M2613">
        <v>47500</v>
      </c>
      <c r="O2613" t="s">
        <v>1426</v>
      </c>
    </row>
    <row r="2614" spans="1:16" x14ac:dyDescent="0.25">
      <c r="A2614" t="s">
        <v>0</v>
      </c>
      <c r="B2614" t="s">
        <v>3335</v>
      </c>
      <c r="C2614" t="s">
        <v>160</v>
      </c>
      <c r="D2614" t="s">
        <v>4083</v>
      </c>
      <c r="E2614" t="s">
        <v>20</v>
      </c>
      <c r="F2614" t="b">
        <v>0</v>
      </c>
      <c r="G2614" t="s">
        <v>52</v>
      </c>
      <c r="H2614" s="4">
        <v>45700.303819444453</v>
      </c>
      <c r="I2614" t="b">
        <v>0</v>
      </c>
      <c r="J2614" t="b">
        <v>1</v>
      </c>
      <c r="K2614" t="s">
        <v>24</v>
      </c>
      <c r="L2614" t="s">
        <v>22</v>
      </c>
      <c r="M2614">
        <v>137500</v>
      </c>
      <c r="O2614" t="s">
        <v>88</v>
      </c>
      <c r="P2614" t="s">
        <v>7434</v>
      </c>
    </row>
    <row r="2615" spans="1:16" x14ac:dyDescent="0.25">
      <c r="A2615" t="s">
        <v>89</v>
      </c>
      <c r="B2615" t="s">
        <v>7530</v>
      </c>
      <c r="C2615" t="s">
        <v>7531</v>
      </c>
      <c r="D2615" t="s">
        <v>4034</v>
      </c>
      <c r="E2615" t="s">
        <v>20</v>
      </c>
      <c r="F2615" t="b">
        <v>0</v>
      </c>
      <c r="G2615" t="s">
        <v>1119</v>
      </c>
      <c r="H2615" s="4">
        <v>45700.31212962963</v>
      </c>
      <c r="I2615" t="b">
        <v>0</v>
      </c>
      <c r="J2615" t="b">
        <v>0</v>
      </c>
      <c r="K2615" t="s">
        <v>1119</v>
      </c>
      <c r="L2615" t="s">
        <v>22</v>
      </c>
      <c r="M2615">
        <v>275000</v>
      </c>
      <c r="O2615" t="s">
        <v>7532</v>
      </c>
      <c r="P2615" t="s">
        <v>274</v>
      </c>
    </row>
    <row r="2616" spans="1:16" x14ac:dyDescent="0.25">
      <c r="A2616" t="s">
        <v>89</v>
      </c>
      <c r="B2616" t="s">
        <v>7533</v>
      </c>
      <c r="C2616" t="s">
        <v>1420</v>
      </c>
      <c r="D2616" t="s">
        <v>4219</v>
      </c>
      <c r="E2616" t="s">
        <v>20</v>
      </c>
      <c r="F2616" t="b">
        <v>0</v>
      </c>
      <c r="G2616" t="s">
        <v>1420</v>
      </c>
      <c r="H2616" s="4">
        <v>45700.317175925928</v>
      </c>
      <c r="I2616" t="b">
        <v>0</v>
      </c>
      <c r="J2616" t="b">
        <v>0</v>
      </c>
      <c r="K2616" t="s">
        <v>1420</v>
      </c>
      <c r="L2616" t="s">
        <v>22</v>
      </c>
      <c r="M2616">
        <v>174400</v>
      </c>
      <c r="O2616" t="s">
        <v>1773</v>
      </c>
      <c r="P2616" t="s">
        <v>7534</v>
      </c>
    </row>
    <row r="2617" spans="1:16" x14ac:dyDescent="0.25">
      <c r="A2617" t="s">
        <v>139</v>
      </c>
      <c r="B2617" t="s">
        <v>7435</v>
      </c>
      <c r="C2617" t="s">
        <v>2500</v>
      </c>
      <c r="D2617" t="s">
        <v>3969</v>
      </c>
      <c r="E2617" t="s">
        <v>20</v>
      </c>
      <c r="F2617" t="b">
        <v>0</v>
      </c>
      <c r="G2617" t="s">
        <v>41</v>
      </c>
      <c r="H2617" s="4">
        <v>45700.333784722221</v>
      </c>
      <c r="I2617" t="b">
        <v>0</v>
      </c>
      <c r="J2617" t="b">
        <v>1</v>
      </c>
      <c r="K2617" t="s">
        <v>24</v>
      </c>
      <c r="L2617" t="s">
        <v>22</v>
      </c>
      <c r="M2617">
        <v>96000</v>
      </c>
      <c r="O2617" t="s">
        <v>7436</v>
      </c>
    </row>
    <row r="2618" spans="1:16" x14ac:dyDescent="0.25">
      <c r="A2618" t="s">
        <v>40</v>
      </c>
      <c r="B2618" t="s">
        <v>7437</v>
      </c>
      <c r="C2618" t="s">
        <v>151</v>
      </c>
      <c r="D2618" t="s">
        <v>5132</v>
      </c>
      <c r="E2618" t="s">
        <v>20</v>
      </c>
      <c r="F2618" t="b">
        <v>0</v>
      </c>
      <c r="G2618" t="s">
        <v>30</v>
      </c>
      <c r="H2618" s="4">
        <v>45700.334583333337</v>
      </c>
      <c r="I2618" t="b">
        <v>0</v>
      </c>
      <c r="J2618" t="b">
        <v>1</v>
      </c>
      <c r="K2618" t="s">
        <v>24</v>
      </c>
      <c r="L2618" t="s">
        <v>22</v>
      </c>
      <c r="M2618">
        <v>149743</v>
      </c>
      <c r="O2618" t="s">
        <v>7438</v>
      </c>
      <c r="P2618" t="s">
        <v>7439</v>
      </c>
    </row>
    <row r="2619" spans="1:16" x14ac:dyDescent="0.25">
      <c r="A2619" t="s">
        <v>19</v>
      </c>
      <c r="B2619" t="s">
        <v>7556</v>
      </c>
      <c r="C2619" t="s">
        <v>453</v>
      </c>
      <c r="D2619" t="s">
        <v>3956</v>
      </c>
      <c r="E2619" t="s">
        <v>20</v>
      </c>
      <c r="F2619" t="b">
        <v>0</v>
      </c>
      <c r="G2619" t="s">
        <v>27</v>
      </c>
      <c r="H2619" s="4">
        <v>45700.334618055553</v>
      </c>
      <c r="I2619" t="b">
        <v>0</v>
      </c>
      <c r="J2619" t="b">
        <v>0</v>
      </c>
      <c r="K2619" t="s">
        <v>24</v>
      </c>
      <c r="L2619" t="s">
        <v>36</v>
      </c>
      <c r="N2619">
        <v>51.239997863769531</v>
      </c>
      <c r="O2619" t="s">
        <v>349</v>
      </c>
      <c r="P2619" t="s">
        <v>7557</v>
      </c>
    </row>
    <row r="2620" spans="1:16" x14ac:dyDescent="0.25">
      <c r="A2620" t="s">
        <v>2</v>
      </c>
      <c r="B2620" t="s">
        <v>7440</v>
      </c>
      <c r="C2620" t="s">
        <v>29</v>
      </c>
      <c r="D2620" t="s">
        <v>3956</v>
      </c>
      <c r="E2620" t="s">
        <v>20</v>
      </c>
      <c r="F2620" t="b">
        <v>0</v>
      </c>
      <c r="G2620" t="s">
        <v>27</v>
      </c>
      <c r="H2620" s="4">
        <v>45700.334675925929</v>
      </c>
      <c r="I2620" t="b">
        <v>0</v>
      </c>
      <c r="J2620" t="b">
        <v>1</v>
      </c>
      <c r="K2620" t="s">
        <v>24</v>
      </c>
      <c r="L2620" t="s">
        <v>36</v>
      </c>
      <c r="N2620">
        <v>38.215000152587891</v>
      </c>
      <c r="O2620" t="s">
        <v>2768</v>
      </c>
      <c r="P2620" t="s">
        <v>128</v>
      </c>
    </row>
    <row r="2621" spans="1:16" x14ac:dyDescent="0.25">
      <c r="A2621" t="s">
        <v>2</v>
      </c>
      <c r="B2621" t="s">
        <v>1676</v>
      </c>
      <c r="C2621" t="s">
        <v>92</v>
      </c>
      <c r="D2621" t="s">
        <v>4089</v>
      </c>
      <c r="E2621" t="s">
        <v>20</v>
      </c>
      <c r="F2621" t="b">
        <v>0</v>
      </c>
      <c r="G2621" t="s">
        <v>35</v>
      </c>
      <c r="H2621" s="4">
        <v>45700.335509259261</v>
      </c>
      <c r="I2621" t="b">
        <v>0</v>
      </c>
      <c r="J2621" t="b">
        <v>0</v>
      </c>
      <c r="K2621" t="s">
        <v>24</v>
      </c>
      <c r="L2621" t="s">
        <v>22</v>
      </c>
      <c r="M2621">
        <v>125000</v>
      </c>
      <c r="O2621" t="s">
        <v>202</v>
      </c>
      <c r="P2621" t="s">
        <v>7558</v>
      </c>
    </row>
    <row r="2622" spans="1:16" x14ac:dyDescent="0.25">
      <c r="A2622" t="s">
        <v>2</v>
      </c>
      <c r="B2622" t="s">
        <v>7441</v>
      </c>
      <c r="C2622" t="s">
        <v>6312</v>
      </c>
      <c r="D2622" t="s">
        <v>3969</v>
      </c>
      <c r="E2622" t="s">
        <v>20</v>
      </c>
      <c r="F2622" t="b">
        <v>0</v>
      </c>
      <c r="G2622" t="s">
        <v>1420</v>
      </c>
      <c r="H2622" s="4">
        <v>45700.350810185177</v>
      </c>
      <c r="I2622" t="b">
        <v>0</v>
      </c>
      <c r="J2622" t="b">
        <v>0</v>
      </c>
      <c r="K2622" t="s">
        <v>1420</v>
      </c>
      <c r="L2622" t="s">
        <v>22</v>
      </c>
      <c r="M2622">
        <v>109605.5</v>
      </c>
      <c r="O2622" t="s">
        <v>7442</v>
      </c>
      <c r="P2622" t="s">
        <v>7443</v>
      </c>
    </row>
    <row r="2623" spans="1:16" x14ac:dyDescent="0.25">
      <c r="A2623" t="s">
        <v>0</v>
      </c>
      <c r="B2623" t="s">
        <v>7535</v>
      </c>
      <c r="C2623" t="s">
        <v>3225</v>
      </c>
      <c r="D2623" t="s">
        <v>3828</v>
      </c>
      <c r="E2623" t="s">
        <v>20</v>
      </c>
      <c r="F2623" t="b">
        <v>0</v>
      </c>
      <c r="G2623" t="s">
        <v>27</v>
      </c>
      <c r="H2623" s="4">
        <v>45700.375081018523</v>
      </c>
      <c r="I2623" t="b">
        <v>1</v>
      </c>
      <c r="J2623" t="b">
        <v>1</v>
      </c>
      <c r="K2623" t="s">
        <v>24</v>
      </c>
      <c r="L2623" t="s">
        <v>22</v>
      </c>
      <c r="M2623">
        <v>80000</v>
      </c>
      <c r="O2623" t="s">
        <v>7536</v>
      </c>
      <c r="P2623" t="s">
        <v>7537</v>
      </c>
    </row>
    <row r="2624" spans="1:16" x14ac:dyDescent="0.25">
      <c r="A2624" t="s">
        <v>0</v>
      </c>
      <c r="B2624" t="s">
        <v>7444</v>
      </c>
      <c r="C2624" t="s">
        <v>39</v>
      </c>
      <c r="D2624" t="s">
        <v>3828</v>
      </c>
      <c r="E2624" t="s">
        <v>20</v>
      </c>
      <c r="F2624" t="b">
        <v>1</v>
      </c>
      <c r="G2624" t="s">
        <v>27</v>
      </c>
      <c r="H2624" s="4">
        <v>45700.375150462962</v>
      </c>
      <c r="I2624" t="b">
        <v>1</v>
      </c>
      <c r="J2624" t="b">
        <v>0</v>
      </c>
      <c r="K2624" t="s">
        <v>24</v>
      </c>
      <c r="L2624" t="s">
        <v>22</v>
      </c>
      <c r="M2624">
        <v>163085</v>
      </c>
      <c r="O2624" t="s">
        <v>7445</v>
      </c>
      <c r="P2624" t="s">
        <v>709</v>
      </c>
    </row>
    <row r="2625" spans="1:16" x14ac:dyDescent="0.25">
      <c r="A2625" t="s">
        <v>0</v>
      </c>
      <c r="B2625" t="s">
        <v>7446</v>
      </c>
      <c r="C2625" t="s">
        <v>585</v>
      </c>
      <c r="D2625" t="s">
        <v>4083</v>
      </c>
      <c r="E2625" t="s">
        <v>20</v>
      </c>
      <c r="F2625" t="b">
        <v>0</v>
      </c>
      <c r="G2625" t="s">
        <v>41</v>
      </c>
      <c r="H2625" s="4">
        <v>45700.375474537039</v>
      </c>
      <c r="I2625" t="b">
        <v>0</v>
      </c>
      <c r="J2625" t="b">
        <v>0</v>
      </c>
      <c r="K2625" t="s">
        <v>24</v>
      </c>
      <c r="L2625" t="s">
        <v>22</v>
      </c>
      <c r="M2625">
        <v>125000</v>
      </c>
      <c r="O2625" t="s">
        <v>374</v>
      </c>
      <c r="P2625" t="s">
        <v>7447</v>
      </c>
    </row>
    <row r="2626" spans="1:16" x14ac:dyDescent="0.25">
      <c r="A2626" t="s">
        <v>1</v>
      </c>
      <c r="B2626" t="s">
        <v>4430</v>
      </c>
      <c r="C2626" t="s">
        <v>949</v>
      </c>
      <c r="D2626" t="s">
        <v>4431</v>
      </c>
      <c r="E2626" t="s">
        <v>20</v>
      </c>
      <c r="F2626" t="b">
        <v>0</v>
      </c>
      <c r="G2626" t="s">
        <v>30</v>
      </c>
      <c r="H2626" s="4">
        <v>45700.376006944447</v>
      </c>
      <c r="I2626" t="b">
        <v>0</v>
      </c>
      <c r="J2626" t="b">
        <v>1</v>
      </c>
      <c r="K2626" t="s">
        <v>24</v>
      </c>
      <c r="L2626" t="s">
        <v>22</v>
      </c>
      <c r="M2626">
        <v>99000</v>
      </c>
      <c r="O2626" t="s">
        <v>1763</v>
      </c>
      <c r="P2626" t="s">
        <v>4432</v>
      </c>
    </row>
    <row r="2627" spans="1:16" x14ac:dyDescent="0.25">
      <c r="A2627" t="s">
        <v>0</v>
      </c>
      <c r="B2627" t="s">
        <v>5420</v>
      </c>
      <c r="C2627" t="s">
        <v>372</v>
      </c>
      <c r="D2627" t="s">
        <v>3956</v>
      </c>
      <c r="E2627" t="s">
        <v>34</v>
      </c>
      <c r="F2627" t="b">
        <v>0</v>
      </c>
      <c r="G2627" t="s">
        <v>27</v>
      </c>
      <c r="H2627" s="4">
        <v>45700.416701388887</v>
      </c>
      <c r="I2627" t="b">
        <v>1</v>
      </c>
      <c r="J2627" t="b">
        <v>0</v>
      </c>
      <c r="K2627" t="s">
        <v>24</v>
      </c>
      <c r="L2627" t="s">
        <v>36</v>
      </c>
      <c r="N2627">
        <v>27.979999542236332</v>
      </c>
      <c r="O2627" t="s">
        <v>4621</v>
      </c>
    </row>
    <row r="2628" spans="1:16" x14ac:dyDescent="0.25">
      <c r="A2628" t="s">
        <v>40</v>
      </c>
      <c r="B2628" t="s">
        <v>7448</v>
      </c>
      <c r="C2628" t="s">
        <v>1546</v>
      </c>
      <c r="D2628" t="s">
        <v>3828</v>
      </c>
      <c r="E2628" t="s">
        <v>20</v>
      </c>
      <c r="F2628" t="b">
        <v>0</v>
      </c>
      <c r="G2628" t="s">
        <v>27</v>
      </c>
      <c r="H2628" s="4">
        <v>45700.417939814812</v>
      </c>
      <c r="I2628" t="b">
        <v>0</v>
      </c>
      <c r="J2628" t="b">
        <v>1</v>
      </c>
      <c r="K2628" t="s">
        <v>24</v>
      </c>
      <c r="L2628" t="s">
        <v>22</v>
      </c>
      <c r="M2628">
        <v>162225</v>
      </c>
      <c r="O2628" t="s">
        <v>254</v>
      </c>
      <c r="P2628" t="s">
        <v>7449</v>
      </c>
    </row>
    <row r="2629" spans="1:16" x14ac:dyDescent="0.25">
      <c r="A2629" t="s">
        <v>40</v>
      </c>
      <c r="B2629" t="s">
        <v>2541</v>
      </c>
      <c r="C2629" t="s">
        <v>3347</v>
      </c>
      <c r="D2629" t="s">
        <v>3972</v>
      </c>
      <c r="E2629" t="s">
        <v>20</v>
      </c>
      <c r="F2629" t="b">
        <v>0</v>
      </c>
      <c r="G2629" t="s">
        <v>27</v>
      </c>
      <c r="H2629" s="4">
        <v>45700.418842592589</v>
      </c>
      <c r="I2629" t="b">
        <v>0</v>
      </c>
      <c r="J2629" t="b">
        <v>1</v>
      </c>
      <c r="K2629" t="s">
        <v>24</v>
      </c>
      <c r="L2629" t="s">
        <v>22</v>
      </c>
      <c r="M2629">
        <v>110500</v>
      </c>
      <c r="O2629" t="s">
        <v>2227</v>
      </c>
      <c r="P2629" t="s">
        <v>4332</v>
      </c>
    </row>
    <row r="2630" spans="1:16" x14ac:dyDescent="0.25">
      <c r="A2630" t="s">
        <v>2</v>
      </c>
      <c r="B2630" t="s">
        <v>4384</v>
      </c>
      <c r="C2630" t="s">
        <v>3515</v>
      </c>
      <c r="D2630" t="s">
        <v>2208</v>
      </c>
      <c r="E2630" t="s">
        <v>34</v>
      </c>
      <c r="F2630" t="b">
        <v>0</v>
      </c>
      <c r="G2630" t="s">
        <v>41</v>
      </c>
      <c r="H2630" s="4">
        <v>45700.418923611112</v>
      </c>
      <c r="I2630" t="b">
        <v>0</v>
      </c>
      <c r="J2630" t="b">
        <v>1</v>
      </c>
      <c r="K2630" t="s">
        <v>24</v>
      </c>
      <c r="L2630" t="s">
        <v>22</v>
      </c>
      <c r="M2630">
        <v>165000</v>
      </c>
      <c r="O2630" t="s">
        <v>428</v>
      </c>
      <c r="P2630" t="s">
        <v>7450</v>
      </c>
    </row>
    <row r="2631" spans="1:16" x14ac:dyDescent="0.25">
      <c r="A2631" t="s">
        <v>28</v>
      </c>
      <c r="B2631" t="s">
        <v>642</v>
      </c>
      <c r="C2631" t="s">
        <v>696</v>
      </c>
      <c r="D2631" t="s">
        <v>3972</v>
      </c>
      <c r="E2631" t="s">
        <v>20</v>
      </c>
      <c r="F2631" t="b">
        <v>0</v>
      </c>
      <c r="G2631" t="s">
        <v>30</v>
      </c>
      <c r="H2631" s="4">
        <v>45700.420115740737</v>
      </c>
      <c r="I2631" t="b">
        <v>0</v>
      </c>
      <c r="J2631" t="b">
        <v>1</v>
      </c>
      <c r="K2631" t="s">
        <v>24</v>
      </c>
      <c r="L2631" t="s">
        <v>22</v>
      </c>
      <c r="M2631">
        <v>147000</v>
      </c>
      <c r="O2631" t="s">
        <v>950</v>
      </c>
      <c r="P2631" t="s">
        <v>6324</v>
      </c>
    </row>
    <row r="2632" spans="1:16" x14ac:dyDescent="0.25">
      <c r="A2632" t="s">
        <v>89</v>
      </c>
      <c r="B2632" t="s">
        <v>7451</v>
      </c>
      <c r="C2632" t="s">
        <v>7312</v>
      </c>
      <c r="D2632" t="s">
        <v>2208</v>
      </c>
      <c r="E2632" t="s">
        <v>34</v>
      </c>
      <c r="F2632" t="b">
        <v>0</v>
      </c>
      <c r="G2632" t="s">
        <v>41</v>
      </c>
      <c r="H2632" s="4">
        <v>45700.433148148149</v>
      </c>
      <c r="I2632" t="b">
        <v>0</v>
      </c>
      <c r="J2632" t="b">
        <v>1</v>
      </c>
      <c r="K2632" t="s">
        <v>24</v>
      </c>
      <c r="L2632" t="s">
        <v>22</v>
      </c>
      <c r="M2632">
        <v>195000</v>
      </c>
      <c r="O2632" t="s">
        <v>428</v>
      </c>
      <c r="P2632" t="s">
        <v>7452</v>
      </c>
    </row>
    <row r="2633" spans="1:16" x14ac:dyDescent="0.25">
      <c r="A2633" t="s">
        <v>2</v>
      </c>
      <c r="B2633" t="s">
        <v>6516</v>
      </c>
      <c r="C2633" t="s">
        <v>151</v>
      </c>
      <c r="D2633" t="s">
        <v>3972</v>
      </c>
      <c r="E2633" t="s">
        <v>20</v>
      </c>
      <c r="F2633" t="b">
        <v>0</v>
      </c>
      <c r="G2633" t="s">
        <v>30</v>
      </c>
      <c r="H2633" s="4">
        <v>45700.45925925926</v>
      </c>
      <c r="I2633" t="b">
        <v>0</v>
      </c>
      <c r="J2633" t="b">
        <v>1</v>
      </c>
      <c r="K2633" t="s">
        <v>24</v>
      </c>
      <c r="L2633" t="s">
        <v>22</v>
      </c>
      <c r="M2633">
        <v>140500</v>
      </c>
      <c r="O2633" t="s">
        <v>6517</v>
      </c>
      <c r="P2633" t="s">
        <v>6518</v>
      </c>
    </row>
    <row r="2634" spans="1:16" x14ac:dyDescent="0.25">
      <c r="A2634" t="s">
        <v>2</v>
      </c>
      <c r="B2634" t="s">
        <v>307</v>
      </c>
      <c r="C2634" t="s">
        <v>39</v>
      </c>
      <c r="D2634" t="s">
        <v>7453</v>
      </c>
      <c r="E2634" t="s">
        <v>20</v>
      </c>
      <c r="F2634" t="b">
        <v>1</v>
      </c>
      <c r="G2634" t="s">
        <v>1094</v>
      </c>
      <c r="H2634" s="4">
        <v>45700.489560185182</v>
      </c>
      <c r="I2634" t="b">
        <v>1</v>
      </c>
      <c r="J2634" t="b">
        <v>0</v>
      </c>
      <c r="K2634" t="s">
        <v>1094</v>
      </c>
      <c r="L2634" t="s">
        <v>22</v>
      </c>
      <c r="M2634">
        <v>200000</v>
      </c>
      <c r="O2634" t="s">
        <v>7454</v>
      </c>
      <c r="P2634" t="s">
        <v>1818</v>
      </c>
    </row>
    <row r="2635" spans="1:16" x14ac:dyDescent="0.25">
      <c r="A2635" t="s">
        <v>0</v>
      </c>
      <c r="B2635" t="s">
        <v>0</v>
      </c>
      <c r="C2635" t="s">
        <v>7559</v>
      </c>
      <c r="D2635" t="s">
        <v>7546</v>
      </c>
      <c r="E2635" t="s">
        <v>34</v>
      </c>
      <c r="F2635" t="b">
        <v>0</v>
      </c>
      <c r="G2635" t="s">
        <v>41</v>
      </c>
      <c r="H2635" s="4">
        <v>45700.500532407408</v>
      </c>
      <c r="I2635" t="b">
        <v>0</v>
      </c>
      <c r="J2635" t="b">
        <v>0</v>
      </c>
      <c r="K2635" t="s">
        <v>24</v>
      </c>
      <c r="L2635" t="s">
        <v>36</v>
      </c>
      <c r="N2635">
        <v>15</v>
      </c>
      <c r="O2635" t="s">
        <v>7547</v>
      </c>
      <c r="P2635" t="s">
        <v>61</v>
      </c>
    </row>
    <row r="2636" spans="1:16" x14ac:dyDescent="0.25">
      <c r="A2636" t="s">
        <v>1</v>
      </c>
      <c r="B2636" t="s">
        <v>2955</v>
      </c>
      <c r="C2636" t="s">
        <v>2765</v>
      </c>
      <c r="D2636" t="s">
        <v>3972</v>
      </c>
      <c r="E2636" t="s">
        <v>20</v>
      </c>
      <c r="F2636" t="b">
        <v>0</v>
      </c>
      <c r="G2636" t="s">
        <v>52</v>
      </c>
      <c r="H2636" s="4">
        <v>45700.500891203701</v>
      </c>
      <c r="I2636" t="b">
        <v>0</v>
      </c>
      <c r="J2636" t="b">
        <v>1</v>
      </c>
      <c r="K2636" t="s">
        <v>24</v>
      </c>
      <c r="L2636" t="s">
        <v>22</v>
      </c>
      <c r="M2636">
        <v>174000</v>
      </c>
      <c r="O2636" t="s">
        <v>5481</v>
      </c>
      <c r="P2636" t="s">
        <v>603</v>
      </c>
    </row>
    <row r="2637" spans="1:16" x14ac:dyDescent="0.25">
      <c r="A2637" t="s">
        <v>2</v>
      </c>
      <c r="B2637" t="s">
        <v>7405</v>
      </c>
      <c r="C2637" t="s">
        <v>3608</v>
      </c>
      <c r="D2637" t="s">
        <v>3972</v>
      </c>
      <c r="E2637" t="s">
        <v>20</v>
      </c>
      <c r="F2637" t="b">
        <v>0</v>
      </c>
      <c r="G2637" t="s">
        <v>27</v>
      </c>
      <c r="H2637" s="4">
        <v>45700.501215277778</v>
      </c>
      <c r="I2637" t="b">
        <v>0</v>
      </c>
      <c r="J2637" t="b">
        <v>0</v>
      </c>
      <c r="K2637" t="s">
        <v>24</v>
      </c>
      <c r="L2637" t="s">
        <v>22</v>
      </c>
      <c r="M2637">
        <v>82850</v>
      </c>
      <c r="O2637" t="s">
        <v>5481</v>
      </c>
      <c r="P2637" t="s">
        <v>3772</v>
      </c>
    </row>
    <row r="2638" spans="1:16" x14ac:dyDescent="0.25">
      <c r="A2638" t="s">
        <v>2</v>
      </c>
      <c r="B2638" t="s">
        <v>7455</v>
      </c>
      <c r="C2638" t="s">
        <v>114</v>
      </c>
      <c r="D2638" t="s">
        <v>3972</v>
      </c>
      <c r="E2638" t="s">
        <v>20</v>
      </c>
      <c r="F2638" t="b">
        <v>0</v>
      </c>
      <c r="G2638" t="s">
        <v>27</v>
      </c>
      <c r="H2638" s="4">
        <v>45700.501689814817</v>
      </c>
      <c r="I2638" t="b">
        <v>0</v>
      </c>
      <c r="J2638" t="b">
        <v>1</v>
      </c>
      <c r="K2638" t="s">
        <v>24</v>
      </c>
      <c r="L2638" t="s">
        <v>22</v>
      </c>
      <c r="M2638">
        <v>207500</v>
      </c>
      <c r="O2638" t="s">
        <v>341</v>
      </c>
      <c r="P2638" t="s">
        <v>7456</v>
      </c>
    </row>
    <row r="2639" spans="1:16" x14ac:dyDescent="0.25">
      <c r="A2639" t="s">
        <v>1</v>
      </c>
      <c r="B2639" t="s">
        <v>7560</v>
      </c>
      <c r="C2639" t="s">
        <v>713</v>
      </c>
      <c r="D2639" t="s">
        <v>3972</v>
      </c>
      <c r="E2639" t="s">
        <v>20</v>
      </c>
      <c r="F2639" t="b">
        <v>0</v>
      </c>
      <c r="G2639" t="s">
        <v>27</v>
      </c>
      <c r="H2639" s="4">
        <v>45700.501770833333</v>
      </c>
      <c r="I2639" t="b">
        <v>0</v>
      </c>
      <c r="J2639" t="b">
        <v>1</v>
      </c>
      <c r="K2639" t="s">
        <v>24</v>
      </c>
      <c r="L2639" t="s">
        <v>22</v>
      </c>
      <c r="M2639">
        <v>113750</v>
      </c>
      <c r="O2639" t="s">
        <v>5481</v>
      </c>
      <c r="P2639" t="s">
        <v>7561</v>
      </c>
    </row>
    <row r="2640" spans="1:16" x14ac:dyDescent="0.25">
      <c r="A2640" t="s">
        <v>1</v>
      </c>
      <c r="B2640" t="s">
        <v>844</v>
      </c>
      <c r="C2640" t="s">
        <v>3608</v>
      </c>
      <c r="D2640" t="s">
        <v>3972</v>
      </c>
      <c r="E2640" t="s">
        <v>20</v>
      </c>
      <c r="F2640" t="b">
        <v>0</v>
      </c>
      <c r="G2640" t="s">
        <v>30</v>
      </c>
      <c r="H2640" s="4">
        <v>45700.502858796302</v>
      </c>
      <c r="I2640" t="b">
        <v>0</v>
      </c>
      <c r="J2640" t="b">
        <v>0</v>
      </c>
      <c r="K2640" t="s">
        <v>24</v>
      </c>
      <c r="L2640" t="s">
        <v>22</v>
      </c>
      <c r="M2640">
        <v>174500</v>
      </c>
      <c r="O2640" t="s">
        <v>5481</v>
      </c>
      <c r="P2640" t="s">
        <v>302</v>
      </c>
    </row>
    <row r="2641" spans="1:16" x14ac:dyDescent="0.25">
      <c r="A2641" t="s">
        <v>28</v>
      </c>
      <c r="B2641" t="s">
        <v>7457</v>
      </c>
      <c r="C2641" t="s">
        <v>39</v>
      </c>
      <c r="D2641" t="s">
        <v>3972</v>
      </c>
      <c r="E2641" t="s">
        <v>20</v>
      </c>
      <c r="F2641" t="b">
        <v>1</v>
      </c>
      <c r="G2641" t="s">
        <v>106</v>
      </c>
      <c r="H2641" s="4">
        <v>45700.50849537037</v>
      </c>
      <c r="I2641" t="b">
        <v>0</v>
      </c>
      <c r="J2641" t="b">
        <v>0</v>
      </c>
      <c r="K2641" t="s">
        <v>106</v>
      </c>
      <c r="L2641" t="s">
        <v>36</v>
      </c>
      <c r="N2641">
        <v>50</v>
      </c>
      <c r="O2641" t="s">
        <v>7412</v>
      </c>
      <c r="P2641" t="s">
        <v>7458</v>
      </c>
    </row>
    <row r="2642" spans="1:16" x14ac:dyDescent="0.25">
      <c r="A2642" t="s">
        <v>0</v>
      </c>
      <c r="B2642" t="s">
        <v>0</v>
      </c>
      <c r="C2642" t="s">
        <v>569</v>
      </c>
      <c r="D2642" t="s">
        <v>7546</v>
      </c>
      <c r="E2642" t="s">
        <v>34</v>
      </c>
      <c r="F2642" t="b">
        <v>0</v>
      </c>
      <c r="G2642" t="s">
        <v>52</v>
      </c>
      <c r="H2642" s="4">
        <v>45700.515636574077</v>
      </c>
      <c r="I2642" t="b">
        <v>0</v>
      </c>
      <c r="J2642" t="b">
        <v>0</v>
      </c>
      <c r="K2642" t="s">
        <v>24</v>
      </c>
      <c r="L2642" t="s">
        <v>36</v>
      </c>
      <c r="N2642">
        <v>15</v>
      </c>
      <c r="O2642" t="s">
        <v>7547</v>
      </c>
      <c r="P2642" t="s">
        <v>61</v>
      </c>
    </row>
    <row r="2643" spans="1:16" x14ac:dyDescent="0.25">
      <c r="A2643" t="s">
        <v>139</v>
      </c>
      <c r="B2643" t="s">
        <v>7459</v>
      </c>
      <c r="C2643" t="s">
        <v>1867</v>
      </c>
      <c r="D2643" t="s">
        <v>2208</v>
      </c>
      <c r="E2643" t="s">
        <v>105</v>
      </c>
      <c r="F2643" t="b">
        <v>0</v>
      </c>
      <c r="G2643" t="s">
        <v>27</v>
      </c>
      <c r="H2643" s="4">
        <v>45700.54178240741</v>
      </c>
      <c r="I2643" t="b">
        <v>0</v>
      </c>
      <c r="J2643" t="b">
        <v>1</v>
      </c>
      <c r="K2643" t="s">
        <v>24</v>
      </c>
      <c r="L2643" t="s">
        <v>22</v>
      </c>
      <c r="M2643">
        <v>93500</v>
      </c>
      <c r="O2643" t="s">
        <v>7460</v>
      </c>
      <c r="P2643" t="s">
        <v>2014</v>
      </c>
    </row>
    <row r="2644" spans="1:16" x14ac:dyDescent="0.25">
      <c r="A2644" t="s">
        <v>1</v>
      </c>
      <c r="B2644" t="s">
        <v>2473</v>
      </c>
      <c r="C2644" t="s">
        <v>1845</v>
      </c>
      <c r="D2644" t="s">
        <v>4083</v>
      </c>
      <c r="E2644" t="s">
        <v>20</v>
      </c>
      <c r="F2644" t="b">
        <v>0</v>
      </c>
      <c r="G2644" t="s">
        <v>27</v>
      </c>
      <c r="H2644" s="4">
        <v>45700.543252314812</v>
      </c>
      <c r="I2644" t="b">
        <v>0</v>
      </c>
      <c r="J2644" t="b">
        <v>1</v>
      </c>
      <c r="K2644" t="s">
        <v>24</v>
      </c>
      <c r="L2644" t="s">
        <v>22</v>
      </c>
      <c r="M2644">
        <v>145000</v>
      </c>
      <c r="O2644" t="s">
        <v>1388</v>
      </c>
      <c r="P2644" t="s">
        <v>7461</v>
      </c>
    </row>
    <row r="2645" spans="1:16" x14ac:dyDescent="0.25">
      <c r="A2645" t="s">
        <v>40</v>
      </c>
      <c r="B2645" t="s">
        <v>7462</v>
      </c>
      <c r="C2645" t="s">
        <v>2701</v>
      </c>
      <c r="D2645" t="s">
        <v>3828</v>
      </c>
      <c r="E2645" t="s">
        <v>20</v>
      </c>
      <c r="F2645" t="b">
        <v>0</v>
      </c>
      <c r="G2645" t="s">
        <v>41</v>
      </c>
      <c r="H2645" s="4">
        <v>45700.543657407397</v>
      </c>
      <c r="I2645" t="b">
        <v>1</v>
      </c>
      <c r="J2645" t="b">
        <v>1</v>
      </c>
      <c r="K2645" t="s">
        <v>24</v>
      </c>
      <c r="L2645" t="s">
        <v>36</v>
      </c>
      <c r="N2645">
        <v>60</v>
      </c>
      <c r="O2645" t="s">
        <v>7463</v>
      </c>
      <c r="P2645" t="s">
        <v>7464</v>
      </c>
    </row>
    <row r="2646" spans="1:16" x14ac:dyDescent="0.25">
      <c r="A2646" t="s">
        <v>19</v>
      </c>
      <c r="B2646" t="s">
        <v>7465</v>
      </c>
      <c r="C2646" t="s">
        <v>2765</v>
      </c>
      <c r="D2646" t="s">
        <v>3956</v>
      </c>
      <c r="E2646" t="s">
        <v>20</v>
      </c>
      <c r="F2646" t="b">
        <v>0</v>
      </c>
      <c r="G2646" t="s">
        <v>23</v>
      </c>
      <c r="H2646" s="4">
        <v>45700.581053240741</v>
      </c>
      <c r="I2646" t="b">
        <v>0</v>
      </c>
      <c r="J2646" t="b">
        <v>1</v>
      </c>
      <c r="K2646" t="s">
        <v>24</v>
      </c>
      <c r="L2646" t="s">
        <v>36</v>
      </c>
      <c r="N2646">
        <v>11.335000038146971</v>
      </c>
      <c r="O2646" t="s">
        <v>254</v>
      </c>
      <c r="P2646" t="s">
        <v>1637</v>
      </c>
    </row>
    <row r="2647" spans="1:16" x14ac:dyDescent="0.25">
      <c r="A2647" t="s">
        <v>0</v>
      </c>
      <c r="B2647" t="s">
        <v>7548</v>
      </c>
      <c r="C2647" t="s">
        <v>484</v>
      </c>
      <c r="D2647" t="s">
        <v>3828</v>
      </c>
      <c r="E2647" t="s">
        <v>20</v>
      </c>
      <c r="F2647" t="b">
        <v>0</v>
      </c>
      <c r="G2647" t="s">
        <v>27</v>
      </c>
      <c r="H2647" s="4">
        <v>45700.583402777767</v>
      </c>
      <c r="I2647" t="b">
        <v>0</v>
      </c>
      <c r="J2647" t="b">
        <v>1</v>
      </c>
      <c r="K2647" t="s">
        <v>24</v>
      </c>
      <c r="L2647" t="s">
        <v>22</v>
      </c>
      <c r="M2647">
        <v>70000</v>
      </c>
      <c r="O2647" t="s">
        <v>7549</v>
      </c>
      <c r="P2647" t="s">
        <v>280</v>
      </c>
    </row>
    <row r="2648" spans="1:16" x14ac:dyDescent="0.25">
      <c r="A2648" t="s">
        <v>0</v>
      </c>
      <c r="B2648" t="s">
        <v>7466</v>
      </c>
      <c r="C2648" t="s">
        <v>859</v>
      </c>
      <c r="D2648" t="s">
        <v>3956</v>
      </c>
      <c r="E2648" t="s">
        <v>20</v>
      </c>
      <c r="F2648" t="b">
        <v>0</v>
      </c>
      <c r="G2648" t="s">
        <v>27</v>
      </c>
      <c r="H2648" s="4">
        <v>45700.583518518521</v>
      </c>
      <c r="I2648" t="b">
        <v>0</v>
      </c>
      <c r="J2648" t="b">
        <v>1</v>
      </c>
      <c r="K2648" t="s">
        <v>24</v>
      </c>
      <c r="L2648" t="s">
        <v>36</v>
      </c>
      <c r="N2648">
        <v>24.014999389648441</v>
      </c>
      <c r="O2648" t="s">
        <v>7467</v>
      </c>
      <c r="P2648" t="s">
        <v>1304</v>
      </c>
    </row>
    <row r="2649" spans="1:16" x14ac:dyDescent="0.25">
      <c r="A2649" t="s">
        <v>25</v>
      </c>
      <c r="B2649" t="s">
        <v>7520</v>
      </c>
      <c r="C2649" t="s">
        <v>82</v>
      </c>
      <c r="D2649" t="s">
        <v>3828</v>
      </c>
      <c r="E2649" t="s">
        <v>20</v>
      </c>
      <c r="F2649" t="b">
        <v>0</v>
      </c>
      <c r="G2649" t="s">
        <v>27</v>
      </c>
      <c r="H2649" s="4">
        <v>45700.584178240737</v>
      </c>
      <c r="I2649" t="b">
        <v>0</v>
      </c>
      <c r="J2649" t="b">
        <v>1</v>
      </c>
      <c r="K2649" t="s">
        <v>24</v>
      </c>
      <c r="L2649" t="s">
        <v>22</v>
      </c>
      <c r="M2649">
        <v>85210.5</v>
      </c>
      <c r="O2649" t="s">
        <v>7521</v>
      </c>
      <c r="P2649" t="s">
        <v>2884</v>
      </c>
    </row>
    <row r="2650" spans="1:16" x14ac:dyDescent="0.25">
      <c r="A2650" t="s">
        <v>2</v>
      </c>
      <c r="B2650" t="s">
        <v>170</v>
      </c>
      <c r="C2650" t="s">
        <v>171</v>
      </c>
      <c r="D2650" t="s">
        <v>3956</v>
      </c>
      <c r="E2650" t="s">
        <v>20</v>
      </c>
      <c r="F2650" t="b">
        <v>0</v>
      </c>
      <c r="G2650" t="s">
        <v>27</v>
      </c>
      <c r="H2650" s="4">
        <v>45700.584618055553</v>
      </c>
      <c r="I2650" t="b">
        <v>0</v>
      </c>
      <c r="J2650" t="b">
        <v>1</v>
      </c>
      <c r="K2650" t="s">
        <v>24</v>
      </c>
      <c r="L2650" t="s">
        <v>36</v>
      </c>
      <c r="N2650">
        <v>46.060001373291023</v>
      </c>
      <c r="O2650" t="s">
        <v>7562</v>
      </c>
      <c r="P2650" t="s">
        <v>7563</v>
      </c>
    </row>
    <row r="2651" spans="1:16" x14ac:dyDescent="0.25">
      <c r="A2651" t="s">
        <v>28</v>
      </c>
      <c r="B2651" t="s">
        <v>7468</v>
      </c>
      <c r="C2651" t="s">
        <v>24</v>
      </c>
      <c r="D2651" t="s">
        <v>3972</v>
      </c>
      <c r="E2651" t="s">
        <v>20</v>
      </c>
      <c r="F2651" t="b">
        <v>0</v>
      </c>
      <c r="G2651" t="s">
        <v>27</v>
      </c>
      <c r="H2651" s="4">
        <v>45700.585509259261</v>
      </c>
      <c r="I2651" t="b">
        <v>0</v>
      </c>
      <c r="J2651" t="b">
        <v>0</v>
      </c>
      <c r="K2651" t="s">
        <v>24</v>
      </c>
      <c r="L2651" t="s">
        <v>22</v>
      </c>
      <c r="M2651">
        <v>155000</v>
      </c>
      <c r="O2651" t="s">
        <v>7469</v>
      </c>
      <c r="P2651" t="s">
        <v>7470</v>
      </c>
    </row>
    <row r="2652" spans="1:16" x14ac:dyDescent="0.25">
      <c r="A2652" t="s">
        <v>191</v>
      </c>
      <c r="B2652" t="s">
        <v>7471</v>
      </c>
      <c r="C2652" t="s">
        <v>972</v>
      </c>
      <c r="D2652" t="s">
        <v>4083</v>
      </c>
      <c r="E2652" t="s">
        <v>20</v>
      </c>
      <c r="F2652" t="b">
        <v>0</v>
      </c>
      <c r="G2652" t="s">
        <v>862</v>
      </c>
      <c r="H2652" s="4">
        <v>45700.589016203703</v>
      </c>
      <c r="I2652" t="b">
        <v>0</v>
      </c>
      <c r="J2652" t="b">
        <v>0</v>
      </c>
      <c r="K2652" t="s">
        <v>862</v>
      </c>
      <c r="L2652" t="s">
        <v>22</v>
      </c>
      <c r="M2652">
        <v>127500</v>
      </c>
      <c r="O2652" t="s">
        <v>7472</v>
      </c>
      <c r="P2652" t="s">
        <v>7473</v>
      </c>
    </row>
    <row r="2653" spans="1:16" x14ac:dyDescent="0.25">
      <c r="A2653" t="s">
        <v>0</v>
      </c>
      <c r="B2653" t="s">
        <v>5356</v>
      </c>
      <c r="C2653" t="s">
        <v>5357</v>
      </c>
      <c r="D2653" t="s">
        <v>3828</v>
      </c>
      <c r="E2653" t="s">
        <v>219</v>
      </c>
      <c r="F2653" t="b">
        <v>0</v>
      </c>
      <c r="G2653" t="s">
        <v>27</v>
      </c>
      <c r="H2653" s="4">
        <v>45700.625069444453</v>
      </c>
      <c r="I2653" t="b">
        <v>1</v>
      </c>
      <c r="J2653" t="b">
        <v>1</v>
      </c>
      <c r="K2653" t="s">
        <v>24</v>
      </c>
      <c r="L2653" t="s">
        <v>36</v>
      </c>
      <c r="N2653">
        <v>26.494998931884769</v>
      </c>
      <c r="O2653" t="s">
        <v>3769</v>
      </c>
      <c r="P2653" t="s">
        <v>1702</v>
      </c>
    </row>
    <row r="2654" spans="1:16" x14ac:dyDescent="0.25">
      <c r="A2654" t="s">
        <v>0</v>
      </c>
      <c r="B2654" t="s">
        <v>7474</v>
      </c>
      <c r="C2654" t="s">
        <v>179</v>
      </c>
      <c r="D2654" t="s">
        <v>2208</v>
      </c>
      <c r="E2654" t="s">
        <v>20</v>
      </c>
      <c r="F2654" t="b">
        <v>0</v>
      </c>
      <c r="G2654" t="s">
        <v>27</v>
      </c>
      <c r="H2654" s="4">
        <v>45700.625173611108</v>
      </c>
      <c r="I2654" t="b">
        <v>0</v>
      </c>
      <c r="J2654" t="b">
        <v>0</v>
      </c>
      <c r="K2654" t="s">
        <v>24</v>
      </c>
      <c r="L2654" t="s">
        <v>22</v>
      </c>
      <c r="M2654">
        <v>61750</v>
      </c>
      <c r="O2654" t="s">
        <v>7475</v>
      </c>
      <c r="P2654" t="s">
        <v>7476</v>
      </c>
    </row>
    <row r="2655" spans="1:16" x14ac:dyDescent="0.25">
      <c r="A2655" t="s">
        <v>0</v>
      </c>
      <c r="B2655" t="s">
        <v>7477</v>
      </c>
      <c r="C2655" t="s">
        <v>2883</v>
      </c>
      <c r="D2655" t="s">
        <v>3828</v>
      </c>
      <c r="E2655" t="s">
        <v>51</v>
      </c>
      <c r="F2655" t="b">
        <v>0</v>
      </c>
      <c r="G2655" t="s">
        <v>30</v>
      </c>
      <c r="H2655" s="4">
        <v>45700.625601851847</v>
      </c>
      <c r="I2655" t="b">
        <v>1</v>
      </c>
      <c r="J2655" t="b">
        <v>0</v>
      </c>
      <c r="K2655" t="s">
        <v>24</v>
      </c>
      <c r="L2655" t="s">
        <v>36</v>
      </c>
      <c r="N2655">
        <v>53.5</v>
      </c>
      <c r="O2655" t="s">
        <v>7478</v>
      </c>
      <c r="P2655" t="s">
        <v>338</v>
      </c>
    </row>
    <row r="2656" spans="1:16" x14ac:dyDescent="0.25">
      <c r="A2656" t="s">
        <v>1</v>
      </c>
      <c r="B2656" t="s">
        <v>4443</v>
      </c>
      <c r="C2656" t="s">
        <v>122</v>
      </c>
      <c r="D2656" t="s">
        <v>3972</v>
      </c>
      <c r="E2656" t="s">
        <v>20</v>
      </c>
      <c r="F2656" t="b">
        <v>0</v>
      </c>
      <c r="G2656" t="s">
        <v>52</v>
      </c>
      <c r="H2656" s="4">
        <v>45700.625740740739</v>
      </c>
      <c r="I2656" t="b">
        <v>0</v>
      </c>
      <c r="J2656" t="b">
        <v>1</v>
      </c>
      <c r="K2656" t="s">
        <v>24</v>
      </c>
      <c r="L2656" t="s">
        <v>22</v>
      </c>
      <c r="M2656">
        <v>222545</v>
      </c>
      <c r="O2656" t="s">
        <v>759</v>
      </c>
      <c r="P2656" t="s">
        <v>2237</v>
      </c>
    </row>
    <row r="2657" spans="1:16" x14ac:dyDescent="0.25">
      <c r="A2657" t="s">
        <v>1</v>
      </c>
      <c r="B2657" t="s">
        <v>7479</v>
      </c>
      <c r="C2657" t="s">
        <v>82</v>
      </c>
      <c r="D2657" t="s">
        <v>4083</v>
      </c>
      <c r="E2657" t="s">
        <v>20</v>
      </c>
      <c r="F2657" t="b">
        <v>0</v>
      </c>
      <c r="G2657" t="s">
        <v>27</v>
      </c>
      <c r="H2657" s="4">
        <v>45700.626018518517</v>
      </c>
      <c r="I2657" t="b">
        <v>0</v>
      </c>
      <c r="J2657" t="b">
        <v>0</v>
      </c>
      <c r="K2657" t="s">
        <v>24</v>
      </c>
      <c r="L2657" t="s">
        <v>22</v>
      </c>
      <c r="M2657">
        <v>155000</v>
      </c>
      <c r="O2657" t="s">
        <v>377</v>
      </c>
      <c r="P2657" t="s">
        <v>3559</v>
      </c>
    </row>
    <row r="2658" spans="1:16" x14ac:dyDescent="0.25">
      <c r="A2658" t="s">
        <v>2</v>
      </c>
      <c r="B2658" t="s">
        <v>7480</v>
      </c>
      <c r="C2658" t="s">
        <v>24</v>
      </c>
      <c r="D2658" t="s">
        <v>4327</v>
      </c>
      <c r="E2658" t="s">
        <v>20</v>
      </c>
      <c r="F2658" t="b">
        <v>0</v>
      </c>
      <c r="G2658" t="s">
        <v>27</v>
      </c>
      <c r="H2658" s="4">
        <v>45700.626979166656</v>
      </c>
      <c r="I2658" t="b">
        <v>0</v>
      </c>
      <c r="J2658" t="b">
        <v>0</v>
      </c>
      <c r="K2658" t="s">
        <v>24</v>
      </c>
      <c r="L2658" t="s">
        <v>22</v>
      </c>
      <c r="M2658">
        <v>126500</v>
      </c>
      <c r="O2658" t="s">
        <v>7481</v>
      </c>
      <c r="P2658" t="s">
        <v>7482</v>
      </c>
    </row>
    <row r="2659" spans="1:16" x14ac:dyDescent="0.25">
      <c r="A2659" t="s">
        <v>0</v>
      </c>
      <c r="B2659" t="s">
        <v>2760</v>
      </c>
      <c r="C2659" t="s">
        <v>236</v>
      </c>
      <c r="D2659" t="s">
        <v>2208</v>
      </c>
      <c r="E2659" t="s">
        <v>20</v>
      </c>
      <c r="F2659" t="b">
        <v>0</v>
      </c>
      <c r="G2659" t="s">
        <v>27</v>
      </c>
      <c r="H2659" s="4">
        <v>45700.666817129633</v>
      </c>
      <c r="I2659" t="b">
        <v>0</v>
      </c>
      <c r="J2659" t="b">
        <v>1</v>
      </c>
      <c r="K2659" t="s">
        <v>24</v>
      </c>
      <c r="L2659" t="s">
        <v>22</v>
      </c>
      <c r="M2659">
        <v>120000</v>
      </c>
      <c r="O2659" t="s">
        <v>301</v>
      </c>
      <c r="P2659" t="s">
        <v>7483</v>
      </c>
    </row>
    <row r="2660" spans="1:16" x14ac:dyDescent="0.25">
      <c r="A2660" t="s">
        <v>0</v>
      </c>
      <c r="B2660" t="s">
        <v>7484</v>
      </c>
      <c r="C2660" t="s">
        <v>179</v>
      </c>
      <c r="D2660" t="s">
        <v>3828</v>
      </c>
      <c r="E2660" t="s">
        <v>20</v>
      </c>
      <c r="F2660" t="b">
        <v>0</v>
      </c>
      <c r="G2660" t="s">
        <v>27</v>
      </c>
      <c r="H2660" s="4">
        <v>45700.66684027778</v>
      </c>
      <c r="I2660" t="b">
        <v>0</v>
      </c>
      <c r="J2660" t="b">
        <v>1</v>
      </c>
      <c r="K2660" t="s">
        <v>24</v>
      </c>
      <c r="L2660" t="s">
        <v>22</v>
      </c>
      <c r="M2660">
        <v>79871.5</v>
      </c>
      <c r="O2660" t="s">
        <v>3851</v>
      </c>
      <c r="P2660" t="s">
        <v>7485</v>
      </c>
    </row>
    <row r="2661" spans="1:16" x14ac:dyDescent="0.25">
      <c r="A2661" t="s">
        <v>139</v>
      </c>
      <c r="B2661" t="s">
        <v>277</v>
      </c>
      <c r="C2661" t="s">
        <v>1065</v>
      </c>
      <c r="D2661" t="s">
        <v>3972</v>
      </c>
      <c r="E2661" t="s">
        <v>20</v>
      </c>
      <c r="F2661" t="b">
        <v>0</v>
      </c>
      <c r="G2661" t="s">
        <v>35</v>
      </c>
      <c r="H2661" s="4">
        <v>45700.667071759257</v>
      </c>
      <c r="I2661" t="b">
        <v>0</v>
      </c>
      <c r="J2661" t="b">
        <v>0</v>
      </c>
      <c r="K2661" t="s">
        <v>24</v>
      </c>
      <c r="L2661" t="s">
        <v>36</v>
      </c>
      <c r="N2661">
        <v>60</v>
      </c>
      <c r="O2661" t="s">
        <v>200</v>
      </c>
      <c r="P2661" t="s">
        <v>7538</v>
      </c>
    </row>
    <row r="2662" spans="1:16" x14ac:dyDescent="0.25">
      <c r="A2662" t="s">
        <v>139</v>
      </c>
      <c r="B2662" t="s">
        <v>7486</v>
      </c>
      <c r="C2662" t="s">
        <v>1421</v>
      </c>
      <c r="D2662" t="s">
        <v>3828</v>
      </c>
      <c r="E2662" t="s">
        <v>20</v>
      </c>
      <c r="F2662" t="b">
        <v>0</v>
      </c>
      <c r="G2662" t="s">
        <v>52</v>
      </c>
      <c r="H2662" s="4">
        <v>45700.667858796303</v>
      </c>
      <c r="I2662" t="b">
        <v>0</v>
      </c>
      <c r="J2662" t="b">
        <v>1</v>
      </c>
      <c r="K2662" t="s">
        <v>24</v>
      </c>
      <c r="L2662" t="s">
        <v>22</v>
      </c>
      <c r="M2662">
        <v>120000</v>
      </c>
      <c r="O2662" t="s">
        <v>7487</v>
      </c>
      <c r="P2662" t="s">
        <v>7488</v>
      </c>
    </row>
    <row r="2663" spans="1:16" x14ac:dyDescent="0.25">
      <c r="A2663" t="s">
        <v>40</v>
      </c>
      <c r="B2663" t="s">
        <v>7489</v>
      </c>
      <c r="C2663" t="s">
        <v>825</v>
      </c>
      <c r="D2663" t="s">
        <v>3828</v>
      </c>
      <c r="E2663" t="s">
        <v>20</v>
      </c>
      <c r="F2663" t="b">
        <v>0</v>
      </c>
      <c r="G2663" t="s">
        <v>27</v>
      </c>
      <c r="H2663" s="4">
        <v>45700.668009259258</v>
      </c>
      <c r="I2663" t="b">
        <v>1</v>
      </c>
      <c r="J2663" t="b">
        <v>1</v>
      </c>
      <c r="K2663" t="s">
        <v>24</v>
      </c>
      <c r="L2663" t="s">
        <v>22</v>
      </c>
      <c r="M2663">
        <v>147500</v>
      </c>
      <c r="O2663" t="s">
        <v>2576</v>
      </c>
      <c r="P2663" t="s">
        <v>7490</v>
      </c>
    </row>
    <row r="2664" spans="1:16" x14ac:dyDescent="0.25">
      <c r="A2664" t="s">
        <v>0</v>
      </c>
      <c r="B2664" t="s">
        <v>7539</v>
      </c>
      <c r="C2664" t="s">
        <v>2716</v>
      </c>
      <c r="D2664" t="s">
        <v>3972</v>
      </c>
      <c r="E2664" t="s">
        <v>20</v>
      </c>
      <c r="F2664" t="b">
        <v>0</v>
      </c>
      <c r="G2664" t="s">
        <v>23</v>
      </c>
      <c r="H2664" s="4">
        <v>45700.700891203713</v>
      </c>
      <c r="I2664" t="b">
        <v>0</v>
      </c>
      <c r="J2664" t="b">
        <v>1</v>
      </c>
      <c r="K2664" t="s">
        <v>24</v>
      </c>
      <c r="L2664" t="s">
        <v>22</v>
      </c>
      <c r="M2664">
        <v>74100</v>
      </c>
      <c r="O2664" t="s">
        <v>5948</v>
      </c>
      <c r="P2664" t="s">
        <v>7540</v>
      </c>
    </row>
    <row r="2665" spans="1:16" x14ac:dyDescent="0.25">
      <c r="A2665" t="s">
        <v>0</v>
      </c>
      <c r="B2665" t="s">
        <v>0</v>
      </c>
      <c r="C2665" t="s">
        <v>76</v>
      </c>
      <c r="D2665" t="s">
        <v>4089</v>
      </c>
      <c r="E2665" t="s">
        <v>20</v>
      </c>
      <c r="F2665" t="b">
        <v>0</v>
      </c>
      <c r="G2665" t="s">
        <v>41</v>
      </c>
      <c r="H2665" s="4">
        <v>45700.708738425928</v>
      </c>
      <c r="I2665" t="b">
        <v>0</v>
      </c>
      <c r="J2665" t="b">
        <v>0</v>
      </c>
      <c r="K2665" t="s">
        <v>24</v>
      </c>
      <c r="L2665" t="s">
        <v>36</v>
      </c>
      <c r="N2665">
        <v>37.5</v>
      </c>
      <c r="O2665" t="s">
        <v>712</v>
      </c>
      <c r="P2665" t="s">
        <v>1904</v>
      </c>
    </row>
    <row r="2666" spans="1:16" x14ac:dyDescent="0.25">
      <c r="A2666" t="s">
        <v>139</v>
      </c>
      <c r="B2666" t="s">
        <v>7522</v>
      </c>
      <c r="C2666" t="s">
        <v>151</v>
      </c>
      <c r="D2666" t="s">
        <v>3972</v>
      </c>
      <c r="E2666" t="s">
        <v>20</v>
      </c>
      <c r="F2666" t="b">
        <v>0</v>
      </c>
      <c r="G2666" t="s">
        <v>30</v>
      </c>
      <c r="H2666" s="4">
        <v>45700.709236111114</v>
      </c>
      <c r="I2666" t="b">
        <v>0</v>
      </c>
      <c r="J2666" t="b">
        <v>0</v>
      </c>
      <c r="K2666" t="s">
        <v>24</v>
      </c>
      <c r="L2666" t="s">
        <v>36</v>
      </c>
      <c r="N2666">
        <v>22</v>
      </c>
      <c r="O2666" t="s">
        <v>7523</v>
      </c>
      <c r="P2666" t="s">
        <v>2808</v>
      </c>
    </row>
    <row r="2667" spans="1:16" x14ac:dyDescent="0.25">
      <c r="A2667" t="s">
        <v>2</v>
      </c>
      <c r="B2667" t="s">
        <v>417</v>
      </c>
      <c r="C2667" t="s">
        <v>908</v>
      </c>
      <c r="D2667" t="s">
        <v>3828</v>
      </c>
      <c r="E2667" t="s">
        <v>20</v>
      </c>
      <c r="F2667" t="b">
        <v>0</v>
      </c>
      <c r="G2667" t="s">
        <v>27</v>
      </c>
      <c r="H2667" s="4">
        <v>45700.710324074083</v>
      </c>
      <c r="I2667" t="b">
        <v>0</v>
      </c>
      <c r="J2667" t="b">
        <v>0</v>
      </c>
      <c r="K2667" t="s">
        <v>24</v>
      </c>
      <c r="L2667" t="s">
        <v>22</v>
      </c>
      <c r="M2667">
        <v>90094.2578125</v>
      </c>
      <c r="O2667" t="s">
        <v>6067</v>
      </c>
      <c r="P2667" t="s">
        <v>6068</v>
      </c>
    </row>
    <row r="2668" spans="1:16" x14ac:dyDescent="0.25">
      <c r="A2668" t="s">
        <v>2</v>
      </c>
      <c r="B2668" t="s">
        <v>2337</v>
      </c>
      <c r="C2668" t="s">
        <v>49</v>
      </c>
      <c r="D2668" t="s">
        <v>3972</v>
      </c>
      <c r="E2668" t="s">
        <v>20</v>
      </c>
      <c r="F2668" t="b">
        <v>0</v>
      </c>
      <c r="G2668" t="s">
        <v>30</v>
      </c>
      <c r="H2668" s="4">
        <v>45700.711342592593</v>
      </c>
      <c r="I2668" t="b">
        <v>0</v>
      </c>
      <c r="J2668" t="b">
        <v>0</v>
      </c>
      <c r="K2668" t="s">
        <v>24</v>
      </c>
      <c r="L2668" t="s">
        <v>22</v>
      </c>
      <c r="M2668">
        <v>350000</v>
      </c>
      <c r="O2668" t="s">
        <v>3634</v>
      </c>
      <c r="P2668" t="s">
        <v>7162</v>
      </c>
    </row>
    <row r="2669" spans="1:16" x14ac:dyDescent="0.25">
      <c r="A2669" t="s">
        <v>139</v>
      </c>
      <c r="B2669" t="s">
        <v>2929</v>
      </c>
      <c r="C2669" t="s">
        <v>3238</v>
      </c>
      <c r="D2669" t="s">
        <v>3972</v>
      </c>
      <c r="E2669" t="s">
        <v>20</v>
      </c>
      <c r="F2669" t="b">
        <v>0</v>
      </c>
      <c r="G2669" t="s">
        <v>41</v>
      </c>
      <c r="H2669" s="4">
        <v>45700.7503125</v>
      </c>
      <c r="I2669" t="b">
        <v>0</v>
      </c>
      <c r="J2669" t="b">
        <v>1</v>
      </c>
      <c r="K2669" t="s">
        <v>24</v>
      </c>
      <c r="L2669" t="s">
        <v>22</v>
      </c>
      <c r="M2669">
        <v>103900</v>
      </c>
      <c r="O2669" t="s">
        <v>4328</v>
      </c>
      <c r="P2669" t="s">
        <v>7491</v>
      </c>
    </row>
    <row r="2670" spans="1:16" x14ac:dyDescent="0.25">
      <c r="A2670" t="s">
        <v>139</v>
      </c>
      <c r="B2670" t="s">
        <v>7492</v>
      </c>
      <c r="C2670" t="s">
        <v>151</v>
      </c>
      <c r="D2670" t="s">
        <v>3828</v>
      </c>
      <c r="E2670" t="s">
        <v>51</v>
      </c>
      <c r="F2670" t="b">
        <v>0</v>
      </c>
      <c r="G2670" t="s">
        <v>30</v>
      </c>
      <c r="H2670" s="4">
        <v>45700.750902777778</v>
      </c>
      <c r="I2670" t="b">
        <v>1</v>
      </c>
      <c r="J2670" t="b">
        <v>0</v>
      </c>
      <c r="K2670" t="s">
        <v>24</v>
      </c>
      <c r="L2670" t="s">
        <v>36</v>
      </c>
      <c r="N2670">
        <v>38</v>
      </c>
      <c r="O2670" t="s">
        <v>6990</v>
      </c>
    </row>
    <row r="2671" spans="1:16" x14ac:dyDescent="0.25">
      <c r="A2671" t="s">
        <v>2</v>
      </c>
      <c r="B2671" t="s">
        <v>7493</v>
      </c>
      <c r="C2671" t="s">
        <v>945</v>
      </c>
      <c r="D2671" t="s">
        <v>3600</v>
      </c>
      <c r="E2671" t="s">
        <v>20</v>
      </c>
      <c r="F2671" t="b">
        <v>0</v>
      </c>
      <c r="G2671" t="s">
        <v>27</v>
      </c>
      <c r="H2671" s="4">
        <v>45700.751388888893</v>
      </c>
      <c r="I2671" t="b">
        <v>1</v>
      </c>
      <c r="J2671" t="b">
        <v>1</v>
      </c>
      <c r="K2671" t="s">
        <v>24</v>
      </c>
      <c r="L2671" t="s">
        <v>22</v>
      </c>
      <c r="M2671">
        <v>145000</v>
      </c>
      <c r="O2671" t="s">
        <v>7494</v>
      </c>
      <c r="P2671" t="s">
        <v>7495</v>
      </c>
    </row>
    <row r="2672" spans="1:16" x14ac:dyDescent="0.25">
      <c r="A2672" t="s">
        <v>19</v>
      </c>
      <c r="B2672" t="s">
        <v>7496</v>
      </c>
      <c r="C2672" t="s">
        <v>122</v>
      </c>
      <c r="D2672" t="s">
        <v>3972</v>
      </c>
      <c r="E2672" t="s">
        <v>20</v>
      </c>
      <c r="F2672" t="b">
        <v>0</v>
      </c>
      <c r="G2672" t="s">
        <v>52</v>
      </c>
      <c r="H2672" s="4">
        <v>45700.75240740741</v>
      </c>
      <c r="I2672" t="b">
        <v>1</v>
      </c>
      <c r="J2672" t="b">
        <v>0</v>
      </c>
      <c r="K2672" t="s">
        <v>24</v>
      </c>
      <c r="L2672" t="s">
        <v>22</v>
      </c>
      <c r="M2672">
        <v>112116</v>
      </c>
      <c r="O2672" t="s">
        <v>554</v>
      </c>
      <c r="P2672" t="s">
        <v>7497</v>
      </c>
    </row>
    <row r="2673" spans="1:16" x14ac:dyDescent="0.25">
      <c r="A2673" t="s">
        <v>0</v>
      </c>
      <c r="B2673" t="s">
        <v>4250</v>
      </c>
      <c r="C2673" t="s">
        <v>3519</v>
      </c>
      <c r="D2673" t="s">
        <v>3972</v>
      </c>
      <c r="E2673" t="s">
        <v>20</v>
      </c>
      <c r="F2673" t="b">
        <v>0</v>
      </c>
      <c r="G2673" t="s">
        <v>27</v>
      </c>
      <c r="H2673" s="4">
        <v>45700.791770833333</v>
      </c>
      <c r="I2673" t="b">
        <v>1</v>
      </c>
      <c r="J2673" t="b">
        <v>0</v>
      </c>
      <c r="K2673" t="s">
        <v>24</v>
      </c>
      <c r="L2673" t="s">
        <v>22</v>
      </c>
      <c r="M2673">
        <v>70000</v>
      </c>
      <c r="O2673" t="s">
        <v>7498</v>
      </c>
      <c r="P2673" t="s">
        <v>1075</v>
      </c>
    </row>
    <row r="2674" spans="1:16" x14ac:dyDescent="0.25">
      <c r="A2674" t="s">
        <v>1</v>
      </c>
      <c r="B2674" t="s">
        <v>7499</v>
      </c>
      <c r="C2674" t="s">
        <v>624</v>
      </c>
      <c r="D2674" t="s">
        <v>3972</v>
      </c>
      <c r="E2674" t="s">
        <v>20</v>
      </c>
      <c r="F2674" t="b">
        <v>0</v>
      </c>
      <c r="G2674" t="s">
        <v>35</v>
      </c>
      <c r="H2674" s="4">
        <v>45700.792164351849</v>
      </c>
      <c r="I2674" t="b">
        <v>0</v>
      </c>
      <c r="J2674" t="b">
        <v>1</v>
      </c>
      <c r="K2674" t="s">
        <v>24</v>
      </c>
      <c r="L2674" t="s">
        <v>22</v>
      </c>
      <c r="M2674">
        <v>184000</v>
      </c>
      <c r="O2674" t="s">
        <v>65</v>
      </c>
      <c r="P2674" t="s">
        <v>66</v>
      </c>
    </row>
    <row r="2675" spans="1:16" x14ac:dyDescent="0.25">
      <c r="A2675" t="s">
        <v>2</v>
      </c>
      <c r="B2675" t="s">
        <v>7243</v>
      </c>
      <c r="C2675" t="s">
        <v>322</v>
      </c>
      <c r="D2675" t="s">
        <v>3972</v>
      </c>
      <c r="E2675" t="s">
        <v>20</v>
      </c>
      <c r="F2675" t="b">
        <v>0</v>
      </c>
      <c r="G2675" t="s">
        <v>41</v>
      </c>
      <c r="H2675" s="4">
        <v>45700.792210648149</v>
      </c>
      <c r="I2675" t="b">
        <v>0</v>
      </c>
      <c r="J2675" t="b">
        <v>1</v>
      </c>
      <c r="K2675" t="s">
        <v>24</v>
      </c>
      <c r="L2675" t="s">
        <v>22</v>
      </c>
      <c r="M2675">
        <v>193500</v>
      </c>
      <c r="O2675" t="s">
        <v>3972</v>
      </c>
      <c r="P2675" t="s">
        <v>7244</v>
      </c>
    </row>
    <row r="2676" spans="1:16" x14ac:dyDescent="0.25">
      <c r="A2676" t="s">
        <v>2</v>
      </c>
      <c r="B2676" t="s">
        <v>7541</v>
      </c>
      <c r="C2676" t="s">
        <v>1588</v>
      </c>
      <c r="D2676" t="s">
        <v>7542</v>
      </c>
      <c r="E2676" t="s">
        <v>20</v>
      </c>
      <c r="F2676" t="b">
        <v>0</v>
      </c>
      <c r="G2676" t="s">
        <v>27</v>
      </c>
      <c r="H2676" s="4">
        <v>45700.792962962973</v>
      </c>
      <c r="I2676" t="b">
        <v>0</v>
      </c>
      <c r="J2676" t="b">
        <v>0</v>
      </c>
      <c r="K2676" t="s">
        <v>24</v>
      </c>
      <c r="L2676" t="s">
        <v>22</v>
      </c>
      <c r="M2676">
        <v>90000</v>
      </c>
      <c r="O2676" t="s">
        <v>7543</v>
      </c>
      <c r="P2676" t="s">
        <v>7544</v>
      </c>
    </row>
    <row r="2677" spans="1:16" x14ac:dyDescent="0.25">
      <c r="A2677" t="s">
        <v>1</v>
      </c>
      <c r="B2677" t="s">
        <v>5989</v>
      </c>
      <c r="C2677" t="s">
        <v>3891</v>
      </c>
      <c r="D2677" t="s">
        <v>3828</v>
      </c>
      <c r="E2677" t="s">
        <v>20</v>
      </c>
      <c r="F2677" t="b">
        <v>0</v>
      </c>
      <c r="G2677" t="s">
        <v>27</v>
      </c>
      <c r="H2677" s="4">
        <v>45700.793854166674</v>
      </c>
      <c r="I2677" t="b">
        <v>0</v>
      </c>
      <c r="J2677" t="b">
        <v>1</v>
      </c>
      <c r="K2677" t="s">
        <v>24</v>
      </c>
      <c r="L2677" t="s">
        <v>22</v>
      </c>
      <c r="M2677">
        <v>120000</v>
      </c>
      <c r="O2677" t="s">
        <v>3892</v>
      </c>
      <c r="P2677" t="s">
        <v>5990</v>
      </c>
    </row>
    <row r="2678" spans="1:16" x14ac:dyDescent="0.25">
      <c r="A2678" t="s">
        <v>1</v>
      </c>
      <c r="B2678" t="s">
        <v>3477</v>
      </c>
      <c r="C2678" t="s">
        <v>155</v>
      </c>
      <c r="D2678" t="s">
        <v>3972</v>
      </c>
      <c r="E2678" t="s">
        <v>51</v>
      </c>
      <c r="F2678" t="b">
        <v>0</v>
      </c>
      <c r="G2678" t="s">
        <v>27</v>
      </c>
      <c r="H2678" s="4">
        <v>45700.794027777767</v>
      </c>
      <c r="I2678" t="b">
        <v>0</v>
      </c>
      <c r="J2678" t="b">
        <v>1</v>
      </c>
      <c r="K2678" t="s">
        <v>24</v>
      </c>
      <c r="L2678" t="s">
        <v>36</v>
      </c>
      <c r="N2678">
        <v>45</v>
      </c>
      <c r="O2678" t="s">
        <v>270</v>
      </c>
      <c r="P2678" t="s">
        <v>1851</v>
      </c>
    </row>
    <row r="2679" spans="1:16" x14ac:dyDescent="0.25">
      <c r="A2679" t="s">
        <v>89</v>
      </c>
      <c r="B2679" t="s">
        <v>7500</v>
      </c>
      <c r="C2679" t="s">
        <v>44</v>
      </c>
      <c r="D2679" t="s">
        <v>3972</v>
      </c>
      <c r="E2679" t="s">
        <v>20</v>
      </c>
      <c r="F2679" t="b">
        <v>0</v>
      </c>
      <c r="G2679" t="s">
        <v>41</v>
      </c>
      <c r="H2679" s="4">
        <v>45700.83</v>
      </c>
      <c r="I2679" t="b">
        <v>0</v>
      </c>
      <c r="J2679" t="b">
        <v>0</v>
      </c>
      <c r="K2679" t="s">
        <v>24</v>
      </c>
      <c r="L2679" t="s">
        <v>22</v>
      </c>
      <c r="M2679">
        <v>144000</v>
      </c>
      <c r="O2679" t="s">
        <v>7501</v>
      </c>
      <c r="P2679" t="s">
        <v>7502</v>
      </c>
    </row>
    <row r="2680" spans="1:16" x14ac:dyDescent="0.25">
      <c r="A2680" t="s">
        <v>40</v>
      </c>
      <c r="B2680" t="s">
        <v>57</v>
      </c>
      <c r="C2680" t="s">
        <v>179</v>
      </c>
      <c r="D2680" t="s">
        <v>3972</v>
      </c>
      <c r="E2680" t="s">
        <v>20</v>
      </c>
      <c r="F2680" t="b">
        <v>0</v>
      </c>
      <c r="G2680" t="s">
        <v>52</v>
      </c>
      <c r="H2680" s="4">
        <v>45700.832152777781</v>
      </c>
      <c r="I2680" t="b">
        <v>0</v>
      </c>
      <c r="J2680" t="b">
        <v>1</v>
      </c>
      <c r="K2680" t="s">
        <v>24</v>
      </c>
      <c r="L2680" t="s">
        <v>22</v>
      </c>
      <c r="M2680">
        <v>139105</v>
      </c>
      <c r="O2680" t="s">
        <v>1856</v>
      </c>
      <c r="P2680" t="s">
        <v>2720</v>
      </c>
    </row>
    <row r="2681" spans="1:16" x14ac:dyDescent="0.25">
      <c r="A2681" t="s">
        <v>0</v>
      </c>
      <c r="B2681" t="s">
        <v>7503</v>
      </c>
      <c r="C2681" t="s">
        <v>203</v>
      </c>
      <c r="D2681" t="s">
        <v>3972</v>
      </c>
      <c r="E2681" t="s">
        <v>20</v>
      </c>
      <c r="F2681" t="b">
        <v>0</v>
      </c>
      <c r="G2681" t="s">
        <v>23</v>
      </c>
      <c r="H2681" s="4">
        <v>45700.832256944443</v>
      </c>
      <c r="I2681" t="b">
        <v>1</v>
      </c>
      <c r="J2681" t="b">
        <v>1</v>
      </c>
      <c r="K2681" t="s">
        <v>24</v>
      </c>
      <c r="L2681" t="s">
        <v>22</v>
      </c>
      <c r="M2681">
        <v>85000</v>
      </c>
      <c r="O2681" t="s">
        <v>4674</v>
      </c>
      <c r="P2681" t="s">
        <v>204</v>
      </c>
    </row>
    <row r="2682" spans="1:16" x14ac:dyDescent="0.25">
      <c r="A2682" t="s">
        <v>0</v>
      </c>
      <c r="B2682" t="s">
        <v>7564</v>
      </c>
      <c r="C2682" t="s">
        <v>1894</v>
      </c>
      <c r="D2682" t="s">
        <v>3972</v>
      </c>
      <c r="E2682" t="s">
        <v>20</v>
      </c>
      <c r="F2682" t="b">
        <v>0</v>
      </c>
      <c r="G2682" t="s">
        <v>41</v>
      </c>
      <c r="H2682" s="4">
        <v>45700.833657407413</v>
      </c>
      <c r="I2682" t="b">
        <v>0</v>
      </c>
      <c r="J2682" t="b">
        <v>0</v>
      </c>
      <c r="K2682" t="s">
        <v>24</v>
      </c>
      <c r="L2682" t="s">
        <v>22</v>
      </c>
      <c r="M2682">
        <v>83500</v>
      </c>
      <c r="O2682" t="s">
        <v>5521</v>
      </c>
      <c r="P2682" t="s">
        <v>2715</v>
      </c>
    </row>
    <row r="2683" spans="1:16" x14ac:dyDescent="0.25">
      <c r="A2683" t="s">
        <v>0</v>
      </c>
      <c r="B2683" t="s">
        <v>1219</v>
      </c>
      <c r="C2683" t="s">
        <v>64</v>
      </c>
      <c r="D2683" t="s">
        <v>6850</v>
      </c>
      <c r="E2683" t="s">
        <v>20</v>
      </c>
      <c r="F2683" t="b">
        <v>0</v>
      </c>
      <c r="G2683" t="s">
        <v>52</v>
      </c>
      <c r="H2683" s="4">
        <v>45700.834317129629</v>
      </c>
      <c r="I2683" t="b">
        <v>1</v>
      </c>
      <c r="J2683" t="b">
        <v>0</v>
      </c>
      <c r="K2683" t="s">
        <v>24</v>
      </c>
      <c r="L2683" t="s">
        <v>36</v>
      </c>
      <c r="N2683">
        <v>37.5</v>
      </c>
      <c r="O2683" t="s">
        <v>131</v>
      </c>
      <c r="P2683" t="s">
        <v>1463</v>
      </c>
    </row>
    <row r="2684" spans="1:16" x14ac:dyDescent="0.25">
      <c r="A2684" t="s">
        <v>0</v>
      </c>
      <c r="B2684" t="s">
        <v>7504</v>
      </c>
      <c r="C2684" t="s">
        <v>2015</v>
      </c>
      <c r="D2684" t="s">
        <v>3972</v>
      </c>
      <c r="E2684" t="s">
        <v>51</v>
      </c>
      <c r="F2684" t="b">
        <v>0</v>
      </c>
      <c r="G2684" t="s">
        <v>27</v>
      </c>
      <c r="H2684" s="4">
        <v>45700.834456018521</v>
      </c>
      <c r="I2684" t="b">
        <v>0</v>
      </c>
      <c r="J2684" t="b">
        <v>0</v>
      </c>
      <c r="K2684" t="s">
        <v>24</v>
      </c>
      <c r="L2684" t="s">
        <v>36</v>
      </c>
      <c r="N2684">
        <v>30</v>
      </c>
      <c r="O2684" t="s">
        <v>1137</v>
      </c>
      <c r="P2684" t="s">
        <v>1687</v>
      </c>
    </row>
    <row r="2685" spans="1:16" x14ac:dyDescent="0.25">
      <c r="A2685" t="s">
        <v>0</v>
      </c>
      <c r="B2685" t="s">
        <v>1632</v>
      </c>
      <c r="C2685" t="s">
        <v>967</v>
      </c>
      <c r="D2685" t="s">
        <v>3972</v>
      </c>
      <c r="E2685" t="s">
        <v>20</v>
      </c>
      <c r="F2685" t="b">
        <v>0</v>
      </c>
      <c r="G2685" t="s">
        <v>27</v>
      </c>
      <c r="H2685" s="4">
        <v>45700.834837962961</v>
      </c>
      <c r="I2685" t="b">
        <v>1</v>
      </c>
      <c r="J2685" t="b">
        <v>0</v>
      </c>
      <c r="K2685" t="s">
        <v>24</v>
      </c>
      <c r="L2685" t="s">
        <v>22</v>
      </c>
      <c r="M2685">
        <v>105000</v>
      </c>
      <c r="O2685" t="s">
        <v>482</v>
      </c>
      <c r="P2685" t="s">
        <v>7545</v>
      </c>
    </row>
    <row r="2686" spans="1:16" x14ac:dyDescent="0.25">
      <c r="A2686" t="s">
        <v>19</v>
      </c>
      <c r="B2686" t="s">
        <v>7550</v>
      </c>
      <c r="C2686" t="s">
        <v>559</v>
      </c>
      <c r="D2686" t="s">
        <v>3956</v>
      </c>
      <c r="E2686" t="s">
        <v>20</v>
      </c>
      <c r="F2686" t="b">
        <v>0</v>
      </c>
      <c r="G2686" t="s">
        <v>27</v>
      </c>
      <c r="H2686" s="4">
        <v>45700.835057870368</v>
      </c>
      <c r="I2686" t="b">
        <v>0</v>
      </c>
      <c r="J2686" t="b">
        <v>1</v>
      </c>
      <c r="K2686" t="s">
        <v>24</v>
      </c>
      <c r="L2686" t="s">
        <v>36</v>
      </c>
      <c r="N2686">
        <v>37.514999389648438</v>
      </c>
      <c r="O2686" t="s">
        <v>7551</v>
      </c>
      <c r="P2686" t="s">
        <v>7552</v>
      </c>
    </row>
    <row r="2687" spans="1:16" x14ac:dyDescent="0.25">
      <c r="A2687" t="s">
        <v>0</v>
      </c>
      <c r="B2687" t="s">
        <v>7505</v>
      </c>
      <c r="C2687" t="s">
        <v>966</v>
      </c>
      <c r="D2687" t="s">
        <v>3956</v>
      </c>
      <c r="E2687" t="s">
        <v>20</v>
      </c>
      <c r="F2687" t="b">
        <v>0</v>
      </c>
      <c r="G2687" t="s">
        <v>30</v>
      </c>
      <c r="H2687" s="4">
        <v>45700.836087962962</v>
      </c>
      <c r="I2687" t="b">
        <v>0</v>
      </c>
      <c r="J2687" t="b">
        <v>0</v>
      </c>
      <c r="K2687" t="s">
        <v>24</v>
      </c>
      <c r="L2687" t="s">
        <v>36</v>
      </c>
      <c r="N2687">
        <v>25</v>
      </c>
      <c r="O2687" t="s">
        <v>7506</v>
      </c>
      <c r="P2687" t="s">
        <v>7507</v>
      </c>
    </row>
    <row r="2688" spans="1:16" x14ac:dyDescent="0.25">
      <c r="A2688" t="s">
        <v>0</v>
      </c>
      <c r="B2688" t="s">
        <v>3005</v>
      </c>
      <c r="C2688" t="s">
        <v>203</v>
      </c>
      <c r="D2688" t="s">
        <v>3972</v>
      </c>
      <c r="E2688" t="s">
        <v>20</v>
      </c>
      <c r="F2688" t="b">
        <v>0</v>
      </c>
      <c r="G2688" t="s">
        <v>23</v>
      </c>
      <c r="H2688" s="4">
        <v>45700.868854166663</v>
      </c>
      <c r="I2688" t="b">
        <v>1</v>
      </c>
      <c r="J2688" t="b">
        <v>1</v>
      </c>
      <c r="K2688" t="s">
        <v>24</v>
      </c>
      <c r="L2688" t="s">
        <v>36</v>
      </c>
      <c r="N2688">
        <v>19</v>
      </c>
      <c r="O2688" t="s">
        <v>4343</v>
      </c>
      <c r="P2688" t="s">
        <v>7508</v>
      </c>
    </row>
    <row r="2689" spans="1:16" x14ac:dyDescent="0.25">
      <c r="A2689" t="s">
        <v>0</v>
      </c>
      <c r="B2689" t="s">
        <v>7509</v>
      </c>
      <c r="C2689" t="s">
        <v>985</v>
      </c>
      <c r="D2689" t="s">
        <v>4327</v>
      </c>
      <c r="E2689" t="s">
        <v>20</v>
      </c>
      <c r="F2689" t="b">
        <v>0</v>
      </c>
      <c r="G2689" t="s">
        <v>27</v>
      </c>
      <c r="H2689" s="4">
        <v>45700.871157407397</v>
      </c>
      <c r="I2689" t="b">
        <v>0</v>
      </c>
      <c r="J2689" t="b">
        <v>1</v>
      </c>
      <c r="K2689" t="s">
        <v>24</v>
      </c>
      <c r="L2689" t="s">
        <v>22</v>
      </c>
      <c r="M2689">
        <v>120000</v>
      </c>
      <c r="O2689" t="s">
        <v>7510</v>
      </c>
    </row>
    <row r="2690" spans="1:16" x14ac:dyDescent="0.25">
      <c r="A2690" t="s">
        <v>0</v>
      </c>
      <c r="B2690" t="s">
        <v>7524</v>
      </c>
      <c r="C2690" t="s">
        <v>372</v>
      </c>
      <c r="D2690" t="s">
        <v>2208</v>
      </c>
      <c r="E2690" t="s">
        <v>20</v>
      </c>
      <c r="F2690" t="b">
        <v>0</v>
      </c>
      <c r="G2690" t="s">
        <v>27</v>
      </c>
      <c r="H2690" s="4">
        <v>45700.874988425923</v>
      </c>
      <c r="I2690" t="b">
        <v>0</v>
      </c>
      <c r="J2690" t="b">
        <v>0</v>
      </c>
      <c r="K2690" t="s">
        <v>24</v>
      </c>
      <c r="L2690" t="s">
        <v>22</v>
      </c>
      <c r="M2690">
        <v>82500</v>
      </c>
      <c r="O2690" t="s">
        <v>7525</v>
      </c>
      <c r="P2690" t="s">
        <v>7526</v>
      </c>
    </row>
    <row r="2691" spans="1:16" x14ac:dyDescent="0.25">
      <c r="A2691" t="s">
        <v>191</v>
      </c>
      <c r="B2691" t="s">
        <v>7565</v>
      </c>
      <c r="C2691" t="s">
        <v>2883</v>
      </c>
      <c r="D2691" t="s">
        <v>3972</v>
      </c>
      <c r="E2691" t="s">
        <v>51</v>
      </c>
      <c r="F2691" t="b">
        <v>0</v>
      </c>
      <c r="G2691" t="s">
        <v>30</v>
      </c>
      <c r="H2691" s="4">
        <v>45700.875763888893</v>
      </c>
      <c r="I2691" t="b">
        <v>0</v>
      </c>
      <c r="J2691" t="b">
        <v>1</v>
      </c>
      <c r="K2691" t="s">
        <v>24</v>
      </c>
      <c r="L2691" t="s">
        <v>36</v>
      </c>
      <c r="N2691">
        <v>50</v>
      </c>
      <c r="O2691" t="s">
        <v>2434</v>
      </c>
      <c r="P2691" t="s">
        <v>7566</v>
      </c>
    </row>
    <row r="2692" spans="1:16" x14ac:dyDescent="0.25">
      <c r="A2692" t="s">
        <v>2</v>
      </c>
      <c r="B2692" t="s">
        <v>7511</v>
      </c>
      <c r="C2692" t="s">
        <v>24</v>
      </c>
      <c r="D2692" t="s">
        <v>4034</v>
      </c>
      <c r="E2692" t="s">
        <v>20</v>
      </c>
      <c r="F2692" t="b">
        <v>0</v>
      </c>
      <c r="G2692" t="s">
        <v>41</v>
      </c>
      <c r="H2692" s="4">
        <v>45700.877106481479</v>
      </c>
      <c r="I2692" t="b">
        <v>1</v>
      </c>
      <c r="J2692" t="b">
        <v>1</v>
      </c>
      <c r="K2692" t="s">
        <v>24</v>
      </c>
      <c r="L2692" t="s">
        <v>22</v>
      </c>
      <c r="M2692">
        <v>125000</v>
      </c>
      <c r="O2692" t="s">
        <v>1831</v>
      </c>
      <c r="P2692" t="s">
        <v>7512</v>
      </c>
    </row>
    <row r="2693" spans="1:16" x14ac:dyDescent="0.25">
      <c r="A2693" t="s">
        <v>0</v>
      </c>
      <c r="B2693" t="s">
        <v>7513</v>
      </c>
      <c r="C2693" t="s">
        <v>82</v>
      </c>
      <c r="D2693" t="s">
        <v>3972</v>
      </c>
      <c r="E2693" t="s">
        <v>105</v>
      </c>
      <c r="F2693" t="b">
        <v>0</v>
      </c>
      <c r="G2693" t="s">
        <v>27</v>
      </c>
      <c r="H2693" s="4">
        <v>45700.916770833333</v>
      </c>
      <c r="I2693" t="b">
        <v>0</v>
      </c>
      <c r="J2693" t="b">
        <v>0</v>
      </c>
      <c r="K2693" t="s">
        <v>24</v>
      </c>
      <c r="L2693" t="s">
        <v>36</v>
      </c>
      <c r="N2693">
        <v>15.25</v>
      </c>
      <c r="O2693" t="s">
        <v>7514</v>
      </c>
    </row>
    <row r="2694" spans="1:16" x14ac:dyDescent="0.25">
      <c r="A2694" t="s">
        <v>2</v>
      </c>
      <c r="B2694" t="s">
        <v>4480</v>
      </c>
      <c r="C2694" t="s">
        <v>2555</v>
      </c>
      <c r="D2694" t="s">
        <v>3972</v>
      </c>
      <c r="E2694" t="s">
        <v>20</v>
      </c>
      <c r="F2694" t="b">
        <v>0</v>
      </c>
      <c r="G2694" t="s">
        <v>27</v>
      </c>
      <c r="H2694" s="4">
        <v>45700.918055555558</v>
      </c>
      <c r="I2694" t="b">
        <v>1</v>
      </c>
      <c r="J2694" t="b">
        <v>1</v>
      </c>
      <c r="K2694" t="s">
        <v>24</v>
      </c>
      <c r="L2694" t="s">
        <v>36</v>
      </c>
      <c r="N2694">
        <v>60</v>
      </c>
      <c r="O2694" t="s">
        <v>1227</v>
      </c>
      <c r="P2694" t="s">
        <v>887</v>
      </c>
    </row>
    <row r="2695" spans="1:16" x14ac:dyDescent="0.25">
      <c r="A2695" t="s">
        <v>0</v>
      </c>
      <c r="B2695" t="s">
        <v>7515</v>
      </c>
      <c r="C2695" t="s">
        <v>1096</v>
      </c>
      <c r="D2695" t="s">
        <v>3828</v>
      </c>
      <c r="E2695" t="s">
        <v>20</v>
      </c>
      <c r="F2695" t="b">
        <v>0</v>
      </c>
      <c r="G2695" t="s">
        <v>27</v>
      </c>
      <c r="H2695" s="4">
        <v>45700.954479166663</v>
      </c>
      <c r="I2695" t="b">
        <v>0</v>
      </c>
      <c r="J2695" t="b">
        <v>0</v>
      </c>
      <c r="K2695" t="s">
        <v>24</v>
      </c>
      <c r="L2695" t="s">
        <v>36</v>
      </c>
      <c r="N2695">
        <v>67.360000610351563</v>
      </c>
      <c r="O2695" t="s">
        <v>7516</v>
      </c>
      <c r="P2695" t="s">
        <v>7517</v>
      </c>
    </row>
    <row r="2696" spans="1:16" x14ac:dyDescent="0.25">
      <c r="A2696" t="s">
        <v>1</v>
      </c>
      <c r="B2696" t="s">
        <v>7567</v>
      </c>
      <c r="C2696" t="s">
        <v>151</v>
      </c>
      <c r="D2696" t="s">
        <v>3972</v>
      </c>
      <c r="E2696" t="s">
        <v>20</v>
      </c>
      <c r="F2696" t="b">
        <v>0</v>
      </c>
      <c r="G2696" t="s">
        <v>30</v>
      </c>
      <c r="H2696" s="4">
        <v>45700.959097222221</v>
      </c>
      <c r="I2696" t="b">
        <v>0</v>
      </c>
      <c r="J2696" t="b">
        <v>1</v>
      </c>
      <c r="K2696" t="s">
        <v>24</v>
      </c>
      <c r="L2696" t="s">
        <v>22</v>
      </c>
      <c r="M2696">
        <v>169500</v>
      </c>
      <c r="O2696" t="s">
        <v>4534</v>
      </c>
      <c r="P2696" t="s">
        <v>7568</v>
      </c>
    </row>
    <row r="2697" spans="1:16" x14ac:dyDescent="0.25">
      <c r="A2697" t="s">
        <v>1</v>
      </c>
      <c r="B2697" t="s">
        <v>7402</v>
      </c>
      <c r="C2697" t="s">
        <v>39</v>
      </c>
      <c r="D2697" t="s">
        <v>3972</v>
      </c>
      <c r="E2697" t="s">
        <v>51</v>
      </c>
      <c r="F2697" t="b">
        <v>1</v>
      </c>
      <c r="G2697" t="s">
        <v>41</v>
      </c>
      <c r="H2697" s="4">
        <v>45701.000034722223</v>
      </c>
      <c r="I2697" t="b">
        <v>0</v>
      </c>
      <c r="J2697" t="b">
        <v>1</v>
      </c>
      <c r="K2697" t="s">
        <v>24</v>
      </c>
      <c r="L2697" t="s">
        <v>36</v>
      </c>
      <c r="N2697">
        <v>31</v>
      </c>
      <c r="O2697" t="s">
        <v>7403</v>
      </c>
      <c r="P2697" t="s">
        <v>1212</v>
      </c>
    </row>
    <row r="2698" spans="1:16" x14ac:dyDescent="0.25">
      <c r="A2698" t="s">
        <v>2</v>
      </c>
      <c r="B2698" t="s">
        <v>7405</v>
      </c>
      <c r="C2698" t="s">
        <v>780</v>
      </c>
      <c r="D2698" t="s">
        <v>3972</v>
      </c>
      <c r="E2698" t="s">
        <v>20</v>
      </c>
      <c r="F2698" t="b">
        <v>0</v>
      </c>
      <c r="G2698" t="s">
        <v>27</v>
      </c>
      <c r="H2698" s="4">
        <v>45701.000173611108</v>
      </c>
      <c r="I2698" t="b">
        <v>0</v>
      </c>
      <c r="J2698" t="b">
        <v>0</v>
      </c>
      <c r="K2698" t="s">
        <v>24</v>
      </c>
      <c r="L2698" t="s">
        <v>22</v>
      </c>
      <c r="M2698">
        <v>82850</v>
      </c>
      <c r="O2698" t="s">
        <v>5481</v>
      </c>
      <c r="P2698" t="s">
        <v>3772</v>
      </c>
    </row>
    <row r="2699" spans="1:16" x14ac:dyDescent="0.25">
      <c r="A2699" t="s">
        <v>0</v>
      </c>
      <c r="B2699" t="s">
        <v>7404</v>
      </c>
      <c r="C2699" t="s">
        <v>5662</v>
      </c>
      <c r="D2699" t="s">
        <v>3956</v>
      </c>
      <c r="E2699" t="s">
        <v>34</v>
      </c>
      <c r="F2699" t="b">
        <v>0</v>
      </c>
      <c r="G2699" t="s">
        <v>27</v>
      </c>
      <c r="H2699" s="4">
        <v>45701.000173611108</v>
      </c>
      <c r="I2699" t="b">
        <v>0</v>
      </c>
      <c r="J2699" t="b">
        <v>0</v>
      </c>
      <c r="K2699" t="s">
        <v>24</v>
      </c>
      <c r="L2699" t="s">
        <v>36</v>
      </c>
      <c r="N2699">
        <v>24.014999389648441</v>
      </c>
      <c r="O2699" t="s">
        <v>5663</v>
      </c>
      <c r="P2699" t="s">
        <v>3686</v>
      </c>
    </row>
    <row r="2700" spans="1:16" x14ac:dyDescent="0.25">
      <c r="A2700" t="s">
        <v>2</v>
      </c>
      <c r="B2700" t="s">
        <v>7569</v>
      </c>
      <c r="C2700" t="s">
        <v>39</v>
      </c>
      <c r="D2700" t="s">
        <v>4013</v>
      </c>
      <c r="E2700" t="s">
        <v>20</v>
      </c>
      <c r="F2700" t="b">
        <v>1</v>
      </c>
      <c r="G2700" t="s">
        <v>27</v>
      </c>
      <c r="H2700" s="4">
        <v>45701.001273148147</v>
      </c>
      <c r="I2700" t="b">
        <v>0</v>
      </c>
      <c r="J2700" t="b">
        <v>0</v>
      </c>
      <c r="K2700" t="s">
        <v>24</v>
      </c>
      <c r="L2700" t="s">
        <v>22</v>
      </c>
      <c r="M2700">
        <v>155000</v>
      </c>
      <c r="O2700" t="s">
        <v>7570</v>
      </c>
      <c r="P2700" t="s">
        <v>7571</v>
      </c>
    </row>
    <row r="2701" spans="1:16" x14ac:dyDescent="0.25">
      <c r="A2701" t="s">
        <v>1</v>
      </c>
      <c r="B2701" t="s">
        <v>7553</v>
      </c>
      <c r="C2701" t="s">
        <v>82</v>
      </c>
      <c r="D2701" t="s">
        <v>3972</v>
      </c>
      <c r="E2701" t="s">
        <v>20</v>
      </c>
      <c r="F2701" t="b">
        <v>0</v>
      </c>
      <c r="G2701" t="s">
        <v>27</v>
      </c>
      <c r="H2701" s="4">
        <v>45701.00136574074</v>
      </c>
      <c r="I2701" t="b">
        <v>0</v>
      </c>
      <c r="J2701" t="b">
        <v>1</v>
      </c>
      <c r="K2701" t="s">
        <v>24</v>
      </c>
      <c r="L2701" t="s">
        <v>22</v>
      </c>
      <c r="M2701">
        <v>125320</v>
      </c>
      <c r="O2701" t="s">
        <v>4193</v>
      </c>
      <c r="P2701" t="s">
        <v>149</v>
      </c>
    </row>
    <row r="2702" spans="1:16" x14ac:dyDescent="0.25">
      <c r="A2702" t="s">
        <v>2</v>
      </c>
      <c r="B2702" t="s">
        <v>7406</v>
      </c>
      <c r="C2702" t="s">
        <v>372</v>
      </c>
      <c r="D2702" t="s">
        <v>4013</v>
      </c>
      <c r="E2702" t="s">
        <v>20</v>
      </c>
      <c r="F2702" t="b">
        <v>0</v>
      </c>
      <c r="G2702" t="s">
        <v>41</v>
      </c>
      <c r="H2702" s="4">
        <v>45701.00209490741</v>
      </c>
      <c r="I2702" t="b">
        <v>0</v>
      </c>
      <c r="J2702" t="b">
        <v>1</v>
      </c>
      <c r="K2702" t="s">
        <v>24</v>
      </c>
      <c r="L2702" t="s">
        <v>22</v>
      </c>
      <c r="M2702">
        <v>220900</v>
      </c>
      <c r="O2702" t="s">
        <v>402</v>
      </c>
      <c r="P2702" t="s">
        <v>7407</v>
      </c>
    </row>
    <row r="2703" spans="1:16" x14ac:dyDescent="0.25">
      <c r="A2703" t="s">
        <v>2</v>
      </c>
      <c r="B2703" t="s">
        <v>2492</v>
      </c>
      <c r="C2703" t="s">
        <v>825</v>
      </c>
      <c r="D2703" t="s">
        <v>3972</v>
      </c>
      <c r="E2703" t="s">
        <v>20</v>
      </c>
      <c r="F2703" t="b">
        <v>0</v>
      </c>
      <c r="G2703" t="s">
        <v>35</v>
      </c>
      <c r="H2703" s="4">
        <v>45701.002395833333</v>
      </c>
      <c r="I2703" t="b">
        <v>0</v>
      </c>
      <c r="J2703" t="b">
        <v>1</v>
      </c>
      <c r="K2703" t="s">
        <v>24</v>
      </c>
      <c r="L2703" t="s">
        <v>22</v>
      </c>
      <c r="M2703">
        <v>122087</v>
      </c>
      <c r="O2703" t="s">
        <v>5481</v>
      </c>
      <c r="P2703" t="s">
        <v>7408</v>
      </c>
    </row>
    <row r="2704" spans="1:16" x14ac:dyDescent="0.25">
      <c r="A2704" t="s">
        <v>1</v>
      </c>
      <c r="B2704" t="s">
        <v>5779</v>
      </c>
      <c r="C2704" t="s">
        <v>7554</v>
      </c>
      <c r="D2704" t="s">
        <v>5122</v>
      </c>
      <c r="E2704" t="s">
        <v>20</v>
      </c>
      <c r="F2704" t="b">
        <v>0</v>
      </c>
      <c r="G2704" t="s">
        <v>30</v>
      </c>
      <c r="H2704" s="4">
        <v>45701.002418981479</v>
      </c>
      <c r="I2704" t="b">
        <v>0</v>
      </c>
      <c r="J2704" t="b">
        <v>1</v>
      </c>
      <c r="K2704" t="s">
        <v>24</v>
      </c>
      <c r="L2704" t="s">
        <v>22</v>
      </c>
      <c r="M2704">
        <v>198500</v>
      </c>
      <c r="O2704" t="s">
        <v>59</v>
      </c>
      <c r="P2704" t="s">
        <v>7555</v>
      </c>
    </row>
    <row r="2705" spans="1:16" x14ac:dyDescent="0.25">
      <c r="A2705" t="s">
        <v>2</v>
      </c>
      <c r="B2705" t="s">
        <v>7409</v>
      </c>
      <c r="C2705" t="s">
        <v>622</v>
      </c>
      <c r="D2705" t="s">
        <v>3972</v>
      </c>
      <c r="E2705" t="s">
        <v>20</v>
      </c>
      <c r="F2705" t="b">
        <v>0</v>
      </c>
      <c r="G2705" t="s">
        <v>52</v>
      </c>
      <c r="H2705" s="4">
        <v>45701.003298611111</v>
      </c>
      <c r="I2705" t="b">
        <v>0</v>
      </c>
      <c r="J2705" t="b">
        <v>1</v>
      </c>
      <c r="K2705" t="s">
        <v>24</v>
      </c>
      <c r="L2705" t="s">
        <v>22</v>
      </c>
      <c r="M2705">
        <v>115000</v>
      </c>
      <c r="O2705" t="s">
        <v>954</v>
      </c>
      <c r="P2705" t="s">
        <v>7410</v>
      </c>
    </row>
    <row r="2706" spans="1:16" x14ac:dyDescent="0.25">
      <c r="A2706" t="s">
        <v>28</v>
      </c>
      <c r="B2706" t="s">
        <v>7411</v>
      </c>
      <c r="C2706" t="s">
        <v>39</v>
      </c>
      <c r="D2706" t="s">
        <v>3972</v>
      </c>
      <c r="E2706" t="s">
        <v>20</v>
      </c>
      <c r="F2706" t="b">
        <v>1</v>
      </c>
      <c r="G2706" t="s">
        <v>30</v>
      </c>
      <c r="H2706" s="4">
        <v>45701.017511574071</v>
      </c>
      <c r="I2706" t="b">
        <v>0</v>
      </c>
      <c r="J2706" t="b">
        <v>0</v>
      </c>
      <c r="K2706" t="s">
        <v>24</v>
      </c>
      <c r="L2706" t="s">
        <v>36</v>
      </c>
      <c r="N2706">
        <v>50</v>
      </c>
      <c r="O2706" t="s">
        <v>7412</v>
      </c>
    </row>
    <row r="2707" spans="1:16" x14ac:dyDescent="0.25">
      <c r="A2707" t="s">
        <v>0</v>
      </c>
      <c r="B2707" t="s">
        <v>6982</v>
      </c>
      <c r="C2707" t="s">
        <v>39</v>
      </c>
      <c r="D2707" t="s">
        <v>3972</v>
      </c>
      <c r="E2707" t="s">
        <v>20</v>
      </c>
      <c r="F2707" t="b">
        <v>1</v>
      </c>
      <c r="G2707" t="s">
        <v>106</v>
      </c>
      <c r="H2707" s="4">
        <v>45701.018483796302</v>
      </c>
      <c r="I2707" t="b">
        <v>0</v>
      </c>
      <c r="J2707" t="b">
        <v>0</v>
      </c>
      <c r="K2707" t="s">
        <v>106</v>
      </c>
      <c r="L2707" t="s">
        <v>22</v>
      </c>
      <c r="M2707">
        <v>71500</v>
      </c>
      <c r="O2707" t="s">
        <v>6983</v>
      </c>
      <c r="P2707" t="s">
        <v>6984</v>
      </c>
    </row>
    <row r="2708" spans="1:16" x14ac:dyDescent="0.25">
      <c r="A2708" t="s">
        <v>0</v>
      </c>
      <c r="B2708" t="s">
        <v>4494</v>
      </c>
      <c r="C2708" t="s">
        <v>140</v>
      </c>
      <c r="D2708" t="s">
        <v>3828</v>
      </c>
      <c r="E2708" t="s">
        <v>20</v>
      </c>
      <c r="F2708" t="b">
        <v>0</v>
      </c>
      <c r="G2708" t="s">
        <v>35</v>
      </c>
      <c r="H2708" s="4">
        <v>45701.04210648148</v>
      </c>
      <c r="I2708" t="b">
        <v>0</v>
      </c>
      <c r="J2708" t="b">
        <v>0</v>
      </c>
      <c r="K2708" t="s">
        <v>24</v>
      </c>
      <c r="L2708" t="s">
        <v>22</v>
      </c>
      <c r="M2708">
        <v>70000</v>
      </c>
      <c r="O2708" t="s">
        <v>4495</v>
      </c>
      <c r="P2708" t="s">
        <v>204</v>
      </c>
    </row>
    <row r="2709" spans="1:16" x14ac:dyDescent="0.25">
      <c r="A2709" t="s">
        <v>0</v>
      </c>
      <c r="B2709" t="s">
        <v>2900</v>
      </c>
      <c r="C2709" t="s">
        <v>749</v>
      </c>
      <c r="D2709" t="s">
        <v>3828</v>
      </c>
      <c r="E2709" t="s">
        <v>20</v>
      </c>
      <c r="F2709" t="b">
        <v>0</v>
      </c>
      <c r="G2709" t="s">
        <v>30</v>
      </c>
      <c r="H2709" s="4">
        <v>45701.042280092603</v>
      </c>
      <c r="I2709" t="b">
        <v>0</v>
      </c>
      <c r="J2709" t="b">
        <v>1</v>
      </c>
      <c r="K2709" t="s">
        <v>24</v>
      </c>
      <c r="L2709" t="s">
        <v>22</v>
      </c>
      <c r="M2709">
        <v>82500</v>
      </c>
      <c r="O2709" t="s">
        <v>4496</v>
      </c>
      <c r="P2709" t="s">
        <v>3459</v>
      </c>
    </row>
    <row r="2710" spans="1:16" x14ac:dyDescent="0.25">
      <c r="A2710" t="s">
        <v>2</v>
      </c>
      <c r="B2710" t="s">
        <v>7527</v>
      </c>
      <c r="C2710" t="s">
        <v>7528</v>
      </c>
      <c r="D2710" t="s">
        <v>3828</v>
      </c>
      <c r="E2710" t="s">
        <v>20</v>
      </c>
      <c r="F2710" t="b">
        <v>0</v>
      </c>
      <c r="G2710" t="s">
        <v>23</v>
      </c>
      <c r="H2710" s="4">
        <v>45701.059699074067</v>
      </c>
      <c r="I2710" t="b">
        <v>1</v>
      </c>
      <c r="J2710" t="b">
        <v>1</v>
      </c>
      <c r="K2710" t="s">
        <v>24</v>
      </c>
      <c r="L2710" t="s">
        <v>22</v>
      </c>
      <c r="M2710">
        <v>46000</v>
      </c>
      <c r="O2710" t="s">
        <v>7529</v>
      </c>
      <c r="P2710" t="s">
        <v>3540</v>
      </c>
    </row>
    <row r="2711" spans="1:16" x14ac:dyDescent="0.25">
      <c r="A2711" t="s">
        <v>19</v>
      </c>
      <c r="B2711" t="s">
        <v>2448</v>
      </c>
      <c r="C2711" t="s">
        <v>1270</v>
      </c>
      <c r="D2711" t="s">
        <v>3972</v>
      </c>
      <c r="E2711" t="s">
        <v>20</v>
      </c>
      <c r="F2711" t="b">
        <v>0</v>
      </c>
      <c r="G2711" t="s">
        <v>23</v>
      </c>
      <c r="H2711" s="4">
        <v>45701.077384259261</v>
      </c>
      <c r="I2711" t="b">
        <v>0</v>
      </c>
      <c r="J2711" t="b">
        <v>1</v>
      </c>
      <c r="K2711" t="s">
        <v>24</v>
      </c>
      <c r="L2711" t="s">
        <v>36</v>
      </c>
      <c r="N2711">
        <v>56.5</v>
      </c>
      <c r="O2711" t="s">
        <v>5481</v>
      </c>
      <c r="P2711" t="s">
        <v>149</v>
      </c>
    </row>
    <row r="2712" spans="1:16" x14ac:dyDescent="0.25">
      <c r="A2712" t="s">
        <v>2</v>
      </c>
      <c r="B2712" t="s">
        <v>4294</v>
      </c>
      <c r="C2712" t="s">
        <v>612</v>
      </c>
      <c r="D2712" t="s">
        <v>3972</v>
      </c>
      <c r="E2712" t="s">
        <v>20</v>
      </c>
      <c r="F2712" t="b">
        <v>0</v>
      </c>
      <c r="G2712" t="s">
        <v>27</v>
      </c>
      <c r="H2712" s="4">
        <v>45701.084456018521</v>
      </c>
      <c r="I2712" t="b">
        <v>0</v>
      </c>
      <c r="J2712" t="b">
        <v>0</v>
      </c>
      <c r="K2712" t="s">
        <v>24</v>
      </c>
      <c r="L2712" t="s">
        <v>22</v>
      </c>
      <c r="M2712">
        <v>142500</v>
      </c>
      <c r="O2712" t="s">
        <v>5481</v>
      </c>
      <c r="P2712" t="s">
        <v>7572</v>
      </c>
    </row>
    <row r="2713" spans="1:16" x14ac:dyDescent="0.25">
      <c r="A2713" t="s">
        <v>28</v>
      </c>
      <c r="B2713" t="s">
        <v>7413</v>
      </c>
      <c r="C2713" t="s">
        <v>192</v>
      </c>
      <c r="D2713" t="s">
        <v>3956</v>
      </c>
      <c r="E2713" t="s">
        <v>20</v>
      </c>
      <c r="F2713" t="b">
        <v>0</v>
      </c>
      <c r="G2713" t="s">
        <v>23</v>
      </c>
      <c r="H2713" s="4">
        <v>45701.09920138889</v>
      </c>
      <c r="I2713" t="b">
        <v>0</v>
      </c>
      <c r="J2713" t="b">
        <v>1</v>
      </c>
      <c r="K2713" t="s">
        <v>24</v>
      </c>
      <c r="L2713" t="s">
        <v>36</v>
      </c>
      <c r="N2713">
        <v>41.884998321533203</v>
      </c>
      <c r="O2713" t="s">
        <v>5012</v>
      </c>
      <c r="P2713" t="s">
        <v>7414</v>
      </c>
    </row>
    <row r="2714" spans="1:16" x14ac:dyDescent="0.25">
      <c r="A2714" t="s">
        <v>40</v>
      </c>
      <c r="B2714" t="s">
        <v>7415</v>
      </c>
      <c r="C2714" t="s">
        <v>5403</v>
      </c>
      <c r="D2714" t="s">
        <v>3956</v>
      </c>
      <c r="E2714" t="s">
        <v>20</v>
      </c>
      <c r="F2714" t="b">
        <v>0</v>
      </c>
      <c r="G2714" t="s">
        <v>27</v>
      </c>
      <c r="H2714" s="4">
        <v>45701.100543981483</v>
      </c>
      <c r="I2714" t="b">
        <v>0</v>
      </c>
      <c r="J2714" t="b">
        <v>0</v>
      </c>
      <c r="K2714" t="s">
        <v>24</v>
      </c>
      <c r="L2714" t="s">
        <v>36</v>
      </c>
      <c r="N2714">
        <v>45.745002746582031</v>
      </c>
      <c r="O2714" t="s">
        <v>1422</v>
      </c>
      <c r="P2714" t="s">
        <v>7416</v>
      </c>
    </row>
    <row r="2715" spans="1:16" x14ac:dyDescent="0.25">
      <c r="A2715" t="s">
        <v>2</v>
      </c>
      <c r="B2715" t="s">
        <v>7573</v>
      </c>
      <c r="C2715" t="s">
        <v>293</v>
      </c>
      <c r="D2715" t="s">
        <v>3972</v>
      </c>
      <c r="E2715" t="s">
        <v>20</v>
      </c>
      <c r="F2715" t="b">
        <v>0</v>
      </c>
      <c r="G2715" t="s">
        <v>41</v>
      </c>
      <c r="H2715" s="4">
        <v>45701.121493055558</v>
      </c>
      <c r="I2715" t="b">
        <v>0</v>
      </c>
      <c r="J2715" t="b">
        <v>1</v>
      </c>
      <c r="K2715" t="s">
        <v>24</v>
      </c>
      <c r="L2715" t="s">
        <v>36</v>
      </c>
      <c r="N2715">
        <v>40.375</v>
      </c>
      <c r="O2715" t="s">
        <v>7574</v>
      </c>
      <c r="P2715" t="s">
        <v>1597</v>
      </c>
    </row>
    <row r="2716" spans="1:16" x14ac:dyDescent="0.25">
      <c r="A2716" t="s">
        <v>19</v>
      </c>
      <c r="B2716" t="s">
        <v>7417</v>
      </c>
      <c r="C2716" t="s">
        <v>122</v>
      </c>
      <c r="D2716" t="s">
        <v>3972</v>
      </c>
      <c r="E2716" t="s">
        <v>20</v>
      </c>
      <c r="F2716" t="b">
        <v>0</v>
      </c>
      <c r="G2716" t="s">
        <v>52</v>
      </c>
      <c r="H2716" s="4">
        <v>45701.246979166674</v>
      </c>
      <c r="I2716" t="b">
        <v>1</v>
      </c>
      <c r="J2716" t="b">
        <v>1</v>
      </c>
      <c r="K2716" t="s">
        <v>24</v>
      </c>
      <c r="L2716" t="s">
        <v>36</v>
      </c>
      <c r="N2716">
        <v>67.5</v>
      </c>
      <c r="O2716" t="s">
        <v>4343</v>
      </c>
      <c r="P2716" t="s">
        <v>2460</v>
      </c>
    </row>
    <row r="2717" spans="1:16" x14ac:dyDescent="0.25">
      <c r="A2717" t="s">
        <v>0</v>
      </c>
      <c r="B2717" t="s">
        <v>7418</v>
      </c>
      <c r="C2717" t="s">
        <v>82</v>
      </c>
      <c r="D2717" t="s">
        <v>5914</v>
      </c>
      <c r="E2717" t="s">
        <v>20</v>
      </c>
      <c r="F2717" t="b">
        <v>0</v>
      </c>
      <c r="G2717" t="s">
        <v>27</v>
      </c>
      <c r="H2717" s="4">
        <v>45701.249976851846</v>
      </c>
      <c r="I2717" t="b">
        <v>0</v>
      </c>
      <c r="J2717" t="b">
        <v>1</v>
      </c>
      <c r="K2717" t="s">
        <v>24</v>
      </c>
      <c r="L2717" t="s">
        <v>22</v>
      </c>
      <c r="M2717">
        <v>169500</v>
      </c>
      <c r="O2717" t="s">
        <v>7419</v>
      </c>
      <c r="P2717" t="s">
        <v>2951</v>
      </c>
    </row>
    <row r="2718" spans="1:16" x14ac:dyDescent="0.25">
      <c r="A2718" t="s">
        <v>0</v>
      </c>
      <c r="B2718" t="s">
        <v>1507</v>
      </c>
      <c r="C2718" t="s">
        <v>82</v>
      </c>
      <c r="D2718" t="s">
        <v>3972</v>
      </c>
      <c r="E2718" t="s">
        <v>20</v>
      </c>
      <c r="F2718" t="b">
        <v>0</v>
      </c>
      <c r="G2718" t="s">
        <v>27</v>
      </c>
      <c r="H2718" s="4">
        <v>45701.2500462963</v>
      </c>
      <c r="I2718" t="b">
        <v>0</v>
      </c>
      <c r="J2718" t="b">
        <v>1</v>
      </c>
      <c r="K2718" t="s">
        <v>24</v>
      </c>
      <c r="L2718" t="s">
        <v>22</v>
      </c>
      <c r="M2718">
        <v>83025</v>
      </c>
      <c r="O2718" t="s">
        <v>444</v>
      </c>
    </row>
    <row r="2719" spans="1:16" x14ac:dyDescent="0.25">
      <c r="A2719" t="s">
        <v>0</v>
      </c>
      <c r="B2719" t="s">
        <v>0</v>
      </c>
      <c r="C2719" t="s">
        <v>2821</v>
      </c>
      <c r="D2719" t="s">
        <v>1051</v>
      </c>
      <c r="E2719" t="s">
        <v>20</v>
      </c>
      <c r="F2719" t="b">
        <v>0</v>
      </c>
      <c r="G2719" t="s">
        <v>41</v>
      </c>
      <c r="H2719" s="4">
        <v>45701.250231481477</v>
      </c>
      <c r="I2719" t="b">
        <v>1</v>
      </c>
      <c r="J2719" t="b">
        <v>1</v>
      </c>
      <c r="K2719" t="s">
        <v>24</v>
      </c>
      <c r="L2719" t="s">
        <v>36</v>
      </c>
      <c r="N2719">
        <v>30.5</v>
      </c>
      <c r="O2719" t="s">
        <v>1051</v>
      </c>
      <c r="P2719" t="s">
        <v>204</v>
      </c>
    </row>
    <row r="2720" spans="1:16" x14ac:dyDescent="0.25">
      <c r="A2720" t="s">
        <v>0</v>
      </c>
      <c r="B2720" t="s">
        <v>0</v>
      </c>
      <c r="C2720" t="s">
        <v>585</v>
      </c>
      <c r="D2720" t="s">
        <v>3828</v>
      </c>
      <c r="E2720" t="s">
        <v>219</v>
      </c>
      <c r="F2720" t="b">
        <v>0</v>
      </c>
      <c r="G2720" t="s">
        <v>41</v>
      </c>
      <c r="H2720" s="4">
        <v>45701.250277777777</v>
      </c>
      <c r="I2720" t="b">
        <v>0</v>
      </c>
      <c r="J2720" t="b">
        <v>1</v>
      </c>
      <c r="K2720" t="s">
        <v>24</v>
      </c>
      <c r="L2720" t="s">
        <v>36</v>
      </c>
      <c r="N2720">
        <v>62.5</v>
      </c>
      <c r="O2720" t="s">
        <v>3776</v>
      </c>
      <c r="P2720" t="s">
        <v>1823</v>
      </c>
    </row>
    <row r="2721" spans="1:16" x14ac:dyDescent="0.25">
      <c r="A2721" t="s">
        <v>25</v>
      </c>
      <c r="B2721" t="s">
        <v>7575</v>
      </c>
      <c r="C2721" t="s">
        <v>1322</v>
      </c>
      <c r="D2721" t="s">
        <v>3828</v>
      </c>
      <c r="E2721" t="s">
        <v>20</v>
      </c>
      <c r="F2721" t="b">
        <v>0</v>
      </c>
      <c r="G2721" t="s">
        <v>41</v>
      </c>
      <c r="H2721" s="4">
        <v>45701.250300925924</v>
      </c>
      <c r="I2721" t="b">
        <v>0</v>
      </c>
      <c r="J2721" t="b">
        <v>1</v>
      </c>
      <c r="K2721" t="s">
        <v>24</v>
      </c>
      <c r="L2721" t="s">
        <v>22</v>
      </c>
      <c r="M2721">
        <v>82500</v>
      </c>
      <c r="O2721" t="s">
        <v>3593</v>
      </c>
      <c r="P2721" t="s">
        <v>3529</v>
      </c>
    </row>
    <row r="2722" spans="1:16" x14ac:dyDescent="0.25">
      <c r="A2722" t="s">
        <v>0</v>
      </c>
      <c r="B2722" t="s">
        <v>565</v>
      </c>
      <c r="C2722" t="s">
        <v>293</v>
      </c>
      <c r="D2722" t="s">
        <v>3972</v>
      </c>
      <c r="E2722" t="s">
        <v>51</v>
      </c>
      <c r="F2722" t="b">
        <v>0</v>
      </c>
      <c r="G2722" t="s">
        <v>41</v>
      </c>
      <c r="H2722" s="4">
        <v>45701.2503125</v>
      </c>
      <c r="I2722" t="b">
        <v>0</v>
      </c>
      <c r="J2722" t="b">
        <v>0</v>
      </c>
      <c r="K2722" t="s">
        <v>24</v>
      </c>
      <c r="L2722" t="s">
        <v>36</v>
      </c>
      <c r="N2722">
        <v>65.489997863769531</v>
      </c>
      <c r="O2722" t="s">
        <v>5557</v>
      </c>
      <c r="P2722" t="s">
        <v>5558</v>
      </c>
    </row>
    <row r="2723" spans="1:16" x14ac:dyDescent="0.25">
      <c r="A2723" t="s">
        <v>25</v>
      </c>
      <c r="B2723" t="s">
        <v>7420</v>
      </c>
      <c r="C2723" t="s">
        <v>49</v>
      </c>
      <c r="D2723" t="s">
        <v>3108</v>
      </c>
      <c r="E2723" t="s">
        <v>20</v>
      </c>
      <c r="F2723" t="b">
        <v>0</v>
      </c>
      <c r="G2723" t="s">
        <v>41</v>
      </c>
      <c r="H2723" s="4">
        <v>45701.250462962962</v>
      </c>
      <c r="I2723" t="b">
        <v>0</v>
      </c>
      <c r="J2723" t="b">
        <v>1</v>
      </c>
      <c r="K2723" t="s">
        <v>24</v>
      </c>
      <c r="L2723" t="s">
        <v>22</v>
      </c>
      <c r="M2723">
        <v>220612</v>
      </c>
      <c r="O2723" t="s">
        <v>43</v>
      </c>
      <c r="P2723" t="s">
        <v>7421</v>
      </c>
    </row>
    <row r="2724" spans="1:16" x14ac:dyDescent="0.25">
      <c r="A2724" t="s">
        <v>0</v>
      </c>
      <c r="B2724" t="s">
        <v>288</v>
      </c>
      <c r="C2724" t="s">
        <v>696</v>
      </c>
      <c r="D2724" t="s">
        <v>7422</v>
      </c>
      <c r="E2724" t="s">
        <v>51</v>
      </c>
      <c r="F2724" t="b">
        <v>0</v>
      </c>
      <c r="G2724" t="s">
        <v>30</v>
      </c>
      <c r="H2724" s="4">
        <v>45701.250902777778</v>
      </c>
      <c r="I2724" t="b">
        <v>1</v>
      </c>
      <c r="J2724" t="b">
        <v>1</v>
      </c>
      <c r="K2724" t="s">
        <v>24</v>
      </c>
      <c r="L2724" t="s">
        <v>36</v>
      </c>
      <c r="N2724">
        <v>25</v>
      </c>
      <c r="O2724" t="s">
        <v>2075</v>
      </c>
      <c r="P2724" t="s">
        <v>863</v>
      </c>
    </row>
    <row r="2725" spans="1:16" x14ac:dyDescent="0.25">
      <c r="A2725" t="s">
        <v>19</v>
      </c>
      <c r="B2725" t="s">
        <v>7423</v>
      </c>
      <c r="C2725" t="s">
        <v>985</v>
      </c>
      <c r="D2725" t="s">
        <v>3972</v>
      </c>
      <c r="E2725" t="s">
        <v>20</v>
      </c>
      <c r="F2725" t="b">
        <v>0</v>
      </c>
      <c r="G2725" t="s">
        <v>27</v>
      </c>
      <c r="H2725" s="4">
        <v>45701.251006944447</v>
      </c>
      <c r="I2725" t="b">
        <v>0</v>
      </c>
      <c r="J2725" t="b">
        <v>1</v>
      </c>
      <c r="K2725" t="s">
        <v>24</v>
      </c>
      <c r="L2725" t="s">
        <v>22</v>
      </c>
      <c r="M2725">
        <v>260000</v>
      </c>
      <c r="O2725" t="s">
        <v>575</v>
      </c>
    </row>
    <row r="2726" spans="1:16" x14ac:dyDescent="0.25">
      <c r="A2726" t="s">
        <v>0</v>
      </c>
      <c r="B2726" t="s">
        <v>0</v>
      </c>
      <c r="C2726" t="s">
        <v>1226</v>
      </c>
      <c r="D2726" t="s">
        <v>3828</v>
      </c>
      <c r="E2726" t="s">
        <v>20</v>
      </c>
      <c r="F2726" t="b">
        <v>0</v>
      </c>
      <c r="G2726" t="s">
        <v>52</v>
      </c>
      <c r="H2726" s="4">
        <v>45701.251215277778</v>
      </c>
      <c r="I2726" t="b">
        <v>0</v>
      </c>
      <c r="J2726" t="b">
        <v>0</v>
      </c>
      <c r="K2726" t="s">
        <v>24</v>
      </c>
      <c r="L2726" t="s">
        <v>22</v>
      </c>
      <c r="M2726">
        <v>70000</v>
      </c>
      <c r="O2726" t="s">
        <v>5917</v>
      </c>
      <c r="P2726" t="s">
        <v>5918</v>
      </c>
    </row>
    <row r="2727" spans="1:16" x14ac:dyDescent="0.25">
      <c r="A2727" t="s">
        <v>1</v>
      </c>
      <c r="B2727" t="s">
        <v>661</v>
      </c>
      <c r="C2727" t="s">
        <v>1521</v>
      </c>
      <c r="D2727" t="s">
        <v>3972</v>
      </c>
      <c r="E2727" t="s">
        <v>20</v>
      </c>
      <c r="F2727" t="b">
        <v>0</v>
      </c>
      <c r="G2727" t="s">
        <v>52</v>
      </c>
      <c r="H2727" s="4">
        <v>45701.251643518517</v>
      </c>
      <c r="I2727" t="b">
        <v>0</v>
      </c>
      <c r="J2727" t="b">
        <v>0</v>
      </c>
      <c r="K2727" t="s">
        <v>24</v>
      </c>
      <c r="L2727" t="s">
        <v>22</v>
      </c>
      <c r="M2727">
        <v>81100</v>
      </c>
      <c r="O2727" t="s">
        <v>1549</v>
      </c>
    </row>
    <row r="2728" spans="1:16" x14ac:dyDescent="0.25">
      <c r="A2728" t="s">
        <v>1</v>
      </c>
      <c r="B2728" t="s">
        <v>661</v>
      </c>
      <c r="C2728" t="s">
        <v>386</v>
      </c>
      <c r="D2728" t="s">
        <v>3828</v>
      </c>
      <c r="E2728" t="s">
        <v>20</v>
      </c>
      <c r="F2728" t="b">
        <v>0</v>
      </c>
      <c r="G2728" t="s">
        <v>41</v>
      </c>
      <c r="H2728" s="4">
        <v>45701.251944444448</v>
      </c>
      <c r="I2728" t="b">
        <v>0</v>
      </c>
      <c r="J2728" t="b">
        <v>1</v>
      </c>
      <c r="K2728" t="s">
        <v>24</v>
      </c>
      <c r="L2728" t="s">
        <v>22</v>
      </c>
      <c r="M2728">
        <v>127275.203125</v>
      </c>
      <c r="O2728" t="s">
        <v>7424</v>
      </c>
      <c r="P2728" t="s">
        <v>7425</v>
      </c>
    </row>
    <row r="2729" spans="1:16" x14ac:dyDescent="0.25">
      <c r="A2729" t="s">
        <v>2</v>
      </c>
      <c r="B2729" t="s">
        <v>1544</v>
      </c>
      <c r="C2729" t="s">
        <v>39</v>
      </c>
      <c r="D2729" t="s">
        <v>4013</v>
      </c>
      <c r="E2729" t="s">
        <v>20</v>
      </c>
      <c r="F2729" t="b">
        <v>1</v>
      </c>
      <c r="G2729" t="s">
        <v>610</v>
      </c>
      <c r="H2729" s="4">
        <v>45701.257430555554</v>
      </c>
      <c r="I2729" t="b">
        <v>0</v>
      </c>
      <c r="J2729" t="b">
        <v>1</v>
      </c>
      <c r="K2729" t="s">
        <v>610</v>
      </c>
      <c r="L2729" t="s">
        <v>22</v>
      </c>
      <c r="M2729">
        <v>184000</v>
      </c>
      <c r="O2729" t="s">
        <v>3016</v>
      </c>
      <c r="P2729" t="s">
        <v>6877</v>
      </c>
    </row>
    <row r="2730" spans="1:16" x14ac:dyDescent="0.25">
      <c r="A2730" t="s">
        <v>0</v>
      </c>
      <c r="B2730" t="s">
        <v>7426</v>
      </c>
      <c r="C2730" t="s">
        <v>3180</v>
      </c>
      <c r="D2730" t="s">
        <v>2208</v>
      </c>
      <c r="E2730" t="s">
        <v>20</v>
      </c>
      <c r="F2730" t="b">
        <v>0</v>
      </c>
      <c r="G2730" t="s">
        <v>23</v>
      </c>
      <c r="H2730" s="4">
        <v>45701.269016203703</v>
      </c>
      <c r="I2730" t="b">
        <v>0</v>
      </c>
      <c r="J2730" t="b">
        <v>0</v>
      </c>
      <c r="K2730" t="s">
        <v>24</v>
      </c>
      <c r="L2730" t="s">
        <v>36</v>
      </c>
      <c r="N2730">
        <v>33.5</v>
      </c>
      <c r="O2730" t="s">
        <v>3375</v>
      </c>
      <c r="P2730" t="s">
        <v>963</v>
      </c>
    </row>
    <row r="2731" spans="1:16" x14ac:dyDescent="0.25">
      <c r="A2731" t="s">
        <v>2</v>
      </c>
      <c r="B2731" t="s">
        <v>2</v>
      </c>
      <c r="C2731" t="s">
        <v>7427</v>
      </c>
      <c r="D2731" t="s">
        <v>4971</v>
      </c>
      <c r="E2731" t="s">
        <v>20</v>
      </c>
      <c r="F2731" t="b">
        <v>0</v>
      </c>
      <c r="G2731" t="s">
        <v>226</v>
      </c>
      <c r="H2731" s="4">
        <v>45701.273310185177</v>
      </c>
      <c r="I2731" t="b">
        <v>1</v>
      </c>
      <c r="J2731" t="b">
        <v>0</v>
      </c>
      <c r="K2731" t="s">
        <v>226</v>
      </c>
      <c r="L2731" t="s">
        <v>22</v>
      </c>
      <c r="M2731">
        <v>65000</v>
      </c>
      <c r="O2731" t="s">
        <v>7428</v>
      </c>
      <c r="P2731" t="s">
        <v>7429</v>
      </c>
    </row>
    <row r="2732" spans="1:16" x14ac:dyDescent="0.25">
      <c r="A2732" t="s">
        <v>19</v>
      </c>
      <c r="B2732" t="s">
        <v>7518</v>
      </c>
      <c r="C2732" t="s">
        <v>213</v>
      </c>
      <c r="D2732" t="s">
        <v>2208</v>
      </c>
      <c r="E2732" t="s">
        <v>20</v>
      </c>
      <c r="F2732" t="b">
        <v>0</v>
      </c>
      <c r="G2732" t="s">
        <v>41</v>
      </c>
      <c r="H2732" s="4">
        <v>45701.292048611111</v>
      </c>
      <c r="I2732" t="b">
        <v>0</v>
      </c>
      <c r="J2732" t="b">
        <v>1</v>
      </c>
      <c r="K2732" t="s">
        <v>24</v>
      </c>
      <c r="L2732" t="s">
        <v>22</v>
      </c>
      <c r="M2732">
        <v>193000</v>
      </c>
      <c r="O2732" t="s">
        <v>405</v>
      </c>
      <c r="P2732" t="s">
        <v>7519</v>
      </c>
    </row>
    <row r="2733" spans="1:16" x14ac:dyDescent="0.25">
      <c r="A2733" t="s">
        <v>2</v>
      </c>
      <c r="B2733" t="s">
        <v>7430</v>
      </c>
      <c r="C2733" t="s">
        <v>172</v>
      </c>
      <c r="D2733" t="s">
        <v>2208</v>
      </c>
      <c r="E2733" t="s">
        <v>20</v>
      </c>
      <c r="F2733" t="b">
        <v>0</v>
      </c>
      <c r="G2733" t="s">
        <v>27</v>
      </c>
      <c r="H2733" s="4">
        <v>45701.293217592603</v>
      </c>
      <c r="I2733" t="b">
        <v>0</v>
      </c>
      <c r="J2733" t="b">
        <v>0</v>
      </c>
      <c r="K2733" t="s">
        <v>24</v>
      </c>
      <c r="L2733" t="s">
        <v>22</v>
      </c>
      <c r="M2733">
        <v>180000</v>
      </c>
      <c r="O2733" t="s">
        <v>2868</v>
      </c>
      <c r="P2733" t="s">
        <v>7431</v>
      </c>
    </row>
    <row r="2734" spans="1:16" x14ac:dyDescent="0.25">
      <c r="A2734" t="s">
        <v>28</v>
      </c>
      <c r="B2734" t="s">
        <v>7576</v>
      </c>
      <c r="C2734" t="s">
        <v>39</v>
      </c>
      <c r="D2734" t="s">
        <v>3984</v>
      </c>
      <c r="E2734" t="s">
        <v>20</v>
      </c>
      <c r="F2734" t="b">
        <v>1</v>
      </c>
      <c r="G2734" t="s">
        <v>2713</v>
      </c>
      <c r="H2734" s="4">
        <v>45701.294016203698</v>
      </c>
      <c r="I2734" t="b">
        <v>0</v>
      </c>
      <c r="J2734" t="b">
        <v>1</v>
      </c>
      <c r="K2734" t="s">
        <v>2713</v>
      </c>
      <c r="L2734" t="s">
        <v>22</v>
      </c>
      <c r="M2734">
        <v>138433.5</v>
      </c>
      <c r="O2734" t="s">
        <v>7577</v>
      </c>
    </row>
    <row r="2735" spans="1:16" x14ac:dyDescent="0.25">
      <c r="A2735" t="s">
        <v>2</v>
      </c>
      <c r="B2735" t="s">
        <v>7578</v>
      </c>
      <c r="C2735" t="s">
        <v>39</v>
      </c>
      <c r="D2735" t="s">
        <v>7579</v>
      </c>
      <c r="E2735" t="s">
        <v>20</v>
      </c>
      <c r="F2735" t="b">
        <v>1</v>
      </c>
      <c r="G2735" t="s">
        <v>816</v>
      </c>
      <c r="H2735" s="4">
        <v>45701.29515046296</v>
      </c>
      <c r="I2735" t="b">
        <v>0</v>
      </c>
      <c r="J2735" t="b">
        <v>0</v>
      </c>
      <c r="K2735" t="s">
        <v>816</v>
      </c>
      <c r="L2735" t="s">
        <v>22</v>
      </c>
      <c r="M2735">
        <v>87500</v>
      </c>
      <c r="O2735" t="s">
        <v>7579</v>
      </c>
      <c r="P2735" t="s">
        <v>7580</v>
      </c>
    </row>
    <row r="2736" spans="1:16" x14ac:dyDescent="0.25">
      <c r="A2736" t="s">
        <v>0</v>
      </c>
      <c r="B2736" t="s">
        <v>4221</v>
      </c>
      <c r="D2736" t="s">
        <v>4219</v>
      </c>
      <c r="E2736" t="s">
        <v>20</v>
      </c>
      <c r="F2736" t="b">
        <v>0</v>
      </c>
      <c r="G2736" t="s">
        <v>1420</v>
      </c>
      <c r="H2736" s="4">
        <v>45701.298101851848</v>
      </c>
      <c r="I2736" t="b">
        <v>0</v>
      </c>
      <c r="J2736" t="b">
        <v>0</v>
      </c>
      <c r="K2736" t="s">
        <v>1420</v>
      </c>
      <c r="L2736" t="s">
        <v>22</v>
      </c>
      <c r="M2736">
        <v>65000</v>
      </c>
      <c r="O2736" t="s">
        <v>2946</v>
      </c>
      <c r="P2736" t="s">
        <v>1374</v>
      </c>
    </row>
    <row r="2737" spans="1:16" x14ac:dyDescent="0.25">
      <c r="A2737" t="s">
        <v>1</v>
      </c>
      <c r="B2737" t="s">
        <v>7432</v>
      </c>
      <c r="C2737" t="s">
        <v>39</v>
      </c>
      <c r="D2737" t="s">
        <v>7433</v>
      </c>
      <c r="E2737" t="s">
        <v>20</v>
      </c>
      <c r="F2737" t="b">
        <v>1</v>
      </c>
      <c r="G2737" t="s">
        <v>1833</v>
      </c>
      <c r="H2737" s="4">
        <v>45701.299421296288</v>
      </c>
      <c r="I2737" t="b">
        <v>1</v>
      </c>
      <c r="J2737" t="b">
        <v>0</v>
      </c>
      <c r="K2737" t="s">
        <v>1833</v>
      </c>
      <c r="L2737" t="s">
        <v>22</v>
      </c>
      <c r="M2737">
        <v>47500</v>
      </c>
      <c r="O2737" t="s">
        <v>1426</v>
      </c>
    </row>
    <row r="2738" spans="1:16" x14ac:dyDescent="0.25">
      <c r="A2738" t="s">
        <v>0</v>
      </c>
      <c r="B2738" t="s">
        <v>3335</v>
      </c>
      <c r="C2738" t="s">
        <v>160</v>
      </c>
      <c r="D2738" t="s">
        <v>4083</v>
      </c>
      <c r="E2738" t="s">
        <v>20</v>
      </c>
      <c r="F2738" t="b">
        <v>0</v>
      </c>
      <c r="G2738" t="s">
        <v>52</v>
      </c>
      <c r="H2738" s="4">
        <v>45701.303819444453</v>
      </c>
      <c r="I2738" t="b">
        <v>0</v>
      </c>
      <c r="J2738" t="b">
        <v>1</v>
      </c>
      <c r="K2738" t="s">
        <v>24</v>
      </c>
      <c r="L2738" t="s">
        <v>22</v>
      </c>
      <c r="M2738">
        <v>137500</v>
      </c>
      <c r="O2738" t="s">
        <v>88</v>
      </c>
      <c r="P2738" t="s">
        <v>7434</v>
      </c>
    </row>
    <row r="2739" spans="1:16" x14ac:dyDescent="0.25">
      <c r="A2739" t="s">
        <v>89</v>
      </c>
      <c r="B2739" t="s">
        <v>7581</v>
      </c>
      <c r="C2739" t="s">
        <v>39</v>
      </c>
      <c r="D2739" t="s">
        <v>4626</v>
      </c>
      <c r="E2739" t="s">
        <v>20</v>
      </c>
      <c r="F2739" t="b">
        <v>1</v>
      </c>
      <c r="G2739" t="s">
        <v>4061</v>
      </c>
      <c r="H2739" s="4">
        <v>45701.308275462958</v>
      </c>
      <c r="I2739" t="b">
        <v>1</v>
      </c>
      <c r="J2739" t="b">
        <v>0</v>
      </c>
      <c r="K2739" t="s">
        <v>4061</v>
      </c>
      <c r="L2739" t="s">
        <v>22</v>
      </c>
      <c r="M2739">
        <v>170000</v>
      </c>
      <c r="O2739" t="s">
        <v>7582</v>
      </c>
      <c r="P2739" t="s">
        <v>7583</v>
      </c>
    </row>
    <row r="2740" spans="1:16" x14ac:dyDescent="0.25">
      <c r="A2740" t="s">
        <v>89</v>
      </c>
      <c r="B2740" t="s">
        <v>7530</v>
      </c>
      <c r="C2740" t="s">
        <v>7531</v>
      </c>
      <c r="D2740" t="s">
        <v>4034</v>
      </c>
      <c r="E2740" t="s">
        <v>20</v>
      </c>
      <c r="F2740" t="b">
        <v>0</v>
      </c>
      <c r="G2740" t="s">
        <v>1119</v>
      </c>
      <c r="H2740" s="4">
        <v>45701.31212962963</v>
      </c>
      <c r="I2740" t="b">
        <v>0</v>
      </c>
      <c r="J2740" t="b">
        <v>0</v>
      </c>
      <c r="K2740" t="s">
        <v>1119</v>
      </c>
      <c r="L2740" t="s">
        <v>22</v>
      </c>
      <c r="M2740">
        <v>275000</v>
      </c>
      <c r="O2740" t="s">
        <v>7532</v>
      </c>
      <c r="P2740" t="s">
        <v>274</v>
      </c>
    </row>
    <row r="2741" spans="1:16" x14ac:dyDescent="0.25">
      <c r="A2741" t="s">
        <v>89</v>
      </c>
      <c r="B2741" t="s">
        <v>7533</v>
      </c>
      <c r="C2741" t="s">
        <v>1420</v>
      </c>
      <c r="D2741" t="s">
        <v>4219</v>
      </c>
      <c r="E2741" t="s">
        <v>20</v>
      </c>
      <c r="F2741" t="b">
        <v>0</v>
      </c>
      <c r="G2741" t="s">
        <v>1420</v>
      </c>
      <c r="H2741" s="4">
        <v>45701.317175925928</v>
      </c>
      <c r="I2741" t="b">
        <v>0</v>
      </c>
      <c r="J2741" t="b">
        <v>0</v>
      </c>
      <c r="K2741" t="s">
        <v>1420</v>
      </c>
      <c r="L2741" t="s">
        <v>22</v>
      </c>
      <c r="M2741">
        <v>174400</v>
      </c>
      <c r="O2741" t="s">
        <v>1773</v>
      </c>
      <c r="P2741" t="s">
        <v>7534</v>
      </c>
    </row>
    <row r="2742" spans="1:16" x14ac:dyDescent="0.25">
      <c r="A2742" t="s">
        <v>139</v>
      </c>
      <c r="B2742" t="s">
        <v>7435</v>
      </c>
      <c r="C2742" t="s">
        <v>2500</v>
      </c>
      <c r="D2742" t="s">
        <v>3969</v>
      </c>
      <c r="E2742" t="s">
        <v>20</v>
      </c>
      <c r="F2742" t="b">
        <v>0</v>
      </c>
      <c r="G2742" t="s">
        <v>41</v>
      </c>
      <c r="H2742" s="4">
        <v>45701.333784722221</v>
      </c>
      <c r="I2742" t="b">
        <v>0</v>
      </c>
      <c r="J2742" t="b">
        <v>1</v>
      </c>
      <c r="K2742" t="s">
        <v>24</v>
      </c>
      <c r="L2742" t="s">
        <v>22</v>
      </c>
      <c r="M2742">
        <v>96000</v>
      </c>
      <c r="O2742" t="s">
        <v>7436</v>
      </c>
    </row>
    <row r="2743" spans="1:16" x14ac:dyDescent="0.25">
      <c r="A2743" t="s">
        <v>40</v>
      </c>
      <c r="B2743" t="s">
        <v>7437</v>
      </c>
      <c r="C2743" t="s">
        <v>151</v>
      </c>
      <c r="D2743" t="s">
        <v>5132</v>
      </c>
      <c r="E2743" t="s">
        <v>20</v>
      </c>
      <c r="F2743" t="b">
        <v>0</v>
      </c>
      <c r="G2743" t="s">
        <v>30</v>
      </c>
      <c r="H2743" s="4">
        <v>45701.334583333337</v>
      </c>
      <c r="I2743" t="b">
        <v>0</v>
      </c>
      <c r="J2743" t="b">
        <v>1</v>
      </c>
      <c r="K2743" t="s">
        <v>24</v>
      </c>
      <c r="L2743" t="s">
        <v>22</v>
      </c>
      <c r="M2743">
        <v>149743</v>
      </c>
      <c r="O2743" t="s">
        <v>7438</v>
      </c>
      <c r="P2743" t="s">
        <v>7439</v>
      </c>
    </row>
    <row r="2744" spans="1:16" x14ac:dyDescent="0.25">
      <c r="A2744" t="s">
        <v>19</v>
      </c>
      <c r="B2744" t="s">
        <v>7556</v>
      </c>
      <c r="C2744" t="s">
        <v>453</v>
      </c>
      <c r="D2744" t="s">
        <v>3956</v>
      </c>
      <c r="E2744" t="s">
        <v>20</v>
      </c>
      <c r="F2744" t="b">
        <v>0</v>
      </c>
      <c r="G2744" t="s">
        <v>27</v>
      </c>
      <c r="H2744" s="4">
        <v>45701.334618055553</v>
      </c>
      <c r="I2744" t="b">
        <v>0</v>
      </c>
      <c r="J2744" t="b">
        <v>0</v>
      </c>
      <c r="K2744" t="s">
        <v>24</v>
      </c>
      <c r="L2744" t="s">
        <v>36</v>
      </c>
      <c r="N2744">
        <v>51.239997863769531</v>
      </c>
      <c r="O2744" t="s">
        <v>349</v>
      </c>
      <c r="P2744" t="s">
        <v>7557</v>
      </c>
    </row>
    <row r="2745" spans="1:16" x14ac:dyDescent="0.25">
      <c r="A2745" t="s">
        <v>2</v>
      </c>
      <c r="B2745" t="s">
        <v>7440</v>
      </c>
      <c r="C2745" t="s">
        <v>29</v>
      </c>
      <c r="D2745" t="s">
        <v>3956</v>
      </c>
      <c r="E2745" t="s">
        <v>20</v>
      </c>
      <c r="F2745" t="b">
        <v>0</v>
      </c>
      <c r="G2745" t="s">
        <v>27</v>
      </c>
      <c r="H2745" s="4">
        <v>45701.334675925929</v>
      </c>
      <c r="I2745" t="b">
        <v>0</v>
      </c>
      <c r="J2745" t="b">
        <v>1</v>
      </c>
      <c r="K2745" t="s">
        <v>24</v>
      </c>
      <c r="L2745" t="s">
        <v>36</v>
      </c>
      <c r="N2745">
        <v>38.215000152587891</v>
      </c>
      <c r="O2745" t="s">
        <v>2768</v>
      </c>
      <c r="P2745" t="s">
        <v>128</v>
      </c>
    </row>
    <row r="2746" spans="1:16" x14ac:dyDescent="0.25">
      <c r="A2746" t="s">
        <v>2</v>
      </c>
      <c r="B2746" t="s">
        <v>1676</v>
      </c>
      <c r="C2746" t="s">
        <v>92</v>
      </c>
      <c r="D2746" t="s">
        <v>4089</v>
      </c>
      <c r="E2746" t="s">
        <v>20</v>
      </c>
      <c r="F2746" t="b">
        <v>0</v>
      </c>
      <c r="G2746" t="s">
        <v>35</v>
      </c>
      <c r="H2746" s="4">
        <v>45701.335509259261</v>
      </c>
      <c r="I2746" t="b">
        <v>0</v>
      </c>
      <c r="J2746" t="b">
        <v>0</v>
      </c>
      <c r="K2746" t="s">
        <v>24</v>
      </c>
      <c r="L2746" t="s">
        <v>22</v>
      </c>
      <c r="M2746">
        <v>125000</v>
      </c>
      <c r="O2746" t="s">
        <v>202</v>
      </c>
      <c r="P2746" t="s">
        <v>7558</v>
      </c>
    </row>
    <row r="2747" spans="1:16" x14ac:dyDescent="0.25">
      <c r="A2747" t="s">
        <v>2</v>
      </c>
      <c r="B2747" t="s">
        <v>7441</v>
      </c>
      <c r="C2747" t="s">
        <v>6312</v>
      </c>
      <c r="D2747" t="s">
        <v>3969</v>
      </c>
      <c r="E2747" t="s">
        <v>20</v>
      </c>
      <c r="F2747" t="b">
        <v>0</v>
      </c>
      <c r="G2747" t="s">
        <v>1420</v>
      </c>
      <c r="H2747" s="4">
        <v>45701.350810185177</v>
      </c>
      <c r="I2747" t="b">
        <v>0</v>
      </c>
      <c r="J2747" t="b">
        <v>0</v>
      </c>
      <c r="K2747" t="s">
        <v>1420</v>
      </c>
      <c r="L2747" t="s">
        <v>22</v>
      </c>
      <c r="M2747">
        <v>109605.5</v>
      </c>
      <c r="O2747" t="s">
        <v>7442</v>
      </c>
      <c r="P2747" t="s">
        <v>7443</v>
      </c>
    </row>
    <row r="2748" spans="1:16" x14ac:dyDescent="0.25">
      <c r="A2748" t="s">
        <v>0</v>
      </c>
      <c r="B2748" t="s">
        <v>7535</v>
      </c>
      <c r="C2748" t="s">
        <v>3225</v>
      </c>
      <c r="D2748" t="s">
        <v>3828</v>
      </c>
      <c r="E2748" t="s">
        <v>20</v>
      </c>
      <c r="F2748" t="b">
        <v>0</v>
      </c>
      <c r="G2748" t="s">
        <v>27</v>
      </c>
      <c r="H2748" s="4">
        <v>45701.375081018523</v>
      </c>
      <c r="I2748" t="b">
        <v>1</v>
      </c>
      <c r="J2748" t="b">
        <v>1</v>
      </c>
      <c r="K2748" t="s">
        <v>24</v>
      </c>
      <c r="L2748" t="s">
        <v>22</v>
      </c>
      <c r="M2748">
        <v>80000</v>
      </c>
      <c r="O2748" t="s">
        <v>7536</v>
      </c>
      <c r="P2748" t="s">
        <v>7537</v>
      </c>
    </row>
    <row r="2749" spans="1:16" x14ac:dyDescent="0.25">
      <c r="A2749" t="s">
        <v>0</v>
      </c>
      <c r="B2749" t="s">
        <v>7444</v>
      </c>
      <c r="C2749" t="s">
        <v>39</v>
      </c>
      <c r="D2749" t="s">
        <v>3828</v>
      </c>
      <c r="E2749" t="s">
        <v>20</v>
      </c>
      <c r="F2749" t="b">
        <v>1</v>
      </c>
      <c r="G2749" t="s">
        <v>27</v>
      </c>
      <c r="H2749" s="4">
        <v>45701.375150462962</v>
      </c>
      <c r="I2749" t="b">
        <v>1</v>
      </c>
      <c r="J2749" t="b">
        <v>0</v>
      </c>
      <c r="K2749" t="s">
        <v>24</v>
      </c>
      <c r="L2749" t="s">
        <v>22</v>
      </c>
      <c r="M2749">
        <v>163085</v>
      </c>
      <c r="O2749" t="s">
        <v>7445</v>
      </c>
      <c r="P2749" t="s">
        <v>709</v>
      </c>
    </row>
    <row r="2750" spans="1:16" x14ac:dyDescent="0.25">
      <c r="A2750" t="s">
        <v>0</v>
      </c>
      <c r="B2750" t="s">
        <v>7446</v>
      </c>
      <c r="C2750" t="s">
        <v>585</v>
      </c>
      <c r="D2750" t="s">
        <v>4083</v>
      </c>
      <c r="E2750" t="s">
        <v>20</v>
      </c>
      <c r="F2750" t="b">
        <v>0</v>
      </c>
      <c r="G2750" t="s">
        <v>41</v>
      </c>
      <c r="H2750" s="4">
        <v>45701.375474537039</v>
      </c>
      <c r="I2750" t="b">
        <v>0</v>
      </c>
      <c r="J2750" t="b">
        <v>0</v>
      </c>
      <c r="K2750" t="s">
        <v>24</v>
      </c>
      <c r="L2750" t="s">
        <v>22</v>
      </c>
      <c r="M2750">
        <v>125000</v>
      </c>
      <c r="O2750" t="s">
        <v>374</v>
      </c>
      <c r="P2750" t="s">
        <v>7447</v>
      </c>
    </row>
    <row r="2751" spans="1:16" x14ac:dyDescent="0.25">
      <c r="A2751" t="s">
        <v>1</v>
      </c>
      <c r="B2751" t="s">
        <v>4430</v>
      </c>
      <c r="C2751" t="s">
        <v>949</v>
      </c>
      <c r="D2751" t="s">
        <v>4431</v>
      </c>
      <c r="E2751" t="s">
        <v>20</v>
      </c>
      <c r="F2751" t="b">
        <v>0</v>
      </c>
      <c r="G2751" t="s">
        <v>30</v>
      </c>
      <c r="H2751" s="4">
        <v>45701.376006944447</v>
      </c>
      <c r="I2751" t="b">
        <v>0</v>
      </c>
      <c r="J2751" t="b">
        <v>1</v>
      </c>
      <c r="K2751" t="s">
        <v>24</v>
      </c>
      <c r="L2751" t="s">
        <v>22</v>
      </c>
      <c r="M2751">
        <v>99000</v>
      </c>
      <c r="O2751" t="s">
        <v>1763</v>
      </c>
      <c r="P2751" t="s">
        <v>4432</v>
      </c>
    </row>
    <row r="2752" spans="1:16" x14ac:dyDescent="0.25">
      <c r="A2752" t="s">
        <v>0</v>
      </c>
      <c r="B2752" t="s">
        <v>5420</v>
      </c>
      <c r="C2752" t="s">
        <v>372</v>
      </c>
      <c r="D2752" t="s">
        <v>3956</v>
      </c>
      <c r="E2752" t="s">
        <v>34</v>
      </c>
      <c r="F2752" t="b">
        <v>0</v>
      </c>
      <c r="G2752" t="s">
        <v>27</v>
      </c>
      <c r="H2752" s="4">
        <v>45701.416701388887</v>
      </c>
      <c r="I2752" t="b">
        <v>1</v>
      </c>
      <c r="J2752" t="b">
        <v>0</v>
      </c>
      <c r="K2752" t="s">
        <v>24</v>
      </c>
      <c r="L2752" t="s">
        <v>36</v>
      </c>
      <c r="N2752">
        <v>27.979999542236332</v>
      </c>
      <c r="O2752" t="s">
        <v>4621</v>
      </c>
    </row>
    <row r="2753" spans="1:16" x14ac:dyDescent="0.25">
      <c r="A2753" t="s">
        <v>40</v>
      </c>
      <c r="B2753" t="s">
        <v>7448</v>
      </c>
      <c r="C2753" t="s">
        <v>1546</v>
      </c>
      <c r="D2753" t="s">
        <v>3828</v>
      </c>
      <c r="E2753" t="s">
        <v>20</v>
      </c>
      <c r="F2753" t="b">
        <v>0</v>
      </c>
      <c r="G2753" t="s">
        <v>27</v>
      </c>
      <c r="H2753" s="4">
        <v>45701.417939814812</v>
      </c>
      <c r="I2753" t="b">
        <v>0</v>
      </c>
      <c r="J2753" t="b">
        <v>1</v>
      </c>
      <c r="K2753" t="s">
        <v>24</v>
      </c>
      <c r="L2753" t="s">
        <v>22</v>
      </c>
      <c r="M2753">
        <v>162225</v>
      </c>
      <c r="O2753" t="s">
        <v>254</v>
      </c>
      <c r="P2753" t="s">
        <v>7449</v>
      </c>
    </row>
    <row r="2754" spans="1:16" x14ac:dyDescent="0.25">
      <c r="A2754" t="s">
        <v>40</v>
      </c>
      <c r="B2754" t="s">
        <v>2541</v>
      </c>
      <c r="C2754" t="s">
        <v>3347</v>
      </c>
      <c r="D2754" t="s">
        <v>3972</v>
      </c>
      <c r="E2754" t="s">
        <v>20</v>
      </c>
      <c r="F2754" t="b">
        <v>0</v>
      </c>
      <c r="G2754" t="s">
        <v>27</v>
      </c>
      <c r="H2754" s="4">
        <v>45701.418842592589</v>
      </c>
      <c r="I2754" t="b">
        <v>0</v>
      </c>
      <c r="J2754" t="b">
        <v>1</v>
      </c>
      <c r="K2754" t="s">
        <v>24</v>
      </c>
      <c r="L2754" t="s">
        <v>22</v>
      </c>
      <c r="M2754">
        <v>110500</v>
      </c>
      <c r="O2754" t="s">
        <v>2227</v>
      </c>
      <c r="P2754" t="s">
        <v>4332</v>
      </c>
    </row>
    <row r="2755" spans="1:16" x14ac:dyDescent="0.25">
      <c r="A2755" t="s">
        <v>2</v>
      </c>
      <c r="B2755" t="s">
        <v>4384</v>
      </c>
      <c r="C2755" t="s">
        <v>3515</v>
      </c>
      <c r="D2755" t="s">
        <v>2208</v>
      </c>
      <c r="E2755" t="s">
        <v>34</v>
      </c>
      <c r="F2755" t="b">
        <v>0</v>
      </c>
      <c r="G2755" t="s">
        <v>41</v>
      </c>
      <c r="H2755" s="4">
        <v>45701.418923611112</v>
      </c>
      <c r="I2755" t="b">
        <v>0</v>
      </c>
      <c r="J2755" t="b">
        <v>1</v>
      </c>
      <c r="K2755" t="s">
        <v>24</v>
      </c>
      <c r="L2755" t="s">
        <v>22</v>
      </c>
      <c r="M2755">
        <v>165000</v>
      </c>
      <c r="O2755" t="s">
        <v>428</v>
      </c>
      <c r="P2755" t="s">
        <v>7450</v>
      </c>
    </row>
    <row r="2756" spans="1:16" x14ac:dyDescent="0.25">
      <c r="A2756" t="s">
        <v>2</v>
      </c>
      <c r="B2756" t="s">
        <v>506</v>
      </c>
      <c r="C2756" t="s">
        <v>7584</v>
      </c>
      <c r="D2756" t="s">
        <v>2208</v>
      </c>
      <c r="E2756" t="s">
        <v>34</v>
      </c>
      <c r="F2756" t="b">
        <v>0</v>
      </c>
      <c r="G2756" t="s">
        <v>30</v>
      </c>
      <c r="H2756" s="4">
        <v>45701.419374999998</v>
      </c>
      <c r="I2756" t="b">
        <v>0</v>
      </c>
      <c r="J2756" t="b">
        <v>1</v>
      </c>
      <c r="K2756" t="s">
        <v>24</v>
      </c>
      <c r="L2756" t="s">
        <v>22</v>
      </c>
      <c r="M2756">
        <v>135000</v>
      </c>
      <c r="O2756" t="s">
        <v>428</v>
      </c>
      <c r="P2756" t="s">
        <v>4785</v>
      </c>
    </row>
    <row r="2757" spans="1:16" x14ac:dyDescent="0.25">
      <c r="A2757" t="s">
        <v>28</v>
      </c>
      <c r="B2757" t="s">
        <v>642</v>
      </c>
      <c r="C2757" t="s">
        <v>696</v>
      </c>
      <c r="D2757" t="s">
        <v>3972</v>
      </c>
      <c r="E2757" t="s">
        <v>20</v>
      </c>
      <c r="F2757" t="b">
        <v>0</v>
      </c>
      <c r="G2757" t="s">
        <v>30</v>
      </c>
      <c r="H2757" s="4">
        <v>45701.420115740737</v>
      </c>
      <c r="I2757" t="b">
        <v>0</v>
      </c>
      <c r="J2757" t="b">
        <v>1</v>
      </c>
      <c r="K2757" t="s">
        <v>24</v>
      </c>
      <c r="L2757" t="s">
        <v>22</v>
      </c>
      <c r="M2757">
        <v>147000</v>
      </c>
      <c r="O2757" t="s">
        <v>950</v>
      </c>
      <c r="P2757" t="s">
        <v>6324</v>
      </c>
    </row>
    <row r="2758" spans="1:16" x14ac:dyDescent="0.25">
      <c r="A2758" t="s">
        <v>89</v>
      </c>
      <c r="B2758" t="s">
        <v>7451</v>
      </c>
      <c r="C2758" t="s">
        <v>7312</v>
      </c>
      <c r="D2758" t="s">
        <v>2208</v>
      </c>
      <c r="E2758" t="s">
        <v>34</v>
      </c>
      <c r="F2758" t="b">
        <v>0</v>
      </c>
      <c r="G2758" t="s">
        <v>41</v>
      </c>
      <c r="H2758" s="4">
        <v>45701.433148148149</v>
      </c>
      <c r="I2758" t="b">
        <v>0</v>
      </c>
      <c r="J2758" t="b">
        <v>1</v>
      </c>
      <c r="K2758" t="s">
        <v>24</v>
      </c>
      <c r="L2758" t="s">
        <v>22</v>
      </c>
      <c r="M2758">
        <v>195000</v>
      </c>
      <c r="O2758" t="s">
        <v>428</v>
      </c>
      <c r="P2758" t="s">
        <v>7452</v>
      </c>
    </row>
    <row r="2759" spans="1:16" x14ac:dyDescent="0.25">
      <c r="A2759" t="s">
        <v>2</v>
      </c>
      <c r="B2759" t="s">
        <v>6516</v>
      </c>
      <c r="C2759" t="s">
        <v>151</v>
      </c>
      <c r="D2759" t="s">
        <v>3972</v>
      </c>
      <c r="E2759" t="s">
        <v>20</v>
      </c>
      <c r="F2759" t="b">
        <v>0</v>
      </c>
      <c r="G2759" t="s">
        <v>30</v>
      </c>
      <c r="H2759" s="4">
        <v>45701.45925925926</v>
      </c>
      <c r="I2759" t="b">
        <v>0</v>
      </c>
      <c r="J2759" t="b">
        <v>1</v>
      </c>
      <c r="K2759" t="s">
        <v>24</v>
      </c>
      <c r="L2759" t="s">
        <v>22</v>
      </c>
      <c r="M2759">
        <v>140500</v>
      </c>
      <c r="O2759" t="s">
        <v>6517</v>
      </c>
      <c r="P2759" t="s">
        <v>6518</v>
      </c>
    </row>
    <row r="2760" spans="1:16" x14ac:dyDescent="0.25">
      <c r="A2760" t="s">
        <v>2</v>
      </c>
      <c r="B2760" t="s">
        <v>307</v>
      </c>
      <c r="C2760" t="s">
        <v>39</v>
      </c>
      <c r="D2760" t="s">
        <v>7453</v>
      </c>
      <c r="E2760" t="s">
        <v>20</v>
      </c>
      <c r="F2760" t="b">
        <v>1</v>
      </c>
      <c r="G2760" t="s">
        <v>1094</v>
      </c>
      <c r="H2760" s="4">
        <v>45701.489560185182</v>
      </c>
      <c r="I2760" t="b">
        <v>1</v>
      </c>
      <c r="J2760" t="b">
        <v>0</v>
      </c>
      <c r="K2760" t="s">
        <v>1094</v>
      </c>
      <c r="L2760" t="s">
        <v>22</v>
      </c>
      <c r="M2760">
        <v>200000</v>
      </c>
      <c r="O2760" t="s">
        <v>7454</v>
      </c>
      <c r="P2760" t="s">
        <v>1818</v>
      </c>
    </row>
    <row r="2761" spans="1:16" x14ac:dyDescent="0.25">
      <c r="A2761" t="s">
        <v>0</v>
      </c>
      <c r="B2761" t="s">
        <v>0</v>
      </c>
      <c r="C2761" t="s">
        <v>7559</v>
      </c>
      <c r="D2761" t="s">
        <v>7546</v>
      </c>
      <c r="E2761" t="s">
        <v>34</v>
      </c>
      <c r="F2761" t="b">
        <v>0</v>
      </c>
      <c r="G2761" t="s">
        <v>41</v>
      </c>
      <c r="H2761" s="4">
        <v>45701.500532407408</v>
      </c>
      <c r="I2761" t="b">
        <v>0</v>
      </c>
      <c r="J2761" t="b">
        <v>0</v>
      </c>
      <c r="K2761" t="s">
        <v>24</v>
      </c>
      <c r="L2761" t="s">
        <v>36</v>
      </c>
      <c r="N2761">
        <v>15</v>
      </c>
      <c r="O2761" t="s">
        <v>7547</v>
      </c>
      <c r="P2761" t="s">
        <v>61</v>
      </c>
    </row>
    <row r="2762" spans="1:16" x14ac:dyDescent="0.25">
      <c r="A2762" t="s">
        <v>1</v>
      </c>
      <c r="B2762" t="s">
        <v>2955</v>
      </c>
      <c r="C2762" t="s">
        <v>2765</v>
      </c>
      <c r="D2762" t="s">
        <v>3972</v>
      </c>
      <c r="E2762" t="s">
        <v>20</v>
      </c>
      <c r="F2762" t="b">
        <v>0</v>
      </c>
      <c r="G2762" t="s">
        <v>52</v>
      </c>
      <c r="H2762" s="4">
        <v>45701.500891203701</v>
      </c>
      <c r="I2762" t="b">
        <v>0</v>
      </c>
      <c r="J2762" t="b">
        <v>1</v>
      </c>
      <c r="K2762" t="s">
        <v>24</v>
      </c>
      <c r="L2762" t="s">
        <v>22</v>
      </c>
      <c r="M2762">
        <v>174000</v>
      </c>
      <c r="O2762" t="s">
        <v>5481</v>
      </c>
      <c r="P2762" t="s">
        <v>603</v>
      </c>
    </row>
    <row r="2763" spans="1:16" x14ac:dyDescent="0.25">
      <c r="A2763" t="s">
        <v>2</v>
      </c>
      <c r="B2763" t="s">
        <v>7405</v>
      </c>
      <c r="C2763" t="s">
        <v>3608</v>
      </c>
      <c r="D2763" t="s">
        <v>3972</v>
      </c>
      <c r="E2763" t="s">
        <v>20</v>
      </c>
      <c r="F2763" t="b">
        <v>0</v>
      </c>
      <c r="G2763" t="s">
        <v>27</v>
      </c>
      <c r="H2763" s="4">
        <v>45701.501215277778</v>
      </c>
      <c r="I2763" t="b">
        <v>0</v>
      </c>
      <c r="J2763" t="b">
        <v>0</v>
      </c>
      <c r="K2763" t="s">
        <v>24</v>
      </c>
      <c r="L2763" t="s">
        <v>22</v>
      </c>
      <c r="M2763">
        <v>82850</v>
      </c>
      <c r="O2763" t="s">
        <v>5481</v>
      </c>
      <c r="P2763" t="s">
        <v>3772</v>
      </c>
    </row>
    <row r="2764" spans="1:16" x14ac:dyDescent="0.25">
      <c r="A2764" t="s">
        <v>1</v>
      </c>
      <c r="B2764" t="s">
        <v>5635</v>
      </c>
      <c r="C2764" t="s">
        <v>236</v>
      </c>
      <c r="D2764" t="s">
        <v>3956</v>
      </c>
      <c r="E2764" t="s">
        <v>34</v>
      </c>
      <c r="F2764" t="b">
        <v>0</v>
      </c>
      <c r="G2764" t="s">
        <v>27</v>
      </c>
      <c r="H2764" s="4">
        <v>45701.501550925917</v>
      </c>
      <c r="I2764" t="b">
        <v>0</v>
      </c>
      <c r="J2764" t="b">
        <v>1</v>
      </c>
      <c r="K2764" t="s">
        <v>24</v>
      </c>
      <c r="L2764" t="s">
        <v>36</v>
      </c>
      <c r="N2764">
        <v>46.050003051757813</v>
      </c>
      <c r="O2764" t="s">
        <v>5636</v>
      </c>
      <c r="P2764" t="s">
        <v>5637</v>
      </c>
    </row>
    <row r="2765" spans="1:16" x14ac:dyDescent="0.25">
      <c r="A2765" t="s">
        <v>2</v>
      </c>
      <c r="B2765" t="s">
        <v>7455</v>
      </c>
      <c r="C2765" t="s">
        <v>114</v>
      </c>
      <c r="D2765" t="s">
        <v>3972</v>
      </c>
      <c r="E2765" t="s">
        <v>20</v>
      </c>
      <c r="F2765" t="b">
        <v>0</v>
      </c>
      <c r="G2765" t="s">
        <v>27</v>
      </c>
      <c r="H2765" s="4">
        <v>45701.501689814817</v>
      </c>
      <c r="I2765" t="b">
        <v>0</v>
      </c>
      <c r="J2765" t="b">
        <v>1</v>
      </c>
      <c r="K2765" t="s">
        <v>24</v>
      </c>
      <c r="L2765" t="s">
        <v>22</v>
      </c>
      <c r="M2765">
        <v>207500</v>
      </c>
      <c r="O2765" t="s">
        <v>341</v>
      </c>
      <c r="P2765" t="s">
        <v>7456</v>
      </c>
    </row>
    <row r="2766" spans="1:16" x14ac:dyDescent="0.25">
      <c r="A2766" t="s">
        <v>1</v>
      </c>
      <c r="B2766" t="s">
        <v>7560</v>
      </c>
      <c r="C2766" t="s">
        <v>713</v>
      </c>
      <c r="D2766" t="s">
        <v>3972</v>
      </c>
      <c r="E2766" t="s">
        <v>20</v>
      </c>
      <c r="F2766" t="b">
        <v>0</v>
      </c>
      <c r="G2766" t="s">
        <v>27</v>
      </c>
      <c r="H2766" s="4">
        <v>45701.501770833333</v>
      </c>
      <c r="I2766" t="b">
        <v>0</v>
      </c>
      <c r="J2766" t="b">
        <v>1</v>
      </c>
      <c r="K2766" t="s">
        <v>24</v>
      </c>
      <c r="L2766" t="s">
        <v>22</v>
      </c>
      <c r="M2766">
        <v>113750</v>
      </c>
      <c r="O2766" t="s">
        <v>5481</v>
      </c>
      <c r="P2766" t="s">
        <v>7561</v>
      </c>
    </row>
    <row r="2767" spans="1:16" x14ac:dyDescent="0.25">
      <c r="A2767" t="s">
        <v>1</v>
      </c>
      <c r="B2767" t="s">
        <v>844</v>
      </c>
      <c r="C2767" t="s">
        <v>3608</v>
      </c>
      <c r="D2767" t="s">
        <v>3972</v>
      </c>
      <c r="E2767" t="s">
        <v>20</v>
      </c>
      <c r="F2767" t="b">
        <v>0</v>
      </c>
      <c r="G2767" t="s">
        <v>30</v>
      </c>
      <c r="H2767" s="4">
        <v>45701.502858796302</v>
      </c>
      <c r="I2767" t="b">
        <v>0</v>
      </c>
      <c r="J2767" t="b">
        <v>0</v>
      </c>
      <c r="K2767" t="s">
        <v>24</v>
      </c>
      <c r="L2767" t="s">
        <v>22</v>
      </c>
      <c r="M2767">
        <v>174500</v>
      </c>
      <c r="O2767" t="s">
        <v>5481</v>
      </c>
      <c r="P2767" t="s">
        <v>302</v>
      </c>
    </row>
    <row r="2768" spans="1:16" x14ac:dyDescent="0.25">
      <c r="A2768" t="s">
        <v>40</v>
      </c>
      <c r="B2768" t="s">
        <v>6047</v>
      </c>
      <c r="C2768" t="s">
        <v>194</v>
      </c>
      <c r="D2768" t="s">
        <v>4034</v>
      </c>
      <c r="E2768" t="s">
        <v>20</v>
      </c>
      <c r="F2768" t="b">
        <v>0</v>
      </c>
      <c r="G2768" t="s">
        <v>158</v>
      </c>
      <c r="H2768" s="4">
        <v>45701.504050925927</v>
      </c>
      <c r="I2768" t="b">
        <v>1</v>
      </c>
      <c r="J2768" t="b">
        <v>0</v>
      </c>
      <c r="K2768" t="s">
        <v>158</v>
      </c>
      <c r="L2768" t="s">
        <v>22</v>
      </c>
      <c r="M2768">
        <v>86459.5</v>
      </c>
      <c r="O2768" t="s">
        <v>6044</v>
      </c>
      <c r="P2768" t="s">
        <v>6048</v>
      </c>
    </row>
    <row r="2769" spans="1:16" x14ac:dyDescent="0.25">
      <c r="A2769" t="s">
        <v>28</v>
      </c>
      <c r="B2769" t="s">
        <v>7457</v>
      </c>
      <c r="C2769" t="s">
        <v>39</v>
      </c>
      <c r="D2769" t="s">
        <v>3972</v>
      </c>
      <c r="E2769" t="s">
        <v>20</v>
      </c>
      <c r="F2769" t="b">
        <v>1</v>
      </c>
      <c r="G2769" t="s">
        <v>106</v>
      </c>
      <c r="H2769" s="4">
        <v>45701.50849537037</v>
      </c>
      <c r="I2769" t="b">
        <v>0</v>
      </c>
      <c r="J2769" t="b">
        <v>0</v>
      </c>
      <c r="K2769" t="s">
        <v>106</v>
      </c>
      <c r="L2769" t="s">
        <v>36</v>
      </c>
      <c r="N2769">
        <v>50</v>
      </c>
      <c r="O2769" t="s">
        <v>7412</v>
      </c>
      <c r="P2769" t="s">
        <v>7458</v>
      </c>
    </row>
    <row r="2770" spans="1:16" x14ac:dyDescent="0.25">
      <c r="A2770" t="s">
        <v>0</v>
      </c>
      <c r="B2770" t="s">
        <v>0</v>
      </c>
      <c r="C2770" t="s">
        <v>569</v>
      </c>
      <c r="D2770" t="s">
        <v>7546</v>
      </c>
      <c r="E2770" t="s">
        <v>34</v>
      </c>
      <c r="F2770" t="b">
        <v>0</v>
      </c>
      <c r="G2770" t="s">
        <v>52</v>
      </c>
      <c r="H2770" s="4">
        <v>45701.515636574077</v>
      </c>
      <c r="I2770" t="b">
        <v>0</v>
      </c>
      <c r="J2770" t="b">
        <v>0</v>
      </c>
      <c r="K2770" t="s">
        <v>24</v>
      </c>
      <c r="L2770" t="s">
        <v>36</v>
      </c>
      <c r="N2770">
        <v>15</v>
      </c>
      <c r="O2770" t="s">
        <v>7547</v>
      </c>
      <c r="P2770" t="s">
        <v>61</v>
      </c>
    </row>
    <row r="2771" spans="1:16" x14ac:dyDescent="0.25">
      <c r="A2771" t="s">
        <v>0</v>
      </c>
      <c r="B2771" t="s">
        <v>7585</v>
      </c>
      <c r="C2771" t="s">
        <v>1343</v>
      </c>
      <c r="D2771" t="s">
        <v>2208</v>
      </c>
      <c r="E2771" t="s">
        <v>20</v>
      </c>
      <c r="F2771" t="b">
        <v>0</v>
      </c>
      <c r="G2771" t="s">
        <v>27</v>
      </c>
      <c r="H2771" s="4">
        <v>45701.541712962957</v>
      </c>
      <c r="I2771" t="b">
        <v>0</v>
      </c>
      <c r="J2771" t="b">
        <v>1</v>
      </c>
      <c r="K2771" t="s">
        <v>24</v>
      </c>
      <c r="L2771" t="s">
        <v>22</v>
      </c>
      <c r="M2771">
        <v>60700</v>
      </c>
      <c r="O2771" t="s">
        <v>2918</v>
      </c>
      <c r="P2771" t="s">
        <v>1711</v>
      </c>
    </row>
    <row r="2772" spans="1:16" x14ac:dyDescent="0.25">
      <c r="A2772" t="s">
        <v>139</v>
      </c>
      <c r="B2772" t="s">
        <v>7459</v>
      </c>
      <c r="C2772" t="s">
        <v>1867</v>
      </c>
      <c r="D2772" t="s">
        <v>2208</v>
      </c>
      <c r="E2772" t="s">
        <v>105</v>
      </c>
      <c r="F2772" t="b">
        <v>0</v>
      </c>
      <c r="G2772" t="s">
        <v>27</v>
      </c>
      <c r="H2772" s="4">
        <v>45701.54178240741</v>
      </c>
      <c r="I2772" t="b">
        <v>0</v>
      </c>
      <c r="J2772" t="b">
        <v>1</v>
      </c>
      <c r="K2772" t="s">
        <v>24</v>
      </c>
      <c r="L2772" t="s">
        <v>22</v>
      </c>
      <c r="M2772">
        <v>93500</v>
      </c>
      <c r="O2772" t="s">
        <v>7460</v>
      </c>
      <c r="P2772" t="s">
        <v>2014</v>
      </c>
    </row>
    <row r="2773" spans="1:16" x14ac:dyDescent="0.25">
      <c r="A2773" t="s">
        <v>25</v>
      </c>
      <c r="B2773" t="s">
        <v>7586</v>
      </c>
      <c r="C2773" t="s">
        <v>622</v>
      </c>
      <c r="D2773" t="s">
        <v>3972</v>
      </c>
      <c r="E2773" t="s">
        <v>20</v>
      </c>
      <c r="F2773" t="b">
        <v>0</v>
      </c>
      <c r="G2773" t="s">
        <v>35</v>
      </c>
      <c r="H2773" s="4">
        <v>45701.542071759257</v>
      </c>
      <c r="I2773" t="b">
        <v>0</v>
      </c>
      <c r="J2773" t="b">
        <v>1</v>
      </c>
      <c r="K2773" t="s">
        <v>24</v>
      </c>
      <c r="L2773" t="s">
        <v>22</v>
      </c>
      <c r="M2773">
        <v>115850</v>
      </c>
      <c r="O2773" t="s">
        <v>7587</v>
      </c>
      <c r="P2773" t="s">
        <v>66</v>
      </c>
    </row>
    <row r="2774" spans="1:16" x14ac:dyDescent="0.25">
      <c r="A2774" t="s">
        <v>1</v>
      </c>
      <c r="B2774" t="s">
        <v>2473</v>
      </c>
      <c r="C2774" t="s">
        <v>1845</v>
      </c>
      <c r="D2774" t="s">
        <v>4083</v>
      </c>
      <c r="E2774" t="s">
        <v>20</v>
      </c>
      <c r="F2774" t="b">
        <v>0</v>
      </c>
      <c r="G2774" t="s">
        <v>27</v>
      </c>
      <c r="H2774" s="4">
        <v>45701.543252314812</v>
      </c>
      <c r="I2774" t="b">
        <v>0</v>
      </c>
      <c r="J2774" t="b">
        <v>1</v>
      </c>
      <c r="K2774" t="s">
        <v>24</v>
      </c>
      <c r="L2774" t="s">
        <v>22</v>
      </c>
      <c r="M2774">
        <v>145000</v>
      </c>
      <c r="O2774" t="s">
        <v>1388</v>
      </c>
      <c r="P2774" t="s">
        <v>7461</v>
      </c>
    </row>
    <row r="2775" spans="1:16" x14ac:dyDescent="0.25">
      <c r="A2775" t="s">
        <v>40</v>
      </c>
      <c r="B2775" t="s">
        <v>7462</v>
      </c>
      <c r="C2775" t="s">
        <v>2701</v>
      </c>
      <c r="D2775" t="s">
        <v>3828</v>
      </c>
      <c r="E2775" t="s">
        <v>20</v>
      </c>
      <c r="F2775" t="b">
        <v>0</v>
      </c>
      <c r="G2775" t="s">
        <v>41</v>
      </c>
      <c r="H2775" s="4">
        <v>45701.543657407397</v>
      </c>
      <c r="I2775" t="b">
        <v>1</v>
      </c>
      <c r="J2775" t="b">
        <v>1</v>
      </c>
      <c r="K2775" t="s">
        <v>24</v>
      </c>
      <c r="L2775" t="s">
        <v>36</v>
      </c>
      <c r="N2775">
        <v>60</v>
      </c>
      <c r="O2775" t="s">
        <v>7463</v>
      </c>
      <c r="P2775" t="s">
        <v>7464</v>
      </c>
    </row>
    <row r="2776" spans="1:16" x14ac:dyDescent="0.25">
      <c r="A2776" t="s">
        <v>19</v>
      </c>
      <c r="B2776" t="s">
        <v>7465</v>
      </c>
      <c r="C2776" t="s">
        <v>2765</v>
      </c>
      <c r="D2776" t="s">
        <v>3956</v>
      </c>
      <c r="E2776" t="s">
        <v>20</v>
      </c>
      <c r="F2776" t="b">
        <v>0</v>
      </c>
      <c r="G2776" t="s">
        <v>23</v>
      </c>
      <c r="H2776" s="4">
        <v>45701.581053240741</v>
      </c>
      <c r="I2776" t="b">
        <v>0</v>
      </c>
      <c r="J2776" t="b">
        <v>1</v>
      </c>
      <c r="K2776" t="s">
        <v>24</v>
      </c>
      <c r="L2776" t="s">
        <v>36</v>
      </c>
      <c r="N2776">
        <v>11.335000038146971</v>
      </c>
      <c r="O2776" t="s">
        <v>254</v>
      </c>
      <c r="P2776" t="s">
        <v>1637</v>
      </c>
    </row>
    <row r="2777" spans="1:16" x14ac:dyDescent="0.25">
      <c r="A2777" t="s">
        <v>0</v>
      </c>
      <c r="B2777" t="s">
        <v>7548</v>
      </c>
      <c r="C2777" t="s">
        <v>484</v>
      </c>
      <c r="D2777" t="s">
        <v>3828</v>
      </c>
      <c r="E2777" t="s">
        <v>20</v>
      </c>
      <c r="F2777" t="b">
        <v>0</v>
      </c>
      <c r="G2777" t="s">
        <v>27</v>
      </c>
      <c r="H2777" s="4">
        <v>45701.583402777767</v>
      </c>
      <c r="I2777" t="b">
        <v>0</v>
      </c>
      <c r="J2777" t="b">
        <v>1</v>
      </c>
      <c r="K2777" t="s">
        <v>24</v>
      </c>
      <c r="L2777" t="s">
        <v>22</v>
      </c>
      <c r="M2777">
        <v>70000</v>
      </c>
      <c r="O2777" t="s">
        <v>7549</v>
      </c>
      <c r="P2777" t="s">
        <v>280</v>
      </c>
    </row>
    <row r="2778" spans="1:16" x14ac:dyDescent="0.25">
      <c r="A2778" t="s">
        <v>0</v>
      </c>
      <c r="B2778" t="s">
        <v>7466</v>
      </c>
      <c r="C2778" t="s">
        <v>859</v>
      </c>
      <c r="D2778" t="s">
        <v>3956</v>
      </c>
      <c r="E2778" t="s">
        <v>20</v>
      </c>
      <c r="F2778" t="b">
        <v>0</v>
      </c>
      <c r="G2778" t="s">
        <v>27</v>
      </c>
      <c r="H2778" s="4">
        <v>45701.583518518521</v>
      </c>
      <c r="I2778" t="b">
        <v>0</v>
      </c>
      <c r="J2778" t="b">
        <v>1</v>
      </c>
      <c r="K2778" t="s">
        <v>24</v>
      </c>
      <c r="L2778" t="s">
        <v>36</v>
      </c>
      <c r="N2778">
        <v>24.014999389648441</v>
      </c>
      <c r="O2778" t="s">
        <v>7467</v>
      </c>
      <c r="P2778" t="s">
        <v>1304</v>
      </c>
    </row>
    <row r="2779" spans="1:16" x14ac:dyDescent="0.25">
      <c r="A2779" t="s">
        <v>25</v>
      </c>
      <c r="B2779" t="s">
        <v>7520</v>
      </c>
      <c r="C2779" t="s">
        <v>82</v>
      </c>
      <c r="D2779" t="s">
        <v>3828</v>
      </c>
      <c r="E2779" t="s">
        <v>20</v>
      </c>
      <c r="F2779" t="b">
        <v>0</v>
      </c>
      <c r="G2779" t="s">
        <v>27</v>
      </c>
      <c r="H2779" s="4">
        <v>45701.584178240737</v>
      </c>
      <c r="I2779" t="b">
        <v>0</v>
      </c>
      <c r="J2779" t="b">
        <v>1</v>
      </c>
      <c r="K2779" t="s">
        <v>24</v>
      </c>
      <c r="L2779" t="s">
        <v>22</v>
      </c>
      <c r="M2779">
        <v>85210.5</v>
      </c>
      <c r="O2779" t="s">
        <v>7521</v>
      </c>
      <c r="P2779" t="s">
        <v>2884</v>
      </c>
    </row>
    <row r="2780" spans="1:16" x14ac:dyDescent="0.25">
      <c r="A2780" t="s">
        <v>2</v>
      </c>
      <c r="B2780" t="s">
        <v>170</v>
      </c>
      <c r="C2780" t="s">
        <v>171</v>
      </c>
      <c r="D2780" t="s">
        <v>3956</v>
      </c>
      <c r="E2780" t="s">
        <v>20</v>
      </c>
      <c r="F2780" t="b">
        <v>0</v>
      </c>
      <c r="G2780" t="s">
        <v>27</v>
      </c>
      <c r="H2780" s="4">
        <v>45701.584618055553</v>
      </c>
      <c r="I2780" t="b">
        <v>0</v>
      </c>
      <c r="J2780" t="b">
        <v>1</v>
      </c>
      <c r="K2780" t="s">
        <v>24</v>
      </c>
      <c r="L2780" t="s">
        <v>36</v>
      </c>
      <c r="N2780">
        <v>46.060001373291023</v>
      </c>
      <c r="O2780" t="s">
        <v>7562</v>
      </c>
      <c r="P2780" t="s">
        <v>7563</v>
      </c>
    </row>
    <row r="2781" spans="1:16" x14ac:dyDescent="0.25">
      <c r="A2781" t="s">
        <v>28</v>
      </c>
      <c r="B2781" t="s">
        <v>7468</v>
      </c>
      <c r="C2781" t="s">
        <v>24</v>
      </c>
      <c r="D2781" t="s">
        <v>3972</v>
      </c>
      <c r="E2781" t="s">
        <v>20</v>
      </c>
      <c r="F2781" t="b">
        <v>0</v>
      </c>
      <c r="G2781" t="s">
        <v>27</v>
      </c>
      <c r="H2781" s="4">
        <v>45701.585509259261</v>
      </c>
      <c r="I2781" t="b">
        <v>0</v>
      </c>
      <c r="J2781" t="b">
        <v>0</v>
      </c>
      <c r="K2781" t="s">
        <v>24</v>
      </c>
      <c r="L2781" t="s">
        <v>22</v>
      </c>
      <c r="M2781">
        <v>155000</v>
      </c>
      <c r="O2781" t="s">
        <v>7469</v>
      </c>
      <c r="P2781" t="s">
        <v>7470</v>
      </c>
    </row>
    <row r="2782" spans="1:16" x14ac:dyDescent="0.25">
      <c r="A2782" t="s">
        <v>191</v>
      </c>
      <c r="B2782" t="s">
        <v>7471</v>
      </c>
      <c r="C2782" t="s">
        <v>972</v>
      </c>
      <c r="D2782" t="s">
        <v>4083</v>
      </c>
      <c r="E2782" t="s">
        <v>20</v>
      </c>
      <c r="F2782" t="b">
        <v>0</v>
      </c>
      <c r="G2782" t="s">
        <v>862</v>
      </c>
      <c r="H2782" s="4">
        <v>45701.589016203703</v>
      </c>
      <c r="I2782" t="b">
        <v>0</v>
      </c>
      <c r="J2782" t="b">
        <v>0</v>
      </c>
      <c r="K2782" t="s">
        <v>862</v>
      </c>
      <c r="L2782" t="s">
        <v>22</v>
      </c>
      <c r="M2782">
        <v>127500</v>
      </c>
      <c r="O2782" t="s">
        <v>7472</v>
      </c>
      <c r="P2782" t="s">
        <v>7473</v>
      </c>
    </row>
    <row r="2783" spans="1:16" x14ac:dyDescent="0.25">
      <c r="A2783" t="s">
        <v>0</v>
      </c>
      <c r="B2783" t="s">
        <v>5356</v>
      </c>
      <c r="C2783" t="s">
        <v>5357</v>
      </c>
      <c r="D2783" t="s">
        <v>3828</v>
      </c>
      <c r="E2783" t="s">
        <v>219</v>
      </c>
      <c r="F2783" t="b">
        <v>0</v>
      </c>
      <c r="G2783" t="s">
        <v>27</v>
      </c>
      <c r="H2783" s="4">
        <v>45701.625069444453</v>
      </c>
      <c r="I2783" t="b">
        <v>1</v>
      </c>
      <c r="J2783" t="b">
        <v>1</v>
      </c>
      <c r="K2783" t="s">
        <v>24</v>
      </c>
      <c r="L2783" t="s">
        <v>36</v>
      </c>
      <c r="N2783">
        <v>26.494998931884769</v>
      </c>
      <c r="O2783" t="s">
        <v>3769</v>
      </c>
      <c r="P2783" t="s">
        <v>1702</v>
      </c>
    </row>
    <row r="2784" spans="1:16" x14ac:dyDescent="0.25">
      <c r="A2784" t="s">
        <v>0</v>
      </c>
      <c r="B2784" t="s">
        <v>7474</v>
      </c>
      <c r="C2784" t="s">
        <v>179</v>
      </c>
      <c r="D2784" t="s">
        <v>2208</v>
      </c>
      <c r="E2784" t="s">
        <v>20</v>
      </c>
      <c r="F2784" t="b">
        <v>0</v>
      </c>
      <c r="G2784" t="s">
        <v>27</v>
      </c>
      <c r="H2784" s="4">
        <v>45701.625173611108</v>
      </c>
      <c r="I2784" t="b">
        <v>0</v>
      </c>
      <c r="J2784" t="b">
        <v>0</v>
      </c>
      <c r="K2784" t="s">
        <v>24</v>
      </c>
      <c r="L2784" t="s">
        <v>22</v>
      </c>
      <c r="M2784">
        <v>61750</v>
      </c>
      <c r="O2784" t="s">
        <v>7475</v>
      </c>
      <c r="P2784" t="s">
        <v>7476</v>
      </c>
    </row>
    <row r="2785" spans="1:16" x14ac:dyDescent="0.25">
      <c r="A2785" t="s">
        <v>0</v>
      </c>
      <c r="B2785" t="s">
        <v>7477</v>
      </c>
      <c r="C2785" t="s">
        <v>2883</v>
      </c>
      <c r="D2785" t="s">
        <v>3828</v>
      </c>
      <c r="E2785" t="s">
        <v>51</v>
      </c>
      <c r="F2785" t="b">
        <v>0</v>
      </c>
      <c r="G2785" t="s">
        <v>30</v>
      </c>
      <c r="H2785" s="4">
        <v>45701.625601851847</v>
      </c>
      <c r="I2785" t="b">
        <v>1</v>
      </c>
      <c r="J2785" t="b">
        <v>0</v>
      </c>
      <c r="K2785" t="s">
        <v>24</v>
      </c>
      <c r="L2785" t="s">
        <v>36</v>
      </c>
      <c r="N2785">
        <v>53.5</v>
      </c>
      <c r="O2785" t="s">
        <v>7478</v>
      </c>
      <c r="P2785" t="s">
        <v>338</v>
      </c>
    </row>
    <row r="2786" spans="1:16" x14ac:dyDescent="0.25">
      <c r="A2786" t="s">
        <v>1</v>
      </c>
      <c r="B2786" t="s">
        <v>4443</v>
      </c>
      <c r="C2786" t="s">
        <v>122</v>
      </c>
      <c r="D2786" t="s">
        <v>3972</v>
      </c>
      <c r="E2786" t="s">
        <v>20</v>
      </c>
      <c r="F2786" t="b">
        <v>0</v>
      </c>
      <c r="G2786" t="s">
        <v>52</v>
      </c>
      <c r="H2786" s="4">
        <v>45701.625740740739</v>
      </c>
      <c r="I2786" t="b">
        <v>0</v>
      </c>
      <c r="J2786" t="b">
        <v>1</v>
      </c>
      <c r="K2786" t="s">
        <v>24</v>
      </c>
      <c r="L2786" t="s">
        <v>22</v>
      </c>
      <c r="M2786">
        <v>222545</v>
      </c>
      <c r="O2786" t="s">
        <v>759</v>
      </c>
      <c r="P2786" t="s">
        <v>2237</v>
      </c>
    </row>
    <row r="2787" spans="1:16" x14ac:dyDescent="0.25">
      <c r="A2787" t="s">
        <v>1</v>
      </c>
      <c r="B2787" t="s">
        <v>7479</v>
      </c>
      <c r="C2787" t="s">
        <v>82</v>
      </c>
      <c r="D2787" t="s">
        <v>4083</v>
      </c>
      <c r="E2787" t="s">
        <v>20</v>
      </c>
      <c r="F2787" t="b">
        <v>0</v>
      </c>
      <c r="G2787" t="s">
        <v>27</v>
      </c>
      <c r="H2787" s="4">
        <v>45701.626018518517</v>
      </c>
      <c r="I2787" t="b">
        <v>0</v>
      </c>
      <c r="J2787" t="b">
        <v>0</v>
      </c>
      <c r="K2787" t="s">
        <v>24</v>
      </c>
      <c r="L2787" t="s">
        <v>22</v>
      </c>
      <c r="M2787">
        <v>155000</v>
      </c>
      <c r="O2787" t="s">
        <v>377</v>
      </c>
      <c r="P2787" t="s">
        <v>3559</v>
      </c>
    </row>
    <row r="2788" spans="1:16" x14ac:dyDescent="0.25">
      <c r="A2788" t="s">
        <v>2</v>
      </c>
      <c r="B2788" t="s">
        <v>7480</v>
      </c>
      <c r="C2788" t="s">
        <v>24</v>
      </c>
      <c r="D2788" t="s">
        <v>4327</v>
      </c>
      <c r="E2788" t="s">
        <v>20</v>
      </c>
      <c r="F2788" t="b">
        <v>0</v>
      </c>
      <c r="G2788" t="s">
        <v>27</v>
      </c>
      <c r="H2788" s="4">
        <v>45701.626979166656</v>
      </c>
      <c r="I2788" t="b">
        <v>0</v>
      </c>
      <c r="J2788" t="b">
        <v>0</v>
      </c>
      <c r="K2788" t="s">
        <v>24</v>
      </c>
      <c r="L2788" t="s">
        <v>22</v>
      </c>
      <c r="M2788">
        <v>126500</v>
      </c>
      <c r="O2788" t="s">
        <v>7481</v>
      </c>
      <c r="P2788" t="s">
        <v>7482</v>
      </c>
    </row>
    <row r="2789" spans="1:16" x14ac:dyDescent="0.25">
      <c r="A2789" t="s">
        <v>0</v>
      </c>
      <c r="B2789" t="s">
        <v>2760</v>
      </c>
      <c r="C2789" t="s">
        <v>236</v>
      </c>
      <c r="D2789" t="s">
        <v>2208</v>
      </c>
      <c r="E2789" t="s">
        <v>20</v>
      </c>
      <c r="F2789" t="b">
        <v>0</v>
      </c>
      <c r="G2789" t="s">
        <v>27</v>
      </c>
      <c r="H2789" s="4">
        <v>45701.666817129633</v>
      </c>
      <c r="I2789" t="b">
        <v>0</v>
      </c>
      <c r="J2789" t="b">
        <v>1</v>
      </c>
      <c r="K2789" t="s">
        <v>24</v>
      </c>
      <c r="L2789" t="s">
        <v>22</v>
      </c>
      <c r="M2789">
        <v>120000</v>
      </c>
      <c r="O2789" t="s">
        <v>301</v>
      </c>
      <c r="P2789" t="s">
        <v>7483</v>
      </c>
    </row>
    <row r="2790" spans="1:16" x14ac:dyDescent="0.25">
      <c r="A2790" t="s">
        <v>0</v>
      </c>
      <c r="B2790" t="s">
        <v>7484</v>
      </c>
      <c r="C2790" t="s">
        <v>179</v>
      </c>
      <c r="D2790" t="s">
        <v>3828</v>
      </c>
      <c r="E2790" t="s">
        <v>20</v>
      </c>
      <c r="F2790" t="b">
        <v>0</v>
      </c>
      <c r="G2790" t="s">
        <v>27</v>
      </c>
      <c r="H2790" s="4">
        <v>45701.66684027778</v>
      </c>
      <c r="I2790" t="b">
        <v>0</v>
      </c>
      <c r="J2790" t="b">
        <v>1</v>
      </c>
      <c r="K2790" t="s">
        <v>24</v>
      </c>
      <c r="L2790" t="s">
        <v>22</v>
      </c>
      <c r="M2790">
        <v>79871.5</v>
      </c>
      <c r="O2790" t="s">
        <v>3851</v>
      </c>
      <c r="P2790" t="s">
        <v>7485</v>
      </c>
    </row>
    <row r="2791" spans="1:16" x14ac:dyDescent="0.25">
      <c r="A2791" t="s">
        <v>139</v>
      </c>
      <c r="B2791" t="s">
        <v>277</v>
      </c>
      <c r="C2791" t="s">
        <v>1065</v>
      </c>
      <c r="D2791" t="s">
        <v>3972</v>
      </c>
      <c r="E2791" t="s">
        <v>20</v>
      </c>
      <c r="F2791" t="b">
        <v>0</v>
      </c>
      <c r="G2791" t="s">
        <v>35</v>
      </c>
      <c r="H2791" s="4">
        <v>45701.667071759257</v>
      </c>
      <c r="I2791" t="b">
        <v>0</v>
      </c>
      <c r="J2791" t="b">
        <v>0</v>
      </c>
      <c r="K2791" t="s">
        <v>24</v>
      </c>
      <c r="L2791" t="s">
        <v>36</v>
      </c>
      <c r="N2791">
        <v>60</v>
      </c>
      <c r="O2791" t="s">
        <v>200</v>
      </c>
      <c r="P2791" t="s">
        <v>7538</v>
      </c>
    </row>
    <row r="2792" spans="1:16" x14ac:dyDescent="0.25">
      <c r="A2792" t="s">
        <v>139</v>
      </c>
      <c r="B2792" t="s">
        <v>7486</v>
      </c>
      <c r="C2792" t="s">
        <v>1421</v>
      </c>
      <c r="D2792" t="s">
        <v>3828</v>
      </c>
      <c r="E2792" t="s">
        <v>20</v>
      </c>
      <c r="F2792" t="b">
        <v>0</v>
      </c>
      <c r="G2792" t="s">
        <v>52</v>
      </c>
      <c r="H2792" s="4">
        <v>45701.667858796303</v>
      </c>
      <c r="I2792" t="b">
        <v>0</v>
      </c>
      <c r="J2792" t="b">
        <v>1</v>
      </c>
      <c r="K2792" t="s">
        <v>24</v>
      </c>
      <c r="L2792" t="s">
        <v>22</v>
      </c>
      <c r="M2792">
        <v>120000</v>
      </c>
      <c r="O2792" t="s">
        <v>7487</v>
      </c>
      <c r="P2792" t="s">
        <v>7488</v>
      </c>
    </row>
    <row r="2793" spans="1:16" x14ac:dyDescent="0.25">
      <c r="A2793" t="s">
        <v>40</v>
      </c>
      <c r="B2793" t="s">
        <v>7489</v>
      </c>
      <c r="C2793" t="s">
        <v>825</v>
      </c>
      <c r="D2793" t="s">
        <v>3828</v>
      </c>
      <c r="E2793" t="s">
        <v>20</v>
      </c>
      <c r="F2793" t="b">
        <v>0</v>
      </c>
      <c r="G2793" t="s">
        <v>27</v>
      </c>
      <c r="H2793" s="4">
        <v>45701.668009259258</v>
      </c>
      <c r="I2793" t="b">
        <v>1</v>
      </c>
      <c r="J2793" t="b">
        <v>1</v>
      </c>
      <c r="K2793" t="s">
        <v>24</v>
      </c>
      <c r="L2793" t="s">
        <v>22</v>
      </c>
      <c r="M2793">
        <v>147500</v>
      </c>
      <c r="O2793" t="s">
        <v>2576</v>
      </c>
      <c r="P2793" t="s">
        <v>7490</v>
      </c>
    </row>
    <row r="2794" spans="1:16" x14ac:dyDescent="0.25">
      <c r="A2794" t="s">
        <v>0</v>
      </c>
      <c r="B2794" t="s">
        <v>7539</v>
      </c>
      <c r="C2794" t="s">
        <v>2716</v>
      </c>
      <c r="D2794" t="s">
        <v>3972</v>
      </c>
      <c r="E2794" t="s">
        <v>20</v>
      </c>
      <c r="F2794" t="b">
        <v>0</v>
      </c>
      <c r="G2794" t="s">
        <v>23</v>
      </c>
      <c r="H2794" s="4">
        <v>45701.700891203713</v>
      </c>
      <c r="I2794" t="b">
        <v>0</v>
      </c>
      <c r="J2794" t="b">
        <v>1</v>
      </c>
      <c r="K2794" t="s">
        <v>24</v>
      </c>
      <c r="L2794" t="s">
        <v>22</v>
      </c>
      <c r="M2794">
        <v>74100</v>
      </c>
      <c r="O2794" t="s">
        <v>5948</v>
      </c>
      <c r="P2794" t="s">
        <v>7540</v>
      </c>
    </row>
    <row r="2795" spans="1:16" x14ac:dyDescent="0.25">
      <c r="A2795" t="s">
        <v>0</v>
      </c>
      <c r="B2795" t="s">
        <v>0</v>
      </c>
      <c r="C2795" t="s">
        <v>76</v>
      </c>
      <c r="D2795" t="s">
        <v>4089</v>
      </c>
      <c r="E2795" t="s">
        <v>20</v>
      </c>
      <c r="F2795" t="b">
        <v>0</v>
      </c>
      <c r="G2795" t="s">
        <v>41</v>
      </c>
      <c r="H2795" s="4">
        <v>45701.708738425928</v>
      </c>
      <c r="I2795" t="b">
        <v>0</v>
      </c>
      <c r="J2795" t="b">
        <v>0</v>
      </c>
      <c r="K2795" t="s">
        <v>24</v>
      </c>
      <c r="L2795" t="s">
        <v>36</v>
      </c>
      <c r="N2795">
        <v>37.5</v>
      </c>
      <c r="O2795" t="s">
        <v>712</v>
      </c>
      <c r="P2795" t="s">
        <v>1904</v>
      </c>
    </row>
    <row r="2796" spans="1:16" x14ac:dyDescent="0.25">
      <c r="A2796" t="s">
        <v>139</v>
      </c>
      <c r="B2796" t="s">
        <v>7522</v>
      </c>
      <c r="C2796" t="s">
        <v>151</v>
      </c>
      <c r="D2796" t="s">
        <v>3972</v>
      </c>
      <c r="E2796" t="s">
        <v>20</v>
      </c>
      <c r="F2796" t="b">
        <v>0</v>
      </c>
      <c r="G2796" t="s">
        <v>30</v>
      </c>
      <c r="H2796" s="4">
        <v>45701.709236111114</v>
      </c>
      <c r="I2796" t="b">
        <v>0</v>
      </c>
      <c r="J2796" t="b">
        <v>0</v>
      </c>
      <c r="K2796" t="s">
        <v>24</v>
      </c>
      <c r="L2796" t="s">
        <v>36</v>
      </c>
      <c r="N2796">
        <v>22</v>
      </c>
      <c r="O2796" t="s">
        <v>7523</v>
      </c>
      <c r="P2796" t="s">
        <v>2808</v>
      </c>
    </row>
    <row r="2797" spans="1:16" x14ac:dyDescent="0.25">
      <c r="A2797" t="s">
        <v>1</v>
      </c>
      <c r="B2797" t="s">
        <v>4556</v>
      </c>
      <c r="C2797" t="s">
        <v>2154</v>
      </c>
      <c r="D2797" t="s">
        <v>3972</v>
      </c>
      <c r="E2797" t="s">
        <v>20</v>
      </c>
      <c r="F2797" t="b">
        <v>0</v>
      </c>
      <c r="G2797" t="s">
        <v>27</v>
      </c>
      <c r="H2797" s="4">
        <v>45701.709363425929</v>
      </c>
      <c r="I2797" t="b">
        <v>0</v>
      </c>
      <c r="J2797" t="b">
        <v>1</v>
      </c>
      <c r="K2797" t="s">
        <v>24</v>
      </c>
      <c r="L2797" t="s">
        <v>36</v>
      </c>
      <c r="N2797">
        <v>87.5</v>
      </c>
      <c r="O2797" t="s">
        <v>4343</v>
      </c>
      <c r="P2797" t="s">
        <v>4557</v>
      </c>
    </row>
    <row r="2798" spans="1:16" x14ac:dyDescent="0.25">
      <c r="A2798" t="s">
        <v>2</v>
      </c>
      <c r="B2798" t="s">
        <v>417</v>
      </c>
      <c r="C2798" t="s">
        <v>908</v>
      </c>
      <c r="D2798" t="s">
        <v>3828</v>
      </c>
      <c r="E2798" t="s">
        <v>20</v>
      </c>
      <c r="F2798" t="b">
        <v>0</v>
      </c>
      <c r="G2798" t="s">
        <v>27</v>
      </c>
      <c r="H2798" s="4">
        <v>45701.710324074083</v>
      </c>
      <c r="I2798" t="b">
        <v>0</v>
      </c>
      <c r="J2798" t="b">
        <v>0</v>
      </c>
      <c r="K2798" t="s">
        <v>24</v>
      </c>
      <c r="L2798" t="s">
        <v>22</v>
      </c>
      <c r="M2798">
        <v>90094.2578125</v>
      </c>
      <c r="O2798" t="s">
        <v>6067</v>
      </c>
      <c r="P2798" t="s">
        <v>6068</v>
      </c>
    </row>
    <row r="2799" spans="1:16" x14ac:dyDescent="0.25">
      <c r="A2799" t="s">
        <v>2</v>
      </c>
      <c r="B2799" t="s">
        <v>2337</v>
      </c>
      <c r="C2799" t="s">
        <v>49</v>
      </c>
      <c r="D2799" t="s">
        <v>3972</v>
      </c>
      <c r="E2799" t="s">
        <v>20</v>
      </c>
      <c r="F2799" t="b">
        <v>0</v>
      </c>
      <c r="G2799" t="s">
        <v>30</v>
      </c>
      <c r="H2799" s="4">
        <v>45701.711342592593</v>
      </c>
      <c r="I2799" t="b">
        <v>0</v>
      </c>
      <c r="J2799" t="b">
        <v>0</v>
      </c>
      <c r="K2799" t="s">
        <v>24</v>
      </c>
      <c r="L2799" t="s">
        <v>22</v>
      </c>
      <c r="M2799">
        <v>350000</v>
      </c>
      <c r="O2799" t="s">
        <v>3634</v>
      </c>
      <c r="P2799" t="s">
        <v>7162</v>
      </c>
    </row>
    <row r="2800" spans="1:16" x14ac:dyDescent="0.25">
      <c r="A2800" t="s">
        <v>139</v>
      </c>
      <c r="B2800" t="s">
        <v>2929</v>
      </c>
      <c r="C2800" t="s">
        <v>3238</v>
      </c>
      <c r="D2800" t="s">
        <v>3972</v>
      </c>
      <c r="E2800" t="s">
        <v>20</v>
      </c>
      <c r="F2800" t="b">
        <v>0</v>
      </c>
      <c r="G2800" t="s">
        <v>41</v>
      </c>
      <c r="H2800" s="4">
        <v>45701.7503125</v>
      </c>
      <c r="I2800" t="b">
        <v>0</v>
      </c>
      <c r="J2800" t="b">
        <v>1</v>
      </c>
      <c r="K2800" t="s">
        <v>24</v>
      </c>
      <c r="L2800" t="s">
        <v>22</v>
      </c>
      <c r="M2800">
        <v>103900</v>
      </c>
      <c r="O2800" t="s">
        <v>4328</v>
      </c>
      <c r="P2800" t="s">
        <v>7491</v>
      </c>
    </row>
    <row r="2801" spans="1:16" x14ac:dyDescent="0.25">
      <c r="A2801" t="s">
        <v>139</v>
      </c>
      <c r="B2801" t="s">
        <v>7492</v>
      </c>
      <c r="C2801" t="s">
        <v>151</v>
      </c>
      <c r="D2801" t="s">
        <v>3828</v>
      </c>
      <c r="E2801" t="s">
        <v>51</v>
      </c>
      <c r="F2801" t="b">
        <v>0</v>
      </c>
      <c r="G2801" t="s">
        <v>30</v>
      </c>
      <c r="H2801" s="4">
        <v>45701.750902777778</v>
      </c>
      <c r="I2801" t="b">
        <v>1</v>
      </c>
      <c r="J2801" t="b">
        <v>0</v>
      </c>
      <c r="K2801" t="s">
        <v>24</v>
      </c>
      <c r="L2801" t="s">
        <v>36</v>
      </c>
      <c r="N2801">
        <v>38</v>
      </c>
      <c r="O2801" t="s">
        <v>6990</v>
      </c>
    </row>
    <row r="2802" spans="1:16" x14ac:dyDescent="0.25">
      <c r="A2802" t="s">
        <v>2</v>
      </c>
      <c r="B2802" t="s">
        <v>7493</v>
      </c>
      <c r="C2802" t="s">
        <v>945</v>
      </c>
      <c r="D2802" t="s">
        <v>3600</v>
      </c>
      <c r="E2802" t="s">
        <v>20</v>
      </c>
      <c r="F2802" t="b">
        <v>0</v>
      </c>
      <c r="G2802" t="s">
        <v>27</v>
      </c>
      <c r="H2802" s="4">
        <v>45701.751388888893</v>
      </c>
      <c r="I2802" t="b">
        <v>1</v>
      </c>
      <c r="J2802" t="b">
        <v>1</v>
      </c>
      <c r="K2802" t="s">
        <v>24</v>
      </c>
      <c r="L2802" t="s">
        <v>22</v>
      </c>
      <c r="M2802">
        <v>145000</v>
      </c>
      <c r="O2802" t="s">
        <v>7494</v>
      </c>
      <c r="P2802" t="s">
        <v>7495</v>
      </c>
    </row>
    <row r="2803" spans="1:16" x14ac:dyDescent="0.25">
      <c r="A2803" t="s">
        <v>19</v>
      </c>
      <c r="B2803" t="s">
        <v>7496</v>
      </c>
      <c r="C2803" t="s">
        <v>122</v>
      </c>
      <c r="D2803" t="s">
        <v>3972</v>
      </c>
      <c r="E2803" t="s">
        <v>20</v>
      </c>
      <c r="F2803" t="b">
        <v>0</v>
      </c>
      <c r="G2803" t="s">
        <v>52</v>
      </c>
      <c r="H2803" s="4">
        <v>45701.75240740741</v>
      </c>
      <c r="I2803" t="b">
        <v>1</v>
      </c>
      <c r="J2803" t="b">
        <v>0</v>
      </c>
      <c r="K2803" t="s">
        <v>24</v>
      </c>
      <c r="L2803" t="s">
        <v>22</v>
      </c>
      <c r="M2803">
        <v>112116</v>
      </c>
      <c r="O2803" t="s">
        <v>554</v>
      </c>
      <c r="P2803" t="s">
        <v>7497</v>
      </c>
    </row>
    <row r="2804" spans="1:16" x14ac:dyDescent="0.25">
      <c r="A2804" t="s">
        <v>0</v>
      </c>
      <c r="B2804" t="s">
        <v>4250</v>
      </c>
      <c r="C2804" t="s">
        <v>3519</v>
      </c>
      <c r="D2804" t="s">
        <v>3972</v>
      </c>
      <c r="E2804" t="s">
        <v>20</v>
      </c>
      <c r="F2804" t="b">
        <v>0</v>
      </c>
      <c r="G2804" t="s">
        <v>27</v>
      </c>
      <c r="H2804" s="4">
        <v>45701.791770833333</v>
      </c>
      <c r="I2804" t="b">
        <v>1</v>
      </c>
      <c r="J2804" t="b">
        <v>0</v>
      </c>
      <c r="K2804" t="s">
        <v>24</v>
      </c>
      <c r="L2804" t="s">
        <v>22</v>
      </c>
      <c r="M2804">
        <v>70000</v>
      </c>
      <c r="O2804" t="s">
        <v>7498</v>
      </c>
      <c r="P2804" t="s">
        <v>1075</v>
      </c>
    </row>
    <row r="2805" spans="1:16" x14ac:dyDescent="0.25">
      <c r="A2805" t="s">
        <v>1</v>
      </c>
      <c r="B2805" t="s">
        <v>7499</v>
      </c>
      <c r="C2805" t="s">
        <v>624</v>
      </c>
      <c r="D2805" t="s">
        <v>3972</v>
      </c>
      <c r="E2805" t="s">
        <v>20</v>
      </c>
      <c r="F2805" t="b">
        <v>0</v>
      </c>
      <c r="G2805" t="s">
        <v>35</v>
      </c>
      <c r="H2805" s="4">
        <v>45701.792164351849</v>
      </c>
      <c r="I2805" t="b">
        <v>0</v>
      </c>
      <c r="J2805" t="b">
        <v>1</v>
      </c>
      <c r="K2805" t="s">
        <v>24</v>
      </c>
      <c r="L2805" t="s">
        <v>22</v>
      </c>
      <c r="M2805">
        <v>184000</v>
      </c>
      <c r="O2805" t="s">
        <v>65</v>
      </c>
      <c r="P2805" t="s">
        <v>66</v>
      </c>
    </row>
    <row r="2806" spans="1:16" x14ac:dyDescent="0.25">
      <c r="A2806" t="s">
        <v>2</v>
      </c>
      <c r="B2806" t="s">
        <v>7243</v>
      </c>
      <c r="C2806" t="s">
        <v>322</v>
      </c>
      <c r="D2806" t="s">
        <v>3972</v>
      </c>
      <c r="E2806" t="s">
        <v>20</v>
      </c>
      <c r="F2806" t="b">
        <v>0</v>
      </c>
      <c r="G2806" t="s">
        <v>41</v>
      </c>
      <c r="H2806" s="4">
        <v>45701.792210648149</v>
      </c>
      <c r="I2806" t="b">
        <v>0</v>
      </c>
      <c r="J2806" t="b">
        <v>1</v>
      </c>
      <c r="K2806" t="s">
        <v>24</v>
      </c>
      <c r="L2806" t="s">
        <v>22</v>
      </c>
      <c r="M2806">
        <v>193500</v>
      </c>
      <c r="O2806" t="s">
        <v>3972</v>
      </c>
      <c r="P2806" t="s">
        <v>7244</v>
      </c>
    </row>
    <row r="2807" spans="1:16" x14ac:dyDescent="0.25">
      <c r="A2807" t="s">
        <v>2</v>
      </c>
      <c r="B2807" t="s">
        <v>7541</v>
      </c>
      <c r="C2807" t="s">
        <v>1588</v>
      </c>
      <c r="D2807" t="s">
        <v>7542</v>
      </c>
      <c r="E2807" t="s">
        <v>20</v>
      </c>
      <c r="F2807" t="b">
        <v>0</v>
      </c>
      <c r="G2807" t="s">
        <v>27</v>
      </c>
      <c r="H2807" s="4">
        <v>45701.792962962973</v>
      </c>
      <c r="I2807" t="b">
        <v>0</v>
      </c>
      <c r="J2807" t="b">
        <v>0</v>
      </c>
      <c r="K2807" t="s">
        <v>24</v>
      </c>
      <c r="L2807" t="s">
        <v>22</v>
      </c>
      <c r="M2807">
        <v>90000</v>
      </c>
      <c r="O2807" t="s">
        <v>7543</v>
      </c>
      <c r="P2807" t="s">
        <v>7544</v>
      </c>
    </row>
    <row r="2808" spans="1:16" x14ac:dyDescent="0.25">
      <c r="A2808" t="s">
        <v>40</v>
      </c>
      <c r="B2808" t="s">
        <v>1207</v>
      </c>
      <c r="C2808" t="s">
        <v>2033</v>
      </c>
      <c r="D2808" t="s">
        <v>3972</v>
      </c>
      <c r="E2808" t="s">
        <v>20</v>
      </c>
      <c r="F2808" t="b">
        <v>0</v>
      </c>
      <c r="G2808" t="s">
        <v>27</v>
      </c>
      <c r="H2808" s="4">
        <v>45701.793576388889</v>
      </c>
      <c r="I2808" t="b">
        <v>1</v>
      </c>
      <c r="J2808" t="b">
        <v>1</v>
      </c>
      <c r="K2808" t="s">
        <v>24</v>
      </c>
      <c r="L2808" t="s">
        <v>22</v>
      </c>
      <c r="M2808">
        <v>115700.5</v>
      </c>
      <c r="O2808" t="s">
        <v>4833</v>
      </c>
      <c r="P2808" t="s">
        <v>4819</v>
      </c>
    </row>
    <row r="2809" spans="1:16" x14ac:dyDescent="0.25">
      <c r="A2809" t="s">
        <v>1</v>
      </c>
      <c r="B2809" t="s">
        <v>5989</v>
      </c>
      <c r="C2809" t="s">
        <v>3891</v>
      </c>
      <c r="D2809" t="s">
        <v>3828</v>
      </c>
      <c r="E2809" t="s">
        <v>20</v>
      </c>
      <c r="F2809" t="b">
        <v>0</v>
      </c>
      <c r="G2809" t="s">
        <v>27</v>
      </c>
      <c r="H2809" s="4">
        <v>45701.793854166674</v>
      </c>
      <c r="I2809" t="b">
        <v>0</v>
      </c>
      <c r="J2809" t="b">
        <v>1</v>
      </c>
      <c r="K2809" t="s">
        <v>24</v>
      </c>
      <c r="L2809" t="s">
        <v>22</v>
      </c>
      <c r="M2809">
        <v>120000</v>
      </c>
      <c r="O2809" t="s">
        <v>3892</v>
      </c>
      <c r="P2809" t="s">
        <v>5990</v>
      </c>
    </row>
    <row r="2810" spans="1:16" x14ac:dyDescent="0.25">
      <c r="A2810" t="s">
        <v>1</v>
      </c>
      <c r="B2810" t="s">
        <v>3477</v>
      </c>
      <c r="C2810" t="s">
        <v>155</v>
      </c>
      <c r="D2810" t="s">
        <v>3972</v>
      </c>
      <c r="E2810" t="s">
        <v>51</v>
      </c>
      <c r="F2810" t="b">
        <v>0</v>
      </c>
      <c r="G2810" t="s">
        <v>27</v>
      </c>
      <c r="H2810" s="4">
        <v>45701.794027777767</v>
      </c>
      <c r="I2810" t="b">
        <v>0</v>
      </c>
      <c r="J2810" t="b">
        <v>1</v>
      </c>
      <c r="K2810" t="s">
        <v>24</v>
      </c>
      <c r="L2810" t="s">
        <v>36</v>
      </c>
      <c r="N2810">
        <v>45</v>
      </c>
      <c r="O2810" t="s">
        <v>270</v>
      </c>
      <c r="P2810" t="s">
        <v>1851</v>
      </c>
    </row>
    <row r="2811" spans="1:16" x14ac:dyDescent="0.25">
      <c r="A2811" t="s">
        <v>89</v>
      </c>
      <c r="B2811" t="s">
        <v>7500</v>
      </c>
      <c r="C2811" t="s">
        <v>44</v>
      </c>
      <c r="D2811" t="s">
        <v>3972</v>
      </c>
      <c r="E2811" t="s">
        <v>20</v>
      </c>
      <c r="F2811" t="b">
        <v>0</v>
      </c>
      <c r="G2811" t="s">
        <v>41</v>
      </c>
      <c r="H2811" s="4">
        <v>45701.83</v>
      </c>
      <c r="I2811" t="b">
        <v>0</v>
      </c>
      <c r="J2811" t="b">
        <v>0</v>
      </c>
      <c r="K2811" t="s">
        <v>24</v>
      </c>
      <c r="L2811" t="s">
        <v>22</v>
      </c>
      <c r="M2811">
        <v>144000</v>
      </c>
      <c r="O2811" t="s">
        <v>7501</v>
      </c>
      <c r="P2811" t="s">
        <v>7502</v>
      </c>
    </row>
    <row r="2812" spans="1:16" x14ac:dyDescent="0.25">
      <c r="A2812" t="s">
        <v>40</v>
      </c>
      <c r="B2812" t="s">
        <v>57</v>
      </c>
      <c r="C2812" t="s">
        <v>179</v>
      </c>
      <c r="D2812" t="s">
        <v>3972</v>
      </c>
      <c r="E2812" t="s">
        <v>20</v>
      </c>
      <c r="F2812" t="b">
        <v>0</v>
      </c>
      <c r="G2812" t="s">
        <v>52</v>
      </c>
      <c r="H2812" s="4">
        <v>45701.832152777781</v>
      </c>
      <c r="I2812" t="b">
        <v>0</v>
      </c>
      <c r="J2812" t="b">
        <v>1</v>
      </c>
      <c r="K2812" t="s">
        <v>24</v>
      </c>
      <c r="L2812" t="s">
        <v>22</v>
      </c>
      <c r="M2812">
        <v>139105</v>
      </c>
      <c r="O2812" t="s">
        <v>1856</v>
      </c>
      <c r="P2812" t="s">
        <v>2720</v>
      </c>
    </row>
    <row r="2813" spans="1:16" x14ac:dyDescent="0.25">
      <c r="A2813" t="s">
        <v>0</v>
      </c>
      <c r="B2813" t="s">
        <v>7503</v>
      </c>
      <c r="C2813" t="s">
        <v>203</v>
      </c>
      <c r="D2813" t="s">
        <v>3972</v>
      </c>
      <c r="E2813" t="s">
        <v>20</v>
      </c>
      <c r="F2813" t="b">
        <v>0</v>
      </c>
      <c r="G2813" t="s">
        <v>23</v>
      </c>
      <c r="H2813" s="4">
        <v>45701.832256944443</v>
      </c>
      <c r="I2813" t="b">
        <v>1</v>
      </c>
      <c r="J2813" t="b">
        <v>1</v>
      </c>
      <c r="K2813" t="s">
        <v>24</v>
      </c>
      <c r="L2813" t="s">
        <v>22</v>
      </c>
      <c r="M2813">
        <v>85000</v>
      </c>
      <c r="O2813" t="s">
        <v>4674</v>
      </c>
      <c r="P2813" t="s">
        <v>204</v>
      </c>
    </row>
    <row r="2814" spans="1:16" x14ac:dyDescent="0.25">
      <c r="A2814" t="s">
        <v>0</v>
      </c>
      <c r="B2814" t="s">
        <v>7564</v>
      </c>
      <c r="C2814" t="s">
        <v>1894</v>
      </c>
      <c r="D2814" t="s">
        <v>3972</v>
      </c>
      <c r="E2814" t="s">
        <v>20</v>
      </c>
      <c r="F2814" t="b">
        <v>0</v>
      </c>
      <c r="G2814" t="s">
        <v>41</v>
      </c>
      <c r="H2814" s="4">
        <v>45701.833657407413</v>
      </c>
      <c r="I2814" t="b">
        <v>0</v>
      </c>
      <c r="J2814" t="b">
        <v>0</v>
      </c>
      <c r="K2814" t="s">
        <v>24</v>
      </c>
      <c r="L2814" t="s">
        <v>22</v>
      </c>
      <c r="M2814">
        <v>83500</v>
      </c>
      <c r="O2814" t="s">
        <v>5521</v>
      </c>
      <c r="P2814" t="s">
        <v>2715</v>
      </c>
    </row>
    <row r="2815" spans="1:16" x14ac:dyDescent="0.25">
      <c r="A2815" t="s">
        <v>0</v>
      </c>
      <c r="B2815" t="s">
        <v>1219</v>
      </c>
      <c r="C2815" t="s">
        <v>64</v>
      </c>
      <c r="D2815" t="s">
        <v>6850</v>
      </c>
      <c r="E2815" t="s">
        <v>20</v>
      </c>
      <c r="F2815" t="b">
        <v>0</v>
      </c>
      <c r="G2815" t="s">
        <v>52</v>
      </c>
      <c r="H2815" s="4">
        <v>45701.834317129629</v>
      </c>
      <c r="I2815" t="b">
        <v>1</v>
      </c>
      <c r="J2815" t="b">
        <v>0</v>
      </c>
      <c r="K2815" t="s">
        <v>24</v>
      </c>
      <c r="L2815" t="s">
        <v>36</v>
      </c>
      <c r="N2815">
        <v>37.5</v>
      </c>
      <c r="O2815" t="s">
        <v>131</v>
      </c>
      <c r="P2815" t="s">
        <v>1463</v>
      </c>
    </row>
    <row r="2816" spans="1:16" x14ac:dyDescent="0.25">
      <c r="A2816" t="s">
        <v>0</v>
      </c>
      <c r="B2816" t="s">
        <v>7504</v>
      </c>
      <c r="C2816" t="s">
        <v>2015</v>
      </c>
      <c r="D2816" t="s">
        <v>3972</v>
      </c>
      <c r="E2816" t="s">
        <v>51</v>
      </c>
      <c r="F2816" t="b">
        <v>0</v>
      </c>
      <c r="G2816" t="s">
        <v>27</v>
      </c>
      <c r="H2816" s="4">
        <v>45701.834456018521</v>
      </c>
      <c r="I2816" t="b">
        <v>0</v>
      </c>
      <c r="J2816" t="b">
        <v>0</v>
      </c>
      <c r="K2816" t="s">
        <v>24</v>
      </c>
      <c r="L2816" t="s">
        <v>36</v>
      </c>
      <c r="N2816">
        <v>30</v>
      </c>
      <c r="O2816" t="s">
        <v>1137</v>
      </c>
      <c r="P2816" t="s">
        <v>1687</v>
      </c>
    </row>
    <row r="2817" spans="1:16" x14ac:dyDescent="0.25">
      <c r="A2817" t="s">
        <v>0</v>
      </c>
      <c r="B2817" t="s">
        <v>1632</v>
      </c>
      <c r="C2817" t="s">
        <v>967</v>
      </c>
      <c r="D2817" t="s">
        <v>3972</v>
      </c>
      <c r="E2817" t="s">
        <v>20</v>
      </c>
      <c r="F2817" t="b">
        <v>0</v>
      </c>
      <c r="G2817" t="s">
        <v>27</v>
      </c>
      <c r="H2817" s="4">
        <v>45701.834837962961</v>
      </c>
      <c r="I2817" t="b">
        <v>1</v>
      </c>
      <c r="J2817" t="b">
        <v>0</v>
      </c>
      <c r="K2817" t="s">
        <v>24</v>
      </c>
      <c r="L2817" t="s">
        <v>22</v>
      </c>
      <c r="M2817">
        <v>105000</v>
      </c>
      <c r="O2817" t="s">
        <v>482</v>
      </c>
      <c r="P2817" t="s">
        <v>7545</v>
      </c>
    </row>
    <row r="2818" spans="1:16" x14ac:dyDescent="0.25">
      <c r="A2818" t="s">
        <v>19</v>
      </c>
      <c r="B2818" t="s">
        <v>7550</v>
      </c>
      <c r="C2818" t="s">
        <v>559</v>
      </c>
      <c r="D2818" t="s">
        <v>3956</v>
      </c>
      <c r="E2818" t="s">
        <v>20</v>
      </c>
      <c r="F2818" t="b">
        <v>0</v>
      </c>
      <c r="G2818" t="s">
        <v>27</v>
      </c>
      <c r="H2818" s="4">
        <v>45701.835057870368</v>
      </c>
      <c r="I2818" t="b">
        <v>0</v>
      </c>
      <c r="J2818" t="b">
        <v>1</v>
      </c>
      <c r="K2818" t="s">
        <v>24</v>
      </c>
      <c r="L2818" t="s">
        <v>36</v>
      </c>
      <c r="N2818">
        <v>37.514999389648438</v>
      </c>
      <c r="O2818" t="s">
        <v>7551</v>
      </c>
      <c r="P2818" t="s">
        <v>7552</v>
      </c>
    </row>
    <row r="2819" spans="1:16" x14ac:dyDescent="0.25">
      <c r="A2819" t="s">
        <v>0</v>
      </c>
      <c r="B2819" t="s">
        <v>7505</v>
      </c>
      <c r="C2819" t="s">
        <v>966</v>
      </c>
      <c r="D2819" t="s">
        <v>3956</v>
      </c>
      <c r="E2819" t="s">
        <v>20</v>
      </c>
      <c r="F2819" t="b">
        <v>0</v>
      </c>
      <c r="G2819" t="s">
        <v>30</v>
      </c>
      <c r="H2819" s="4">
        <v>45701.836087962962</v>
      </c>
      <c r="I2819" t="b">
        <v>0</v>
      </c>
      <c r="J2819" t="b">
        <v>0</v>
      </c>
      <c r="K2819" t="s">
        <v>24</v>
      </c>
      <c r="L2819" t="s">
        <v>36</v>
      </c>
      <c r="N2819">
        <v>25</v>
      </c>
      <c r="O2819" t="s">
        <v>7506</v>
      </c>
      <c r="P2819" t="s">
        <v>7507</v>
      </c>
    </row>
    <row r="2820" spans="1:16" x14ac:dyDescent="0.25">
      <c r="A2820" t="s">
        <v>0</v>
      </c>
      <c r="B2820" t="s">
        <v>3005</v>
      </c>
      <c r="C2820" t="s">
        <v>203</v>
      </c>
      <c r="D2820" t="s">
        <v>3972</v>
      </c>
      <c r="E2820" t="s">
        <v>20</v>
      </c>
      <c r="F2820" t="b">
        <v>0</v>
      </c>
      <c r="G2820" t="s">
        <v>23</v>
      </c>
      <c r="H2820" s="4">
        <v>45701.868854166663</v>
      </c>
      <c r="I2820" t="b">
        <v>1</v>
      </c>
      <c r="J2820" t="b">
        <v>1</v>
      </c>
      <c r="K2820" t="s">
        <v>24</v>
      </c>
      <c r="L2820" t="s">
        <v>36</v>
      </c>
      <c r="N2820">
        <v>19</v>
      </c>
      <c r="O2820" t="s">
        <v>4343</v>
      </c>
      <c r="P2820" t="s">
        <v>7508</v>
      </c>
    </row>
    <row r="2821" spans="1:16" x14ac:dyDescent="0.25">
      <c r="A2821" t="s">
        <v>0</v>
      </c>
      <c r="B2821" t="s">
        <v>7509</v>
      </c>
      <c r="C2821" t="s">
        <v>985</v>
      </c>
      <c r="D2821" t="s">
        <v>4327</v>
      </c>
      <c r="E2821" t="s">
        <v>20</v>
      </c>
      <c r="F2821" t="b">
        <v>0</v>
      </c>
      <c r="G2821" t="s">
        <v>27</v>
      </c>
      <c r="H2821" s="4">
        <v>45701.871157407397</v>
      </c>
      <c r="I2821" t="b">
        <v>0</v>
      </c>
      <c r="J2821" t="b">
        <v>1</v>
      </c>
      <c r="K2821" t="s">
        <v>24</v>
      </c>
      <c r="L2821" t="s">
        <v>22</v>
      </c>
      <c r="M2821">
        <v>120000</v>
      </c>
      <c r="O2821" t="s">
        <v>7510</v>
      </c>
    </row>
    <row r="2822" spans="1:16" x14ac:dyDescent="0.25">
      <c r="A2822" t="s">
        <v>0</v>
      </c>
      <c r="B2822" t="s">
        <v>7524</v>
      </c>
      <c r="C2822" t="s">
        <v>372</v>
      </c>
      <c r="D2822" t="s">
        <v>2208</v>
      </c>
      <c r="E2822" t="s">
        <v>20</v>
      </c>
      <c r="F2822" t="b">
        <v>0</v>
      </c>
      <c r="G2822" t="s">
        <v>27</v>
      </c>
      <c r="H2822" s="4">
        <v>45701.874988425923</v>
      </c>
      <c r="I2822" t="b">
        <v>0</v>
      </c>
      <c r="J2822" t="b">
        <v>0</v>
      </c>
      <c r="K2822" t="s">
        <v>24</v>
      </c>
      <c r="L2822" t="s">
        <v>22</v>
      </c>
      <c r="M2822">
        <v>82500</v>
      </c>
      <c r="O2822" t="s">
        <v>7525</v>
      </c>
      <c r="P2822" t="s">
        <v>7526</v>
      </c>
    </row>
    <row r="2823" spans="1:16" x14ac:dyDescent="0.25">
      <c r="A2823" t="s">
        <v>191</v>
      </c>
      <c r="B2823" t="s">
        <v>7565</v>
      </c>
      <c r="C2823" t="s">
        <v>2883</v>
      </c>
      <c r="D2823" t="s">
        <v>3972</v>
      </c>
      <c r="E2823" t="s">
        <v>51</v>
      </c>
      <c r="F2823" t="b">
        <v>0</v>
      </c>
      <c r="G2823" t="s">
        <v>30</v>
      </c>
      <c r="H2823" s="4">
        <v>45701.875763888893</v>
      </c>
      <c r="I2823" t="b">
        <v>0</v>
      </c>
      <c r="J2823" t="b">
        <v>1</v>
      </c>
      <c r="K2823" t="s">
        <v>24</v>
      </c>
      <c r="L2823" t="s">
        <v>36</v>
      </c>
      <c r="N2823">
        <v>50</v>
      </c>
      <c r="O2823" t="s">
        <v>2434</v>
      </c>
      <c r="P2823" t="s">
        <v>7566</v>
      </c>
    </row>
    <row r="2824" spans="1:16" x14ac:dyDescent="0.25">
      <c r="A2824" t="s">
        <v>2</v>
      </c>
      <c r="B2824" t="s">
        <v>7511</v>
      </c>
      <c r="C2824" t="s">
        <v>24</v>
      </c>
      <c r="D2824" t="s">
        <v>4034</v>
      </c>
      <c r="E2824" t="s">
        <v>20</v>
      </c>
      <c r="F2824" t="b">
        <v>0</v>
      </c>
      <c r="G2824" t="s">
        <v>41</v>
      </c>
      <c r="H2824" s="4">
        <v>45701.877106481479</v>
      </c>
      <c r="I2824" t="b">
        <v>1</v>
      </c>
      <c r="J2824" t="b">
        <v>1</v>
      </c>
      <c r="K2824" t="s">
        <v>24</v>
      </c>
      <c r="L2824" t="s">
        <v>22</v>
      </c>
      <c r="M2824">
        <v>125000</v>
      </c>
      <c r="O2824" t="s">
        <v>1831</v>
      </c>
      <c r="P2824" t="s">
        <v>7512</v>
      </c>
    </row>
    <row r="2825" spans="1:16" x14ac:dyDescent="0.25">
      <c r="A2825" t="s">
        <v>0</v>
      </c>
      <c r="B2825" t="s">
        <v>7513</v>
      </c>
      <c r="C2825" t="s">
        <v>82</v>
      </c>
      <c r="D2825" t="s">
        <v>3972</v>
      </c>
      <c r="E2825" t="s">
        <v>105</v>
      </c>
      <c r="F2825" t="b">
        <v>0</v>
      </c>
      <c r="G2825" t="s">
        <v>27</v>
      </c>
      <c r="H2825" s="4">
        <v>45701.916770833333</v>
      </c>
      <c r="I2825" t="b">
        <v>0</v>
      </c>
      <c r="J2825" t="b">
        <v>0</v>
      </c>
      <c r="K2825" t="s">
        <v>24</v>
      </c>
      <c r="L2825" t="s">
        <v>36</v>
      </c>
      <c r="N2825">
        <v>15.25</v>
      </c>
      <c r="O2825" t="s">
        <v>7514</v>
      </c>
    </row>
    <row r="2826" spans="1:16" x14ac:dyDescent="0.25">
      <c r="A2826" t="s">
        <v>2</v>
      </c>
      <c r="B2826" t="s">
        <v>4480</v>
      </c>
      <c r="C2826" t="s">
        <v>2555</v>
      </c>
      <c r="D2826" t="s">
        <v>3972</v>
      </c>
      <c r="E2826" t="s">
        <v>20</v>
      </c>
      <c r="F2826" t="b">
        <v>0</v>
      </c>
      <c r="G2826" t="s">
        <v>27</v>
      </c>
      <c r="H2826" s="4">
        <v>45701.918055555558</v>
      </c>
      <c r="I2826" t="b">
        <v>1</v>
      </c>
      <c r="J2826" t="b">
        <v>1</v>
      </c>
      <c r="K2826" t="s">
        <v>24</v>
      </c>
      <c r="L2826" t="s">
        <v>36</v>
      </c>
      <c r="N2826">
        <v>60</v>
      </c>
      <c r="O2826" t="s">
        <v>1227</v>
      </c>
      <c r="P2826" t="s">
        <v>887</v>
      </c>
    </row>
    <row r="2827" spans="1:16" x14ac:dyDescent="0.25">
      <c r="A2827" t="s">
        <v>0</v>
      </c>
      <c r="B2827" t="s">
        <v>7515</v>
      </c>
      <c r="C2827" t="s">
        <v>1096</v>
      </c>
      <c r="D2827" t="s">
        <v>3828</v>
      </c>
      <c r="E2827" t="s">
        <v>20</v>
      </c>
      <c r="F2827" t="b">
        <v>0</v>
      </c>
      <c r="G2827" t="s">
        <v>27</v>
      </c>
      <c r="H2827" s="4">
        <v>45701.954479166663</v>
      </c>
      <c r="I2827" t="b">
        <v>0</v>
      </c>
      <c r="J2827" t="b">
        <v>0</v>
      </c>
      <c r="K2827" t="s">
        <v>24</v>
      </c>
      <c r="L2827" t="s">
        <v>36</v>
      </c>
      <c r="N2827">
        <v>67.360000610351563</v>
      </c>
      <c r="O2827" t="s">
        <v>7516</v>
      </c>
      <c r="P2827" t="s">
        <v>7517</v>
      </c>
    </row>
    <row r="2828" spans="1:16" x14ac:dyDescent="0.25">
      <c r="A2828" t="s">
        <v>1</v>
      </c>
      <c r="B2828" t="s">
        <v>7567</v>
      </c>
      <c r="C2828" t="s">
        <v>151</v>
      </c>
      <c r="D2828" t="s">
        <v>3972</v>
      </c>
      <c r="E2828" t="s">
        <v>20</v>
      </c>
      <c r="F2828" t="b">
        <v>0</v>
      </c>
      <c r="G2828" t="s">
        <v>30</v>
      </c>
      <c r="H2828" s="4">
        <v>45701.959097222221</v>
      </c>
      <c r="I2828" t="b">
        <v>0</v>
      </c>
      <c r="J2828" t="b">
        <v>1</v>
      </c>
      <c r="K2828" t="s">
        <v>24</v>
      </c>
      <c r="L2828" t="s">
        <v>22</v>
      </c>
      <c r="M2828">
        <v>169500</v>
      </c>
      <c r="O2828" t="s">
        <v>4534</v>
      </c>
      <c r="P2828" t="s">
        <v>7568</v>
      </c>
    </row>
    <row r="2829" spans="1:16" x14ac:dyDescent="0.25">
      <c r="A2829" t="s">
        <v>1</v>
      </c>
      <c r="B2829" t="s">
        <v>7402</v>
      </c>
      <c r="C2829" t="s">
        <v>39</v>
      </c>
      <c r="D2829" t="s">
        <v>3972</v>
      </c>
      <c r="E2829" t="s">
        <v>51</v>
      </c>
      <c r="F2829" t="b">
        <v>1</v>
      </c>
      <c r="G2829" t="s">
        <v>41</v>
      </c>
      <c r="H2829" s="4">
        <v>45702.000034722223</v>
      </c>
      <c r="I2829" t="b">
        <v>0</v>
      </c>
      <c r="J2829" t="b">
        <v>1</v>
      </c>
      <c r="K2829" t="s">
        <v>24</v>
      </c>
      <c r="L2829" t="s">
        <v>36</v>
      </c>
      <c r="N2829">
        <v>31</v>
      </c>
      <c r="O2829" t="s">
        <v>7403</v>
      </c>
      <c r="P2829" t="s">
        <v>1212</v>
      </c>
    </row>
    <row r="2830" spans="1:16" x14ac:dyDescent="0.25">
      <c r="A2830" t="s">
        <v>2</v>
      </c>
      <c r="B2830" t="s">
        <v>7405</v>
      </c>
      <c r="C2830" t="s">
        <v>780</v>
      </c>
      <c r="D2830" t="s">
        <v>3972</v>
      </c>
      <c r="E2830" t="s">
        <v>20</v>
      </c>
      <c r="F2830" t="b">
        <v>0</v>
      </c>
      <c r="G2830" t="s">
        <v>27</v>
      </c>
      <c r="H2830" s="4">
        <v>45702.000173611108</v>
      </c>
      <c r="I2830" t="b">
        <v>0</v>
      </c>
      <c r="J2830" t="b">
        <v>0</v>
      </c>
      <c r="K2830" t="s">
        <v>24</v>
      </c>
      <c r="L2830" t="s">
        <v>22</v>
      </c>
      <c r="M2830">
        <v>82850</v>
      </c>
      <c r="O2830" t="s">
        <v>5481</v>
      </c>
      <c r="P2830" t="s">
        <v>3772</v>
      </c>
    </row>
    <row r="2831" spans="1:16" x14ac:dyDescent="0.25">
      <c r="A2831" t="s">
        <v>0</v>
      </c>
      <c r="B2831" t="s">
        <v>7404</v>
      </c>
      <c r="C2831" t="s">
        <v>5662</v>
      </c>
      <c r="D2831" t="s">
        <v>3956</v>
      </c>
      <c r="E2831" t="s">
        <v>34</v>
      </c>
      <c r="F2831" t="b">
        <v>0</v>
      </c>
      <c r="G2831" t="s">
        <v>27</v>
      </c>
      <c r="H2831" s="4">
        <v>45702.000173611108</v>
      </c>
      <c r="I2831" t="b">
        <v>0</v>
      </c>
      <c r="J2831" t="b">
        <v>0</v>
      </c>
      <c r="K2831" t="s">
        <v>24</v>
      </c>
      <c r="L2831" t="s">
        <v>36</v>
      </c>
      <c r="N2831">
        <v>24.014999389648441</v>
      </c>
      <c r="O2831" t="s">
        <v>5663</v>
      </c>
      <c r="P2831" t="s">
        <v>3686</v>
      </c>
    </row>
    <row r="2832" spans="1:16" x14ac:dyDescent="0.25">
      <c r="A2832" t="s">
        <v>2</v>
      </c>
      <c r="B2832" t="s">
        <v>7406</v>
      </c>
      <c r="C2832" t="s">
        <v>372</v>
      </c>
      <c r="D2832" t="s">
        <v>4013</v>
      </c>
      <c r="E2832" t="s">
        <v>20</v>
      </c>
      <c r="F2832" t="b">
        <v>0</v>
      </c>
      <c r="G2832" t="s">
        <v>41</v>
      </c>
      <c r="H2832" s="4">
        <v>45702.00209490741</v>
      </c>
      <c r="I2832" t="b">
        <v>0</v>
      </c>
      <c r="J2832" t="b">
        <v>1</v>
      </c>
      <c r="K2832" t="s">
        <v>24</v>
      </c>
      <c r="L2832" t="s">
        <v>22</v>
      </c>
      <c r="M2832">
        <v>220900</v>
      </c>
      <c r="O2832" t="s">
        <v>402</v>
      </c>
      <c r="P2832" t="s">
        <v>7407</v>
      </c>
    </row>
    <row r="2833" spans="1:16" x14ac:dyDescent="0.25">
      <c r="A2833" t="s">
        <v>2</v>
      </c>
      <c r="B2833" t="s">
        <v>2492</v>
      </c>
      <c r="C2833" t="s">
        <v>825</v>
      </c>
      <c r="D2833" t="s">
        <v>3972</v>
      </c>
      <c r="E2833" t="s">
        <v>20</v>
      </c>
      <c r="F2833" t="b">
        <v>0</v>
      </c>
      <c r="G2833" t="s">
        <v>35</v>
      </c>
      <c r="H2833" s="4">
        <v>45702.002395833333</v>
      </c>
      <c r="I2833" t="b">
        <v>0</v>
      </c>
      <c r="J2833" t="b">
        <v>1</v>
      </c>
      <c r="K2833" t="s">
        <v>24</v>
      </c>
      <c r="L2833" t="s">
        <v>22</v>
      </c>
      <c r="M2833">
        <v>122087</v>
      </c>
      <c r="O2833" t="s">
        <v>5481</v>
      </c>
      <c r="P2833" t="s">
        <v>7408</v>
      </c>
    </row>
    <row r="2834" spans="1:16" x14ac:dyDescent="0.25">
      <c r="A2834" t="s">
        <v>2</v>
      </c>
      <c r="B2834" t="s">
        <v>7409</v>
      </c>
      <c r="C2834" t="s">
        <v>622</v>
      </c>
      <c r="D2834" t="s">
        <v>3972</v>
      </c>
      <c r="E2834" t="s">
        <v>20</v>
      </c>
      <c r="F2834" t="b">
        <v>0</v>
      </c>
      <c r="G2834" t="s">
        <v>52</v>
      </c>
      <c r="H2834" s="4">
        <v>45702.003298611111</v>
      </c>
      <c r="I2834" t="b">
        <v>0</v>
      </c>
      <c r="J2834" t="b">
        <v>1</v>
      </c>
      <c r="K2834" t="s">
        <v>24</v>
      </c>
      <c r="L2834" t="s">
        <v>22</v>
      </c>
      <c r="M2834">
        <v>115000</v>
      </c>
      <c r="O2834" t="s">
        <v>954</v>
      </c>
      <c r="P2834" t="s">
        <v>7410</v>
      </c>
    </row>
    <row r="2835" spans="1:16" x14ac:dyDescent="0.25">
      <c r="A2835" t="s">
        <v>28</v>
      </c>
      <c r="B2835" t="s">
        <v>7411</v>
      </c>
      <c r="C2835" t="s">
        <v>39</v>
      </c>
      <c r="D2835" t="s">
        <v>3972</v>
      </c>
      <c r="E2835" t="s">
        <v>20</v>
      </c>
      <c r="F2835" t="b">
        <v>1</v>
      </c>
      <c r="G2835" t="s">
        <v>30</v>
      </c>
      <c r="H2835" s="4">
        <v>45702.017511574071</v>
      </c>
      <c r="I2835" t="b">
        <v>0</v>
      </c>
      <c r="J2835" t="b">
        <v>0</v>
      </c>
      <c r="K2835" t="s">
        <v>24</v>
      </c>
      <c r="L2835" t="s">
        <v>36</v>
      </c>
      <c r="N2835">
        <v>50</v>
      </c>
      <c r="O2835" t="s">
        <v>7412</v>
      </c>
    </row>
    <row r="2836" spans="1:16" x14ac:dyDescent="0.25">
      <c r="A2836" t="s">
        <v>0</v>
      </c>
      <c r="B2836" t="s">
        <v>6982</v>
      </c>
      <c r="C2836" t="s">
        <v>39</v>
      </c>
      <c r="D2836" t="s">
        <v>3972</v>
      </c>
      <c r="E2836" t="s">
        <v>20</v>
      </c>
      <c r="F2836" t="b">
        <v>1</v>
      </c>
      <c r="G2836" t="s">
        <v>106</v>
      </c>
      <c r="H2836" s="4">
        <v>45702.018483796302</v>
      </c>
      <c r="I2836" t="b">
        <v>0</v>
      </c>
      <c r="J2836" t="b">
        <v>0</v>
      </c>
      <c r="K2836" t="s">
        <v>106</v>
      </c>
      <c r="L2836" t="s">
        <v>22</v>
      </c>
      <c r="M2836">
        <v>71500</v>
      </c>
      <c r="O2836" t="s">
        <v>6983</v>
      </c>
      <c r="P2836" t="s">
        <v>6984</v>
      </c>
    </row>
    <row r="2837" spans="1:16" x14ac:dyDescent="0.25">
      <c r="A2837" t="s">
        <v>0</v>
      </c>
      <c r="B2837" t="s">
        <v>4494</v>
      </c>
      <c r="C2837" t="s">
        <v>140</v>
      </c>
      <c r="D2837" t="s">
        <v>3828</v>
      </c>
      <c r="E2837" t="s">
        <v>20</v>
      </c>
      <c r="F2837" t="b">
        <v>0</v>
      </c>
      <c r="G2837" t="s">
        <v>35</v>
      </c>
      <c r="H2837" s="4">
        <v>45702.04210648148</v>
      </c>
      <c r="I2837" t="b">
        <v>0</v>
      </c>
      <c r="J2837" t="b">
        <v>0</v>
      </c>
      <c r="K2837" t="s">
        <v>24</v>
      </c>
      <c r="L2837" t="s">
        <v>22</v>
      </c>
      <c r="M2837">
        <v>70000</v>
      </c>
      <c r="O2837" t="s">
        <v>4495</v>
      </c>
      <c r="P2837" t="s">
        <v>204</v>
      </c>
    </row>
    <row r="2838" spans="1:16" x14ac:dyDescent="0.25">
      <c r="A2838" t="s">
        <v>0</v>
      </c>
      <c r="B2838" t="s">
        <v>2900</v>
      </c>
      <c r="C2838" t="s">
        <v>749</v>
      </c>
      <c r="D2838" t="s">
        <v>3828</v>
      </c>
      <c r="E2838" t="s">
        <v>20</v>
      </c>
      <c r="F2838" t="b">
        <v>0</v>
      </c>
      <c r="G2838" t="s">
        <v>30</v>
      </c>
      <c r="H2838" s="4">
        <v>45702.042280092603</v>
      </c>
      <c r="I2838" t="b">
        <v>0</v>
      </c>
      <c r="J2838" t="b">
        <v>1</v>
      </c>
      <c r="K2838" t="s">
        <v>24</v>
      </c>
      <c r="L2838" t="s">
        <v>22</v>
      </c>
      <c r="M2838">
        <v>82500</v>
      </c>
      <c r="O2838" t="s">
        <v>4496</v>
      </c>
      <c r="P2838" t="s">
        <v>3459</v>
      </c>
    </row>
    <row r="2839" spans="1:16" x14ac:dyDescent="0.25">
      <c r="A2839" t="s">
        <v>2</v>
      </c>
      <c r="B2839" t="s">
        <v>7527</v>
      </c>
      <c r="C2839" t="s">
        <v>7528</v>
      </c>
      <c r="D2839" t="s">
        <v>3828</v>
      </c>
      <c r="E2839" t="s">
        <v>20</v>
      </c>
      <c r="F2839" t="b">
        <v>0</v>
      </c>
      <c r="G2839" t="s">
        <v>23</v>
      </c>
      <c r="H2839" s="4">
        <v>45702.059699074067</v>
      </c>
      <c r="I2839" t="b">
        <v>1</v>
      </c>
      <c r="J2839" t="b">
        <v>1</v>
      </c>
      <c r="K2839" t="s">
        <v>24</v>
      </c>
      <c r="L2839" t="s">
        <v>22</v>
      </c>
      <c r="M2839">
        <v>46000</v>
      </c>
      <c r="O2839" t="s">
        <v>7529</v>
      </c>
      <c r="P2839" t="s">
        <v>3540</v>
      </c>
    </row>
    <row r="2840" spans="1:16" x14ac:dyDescent="0.25">
      <c r="A2840" t="s">
        <v>19</v>
      </c>
      <c r="B2840" t="s">
        <v>2448</v>
      </c>
      <c r="C2840" t="s">
        <v>1270</v>
      </c>
      <c r="D2840" t="s">
        <v>3972</v>
      </c>
      <c r="E2840" t="s">
        <v>20</v>
      </c>
      <c r="F2840" t="b">
        <v>0</v>
      </c>
      <c r="G2840" t="s">
        <v>23</v>
      </c>
      <c r="H2840" s="4">
        <v>45702.077384259261</v>
      </c>
      <c r="I2840" t="b">
        <v>0</v>
      </c>
      <c r="J2840" t="b">
        <v>1</v>
      </c>
      <c r="K2840" t="s">
        <v>24</v>
      </c>
      <c r="L2840" t="s">
        <v>36</v>
      </c>
      <c r="N2840">
        <v>56.5</v>
      </c>
      <c r="O2840" t="s">
        <v>5481</v>
      </c>
      <c r="P2840" t="s">
        <v>149</v>
      </c>
    </row>
    <row r="2841" spans="1:16" x14ac:dyDescent="0.25">
      <c r="A2841" t="s">
        <v>28</v>
      </c>
      <c r="B2841" t="s">
        <v>7413</v>
      </c>
      <c r="C2841" t="s">
        <v>192</v>
      </c>
      <c r="D2841" t="s">
        <v>3956</v>
      </c>
      <c r="E2841" t="s">
        <v>20</v>
      </c>
      <c r="F2841" t="b">
        <v>0</v>
      </c>
      <c r="G2841" t="s">
        <v>23</v>
      </c>
      <c r="H2841" s="4">
        <v>45702.09920138889</v>
      </c>
      <c r="I2841" t="b">
        <v>0</v>
      </c>
      <c r="J2841" t="b">
        <v>1</v>
      </c>
      <c r="K2841" t="s">
        <v>24</v>
      </c>
      <c r="L2841" t="s">
        <v>36</v>
      </c>
      <c r="N2841">
        <v>41.884998321533203</v>
      </c>
      <c r="O2841" t="s">
        <v>5012</v>
      </c>
      <c r="P2841" t="s">
        <v>7414</v>
      </c>
    </row>
    <row r="2842" spans="1:16" x14ac:dyDescent="0.25">
      <c r="A2842" t="s">
        <v>40</v>
      </c>
      <c r="B2842" t="s">
        <v>7415</v>
      </c>
      <c r="C2842" t="s">
        <v>5403</v>
      </c>
      <c r="D2842" t="s">
        <v>3956</v>
      </c>
      <c r="E2842" t="s">
        <v>20</v>
      </c>
      <c r="F2842" t="b">
        <v>0</v>
      </c>
      <c r="G2842" t="s">
        <v>27</v>
      </c>
      <c r="H2842" s="4">
        <v>45702.100543981483</v>
      </c>
      <c r="I2842" t="b">
        <v>0</v>
      </c>
      <c r="J2842" t="b">
        <v>0</v>
      </c>
      <c r="K2842" t="s">
        <v>24</v>
      </c>
      <c r="L2842" t="s">
        <v>36</v>
      </c>
      <c r="N2842">
        <v>45.745002746582031</v>
      </c>
      <c r="O2842" t="s">
        <v>1422</v>
      </c>
      <c r="P2842" t="s">
        <v>7416</v>
      </c>
    </row>
    <row r="2843" spans="1:16" x14ac:dyDescent="0.25">
      <c r="A2843" t="s">
        <v>19</v>
      </c>
      <c r="B2843" t="s">
        <v>7417</v>
      </c>
      <c r="C2843" t="s">
        <v>122</v>
      </c>
      <c r="D2843" t="s">
        <v>3972</v>
      </c>
      <c r="E2843" t="s">
        <v>20</v>
      </c>
      <c r="F2843" t="b">
        <v>0</v>
      </c>
      <c r="G2843" t="s">
        <v>52</v>
      </c>
      <c r="H2843" s="4">
        <v>45702.246979166674</v>
      </c>
      <c r="I2843" t="b">
        <v>1</v>
      </c>
      <c r="J2843" t="b">
        <v>1</v>
      </c>
      <c r="K2843" t="s">
        <v>24</v>
      </c>
      <c r="L2843" t="s">
        <v>36</v>
      </c>
      <c r="N2843">
        <v>67.5</v>
      </c>
      <c r="O2843" t="s">
        <v>4343</v>
      </c>
      <c r="P2843" t="s">
        <v>2460</v>
      </c>
    </row>
    <row r="2844" spans="1:16" x14ac:dyDescent="0.25">
      <c r="A2844" t="s">
        <v>0</v>
      </c>
      <c r="B2844" t="s">
        <v>7418</v>
      </c>
      <c r="C2844" t="s">
        <v>82</v>
      </c>
      <c r="D2844" t="s">
        <v>5914</v>
      </c>
      <c r="E2844" t="s">
        <v>20</v>
      </c>
      <c r="F2844" t="b">
        <v>0</v>
      </c>
      <c r="G2844" t="s">
        <v>27</v>
      </c>
      <c r="H2844" s="4">
        <v>45702.249976851846</v>
      </c>
      <c r="I2844" t="b">
        <v>0</v>
      </c>
      <c r="J2844" t="b">
        <v>1</v>
      </c>
      <c r="K2844" t="s">
        <v>24</v>
      </c>
      <c r="L2844" t="s">
        <v>22</v>
      </c>
      <c r="M2844">
        <v>169500</v>
      </c>
      <c r="O2844" t="s">
        <v>7419</v>
      </c>
      <c r="P2844" t="s">
        <v>2951</v>
      </c>
    </row>
    <row r="2845" spans="1:16" x14ac:dyDescent="0.25">
      <c r="A2845" t="s">
        <v>0</v>
      </c>
      <c r="B2845" t="s">
        <v>0</v>
      </c>
      <c r="C2845" t="s">
        <v>2821</v>
      </c>
      <c r="D2845" t="s">
        <v>1051</v>
      </c>
      <c r="E2845" t="s">
        <v>20</v>
      </c>
      <c r="F2845" t="b">
        <v>0</v>
      </c>
      <c r="G2845" t="s">
        <v>41</v>
      </c>
      <c r="H2845" s="4">
        <v>45702.250231481477</v>
      </c>
      <c r="I2845" t="b">
        <v>1</v>
      </c>
      <c r="J2845" t="b">
        <v>1</v>
      </c>
      <c r="K2845" t="s">
        <v>24</v>
      </c>
      <c r="L2845" t="s">
        <v>36</v>
      </c>
      <c r="N2845">
        <v>30.5</v>
      </c>
      <c r="O2845" t="s">
        <v>1051</v>
      </c>
      <c r="P2845" t="s">
        <v>204</v>
      </c>
    </row>
    <row r="2846" spans="1:16" x14ac:dyDescent="0.25">
      <c r="A2846" t="s">
        <v>0</v>
      </c>
      <c r="B2846" t="s">
        <v>0</v>
      </c>
      <c r="C2846" t="s">
        <v>585</v>
      </c>
      <c r="D2846" t="s">
        <v>3828</v>
      </c>
      <c r="E2846" t="s">
        <v>219</v>
      </c>
      <c r="F2846" t="b">
        <v>0</v>
      </c>
      <c r="G2846" t="s">
        <v>41</v>
      </c>
      <c r="H2846" s="4">
        <v>45702.250277777777</v>
      </c>
      <c r="I2846" t="b">
        <v>0</v>
      </c>
      <c r="J2846" t="b">
        <v>1</v>
      </c>
      <c r="K2846" t="s">
        <v>24</v>
      </c>
      <c r="L2846" t="s">
        <v>36</v>
      </c>
      <c r="N2846">
        <v>62.5</v>
      </c>
      <c r="O2846" t="s">
        <v>3776</v>
      </c>
      <c r="P2846" t="s">
        <v>1823</v>
      </c>
    </row>
    <row r="2847" spans="1:16" x14ac:dyDescent="0.25">
      <c r="A2847" t="s">
        <v>25</v>
      </c>
      <c r="B2847" t="s">
        <v>7420</v>
      </c>
      <c r="C2847" t="s">
        <v>49</v>
      </c>
      <c r="D2847" t="s">
        <v>3108</v>
      </c>
      <c r="E2847" t="s">
        <v>20</v>
      </c>
      <c r="F2847" t="b">
        <v>0</v>
      </c>
      <c r="G2847" t="s">
        <v>41</v>
      </c>
      <c r="H2847" s="4">
        <v>45702.250462962962</v>
      </c>
      <c r="I2847" t="b">
        <v>0</v>
      </c>
      <c r="J2847" t="b">
        <v>1</v>
      </c>
      <c r="K2847" t="s">
        <v>24</v>
      </c>
      <c r="L2847" t="s">
        <v>22</v>
      </c>
      <c r="M2847">
        <v>220612</v>
      </c>
      <c r="O2847" t="s">
        <v>43</v>
      </c>
      <c r="P2847" t="s">
        <v>7421</v>
      </c>
    </row>
    <row r="2848" spans="1:16" x14ac:dyDescent="0.25">
      <c r="A2848" t="s">
        <v>0</v>
      </c>
      <c r="B2848" t="s">
        <v>288</v>
      </c>
      <c r="C2848" t="s">
        <v>696</v>
      </c>
      <c r="D2848" t="s">
        <v>7422</v>
      </c>
      <c r="E2848" t="s">
        <v>51</v>
      </c>
      <c r="F2848" t="b">
        <v>0</v>
      </c>
      <c r="G2848" t="s">
        <v>30</v>
      </c>
      <c r="H2848" s="4">
        <v>45702.250902777778</v>
      </c>
      <c r="I2848" t="b">
        <v>1</v>
      </c>
      <c r="J2848" t="b">
        <v>1</v>
      </c>
      <c r="K2848" t="s">
        <v>24</v>
      </c>
      <c r="L2848" t="s">
        <v>36</v>
      </c>
      <c r="N2848">
        <v>25</v>
      </c>
      <c r="O2848" t="s">
        <v>2075</v>
      </c>
      <c r="P2848" t="s">
        <v>863</v>
      </c>
    </row>
    <row r="2849" spans="1:16" x14ac:dyDescent="0.25">
      <c r="A2849" t="s">
        <v>19</v>
      </c>
      <c r="B2849" t="s">
        <v>7423</v>
      </c>
      <c r="C2849" t="s">
        <v>985</v>
      </c>
      <c r="D2849" t="s">
        <v>3972</v>
      </c>
      <c r="E2849" t="s">
        <v>20</v>
      </c>
      <c r="F2849" t="b">
        <v>0</v>
      </c>
      <c r="G2849" t="s">
        <v>27</v>
      </c>
      <c r="H2849" s="4">
        <v>45702.251006944447</v>
      </c>
      <c r="I2849" t="b">
        <v>0</v>
      </c>
      <c r="J2849" t="b">
        <v>1</v>
      </c>
      <c r="K2849" t="s">
        <v>24</v>
      </c>
      <c r="L2849" t="s">
        <v>22</v>
      </c>
      <c r="M2849">
        <v>260000</v>
      </c>
      <c r="O2849" t="s">
        <v>575</v>
      </c>
    </row>
    <row r="2850" spans="1:16" x14ac:dyDescent="0.25">
      <c r="A2850" t="s">
        <v>1</v>
      </c>
      <c r="B2850" t="s">
        <v>661</v>
      </c>
      <c r="C2850" t="s">
        <v>386</v>
      </c>
      <c r="D2850" t="s">
        <v>3828</v>
      </c>
      <c r="E2850" t="s">
        <v>20</v>
      </c>
      <c r="F2850" t="b">
        <v>0</v>
      </c>
      <c r="G2850" t="s">
        <v>41</v>
      </c>
      <c r="H2850" s="4">
        <v>45702.251944444448</v>
      </c>
      <c r="I2850" t="b">
        <v>0</v>
      </c>
      <c r="J2850" t="b">
        <v>1</v>
      </c>
      <c r="K2850" t="s">
        <v>24</v>
      </c>
      <c r="L2850" t="s">
        <v>22</v>
      </c>
      <c r="M2850">
        <v>127275.203125</v>
      </c>
      <c r="O2850" t="s">
        <v>7424</v>
      </c>
      <c r="P2850" t="s">
        <v>7425</v>
      </c>
    </row>
    <row r="2851" spans="1:16" x14ac:dyDescent="0.25">
      <c r="A2851" t="s">
        <v>2</v>
      </c>
      <c r="B2851" t="s">
        <v>1544</v>
      </c>
      <c r="C2851" t="s">
        <v>39</v>
      </c>
      <c r="D2851" t="s">
        <v>4013</v>
      </c>
      <c r="E2851" t="s">
        <v>20</v>
      </c>
      <c r="F2851" t="b">
        <v>1</v>
      </c>
      <c r="G2851" t="s">
        <v>610</v>
      </c>
      <c r="H2851" s="4">
        <v>45702.257430555554</v>
      </c>
      <c r="I2851" t="b">
        <v>0</v>
      </c>
      <c r="J2851" t="b">
        <v>1</v>
      </c>
      <c r="K2851" t="s">
        <v>610</v>
      </c>
      <c r="L2851" t="s">
        <v>22</v>
      </c>
      <c r="M2851">
        <v>184000</v>
      </c>
      <c r="O2851" t="s">
        <v>3016</v>
      </c>
      <c r="P2851" t="s">
        <v>6877</v>
      </c>
    </row>
    <row r="2852" spans="1:16" x14ac:dyDescent="0.25">
      <c r="A2852" t="s">
        <v>0</v>
      </c>
      <c r="B2852" t="s">
        <v>7426</v>
      </c>
      <c r="C2852" t="s">
        <v>3180</v>
      </c>
      <c r="D2852" t="s">
        <v>2208</v>
      </c>
      <c r="E2852" t="s">
        <v>20</v>
      </c>
      <c r="F2852" t="b">
        <v>0</v>
      </c>
      <c r="G2852" t="s">
        <v>23</v>
      </c>
      <c r="H2852" s="4">
        <v>45702.269016203703</v>
      </c>
      <c r="I2852" t="b">
        <v>0</v>
      </c>
      <c r="J2852" t="b">
        <v>0</v>
      </c>
      <c r="K2852" t="s">
        <v>24</v>
      </c>
      <c r="L2852" t="s">
        <v>36</v>
      </c>
      <c r="N2852">
        <v>33.5</v>
      </c>
      <c r="O2852" t="s">
        <v>3375</v>
      </c>
      <c r="P2852" t="s">
        <v>963</v>
      </c>
    </row>
    <row r="2853" spans="1:16" x14ac:dyDescent="0.25">
      <c r="A2853" t="s">
        <v>2</v>
      </c>
      <c r="B2853" t="s">
        <v>2</v>
      </c>
      <c r="C2853" t="s">
        <v>7427</v>
      </c>
      <c r="D2853" t="s">
        <v>4971</v>
      </c>
      <c r="E2853" t="s">
        <v>20</v>
      </c>
      <c r="F2853" t="b">
        <v>0</v>
      </c>
      <c r="G2853" t="s">
        <v>226</v>
      </c>
      <c r="H2853" s="4">
        <v>45702.273310185177</v>
      </c>
      <c r="I2853" t="b">
        <v>1</v>
      </c>
      <c r="J2853" t="b">
        <v>0</v>
      </c>
      <c r="K2853" t="s">
        <v>226</v>
      </c>
      <c r="L2853" t="s">
        <v>22</v>
      </c>
      <c r="M2853">
        <v>65000</v>
      </c>
      <c r="O2853" t="s">
        <v>7428</v>
      </c>
      <c r="P2853" t="s">
        <v>7429</v>
      </c>
    </row>
    <row r="2854" spans="1:16" x14ac:dyDescent="0.25">
      <c r="A2854" t="s">
        <v>19</v>
      </c>
      <c r="B2854" t="s">
        <v>7518</v>
      </c>
      <c r="C2854" t="s">
        <v>213</v>
      </c>
      <c r="D2854" t="s">
        <v>2208</v>
      </c>
      <c r="E2854" t="s">
        <v>20</v>
      </c>
      <c r="F2854" t="b">
        <v>0</v>
      </c>
      <c r="G2854" t="s">
        <v>41</v>
      </c>
      <c r="H2854" s="4">
        <v>45702.292048611111</v>
      </c>
      <c r="I2854" t="b">
        <v>0</v>
      </c>
      <c r="J2854" t="b">
        <v>1</v>
      </c>
      <c r="K2854" t="s">
        <v>24</v>
      </c>
      <c r="L2854" t="s">
        <v>22</v>
      </c>
      <c r="M2854">
        <v>193000</v>
      </c>
      <c r="O2854" t="s">
        <v>405</v>
      </c>
      <c r="P2854" t="s">
        <v>7519</v>
      </c>
    </row>
    <row r="2855" spans="1:16" x14ac:dyDescent="0.25">
      <c r="A2855" t="s">
        <v>2</v>
      </c>
      <c r="B2855" t="s">
        <v>7430</v>
      </c>
      <c r="C2855" t="s">
        <v>172</v>
      </c>
      <c r="D2855" t="s">
        <v>2208</v>
      </c>
      <c r="E2855" t="s">
        <v>20</v>
      </c>
      <c r="F2855" t="b">
        <v>0</v>
      </c>
      <c r="G2855" t="s">
        <v>27</v>
      </c>
      <c r="H2855" s="4">
        <v>45702.293217592603</v>
      </c>
      <c r="I2855" t="b">
        <v>0</v>
      </c>
      <c r="J2855" t="b">
        <v>0</v>
      </c>
      <c r="K2855" t="s">
        <v>24</v>
      </c>
      <c r="L2855" t="s">
        <v>22</v>
      </c>
      <c r="M2855">
        <v>180000</v>
      </c>
      <c r="O2855" t="s">
        <v>2868</v>
      </c>
      <c r="P2855" t="s">
        <v>7431</v>
      </c>
    </row>
    <row r="2856" spans="1:16" x14ac:dyDescent="0.25">
      <c r="A2856" t="s">
        <v>0</v>
      </c>
      <c r="B2856" t="s">
        <v>4221</v>
      </c>
      <c r="D2856" t="s">
        <v>4219</v>
      </c>
      <c r="E2856" t="s">
        <v>20</v>
      </c>
      <c r="F2856" t="b">
        <v>0</v>
      </c>
      <c r="G2856" t="s">
        <v>1420</v>
      </c>
      <c r="H2856" s="4">
        <v>45702.298101851848</v>
      </c>
      <c r="I2856" t="b">
        <v>0</v>
      </c>
      <c r="J2856" t="b">
        <v>0</v>
      </c>
      <c r="K2856" t="s">
        <v>1420</v>
      </c>
      <c r="L2856" t="s">
        <v>22</v>
      </c>
      <c r="M2856">
        <v>65000</v>
      </c>
      <c r="O2856" t="s">
        <v>2946</v>
      </c>
      <c r="P2856" t="s">
        <v>1374</v>
      </c>
    </row>
    <row r="2857" spans="1:16" x14ac:dyDescent="0.25">
      <c r="A2857" t="s">
        <v>1</v>
      </c>
      <c r="B2857" t="s">
        <v>7432</v>
      </c>
      <c r="C2857" t="s">
        <v>39</v>
      </c>
      <c r="D2857" t="s">
        <v>7433</v>
      </c>
      <c r="E2857" t="s">
        <v>20</v>
      </c>
      <c r="F2857" t="b">
        <v>1</v>
      </c>
      <c r="G2857" t="s">
        <v>1833</v>
      </c>
      <c r="H2857" s="4">
        <v>45702.299421296288</v>
      </c>
      <c r="I2857" t="b">
        <v>1</v>
      </c>
      <c r="J2857" t="b">
        <v>0</v>
      </c>
      <c r="K2857" t="s">
        <v>1833</v>
      </c>
      <c r="L2857" t="s">
        <v>22</v>
      </c>
      <c r="M2857">
        <v>47500</v>
      </c>
      <c r="O2857" t="s">
        <v>1426</v>
      </c>
    </row>
    <row r="2858" spans="1:16" x14ac:dyDescent="0.25">
      <c r="A2858" t="s">
        <v>0</v>
      </c>
      <c r="B2858" t="s">
        <v>3335</v>
      </c>
      <c r="C2858" t="s">
        <v>160</v>
      </c>
      <c r="D2858" t="s">
        <v>4083</v>
      </c>
      <c r="E2858" t="s">
        <v>20</v>
      </c>
      <c r="F2858" t="b">
        <v>0</v>
      </c>
      <c r="G2858" t="s">
        <v>52</v>
      </c>
      <c r="H2858" s="4">
        <v>45702.303819444453</v>
      </c>
      <c r="I2858" t="b">
        <v>0</v>
      </c>
      <c r="J2858" t="b">
        <v>1</v>
      </c>
      <c r="K2858" t="s">
        <v>24</v>
      </c>
      <c r="L2858" t="s">
        <v>22</v>
      </c>
      <c r="M2858">
        <v>137500</v>
      </c>
      <c r="O2858" t="s">
        <v>88</v>
      </c>
      <c r="P2858" t="s">
        <v>7434</v>
      </c>
    </row>
    <row r="2859" spans="1:16" x14ac:dyDescent="0.25">
      <c r="A2859" t="s">
        <v>89</v>
      </c>
      <c r="B2859" t="s">
        <v>7530</v>
      </c>
      <c r="C2859" t="s">
        <v>7531</v>
      </c>
      <c r="D2859" t="s">
        <v>4034</v>
      </c>
      <c r="E2859" t="s">
        <v>20</v>
      </c>
      <c r="F2859" t="b">
        <v>0</v>
      </c>
      <c r="G2859" t="s">
        <v>1119</v>
      </c>
      <c r="H2859" s="4">
        <v>45702.31212962963</v>
      </c>
      <c r="I2859" t="b">
        <v>0</v>
      </c>
      <c r="J2859" t="b">
        <v>0</v>
      </c>
      <c r="K2859" t="s">
        <v>1119</v>
      </c>
      <c r="L2859" t="s">
        <v>22</v>
      </c>
      <c r="M2859">
        <v>275000</v>
      </c>
      <c r="O2859" t="s">
        <v>7532</v>
      </c>
      <c r="P2859" t="s">
        <v>274</v>
      </c>
    </row>
    <row r="2860" spans="1:16" x14ac:dyDescent="0.25">
      <c r="A2860" t="s">
        <v>89</v>
      </c>
      <c r="B2860" t="s">
        <v>7533</v>
      </c>
      <c r="C2860" t="s">
        <v>1420</v>
      </c>
      <c r="D2860" t="s">
        <v>4219</v>
      </c>
      <c r="E2860" t="s">
        <v>20</v>
      </c>
      <c r="F2860" t="b">
        <v>0</v>
      </c>
      <c r="G2860" t="s">
        <v>1420</v>
      </c>
      <c r="H2860" s="4">
        <v>45702.317175925928</v>
      </c>
      <c r="I2860" t="b">
        <v>0</v>
      </c>
      <c r="J2860" t="b">
        <v>0</v>
      </c>
      <c r="K2860" t="s">
        <v>1420</v>
      </c>
      <c r="L2860" t="s">
        <v>22</v>
      </c>
      <c r="M2860">
        <v>174400</v>
      </c>
      <c r="O2860" t="s">
        <v>1773</v>
      </c>
      <c r="P2860" t="s">
        <v>7534</v>
      </c>
    </row>
    <row r="2861" spans="1:16" x14ac:dyDescent="0.25">
      <c r="A2861" t="s">
        <v>139</v>
      </c>
      <c r="B2861" t="s">
        <v>7435</v>
      </c>
      <c r="C2861" t="s">
        <v>2500</v>
      </c>
      <c r="D2861" t="s">
        <v>3969</v>
      </c>
      <c r="E2861" t="s">
        <v>20</v>
      </c>
      <c r="F2861" t="b">
        <v>0</v>
      </c>
      <c r="G2861" t="s">
        <v>41</v>
      </c>
      <c r="H2861" s="4">
        <v>45702.333784722221</v>
      </c>
      <c r="I2861" t="b">
        <v>0</v>
      </c>
      <c r="J2861" t="b">
        <v>1</v>
      </c>
      <c r="K2861" t="s">
        <v>24</v>
      </c>
      <c r="L2861" t="s">
        <v>22</v>
      </c>
      <c r="M2861">
        <v>96000</v>
      </c>
      <c r="O2861" t="s">
        <v>7436</v>
      </c>
    </row>
    <row r="2862" spans="1:16" x14ac:dyDescent="0.25">
      <c r="A2862" t="s">
        <v>40</v>
      </c>
      <c r="B2862" t="s">
        <v>7437</v>
      </c>
      <c r="C2862" t="s">
        <v>151</v>
      </c>
      <c r="D2862" t="s">
        <v>5132</v>
      </c>
      <c r="E2862" t="s">
        <v>20</v>
      </c>
      <c r="F2862" t="b">
        <v>0</v>
      </c>
      <c r="G2862" t="s">
        <v>30</v>
      </c>
      <c r="H2862" s="4">
        <v>45702.334583333337</v>
      </c>
      <c r="I2862" t="b">
        <v>0</v>
      </c>
      <c r="J2862" t="b">
        <v>1</v>
      </c>
      <c r="K2862" t="s">
        <v>24</v>
      </c>
      <c r="L2862" t="s">
        <v>22</v>
      </c>
      <c r="M2862">
        <v>149743</v>
      </c>
      <c r="O2862" t="s">
        <v>7438</v>
      </c>
      <c r="P2862" t="s">
        <v>7439</v>
      </c>
    </row>
    <row r="2863" spans="1:16" x14ac:dyDescent="0.25">
      <c r="A2863" t="s">
        <v>2</v>
      </c>
      <c r="B2863" t="s">
        <v>7440</v>
      </c>
      <c r="C2863" t="s">
        <v>29</v>
      </c>
      <c r="D2863" t="s">
        <v>3956</v>
      </c>
      <c r="E2863" t="s">
        <v>20</v>
      </c>
      <c r="F2863" t="b">
        <v>0</v>
      </c>
      <c r="G2863" t="s">
        <v>27</v>
      </c>
      <c r="H2863" s="4">
        <v>45702.334675925929</v>
      </c>
      <c r="I2863" t="b">
        <v>0</v>
      </c>
      <c r="J2863" t="b">
        <v>1</v>
      </c>
      <c r="K2863" t="s">
        <v>24</v>
      </c>
      <c r="L2863" t="s">
        <v>36</v>
      </c>
      <c r="N2863">
        <v>38.215000152587891</v>
      </c>
      <c r="O2863" t="s">
        <v>2768</v>
      </c>
      <c r="P2863" t="s">
        <v>128</v>
      </c>
    </row>
    <row r="2864" spans="1:16" x14ac:dyDescent="0.25">
      <c r="A2864" t="s">
        <v>2</v>
      </c>
      <c r="B2864" t="s">
        <v>7441</v>
      </c>
      <c r="C2864" t="s">
        <v>6312</v>
      </c>
      <c r="D2864" t="s">
        <v>3969</v>
      </c>
      <c r="E2864" t="s">
        <v>20</v>
      </c>
      <c r="F2864" t="b">
        <v>0</v>
      </c>
      <c r="G2864" t="s">
        <v>1420</v>
      </c>
      <c r="H2864" s="4">
        <v>45702.350810185177</v>
      </c>
      <c r="I2864" t="b">
        <v>0</v>
      </c>
      <c r="J2864" t="b">
        <v>0</v>
      </c>
      <c r="K2864" t="s">
        <v>1420</v>
      </c>
      <c r="L2864" t="s">
        <v>22</v>
      </c>
      <c r="M2864">
        <v>109605.5</v>
      </c>
      <c r="O2864" t="s">
        <v>7442</v>
      </c>
      <c r="P2864" t="s">
        <v>7443</v>
      </c>
    </row>
    <row r="2865" spans="1:16" x14ac:dyDescent="0.25">
      <c r="A2865" t="s">
        <v>0</v>
      </c>
      <c r="B2865" t="s">
        <v>7535</v>
      </c>
      <c r="C2865" t="s">
        <v>3225</v>
      </c>
      <c r="D2865" t="s">
        <v>3828</v>
      </c>
      <c r="E2865" t="s">
        <v>20</v>
      </c>
      <c r="F2865" t="b">
        <v>0</v>
      </c>
      <c r="G2865" t="s">
        <v>27</v>
      </c>
      <c r="H2865" s="4">
        <v>45702.375081018523</v>
      </c>
      <c r="I2865" t="b">
        <v>1</v>
      </c>
      <c r="J2865" t="b">
        <v>1</v>
      </c>
      <c r="K2865" t="s">
        <v>24</v>
      </c>
      <c r="L2865" t="s">
        <v>22</v>
      </c>
      <c r="M2865">
        <v>80000</v>
      </c>
      <c r="O2865" t="s">
        <v>7536</v>
      </c>
      <c r="P2865" t="s">
        <v>7537</v>
      </c>
    </row>
    <row r="2866" spans="1:16" x14ac:dyDescent="0.25">
      <c r="A2866" t="s">
        <v>0</v>
      </c>
      <c r="B2866" t="s">
        <v>7444</v>
      </c>
      <c r="C2866" t="s">
        <v>39</v>
      </c>
      <c r="D2866" t="s">
        <v>3828</v>
      </c>
      <c r="E2866" t="s">
        <v>20</v>
      </c>
      <c r="F2866" t="b">
        <v>1</v>
      </c>
      <c r="G2866" t="s">
        <v>27</v>
      </c>
      <c r="H2866" s="4">
        <v>45702.375150462962</v>
      </c>
      <c r="I2866" t="b">
        <v>1</v>
      </c>
      <c r="J2866" t="b">
        <v>0</v>
      </c>
      <c r="K2866" t="s">
        <v>24</v>
      </c>
      <c r="L2866" t="s">
        <v>22</v>
      </c>
      <c r="M2866">
        <v>163085</v>
      </c>
      <c r="O2866" t="s">
        <v>7445</v>
      </c>
      <c r="P2866" t="s">
        <v>709</v>
      </c>
    </row>
    <row r="2867" spans="1:16" x14ac:dyDescent="0.25">
      <c r="A2867" t="s">
        <v>0</v>
      </c>
      <c r="B2867" t="s">
        <v>7446</v>
      </c>
      <c r="C2867" t="s">
        <v>585</v>
      </c>
      <c r="D2867" t="s">
        <v>4083</v>
      </c>
      <c r="E2867" t="s">
        <v>20</v>
      </c>
      <c r="F2867" t="b">
        <v>0</v>
      </c>
      <c r="G2867" t="s">
        <v>41</v>
      </c>
      <c r="H2867" s="4">
        <v>45702.375474537039</v>
      </c>
      <c r="I2867" t="b">
        <v>0</v>
      </c>
      <c r="J2867" t="b">
        <v>0</v>
      </c>
      <c r="K2867" t="s">
        <v>24</v>
      </c>
      <c r="L2867" t="s">
        <v>22</v>
      </c>
      <c r="M2867">
        <v>125000</v>
      </c>
      <c r="O2867" t="s">
        <v>374</v>
      </c>
      <c r="P2867" t="s">
        <v>7447</v>
      </c>
    </row>
    <row r="2868" spans="1:16" x14ac:dyDescent="0.25">
      <c r="A2868" t="s">
        <v>1</v>
      </c>
      <c r="B2868" t="s">
        <v>4430</v>
      </c>
      <c r="C2868" t="s">
        <v>949</v>
      </c>
      <c r="D2868" t="s">
        <v>4431</v>
      </c>
      <c r="E2868" t="s">
        <v>20</v>
      </c>
      <c r="F2868" t="b">
        <v>0</v>
      </c>
      <c r="G2868" t="s">
        <v>30</v>
      </c>
      <c r="H2868" s="4">
        <v>45702.376006944447</v>
      </c>
      <c r="I2868" t="b">
        <v>0</v>
      </c>
      <c r="J2868" t="b">
        <v>1</v>
      </c>
      <c r="K2868" t="s">
        <v>24</v>
      </c>
      <c r="L2868" t="s">
        <v>22</v>
      </c>
      <c r="M2868">
        <v>99000</v>
      </c>
      <c r="O2868" t="s">
        <v>1763</v>
      </c>
      <c r="P2868" t="s">
        <v>4432</v>
      </c>
    </row>
    <row r="2869" spans="1:16" x14ac:dyDescent="0.25">
      <c r="A2869" t="s">
        <v>0</v>
      </c>
      <c r="B2869" t="s">
        <v>5420</v>
      </c>
      <c r="C2869" t="s">
        <v>372</v>
      </c>
      <c r="D2869" t="s">
        <v>3956</v>
      </c>
      <c r="E2869" t="s">
        <v>34</v>
      </c>
      <c r="F2869" t="b">
        <v>0</v>
      </c>
      <c r="G2869" t="s">
        <v>27</v>
      </c>
      <c r="H2869" s="4">
        <v>45702.416701388887</v>
      </c>
      <c r="I2869" t="b">
        <v>1</v>
      </c>
      <c r="J2869" t="b">
        <v>0</v>
      </c>
      <c r="K2869" t="s">
        <v>24</v>
      </c>
      <c r="L2869" t="s">
        <v>36</v>
      </c>
      <c r="N2869">
        <v>27.979999542236332</v>
      </c>
      <c r="O2869" t="s">
        <v>4621</v>
      </c>
    </row>
    <row r="2870" spans="1:16" x14ac:dyDescent="0.25">
      <c r="A2870" t="s">
        <v>40</v>
      </c>
      <c r="B2870" t="s">
        <v>7448</v>
      </c>
      <c r="C2870" t="s">
        <v>1546</v>
      </c>
      <c r="D2870" t="s">
        <v>3828</v>
      </c>
      <c r="E2870" t="s">
        <v>20</v>
      </c>
      <c r="F2870" t="b">
        <v>0</v>
      </c>
      <c r="G2870" t="s">
        <v>27</v>
      </c>
      <c r="H2870" s="4">
        <v>45702.417939814812</v>
      </c>
      <c r="I2870" t="b">
        <v>0</v>
      </c>
      <c r="J2870" t="b">
        <v>1</v>
      </c>
      <c r="K2870" t="s">
        <v>24</v>
      </c>
      <c r="L2870" t="s">
        <v>22</v>
      </c>
      <c r="M2870">
        <v>162225</v>
      </c>
      <c r="O2870" t="s">
        <v>254</v>
      </c>
      <c r="P2870" t="s">
        <v>7449</v>
      </c>
    </row>
    <row r="2871" spans="1:16" x14ac:dyDescent="0.25">
      <c r="A2871" t="s">
        <v>40</v>
      </c>
      <c r="B2871" t="s">
        <v>2541</v>
      </c>
      <c r="C2871" t="s">
        <v>3347</v>
      </c>
      <c r="D2871" t="s">
        <v>3972</v>
      </c>
      <c r="E2871" t="s">
        <v>20</v>
      </c>
      <c r="F2871" t="b">
        <v>0</v>
      </c>
      <c r="G2871" t="s">
        <v>27</v>
      </c>
      <c r="H2871" s="4">
        <v>45702.418842592589</v>
      </c>
      <c r="I2871" t="b">
        <v>0</v>
      </c>
      <c r="J2871" t="b">
        <v>1</v>
      </c>
      <c r="K2871" t="s">
        <v>24</v>
      </c>
      <c r="L2871" t="s">
        <v>22</v>
      </c>
      <c r="M2871">
        <v>110500</v>
      </c>
      <c r="O2871" t="s">
        <v>2227</v>
      </c>
      <c r="P2871" t="s">
        <v>4332</v>
      </c>
    </row>
    <row r="2872" spans="1:16" x14ac:dyDescent="0.25">
      <c r="A2872" t="s">
        <v>2</v>
      </c>
      <c r="B2872" t="s">
        <v>4384</v>
      </c>
      <c r="C2872" t="s">
        <v>3515</v>
      </c>
      <c r="D2872" t="s">
        <v>2208</v>
      </c>
      <c r="E2872" t="s">
        <v>34</v>
      </c>
      <c r="F2872" t="b">
        <v>0</v>
      </c>
      <c r="G2872" t="s">
        <v>41</v>
      </c>
      <c r="H2872" s="4">
        <v>45702.418923611112</v>
      </c>
      <c r="I2872" t="b">
        <v>0</v>
      </c>
      <c r="J2872" t="b">
        <v>1</v>
      </c>
      <c r="K2872" t="s">
        <v>24</v>
      </c>
      <c r="L2872" t="s">
        <v>22</v>
      </c>
      <c r="M2872">
        <v>165000</v>
      </c>
      <c r="O2872" t="s">
        <v>428</v>
      </c>
      <c r="P2872" t="s">
        <v>7450</v>
      </c>
    </row>
    <row r="2873" spans="1:16" x14ac:dyDescent="0.25">
      <c r="A2873" t="s">
        <v>28</v>
      </c>
      <c r="B2873" t="s">
        <v>642</v>
      </c>
      <c r="C2873" t="s">
        <v>696</v>
      </c>
      <c r="D2873" t="s">
        <v>3972</v>
      </c>
      <c r="E2873" t="s">
        <v>20</v>
      </c>
      <c r="F2873" t="b">
        <v>0</v>
      </c>
      <c r="G2873" t="s">
        <v>30</v>
      </c>
      <c r="H2873" s="4">
        <v>45702.420115740737</v>
      </c>
      <c r="I2873" t="b">
        <v>0</v>
      </c>
      <c r="J2873" t="b">
        <v>1</v>
      </c>
      <c r="K2873" t="s">
        <v>24</v>
      </c>
      <c r="L2873" t="s">
        <v>22</v>
      </c>
      <c r="M2873">
        <v>147000</v>
      </c>
      <c r="O2873" t="s">
        <v>950</v>
      </c>
      <c r="P2873" t="s">
        <v>6324</v>
      </c>
    </row>
    <row r="2874" spans="1:16" x14ac:dyDescent="0.25">
      <c r="A2874" t="s">
        <v>89</v>
      </c>
      <c r="B2874" t="s">
        <v>7451</v>
      </c>
      <c r="C2874" t="s">
        <v>7312</v>
      </c>
      <c r="D2874" t="s">
        <v>2208</v>
      </c>
      <c r="E2874" t="s">
        <v>34</v>
      </c>
      <c r="F2874" t="b">
        <v>0</v>
      </c>
      <c r="G2874" t="s">
        <v>41</v>
      </c>
      <c r="H2874" s="4">
        <v>45702.433148148149</v>
      </c>
      <c r="I2874" t="b">
        <v>0</v>
      </c>
      <c r="J2874" t="b">
        <v>1</v>
      </c>
      <c r="K2874" t="s">
        <v>24</v>
      </c>
      <c r="L2874" t="s">
        <v>22</v>
      </c>
      <c r="M2874">
        <v>195000</v>
      </c>
      <c r="O2874" t="s">
        <v>428</v>
      </c>
      <c r="P2874" t="s">
        <v>7452</v>
      </c>
    </row>
    <row r="2875" spans="1:16" x14ac:dyDescent="0.25">
      <c r="A2875" t="s">
        <v>2</v>
      </c>
      <c r="B2875" t="s">
        <v>6516</v>
      </c>
      <c r="C2875" t="s">
        <v>151</v>
      </c>
      <c r="D2875" t="s">
        <v>3972</v>
      </c>
      <c r="E2875" t="s">
        <v>20</v>
      </c>
      <c r="F2875" t="b">
        <v>0</v>
      </c>
      <c r="G2875" t="s">
        <v>30</v>
      </c>
      <c r="H2875" s="4">
        <v>45702.45925925926</v>
      </c>
      <c r="I2875" t="b">
        <v>0</v>
      </c>
      <c r="J2875" t="b">
        <v>1</v>
      </c>
      <c r="K2875" t="s">
        <v>24</v>
      </c>
      <c r="L2875" t="s">
        <v>22</v>
      </c>
      <c r="M2875">
        <v>140500</v>
      </c>
      <c r="O2875" t="s">
        <v>6517</v>
      </c>
      <c r="P2875" t="s">
        <v>6518</v>
      </c>
    </row>
    <row r="2876" spans="1:16" x14ac:dyDescent="0.25">
      <c r="A2876" t="s">
        <v>2</v>
      </c>
      <c r="B2876" t="s">
        <v>307</v>
      </c>
      <c r="C2876" t="s">
        <v>39</v>
      </c>
      <c r="D2876" t="s">
        <v>7453</v>
      </c>
      <c r="E2876" t="s">
        <v>20</v>
      </c>
      <c r="F2876" t="b">
        <v>1</v>
      </c>
      <c r="G2876" t="s">
        <v>1094</v>
      </c>
      <c r="H2876" s="4">
        <v>45702.489560185182</v>
      </c>
      <c r="I2876" t="b">
        <v>1</v>
      </c>
      <c r="J2876" t="b">
        <v>0</v>
      </c>
      <c r="K2876" t="s">
        <v>1094</v>
      </c>
      <c r="L2876" t="s">
        <v>22</v>
      </c>
      <c r="M2876">
        <v>200000</v>
      </c>
      <c r="O2876" t="s">
        <v>7454</v>
      </c>
      <c r="P2876" t="s">
        <v>1818</v>
      </c>
    </row>
    <row r="2877" spans="1:16" x14ac:dyDescent="0.25">
      <c r="A2877" t="s">
        <v>1</v>
      </c>
      <c r="B2877" t="s">
        <v>2955</v>
      </c>
      <c r="C2877" t="s">
        <v>2765</v>
      </c>
      <c r="D2877" t="s">
        <v>3972</v>
      </c>
      <c r="E2877" t="s">
        <v>20</v>
      </c>
      <c r="F2877" t="b">
        <v>0</v>
      </c>
      <c r="G2877" t="s">
        <v>52</v>
      </c>
      <c r="H2877" s="4">
        <v>45702.500891203701</v>
      </c>
      <c r="I2877" t="b">
        <v>0</v>
      </c>
      <c r="J2877" t="b">
        <v>1</v>
      </c>
      <c r="K2877" t="s">
        <v>24</v>
      </c>
      <c r="L2877" t="s">
        <v>22</v>
      </c>
      <c r="M2877">
        <v>174000</v>
      </c>
      <c r="O2877" t="s">
        <v>5481</v>
      </c>
      <c r="P2877" t="s">
        <v>603</v>
      </c>
    </row>
    <row r="2878" spans="1:16" x14ac:dyDescent="0.25">
      <c r="A2878" t="s">
        <v>2</v>
      </c>
      <c r="B2878" t="s">
        <v>7405</v>
      </c>
      <c r="C2878" t="s">
        <v>3608</v>
      </c>
      <c r="D2878" t="s">
        <v>3972</v>
      </c>
      <c r="E2878" t="s">
        <v>20</v>
      </c>
      <c r="F2878" t="b">
        <v>0</v>
      </c>
      <c r="G2878" t="s">
        <v>27</v>
      </c>
      <c r="H2878" s="4">
        <v>45702.501215277778</v>
      </c>
      <c r="I2878" t="b">
        <v>0</v>
      </c>
      <c r="J2878" t="b">
        <v>0</v>
      </c>
      <c r="K2878" t="s">
        <v>24</v>
      </c>
      <c r="L2878" t="s">
        <v>22</v>
      </c>
      <c r="M2878">
        <v>82850</v>
      </c>
      <c r="O2878" t="s">
        <v>5481</v>
      </c>
      <c r="P2878" t="s">
        <v>3772</v>
      </c>
    </row>
    <row r="2879" spans="1:16" x14ac:dyDescent="0.25">
      <c r="A2879" t="s">
        <v>2</v>
      </c>
      <c r="B2879" t="s">
        <v>7455</v>
      </c>
      <c r="C2879" t="s">
        <v>114</v>
      </c>
      <c r="D2879" t="s">
        <v>3972</v>
      </c>
      <c r="E2879" t="s">
        <v>20</v>
      </c>
      <c r="F2879" t="b">
        <v>0</v>
      </c>
      <c r="G2879" t="s">
        <v>27</v>
      </c>
      <c r="H2879" s="4">
        <v>45702.501689814817</v>
      </c>
      <c r="I2879" t="b">
        <v>0</v>
      </c>
      <c r="J2879" t="b">
        <v>1</v>
      </c>
      <c r="K2879" t="s">
        <v>24</v>
      </c>
      <c r="L2879" t="s">
        <v>22</v>
      </c>
      <c r="M2879">
        <v>207500</v>
      </c>
      <c r="O2879" t="s">
        <v>341</v>
      </c>
      <c r="P2879" t="s">
        <v>7456</v>
      </c>
    </row>
    <row r="2880" spans="1:16" x14ac:dyDescent="0.25">
      <c r="A2880" t="s">
        <v>28</v>
      </c>
      <c r="B2880" t="s">
        <v>7457</v>
      </c>
      <c r="C2880" t="s">
        <v>39</v>
      </c>
      <c r="D2880" t="s">
        <v>3972</v>
      </c>
      <c r="E2880" t="s">
        <v>20</v>
      </c>
      <c r="F2880" t="b">
        <v>1</v>
      </c>
      <c r="G2880" t="s">
        <v>106</v>
      </c>
      <c r="H2880" s="4">
        <v>45702.50849537037</v>
      </c>
      <c r="I2880" t="b">
        <v>0</v>
      </c>
      <c r="J2880" t="b">
        <v>0</v>
      </c>
      <c r="K2880" t="s">
        <v>106</v>
      </c>
      <c r="L2880" t="s">
        <v>36</v>
      </c>
      <c r="N2880">
        <v>50</v>
      </c>
      <c r="O2880" t="s">
        <v>7412</v>
      </c>
      <c r="P2880" t="s">
        <v>7458</v>
      </c>
    </row>
    <row r="2881" spans="1:16" x14ac:dyDescent="0.25">
      <c r="A2881" t="s">
        <v>139</v>
      </c>
      <c r="B2881" t="s">
        <v>7459</v>
      </c>
      <c r="C2881" t="s">
        <v>1867</v>
      </c>
      <c r="D2881" t="s">
        <v>2208</v>
      </c>
      <c r="E2881" t="s">
        <v>105</v>
      </c>
      <c r="F2881" t="b">
        <v>0</v>
      </c>
      <c r="G2881" t="s">
        <v>27</v>
      </c>
      <c r="H2881" s="4">
        <v>45702.54178240741</v>
      </c>
      <c r="I2881" t="b">
        <v>0</v>
      </c>
      <c r="J2881" t="b">
        <v>1</v>
      </c>
      <c r="K2881" t="s">
        <v>24</v>
      </c>
      <c r="L2881" t="s">
        <v>22</v>
      </c>
      <c r="M2881">
        <v>93500</v>
      </c>
      <c r="O2881" t="s">
        <v>7460</v>
      </c>
      <c r="P2881" t="s">
        <v>2014</v>
      </c>
    </row>
    <row r="2882" spans="1:16" x14ac:dyDescent="0.25">
      <c r="A2882" t="s">
        <v>1</v>
      </c>
      <c r="B2882" t="s">
        <v>2473</v>
      </c>
      <c r="C2882" t="s">
        <v>1845</v>
      </c>
      <c r="D2882" t="s">
        <v>4083</v>
      </c>
      <c r="E2882" t="s">
        <v>20</v>
      </c>
      <c r="F2882" t="b">
        <v>0</v>
      </c>
      <c r="G2882" t="s">
        <v>27</v>
      </c>
      <c r="H2882" s="4">
        <v>45702.543252314812</v>
      </c>
      <c r="I2882" t="b">
        <v>0</v>
      </c>
      <c r="J2882" t="b">
        <v>1</v>
      </c>
      <c r="K2882" t="s">
        <v>24</v>
      </c>
      <c r="L2882" t="s">
        <v>22</v>
      </c>
      <c r="M2882">
        <v>145000</v>
      </c>
      <c r="O2882" t="s">
        <v>1388</v>
      </c>
      <c r="P2882" t="s">
        <v>7461</v>
      </c>
    </row>
    <row r="2883" spans="1:16" x14ac:dyDescent="0.25">
      <c r="A2883" t="s">
        <v>40</v>
      </c>
      <c r="B2883" t="s">
        <v>7462</v>
      </c>
      <c r="C2883" t="s">
        <v>2701</v>
      </c>
      <c r="D2883" t="s">
        <v>3828</v>
      </c>
      <c r="E2883" t="s">
        <v>20</v>
      </c>
      <c r="F2883" t="b">
        <v>0</v>
      </c>
      <c r="G2883" t="s">
        <v>41</v>
      </c>
      <c r="H2883" s="4">
        <v>45702.543657407397</v>
      </c>
      <c r="I2883" t="b">
        <v>1</v>
      </c>
      <c r="J2883" t="b">
        <v>1</v>
      </c>
      <c r="K2883" t="s">
        <v>24</v>
      </c>
      <c r="L2883" t="s">
        <v>36</v>
      </c>
      <c r="N2883">
        <v>60</v>
      </c>
      <c r="O2883" t="s">
        <v>7463</v>
      </c>
      <c r="P2883" t="s">
        <v>7464</v>
      </c>
    </row>
    <row r="2884" spans="1:16" x14ac:dyDescent="0.25">
      <c r="A2884" t="s">
        <v>19</v>
      </c>
      <c r="B2884" t="s">
        <v>7465</v>
      </c>
      <c r="C2884" t="s">
        <v>2765</v>
      </c>
      <c r="D2884" t="s">
        <v>3956</v>
      </c>
      <c r="E2884" t="s">
        <v>20</v>
      </c>
      <c r="F2884" t="b">
        <v>0</v>
      </c>
      <c r="G2884" t="s">
        <v>23</v>
      </c>
      <c r="H2884" s="4">
        <v>45702.581053240741</v>
      </c>
      <c r="I2884" t="b">
        <v>0</v>
      </c>
      <c r="J2884" t="b">
        <v>1</v>
      </c>
      <c r="K2884" t="s">
        <v>24</v>
      </c>
      <c r="L2884" t="s">
        <v>36</v>
      </c>
      <c r="N2884">
        <v>11.335000038146971</v>
      </c>
      <c r="O2884" t="s">
        <v>254</v>
      </c>
      <c r="P2884" t="s">
        <v>1637</v>
      </c>
    </row>
    <row r="2885" spans="1:16" x14ac:dyDescent="0.25">
      <c r="A2885" t="s">
        <v>0</v>
      </c>
      <c r="B2885" t="s">
        <v>7466</v>
      </c>
      <c r="C2885" t="s">
        <v>859</v>
      </c>
      <c r="D2885" t="s">
        <v>3956</v>
      </c>
      <c r="E2885" t="s">
        <v>20</v>
      </c>
      <c r="F2885" t="b">
        <v>0</v>
      </c>
      <c r="G2885" t="s">
        <v>27</v>
      </c>
      <c r="H2885" s="4">
        <v>45702.583518518521</v>
      </c>
      <c r="I2885" t="b">
        <v>0</v>
      </c>
      <c r="J2885" t="b">
        <v>1</v>
      </c>
      <c r="K2885" t="s">
        <v>24</v>
      </c>
      <c r="L2885" t="s">
        <v>36</v>
      </c>
      <c r="N2885">
        <v>24.014999389648441</v>
      </c>
      <c r="O2885" t="s">
        <v>7467</v>
      </c>
      <c r="P2885" t="s">
        <v>1304</v>
      </c>
    </row>
    <row r="2886" spans="1:16" x14ac:dyDescent="0.25">
      <c r="A2886" t="s">
        <v>25</v>
      </c>
      <c r="B2886" t="s">
        <v>7520</v>
      </c>
      <c r="C2886" t="s">
        <v>82</v>
      </c>
      <c r="D2886" t="s">
        <v>3828</v>
      </c>
      <c r="E2886" t="s">
        <v>20</v>
      </c>
      <c r="F2886" t="b">
        <v>0</v>
      </c>
      <c r="G2886" t="s">
        <v>27</v>
      </c>
      <c r="H2886" s="4">
        <v>45702.584178240737</v>
      </c>
      <c r="I2886" t="b">
        <v>0</v>
      </c>
      <c r="J2886" t="b">
        <v>1</v>
      </c>
      <c r="K2886" t="s">
        <v>24</v>
      </c>
      <c r="L2886" t="s">
        <v>22</v>
      </c>
      <c r="M2886">
        <v>85210.5</v>
      </c>
      <c r="O2886" t="s">
        <v>7521</v>
      </c>
      <c r="P2886" t="s">
        <v>2884</v>
      </c>
    </row>
    <row r="2887" spans="1:16" x14ac:dyDescent="0.25">
      <c r="A2887" t="s">
        <v>28</v>
      </c>
      <c r="B2887" t="s">
        <v>7468</v>
      </c>
      <c r="C2887" t="s">
        <v>24</v>
      </c>
      <c r="D2887" t="s">
        <v>3972</v>
      </c>
      <c r="E2887" t="s">
        <v>20</v>
      </c>
      <c r="F2887" t="b">
        <v>0</v>
      </c>
      <c r="G2887" t="s">
        <v>27</v>
      </c>
      <c r="H2887" s="4">
        <v>45702.585509259261</v>
      </c>
      <c r="I2887" t="b">
        <v>0</v>
      </c>
      <c r="J2887" t="b">
        <v>0</v>
      </c>
      <c r="K2887" t="s">
        <v>24</v>
      </c>
      <c r="L2887" t="s">
        <v>22</v>
      </c>
      <c r="M2887">
        <v>155000</v>
      </c>
      <c r="O2887" t="s">
        <v>7469</v>
      </c>
      <c r="P2887" t="s">
        <v>7470</v>
      </c>
    </row>
    <row r="2888" spans="1:16" x14ac:dyDescent="0.25">
      <c r="A2888" t="s">
        <v>191</v>
      </c>
      <c r="B2888" t="s">
        <v>7471</v>
      </c>
      <c r="C2888" t="s">
        <v>972</v>
      </c>
      <c r="D2888" t="s">
        <v>4083</v>
      </c>
      <c r="E2888" t="s">
        <v>20</v>
      </c>
      <c r="F2888" t="b">
        <v>0</v>
      </c>
      <c r="G2888" t="s">
        <v>862</v>
      </c>
      <c r="H2888" s="4">
        <v>45702.589016203703</v>
      </c>
      <c r="I2888" t="b">
        <v>0</v>
      </c>
      <c r="J2888" t="b">
        <v>0</v>
      </c>
      <c r="K2888" t="s">
        <v>862</v>
      </c>
      <c r="L2888" t="s">
        <v>22</v>
      </c>
      <c r="M2888">
        <v>127500</v>
      </c>
      <c r="O2888" t="s">
        <v>7472</v>
      </c>
      <c r="P2888" t="s">
        <v>7473</v>
      </c>
    </row>
    <row r="2889" spans="1:16" x14ac:dyDescent="0.25">
      <c r="A2889" t="s">
        <v>0</v>
      </c>
      <c r="B2889" t="s">
        <v>5356</v>
      </c>
      <c r="C2889" t="s">
        <v>5357</v>
      </c>
      <c r="D2889" t="s">
        <v>3828</v>
      </c>
      <c r="E2889" t="s">
        <v>219</v>
      </c>
      <c r="F2889" t="b">
        <v>0</v>
      </c>
      <c r="G2889" t="s">
        <v>27</v>
      </c>
      <c r="H2889" s="4">
        <v>45702.625069444453</v>
      </c>
      <c r="I2889" t="b">
        <v>1</v>
      </c>
      <c r="J2889" t="b">
        <v>1</v>
      </c>
      <c r="K2889" t="s">
        <v>24</v>
      </c>
      <c r="L2889" t="s">
        <v>36</v>
      </c>
      <c r="N2889">
        <v>26.494998931884769</v>
      </c>
      <c r="O2889" t="s">
        <v>3769</v>
      </c>
      <c r="P2889" t="s">
        <v>1702</v>
      </c>
    </row>
    <row r="2890" spans="1:16" x14ac:dyDescent="0.25">
      <c r="A2890" t="s">
        <v>0</v>
      </c>
      <c r="B2890" t="s">
        <v>7474</v>
      </c>
      <c r="C2890" t="s">
        <v>179</v>
      </c>
      <c r="D2890" t="s">
        <v>2208</v>
      </c>
      <c r="E2890" t="s">
        <v>20</v>
      </c>
      <c r="F2890" t="b">
        <v>0</v>
      </c>
      <c r="G2890" t="s">
        <v>27</v>
      </c>
      <c r="H2890" s="4">
        <v>45702.625173611108</v>
      </c>
      <c r="I2890" t="b">
        <v>0</v>
      </c>
      <c r="J2890" t="b">
        <v>0</v>
      </c>
      <c r="K2890" t="s">
        <v>24</v>
      </c>
      <c r="L2890" t="s">
        <v>22</v>
      </c>
      <c r="M2890">
        <v>61750</v>
      </c>
      <c r="O2890" t="s">
        <v>7475</v>
      </c>
      <c r="P2890" t="s">
        <v>7476</v>
      </c>
    </row>
    <row r="2891" spans="1:16" x14ac:dyDescent="0.25">
      <c r="A2891" t="s">
        <v>0</v>
      </c>
      <c r="B2891" t="s">
        <v>7477</v>
      </c>
      <c r="C2891" t="s">
        <v>2883</v>
      </c>
      <c r="D2891" t="s">
        <v>3828</v>
      </c>
      <c r="E2891" t="s">
        <v>51</v>
      </c>
      <c r="F2891" t="b">
        <v>0</v>
      </c>
      <c r="G2891" t="s">
        <v>30</v>
      </c>
      <c r="H2891" s="4">
        <v>45702.625601851847</v>
      </c>
      <c r="I2891" t="b">
        <v>1</v>
      </c>
      <c r="J2891" t="b">
        <v>0</v>
      </c>
      <c r="K2891" t="s">
        <v>24</v>
      </c>
      <c r="L2891" t="s">
        <v>36</v>
      </c>
      <c r="N2891">
        <v>53.5</v>
      </c>
      <c r="O2891" t="s">
        <v>7478</v>
      </c>
      <c r="P2891" t="s">
        <v>338</v>
      </c>
    </row>
    <row r="2892" spans="1:16" x14ac:dyDescent="0.25">
      <c r="A2892" t="s">
        <v>1</v>
      </c>
      <c r="B2892" t="s">
        <v>4443</v>
      </c>
      <c r="C2892" t="s">
        <v>122</v>
      </c>
      <c r="D2892" t="s">
        <v>3972</v>
      </c>
      <c r="E2892" t="s">
        <v>20</v>
      </c>
      <c r="F2892" t="b">
        <v>0</v>
      </c>
      <c r="G2892" t="s">
        <v>52</v>
      </c>
      <c r="H2892" s="4">
        <v>45702.625740740739</v>
      </c>
      <c r="I2892" t="b">
        <v>0</v>
      </c>
      <c r="J2892" t="b">
        <v>1</v>
      </c>
      <c r="K2892" t="s">
        <v>24</v>
      </c>
      <c r="L2892" t="s">
        <v>22</v>
      </c>
      <c r="M2892">
        <v>222545</v>
      </c>
      <c r="O2892" t="s">
        <v>759</v>
      </c>
      <c r="P2892" t="s">
        <v>2237</v>
      </c>
    </row>
    <row r="2893" spans="1:16" x14ac:dyDescent="0.25">
      <c r="A2893" t="s">
        <v>1</v>
      </c>
      <c r="B2893" t="s">
        <v>7479</v>
      </c>
      <c r="C2893" t="s">
        <v>82</v>
      </c>
      <c r="D2893" t="s">
        <v>4083</v>
      </c>
      <c r="E2893" t="s">
        <v>20</v>
      </c>
      <c r="F2893" t="b">
        <v>0</v>
      </c>
      <c r="G2893" t="s">
        <v>27</v>
      </c>
      <c r="H2893" s="4">
        <v>45702.626018518517</v>
      </c>
      <c r="I2893" t="b">
        <v>0</v>
      </c>
      <c r="J2893" t="b">
        <v>0</v>
      </c>
      <c r="K2893" t="s">
        <v>24</v>
      </c>
      <c r="L2893" t="s">
        <v>22</v>
      </c>
      <c r="M2893">
        <v>155000</v>
      </c>
      <c r="O2893" t="s">
        <v>377</v>
      </c>
      <c r="P2893" t="s">
        <v>3559</v>
      </c>
    </row>
    <row r="2894" spans="1:16" x14ac:dyDescent="0.25">
      <c r="A2894" t="s">
        <v>2</v>
      </c>
      <c r="B2894" t="s">
        <v>7480</v>
      </c>
      <c r="C2894" t="s">
        <v>24</v>
      </c>
      <c r="D2894" t="s">
        <v>4327</v>
      </c>
      <c r="E2894" t="s">
        <v>20</v>
      </c>
      <c r="F2894" t="b">
        <v>0</v>
      </c>
      <c r="G2894" t="s">
        <v>27</v>
      </c>
      <c r="H2894" s="4">
        <v>45702.626979166656</v>
      </c>
      <c r="I2894" t="b">
        <v>0</v>
      </c>
      <c r="J2894" t="b">
        <v>0</v>
      </c>
      <c r="K2894" t="s">
        <v>24</v>
      </c>
      <c r="L2894" t="s">
        <v>22</v>
      </c>
      <c r="M2894">
        <v>126500</v>
      </c>
      <c r="O2894" t="s">
        <v>7481</v>
      </c>
      <c r="P2894" t="s">
        <v>7482</v>
      </c>
    </row>
    <row r="2895" spans="1:16" x14ac:dyDescent="0.25">
      <c r="A2895" t="s">
        <v>0</v>
      </c>
      <c r="B2895" t="s">
        <v>2760</v>
      </c>
      <c r="C2895" t="s">
        <v>236</v>
      </c>
      <c r="D2895" t="s">
        <v>2208</v>
      </c>
      <c r="E2895" t="s">
        <v>20</v>
      </c>
      <c r="F2895" t="b">
        <v>0</v>
      </c>
      <c r="G2895" t="s">
        <v>27</v>
      </c>
      <c r="H2895" s="4">
        <v>45702.666817129633</v>
      </c>
      <c r="I2895" t="b">
        <v>0</v>
      </c>
      <c r="J2895" t="b">
        <v>1</v>
      </c>
      <c r="K2895" t="s">
        <v>24</v>
      </c>
      <c r="L2895" t="s">
        <v>22</v>
      </c>
      <c r="M2895">
        <v>120000</v>
      </c>
      <c r="O2895" t="s">
        <v>301</v>
      </c>
      <c r="P2895" t="s">
        <v>7483</v>
      </c>
    </row>
    <row r="2896" spans="1:16" x14ac:dyDescent="0.25">
      <c r="A2896" t="s">
        <v>0</v>
      </c>
      <c r="B2896" t="s">
        <v>7484</v>
      </c>
      <c r="C2896" t="s">
        <v>179</v>
      </c>
      <c r="D2896" t="s">
        <v>3828</v>
      </c>
      <c r="E2896" t="s">
        <v>20</v>
      </c>
      <c r="F2896" t="b">
        <v>0</v>
      </c>
      <c r="G2896" t="s">
        <v>27</v>
      </c>
      <c r="H2896" s="4">
        <v>45702.66684027778</v>
      </c>
      <c r="I2896" t="b">
        <v>0</v>
      </c>
      <c r="J2896" t="b">
        <v>1</v>
      </c>
      <c r="K2896" t="s">
        <v>24</v>
      </c>
      <c r="L2896" t="s">
        <v>22</v>
      </c>
      <c r="M2896">
        <v>79871.5</v>
      </c>
      <c r="O2896" t="s">
        <v>3851</v>
      </c>
      <c r="P2896" t="s">
        <v>7485</v>
      </c>
    </row>
    <row r="2897" spans="1:16" x14ac:dyDescent="0.25">
      <c r="A2897" t="s">
        <v>139</v>
      </c>
      <c r="B2897" t="s">
        <v>277</v>
      </c>
      <c r="C2897" t="s">
        <v>1065</v>
      </c>
      <c r="D2897" t="s">
        <v>3972</v>
      </c>
      <c r="E2897" t="s">
        <v>20</v>
      </c>
      <c r="F2897" t="b">
        <v>0</v>
      </c>
      <c r="G2897" t="s">
        <v>35</v>
      </c>
      <c r="H2897" s="4">
        <v>45702.667071759257</v>
      </c>
      <c r="I2897" t="b">
        <v>0</v>
      </c>
      <c r="J2897" t="b">
        <v>0</v>
      </c>
      <c r="K2897" t="s">
        <v>24</v>
      </c>
      <c r="L2897" t="s">
        <v>36</v>
      </c>
      <c r="N2897">
        <v>60</v>
      </c>
      <c r="O2897" t="s">
        <v>200</v>
      </c>
      <c r="P2897" t="s">
        <v>7538</v>
      </c>
    </row>
    <row r="2898" spans="1:16" x14ac:dyDescent="0.25">
      <c r="A2898" t="s">
        <v>139</v>
      </c>
      <c r="B2898" t="s">
        <v>7486</v>
      </c>
      <c r="C2898" t="s">
        <v>1421</v>
      </c>
      <c r="D2898" t="s">
        <v>3828</v>
      </c>
      <c r="E2898" t="s">
        <v>20</v>
      </c>
      <c r="F2898" t="b">
        <v>0</v>
      </c>
      <c r="G2898" t="s">
        <v>52</v>
      </c>
      <c r="H2898" s="4">
        <v>45702.667858796303</v>
      </c>
      <c r="I2898" t="b">
        <v>0</v>
      </c>
      <c r="J2898" t="b">
        <v>1</v>
      </c>
      <c r="K2898" t="s">
        <v>24</v>
      </c>
      <c r="L2898" t="s">
        <v>22</v>
      </c>
      <c r="M2898">
        <v>120000</v>
      </c>
      <c r="O2898" t="s">
        <v>7487</v>
      </c>
      <c r="P2898" t="s">
        <v>7488</v>
      </c>
    </row>
    <row r="2899" spans="1:16" x14ac:dyDescent="0.25">
      <c r="A2899" t="s">
        <v>40</v>
      </c>
      <c r="B2899" t="s">
        <v>7489</v>
      </c>
      <c r="C2899" t="s">
        <v>825</v>
      </c>
      <c r="D2899" t="s">
        <v>3828</v>
      </c>
      <c r="E2899" t="s">
        <v>20</v>
      </c>
      <c r="F2899" t="b">
        <v>0</v>
      </c>
      <c r="G2899" t="s">
        <v>27</v>
      </c>
      <c r="H2899" s="4">
        <v>45702.668009259258</v>
      </c>
      <c r="I2899" t="b">
        <v>1</v>
      </c>
      <c r="J2899" t="b">
        <v>1</v>
      </c>
      <c r="K2899" t="s">
        <v>24</v>
      </c>
      <c r="L2899" t="s">
        <v>22</v>
      </c>
      <c r="M2899">
        <v>147500</v>
      </c>
      <c r="O2899" t="s">
        <v>2576</v>
      </c>
      <c r="P2899" t="s">
        <v>7490</v>
      </c>
    </row>
    <row r="2900" spans="1:16" x14ac:dyDescent="0.25">
      <c r="A2900" t="s">
        <v>0</v>
      </c>
      <c r="B2900" t="s">
        <v>7539</v>
      </c>
      <c r="C2900" t="s">
        <v>2716</v>
      </c>
      <c r="D2900" t="s">
        <v>3972</v>
      </c>
      <c r="E2900" t="s">
        <v>20</v>
      </c>
      <c r="F2900" t="b">
        <v>0</v>
      </c>
      <c r="G2900" t="s">
        <v>23</v>
      </c>
      <c r="H2900" s="4">
        <v>45702.700891203713</v>
      </c>
      <c r="I2900" t="b">
        <v>0</v>
      </c>
      <c r="J2900" t="b">
        <v>1</v>
      </c>
      <c r="K2900" t="s">
        <v>24</v>
      </c>
      <c r="L2900" t="s">
        <v>22</v>
      </c>
      <c r="M2900">
        <v>74100</v>
      </c>
      <c r="O2900" t="s">
        <v>5948</v>
      </c>
      <c r="P2900" t="s">
        <v>7540</v>
      </c>
    </row>
    <row r="2901" spans="1:16" x14ac:dyDescent="0.25">
      <c r="A2901" t="s">
        <v>0</v>
      </c>
      <c r="B2901" t="s">
        <v>0</v>
      </c>
      <c r="C2901" t="s">
        <v>76</v>
      </c>
      <c r="D2901" t="s">
        <v>4089</v>
      </c>
      <c r="E2901" t="s">
        <v>20</v>
      </c>
      <c r="F2901" t="b">
        <v>0</v>
      </c>
      <c r="G2901" t="s">
        <v>41</v>
      </c>
      <c r="H2901" s="4">
        <v>45702.708738425928</v>
      </c>
      <c r="I2901" t="b">
        <v>0</v>
      </c>
      <c r="J2901" t="b">
        <v>0</v>
      </c>
      <c r="K2901" t="s">
        <v>24</v>
      </c>
      <c r="L2901" t="s">
        <v>36</v>
      </c>
      <c r="N2901">
        <v>37.5</v>
      </c>
      <c r="O2901" t="s">
        <v>712</v>
      </c>
      <c r="P2901" t="s">
        <v>1904</v>
      </c>
    </row>
    <row r="2902" spans="1:16" x14ac:dyDescent="0.25">
      <c r="A2902" t="s">
        <v>139</v>
      </c>
      <c r="B2902" t="s">
        <v>7522</v>
      </c>
      <c r="C2902" t="s">
        <v>151</v>
      </c>
      <c r="D2902" t="s">
        <v>3972</v>
      </c>
      <c r="E2902" t="s">
        <v>20</v>
      </c>
      <c r="F2902" t="b">
        <v>0</v>
      </c>
      <c r="G2902" t="s">
        <v>30</v>
      </c>
      <c r="H2902" s="4">
        <v>45702.709236111114</v>
      </c>
      <c r="I2902" t="b">
        <v>0</v>
      </c>
      <c r="J2902" t="b">
        <v>0</v>
      </c>
      <c r="K2902" t="s">
        <v>24</v>
      </c>
      <c r="L2902" t="s">
        <v>36</v>
      </c>
      <c r="N2902">
        <v>22</v>
      </c>
      <c r="O2902" t="s">
        <v>7523</v>
      </c>
      <c r="P2902" t="s">
        <v>2808</v>
      </c>
    </row>
    <row r="2903" spans="1:16" x14ac:dyDescent="0.25">
      <c r="A2903" t="s">
        <v>2</v>
      </c>
      <c r="B2903" t="s">
        <v>417</v>
      </c>
      <c r="C2903" t="s">
        <v>908</v>
      </c>
      <c r="D2903" t="s">
        <v>3828</v>
      </c>
      <c r="E2903" t="s">
        <v>20</v>
      </c>
      <c r="F2903" t="b">
        <v>0</v>
      </c>
      <c r="G2903" t="s">
        <v>27</v>
      </c>
      <c r="H2903" s="4">
        <v>45702.710324074083</v>
      </c>
      <c r="I2903" t="b">
        <v>0</v>
      </c>
      <c r="J2903" t="b">
        <v>0</v>
      </c>
      <c r="K2903" t="s">
        <v>24</v>
      </c>
      <c r="L2903" t="s">
        <v>22</v>
      </c>
      <c r="M2903">
        <v>90094.2578125</v>
      </c>
      <c r="O2903" t="s">
        <v>6067</v>
      </c>
      <c r="P2903" t="s">
        <v>6068</v>
      </c>
    </row>
    <row r="2904" spans="1:16" x14ac:dyDescent="0.25">
      <c r="A2904" t="s">
        <v>2</v>
      </c>
      <c r="B2904" t="s">
        <v>2337</v>
      </c>
      <c r="C2904" t="s">
        <v>49</v>
      </c>
      <c r="D2904" t="s">
        <v>3972</v>
      </c>
      <c r="E2904" t="s">
        <v>20</v>
      </c>
      <c r="F2904" t="b">
        <v>0</v>
      </c>
      <c r="G2904" t="s">
        <v>30</v>
      </c>
      <c r="H2904" s="4">
        <v>45702.711342592593</v>
      </c>
      <c r="I2904" t="b">
        <v>0</v>
      </c>
      <c r="J2904" t="b">
        <v>0</v>
      </c>
      <c r="K2904" t="s">
        <v>24</v>
      </c>
      <c r="L2904" t="s">
        <v>22</v>
      </c>
      <c r="M2904">
        <v>350000</v>
      </c>
      <c r="O2904" t="s">
        <v>3634</v>
      </c>
      <c r="P2904" t="s">
        <v>7162</v>
      </c>
    </row>
    <row r="2905" spans="1:16" x14ac:dyDescent="0.25">
      <c r="A2905" t="s">
        <v>139</v>
      </c>
      <c r="B2905" t="s">
        <v>2929</v>
      </c>
      <c r="C2905" t="s">
        <v>3238</v>
      </c>
      <c r="D2905" t="s">
        <v>3972</v>
      </c>
      <c r="E2905" t="s">
        <v>20</v>
      </c>
      <c r="F2905" t="b">
        <v>0</v>
      </c>
      <c r="G2905" t="s">
        <v>41</v>
      </c>
      <c r="H2905" s="4">
        <v>45702.7503125</v>
      </c>
      <c r="I2905" t="b">
        <v>0</v>
      </c>
      <c r="J2905" t="b">
        <v>1</v>
      </c>
      <c r="K2905" t="s">
        <v>24</v>
      </c>
      <c r="L2905" t="s">
        <v>22</v>
      </c>
      <c r="M2905">
        <v>103900</v>
      </c>
      <c r="O2905" t="s">
        <v>4328</v>
      </c>
      <c r="P2905" t="s">
        <v>7491</v>
      </c>
    </row>
    <row r="2906" spans="1:16" x14ac:dyDescent="0.25">
      <c r="A2906" t="s">
        <v>139</v>
      </c>
      <c r="B2906" t="s">
        <v>7492</v>
      </c>
      <c r="C2906" t="s">
        <v>151</v>
      </c>
      <c r="D2906" t="s">
        <v>3828</v>
      </c>
      <c r="E2906" t="s">
        <v>51</v>
      </c>
      <c r="F2906" t="b">
        <v>0</v>
      </c>
      <c r="G2906" t="s">
        <v>30</v>
      </c>
      <c r="H2906" s="4">
        <v>45702.750902777778</v>
      </c>
      <c r="I2906" t="b">
        <v>1</v>
      </c>
      <c r="J2906" t="b">
        <v>0</v>
      </c>
      <c r="K2906" t="s">
        <v>24</v>
      </c>
      <c r="L2906" t="s">
        <v>36</v>
      </c>
      <c r="N2906">
        <v>38</v>
      </c>
      <c r="O2906" t="s">
        <v>6990</v>
      </c>
    </row>
    <row r="2907" spans="1:16" x14ac:dyDescent="0.25">
      <c r="A2907" t="s">
        <v>2</v>
      </c>
      <c r="B2907" t="s">
        <v>7493</v>
      </c>
      <c r="C2907" t="s">
        <v>945</v>
      </c>
      <c r="D2907" t="s">
        <v>3600</v>
      </c>
      <c r="E2907" t="s">
        <v>20</v>
      </c>
      <c r="F2907" t="b">
        <v>0</v>
      </c>
      <c r="G2907" t="s">
        <v>27</v>
      </c>
      <c r="H2907" s="4">
        <v>45702.751388888893</v>
      </c>
      <c r="I2907" t="b">
        <v>1</v>
      </c>
      <c r="J2907" t="b">
        <v>1</v>
      </c>
      <c r="K2907" t="s">
        <v>24</v>
      </c>
      <c r="L2907" t="s">
        <v>22</v>
      </c>
      <c r="M2907">
        <v>145000</v>
      </c>
      <c r="O2907" t="s">
        <v>7494</v>
      </c>
      <c r="P2907" t="s">
        <v>7495</v>
      </c>
    </row>
    <row r="2908" spans="1:16" x14ac:dyDescent="0.25">
      <c r="A2908" t="s">
        <v>19</v>
      </c>
      <c r="B2908" t="s">
        <v>7496</v>
      </c>
      <c r="C2908" t="s">
        <v>122</v>
      </c>
      <c r="D2908" t="s">
        <v>3972</v>
      </c>
      <c r="E2908" t="s">
        <v>20</v>
      </c>
      <c r="F2908" t="b">
        <v>0</v>
      </c>
      <c r="G2908" t="s">
        <v>52</v>
      </c>
      <c r="H2908" s="4">
        <v>45702.75240740741</v>
      </c>
      <c r="I2908" t="b">
        <v>1</v>
      </c>
      <c r="J2908" t="b">
        <v>0</v>
      </c>
      <c r="K2908" t="s">
        <v>24</v>
      </c>
      <c r="L2908" t="s">
        <v>22</v>
      </c>
      <c r="M2908">
        <v>112116</v>
      </c>
      <c r="O2908" t="s">
        <v>554</v>
      </c>
      <c r="P2908" t="s">
        <v>7497</v>
      </c>
    </row>
    <row r="2909" spans="1:16" x14ac:dyDescent="0.25">
      <c r="A2909" t="s">
        <v>0</v>
      </c>
      <c r="B2909" t="s">
        <v>4250</v>
      </c>
      <c r="C2909" t="s">
        <v>3519</v>
      </c>
      <c r="D2909" t="s">
        <v>3972</v>
      </c>
      <c r="E2909" t="s">
        <v>20</v>
      </c>
      <c r="F2909" t="b">
        <v>0</v>
      </c>
      <c r="G2909" t="s">
        <v>27</v>
      </c>
      <c r="H2909" s="4">
        <v>45702.791770833333</v>
      </c>
      <c r="I2909" t="b">
        <v>1</v>
      </c>
      <c r="J2909" t="b">
        <v>0</v>
      </c>
      <c r="K2909" t="s">
        <v>24</v>
      </c>
      <c r="L2909" t="s">
        <v>22</v>
      </c>
      <c r="M2909">
        <v>70000</v>
      </c>
      <c r="O2909" t="s">
        <v>7498</v>
      </c>
      <c r="P2909" t="s">
        <v>1075</v>
      </c>
    </row>
    <row r="2910" spans="1:16" x14ac:dyDescent="0.25">
      <c r="A2910" t="s">
        <v>1</v>
      </c>
      <c r="B2910" t="s">
        <v>7499</v>
      </c>
      <c r="C2910" t="s">
        <v>624</v>
      </c>
      <c r="D2910" t="s">
        <v>3972</v>
      </c>
      <c r="E2910" t="s">
        <v>20</v>
      </c>
      <c r="F2910" t="b">
        <v>0</v>
      </c>
      <c r="G2910" t="s">
        <v>35</v>
      </c>
      <c r="H2910" s="4">
        <v>45702.792164351849</v>
      </c>
      <c r="I2910" t="b">
        <v>0</v>
      </c>
      <c r="J2910" t="b">
        <v>1</v>
      </c>
      <c r="K2910" t="s">
        <v>24</v>
      </c>
      <c r="L2910" t="s">
        <v>22</v>
      </c>
      <c r="M2910">
        <v>184000</v>
      </c>
      <c r="O2910" t="s">
        <v>65</v>
      </c>
      <c r="P2910" t="s">
        <v>66</v>
      </c>
    </row>
    <row r="2911" spans="1:16" x14ac:dyDescent="0.25">
      <c r="A2911" t="s">
        <v>2</v>
      </c>
      <c r="B2911" t="s">
        <v>7243</v>
      </c>
      <c r="C2911" t="s">
        <v>322</v>
      </c>
      <c r="D2911" t="s">
        <v>3972</v>
      </c>
      <c r="E2911" t="s">
        <v>20</v>
      </c>
      <c r="F2911" t="b">
        <v>0</v>
      </c>
      <c r="G2911" t="s">
        <v>41</v>
      </c>
      <c r="H2911" s="4">
        <v>45702.792210648149</v>
      </c>
      <c r="I2911" t="b">
        <v>0</v>
      </c>
      <c r="J2911" t="b">
        <v>1</v>
      </c>
      <c r="K2911" t="s">
        <v>24</v>
      </c>
      <c r="L2911" t="s">
        <v>22</v>
      </c>
      <c r="M2911">
        <v>193500</v>
      </c>
      <c r="O2911" t="s">
        <v>3972</v>
      </c>
      <c r="P2911" t="s">
        <v>7244</v>
      </c>
    </row>
    <row r="2912" spans="1:16" x14ac:dyDescent="0.25">
      <c r="A2912" t="s">
        <v>2</v>
      </c>
      <c r="B2912" t="s">
        <v>7541</v>
      </c>
      <c r="C2912" t="s">
        <v>1588</v>
      </c>
      <c r="D2912" t="s">
        <v>7542</v>
      </c>
      <c r="E2912" t="s">
        <v>20</v>
      </c>
      <c r="F2912" t="b">
        <v>0</v>
      </c>
      <c r="G2912" t="s">
        <v>27</v>
      </c>
      <c r="H2912" s="4">
        <v>45702.792962962973</v>
      </c>
      <c r="I2912" t="b">
        <v>0</v>
      </c>
      <c r="J2912" t="b">
        <v>0</v>
      </c>
      <c r="K2912" t="s">
        <v>24</v>
      </c>
      <c r="L2912" t="s">
        <v>22</v>
      </c>
      <c r="M2912">
        <v>90000</v>
      </c>
      <c r="O2912" t="s">
        <v>7543</v>
      </c>
      <c r="P2912" t="s">
        <v>7544</v>
      </c>
    </row>
    <row r="2913" spans="1:16" x14ac:dyDescent="0.25">
      <c r="A2913" t="s">
        <v>1</v>
      </c>
      <c r="B2913" t="s">
        <v>5989</v>
      </c>
      <c r="C2913" t="s">
        <v>3891</v>
      </c>
      <c r="D2913" t="s">
        <v>3828</v>
      </c>
      <c r="E2913" t="s">
        <v>20</v>
      </c>
      <c r="F2913" t="b">
        <v>0</v>
      </c>
      <c r="G2913" t="s">
        <v>27</v>
      </c>
      <c r="H2913" s="4">
        <v>45702.793854166674</v>
      </c>
      <c r="I2913" t="b">
        <v>0</v>
      </c>
      <c r="J2913" t="b">
        <v>1</v>
      </c>
      <c r="K2913" t="s">
        <v>24</v>
      </c>
      <c r="L2913" t="s">
        <v>22</v>
      </c>
      <c r="M2913">
        <v>120000</v>
      </c>
      <c r="O2913" t="s">
        <v>3892</v>
      </c>
      <c r="P2913" t="s">
        <v>5990</v>
      </c>
    </row>
    <row r="2914" spans="1:16" x14ac:dyDescent="0.25">
      <c r="A2914" t="s">
        <v>1</v>
      </c>
      <c r="B2914" t="s">
        <v>3477</v>
      </c>
      <c r="C2914" t="s">
        <v>155</v>
      </c>
      <c r="D2914" t="s">
        <v>3972</v>
      </c>
      <c r="E2914" t="s">
        <v>51</v>
      </c>
      <c r="F2914" t="b">
        <v>0</v>
      </c>
      <c r="G2914" t="s">
        <v>27</v>
      </c>
      <c r="H2914" s="4">
        <v>45702.794027777767</v>
      </c>
      <c r="I2914" t="b">
        <v>0</v>
      </c>
      <c r="J2914" t="b">
        <v>1</v>
      </c>
      <c r="K2914" t="s">
        <v>24</v>
      </c>
      <c r="L2914" t="s">
        <v>36</v>
      </c>
      <c r="N2914">
        <v>45</v>
      </c>
      <c r="O2914" t="s">
        <v>270</v>
      </c>
      <c r="P2914" t="s">
        <v>1851</v>
      </c>
    </row>
    <row r="2915" spans="1:16" x14ac:dyDescent="0.25">
      <c r="A2915" t="s">
        <v>89</v>
      </c>
      <c r="B2915" t="s">
        <v>7500</v>
      </c>
      <c r="C2915" t="s">
        <v>44</v>
      </c>
      <c r="D2915" t="s">
        <v>3972</v>
      </c>
      <c r="E2915" t="s">
        <v>20</v>
      </c>
      <c r="F2915" t="b">
        <v>0</v>
      </c>
      <c r="G2915" t="s">
        <v>41</v>
      </c>
      <c r="H2915" s="4">
        <v>45702.83</v>
      </c>
      <c r="I2915" t="b">
        <v>0</v>
      </c>
      <c r="J2915" t="b">
        <v>0</v>
      </c>
      <c r="K2915" t="s">
        <v>24</v>
      </c>
      <c r="L2915" t="s">
        <v>22</v>
      </c>
      <c r="M2915">
        <v>144000</v>
      </c>
      <c r="O2915" t="s">
        <v>7501</v>
      </c>
      <c r="P2915" t="s">
        <v>7502</v>
      </c>
    </row>
    <row r="2916" spans="1:16" x14ac:dyDescent="0.25">
      <c r="A2916" t="s">
        <v>40</v>
      </c>
      <c r="B2916" t="s">
        <v>57</v>
      </c>
      <c r="C2916" t="s">
        <v>179</v>
      </c>
      <c r="D2916" t="s">
        <v>3972</v>
      </c>
      <c r="E2916" t="s">
        <v>20</v>
      </c>
      <c r="F2916" t="b">
        <v>0</v>
      </c>
      <c r="G2916" t="s">
        <v>52</v>
      </c>
      <c r="H2916" s="4">
        <v>45702.832152777781</v>
      </c>
      <c r="I2916" t="b">
        <v>0</v>
      </c>
      <c r="J2916" t="b">
        <v>1</v>
      </c>
      <c r="K2916" t="s">
        <v>24</v>
      </c>
      <c r="L2916" t="s">
        <v>22</v>
      </c>
      <c r="M2916">
        <v>139105</v>
      </c>
      <c r="O2916" t="s">
        <v>1856</v>
      </c>
      <c r="P2916" t="s">
        <v>2720</v>
      </c>
    </row>
    <row r="2917" spans="1:16" x14ac:dyDescent="0.25">
      <c r="A2917" t="s">
        <v>0</v>
      </c>
      <c r="B2917" t="s">
        <v>7503</v>
      </c>
      <c r="C2917" t="s">
        <v>203</v>
      </c>
      <c r="D2917" t="s">
        <v>3972</v>
      </c>
      <c r="E2917" t="s">
        <v>20</v>
      </c>
      <c r="F2917" t="b">
        <v>0</v>
      </c>
      <c r="G2917" t="s">
        <v>23</v>
      </c>
      <c r="H2917" s="4">
        <v>45702.832256944443</v>
      </c>
      <c r="I2917" t="b">
        <v>1</v>
      </c>
      <c r="J2917" t="b">
        <v>1</v>
      </c>
      <c r="K2917" t="s">
        <v>24</v>
      </c>
      <c r="L2917" t="s">
        <v>22</v>
      </c>
      <c r="M2917">
        <v>85000</v>
      </c>
      <c r="O2917" t="s">
        <v>4674</v>
      </c>
      <c r="P2917" t="s">
        <v>204</v>
      </c>
    </row>
    <row r="2918" spans="1:16" x14ac:dyDescent="0.25">
      <c r="A2918" t="s">
        <v>0</v>
      </c>
      <c r="B2918" t="s">
        <v>1219</v>
      </c>
      <c r="C2918" t="s">
        <v>64</v>
      </c>
      <c r="D2918" t="s">
        <v>6850</v>
      </c>
      <c r="E2918" t="s">
        <v>20</v>
      </c>
      <c r="F2918" t="b">
        <v>0</v>
      </c>
      <c r="G2918" t="s">
        <v>52</v>
      </c>
      <c r="H2918" s="4">
        <v>45702.834317129629</v>
      </c>
      <c r="I2918" t="b">
        <v>1</v>
      </c>
      <c r="J2918" t="b">
        <v>0</v>
      </c>
      <c r="K2918" t="s">
        <v>24</v>
      </c>
      <c r="L2918" t="s">
        <v>36</v>
      </c>
      <c r="N2918">
        <v>37.5</v>
      </c>
      <c r="O2918" t="s">
        <v>131</v>
      </c>
      <c r="P2918" t="s">
        <v>1463</v>
      </c>
    </row>
    <row r="2919" spans="1:16" x14ac:dyDescent="0.25">
      <c r="A2919" t="s">
        <v>0</v>
      </c>
      <c r="B2919" t="s">
        <v>7504</v>
      </c>
      <c r="C2919" t="s">
        <v>2015</v>
      </c>
      <c r="D2919" t="s">
        <v>3972</v>
      </c>
      <c r="E2919" t="s">
        <v>51</v>
      </c>
      <c r="F2919" t="b">
        <v>0</v>
      </c>
      <c r="G2919" t="s">
        <v>27</v>
      </c>
      <c r="H2919" s="4">
        <v>45702.834456018521</v>
      </c>
      <c r="I2919" t="b">
        <v>0</v>
      </c>
      <c r="J2919" t="b">
        <v>0</v>
      </c>
      <c r="K2919" t="s">
        <v>24</v>
      </c>
      <c r="L2919" t="s">
        <v>36</v>
      </c>
      <c r="N2919">
        <v>30</v>
      </c>
      <c r="O2919" t="s">
        <v>1137</v>
      </c>
      <c r="P2919" t="s">
        <v>1687</v>
      </c>
    </row>
    <row r="2920" spans="1:16" x14ac:dyDescent="0.25">
      <c r="A2920" t="s">
        <v>0</v>
      </c>
      <c r="B2920" t="s">
        <v>1632</v>
      </c>
      <c r="C2920" t="s">
        <v>967</v>
      </c>
      <c r="D2920" t="s">
        <v>3972</v>
      </c>
      <c r="E2920" t="s">
        <v>20</v>
      </c>
      <c r="F2920" t="b">
        <v>0</v>
      </c>
      <c r="G2920" t="s">
        <v>27</v>
      </c>
      <c r="H2920" s="4">
        <v>45702.834837962961</v>
      </c>
      <c r="I2920" t="b">
        <v>1</v>
      </c>
      <c r="J2920" t="b">
        <v>0</v>
      </c>
      <c r="K2920" t="s">
        <v>24</v>
      </c>
      <c r="L2920" t="s">
        <v>22</v>
      </c>
      <c r="M2920">
        <v>105000</v>
      </c>
      <c r="O2920" t="s">
        <v>482</v>
      </c>
      <c r="P2920" t="s">
        <v>7545</v>
      </c>
    </row>
    <row r="2921" spans="1:16" x14ac:dyDescent="0.25">
      <c r="A2921" t="s">
        <v>0</v>
      </c>
      <c r="B2921" t="s">
        <v>7505</v>
      </c>
      <c r="C2921" t="s">
        <v>966</v>
      </c>
      <c r="D2921" t="s">
        <v>3956</v>
      </c>
      <c r="E2921" t="s">
        <v>20</v>
      </c>
      <c r="F2921" t="b">
        <v>0</v>
      </c>
      <c r="G2921" t="s">
        <v>30</v>
      </c>
      <c r="H2921" s="4">
        <v>45702.836087962962</v>
      </c>
      <c r="I2921" t="b">
        <v>0</v>
      </c>
      <c r="J2921" t="b">
        <v>0</v>
      </c>
      <c r="K2921" t="s">
        <v>24</v>
      </c>
      <c r="L2921" t="s">
        <v>36</v>
      </c>
      <c r="N2921">
        <v>25</v>
      </c>
      <c r="O2921" t="s">
        <v>7506</v>
      </c>
      <c r="P2921" t="s">
        <v>7507</v>
      </c>
    </row>
    <row r="2922" spans="1:16" x14ac:dyDescent="0.25">
      <c r="A2922" t="s">
        <v>0</v>
      </c>
      <c r="B2922" t="s">
        <v>3005</v>
      </c>
      <c r="C2922" t="s">
        <v>203</v>
      </c>
      <c r="D2922" t="s">
        <v>3972</v>
      </c>
      <c r="E2922" t="s">
        <v>20</v>
      </c>
      <c r="F2922" t="b">
        <v>0</v>
      </c>
      <c r="G2922" t="s">
        <v>23</v>
      </c>
      <c r="H2922" s="4">
        <v>45702.868854166663</v>
      </c>
      <c r="I2922" t="b">
        <v>1</v>
      </c>
      <c r="J2922" t="b">
        <v>1</v>
      </c>
      <c r="K2922" t="s">
        <v>24</v>
      </c>
      <c r="L2922" t="s">
        <v>36</v>
      </c>
      <c r="N2922">
        <v>19</v>
      </c>
      <c r="O2922" t="s">
        <v>4343</v>
      </c>
      <c r="P2922" t="s">
        <v>7508</v>
      </c>
    </row>
    <row r="2923" spans="1:16" x14ac:dyDescent="0.25">
      <c r="A2923" t="s">
        <v>0</v>
      </c>
      <c r="B2923" t="s">
        <v>7509</v>
      </c>
      <c r="C2923" t="s">
        <v>985</v>
      </c>
      <c r="D2923" t="s">
        <v>4327</v>
      </c>
      <c r="E2923" t="s">
        <v>20</v>
      </c>
      <c r="F2923" t="b">
        <v>0</v>
      </c>
      <c r="G2923" t="s">
        <v>27</v>
      </c>
      <c r="H2923" s="4">
        <v>45702.871157407397</v>
      </c>
      <c r="I2923" t="b">
        <v>0</v>
      </c>
      <c r="J2923" t="b">
        <v>1</v>
      </c>
      <c r="K2923" t="s">
        <v>24</v>
      </c>
      <c r="L2923" t="s">
        <v>22</v>
      </c>
      <c r="M2923">
        <v>120000</v>
      </c>
      <c r="O2923" t="s">
        <v>7510</v>
      </c>
    </row>
    <row r="2924" spans="1:16" x14ac:dyDescent="0.25">
      <c r="A2924" t="s">
        <v>0</v>
      </c>
      <c r="B2924" t="s">
        <v>7524</v>
      </c>
      <c r="C2924" t="s">
        <v>372</v>
      </c>
      <c r="D2924" t="s">
        <v>2208</v>
      </c>
      <c r="E2924" t="s">
        <v>20</v>
      </c>
      <c r="F2924" t="b">
        <v>0</v>
      </c>
      <c r="G2924" t="s">
        <v>27</v>
      </c>
      <c r="H2924" s="4">
        <v>45702.874988425923</v>
      </c>
      <c r="I2924" t="b">
        <v>0</v>
      </c>
      <c r="J2924" t="b">
        <v>0</v>
      </c>
      <c r="K2924" t="s">
        <v>24</v>
      </c>
      <c r="L2924" t="s">
        <v>22</v>
      </c>
      <c r="M2924">
        <v>82500</v>
      </c>
      <c r="O2924" t="s">
        <v>7525</v>
      </c>
      <c r="P2924" t="s">
        <v>7526</v>
      </c>
    </row>
    <row r="2925" spans="1:16" x14ac:dyDescent="0.25">
      <c r="A2925" t="s">
        <v>2</v>
      </c>
      <c r="B2925" t="s">
        <v>7511</v>
      </c>
      <c r="C2925" t="s">
        <v>24</v>
      </c>
      <c r="D2925" t="s">
        <v>4034</v>
      </c>
      <c r="E2925" t="s">
        <v>20</v>
      </c>
      <c r="F2925" t="b">
        <v>0</v>
      </c>
      <c r="G2925" t="s">
        <v>41</v>
      </c>
      <c r="H2925" s="4">
        <v>45702.877106481479</v>
      </c>
      <c r="I2925" t="b">
        <v>1</v>
      </c>
      <c r="J2925" t="b">
        <v>1</v>
      </c>
      <c r="K2925" t="s">
        <v>24</v>
      </c>
      <c r="L2925" t="s">
        <v>22</v>
      </c>
      <c r="M2925">
        <v>125000</v>
      </c>
      <c r="O2925" t="s">
        <v>1831</v>
      </c>
      <c r="P2925" t="s">
        <v>7512</v>
      </c>
    </row>
    <row r="2926" spans="1:16" x14ac:dyDescent="0.25">
      <c r="A2926" t="s">
        <v>0</v>
      </c>
      <c r="B2926" t="s">
        <v>7513</v>
      </c>
      <c r="C2926" t="s">
        <v>82</v>
      </c>
      <c r="D2926" t="s">
        <v>3972</v>
      </c>
      <c r="E2926" t="s">
        <v>105</v>
      </c>
      <c r="F2926" t="b">
        <v>0</v>
      </c>
      <c r="G2926" t="s">
        <v>27</v>
      </c>
      <c r="H2926" s="4">
        <v>45702.916770833333</v>
      </c>
      <c r="I2926" t="b">
        <v>0</v>
      </c>
      <c r="J2926" t="b">
        <v>0</v>
      </c>
      <c r="K2926" t="s">
        <v>24</v>
      </c>
      <c r="L2926" t="s">
        <v>36</v>
      </c>
      <c r="N2926">
        <v>15.25</v>
      </c>
      <c r="O2926" t="s">
        <v>7514</v>
      </c>
    </row>
    <row r="2927" spans="1:16" x14ac:dyDescent="0.25">
      <c r="A2927" t="s">
        <v>2</v>
      </c>
      <c r="B2927" t="s">
        <v>4480</v>
      </c>
      <c r="C2927" t="s">
        <v>2555</v>
      </c>
      <c r="D2927" t="s">
        <v>3972</v>
      </c>
      <c r="E2927" t="s">
        <v>20</v>
      </c>
      <c r="F2927" t="b">
        <v>0</v>
      </c>
      <c r="G2927" t="s">
        <v>27</v>
      </c>
      <c r="H2927" s="4">
        <v>45702.918055555558</v>
      </c>
      <c r="I2927" t="b">
        <v>1</v>
      </c>
      <c r="J2927" t="b">
        <v>1</v>
      </c>
      <c r="K2927" t="s">
        <v>24</v>
      </c>
      <c r="L2927" t="s">
        <v>36</v>
      </c>
      <c r="N2927">
        <v>60</v>
      </c>
      <c r="O2927" t="s">
        <v>1227</v>
      </c>
      <c r="P2927" t="s">
        <v>887</v>
      </c>
    </row>
    <row r="2928" spans="1:16" x14ac:dyDescent="0.25">
      <c r="A2928" t="s">
        <v>0</v>
      </c>
      <c r="B2928" t="s">
        <v>7515</v>
      </c>
      <c r="C2928" t="s">
        <v>1096</v>
      </c>
      <c r="D2928" t="s">
        <v>3828</v>
      </c>
      <c r="E2928" t="s">
        <v>20</v>
      </c>
      <c r="F2928" t="b">
        <v>0</v>
      </c>
      <c r="G2928" t="s">
        <v>27</v>
      </c>
      <c r="H2928" s="4">
        <v>45702.954479166663</v>
      </c>
      <c r="I2928" t="b">
        <v>0</v>
      </c>
      <c r="J2928" t="b">
        <v>0</v>
      </c>
      <c r="K2928" t="s">
        <v>24</v>
      </c>
      <c r="L2928" t="s">
        <v>36</v>
      </c>
      <c r="N2928">
        <v>67.360000610351563</v>
      </c>
      <c r="O2928" t="s">
        <v>7516</v>
      </c>
      <c r="P2928" t="s">
        <v>7517</v>
      </c>
    </row>
    <row r="2929" spans="1:16" x14ac:dyDescent="0.25">
      <c r="A2929" t="s">
        <v>1</v>
      </c>
      <c r="B2929" t="s">
        <v>7402</v>
      </c>
      <c r="C2929" t="s">
        <v>39</v>
      </c>
      <c r="D2929" t="s">
        <v>3972</v>
      </c>
      <c r="E2929" t="s">
        <v>51</v>
      </c>
      <c r="F2929" t="b">
        <v>1</v>
      </c>
      <c r="G2929" t="s">
        <v>41</v>
      </c>
      <c r="H2929" s="4">
        <v>45703.000034722223</v>
      </c>
      <c r="I2929" t="b">
        <v>0</v>
      </c>
      <c r="J2929" t="b">
        <v>1</v>
      </c>
      <c r="K2929" t="s">
        <v>24</v>
      </c>
      <c r="L2929" t="s">
        <v>36</v>
      </c>
      <c r="N2929">
        <v>31</v>
      </c>
      <c r="O2929" t="s">
        <v>7403</v>
      </c>
      <c r="P2929" t="s">
        <v>1212</v>
      </c>
    </row>
    <row r="2930" spans="1:16" x14ac:dyDescent="0.25">
      <c r="A2930" t="s">
        <v>0</v>
      </c>
      <c r="B2930" t="s">
        <v>7404</v>
      </c>
      <c r="C2930" t="s">
        <v>5662</v>
      </c>
      <c r="D2930" t="s">
        <v>3956</v>
      </c>
      <c r="E2930" t="s">
        <v>34</v>
      </c>
      <c r="F2930" t="b">
        <v>0</v>
      </c>
      <c r="G2930" t="s">
        <v>27</v>
      </c>
      <c r="H2930" s="4">
        <v>45703.000173611108</v>
      </c>
      <c r="I2930" t="b">
        <v>0</v>
      </c>
      <c r="J2930" t="b">
        <v>0</v>
      </c>
      <c r="K2930" t="s">
        <v>24</v>
      </c>
      <c r="L2930" t="s">
        <v>36</v>
      </c>
      <c r="N2930">
        <v>24.014999389648441</v>
      </c>
      <c r="O2930" t="s">
        <v>5663</v>
      </c>
      <c r="P2930" t="s">
        <v>3686</v>
      </c>
    </row>
    <row r="2931" spans="1:16" x14ac:dyDescent="0.25">
      <c r="A2931" t="s">
        <v>2</v>
      </c>
      <c r="B2931" t="s">
        <v>7405</v>
      </c>
      <c r="C2931" t="s">
        <v>780</v>
      </c>
      <c r="D2931" t="s">
        <v>3972</v>
      </c>
      <c r="E2931" t="s">
        <v>20</v>
      </c>
      <c r="F2931" t="b">
        <v>0</v>
      </c>
      <c r="G2931" t="s">
        <v>27</v>
      </c>
      <c r="H2931" s="4">
        <v>45703.000173611108</v>
      </c>
      <c r="I2931" t="b">
        <v>0</v>
      </c>
      <c r="J2931" t="b">
        <v>0</v>
      </c>
      <c r="K2931" t="s">
        <v>24</v>
      </c>
      <c r="L2931" t="s">
        <v>22</v>
      </c>
      <c r="M2931">
        <v>82850</v>
      </c>
      <c r="O2931" t="s">
        <v>5481</v>
      </c>
      <c r="P2931" t="s">
        <v>3772</v>
      </c>
    </row>
    <row r="2932" spans="1:16" x14ac:dyDescent="0.25">
      <c r="A2932" t="s">
        <v>2</v>
      </c>
      <c r="B2932" t="s">
        <v>7406</v>
      </c>
      <c r="C2932" t="s">
        <v>372</v>
      </c>
      <c r="D2932" t="s">
        <v>4013</v>
      </c>
      <c r="E2932" t="s">
        <v>20</v>
      </c>
      <c r="F2932" t="b">
        <v>0</v>
      </c>
      <c r="G2932" t="s">
        <v>41</v>
      </c>
      <c r="H2932" s="4">
        <v>45703.00209490741</v>
      </c>
      <c r="I2932" t="b">
        <v>0</v>
      </c>
      <c r="J2932" t="b">
        <v>1</v>
      </c>
      <c r="K2932" t="s">
        <v>24</v>
      </c>
      <c r="L2932" t="s">
        <v>22</v>
      </c>
      <c r="M2932">
        <v>220900</v>
      </c>
      <c r="O2932" t="s">
        <v>402</v>
      </c>
      <c r="P2932" t="s">
        <v>7407</v>
      </c>
    </row>
    <row r="2933" spans="1:16" x14ac:dyDescent="0.25">
      <c r="A2933" t="s">
        <v>2</v>
      </c>
      <c r="B2933" t="s">
        <v>2492</v>
      </c>
      <c r="C2933" t="s">
        <v>825</v>
      </c>
      <c r="D2933" t="s">
        <v>3972</v>
      </c>
      <c r="E2933" t="s">
        <v>20</v>
      </c>
      <c r="F2933" t="b">
        <v>0</v>
      </c>
      <c r="G2933" t="s">
        <v>35</v>
      </c>
      <c r="H2933" s="4">
        <v>45703.002395833333</v>
      </c>
      <c r="I2933" t="b">
        <v>0</v>
      </c>
      <c r="J2933" t="b">
        <v>1</v>
      </c>
      <c r="K2933" t="s">
        <v>24</v>
      </c>
      <c r="L2933" t="s">
        <v>22</v>
      </c>
      <c r="M2933">
        <v>122087</v>
      </c>
      <c r="O2933" t="s">
        <v>5481</v>
      </c>
      <c r="P2933" t="s">
        <v>7408</v>
      </c>
    </row>
    <row r="2934" spans="1:16" x14ac:dyDescent="0.25">
      <c r="A2934" t="s">
        <v>2</v>
      </c>
      <c r="B2934" t="s">
        <v>7409</v>
      </c>
      <c r="C2934" t="s">
        <v>622</v>
      </c>
      <c r="D2934" t="s">
        <v>3972</v>
      </c>
      <c r="E2934" t="s">
        <v>20</v>
      </c>
      <c r="F2934" t="b">
        <v>0</v>
      </c>
      <c r="G2934" t="s">
        <v>52</v>
      </c>
      <c r="H2934" s="4">
        <v>45703.003298611111</v>
      </c>
      <c r="I2934" t="b">
        <v>0</v>
      </c>
      <c r="J2934" t="b">
        <v>1</v>
      </c>
      <c r="K2934" t="s">
        <v>24</v>
      </c>
      <c r="L2934" t="s">
        <v>22</v>
      </c>
      <c r="M2934">
        <v>115000</v>
      </c>
      <c r="O2934" t="s">
        <v>954</v>
      </c>
      <c r="P2934" t="s">
        <v>7410</v>
      </c>
    </row>
    <row r="2935" spans="1:16" x14ac:dyDescent="0.25">
      <c r="A2935" t="s">
        <v>28</v>
      </c>
      <c r="B2935" t="s">
        <v>7411</v>
      </c>
      <c r="C2935" t="s">
        <v>39</v>
      </c>
      <c r="D2935" t="s">
        <v>3972</v>
      </c>
      <c r="E2935" t="s">
        <v>20</v>
      </c>
      <c r="F2935" t="b">
        <v>1</v>
      </c>
      <c r="G2935" t="s">
        <v>30</v>
      </c>
      <c r="H2935" s="4">
        <v>45703.017511574071</v>
      </c>
      <c r="I2935" t="b">
        <v>0</v>
      </c>
      <c r="J2935" t="b">
        <v>0</v>
      </c>
      <c r="K2935" t="s">
        <v>24</v>
      </c>
      <c r="L2935" t="s">
        <v>36</v>
      </c>
      <c r="N2935">
        <v>50</v>
      </c>
      <c r="O2935" t="s">
        <v>7412</v>
      </c>
    </row>
    <row r="2936" spans="1:16" x14ac:dyDescent="0.25">
      <c r="A2936" t="s">
        <v>0</v>
      </c>
      <c r="B2936" t="s">
        <v>6982</v>
      </c>
      <c r="C2936" t="s">
        <v>39</v>
      </c>
      <c r="D2936" t="s">
        <v>3972</v>
      </c>
      <c r="E2936" t="s">
        <v>20</v>
      </c>
      <c r="F2936" t="b">
        <v>1</v>
      </c>
      <c r="G2936" t="s">
        <v>106</v>
      </c>
      <c r="H2936" s="4">
        <v>45703.018483796302</v>
      </c>
      <c r="I2936" t="b">
        <v>0</v>
      </c>
      <c r="J2936" t="b">
        <v>0</v>
      </c>
      <c r="K2936" t="s">
        <v>106</v>
      </c>
      <c r="L2936" t="s">
        <v>22</v>
      </c>
      <c r="M2936">
        <v>71500</v>
      </c>
      <c r="O2936" t="s">
        <v>6983</v>
      </c>
      <c r="P2936" t="s">
        <v>6984</v>
      </c>
    </row>
    <row r="2937" spans="1:16" x14ac:dyDescent="0.25">
      <c r="A2937" t="s">
        <v>0</v>
      </c>
      <c r="B2937" t="s">
        <v>4494</v>
      </c>
      <c r="C2937" t="s">
        <v>140</v>
      </c>
      <c r="D2937" t="s">
        <v>3828</v>
      </c>
      <c r="E2937" t="s">
        <v>20</v>
      </c>
      <c r="F2937" t="b">
        <v>0</v>
      </c>
      <c r="G2937" t="s">
        <v>35</v>
      </c>
      <c r="H2937" s="4">
        <v>45703.04210648148</v>
      </c>
      <c r="I2937" t="b">
        <v>0</v>
      </c>
      <c r="J2937" t="b">
        <v>0</v>
      </c>
      <c r="K2937" t="s">
        <v>24</v>
      </c>
      <c r="L2937" t="s">
        <v>22</v>
      </c>
      <c r="M2937">
        <v>70000</v>
      </c>
      <c r="O2937" t="s">
        <v>4495</v>
      </c>
      <c r="P2937" t="s">
        <v>204</v>
      </c>
    </row>
    <row r="2938" spans="1:16" x14ac:dyDescent="0.25">
      <c r="A2938" t="s">
        <v>0</v>
      </c>
      <c r="B2938" t="s">
        <v>2900</v>
      </c>
      <c r="C2938" t="s">
        <v>749</v>
      </c>
      <c r="D2938" t="s">
        <v>3828</v>
      </c>
      <c r="E2938" t="s">
        <v>20</v>
      </c>
      <c r="F2938" t="b">
        <v>0</v>
      </c>
      <c r="G2938" t="s">
        <v>30</v>
      </c>
      <c r="H2938" s="4">
        <v>45703.042280092603</v>
      </c>
      <c r="I2938" t="b">
        <v>0</v>
      </c>
      <c r="J2938" t="b">
        <v>1</v>
      </c>
      <c r="K2938" t="s">
        <v>24</v>
      </c>
      <c r="L2938" t="s">
        <v>22</v>
      </c>
      <c r="M2938">
        <v>82500</v>
      </c>
      <c r="O2938" t="s">
        <v>4496</v>
      </c>
      <c r="P2938" t="s">
        <v>3459</v>
      </c>
    </row>
    <row r="2939" spans="1:16" x14ac:dyDescent="0.25">
      <c r="A2939" t="s">
        <v>2</v>
      </c>
      <c r="B2939" t="s">
        <v>7527</v>
      </c>
      <c r="C2939" t="s">
        <v>7528</v>
      </c>
      <c r="D2939" t="s">
        <v>3828</v>
      </c>
      <c r="E2939" t="s">
        <v>20</v>
      </c>
      <c r="F2939" t="b">
        <v>0</v>
      </c>
      <c r="G2939" t="s">
        <v>23</v>
      </c>
      <c r="H2939" s="4">
        <v>45703.059699074067</v>
      </c>
      <c r="I2939" t="b">
        <v>1</v>
      </c>
      <c r="J2939" t="b">
        <v>1</v>
      </c>
      <c r="K2939" t="s">
        <v>24</v>
      </c>
      <c r="L2939" t="s">
        <v>22</v>
      </c>
      <c r="M2939">
        <v>46000</v>
      </c>
      <c r="O2939" t="s">
        <v>7529</v>
      </c>
      <c r="P2939" t="s">
        <v>3540</v>
      </c>
    </row>
    <row r="2940" spans="1:16" x14ac:dyDescent="0.25">
      <c r="A2940" t="s">
        <v>19</v>
      </c>
      <c r="B2940" t="s">
        <v>2448</v>
      </c>
      <c r="C2940" t="s">
        <v>1270</v>
      </c>
      <c r="D2940" t="s">
        <v>3972</v>
      </c>
      <c r="E2940" t="s">
        <v>20</v>
      </c>
      <c r="F2940" t="b">
        <v>0</v>
      </c>
      <c r="G2940" t="s">
        <v>23</v>
      </c>
      <c r="H2940" s="4">
        <v>45703.077384259261</v>
      </c>
      <c r="I2940" t="b">
        <v>0</v>
      </c>
      <c r="J2940" t="b">
        <v>1</v>
      </c>
      <c r="K2940" t="s">
        <v>24</v>
      </c>
      <c r="L2940" t="s">
        <v>36</v>
      </c>
      <c r="N2940">
        <v>56.5</v>
      </c>
      <c r="O2940" t="s">
        <v>5481</v>
      </c>
      <c r="P2940" t="s">
        <v>149</v>
      </c>
    </row>
    <row r="2941" spans="1:16" x14ac:dyDescent="0.25">
      <c r="A2941" t="s">
        <v>28</v>
      </c>
      <c r="B2941" t="s">
        <v>7413</v>
      </c>
      <c r="C2941" t="s">
        <v>192</v>
      </c>
      <c r="D2941" t="s">
        <v>3956</v>
      </c>
      <c r="E2941" t="s">
        <v>20</v>
      </c>
      <c r="F2941" t="b">
        <v>0</v>
      </c>
      <c r="G2941" t="s">
        <v>23</v>
      </c>
      <c r="H2941" s="4">
        <v>45703.09920138889</v>
      </c>
      <c r="I2941" t="b">
        <v>0</v>
      </c>
      <c r="J2941" t="b">
        <v>1</v>
      </c>
      <c r="K2941" t="s">
        <v>24</v>
      </c>
      <c r="L2941" t="s">
        <v>36</v>
      </c>
      <c r="N2941">
        <v>41.884998321533203</v>
      </c>
      <c r="O2941" t="s">
        <v>5012</v>
      </c>
      <c r="P2941" t="s">
        <v>7414</v>
      </c>
    </row>
    <row r="2942" spans="1:16" x14ac:dyDescent="0.25">
      <c r="A2942" t="s">
        <v>40</v>
      </c>
      <c r="B2942" t="s">
        <v>7415</v>
      </c>
      <c r="C2942" t="s">
        <v>5403</v>
      </c>
      <c r="D2942" t="s">
        <v>3956</v>
      </c>
      <c r="E2942" t="s">
        <v>20</v>
      </c>
      <c r="F2942" t="b">
        <v>0</v>
      </c>
      <c r="G2942" t="s">
        <v>27</v>
      </c>
      <c r="H2942" s="4">
        <v>45703.100543981483</v>
      </c>
      <c r="I2942" t="b">
        <v>0</v>
      </c>
      <c r="J2942" t="b">
        <v>0</v>
      </c>
      <c r="K2942" t="s">
        <v>24</v>
      </c>
      <c r="L2942" t="s">
        <v>36</v>
      </c>
      <c r="N2942">
        <v>45.745002746582031</v>
      </c>
      <c r="O2942" t="s">
        <v>1422</v>
      </c>
      <c r="P2942" t="s">
        <v>7416</v>
      </c>
    </row>
    <row r="2943" spans="1:16" x14ac:dyDescent="0.25">
      <c r="A2943" t="s">
        <v>19</v>
      </c>
      <c r="B2943" t="s">
        <v>7417</v>
      </c>
      <c r="C2943" t="s">
        <v>122</v>
      </c>
      <c r="D2943" t="s">
        <v>3972</v>
      </c>
      <c r="E2943" t="s">
        <v>20</v>
      </c>
      <c r="F2943" t="b">
        <v>0</v>
      </c>
      <c r="G2943" t="s">
        <v>52</v>
      </c>
      <c r="H2943" s="4">
        <v>45703.246979166674</v>
      </c>
      <c r="I2943" t="b">
        <v>1</v>
      </c>
      <c r="J2943" t="b">
        <v>1</v>
      </c>
      <c r="K2943" t="s">
        <v>24</v>
      </c>
      <c r="L2943" t="s">
        <v>36</v>
      </c>
      <c r="N2943">
        <v>67.5</v>
      </c>
      <c r="O2943" t="s">
        <v>4343</v>
      </c>
      <c r="P2943" t="s">
        <v>2460</v>
      </c>
    </row>
    <row r="2944" spans="1:16" x14ac:dyDescent="0.25">
      <c r="A2944" t="s">
        <v>0</v>
      </c>
      <c r="B2944" t="s">
        <v>7418</v>
      </c>
      <c r="C2944" t="s">
        <v>82</v>
      </c>
      <c r="D2944" t="s">
        <v>5914</v>
      </c>
      <c r="E2944" t="s">
        <v>20</v>
      </c>
      <c r="F2944" t="b">
        <v>0</v>
      </c>
      <c r="G2944" t="s">
        <v>27</v>
      </c>
      <c r="H2944" s="4">
        <v>45703.249976851846</v>
      </c>
      <c r="I2944" t="b">
        <v>0</v>
      </c>
      <c r="J2944" t="b">
        <v>1</v>
      </c>
      <c r="K2944" t="s">
        <v>24</v>
      </c>
      <c r="L2944" t="s">
        <v>22</v>
      </c>
      <c r="M2944">
        <v>169500</v>
      </c>
      <c r="O2944" t="s">
        <v>7419</v>
      </c>
      <c r="P2944" t="s">
        <v>2951</v>
      </c>
    </row>
    <row r="2945" spans="1:16" x14ac:dyDescent="0.25">
      <c r="A2945" t="s">
        <v>0</v>
      </c>
      <c r="B2945" t="s">
        <v>0</v>
      </c>
      <c r="C2945" t="s">
        <v>2821</v>
      </c>
      <c r="D2945" t="s">
        <v>1051</v>
      </c>
      <c r="E2945" t="s">
        <v>20</v>
      </c>
      <c r="F2945" t="b">
        <v>0</v>
      </c>
      <c r="G2945" t="s">
        <v>41</v>
      </c>
      <c r="H2945" s="4">
        <v>45703.250231481477</v>
      </c>
      <c r="I2945" t="b">
        <v>1</v>
      </c>
      <c r="J2945" t="b">
        <v>1</v>
      </c>
      <c r="K2945" t="s">
        <v>24</v>
      </c>
      <c r="L2945" t="s">
        <v>36</v>
      </c>
      <c r="N2945">
        <v>30.5</v>
      </c>
      <c r="O2945" t="s">
        <v>1051</v>
      </c>
      <c r="P2945" t="s">
        <v>204</v>
      </c>
    </row>
    <row r="2946" spans="1:16" x14ac:dyDescent="0.25">
      <c r="A2946" t="s">
        <v>0</v>
      </c>
      <c r="B2946" t="s">
        <v>0</v>
      </c>
      <c r="C2946" t="s">
        <v>585</v>
      </c>
      <c r="D2946" t="s">
        <v>3828</v>
      </c>
      <c r="E2946" t="s">
        <v>219</v>
      </c>
      <c r="F2946" t="b">
        <v>0</v>
      </c>
      <c r="G2946" t="s">
        <v>41</v>
      </c>
      <c r="H2946" s="4">
        <v>45703.250277777777</v>
      </c>
      <c r="I2946" t="b">
        <v>0</v>
      </c>
      <c r="J2946" t="b">
        <v>1</v>
      </c>
      <c r="K2946" t="s">
        <v>24</v>
      </c>
      <c r="L2946" t="s">
        <v>36</v>
      </c>
      <c r="N2946">
        <v>62.5</v>
      </c>
      <c r="O2946" t="s">
        <v>3776</v>
      </c>
      <c r="P2946" t="s">
        <v>1823</v>
      </c>
    </row>
    <row r="2947" spans="1:16" x14ac:dyDescent="0.25">
      <c r="A2947" t="s">
        <v>25</v>
      </c>
      <c r="B2947" t="s">
        <v>7420</v>
      </c>
      <c r="C2947" t="s">
        <v>49</v>
      </c>
      <c r="D2947" t="s">
        <v>3108</v>
      </c>
      <c r="E2947" t="s">
        <v>20</v>
      </c>
      <c r="F2947" t="b">
        <v>0</v>
      </c>
      <c r="G2947" t="s">
        <v>41</v>
      </c>
      <c r="H2947" s="4">
        <v>45703.250462962962</v>
      </c>
      <c r="I2947" t="b">
        <v>0</v>
      </c>
      <c r="J2947" t="b">
        <v>1</v>
      </c>
      <c r="K2947" t="s">
        <v>24</v>
      </c>
      <c r="L2947" t="s">
        <v>22</v>
      </c>
      <c r="M2947">
        <v>220612</v>
      </c>
      <c r="O2947" t="s">
        <v>43</v>
      </c>
      <c r="P2947" t="s">
        <v>7421</v>
      </c>
    </row>
    <row r="2948" spans="1:16" x14ac:dyDescent="0.25">
      <c r="A2948" t="s">
        <v>0</v>
      </c>
      <c r="B2948" t="s">
        <v>288</v>
      </c>
      <c r="C2948" t="s">
        <v>696</v>
      </c>
      <c r="D2948" t="s">
        <v>7422</v>
      </c>
      <c r="E2948" t="s">
        <v>51</v>
      </c>
      <c r="F2948" t="b">
        <v>0</v>
      </c>
      <c r="G2948" t="s">
        <v>30</v>
      </c>
      <c r="H2948" s="4">
        <v>45703.250902777778</v>
      </c>
      <c r="I2948" t="b">
        <v>1</v>
      </c>
      <c r="J2948" t="b">
        <v>1</v>
      </c>
      <c r="K2948" t="s">
        <v>24</v>
      </c>
      <c r="L2948" t="s">
        <v>36</v>
      </c>
      <c r="N2948">
        <v>25</v>
      </c>
      <c r="O2948" t="s">
        <v>2075</v>
      </c>
      <c r="P2948" t="s">
        <v>863</v>
      </c>
    </row>
    <row r="2949" spans="1:16" x14ac:dyDescent="0.25">
      <c r="A2949" t="s">
        <v>19</v>
      </c>
      <c r="B2949" t="s">
        <v>7423</v>
      </c>
      <c r="C2949" t="s">
        <v>985</v>
      </c>
      <c r="D2949" t="s">
        <v>3972</v>
      </c>
      <c r="E2949" t="s">
        <v>20</v>
      </c>
      <c r="F2949" t="b">
        <v>0</v>
      </c>
      <c r="G2949" t="s">
        <v>27</v>
      </c>
      <c r="H2949" s="4">
        <v>45703.251006944447</v>
      </c>
      <c r="I2949" t="b">
        <v>0</v>
      </c>
      <c r="J2949" t="b">
        <v>1</v>
      </c>
      <c r="K2949" t="s">
        <v>24</v>
      </c>
      <c r="L2949" t="s">
        <v>22</v>
      </c>
      <c r="M2949">
        <v>260000</v>
      </c>
      <c r="O2949" t="s">
        <v>575</v>
      </c>
    </row>
    <row r="2950" spans="1:16" x14ac:dyDescent="0.25">
      <c r="A2950" t="s">
        <v>0</v>
      </c>
      <c r="B2950" t="s">
        <v>0</v>
      </c>
      <c r="C2950" t="s">
        <v>1226</v>
      </c>
      <c r="D2950" t="s">
        <v>3828</v>
      </c>
      <c r="E2950" t="s">
        <v>20</v>
      </c>
      <c r="F2950" t="b">
        <v>0</v>
      </c>
      <c r="G2950" t="s">
        <v>52</v>
      </c>
      <c r="H2950" s="4">
        <v>45703.251215277778</v>
      </c>
      <c r="I2950" t="b">
        <v>0</v>
      </c>
      <c r="J2950" t="b">
        <v>0</v>
      </c>
      <c r="K2950" t="s">
        <v>24</v>
      </c>
      <c r="L2950" t="s">
        <v>22</v>
      </c>
      <c r="M2950">
        <v>70000</v>
      </c>
      <c r="O2950" t="s">
        <v>5917</v>
      </c>
      <c r="P2950" t="s">
        <v>5918</v>
      </c>
    </row>
    <row r="2951" spans="1:16" x14ac:dyDescent="0.25">
      <c r="A2951" t="s">
        <v>1</v>
      </c>
      <c r="B2951" t="s">
        <v>661</v>
      </c>
      <c r="C2951" t="s">
        <v>386</v>
      </c>
      <c r="D2951" t="s">
        <v>3828</v>
      </c>
      <c r="E2951" t="s">
        <v>20</v>
      </c>
      <c r="F2951" t="b">
        <v>0</v>
      </c>
      <c r="G2951" t="s">
        <v>41</v>
      </c>
      <c r="H2951" s="4">
        <v>45703.251944444448</v>
      </c>
      <c r="I2951" t="b">
        <v>0</v>
      </c>
      <c r="J2951" t="b">
        <v>1</v>
      </c>
      <c r="K2951" t="s">
        <v>24</v>
      </c>
      <c r="L2951" t="s">
        <v>22</v>
      </c>
      <c r="M2951">
        <v>127275.203125</v>
      </c>
      <c r="O2951" t="s">
        <v>7424</v>
      </c>
      <c r="P2951" t="s">
        <v>7425</v>
      </c>
    </row>
    <row r="2952" spans="1:16" x14ac:dyDescent="0.25">
      <c r="A2952" t="s">
        <v>2</v>
      </c>
      <c r="B2952" t="s">
        <v>1544</v>
      </c>
      <c r="C2952" t="s">
        <v>39</v>
      </c>
      <c r="D2952" t="s">
        <v>4013</v>
      </c>
      <c r="E2952" t="s">
        <v>20</v>
      </c>
      <c r="F2952" t="b">
        <v>1</v>
      </c>
      <c r="G2952" t="s">
        <v>610</v>
      </c>
      <c r="H2952" s="4">
        <v>45703.257430555554</v>
      </c>
      <c r="I2952" t="b">
        <v>0</v>
      </c>
      <c r="J2952" t="b">
        <v>1</v>
      </c>
      <c r="K2952" t="s">
        <v>610</v>
      </c>
      <c r="L2952" t="s">
        <v>22</v>
      </c>
      <c r="M2952">
        <v>184000</v>
      </c>
      <c r="O2952" t="s">
        <v>3016</v>
      </c>
      <c r="P2952" t="s">
        <v>6877</v>
      </c>
    </row>
    <row r="2953" spans="1:16" x14ac:dyDescent="0.25">
      <c r="A2953" t="s">
        <v>0</v>
      </c>
      <c r="B2953" t="s">
        <v>7426</v>
      </c>
      <c r="C2953" t="s">
        <v>3180</v>
      </c>
      <c r="D2953" t="s">
        <v>2208</v>
      </c>
      <c r="E2953" t="s">
        <v>20</v>
      </c>
      <c r="F2953" t="b">
        <v>0</v>
      </c>
      <c r="G2953" t="s">
        <v>23</v>
      </c>
      <c r="H2953" s="4">
        <v>45703.269016203703</v>
      </c>
      <c r="I2953" t="b">
        <v>0</v>
      </c>
      <c r="J2953" t="b">
        <v>0</v>
      </c>
      <c r="K2953" t="s">
        <v>24</v>
      </c>
      <c r="L2953" t="s">
        <v>36</v>
      </c>
      <c r="N2953">
        <v>33.5</v>
      </c>
      <c r="O2953" t="s">
        <v>3375</v>
      </c>
      <c r="P2953" t="s">
        <v>963</v>
      </c>
    </row>
    <row r="2954" spans="1:16" x14ac:dyDescent="0.25">
      <c r="A2954" t="s">
        <v>2</v>
      </c>
      <c r="B2954" t="s">
        <v>2</v>
      </c>
      <c r="C2954" t="s">
        <v>7427</v>
      </c>
      <c r="D2954" t="s">
        <v>4971</v>
      </c>
      <c r="E2954" t="s">
        <v>20</v>
      </c>
      <c r="F2954" t="b">
        <v>0</v>
      </c>
      <c r="G2954" t="s">
        <v>226</v>
      </c>
      <c r="H2954" s="4">
        <v>45703.273310185177</v>
      </c>
      <c r="I2954" t="b">
        <v>1</v>
      </c>
      <c r="J2954" t="b">
        <v>0</v>
      </c>
      <c r="K2954" t="s">
        <v>226</v>
      </c>
      <c r="L2954" t="s">
        <v>22</v>
      </c>
      <c r="M2954">
        <v>65000</v>
      </c>
      <c r="O2954" t="s">
        <v>7428</v>
      </c>
      <c r="P2954" t="s">
        <v>7429</v>
      </c>
    </row>
    <row r="2955" spans="1:16" x14ac:dyDescent="0.25">
      <c r="A2955" t="s">
        <v>19</v>
      </c>
      <c r="B2955" t="s">
        <v>7518</v>
      </c>
      <c r="C2955" t="s">
        <v>213</v>
      </c>
      <c r="D2955" t="s">
        <v>2208</v>
      </c>
      <c r="E2955" t="s">
        <v>20</v>
      </c>
      <c r="F2955" t="b">
        <v>0</v>
      </c>
      <c r="G2955" t="s">
        <v>41</v>
      </c>
      <c r="H2955" s="4">
        <v>45703.292048611111</v>
      </c>
      <c r="I2955" t="b">
        <v>0</v>
      </c>
      <c r="J2955" t="b">
        <v>1</v>
      </c>
      <c r="K2955" t="s">
        <v>24</v>
      </c>
      <c r="L2955" t="s">
        <v>22</v>
      </c>
      <c r="M2955">
        <v>193000</v>
      </c>
      <c r="O2955" t="s">
        <v>405</v>
      </c>
      <c r="P2955" t="s">
        <v>7519</v>
      </c>
    </row>
    <row r="2956" spans="1:16" x14ac:dyDescent="0.25">
      <c r="A2956" t="s">
        <v>2</v>
      </c>
      <c r="B2956" t="s">
        <v>7430</v>
      </c>
      <c r="C2956" t="s">
        <v>172</v>
      </c>
      <c r="D2956" t="s">
        <v>2208</v>
      </c>
      <c r="E2956" t="s">
        <v>20</v>
      </c>
      <c r="F2956" t="b">
        <v>0</v>
      </c>
      <c r="G2956" t="s">
        <v>27</v>
      </c>
      <c r="H2956" s="4">
        <v>45703.293217592603</v>
      </c>
      <c r="I2956" t="b">
        <v>0</v>
      </c>
      <c r="J2956" t="b">
        <v>0</v>
      </c>
      <c r="K2956" t="s">
        <v>24</v>
      </c>
      <c r="L2956" t="s">
        <v>22</v>
      </c>
      <c r="M2956">
        <v>180000</v>
      </c>
      <c r="O2956" t="s">
        <v>2868</v>
      </c>
      <c r="P2956" t="s">
        <v>7431</v>
      </c>
    </row>
    <row r="2957" spans="1:16" x14ac:dyDescent="0.25">
      <c r="A2957" t="s">
        <v>0</v>
      </c>
      <c r="B2957" t="s">
        <v>4221</v>
      </c>
      <c r="D2957" t="s">
        <v>4219</v>
      </c>
      <c r="E2957" t="s">
        <v>20</v>
      </c>
      <c r="F2957" t="b">
        <v>0</v>
      </c>
      <c r="G2957" t="s">
        <v>1420</v>
      </c>
      <c r="H2957" s="4">
        <v>45703.298101851848</v>
      </c>
      <c r="I2957" t="b">
        <v>0</v>
      </c>
      <c r="J2957" t="b">
        <v>0</v>
      </c>
      <c r="K2957" t="s">
        <v>1420</v>
      </c>
      <c r="L2957" t="s">
        <v>22</v>
      </c>
      <c r="M2957">
        <v>65000</v>
      </c>
      <c r="O2957" t="s">
        <v>2946</v>
      </c>
      <c r="P2957" t="s">
        <v>1374</v>
      </c>
    </row>
    <row r="2958" spans="1:16" x14ac:dyDescent="0.25">
      <c r="A2958" t="s">
        <v>1</v>
      </c>
      <c r="B2958" t="s">
        <v>7432</v>
      </c>
      <c r="C2958" t="s">
        <v>39</v>
      </c>
      <c r="D2958" t="s">
        <v>7433</v>
      </c>
      <c r="E2958" t="s">
        <v>20</v>
      </c>
      <c r="F2958" t="b">
        <v>1</v>
      </c>
      <c r="G2958" t="s">
        <v>1833</v>
      </c>
      <c r="H2958" s="4">
        <v>45703.299421296288</v>
      </c>
      <c r="I2958" t="b">
        <v>1</v>
      </c>
      <c r="J2958" t="b">
        <v>0</v>
      </c>
      <c r="K2958" t="s">
        <v>1833</v>
      </c>
      <c r="L2958" t="s">
        <v>22</v>
      </c>
      <c r="M2958">
        <v>47500</v>
      </c>
      <c r="O2958" t="s">
        <v>1426</v>
      </c>
    </row>
    <row r="2959" spans="1:16" x14ac:dyDescent="0.25">
      <c r="A2959" t="s">
        <v>0</v>
      </c>
      <c r="B2959" t="s">
        <v>3335</v>
      </c>
      <c r="C2959" t="s">
        <v>160</v>
      </c>
      <c r="D2959" t="s">
        <v>4083</v>
      </c>
      <c r="E2959" t="s">
        <v>20</v>
      </c>
      <c r="F2959" t="b">
        <v>0</v>
      </c>
      <c r="G2959" t="s">
        <v>52</v>
      </c>
      <c r="H2959" s="4">
        <v>45703.303819444453</v>
      </c>
      <c r="I2959" t="b">
        <v>0</v>
      </c>
      <c r="J2959" t="b">
        <v>1</v>
      </c>
      <c r="K2959" t="s">
        <v>24</v>
      </c>
      <c r="L2959" t="s">
        <v>22</v>
      </c>
      <c r="M2959">
        <v>137500</v>
      </c>
      <c r="O2959" t="s">
        <v>88</v>
      </c>
      <c r="P2959" t="s">
        <v>7434</v>
      </c>
    </row>
    <row r="2960" spans="1:16" x14ac:dyDescent="0.25">
      <c r="A2960" t="s">
        <v>89</v>
      </c>
      <c r="B2960" t="s">
        <v>7530</v>
      </c>
      <c r="C2960" t="s">
        <v>7531</v>
      </c>
      <c r="D2960" t="s">
        <v>4034</v>
      </c>
      <c r="E2960" t="s">
        <v>20</v>
      </c>
      <c r="F2960" t="b">
        <v>0</v>
      </c>
      <c r="G2960" t="s">
        <v>1119</v>
      </c>
      <c r="H2960" s="4">
        <v>45703.31212962963</v>
      </c>
      <c r="I2960" t="b">
        <v>0</v>
      </c>
      <c r="J2960" t="b">
        <v>0</v>
      </c>
      <c r="K2960" t="s">
        <v>1119</v>
      </c>
      <c r="L2960" t="s">
        <v>22</v>
      </c>
      <c r="M2960">
        <v>275000</v>
      </c>
      <c r="O2960" t="s">
        <v>7532</v>
      </c>
      <c r="P2960" t="s">
        <v>274</v>
      </c>
    </row>
    <row r="2961" spans="1:16" x14ac:dyDescent="0.25">
      <c r="A2961" t="s">
        <v>89</v>
      </c>
      <c r="B2961" t="s">
        <v>7533</v>
      </c>
      <c r="C2961" t="s">
        <v>1420</v>
      </c>
      <c r="D2961" t="s">
        <v>4219</v>
      </c>
      <c r="E2961" t="s">
        <v>20</v>
      </c>
      <c r="F2961" t="b">
        <v>0</v>
      </c>
      <c r="G2961" t="s">
        <v>1420</v>
      </c>
      <c r="H2961" s="4">
        <v>45703.317175925928</v>
      </c>
      <c r="I2961" t="b">
        <v>0</v>
      </c>
      <c r="J2961" t="b">
        <v>0</v>
      </c>
      <c r="K2961" t="s">
        <v>1420</v>
      </c>
      <c r="L2961" t="s">
        <v>22</v>
      </c>
      <c r="M2961">
        <v>174400</v>
      </c>
      <c r="O2961" t="s">
        <v>1773</v>
      </c>
      <c r="P2961" t="s">
        <v>7534</v>
      </c>
    </row>
    <row r="2962" spans="1:16" x14ac:dyDescent="0.25">
      <c r="A2962" t="s">
        <v>139</v>
      </c>
      <c r="B2962" t="s">
        <v>7435</v>
      </c>
      <c r="C2962" t="s">
        <v>2500</v>
      </c>
      <c r="D2962" t="s">
        <v>3969</v>
      </c>
      <c r="E2962" t="s">
        <v>20</v>
      </c>
      <c r="F2962" t="b">
        <v>0</v>
      </c>
      <c r="G2962" t="s">
        <v>41</v>
      </c>
      <c r="H2962" s="4">
        <v>45703.333784722221</v>
      </c>
      <c r="I2962" t="b">
        <v>0</v>
      </c>
      <c r="J2962" t="b">
        <v>1</v>
      </c>
      <c r="K2962" t="s">
        <v>24</v>
      </c>
      <c r="L2962" t="s">
        <v>22</v>
      </c>
      <c r="M2962">
        <v>96000</v>
      </c>
      <c r="O2962" t="s">
        <v>7436</v>
      </c>
    </row>
    <row r="2963" spans="1:16" x14ac:dyDescent="0.25">
      <c r="A2963" t="s">
        <v>40</v>
      </c>
      <c r="B2963" t="s">
        <v>7437</v>
      </c>
      <c r="C2963" t="s">
        <v>151</v>
      </c>
      <c r="D2963" t="s">
        <v>5132</v>
      </c>
      <c r="E2963" t="s">
        <v>20</v>
      </c>
      <c r="F2963" t="b">
        <v>0</v>
      </c>
      <c r="G2963" t="s">
        <v>30</v>
      </c>
      <c r="H2963" s="4">
        <v>45703.334583333337</v>
      </c>
      <c r="I2963" t="b">
        <v>0</v>
      </c>
      <c r="J2963" t="b">
        <v>1</v>
      </c>
      <c r="K2963" t="s">
        <v>24</v>
      </c>
      <c r="L2963" t="s">
        <v>22</v>
      </c>
      <c r="M2963">
        <v>149743</v>
      </c>
      <c r="O2963" t="s">
        <v>7438</v>
      </c>
      <c r="P2963" t="s">
        <v>7439</v>
      </c>
    </row>
    <row r="2964" spans="1:16" x14ac:dyDescent="0.25">
      <c r="A2964" t="s">
        <v>2</v>
      </c>
      <c r="B2964" t="s">
        <v>7440</v>
      </c>
      <c r="C2964" t="s">
        <v>29</v>
      </c>
      <c r="D2964" t="s">
        <v>3956</v>
      </c>
      <c r="E2964" t="s">
        <v>20</v>
      </c>
      <c r="F2964" t="b">
        <v>0</v>
      </c>
      <c r="G2964" t="s">
        <v>27</v>
      </c>
      <c r="H2964" s="4">
        <v>45703.334675925929</v>
      </c>
      <c r="I2964" t="b">
        <v>0</v>
      </c>
      <c r="J2964" t="b">
        <v>1</v>
      </c>
      <c r="K2964" t="s">
        <v>24</v>
      </c>
      <c r="L2964" t="s">
        <v>36</v>
      </c>
      <c r="N2964">
        <v>38.215000152587891</v>
      </c>
      <c r="O2964" t="s">
        <v>2768</v>
      </c>
      <c r="P2964" t="s">
        <v>128</v>
      </c>
    </row>
    <row r="2965" spans="1:16" x14ac:dyDescent="0.25">
      <c r="A2965" t="s">
        <v>2</v>
      </c>
      <c r="B2965" t="s">
        <v>7441</v>
      </c>
      <c r="C2965" t="s">
        <v>6312</v>
      </c>
      <c r="D2965" t="s">
        <v>3969</v>
      </c>
      <c r="E2965" t="s">
        <v>20</v>
      </c>
      <c r="F2965" t="b">
        <v>0</v>
      </c>
      <c r="G2965" t="s">
        <v>1420</v>
      </c>
      <c r="H2965" s="4">
        <v>45703.350810185177</v>
      </c>
      <c r="I2965" t="b">
        <v>0</v>
      </c>
      <c r="J2965" t="b">
        <v>0</v>
      </c>
      <c r="K2965" t="s">
        <v>1420</v>
      </c>
      <c r="L2965" t="s">
        <v>22</v>
      </c>
      <c r="M2965">
        <v>109605.5</v>
      </c>
      <c r="O2965" t="s">
        <v>7442</v>
      </c>
      <c r="P2965" t="s">
        <v>7443</v>
      </c>
    </row>
    <row r="2966" spans="1:16" x14ac:dyDescent="0.25">
      <c r="A2966" t="s">
        <v>0</v>
      </c>
      <c r="B2966" t="s">
        <v>7535</v>
      </c>
      <c r="C2966" t="s">
        <v>3225</v>
      </c>
      <c r="D2966" t="s">
        <v>3828</v>
      </c>
      <c r="E2966" t="s">
        <v>20</v>
      </c>
      <c r="F2966" t="b">
        <v>0</v>
      </c>
      <c r="G2966" t="s">
        <v>27</v>
      </c>
      <c r="H2966" s="4">
        <v>45703.375081018523</v>
      </c>
      <c r="I2966" t="b">
        <v>1</v>
      </c>
      <c r="J2966" t="b">
        <v>1</v>
      </c>
      <c r="K2966" t="s">
        <v>24</v>
      </c>
      <c r="L2966" t="s">
        <v>22</v>
      </c>
      <c r="M2966">
        <v>80000</v>
      </c>
      <c r="O2966" t="s">
        <v>7536</v>
      </c>
      <c r="P2966" t="s">
        <v>7537</v>
      </c>
    </row>
    <row r="2967" spans="1:16" x14ac:dyDescent="0.25">
      <c r="A2967" t="s">
        <v>0</v>
      </c>
      <c r="B2967" t="s">
        <v>7444</v>
      </c>
      <c r="C2967" t="s">
        <v>39</v>
      </c>
      <c r="D2967" t="s">
        <v>3828</v>
      </c>
      <c r="E2967" t="s">
        <v>20</v>
      </c>
      <c r="F2967" t="b">
        <v>1</v>
      </c>
      <c r="G2967" t="s">
        <v>27</v>
      </c>
      <c r="H2967" s="4">
        <v>45703.375150462962</v>
      </c>
      <c r="I2967" t="b">
        <v>1</v>
      </c>
      <c r="J2967" t="b">
        <v>0</v>
      </c>
      <c r="K2967" t="s">
        <v>24</v>
      </c>
      <c r="L2967" t="s">
        <v>22</v>
      </c>
      <c r="M2967">
        <v>163085</v>
      </c>
      <c r="O2967" t="s">
        <v>7445</v>
      </c>
      <c r="P2967" t="s">
        <v>709</v>
      </c>
    </row>
    <row r="2968" spans="1:16" x14ac:dyDescent="0.25">
      <c r="A2968" t="s">
        <v>0</v>
      </c>
      <c r="B2968" t="s">
        <v>7446</v>
      </c>
      <c r="C2968" t="s">
        <v>585</v>
      </c>
      <c r="D2968" t="s">
        <v>4083</v>
      </c>
      <c r="E2968" t="s">
        <v>20</v>
      </c>
      <c r="F2968" t="b">
        <v>0</v>
      </c>
      <c r="G2968" t="s">
        <v>41</v>
      </c>
      <c r="H2968" s="4">
        <v>45703.375474537039</v>
      </c>
      <c r="I2968" t="b">
        <v>0</v>
      </c>
      <c r="J2968" t="b">
        <v>0</v>
      </c>
      <c r="K2968" t="s">
        <v>24</v>
      </c>
      <c r="L2968" t="s">
        <v>22</v>
      </c>
      <c r="M2968">
        <v>125000</v>
      </c>
      <c r="O2968" t="s">
        <v>374</v>
      </c>
      <c r="P2968" t="s">
        <v>7447</v>
      </c>
    </row>
    <row r="2969" spans="1:16" x14ac:dyDescent="0.25">
      <c r="A2969" t="s">
        <v>1</v>
      </c>
      <c r="B2969" t="s">
        <v>4430</v>
      </c>
      <c r="C2969" t="s">
        <v>949</v>
      </c>
      <c r="D2969" t="s">
        <v>4431</v>
      </c>
      <c r="E2969" t="s">
        <v>20</v>
      </c>
      <c r="F2969" t="b">
        <v>0</v>
      </c>
      <c r="G2969" t="s">
        <v>30</v>
      </c>
      <c r="H2969" s="4">
        <v>45703.376006944447</v>
      </c>
      <c r="I2969" t="b">
        <v>0</v>
      </c>
      <c r="J2969" t="b">
        <v>1</v>
      </c>
      <c r="K2969" t="s">
        <v>24</v>
      </c>
      <c r="L2969" t="s">
        <v>22</v>
      </c>
      <c r="M2969">
        <v>99000</v>
      </c>
      <c r="O2969" t="s">
        <v>1763</v>
      </c>
      <c r="P2969" t="s">
        <v>4432</v>
      </c>
    </row>
    <row r="2970" spans="1:16" x14ac:dyDescent="0.25">
      <c r="A2970" t="s">
        <v>0</v>
      </c>
      <c r="B2970" t="s">
        <v>5420</v>
      </c>
      <c r="C2970" t="s">
        <v>372</v>
      </c>
      <c r="D2970" t="s">
        <v>3956</v>
      </c>
      <c r="E2970" t="s">
        <v>34</v>
      </c>
      <c r="F2970" t="b">
        <v>0</v>
      </c>
      <c r="G2970" t="s">
        <v>27</v>
      </c>
      <c r="H2970" s="4">
        <v>45703.416701388887</v>
      </c>
      <c r="I2970" t="b">
        <v>1</v>
      </c>
      <c r="J2970" t="b">
        <v>0</v>
      </c>
      <c r="K2970" t="s">
        <v>24</v>
      </c>
      <c r="L2970" t="s">
        <v>36</v>
      </c>
      <c r="N2970">
        <v>27.979999542236332</v>
      </c>
      <c r="O2970" t="s">
        <v>4621</v>
      </c>
    </row>
    <row r="2971" spans="1:16" x14ac:dyDescent="0.25">
      <c r="A2971" t="s">
        <v>40</v>
      </c>
      <c r="B2971" t="s">
        <v>7448</v>
      </c>
      <c r="C2971" t="s">
        <v>1546</v>
      </c>
      <c r="D2971" t="s">
        <v>3828</v>
      </c>
      <c r="E2971" t="s">
        <v>20</v>
      </c>
      <c r="F2971" t="b">
        <v>0</v>
      </c>
      <c r="G2971" t="s">
        <v>27</v>
      </c>
      <c r="H2971" s="4">
        <v>45703.417939814812</v>
      </c>
      <c r="I2971" t="b">
        <v>0</v>
      </c>
      <c r="J2971" t="b">
        <v>1</v>
      </c>
      <c r="K2971" t="s">
        <v>24</v>
      </c>
      <c r="L2971" t="s">
        <v>22</v>
      </c>
      <c r="M2971">
        <v>162225</v>
      </c>
      <c r="O2971" t="s">
        <v>254</v>
      </c>
      <c r="P2971" t="s">
        <v>7449</v>
      </c>
    </row>
    <row r="2972" spans="1:16" x14ac:dyDescent="0.25">
      <c r="A2972" t="s">
        <v>40</v>
      </c>
      <c r="B2972" t="s">
        <v>2541</v>
      </c>
      <c r="C2972" t="s">
        <v>3347</v>
      </c>
      <c r="D2972" t="s">
        <v>3972</v>
      </c>
      <c r="E2972" t="s">
        <v>20</v>
      </c>
      <c r="F2972" t="b">
        <v>0</v>
      </c>
      <c r="G2972" t="s">
        <v>27</v>
      </c>
      <c r="H2972" s="4">
        <v>45703.418842592589</v>
      </c>
      <c r="I2972" t="b">
        <v>0</v>
      </c>
      <c r="J2972" t="b">
        <v>1</v>
      </c>
      <c r="K2972" t="s">
        <v>24</v>
      </c>
      <c r="L2972" t="s">
        <v>22</v>
      </c>
      <c r="M2972">
        <v>110500</v>
      </c>
      <c r="O2972" t="s">
        <v>2227</v>
      </c>
      <c r="P2972" t="s">
        <v>4332</v>
      </c>
    </row>
    <row r="2973" spans="1:16" x14ac:dyDescent="0.25">
      <c r="A2973" t="s">
        <v>2</v>
      </c>
      <c r="B2973" t="s">
        <v>4384</v>
      </c>
      <c r="C2973" t="s">
        <v>3515</v>
      </c>
      <c r="D2973" t="s">
        <v>2208</v>
      </c>
      <c r="E2973" t="s">
        <v>34</v>
      </c>
      <c r="F2973" t="b">
        <v>0</v>
      </c>
      <c r="G2973" t="s">
        <v>41</v>
      </c>
      <c r="H2973" s="4">
        <v>45703.418923611112</v>
      </c>
      <c r="I2973" t="b">
        <v>0</v>
      </c>
      <c r="J2973" t="b">
        <v>1</v>
      </c>
      <c r="K2973" t="s">
        <v>24</v>
      </c>
      <c r="L2973" t="s">
        <v>22</v>
      </c>
      <c r="M2973">
        <v>165000</v>
      </c>
      <c r="O2973" t="s">
        <v>428</v>
      </c>
      <c r="P2973" t="s">
        <v>7450</v>
      </c>
    </row>
    <row r="2974" spans="1:16" x14ac:dyDescent="0.25">
      <c r="A2974" t="s">
        <v>28</v>
      </c>
      <c r="B2974" t="s">
        <v>642</v>
      </c>
      <c r="C2974" t="s">
        <v>696</v>
      </c>
      <c r="D2974" t="s">
        <v>3972</v>
      </c>
      <c r="E2974" t="s">
        <v>20</v>
      </c>
      <c r="F2974" t="b">
        <v>0</v>
      </c>
      <c r="G2974" t="s">
        <v>30</v>
      </c>
      <c r="H2974" s="4">
        <v>45703.420115740737</v>
      </c>
      <c r="I2974" t="b">
        <v>0</v>
      </c>
      <c r="J2974" t="b">
        <v>1</v>
      </c>
      <c r="K2974" t="s">
        <v>24</v>
      </c>
      <c r="L2974" t="s">
        <v>22</v>
      </c>
      <c r="M2974">
        <v>147000</v>
      </c>
      <c r="O2974" t="s">
        <v>950</v>
      </c>
      <c r="P2974" t="s">
        <v>6324</v>
      </c>
    </row>
    <row r="2975" spans="1:16" x14ac:dyDescent="0.25">
      <c r="A2975" t="s">
        <v>89</v>
      </c>
      <c r="B2975" t="s">
        <v>7451</v>
      </c>
      <c r="C2975" t="s">
        <v>7312</v>
      </c>
      <c r="D2975" t="s">
        <v>2208</v>
      </c>
      <c r="E2975" t="s">
        <v>34</v>
      </c>
      <c r="F2975" t="b">
        <v>0</v>
      </c>
      <c r="G2975" t="s">
        <v>41</v>
      </c>
      <c r="H2975" s="4">
        <v>45703.433148148149</v>
      </c>
      <c r="I2975" t="b">
        <v>0</v>
      </c>
      <c r="J2975" t="b">
        <v>1</v>
      </c>
      <c r="K2975" t="s">
        <v>24</v>
      </c>
      <c r="L2975" t="s">
        <v>22</v>
      </c>
      <c r="M2975">
        <v>195000</v>
      </c>
      <c r="O2975" t="s">
        <v>428</v>
      </c>
      <c r="P2975" t="s">
        <v>7452</v>
      </c>
    </row>
    <row r="2976" spans="1:16" x14ac:dyDescent="0.25">
      <c r="A2976" t="s">
        <v>2</v>
      </c>
      <c r="B2976" t="s">
        <v>6516</v>
      </c>
      <c r="C2976" t="s">
        <v>151</v>
      </c>
      <c r="D2976" t="s">
        <v>3972</v>
      </c>
      <c r="E2976" t="s">
        <v>20</v>
      </c>
      <c r="F2976" t="b">
        <v>0</v>
      </c>
      <c r="G2976" t="s">
        <v>30</v>
      </c>
      <c r="H2976" s="4">
        <v>45703.45925925926</v>
      </c>
      <c r="I2976" t="b">
        <v>0</v>
      </c>
      <c r="J2976" t="b">
        <v>1</v>
      </c>
      <c r="K2976" t="s">
        <v>24</v>
      </c>
      <c r="L2976" t="s">
        <v>22</v>
      </c>
      <c r="M2976">
        <v>140500</v>
      </c>
      <c r="O2976" t="s">
        <v>6517</v>
      </c>
      <c r="P2976" t="s">
        <v>6518</v>
      </c>
    </row>
    <row r="2977" spans="1:16" x14ac:dyDescent="0.25">
      <c r="A2977" t="s">
        <v>2</v>
      </c>
      <c r="B2977" t="s">
        <v>307</v>
      </c>
      <c r="C2977" t="s">
        <v>39</v>
      </c>
      <c r="D2977" t="s">
        <v>7453</v>
      </c>
      <c r="E2977" t="s">
        <v>20</v>
      </c>
      <c r="F2977" t="b">
        <v>1</v>
      </c>
      <c r="G2977" t="s">
        <v>1094</v>
      </c>
      <c r="H2977" s="4">
        <v>45703.489560185182</v>
      </c>
      <c r="I2977" t="b">
        <v>1</v>
      </c>
      <c r="J2977" t="b">
        <v>0</v>
      </c>
      <c r="K2977" t="s">
        <v>1094</v>
      </c>
      <c r="L2977" t="s">
        <v>22</v>
      </c>
      <c r="M2977">
        <v>200000</v>
      </c>
      <c r="O2977" t="s">
        <v>7454</v>
      </c>
      <c r="P2977" t="s">
        <v>1818</v>
      </c>
    </row>
    <row r="2978" spans="1:16" x14ac:dyDescent="0.25">
      <c r="A2978" t="s">
        <v>1</v>
      </c>
      <c r="B2978" t="s">
        <v>2955</v>
      </c>
      <c r="C2978" t="s">
        <v>2765</v>
      </c>
      <c r="D2978" t="s">
        <v>3972</v>
      </c>
      <c r="E2978" t="s">
        <v>20</v>
      </c>
      <c r="F2978" t="b">
        <v>0</v>
      </c>
      <c r="G2978" t="s">
        <v>52</v>
      </c>
      <c r="H2978" s="4">
        <v>45703.500891203701</v>
      </c>
      <c r="I2978" t="b">
        <v>0</v>
      </c>
      <c r="J2978" t="b">
        <v>1</v>
      </c>
      <c r="K2978" t="s">
        <v>24</v>
      </c>
      <c r="L2978" t="s">
        <v>22</v>
      </c>
      <c r="M2978">
        <v>174000</v>
      </c>
      <c r="O2978" t="s">
        <v>5481</v>
      </c>
      <c r="P2978" t="s">
        <v>603</v>
      </c>
    </row>
    <row r="2979" spans="1:16" x14ac:dyDescent="0.25">
      <c r="A2979" t="s">
        <v>2</v>
      </c>
      <c r="B2979" t="s">
        <v>7405</v>
      </c>
      <c r="C2979" t="s">
        <v>3608</v>
      </c>
      <c r="D2979" t="s">
        <v>3972</v>
      </c>
      <c r="E2979" t="s">
        <v>20</v>
      </c>
      <c r="F2979" t="b">
        <v>0</v>
      </c>
      <c r="G2979" t="s">
        <v>27</v>
      </c>
      <c r="H2979" s="4">
        <v>45703.501215277778</v>
      </c>
      <c r="I2979" t="b">
        <v>0</v>
      </c>
      <c r="J2979" t="b">
        <v>0</v>
      </c>
      <c r="K2979" t="s">
        <v>24</v>
      </c>
      <c r="L2979" t="s">
        <v>22</v>
      </c>
      <c r="M2979">
        <v>82850</v>
      </c>
      <c r="O2979" t="s">
        <v>5481</v>
      </c>
      <c r="P2979" t="s">
        <v>3772</v>
      </c>
    </row>
    <row r="2980" spans="1:16" x14ac:dyDescent="0.25">
      <c r="A2980" t="s">
        <v>2</v>
      </c>
      <c r="B2980" t="s">
        <v>7455</v>
      </c>
      <c r="C2980" t="s">
        <v>114</v>
      </c>
      <c r="D2980" t="s">
        <v>3972</v>
      </c>
      <c r="E2980" t="s">
        <v>20</v>
      </c>
      <c r="F2980" t="b">
        <v>0</v>
      </c>
      <c r="G2980" t="s">
        <v>27</v>
      </c>
      <c r="H2980" s="4">
        <v>45703.501689814817</v>
      </c>
      <c r="I2980" t="b">
        <v>0</v>
      </c>
      <c r="J2980" t="b">
        <v>1</v>
      </c>
      <c r="K2980" t="s">
        <v>24</v>
      </c>
      <c r="L2980" t="s">
        <v>22</v>
      </c>
      <c r="M2980">
        <v>207500</v>
      </c>
      <c r="O2980" t="s">
        <v>341</v>
      </c>
      <c r="P2980" t="s">
        <v>7456</v>
      </c>
    </row>
    <row r="2981" spans="1:16" x14ac:dyDescent="0.25">
      <c r="A2981" t="s">
        <v>28</v>
      </c>
      <c r="B2981" t="s">
        <v>7457</v>
      </c>
      <c r="C2981" t="s">
        <v>39</v>
      </c>
      <c r="D2981" t="s">
        <v>3972</v>
      </c>
      <c r="E2981" t="s">
        <v>20</v>
      </c>
      <c r="F2981" t="b">
        <v>1</v>
      </c>
      <c r="G2981" t="s">
        <v>106</v>
      </c>
      <c r="H2981" s="4">
        <v>45703.50849537037</v>
      </c>
      <c r="I2981" t="b">
        <v>0</v>
      </c>
      <c r="J2981" t="b">
        <v>0</v>
      </c>
      <c r="K2981" t="s">
        <v>106</v>
      </c>
      <c r="L2981" t="s">
        <v>36</v>
      </c>
      <c r="N2981">
        <v>50</v>
      </c>
      <c r="O2981" t="s">
        <v>7412</v>
      </c>
      <c r="P2981" t="s">
        <v>7458</v>
      </c>
    </row>
    <row r="2982" spans="1:16" x14ac:dyDescent="0.25">
      <c r="A2982" t="s">
        <v>139</v>
      </c>
      <c r="B2982" t="s">
        <v>7459</v>
      </c>
      <c r="C2982" t="s">
        <v>1867</v>
      </c>
      <c r="D2982" t="s">
        <v>2208</v>
      </c>
      <c r="E2982" t="s">
        <v>105</v>
      </c>
      <c r="F2982" t="b">
        <v>0</v>
      </c>
      <c r="G2982" t="s">
        <v>27</v>
      </c>
      <c r="H2982" s="4">
        <v>45703.54178240741</v>
      </c>
      <c r="I2982" t="b">
        <v>0</v>
      </c>
      <c r="J2982" t="b">
        <v>1</v>
      </c>
      <c r="K2982" t="s">
        <v>24</v>
      </c>
      <c r="L2982" t="s">
        <v>22</v>
      </c>
      <c r="M2982">
        <v>93500</v>
      </c>
      <c r="O2982" t="s">
        <v>7460</v>
      </c>
      <c r="P2982" t="s">
        <v>2014</v>
      </c>
    </row>
    <row r="2983" spans="1:16" x14ac:dyDescent="0.25">
      <c r="A2983" t="s">
        <v>1</v>
      </c>
      <c r="B2983" t="s">
        <v>2473</v>
      </c>
      <c r="C2983" t="s">
        <v>1845</v>
      </c>
      <c r="D2983" t="s">
        <v>4083</v>
      </c>
      <c r="E2983" t="s">
        <v>20</v>
      </c>
      <c r="F2983" t="b">
        <v>0</v>
      </c>
      <c r="G2983" t="s">
        <v>27</v>
      </c>
      <c r="H2983" s="4">
        <v>45703.543252314812</v>
      </c>
      <c r="I2983" t="b">
        <v>0</v>
      </c>
      <c r="J2983" t="b">
        <v>1</v>
      </c>
      <c r="K2983" t="s">
        <v>24</v>
      </c>
      <c r="L2983" t="s">
        <v>22</v>
      </c>
      <c r="M2983">
        <v>145000</v>
      </c>
      <c r="O2983" t="s">
        <v>1388</v>
      </c>
      <c r="P2983" t="s">
        <v>7461</v>
      </c>
    </row>
    <row r="2984" spans="1:16" x14ac:dyDescent="0.25">
      <c r="A2984" t="s">
        <v>40</v>
      </c>
      <c r="B2984" t="s">
        <v>7462</v>
      </c>
      <c r="C2984" t="s">
        <v>2701</v>
      </c>
      <c r="D2984" t="s">
        <v>3828</v>
      </c>
      <c r="E2984" t="s">
        <v>20</v>
      </c>
      <c r="F2984" t="b">
        <v>0</v>
      </c>
      <c r="G2984" t="s">
        <v>41</v>
      </c>
      <c r="H2984" s="4">
        <v>45703.543657407397</v>
      </c>
      <c r="I2984" t="b">
        <v>1</v>
      </c>
      <c r="J2984" t="b">
        <v>1</v>
      </c>
      <c r="K2984" t="s">
        <v>24</v>
      </c>
      <c r="L2984" t="s">
        <v>36</v>
      </c>
      <c r="N2984">
        <v>60</v>
      </c>
      <c r="O2984" t="s">
        <v>7463</v>
      </c>
      <c r="P2984" t="s">
        <v>7464</v>
      </c>
    </row>
    <row r="2985" spans="1:16" x14ac:dyDescent="0.25">
      <c r="A2985" t="s">
        <v>19</v>
      </c>
      <c r="B2985" t="s">
        <v>7465</v>
      </c>
      <c r="C2985" t="s">
        <v>2765</v>
      </c>
      <c r="D2985" t="s">
        <v>3956</v>
      </c>
      <c r="E2985" t="s">
        <v>20</v>
      </c>
      <c r="F2985" t="b">
        <v>0</v>
      </c>
      <c r="G2985" t="s">
        <v>23</v>
      </c>
      <c r="H2985" s="4">
        <v>45703.581053240741</v>
      </c>
      <c r="I2985" t="b">
        <v>0</v>
      </c>
      <c r="J2985" t="b">
        <v>1</v>
      </c>
      <c r="K2985" t="s">
        <v>24</v>
      </c>
      <c r="L2985" t="s">
        <v>36</v>
      </c>
      <c r="N2985">
        <v>11.335000038146971</v>
      </c>
      <c r="O2985" t="s">
        <v>254</v>
      </c>
      <c r="P2985" t="s">
        <v>1637</v>
      </c>
    </row>
    <row r="2986" spans="1:16" x14ac:dyDescent="0.25">
      <c r="A2986" t="s">
        <v>0</v>
      </c>
      <c r="B2986" t="s">
        <v>7548</v>
      </c>
      <c r="C2986" t="s">
        <v>484</v>
      </c>
      <c r="D2986" t="s">
        <v>3828</v>
      </c>
      <c r="E2986" t="s">
        <v>20</v>
      </c>
      <c r="F2986" t="b">
        <v>0</v>
      </c>
      <c r="G2986" t="s">
        <v>27</v>
      </c>
      <c r="H2986" s="4">
        <v>45703.583402777767</v>
      </c>
      <c r="I2986" t="b">
        <v>0</v>
      </c>
      <c r="J2986" t="b">
        <v>1</v>
      </c>
      <c r="K2986" t="s">
        <v>24</v>
      </c>
      <c r="L2986" t="s">
        <v>22</v>
      </c>
      <c r="M2986">
        <v>70000</v>
      </c>
      <c r="O2986" t="s">
        <v>7549</v>
      </c>
      <c r="P2986" t="s">
        <v>280</v>
      </c>
    </row>
    <row r="2987" spans="1:16" x14ac:dyDescent="0.25">
      <c r="A2987" t="s">
        <v>0</v>
      </c>
      <c r="B2987" t="s">
        <v>7466</v>
      </c>
      <c r="C2987" t="s">
        <v>859</v>
      </c>
      <c r="D2987" t="s">
        <v>3956</v>
      </c>
      <c r="E2987" t="s">
        <v>20</v>
      </c>
      <c r="F2987" t="b">
        <v>0</v>
      </c>
      <c r="G2987" t="s">
        <v>27</v>
      </c>
      <c r="H2987" s="4">
        <v>45703.583518518521</v>
      </c>
      <c r="I2987" t="b">
        <v>0</v>
      </c>
      <c r="J2987" t="b">
        <v>1</v>
      </c>
      <c r="K2987" t="s">
        <v>24</v>
      </c>
      <c r="L2987" t="s">
        <v>36</v>
      </c>
      <c r="N2987">
        <v>24.014999389648441</v>
      </c>
      <c r="O2987" t="s">
        <v>7467</v>
      </c>
      <c r="P2987" t="s">
        <v>1304</v>
      </c>
    </row>
    <row r="2988" spans="1:16" x14ac:dyDescent="0.25">
      <c r="A2988" t="s">
        <v>25</v>
      </c>
      <c r="B2988" t="s">
        <v>7520</v>
      </c>
      <c r="C2988" t="s">
        <v>82</v>
      </c>
      <c r="D2988" t="s">
        <v>3828</v>
      </c>
      <c r="E2988" t="s">
        <v>20</v>
      </c>
      <c r="F2988" t="b">
        <v>0</v>
      </c>
      <c r="G2988" t="s">
        <v>27</v>
      </c>
      <c r="H2988" s="4">
        <v>45703.584178240737</v>
      </c>
      <c r="I2988" t="b">
        <v>0</v>
      </c>
      <c r="J2988" t="b">
        <v>1</v>
      </c>
      <c r="K2988" t="s">
        <v>24</v>
      </c>
      <c r="L2988" t="s">
        <v>22</v>
      </c>
      <c r="M2988">
        <v>85210.5</v>
      </c>
      <c r="O2988" t="s">
        <v>7521</v>
      </c>
      <c r="P2988" t="s">
        <v>2884</v>
      </c>
    </row>
    <row r="2989" spans="1:16" x14ac:dyDescent="0.25">
      <c r="A2989" t="s">
        <v>28</v>
      </c>
      <c r="B2989" t="s">
        <v>7468</v>
      </c>
      <c r="C2989" t="s">
        <v>24</v>
      </c>
      <c r="D2989" t="s">
        <v>3972</v>
      </c>
      <c r="E2989" t="s">
        <v>20</v>
      </c>
      <c r="F2989" t="b">
        <v>0</v>
      </c>
      <c r="G2989" t="s">
        <v>27</v>
      </c>
      <c r="H2989" s="4">
        <v>45703.585509259261</v>
      </c>
      <c r="I2989" t="b">
        <v>0</v>
      </c>
      <c r="J2989" t="b">
        <v>0</v>
      </c>
      <c r="K2989" t="s">
        <v>24</v>
      </c>
      <c r="L2989" t="s">
        <v>22</v>
      </c>
      <c r="M2989">
        <v>155000</v>
      </c>
      <c r="O2989" t="s">
        <v>7469</v>
      </c>
      <c r="P2989" t="s">
        <v>7470</v>
      </c>
    </row>
    <row r="2990" spans="1:16" x14ac:dyDescent="0.25">
      <c r="A2990" t="s">
        <v>191</v>
      </c>
      <c r="B2990" t="s">
        <v>7471</v>
      </c>
      <c r="C2990" t="s">
        <v>972</v>
      </c>
      <c r="D2990" t="s">
        <v>4083</v>
      </c>
      <c r="E2990" t="s">
        <v>20</v>
      </c>
      <c r="F2990" t="b">
        <v>0</v>
      </c>
      <c r="G2990" t="s">
        <v>862</v>
      </c>
      <c r="H2990" s="4">
        <v>45703.589016203703</v>
      </c>
      <c r="I2990" t="b">
        <v>0</v>
      </c>
      <c r="J2990" t="b">
        <v>0</v>
      </c>
      <c r="K2990" t="s">
        <v>862</v>
      </c>
      <c r="L2990" t="s">
        <v>22</v>
      </c>
      <c r="M2990">
        <v>127500</v>
      </c>
      <c r="O2990" t="s">
        <v>7472</v>
      </c>
      <c r="P2990" t="s">
        <v>7473</v>
      </c>
    </row>
    <row r="2991" spans="1:16" x14ac:dyDescent="0.25">
      <c r="A2991" t="s">
        <v>0</v>
      </c>
      <c r="B2991" t="s">
        <v>5356</v>
      </c>
      <c r="C2991" t="s">
        <v>5357</v>
      </c>
      <c r="D2991" t="s">
        <v>3828</v>
      </c>
      <c r="E2991" t="s">
        <v>219</v>
      </c>
      <c r="F2991" t="b">
        <v>0</v>
      </c>
      <c r="G2991" t="s">
        <v>27</v>
      </c>
      <c r="H2991" s="4">
        <v>45703.625069444453</v>
      </c>
      <c r="I2991" t="b">
        <v>1</v>
      </c>
      <c r="J2991" t="b">
        <v>1</v>
      </c>
      <c r="K2991" t="s">
        <v>24</v>
      </c>
      <c r="L2991" t="s">
        <v>36</v>
      </c>
      <c r="N2991">
        <v>26.494998931884769</v>
      </c>
      <c r="O2991" t="s">
        <v>3769</v>
      </c>
      <c r="P2991" t="s">
        <v>1702</v>
      </c>
    </row>
    <row r="2992" spans="1:16" x14ac:dyDescent="0.25">
      <c r="A2992" t="s">
        <v>0</v>
      </c>
      <c r="B2992" t="s">
        <v>7474</v>
      </c>
      <c r="C2992" t="s">
        <v>179</v>
      </c>
      <c r="D2992" t="s">
        <v>2208</v>
      </c>
      <c r="E2992" t="s">
        <v>20</v>
      </c>
      <c r="F2992" t="b">
        <v>0</v>
      </c>
      <c r="G2992" t="s">
        <v>27</v>
      </c>
      <c r="H2992" s="4">
        <v>45703.625173611108</v>
      </c>
      <c r="I2992" t="b">
        <v>0</v>
      </c>
      <c r="J2992" t="b">
        <v>0</v>
      </c>
      <c r="K2992" t="s">
        <v>24</v>
      </c>
      <c r="L2992" t="s">
        <v>22</v>
      </c>
      <c r="M2992">
        <v>61750</v>
      </c>
      <c r="O2992" t="s">
        <v>7475</v>
      </c>
      <c r="P2992" t="s">
        <v>7476</v>
      </c>
    </row>
    <row r="2993" spans="1:16" x14ac:dyDescent="0.25">
      <c r="A2993" t="s">
        <v>0</v>
      </c>
      <c r="B2993" t="s">
        <v>7477</v>
      </c>
      <c r="C2993" t="s">
        <v>2883</v>
      </c>
      <c r="D2993" t="s">
        <v>3828</v>
      </c>
      <c r="E2993" t="s">
        <v>51</v>
      </c>
      <c r="F2993" t="b">
        <v>0</v>
      </c>
      <c r="G2993" t="s">
        <v>30</v>
      </c>
      <c r="H2993" s="4">
        <v>45703.625601851847</v>
      </c>
      <c r="I2993" t="b">
        <v>1</v>
      </c>
      <c r="J2993" t="b">
        <v>0</v>
      </c>
      <c r="K2993" t="s">
        <v>24</v>
      </c>
      <c r="L2993" t="s">
        <v>36</v>
      </c>
      <c r="N2993">
        <v>53.5</v>
      </c>
      <c r="O2993" t="s">
        <v>7478</v>
      </c>
      <c r="P2993" t="s">
        <v>338</v>
      </c>
    </row>
    <row r="2994" spans="1:16" x14ac:dyDescent="0.25">
      <c r="A2994" t="s">
        <v>1</v>
      </c>
      <c r="B2994" t="s">
        <v>4443</v>
      </c>
      <c r="C2994" t="s">
        <v>122</v>
      </c>
      <c r="D2994" t="s">
        <v>3972</v>
      </c>
      <c r="E2994" t="s">
        <v>20</v>
      </c>
      <c r="F2994" t="b">
        <v>0</v>
      </c>
      <c r="G2994" t="s">
        <v>52</v>
      </c>
      <c r="H2994" s="4">
        <v>45703.625740740739</v>
      </c>
      <c r="I2994" t="b">
        <v>0</v>
      </c>
      <c r="J2994" t="b">
        <v>1</v>
      </c>
      <c r="K2994" t="s">
        <v>24</v>
      </c>
      <c r="L2994" t="s">
        <v>22</v>
      </c>
      <c r="M2994">
        <v>222545</v>
      </c>
      <c r="O2994" t="s">
        <v>759</v>
      </c>
      <c r="P2994" t="s">
        <v>2237</v>
      </c>
    </row>
    <row r="2995" spans="1:16" x14ac:dyDescent="0.25">
      <c r="A2995" t="s">
        <v>1</v>
      </c>
      <c r="B2995" t="s">
        <v>7479</v>
      </c>
      <c r="C2995" t="s">
        <v>82</v>
      </c>
      <c r="D2995" t="s">
        <v>4083</v>
      </c>
      <c r="E2995" t="s">
        <v>20</v>
      </c>
      <c r="F2995" t="b">
        <v>0</v>
      </c>
      <c r="G2995" t="s">
        <v>27</v>
      </c>
      <c r="H2995" s="4">
        <v>45703.626018518517</v>
      </c>
      <c r="I2995" t="b">
        <v>0</v>
      </c>
      <c r="J2995" t="b">
        <v>0</v>
      </c>
      <c r="K2995" t="s">
        <v>24</v>
      </c>
      <c r="L2995" t="s">
        <v>22</v>
      </c>
      <c r="M2995">
        <v>155000</v>
      </c>
      <c r="O2995" t="s">
        <v>377</v>
      </c>
      <c r="P2995" t="s">
        <v>3559</v>
      </c>
    </row>
    <row r="2996" spans="1:16" x14ac:dyDescent="0.25">
      <c r="A2996" t="s">
        <v>2</v>
      </c>
      <c r="B2996" t="s">
        <v>7480</v>
      </c>
      <c r="C2996" t="s">
        <v>24</v>
      </c>
      <c r="D2996" t="s">
        <v>4327</v>
      </c>
      <c r="E2996" t="s">
        <v>20</v>
      </c>
      <c r="F2996" t="b">
        <v>0</v>
      </c>
      <c r="G2996" t="s">
        <v>27</v>
      </c>
      <c r="H2996" s="4">
        <v>45703.626979166656</v>
      </c>
      <c r="I2996" t="b">
        <v>0</v>
      </c>
      <c r="J2996" t="b">
        <v>0</v>
      </c>
      <c r="K2996" t="s">
        <v>24</v>
      </c>
      <c r="L2996" t="s">
        <v>22</v>
      </c>
      <c r="M2996">
        <v>126500</v>
      </c>
      <c r="O2996" t="s">
        <v>7481</v>
      </c>
      <c r="P2996" t="s">
        <v>7482</v>
      </c>
    </row>
    <row r="2997" spans="1:16" x14ac:dyDescent="0.25">
      <c r="A2997" t="s">
        <v>0</v>
      </c>
      <c r="B2997" t="s">
        <v>2760</v>
      </c>
      <c r="C2997" t="s">
        <v>236</v>
      </c>
      <c r="D2997" t="s">
        <v>2208</v>
      </c>
      <c r="E2997" t="s">
        <v>20</v>
      </c>
      <c r="F2997" t="b">
        <v>0</v>
      </c>
      <c r="G2997" t="s">
        <v>27</v>
      </c>
      <c r="H2997" s="4">
        <v>45703.666817129633</v>
      </c>
      <c r="I2997" t="b">
        <v>0</v>
      </c>
      <c r="J2997" t="b">
        <v>1</v>
      </c>
      <c r="K2997" t="s">
        <v>24</v>
      </c>
      <c r="L2997" t="s">
        <v>22</v>
      </c>
      <c r="M2997">
        <v>120000</v>
      </c>
      <c r="O2997" t="s">
        <v>301</v>
      </c>
      <c r="P2997" t="s">
        <v>7483</v>
      </c>
    </row>
    <row r="2998" spans="1:16" x14ac:dyDescent="0.25">
      <c r="A2998" t="s">
        <v>0</v>
      </c>
      <c r="B2998" t="s">
        <v>7484</v>
      </c>
      <c r="C2998" t="s">
        <v>179</v>
      </c>
      <c r="D2998" t="s">
        <v>3828</v>
      </c>
      <c r="E2998" t="s">
        <v>20</v>
      </c>
      <c r="F2998" t="b">
        <v>0</v>
      </c>
      <c r="G2998" t="s">
        <v>27</v>
      </c>
      <c r="H2998" s="4">
        <v>45703.66684027778</v>
      </c>
      <c r="I2998" t="b">
        <v>0</v>
      </c>
      <c r="J2998" t="b">
        <v>1</v>
      </c>
      <c r="K2998" t="s">
        <v>24</v>
      </c>
      <c r="L2998" t="s">
        <v>22</v>
      </c>
      <c r="M2998">
        <v>79871.5</v>
      </c>
      <c r="O2998" t="s">
        <v>3851</v>
      </c>
      <c r="P2998" t="s">
        <v>7485</v>
      </c>
    </row>
    <row r="2999" spans="1:16" x14ac:dyDescent="0.25">
      <c r="A2999" t="s">
        <v>139</v>
      </c>
      <c r="B2999" t="s">
        <v>277</v>
      </c>
      <c r="C2999" t="s">
        <v>1065</v>
      </c>
      <c r="D2999" t="s">
        <v>3972</v>
      </c>
      <c r="E2999" t="s">
        <v>20</v>
      </c>
      <c r="F2999" t="b">
        <v>0</v>
      </c>
      <c r="G2999" t="s">
        <v>35</v>
      </c>
      <c r="H2999" s="4">
        <v>45703.667071759257</v>
      </c>
      <c r="I2999" t="b">
        <v>0</v>
      </c>
      <c r="J2999" t="b">
        <v>0</v>
      </c>
      <c r="K2999" t="s">
        <v>24</v>
      </c>
      <c r="L2999" t="s">
        <v>36</v>
      </c>
      <c r="N2999">
        <v>60</v>
      </c>
      <c r="O2999" t="s">
        <v>200</v>
      </c>
      <c r="P2999" t="s">
        <v>7538</v>
      </c>
    </row>
    <row r="3000" spans="1:16" x14ac:dyDescent="0.25">
      <c r="A3000" t="s">
        <v>139</v>
      </c>
      <c r="B3000" t="s">
        <v>7486</v>
      </c>
      <c r="C3000" t="s">
        <v>1421</v>
      </c>
      <c r="D3000" t="s">
        <v>3828</v>
      </c>
      <c r="E3000" t="s">
        <v>20</v>
      </c>
      <c r="F3000" t="b">
        <v>0</v>
      </c>
      <c r="G3000" t="s">
        <v>52</v>
      </c>
      <c r="H3000" s="4">
        <v>45703.667858796303</v>
      </c>
      <c r="I3000" t="b">
        <v>0</v>
      </c>
      <c r="J3000" t="b">
        <v>1</v>
      </c>
      <c r="K3000" t="s">
        <v>24</v>
      </c>
      <c r="L3000" t="s">
        <v>22</v>
      </c>
      <c r="M3000">
        <v>120000</v>
      </c>
      <c r="O3000" t="s">
        <v>7487</v>
      </c>
      <c r="P3000" t="s">
        <v>7488</v>
      </c>
    </row>
    <row r="3001" spans="1:16" x14ac:dyDescent="0.25">
      <c r="A3001" t="s">
        <v>40</v>
      </c>
      <c r="B3001" t="s">
        <v>7489</v>
      </c>
      <c r="C3001" t="s">
        <v>825</v>
      </c>
      <c r="D3001" t="s">
        <v>3828</v>
      </c>
      <c r="E3001" t="s">
        <v>20</v>
      </c>
      <c r="F3001" t="b">
        <v>0</v>
      </c>
      <c r="G3001" t="s">
        <v>27</v>
      </c>
      <c r="H3001" s="4">
        <v>45703.668009259258</v>
      </c>
      <c r="I3001" t="b">
        <v>1</v>
      </c>
      <c r="J3001" t="b">
        <v>1</v>
      </c>
      <c r="K3001" t="s">
        <v>24</v>
      </c>
      <c r="L3001" t="s">
        <v>22</v>
      </c>
      <c r="M3001">
        <v>147500</v>
      </c>
      <c r="O3001" t="s">
        <v>2576</v>
      </c>
      <c r="P3001" t="s">
        <v>7490</v>
      </c>
    </row>
    <row r="3002" spans="1:16" x14ac:dyDescent="0.25">
      <c r="A3002" t="s">
        <v>0</v>
      </c>
      <c r="B3002" t="s">
        <v>7539</v>
      </c>
      <c r="C3002" t="s">
        <v>2716</v>
      </c>
      <c r="D3002" t="s">
        <v>3972</v>
      </c>
      <c r="E3002" t="s">
        <v>20</v>
      </c>
      <c r="F3002" t="b">
        <v>0</v>
      </c>
      <c r="G3002" t="s">
        <v>23</v>
      </c>
      <c r="H3002" s="4">
        <v>45703.700891203713</v>
      </c>
      <c r="I3002" t="b">
        <v>0</v>
      </c>
      <c r="J3002" t="b">
        <v>1</v>
      </c>
      <c r="K3002" t="s">
        <v>24</v>
      </c>
      <c r="L3002" t="s">
        <v>22</v>
      </c>
      <c r="M3002">
        <v>74100</v>
      </c>
      <c r="O3002" t="s">
        <v>5948</v>
      </c>
      <c r="P3002" t="s">
        <v>7540</v>
      </c>
    </row>
    <row r="3003" spans="1:16" x14ac:dyDescent="0.25">
      <c r="A3003" t="s">
        <v>0</v>
      </c>
      <c r="B3003" t="s">
        <v>0</v>
      </c>
      <c r="C3003" t="s">
        <v>76</v>
      </c>
      <c r="D3003" t="s">
        <v>4089</v>
      </c>
      <c r="E3003" t="s">
        <v>20</v>
      </c>
      <c r="F3003" t="b">
        <v>0</v>
      </c>
      <c r="G3003" t="s">
        <v>41</v>
      </c>
      <c r="H3003" s="4">
        <v>45703.708738425928</v>
      </c>
      <c r="I3003" t="b">
        <v>0</v>
      </c>
      <c r="J3003" t="b">
        <v>0</v>
      </c>
      <c r="K3003" t="s">
        <v>24</v>
      </c>
      <c r="L3003" t="s">
        <v>36</v>
      </c>
      <c r="N3003">
        <v>37.5</v>
      </c>
      <c r="O3003" t="s">
        <v>712</v>
      </c>
      <c r="P3003" t="s">
        <v>1904</v>
      </c>
    </row>
    <row r="3004" spans="1:16" x14ac:dyDescent="0.25">
      <c r="A3004" t="s">
        <v>139</v>
      </c>
      <c r="B3004" t="s">
        <v>7522</v>
      </c>
      <c r="C3004" t="s">
        <v>151</v>
      </c>
      <c r="D3004" t="s">
        <v>3972</v>
      </c>
      <c r="E3004" t="s">
        <v>20</v>
      </c>
      <c r="F3004" t="b">
        <v>0</v>
      </c>
      <c r="G3004" t="s">
        <v>30</v>
      </c>
      <c r="H3004" s="4">
        <v>45703.709236111114</v>
      </c>
      <c r="I3004" t="b">
        <v>0</v>
      </c>
      <c r="J3004" t="b">
        <v>0</v>
      </c>
      <c r="K3004" t="s">
        <v>24</v>
      </c>
      <c r="L3004" t="s">
        <v>36</v>
      </c>
      <c r="N3004">
        <v>22</v>
      </c>
      <c r="O3004" t="s">
        <v>7523</v>
      </c>
      <c r="P3004" t="s">
        <v>2808</v>
      </c>
    </row>
    <row r="3005" spans="1:16" x14ac:dyDescent="0.25">
      <c r="A3005" t="s">
        <v>2</v>
      </c>
      <c r="B3005" t="s">
        <v>417</v>
      </c>
      <c r="C3005" t="s">
        <v>908</v>
      </c>
      <c r="D3005" t="s">
        <v>3828</v>
      </c>
      <c r="E3005" t="s">
        <v>20</v>
      </c>
      <c r="F3005" t="b">
        <v>0</v>
      </c>
      <c r="G3005" t="s">
        <v>27</v>
      </c>
      <c r="H3005" s="4">
        <v>45703.710324074083</v>
      </c>
      <c r="I3005" t="b">
        <v>0</v>
      </c>
      <c r="J3005" t="b">
        <v>0</v>
      </c>
      <c r="K3005" t="s">
        <v>24</v>
      </c>
      <c r="L3005" t="s">
        <v>22</v>
      </c>
      <c r="M3005">
        <v>90094.2578125</v>
      </c>
      <c r="O3005" t="s">
        <v>6067</v>
      </c>
      <c r="P3005" t="s">
        <v>6068</v>
      </c>
    </row>
    <row r="3006" spans="1:16" x14ac:dyDescent="0.25">
      <c r="A3006" t="s">
        <v>2</v>
      </c>
      <c r="B3006" t="s">
        <v>2337</v>
      </c>
      <c r="C3006" t="s">
        <v>49</v>
      </c>
      <c r="D3006" t="s">
        <v>3972</v>
      </c>
      <c r="E3006" t="s">
        <v>20</v>
      </c>
      <c r="F3006" t="b">
        <v>0</v>
      </c>
      <c r="G3006" t="s">
        <v>30</v>
      </c>
      <c r="H3006" s="4">
        <v>45703.711342592593</v>
      </c>
      <c r="I3006" t="b">
        <v>0</v>
      </c>
      <c r="J3006" t="b">
        <v>0</v>
      </c>
      <c r="K3006" t="s">
        <v>24</v>
      </c>
      <c r="L3006" t="s">
        <v>22</v>
      </c>
      <c r="M3006">
        <v>350000</v>
      </c>
      <c r="O3006" t="s">
        <v>3634</v>
      </c>
      <c r="P3006" t="s">
        <v>7162</v>
      </c>
    </row>
    <row r="3007" spans="1:16" x14ac:dyDescent="0.25">
      <c r="A3007" t="s">
        <v>139</v>
      </c>
      <c r="B3007" t="s">
        <v>2929</v>
      </c>
      <c r="C3007" t="s">
        <v>3238</v>
      </c>
      <c r="D3007" t="s">
        <v>3972</v>
      </c>
      <c r="E3007" t="s">
        <v>20</v>
      </c>
      <c r="F3007" t="b">
        <v>0</v>
      </c>
      <c r="G3007" t="s">
        <v>41</v>
      </c>
      <c r="H3007" s="4">
        <v>45703.7503125</v>
      </c>
      <c r="I3007" t="b">
        <v>0</v>
      </c>
      <c r="J3007" t="b">
        <v>1</v>
      </c>
      <c r="K3007" t="s">
        <v>24</v>
      </c>
      <c r="L3007" t="s">
        <v>22</v>
      </c>
      <c r="M3007">
        <v>103900</v>
      </c>
      <c r="O3007" t="s">
        <v>4328</v>
      </c>
      <c r="P3007" t="s">
        <v>7491</v>
      </c>
    </row>
    <row r="3008" spans="1:16" x14ac:dyDescent="0.25">
      <c r="A3008" t="s">
        <v>139</v>
      </c>
      <c r="B3008" t="s">
        <v>7492</v>
      </c>
      <c r="C3008" t="s">
        <v>151</v>
      </c>
      <c r="D3008" t="s">
        <v>3828</v>
      </c>
      <c r="E3008" t="s">
        <v>51</v>
      </c>
      <c r="F3008" t="b">
        <v>0</v>
      </c>
      <c r="G3008" t="s">
        <v>30</v>
      </c>
      <c r="H3008" s="4">
        <v>45703.750902777778</v>
      </c>
      <c r="I3008" t="b">
        <v>1</v>
      </c>
      <c r="J3008" t="b">
        <v>0</v>
      </c>
      <c r="K3008" t="s">
        <v>24</v>
      </c>
      <c r="L3008" t="s">
        <v>36</v>
      </c>
      <c r="N3008">
        <v>38</v>
      </c>
      <c r="O3008" t="s">
        <v>6990</v>
      </c>
    </row>
    <row r="3009" spans="1:16" x14ac:dyDescent="0.25">
      <c r="A3009" t="s">
        <v>2</v>
      </c>
      <c r="B3009" t="s">
        <v>7493</v>
      </c>
      <c r="C3009" t="s">
        <v>945</v>
      </c>
      <c r="D3009" t="s">
        <v>3600</v>
      </c>
      <c r="E3009" t="s">
        <v>20</v>
      </c>
      <c r="F3009" t="b">
        <v>0</v>
      </c>
      <c r="G3009" t="s">
        <v>27</v>
      </c>
      <c r="H3009" s="4">
        <v>45703.751388888893</v>
      </c>
      <c r="I3009" t="b">
        <v>1</v>
      </c>
      <c r="J3009" t="b">
        <v>1</v>
      </c>
      <c r="K3009" t="s">
        <v>24</v>
      </c>
      <c r="L3009" t="s">
        <v>22</v>
      </c>
      <c r="M3009">
        <v>145000</v>
      </c>
      <c r="O3009" t="s">
        <v>7494</v>
      </c>
      <c r="P3009" t="s">
        <v>7495</v>
      </c>
    </row>
    <row r="3010" spans="1:16" x14ac:dyDescent="0.25">
      <c r="A3010" t="s">
        <v>19</v>
      </c>
      <c r="B3010" t="s">
        <v>7496</v>
      </c>
      <c r="C3010" t="s">
        <v>122</v>
      </c>
      <c r="D3010" t="s">
        <v>3972</v>
      </c>
      <c r="E3010" t="s">
        <v>20</v>
      </c>
      <c r="F3010" t="b">
        <v>0</v>
      </c>
      <c r="G3010" t="s">
        <v>52</v>
      </c>
      <c r="H3010" s="4">
        <v>45703.75240740741</v>
      </c>
      <c r="I3010" t="b">
        <v>1</v>
      </c>
      <c r="J3010" t="b">
        <v>0</v>
      </c>
      <c r="K3010" t="s">
        <v>24</v>
      </c>
      <c r="L3010" t="s">
        <v>22</v>
      </c>
      <c r="M3010">
        <v>112116</v>
      </c>
      <c r="O3010" t="s">
        <v>554</v>
      </c>
      <c r="P3010" t="s">
        <v>7497</v>
      </c>
    </row>
    <row r="3011" spans="1:16" x14ac:dyDescent="0.25">
      <c r="A3011" t="s">
        <v>0</v>
      </c>
      <c r="B3011" t="s">
        <v>4250</v>
      </c>
      <c r="C3011" t="s">
        <v>3519</v>
      </c>
      <c r="D3011" t="s">
        <v>3972</v>
      </c>
      <c r="E3011" t="s">
        <v>20</v>
      </c>
      <c r="F3011" t="b">
        <v>0</v>
      </c>
      <c r="G3011" t="s">
        <v>27</v>
      </c>
      <c r="H3011" s="4">
        <v>45703.791770833333</v>
      </c>
      <c r="I3011" t="b">
        <v>1</v>
      </c>
      <c r="J3011" t="b">
        <v>0</v>
      </c>
      <c r="K3011" t="s">
        <v>24</v>
      </c>
      <c r="L3011" t="s">
        <v>22</v>
      </c>
      <c r="M3011">
        <v>70000</v>
      </c>
      <c r="O3011" t="s">
        <v>7498</v>
      </c>
      <c r="P3011" t="s">
        <v>1075</v>
      </c>
    </row>
    <row r="3012" spans="1:16" x14ac:dyDescent="0.25">
      <c r="A3012" t="s">
        <v>1</v>
      </c>
      <c r="B3012" t="s">
        <v>7499</v>
      </c>
      <c r="C3012" t="s">
        <v>624</v>
      </c>
      <c r="D3012" t="s">
        <v>3972</v>
      </c>
      <c r="E3012" t="s">
        <v>20</v>
      </c>
      <c r="F3012" t="b">
        <v>0</v>
      </c>
      <c r="G3012" t="s">
        <v>35</v>
      </c>
      <c r="H3012" s="4">
        <v>45703.792164351849</v>
      </c>
      <c r="I3012" t="b">
        <v>0</v>
      </c>
      <c r="J3012" t="b">
        <v>1</v>
      </c>
      <c r="K3012" t="s">
        <v>24</v>
      </c>
      <c r="L3012" t="s">
        <v>22</v>
      </c>
      <c r="M3012">
        <v>184000</v>
      </c>
      <c r="O3012" t="s">
        <v>65</v>
      </c>
      <c r="P3012" t="s">
        <v>66</v>
      </c>
    </row>
    <row r="3013" spans="1:16" x14ac:dyDescent="0.25">
      <c r="A3013" t="s">
        <v>2</v>
      </c>
      <c r="B3013" t="s">
        <v>7243</v>
      </c>
      <c r="C3013" t="s">
        <v>322</v>
      </c>
      <c r="D3013" t="s">
        <v>3972</v>
      </c>
      <c r="E3013" t="s">
        <v>20</v>
      </c>
      <c r="F3013" t="b">
        <v>0</v>
      </c>
      <c r="G3013" t="s">
        <v>41</v>
      </c>
      <c r="H3013" s="4">
        <v>45703.792210648149</v>
      </c>
      <c r="I3013" t="b">
        <v>0</v>
      </c>
      <c r="J3013" t="b">
        <v>1</v>
      </c>
      <c r="K3013" t="s">
        <v>24</v>
      </c>
      <c r="L3013" t="s">
        <v>22</v>
      </c>
      <c r="M3013">
        <v>193500</v>
      </c>
      <c r="O3013" t="s">
        <v>3972</v>
      </c>
      <c r="P3013" t="s">
        <v>7244</v>
      </c>
    </row>
    <row r="3014" spans="1:16" x14ac:dyDescent="0.25">
      <c r="A3014" t="s">
        <v>2</v>
      </c>
      <c r="B3014" t="s">
        <v>7541</v>
      </c>
      <c r="C3014" t="s">
        <v>1588</v>
      </c>
      <c r="D3014" t="s">
        <v>7542</v>
      </c>
      <c r="E3014" t="s">
        <v>20</v>
      </c>
      <c r="F3014" t="b">
        <v>0</v>
      </c>
      <c r="G3014" t="s">
        <v>27</v>
      </c>
      <c r="H3014" s="4">
        <v>45703.792962962973</v>
      </c>
      <c r="I3014" t="b">
        <v>0</v>
      </c>
      <c r="J3014" t="b">
        <v>0</v>
      </c>
      <c r="K3014" t="s">
        <v>24</v>
      </c>
      <c r="L3014" t="s">
        <v>22</v>
      </c>
      <c r="M3014">
        <v>90000</v>
      </c>
      <c r="O3014" t="s">
        <v>7543</v>
      </c>
      <c r="P3014" t="s">
        <v>7544</v>
      </c>
    </row>
    <row r="3015" spans="1:16" x14ac:dyDescent="0.25">
      <c r="A3015" t="s">
        <v>1</v>
      </c>
      <c r="B3015" t="s">
        <v>5989</v>
      </c>
      <c r="C3015" t="s">
        <v>3891</v>
      </c>
      <c r="D3015" t="s">
        <v>3828</v>
      </c>
      <c r="E3015" t="s">
        <v>20</v>
      </c>
      <c r="F3015" t="b">
        <v>0</v>
      </c>
      <c r="G3015" t="s">
        <v>27</v>
      </c>
      <c r="H3015" s="4">
        <v>45703.793854166674</v>
      </c>
      <c r="I3015" t="b">
        <v>0</v>
      </c>
      <c r="J3015" t="b">
        <v>1</v>
      </c>
      <c r="K3015" t="s">
        <v>24</v>
      </c>
      <c r="L3015" t="s">
        <v>22</v>
      </c>
      <c r="M3015">
        <v>120000</v>
      </c>
      <c r="O3015" t="s">
        <v>3892</v>
      </c>
      <c r="P3015" t="s">
        <v>5990</v>
      </c>
    </row>
    <row r="3016" spans="1:16" x14ac:dyDescent="0.25">
      <c r="A3016" t="s">
        <v>1</v>
      </c>
      <c r="B3016" t="s">
        <v>3477</v>
      </c>
      <c r="C3016" t="s">
        <v>155</v>
      </c>
      <c r="D3016" t="s">
        <v>3972</v>
      </c>
      <c r="E3016" t="s">
        <v>51</v>
      </c>
      <c r="F3016" t="b">
        <v>0</v>
      </c>
      <c r="G3016" t="s">
        <v>27</v>
      </c>
      <c r="H3016" s="4">
        <v>45703.794027777767</v>
      </c>
      <c r="I3016" t="b">
        <v>0</v>
      </c>
      <c r="J3016" t="b">
        <v>1</v>
      </c>
      <c r="K3016" t="s">
        <v>24</v>
      </c>
      <c r="L3016" t="s">
        <v>36</v>
      </c>
      <c r="N3016">
        <v>45</v>
      </c>
      <c r="O3016" t="s">
        <v>270</v>
      </c>
      <c r="P3016" t="s">
        <v>1851</v>
      </c>
    </row>
    <row r="3017" spans="1:16" x14ac:dyDescent="0.25">
      <c r="A3017" t="s">
        <v>89</v>
      </c>
      <c r="B3017" t="s">
        <v>7500</v>
      </c>
      <c r="C3017" t="s">
        <v>44</v>
      </c>
      <c r="D3017" t="s">
        <v>3972</v>
      </c>
      <c r="E3017" t="s">
        <v>20</v>
      </c>
      <c r="F3017" t="b">
        <v>0</v>
      </c>
      <c r="G3017" t="s">
        <v>41</v>
      </c>
      <c r="H3017" s="4">
        <v>45703.83</v>
      </c>
      <c r="I3017" t="b">
        <v>0</v>
      </c>
      <c r="J3017" t="b">
        <v>0</v>
      </c>
      <c r="K3017" t="s">
        <v>24</v>
      </c>
      <c r="L3017" t="s">
        <v>22</v>
      </c>
      <c r="M3017">
        <v>144000</v>
      </c>
      <c r="O3017" t="s">
        <v>7501</v>
      </c>
      <c r="P3017" t="s">
        <v>7502</v>
      </c>
    </row>
    <row r="3018" spans="1:16" x14ac:dyDescent="0.25">
      <c r="A3018" t="s">
        <v>40</v>
      </c>
      <c r="B3018" t="s">
        <v>57</v>
      </c>
      <c r="C3018" t="s">
        <v>179</v>
      </c>
      <c r="D3018" t="s">
        <v>3972</v>
      </c>
      <c r="E3018" t="s">
        <v>20</v>
      </c>
      <c r="F3018" t="b">
        <v>0</v>
      </c>
      <c r="G3018" t="s">
        <v>52</v>
      </c>
      <c r="H3018" s="4">
        <v>45703.832152777781</v>
      </c>
      <c r="I3018" t="b">
        <v>0</v>
      </c>
      <c r="J3018" t="b">
        <v>1</v>
      </c>
      <c r="K3018" t="s">
        <v>24</v>
      </c>
      <c r="L3018" t="s">
        <v>22</v>
      </c>
      <c r="M3018">
        <v>139105</v>
      </c>
      <c r="O3018" t="s">
        <v>1856</v>
      </c>
      <c r="P3018" t="s">
        <v>2720</v>
      </c>
    </row>
    <row r="3019" spans="1:16" x14ac:dyDescent="0.25">
      <c r="A3019" t="s">
        <v>0</v>
      </c>
      <c r="B3019" t="s">
        <v>7503</v>
      </c>
      <c r="C3019" t="s">
        <v>203</v>
      </c>
      <c r="D3019" t="s">
        <v>3972</v>
      </c>
      <c r="E3019" t="s">
        <v>20</v>
      </c>
      <c r="F3019" t="b">
        <v>0</v>
      </c>
      <c r="G3019" t="s">
        <v>23</v>
      </c>
      <c r="H3019" s="4">
        <v>45703.832256944443</v>
      </c>
      <c r="I3019" t="b">
        <v>1</v>
      </c>
      <c r="J3019" t="b">
        <v>1</v>
      </c>
      <c r="K3019" t="s">
        <v>24</v>
      </c>
      <c r="L3019" t="s">
        <v>22</v>
      </c>
      <c r="M3019">
        <v>85000</v>
      </c>
      <c r="O3019" t="s">
        <v>4674</v>
      </c>
      <c r="P3019" t="s">
        <v>204</v>
      </c>
    </row>
    <row r="3020" spans="1:16" x14ac:dyDescent="0.25">
      <c r="A3020" t="s">
        <v>0</v>
      </c>
      <c r="B3020" t="s">
        <v>1219</v>
      </c>
      <c r="C3020" t="s">
        <v>64</v>
      </c>
      <c r="D3020" t="s">
        <v>6850</v>
      </c>
      <c r="E3020" t="s">
        <v>20</v>
      </c>
      <c r="F3020" t="b">
        <v>0</v>
      </c>
      <c r="G3020" t="s">
        <v>52</v>
      </c>
      <c r="H3020" s="4">
        <v>45703.834317129629</v>
      </c>
      <c r="I3020" t="b">
        <v>1</v>
      </c>
      <c r="J3020" t="b">
        <v>0</v>
      </c>
      <c r="K3020" t="s">
        <v>24</v>
      </c>
      <c r="L3020" t="s">
        <v>36</v>
      </c>
      <c r="N3020">
        <v>37.5</v>
      </c>
      <c r="O3020" t="s">
        <v>131</v>
      </c>
      <c r="P3020" t="s">
        <v>1463</v>
      </c>
    </row>
    <row r="3021" spans="1:16" x14ac:dyDescent="0.25">
      <c r="A3021" t="s">
        <v>0</v>
      </c>
      <c r="B3021" t="s">
        <v>7504</v>
      </c>
      <c r="C3021" t="s">
        <v>2015</v>
      </c>
      <c r="D3021" t="s">
        <v>3972</v>
      </c>
      <c r="E3021" t="s">
        <v>51</v>
      </c>
      <c r="F3021" t="b">
        <v>0</v>
      </c>
      <c r="G3021" t="s">
        <v>27</v>
      </c>
      <c r="H3021" s="4">
        <v>45703.834456018521</v>
      </c>
      <c r="I3021" t="b">
        <v>0</v>
      </c>
      <c r="J3021" t="b">
        <v>0</v>
      </c>
      <c r="K3021" t="s">
        <v>24</v>
      </c>
      <c r="L3021" t="s">
        <v>36</v>
      </c>
      <c r="N3021">
        <v>30</v>
      </c>
      <c r="O3021" t="s">
        <v>1137</v>
      </c>
      <c r="P3021" t="s">
        <v>1687</v>
      </c>
    </row>
    <row r="3022" spans="1:16" x14ac:dyDescent="0.25">
      <c r="A3022" t="s">
        <v>0</v>
      </c>
      <c r="B3022" t="s">
        <v>1632</v>
      </c>
      <c r="C3022" t="s">
        <v>967</v>
      </c>
      <c r="D3022" t="s">
        <v>3972</v>
      </c>
      <c r="E3022" t="s">
        <v>20</v>
      </c>
      <c r="F3022" t="b">
        <v>0</v>
      </c>
      <c r="G3022" t="s">
        <v>27</v>
      </c>
      <c r="H3022" s="4">
        <v>45703.834837962961</v>
      </c>
      <c r="I3022" t="b">
        <v>1</v>
      </c>
      <c r="J3022" t="b">
        <v>0</v>
      </c>
      <c r="K3022" t="s">
        <v>24</v>
      </c>
      <c r="L3022" t="s">
        <v>22</v>
      </c>
      <c r="M3022">
        <v>105000</v>
      </c>
      <c r="O3022" t="s">
        <v>482</v>
      </c>
      <c r="P3022" t="s">
        <v>7545</v>
      </c>
    </row>
    <row r="3023" spans="1:16" x14ac:dyDescent="0.25">
      <c r="A3023" t="s">
        <v>0</v>
      </c>
      <c r="B3023" t="s">
        <v>7505</v>
      </c>
      <c r="C3023" t="s">
        <v>966</v>
      </c>
      <c r="D3023" t="s">
        <v>3956</v>
      </c>
      <c r="E3023" t="s">
        <v>20</v>
      </c>
      <c r="F3023" t="b">
        <v>0</v>
      </c>
      <c r="G3023" t="s">
        <v>30</v>
      </c>
      <c r="H3023" s="4">
        <v>45703.836087962962</v>
      </c>
      <c r="I3023" t="b">
        <v>0</v>
      </c>
      <c r="J3023" t="b">
        <v>0</v>
      </c>
      <c r="K3023" t="s">
        <v>24</v>
      </c>
      <c r="L3023" t="s">
        <v>36</v>
      </c>
      <c r="N3023">
        <v>25</v>
      </c>
      <c r="O3023" t="s">
        <v>7506</v>
      </c>
      <c r="P3023" t="s">
        <v>7507</v>
      </c>
    </row>
    <row r="3024" spans="1:16" x14ac:dyDescent="0.25">
      <c r="A3024" t="s">
        <v>0</v>
      </c>
      <c r="B3024" t="s">
        <v>3005</v>
      </c>
      <c r="C3024" t="s">
        <v>203</v>
      </c>
      <c r="D3024" t="s">
        <v>3972</v>
      </c>
      <c r="E3024" t="s">
        <v>20</v>
      </c>
      <c r="F3024" t="b">
        <v>0</v>
      </c>
      <c r="G3024" t="s">
        <v>23</v>
      </c>
      <c r="H3024" s="4">
        <v>45703.868854166663</v>
      </c>
      <c r="I3024" t="b">
        <v>1</v>
      </c>
      <c r="J3024" t="b">
        <v>1</v>
      </c>
      <c r="K3024" t="s">
        <v>24</v>
      </c>
      <c r="L3024" t="s">
        <v>36</v>
      </c>
      <c r="N3024">
        <v>19</v>
      </c>
      <c r="O3024" t="s">
        <v>4343</v>
      </c>
      <c r="P3024" t="s">
        <v>7508</v>
      </c>
    </row>
    <row r="3025" spans="1:16" x14ac:dyDescent="0.25">
      <c r="A3025" t="s">
        <v>0</v>
      </c>
      <c r="B3025" t="s">
        <v>7509</v>
      </c>
      <c r="C3025" t="s">
        <v>985</v>
      </c>
      <c r="D3025" t="s">
        <v>4327</v>
      </c>
      <c r="E3025" t="s">
        <v>20</v>
      </c>
      <c r="F3025" t="b">
        <v>0</v>
      </c>
      <c r="G3025" t="s">
        <v>27</v>
      </c>
      <c r="H3025" s="4">
        <v>45703.871157407397</v>
      </c>
      <c r="I3025" t="b">
        <v>0</v>
      </c>
      <c r="J3025" t="b">
        <v>1</v>
      </c>
      <c r="K3025" t="s">
        <v>24</v>
      </c>
      <c r="L3025" t="s">
        <v>22</v>
      </c>
      <c r="M3025">
        <v>120000</v>
      </c>
      <c r="O3025" t="s">
        <v>7510</v>
      </c>
    </row>
    <row r="3026" spans="1:16" x14ac:dyDescent="0.25">
      <c r="A3026" t="s">
        <v>0</v>
      </c>
      <c r="B3026" t="s">
        <v>7524</v>
      </c>
      <c r="C3026" t="s">
        <v>372</v>
      </c>
      <c r="D3026" t="s">
        <v>2208</v>
      </c>
      <c r="E3026" t="s">
        <v>20</v>
      </c>
      <c r="F3026" t="b">
        <v>0</v>
      </c>
      <c r="G3026" t="s">
        <v>27</v>
      </c>
      <c r="H3026" s="4">
        <v>45703.874988425923</v>
      </c>
      <c r="I3026" t="b">
        <v>0</v>
      </c>
      <c r="J3026" t="b">
        <v>0</v>
      </c>
      <c r="K3026" t="s">
        <v>24</v>
      </c>
      <c r="L3026" t="s">
        <v>22</v>
      </c>
      <c r="M3026">
        <v>82500</v>
      </c>
      <c r="O3026" t="s">
        <v>7525</v>
      </c>
      <c r="P3026" t="s">
        <v>7526</v>
      </c>
    </row>
    <row r="3027" spans="1:16" x14ac:dyDescent="0.25">
      <c r="A3027" t="s">
        <v>2</v>
      </c>
      <c r="B3027" t="s">
        <v>7511</v>
      </c>
      <c r="C3027" t="s">
        <v>24</v>
      </c>
      <c r="D3027" t="s">
        <v>4034</v>
      </c>
      <c r="E3027" t="s">
        <v>20</v>
      </c>
      <c r="F3027" t="b">
        <v>0</v>
      </c>
      <c r="G3027" t="s">
        <v>41</v>
      </c>
      <c r="H3027" s="4">
        <v>45703.877106481479</v>
      </c>
      <c r="I3027" t="b">
        <v>1</v>
      </c>
      <c r="J3027" t="b">
        <v>1</v>
      </c>
      <c r="K3027" t="s">
        <v>24</v>
      </c>
      <c r="L3027" t="s">
        <v>22</v>
      </c>
      <c r="M3027">
        <v>125000</v>
      </c>
      <c r="O3027" t="s">
        <v>1831</v>
      </c>
      <c r="P3027" t="s">
        <v>7512</v>
      </c>
    </row>
    <row r="3028" spans="1:16" x14ac:dyDescent="0.25">
      <c r="A3028" t="s">
        <v>0</v>
      </c>
      <c r="B3028" t="s">
        <v>7513</v>
      </c>
      <c r="C3028" t="s">
        <v>82</v>
      </c>
      <c r="D3028" t="s">
        <v>3972</v>
      </c>
      <c r="E3028" t="s">
        <v>105</v>
      </c>
      <c r="F3028" t="b">
        <v>0</v>
      </c>
      <c r="G3028" t="s">
        <v>27</v>
      </c>
      <c r="H3028" s="4">
        <v>45703.916770833333</v>
      </c>
      <c r="I3028" t="b">
        <v>0</v>
      </c>
      <c r="J3028" t="b">
        <v>0</v>
      </c>
      <c r="K3028" t="s">
        <v>24</v>
      </c>
      <c r="L3028" t="s">
        <v>36</v>
      </c>
      <c r="N3028">
        <v>15.25</v>
      </c>
      <c r="O3028" t="s">
        <v>7514</v>
      </c>
    </row>
    <row r="3029" spans="1:16" x14ac:dyDescent="0.25">
      <c r="A3029" t="s">
        <v>2</v>
      </c>
      <c r="B3029" t="s">
        <v>4480</v>
      </c>
      <c r="C3029" t="s">
        <v>2555</v>
      </c>
      <c r="D3029" t="s">
        <v>3972</v>
      </c>
      <c r="E3029" t="s">
        <v>20</v>
      </c>
      <c r="F3029" t="b">
        <v>0</v>
      </c>
      <c r="G3029" t="s">
        <v>27</v>
      </c>
      <c r="H3029" s="4">
        <v>45703.918055555558</v>
      </c>
      <c r="I3029" t="b">
        <v>1</v>
      </c>
      <c r="J3029" t="b">
        <v>1</v>
      </c>
      <c r="K3029" t="s">
        <v>24</v>
      </c>
      <c r="L3029" t="s">
        <v>36</v>
      </c>
      <c r="N3029">
        <v>60</v>
      </c>
      <c r="O3029" t="s">
        <v>1227</v>
      </c>
      <c r="P3029" t="s">
        <v>887</v>
      </c>
    </row>
    <row r="3030" spans="1:16" x14ac:dyDescent="0.25">
      <c r="A3030" t="s">
        <v>0</v>
      </c>
      <c r="B3030" t="s">
        <v>7515</v>
      </c>
      <c r="C3030" t="s">
        <v>1096</v>
      </c>
      <c r="D3030" t="s">
        <v>3828</v>
      </c>
      <c r="E3030" t="s">
        <v>20</v>
      </c>
      <c r="F3030" t="b">
        <v>0</v>
      </c>
      <c r="G3030" t="s">
        <v>27</v>
      </c>
      <c r="H3030" s="4">
        <v>45703.954479166663</v>
      </c>
      <c r="I3030" t="b">
        <v>0</v>
      </c>
      <c r="J3030" t="b">
        <v>0</v>
      </c>
      <c r="K3030" t="s">
        <v>24</v>
      </c>
      <c r="L3030" t="s">
        <v>36</v>
      </c>
      <c r="N3030">
        <v>67.360000610351563</v>
      </c>
      <c r="O3030" t="s">
        <v>7516</v>
      </c>
      <c r="P3030" t="s">
        <v>7517</v>
      </c>
    </row>
    <row r="3031" spans="1:16" x14ac:dyDescent="0.25">
      <c r="A3031" t="s">
        <v>1</v>
      </c>
      <c r="B3031" t="s">
        <v>7402</v>
      </c>
      <c r="C3031" t="s">
        <v>39</v>
      </c>
      <c r="D3031" t="s">
        <v>3972</v>
      </c>
      <c r="E3031" t="s">
        <v>51</v>
      </c>
      <c r="F3031" t="b">
        <v>1</v>
      </c>
      <c r="G3031" t="s">
        <v>41</v>
      </c>
      <c r="H3031" s="4">
        <v>45704.000034722223</v>
      </c>
      <c r="I3031" t="b">
        <v>0</v>
      </c>
      <c r="J3031" t="b">
        <v>1</v>
      </c>
      <c r="K3031" t="s">
        <v>24</v>
      </c>
      <c r="L3031" t="s">
        <v>36</v>
      </c>
      <c r="N3031">
        <v>31</v>
      </c>
      <c r="O3031" t="s">
        <v>7403</v>
      </c>
      <c r="P3031" t="s">
        <v>1212</v>
      </c>
    </row>
    <row r="3032" spans="1:16" x14ac:dyDescent="0.25">
      <c r="A3032" t="s">
        <v>0</v>
      </c>
      <c r="B3032" t="s">
        <v>7404</v>
      </c>
      <c r="C3032" t="s">
        <v>5662</v>
      </c>
      <c r="D3032" t="s">
        <v>3956</v>
      </c>
      <c r="E3032" t="s">
        <v>34</v>
      </c>
      <c r="F3032" t="b">
        <v>0</v>
      </c>
      <c r="G3032" t="s">
        <v>27</v>
      </c>
      <c r="H3032" s="4">
        <v>45704.000173611108</v>
      </c>
      <c r="I3032" t="b">
        <v>0</v>
      </c>
      <c r="J3032" t="b">
        <v>0</v>
      </c>
      <c r="K3032" t="s">
        <v>24</v>
      </c>
      <c r="L3032" t="s">
        <v>36</v>
      </c>
      <c r="N3032">
        <v>24.014999389648441</v>
      </c>
      <c r="O3032" t="s">
        <v>5663</v>
      </c>
      <c r="P3032" t="s">
        <v>3686</v>
      </c>
    </row>
    <row r="3033" spans="1:16" x14ac:dyDescent="0.25">
      <c r="A3033" t="s">
        <v>2</v>
      </c>
      <c r="B3033" t="s">
        <v>7405</v>
      </c>
      <c r="C3033" t="s">
        <v>780</v>
      </c>
      <c r="D3033" t="s">
        <v>3972</v>
      </c>
      <c r="E3033" t="s">
        <v>20</v>
      </c>
      <c r="F3033" t="b">
        <v>0</v>
      </c>
      <c r="G3033" t="s">
        <v>27</v>
      </c>
      <c r="H3033" s="4">
        <v>45704.000173611108</v>
      </c>
      <c r="I3033" t="b">
        <v>0</v>
      </c>
      <c r="J3033" t="b">
        <v>0</v>
      </c>
      <c r="K3033" t="s">
        <v>24</v>
      </c>
      <c r="L3033" t="s">
        <v>22</v>
      </c>
      <c r="M3033">
        <v>82850</v>
      </c>
      <c r="O3033" t="s">
        <v>5481</v>
      </c>
      <c r="P3033" t="s">
        <v>3772</v>
      </c>
    </row>
    <row r="3034" spans="1:16" x14ac:dyDescent="0.25">
      <c r="A3034" t="s">
        <v>2</v>
      </c>
      <c r="B3034" t="s">
        <v>7406</v>
      </c>
      <c r="C3034" t="s">
        <v>372</v>
      </c>
      <c r="D3034" t="s">
        <v>4013</v>
      </c>
      <c r="E3034" t="s">
        <v>20</v>
      </c>
      <c r="F3034" t="b">
        <v>0</v>
      </c>
      <c r="G3034" t="s">
        <v>41</v>
      </c>
      <c r="H3034" s="4">
        <v>45704.00209490741</v>
      </c>
      <c r="I3034" t="b">
        <v>0</v>
      </c>
      <c r="J3034" t="b">
        <v>1</v>
      </c>
      <c r="K3034" t="s">
        <v>24</v>
      </c>
      <c r="L3034" t="s">
        <v>22</v>
      </c>
      <c r="M3034">
        <v>220900</v>
      </c>
      <c r="O3034" t="s">
        <v>402</v>
      </c>
      <c r="P3034" t="s">
        <v>7407</v>
      </c>
    </row>
    <row r="3035" spans="1:16" x14ac:dyDescent="0.25">
      <c r="A3035" t="s">
        <v>2</v>
      </c>
      <c r="B3035" t="s">
        <v>2492</v>
      </c>
      <c r="C3035" t="s">
        <v>825</v>
      </c>
      <c r="D3035" t="s">
        <v>3972</v>
      </c>
      <c r="E3035" t="s">
        <v>20</v>
      </c>
      <c r="F3035" t="b">
        <v>0</v>
      </c>
      <c r="G3035" t="s">
        <v>35</v>
      </c>
      <c r="H3035" s="4">
        <v>45704.002395833333</v>
      </c>
      <c r="I3035" t="b">
        <v>0</v>
      </c>
      <c r="J3035" t="b">
        <v>1</v>
      </c>
      <c r="K3035" t="s">
        <v>24</v>
      </c>
      <c r="L3035" t="s">
        <v>22</v>
      </c>
      <c r="M3035">
        <v>122087</v>
      </c>
      <c r="O3035" t="s">
        <v>5481</v>
      </c>
      <c r="P3035" t="s">
        <v>7408</v>
      </c>
    </row>
    <row r="3036" spans="1:16" x14ac:dyDescent="0.25">
      <c r="A3036" t="s">
        <v>2</v>
      </c>
      <c r="B3036" t="s">
        <v>7409</v>
      </c>
      <c r="C3036" t="s">
        <v>622</v>
      </c>
      <c r="D3036" t="s">
        <v>3972</v>
      </c>
      <c r="E3036" t="s">
        <v>20</v>
      </c>
      <c r="F3036" t="b">
        <v>0</v>
      </c>
      <c r="G3036" t="s">
        <v>52</v>
      </c>
      <c r="H3036" s="4">
        <v>45704.003298611111</v>
      </c>
      <c r="I3036" t="b">
        <v>0</v>
      </c>
      <c r="J3036" t="b">
        <v>1</v>
      </c>
      <c r="K3036" t="s">
        <v>24</v>
      </c>
      <c r="L3036" t="s">
        <v>22</v>
      </c>
      <c r="M3036">
        <v>115000</v>
      </c>
      <c r="O3036" t="s">
        <v>954</v>
      </c>
      <c r="P3036" t="s">
        <v>7410</v>
      </c>
    </row>
    <row r="3037" spans="1:16" x14ac:dyDescent="0.25">
      <c r="A3037" t="s">
        <v>28</v>
      </c>
      <c r="B3037" t="s">
        <v>7411</v>
      </c>
      <c r="C3037" t="s">
        <v>39</v>
      </c>
      <c r="D3037" t="s">
        <v>3972</v>
      </c>
      <c r="E3037" t="s">
        <v>20</v>
      </c>
      <c r="F3037" t="b">
        <v>1</v>
      </c>
      <c r="G3037" t="s">
        <v>30</v>
      </c>
      <c r="H3037" s="4">
        <v>45704.017511574071</v>
      </c>
      <c r="I3037" t="b">
        <v>0</v>
      </c>
      <c r="J3037" t="b">
        <v>0</v>
      </c>
      <c r="K3037" t="s">
        <v>24</v>
      </c>
      <c r="L3037" t="s">
        <v>36</v>
      </c>
      <c r="N3037">
        <v>50</v>
      </c>
      <c r="O3037" t="s">
        <v>7412</v>
      </c>
    </row>
    <row r="3038" spans="1:16" x14ac:dyDescent="0.25">
      <c r="A3038" t="s">
        <v>0</v>
      </c>
      <c r="B3038" t="s">
        <v>6982</v>
      </c>
      <c r="C3038" t="s">
        <v>39</v>
      </c>
      <c r="D3038" t="s">
        <v>3972</v>
      </c>
      <c r="E3038" t="s">
        <v>20</v>
      </c>
      <c r="F3038" t="b">
        <v>1</v>
      </c>
      <c r="G3038" t="s">
        <v>106</v>
      </c>
      <c r="H3038" s="4">
        <v>45704.018483796302</v>
      </c>
      <c r="I3038" t="b">
        <v>0</v>
      </c>
      <c r="J3038" t="b">
        <v>0</v>
      </c>
      <c r="K3038" t="s">
        <v>106</v>
      </c>
      <c r="L3038" t="s">
        <v>22</v>
      </c>
      <c r="M3038">
        <v>71500</v>
      </c>
      <c r="O3038" t="s">
        <v>6983</v>
      </c>
      <c r="P3038" t="s">
        <v>6984</v>
      </c>
    </row>
    <row r="3039" spans="1:16" x14ac:dyDescent="0.25">
      <c r="A3039" t="s">
        <v>0</v>
      </c>
      <c r="B3039" t="s">
        <v>4494</v>
      </c>
      <c r="C3039" t="s">
        <v>140</v>
      </c>
      <c r="D3039" t="s">
        <v>3828</v>
      </c>
      <c r="E3039" t="s">
        <v>20</v>
      </c>
      <c r="F3039" t="b">
        <v>0</v>
      </c>
      <c r="G3039" t="s">
        <v>35</v>
      </c>
      <c r="H3039" s="4">
        <v>45704.04210648148</v>
      </c>
      <c r="I3039" t="b">
        <v>0</v>
      </c>
      <c r="J3039" t="b">
        <v>0</v>
      </c>
      <c r="K3039" t="s">
        <v>24</v>
      </c>
      <c r="L3039" t="s">
        <v>22</v>
      </c>
      <c r="M3039">
        <v>70000</v>
      </c>
      <c r="O3039" t="s">
        <v>4495</v>
      </c>
      <c r="P3039" t="s">
        <v>204</v>
      </c>
    </row>
    <row r="3040" spans="1:16" x14ac:dyDescent="0.25">
      <c r="A3040" t="s">
        <v>0</v>
      </c>
      <c r="B3040" t="s">
        <v>2900</v>
      </c>
      <c r="C3040" t="s">
        <v>749</v>
      </c>
      <c r="D3040" t="s">
        <v>3828</v>
      </c>
      <c r="E3040" t="s">
        <v>20</v>
      </c>
      <c r="F3040" t="b">
        <v>0</v>
      </c>
      <c r="G3040" t="s">
        <v>30</v>
      </c>
      <c r="H3040" s="4">
        <v>45704.042280092603</v>
      </c>
      <c r="I3040" t="b">
        <v>0</v>
      </c>
      <c r="J3040" t="b">
        <v>1</v>
      </c>
      <c r="K3040" t="s">
        <v>24</v>
      </c>
      <c r="L3040" t="s">
        <v>22</v>
      </c>
      <c r="M3040">
        <v>82500</v>
      </c>
      <c r="O3040" t="s">
        <v>4496</v>
      </c>
      <c r="P3040" t="s">
        <v>3459</v>
      </c>
    </row>
    <row r="3041" spans="1:16" x14ac:dyDescent="0.25">
      <c r="A3041" t="s">
        <v>2</v>
      </c>
      <c r="B3041" t="s">
        <v>7527</v>
      </c>
      <c r="C3041" t="s">
        <v>7528</v>
      </c>
      <c r="D3041" t="s">
        <v>3828</v>
      </c>
      <c r="E3041" t="s">
        <v>20</v>
      </c>
      <c r="F3041" t="b">
        <v>0</v>
      </c>
      <c r="G3041" t="s">
        <v>23</v>
      </c>
      <c r="H3041" s="4">
        <v>45704.059699074067</v>
      </c>
      <c r="I3041" t="b">
        <v>1</v>
      </c>
      <c r="J3041" t="b">
        <v>1</v>
      </c>
      <c r="K3041" t="s">
        <v>24</v>
      </c>
      <c r="L3041" t="s">
        <v>22</v>
      </c>
      <c r="M3041">
        <v>46000</v>
      </c>
      <c r="O3041" t="s">
        <v>7529</v>
      </c>
      <c r="P3041" t="s">
        <v>3540</v>
      </c>
    </row>
    <row r="3042" spans="1:16" x14ac:dyDescent="0.25">
      <c r="A3042" t="s">
        <v>19</v>
      </c>
      <c r="B3042" t="s">
        <v>2448</v>
      </c>
      <c r="C3042" t="s">
        <v>1270</v>
      </c>
      <c r="D3042" t="s">
        <v>3972</v>
      </c>
      <c r="E3042" t="s">
        <v>20</v>
      </c>
      <c r="F3042" t="b">
        <v>0</v>
      </c>
      <c r="G3042" t="s">
        <v>23</v>
      </c>
      <c r="H3042" s="4">
        <v>45704.077384259261</v>
      </c>
      <c r="I3042" t="b">
        <v>0</v>
      </c>
      <c r="J3042" t="b">
        <v>1</v>
      </c>
      <c r="K3042" t="s">
        <v>24</v>
      </c>
      <c r="L3042" t="s">
        <v>36</v>
      </c>
      <c r="N3042">
        <v>56.5</v>
      </c>
      <c r="O3042" t="s">
        <v>5481</v>
      </c>
      <c r="P3042" t="s">
        <v>149</v>
      </c>
    </row>
    <row r="3043" spans="1:16" x14ac:dyDescent="0.25">
      <c r="A3043" t="s">
        <v>28</v>
      </c>
      <c r="B3043" t="s">
        <v>7413</v>
      </c>
      <c r="C3043" t="s">
        <v>192</v>
      </c>
      <c r="D3043" t="s">
        <v>3956</v>
      </c>
      <c r="E3043" t="s">
        <v>20</v>
      </c>
      <c r="F3043" t="b">
        <v>0</v>
      </c>
      <c r="G3043" t="s">
        <v>23</v>
      </c>
      <c r="H3043" s="4">
        <v>45704.09920138889</v>
      </c>
      <c r="I3043" t="b">
        <v>0</v>
      </c>
      <c r="J3043" t="b">
        <v>1</v>
      </c>
      <c r="K3043" t="s">
        <v>24</v>
      </c>
      <c r="L3043" t="s">
        <v>36</v>
      </c>
      <c r="N3043">
        <v>41.884998321533203</v>
      </c>
      <c r="O3043" t="s">
        <v>5012</v>
      </c>
      <c r="P3043" t="s">
        <v>7414</v>
      </c>
    </row>
    <row r="3044" spans="1:16" x14ac:dyDescent="0.25">
      <c r="A3044" t="s">
        <v>40</v>
      </c>
      <c r="B3044" t="s">
        <v>7415</v>
      </c>
      <c r="C3044" t="s">
        <v>5403</v>
      </c>
      <c r="D3044" t="s">
        <v>3956</v>
      </c>
      <c r="E3044" t="s">
        <v>20</v>
      </c>
      <c r="F3044" t="b">
        <v>0</v>
      </c>
      <c r="G3044" t="s">
        <v>27</v>
      </c>
      <c r="H3044" s="4">
        <v>45704.100543981483</v>
      </c>
      <c r="I3044" t="b">
        <v>0</v>
      </c>
      <c r="J3044" t="b">
        <v>0</v>
      </c>
      <c r="K3044" t="s">
        <v>24</v>
      </c>
      <c r="L3044" t="s">
        <v>36</v>
      </c>
      <c r="N3044">
        <v>45.745002746582031</v>
      </c>
      <c r="O3044" t="s">
        <v>1422</v>
      </c>
      <c r="P3044" t="s">
        <v>7416</v>
      </c>
    </row>
    <row r="3045" spans="1:16" x14ac:dyDescent="0.25">
      <c r="A3045" t="s">
        <v>19</v>
      </c>
      <c r="B3045" t="s">
        <v>7417</v>
      </c>
      <c r="C3045" t="s">
        <v>122</v>
      </c>
      <c r="D3045" t="s">
        <v>3972</v>
      </c>
      <c r="E3045" t="s">
        <v>20</v>
      </c>
      <c r="F3045" t="b">
        <v>0</v>
      </c>
      <c r="G3045" t="s">
        <v>52</v>
      </c>
      <c r="H3045" s="4">
        <v>45704.246979166674</v>
      </c>
      <c r="I3045" t="b">
        <v>1</v>
      </c>
      <c r="J3045" t="b">
        <v>1</v>
      </c>
      <c r="K3045" t="s">
        <v>24</v>
      </c>
      <c r="L3045" t="s">
        <v>36</v>
      </c>
      <c r="N3045">
        <v>67.5</v>
      </c>
      <c r="O3045" t="s">
        <v>4343</v>
      </c>
      <c r="P3045" t="s">
        <v>2460</v>
      </c>
    </row>
    <row r="3046" spans="1:16" x14ac:dyDescent="0.25">
      <c r="A3046" t="s">
        <v>0</v>
      </c>
      <c r="B3046" t="s">
        <v>7418</v>
      </c>
      <c r="C3046" t="s">
        <v>82</v>
      </c>
      <c r="D3046" t="s">
        <v>5914</v>
      </c>
      <c r="E3046" t="s">
        <v>20</v>
      </c>
      <c r="F3046" t="b">
        <v>0</v>
      </c>
      <c r="G3046" t="s">
        <v>27</v>
      </c>
      <c r="H3046" s="4">
        <v>45704.249976851846</v>
      </c>
      <c r="I3046" t="b">
        <v>0</v>
      </c>
      <c r="J3046" t="b">
        <v>1</v>
      </c>
      <c r="K3046" t="s">
        <v>24</v>
      </c>
      <c r="L3046" t="s">
        <v>22</v>
      </c>
      <c r="M3046">
        <v>169500</v>
      </c>
      <c r="O3046" t="s">
        <v>7419</v>
      </c>
      <c r="P3046" t="s">
        <v>2951</v>
      </c>
    </row>
    <row r="3047" spans="1:16" x14ac:dyDescent="0.25">
      <c r="A3047" t="s">
        <v>0</v>
      </c>
      <c r="B3047" t="s">
        <v>0</v>
      </c>
      <c r="C3047" t="s">
        <v>2821</v>
      </c>
      <c r="D3047" t="s">
        <v>1051</v>
      </c>
      <c r="E3047" t="s">
        <v>20</v>
      </c>
      <c r="F3047" t="b">
        <v>0</v>
      </c>
      <c r="G3047" t="s">
        <v>41</v>
      </c>
      <c r="H3047" s="4">
        <v>45704.250231481477</v>
      </c>
      <c r="I3047" t="b">
        <v>1</v>
      </c>
      <c r="J3047" t="b">
        <v>1</v>
      </c>
      <c r="K3047" t="s">
        <v>24</v>
      </c>
      <c r="L3047" t="s">
        <v>36</v>
      </c>
      <c r="N3047">
        <v>30.5</v>
      </c>
      <c r="O3047" t="s">
        <v>1051</v>
      </c>
      <c r="P3047" t="s">
        <v>204</v>
      </c>
    </row>
    <row r="3048" spans="1:16" x14ac:dyDescent="0.25">
      <c r="A3048" t="s">
        <v>0</v>
      </c>
      <c r="B3048" t="s">
        <v>0</v>
      </c>
      <c r="C3048" t="s">
        <v>585</v>
      </c>
      <c r="D3048" t="s">
        <v>3828</v>
      </c>
      <c r="E3048" t="s">
        <v>219</v>
      </c>
      <c r="F3048" t="b">
        <v>0</v>
      </c>
      <c r="G3048" t="s">
        <v>41</v>
      </c>
      <c r="H3048" s="4">
        <v>45704.250277777777</v>
      </c>
      <c r="I3048" t="b">
        <v>0</v>
      </c>
      <c r="J3048" t="b">
        <v>1</v>
      </c>
      <c r="K3048" t="s">
        <v>24</v>
      </c>
      <c r="L3048" t="s">
        <v>36</v>
      </c>
      <c r="N3048">
        <v>62.5</v>
      </c>
      <c r="O3048" t="s">
        <v>3776</v>
      </c>
      <c r="P3048" t="s">
        <v>1823</v>
      </c>
    </row>
    <row r="3049" spans="1:16" x14ac:dyDescent="0.25">
      <c r="A3049" t="s">
        <v>25</v>
      </c>
      <c r="B3049" t="s">
        <v>7420</v>
      </c>
      <c r="C3049" t="s">
        <v>49</v>
      </c>
      <c r="D3049" t="s">
        <v>3108</v>
      </c>
      <c r="E3049" t="s">
        <v>20</v>
      </c>
      <c r="F3049" t="b">
        <v>0</v>
      </c>
      <c r="G3049" t="s">
        <v>41</v>
      </c>
      <c r="H3049" s="4">
        <v>45704.250462962962</v>
      </c>
      <c r="I3049" t="b">
        <v>0</v>
      </c>
      <c r="J3049" t="b">
        <v>1</v>
      </c>
      <c r="K3049" t="s">
        <v>24</v>
      </c>
      <c r="L3049" t="s">
        <v>22</v>
      </c>
      <c r="M3049">
        <v>220612</v>
      </c>
      <c r="O3049" t="s">
        <v>43</v>
      </c>
      <c r="P3049" t="s">
        <v>7421</v>
      </c>
    </row>
    <row r="3050" spans="1:16" x14ac:dyDescent="0.25">
      <c r="A3050" t="s">
        <v>0</v>
      </c>
      <c r="B3050" t="s">
        <v>288</v>
      </c>
      <c r="C3050" t="s">
        <v>696</v>
      </c>
      <c r="D3050" t="s">
        <v>7422</v>
      </c>
      <c r="E3050" t="s">
        <v>51</v>
      </c>
      <c r="F3050" t="b">
        <v>0</v>
      </c>
      <c r="G3050" t="s">
        <v>30</v>
      </c>
      <c r="H3050" s="4">
        <v>45704.250902777778</v>
      </c>
      <c r="I3050" t="b">
        <v>1</v>
      </c>
      <c r="J3050" t="b">
        <v>1</v>
      </c>
      <c r="K3050" t="s">
        <v>24</v>
      </c>
      <c r="L3050" t="s">
        <v>36</v>
      </c>
      <c r="N3050">
        <v>25</v>
      </c>
      <c r="O3050" t="s">
        <v>2075</v>
      </c>
      <c r="P3050" t="s">
        <v>863</v>
      </c>
    </row>
    <row r="3051" spans="1:16" x14ac:dyDescent="0.25">
      <c r="A3051" t="s">
        <v>19</v>
      </c>
      <c r="B3051" t="s">
        <v>7423</v>
      </c>
      <c r="C3051" t="s">
        <v>985</v>
      </c>
      <c r="D3051" t="s">
        <v>3972</v>
      </c>
      <c r="E3051" t="s">
        <v>20</v>
      </c>
      <c r="F3051" t="b">
        <v>0</v>
      </c>
      <c r="G3051" t="s">
        <v>27</v>
      </c>
      <c r="H3051" s="4">
        <v>45704.251006944447</v>
      </c>
      <c r="I3051" t="b">
        <v>0</v>
      </c>
      <c r="J3051" t="b">
        <v>1</v>
      </c>
      <c r="K3051" t="s">
        <v>24</v>
      </c>
      <c r="L3051" t="s">
        <v>22</v>
      </c>
      <c r="M3051">
        <v>260000</v>
      </c>
      <c r="O3051" t="s">
        <v>575</v>
      </c>
    </row>
    <row r="3052" spans="1:16" x14ac:dyDescent="0.25">
      <c r="A3052" t="s">
        <v>1</v>
      </c>
      <c r="B3052" t="s">
        <v>661</v>
      </c>
      <c r="C3052" t="s">
        <v>386</v>
      </c>
      <c r="D3052" t="s">
        <v>3828</v>
      </c>
      <c r="E3052" t="s">
        <v>20</v>
      </c>
      <c r="F3052" t="b">
        <v>0</v>
      </c>
      <c r="G3052" t="s">
        <v>41</v>
      </c>
      <c r="H3052" s="4">
        <v>45704.251944444448</v>
      </c>
      <c r="I3052" t="b">
        <v>0</v>
      </c>
      <c r="J3052" t="b">
        <v>1</v>
      </c>
      <c r="K3052" t="s">
        <v>24</v>
      </c>
      <c r="L3052" t="s">
        <v>22</v>
      </c>
      <c r="M3052">
        <v>127275.203125</v>
      </c>
      <c r="O3052" t="s">
        <v>7424</v>
      </c>
      <c r="P3052" t="s">
        <v>7425</v>
      </c>
    </row>
    <row r="3053" spans="1:16" x14ac:dyDescent="0.25">
      <c r="A3053" t="s">
        <v>0</v>
      </c>
      <c r="B3053" t="s">
        <v>7426</v>
      </c>
      <c r="C3053" t="s">
        <v>3180</v>
      </c>
      <c r="D3053" t="s">
        <v>2208</v>
      </c>
      <c r="E3053" t="s">
        <v>20</v>
      </c>
      <c r="F3053" t="b">
        <v>0</v>
      </c>
      <c r="G3053" t="s">
        <v>23</v>
      </c>
      <c r="H3053" s="4">
        <v>45704.269016203703</v>
      </c>
      <c r="I3053" t="b">
        <v>0</v>
      </c>
      <c r="J3053" t="b">
        <v>0</v>
      </c>
      <c r="K3053" t="s">
        <v>24</v>
      </c>
      <c r="L3053" t="s">
        <v>36</v>
      </c>
      <c r="N3053">
        <v>33.5</v>
      </c>
      <c r="O3053" t="s">
        <v>3375</v>
      </c>
      <c r="P3053" t="s">
        <v>963</v>
      </c>
    </row>
    <row r="3054" spans="1:16" x14ac:dyDescent="0.25">
      <c r="A3054" t="s">
        <v>2</v>
      </c>
      <c r="B3054" t="s">
        <v>2</v>
      </c>
      <c r="C3054" t="s">
        <v>7427</v>
      </c>
      <c r="D3054" t="s">
        <v>4971</v>
      </c>
      <c r="E3054" t="s">
        <v>20</v>
      </c>
      <c r="F3054" t="b">
        <v>0</v>
      </c>
      <c r="G3054" t="s">
        <v>226</v>
      </c>
      <c r="H3054" s="4">
        <v>45704.273310185177</v>
      </c>
      <c r="I3054" t="b">
        <v>1</v>
      </c>
      <c r="J3054" t="b">
        <v>0</v>
      </c>
      <c r="K3054" t="s">
        <v>226</v>
      </c>
      <c r="L3054" t="s">
        <v>22</v>
      </c>
      <c r="M3054">
        <v>65000</v>
      </c>
      <c r="O3054" t="s">
        <v>7428</v>
      </c>
      <c r="P3054" t="s">
        <v>7429</v>
      </c>
    </row>
    <row r="3055" spans="1:16" x14ac:dyDescent="0.25">
      <c r="A3055" t="s">
        <v>19</v>
      </c>
      <c r="B3055" t="s">
        <v>7518</v>
      </c>
      <c r="C3055" t="s">
        <v>213</v>
      </c>
      <c r="D3055" t="s">
        <v>2208</v>
      </c>
      <c r="E3055" t="s">
        <v>20</v>
      </c>
      <c r="F3055" t="b">
        <v>0</v>
      </c>
      <c r="G3055" t="s">
        <v>41</v>
      </c>
      <c r="H3055" s="4">
        <v>45704.292048611111</v>
      </c>
      <c r="I3055" t="b">
        <v>0</v>
      </c>
      <c r="J3055" t="b">
        <v>1</v>
      </c>
      <c r="K3055" t="s">
        <v>24</v>
      </c>
      <c r="L3055" t="s">
        <v>22</v>
      </c>
      <c r="M3055">
        <v>193000</v>
      </c>
      <c r="O3055" t="s">
        <v>405</v>
      </c>
      <c r="P3055" t="s">
        <v>7519</v>
      </c>
    </row>
    <row r="3056" spans="1:16" x14ac:dyDescent="0.25">
      <c r="A3056" t="s">
        <v>2</v>
      </c>
      <c r="B3056" t="s">
        <v>7430</v>
      </c>
      <c r="C3056" t="s">
        <v>172</v>
      </c>
      <c r="D3056" t="s">
        <v>2208</v>
      </c>
      <c r="E3056" t="s">
        <v>20</v>
      </c>
      <c r="F3056" t="b">
        <v>0</v>
      </c>
      <c r="G3056" t="s">
        <v>27</v>
      </c>
      <c r="H3056" s="4">
        <v>45704.293217592603</v>
      </c>
      <c r="I3056" t="b">
        <v>0</v>
      </c>
      <c r="J3056" t="b">
        <v>0</v>
      </c>
      <c r="K3056" t="s">
        <v>24</v>
      </c>
      <c r="L3056" t="s">
        <v>22</v>
      </c>
      <c r="M3056">
        <v>180000</v>
      </c>
      <c r="O3056" t="s">
        <v>2868</v>
      </c>
      <c r="P3056" t="s">
        <v>7431</v>
      </c>
    </row>
    <row r="3057" spans="1:16" x14ac:dyDescent="0.25">
      <c r="A3057" t="s">
        <v>0</v>
      </c>
      <c r="B3057" t="s">
        <v>4221</v>
      </c>
      <c r="D3057" t="s">
        <v>4219</v>
      </c>
      <c r="E3057" t="s">
        <v>20</v>
      </c>
      <c r="F3057" t="b">
        <v>0</v>
      </c>
      <c r="G3057" t="s">
        <v>1420</v>
      </c>
      <c r="H3057" s="4">
        <v>45704.298101851848</v>
      </c>
      <c r="I3057" t="b">
        <v>0</v>
      </c>
      <c r="J3057" t="b">
        <v>0</v>
      </c>
      <c r="K3057" t="s">
        <v>1420</v>
      </c>
      <c r="L3057" t="s">
        <v>22</v>
      </c>
      <c r="M3057">
        <v>65000</v>
      </c>
      <c r="O3057" t="s">
        <v>2946</v>
      </c>
      <c r="P3057" t="s">
        <v>1374</v>
      </c>
    </row>
    <row r="3058" spans="1:16" x14ac:dyDescent="0.25">
      <c r="A3058" t="s">
        <v>1</v>
      </c>
      <c r="B3058" t="s">
        <v>7432</v>
      </c>
      <c r="C3058" t="s">
        <v>39</v>
      </c>
      <c r="D3058" t="s">
        <v>7433</v>
      </c>
      <c r="E3058" t="s">
        <v>20</v>
      </c>
      <c r="F3058" t="b">
        <v>1</v>
      </c>
      <c r="G3058" t="s">
        <v>1833</v>
      </c>
      <c r="H3058" s="4">
        <v>45704.299421296288</v>
      </c>
      <c r="I3058" t="b">
        <v>1</v>
      </c>
      <c r="J3058" t="b">
        <v>0</v>
      </c>
      <c r="K3058" t="s">
        <v>1833</v>
      </c>
      <c r="L3058" t="s">
        <v>22</v>
      </c>
      <c r="M3058">
        <v>47500</v>
      </c>
      <c r="O3058" t="s">
        <v>1426</v>
      </c>
    </row>
    <row r="3059" spans="1:16" x14ac:dyDescent="0.25">
      <c r="A3059" t="s">
        <v>0</v>
      </c>
      <c r="B3059" t="s">
        <v>3335</v>
      </c>
      <c r="C3059" t="s">
        <v>160</v>
      </c>
      <c r="D3059" t="s">
        <v>4083</v>
      </c>
      <c r="E3059" t="s">
        <v>20</v>
      </c>
      <c r="F3059" t="b">
        <v>0</v>
      </c>
      <c r="G3059" t="s">
        <v>52</v>
      </c>
      <c r="H3059" s="4">
        <v>45704.303819444453</v>
      </c>
      <c r="I3059" t="b">
        <v>0</v>
      </c>
      <c r="J3059" t="b">
        <v>1</v>
      </c>
      <c r="K3059" t="s">
        <v>24</v>
      </c>
      <c r="L3059" t="s">
        <v>22</v>
      </c>
      <c r="M3059">
        <v>137500</v>
      </c>
      <c r="O3059" t="s">
        <v>88</v>
      </c>
      <c r="P3059" t="s">
        <v>7434</v>
      </c>
    </row>
    <row r="3060" spans="1:16" x14ac:dyDescent="0.25">
      <c r="A3060" t="s">
        <v>89</v>
      </c>
      <c r="B3060" t="s">
        <v>7530</v>
      </c>
      <c r="C3060" t="s">
        <v>7531</v>
      </c>
      <c r="D3060" t="s">
        <v>4034</v>
      </c>
      <c r="E3060" t="s">
        <v>20</v>
      </c>
      <c r="F3060" t="b">
        <v>0</v>
      </c>
      <c r="G3060" t="s">
        <v>1119</v>
      </c>
      <c r="H3060" s="4">
        <v>45704.31212962963</v>
      </c>
      <c r="I3060" t="b">
        <v>0</v>
      </c>
      <c r="J3060" t="b">
        <v>0</v>
      </c>
      <c r="K3060" t="s">
        <v>1119</v>
      </c>
      <c r="L3060" t="s">
        <v>22</v>
      </c>
      <c r="M3060">
        <v>275000</v>
      </c>
      <c r="O3060" t="s">
        <v>7532</v>
      </c>
      <c r="P3060" t="s">
        <v>274</v>
      </c>
    </row>
    <row r="3061" spans="1:16" x14ac:dyDescent="0.25">
      <c r="A3061" t="s">
        <v>139</v>
      </c>
      <c r="B3061" t="s">
        <v>7435</v>
      </c>
      <c r="C3061" t="s">
        <v>2500</v>
      </c>
      <c r="D3061" t="s">
        <v>3969</v>
      </c>
      <c r="E3061" t="s">
        <v>20</v>
      </c>
      <c r="F3061" t="b">
        <v>0</v>
      </c>
      <c r="G3061" t="s">
        <v>41</v>
      </c>
      <c r="H3061" s="4">
        <v>45704.333784722221</v>
      </c>
      <c r="I3061" t="b">
        <v>0</v>
      </c>
      <c r="J3061" t="b">
        <v>1</v>
      </c>
      <c r="K3061" t="s">
        <v>24</v>
      </c>
      <c r="L3061" t="s">
        <v>22</v>
      </c>
      <c r="M3061">
        <v>96000</v>
      </c>
      <c r="O3061" t="s">
        <v>7436</v>
      </c>
    </row>
    <row r="3062" spans="1:16" x14ac:dyDescent="0.25">
      <c r="A3062" t="s">
        <v>40</v>
      </c>
      <c r="B3062" t="s">
        <v>7437</v>
      </c>
      <c r="C3062" t="s">
        <v>151</v>
      </c>
      <c r="D3062" t="s">
        <v>5132</v>
      </c>
      <c r="E3062" t="s">
        <v>20</v>
      </c>
      <c r="F3062" t="b">
        <v>0</v>
      </c>
      <c r="G3062" t="s">
        <v>30</v>
      </c>
      <c r="H3062" s="4">
        <v>45704.334583333337</v>
      </c>
      <c r="I3062" t="b">
        <v>0</v>
      </c>
      <c r="J3062" t="b">
        <v>1</v>
      </c>
      <c r="K3062" t="s">
        <v>24</v>
      </c>
      <c r="L3062" t="s">
        <v>22</v>
      </c>
      <c r="M3062">
        <v>149743</v>
      </c>
      <c r="O3062" t="s">
        <v>7438</v>
      </c>
      <c r="P3062" t="s">
        <v>7439</v>
      </c>
    </row>
    <row r="3063" spans="1:16" x14ac:dyDescent="0.25">
      <c r="A3063" t="s">
        <v>2</v>
      </c>
      <c r="B3063" t="s">
        <v>7440</v>
      </c>
      <c r="C3063" t="s">
        <v>29</v>
      </c>
      <c r="D3063" t="s">
        <v>3956</v>
      </c>
      <c r="E3063" t="s">
        <v>20</v>
      </c>
      <c r="F3063" t="b">
        <v>0</v>
      </c>
      <c r="G3063" t="s">
        <v>27</v>
      </c>
      <c r="H3063" s="4">
        <v>45704.334675925929</v>
      </c>
      <c r="I3063" t="b">
        <v>0</v>
      </c>
      <c r="J3063" t="b">
        <v>1</v>
      </c>
      <c r="K3063" t="s">
        <v>24</v>
      </c>
      <c r="L3063" t="s">
        <v>36</v>
      </c>
      <c r="N3063">
        <v>38.215000152587891</v>
      </c>
      <c r="O3063" t="s">
        <v>2768</v>
      </c>
      <c r="P3063" t="s">
        <v>128</v>
      </c>
    </row>
    <row r="3064" spans="1:16" x14ac:dyDescent="0.25">
      <c r="A3064" t="s">
        <v>2</v>
      </c>
      <c r="B3064" t="s">
        <v>7441</v>
      </c>
      <c r="C3064" t="s">
        <v>6312</v>
      </c>
      <c r="D3064" t="s">
        <v>3969</v>
      </c>
      <c r="E3064" t="s">
        <v>20</v>
      </c>
      <c r="F3064" t="b">
        <v>0</v>
      </c>
      <c r="G3064" t="s">
        <v>1420</v>
      </c>
      <c r="H3064" s="4">
        <v>45704.350810185177</v>
      </c>
      <c r="I3064" t="b">
        <v>0</v>
      </c>
      <c r="J3064" t="b">
        <v>0</v>
      </c>
      <c r="K3064" t="s">
        <v>1420</v>
      </c>
      <c r="L3064" t="s">
        <v>22</v>
      </c>
      <c r="M3064">
        <v>109605.5</v>
      </c>
      <c r="O3064" t="s">
        <v>7442</v>
      </c>
      <c r="P3064" t="s">
        <v>7443</v>
      </c>
    </row>
    <row r="3065" spans="1:16" x14ac:dyDescent="0.25">
      <c r="A3065" t="s">
        <v>0</v>
      </c>
      <c r="B3065" t="s">
        <v>7444</v>
      </c>
      <c r="C3065" t="s">
        <v>39</v>
      </c>
      <c r="D3065" t="s">
        <v>3828</v>
      </c>
      <c r="E3065" t="s">
        <v>20</v>
      </c>
      <c r="F3065" t="b">
        <v>1</v>
      </c>
      <c r="G3065" t="s">
        <v>27</v>
      </c>
      <c r="H3065" s="4">
        <v>45704.375150462962</v>
      </c>
      <c r="I3065" t="b">
        <v>1</v>
      </c>
      <c r="J3065" t="b">
        <v>0</v>
      </c>
      <c r="K3065" t="s">
        <v>24</v>
      </c>
      <c r="L3065" t="s">
        <v>22</v>
      </c>
      <c r="M3065">
        <v>163085</v>
      </c>
      <c r="O3065" t="s">
        <v>7445</v>
      </c>
      <c r="P3065" t="s">
        <v>709</v>
      </c>
    </row>
    <row r="3066" spans="1:16" x14ac:dyDescent="0.25">
      <c r="A3066" t="s">
        <v>0</v>
      </c>
      <c r="B3066" t="s">
        <v>7446</v>
      </c>
      <c r="C3066" t="s">
        <v>585</v>
      </c>
      <c r="D3066" t="s">
        <v>4083</v>
      </c>
      <c r="E3066" t="s">
        <v>20</v>
      </c>
      <c r="F3066" t="b">
        <v>0</v>
      </c>
      <c r="G3066" t="s">
        <v>41</v>
      </c>
      <c r="H3066" s="4">
        <v>45704.375474537039</v>
      </c>
      <c r="I3066" t="b">
        <v>0</v>
      </c>
      <c r="J3066" t="b">
        <v>0</v>
      </c>
      <c r="K3066" t="s">
        <v>24</v>
      </c>
      <c r="L3066" t="s">
        <v>22</v>
      </c>
      <c r="M3066">
        <v>125000</v>
      </c>
      <c r="O3066" t="s">
        <v>374</v>
      </c>
      <c r="P3066" t="s">
        <v>7447</v>
      </c>
    </row>
    <row r="3067" spans="1:16" x14ac:dyDescent="0.25">
      <c r="A3067" t="s">
        <v>1</v>
      </c>
      <c r="B3067" t="s">
        <v>4430</v>
      </c>
      <c r="C3067" t="s">
        <v>949</v>
      </c>
      <c r="D3067" t="s">
        <v>4431</v>
      </c>
      <c r="E3067" t="s">
        <v>20</v>
      </c>
      <c r="F3067" t="b">
        <v>0</v>
      </c>
      <c r="G3067" t="s">
        <v>30</v>
      </c>
      <c r="H3067" s="4">
        <v>45704.376006944447</v>
      </c>
      <c r="I3067" t="b">
        <v>0</v>
      </c>
      <c r="J3067" t="b">
        <v>1</v>
      </c>
      <c r="K3067" t="s">
        <v>24</v>
      </c>
      <c r="L3067" t="s">
        <v>22</v>
      </c>
      <c r="M3067">
        <v>99000</v>
      </c>
      <c r="O3067" t="s">
        <v>1763</v>
      </c>
      <c r="P3067" t="s">
        <v>4432</v>
      </c>
    </row>
    <row r="3068" spans="1:16" x14ac:dyDescent="0.25">
      <c r="A3068" t="s">
        <v>0</v>
      </c>
      <c r="B3068" t="s">
        <v>5420</v>
      </c>
      <c r="C3068" t="s">
        <v>372</v>
      </c>
      <c r="D3068" t="s">
        <v>3956</v>
      </c>
      <c r="E3068" t="s">
        <v>34</v>
      </c>
      <c r="F3068" t="b">
        <v>0</v>
      </c>
      <c r="G3068" t="s">
        <v>27</v>
      </c>
      <c r="H3068" s="4">
        <v>45704.416701388887</v>
      </c>
      <c r="I3068" t="b">
        <v>1</v>
      </c>
      <c r="J3068" t="b">
        <v>0</v>
      </c>
      <c r="K3068" t="s">
        <v>24</v>
      </c>
      <c r="L3068" t="s">
        <v>36</v>
      </c>
      <c r="N3068">
        <v>27.979999542236332</v>
      </c>
      <c r="O3068" t="s">
        <v>4621</v>
      </c>
    </row>
    <row r="3069" spans="1:16" x14ac:dyDescent="0.25">
      <c r="A3069" t="s">
        <v>40</v>
      </c>
      <c r="B3069" t="s">
        <v>7448</v>
      </c>
      <c r="C3069" t="s">
        <v>1546</v>
      </c>
      <c r="D3069" t="s">
        <v>3828</v>
      </c>
      <c r="E3069" t="s">
        <v>20</v>
      </c>
      <c r="F3069" t="b">
        <v>0</v>
      </c>
      <c r="G3069" t="s">
        <v>27</v>
      </c>
      <c r="H3069" s="4">
        <v>45704.417939814812</v>
      </c>
      <c r="I3069" t="b">
        <v>0</v>
      </c>
      <c r="J3069" t="b">
        <v>1</v>
      </c>
      <c r="K3069" t="s">
        <v>24</v>
      </c>
      <c r="L3069" t="s">
        <v>22</v>
      </c>
      <c r="M3069">
        <v>162225</v>
      </c>
      <c r="O3069" t="s">
        <v>254</v>
      </c>
      <c r="P3069" t="s">
        <v>7449</v>
      </c>
    </row>
    <row r="3070" spans="1:16" x14ac:dyDescent="0.25">
      <c r="A3070" t="s">
        <v>40</v>
      </c>
      <c r="B3070" t="s">
        <v>2541</v>
      </c>
      <c r="C3070" t="s">
        <v>3347</v>
      </c>
      <c r="D3070" t="s">
        <v>3972</v>
      </c>
      <c r="E3070" t="s">
        <v>20</v>
      </c>
      <c r="F3070" t="b">
        <v>0</v>
      </c>
      <c r="G3070" t="s">
        <v>27</v>
      </c>
      <c r="H3070" s="4">
        <v>45704.418842592589</v>
      </c>
      <c r="I3070" t="b">
        <v>0</v>
      </c>
      <c r="J3070" t="b">
        <v>1</v>
      </c>
      <c r="K3070" t="s">
        <v>24</v>
      </c>
      <c r="L3070" t="s">
        <v>22</v>
      </c>
      <c r="M3070">
        <v>110500</v>
      </c>
      <c r="O3070" t="s">
        <v>2227</v>
      </c>
      <c r="P3070" t="s">
        <v>4332</v>
      </c>
    </row>
    <row r="3071" spans="1:16" x14ac:dyDescent="0.25">
      <c r="A3071" t="s">
        <v>2</v>
      </c>
      <c r="B3071" t="s">
        <v>4384</v>
      </c>
      <c r="C3071" t="s">
        <v>3515</v>
      </c>
      <c r="D3071" t="s">
        <v>2208</v>
      </c>
      <c r="E3071" t="s">
        <v>34</v>
      </c>
      <c r="F3071" t="b">
        <v>0</v>
      </c>
      <c r="G3071" t="s">
        <v>41</v>
      </c>
      <c r="H3071" s="4">
        <v>45704.418923611112</v>
      </c>
      <c r="I3071" t="b">
        <v>0</v>
      </c>
      <c r="J3071" t="b">
        <v>1</v>
      </c>
      <c r="K3071" t="s">
        <v>24</v>
      </c>
      <c r="L3071" t="s">
        <v>22</v>
      </c>
      <c r="M3071">
        <v>165000</v>
      </c>
      <c r="O3071" t="s">
        <v>428</v>
      </c>
      <c r="P3071" t="s">
        <v>7450</v>
      </c>
    </row>
    <row r="3072" spans="1:16" x14ac:dyDescent="0.25">
      <c r="A3072" t="s">
        <v>89</v>
      </c>
      <c r="B3072" t="s">
        <v>7451</v>
      </c>
      <c r="C3072" t="s">
        <v>7312</v>
      </c>
      <c r="D3072" t="s">
        <v>2208</v>
      </c>
      <c r="E3072" t="s">
        <v>34</v>
      </c>
      <c r="F3072" t="b">
        <v>0</v>
      </c>
      <c r="G3072" t="s">
        <v>41</v>
      </c>
      <c r="H3072" s="4">
        <v>45704.433148148149</v>
      </c>
      <c r="I3072" t="b">
        <v>0</v>
      </c>
      <c r="J3072" t="b">
        <v>1</v>
      </c>
      <c r="K3072" t="s">
        <v>24</v>
      </c>
      <c r="L3072" t="s">
        <v>22</v>
      </c>
      <c r="M3072">
        <v>195000</v>
      </c>
      <c r="O3072" t="s">
        <v>428</v>
      </c>
      <c r="P3072" t="s">
        <v>7452</v>
      </c>
    </row>
    <row r="3073" spans="1:16" x14ac:dyDescent="0.25">
      <c r="A3073" t="s">
        <v>2</v>
      </c>
      <c r="B3073" t="s">
        <v>6516</v>
      </c>
      <c r="C3073" t="s">
        <v>151</v>
      </c>
      <c r="D3073" t="s">
        <v>3972</v>
      </c>
      <c r="E3073" t="s">
        <v>20</v>
      </c>
      <c r="F3073" t="b">
        <v>0</v>
      </c>
      <c r="G3073" t="s">
        <v>30</v>
      </c>
      <c r="H3073" s="4">
        <v>45704.45925925926</v>
      </c>
      <c r="I3073" t="b">
        <v>0</v>
      </c>
      <c r="J3073" t="b">
        <v>1</v>
      </c>
      <c r="K3073" t="s">
        <v>24</v>
      </c>
      <c r="L3073" t="s">
        <v>22</v>
      </c>
      <c r="M3073">
        <v>140500</v>
      </c>
      <c r="O3073" t="s">
        <v>6517</v>
      </c>
      <c r="P3073" t="s">
        <v>6518</v>
      </c>
    </row>
    <row r="3074" spans="1:16" x14ac:dyDescent="0.25">
      <c r="A3074" t="s">
        <v>2</v>
      </c>
      <c r="B3074" t="s">
        <v>307</v>
      </c>
      <c r="C3074" t="s">
        <v>39</v>
      </c>
      <c r="D3074" t="s">
        <v>7453</v>
      </c>
      <c r="E3074" t="s">
        <v>20</v>
      </c>
      <c r="F3074" t="b">
        <v>1</v>
      </c>
      <c r="G3074" t="s">
        <v>1094</v>
      </c>
      <c r="H3074" s="4">
        <v>45704.489560185182</v>
      </c>
      <c r="I3074" t="b">
        <v>1</v>
      </c>
      <c r="J3074" t="b">
        <v>0</v>
      </c>
      <c r="K3074" t="s">
        <v>1094</v>
      </c>
      <c r="L3074" t="s">
        <v>22</v>
      </c>
      <c r="M3074">
        <v>200000</v>
      </c>
      <c r="O3074" t="s">
        <v>7454</v>
      </c>
      <c r="P3074" t="s">
        <v>1818</v>
      </c>
    </row>
    <row r="3075" spans="1:16" x14ac:dyDescent="0.25">
      <c r="A3075" t="s">
        <v>1</v>
      </c>
      <c r="B3075" t="s">
        <v>2955</v>
      </c>
      <c r="C3075" t="s">
        <v>2765</v>
      </c>
      <c r="D3075" t="s">
        <v>3972</v>
      </c>
      <c r="E3075" t="s">
        <v>20</v>
      </c>
      <c r="F3075" t="b">
        <v>0</v>
      </c>
      <c r="G3075" t="s">
        <v>52</v>
      </c>
      <c r="H3075" s="4">
        <v>45704.500891203701</v>
      </c>
      <c r="I3075" t="b">
        <v>0</v>
      </c>
      <c r="J3075" t="b">
        <v>1</v>
      </c>
      <c r="K3075" t="s">
        <v>24</v>
      </c>
      <c r="L3075" t="s">
        <v>22</v>
      </c>
      <c r="M3075">
        <v>174000</v>
      </c>
      <c r="O3075" t="s">
        <v>5481</v>
      </c>
      <c r="P3075" t="s">
        <v>603</v>
      </c>
    </row>
    <row r="3076" spans="1:16" x14ac:dyDescent="0.25">
      <c r="A3076" t="s">
        <v>2</v>
      </c>
      <c r="B3076" t="s">
        <v>7405</v>
      </c>
      <c r="C3076" t="s">
        <v>3608</v>
      </c>
      <c r="D3076" t="s">
        <v>3972</v>
      </c>
      <c r="E3076" t="s">
        <v>20</v>
      </c>
      <c r="F3076" t="b">
        <v>0</v>
      </c>
      <c r="G3076" t="s">
        <v>27</v>
      </c>
      <c r="H3076" s="4">
        <v>45704.501215277778</v>
      </c>
      <c r="I3076" t="b">
        <v>0</v>
      </c>
      <c r="J3076" t="b">
        <v>0</v>
      </c>
      <c r="K3076" t="s">
        <v>24</v>
      </c>
      <c r="L3076" t="s">
        <v>22</v>
      </c>
      <c r="M3076">
        <v>82850</v>
      </c>
      <c r="O3076" t="s">
        <v>5481</v>
      </c>
      <c r="P3076" t="s">
        <v>3772</v>
      </c>
    </row>
    <row r="3077" spans="1:16" x14ac:dyDescent="0.25">
      <c r="A3077" t="s">
        <v>2</v>
      </c>
      <c r="B3077" t="s">
        <v>7455</v>
      </c>
      <c r="C3077" t="s">
        <v>114</v>
      </c>
      <c r="D3077" t="s">
        <v>3972</v>
      </c>
      <c r="E3077" t="s">
        <v>20</v>
      </c>
      <c r="F3077" t="b">
        <v>0</v>
      </c>
      <c r="G3077" t="s">
        <v>27</v>
      </c>
      <c r="H3077" s="4">
        <v>45704.501689814817</v>
      </c>
      <c r="I3077" t="b">
        <v>0</v>
      </c>
      <c r="J3077" t="b">
        <v>1</v>
      </c>
      <c r="K3077" t="s">
        <v>24</v>
      </c>
      <c r="L3077" t="s">
        <v>22</v>
      </c>
      <c r="M3077">
        <v>207500</v>
      </c>
      <c r="O3077" t="s">
        <v>341</v>
      </c>
      <c r="P3077" t="s">
        <v>7456</v>
      </c>
    </row>
    <row r="3078" spans="1:16" x14ac:dyDescent="0.25">
      <c r="A3078" t="s">
        <v>28</v>
      </c>
      <c r="B3078" t="s">
        <v>7457</v>
      </c>
      <c r="C3078" t="s">
        <v>39</v>
      </c>
      <c r="D3078" t="s">
        <v>3972</v>
      </c>
      <c r="E3078" t="s">
        <v>20</v>
      </c>
      <c r="F3078" t="b">
        <v>1</v>
      </c>
      <c r="G3078" t="s">
        <v>106</v>
      </c>
      <c r="H3078" s="4">
        <v>45704.50849537037</v>
      </c>
      <c r="I3078" t="b">
        <v>0</v>
      </c>
      <c r="J3078" t="b">
        <v>0</v>
      </c>
      <c r="K3078" t="s">
        <v>106</v>
      </c>
      <c r="L3078" t="s">
        <v>36</v>
      </c>
      <c r="N3078">
        <v>50</v>
      </c>
      <c r="O3078" t="s">
        <v>7412</v>
      </c>
      <c r="P3078" t="s">
        <v>7458</v>
      </c>
    </row>
    <row r="3079" spans="1:16" x14ac:dyDescent="0.25">
      <c r="A3079" t="s">
        <v>139</v>
      </c>
      <c r="B3079" t="s">
        <v>7459</v>
      </c>
      <c r="C3079" t="s">
        <v>1867</v>
      </c>
      <c r="D3079" t="s">
        <v>2208</v>
      </c>
      <c r="E3079" t="s">
        <v>105</v>
      </c>
      <c r="F3079" t="b">
        <v>0</v>
      </c>
      <c r="G3079" t="s">
        <v>27</v>
      </c>
      <c r="H3079" s="4">
        <v>45704.54178240741</v>
      </c>
      <c r="I3079" t="b">
        <v>0</v>
      </c>
      <c r="J3079" t="b">
        <v>1</v>
      </c>
      <c r="K3079" t="s">
        <v>24</v>
      </c>
      <c r="L3079" t="s">
        <v>22</v>
      </c>
      <c r="M3079">
        <v>93500</v>
      </c>
      <c r="O3079" t="s">
        <v>7460</v>
      </c>
      <c r="P3079" t="s">
        <v>2014</v>
      </c>
    </row>
    <row r="3080" spans="1:16" x14ac:dyDescent="0.25">
      <c r="A3080" t="s">
        <v>1</v>
      </c>
      <c r="B3080" t="s">
        <v>2473</v>
      </c>
      <c r="C3080" t="s">
        <v>1845</v>
      </c>
      <c r="D3080" t="s">
        <v>4083</v>
      </c>
      <c r="E3080" t="s">
        <v>20</v>
      </c>
      <c r="F3080" t="b">
        <v>0</v>
      </c>
      <c r="G3080" t="s">
        <v>27</v>
      </c>
      <c r="H3080" s="4">
        <v>45704.543252314812</v>
      </c>
      <c r="I3080" t="b">
        <v>0</v>
      </c>
      <c r="J3080" t="b">
        <v>1</v>
      </c>
      <c r="K3080" t="s">
        <v>24</v>
      </c>
      <c r="L3080" t="s">
        <v>22</v>
      </c>
      <c r="M3080">
        <v>145000</v>
      </c>
      <c r="O3080" t="s">
        <v>1388</v>
      </c>
      <c r="P3080" t="s">
        <v>7461</v>
      </c>
    </row>
    <row r="3081" spans="1:16" x14ac:dyDescent="0.25">
      <c r="A3081" t="s">
        <v>40</v>
      </c>
      <c r="B3081" t="s">
        <v>7462</v>
      </c>
      <c r="C3081" t="s">
        <v>2701</v>
      </c>
      <c r="D3081" t="s">
        <v>3828</v>
      </c>
      <c r="E3081" t="s">
        <v>20</v>
      </c>
      <c r="F3081" t="b">
        <v>0</v>
      </c>
      <c r="G3081" t="s">
        <v>41</v>
      </c>
      <c r="H3081" s="4">
        <v>45704.543657407397</v>
      </c>
      <c r="I3081" t="b">
        <v>1</v>
      </c>
      <c r="J3081" t="b">
        <v>1</v>
      </c>
      <c r="K3081" t="s">
        <v>24</v>
      </c>
      <c r="L3081" t="s">
        <v>36</v>
      </c>
      <c r="N3081">
        <v>60</v>
      </c>
      <c r="O3081" t="s">
        <v>7463</v>
      </c>
      <c r="P3081" t="s">
        <v>7464</v>
      </c>
    </row>
    <row r="3082" spans="1:16" x14ac:dyDescent="0.25">
      <c r="A3082" t="s">
        <v>19</v>
      </c>
      <c r="B3082" t="s">
        <v>7465</v>
      </c>
      <c r="C3082" t="s">
        <v>2765</v>
      </c>
      <c r="D3082" t="s">
        <v>3956</v>
      </c>
      <c r="E3082" t="s">
        <v>20</v>
      </c>
      <c r="F3082" t="b">
        <v>0</v>
      </c>
      <c r="G3082" t="s">
        <v>23</v>
      </c>
      <c r="H3082" s="4">
        <v>45704.581053240741</v>
      </c>
      <c r="I3082" t="b">
        <v>0</v>
      </c>
      <c r="J3082" t="b">
        <v>1</v>
      </c>
      <c r="K3082" t="s">
        <v>24</v>
      </c>
      <c r="L3082" t="s">
        <v>36</v>
      </c>
      <c r="N3082">
        <v>11.335000038146971</v>
      </c>
      <c r="O3082" t="s">
        <v>254</v>
      </c>
      <c r="P3082" t="s">
        <v>1637</v>
      </c>
    </row>
    <row r="3083" spans="1:16" x14ac:dyDescent="0.25">
      <c r="A3083" t="s">
        <v>0</v>
      </c>
      <c r="B3083" t="s">
        <v>7466</v>
      </c>
      <c r="C3083" t="s">
        <v>859</v>
      </c>
      <c r="D3083" t="s">
        <v>3956</v>
      </c>
      <c r="E3083" t="s">
        <v>20</v>
      </c>
      <c r="F3083" t="b">
        <v>0</v>
      </c>
      <c r="G3083" t="s">
        <v>27</v>
      </c>
      <c r="H3083" s="4">
        <v>45704.583518518521</v>
      </c>
      <c r="I3083" t="b">
        <v>0</v>
      </c>
      <c r="J3083" t="b">
        <v>1</v>
      </c>
      <c r="K3083" t="s">
        <v>24</v>
      </c>
      <c r="L3083" t="s">
        <v>36</v>
      </c>
      <c r="N3083">
        <v>24.014999389648441</v>
      </c>
      <c r="O3083" t="s">
        <v>7467</v>
      </c>
      <c r="P3083" t="s">
        <v>1304</v>
      </c>
    </row>
    <row r="3084" spans="1:16" x14ac:dyDescent="0.25">
      <c r="A3084" t="s">
        <v>25</v>
      </c>
      <c r="B3084" t="s">
        <v>7520</v>
      </c>
      <c r="C3084" t="s">
        <v>82</v>
      </c>
      <c r="D3084" t="s">
        <v>3828</v>
      </c>
      <c r="E3084" t="s">
        <v>20</v>
      </c>
      <c r="F3084" t="b">
        <v>0</v>
      </c>
      <c r="G3084" t="s">
        <v>27</v>
      </c>
      <c r="H3084" s="4">
        <v>45704.584178240737</v>
      </c>
      <c r="I3084" t="b">
        <v>0</v>
      </c>
      <c r="J3084" t="b">
        <v>1</v>
      </c>
      <c r="K3084" t="s">
        <v>24</v>
      </c>
      <c r="L3084" t="s">
        <v>22</v>
      </c>
      <c r="M3084">
        <v>85210.5</v>
      </c>
      <c r="O3084" t="s">
        <v>7521</v>
      </c>
      <c r="P3084" t="s">
        <v>2884</v>
      </c>
    </row>
    <row r="3085" spans="1:16" x14ac:dyDescent="0.25">
      <c r="A3085" t="s">
        <v>28</v>
      </c>
      <c r="B3085" t="s">
        <v>7468</v>
      </c>
      <c r="C3085" t="s">
        <v>24</v>
      </c>
      <c r="D3085" t="s">
        <v>3972</v>
      </c>
      <c r="E3085" t="s">
        <v>20</v>
      </c>
      <c r="F3085" t="b">
        <v>0</v>
      </c>
      <c r="G3085" t="s">
        <v>27</v>
      </c>
      <c r="H3085" s="4">
        <v>45704.585509259261</v>
      </c>
      <c r="I3085" t="b">
        <v>0</v>
      </c>
      <c r="J3085" t="b">
        <v>0</v>
      </c>
      <c r="K3085" t="s">
        <v>24</v>
      </c>
      <c r="L3085" t="s">
        <v>22</v>
      </c>
      <c r="M3085">
        <v>155000</v>
      </c>
      <c r="O3085" t="s">
        <v>7469</v>
      </c>
      <c r="P3085" t="s">
        <v>7470</v>
      </c>
    </row>
    <row r="3086" spans="1:16" x14ac:dyDescent="0.25">
      <c r="A3086" t="s">
        <v>191</v>
      </c>
      <c r="B3086" t="s">
        <v>7471</v>
      </c>
      <c r="C3086" t="s">
        <v>972</v>
      </c>
      <c r="D3086" t="s">
        <v>4083</v>
      </c>
      <c r="E3086" t="s">
        <v>20</v>
      </c>
      <c r="F3086" t="b">
        <v>0</v>
      </c>
      <c r="G3086" t="s">
        <v>862</v>
      </c>
      <c r="H3086" s="4">
        <v>45704.589016203703</v>
      </c>
      <c r="I3086" t="b">
        <v>0</v>
      </c>
      <c r="J3086" t="b">
        <v>0</v>
      </c>
      <c r="K3086" t="s">
        <v>862</v>
      </c>
      <c r="L3086" t="s">
        <v>22</v>
      </c>
      <c r="M3086">
        <v>127500</v>
      </c>
      <c r="O3086" t="s">
        <v>7472</v>
      </c>
      <c r="P3086" t="s">
        <v>7473</v>
      </c>
    </row>
    <row r="3087" spans="1:16" x14ac:dyDescent="0.25">
      <c r="A3087" t="s">
        <v>0</v>
      </c>
      <c r="B3087" t="s">
        <v>5356</v>
      </c>
      <c r="C3087" t="s">
        <v>5357</v>
      </c>
      <c r="D3087" t="s">
        <v>3828</v>
      </c>
      <c r="E3087" t="s">
        <v>219</v>
      </c>
      <c r="F3087" t="b">
        <v>0</v>
      </c>
      <c r="G3087" t="s">
        <v>27</v>
      </c>
      <c r="H3087" s="4">
        <v>45704.625069444453</v>
      </c>
      <c r="I3087" t="b">
        <v>1</v>
      </c>
      <c r="J3087" t="b">
        <v>1</v>
      </c>
      <c r="K3087" t="s">
        <v>24</v>
      </c>
      <c r="L3087" t="s">
        <v>36</v>
      </c>
      <c r="N3087">
        <v>26.494998931884769</v>
      </c>
      <c r="O3087" t="s">
        <v>3769</v>
      </c>
      <c r="P3087" t="s">
        <v>1702</v>
      </c>
    </row>
    <row r="3088" spans="1:16" x14ac:dyDescent="0.25">
      <c r="A3088" t="s">
        <v>0</v>
      </c>
      <c r="B3088" t="s">
        <v>7474</v>
      </c>
      <c r="C3088" t="s">
        <v>179</v>
      </c>
      <c r="D3088" t="s">
        <v>2208</v>
      </c>
      <c r="E3088" t="s">
        <v>20</v>
      </c>
      <c r="F3088" t="b">
        <v>0</v>
      </c>
      <c r="G3088" t="s">
        <v>27</v>
      </c>
      <c r="H3088" s="4">
        <v>45704.625173611108</v>
      </c>
      <c r="I3088" t="b">
        <v>0</v>
      </c>
      <c r="J3088" t="b">
        <v>0</v>
      </c>
      <c r="K3088" t="s">
        <v>24</v>
      </c>
      <c r="L3088" t="s">
        <v>22</v>
      </c>
      <c r="M3088">
        <v>61750</v>
      </c>
      <c r="O3088" t="s">
        <v>7475</v>
      </c>
      <c r="P3088" t="s">
        <v>7476</v>
      </c>
    </row>
    <row r="3089" spans="1:16" x14ac:dyDescent="0.25">
      <c r="A3089" t="s">
        <v>0</v>
      </c>
      <c r="B3089" t="s">
        <v>7477</v>
      </c>
      <c r="C3089" t="s">
        <v>2883</v>
      </c>
      <c r="D3089" t="s">
        <v>3828</v>
      </c>
      <c r="E3089" t="s">
        <v>51</v>
      </c>
      <c r="F3089" t="b">
        <v>0</v>
      </c>
      <c r="G3089" t="s">
        <v>30</v>
      </c>
      <c r="H3089" s="4">
        <v>45704.625601851847</v>
      </c>
      <c r="I3089" t="b">
        <v>1</v>
      </c>
      <c r="J3089" t="b">
        <v>0</v>
      </c>
      <c r="K3089" t="s">
        <v>24</v>
      </c>
      <c r="L3089" t="s">
        <v>36</v>
      </c>
      <c r="N3089">
        <v>53.5</v>
      </c>
      <c r="O3089" t="s">
        <v>7478</v>
      </c>
      <c r="P3089" t="s">
        <v>338</v>
      </c>
    </row>
    <row r="3090" spans="1:16" x14ac:dyDescent="0.25">
      <c r="A3090" t="s">
        <v>1</v>
      </c>
      <c r="B3090" t="s">
        <v>4443</v>
      </c>
      <c r="C3090" t="s">
        <v>122</v>
      </c>
      <c r="D3090" t="s">
        <v>3972</v>
      </c>
      <c r="E3090" t="s">
        <v>20</v>
      </c>
      <c r="F3090" t="b">
        <v>0</v>
      </c>
      <c r="G3090" t="s">
        <v>52</v>
      </c>
      <c r="H3090" s="4">
        <v>45704.625740740739</v>
      </c>
      <c r="I3090" t="b">
        <v>0</v>
      </c>
      <c r="J3090" t="b">
        <v>1</v>
      </c>
      <c r="K3090" t="s">
        <v>24</v>
      </c>
      <c r="L3090" t="s">
        <v>22</v>
      </c>
      <c r="M3090">
        <v>222545</v>
      </c>
      <c r="O3090" t="s">
        <v>759</v>
      </c>
      <c r="P3090" t="s">
        <v>2237</v>
      </c>
    </row>
    <row r="3091" spans="1:16" x14ac:dyDescent="0.25">
      <c r="A3091" t="s">
        <v>1</v>
      </c>
      <c r="B3091" t="s">
        <v>7479</v>
      </c>
      <c r="C3091" t="s">
        <v>82</v>
      </c>
      <c r="D3091" t="s">
        <v>4083</v>
      </c>
      <c r="E3091" t="s">
        <v>20</v>
      </c>
      <c r="F3091" t="b">
        <v>0</v>
      </c>
      <c r="G3091" t="s">
        <v>27</v>
      </c>
      <c r="H3091" s="4">
        <v>45704.626018518517</v>
      </c>
      <c r="I3091" t="b">
        <v>0</v>
      </c>
      <c r="J3091" t="b">
        <v>0</v>
      </c>
      <c r="K3091" t="s">
        <v>24</v>
      </c>
      <c r="L3091" t="s">
        <v>22</v>
      </c>
      <c r="M3091">
        <v>155000</v>
      </c>
      <c r="O3091" t="s">
        <v>377</v>
      </c>
      <c r="P3091" t="s">
        <v>3559</v>
      </c>
    </row>
    <row r="3092" spans="1:16" x14ac:dyDescent="0.25">
      <c r="A3092" t="s">
        <v>2</v>
      </c>
      <c r="B3092" t="s">
        <v>7480</v>
      </c>
      <c r="C3092" t="s">
        <v>24</v>
      </c>
      <c r="D3092" t="s">
        <v>4327</v>
      </c>
      <c r="E3092" t="s">
        <v>20</v>
      </c>
      <c r="F3092" t="b">
        <v>0</v>
      </c>
      <c r="G3092" t="s">
        <v>27</v>
      </c>
      <c r="H3092" s="4">
        <v>45704.626979166656</v>
      </c>
      <c r="I3092" t="b">
        <v>0</v>
      </c>
      <c r="J3092" t="b">
        <v>0</v>
      </c>
      <c r="K3092" t="s">
        <v>24</v>
      </c>
      <c r="L3092" t="s">
        <v>22</v>
      </c>
      <c r="M3092">
        <v>126500</v>
      </c>
      <c r="O3092" t="s">
        <v>7481</v>
      </c>
      <c r="P3092" t="s">
        <v>7482</v>
      </c>
    </row>
    <row r="3093" spans="1:16" x14ac:dyDescent="0.25">
      <c r="A3093" t="s">
        <v>0</v>
      </c>
      <c r="B3093" t="s">
        <v>2760</v>
      </c>
      <c r="C3093" t="s">
        <v>236</v>
      </c>
      <c r="D3093" t="s">
        <v>2208</v>
      </c>
      <c r="E3093" t="s">
        <v>20</v>
      </c>
      <c r="F3093" t="b">
        <v>0</v>
      </c>
      <c r="G3093" t="s">
        <v>27</v>
      </c>
      <c r="H3093" s="4">
        <v>45704.666817129633</v>
      </c>
      <c r="I3093" t="b">
        <v>0</v>
      </c>
      <c r="J3093" t="b">
        <v>1</v>
      </c>
      <c r="K3093" t="s">
        <v>24</v>
      </c>
      <c r="L3093" t="s">
        <v>22</v>
      </c>
      <c r="M3093">
        <v>120000</v>
      </c>
      <c r="O3093" t="s">
        <v>301</v>
      </c>
      <c r="P3093" t="s">
        <v>7483</v>
      </c>
    </row>
    <row r="3094" spans="1:16" x14ac:dyDescent="0.25">
      <c r="A3094" t="s">
        <v>0</v>
      </c>
      <c r="B3094" t="s">
        <v>7484</v>
      </c>
      <c r="C3094" t="s">
        <v>179</v>
      </c>
      <c r="D3094" t="s">
        <v>3828</v>
      </c>
      <c r="E3094" t="s">
        <v>20</v>
      </c>
      <c r="F3094" t="b">
        <v>0</v>
      </c>
      <c r="G3094" t="s">
        <v>27</v>
      </c>
      <c r="H3094" s="4">
        <v>45704.66684027778</v>
      </c>
      <c r="I3094" t="b">
        <v>0</v>
      </c>
      <c r="J3094" t="b">
        <v>1</v>
      </c>
      <c r="K3094" t="s">
        <v>24</v>
      </c>
      <c r="L3094" t="s">
        <v>22</v>
      </c>
      <c r="M3094">
        <v>79871.5</v>
      </c>
      <c r="O3094" t="s">
        <v>3851</v>
      </c>
      <c r="P3094" t="s">
        <v>7485</v>
      </c>
    </row>
    <row r="3095" spans="1:16" x14ac:dyDescent="0.25">
      <c r="A3095" t="s">
        <v>139</v>
      </c>
      <c r="B3095" t="s">
        <v>277</v>
      </c>
      <c r="C3095" t="s">
        <v>1065</v>
      </c>
      <c r="D3095" t="s">
        <v>3972</v>
      </c>
      <c r="E3095" t="s">
        <v>20</v>
      </c>
      <c r="F3095" t="b">
        <v>0</v>
      </c>
      <c r="G3095" t="s">
        <v>35</v>
      </c>
      <c r="H3095" s="4">
        <v>45704.667071759257</v>
      </c>
      <c r="I3095" t="b">
        <v>0</v>
      </c>
      <c r="J3095" t="b">
        <v>0</v>
      </c>
      <c r="K3095" t="s">
        <v>24</v>
      </c>
      <c r="L3095" t="s">
        <v>36</v>
      </c>
      <c r="N3095">
        <v>60</v>
      </c>
      <c r="O3095" t="s">
        <v>200</v>
      </c>
      <c r="P3095" t="s">
        <v>7538</v>
      </c>
    </row>
    <row r="3096" spans="1:16" x14ac:dyDescent="0.25">
      <c r="A3096" t="s">
        <v>139</v>
      </c>
      <c r="B3096" t="s">
        <v>7486</v>
      </c>
      <c r="C3096" t="s">
        <v>1421</v>
      </c>
      <c r="D3096" t="s">
        <v>3828</v>
      </c>
      <c r="E3096" t="s">
        <v>20</v>
      </c>
      <c r="F3096" t="b">
        <v>0</v>
      </c>
      <c r="G3096" t="s">
        <v>52</v>
      </c>
      <c r="H3096" s="4">
        <v>45704.667858796303</v>
      </c>
      <c r="I3096" t="b">
        <v>0</v>
      </c>
      <c r="J3096" t="b">
        <v>1</v>
      </c>
      <c r="K3096" t="s">
        <v>24</v>
      </c>
      <c r="L3096" t="s">
        <v>22</v>
      </c>
      <c r="M3096">
        <v>120000</v>
      </c>
      <c r="O3096" t="s">
        <v>7487</v>
      </c>
      <c r="P3096" t="s">
        <v>7488</v>
      </c>
    </row>
    <row r="3097" spans="1:16" x14ac:dyDescent="0.25">
      <c r="A3097" t="s">
        <v>40</v>
      </c>
      <c r="B3097" t="s">
        <v>7489</v>
      </c>
      <c r="C3097" t="s">
        <v>825</v>
      </c>
      <c r="D3097" t="s">
        <v>3828</v>
      </c>
      <c r="E3097" t="s">
        <v>20</v>
      </c>
      <c r="F3097" t="b">
        <v>0</v>
      </c>
      <c r="G3097" t="s">
        <v>27</v>
      </c>
      <c r="H3097" s="4">
        <v>45704.668009259258</v>
      </c>
      <c r="I3097" t="b">
        <v>1</v>
      </c>
      <c r="J3097" t="b">
        <v>1</v>
      </c>
      <c r="K3097" t="s">
        <v>24</v>
      </c>
      <c r="L3097" t="s">
        <v>22</v>
      </c>
      <c r="M3097">
        <v>147500</v>
      </c>
      <c r="O3097" t="s">
        <v>2576</v>
      </c>
      <c r="P3097" t="s">
        <v>7490</v>
      </c>
    </row>
    <row r="3098" spans="1:16" x14ac:dyDescent="0.25">
      <c r="A3098" t="s">
        <v>0</v>
      </c>
      <c r="B3098" t="s">
        <v>7539</v>
      </c>
      <c r="C3098" t="s">
        <v>2716</v>
      </c>
      <c r="D3098" t="s">
        <v>3972</v>
      </c>
      <c r="E3098" t="s">
        <v>20</v>
      </c>
      <c r="F3098" t="b">
        <v>0</v>
      </c>
      <c r="G3098" t="s">
        <v>23</v>
      </c>
      <c r="H3098" s="4">
        <v>45704.700891203713</v>
      </c>
      <c r="I3098" t="b">
        <v>0</v>
      </c>
      <c r="J3098" t="b">
        <v>1</v>
      </c>
      <c r="K3098" t="s">
        <v>24</v>
      </c>
      <c r="L3098" t="s">
        <v>22</v>
      </c>
      <c r="M3098">
        <v>74100</v>
      </c>
      <c r="O3098" t="s">
        <v>5948</v>
      </c>
      <c r="P3098" t="s">
        <v>7540</v>
      </c>
    </row>
    <row r="3099" spans="1:16" x14ac:dyDescent="0.25">
      <c r="A3099" t="s">
        <v>0</v>
      </c>
      <c r="B3099" t="s">
        <v>0</v>
      </c>
      <c r="C3099" t="s">
        <v>76</v>
      </c>
      <c r="D3099" t="s">
        <v>4089</v>
      </c>
      <c r="E3099" t="s">
        <v>20</v>
      </c>
      <c r="F3099" t="b">
        <v>0</v>
      </c>
      <c r="G3099" t="s">
        <v>41</v>
      </c>
      <c r="H3099" s="4">
        <v>45704.708738425928</v>
      </c>
      <c r="I3099" t="b">
        <v>0</v>
      </c>
      <c r="J3099" t="b">
        <v>0</v>
      </c>
      <c r="K3099" t="s">
        <v>24</v>
      </c>
      <c r="L3099" t="s">
        <v>36</v>
      </c>
      <c r="N3099">
        <v>37.5</v>
      </c>
      <c r="O3099" t="s">
        <v>712</v>
      </c>
      <c r="P3099" t="s">
        <v>1904</v>
      </c>
    </row>
    <row r="3100" spans="1:16" x14ac:dyDescent="0.25">
      <c r="A3100" t="s">
        <v>139</v>
      </c>
      <c r="B3100" t="s">
        <v>7522</v>
      </c>
      <c r="C3100" t="s">
        <v>151</v>
      </c>
      <c r="D3100" t="s">
        <v>3972</v>
      </c>
      <c r="E3100" t="s">
        <v>20</v>
      </c>
      <c r="F3100" t="b">
        <v>0</v>
      </c>
      <c r="G3100" t="s">
        <v>30</v>
      </c>
      <c r="H3100" s="4">
        <v>45704.709236111114</v>
      </c>
      <c r="I3100" t="b">
        <v>0</v>
      </c>
      <c r="J3100" t="b">
        <v>0</v>
      </c>
      <c r="K3100" t="s">
        <v>24</v>
      </c>
      <c r="L3100" t="s">
        <v>36</v>
      </c>
      <c r="N3100">
        <v>22</v>
      </c>
      <c r="O3100" t="s">
        <v>7523</v>
      </c>
      <c r="P3100" t="s">
        <v>2808</v>
      </c>
    </row>
    <row r="3101" spans="1:16" x14ac:dyDescent="0.25">
      <c r="A3101" t="s">
        <v>2</v>
      </c>
      <c r="B3101" t="s">
        <v>417</v>
      </c>
      <c r="C3101" t="s">
        <v>908</v>
      </c>
      <c r="D3101" t="s">
        <v>3828</v>
      </c>
      <c r="E3101" t="s">
        <v>20</v>
      </c>
      <c r="F3101" t="b">
        <v>0</v>
      </c>
      <c r="G3101" t="s">
        <v>27</v>
      </c>
      <c r="H3101" s="4">
        <v>45704.710324074083</v>
      </c>
      <c r="I3101" t="b">
        <v>0</v>
      </c>
      <c r="J3101" t="b">
        <v>0</v>
      </c>
      <c r="K3101" t="s">
        <v>24</v>
      </c>
      <c r="L3101" t="s">
        <v>22</v>
      </c>
      <c r="M3101">
        <v>90094.2578125</v>
      </c>
      <c r="O3101" t="s">
        <v>6067</v>
      </c>
      <c r="P3101" t="s">
        <v>6068</v>
      </c>
    </row>
    <row r="3102" spans="1:16" x14ac:dyDescent="0.25">
      <c r="A3102" t="s">
        <v>2</v>
      </c>
      <c r="B3102" t="s">
        <v>2337</v>
      </c>
      <c r="C3102" t="s">
        <v>49</v>
      </c>
      <c r="D3102" t="s">
        <v>3972</v>
      </c>
      <c r="E3102" t="s">
        <v>20</v>
      </c>
      <c r="F3102" t="b">
        <v>0</v>
      </c>
      <c r="G3102" t="s">
        <v>30</v>
      </c>
      <c r="H3102" s="4">
        <v>45704.711342592593</v>
      </c>
      <c r="I3102" t="b">
        <v>0</v>
      </c>
      <c r="J3102" t="b">
        <v>0</v>
      </c>
      <c r="K3102" t="s">
        <v>24</v>
      </c>
      <c r="L3102" t="s">
        <v>22</v>
      </c>
      <c r="M3102">
        <v>350000</v>
      </c>
      <c r="O3102" t="s">
        <v>3634</v>
      </c>
      <c r="P3102" t="s">
        <v>7162</v>
      </c>
    </row>
    <row r="3103" spans="1:16" x14ac:dyDescent="0.25">
      <c r="A3103" t="s">
        <v>139</v>
      </c>
      <c r="B3103" t="s">
        <v>2929</v>
      </c>
      <c r="C3103" t="s">
        <v>3238</v>
      </c>
      <c r="D3103" t="s">
        <v>3972</v>
      </c>
      <c r="E3103" t="s">
        <v>20</v>
      </c>
      <c r="F3103" t="b">
        <v>0</v>
      </c>
      <c r="G3103" t="s">
        <v>41</v>
      </c>
      <c r="H3103" s="4">
        <v>45704.7503125</v>
      </c>
      <c r="I3103" t="b">
        <v>0</v>
      </c>
      <c r="J3103" t="b">
        <v>1</v>
      </c>
      <c r="K3103" t="s">
        <v>24</v>
      </c>
      <c r="L3103" t="s">
        <v>22</v>
      </c>
      <c r="M3103">
        <v>103900</v>
      </c>
      <c r="O3103" t="s">
        <v>4328</v>
      </c>
      <c r="P3103" t="s">
        <v>7491</v>
      </c>
    </row>
    <row r="3104" spans="1:16" x14ac:dyDescent="0.25">
      <c r="A3104" t="s">
        <v>139</v>
      </c>
      <c r="B3104" t="s">
        <v>7492</v>
      </c>
      <c r="C3104" t="s">
        <v>151</v>
      </c>
      <c r="D3104" t="s">
        <v>3828</v>
      </c>
      <c r="E3104" t="s">
        <v>51</v>
      </c>
      <c r="F3104" t="b">
        <v>0</v>
      </c>
      <c r="G3104" t="s">
        <v>30</v>
      </c>
      <c r="H3104" s="4">
        <v>45704.750902777778</v>
      </c>
      <c r="I3104" t="b">
        <v>1</v>
      </c>
      <c r="J3104" t="b">
        <v>0</v>
      </c>
      <c r="K3104" t="s">
        <v>24</v>
      </c>
      <c r="L3104" t="s">
        <v>36</v>
      </c>
      <c r="N3104">
        <v>38</v>
      </c>
      <c r="O3104" t="s">
        <v>6990</v>
      </c>
    </row>
    <row r="3105" spans="1:16" x14ac:dyDescent="0.25">
      <c r="A3105" t="s">
        <v>2</v>
      </c>
      <c r="B3105" t="s">
        <v>7493</v>
      </c>
      <c r="C3105" t="s">
        <v>945</v>
      </c>
      <c r="D3105" t="s">
        <v>3600</v>
      </c>
      <c r="E3105" t="s">
        <v>20</v>
      </c>
      <c r="F3105" t="b">
        <v>0</v>
      </c>
      <c r="G3105" t="s">
        <v>27</v>
      </c>
      <c r="H3105" s="4">
        <v>45704.751388888893</v>
      </c>
      <c r="I3105" t="b">
        <v>1</v>
      </c>
      <c r="J3105" t="b">
        <v>1</v>
      </c>
      <c r="K3105" t="s">
        <v>24</v>
      </c>
      <c r="L3105" t="s">
        <v>22</v>
      </c>
      <c r="M3105">
        <v>145000</v>
      </c>
      <c r="O3105" t="s">
        <v>7494</v>
      </c>
      <c r="P3105" t="s">
        <v>7495</v>
      </c>
    </row>
    <row r="3106" spans="1:16" x14ac:dyDescent="0.25">
      <c r="A3106" t="s">
        <v>19</v>
      </c>
      <c r="B3106" t="s">
        <v>7496</v>
      </c>
      <c r="C3106" t="s">
        <v>122</v>
      </c>
      <c r="D3106" t="s">
        <v>3972</v>
      </c>
      <c r="E3106" t="s">
        <v>20</v>
      </c>
      <c r="F3106" t="b">
        <v>0</v>
      </c>
      <c r="G3106" t="s">
        <v>52</v>
      </c>
      <c r="H3106" s="4">
        <v>45704.75240740741</v>
      </c>
      <c r="I3106" t="b">
        <v>1</v>
      </c>
      <c r="J3106" t="b">
        <v>0</v>
      </c>
      <c r="K3106" t="s">
        <v>24</v>
      </c>
      <c r="L3106" t="s">
        <v>22</v>
      </c>
      <c r="M3106">
        <v>112116</v>
      </c>
      <c r="O3106" t="s">
        <v>554</v>
      </c>
      <c r="P3106" t="s">
        <v>7497</v>
      </c>
    </row>
    <row r="3107" spans="1:16" x14ac:dyDescent="0.25">
      <c r="A3107" t="s">
        <v>0</v>
      </c>
      <c r="B3107" t="s">
        <v>4250</v>
      </c>
      <c r="C3107" t="s">
        <v>3519</v>
      </c>
      <c r="D3107" t="s">
        <v>3972</v>
      </c>
      <c r="E3107" t="s">
        <v>20</v>
      </c>
      <c r="F3107" t="b">
        <v>0</v>
      </c>
      <c r="G3107" t="s">
        <v>27</v>
      </c>
      <c r="H3107" s="4">
        <v>45704.791770833333</v>
      </c>
      <c r="I3107" t="b">
        <v>1</v>
      </c>
      <c r="J3107" t="b">
        <v>0</v>
      </c>
      <c r="K3107" t="s">
        <v>24</v>
      </c>
      <c r="L3107" t="s">
        <v>22</v>
      </c>
      <c r="M3107">
        <v>70000</v>
      </c>
      <c r="O3107" t="s">
        <v>7498</v>
      </c>
      <c r="P3107" t="s">
        <v>1075</v>
      </c>
    </row>
    <row r="3108" spans="1:16" x14ac:dyDescent="0.25">
      <c r="A3108" t="s">
        <v>1</v>
      </c>
      <c r="B3108" t="s">
        <v>7499</v>
      </c>
      <c r="C3108" t="s">
        <v>624</v>
      </c>
      <c r="D3108" t="s">
        <v>3972</v>
      </c>
      <c r="E3108" t="s">
        <v>20</v>
      </c>
      <c r="F3108" t="b">
        <v>0</v>
      </c>
      <c r="G3108" t="s">
        <v>35</v>
      </c>
      <c r="H3108" s="4">
        <v>45704.792164351849</v>
      </c>
      <c r="I3108" t="b">
        <v>0</v>
      </c>
      <c r="J3108" t="b">
        <v>1</v>
      </c>
      <c r="K3108" t="s">
        <v>24</v>
      </c>
      <c r="L3108" t="s">
        <v>22</v>
      </c>
      <c r="M3108">
        <v>184000</v>
      </c>
      <c r="O3108" t="s">
        <v>65</v>
      </c>
      <c r="P3108" t="s">
        <v>66</v>
      </c>
    </row>
    <row r="3109" spans="1:16" x14ac:dyDescent="0.25">
      <c r="A3109" t="s">
        <v>2</v>
      </c>
      <c r="B3109" t="s">
        <v>7243</v>
      </c>
      <c r="C3109" t="s">
        <v>322</v>
      </c>
      <c r="D3109" t="s">
        <v>3972</v>
      </c>
      <c r="E3109" t="s">
        <v>20</v>
      </c>
      <c r="F3109" t="b">
        <v>0</v>
      </c>
      <c r="G3109" t="s">
        <v>41</v>
      </c>
      <c r="H3109" s="4">
        <v>45704.792210648149</v>
      </c>
      <c r="I3109" t="b">
        <v>0</v>
      </c>
      <c r="J3109" t="b">
        <v>1</v>
      </c>
      <c r="K3109" t="s">
        <v>24</v>
      </c>
      <c r="L3109" t="s">
        <v>22</v>
      </c>
      <c r="M3109">
        <v>193500</v>
      </c>
      <c r="O3109" t="s">
        <v>3972</v>
      </c>
      <c r="P3109" t="s">
        <v>7244</v>
      </c>
    </row>
    <row r="3110" spans="1:16" x14ac:dyDescent="0.25">
      <c r="A3110" t="s">
        <v>2</v>
      </c>
      <c r="B3110" t="s">
        <v>7541</v>
      </c>
      <c r="C3110" t="s">
        <v>1588</v>
      </c>
      <c r="D3110" t="s">
        <v>7542</v>
      </c>
      <c r="E3110" t="s">
        <v>20</v>
      </c>
      <c r="F3110" t="b">
        <v>0</v>
      </c>
      <c r="G3110" t="s">
        <v>27</v>
      </c>
      <c r="H3110" s="4">
        <v>45704.792962962973</v>
      </c>
      <c r="I3110" t="b">
        <v>0</v>
      </c>
      <c r="J3110" t="b">
        <v>0</v>
      </c>
      <c r="K3110" t="s">
        <v>24</v>
      </c>
      <c r="L3110" t="s">
        <v>22</v>
      </c>
      <c r="M3110">
        <v>90000</v>
      </c>
      <c r="O3110" t="s">
        <v>7543</v>
      </c>
      <c r="P3110" t="s">
        <v>7544</v>
      </c>
    </row>
    <row r="3111" spans="1:16" x14ac:dyDescent="0.25">
      <c r="A3111" t="s">
        <v>1</v>
      </c>
      <c r="B3111" t="s">
        <v>3477</v>
      </c>
      <c r="C3111" t="s">
        <v>155</v>
      </c>
      <c r="D3111" t="s">
        <v>3972</v>
      </c>
      <c r="E3111" t="s">
        <v>51</v>
      </c>
      <c r="F3111" t="b">
        <v>0</v>
      </c>
      <c r="G3111" t="s">
        <v>27</v>
      </c>
      <c r="H3111" s="4">
        <v>45704.794027777767</v>
      </c>
      <c r="I3111" t="b">
        <v>0</v>
      </c>
      <c r="J3111" t="b">
        <v>1</v>
      </c>
      <c r="K3111" t="s">
        <v>24</v>
      </c>
      <c r="L3111" t="s">
        <v>36</v>
      </c>
      <c r="N3111">
        <v>45</v>
      </c>
      <c r="O3111" t="s">
        <v>270</v>
      </c>
      <c r="P3111" t="s">
        <v>1851</v>
      </c>
    </row>
    <row r="3112" spans="1:16" x14ac:dyDescent="0.25">
      <c r="A3112" t="s">
        <v>89</v>
      </c>
      <c r="B3112" t="s">
        <v>7500</v>
      </c>
      <c r="C3112" t="s">
        <v>44</v>
      </c>
      <c r="D3112" t="s">
        <v>3972</v>
      </c>
      <c r="E3112" t="s">
        <v>20</v>
      </c>
      <c r="F3112" t="b">
        <v>0</v>
      </c>
      <c r="G3112" t="s">
        <v>41</v>
      </c>
      <c r="H3112" s="4">
        <v>45704.83</v>
      </c>
      <c r="I3112" t="b">
        <v>0</v>
      </c>
      <c r="J3112" t="b">
        <v>0</v>
      </c>
      <c r="K3112" t="s">
        <v>24</v>
      </c>
      <c r="L3112" t="s">
        <v>22</v>
      </c>
      <c r="M3112">
        <v>144000</v>
      </c>
      <c r="O3112" t="s">
        <v>7501</v>
      </c>
      <c r="P3112" t="s">
        <v>7502</v>
      </c>
    </row>
    <row r="3113" spans="1:16" x14ac:dyDescent="0.25">
      <c r="A3113" t="s">
        <v>40</v>
      </c>
      <c r="B3113" t="s">
        <v>57</v>
      </c>
      <c r="C3113" t="s">
        <v>179</v>
      </c>
      <c r="D3113" t="s">
        <v>3972</v>
      </c>
      <c r="E3113" t="s">
        <v>20</v>
      </c>
      <c r="F3113" t="b">
        <v>0</v>
      </c>
      <c r="G3113" t="s">
        <v>52</v>
      </c>
      <c r="H3113" s="4">
        <v>45704.832152777781</v>
      </c>
      <c r="I3113" t="b">
        <v>0</v>
      </c>
      <c r="J3113" t="b">
        <v>1</v>
      </c>
      <c r="K3113" t="s">
        <v>24</v>
      </c>
      <c r="L3113" t="s">
        <v>22</v>
      </c>
      <c r="M3113">
        <v>139105</v>
      </c>
      <c r="O3113" t="s">
        <v>1856</v>
      </c>
      <c r="P3113" t="s">
        <v>2720</v>
      </c>
    </row>
    <row r="3114" spans="1:16" x14ac:dyDescent="0.25">
      <c r="A3114" t="s">
        <v>0</v>
      </c>
      <c r="B3114" t="s">
        <v>7503</v>
      </c>
      <c r="C3114" t="s">
        <v>203</v>
      </c>
      <c r="D3114" t="s">
        <v>3972</v>
      </c>
      <c r="E3114" t="s">
        <v>20</v>
      </c>
      <c r="F3114" t="b">
        <v>0</v>
      </c>
      <c r="G3114" t="s">
        <v>23</v>
      </c>
      <c r="H3114" s="4">
        <v>45704.832256944443</v>
      </c>
      <c r="I3114" t="b">
        <v>1</v>
      </c>
      <c r="J3114" t="b">
        <v>1</v>
      </c>
      <c r="K3114" t="s">
        <v>24</v>
      </c>
      <c r="L3114" t="s">
        <v>22</v>
      </c>
      <c r="M3114">
        <v>85000</v>
      </c>
      <c r="O3114" t="s">
        <v>4674</v>
      </c>
      <c r="P3114" t="s">
        <v>204</v>
      </c>
    </row>
    <row r="3115" spans="1:16" x14ac:dyDescent="0.25">
      <c r="A3115" t="s">
        <v>0</v>
      </c>
      <c r="B3115" t="s">
        <v>1219</v>
      </c>
      <c r="C3115" t="s">
        <v>64</v>
      </c>
      <c r="D3115" t="s">
        <v>6850</v>
      </c>
      <c r="E3115" t="s">
        <v>20</v>
      </c>
      <c r="F3115" t="b">
        <v>0</v>
      </c>
      <c r="G3115" t="s">
        <v>52</v>
      </c>
      <c r="H3115" s="4">
        <v>45704.834317129629</v>
      </c>
      <c r="I3115" t="b">
        <v>1</v>
      </c>
      <c r="J3115" t="b">
        <v>0</v>
      </c>
      <c r="K3115" t="s">
        <v>24</v>
      </c>
      <c r="L3115" t="s">
        <v>36</v>
      </c>
      <c r="N3115">
        <v>37.5</v>
      </c>
      <c r="O3115" t="s">
        <v>131</v>
      </c>
      <c r="P3115" t="s">
        <v>1463</v>
      </c>
    </row>
    <row r="3116" spans="1:16" x14ac:dyDescent="0.25">
      <c r="A3116" t="s">
        <v>0</v>
      </c>
      <c r="B3116" t="s">
        <v>7504</v>
      </c>
      <c r="C3116" t="s">
        <v>2015</v>
      </c>
      <c r="D3116" t="s">
        <v>3972</v>
      </c>
      <c r="E3116" t="s">
        <v>51</v>
      </c>
      <c r="F3116" t="b">
        <v>0</v>
      </c>
      <c r="G3116" t="s">
        <v>27</v>
      </c>
      <c r="H3116" s="4">
        <v>45704.834456018521</v>
      </c>
      <c r="I3116" t="b">
        <v>0</v>
      </c>
      <c r="J3116" t="b">
        <v>0</v>
      </c>
      <c r="K3116" t="s">
        <v>24</v>
      </c>
      <c r="L3116" t="s">
        <v>36</v>
      </c>
      <c r="N3116">
        <v>30</v>
      </c>
      <c r="O3116" t="s">
        <v>1137</v>
      </c>
      <c r="P3116" t="s">
        <v>1687</v>
      </c>
    </row>
    <row r="3117" spans="1:16" x14ac:dyDescent="0.25">
      <c r="A3117" t="s">
        <v>0</v>
      </c>
      <c r="B3117" t="s">
        <v>1632</v>
      </c>
      <c r="C3117" t="s">
        <v>967</v>
      </c>
      <c r="D3117" t="s">
        <v>3972</v>
      </c>
      <c r="E3117" t="s">
        <v>20</v>
      </c>
      <c r="F3117" t="b">
        <v>0</v>
      </c>
      <c r="G3117" t="s">
        <v>27</v>
      </c>
      <c r="H3117" s="4">
        <v>45704.834837962961</v>
      </c>
      <c r="I3117" t="b">
        <v>1</v>
      </c>
      <c r="J3117" t="b">
        <v>0</v>
      </c>
      <c r="K3117" t="s">
        <v>24</v>
      </c>
      <c r="L3117" t="s">
        <v>22</v>
      </c>
      <c r="M3117">
        <v>105000</v>
      </c>
      <c r="O3117" t="s">
        <v>482</v>
      </c>
      <c r="P3117" t="s">
        <v>7545</v>
      </c>
    </row>
    <row r="3118" spans="1:16" x14ac:dyDescent="0.25">
      <c r="A3118" t="s">
        <v>0</v>
      </c>
      <c r="B3118" t="s">
        <v>7505</v>
      </c>
      <c r="C3118" t="s">
        <v>966</v>
      </c>
      <c r="D3118" t="s">
        <v>3956</v>
      </c>
      <c r="E3118" t="s">
        <v>20</v>
      </c>
      <c r="F3118" t="b">
        <v>0</v>
      </c>
      <c r="G3118" t="s">
        <v>30</v>
      </c>
      <c r="H3118" s="4">
        <v>45704.836087962962</v>
      </c>
      <c r="I3118" t="b">
        <v>0</v>
      </c>
      <c r="J3118" t="b">
        <v>0</v>
      </c>
      <c r="K3118" t="s">
        <v>24</v>
      </c>
      <c r="L3118" t="s">
        <v>36</v>
      </c>
      <c r="N3118">
        <v>25</v>
      </c>
      <c r="O3118" t="s">
        <v>7506</v>
      </c>
      <c r="P3118" t="s">
        <v>7507</v>
      </c>
    </row>
    <row r="3119" spans="1:16" x14ac:dyDescent="0.25">
      <c r="A3119" t="s">
        <v>0</v>
      </c>
      <c r="B3119" t="s">
        <v>3005</v>
      </c>
      <c r="C3119" t="s">
        <v>203</v>
      </c>
      <c r="D3119" t="s">
        <v>3972</v>
      </c>
      <c r="E3119" t="s">
        <v>20</v>
      </c>
      <c r="F3119" t="b">
        <v>0</v>
      </c>
      <c r="G3119" t="s">
        <v>23</v>
      </c>
      <c r="H3119" s="4">
        <v>45704.868854166663</v>
      </c>
      <c r="I3119" t="b">
        <v>1</v>
      </c>
      <c r="J3119" t="b">
        <v>1</v>
      </c>
      <c r="K3119" t="s">
        <v>24</v>
      </c>
      <c r="L3119" t="s">
        <v>36</v>
      </c>
      <c r="N3119">
        <v>19</v>
      </c>
      <c r="O3119" t="s">
        <v>4343</v>
      </c>
      <c r="P3119" t="s">
        <v>7508</v>
      </c>
    </row>
    <row r="3120" spans="1:16" x14ac:dyDescent="0.25">
      <c r="A3120" t="s">
        <v>0</v>
      </c>
      <c r="B3120" t="s">
        <v>7509</v>
      </c>
      <c r="C3120" t="s">
        <v>985</v>
      </c>
      <c r="D3120" t="s">
        <v>4327</v>
      </c>
      <c r="E3120" t="s">
        <v>20</v>
      </c>
      <c r="F3120" t="b">
        <v>0</v>
      </c>
      <c r="G3120" t="s">
        <v>27</v>
      </c>
      <c r="H3120" s="4">
        <v>45704.871157407397</v>
      </c>
      <c r="I3120" t="b">
        <v>0</v>
      </c>
      <c r="J3120" t="b">
        <v>1</v>
      </c>
      <c r="K3120" t="s">
        <v>24</v>
      </c>
      <c r="L3120" t="s">
        <v>22</v>
      </c>
      <c r="M3120">
        <v>120000</v>
      </c>
      <c r="O3120" t="s">
        <v>7510</v>
      </c>
    </row>
    <row r="3121" spans="1:16" x14ac:dyDescent="0.25">
      <c r="A3121" t="s">
        <v>0</v>
      </c>
      <c r="B3121" t="s">
        <v>7524</v>
      </c>
      <c r="C3121" t="s">
        <v>372</v>
      </c>
      <c r="D3121" t="s">
        <v>2208</v>
      </c>
      <c r="E3121" t="s">
        <v>20</v>
      </c>
      <c r="F3121" t="b">
        <v>0</v>
      </c>
      <c r="G3121" t="s">
        <v>27</v>
      </c>
      <c r="H3121" s="4">
        <v>45704.874988425923</v>
      </c>
      <c r="I3121" t="b">
        <v>0</v>
      </c>
      <c r="J3121" t="b">
        <v>0</v>
      </c>
      <c r="K3121" t="s">
        <v>24</v>
      </c>
      <c r="L3121" t="s">
        <v>22</v>
      </c>
      <c r="M3121">
        <v>82500</v>
      </c>
      <c r="O3121" t="s">
        <v>7525</v>
      </c>
      <c r="P3121" t="s">
        <v>7526</v>
      </c>
    </row>
    <row r="3122" spans="1:16" x14ac:dyDescent="0.25">
      <c r="A3122" t="s">
        <v>2</v>
      </c>
      <c r="B3122" t="s">
        <v>7511</v>
      </c>
      <c r="C3122" t="s">
        <v>24</v>
      </c>
      <c r="D3122" t="s">
        <v>4034</v>
      </c>
      <c r="E3122" t="s">
        <v>20</v>
      </c>
      <c r="F3122" t="b">
        <v>0</v>
      </c>
      <c r="G3122" t="s">
        <v>41</v>
      </c>
      <c r="H3122" s="4">
        <v>45704.877106481479</v>
      </c>
      <c r="I3122" t="b">
        <v>1</v>
      </c>
      <c r="J3122" t="b">
        <v>1</v>
      </c>
      <c r="K3122" t="s">
        <v>24</v>
      </c>
      <c r="L3122" t="s">
        <v>22</v>
      </c>
      <c r="M3122">
        <v>125000</v>
      </c>
      <c r="O3122" t="s">
        <v>1831</v>
      </c>
      <c r="P3122" t="s">
        <v>7512</v>
      </c>
    </row>
    <row r="3123" spans="1:16" x14ac:dyDescent="0.25">
      <c r="A3123" t="s">
        <v>0</v>
      </c>
      <c r="B3123" t="s">
        <v>7513</v>
      </c>
      <c r="C3123" t="s">
        <v>82</v>
      </c>
      <c r="D3123" t="s">
        <v>3972</v>
      </c>
      <c r="E3123" t="s">
        <v>105</v>
      </c>
      <c r="F3123" t="b">
        <v>0</v>
      </c>
      <c r="G3123" t="s">
        <v>27</v>
      </c>
      <c r="H3123" s="4">
        <v>45704.916770833333</v>
      </c>
      <c r="I3123" t="b">
        <v>0</v>
      </c>
      <c r="J3123" t="b">
        <v>0</v>
      </c>
      <c r="K3123" t="s">
        <v>24</v>
      </c>
      <c r="L3123" t="s">
        <v>36</v>
      </c>
      <c r="N3123">
        <v>15.25</v>
      </c>
      <c r="O3123" t="s">
        <v>7514</v>
      </c>
    </row>
    <row r="3124" spans="1:16" x14ac:dyDescent="0.25">
      <c r="A3124" t="s">
        <v>2</v>
      </c>
      <c r="B3124" t="s">
        <v>4480</v>
      </c>
      <c r="C3124" t="s">
        <v>2555</v>
      </c>
      <c r="D3124" t="s">
        <v>3972</v>
      </c>
      <c r="E3124" t="s">
        <v>20</v>
      </c>
      <c r="F3124" t="b">
        <v>0</v>
      </c>
      <c r="G3124" t="s">
        <v>27</v>
      </c>
      <c r="H3124" s="4">
        <v>45704.918055555558</v>
      </c>
      <c r="I3124" t="b">
        <v>1</v>
      </c>
      <c r="J3124" t="b">
        <v>1</v>
      </c>
      <c r="K3124" t="s">
        <v>24</v>
      </c>
      <c r="L3124" t="s">
        <v>36</v>
      </c>
      <c r="N3124">
        <v>60</v>
      </c>
      <c r="O3124" t="s">
        <v>1227</v>
      </c>
      <c r="P3124" t="s">
        <v>887</v>
      </c>
    </row>
    <row r="3125" spans="1:16" x14ac:dyDescent="0.25">
      <c r="A3125" t="s">
        <v>0</v>
      </c>
      <c r="B3125" t="s">
        <v>7515</v>
      </c>
      <c r="C3125" t="s">
        <v>1096</v>
      </c>
      <c r="D3125" t="s">
        <v>3828</v>
      </c>
      <c r="E3125" t="s">
        <v>20</v>
      </c>
      <c r="F3125" t="b">
        <v>0</v>
      </c>
      <c r="G3125" t="s">
        <v>27</v>
      </c>
      <c r="H3125" s="4">
        <v>45704.954479166663</v>
      </c>
      <c r="I3125" t="b">
        <v>0</v>
      </c>
      <c r="J3125" t="b">
        <v>0</v>
      </c>
      <c r="K3125" t="s">
        <v>24</v>
      </c>
      <c r="L3125" t="s">
        <v>36</v>
      </c>
      <c r="N3125">
        <v>67.360000610351563</v>
      </c>
      <c r="O3125" t="s">
        <v>7516</v>
      </c>
      <c r="P3125" t="s">
        <v>7517</v>
      </c>
    </row>
    <row r="3126" spans="1:16" x14ac:dyDescent="0.25">
      <c r="A3126" t="s">
        <v>1</v>
      </c>
      <c r="B3126" t="s">
        <v>7402</v>
      </c>
      <c r="C3126" t="s">
        <v>39</v>
      </c>
      <c r="D3126" t="s">
        <v>3972</v>
      </c>
      <c r="E3126" t="s">
        <v>51</v>
      </c>
      <c r="F3126" t="b">
        <v>1</v>
      </c>
      <c r="G3126" t="s">
        <v>41</v>
      </c>
      <c r="H3126" s="4">
        <v>45705.000034722223</v>
      </c>
      <c r="I3126" t="b">
        <v>0</v>
      </c>
      <c r="J3126" t="b">
        <v>1</v>
      </c>
      <c r="K3126" t="s">
        <v>24</v>
      </c>
      <c r="L3126" t="s">
        <v>36</v>
      </c>
      <c r="N3126">
        <v>31</v>
      </c>
      <c r="O3126" t="s">
        <v>7403</v>
      </c>
      <c r="P3126" t="s">
        <v>1212</v>
      </c>
    </row>
    <row r="3127" spans="1:16" x14ac:dyDescent="0.25">
      <c r="A3127" t="s">
        <v>2</v>
      </c>
      <c r="B3127" t="s">
        <v>7405</v>
      </c>
      <c r="C3127" t="s">
        <v>780</v>
      </c>
      <c r="D3127" t="s">
        <v>3972</v>
      </c>
      <c r="E3127" t="s">
        <v>20</v>
      </c>
      <c r="F3127" t="b">
        <v>0</v>
      </c>
      <c r="G3127" t="s">
        <v>27</v>
      </c>
      <c r="H3127" s="4">
        <v>45705.000173611108</v>
      </c>
      <c r="I3127" t="b">
        <v>0</v>
      </c>
      <c r="J3127" t="b">
        <v>0</v>
      </c>
      <c r="K3127" t="s">
        <v>24</v>
      </c>
      <c r="L3127" t="s">
        <v>22</v>
      </c>
      <c r="M3127">
        <v>82850</v>
      </c>
      <c r="O3127" t="s">
        <v>5481</v>
      </c>
      <c r="P3127" t="s">
        <v>3772</v>
      </c>
    </row>
    <row r="3128" spans="1:16" x14ac:dyDescent="0.25">
      <c r="A3128" t="s">
        <v>0</v>
      </c>
      <c r="B3128" t="s">
        <v>7404</v>
      </c>
      <c r="C3128" t="s">
        <v>5662</v>
      </c>
      <c r="D3128" t="s">
        <v>3956</v>
      </c>
      <c r="E3128" t="s">
        <v>34</v>
      </c>
      <c r="F3128" t="b">
        <v>0</v>
      </c>
      <c r="G3128" t="s">
        <v>27</v>
      </c>
      <c r="H3128" s="4">
        <v>45705.000173611108</v>
      </c>
      <c r="I3128" t="b">
        <v>0</v>
      </c>
      <c r="J3128" t="b">
        <v>0</v>
      </c>
      <c r="K3128" t="s">
        <v>24</v>
      </c>
      <c r="L3128" t="s">
        <v>36</v>
      </c>
      <c r="N3128">
        <v>24.014999389648441</v>
      </c>
      <c r="O3128" t="s">
        <v>5663</v>
      </c>
      <c r="P3128" t="s">
        <v>3686</v>
      </c>
    </row>
    <row r="3129" spans="1:16" x14ac:dyDescent="0.25">
      <c r="A3129" t="s">
        <v>1</v>
      </c>
      <c r="B3129" t="s">
        <v>7553</v>
      </c>
      <c r="C3129" t="s">
        <v>82</v>
      </c>
      <c r="D3129" t="s">
        <v>3972</v>
      </c>
      <c r="E3129" t="s">
        <v>20</v>
      </c>
      <c r="F3129" t="b">
        <v>0</v>
      </c>
      <c r="G3129" t="s">
        <v>27</v>
      </c>
      <c r="H3129" s="4">
        <v>45705.00136574074</v>
      </c>
      <c r="I3129" t="b">
        <v>0</v>
      </c>
      <c r="J3129" t="b">
        <v>1</v>
      </c>
      <c r="K3129" t="s">
        <v>24</v>
      </c>
      <c r="L3129" t="s">
        <v>22</v>
      </c>
      <c r="M3129">
        <v>125320</v>
      </c>
      <c r="O3129" t="s">
        <v>4193</v>
      </c>
      <c r="P3129" t="s">
        <v>149</v>
      </c>
    </row>
    <row r="3130" spans="1:16" x14ac:dyDescent="0.25">
      <c r="A3130" t="s">
        <v>2</v>
      </c>
      <c r="B3130" t="s">
        <v>7406</v>
      </c>
      <c r="C3130" t="s">
        <v>372</v>
      </c>
      <c r="D3130" t="s">
        <v>4013</v>
      </c>
      <c r="E3130" t="s">
        <v>20</v>
      </c>
      <c r="F3130" t="b">
        <v>0</v>
      </c>
      <c r="G3130" t="s">
        <v>41</v>
      </c>
      <c r="H3130" s="4">
        <v>45705.00209490741</v>
      </c>
      <c r="I3130" t="b">
        <v>0</v>
      </c>
      <c r="J3130" t="b">
        <v>1</v>
      </c>
      <c r="K3130" t="s">
        <v>24</v>
      </c>
      <c r="L3130" t="s">
        <v>22</v>
      </c>
      <c r="M3130">
        <v>220900</v>
      </c>
      <c r="O3130" t="s">
        <v>402</v>
      </c>
      <c r="P3130" t="s">
        <v>7407</v>
      </c>
    </row>
    <row r="3131" spans="1:16" x14ac:dyDescent="0.25">
      <c r="A3131" t="s">
        <v>2</v>
      </c>
      <c r="B3131" t="s">
        <v>2492</v>
      </c>
      <c r="C3131" t="s">
        <v>825</v>
      </c>
      <c r="D3131" t="s">
        <v>3972</v>
      </c>
      <c r="E3131" t="s">
        <v>20</v>
      </c>
      <c r="F3131" t="b">
        <v>0</v>
      </c>
      <c r="G3131" t="s">
        <v>35</v>
      </c>
      <c r="H3131" s="4">
        <v>45705.002395833333</v>
      </c>
      <c r="I3131" t="b">
        <v>0</v>
      </c>
      <c r="J3131" t="b">
        <v>1</v>
      </c>
      <c r="K3131" t="s">
        <v>24</v>
      </c>
      <c r="L3131" t="s">
        <v>22</v>
      </c>
      <c r="M3131">
        <v>122087</v>
      </c>
      <c r="O3131" t="s">
        <v>5481</v>
      </c>
      <c r="P3131" t="s">
        <v>7408</v>
      </c>
    </row>
    <row r="3132" spans="1:16" x14ac:dyDescent="0.25">
      <c r="A3132" t="s">
        <v>1</v>
      </c>
      <c r="B3132" t="s">
        <v>5779</v>
      </c>
      <c r="C3132" t="s">
        <v>7554</v>
      </c>
      <c r="D3132" t="s">
        <v>5122</v>
      </c>
      <c r="E3132" t="s">
        <v>20</v>
      </c>
      <c r="F3132" t="b">
        <v>0</v>
      </c>
      <c r="G3132" t="s">
        <v>30</v>
      </c>
      <c r="H3132" s="4">
        <v>45705.002418981479</v>
      </c>
      <c r="I3132" t="b">
        <v>0</v>
      </c>
      <c r="J3132" t="b">
        <v>1</v>
      </c>
      <c r="K3132" t="s">
        <v>24</v>
      </c>
      <c r="L3132" t="s">
        <v>22</v>
      </c>
      <c r="M3132">
        <v>198500</v>
      </c>
      <c r="O3132" t="s">
        <v>59</v>
      </c>
      <c r="P3132" t="s">
        <v>7555</v>
      </c>
    </row>
    <row r="3133" spans="1:16" x14ac:dyDescent="0.25">
      <c r="A3133" t="s">
        <v>2</v>
      </c>
      <c r="B3133" t="s">
        <v>7409</v>
      </c>
      <c r="C3133" t="s">
        <v>622</v>
      </c>
      <c r="D3133" t="s">
        <v>3972</v>
      </c>
      <c r="E3133" t="s">
        <v>20</v>
      </c>
      <c r="F3133" t="b">
        <v>0</v>
      </c>
      <c r="G3133" t="s">
        <v>52</v>
      </c>
      <c r="H3133" s="4">
        <v>45705.003298611111</v>
      </c>
      <c r="I3133" t="b">
        <v>0</v>
      </c>
      <c r="J3133" t="b">
        <v>1</v>
      </c>
      <c r="K3133" t="s">
        <v>24</v>
      </c>
      <c r="L3133" t="s">
        <v>22</v>
      </c>
      <c r="M3133">
        <v>115000</v>
      </c>
      <c r="O3133" t="s">
        <v>954</v>
      </c>
      <c r="P3133" t="s">
        <v>7410</v>
      </c>
    </row>
    <row r="3134" spans="1:16" x14ac:dyDescent="0.25">
      <c r="A3134" t="s">
        <v>28</v>
      </c>
      <c r="B3134" t="s">
        <v>7411</v>
      </c>
      <c r="C3134" t="s">
        <v>39</v>
      </c>
      <c r="D3134" t="s">
        <v>3972</v>
      </c>
      <c r="E3134" t="s">
        <v>20</v>
      </c>
      <c r="F3134" t="b">
        <v>1</v>
      </c>
      <c r="G3134" t="s">
        <v>30</v>
      </c>
      <c r="H3134" s="4">
        <v>45705.017511574071</v>
      </c>
      <c r="I3134" t="b">
        <v>0</v>
      </c>
      <c r="J3134" t="b">
        <v>0</v>
      </c>
      <c r="K3134" t="s">
        <v>24</v>
      </c>
      <c r="L3134" t="s">
        <v>36</v>
      </c>
      <c r="N3134">
        <v>50</v>
      </c>
      <c r="O3134" t="s">
        <v>7412</v>
      </c>
    </row>
    <row r="3135" spans="1:16" x14ac:dyDescent="0.25">
      <c r="A3135" t="s">
        <v>0</v>
      </c>
      <c r="B3135" t="s">
        <v>6982</v>
      </c>
      <c r="C3135" t="s">
        <v>39</v>
      </c>
      <c r="D3135" t="s">
        <v>3972</v>
      </c>
      <c r="E3135" t="s">
        <v>20</v>
      </c>
      <c r="F3135" t="b">
        <v>1</v>
      </c>
      <c r="G3135" t="s">
        <v>106</v>
      </c>
      <c r="H3135" s="4">
        <v>45705.018483796302</v>
      </c>
      <c r="I3135" t="b">
        <v>0</v>
      </c>
      <c r="J3135" t="b">
        <v>0</v>
      </c>
      <c r="K3135" t="s">
        <v>106</v>
      </c>
      <c r="L3135" t="s">
        <v>22</v>
      </c>
      <c r="M3135">
        <v>71500</v>
      </c>
      <c r="O3135" t="s">
        <v>6983</v>
      </c>
      <c r="P3135" t="s">
        <v>6984</v>
      </c>
    </row>
    <row r="3136" spans="1:16" x14ac:dyDescent="0.25">
      <c r="A3136" t="s">
        <v>0</v>
      </c>
      <c r="B3136" t="s">
        <v>4494</v>
      </c>
      <c r="C3136" t="s">
        <v>140</v>
      </c>
      <c r="D3136" t="s">
        <v>3828</v>
      </c>
      <c r="E3136" t="s">
        <v>20</v>
      </c>
      <c r="F3136" t="b">
        <v>0</v>
      </c>
      <c r="G3136" t="s">
        <v>35</v>
      </c>
      <c r="H3136" s="4">
        <v>45705.04210648148</v>
      </c>
      <c r="I3136" t="b">
        <v>0</v>
      </c>
      <c r="J3136" t="b">
        <v>0</v>
      </c>
      <c r="K3136" t="s">
        <v>24</v>
      </c>
      <c r="L3136" t="s">
        <v>22</v>
      </c>
      <c r="M3136">
        <v>70000</v>
      </c>
      <c r="O3136" t="s">
        <v>4495</v>
      </c>
      <c r="P3136" t="s">
        <v>204</v>
      </c>
    </row>
    <row r="3137" spans="1:16" x14ac:dyDescent="0.25">
      <c r="A3137" t="s">
        <v>0</v>
      </c>
      <c r="B3137" t="s">
        <v>2900</v>
      </c>
      <c r="C3137" t="s">
        <v>749</v>
      </c>
      <c r="D3137" t="s">
        <v>3828</v>
      </c>
      <c r="E3137" t="s">
        <v>20</v>
      </c>
      <c r="F3137" t="b">
        <v>0</v>
      </c>
      <c r="G3137" t="s">
        <v>30</v>
      </c>
      <c r="H3137" s="4">
        <v>45705.042280092603</v>
      </c>
      <c r="I3137" t="b">
        <v>0</v>
      </c>
      <c r="J3137" t="b">
        <v>1</v>
      </c>
      <c r="K3137" t="s">
        <v>24</v>
      </c>
      <c r="L3137" t="s">
        <v>22</v>
      </c>
      <c r="M3137">
        <v>82500</v>
      </c>
      <c r="O3137" t="s">
        <v>4496</v>
      </c>
      <c r="P3137" t="s">
        <v>3459</v>
      </c>
    </row>
    <row r="3138" spans="1:16" x14ac:dyDescent="0.25">
      <c r="A3138" t="s">
        <v>2</v>
      </c>
      <c r="B3138" t="s">
        <v>7527</v>
      </c>
      <c r="C3138" t="s">
        <v>7528</v>
      </c>
      <c r="D3138" t="s">
        <v>3828</v>
      </c>
      <c r="E3138" t="s">
        <v>20</v>
      </c>
      <c r="F3138" t="b">
        <v>0</v>
      </c>
      <c r="G3138" t="s">
        <v>23</v>
      </c>
      <c r="H3138" s="4">
        <v>45705.059699074067</v>
      </c>
      <c r="I3138" t="b">
        <v>1</v>
      </c>
      <c r="J3138" t="b">
        <v>1</v>
      </c>
      <c r="K3138" t="s">
        <v>24</v>
      </c>
      <c r="L3138" t="s">
        <v>22</v>
      </c>
      <c r="M3138">
        <v>46000</v>
      </c>
      <c r="O3138" t="s">
        <v>7529</v>
      </c>
      <c r="P3138" t="s">
        <v>3540</v>
      </c>
    </row>
    <row r="3139" spans="1:16" x14ac:dyDescent="0.25">
      <c r="A3139" t="s">
        <v>19</v>
      </c>
      <c r="B3139" t="s">
        <v>2448</v>
      </c>
      <c r="C3139" t="s">
        <v>1270</v>
      </c>
      <c r="D3139" t="s">
        <v>3972</v>
      </c>
      <c r="E3139" t="s">
        <v>20</v>
      </c>
      <c r="F3139" t="b">
        <v>0</v>
      </c>
      <c r="G3139" t="s">
        <v>23</v>
      </c>
      <c r="H3139" s="4">
        <v>45705.077384259261</v>
      </c>
      <c r="I3139" t="b">
        <v>0</v>
      </c>
      <c r="J3139" t="b">
        <v>1</v>
      </c>
      <c r="K3139" t="s">
        <v>24</v>
      </c>
      <c r="L3139" t="s">
        <v>36</v>
      </c>
      <c r="N3139">
        <v>56.5</v>
      </c>
      <c r="O3139" t="s">
        <v>5481</v>
      </c>
      <c r="P3139" t="s">
        <v>149</v>
      </c>
    </row>
    <row r="3140" spans="1:16" x14ac:dyDescent="0.25">
      <c r="A3140" t="s">
        <v>28</v>
      </c>
      <c r="B3140" t="s">
        <v>7413</v>
      </c>
      <c r="C3140" t="s">
        <v>192</v>
      </c>
      <c r="D3140" t="s">
        <v>3956</v>
      </c>
      <c r="E3140" t="s">
        <v>20</v>
      </c>
      <c r="F3140" t="b">
        <v>0</v>
      </c>
      <c r="G3140" t="s">
        <v>23</v>
      </c>
      <c r="H3140" s="4">
        <v>45705.09920138889</v>
      </c>
      <c r="I3140" t="b">
        <v>0</v>
      </c>
      <c r="J3140" t="b">
        <v>1</v>
      </c>
      <c r="K3140" t="s">
        <v>24</v>
      </c>
      <c r="L3140" t="s">
        <v>36</v>
      </c>
      <c r="N3140">
        <v>41.884998321533203</v>
      </c>
      <c r="O3140" t="s">
        <v>5012</v>
      </c>
      <c r="P3140" t="s">
        <v>7414</v>
      </c>
    </row>
    <row r="3141" spans="1:16" x14ac:dyDescent="0.25">
      <c r="A3141" t="s">
        <v>40</v>
      </c>
      <c r="B3141" t="s">
        <v>7415</v>
      </c>
      <c r="C3141" t="s">
        <v>5403</v>
      </c>
      <c r="D3141" t="s">
        <v>3956</v>
      </c>
      <c r="E3141" t="s">
        <v>20</v>
      </c>
      <c r="F3141" t="b">
        <v>0</v>
      </c>
      <c r="G3141" t="s">
        <v>27</v>
      </c>
      <c r="H3141" s="4">
        <v>45705.100543981483</v>
      </c>
      <c r="I3141" t="b">
        <v>0</v>
      </c>
      <c r="J3141" t="b">
        <v>0</v>
      </c>
      <c r="K3141" t="s">
        <v>24</v>
      </c>
      <c r="L3141" t="s">
        <v>36</v>
      </c>
      <c r="N3141">
        <v>45.745002746582031</v>
      </c>
      <c r="O3141" t="s">
        <v>1422</v>
      </c>
      <c r="P3141" t="s">
        <v>7416</v>
      </c>
    </row>
    <row r="3142" spans="1:16" x14ac:dyDescent="0.25">
      <c r="A3142" t="s">
        <v>19</v>
      </c>
      <c r="B3142" t="s">
        <v>7417</v>
      </c>
      <c r="C3142" t="s">
        <v>122</v>
      </c>
      <c r="D3142" t="s">
        <v>3972</v>
      </c>
      <c r="E3142" t="s">
        <v>20</v>
      </c>
      <c r="F3142" t="b">
        <v>0</v>
      </c>
      <c r="G3142" t="s">
        <v>52</v>
      </c>
      <c r="H3142" s="4">
        <v>45705.246979166674</v>
      </c>
      <c r="I3142" t="b">
        <v>1</v>
      </c>
      <c r="J3142" t="b">
        <v>1</v>
      </c>
      <c r="K3142" t="s">
        <v>24</v>
      </c>
      <c r="L3142" t="s">
        <v>36</v>
      </c>
      <c r="N3142">
        <v>67.5</v>
      </c>
      <c r="O3142" t="s">
        <v>4343</v>
      </c>
      <c r="P3142" t="s">
        <v>2460</v>
      </c>
    </row>
    <row r="3143" spans="1:16" x14ac:dyDescent="0.25">
      <c r="A3143" t="s">
        <v>0</v>
      </c>
      <c r="B3143" t="s">
        <v>7418</v>
      </c>
      <c r="C3143" t="s">
        <v>82</v>
      </c>
      <c r="D3143" t="s">
        <v>5914</v>
      </c>
      <c r="E3143" t="s">
        <v>20</v>
      </c>
      <c r="F3143" t="b">
        <v>0</v>
      </c>
      <c r="G3143" t="s">
        <v>27</v>
      </c>
      <c r="H3143" s="4">
        <v>45705.249976851846</v>
      </c>
      <c r="I3143" t="b">
        <v>0</v>
      </c>
      <c r="J3143" t="b">
        <v>1</v>
      </c>
      <c r="K3143" t="s">
        <v>24</v>
      </c>
      <c r="L3143" t="s">
        <v>22</v>
      </c>
      <c r="M3143">
        <v>169500</v>
      </c>
      <c r="O3143" t="s">
        <v>7419</v>
      </c>
      <c r="P3143" t="s">
        <v>2951</v>
      </c>
    </row>
    <row r="3144" spans="1:16" x14ac:dyDescent="0.25">
      <c r="A3144" t="s">
        <v>0</v>
      </c>
      <c r="B3144" t="s">
        <v>0</v>
      </c>
      <c r="C3144" t="s">
        <v>2821</v>
      </c>
      <c r="D3144" t="s">
        <v>1051</v>
      </c>
      <c r="E3144" t="s">
        <v>20</v>
      </c>
      <c r="F3144" t="b">
        <v>0</v>
      </c>
      <c r="G3144" t="s">
        <v>41</v>
      </c>
      <c r="H3144" s="4">
        <v>45705.250231481477</v>
      </c>
      <c r="I3144" t="b">
        <v>1</v>
      </c>
      <c r="J3144" t="b">
        <v>1</v>
      </c>
      <c r="K3144" t="s">
        <v>24</v>
      </c>
      <c r="L3144" t="s">
        <v>36</v>
      </c>
      <c r="N3144">
        <v>30.5</v>
      </c>
      <c r="O3144" t="s">
        <v>1051</v>
      </c>
      <c r="P3144" t="s">
        <v>204</v>
      </c>
    </row>
    <row r="3145" spans="1:16" x14ac:dyDescent="0.25">
      <c r="A3145" t="s">
        <v>0</v>
      </c>
      <c r="B3145" t="s">
        <v>0</v>
      </c>
      <c r="C3145" t="s">
        <v>585</v>
      </c>
      <c r="D3145" t="s">
        <v>3828</v>
      </c>
      <c r="E3145" t="s">
        <v>219</v>
      </c>
      <c r="F3145" t="b">
        <v>0</v>
      </c>
      <c r="G3145" t="s">
        <v>41</v>
      </c>
      <c r="H3145" s="4">
        <v>45705.250277777777</v>
      </c>
      <c r="I3145" t="b">
        <v>0</v>
      </c>
      <c r="J3145" t="b">
        <v>1</v>
      </c>
      <c r="K3145" t="s">
        <v>24</v>
      </c>
      <c r="L3145" t="s">
        <v>36</v>
      </c>
      <c r="N3145">
        <v>62.5</v>
      </c>
      <c r="O3145" t="s">
        <v>3776</v>
      </c>
      <c r="P3145" t="s">
        <v>1823</v>
      </c>
    </row>
    <row r="3146" spans="1:16" x14ac:dyDescent="0.25">
      <c r="A3146" t="s">
        <v>25</v>
      </c>
      <c r="B3146" t="s">
        <v>7420</v>
      </c>
      <c r="C3146" t="s">
        <v>49</v>
      </c>
      <c r="D3146" t="s">
        <v>3108</v>
      </c>
      <c r="E3146" t="s">
        <v>20</v>
      </c>
      <c r="F3146" t="b">
        <v>0</v>
      </c>
      <c r="G3146" t="s">
        <v>41</v>
      </c>
      <c r="H3146" s="4">
        <v>45705.250462962962</v>
      </c>
      <c r="I3146" t="b">
        <v>0</v>
      </c>
      <c r="J3146" t="b">
        <v>1</v>
      </c>
      <c r="K3146" t="s">
        <v>24</v>
      </c>
      <c r="L3146" t="s">
        <v>22</v>
      </c>
      <c r="M3146">
        <v>220612</v>
      </c>
      <c r="O3146" t="s">
        <v>43</v>
      </c>
      <c r="P3146" t="s">
        <v>7421</v>
      </c>
    </row>
    <row r="3147" spans="1:16" x14ac:dyDescent="0.25">
      <c r="A3147" t="s">
        <v>0</v>
      </c>
      <c r="B3147" t="s">
        <v>288</v>
      </c>
      <c r="C3147" t="s">
        <v>696</v>
      </c>
      <c r="D3147" t="s">
        <v>7422</v>
      </c>
      <c r="E3147" t="s">
        <v>51</v>
      </c>
      <c r="F3147" t="b">
        <v>0</v>
      </c>
      <c r="G3147" t="s">
        <v>30</v>
      </c>
      <c r="H3147" s="4">
        <v>45705.250902777778</v>
      </c>
      <c r="I3147" t="b">
        <v>1</v>
      </c>
      <c r="J3147" t="b">
        <v>1</v>
      </c>
      <c r="K3147" t="s">
        <v>24</v>
      </c>
      <c r="L3147" t="s">
        <v>36</v>
      </c>
      <c r="N3147">
        <v>25</v>
      </c>
      <c r="O3147" t="s">
        <v>2075</v>
      </c>
      <c r="P3147" t="s">
        <v>863</v>
      </c>
    </row>
    <row r="3148" spans="1:16" x14ac:dyDescent="0.25">
      <c r="A3148" t="s">
        <v>19</v>
      </c>
      <c r="B3148" t="s">
        <v>7423</v>
      </c>
      <c r="C3148" t="s">
        <v>985</v>
      </c>
      <c r="D3148" t="s">
        <v>3972</v>
      </c>
      <c r="E3148" t="s">
        <v>20</v>
      </c>
      <c r="F3148" t="b">
        <v>0</v>
      </c>
      <c r="G3148" t="s">
        <v>27</v>
      </c>
      <c r="H3148" s="4">
        <v>45705.251006944447</v>
      </c>
      <c r="I3148" t="b">
        <v>0</v>
      </c>
      <c r="J3148" t="b">
        <v>1</v>
      </c>
      <c r="K3148" t="s">
        <v>24</v>
      </c>
      <c r="L3148" t="s">
        <v>22</v>
      </c>
      <c r="M3148">
        <v>260000</v>
      </c>
      <c r="O3148" t="s">
        <v>575</v>
      </c>
    </row>
    <row r="3149" spans="1:16" x14ac:dyDescent="0.25">
      <c r="A3149" t="s">
        <v>0</v>
      </c>
      <c r="B3149" t="s">
        <v>0</v>
      </c>
      <c r="C3149" t="s">
        <v>1226</v>
      </c>
      <c r="D3149" t="s">
        <v>3828</v>
      </c>
      <c r="E3149" t="s">
        <v>20</v>
      </c>
      <c r="F3149" t="b">
        <v>0</v>
      </c>
      <c r="G3149" t="s">
        <v>52</v>
      </c>
      <c r="H3149" s="4">
        <v>45705.251215277778</v>
      </c>
      <c r="I3149" t="b">
        <v>0</v>
      </c>
      <c r="J3149" t="b">
        <v>0</v>
      </c>
      <c r="K3149" t="s">
        <v>24</v>
      </c>
      <c r="L3149" t="s">
        <v>22</v>
      </c>
      <c r="M3149">
        <v>70000</v>
      </c>
      <c r="O3149" t="s">
        <v>5917</v>
      </c>
      <c r="P3149" t="s">
        <v>5918</v>
      </c>
    </row>
    <row r="3150" spans="1:16" x14ac:dyDescent="0.25">
      <c r="A3150" t="s">
        <v>1</v>
      </c>
      <c r="B3150" t="s">
        <v>661</v>
      </c>
      <c r="C3150" t="s">
        <v>386</v>
      </c>
      <c r="D3150" t="s">
        <v>3828</v>
      </c>
      <c r="E3150" t="s">
        <v>20</v>
      </c>
      <c r="F3150" t="b">
        <v>0</v>
      </c>
      <c r="G3150" t="s">
        <v>41</v>
      </c>
      <c r="H3150" s="4">
        <v>45705.251944444448</v>
      </c>
      <c r="I3150" t="b">
        <v>0</v>
      </c>
      <c r="J3150" t="b">
        <v>1</v>
      </c>
      <c r="K3150" t="s">
        <v>24</v>
      </c>
      <c r="L3150" t="s">
        <v>22</v>
      </c>
      <c r="M3150">
        <v>127275.203125</v>
      </c>
      <c r="O3150" t="s">
        <v>7424</v>
      </c>
      <c r="P3150" t="s">
        <v>7425</v>
      </c>
    </row>
    <row r="3151" spans="1:16" x14ac:dyDescent="0.25">
      <c r="A3151" t="s">
        <v>2</v>
      </c>
      <c r="B3151" t="s">
        <v>1544</v>
      </c>
      <c r="C3151" t="s">
        <v>39</v>
      </c>
      <c r="D3151" t="s">
        <v>4013</v>
      </c>
      <c r="E3151" t="s">
        <v>20</v>
      </c>
      <c r="F3151" t="b">
        <v>1</v>
      </c>
      <c r="G3151" t="s">
        <v>610</v>
      </c>
      <c r="H3151" s="4">
        <v>45705.257430555554</v>
      </c>
      <c r="I3151" t="b">
        <v>0</v>
      </c>
      <c r="J3151" t="b">
        <v>1</v>
      </c>
      <c r="K3151" t="s">
        <v>610</v>
      </c>
      <c r="L3151" t="s">
        <v>22</v>
      </c>
      <c r="M3151">
        <v>184000</v>
      </c>
      <c r="O3151" t="s">
        <v>3016</v>
      </c>
      <c r="P3151" t="s">
        <v>6877</v>
      </c>
    </row>
    <row r="3152" spans="1:16" x14ac:dyDescent="0.25">
      <c r="A3152" t="s">
        <v>0</v>
      </c>
      <c r="B3152" t="s">
        <v>7426</v>
      </c>
      <c r="C3152" t="s">
        <v>3180</v>
      </c>
      <c r="D3152" t="s">
        <v>2208</v>
      </c>
      <c r="E3152" t="s">
        <v>20</v>
      </c>
      <c r="F3152" t="b">
        <v>0</v>
      </c>
      <c r="G3152" t="s">
        <v>23</v>
      </c>
      <c r="H3152" s="4">
        <v>45705.269016203703</v>
      </c>
      <c r="I3152" t="b">
        <v>0</v>
      </c>
      <c r="J3152" t="b">
        <v>0</v>
      </c>
      <c r="K3152" t="s">
        <v>24</v>
      </c>
      <c r="L3152" t="s">
        <v>36</v>
      </c>
      <c r="N3152">
        <v>33.5</v>
      </c>
      <c r="O3152" t="s">
        <v>3375</v>
      </c>
      <c r="P3152" t="s">
        <v>963</v>
      </c>
    </row>
    <row r="3153" spans="1:16" x14ac:dyDescent="0.25">
      <c r="A3153" t="s">
        <v>2</v>
      </c>
      <c r="B3153" t="s">
        <v>2</v>
      </c>
      <c r="C3153" t="s">
        <v>7427</v>
      </c>
      <c r="D3153" t="s">
        <v>4971</v>
      </c>
      <c r="E3153" t="s">
        <v>20</v>
      </c>
      <c r="F3153" t="b">
        <v>0</v>
      </c>
      <c r="G3153" t="s">
        <v>226</v>
      </c>
      <c r="H3153" s="4">
        <v>45705.273310185177</v>
      </c>
      <c r="I3153" t="b">
        <v>1</v>
      </c>
      <c r="J3153" t="b">
        <v>0</v>
      </c>
      <c r="K3153" t="s">
        <v>226</v>
      </c>
      <c r="L3153" t="s">
        <v>22</v>
      </c>
      <c r="M3153">
        <v>65000</v>
      </c>
      <c r="O3153" t="s">
        <v>7428</v>
      </c>
      <c r="P3153" t="s">
        <v>7429</v>
      </c>
    </row>
    <row r="3154" spans="1:16" x14ac:dyDescent="0.25">
      <c r="A3154" t="s">
        <v>19</v>
      </c>
      <c r="B3154" t="s">
        <v>7518</v>
      </c>
      <c r="C3154" t="s">
        <v>213</v>
      </c>
      <c r="D3154" t="s">
        <v>2208</v>
      </c>
      <c r="E3154" t="s">
        <v>20</v>
      </c>
      <c r="F3154" t="b">
        <v>0</v>
      </c>
      <c r="G3154" t="s">
        <v>41</v>
      </c>
      <c r="H3154" s="4">
        <v>45705.292048611111</v>
      </c>
      <c r="I3154" t="b">
        <v>0</v>
      </c>
      <c r="J3154" t="b">
        <v>1</v>
      </c>
      <c r="K3154" t="s">
        <v>24</v>
      </c>
      <c r="L3154" t="s">
        <v>22</v>
      </c>
      <c r="M3154">
        <v>193000</v>
      </c>
      <c r="O3154" t="s">
        <v>405</v>
      </c>
      <c r="P3154" t="s">
        <v>7519</v>
      </c>
    </row>
    <row r="3155" spans="1:16" x14ac:dyDescent="0.25">
      <c r="A3155" t="s">
        <v>2</v>
      </c>
      <c r="B3155" t="s">
        <v>7430</v>
      </c>
      <c r="C3155" t="s">
        <v>172</v>
      </c>
      <c r="D3155" t="s">
        <v>2208</v>
      </c>
      <c r="E3155" t="s">
        <v>20</v>
      </c>
      <c r="F3155" t="b">
        <v>0</v>
      </c>
      <c r="G3155" t="s">
        <v>27</v>
      </c>
      <c r="H3155" s="4">
        <v>45705.293217592603</v>
      </c>
      <c r="I3155" t="b">
        <v>0</v>
      </c>
      <c r="J3155" t="b">
        <v>0</v>
      </c>
      <c r="K3155" t="s">
        <v>24</v>
      </c>
      <c r="L3155" t="s">
        <v>22</v>
      </c>
      <c r="M3155">
        <v>180000</v>
      </c>
      <c r="O3155" t="s">
        <v>2868</v>
      </c>
      <c r="P3155" t="s">
        <v>7431</v>
      </c>
    </row>
    <row r="3156" spans="1:16" x14ac:dyDescent="0.25">
      <c r="A3156" t="s">
        <v>0</v>
      </c>
      <c r="B3156" t="s">
        <v>4221</v>
      </c>
      <c r="D3156" t="s">
        <v>4219</v>
      </c>
      <c r="E3156" t="s">
        <v>20</v>
      </c>
      <c r="F3156" t="b">
        <v>0</v>
      </c>
      <c r="G3156" t="s">
        <v>1420</v>
      </c>
      <c r="H3156" s="4">
        <v>45705.298101851848</v>
      </c>
      <c r="I3156" t="b">
        <v>0</v>
      </c>
      <c r="J3156" t="b">
        <v>0</v>
      </c>
      <c r="K3156" t="s">
        <v>1420</v>
      </c>
      <c r="L3156" t="s">
        <v>22</v>
      </c>
      <c r="M3156">
        <v>65000</v>
      </c>
      <c r="O3156" t="s">
        <v>2946</v>
      </c>
      <c r="P3156" t="s">
        <v>1374</v>
      </c>
    </row>
    <row r="3157" spans="1:16" x14ac:dyDescent="0.25">
      <c r="A3157" t="s">
        <v>1</v>
      </c>
      <c r="B3157" t="s">
        <v>7432</v>
      </c>
      <c r="C3157" t="s">
        <v>39</v>
      </c>
      <c r="D3157" t="s">
        <v>7433</v>
      </c>
      <c r="E3157" t="s">
        <v>20</v>
      </c>
      <c r="F3157" t="b">
        <v>1</v>
      </c>
      <c r="G3157" t="s">
        <v>1833</v>
      </c>
      <c r="H3157" s="4">
        <v>45705.299421296288</v>
      </c>
      <c r="I3157" t="b">
        <v>1</v>
      </c>
      <c r="J3157" t="b">
        <v>0</v>
      </c>
      <c r="K3157" t="s">
        <v>1833</v>
      </c>
      <c r="L3157" t="s">
        <v>22</v>
      </c>
      <c r="M3157">
        <v>47500</v>
      </c>
      <c r="O3157" t="s">
        <v>1426</v>
      </c>
    </row>
    <row r="3158" spans="1:16" x14ac:dyDescent="0.25">
      <c r="A3158" t="s">
        <v>0</v>
      </c>
      <c r="B3158" t="s">
        <v>3335</v>
      </c>
      <c r="C3158" t="s">
        <v>160</v>
      </c>
      <c r="D3158" t="s">
        <v>4083</v>
      </c>
      <c r="E3158" t="s">
        <v>20</v>
      </c>
      <c r="F3158" t="b">
        <v>0</v>
      </c>
      <c r="G3158" t="s">
        <v>52</v>
      </c>
      <c r="H3158" s="4">
        <v>45705.303819444453</v>
      </c>
      <c r="I3158" t="b">
        <v>0</v>
      </c>
      <c r="J3158" t="b">
        <v>1</v>
      </c>
      <c r="K3158" t="s">
        <v>24</v>
      </c>
      <c r="L3158" t="s">
        <v>22</v>
      </c>
      <c r="M3158">
        <v>137500</v>
      </c>
      <c r="O3158" t="s">
        <v>88</v>
      </c>
      <c r="P3158" t="s">
        <v>7434</v>
      </c>
    </row>
    <row r="3159" spans="1:16" x14ac:dyDescent="0.25">
      <c r="A3159" t="s">
        <v>89</v>
      </c>
      <c r="B3159" t="s">
        <v>7530</v>
      </c>
      <c r="C3159" t="s">
        <v>7531</v>
      </c>
      <c r="D3159" t="s">
        <v>4034</v>
      </c>
      <c r="E3159" t="s">
        <v>20</v>
      </c>
      <c r="F3159" t="b">
        <v>0</v>
      </c>
      <c r="G3159" t="s">
        <v>1119</v>
      </c>
      <c r="H3159" s="4">
        <v>45705.31212962963</v>
      </c>
      <c r="I3159" t="b">
        <v>0</v>
      </c>
      <c r="J3159" t="b">
        <v>0</v>
      </c>
      <c r="K3159" t="s">
        <v>1119</v>
      </c>
      <c r="L3159" t="s">
        <v>22</v>
      </c>
      <c r="M3159">
        <v>275000</v>
      </c>
      <c r="O3159" t="s">
        <v>7532</v>
      </c>
      <c r="P3159" t="s">
        <v>274</v>
      </c>
    </row>
    <row r="3160" spans="1:16" x14ac:dyDescent="0.25">
      <c r="A3160" t="s">
        <v>89</v>
      </c>
      <c r="B3160" t="s">
        <v>7533</v>
      </c>
      <c r="C3160" t="s">
        <v>1420</v>
      </c>
      <c r="D3160" t="s">
        <v>4219</v>
      </c>
      <c r="E3160" t="s">
        <v>20</v>
      </c>
      <c r="F3160" t="b">
        <v>0</v>
      </c>
      <c r="G3160" t="s">
        <v>1420</v>
      </c>
      <c r="H3160" s="4">
        <v>45705.317175925928</v>
      </c>
      <c r="I3160" t="b">
        <v>0</v>
      </c>
      <c r="J3160" t="b">
        <v>0</v>
      </c>
      <c r="K3160" t="s">
        <v>1420</v>
      </c>
      <c r="L3160" t="s">
        <v>22</v>
      </c>
      <c r="M3160">
        <v>174400</v>
      </c>
      <c r="O3160" t="s">
        <v>1773</v>
      </c>
      <c r="P3160" t="s">
        <v>7534</v>
      </c>
    </row>
    <row r="3161" spans="1:16" x14ac:dyDescent="0.25">
      <c r="A3161" t="s">
        <v>139</v>
      </c>
      <c r="B3161" t="s">
        <v>7435</v>
      </c>
      <c r="C3161" t="s">
        <v>2500</v>
      </c>
      <c r="D3161" t="s">
        <v>3969</v>
      </c>
      <c r="E3161" t="s">
        <v>20</v>
      </c>
      <c r="F3161" t="b">
        <v>0</v>
      </c>
      <c r="G3161" t="s">
        <v>41</v>
      </c>
      <c r="H3161" s="4">
        <v>45705.333784722221</v>
      </c>
      <c r="I3161" t="b">
        <v>0</v>
      </c>
      <c r="J3161" t="b">
        <v>1</v>
      </c>
      <c r="K3161" t="s">
        <v>24</v>
      </c>
      <c r="L3161" t="s">
        <v>22</v>
      </c>
      <c r="M3161">
        <v>96000</v>
      </c>
      <c r="O3161" t="s">
        <v>7436</v>
      </c>
    </row>
    <row r="3162" spans="1:16" x14ac:dyDescent="0.25">
      <c r="A3162" t="s">
        <v>40</v>
      </c>
      <c r="B3162" t="s">
        <v>7437</v>
      </c>
      <c r="C3162" t="s">
        <v>151</v>
      </c>
      <c r="D3162" t="s">
        <v>5132</v>
      </c>
      <c r="E3162" t="s">
        <v>20</v>
      </c>
      <c r="F3162" t="b">
        <v>0</v>
      </c>
      <c r="G3162" t="s">
        <v>30</v>
      </c>
      <c r="H3162" s="4">
        <v>45705.334583333337</v>
      </c>
      <c r="I3162" t="b">
        <v>0</v>
      </c>
      <c r="J3162" t="b">
        <v>1</v>
      </c>
      <c r="K3162" t="s">
        <v>24</v>
      </c>
      <c r="L3162" t="s">
        <v>22</v>
      </c>
      <c r="M3162">
        <v>149743</v>
      </c>
      <c r="O3162" t="s">
        <v>7438</v>
      </c>
      <c r="P3162" t="s">
        <v>7439</v>
      </c>
    </row>
    <row r="3163" spans="1:16" x14ac:dyDescent="0.25">
      <c r="A3163" t="s">
        <v>19</v>
      </c>
      <c r="B3163" t="s">
        <v>7556</v>
      </c>
      <c r="C3163" t="s">
        <v>453</v>
      </c>
      <c r="D3163" t="s">
        <v>3956</v>
      </c>
      <c r="E3163" t="s">
        <v>20</v>
      </c>
      <c r="F3163" t="b">
        <v>0</v>
      </c>
      <c r="G3163" t="s">
        <v>27</v>
      </c>
      <c r="H3163" s="4">
        <v>45705.334618055553</v>
      </c>
      <c r="I3163" t="b">
        <v>0</v>
      </c>
      <c r="J3163" t="b">
        <v>0</v>
      </c>
      <c r="K3163" t="s">
        <v>24</v>
      </c>
      <c r="L3163" t="s">
        <v>36</v>
      </c>
      <c r="N3163">
        <v>51.239997863769531</v>
      </c>
      <c r="O3163" t="s">
        <v>349</v>
      </c>
      <c r="P3163" t="s">
        <v>7557</v>
      </c>
    </row>
    <row r="3164" spans="1:16" x14ac:dyDescent="0.25">
      <c r="A3164" t="s">
        <v>2</v>
      </c>
      <c r="B3164" t="s">
        <v>7440</v>
      </c>
      <c r="C3164" t="s">
        <v>29</v>
      </c>
      <c r="D3164" t="s">
        <v>3956</v>
      </c>
      <c r="E3164" t="s">
        <v>20</v>
      </c>
      <c r="F3164" t="b">
        <v>0</v>
      </c>
      <c r="G3164" t="s">
        <v>27</v>
      </c>
      <c r="H3164" s="4">
        <v>45705.334675925929</v>
      </c>
      <c r="I3164" t="b">
        <v>0</v>
      </c>
      <c r="J3164" t="b">
        <v>1</v>
      </c>
      <c r="K3164" t="s">
        <v>24</v>
      </c>
      <c r="L3164" t="s">
        <v>36</v>
      </c>
      <c r="N3164">
        <v>38.215000152587891</v>
      </c>
      <c r="O3164" t="s">
        <v>2768</v>
      </c>
      <c r="P3164" t="s">
        <v>128</v>
      </c>
    </row>
    <row r="3165" spans="1:16" x14ac:dyDescent="0.25">
      <c r="A3165" t="s">
        <v>2</v>
      </c>
      <c r="B3165" t="s">
        <v>1676</v>
      </c>
      <c r="C3165" t="s">
        <v>92</v>
      </c>
      <c r="D3165" t="s">
        <v>4089</v>
      </c>
      <c r="E3165" t="s">
        <v>20</v>
      </c>
      <c r="F3165" t="b">
        <v>0</v>
      </c>
      <c r="G3165" t="s">
        <v>35</v>
      </c>
      <c r="H3165" s="4">
        <v>45705.335509259261</v>
      </c>
      <c r="I3165" t="b">
        <v>0</v>
      </c>
      <c r="J3165" t="b">
        <v>0</v>
      </c>
      <c r="K3165" t="s">
        <v>24</v>
      </c>
      <c r="L3165" t="s">
        <v>22</v>
      </c>
      <c r="M3165">
        <v>125000</v>
      </c>
      <c r="O3165" t="s">
        <v>202</v>
      </c>
      <c r="P3165" t="s">
        <v>7558</v>
      </c>
    </row>
    <row r="3166" spans="1:16" x14ac:dyDescent="0.25">
      <c r="A3166" t="s">
        <v>2</v>
      </c>
      <c r="B3166" t="s">
        <v>7441</v>
      </c>
      <c r="C3166" t="s">
        <v>6312</v>
      </c>
      <c r="D3166" t="s">
        <v>3969</v>
      </c>
      <c r="E3166" t="s">
        <v>20</v>
      </c>
      <c r="F3166" t="b">
        <v>0</v>
      </c>
      <c r="G3166" t="s">
        <v>1420</v>
      </c>
      <c r="H3166" s="4">
        <v>45705.350810185177</v>
      </c>
      <c r="I3166" t="b">
        <v>0</v>
      </c>
      <c r="J3166" t="b">
        <v>0</v>
      </c>
      <c r="K3166" t="s">
        <v>1420</v>
      </c>
      <c r="L3166" t="s">
        <v>22</v>
      </c>
      <c r="M3166">
        <v>109605.5</v>
      </c>
      <c r="O3166" t="s">
        <v>7442</v>
      </c>
      <c r="P3166" t="s">
        <v>7443</v>
      </c>
    </row>
    <row r="3167" spans="1:16" x14ac:dyDescent="0.25">
      <c r="A3167" t="s">
        <v>0</v>
      </c>
      <c r="B3167" t="s">
        <v>7535</v>
      </c>
      <c r="C3167" t="s">
        <v>3225</v>
      </c>
      <c r="D3167" t="s">
        <v>3828</v>
      </c>
      <c r="E3167" t="s">
        <v>20</v>
      </c>
      <c r="F3167" t="b">
        <v>0</v>
      </c>
      <c r="G3167" t="s">
        <v>27</v>
      </c>
      <c r="H3167" s="4">
        <v>45705.375081018523</v>
      </c>
      <c r="I3167" t="b">
        <v>1</v>
      </c>
      <c r="J3167" t="b">
        <v>1</v>
      </c>
      <c r="K3167" t="s">
        <v>24</v>
      </c>
      <c r="L3167" t="s">
        <v>22</v>
      </c>
      <c r="M3167">
        <v>80000</v>
      </c>
      <c r="O3167" t="s">
        <v>7536</v>
      </c>
      <c r="P3167" t="s">
        <v>7537</v>
      </c>
    </row>
    <row r="3168" spans="1:16" x14ac:dyDescent="0.25">
      <c r="A3168" t="s">
        <v>0</v>
      </c>
      <c r="B3168" t="s">
        <v>7444</v>
      </c>
      <c r="C3168" t="s">
        <v>39</v>
      </c>
      <c r="D3168" t="s">
        <v>3828</v>
      </c>
      <c r="E3168" t="s">
        <v>20</v>
      </c>
      <c r="F3168" t="b">
        <v>1</v>
      </c>
      <c r="G3168" t="s">
        <v>27</v>
      </c>
      <c r="H3168" s="4">
        <v>45705.375150462962</v>
      </c>
      <c r="I3168" t="b">
        <v>1</v>
      </c>
      <c r="J3168" t="b">
        <v>0</v>
      </c>
      <c r="K3168" t="s">
        <v>24</v>
      </c>
      <c r="L3168" t="s">
        <v>22</v>
      </c>
      <c r="M3168">
        <v>163085</v>
      </c>
      <c r="O3168" t="s">
        <v>7445</v>
      </c>
      <c r="P3168" t="s">
        <v>709</v>
      </c>
    </row>
    <row r="3169" spans="1:16" x14ac:dyDescent="0.25">
      <c r="A3169" t="s">
        <v>0</v>
      </c>
      <c r="B3169" t="s">
        <v>7446</v>
      </c>
      <c r="C3169" t="s">
        <v>585</v>
      </c>
      <c r="D3169" t="s">
        <v>4083</v>
      </c>
      <c r="E3169" t="s">
        <v>20</v>
      </c>
      <c r="F3169" t="b">
        <v>0</v>
      </c>
      <c r="G3169" t="s">
        <v>41</v>
      </c>
      <c r="H3169" s="4">
        <v>45705.375474537039</v>
      </c>
      <c r="I3169" t="b">
        <v>0</v>
      </c>
      <c r="J3169" t="b">
        <v>0</v>
      </c>
      <c r="K3169" t="s">
        <v>24</v>
      </c>
      <c r="L3169" t="s">
        <v>22</v>
      </c>
      <c r="M3169">
        <v>125000</v>
      </c>
      <c r="O3169" t="s">
        <v>374</v>
      </c>
      <c r="P3169" t="s">
        <v>7447</v>
      </c>
    </row>
    <row r="3170" spans="1:16" x14ac:dyDescent="0.25">
      <c r="A3170" t="s">
        <v>1</v>
      </c>
      <c r="B3170" t="s">
        <v>4430</v>
      </c>
      <c r="C3170" t="s">
        <v>949</v>
      </c>
      <c r="D3170" t="s">
        <v>4431</v>
      </c>
      <c r="E3170" t="s">
        <v>20</v>
      </c>
      <c r="F3170" t="b">
        <v>0</v>
      </c>
      <c r="G3170" t="s">
        <v>30</v>
      </c>
      <c r="H3170" s="4">
        <v>45705.376006944447</v>
      </c>
      <c r="I3170" t="b">
        <v>0</v>
      </c>
      <c r="J3170" t="b">
        <v>1</v>
      </c>
      <c r="K3170" t="s">
        <v>24</v>
      </c>
      <c r="L3170" t="s">
        <v>22</v>
      </c>
      <c r="M3170">
        <v>99000</v>
      </c>
      <c r="O3170" t="s">
        <v>1763</v>
      </c>
      <c r="P3170" t="s">
        <v>4432</v>
      </c>
    </row>
    <row r="3171" spans="1:16" x14ac:dyDescent="0.25">
      <c r="A3171" t="s">
        <v>0</v>
      </c>
      <c r="B3171" t="s">
        <v>5420</v>
      </c>
      <c r="C3171" t="s">
        <v>372</v>
      </c>
      <c r="D3171" t="s">
        <v>3956</v>
      </c>
      <c r="E3171" t="s">
        <v>34</v>
      </c>
      <c r="F3171" t="b">
        <v>0</v>
      </c>
      <c r="G3171" t="s">
        <v>27</v>
      </c>
      <c r="H3171" s="4">
        <v>45705.416701388887</v>
      </c>
      <c r="I3171" t="b">
        <v>1</v>
      </c>
      <c r="J3171" t="b">
        <v>0</v>
      </c>
      <c r="K3171" t="s">
        <v>24</v>
      </c>
      <c r="L3171" t="s">
        <v>36</v>
      </c>
      <c r="N3171">
        <v>27.979999542236332</v>
      </c>
      <c r="O3171" t="s">
        <v>4621</v>
      </c>
    </row>
    <row r="3172" spans="1:16" x14ac:dyDescent="0.25">
      <c r="A3172" t="s">
        <v>40</v>
      </c>
      <c r="B3172" t="s">
        <v>7448</v>
      </c>
      <c r="C3172" t="s">
        <v>1546</v>
      </c>
      <c r="D3172" t="s">
        <v>3828</v>
      </c>
      <c r="E3172" t="s">
        <v>20</v>
      </c>
      <c r="F3172" t="b">
        <v>0</v>
      </c>
      <c r="G3172" t="s">
        <v>27</v>
      </c>
      <c r="H3172" s="4">
        <v>45705.417939814812</v>
      </c>
      <c r="I3172" t="b">
        <v>0</v>
      </c>
      <c r="J3172" t="b">
        <v>1</v>
      </c>
      <c r="K3172" t="s">
        <v>24</v>
      </c>
      <c r="L3172" t="s">
        <v>22</v>
      </c>
      <c r="M3172">
        <v>162225</v>
      </c>
      <c r="O3172" t="s">
        <v>254</v>
      </c>
      <c r="P3172" t="s">
        <v>7449</v>
      </c>
    </row>
    <row r="3173" spans="1:16" x14ac:dyDescent="0.25">
      <c r="A3173" t="s">
        <v>40</v>
      </c>
      <c r="B3173" t="s">
        <v>2541</v>
      </c>
      <c r="C3173" t="s">
        <v>3347</v>
      </c>
      <c r="D3173" t="s">
        <v>3972</v>
      </c>
      <c r="E3173" t="s">
        <v>20</v>
      </c>
      <c r="F3173" t="b">
        <v>0</v>
      </c>
      <c r="G3173" t="s">
        <v>27</v>
      </c>
      <c r="H3173" s="4">
        <v>45705.418842592589</v>
      </c>
      <c r="I3173" t="b">
        <v>0</v>
      </c>
      <c r="J3173" t="b">
        <v>1</v>
      </c>
      <c r="K3173" t="s">
        <v>24</v>
      </c>
      <c r="L3173" t="s">
        <v>22</v>
      </c>
      <c r="M3173">
        <v>110500</v>
      </c>
      <c r="O3173" t="s">
        <v>2227</v>
      </c>
      <c r="P3173" t="s">
        <v>4332</v>
      </c>
    </row>
    <row r="3174" spans="1:16" x14ac:dyDescent="0.25">
      <c r="A3174" t="s">
        <v>2</v>
      </c>
      <c r="B3174" t="s">
        <v>4384</v>
      </c>
      <c r="C3174" t="s">
        <v>3515</v>
      </c>
      <c r="D3174" t="s">
        <v>2208</v>
      </c>
      <c r="E3174" t="s">
        <v>34</v>
      </c>
      <c r="F3174" t="b">
        <v>0</v>
      </c>
      <c r="G3174" t="s">
        <v>41</v>
      </c>
      <c r="H3174" s="4">
        <v>45705.418923611112</v>
      </c>
      <c r="I3174" t="b">
        <v>0</v>
      </c>
      <c r="J3174" t="b">
        <v>1</v>
      </c>
      <c r="K3174" t="s">
        <v>24</v>
      </c>
      <c r="L3174" t="s">
        <v>22</v>
      </c>
      <c r="M3174">
        <v>165000</v>
      </c>
      <c r="O3174" t="s">
        <v>428</v>
      </c>
      <c r="P3174" t="s">
        <v>7450</v>
      </c>
    </row>
    <row r="3175" spans="1:16" x14ac:dyDescent="0.25">
      <c r="A3175" t="s">
        <v>28</v>
      </c>
      <c r="B3175" t="s">
        <v>642</v>
      </c>
      <c r="C3175" t="s">
        <v>696</v>
      </c>
      <c r="D3175" t="s">
        <v>3972</v>
      </c>
      <c r="E3175" t="s">
        <v>20</v>
      </c>
      <c r="F3175" t="b">
        <v>0</v>
      </c>
      <c r="G3175" t="s">
        <v>30</v>
      </c>
      <c r="H3175" s="4">
        <v>45705.420115740737</v>
      </c>
      <c r="I3175" t="b">
        <v>0</v>
      </c>
      <c r="J3175" t="b">
        <v>1</v>
      </c>
      <c r="K3175" t="s">
        <v>24</v>
      </c>
      <c r="L3175" t="s">
        <v>22</v>
      </c>
      <c r="M3175">
        <v>147000</v>
      </c>
      <c r="O3175" t="s">
        <v>950</v>
      </c>
      <c r="P3175" t="s">
        <v>6324</v>
      </c>
    </row>
    <row r="3176" spans="1:16" x14ac:dyDescent="0.25">
      <c r="A3176" t="s">
        <v>89</v>
      </c>
      <c r="B3176" t="s">
        <v>7451</v>
      </c>
      <c r="C3176" t="s">
        <v>7312</v>
      </c>
      <c r="D3176" t="s">
        <v>2208</v>
      </c>
      <c r="E3176" t="s">
        <v>34</v>
      </c>
      <c r="F3176" t="b">
        <v>0</v>
      </c>
      <c r="G3176" t="s">
        <v>41</v>
      </c>
      <c r="H3176" s="4">
        <v>45705.433148148149</v>
      </c>
      <c r="I3176" t="b">
        <v>0</v>
      </c>
      <c r="J3176" t="b">
        <v>1</v>
      </c>
      <c r="K3176" t="s">
        <v>24</v>
      </c>
      <c r="L3176" t="s">
        <v>22</v>
      </c>
      <c r="M3176">
        <v>195000</v>
      </c>
      <c r="O3176" t="s">
        <v>428</v>
      </c>
      <c r="P3176" t="s">
        <v>7452</v>
      </c>
    </row>
    <row r="3177" spans="1:16" x14ac:dyDescent="0.25">
      <c r="A3177" t="s">
        <v>2</v>
      </c>
      <c r="B3177" t="s">
        <v>6516</v>
      </c>
      <c r="C3177" t="s">
        <v>151</v>
      </c>
      <c r="D3177" t="s">
        <v>3972</v>
      </c>
      <c r="E3177" t="s">
        <v>20</v>
      </c>
      <c r="F3177" t="b">
        <v>0</v>
      </c>
      <c r="G3177" t="s">
        <v>30</v>
      </c>
      <c r="H3177" s="4">
        <v>45705.45925925926</v>
      </c>
      <c r="I3177" t="b">
        <v>0</v>
      </c>
      <c r="J3177" t="b">
        <v>1</v>
      </c>
      <c r="K3177" t="s">
        <v>24</v>
      </c>
      <c r="L3177" t="s">
        <v>22</v>
      </c>
      <c r="M3177">
        <v>140500</v>
      </c>
      <c r="O3177" t="s">
        <v>6517</v>
      </c>
      <c r="P3177" t="s">
        <v>6518</v>
      </c>
    </row>
    <row r="3178" spans="1:16" x14ac:dyDescent="0.25">
      <c r="A3178" t="s">
        <v>2</v>
      </c>
      <c r="B3178" t="s">
        <v>307</v>
      </c>
      <c r="C3178" t="s">
        <v>39</v>
      </c>
      <c r="D3178" t="s">
        <v>7453</v>
      </c>
      <c r="E3178" t="s">
        <v>20</v>
      </c>
      <c r="F3178" t="b">
        <v>1</v>
      </c>
      <c r="G3178" t="s">
        <v>1094</v>
      </c>
      <c r="H3178" s="4">
        <v>45705.489560185182</v>
      </c>
      <c r="I3178" t="b">
        <v>1</v>
      </c>
      <c r="J3178" t="b">
        <v>0</v>
      </c>
      <c r="K3178" t="s">
        <v>1094</v>
      </c>
      <c r="L3178" t="s">
        <v>22</v>
      </c>
      <c r="M3178">
        <v>200000</v>
      </c>
      <c r="O3178" t="s">
        <v>7454</v>
      </c>
      <c r="P3178" t="s">
        <v>1818</v>
      </c>
    </row>
    <row r="3179" spans="1:16" x14ac:dyDescent="0.25">
      <c r="A3179" t="s">
        <v>0</v>
      </c>
      <c r="B3179" t="s">
        <v>0</v>
      </c>
      <c r="C3179" t="s">
        <v>7559</v>
      </c>
      <c r="D3179" t="s">
        <v>7546</v>
      </c>
      <c r="E3179" t="s">
        <v>34</v>
      </c>
      <c r="F3179" t="b">
        <v>0</v>
      </c>
      <c r="G3179" t="s">
        <v>41</v>
      </c>
      <c r="H3179" s="4">
        <v>45705.500532407408</v>
      </c>
      <c r="I3179" t="b">
        <v>0</v>
      </c>
      <c r="J3179" t="b">
        <v>0</v>
      </c>
      <c r="K3179" t="s">
        <v>24</v>
      </c>
      <c r="L3179" t="s">
        <v>36</v>
      </c>
      <c r="N3179">
        <v>15</v>
      </c>
      <c r="O3179" t="s">
        <v>7547</v>
      </c>
      <c r="P3179" t="s">
        <v>61</v>
      </c>
    </row>
    <row r="3180" spans="1:16" x14ac:dyDescent="0.25">
      <c r="A3180" t="s">
        <v>1</v>
      </c>
      <c r="B3180" t="s">
        <v>2955</v>
      </c>
      <c r="C3180" t="s">
        <v>2765</v>
      </c>
      <c r="D3180" t="s">
        <v>3972</v>
      </c>
      <c r="E3180" t="s">
        <v>20</v>
      </c>
      <c r="F3180" t="b">
        <v>0</v>
      </c>
      <c r="G3180" t="s">
        <v>52</v>
      </c>
      <c r="H3180" s="4">
        <v>45705.500891203701</v>
      </c>
      <c r="I3180" t="b">
        <v>0</v>
      </c>
      <c r="J3180" t="b">
        <v>1</v>
      </c>
      <c r="K3180" t="s">
        <v>24</v>
      </c>
      <c r="L3180" t="s">
        <v>22</v>
      </c>
      <c r="M3180">
        <v>174000</v>
      </c>
      <c r="O3180" t="s">
        <v>5481</v>
      </c>
      <c r="P3180" t="s">
        <v>603</v>
      </c>
    </row>
    <row r="3181" spans="1:16" x14ac:dyDescent="0.25">
      <c r="A3181" t="s">
        <v>2</v>
      </c>
      <c r="B3181" t="s">
        <v>7405</v>
      </c>
      <c r="C3181" t="s">
        <v>3608</v>
      </c>
      <c r="D3181" t="s">
        <v>3972</v>
      </c>
      <c r="E3181" t="s">
        <v>20</v>
      </c>
      <c r="F3181" t="b">
        <v>0</v>
      </c>
      <c r="G3181" t="s">
        <v>27</v>
      </c>
      <c r="H3181" s="4">
        <v>45705.501215277778</v>
      </c>
      <c r="I3181" t="b">
        <v>0</v>
      </c>
      <c r="J3181" t="b">
        <v>0</v>
      </c>
      <c r="K3181" t="s">
        <v>24</v>
      </c>
      <c r="L3181" t="s">
        <v>22</v>
      </c>
      <c r="M3181">
        <v>82850</v>
      </c>
      <c r="O3181" t="s">
        <v>5481</v>
      </c>
      <c r="P3181" t="s">
        <v>3772</v>
      </c>
    </row>
    <row r="3182" spans="1:16" x14ac:dyDescent="0.25">
      <c r="A3182" t="s">
        <v>2</v>
      </c>
      <c r="B3182" t="s">
        <v>7455</v>
      </c>
      <c r="C3182" t="s">
        <v>114</v>
      </c>
      <c r="D3182" t="s">
        <v>3972</v>
      </c>
      <c r="E3182" t="s">
        <v>20</v>
      </c>
      <c r="F3182" t="b">
        <v>0</v>
      </c>
      <c r="G3182" t="s">
        <v>27</v>
      </c>
      <c r="H3182" s="4">
        <v>45705.501689814817</v>
      </c>
      <c r="I3182" t="b">
        <v>0</v>
      </c>
      <c r="J3182" t="b">
        <v>1</v>
      </c>
      <c r="K3182" t="s">
        <v>24</v>
      </c>
      <c r="L3182" t="s">
        <v>22</v>
      </c>
      <c r="M3182">
        <v>207500</v>
      </c>
      <c r="O3182" t="s">
        <v>341</v>
      </c>
      <c r="P3182" t="s">
        <v>7456</v>
      </c>
    </row>
    <row r="3183" spans="1:16" x14ac:dyDescent="0.25">
      <c r="A3183" t="s">
        <v>1</v>
      </c>
      <c r="B3183" t="s">
        <v>7560</v>
      </c>
      <c r="C3183" t="s">
        <v>713</v>
      </c>
      <c r="D3183" t="s">
        <v>3972</v>
      </c>
      <c r="E3183" t="s">
        <v>20</v>
      </c>
      <c r="F3183" t="b">
        <v>0</v>
      </c>
      <c r="G3183" t="s">
        <v>27</v>
      </c>
      <c r="H3183" s="4">
        <v>45705.501770833333</v>
      </c>
      <c r="I3183" t="b">
        <v>0</v>
      </c>
      <c r="J3183" t="b">
        <v>1</v>
      </c>
      <c r="K3183" t="s">
        <v>24</v>
      </c>
      <c r="L3183" t="s">
        <v>22</v>
      </c>
      <c r="M3183">
        <v>113750</v>
      </c>
      <c r="O3183" t="s">
        <v>5481</v>
      </c>
      <c r="P3183" t="s">
        <v>7561</v>
      </c>
    </row>
    <row r="3184" spans="1:16" x14ac:dyDescent="0.25">
      <c r="A3184" t="s">
        <v>1</v>
      </c>
      <c r="B3184" t="s">
        <v>844</v>
      </c>
      <c r="C3184" t="s">
        <v>3608</v>
      </c>
      <c r="D3184" t="s">
        <v>3972</v>
      </c>
      <c r="E3184" t="s">
        <v>20</v>
      </c>
      <c r="F3184" t="b">
        <v>0</v>
      </c>
      <c r="G3184" t="s">
        <v>30</v>
      </c>
      <c r="H3184" s="4">
        <v>45705.502858796302</v>
      </c>
      <c r="I3184" t="b">
        <v>0</v>
      </c>
      <c r="J3184" t="b">
        <v>0</v>
      </c>
      <c r="K3184" t="s">
        <v>24</v>
      </c>
      <c r="L3184" t="s">
        <v>22</v>
      </c>
      <c r="M3184">
        <v>174500</v>
      </c>
      <c r="O3184" t="s">
        <v>5481</v>
      </c>
      <c r="P3184" t="s">
        <v>302</v>
      </c>
    </row>
    <row r="3185" spans="1:16" x14ac:dyDescent="0.25">
      <c r="A3185" t="s">
        <v>28</v>
      </c>
      <c r="B3185" t="s">
        <v>7457</v>
      </c>
      <c r="C3185" t="s">
        <v>39</v>
      </c>
      <c r="D3185" t="s">
        <v>3972</v>
      </c>
      <c r="E3185" t="s">
        <v>20</v>
      </c>
      <c r="F3185" t="b">
        <v>1</v>
      </c>
      <c r="G3185" t="s">
        <v>106</v>
      </c>
      <c r="H3185" s="4">
        <v>45705.50849537037</v>
      </c>
      <c r="I3185" t="b">
        <v>0</v>
      </c>
      <c r="J3185" t="b">
        <v>0</v>
      </c>
      <c r="K3185" t="s">
        <v>106</v>
      </c>
      <c r="L3185" t="s">
        <v>36</v>
      </c>
      <c r="N3185">
        <v>50</v>
      </c>
      <c r="O3185" t="s">
        <v>7412</v>
      </c>
      <c r="P3185" t="s">
        <v>7458</v>
      </c>
    </row>
    <row r="3186" spans="1:16" x14ac:dyDescent="0.25">
      <c r="A3186" t="s">
        <v>0</v>
      </c>
      <c r="B3186" t="s">
        <v>0</v>
      </c>
      <c r="C3186" t="s">
        <v>569</v>
      </c>
      <c r="D3186" t="s">
        <v>7546</v>
      </c>
      <c r="E3186" t="s">
        <v>34</v>
      </c>
      <c r="F3186" t="b">
        <v>0</v>
      </c>
      <c r="G3186" t="s">
        <v>52</v>
      </c>
      <c r="H3186" s="4">
        <v>45705.515636574077</v>
      </c>
      <c r="I3186" t="b">
        <v>0</v>
      </c>
      <c r="J3186" t="b">
        <v>0</v>
      </c>
      <c r="K3186" t="s">
        <v>24</v>
      </c>
      <c r="L3186" t="s">
        <v>36</v>
      </c>
      <c r="N3186">
        <v>15</v>
      </c>
      <c r="O3186" t="s">
        <v>7547</v>
      </c>
      <c r="P3186" t="s">
        <v>61</v>
      </c>
    </row>
    <row r="3187" spans="1:16" x14ac:dyDescent="0.25">
      <c r="A3187" t="s">
        <v>139</v>
      </c>
      <c r="B3187" t="s">
        <v>7459</v>
      </c>
      <c r="C3187" t="s">
        <v>1867</v>
      </c>
      <c r="D3187" t="s">
        <v>2208</v>
      </c>
      <c r="E3187" t="s">
        <v>105</v>
      </c>
      <c r="F3187" t="b">
        <v>0</v>
      </c>
      <c r="G3187" t="s">
        <v>27</v>
      </c>
      <c r="H3187" s="4">
        <v>45705.54178240741</v>
      </c>
      <c r="I3187" t="b">
        <v>0</v>
      </c>
      <c r="J3187" t="b">
        <v>1</v>
      </c>
      <c r="K3187" t="s">
        <v>24</v>
      </c>
      <c r="L3187" t="s">
        <v>22</v>
      </c>
      <c r="M3187">
        <v>93500</v>
      </c>
      <c r="O3187" t="s">
        <v>7460</v>
      </c>
      <c r="P3187" t="s">
        <v>2014</v>
      </c>
    </row>
    <row r="3188" spans="1:16" x14ac:dyDescent="0.25">
      <c r="A3188" t="s">
        <v>1</v>
      </c>
      <c r="B3188" t="s">
        <v>2473</v>
      </c>
      <c r="C3188" t="s">
        <v>1845</v>
      </c>
      <c r="D3188" t="s">
        <v>4083</v>
      </c>
      <c r="E3188" t="s">
        <v>20</v>
      </c>
      <c r="F3188" t="b">
        <v>0</v>
      </c>
      <c r="G3188" t="s">
        <v>27</v>
      </c>
      <c r="H3188" s="4">
        <v>45705.543252314812</v>
      </c>
      <c r="I3188" t="b">
        <v>0</v>
      </c>
      <c r="J3188" t="b">
        <v>1</v>
      </c>
      <c r="K3188" t="s">
        <v>24</v>
      </c>
      <c r="L3188" t="s">
        <v>22</v>
      </c>
      <c r="M3188">
        <v>145000</v>
      </c>
      <c r="O3188" t="s">
        <v>1388</v>
      </c>
      <c r="P3188" t="s">
        <v>7461</v>
      </c>
    </row>
    <row r="3189" spans="1:16" x14ac:dyDescent="0.25">
      <c r="A3189" t="s">
        <v>40</v>
      </c>
      <c r="B3189" t="s">
        <v>7462</v>
      </c>
      <c r="C3189" t="s">
        <v>2701</v>
      </c>
      <c r="D3189" t="s">
        <v>3828</v>
      </c>
      <c r="E3189" t="s">
        <v>20</v>
      </c>
      <c r="F3189" t="b">
        <v>0</v>
      </c>
      <c r="G3189" t="s">
        <v>41</v>
      </c>
      <c r="H3189" s="4">
        <v>45705.543657407397</v>
      </c>
      <c r="I3189" t="b">
        <v>1</v>
      </c>
      <c r="J3189" t="b">
        <v>1</v>
      </c>
      <c r="K3189" t="s">
        <v>24</v>
      </c>
      <c r="L3189" t="s">
        <v>36</v>
      </c>
      <c r="N3189">
        <v>60</v>
      </c>
      <c r="O3189" t="s">
        <v>7463</v>
      </c>
      <c r="P3189" t="s">
        <v>7464</v>
      </c>
    </row>
    <row r="3190" spans="1:16" x14ac:dyDescent="0.25">
      <c r="A3190" t="s">
        <v>19</v>
      </c>
      <c r="B3190" t="s">
        <v>7465</v>
      </c>
      <c r="C3190" t="s">
        <v>2765</v>
      </c>
      <c r="D3190" t="s">
        <v>3956</v>
      </c>
      <c r="E3190" t="s">
        <v>20</v>
      </c>
      <c r="F3190" t="b">
        <v>0</v>
      </c>
      <c r="G3190" t="s">
        <v>23</v>
      </c>
      <c r="H3190" s="4">
        <v>45705.581053240741</v>
      </c>
      <c r="I3190" t="b">
        <v>0</v>
      </c>
      <c r="J3190" t="b">
        <v>1</v>
      </c>
      <c r="K3190" t="s">
        <v>24</v>
      </c>
      <c r="L3190" t="s">
        <v>36</v>
      </c>
      <c r="N3190">
        <v>11.335000038146971</v>
      </c>
      <c r="O3190" t="s">
        <v>254</v>
      </c>
      <c r="P3190" t="s">
        <v>1637</v>
      </c>
    </row>
    <row r="3191" spans="1:16" x14ac:dyDescent="0.25">
      <c r="A3191" t="s">
        <v>0</v>
      </c>
      <c r="B3191" t="s">
        <v>7548</v>
      </c>
      <c r="C3191" t="s">
        <v>484</v>
      </c>
      <c r="D3191" t="s">
        <v>3828</v>
      </c>
      <c r="E3191" t="s">
        <v>20</v>
      </c>
      <c r="F3191" t="b">
        <v>0</v>
      </c>
      <c r="G3191" t="s">
        <v>27</v>
      </c>
      <c r="H3191" s="4">
        <v>45705.583402777767</v>
      </c>
      <c r="I3191" t="b">
        <v>0</v>
      </c>
      <c r="J3191" t="b">
        <v>1</v>
      </c>
      <c r="K3191" t="s">
        <v>24</v>
      </c>
      <c r="L3191" t="s">
        <v>22</v>
      </c>
      <c r="M3191">
        <v>70000</v>
      </c>
      <c r="O3191" t="s">
        <v>7549</v>
      </c>
      <c r="P3191" t="s">
        <v>280</v>
      </c>
    </row>
    <row r="3192" spans="1:16" x14ac:dyDescent="0.25">
      <c r="A3192" t="s">
        <v>0</v>
      </c>
      <c r="B3192" t="s">
        <v>7466</v>
      </c>
      <c r="C3192" t="s">
        <v>859</v>
      </c>
      <c r="D3192" t="s">
        <v>3956</v>
      </c>
      <c r="E3192" t="s">
        <v>20</v>
      </c>
      <c r="F3192" t="b">
        <v>0</v>
      </c>
      <c r="G3192" t="s">
        <v>27</v>
      </c>
      <c r="H3192" s="4">
        <v>45705.583518518521</v>
      </c>
      <c r="I3192" t="b">
        <v>0</v>
      </c>
      <c r="J3192" t="b">
        <v>1</v>
      </c>
      <c r="K3192" t="s">
        <v>24</v>
      </c>
      <c r="L3192" t="s">
        <v>36</v>
      </c>
      <c r="N3192">
        <v>24.014999389648441</v>
      </c>
      <c r="O3192" t="s">
        <v>7467</v>
      </c>
      <c r="P3192" t="s">
        <v>1304</v>
      </c>
    </row>
    <row r="3193" spans="1:16" x14ac:dyDescent="0.25">
      <c r="A3193" t="s">
        <v>25</v>
      </c>
      <c r="B3193" t="s">
        <v>7520</v>
      </c>
      <c r="C3193" t="s">
        <v>82</v>
      </c>
      <c r="D3193" t="s">
        <v>3828</v>
      </c>
      <c r="E3193" t="s">
        <v>20</v>
      </c>
      <c r="F3193" t="b">
        <v>0</v>
      </c>
      <c r="G3193" t="s">
        <v>27</v>
      </c>
      <c r="H3193" s="4">
        <v>45705.584178240737</v>
      </c>
      <c r="I3193" t="b">
        <v>0</v>
      </c>
      <c r="J3193" t="b">
        <v>1</v>
      </c>
      <c r="K3193" t="s">
        <v>24</v>
      </c>
      <c r="L3193" t="s">
        <v>22</v>
      </c>
      <c r="M3193">
        <v>85210.5</v>
      </c>
      <c r="O3193" t="s">
        <v>7521</v>
      </c>
      <c r="P3193" t="s">
        <v>2884</v>
      </c>
    </row>
    <row r="3194" spans="1:16" x14ac:dyDescent="0.25">
      <c r="A3194" t="s">
        <v>2</v>
      </c>
      <c r="B3194" t="s">
        <v>170</v>
      </c>
      <c r="C3194" t="s">
        <v>171</v>
      </c>
      <c r="D3194" t="s">
        <v>3956</v>
      </c>
      <c r="E3194" t="s">
        <v>20</v>
      </c>
      <c r="F3194" t="b">
        <v>0</v>
      </c>
      <c r="G3194" t="s">
        <v>27</v>
      </c>
      <c r="H3194" s="4">
        <v>45705.584618055553</v>
      </c>
      <c r="I3194" t="b">
        <v>0</v>
      </c>
      <c r="J3194" t="b">
        <v>1</v>
      </c>
      <c r="K3194" t="s">
        <v>24</v>
      </c>
      <c r="L3194" t="s">
        <v>36</v>
      </c>
      <c r="N3194">
        <v>46.060001373291023</v>
      </c>
      <c r="O3194" t="s">
        <v>7562</v>
      </c>
      <c r="P3194" t="s">
        <v>7563</v>
      </c>
    </row>
    <row r="3195" spans="1:16" x14ac:dyDescent="0.25">
      <c r="A3195" t="s">
        <v>28</v>
      </c>
      <c r="B3195" t="s">
        <v>7468</v>
      </c>
      <c r="C3195" t="s">
        <v>24</v>
      </c>
      <c r="D3195" t="s">
        <v>3972</v>
      </c>
      <c r="E3195" t="s">
        <v>20</v>
      </c>
      <c r="F3195" t="b">
        <v>0</v>
      </c>
      <c r="G3195" t="s">
        <v>27</v>
      </c>
      <c r="H3195" s="4">
        <v>45705.585509259261</v>
      </c>
      <c r="I3195" t="b">
        <v>0</v>
      </c>
      <c r="J3195" t="b">
        <v>0</v>
      </c>
      <c r="K3195" t="s">
        <v>24</v>
      </c>
      <c r="L3195" t="s">
        <v>22</v>
      </c>
      <c r="M3195">
        <v>155000</v>
      </c>
      <c r="O3195" t="s">
        <v>7469</v>
      </c>
      <c r="P3195" t="s">
        <v>7470</v>
      </c>
    </row>
    <row r="3196" spans="1:16" x14ac:dyDescent="0.25">
      <c r="A3196" t="s">
        <v>191</v>
      </c>
      <c r="B3196" t="s">
        <v>7471</v>
      </c>
      <c r="C3196" t="s">
        <v>972</v>
      </c>
      <c r="D3196" t="s">
        <v>4083</v>
      </c>
      <c r="E3196" t="s">
        <v>20</v>
      </c>
      <c r="F3196" t="b">
        <v>0</v>
      </c>
      <c r="G3196" t="s">
        <v>862</v>
      </c>
      <c r="H3196" s="4">
        <v>45705.589016203703</v>
      </c>
      <c r="I3196" t="b">
        <v>0</v>
      </c>
      <c r="J3196" t="b">
        <v>0</v>
      </c>
      <c r="K3196" t="s">
        <v>862</v>
      </c>
      <c r="L3196" t="s">
        <v>22</v>
      </c>
      <c r="M3196">
        <v>127500</v>
      </c>
      <c r="O3196" t="s">
        <v>7472</v>
      </c>
      <c r="P3196" t="s">
        <v>7473</v>
      </c>
    </row>
    <row r="3197" spans="1:16" x14ac:dyDescent="0.25">
      <c r="A3197" t="s">
        <v>0</v>
      </c>
      <c r="B3197" t="s">
        <v>5356</v>
      </c>
      <c r="C3197" t="s">
        <v>5357</v>
      </c>
      <c r="D3197" t="s">
        <v>3828</v>
      </c>
      <c r="E3197" t="s">
        <v>219</v>
      </c>
      <c r="F3197" t="b">
        <v>0</v>
      </c>
      <c r="G3197" t="s">
        <v>27</v>
      </c>
      <c r="H3197" s="4">
        <v>45705.625069444453</v>
      </c>
      <c r="I3197" t="b">
        <v>1</v>
      </c>
      <c r="J3197" t="b">
        <v>1</v>
      </c>
      <c r="K3197" t="s">
        <v>24</v>
      </c>
      <c r="L3197" t="s">
        <v>36</v>
      </c>
      <c r="N3197">
        <v>26.494998931884769</v>
      </c>
      <c r="O3197" t="s">
        <v>3769</v>
      </c>
      <c r="P3197" t="s">
        <v>1702</v>
      </c>
    </row>
    <row r="3198" spans="1:16" x14ac:dyDescent="0.25">
      <c r="A3198" t="s">
        <v>0</v>
      </c>
      <c r="B3198" t="s">
        <v>7474</v>
      </c>
      <c r="C3198" t="s">
        <v>179</v>
      </c>
      <c r="D3198" t="s">
        <v>2208</v>
      </c>
      <c r="E3198" t="s">
        <v>20</v>
      </c>
      <c r="F3198" t="b">
        <v>0</v>
      </c>
      <c r="G3198" t="s">
        <v>27</v>
      </c>
      <c r="H3198" s="4">
        <v>45705.625173611108</v>
      </c>
      <c r="I3198" t="b">
        <v>0</v>
      </c>
      <c r="J3198" t="b">
        <v>0</v>
      </c>
      <c r="K3198" t="s">
        <v>24</v>
      </c>
      <c r="L3198" t="s">
        <v>22</v>
      </c>
      <c r="M3198">
        <v>61750</v>
      </c>
      <c r="O3198" t="s">
        <v>7475</v>
      </c>
      <c r="P3198" t="s">
        <v>7476</v>
      </c>
    </row>
    <row r="3199" spans="1:16" x14ac:dyDescent="0.25">
      <c r="A3199" t="s">
        <v>0</v>
      </c>
      <c r="B3199" t="s">
        <v>7477</v>
      </c>
      <c r="C3199" t="s">
        <v>2883</v>
      </c>
      <c r="D3199" t="s">
        <v>3828</v>
      </c>
      <c r="E3199" t="s">
        <v>51</v>
      </c>
      <c r="F3199" t="b">
        <v>0</v>
      </c>
      <c r="G3199" t="s">
        <v>30</v>
      </c>
      <c r="H3199" s="4">
        <v>45705.625601851847</v>
      </c>
      <c r="I3199" t="b">
        <v>1</v>
      </c>
      <c r="J3199" t="b">
        <v>0</v>
      </c>
      <c r="K3199" t="s">
        <v>24</v>
      </c>
      <c r="L3199" t="s">
        <v>36</v>
      </c>
      <c r="N3199">
        <v>53.5</v>
      </c>
      <c r="O3199" t="s">
        <v>7478</v>
      </c>
      <c r="P3199" t="s">
        <v>338</v>
      </c>
    </row>
    <row r="3200" spans="1:16" x14ac:dyDescent="0.25">
      <c r="A3200" t="s">
        <v>1</v>
      </c>
      <c r="B3200" t="s">
        <v>4443</v>
      </c>
      <c r="C3200" t="s">
        <v>122</v>
      </c>
      <c r="D3200" t="s">
        <v>3972</v>
      </c>
      <c r="E3200" t="s">
        <v>20</v>
      </c>
      <c r="F3200" t="b">
        <v>0</v>
      </c>
      <c r="G3200" t="s">
        <v>52</v>
      </c>
      <c r="H3200" s="4">
        <v>45705.625740740739</v>
      </c>
      <c r="I3200" t="b">
        <v>0</v>
      </c>
      <c r="J3200" t="b">
        <v>1</v>
      </c>
      <c r="K3200" t="s">
        <v>24</v>
      </c>
      <c r="L3200" t="s">
        <v>22</v>
      </c>
      <c r="M3200">
        <v>222545</v>
      </c>
      <c r="O3200" t="s">
        <v>759</v>
      </c>
      <c r="P3200" t="s">
        <v>2237</v>
      </c>
    </row>
    <row r="3201" spans="1:16" x14ac:dyDescent="0.25">
      <c r="A3201" t="s">
        <v>1</v>
      </c>
      <c r="B3201" t="s">
        <v>7479</v>
      </c>
      <c r="C3201" t="s">
        <v>82</v>
      </c>
      <c r="D3201" t="s">
        <v>4083</v>
      </c>
      <c r="E3201" t="s">
        <v>20</v>
      </c>
      <c r="F3201" t="b">
        <v>0</v>
      </c>
      <c r="G3201" t="s">
        <v>27</v>
      </c>
      <c r="H3201" s="4">
        <v>45705.626018518517</v>
      </c>
      <c r="I3201" t="b">
        <v>0</v>
      </c>
      <c r="J3201" t="b">
        <v>0</v>
      </c>
      <c r="K3201" t="s">
        <v>24</v>
      </c>
      <c r="L3201" t="s">
        <v>22</v>
      </c>
      <c r="M3201">
        <v>155000</v>
      </c>
      <c r="O3201" t="s">
        <v>377</v>
      </c>
      <c r="P3201" t="s">
        <v>3559</v>
      </c>
    </row>
    <row r="3202" spans="1:16" x14ac:dyDescent="0.25">
      <c r="A3202" t="s">
        <v>2</v>
      </c>
      <c r="B3202" t="s">
        <v>7480</v>
      </c>
      <c r="C3202" t="s">
        <v>24</v>
      </c>
      <c r="D3202" t="s">
        <v>4327</v>
      </c>
      <c r="E3202" t="s">
        <v>20</v>
      </c>
      <c r="F3202" t="b">
        <v>0</v>
      </c>
      <c r="G3202" t="s">
        <v>27</v>
      </c>
      <c r="H3202" s="4">
        <v>45705.626979166656</v>
      </c>
      <c r="I3202" t="b">
        <v>0</v>
      </c>
      <c r="J3202" t="b">
        <v>0</v>
      </c>
      <c r="K3202" t="s">
        <v>24</v>
      </c>
      <c r="L3202" t="s">
        <v>22</v>
      </c>
      <c r="M3202">
        <v>126500</v>
      </c>
      <c r="O3202" t="s">
        <v>7481</v>
      </c>
      <c r="P3202" t="s">
        <v>7482</v>
      </c>
    </row>
    <row r="3203" spans="1:16" x14ac:dyDescent="0.25">
      <c r="A3203" t="s">
        <v>0</v>
      </c>
      <c r="B3203" t="s">
        <v>2760</v>
      </c>
      <c r="C3203" t="s">
        <v>236</v>
      </c>
      <c r="D3203" t="s">
        <v>2208</v>
      </c>
      <c r="E3203" t="s">
        <v>20</v>
      </c>
      <c r="F3203" t="b">
        <v>0</v>
      </c>
      <c r="G3203" t="s">
        <v>27</v>
      </c>
      <c r="H3203" s="4">
        <v>45705.666817129633</v>
      </c>
      <c r="I3203" t="b">
        <v>0</v>
      </c>
      <c r="J3203" t="b">
        <v>1</v>
      </c>
      <c r="K3203" t="s">
        <v>24</v>
      </c>
      <c r="L3203" t="s">
        <v>22</v>
      </c>
      <c r="M3203">
        <v>120000</v>
      </c>
      <c r="O3203" t="s">
        <v>301</v>
      </c>
      <c r="P3203" t="s">
        <v>7483</v>
      </c>
    </row>
    <row r="3204" spans="1:16" x14ac:dyDescent="0.25">
      <c r="A3204" t="s">
        <v>0</v>
      </c>
      <c r="B3204" t="s">
        <v>7484</v>
      </c>
      <c r="C3204" t="s">
        <v>179</v>
      </c>
      <c r="D3204" t="s">
        <v>3828</v>
      </c>
      <c r="E3204" t="s">
        <v>20</v>
      </c>
      <c r="F3204" t="b">
        <v>0</v>
      </c>
      <c r="G3204" t="s">
        <v>27</v>
      </c>
      <c r="H3204" s="4">
        <v>45705.66684027778</v>
      </c>
      <c r="I3204" t="b">
        <v>0</v>
      </c>
      <c r="J3204" t="b">
        <v>1</v>
      </c>
      <c r="K3204" t="s">
        <v>24</v>
      </c>
      <c r="L3204" t="s">
        <v>22</v>
      </c>
      <c r="M3204">
        <v>79871.5</v>
      </c>
      <c r="O3204" t="s">
        <v>3851</v>
      </c>
      <c r="P3204" t="s">
        <v>7485</v>
      </c>
    </row>
    <row r="3205" spans="1:16" x14ac:dyDescent="0.25">
      <c r="A3205" t="s">
        <v>139</v>
      </c>
      <c r="B3205" t="s">
        <v>277</v>
      </c>
      <c r="C3205" t="s">
        <v>1065</v>
      </c>
      <c r="D3205" t="s">
        <v>3972</v>
      </c>
      <c r="E3205" t="s">
        <v>20</v>
      </c>
      <c r="F3205" t="b">
        <v>0</v>
      </c>
      <c r="G3205" t="s">
        <v>35</v>
      </c>
      <c r="H3205" s="4">
        <v>45705.667071759257</v>
      </c>
      <c r="I3205" t="b">
        <v>0</v>
      </c>
      <c r="J3205" t="b">
        <v>0</v>
      </c>
      <c r="K3205" t="s">
        <v>24</v>
      </c>
      <c r="L3205" t="s">
        <v>36</v>
      </c>
      <c r="N3205">
        <v>60</v>
      </c>
      <c r="O3205" t="s">
        <v>200</v>
      </c>
      <c r="P3205" t="s">
        <v>7538</v>
      </c>
    </row>
    <row r="3206" spans="1:16" x14ac:dyDescent="0.25">
      <c r="A3206" t="s">
        <v>139</v>
      </c>
      <c r="B3206" t="s">
        <v>7486</v>
      </c>
      <c r="C3206" t="s">
        <v>1421</v>
      </c>
      <c r="D3206" t="s">
        <v>3828</v>
      </c>
      <c r="E3206" t="s">
        <v>20</v>
      </c>
      <c r="F3206" t="b">
        <v>0</v>
      </c>
      <c r="G3206" t="s">
        <v>52</v>
      </c>
      <c r="H3206" s="4">
        <v>45705.667858796303</v>
      </c>
      <c r="I3206" t="b">
        <v>0</v>
      </c>
      <c r="J3206" t="b">
        <v>1</v>
      </c>
      <c r="K3206" t="s">
        <v>24</v>
      </c>
      <c r="L3206" t="s">
        <v>22</v>
      </c>
      <c r="M3206">
        <v>120000</v>
      </c>
      <c r="O3206" t="s">
        <v>7487</v>
      </c>
      <c r="P3206" t="s">
        <v>7488</v>
      </c>
    </row>
    <row r="3207" spans="1:16" x14ac:dyDescent="0.25">
      <c r="A3207" t="s">
        <v>40</v>
      </c>
      <c r="B3207" t="s">
        <v>7489</v>
      </c>
      <c r="C3207" t="s">
        <v>825</v>
      </c>
      <c r="D3207" t="s">
        <v>3828</v>
      </c>
      <c r="E3207" t="s">
        <v>20</v>
      </c>
      <c r="F3207" t="b">
        <v>0</v>
      </c>
      <c r="G3207" t="s">
        <v>27</v>
      </c>
      <c r="H3207" s="4">
        <v>45705.668009259258</v>
      </c>
      <c r="I3207" t="b">
        <v>1</v>
      </c>
      <c r="J3207" t="b">
        <v>1</v>
      </c>
      <c r="K3207" t="s">
        <v>24</v>
      </c>
      <c r="L3207" t="s">
        <v>22</v>
      </c>
      <c r="M3207">
        <v>147500</v>
      </c>
      <c r="O3207" t="s">
        <v>2576</v>
      </c>
      <c r="P3207" t="s">
        <v>7490</v>
      </c>
    </row>
    <row r="3208" spans="1:16" x14ac:dyDescent="0.25">
      <c r="A3208" t="s">
        <v>0</v>
      </c>
      <c r="B3208" t="s">
        <v>7539</v>
      </c>
      <c r="C3208" t="s">
        <v>2716</v>
      </c>
      <c r="D3208" t="s">
        <v>3972</v>
      </c>
      <c r="E3208" t="s">
        <v>20</v>
      </c>
      <c r="F3208" t="b">
        <v>0</v>
      </c>
      <c r="G3208" t="s">
        <v>23</v>
      </c>
      <c r="H3208" s="4">
        <v>45705.700891203713</v>
      </c>
      <c r="I3208" t="b">
        <v>0</v>
      </c>
      <c r="J3208" t="b">
        <v>1</v>
      </c>
      <c r="K3208" t="s">
        <v>24</v>
      </c>
      <c r="L3208" t="s">
        <v>22</v>
      </c>
      <c r="M3208">
        <v>74100</v>
      </c>
      <c r="O3208" t="s">
        <v>5948</v>
      </c>
      <c r="P3208" t="s">
        <v>7540</v>
      </c>
    </row>
    <row r="3209" spans="1:16" x14ac:dyDescent="0.25">
      <c r="A3209" t="s">
        <v>0</v>
      </c>
      <c r="B3209" t="s">
        <v>0</v>
      </c>
      <c r="C3209" t="s">
        <v>76</v>
      </c>
      <c r="D3209" t="s">
        <v>4089</v>
      </c>
      <c r="E3209" t="s">
        <v>20</v>
      </c>
      <c r="F3209" t="b">
        <v>0</v>
      </c>
      <c r="G3209" t="s">
        <v>41</v>
      </c>
      <c r="H3209" s="4">
        <v>45705.708738425928</v>
      </c>
      <c r="I3209" t="b">
        <v>0</v>
      </c>
      <c r="J3209" t="b">
        <v>0</v>
      </c>
      <c r="K3209" t="s">
        <v>24</v>
      </c>
      <c r="L3209" t="s">
        <v>36</v>
      </c>
      <c r="N3209">
        <v>37.5</v>
      </c>
      <c r="O3209" t="s">
        <v>712</v>
      </c>
      <c r="P3209" t="s">
        <v>1904</v>
      </c>
    </row>
    <row r="3210" spans="1:16" x14ac:dyDescent="0.25">
      <c r="A3210" t="s">
        <v>139</v>
      </c>
      <c r="B3210" t="s">
        <v>7522</v>
      </c>
      <c r="C3210" t="s">
        <v>151</v>
      </c>
      <c r="D3210" t="s">
        <v>3972</v>
      </c>
      <c r="E3210" t="s">
        <v>20</v>
      </c>
      <c r="F3210" t="b">
        <v>0</v>
      </c>
      <c r="G3210" t="s">
        <v>30</v>
      </c>
      <c r="H3210" s="4">
        <v>45705.709236111114</v>
      </c>
      <c r="I3210" t="b">
        <v>0</v>
      </c>
      <c r="J3210" t="b">
        <v>0</v>
      </c>
      <c r="K3210" t="s">
        <v>24</v>
      </c>
      <c r="L3210" t="s">
        <v>36</v>
      </c>
      <c r="N3210">
        <v>22</v>
      </c>
      <c r="O3210" t="s">
        <v>7523</v>
      </c>
      <c r="P3210" t="s">
        <v>2808</v>
      </c>
    </row>
    <row r="3211" spans="1:16" x14ac:dyDescent="0.25">
      <c r="A3211" t="s">
        <v>2</v>
      </c>
      <c r="B3211" t="s">
        <v>417</v>
      </c>
      <c r="C3211" t="s">
        <v>908</v>
      </c>
      <c r="D3211" t="s">
        <v>3828</v>
      </c>
      <c r="E3211" t="s">
        <v>20</v>
      </c>
      <c r="F3211" t="b">
        <v>0</v>
      </c>
      <c r="G3211" t="s">
        <v>27</v>
      </c>
      <c r="H3211" s="4">
        <v>45705.710324074083</v>
      </c>
      <c r="I3211" t="b">
        <v>0</v>
      </c>
      <c r="J3211" t="b">
        <v>0</v>
      </c>
      <c r="K3211" t="s">
        <v>24</v>
      </c>
      <c r="L3211" t="s">
        <v>22</v>
      </c>
      <c r="M3211">
        <v>90094.2578125</v>
      </c>
      <c r="O3211" t="s">
        <v>6067</v>
      </c>
      <c r="P3211" t="s">
        <v>6068</v>
      </c>
    </row>
    <row r="3212" spans="1:16" x14ac:dyDescent="0.25">
      <c r="A3212" t="s">
        <v>2</v>
      </c>
      <c r="B3212" t="s">
        <v>2337</v>
      </c>
      <c r="C3212" t="s">
        <v>49</v>
      </c>
      <c r="D3212" t="s">
        <v>3972</v>
      </c>
      <c r="E3212" t="s">
        <v>20</v>
      </c>
      <c r="F3212" t="b">
        <v>0</v>
      </c>
      <c r="G3212" t="s">
        <v>30</v>
      </c>
      <c r="H3212" s="4">
        <v>45705.711342592593</v>
      </c>
      <c r="I3212" t="b">
        <v>0</v>
      </c>
      <c r="J3212" t="b">
        <v>0</v>
      </c>
      <c r="K3212" t="s">
        <v>24</v>
      </c>
      <c r="L3212" t="s">
        <v>22</v>
      </c>
      <c r="M3212">
        <v>350000</v>
      </c>
      <c r="O3212" t="s">
        <v>3634</v>
      </c>
      <c r="P3212" t="s">
        <v>7162</v>
      </c>
    </row>
    <row r="3213" spans="1:16" x14ac:dyDescent="0.25">
      <c r="A3213" t="s">
        <v>139</v>
      </c>
      <c r="B3213" t="s">
        <v>2929</v>
      </c>
      <c r="C3213" t="s">
        <v>3238</v>
      </c>
      <c r="D3213" t="s">
        <v>3972</v>
      </c>
      <c r="E3213" t="s">
        <v>20</v>
      </c>
      <c r="F3213" t="b">
        <v>0</v>
      </c>
      <c r="G3213" t="s">
        <v>41</v>
      </c>
      <c r="H3213" s="4">
        <v>45705.7503125</v>
      </c>
      <c r="I3213" t="b">
        <v>0</v>
      </c>
      <c r="J3213" t="b">
        <v>1</v>
      </c>
      <c r="K3213" t="s">
        <v>24</v>
      </c>
      <c r="L3213" t="s">
        <v>22</v>
      </c>
      <c r="M3213">
        <v>103900</v>
      </c>
      <c r="O3213" t="s">
        <v>4328</v>
      </c>
      <c r="P3213" t="s">
        <v>7491</v>
      </c>
    </row>
    <row r="3214" spans="1:16" x14ac:dyDescent="0.25">
      <c r="A3214" t="s">
        <v>139</v>
      </c>
      <c r="B3214" t="s">
        <v>7492</v>
      </c>
      <c r="C3214" t="s">
        <v>151</v>
      </c>
      <c r="D3214" t="s">
        <v>3828</v>
      </c>
      <c r="E3214" t="s">
        <v>51</v>
      </c>
      <c r="F3214" t="b">
        <v>0</v>
      </c>
      <c r="G3214" t="s">
        <v>30</v>
      </c>
      <c r="H3214" s="4">
        <v>45705.750902777778</v>
      </c>
      <c r="I3214" t="b">
        <v>1</v>
      </c>
      <c r="J3214" t="b">
        <v>0</v>
      </c>
      <c r="K3214" t="s">
        <v>24</v>
      </c>
      <c r="L3214" t="s">
        <v>36</v>
      </c>
      <c r="N3214">
        <v>38</v>
      </c>
      <c r="O3214" t="s">
        <v>6990</v>
      </c>
    </row>
    <row r="3215" spans="1:16" x14ac:dyDescent="0.25">
      <c r="A3215" t="s">
        <v>2</v>
      </c>
      <c r="B3215" t="s">
        <v>7493</v>
      </c>
      <c r="C3215" t="s">
        <v>945</v>
      </c>
      <c r="D3215" t="s">
        <v>3600</v>
      </c>
      <c r="E3215" t="s">
        <v>20</v>
      </c>
      <c r="F3215" t="b">
        <v>0</v>
      </c>
      <c r="G3215" t="s">
        <v>27</v>
      </c>
      <c r="H3215" s="4">
        <v>45705.751388888893</v>
      </c>
      <c r="I3215" t="b">
        <v>1</v>
      </c>
      <c r="J3215" t="b">
        <v>1</v>
      </c>
      <c r="K3215" t="s">
        <v>24</v>
      </c>
      <c r="L3215" t="s">
        <v>22</v>
      </c>
      <c r="M3215">
        <v>145000</v>
      </c>
      <c r="O3215" t="s">
        <v>7494</v>
      </c>
      <c r="P3215" t="s">
        <v>7495</v>
      </c>
    </row>
    <row r="3216" spans="1:16" x14ac:dyDescent="0.25">
      <c r="A3216" t="s">
        <v>19</v>
      </c>
      <c r="B3216" t="s">
        <v>7496</v>
      </c>
      <c r="C3216" t="s">
        <v>122</v>
      </c>
      <c r="D3216" t="s">
        <v>3972</v>
      </c>
      <c r="E3216" t="s">
        <v>20</v>
      </c>
      <c r="F3216" t="b">
        <v>0</v>
      </c>
      <c r="G3216" t="s">
        <v>52</v>
      </c>
      <c r="H3216" s="4">
        <v>45705.75240740741</v>
      </c>
      <c r="I3216" t="b">
        <v>1</v>
      </c>
      <c r="J3216" t="b">
        <v>0</v>
      </c>
      <c r="K3216" t="s">
        <v>24</v>
      </c>
      <c r="L3216" t="s">
        <v>22</v>
      </c>
      <c r="M3216">
        <v>112116</v>
      </c>
      <c r="O3216" t="s">
        <v>554</v>
      </c>
      <c r="P3216" t="s">
        <v>7497</v>
      </c>
    </row>
    <row r="3217" spans="1:16" x14ac:dyDescent="0.25">
      <c r="A3217" t="s">
        <v>0</v>
      </c>
      <c r="B3217" t="s">
        <v>4250</v>
      </c>
      <c r="C3217" t="s">
        <v>3519</v>
      </c>
      <c r="D3217" t="s">
        <v>3972</v>
      </c>
      <c r="E3217" t="s">
        <v>20</v>
      </c>
      <c r="F3217" t="b">
        <v>0</v>
      </c>
      <c r="G3217" t="s">
        <v>27</v>
      </c>
      <c r="H3217" s="4">
        <v>45705.791770833333</v>
      </c>
      <c r="I3217" t="b">
        <v>1</v>
      </c>
      <c r="J3217" t="b">
        <v>0</v>
      </c>
      <c r="K3217" t="s">
        <v>24</v>
      </c>
      <c r="L3217" t="s">
        <v>22</v>
      </c>
      <c r="M3217">
        <v>70000</v>
      </c>
      <c r="O3217" t="s">
        <v>7498</v>
      </c>
      <c r="P3217" t="s">
        <v>1075</v>
      </c>
    </row>
    <row r="3218" spans="1:16" x14ac:dyDescent="0.25">
      <c r="A3218" t="s">
        <v>1</v>
      </c>
      <c r="B3218" t="s">
        <v>7499</v>
      </c>
      <c r="C3218" t="s">
        <v>624</v>
      </c>
      <c r="D3218" t="s">
        <v>3972</v>
      </c>
      <c r="E3218" t="s">
        <v>20</v>
      </c>
      <c r="F3218" t="b">
        <v>0</v>
      </c>
      <c r="G3218" t="s">
        <v>35</v>
      </c>
      <c r="H3218" s="4">
        <v>45705.792164351849</v>
      </c>
      <c r="I3218" t="b">
        <v>0</v>
      </c>
      <c r="J3218" t="b">
        <v>1</v>
      </c>
      <c r="K3218" t="s">
        <v>24</v>
      </c>
      <c r="L3218" t="s">
        <v>22</v>
      </c>
      <c r="M3218">
        <v>184000</v>
      </c>
      <c r="O3218" t="s">
        <v>65</v>
      </c>
      <c r="P3218" t="s">
        <v>66</v>
      </c>
    </row>
    <row r="3219" spans="1:16" x14ac:dyDescent="0.25">
      <c r="A3219" t="s">
        <v>2</v>
      </c>
      <c r="B3219" t="s">
        <v>7243</v>
      </c>
      <c r="C3219" t="s">
        <v>322</v>
      </c>
      <c r="D3219" t="s">
        <v>3972</v>
      </c>
      <c r="E3219" t="s">
        <v>20</v>
      </c>
      <c r="F3219" t="b">
        <v>0</v>
      </c>
      <c r="G3219" t="s">
        <v>41</v>
      </c>
      <c r="H3219" s="4">
        <v>45705.792210648149</v>
      </c>
      <c r="I3219" t="b">
        <v>0</v>
      </c>
      <c r="J3219" t="b">
        <v>1</v>
      </c>
      <c r="K3219" t="s">
        <v>24</v>
      </c>
      <c r="L3219" t="s">
        <v>22</v>
      </c>
      <c r="M3219">
        <v>193500</v>
      </c>
      <c r="O3219" t="s">
        <v>3972</v>
      </c>
      <c r="P3219" t="s">
        <v>7244</v>
      </c>
    </row>
    <row r="3220" spans="1:16" x14ac:dyDescent="0.25">
      <c r="A3220" t="s">
        <v>2</v>
      </c>
      <c r="B3220" t="s">
        <v>7541</v>
      </c>
      <c r="C3220" t="s">
        <v>1588</v>
      </c>
      <c r="D3220" t="s">
        <v>7542</v>
      </c>
      <c r="E3220" t="s">
        <v>20</v>
      </c>
      <c r="F3220" t="b">
        <v>0</v>
      </c>
      <c r="G3220" t="s">
        <v>27</v>
      </c>
      <c r="H3220" s="4">
        <v>45705.792962962973</v>
      </c>
      <c r="I3220" t="b">
        <v>0</v>
      </c>
      <c r="J3220" t="b">
        <v>0</v>
      </c>
      <c r="K3220" t="s">
        <v>24</v>
      </c>
      <c r="L3220" t="s">
        <v>22</v>
      </c>
      <c r="M3220">
        <v>90000</v>
      </c>
      <c r="O3220" t="s">
        <v>7543</v>
      </c>
      <c r="P3220" t="s">
        <v>7544</v>
      </c>
    </row>
    <row r="3221" spans="1:16" x14ac:dyDescent="0.25">
      <c r="A3221" t="s">
        <v>1</v>
      </c>
      <c r="B3221" t="s">
        <v>5989</v>
      </c>
      <c r="C3221" t="s">
        <v>3891</v>
      </c>
      <c r="D3221" t="s">
        <v>3828</v>
      </c>
      <c r="E3221" t="s">
        <v>20</v>
      </c>
      <c r="F3221" t="b">
        <v>0</v>
      </c>
      <c r="G3221" t="s">
        <v>27</v>
      </c>
      <c r="H3221" s="4">
        <v>45705.793854166674</v>
      </c>
      <c r="I3221" t="b">
        <v>0</v>
      </c>
      <c r="J3221" t="b">
        <v>1</v>
      </c>
      <c r="K3221" t="s">
        <v>24</v>
      </c>
      <c r="L3221" t="s">
        <v>22</v>
      </c>
      <c r="M3221">
        <v>120000</v>
      </c>
      <c r="O3221" t="s">
        <v>3892</v>
      </c>
      <c r="P3221" t="s">
        <v>5990</v>
      </c>
    </row>
    <row r="3222" spans="1:16" x14ac:dyDescent="0.25">
      <c r="A3222" t="s">
        <v>1</v>
      </c>
      <c r="B3222" t="s">
        <v>3477</v>
      </c>
      <c r="C3222" t="s">
        <v>155</v>
      </c>
      <c r="D3222" t="s">
        <v>3972</v>
      </c>
      <c r="E3222" t="s">
        <v>51</v>
      </c>
      <c r="F3222" t="b">
        <v>0</v>
      </c>
      <c r="G3222" t="s">
        <v>27</v>
      </c>
      <c r="H3222" s="4">
        <v>45705.794027777767</v>
      </c>
      <c r="I3222" t="b">
        <v>0</v>
      </c>
      <c r="J3222" t="b">
        <v>1</v>
      </c>
      <c r="K3222" t="s">
        <v>24</v>
      </c>
      <c r="L3222" t="s">
        <v>36</v>
      </c>
      <c r="N3222">
        <v>45</v>
      </c>
      <c r="O3222" t="s">
        <v>270</v>
      </c>
      <c r="P3222" t="s">
        <v>1851</v>
      </c>
    </row>
    <row r="3223" spans="1:16" x14ac:dyDescent="0.25">
      <c r="A3223" t="s">
        <v>89</v>
      </c>
      <c r="B3223" t="s">
        <v>7500</v>
      </c>
      <c r="C3223" t="s">
        <v>44</v>
      </c>
      <c r="D3223" t="s">
        <v>3972</v>
      </c>
      <c r="E3223" t="s">
        <v>20</v>
      </c>
      <c r="F3223" t="b">
        <v>0</v>
      </c>
      <c r="G3223" t="s">
        <v>41</v>
      </c>
      <c r="H3223" s="4">
        <v>45705.83</v>
      </c>
      <c r="I3223" t="b">
        <v>0</v>
      </c>
      <c r="J3223" t="b">
        <v>0</v>
      </c>
      <c r="K3223" t="s">
        <v>24</v>
      </c>
      <c r="L3223" t="s">
        <v>22</v>
      </c>
      <c r="M3223">
        <v>144000</v>
      </c>
      <c r="O3223" t="s">
        <v>7501</v>
      </c>
      <c r="P3223" t="s">
        <v>7502</v>
      </c>
    </row>
    <row r="3224" spans="1:16" x14ac:dyDescent="0.25">
      <c r="A3224" t="s">
        <v>40</v>
      </c>
      <c r="B3224" t="s">
        <v>57</v>
      </c>
      <c r="C3224" t="s">
        <v>179</v>
      </c>
      <c r="D3224" t="s">
        <v>3972</v>
      </c>
      <c r="E3224" t="s">
        <v>20</v>
      </c>
      <c r="F3224" t="b">
        <v>0</v>
      </c>
      <c r="G3224" t="s">
        <v>52</v>
      </c>
      <c r="H3224" s="4">
        <v>45705.832152777781</v>
      </c>
      <c r="I3224" t="b">
        <v>0</v>
      </c>
      <c r="J3224" t="b">
        <v>1</v>
      </c>
      <c r="K3224" t="s">
        <v>24</v>
      </c>
      <c r="L3224" t="s">
        <v>22</v>
      </c>
      <c r="M3224">
        <v>139105</v>
      </c>
      <c r="O3224" t="s">
        <v>1856</v>
      </c>
      <c r="P3224" t="s">
        <v>2720</v>
      </c>
    </row>
    <row r="3225" spans="1:16" x14ac:dyDescent="0.25">
      <c r="A3225" t="s">
        <v>0</v>
      </c>
      <c r="B3225" t="s">
        <v>7503</v>
      </c>
      <c r="C3225" t="s">
        <v>203</v>
      </c>
      <c r="D3225" t="s">
        <v>3972</v>
      </c>
      <c r="E3225" t="s">
        <v>20</v>
      </c>
      <c r="F3225" t="b">
        <v>0</v>
      </c>
      <c r="G3225" t="s">
        <v>23</v>
      </c>
      <c r="H3225" s="4">
        <v>45705.832256944443</v>
      </c>
      <c r="I3225" t="b">
        <v>1</v>
      </c>
      <c r="J3225" t="b">
        <v>1</v>
      </c>
      <c r="K3225" t="s">
        <v>24</v>
      </c>
      <c r="L3225" t="s">
        <v>22</v>
      </c>
      <c r="M3225">
        <v>85000</v>
      </c>
      <c r="O3225" t="s">
        <v>4674</v>
      </c>
      <c r="P3225" t="s">
        <v>204</v>
      </c>
    </row>
    <row r="3226" spans="1:16" x14ac:dyDescent="0.25">
      <c r="A3226" t="s">
        <v>0</v>
      </c>
      <c r="B3226" t="s">
        <v>7564</v>
      </c>
      <c r="C3226" t="s">
        <v>1894</v>
      </c>
      <c r="D3226" t="s">
        <v>3972</v>
      </c>
      <c r="E3226" t="s">
        <v>20</v>
      </c>
      <c r="F3226" t="b">
        <v>0</v>
      </c>
      <c r="G3226" t="s">
        <v>41</v>
      </c>
      <c r="H3226" s="4">
        <v>45705.833657407413</v>
      </c>
      <c r="I3226" t="b">
        <v>0</v>
      </c>
      <c r="J3226" t="b">
        <v>0</v>
      </c>
      <c r="K3226" t="s">
        <v>24</v>
      </c>
      <c r="L3226" t="s">
        <v>22</v>
      </c>
      <c r="M3226">
        <v>83500</v>
      </c>
      <c r="O3226" t="s">
        <v>5521</v>
      </c>
      <c r="P3226" t="s">
        <v>2715</v>
      </c>
    </row>
    <row r="3227" spans="1:16" x14ac:dyDescent="0.25">
      <c r="A3227" t="s">
        <v>0</v>
      </c>
      <c r="B3227" t="s">
        <v>1219</v>
      </c>
      <c r="C3227" t="s">
        <v>64</v>
      </c>
      <c r="D3227" t="s">
        <v>6850</v>
      </c>
      <c r="E3227" t="s">
        <v>20</v>
      </c>
      <c r="F3227" t="b">
        <v>0</v>
      </c>
      <c r="G3227" t="s">
        <v>52</v>
      </c>
      <c r="H3227" s="4">
        <v>45705.834317129629</v>
      </c>
      <c r="I3227" t="b">
        <v>1</v>
      </c>
      <c r="J3227" t="b">
        <v>0</v>
      </c>
      <c r="K3227" t="s">
        <v>24</v>
      </c>
      <c r="L3227" t="s">
        <v>36</v>
      </c>
      <c r="N3227">
        <v>37.5</v>
      </c>
      <c r="O3227" t="s">
        <v>131</v>
      </c>
      <c r="P3227" t="s">
        <v>1463</v>
      </c>
    </row>
    <row r="3228" spans="1:16" x14ac:dyDescent="0.25">
      <c r="A3228" t="s">
        <v>0</v>
      </c>
      <c r="B3228" t="s">
        <v>7504</v>
      </c>
      <c r="C3228" t="s">
        <v>2015</v>
      </c>
      <c r="D3228" t="s">
        <v>3972</v>
      </c>
      <c r="E3228" t="s">
        <v>51</v>
      </c>
      <c r="F3228" t="b">
        <v>0</v>
      </c>
      <c r="G3228" t="s">
        <v>27</v>
      </c>
      <c r="H3228" s="4">
        <v>45705.834456018521</v>
      </c>
      <c r="I3228" t="b">
        <v>0</v>
      </c>
      <c r="J3228" t="b">
        <v>0</v>
      </c>
      <c r="K3228" t="s">
        <v>24</v>
      </c>
      <c r="L3228" t="s">
        <v>36</v>
      </c>
      <c r="N3228">
        <v>30</v>
      </c>
      <c r="O3228" t="s">
        <v>1137</v>
      </c>
      <c r="P3228" t="s">
        <v>1687</v>
      </c>
    </row>
    <row r="3229" spans="1:16" x14ac:dyDescent="0.25">
      <c r="A3229" t="s">
        <v>0</v>
      </c>
      <c r="B3229" t="s">
        <v>1632</v>
      </c>
      <c r="C3229" t="s">
        <v>967</v>
      </c>
      <c r="D3229" t="s">
        <v>3972</v>
      </c>
      <c r="E3229" t="s">
        <v>20</v>
      </c>
      <c r="F3229" t="b">
        <v>0</v>
      </c>
      <c r="G3229" t="s">
        <v>27</v>
      </c>
      <c r="H3229" s="4">
        <v>45705.834837962961</v>
      </c>
      <c r="I3229" t="b">
        <v>1</v>
      </c>
      <c r="J3229" t="b">
        <v>0</v>
      </c>
      <c r="K3229" t="s">
        <v>24</v>
      </c>
      <c r="L3229" t="s">
        <v>22</v>
      </c>
      <c r="M3229">
        <v>105000</v>
      </c>
      <c r="O3229" t="s">
        <v>482</v>
      </c>
      <c r="P3229" t="s">
        <v>7545</v>
      </c>
    </row>
    <row r="3230" spans="1:16" x14ac:dyDescent="0.25">
      <c r="A3230" t="s">
        <v>19</v>
      </c>
      <c r="B3230" t="s">
        <v>7550</v>
      </c>
      <c r="C3230" t="s">
        <v>559</v>
      </c>
      <c r="D3230" t="s">
        <v>3956</v>
      </c>
      <c r="E3230" t="s">
        <v>20</v>
      </c>
      <c r="F3230" t="b">
        <v>0</v>
      </c>
      <c r="G3230" t="s">
        <v>27</v>
      </c>
      <c r="H3230" s="4">
        <v>45705.835057870368</v>
      </c>
      <c r="I3230" t="b">
        <v>0</v>
      </c>
      <c r="J3230" t="b">
        <v>1</v>
      </c>
      <c r="K3230" t="s">
        <v>24</v>
      </c>
      <c r="L3230" t="s">
        <v>36</v>
      </c>
      <c r="N3230">
        <v>37.514999389648438</v>
      </c>
      <c r="O3230" t="s">
        <v>7551</v>
      </c>
      <c r="P3230" t="s">
        <v>7552</v>
      </c>
    </row>
    <row r="3231" spans="1:16" x14ac:dyDescent="0.25">
      <c r="A3231" t="s">
        <v>0</v>
      </c>
      <c r="B3231" t="s">
        <v>7505</v>
      </c>
      <c r="C3231" t="s">
        <v>966</v>
      </c>
      <c r="D3231" t="s">
        <v>3956</v>
      </c>
      <c r="E3231" t="s">
        <v>20</v>
      </c>
      <c r="F3231" t="b">
        <v>0</v>
      </c>
      <c r="G3231" t="s">
        <v>30</v>
      </c>
      <c r="H3231" s="4">
        <v>45705.836087962962</v>
      </c>
      <c r="I3231" t="b">
        <v>0</v>
      </c>
      <c r="J3231" t="b">
        <v>0</v>
      </c>
      <c r="K3231" t="s">
        <v>24</v>
      </c>
      <c r="L3231" t="s">
        <v>36</v>
      </c>
      <c r="N3231">
        <v>25</v>
      </c>
      <c r="O3231" t="s">
        <v>7506</v>
      </c>
      <c r="P3231" t="s">
        <v>7507</v>
      </c>
    </row>
    <row r="3232" spans="1:16" x14ac:dyDescent="0.25">
      <c r="A3232" t="s">
        <v>0</v>
      </c>
      <c r="B3232" t="s">
        <v>3005</v>
      </c>
      <c r="C3232" t="s">
        <v>203</v>
      </c>
      <c r="D3232" t="s">
        <v>3972</v>
      </c>
      <c r="E3232" t="s">
        <v>20</v>
      </c>
      <c r="F3232" t="b">
        <v>0</v>
      </c>
      <c r="G3232" t="s">
        <v>23</v>
      </c>
      <c r="H3232" s="4">
        <v>45705.868854166663</v>
      </c>
      <c r="I3232" t="b">
        <v>1</v>
      </c>
      <c r="J3232" t="b">
        <v>1</v>
      </c>
      <c r="K3232" t="s">
        <v>24</v>
      </c>
      <c r="L3232" t="s">
        <v>36</v>
      </c>
      <c r="N3232">
        <v>19</v>
      </c>
      <c r="O3232" t="s">
        <v>4343</v>
      </c>
      <c r="P3232" t="s">
        <v>7508</v>
      </c>
    </row>
    <row r="3233" spans="1:16" x14ac:dyDescent="0.25">
      <c r="A3233" t="s">
        <v>0</v>
      </c>
      <c r="B3233" t="s">
        <v>7509</v>
      </c>
      <c r="C3233" t="s">
        <v>985</v>
      </c>
      <c r="D3233" t="s">
        <v>4327</v>
      </c>
      <c r="E3233" t="s">
        <v>20</v>
      </c>
      <c r="F3233" t="b">
        <v>0</v>
      </c>
      <c r="G3233" t="s">
        <v>27</v>
      </c>
      <c r="H3233" s="4">
        <v>45705.871157407397</v>
      </c>
      <c r="I3233" t="b">
        <v>0</v>
      </c>
      <c r="J3233" t="b">
        <v>1</v>
      </c>
      <c r="K3233" t="s">
        <v>24</v>
      </c>
      <c r="L3233" t="s">
        <v>22</v>
      </c>
      <c r="M3233">
        <v>120000</v>
      </c>
      <c r="O3233" t="s">
        <v>7510</v>
      </c>
    </row>
    <row r="3234" spans="1:16" x14ac:dyDescent="0.25">
      <c r="A3234" t="s">
        <v>0</v>
      </c>
      <c r="B3234" t="s">
        <v>7524</v>
      </c>
      <c r="C3234" t="s">
        <v>372</v>
      </c>
      <c r="D3234" t="s">
        <v>2208</v>
      </c>
      <c r="E3234" t="s">
        <v>20</v>
      </c>
      <c r="F3234" t="b">
        <v>0</v>
      </c>
      <c r="G3234" t="s">
        <v>27</v>
      </c>
      <c r="H3234" s="4">
        <v>45705.874988425923</v>
      </c>
      <c r="I3234" t="b">
        <v>0</v>
      </c>
      <c r="J3234" t="b">
        <v>0</v>
      </c>
      <c r="K3234" t="s">
        <v>24</v>
      </c>
      <c r="L3234" t="s">
        <v>22</v>
      </c>
      <c r="M3234">
        <v>82500</v>
      </c>
      <c r="O3234" t="s">
        <v>7525</v>
      </c>
      <c r="P3234" t="s">
        <v>7526</v>
      </c>
    </row>
    <row r="3235" spans="1:16" x14ac:dyDescent="0.25">
      <c r="A3235" t="s">
        <v>191</v>
      </c>
      <c r="B3235" t="s">
        <v>7565</v>
      </c>
      <c r="C3235" t="s">
        <v>2883</v>
      </c>
      <c r="D3235" t="s">
        <v>3972</v>
      </c>
      <c r="E3235" t="s">
        <v>51</v>
      </c>
      <c r="F3235" t="b">
        <v>0</v>
      </c>
      <c r="G3235" t="s">
        <v>30</v>
      </c>
      <c r="H3235" s="4">
        <v>45705.875763888893</v>
      </c>
      <c r="I3235" t="b">
        <v>0</v>
      </c>
      <c r="J3235" t="b">
        <v>1</v>
      </c>
      <c r="K3235" t="s">
        <v>24</v>
      </c>
      <c r="L3235" t="s">
        <v>36</v>
      </c>
      <c r="N3235">
        <v>50</v>
      </c>
      <c r="O3235" t="s">
        <v>2434</v>
      </c>
      <c r="P3235" t="s">
        <v>7566</v>
      </c>
    </row>
    <row r="3236" spans="1:16" x14ac:dyDescent="0.25">
      <c r="A3236" t="s">
        <v>2</v>
      </c>
      <c r="B3236" t="s">
        <v>7511</v>
      </c>
      <c r="C3236" t="s">
        <v>24</v>
      </c>
      <c r="D3236" t="s">
        <v>4034</v>
      </c>
      <c r="E3236" t="s">
        <v>20</v>
      </c>
      <c r="F3236" t="b">
        <v>0</v>
      </c>
      <c r="G3236" t="s">
        <v>41</v>
      </c>
      <c r="H3236" s="4">
        <v>45705.877106481479</v>
      </c>
      <c r="I3236" t="b">
        <v>1</v>
      </c>
      <c r="J3236" t="b">
        <v>1</v>
      </c>
      <c r="K3236" t="s">
        <v>24</v>
      </c>
      <c r="L3236" t="s">
        <v>22</v>
      </c>
      <c r="M3236">
        <v>125000</v>
      </c>
      <c r="O3236" t="s">
        <v>1831</v>
      </c>
      <c r="P3236" t="s">
        <v>7512</v>
      </c>
    </row>
    <row r="3237" spans="1:16" x14ac:dyDescent="0.25">
      <c r="A3237" t="s">
        <v>0</v>
      </c>
      <c r="B3237" t="s">
        <v>7513</v>
      </c>
      <c r="C3237" t="s">
        <v>82</v>
      </c>
      <c r="D3237" t="s">
        <v>3972</v>
      </c>
      <c r="E3237" t="s">
        <v>105</v>
      </c>
      <c r="F3237" t="b">
        <v>0</v>
      </c>
      <c r="G3237" t="s">
        <v>27</v>
      </c>
      <c r="H3237" s="4">
        <v>45705.916770833333</v>
      </c>
      <c r="I3237" t="b">
        <v>0</v>
      </c>
      <c r="J3237" t="b">
        <v>0</v>
      </c>
      <c r="K3237" t="s">
        <v>24</v>
      </c>
      <c r="L3237" t="s">
        <v>36</v>
      </c>
      <c r="N3237">
        <v>15.25</v>
      </c>
      <c r="O3237" t="s">
        <v>7514</v>
      </c>
    </row>
    <row r="3238" spans="1:16" x14ac:dyDescent="0.25">
      <c r="A3238" t="s">
        <v>2</v>
      </c>
      <c r="B3238" t="s">
        <v>4480</v>
      </c>
      <c r="C3238" t="s">
        <v>2555</v>
      </c>
      <c r="D3238" t="s">
        <v>3972</v>
      </c>
      <c r="E3238" t="s">
        <v>20</v>
      </c>
      <c r="F3238" t="b">
        <v>0</v>
      </c>
      <c r="G3238" t="s">
        <v>27</v>
      </c>
      <c r="H3238" s="4">
        <v>45705.918055555558</v>
      </c>
      <c r="I3238" t="b">
        <v>1</v>
      </c>
      <c r="J3238" t="b">
        <v>1</v>
      </c>
      <c r="K3238" t="s">
        <v>24</v>
      </c>
      <c r="L3238" t="s">
        <v>36</v>
      </c>
      <c r="N3238">
        <v>60</v>
      </c>
      <c r="O3238" t="s">
        <v>1227</v>
      </c>
      <c r="P3238" t="s">
        <v>887</v>
      </c>
    </row>
    <row r="3239" spans="1:16" x14ac:dyDescent="0.25">
      <c r="A3239" t="s">
        <v>0</v>
      </c>
      <c r="B3239" t="s">
        <v>7515</v>
      </c>
      <c r="C3239" t="s">
        <v>1096</v>
      </c>
      <c r="D3239" t="s">
        <v>3828</v>
      </c>
      <c r="E3239" t="s">
        <v>20</v>
      </c>
      <c r="F3239" t="b">
        <v>0</v>
      </c>
      <c r="G3239" t="s">
        <v>27</v>
      </c>
      <c r="H3239" s="4">
        <v>45705.954479166663</v>
      </c>
      <c r="I3239" t="b">
        <v>0</v>
      </c>
      <c r="J3239" t="b">
        <v>0</v>
      </c>
      <c r="K3239" t="s">
        <v>24</v>
      </c>
      <c r="L3239" t="s">
        <v>36</v>
      </c>
      <c r="N3239">
        <v>67.360000610351563</v>
      </c>
      <c r="O3239" t="s">
        <v>7516</v>
      </c>
      <c r="P3239" t="s">
        <v>7517</v>
      </c>
    </row>
    <row r="3240" spans="1:16" x14ac:dyDescent="0.25">
      <c r="A3240" t="s">
        <v>1</v>
      </c>
      <c r="B3240" t="s">
        <v>7567</v>
      </c>
      <c r="C3240" t="s">
        <v>151</v>
      </c>
      <c r="D3240" t="s">
        <v>3972</v>
      </c>
      <c r="E3240" t="s">
        <v>20</v>
      </c>
      <c r="F3240" t="b">
        <v>0</v>
      </c>
      <c r="G3240" t="s">
        <v>30</v>
      </c>
      <c r="H3240" s="4">
        <v>45705.959097222221</v>
      </c>
      <c r="I3240" t="b">
        <v>0</v>
      </c>
      <c r="J3240" t="b">
        <v>1</v>
      </c>
      <c r="K3240" t="s">
        <v>24</v>
      </c>
      <c r="L3240" t="s">
        <v>22</v>
      </c>
      <c r="M3240">
        <v>169500</v>
      </c>
      <c r="O3240" t="s">
        <v>4534</v>
      </c>
      <c r="P3240" t="s">
        <v>7568</v>
      </c>
    </row>
    <row r="3241" spans="1:16" x14ac:dyDescent="0.25">
      <c r="A3241" t="s">
        <v>1</v>
      </c>
      <c r="B3241" t="s">
        <v>7402</v>
      </c>
      <c r="C3241" t="s">
        <v>39</v>
      </c>
      <c r="D3241" t="s">
        <v>3972</v>
      </c>
      <c r="E3241" t="s">
        <v>51</v>
      </c>
      <c r="F3241" t="b">
        <v>1</v>
      </c>
      <c r="G3241" t="s">
        <v>41</v>
      </c>
      <c r="H3241" s="4">
        <v>45706.000034722223</v>
      </c>
      <c r="I3241" t="b">
        <v>0</v>
      </c>
      <c r="J3241" t="b">
        <v>1</v>
      </c>
      <c r="K3241" t="s">
        <v>24</v>
      </c>
      <c r="L3241" t="s">
        <v>36</v>
      </c>
      <c r="N3241">
        <v>31</v>
      </c>
      <c r="O3241" t="s">
        <v>7403</v>
      </c>
      <c r="P3241" t="s">
        <v>1212</v>
      </c>
    </row>
    <row r="3242" spans="1:16" x14ac:dyDescent="0.25">
      <c r="A3242" t="s">
        <v>2</v>
      </c>
      <c r="B3242" t="s">
        <v>7405</v>
      </c>
      <c r="C3242" t="s">
        <v>780</v>
      </c>
      <c r="D3242" t="s">
        <v>3972</v>
      </c>
      <c r="E3242" t="s">
        <v>20</v>
      </c>
      <c r="F3242" t="b">
        <v>0</v>
      </c>
      <c r="G3242" t="s">
        <v>27</v>
      </c>
      <c r="H3242" s="4">
        <v>45706.000173611108</v>
      </c>
      <c r="I3242" t="b">
        <v>0</v>
      </c>
      <c r="J3242" t="b">
        <v>0</v>
      </c>
      <c r="K3242" t="s">
        <v>24</v>
      </c>
      <c r="L3242" t="s">
        <v>22</v>
      </c>
      <c r="M3242">
        <v>82850</v>
      </c>
      <c r="O3242" t="s">
        <v>5481</v>
      </c>
      <c r="P3242" t="s">
        <v>3772</v>
      </c>
    </row>
    <row r="3243" spans="1:16" x14ac:dyDescent="0.25">
      <c r="A3243" t="s">
        <v>0</v>
      </c>
      <c r="B3243" t="s">
        <v>7404</v>
      </c>
      <c r="C3243" t="s">
        <v>5662</v>
      </c>
      <c r="D3243" t="s">
        <v>3956</v>
      </c>
      <c r="E3243" t="s">
        <v>34</v>
      </c>
      <c r="F3243" t="b">
        <v>0</v>
      </c>
      <c r="G3243" t="s">
        <v>27</v>
      </c>
      <c r="H3243" s="4">
        <v>45706.000173611108</v>
      </c>
      <c r="I3243" t="b">
        <v>0</v>
      </c>
      <c r="J3243" t="b">
        <v>0</v>
      </c>
      <c r="K3243" t="s">
        <v>24</v>
      </c>
      <c r="L3243" t="s">
        <v>36</v>
      </c>
      <c r="N3243">
        <v>24.014999389648441</v>
      </c>
      <c r="O3243" t="s">
        <v>5663</v>
      </c>
      <c r="P3243" t="s">
        <v>3686</v>
      </c>
    </row>
    <row r="3244" spans="1:16" x14ac:dyDescent="0.25">
      <c r="A3244" t="s">
        <v>1</v>
      </c>
      <c r="B3244" t="s">
        <v>7553</v>
      </c>
      <c r="C3244" t="s">
        <v>82</v>
      </c>
      <c r="D3244" t="s">
        <v>3972</v>
      </c>
      <c r="E3244" t="s">
        <v>20</v>
      </c>
      <c r="F3244" t="b">
        <v>0</v>
      </c>
      <c r="G3244" t="s">
        <v>27</v>
      </c>
      <c r="H3244" s="4">
        <v>45706.00136574074</v>
      </c>
      <c r="I3244" t="b">
        <v>0</v>
      </c>
      <c r="J3244" t="b">
        <v>1</v>
      </c>
      <c r="K3244" t="s">
        <v>24</v>
      </c>
      <c r="L3244" t="s">
        <v>22</v>
      </c>
      <c r="M3244">
        <v>125320</v>
      </c>
      <c r="O3244" t="s">
        <v>4193</v>
      </c>
      <c r="P3244" t="s">
        <v>149</v>
      </c>
    </row>
    <row r="3245" spans="1:16" x14ac:dyDescent="0.25">
      <c r="A3245" t="s">
        <v>2</v>
      </c>
      <c r="B3245" t="s">
        <v>7406</v>
      </c>
      <c r="C3245" t="s">
        <v>372</v>
      </c>
      <c r="D3245" t="s">
        <v>4013</v>
      </c>
      <c r="E3245" t="s">
        <v>20</v>
      </c>
      <c r="F3245" t="b">
        <v>0</v>
      </c>
      <c r="G3245" t="s">
        <v>41</v>
      </c>
      <c r="H3245" s="4">
        <v>45706.00209490741</v>
      </c>
      <c r="I3245" t="b">
        <v>0</v>
      </c>
      <c r="J3245" t="b">
        <v>1</v>
      </c>
      <c r="K3245" t="s">
        <v>24</v>
      </c>
      <c r="L3245" t="s">
        <v>22</v>
      </c>
      <c r="M3245">
        <v>220900</v>
      </c>
      <c r="O3245" t="s">
        <v>402</v>
      </c>
      <c r="P3245" t="s">
        <v>7407</v>
      </c>
    </row>
    <row r="3246" spans="1:16" x14ac:dyDescent="0.25">
      <c r="A3246" t="s">
        <v>2</v>
      </c>
      <c r="B3246" t="s">
        <v>2492</v>
      </c>
      <c r="C3246" t="s">
        <v>825</v>
      </c>
      <c r="D3246" t="s">
        <v>3972</v>
      </c>
      <c r="E3246" t="s">
        <v>20</v>
      </c>
      <c r="F3246" t="b">
        <v>0</v>
      </c>
      <c r="G3246" t="s">
        <v>35</v>
      </c>
      <c r="H3246" s="4">
        <v>45706.002395833333</v>
      </c>
      <c r="I3246" t="b">
        <v>0</v>
      </c>
      <c r="J3246" t="b">
        <v>1</v>
      </c>
      <c r="K3246" t="s">
        <v>24</v>
      </c>
      <c r="L3246" t="s">
        <v>22</v>
      </c>
      <c r="M3246">
        <v>122087</v>
      </c>
      <c r="O3246" t="s">
        <v>5481</v>
      </c>
      <c r="P3246" t="s">
        <v>7408</v>
      </c>
    </row>
    <row r="3247" spans="1:16" x14ac:dyDescent="0.25">
      <c r="A3247" t="s">
        <v>2</v>
      </c>
      <c r="B3247" t="s">
        <v>7409</v>
      </c>
      <c r="C3247" t="s">
        <v>622</v>
      </c>
      <c r="D3247" t="s">
        <v>3972</v>
      </c>
      <c r="E3247" t="s">
        <v>20</v>
      </c>
      <c r="F3247" t="b">
        <v>0</v>
      </c>
      <c r="G3247" t="s">
        <v>52</v>
      </c>
      <c r="H3247" s="4">
        <v>45706.003298611111</v>
      </c>
      <c r="I3247" t="b">
        <v>0</v>
      </c>
      <c r="J3247" t="b">
        <v>1</v>
      </c>
      <c r="K3247" t="s">
        <v>24</v>
      </c>
      <c r="L3247" t="s">
        <v>22</v>
      </c>
      <c r="M3247">
        <v>115000</v>
      </c>
      <c r="O3247" t="s">
        <v>954</v>
      </c>
      <c r="P3247" t="s">
        <v>7410</v>
      </c>
    </row>
    <row r="3248" spans="1:16" x14ac:dyDescent="0.25">
      <c r="A3248" t="s">
        <v>28</v>
      </c>
      <c r="B3248" t="s">
        <v>7411</v>
      </c>
      <c r="C3248" t="s">
        <v>39</v>
      </c>
      <c r="D3248" t="s">
        <v>3972</v>
      </c>
      <c r="E3248" t="s">
        <v>20</v>
      </c>
      <c r="F3248" t="b">
        <v>1</v>
      </c>
      <c r="G3248" t="s">
        <v>30</v>
      </c>
      <c r="H3248" s="4">
        <v>45706.017511574071</v>
      </c>
      <c r="I3248" t="b">
        <v>0</v>
      </c>
      <c r="J3248" t="b">
        <v>0</v>
      </c>
      <c r="K3248" t="s">
        <v>24</v>
      </c>
      <c r="L3248" t="s">
        <v>36</v>
      </c>
      <c r="N3248">
        <v>50</v>
      </c>
      <c r="O3248" t="s">
        <v>7412</v>
      </c>
    </row>
    <row r="3249" spans="1:16" x14ac:dyDescent="0.25">
      <c r="A3249" t="s">
        <v>0</v>
      </c>
      <c r="B3249" t="s">
        <v>6982</v>
      </c>
      <c r="C3249" t="s">
        <v>39</v>
      </c>
      <c r="D3249" t="s">
        <v>3972</v>
      </c>
      <c r="E3249" t="s">
        <v>20</v>
      </c>
      <c r="F3249" t="b">
        <v>1</v>
      </c>
      <c r="G3249" t="s">
        <v>106</v>
      </c>
      <c r="H3249" s="4">
        <v>45706.018483796302</v>
      </c>
      <c r="I3249" t="b">
        <v>0</v>
      </c>
      <c r="J3249" t="b">
        <v>0</v>
      </c>
      <c r="K3249" t="s">
        <v>106</v>
      </c>
      <c r="L3249" t="s">
        <v>22</v>
      </c>
      <c r="M3249">
        <v>71500</v>
      </c>
      <c r="O3249" t="s">
        <v>6983</v>
      </c>
      <c r="P3249" t="s">
        <v>6984</v>
      </c>
    </row>
    <row r="3250" spans="1:16" x14ac:dyDescent="0.25">
      <c r="A3250" t="s">
        <v>0</v>
      </c>
      <c r="B3250" t="s">
        <v>4494</v>
      </c>
      <c r="C3250" t="s">
        <v>140</v>
      </c>
      <c r="D3250" t="s">
        <v>3828</v>
      </c>
      <c r="E3250" t="s">
        <v>20</v>
      </c>
      <c r="F3250" t="b">
        <v>0</v>
      </c>
      <c r="G3250" t="s">
        <v>35</v>
      </c>
      <c r="H3250" s="4">
        <v>45706.04210648148</v>
      </c>
      <c r="I3250" t="b">
        <v>0</v>
      </c>
      <c r="J3250" t="b">
        <v>0</v>
      </c>
      <c r="K3250" t="s">
        <v>24</v>
      </c>
      <c r="L3250" t="s">
        <v>22</v>
      </c>
      <c r="M3250">
        <v>70000</v>
      </c>
      <c r="O3250" t="s">
        <v>4495</v>
      </c>
      <c r="P3250" t="s">
        <v>204</v>
      </c>
    </row>
    <row r="3251" spans="1:16" x14ac:dyDescent="0.25">
      <c r="A3251" t="s">
        <v>0</v>
      </c>
      <c r="B3251" t="s">
        <v>2900</v>
      </c>
      <c r="C3251" t="s">
        <v>749</v>
      </c>
      <c r="D3251" t="s">
        <v>3828</v>
      </c>
      <c r="E3251" t="s">
        <v>20</v>
      </c>
      <c r="F3251" t="b">
        <v>0</v>
      </c>
      <c r="G3251" t="s">
        <v>30</v>
      </c>
      <c r="H3251" s="4">
        <v>45706.042280092603</v>
      </c>
      <c r="I3251" t="b">
        <v>0</v>
      </c>
      <c r="J3251" t="b">
        <v>1</v>
      </c>
      <c r="K3251" t="s">
        <v>24</v>
      </c>
      <c r="L3251" t="s">
        <v>22</v>
      </c>
      <c r="M3251">
        <v>82500</v>
      </c>
      <c r="O3251" t="s">
        <v>4496</v>
      </c>
      <c r="P3251" t="s">
        <v>3459</v>
      </c>
    </row>
    <row r="3252" spans="1:16" x14ac:dyDescent="0.25">
      <c r="A3252" t="s">
        <v>2</v>
      </c>
      <c r="B3252" t="s">
        <v>7527</v>
      </c>
      <c r="C3252" t="s">
        <v>7528</v>
      </c>
      <c r="D3252" t="s">
        <v>3828</v>
      </c>
      <c r="E3252" t="s">
        <v>20</v>
      </c>
      <c r="F3252" t="b">
        <v>0</v>
      </c>
      <c r="G3252" t="s">
        <v>23</v>
      </c>
      <c r="H3252" s="4">
        <v>45706.059699074067</v>
      </c>
      <c r="I3252" t="b">
        <v>1</v>
      </c>
      <c r="J3252" t="b">
        <v>1</v>
      </c>
      <c r="K3252" t="s">
        <v>24</v>
      </c>
      <c r="L3252" t="s">
        <v>22</v>
      </c>
      <c r="M3252">
        <v>46000</v>
      </c>
      <c r="O3252" t="s">
        <v>7529</v>
      </c>
      <c r="P3252" t="s">
        <v>3540</v>
      </c>
    </row>
    <row r="3253" spans="1:16" x14ac:dyDescent="0.25">
      <c r="A3253" t="s">
        <v>19</v>
      </c>
      <c r="B3253" t="s">
        <v>2448</v>
      </c>
      <c r="C3253" t="s">
        <v>1270</v>
      </c>
      <c r="D3253" t="s">
        <v>3972</v>
      </c>
      <c r="E3253" t="s">
        <v>20</v>
      </c>
      <c r="F3253" t="b">
        <v>0</v>
      </c>
      <c r="G3253" t="s">
        <v>23</v>
      </c>
      <c r="H3253" s="4">
        <v>45706.077384259261</v>
      </c>
      <c r="I3253" t="b">
        <v>0</v>
      </c>
      <c r="J3253" t="b">
        <v>1</v>
      </c>
      <c r="K3253" t="s">
        <v>24</v>
      </c>
      <c r="L3253" t="s">
        <v>36</v>
      </c>
      <c r="N3253">
        <v>56.5</v>
      </c>
      <c r="O3253" t="s">
        <v>5481</v>
      </c>
      <c r="P3253" t="s">
        <v>149</v>
      </c>
    </row>
    <row r="3254" spans="1:16" x14ac:dyDescent="0.25">
      <c r="A3254" t="s">
        <v>28</v>
      </c>
      <c r="B3254" t="s">
        <v>7413</v>
      </c>
      <c r="C3254" t="s">
        <v>192</v>
      </c>
      <c r="D3254" t="s">
        <v>3956</v>
      </c>
      <c r="E3254" t="s">
        <v>20</v>
      </c>
      <c r="F3254" t="b">
        <v>0</v>
      </c>
      <c r="G3254" t="s">
        <v>23</v>
      </c>
      <c r="H3254" s="4">
        <v>45706.09920138889</v>
      </c>
      <c r="I3254" t="b">
        <v>0</v>
      </c>
      <c r="J3254" t="b">
        <v>1</v>
      </c>
      <c r="K3254" t="s">
        <v>24</v>
      </c>
      <c r="L3254" t="s">
        <v>36</v>
      </c>
      <c r="N3254">
        <v>41.884998321533203</v>
      </c>
      <c r="O3254" t="s">
        <v>5012</v>
      </c>
      <c r="P3254" t="s">
        <v>7414</v>
      </c>
    </row>
    <row r="3255" spans="1:16" x14ac:dyDescent="0.25">
      <c r="A3255" t="s">
        <v>40</v>
      </c>
      <c r="B3255" t="s">
        <v>7415</v>
      </c>
      <c r="C3255" t="s">
        <v>5403</v>
      </c>
      <c r="D3255" t="s">
        <v>3956</v>
      </c>
      <c r="E3255" t="s">
        <v>20</v>
      </c>
      <c r="F3255" t="b">
        <v>0</v>
      </c>
      <c r="G3255" t="s">
        <v>27</v>
      </c>
      <c r="H3255" s="4">
        <v>45706.100543981483</v>
      </c>
      <c r="I3255" t="b">
        <v>0</v>
      </c>
      <c r="J3255" t="b">
        <v>0</v>
      </c>
      <c r="K3255" t="s">
        <v>24</v>
      </c>
      <c r="L3255" t="s">
        <v>36</v>
      </c>
      <c r="N3255">
        <v>45.745002746582031</v>
      </c>
      <c r="O3255" t="s">
        <v>1422</v>
      </c>
      <c r="P3255" t="s">
        <v>7416</v>
      </c>
    </row>
    <row r="3256" spans="1:16" x14ac:dyDescent="0.25">
      <c r="A3256" t="s">
        <v>19</v>
      </c>
      <c r="B3256" t="s">
        <v>7417</v>
      </c>
      <c r="C3256" t="s">
        <v>122</v>
      </c>
      <c r="D3256" t="s">
        <v>3972</v>
      </c>
      <c r="E3256" t="s">
        <v>20</v>
      </c>
      <c r="F3256" t="b">
        <v>0</v>
      </c>
      <c r="G3256" t="s">
        <v>52</v>
      </c>
      <c r="H3256" s="4">
        <v>45706.246979166674</v>
      </c>
      <c r="I3256" t="b">
        <v>1</v>
      </c>
      <c r="J3256" t="b">
        <v>1</v>
      </c>
      <c r="K3256" t="s">
        <v>24</v>
      </c>
      <c r="L3256" t="s">
        <v>36</v>
      </c>
      <c r="N3256">
        <v>67.5</v>
      </c>
      <c r="O3256" t="s">
        <v>4343</v>
      </c>
      <c r="P3256" t="s">
        <v>2460</v>
      </c>
    </row>
    <row r="3257" spans="1:16" x14ac:dyDescent="0.25">
      <c r="A3257" t="s">
        <v>0</v>
      </c>
      <c r="B3257" t="s">
        <v>7418</v>
      </c>
      <c r="C3257" t="s">
        <v>82</v>
      </c>
      <c r="D3257" t="s">
        <v>5914</v>
      </c>
      <c r="E3257" t="s">
        <v>20</v>
      </c>
      <c r="F3257" t="b">
        <v>0</v>
      </c>
      <c r="G3257" t="s">
        <v>27</v>
      </c>
      <c r="H3257" s="4">
        <v>45706.249976851846</v>
      </c>
      <c r="I3257" t="b">
        <v>0</v>
      </c>
      <c r="J3257" t="b">
        <v>1</v>
      </c>
      <c r="K3257" t="s">
        <v>24</v>
      </c>
      <c r="L3257" t="s">
        <v>22</v>
      </c>
      <c r="M3257">
        <v>169500</v>
      </c>
      <c r="O3257" t="s">
        <v>7419</v>
      </c>
      <c r="P3257" t="s">
        <v>2951</v>
      </c>
    </row>
    <row r="3258" spans="1:16" x14ac:dyDescent="0.25">
      <c r="A3258" t="s">
        <v>0</v>
      </c>
      <c r="B3258" t="s">
        <v>0</v>
      </c>
      <c r="C3258" t="s">
        <v>2821</v>
      </c>
      <c r="D3258" t="s">
        <v>1051</v>
      </c>
      <c r="E3258" t="s">
        <v>20</v>
      </c>
      <c r="F3258" t="b">
        <v>0</v>
      </c>
      <c r="G3258" t="s">
        <v>41</v>
      </c>
      <c r="H3258" s="4">
        <v>45706.250231481477</v>
      </c>
      <c r="I3258" t="b">
        <v>1</v>
      </c>
      <c r="J3258" t="b">
        <v>1</v>
      </c>
      <c r="K3258" t="s">
        <v>24</v>
      </c>
      <c r="L3258" t="s">
        <v>36</v>
      </c>
      <c r="N3258">
        <v>30.5</v>
      </c>
      <c r="O3258" t="s">
        <v>1051</v>
      </c>
      <c r="P3258" t="s">
        <v>204</v>
      </c>
    </row>
    <row r="3259" spans="1:16" x14ac:dyDescent="0.25">
      <c r="A3259" t="s">
        <v>0</v>
      </c>
      <c r="B3259" t="s">
        <v>0</v>
      </c>
      <c r="C3259" t="s">
        <v>585</v>
      </c>
      <c r="D3259" t="s">
        <v>3828</v>
      </c>
      <c r="E3259" t="s">
        <v>219</v>
      </c>
      <c r="F3259" t="b">
        <v>0</v>
      </c>
      <c r="G3259" t="s">
        <v>41</v>
      </c>
      <c r="H3259" s="4">
        <v>45706.250277777777</v>
      </c>
      <c r="I3259" t="b">
        <v>0</v>
      </c>
      <c r="J3259" t="b">
        <v>1</v>
      </c>
      <c r="K3259" t="s">
        <v>24</v>
      </c>
      <c r="L3259" t="s">
        <v>36</v>
      </c>
      <c r="N3259">
        <v>62.5</v>
      </c>
      <c r="O3259" t="s">
        <v>3776</v>
      </c>
      <c r="P3259" t="s">
        <v>1823</v>
      </c>
    </row>
    <row r="3260" spans="1:16" x14ac:dyDescent="0.25">
      <c r="A3260" t="s">
        <v>25</v>
      </c>
      <c r="B3260" t="s">
        <v>7420</v>
      </c>
      <c r="C3260" t="s">
        <v>49</v>
      </c>
      <c r="D3260" t="s">
        <v>3108</v>
      </c>
      <c r="E3260" t="s">
        <v>20</v>
      </c>
      <c r="F3260" t="b">
        <v>0</v>
      </c>
      <c r="G3260" t="s">
        <v>41</v>
      </c>
      <c r="H3260" s="4">
        <v>45706.250462962962</v>
      </c>
      <c r="I3260" t="b">
        <v>0</v>
      </c>
      <c r="J3260" t="b">
        <v>1</v>
      </c>
      <c r="K3260" t="s">
        <v>24</v>
      </c>
      <c r="L3260" t="s">
        <v>22</v>
      </c>
      <c r="M3260">
        <v>220612</v>
      </c>
      <c r="O3260" t="s">
        <v>43</v>
      </c>
      <c r="P3260" t="s">
        <v>7421</v>
      </c>
    </row>
    <row r="3261" spans="1:16" x14ac:dyDescent="0.25">
      <c r="A3261" t="s">
        <v>0</v>
      </c>
      <c r="B3261" t="s">
        <v>288</v>
      </c>
      <c r="C3261" t="s">
        <v>696</v>
      </c>
      <c r="D3261" t="s">
        <v>7422</v>
      </c>
      <c r="E3261" t="s">
        <v>51</v>
      </c>
      <c r="F3261" t="b">
        <v>0</v>
      </c>
      <c r="G3261" t="s">
        <v>30</v>
      </c>
      <c r="H3261" s="4">
        <v>45706.250902777778</v>
      </c>
      <c r="I3261" t="b">
        <v>1</v>
      </c>
      <c r="J3261" t="b">
        <v>1</v>
      </c>
      <c r="K3261" t="s">
        <v>24</v>
      </c>
      <c r="L3261" t="s">
        <v>36</v>
      </c>
      <c r="N3261">
        <v>25</v>
      </c>
      <c r="O3261" t="s">
        <v>2075</v>
      </c>
      <c r="P3261" t="s">
        <v>863</v>
      </c>
    </row>
    <row r="3262" spans="1:16" x14ac:dyDescent="0.25">
      <c r="A3262" t="s">
        <v>19</v>
      </c>
      <c r="B3262" t="s">
        <v>7423</v>
      </c>
      <c r="C3262" t="s">
        <v>985</v>
      </c>
      <c r="D3262" t="s">
        <v>3972</v>
      </c>
      <c r="E3262" t="s">
        <v>20</v>
      </c>
      <c r="F3262" t="b">
        <v>0</v>
      </c>
      <c r="G3262" t="s">
        <v>27</v>
      </c>
      <c r="H3262" s="4">
        <v>45706.251006944447</v>
      </c>
      <c r="I3262" t="b">
        <v>0</v>
      </c>
      <c r="J3262" t="b">
        <v>1</v>
      </c>
      <c r="K3262" t="s">
        <v>24</v>
      </c>
      <c r="L3262" t="s">
        <v>22</v>
      </c>
      <c r="M3262">
        <v>260000</v>
      </c>
      <c r="O3262" t="s">
        <v>575</v>
      </c>
    </row>
    <row r="3263" spans="1:16" x14ac:dyDescent="0.25">
      <c r="A3263" t="s">
        <v>0</v>
      </c>
      <c r="B3263" t="s">
        <v>0</v>
      </c>
      <c r="C3263" t="s">
        <v>1226</v>
      </c>
      <c r="D3263" t="s">
        <v>3828</v>
      </c>
      <c r="E3263" t="s">
        <v>20</v>
      </c>
      <c r="F3263" t="b">
        <v>0</v>
      </c>
      <c r="G3263" t="s">
        <v>52</v>
      </c>
      <c r="H3263" s="4">
        <v>45706.251215277778</v>
      </c>
      <c r="I3263" t="b">
        <v>0</v>
      </c>
      <c r="J3263" t="b">
        <v>0</v>
      </c>
      <c r="K3263" t="s">
        <v>24</v>
      </c>
      <c r="L3263" t="s">
        <v>22</v>
      </c>
      <c r="M3263">
        <v>70000</v>
      </c>
      <c r="O3263" t="s">
        <v>5917</v>
      </c>
      <c r="P3263" t="s">
        <v>5918</v>
      </c>
    </row>
    <row r="3264" spans="1:16" x14ac:dyDescent="0.25">
      <c r="A3264" t="s">
        <v>1</v>
      </c>
      <c r="B3264" t="s">
        <v>661</v>
      </c>
      <c r="C3264" t="s">
        <v>386</v>
      </c>
      <c r="D3264" t="s">
        <v>3828</v>
      </c>
      <c r="E3264" t="s">
        <v>20</v>
      </c>
      <c r="F3264" t="b">
        <v>0</v>
      </c>
      <c r="G3264" t="s">
        <v>41</v>
      </c>
      <c r="H3264" s="4">
        <v>45706.251944444448</v>
      </c>
      <c r="I3264" t="b">
        <v>0</v>
      </c>
      <c r="J3264" t="b">
        <v>1</v>
      </c>
      <c r="K3264" t="s">
        <v>24</v>
      </c>
      <c r="L3264" t="s">
        <v>22</v>
      </c>
      <c r="M3264">
        <v>127275.203125</v>
      </c>
      <c r="O3264" t="s">
        <v>7424</v>
      </c>
      <c r="P3264" t="s">
        <v>7425</v>
      </c>
    </row>
    <row r="3265" spans="1:16" x14ac:dyDescent="0.25">
      <c r="A3265" t="s">
        <v>2</v>
      </c>
      <c r="B3265" t="s">
        <v>1544</v>
      </c>
      <c r="C3265" t="s">
        <v>39</v>
      </c>
      <c r="D3265" t="s">
        <v>4013</v>
      </c>
      <c r="E3265" t="s">
        <v>20</v>
      </c>
      <c r="F3265" t="b">
        <v>1</v>
      </c>
      <c r="G3265" t="s">
        <v>610</v>
      </c>
      <c r="H3265" s="4">
        <v>45706.257430555554</v>
      </c>
      <c r="I3265" t="b">
        <v>0</v>
      </c>
      <c r="J3265" t="b">
        <v>1</v>
      </c>
      <c r="K3265" t="s">
        <v>610</v>
      </c>
      <c r="L3265" t="s">
        <v>22</v>
      </c>
      <c r="M3265">
        <v>184000</v>
      </c>
      <c r="O3265" t="s">
        <v>3016</v>
      </c>
      <c r="P3265" t="s">
        <v>6877</v>
      </c>
    </row>
    <row r="3266" spans="1:16" x14ac:dyDescent="0.25">
      <c r="A3266" t="s">
        <v>0</v>
      </c>
      <c r="B3266" t="s">
        <v>7426</v>
      </c>
      <c r="C3266" t="s">
        <v>3180</v>
      </c>
      <c r="D3266" t="s">
        <v>2208</v>
      </c>
      <c r="E3266" t="s">
        <v>20</v>
      </c>
      <c r="F3266" t="b">
        <v>0</v>
      </c>
      <c r="G3266" t="s">
        <v>23</v>
      </c>
      <c r="H3266" s="4">
        <v>45706.269016203703</v>
      </c>
      <c r="I3266" t="b">
        <v>0</v>
      </c>
      <c r="J3266" t="b">
        <v>0</v>
      </c>
      <c r="K3266" t="s">
        <v>24</v>
      </c>
      <c r="L3266" t="s">
        <v>36</v>
      </c>
      <c r="N3266">
        <v>33.5</v>
      </c>
      <c r="O3266" t="s">
        <v>3375</v>
      </c>
      <c r="P3266" t="s">
        <v>963</v>
      </c>
    </row>
    <row r="3267" spans="1:16" x14ac:dyDescent="0.25">
      <c r="A3267" t="s">
        <v>2</v>
      </c>
      <c r="B3267" t="s">
        <v>2</v>
      </c>
      <c r="C3267" t="s">
        <v>7427</v>
      </c>
      <c r="D3267" t="s">
        <v>4971</v>
      </c>
      <c r="E3267" t="s">
        <v>20</v>
      </c>
      <c r="F3267" t="b">
        <v>0</v>
      </c>
      <c r="G3267" t="s">
        <v>226</v>
      </c>
      <c r="H3267" s="4">
        <v>45706.273310185177</v>
      </c>
      <c r="I3267" t="b">
        <v>1</v>
      </c>
      <c r="J3267" t="b">
        <v>0</v>
      </c>
      <c r="K3267" t="s">
        <v>226</v>
      </c>
      <c r="L3267" t="s">
        <v>22</v>
      </c>
      <c r="M3267">
        <v>65000</v>
      </c>
      <c r="O3267" t="s">
        <v>7428</v>
      </c>
      <c r="P3267" t="s">
        <v>7429</v>
      </c>
    </row>
    <row r="3268" spans="1:16" x14ac:dyDescent="0.25">
      <c r="A3268" t="s">
        <v>19</v>
      </c>
      <c r="B3268" t="s">
        <v>7518</v>
      </c>
      <c r="C3268" t="s">
        <v>213</v>
      </c>
      <c r="D3268" t="s">
        <v>2208</v>
      </c>
      <c r="E3268" t="s">
        <v>20</v>
      </c>
      <c r="F3268" t="b">
        <v>0</v>
      </c>
      <c r="G3268" t="s">
        <v>41</v>
      </c>
      <c r="H3268" s="4">
        <v>45706.292048611111</v>
      </c>
      <c r="I3268" t="b">
        <v>0</v>
      </c>
      <c r="J3268" t="b">
        <v>1</v>
      </c>
      <c r="K3268" t="s">
        <v>24</v>
      </c>
      <c r="L3268" t="s">
        <v>22</v>
      </c>
      <c r="M3268">
        <v>193000</v>
      </c>
      <c r="O3268" t="s">
        <v>405</v>
      </c>
      <c r="P3268" t="s">
        <v>7519</v>
      </c>
    </row>
    <row r="3269" spans="1:16" x14ac:dyDescent="0.25">
      <c r="A3269" t="s">
        <v>2</v>
      </c>
      <c r="B3269" t="s">
        <v>7430</v>
      </c>
      <c r="C3269" t="s">
        <v>172</v>
      </c>
      <c r="D3269" t="s">
        <v>2208</v>
      </c>
      <c r="E3269" t="s">
        <v>20</v>
      </c>
      <c r="F3269" t="b">
        <v>0</v>
      </c>
      <c r="G3269" t="s">
        <v>27</v>
      </c>
      <c r="H3269" s="4">
        <v>45706.293217592603</v>
      </c>
      <c r="I3269" t="b">
        <v>0</v>
      </c>
      <c r="J3269" t="b">
        <v>0</v>
      </c>
      <c r="K3269" t="s">
        <v>24</v>
      </c>
      <c r="L3269" t="s">
        <v>22</v>
      </c>
      <c r="M3269">
        <v>180000</v>
      </c>
      <c r="O3269" t="s">
        <v>2868</v>
      </c>
      <c r="P3269" t="s">
        <v>7431</v>
      </c>
    </row>
    <row r="3270" spans="1:16" x14ac:dyDescent="0.25">
      <c r="A3270" t="s">
        <v>0</v>
      </c>
      <c r="B3270" t="s">
        <v>4221</v>
      </c>
      <c r="D3270" t="s">
        <v>4219</v>
      </c>
      <c r="E3270" t="s">
        <v>20</v>
      </c>
      <c r="F3270" t="b">
        <v>0</v>
      </c>
      <c r="G3270" t="s">
        <v>1420</v>
      </c>
      <c r="H3270" s="4">
        <v>45706.298101851848</v>
      </c>
      <c r="I3270" t="b">
        <v>0</v>
      </c>
      <c r="J3270" t="b">
        <v>0</v>
      </c>
      <c r="K3270" t="s">
        <v>1420</v>
      </c>
      <c r="L3270" t="s">
        <v>22</v>
      </c>
      <c r="M3270">
        <v>65000</v>
      </c>
      <c r="O3270" t="s">
        <v>2946</v>
      </c>
      <c r="P3270" t="s">
        <v>1374</v>
      </c>
    </row>
    <row r="3271" spans="1:16" x14ac:dyDescent="0.25">
      <c r="A3271" t="s">
        <v>1</v>
      </c>
      <c r="B3271" t="s">
        <v>7432</v>
      </c>
      <c r="C3271" t="s">
        <v>39</v>
      </c>
      <c r="D3271" t="s">
        <v>7433</v>
      </c>
      <c r="E3271" t="s">
        <v>20</v>
      </c>
      <c r="F3271" t="b">
        <v>1</v>
      </c>
      <c r="G3271" t="s">
        <v>1833</v>
      </c>
      <c r="H3271" s="4">
        <v>45706.299421296288</v>
      </c>
      <c r="I3271" t="b">
        <v>1</v>
      </c>
      <c r="J3271" t="b">
        <v>0</v>
      </c>
      <c r="K3271" t="s">
        <v>1833</v>
      </c>
      <c r="L3271" t="s">
        <v>22</v>
      </c>
      <c r="M3271">
        <v>47500</v>
      </c>
      <c r="O3271" t="s">
        <v>1426</v>
      </c>
    </row>
    <row r="3272" spans="1:16" x14ac:dyDescent="0.25">
      <c r="A3272" t="s">
        <v>0</v>
      </c>
      <c r="B3272" t="s">
        <v>3335</v>
      </c>
      <c r="C3272" t="s">
        <v>160</v>
      </c>
      <c r="D3272" t="s">
        <v>4083</v>
      </c>
      <c r="E3272" t="s">
        <v>20</v>
      </c>
      <c r="F3272" t="b">
        <v>0</v>
      </c>
      <c r="G3272" t="s">
        <v>52</v>
      </c>
      <c r="H3272" s="4">
        <v>45706.303819444453</v>
      </c>
      <c r="I3272" t="b">
        <v>0</v>
      </c>
      <c r="J3272" t="b">
        <v>1</v>
      </c>
      <c r="K3272" t="s">
        <v>24</v>
      </c>
      <c r="L3272" t="s">
        <v>22</v>
      </c>
      <c r="M3272">
        <v>137500</v>
      </c>
      <c r="O3272" t="s">
        <v>88</v>
      </c>
      <c r="P3272" t="s">
        <v>7434</v>
      </c>
    </row>
    <row r="3273" spans="1:16" x14ac:dyDescent="0.25">
      <c r="A3273" t="s">
        <v>89</v>
      </c>
      <c r="B3273" t="s">
        <v>7530</v>
      </c>
      <c r="C3273" t="s">
        <v>7531</v>
      </c>
      <c r="D3273" t="s">
        <v>4034</v>
      </c>
      <c r="E3273" t="s">
        <v>20</v>
      </c>
      <c r="F3273" t="b">
        <v>0</v>
      </c>
      <c r="G3273" t="s">
        <v>1119</v>
      </c>
      <c r="H3273" s="4">
        <v>45706.31212962963</v>
      </c>
      <c r="I3273" t="b">
        <v>0</v>
      </c>
      <c r="J3273" t="b">
        <v>0</v>
      </c>
      <c r="K3273" t="s">
        <v>1119</v>
      </c>
      <c r="L3273" t="s">
        <v>22</v>
      </c>
      <c r="M3273">
        <v>275000</v>
      </c>
      <c r="O3273" t="s">
        <v>7532</v>
      </c>
      <c r="P3273" t="s">
        <v>274</v>
      </c>
    </row>
    <row r="3274" spans="1:16" x14ac:dyDescent="0.25">
      <c r="A3274" t="s">
        <v>89</v>
      </c>
      <c r="B3274" t="s">
        <v>7533</v>
      </c>
      <c r="C3274" t="s">
        <v>1420</v>
      </c>
      <c r="D3274" t="s">
        <v>4219</v>
      </c>
      <c r="E3274" t="s">
        <v>20</v>
      </c>
      <c r="F3274" t="b">
        <v>0</v>
      </c>
      <c r="G3274" t="s">
        <v>1420</v>
      </c>
      <c r="H3274" s="4">
        <v>45706.317175925928</v>
      </c>
      <c r="I3274" t="b">
        <v>0</v>
      </c>
      <c r="J3274" t="b">
        <v>0</v>
      </c>
      <c r="K3274" t="s">
        <v>1420</v>
      </c>
      <c r="L3274" t="s">
        <v>22</v>
      </c>
      <c r="M3274">
        <v>174400</v>
      </c>
      <c r="O3274" t="s">
        <v>1773</v>
      </c>
      <c r="P3274" t="s">
        <v>7534</v>
      </c>
    </row>
    <row r="3275" spans="1:16" x14ac:dyDescent="0.25">
      <c r="A3275" t="s">
        <v>139</v>
      </c>
      <c r="B3275" t="s">
        <v>7435</v>
      </c>
      <c r="C3275" t="s">
        <v>2500</v>
      </c>
      <c r="D3275" t="s">
        <v>3969</v>
      </c>
      <c r="E3275" t="s">
        <v>20</v>
      </c>
      <c r="F3275" t="b">
        <v>0</v>
      </c>
      <c r="G3275" t="s">
        <v>41</v>
      </c>
      <c r="H3275" s="4">
        <v>45706.333784722221</v>
      </c>
      <c r="I3275" t="b">
        <v>0</v>
      </c>
      <c r="J3275" t="b">
        <v>1</v>
      </c>
      <c r="K3275" t="s">
        <v>24</v>
      </c>
      <c r="L3275" t="s">
        <v>22</v>
      </c>
      <c r="M3275">
        <v>96000</v>
      </c>
      <c r="O3275" t="s">
        <v>7436</v>
      </c>
    </row>
    <row r="3276" spans="1:16" x14ac:dyDescent="0.25">
      <c r="A3276" t="s">
        <v>40</v>
      </c>
      <c r="B3276" t="s">
        <v>7437</v>
      </c>
      <c r="C3276" t="s">
        <v>151</v>
      </c>
      <c r="D3276" t="s">
        <v>5132</v>
      </c>
      <c r="E3276" t="s">
        <v>20</v>
      </c>
      <c r="F3276" t="b">
        <v>0</v>
      </c>
      <c r="G3276" t="s">
        <v>30</v>
      </c>
      <c r="H3276" s="4">
        <v>45706.334583333337</v>
      </c>
      <c r="I3276" t="b">
        <v>0</v>
      </c>
      <c r="J3276" t="b">
        <v>1</v>
      </c>
      <c r="K3276" t="s">
        <v>24</v>
      </c>
      <c r="L3276" t="s">
        <v>22</v>
      </c>
      <c r="M3276">
        <v>149743</v>
      </c>
      <c r="O3276" t="s">
        <v>7438</v>
      </c>
      <c r="P3276" t="s">
        <v>7439</v>
      </c>
    </row>
    <row r="3277" spans="1:16" x14ac:dyDescent="0.25">
      <c r="A3277" t="s">
        <v>19</v>
      </c>
      <c r="B3277" t="s">
        <v>7556</v>
      </c>
      <c r="C3277" t="s">
        <v>453</v>
      </c>
      <c r="D3277" t="s">
        <v>3956</v>
      </c>
      <c r="E3277" t="s">
        <v>20</v>
      </c>
      <c r="F3277" t="b">
        <v>0</v>
      </c>
      <c r="G3277" t="s">
        <v>27</v>
      </c>
      <c r="H3277" s="4">
        <v>45706.334618055553</v>
      </c>
      <c r="I3277" t="b">
        <v>0</v>
      </c>
      <c r="J3277" t="b">
        <v>0</v>
      </c>
      <c r="K3277" t="s">
        <v>24</v>
      </c>
      <c r="L3277" t="s">
        <v>36</v>
      </c>
      <c r="N3277">
        <v>51.239997863769531</v>
      </c>
      <c r="O3277" t="s">
        <v>349</v>
      </c>
      <c r="P3277" t="s">
        <v>7557</v>
      </c>
    </row>
    <row r="3278" spans="1:16" x14ac:dyDescent="0.25">
      <c r="A3278" t="s">
        <v>2</v>
      </c>
      <c r="B3278" t="s">
        <v>7440</v>
      </c>
      <c r="C3278" t="s">
        <v>29</v>
      </c>
      <c r="D3278" t="s">
        <v>3956</v>
      </c>
      <c r="E3278" t="s">
        <v>20</v>
      </c>
      <c r="F3278" t="b">
        <v>0</v>
      </c>
      <c r="G3278" t="s">
        <v>27</v>
      </c>
      <c r="H3278" s="4">
        <v>45706.334675925929</v>
      </c>
      <c r="I3278" t="b">
        <v>0</v>
      </c>
      <c r="J3278" t="b">
        <v>1</v>
      </c>
      <c r="K3278" t="s">
        <v>24</v>
      </c>
      <c r="L3278" t="s">
        <v>36</v>
      </c>
      <c r="N3278">
        <v>38.215000152587891</v>
      </c>
      <c r="O3278" t="s">
        <v>2768</v>
      </c>
      <c r="P3278" t="s">
        <v>128</v>
      </c>
    </row>
    <row r="3279" spans="1:16" x14ac:dyDescent="0.25">
      <c r="A3279" t="s">
        <v>2</v>
      </c>
      <c r="B3279" t="s">
        <v>1676</v>
      </c>
      <c r="C3279" t="s">
        <v>92</v>
      </c>
      <c r="D3279" t="s">
        <v>4089</v>
      </c>
      <c r="E3279" t="s">
        <v>20</v>
      </c>
      <c r="F3279" t="b">
        <v>0</v>
      </c>
      <c r="G3279" t="s">
        <v>35</v>
      </c>
      <c r="H3279" s="4">
        <v>45706.335509259261</v>
      </c>
      <c r="I3279" t="b">
        <v>0</v>
      </c>
      <c r="J3279" t="b">
        <v>0</v>
      </c>
      <c r="K3279" t="s">
        <v>24</v>
      </c>
      <c r="L3279" t="s">
        <v>22</v>
      </c>
      <c r="M3279">
        <v>125000</v>
      </c>
      <c r="O3279" t="s">
        <v>202</v>
      </c>
      <c r="P3279" t="s">
        <v>7558</v>
      </c>
    </row>
    <row r="3280" spans="1:16" x14ac:dyDescent="0.25">
      <c r="A3280" t="s">
        <v>2</v>
      </c>
      <c r="B3280" t="s">
        <v>7441</v>
      </c>
      <c r="C3280" t="s">
        <v>6312</v>
      </c>
      <c r="D3280" t="s">
        <v>3969</v>
      </c>
      <c r="E3280" t="s">
        <v>20</v>
      </c>
      <c r="F3280" t="b">
        <v>0</v>
      </c>
      <c r="G3280" t="s">
        <v>1420</v>
      </c>
      <c r="H3280" s="4">
        <v>45706.350810185177</v>
      </c>
      <c r="I3280" t="b">
        <v>0</v>
      </c>
      <c r="J3280" t="b">
        <v>0</v>
      </c>
      <c r="K3280" t="s">
        <v>1420</v>
      </c>
      <c r="L3280" t="s">
        <v>22</v>
      </c>
      <c r="M3280">
        <v>109605.5</v>
      </c>
      <c r="O3280" t="s">
        <v>7442</v>
      </c>
      <c r="P3280" t="s">
        <v>7443</v>
      </c>
    </row>
    <row r="3281" spans="1:16" x14ac:dyDescent="0.25">
      <c r="A3281" t="s">
        <v>0</v>
      </c>
      <c r="B3281" t="s">
        <v>7535</v>
      </c>
      <c r="C3281" t="s">
        <v>3225</v>
      </c>
      <c r="D3281" t="s">
        <v>3828</v>
      </c>
      <c r="E3281" t="s">
        <v>20</v>
      </c>
      <c r="F3281" t="b">
        <v>0</v>
      </c>
      <c r="G3281" t="s">
        <v>27</v>
      </c>
      <c r="H3281" s="4">
        <v>45706.375081018523</v>
      </c>
      <c r="I3281" t="b">
        <v>1</v>
      </c>
      <c r="J3281" t="b">
        <v>1</v>
      </c>
      <c r="K3281" t="s">
        <v>24</v>
      </c>
      <c r="L3281" t="s">
        <v>22</v>
      </c>
      <c r="M3281">
        <v>80000</v>
      </c>
      <c r="O3281" t="s">
        <v>7536</v>
      </c>
      <c r="P3281" t="s">
        <v>7537</v>
      </c>
    </row>
    <row r="3282" spans="1:16" x14ac:dyDescent="0.25">
      <c r="A3282" t="s">
        <v>0</v>
      </c>
      <c r="B3282" t="s">
        <v>7444</v>
      </c>
      <c r="C3282" t="s">
        <v>39</v>
      </c>
      <c r="D3282" t="s">
        <v>3828</v>
      </c>
      <c r="E3282" t="s">
        <v>20</v>
      </c>
      <c r="F3282" t="b">
        <v>1</v>
      </c>
      <c r="G3282" t="s">
        <v>27</v>
      </c>
      <c r="H3282" s="4">
        <v>45706.375150462962</v>
      </c>
      <c r="I3282" t="b">
        <v>1</v>
      </c>
      <c r="J3282" t="b">
        <v>0</v>
      </c>
      <c r="K3282" t="s">
        <v>24</v>
      </c>
      <c r="L3282" t="s">
        <v>22</v>
      </c>
      <c r="M3282">
        <v>163085</v>
      </c>
      <c r="O3282" t="s">
        <v>7445</v>
      </c>
      <c r="P3282" t="s">
        <v>709</v>
      </c>
    </row>
    <row r="3283" spans="1:16" x14ac:dyDescent="0.25">
      <c r="A3283" t="s">
        <v>0</v>
      </c>
      <c r="B3283" t="s">
        <v>7446</v>
      </c>
      <c r="C3283" t="s">
        <v>585</v>
      </c>
      <c r="D3283" t="s">
        <v>4083</v>
      </c>
      <c r="E3283" t="s">
        <v>20</v>
      </c>
      <c r="F3283" t="b">
        <v>0</v>
      </c>
      <c r="G3283" t="s">
        <v>41</v>
      </c>
      <c r="H3283" s="4">
        <v>45706.375474537039</v>
      </c>
      <c r="I3283" t="b">
        <v>0</v>
      </c>
      <c r="J3283" t="b">
        <v>0</v>
      </c>
      <c r="K3283" t="s">
        <v>24</v>
      </c>
      <c r="L3283" t="s">
        <v>22</v>
      </c>
      <c r="M3283">
        <v>125000</v>
      </c>
      <c r="O3283" t="s">
        <v>374</v>
      </c>
      <c r="P3283" t="s">
        <v>7447</v>
      </c>
    </row>
    <row r="3284" spans="1:16" x14ac:dyDescent="0.25">
      <c r="A3284" t="s">
        <v>1</v>
      </c>
      <c r="B3284" t="s">
        <v>4430</v>
      </c>
      <c r="C3284" t="s">
        <v>949</v>
      </c>
      <c r="D3284" t="s">
        <v>4431</v>
      </c>
      <c r="E3284" t="s">
        <v>20</v>
      </c>
      <c r="F3284" t="b">
        <v>0</v>
      </c>
      <c r="G3284" t="s">
        <v>30</v>
      </c>
      <c r="H3284" s="4">
        <v>45706.376006944447</v>
      </c>
      <c r="I3284" t="b">
        <v>0</v>
      </c>
      <c r="J3284" t="b">
        <v>1</v>
      </c>
      <c r="K3284" t="s">
        <v>24</v>
      </c>
      <c r="L3284" t="s">
        <v>22</v>
      </c>
      <c r="M3284">
        <v>99000</v>
      </c>
      <c r="O3284" t="s">
        <v>1763</v>
      </c>
      <c r="P3284" t="s">
        <v>4432</v>
      </c>
    </row>
    <row r="3285" spans="1:16" x14ac:dyDescent="0.25">
      <c r="A3285" t="s">
        <v>0</v>
      </c>
      <c r="B3285" t="s">
        <v>5420</v>
      </c>
      <c r="C3285" t="s">
        <v>372</v>
      </c>
      <c r="D3285" t="s">
        <v>3956</v>
      </c>
      <c r="E3285" t="s">
        <v>34</v>
      </c>
      <c r="F3285" t="b">
        <v>0</v>
      </c>
      <c r="G3285" t="s">
        <v>27</v>
      </c>
      <c r="H3285" s="4">
        <v>45706.416701388887</v>
      </c>
      <c r="I3285" t="b">
        <v>1</v>
      </c>
      <c r="J3285" t="b">
        <v>0</v>
      </c>
      <c r="K3285" t="s">
        <v>24</v>
      </c>
      <c r="L3285" t="s">
        <v>36</v>
      </c>
      <c r="N3285">
        <v>27.979999542236332</v>
      </c>
      <c r="O3285" t="s">
        <v>4621</v>
      </c>
    </row>
    <row r="3286" spans="1:16" x14ac:dyDescent="0.25">
      <c r="A3286" t="s">
        <v>40</v>
      </c>
      <c r="B3286" t="s">
        <v>7448</v>
      </c>
      <c r="C3286" t="s">
        <v>1546</v>
      </c>
      <c r="D3286" t="s">
        <v>3828</v>
      </c>
      <c r="E3286" t="s">
        <v>20</v>
      </c>
      <c r="F3286" t="b">
        <v>0</v>
      </c>
      <c r="G3286" t="s">
        <v>27</v>
      </c>
      <c r="H3286" s="4">
        <v>45706.417939814812</v>
      </c>
      <c r="I3286" t="b">
        <v>0</v>
      </c>
      <c r="J3286" t="b">
        <v>1</v>
      </c>
      <c r="K3286" t="s">
        <v>24</v>
      </c>
      <c r="L3286" t="s">
        <v>22</v>
      </c>
      <c r="M3286">
        <v>162225</v>
      </c>
      <c r="O3286" t="s">
        <v>254</v>
      </c>
      <c r="P3286" t="s">
        <v>7449</v>
      </c>
    </row>
    <row r="3287" spans="1:16" x14ac:dyDescent="0.25">
      <c r="A3287" t="s">
        <v>40</v>
      </c>
      <c r="B3287" t="s">
        <v>2541</v>
      </c>
      <c r="C3287" t="s">
        <v>3347</v>
      </c>
      <c r="D3287" t="s">
        <v>3972</v>
      </c>
      <c r="E3287" t="s">
        <v>20</v>
      </c>
      <c r="F3287" t="b">
        <v>0</v>
      </c>
      <c r="G3287" t="s">
        <v>27</v>
      </c>
      <c r="H3287" s="4">
        <v>45706.418842592589</v>
      </c>
      <c r="I3287" t="b">
        <v>0</v>
      </c>
      <c r="J3287" t="b">
        <v>1</v>
      </c>
      <c r="K3287" t="s">
        <v>24</v>
      </c>
      <c r="L3287" t="s">
        <v>22</v>
      </c>
      <c r="M3287">
        <v>110500</v>
      </c>
      <c r="O3287" t="s">
        <v>2227</v>
      </c>
      <c r="P3287" t="s">
        <v>4332</v>
      </c>
    </row>
    <row r="3288" spans="1:16" x14ac:dyDescent="0.25">
      <c r="A3288" t="s">
        <v>2</v>
      </c>
      <c r="B3288" t="s">
        <v>4384</v>
      </c>
      <c r="C3288" t="s">
        <v>3515</v>
      </c>
      <c r="D3288" t="s">
        <v>2208</v>
      </c>
      <c r="E3288" t="s">
        <v>34</v>
      </c>
      <c r="F3288" t="b">
        <v>0</v>
      </c>
      <c r="G3288" t="s">
        <v>41</v>
      </c>
      <c r="H3288" s="4">
        <v>45706.418923611112</v>
      </c>
      <c r="I3288" t="b">
        <v>0</v>
      </c>
      <c r="J3288" t="b">
        <v>1</v>
      </c>
      <c r="K3288" t="s">
        <v>24</v>
      </c>
      <c r="L3288" t="s">
        <v>22</v>
      </c>
      <c r="M3288">
        <v>165000</v>
      </c>
      <c r="O3288" t="s">
        <v>428</v>
      </c>
      <c r="P3288" t="s">
        <v>7450</v>
      </c>
    </row>
    <row r="3289" spans="1:16" x14ac:dyDescent="0.25">
      <c r="A3289" t="s">
        <v>28</v>
      </c>
      <c r="B3289" t="s">
        <v>642</v>
      </c>
      <c r="C3289" t="s">
        <v>696</v>
      </c>
      <c r="D3289" t="s">
        <v>3972</v>
      </c>
      <c r="E3289" t="s">
        <v>20</v>
      </c>
      <c r="F3289" t="b">
        <v>0</v>
      </c>
      <c r="G3289" t="s">
        <v>30</v>
      </c>
      <c r="H3289" s="4">
        <v>45706.420115740737</v>
      </c>
      <c r="I3289" t="b">
        <v>0</v>
      </c>
      <c r="J3289" t="b">
        <v>1</v>
      </c>
      <c r="K3289" t="s">
        <v>24</v>
      </c>
      <c r="L3289" t="s">
        <v>22</v>
      </c>
      <c r="M3289">
        <v>147000</v>
      </c>
      <c r="O3289" t="s">
        <v>950</v>
      </c>
      <c r="P3289" t="s">
        <v>6324</v>
      </c>
    </row>
    <row r="3290" spans="1:16" x14ac:dyDescent="0.25">
      <c r="A3290" t="s">
        <v>89</v>
      </c>
      <c r="B3290" t="s">
        <v>7451</v>
      </c>
      <c r="C3290" t="s">
        <v>7312</v>
      </c>
      <c r="D3290" t="s">
        <v>2208</v>
      </c>
      <c r="E3290" t="s">
        <v>34</v>
      </c>
      <c r="F3290" t="b">
        <v>0</v>
      </c>
      <c r="G3290" t="s">
        <v>41</v>
      </c>
      <c r="H3290" s="4">
        <v>45706.433148148149</v>
      </c>
      <c r="I3290" t="b">
        <v>0</v>
      </c>
      <c r="J3290" t="b">
        <v>1</v>
      </c>
      <c r="K3290" t="s">
        <v>24</v>
      </c>
      <c r="L3290" t="s">
        <v>22</v>
      </c>
      <c r="M3290">
        <v>195000</v>
      </c>
      <c r="O3290" t="s">
        <v>428</v>
      </c>
      <c r="P3290" t="s">
        <v>7452</v>
      </c>
    </row>
    <row r="3291" spans="1:16" x14ac:dyDescent="0.25">
      <c r="A3291" t="s">
        <v>2</v>
      </c>
      <c r="B3291" t="s">
        <v>6516</v>
      </c>
      <c r="C3291" t="s">
        <v>151</v>
      </c>
      <c r="D3291" t="s">
        <v>3972</v>
      </c>
      <c r="E3291" t="s">
        <v>20</v>
      </c>
      <c r="F3291" t="b">
        <v>0</v>
      </c>
      <c r="G3291" t="s">
        <v>30</v>
      </c>
      <c r="H3291" s="4">
        <v>45706.45925925926</v>
      </c>
      <c r="I3291" t="b">
        <v>0</v>
      </c>
      <c r="J3291" t="b">
        <v>1</v>
      </c>
      <c r="K3291" t="s">
        <v>24</v>
      </c>
      <c r="L3291" t="s">
        <v>22</v>
      </c>
      <c r="M3291">
        <v>140500</v>
      </c>
      <c r="O3291" t="s">
        <v>6517</v>
      </c>
      <c r="P3291" t="s">
        <v>6518</v>
      </c>
    </row>
    <row r="3292" spans="1:16" x14ac:dyDescent="0.25">
      <c r="A3292" t="s">
        <v>2</v>
      </c>
      <c r="B3292" t="s">
        <v>307</v>
      </c>
      <c r="C3292" t="s">
        <v>39</v>
      </c>
      <c r="D3292" t="s">
        <v>7453</v>
      </c>
      <c r="E3292" t="s">
        <v>20</v>
      </c>
      <c r="F3292" t="b">
        <v>1</v>
      </c>
      <c r="G3292" t="s">
        <v>1094</v>
      </c>
      <c r="H3292" s="4">
        <v>45706.489560185182</v>
      </c>
      <c r="I3292" t="b">
        <v>1</v>
      </c>
      <c r="J3292" t="b">
        <v>0</v>
      </c>
      <c r="K3292" t="s">
        <v>1094</v>
      </c>
      <c r="L3292" t="s">
        <v>22</v>
      </c>
      <c r="M3292">
        <v>200000</v>
      </c>
      <c r="O3292" t="s">
        <v>7454</v>
      </c>
      <c r="P3292" t="s">
        <v>1818</v>
      </c>
    </row>
    <row r="3293" spans="1:16" x14ac:dyDescent="0.25">
      <c r="A3293" t="s">
        <v>0</v>
      </c>
      <c r="B3293" t="s">
        <v>0</v>
      </c>
      <c r="C3293" t="s">
        <v>7559</v>
      </c>
      <c r="D3293" t="s">
        <v>7546</v>
      </c>
      <c r="E3293" t="s">
        <v>34</v>
      </c>
      <c r="F3293" t="b">
        <v>0</v>
      </c>
      <c r="G3293" t="s">
        <v>41</v>
      </c>
      <c r="H3293" s="4">
        <v>45706.500532407408</v>
      </c>
      <c r="I3293" t="b">
        <v>0</v>
      </c>
      <c r="J3293" t="b">
        <v>0</v>
      </c>
      <c r="K3293" t="s">
        <v>24</v>
      </c>
      <c r="L3293" t="s">
        <v>36</v>
      </c>
      <c r="N3293">
        <v>15</v>
      </c>
      <c r="O3293" t="s">
        <v>7547</v>
      </c>
      <c r="P3293" t="s">
        <v>61</v>
      </c>
    </row>
    <row r="3294" spans="1:16" x14ac:dyDescent="0.25">
      <c r="A3294" t="s">
        <v>1</v>
      </c>
      <c r="B3294" t="s">
        <v>2955</v>
      </c>
      <c r="C3294" t="s">
        <v>2765</v>
      </c>
      <c r="D3294" t="s">
        <v>3972</v>
      </c>
      <c r="E3294" t="s">
        <v>20</v>
      </c>
      <c r="F3294" t="b">
        <v>0</v>
      </c>
      <c r="G3294" t="s">
        <v>52</v>
      </c>
      <c r="H3294" s="4">
        <v>45706.500891203701</v>
      </c>
      <c r="I3294" t="b">
        <v>0</v>
      </c>
      <c r="J3294" t="b">
        <v>1</v>
      </c>
      <c r="K3294" t="s">
        <v>24</v>
      </c>
      <c r="L3294" t="s">
        <v>22</v>
      </c>
      <c r="M3294">
        <v>174000</v>
      </c>
      <c r="O3294" t="s">
        <v>5481</v>
      </c>
      <c r="P3294" t="s">
        <v>603</v>
      </c>
    </row>
    <row r="3295" spans="1:16" x14ac:dyDescent="0.25">
      <c r="A3295" t="s">
        <v>2</v>
      </c>
      <c r="B3295" t="s">
        <v>7405</v>
      </c>
      <c r="C3295" t="s">
        <v>3608</v>
      </c>
      <c r="D3295" t="s">
        <v>3972</v>
      </c>
      <c r="E3295" t="s">
        <v>20</v>
      </c>
      <c r="F3295" t="b">
        <v>0</v>
      </c>
      <c r="G3295" t="s">
        <v>27</v>
      </c>
      <c r="H3295" s="4">
        <v>45706.501215277778</v>
      </c>
      <c r="I3295" t="b">
        <v>0</v>
      </c>
      <c r="J3295" t="b">
        <v>0</v>
      </c>
      <c r="K3295" t="s">
        <v>24</v>
      </c>
      <c r="L3295" t="s">
        <v>22</v>
      </c>
      <c r="M3295">
        <v>82850</v>
      </c>
      <c r="O3295" t="s">
        <v>5481</v>
      </c>
      <c r="P3295" t="s">
        <v>3772</v>
      </c>
    </row>
    <row r="3296" spans="1:16" x14ac:dyDescent="0.25">
      <c r="A3296" t="s">
        <v>2</v>
      </c>
      <c r="B3296" t="s">
        <v>7455</v>
      </c>
      <c r="C3296" t="s">
        <v>114</v>
      </c>
      <c r="D3296" t="s">
        <v>3972</v>
      </c>
      <c r="E3296" t="s">
        <v>20</v>
      </c>
      <c r="F3296" t="b">
        <v>0</v>
      </c>
      <c r="G3296" t="s">
        <v>27</v>
      </c>
      <c r="H3296" s="4">
        <v>45706.501689814817</v>
      </c>
      <c r="I3296" t="b">
        <v>0</v>
      </c>
      <c r="J3296" t="b">
        <v>1</v>
      </c>
      <c r="K3296" t="s">
        <v>24</v>
      </c>
      <c r="L3296" t="s">
        <v>22</v>
      </c>
      <c r="M3296">
        <v>207500</v>
      </c>
      <c r="O3296" t="s">
        <v>341</v>
      </c>
      <c r="P3296" t="s">
        <v>7456</v>
      </c>
    </row>
    <row r="3297" spans="1:16" x14ac:dyDescent="0.25">
      <c r="A3297" t="s">
        <v>1</v>
      </c>
      <c r="B3297" t="s">
        <v>844</v>
      </c>
      <c r="C3297" t="s">
        <v>3608</v>
      </c>
      <c r="D3297" t="s">
        <v>3972</v>
      </c>
      <c r="E3297" t="s">
        <v>20</v>
      </c>
      <c r="F3297" t="b">
        <v>0</v>
      </c>
      <c r="G3297" t="s">
        <v>30</v>
      </c>
      <c r="H3297" s="4">
        <v>45706.502858796302</v>
      </c>
      <c r="I3297" t="b">
        <v>0</v>
      </c>
      <c r="J3297" t="b">
        <v>0</v>
      </c>
      <c r="K3297" t="s">
        <v>24</v>
      </c>
      <c r="L3297" t="s">
        <v>22</v>
      </c>
      <c r="M3297">
        <v>174500</v>
      </c>
      <c r="O3297" t="s">
        <v>5481</v>
      </c>
      <c r="P3297" t="s">
        <v>302</v>
      </c>
    </row>
    <row r="3298" spans="1:16" x14ac:dyDescent="0.25">
      <c r="A3298" t="s">
        <v>28</v>
      </c>
      <c r="B3298" t="s">
        <v>7457</v>
      </c>
      <c r="C3298" t="s">
        <v>39</v>
      </c>
      <c r="D3298" t="s">
        <v>3972</v>
      </c>
      <c r="E3298" t="s">
        <v>20</v>
      </c>
      <c r="F3298" t="b">
        <v>1</v>
      </c>
      <c r="G3298" t="s">
        <v>106</v>
      </c>
      <c r="H3298" s="4">
        <v>45706.50849537037</v>
      </c>
      <c r="I3298" t="b">
        <v>0</v>
      </c>
      <c r="J3298" t="b">
        <v>0</v>
      </c>
      <c r="K3298" t="s">
        <v>106</v>
      </c>
      <c r="L3298" t="s">
        <v>36</v>
      </c>
      <c r="N3298">
        <v>50</v>
      </c>
      <c r="O3298" t="s">
        <v>7412</v>
      </c>
      <c r="P3298" t="s">
        <v>7458</v>
      </c>
    </row>
    <row r="3299" spans="1:16" x14ac:dyDescent="0.25">
      <c r="A3299" t="s">
        <v>0</v>
      </c>
      <c r="B3299" t="s">
        <v>0</v>
      </c>
      <c r="C3299" t="s">
        <v>569</v>
      </c>
      <c r="D3299" t="s">
        <v>7546</v>
      </c>
      <c r="E3299" t="s">
        <v>34</v>
      </c>
      <c r="F3299" t="b">
        <v>0</v>
      </c>
      <c r="G3299" t="s">
        <v>52</v>
      </c>
      <c r="H3299" s="4">
        <v>45706.515636574077</v>
      </c>
      <c r="I3299" t="b">
        <v>0</v>
      </c>
      <c r="J3299" t="b">
        <v>0</v>
      </c>
      <c r="K3299" t="s">
        <v>24</v>
      </c>
      <c r="L3299" t="s">
        <v>36</v>
      </c>
      <c r="N3299">
        <v>15</v>
      </c>
      <c r="O3299" t="s">
        <v>7547</v>
      </c>
      <c r="P3299" t="s">
        <v>61</v>
      </c>
    </row>
    <row r="3300" spans="1:16" x14ac:dyDescent="0.25">
      <c r="A3300" t="s">
        <v>139</v>
      </c>
      <c r="B3300" t="s">
        <v>7459</v>
      </c>
      <c r="C3300" t="s">
        <v>1867</v>
      </c>
      <c r="D3300" t="s">
        <v>2208</v>
      </c>
      <c r="E3300" t="s">
        <v>105</v>
      </c>
      <c r="F3300" t="b">
        <v>0</v>
      </c>
      <c r="G3300" t="s">
        <v>27</v>
      </c>
      <c r="H3300" s="4">
        <v>45706.54178240741</v>
      </c>
      <c r="I3300" t="b">
        <v>0</v>
      </c>
      <c r="J3300" t="b">
        <v>1</v>
      </c>
      <c r="K3300" t="s">
        <v>24</v>
      </c>
      <c r="L3300" t="s">
        <v>22</v>
      </c>
      <c r="M3300">
        <v>93500</v>
      </c>
      <c r="O3300" t="s">
        <v>7460</v>
      </c>
      <c r="P3300" t="s">
        <v>2014</v>
      </c>
    </row>
    <row r="3301" spans="1:16" x14ac:dyDescent="0.25">
      <c r="A3301" t="s">
        <v>1</v>
      </c>
      <c r="B3301" t="s">
        <v>2473</v>
      </c>
      <c r="C3301" t="s">
        <v>1845</v>
      </c>
      <c r="D3301" t="s">
        <v>4083</v>
      </c>
      <c r="E3301" t="s">
        <v>20</v>
      </c>
      <c r="F3301" t="b">
        <v>0</v>
      </c>
      <c r="G3301" t="s">
        <v>27</v>
      </c>
      <c r="H3301" s="4">
        <v>45706.543252314812</v>
      </c>
      <c r="I3301" t="b">
        <v>0</v>
      </c>
      <c r="J3301" t="b">
        <v>1</v>
      </c>
      <c r="K3301" t="s">
        <v>24</v>
      </c>
      <c r="L3301" t="s">
        <v>22</v>
      </c>
      <c r="M3301">
        <v>145000</v>
      </c>
      <c r="O3301" t="s">
        <v>1388</v>
      </c>
      <c r="P3301" t="s">
        <v>7461</v>
      </c>
    </row>
    <row r="3302" spans="1:16" x14ac:dyDescent="0.25">
      <c r="A3302" t="s">
        <v>40</v>
      </c>
      <c r="B3302" t="s">
        <v>7462</v>
      </c>
      <c r="C3302" t="s">
        <v>2701</v>
      </c>
      <c r="D3302" t="s">
        <v>3828</v>
      </c>
      <c r="E3302" t="s">
        <v>20</v>
      </c>
      <c r="F3302" t="b">
        <v>0</v>
      </c>
      <c r="G3302" t="s">
        <v>41</v>
      </c>
      <c r="H3302" s="4">
        <v>45706.543657407397</v>
      </c>
      <c r="I3302" t="b">
        <v>1</v>
      </c>
      <c r="J3302" t="b">
        <v>1</v>
      </c>
      <c r="K3302" t="s">
        <v>24</v>
      </c>
      <c r="L3302" t="s">
        <v>36</v>
      </c>
      <c r="N3302">
        <v>60</v>
      </c>
      <c r="O3302" t="s">
        <v>7463</v>
      </c>
      <c r="P3302" t="s">
        <v>7464</v>
      </c>
    </row>
    <row r="3303" spans="1:16" x14ac:dyDescent="0.25">
      <c r="A3303" t="s">
        <v>19</v>
      </c>
      <c r="B3303" t="s">
        <v>7465</v>
      </c>
      <c r="C3303" t="s">
        <v>2765</v>
      </c>
      <c r="D3303" t="s">
        <v>3956</v>
      </c>
      <c r="E3303" t="s">
        <v>20</v>
      </c>
      <c r="F3303" t="b">
        <v>0</v>
      </c>
      <c r="G3303" t="s">
        <v>23</v>
      </c>
      <c r="H3303" s="4">
        <v>45706.581053240741</v>
      </c>
      <c r="I3303" t="b">
        <v>0</v>
      </c>
      <c r="J3303" t="b">
        <v>1</v>
      </c>
      <c r="K3303" t="s">
        <v>24</v>
      </c>
      <c r="L3303" t="s">
        <v>36</v>
      </c>
      <c r="N3303">
        <v>11.335000038146971</v>
      </c>
      <c r="O3303" t="s">
        <v>254</v>
      </c>
      <c r="P3303" t="s">
        <v>1637</v>
      </c>
    </row>
    <row r="3304" spans="1:16" x14ac:dyDescent="0.25">
      <c r="A3304" t="s">
        <v>0</v>
      </c>
      <c r="B3304" t="s">
        <v>7548</v>
      </c>
      <c r="C3304" t="s">
        <v>484</v>
      </c>
      <c r="D3304" t="s">
        <v>3828</v>
      </c>
      <c r="E3304" t="s">
        <v>20</v>
      </c>
      <c r="F3304" t="b">
        <v>0</v>
      </c>
      <c r="G3304" t="s">
        <v>27</v>
      </c>
      <c r="H3304" s="4">
        <v>45706.583402777767</v>
      </c>
      <c r="I3304" t="b">
        <v>0</v>
      </c>
      <c r="J3304" t="b">
        <v>1</v>
      </c>
      <c r="K3304" t="s">
        <v>24</v>
      </c>
      <c r="L3304" t="s">
        <v>22</v>
      </c>
      <c r="M3304">
        <v>70000</v>
      </c>
      <c r="O3304" t="s">
        <v>7549</v>
      </c>
      <c r="P3304" t="s">
        <v>280</v>
      </c>
    </row>
    <row r="3305" spans="1:16" x14ac:dyDescent="0.25">
      <c r="A3305" t="s">
        <v>0</v>
      </c>
      <c r="B3305" t="s">
        <v>7466</v>
      </c>
      <c r="C3305" t="s">
        <v>859</v>
      </c>
      <c r="D3305" t="s">
        <v>3956</v>
      </c>
      <c r="E3305" t="s">
        <v>20</v>
      </c>
      <c r="F3305" t="b">
        <v>0</v>
      </c>
      <c r="G3305" t="s">
        <v>27</v>
      </c>
      <c r="H3305" s="4">
        <v>45706.583518518521</v>
      </c>
      <c r="I3305" t="b">
        <v>0</v>
      </c>
      <c r="J3305" t="b">
        <v>1</v>
      </c>
      <c r="K3305" t="s">
        <v>24</v>
      </c>
      <c r="L3305" t="s">
        <v>36</v>
      </c>
      <c r="N3305">
        <v>24.014999389648441</v>
      </c>
      <c r="O3305" t="s">
        <v>7467</v>
      </c>
      <c r="P3305" t="s">
        <v>1304</v>
      </c>
    </row>
    <row r="3306" spans="1:16" x14ac:dyDescent="0.25">
      <c r="A3306" t="s">
        <v>25</v>
      </c>
      <c r="B3306" t="s">
        <v>7520</v>
      </c>
      <c r="C3306" t="s">
        <v>82</v>
      </c>
      <c r="D3306" t="s">
        <v>3828</v>
      </c>
      <c r="E3306" t="s">
        <v>20</v>
      </c>
      <c r="F3306" t="b">
        <v>0</v>
      </c>
      <c r="G3306" t="s">
        <v>27</v>
      </c>
      <c r="H3306" s="4">
        <v>45706.584178240737</v>
      </c>
      <c r="I3306" t="b">
        <v>0</v>
      </c>
      <c r="J3306" t="b">
        <v>1</v>
      </c>
      <c r="K3306" t="s">
        <v>24</v>
      </c>
      <c r="L3306" t="s">
        <v>22</v>
      </c>
      <c r="M3306">
        <v>85210.5</v>
      </c>
      <c r="O3306" t="s">
        <v>7521</v>
      </c>
      <c r="P3306" t="s">
        <v>2884</v>
      </c>
    </row>
    <row r="3307" spans="1:16" x14ac:dyDescent="0.25">
      <c r="A3307" t="s">
        <v>2</v>
      </c>
      <c r="B3307" t="s">
        <v>170</v>
      </c>
      <c r="C3307" t="s">
        <v>171</v>
      </c>
      <c r="D3307" t="s">
        <v>3956</v>
      </c>
      <c r="E3307" t="s">
        <v>20</v>
      </c>
      <c r="F3307" t="b">
        <v>0</v>
      </c>
      <c r="G3307" t="s">
        <v>27</v>
      </c>
      <c r="H3307" s="4">
        <v>45706.584618055553</v>
      </c>
      <c r="I3307" t="b">
        <v>0</v>
      </c>
      <c r="J3307" t="b">
        <v>1</v>
      </c>
      <c r="K3307" t="s">
        <v>24</v>
      </c>
      <c r="L3307" t="s">
        <v>36</v>
      </c>
      <c r="N3307">
        <v>46.060001373291023</v>
      </c>
      <c r="O3307" t="s">
        <v>7562</v>
      </c>
      <c r="P3307" t="s">
        <v>7563</v>
      </c>
    </row>
    <row r="3308" spans="1:16" x14ac:dyDescent="0.25">
      <c r="A3308" t="s">
        <v>28</v>
      </c>
      <c r="B3308" t="s">
        <v>7468</v>
      </c>
      <c r="C3308" t="s">
        <v>24</v>
      </c>
      <c r="D3308" t="s">
        <v>3972</v>
      </c>
      <c r="E3308" t="s">
        <v>20</v>
      </c>
      <c r="F3308" t="b">
        <v>0</v>
      </c>
      <c r="G3308" t="s">
        <v>27</v>
      </c>
      <c r="H3308" s="4">
        <v>45706.585509259261</v>
      </c>
      <c r="I3308" t="b">
        <v>0</v>
      </c>
      <c r="J3308" t="b">
        <v>0</v>
      </c>
      <c r="K3308" t="s">
        <v>24</v>
      </c>
      <c r="L3308" t="s">
        <v>22</v>
      </c>
      <c r="M3308">
        <v>155000</v>
      </c>
      <c r="O3308" t="s">
        <v>7469</v>
      </c>
      <c r="P3308" t="s">
        <v>7470</v>
      </c>
    </row>
    <row r="3309" spans="1:16" x14ac:dyDescent="0.25">
      <c r="A3309" t="s">
        <v>191</v>
      </c>
      <c r="B3309" t="s">
        <v>7471</v>
      </c>
      <c r="C3309" t="s">
        <v>972</v>
      </c>
      <c r="D3309" t="s">
        <v>4083</v>
      </c>
      <c r="E3309" t="s">
        <v>20</v>
      </c>
      <c r="F3309" t="b">
        <v>0</v>
      </c>
      <c r="G3309" t="s">
        <v>862</v>
      </c>
      <c r="H3309" s="4">
        <v>45706.589016203703</v>
      </c>
      <c r="I3309" t="b">
        <v>0</v>
      </c>
      <c r="J3309" t="b">
        <v>0</v>
      </c>
      <c r="K3309" t="s">
        <v>862</v>
      </c>
      <c r="L3309" t="s">
        <v>22</v>
      </c>
      <c r="M3309">
        <v>127500</v>
      </c>
      <c r="O3309" t="s">
        <v>7472</v>
      </c>
      <c r="P3309" t="s">
        <v>7473</v>
      </c>
    </row>
    <row r="3310" spans="1:16" x14ac:dyDescent="0.25">
      <c r="A3310" t="s">
        <v>0</v>
      </c>
      <c r="B3310" t="s">
        <v>5356</v>
      </c>
      <c r="C3310" t="s">
        <v>5357</v>
      </c>
      <c r="D3310" t="s">
        <v>3828</v>
      </c>
      <c r="E3310" t="s">
        <v>219</v>
      </c>
      <c r="F3310" t="b">
        <v>0</v>
      </c>
      <c r="G3310" t="s">
        <v>27</v>
      </c>
      <c r="H3310" s="4">
        <v>45706.625069444453</v>
      </c>
      <c r="I3310" t="b">
        <v>1</v>
      </c>
      <c r="J3310" t="b">
        <v>1</v>
      </c>
      <c r="K3310" t="s">
        <v>24</v>
      </c>
      <c r="L3310" t="s">
        <v>36</v>
      </c>
      <c r="N3310">
        <v>26.494998931884769</v>
      </c>
      <c r="O3310" t="s">
        <v>3769</v>
      </c>
      <c r="P3310" t="s">
        <v>1702</v>
      </c>
    </row>
    <row r="3311" spans="1:16" x14ac:dyDescent="0.25">
      <c r="A3311" t="s">
        <v>0</v>
      </c>
      <c r="B3311" t="s">
        <v>7474</v>
      </c>
      <c r="C3311" t="s">
        <v>179</v>
      </c>
      <c r="D3311" t="s">
        <v>2208</v>
      </c>
      <c r="E3311" t="s">
        <v>20</v>
      </c>
      <c r="F3311" t="b">
        <v>0</v>
      </c>
      <c r="G3311" t="s">
        <v>27</v>
      </c>
      <c r="H3311" s="4">
        <v>45706.625173611108</v>
      </c>
      <c r="I3311" t="b">
        <v>0</v>
      </c>
      <c r="J3311" t="b">
        <v>0</v>
      </c>
      <c r="K3311" t="s">
        <v>24</v>
      </c>
      <c r="L3311" t="s">
        <v>22</v>
      </c>
      <c r="M3311">
        <v>61750</v>
      </c>
      <c r="O3311" t="s">
        <v>7475</v>
      </c>
      <c r="P3311" t="s">
        <v>7476</v>
      </c>
    </row>
    <row r="3312" spans="1:16" x14ac:dyDescent="0.25">
      <c r="A3312" t="s">
        <v>0</v>
      </c>
      <c r="B3312" t="s">
        <v>7477</v>
      </c>
      <c r="C3312" t="s">
        <v>2883</v>
      </c>
      <c r="D3312" t="s">
        <v>3828</v>
      </c>
      <c r="E3312" t="s">
        <v>51</v>
      </c>
      <c r="F3312" t="b">
        <v>0</v>
      </c>
      <c r="G3312" t="s">
        <v>30</v>
      </c>
      <c r="H3312" s="4">
        <v>45706.625601851847</v>
      </c>
      <c r="I3312" t="b">
        <v>1</v>
      </c>
      <c r="J3312" t="b">
        <v>0</v>
      </c>
      <c r="K3312" t="s">
        <v>24</v>
      </c>
      <c r="L3312" t="s">
        <v>36</v>
      </c>
      <c r="N3312">
        <v>53.5</v>
      </c>
      <c r="O3312" t="s">
        <v>7478</v>
      </c>
      <c r="P3312" t="s">
        <v>338</v>
      </c>
    </row>
    <row r="3313" spans="1:16" x14ac:dyDescent="0.25">
      <c r="A3313" t="s">
        <v>1</v>
      </c>
      <c r="B3313" t="s">
        <v>4443</v>
      </c>
      <c r="C3313" t="s">
        <v>122</v>
      </c>
      <c r="D3313" t="s">
        <v>3972</v>
      </c>
      <c r="E3313" t="s">
        <v>20</v>
      </c>
      <c r="F3313" t="b">
        <v>0</v>
      </c>
      <c r="G3313" t="s">
        <v>52</v>
      </c>
      <c r="H3313" s="4">
        <v>45706.625740740739</v>
      </c>
      <c r="I3313" t="b">
        <v>0</v>
      </c>
      <c r="J3313" t="b">
        <v>1</v>
      </c>
      <c r="K3313" t="s">
        <v>24</v>
      </c>
      <c r="L3313" t="s">
        <v>22</v>
      </c>
      <c r="M3313">
        <v>222545</v>
      </c>
      <c r="O3313" t="s">
        <v>759</v>
      </c>
      <c r="P3313" t="s">
        <v>2237</v>
      </c>
    </row>
    <row r="3314" spans="1:16" x14ac:dyDescent="0.25">
      <c r="A3314" t="s">
        <v>1</v>
      </c>
      <c r="B3314" t="s">
        <v>7479</v>
      </c>
      <c r="C3314" t="s">
        <v>82</v>
      </c>
      <c r="D3314" t="s">
        <v>4083</v>
      </c>
      <c r="E3314" t="s">
        <v>20</v>
      </c>
      <c r="F3314" t="b">
        <v>0</v>
      </c>
      <c r="G3314" t="s">
        <v>27</v>
      </c>
      <c r="H3314" s="4">
        <v>45706.626018518517</v>
      </c>
      <c r="I3314" t="b">
        <v>0</v>
      </c>
      <c r="J3314" t="b">
        <v>0</v>
      </c>
      <c r="K3314" t="s">
        <v>24</v>
      </c>
      <c r="L3314" t="s">
        <v>22</v>
      </c>
      <c r="M3314">
        <v>155000</v>
      </c>
      <c r="O3314" t="s">
        <v>377</v>
      </c>
      <c r="P3314" t="s">
        <v>3559</v>
      </c>
    </row>
    <row r="3315" spans="1:16" x14ac:dyDescent="0.25">
      <c r="A3315" t="s">
        <v>2</v>
      </c>
      <c r="B3315" t="s">
        <v>7480</v>
      </c>
      <c r="C3315" t="s">
        <v>24</v>
      </c>
      <c r="D3315" t="s">
        <v>4327</v>
      </c>
      <c r="E3315" t="s">
        <v>20</v>
      </c>
      <c r="F3315" t="b">
        <v>0</v>
      </c>
      <c r="G3315" t="s">
        <v>27</v>
      </c>
      <c r="H3315" s="4">
        <v>45706.626979166656</v>
      </c>
      <c r="I3315" t="b">
        <v>0</v>
      </c>
      <c r="J3315" t="b">
        <v>0</v>
      </c>
      <c r="K3315" t="s">
        <v>24</v>
      </c>
      <c r="L3315" t="s">
        <v>22</v>
      </c>
      <c r="M3315">
        <v>126500</v>
      </c>
      <c r="O3315" t="s">
        <v>7481</v>
      </c>
      <c r="P3315" t="s">
        <v>7482</v>
      </c>
    </row>
    <row r="3316" spans="1:16" x14ac:dyDescent="0.25">
      <c r="A3316" t="s">
        <v>0</v>
      </c>
      <c r="B3316" t="s">
        <v>2760</v>
      </c>
      <c r="C3316" t="s">
        <v>236</v>
      </c>
      <c r="D3316" t="s">
        <v>2208</v>
      </c>
      <c r="E3316" t="s">
        <v>20</v>
      </c>
      <c r="F3316" t="b">
        <v>0</v>
      </c>
      <c r="G3316" t="s">
        <v>27</v>
      </c>
      <c r="H3316" s="4">
        <v>45706.666817129633</v>
      </c>
      <c r="I3316" t="b">
        <v>0</v>
      </c>
      <c r="J3316" t="b">
        <v>1</v>
      </c>
      <c r="K3316" t="s">
        <v>24</v>
      </c>
      <c r="L3316" t="s">
        <v>22</v>
      </c>
      <c r="M3316">
        <v>120000</v>
      </c>
      <c r="O3316" t="s">
        <v>301</v>
      </c>
      <c r="P3316" t="s">
        <v>7483</v>
      </c>
    </row>
    <row r="3317" spans="1:16" x14ac:dyDescent="0.25">
      <c r="A3317" t="s">
        <v>0</v>
      </c>
      <c r="B3317" t="s">
        <v>7484</v>
      </c>
      <c r="C3317" t="s">
        <v>179</v>
      </c>
      <c r="D3317" t="s">
        <v>3828</v>
      </c>
      <c r="E3317" t="s">
        <v>20</v>
      </c>
      <c r="F3317" t="b">
        <v>0</v>
      </c>
      <c r="G3317" t="s">
        <v>27</v>
      </c>
      <c r="H3317" s="4">
        <v>45706.66684027778</v>
      </c>
      <c r="I3317" t="b">
        <v>0</v>
      </c>
      <c r="J3317" t="b">
        <v>1</v>
      </c>
      <c r="K3317" t="s">
        <v>24</v>
      </c>
      <c r="L3317" t="s">
        <v>22</v>
      </c>
      <c r="M3317">
        <v>79871.5</v>
      </c>
      <c r="O3317" t="s">
        <v>3851</v>
      </c>
      <c r="P3317" t="s">
        <v>7485</v>
      </c>
    </row>
    <row r="3318" spans="1:16" x14ac:dyDescent="0.25">
      <c r="A3318" t="s">
        <v>139</v>
      </c>
      <c r="B3318" t="s">
        <v>277</v>
      </c>
      <c r="C3318" t="s">
        <v>1065</v>
      </c>
      <c r="D3318" t="s">
        <v>3972</v>
      </c>
      <c r="E3318" t="s">
        <v>20</v>
      </c>
      <c r="F3318" t="b">
        <v>0</v>
      </c>
      <c r="G3318" t="s">
        <v>35</v>
      </c>
      <c r="H3318" s="4">
        <v>45706.667071759257</v>
      </c>
      <c r="I3318" t="b">
        <v>0</v>
      </c>
      <c r="J3318" t="b">
        <v>0</v>
      </c>
      <c r="K3318" t="s">
        <v>24</v>
      </c>
      <c r="L3318" t="s">
        <v>36</v>
      </c>
      <c r="N3318">
        <v>60</v>
      </c>
      <c r="O3318" t="s">
        <v>200</v>
      </c>
      <c r="P3318" t="s">
        <v>7538</v>
      </c>
    </row>
    <row r="3319" spans="1:16" x14ac:dyDescent="0.25">
      <c r="A3319" t="s">
        <v>139</v>
      </c>
      <c r="B3319" t="s">
        <v>7486</v>
      </c>
      <c r="C3319" t="s">
        <v>1421</v>
      </c>
      <c r="D3319" t="s">
        <v>3828</v>
      </c>
      <c r="E3319" t="s">
        <v>20</v>
      </c>
      <c r="F3319" t="b">
        <v>0</v>
      </c>
      <c r="G3319" t="s">
        <v>52</v>
      </c>
      <c r="H3319" s="4">
        <v>45706.667858796303</v>
      </c>
      <c r="I3319" t="b">
        <v>0</v>
      </c>
      <c r="J3319" t="b">
        <v>1</v>
      </c>
      <c r="K3319" t="s">
        <v>24</v>
      </c>
      <c r="L3319" t="s">
        <v>22</v>
      </c>
      <c r="M3319">
        <v>120000</v>
      </c>
      <c r="O3319" t="s">
        <v>7487</v>
      </c>
      <c r="P3319" t="s">
        <v>7488</v>
      </c>
    </row>
    <row r="3320" spans="1:16" x14ac:dyDescent="0.25">
      <c r="A3320" t="s">
        <v>40</v>
      </c>
      <c r="B3320" t="s">
        <v>7489</v>
      </c>
      <c r="C3320" t="s">
        <v>825</v>
      </c>
      <c r="D3320" t="s">
        <v>3828</v>
      </c>
      <c r="E3320" t="s">
        <v>20</v>
      </c>
      <c r="F3320" t="b">
        <v>0</v>
      </c>
      <c r="G3320" t="s">
        <v>27</v>
      </c>
      <c r="H3320" s="4">
        <v>45706.668009259258</v>
      </c>
      <c r="I3320" t="b">
        <v>1</v>
      </c>
      <c r="J3320" t="b">
        <v>1</v>
      </c>
      <c r="K3320" t="s">
        <v>24</v>
      </c>
      <c r="L3320" t="s">
        <v>22</v>
      </c>
      <c r="M3320">
        <v>147500</v>
      </c>
      <c r="O3320" t="s">
        <v>2576</v>
      </c>
      <c r="P3320" t="s">
        <v>7490</v>
      </c>
    </row>
    <row r="3321" spans="1:16" x14ac:dyDescent="0.25">
      <c r="A3321" t="s">
        <v>0</v>
      </c>
      <c r="B3321" t="s">
        <v>7539</v>
      </c>
      <c r="C3321" t="s">
        <v>2716</v>
      </c>
      <c r="D3321" t="s">
        <v>3972</v>
      </c>
      <c r="E3321" t="s">
        <v>20</v>
      </c>
      <c r="F3321" t="b">
        <v>0</v>
      </c>
      <c r="G3321" t="s">
        <v>23</v>
      </c>
      <c r="H3321" s="4">
        <v>45706.700891203713</v>
      </c>
      <c r="I3321" t="b">
        <v>0</v>
      </c>
      <c r="J3321" t="b">
        <v>1</v>
      </c>
      <c r="K3321" t="s">
        <v>24</v>
      </c>
      <c r="L3321" t="s">
        <v>22</v>
      </c>
      <c r="M3321">
        <v>74100</v>
      </c>
      <c r="O3321" t="s">
        <v>5948</v>
      </c>
      <c r="P3321" t="s">
        <v>7540</v>
      </c>
    </row>
    <row r="3322" spans="1:16" x14ac:dyDescent="0.25">
      <c r="A3322" t="s">
        <v>0</v>
      </c>
      <c r="B3322" t="s">
        <v>0</v>
      </c>
      <c r="C3322" t="s">
        <v>76</v>
      </c>
      <c r="D3322" t="s">
        <v>4089</v>
      </c>
      <c r="E3322" t="s">
        <v>20</v>
      </c>
      <c r="F3322" t="b">
        <v>0</v>
      </c>
      <c r="G3322" t="s">
        <v>41</v>
      </c>
      <c r="H3322" s="4">
        <v>45706.708738425928</v>
      </c>
      <c r="I3322" t="b">
        <v>0</v>
      </c>
      <c r="J3322" t="b">
        <v>0</v>
      </c>
      <c r="K3322" t="s">
        <v>24</v>
      </c>
      <c r="L3322" t="s">
        <v>36</v>
      </c>
      <c r="N3322">
        <v>37.5</v>
      </c>
      <c r="O3322" t="s">
        <v>712</v>
      </c>
      <c r="P3322" t="s">
        <v>1904</v>
      </c>
    </row>
    <row r="3323" spans="1:16" x14ac:dyDescent="0.25">
      <c r="A3323" t="s">
        <v>139</v>
      </c>
      <c r="B3323" t="s">
        <v>7522</v>
      </c>
      <c r="C3323" t="s">
        <v>151</v>
      </c>
      <c r="D3323" t="s">
        <v>3972</v>
      </c>
      <c r="E3323" t="s">
        <v>20</v>
      </c>
      <c r="F3323" t="b">
        <v>0</v>
      </c>
      <c r="G3323" t="s">
        <v>30</v>
      </c>
      <c r="H3323" s="4">
        <v>45706.709236111114</v>
      </c>
      <c r="I3323" t="b">
        <v>0</v>
      </c>
      <c r="J3323" t="b">
        <v>0</v>
      </c>
      <c r="K3323" t="s">
        <v>24</v>
      </c>
      <c r="L3323" t="s">
        <v>36</v>
      </c>
      <c r="N3323">
        <v>22</v>
      </c>
      <c r="O3323" t="s">
        <v>7523</v>
      </c>
      <c r="P3323" t="s">
        <v>2808</v>
      </c>
    </row>
    <row r="3324" spans="1:16" x14ac:dyDescent="0.25">
      <c r="A3324" t="s">
        <v>2</v>
      </c>
      <c r="B3324" t="s">
        <v>417</v>
      </c>
      <c r="C3324" t="s">
        <v>908</v>
      </c>
      <c r="D3324" t="s">
        <v>3828</v>
      </c>
      <c r="E3324" t="s">
        <v>20</v>
      </c>
      <c r="F3324" t="b">
        <v>0</v>
      </c>
      <c r="G3324" t="s">
        <v>27</v>
      </c>
      <c r="H3324" s="4">
        <v>45706.710324074083</v>
      </c>
      <c r="I3324" t="b">
        <v>0</v>
      </c>
      <c r="J3324" t="b">
        <v>0</v>
      </c>
      <c r="K3324" t="s">
        <v>24</v>
      </c>
      <c r="L3324" t="s">
        <v>22</v>
      </c>
      <c r="M3324">
        <v>90094.2578125</v>
      </c>
      <c r="O3324" t="s">
        <v>6067</v>
      </c>
      <c r="P3324" t="s">
        <v>6068</v>
      </c>
    </row>
    <row r="3325" spans="1:16" x14ac:dyDescent="0.25">
      <c r="A3325" t="s">
        <v>2</v>
      </c>
      <c r="B3325" t="s">
        <v>2337</v>
      </c>
      <c r="C3325" t="s">
        <v>49</v>
      </c>
      <c r="D3325" t="s">
        <v>3972</v>
      </c>
      <c r="E3325" t="s">
        <v>20</v>
      </c>
      <c r="F3325" t="b">
        <v>0</v>
      </c>
      <c r="G3325" t="s">
        <v>30</v>
      </c>
      <c r="H3325" s="4">
        <v>45706.711342592593</v>
      </c>
      <c r="I3325" t="b">
        <v>0</v>
      </c>
      <c r="J3325" t="b">
        <v>0</v>
      </c>
      <c r="K3325" t="s">
        <v>24</v>
      </c>
      <c r="L3325" t="s">
        <v>22</v>
      </c>
      <c r="M3325">
        <v>350000</v>
      </c>
      <c r="O3325" t="s">
        <v>3634</v>
      </c>
      <c r="P3325" t="s">
        <v>7162</v>
      </c>
    </row>
    <row r="3326" spans="1:16" x14ac:dyDescent="0.25">
      <c r="A3326" t="s">
        <v>139</v>
      </c>
      <c r="B3326" t="s">
        <v>2929</v>
      </c>
      <c r="C3326" t="s">
        <v>3238</v>
      </c>
      <c r="D3326" t="s">
        <v>3972</v>
      </c>
      <c r="E3326" t="s">
        <v>20</v>
      </c>
      <c r="F3326" t="b">
        <v>0</v>
      </c>
      <c r="G3326" t="s">
        <v>41</v>
      </c>
      <c r="H3326" s="4">
        <v>45706.7503125</v>
      </c>
      <c r="I3326" t="b">
        <v>0</v>
      </c>
      <c r="J3326" t="b">
        <v>1</v>
      </c>
      <c r="K3326" t="s">
        <v>24</v>
      </c>
      <c r="L3326" t="s">
        <v>22</v>
      </c>
      <c r="M3326">
        <v>103900</v>
      </c>
      <c r="O3326" t="s">
        <v>4328</v>
      </c>
      <c r="P3326" t="s">
        <v>7491</v>
      </c>
    </row>
    <row r="3327" spans="1:16" x14ac:dyDescent="0.25">
      <c r="A3327" t="s">
        <v>139</v>
      </c>
      <c r="B3327" t="s">
        <v>7492</v>
      </c>
      <c r="C3327" t="s">
        <v>151</v>
      </c>
      <c r="D3327" t="s">
        <v>3828</v>
      </c>
      <c r="E3327" t="s">
        <v>51</v>
      </c>
      <c r="F3327" t="b">
        <v>0</v>
      </c>
      <c r="G3327" t="s">
        <v>30</v>
      </c>
      <c r="H3327" s="4">
        <v>45706.750902777778</v>
      </c>
      <c r="I3327" t="b">
        <v>1</v>
      </c>
      <c r="J3327" t="b">
        <v>0</v>
      </c>
      <c r="K3327" t="s">
        <v>24</v>
      </c>
      <c r="L3327" t="s">
        <v>36</v>
      </c>
      <c r="N3327">
        <v>38</v>
      </c>
      <c r="O3327" t="s">
        <v>6990</v>
      </c>
    </row>
    <row r="3328" spans="1:16" x14ac:dyDescent="0.25">
      <c r="A3328" t="s">
        <v>2</v>
      </c>
      <c r="B3328" t="s">
        <v>7493</v>
      </c>
      <c r="C3328" t="s">
        <v>945</v>
      </c>
      <c r="D3328" t="s">
        <v>3600</v>
      </c>
      <c r="E3328" t="s">
        <v>20</v>
      </c>
      <c r="F3328" t="b">
        <v>0</v>
      </c>
      <c r="G3328" t="s">
        <v>27</v>
      </c>
      <c r="H3328" s="4">
        <v>45706.751388888893</v>
      </c>
      <c r="I3328" t="b">
        <v>1</v>
      </c>
      <c r="J3328" t="b">
        <v>1</v>
      </c>
      <c r="K3328" t="s">
        <v>24</v>
      </c>
      <c r="L3328" t="s">
        <v>22</v>
      </c>
      <c r="M3328">
        <v>145000</v>
      </c>
      <c r="O3328" t="s">
        <v>7494</v>
      </c>
      <c r="P3328" t="s">
        <v>7495</v>
      </c>
    </row>
    <row r="3329" spans="1:16" x14ac:dyDescent="0.25">
      <c r="A3329" t="s">
        <v>19</v>
      </c>
      <c r="B3329" t="s">
        <v>7496</v>
      </c>
      <c r="C3329" t="s">
        <v>122</v>
      </c>
      <c r="D3329" t="s">
        <v>3972</v>
      </c>
      <c r="E3329" t="s">
        <v>20</v>
      </c>
      <c r="F3329" t="b">
        <v>0</v>
      </c>
      <c r="G3329" t="s">
        <v>52</v>
      </c>
      <c r="H3329" s="4">
        <v>45706.75240740741</v>
      </c>
      <c r="I3329" t="b">
        <v>1</v>
      </c>
      <c r="J3329" t="b">
        <v>0</v>
      </c>
      <c r="K3329" t="s">
        <v>24</v>
      </c>
      <c r="L3329" t="s">
        <v>22</v>
      </c>
      <c r="M3329">
        <v>112116</v>
      </c>
      <c r="O3329" t="s">
        <v>554</v>
      </c>
      <c r="P3329" t="s">
        <v>7497</v>
      </c>
    </row>
    <row r="3330" spans="1:16" x14ac:dyDescent="0.25">
      <c r="A3330" t="s">
        <v>0</v>
      </c>
      <c r="B3330" t="s">
        <v>4250</v>
      </c>
      <c r="C3330" t="s">
        <v>3519</v>
      </c>
      <c r="D3330" t="s">
        <v>3972</v>
      </c>
      <c r="E3330" t="s">
        <v>20</v>
      </c>
      <c r="F3330" t="b">
        <v>0</v>
      </c>
      <c r="G3330" t="s">
        <v>27</v>
      </c>
      <c r="H3330" s="4">
        <v>45706.791770833333</v>
      </c>
      <c r="I3330" t="b">
        <v>1</v>
      </c>
      <c r="J3330" t="b">
        <v>0</v>
      </c>
      <c r="K3330" t="s">
        <v>24</v>
      </c>
      <c r="L3330" t="s">
        <v>22</v>
      </c>
      <c r="M3330">
        <v>70000</v>
      </c>
      <c r="O3330" t="s">
        <v>7498</v>
      </c>
      <c r="P3330" t="s">
        <v>1075</v>
      </c>
    </row>
    <row r="3331" spans="1:16" x14ac:dyDescent="0.25">
      <c r="A3331" t="s">
        <v>1</v>
      </c>
      <c r="B3331" t="s">
        <v>7499</v>
      </c>
      <c r="C3331" t="s">
        <v>624</v>
      </c>
      <c r="D3331" t="s">
        <v>3972</v>
      </c>
      <c r="E3331" t="s">
        <v>20</v>
      </c>
      <c r="F3331" t="b">
        <v>0</v>
      </c>
      <c r="G3331" t="s">
        <v>35</v>
      </c>
      <c r="H3331" s="4">
        <v>45706.792164351849</v>
      </c>
      <c r="I3331" t="b">
        <v>0</v>
      </c>
      <c r="J3331" t="b">
        <v>1</v>
      </c>
      <c r="K3331" t="s">
        <v>24</v>
      </c>
      <c r="L3331" t="s">
        <v>22</v>
      </c>
      <c r="M3331">
        <v>184000</v>
      </c>
      <c r="O3331" t="s">
        <v>65</v>
      </c>
      <c r="P3331" t="s">
        <v>66</v>
      </c>
    </row>
    <row r="3332" spans="1:16" x14ac:dyDescent="0.25">
      <c r="A3332" t="s">
        <v>2</v>
      </c>
      <c r="B3332" t="s">
        <v>7243</v>
      </c>
      <c r="C3332" t="s">
        <v>322</v>
      </c>
      <c r="D3332" t="s">
        <v>3972</v>
      </c>
      <c r="E3332" t="s">
        <v>20</v>
      </c>
      <c r="F3332" t="b">
        <v>0</v>
      </c>
      <c r="G3332" t="s">
        <v>41</v>
      </c>
      <c r="H3332" s="4">
        <v>45706.792210648149</v>
      </c>
      <c r="I3332" t="b">
        <v>0</v>
      </c>
      <c r="J3332" t="b">
        <v>1</v>
      </c>
      <c r="K3332" t="s">
        <v>24</v>
      </c>
      <c r="L3332" t="s">
        <v>22</v>
      </c>
      <c r="M3332">
        <v>193500</v>
      </c>
      <c r="O3332" t="s">
        <v>3972</v>
      </c>
      <c r="P3332" t="s">
        <v>7244</v>
      </c>
    </row>
    <row r="3333" spans="1:16" x14ac:dyDescent="0.25">
      <c r="A3333" t="s">
        <v>2</v>
      </c>
      <c r="B3333" t="s">
        <v>7541</v>
      </c>
      <c r="C3333" t="s">
        <v>1588</v>
      </c>
      <c r="D3333" t="s">
        <v>7542</v>
      </c>
      <c r="E3333" t="s">
        <v>20</v>
      </c>
      <c r="F3333" t="b">
        <v>0</v>
      </c>
      <c r="G3333" t="s">
        <v>27</v>
      </c>
      <c r="H3333" s="4">
        <v>45706.792962962973</v>
      </c>
      <c r="I3333" t="b">
        <v>0</v>
      </c>
      <c r="J3333" t="b">
        <v>0</v>
      </c>
      <c r="K3333" t="s">
        <v>24</v>
      </c>
      <c r="L3333" t="s">
        <v>22</v>
      </c>
      <c r="M3333">
        <v>90000</v>
      </c>
      <c r="O3333" t="s">
        <v>7543</v>
      </c>
      <c r="P3333" t="s">
        <v>7544</v>
      </c>
    </row>
    <row r="3334" spans="1:16" x14ac:dyDescent="0.25">
      <c r="A3334" t="s">
        <v>1</v>
      </c>
      <c r="B3334" t="s">
        <v>5989</v>
      </c>
      <c r="C3334" t="s">
        <v>3891</v>
      </c>
      <c r="D3334" t="s">
        <v>3828</v>
      </c>
      <c r="E3334" t="s">
        <v>20</v>
      </c>
      <c r="F3334" t="b">
        <v>0</v>
      </c>
      <c r="G3334" t="s">
        <v>27</v>
      </c>
      <c r="H3334" s="4">
        <v>45706.793854166674</v>
      </c>
      <c r="I3334" t="b">
        <v>0</v>
      </c>
      <c r="J3334" t="b">
        <v>1</v>
      </c>
      <c r="K3334" t="s">
        <v>24</v>
      </c>
      <c r="L3334" t="s">
        <v>22</v>
      </c>
      <c r="M3334">
        <v>120000</v>
      </c>
      <c r="O3334" t="s">
        <v>3892</v>
      </c>
      <c r="P3334" t="s">
        <v>5990</v>
      </c>
    </row>
    <row r="3335" spans="1:16" x14ac:dyDescent="0.25">
      <c r="A3335" t="s">
        <v>1</v>
      </c>
      <c r="B3335" t="s">
        <v>3477</v>
      </c>
      <c r="C3335" t="s">
        <v>155</v>
      </c>
      <c r="D3335" t="s">
        <v>3972</v>
      </c>
      <c r="E3335" t="s">
        <v>51</v>
      </c>
      <c r="F3335" t="b">
        <v>0</v>
      </c>
      <c r="G3335" t="s">
        <v>27</v>
      </c>
      <c r="H3335" s="4">
        <v>45706.794027777767</v>
      </c>
      <c r="I3335" t="b">
        <v>0</v>
      </c>
      <c r="J3335" t="b">
        <v>1</v>
      </c>
      <c r="K3335" t="s">
        <v>24</v>
      </c>
      <c r="L3335" t="s">
        <v>36</v>
      </c>
      <c r="N3335">
        <v>45</v>
      </c>
      <c r="O3335" t="s">
        <v>270</v>
      </c>
      <c r="P3335" t="s">
        <v>1851</v>
      </c>
    </row>
    <row r="3336" spans="1:16" x14ac:dyDescent="0.25">
      <c r="A3336" t="s">
        <v>89</v>
      </c>
      <c r="B3336" t="s">
        <v>7500</v>
      </c>
      <c r="C3336" t="s">
        <v>44</v>
      </c>
      <c r="D3336" t="s">
        <v>3972</v>
      </c>
      <c r="E3336" t="s">
        <v>20</v>
      </c>
      <c r="F3336" t="b">
        <v>0</v>
      </c>
      <c r="G3336" t="s">
        <v>41</v>
      </c>
      <c r="H3336" s="4">
        <v>45706.83</v>
      </c>
      <c r="I3336" t="b">
        <v>0</v>
      </c>
      <c r="J3336" t="b">
        <v>0</v>
      </c>
      <c r="K3336" t="s">
        <v>24</v>
      </c>
      <c r="L3336" t="s">
        <v>22</v>
      </c>
      <c r="M3336">
        <v>144000</v>
      </c>
      <c r="O3336" t="s">
        <v>7501</v>
      </c>
      <c r="P3336" t="s">
        <v>7502</v>
      </c>
    </row>
    <row r="3337" spans="1:16" x14ac:dyDescent="0.25">
      <c r="A3337" t="s">
        <v>40</v>
      </c>
      <c r="B3337" t="s">
        <v>57</v>
      </c>
      <c r="C3337" t="s">
        <v>179</v>
      </c>
      <c r="D3337" t="s">
        <v>3972</v>
      </c>
      <c r="E3337" t="s">
        <v>20</v>
      </c>
      <c r="F3337" t="b">
        <v>0</v>
      </c>
      <c r="G3337" t="s">
        <v>52</v>
      </c>
      <c r="H3337" s="4">
        <v>45706.832152777781</v>
      </c>
      <c r="I3337" t="b">
        <v>0</v>
      </c>
      <c r="J3337" t="b">
        <v>1</v>
      </c>
      <c r="K3337" t="s">
        <v>24</v>
      </c>
      <c r="L3337" t="s">
        <v>22</v>
      </c>
      <c r="M3337">
        <v>139105</v>
      </c>
      <c r="O3337" t="s">
        <v>1856</v>
      </c>
      <c r="P3337" t="s">
        <v>2720</v>
      </c>
    </row>
    <row r="3338" spans="1:16" x14ac:dyDescent="0.25">
      <c r="A3338" t="s">
        <v>0</v>
      </c>
      <c r="B3338" t="s">
        <v>7503</v>
      </c>
      <c r="C3338" t="s">
        <v>203</v>
      </c>
      <c r="D3338" t="s">
        <v>3972</v>
      </c>
      <c r="E3338" t="s">
        <v>20</v>
      </c>
      <c r="F3338" t="b">
        <v>0</v>
      </c>
      <c r="G3338" t="s">
        <v>23</v>
      </c>
      <c r="H3338" s="4">
        <v>45706.832256944443</v>
      </c>
      <c r="I3338" t="b">
        <v>1</v>
      </c>
      <c r="J3338" t="b">
        <v>1</v>
      </c>
      <c r="K3338" t="s">
        <v>24</v>
      </c>
      <c r="L3338" t="s">
        <v>22</v>
      </c>
      <c r="M3338">
        <v>85000</v>
      </c>
      <c r="O3338" t="s">
        <v>4674</v>
      </c>
      <c r="P3338" t="s">
        <v>204</v>
      </c>
    </row>
    <row r="3339" spans="1:16" x14ac:dyDescent="0.25">
      <c r="A3339" t="s">
        <v>0</v>
      </c>
      <c r="B3339" t="s">
        <v>7564</v>
      </c>
      <c r="C3339" t="s">
        <v>1894</v>
      </c>
      <c r="D3339" t="s">
        <v>3972</v>
      </c>
      <c r="E3339" t="s">
        <v>20</v>
      </c>
      <c r="F3339" t="b">
        <v>0</v>
      </c>
      <c r="G3339" t="s">
        <v>41</v>
      </c>
      <c r="H3339" s="4">
        <v>45706.833657407413</v>
      </c>
      <c r="I3339" t="b">
        <v>0</v>
      </c>
      <c r="J3339" t="b">
        <v>0</v>
      </c>
      <c r="K3339" t="s">
        <v>24</v>
      </c>
      <c r="L3339" t="s">
        <v>22</v>
      </c>
      <c r="M3339">
        <v>83500</v>
      </c>
      <c r="O3339" t="s">
        <v>5521</v>
      </c>
      <c r="P3339" t="s">
        <v>2715</v>
      </c>
    </row>
    <row r="3340" spans="1:16" x14ac:dyDescent="0.25">
      <c r="A3340" t="s">
        <v>0</v>
      </c>
      <c r="B3340" t="s">
        <v>1219</v>
      </c>
      <c r="C3340" t="s">
        <v>64</v>
      </c>
      <c r="D3340" t="s">
        <v>6850</v>
      </c>
      <c r="E3340" t="s">
        <v>20</v>
      </c>
      <c r="F3340" t="b">
        <v>0</v>
      </c>
      <c r="G3340" t="s">
        <v>52</v>
      </c>
      <c r="H3340" s="4">
        <v>45706.834317129629</v>
      </c>
      <c r="I3340" t="b">
        <v>1</v>
      </c>
      <c r="J3340" t="b">
        <v>0</v>
      </c>
      <c r="K3340" t="s">
        <v>24</v>
      </c>
      <c r="L3340" t="s">
        <v>36</v>
      </c>
      <c r="N3340">
        <v>37.5</v>
      </c>
      <c r="O3340" t="s">
        <v>131</v>
      </c>
      <c r="P3340" t="s">
        <v>1463</v>
      </c>
    </row>
    <row r="3341" spans="1:16" x14ac:dyDescent="0.25">
      <c r="A3341" t="s">
        <v>0</v>
      </c>
      <c r="B3341" t="s">
        <v>7504</v>
      </c>
      <c r="C3341" t="s">
        <v>2015</v>
      </c>
      <c r="D3341" t="s">
        <v>3972</v>
      </c>
      <c r="E3341" t="s">
        <v>51</v>
      </c>
      <c r="F3341" t="b">
        <v>0</v>
      </c>
      <c r="G3341" t="s">
        <v>27</v>
      </c>
      <c r="H3341" s="4">
        <v>45706.834456018521</v>
      </c>
      <c r="I3341" t="b">
        <v>0</v>
      </c>
      <c r="J3341" t="b">
        <v>0</v>
      </c>
      <c r="K3341" t="s">
        <v>24</v>
      </c>
      <c r="L3341" t="s">
        <v>36</v>
      </c>
      <c r="N3341">
        <v>30</v>
      </c>
      <c r="O3341" t="s">
        <v>1137</v>
      </c>
      <c r="P3341" t="s">
        <v>1687</v>
      </c>
    </row>
    <row r="3342" spans="1:16" x14ac:dyDescent="0.25">
      <c r="A3342" t="s">
        <v>0</v>
      </c>
      <c r="B3342" t="s">
        <v>1632</v>
      </c>
      <c r="C3342" t="s">
        <v>967</v>
      </c>
      <c r="D3342" t="s">
        <v>3972</v>
      </c>
      <c r="E3342" t="s">
        <v>20</v>
      </c>
      <c r="F3342" t="b">
        <v>0</v>
      </c>
      <c r="G3342" t="s">
        <v>27</v>
      </c>
      <c r="H3342" s="4">
        <v>45706.834837962961</v>
      </c>
      <c r="I3342" t="b">
        <v>1</v>
      </c>
      <c r="J3342" t="b">
        <v>0</v>
      </c>
      <c r="K3342" t="s">
        <v>24</v>
      </c>
      <c r="L3342" t="s">
        <v>22</v>
      </c>
      <c r="M3342">
        <v>105000</v>
      </c>
      <c r="O3342" t="s">
        <v>482</v>
      </c>
      <c r="P3342" t="s">
        <v>7545</v>
      </c>
    </row>
    <row r="3343" spans="1:16" x14ac:dyDescent="0.25">
      <c r="A3343" t="s">
        <v>19</v>
      </c>
      <c r="B3343" t="s">
        <v>7550</v>
      </c>
      <c r="C3343" t="s">
        <v>559</v>
      </c>
      <c r="D3343" t="s">
        <v>3956</v>
      </c>
      <c r="E3343" t="s">
        <v>20</v>
      </c>
      <c r="F3343" t="b">
        <v>0</v>
      </c>
      <c r="G3343" t="s">
        <v>27</v>
      </c>
      <c r="H3343" s="4">
        <v>45706.835057870368</v>
      </c>
      <c r="I3343" t="b">
        <v>0</v>
      </c>
      <c r="J3343" t="b">
        <v>1</v>
      </c>
      <c r="K3343" t="s">
        <v>24</v>
      </c>
      <c r="L3343" t="s">
        <v>36</v>
      </c>
      <c r="N3343">
        <v>37.514999389648438</v>
      </c>
      <c r="O3343" t="s">
        <v>7551</v>
      </c>
      <c r="P3343" t="s">
        <v>7552</v>
      </c>
    </row>
    <row r="3344" spans="1:16" x14ac:dyDescent="0.25">
      <c r="A3344" t="s">
        <v>0</v>
      </c>
      <c r="B3344" t="s">
        <v>7505</v>
      </c>
      <c r="C3344" t="s">
        <v>966</v>
      </c>
      <c r="D3344" t="s">
        <v>3956</v>
      </c>
      <c r="E3344" t="s">
        <v>20</v>
      </c>
      <c r="F3344" t="b">
        <v>0</v>
      </c>
      <c r="G3344" t="s">
        <v>30</v>
      </c>
      <c r="H3344" s="4">
        <v>45706.836087962962</v>
      </c>
      <c r="I3344" t="b">
        <v>0</v>
      </c>
      <c r="J3344" t="b">
        <v>0</v>
      </c>
      <c r="K3344" t="s">
        <v>24</v>
      </c>
      <c r="L3344" t="s">
        <v>36</v>
      </c>
      <c r="N3344">
        <v>25</v>
      </c>
      <c r="O3344" t="s">
        <v>7506</v>
      </c>
      <c r="P3344" t="s">
        <v>7507</v>
      </c>
    </row>
    <row r="3345" spans="1:16" x14ac:dyDescent="0.25">
      <c r="A3345" t="s">
        <v>0</v>
      </c>
      <c r="B3345" t="s">
        <v>3005</v>
      </c>
      <c r="C3345" t="s">
        <v>203</v>
      </c>
      <c r="D3345" t="s">
        <v>3972</v>
      </c>
      <c r="E3345" t="s">
        <v>20</v>
      </c>
      <c r="F3345" t="b">
        <v>0</v>
      </c>
      <c r="G3345" t="s">
        <v>23</v>
      </c>
      <c r="H3345" s="4">
        <v>45706.868854166663</v>
      </c>
      <c r="I3345" t="b">
        <v>1</v>
      </c>
      <c r="J3345" t="b">
        <v>1</v>
      </c>
      <c r="K3345" t="s">
        <v>24</v>
      </c>
      <c r="L3345" t="s">
        <v>36</v>
      </c>
      <c r="N3345">
        <v>19</v>
      </c>
      <c r="O3345" t="s">
        <v>4343</v>
      </c>
      <c r="P3345" t="s">
        <v>7508</v>
      </c>
    </row>
    <row r="3346" spans="1:16" x14ac:dyDescent="0.25">
      <c r="A3346" t="s">
        <v>0</v>
      </c>
      <c r="B3346" t="s">
        <v>7509</v>
      </c>
      <c r="C3346" t="s">
        <v>985</v>
      </c>
      <c r="D3346" t="s">
        <v>4327</v>
      </c>
      <c r="E3346" t="s">
        <v>20</v>
      </c>
      <c r="F3346" t="b">
        <v>0</v>
      </c>
      <c r="G3346" t="s">
        <v>27</v>
      </c>
      <c r="H3346" s="4">
        <v>45706.871157407397</v>
      </c>
      <c r="I3346" t="b">
        <v>0</v>
      </c>
      <c r="J3346" t="b">
        <v>1</v>
      </c>
      <c r="K3346" t="s">
        <v>24</v>
      </c>
      <c r="L3346" t="s">
        <v>22</v>
      </c>
      <c r="M3346">
        <v>120000</v>
      </c>
      <c r="O3346" t="s">
        <v>7510</v>
      </c>
    </row>
    <row r="3347" spans="1:16" x14ac:dyDescent="0.25">
      <c r="A3347" t="s">
        <v>0</v>
      </c>
      <c r="B3347" t="s">
        <v>7524</v>
      </c>
      <c r="C3347" t="s">
        <v>372</v>
      </c>
      <c r="D3347" t="s">
        <v>2208</v>
      </c>
      <c r="E3347" t="s">
        <v>20</v>
      </c>
      <c r="F3347" t="b">
        <v>0</v>
      </c>
      <c r="G3347" t="s">
        <v>27</v>
      </c>
      <c r="H3347" s="4">
        <v>45706.874988425923</v>
      </c>
      <c r="I3347" t="b">
        <v>0</v>
      </c>
      <c r="J3347" t="b">
        <v>0</v>
      </c>
      <c r="K3347" t="s">
        <v>24</v>
      </c>
      <c r="L3347" t="s">
        <v>22</v>
      </c>
      <c r="M3347">
        <v>82500</v>
      </c>
      <c r="O3347" t="s">
        <v>7525</v>
      </c>
      <c r="P3347" t="s">
        <v>7526</v>
      </c>
    </row>
    <row r="3348" spans="1:16" x14ac:dyDescent="0.25">
      <c r="A3348" t="s">
        <v>191</v>
      </c>
      <c r="B3348" t="s">
        <v>7565</v>
      </c>
      <c r="C3348" t="s">
        <v>2883</v>
      </c>
      <c r="D3348" t="s">
        <v>3972</v>
      </c>
      <c r="E3348" t="s">
        <v>51</v>
      </c>
      <c r="F3348" t="b">
        <v>0</v>
      </c>
      <c r="G3348" t="s">
        <v>30</v>
      </c>
      <c r="H3348" s="4">
        <v>45706.875763888893</v>
      </c>
      <c r="I3348" t="b">
        <v>0</v>
      </c>
      <c r="J3348" t="b">
        <v>1</v>
      </c>
      <c r="K3348" t="s">
        <v>24</v>
      </c>
      <c r="L3348" t="s">
        <v>36</v>
      </c>
      <c r="N3348">
        <v>50</v>
      </c>
      <c r="O3348" t="s">
        <v>2434</v>
      </c>
      <c r="P3348" t="s">
        <v>7566</v>
      </c>
    </row>
    <row r="3349" spans="1:16" x14ac:dyDescent="0.25">
      <c r="A3349" t="s">
        <v>2</v>
      </c>
      <c r="B3349" t="s">
        <v>7511</v>
      </c>
      <c r="C3349" t="s">
        <v>24</v>
      </c>
      <c r="D3349" t="s">
        <v>4034</v>
      </c>
      <c r="E3349" t="s">
        <v>20</v>
      </c>
      <c r="F3349" t="b">
        <v>0</v>
      </c>
      <c r="G3349" t="s">
        <v>41</v>
      </c>
      <c r="H3349" s="4">
        <v>45706.877106481479</v>
      </c>
      <c r="I3349" t="b">
        <v>1</v>
      </c>
      <c r="J3349" t="b">
        <v>1</v>
      </c>
      <c r="K3349" t="s">
        <v>24</v>
      </c>
      <c r="L3349" t="s">
        <v>22</v>
      </c>
      <c r="M3349">
        <v>125000</v>
      </c>
      <c r="O3349" t="s">
        <v>1831</v>
      </c>
      <c r="P3349" t="s">
        <v>7512</v>
      </c>
    </row>
    <row r="3350" spans="1:16" x14ac:dyDescent="0.25">
      <c r="A3350" t="s">
        <v>0</v>
      </c>
      <c r="B3350" t="s">
        <v>7513</v>
      </c>
      <c r="C3350" t="s">
        <v>82</v>
      </c>
      <c r="D3350" t="s">
        <v>3972</v>
      </c>
      <c r="E3350" t="s">
        <v>105</v>
      </c>
      <c r="F3350" t="b">
        <v>0</v>
      </c>
      <c r="G3350" t="s">
        <v>27</v>
      </c>
      <c r="H3350" s="4">
        <v>45706.916770833333</v>
      </c>
      <c r="I3350" t="b">
        <v>0</v>
      </c>
      <c r="J3350" t="b">
        <v>0</v>
      </c>
      <c r="K3350" t="s">
        <v>24</v>
      </c>
      <c r="L3350" t="s">
        <v>36</v>
      </c>
      <c r="N3350">
        <v>15.25</v>
      </c>
      <c r="O3350" t="s">
        <v>7514</v>
      </c>
    </row>
    <row r="3351" spans="1:16" x14ac:dyDescent="0.25">
      <c r="A3351" t="s">
        <v>2</v>
      </c>
      <c r="B3351" t="s">
        <v>4480</v>
      </c>
      <c r="C3351" t="s">
        <v>2555</v>
      </c>
      <c r="D3351" t="s">
        <v>3972</v>
      </c>
      <c r="E3351" t="s">
        <v>20</v>
      </c>
      <c r="F3351" t="b">
        <v>0</v>
      </c>
      <c r="G3351" t="s">
        <v>27</v>
      </c>
      <c r="H3351" s="4">
        <v>45706.918055555558</v>
      </c>
      <c r="I3351" t="b">
        <v>1</v>
      </c>
      <c r="J3351" t="b">
        <v>1</v>
      </c>
      <c r="K3351" t="s">
        <v>24</v>
      </c>
      <c r="L3351" t="s">
        <v>36</v>
      </c>
      <c r="N3351">
        <v>60</v>
      </c>
      <c r="O3351" t="s">
        <v>1227</v>
      </c>
      <c r="P3351" t="s">
        <v>887</v>
      </c>
    </row>
    <row r="3352" spans="1:16" x14ac:dyDescent="0.25">
      <c r="A3352" t="s">
        <v>0</v>
      </c>
      <c r="B3352" t="s">
        <v>7515</v>
      </c>
      <c r="C3352" t="s">
        <v>1096</v>
      </c>
      <c r="D3352" t="s">
        <v>3828</v>
      </c>
      <c r="E3352" t="s">
        <v>20</v>
      </c>
      <c r="F3352" t="b">
        <v>0</v>
      </c>
      <c r="G3352" t="s">
        <v>27</v>
      </c>
      <c r="H3352" s="4">
        <v>45706.954479166663</v>
      </c>
      <c r="I3352" t="b">
        <v>0</v>
      </c>
      <c r="J3352" t="b">
        <v>0</v>
      </c>
      <c r="K3352" t="s">
        <v>24</v>
      </c>
      <c r="L3352" t="s">
        <v>36</v>
      </c>
      <c r="N3352">
        <v>67.360000610351563</v>
      </c>
      <c r="O3352" t="s">
        <v>7516</v>
      </c>
      <c r="P3352" t="s">
        <v>7517</v>
      </c>
    </row>
    <row r="3353" spans="1:16" x14ac:dyDescent="0.25">
      <c r="A3353" t="s">
        <v>1</v>
      </c>
      <c r="B3353" t="s">
        <v>7402</v>
      </c>
      <c r="C3353" t="s">
        <v>39</v>
      </c>
      <c r="D3353" t="s">
        <v>3972</v>
      </c>
      <c r="E3353" t="s">
        <v>51</v>
      </c>
      <c r="F3353" t="b">
        <v>1</v>
      </c>
      <c r="G3353" t="s">
        <v>41</v>
      </c>
      <c r="H3353" s="4">
        <v>45707.000034722223</v>
      </c>
      <c r="I3353" t="b">
        <v>0</v>
      </c>
      <c r="J3353" t="b">
        <v>1</v>
      </c>
      <c r="K3353" t="s">
        <v>24</v>
      </c>
      <c r="L3353" t="s">
        <v>36</v>
      </c>
      <c r="N3353">
        <v>31</v>
      </c>
      <c r="O3353" t="s">
        <v>7403</v>
      </c>
      <c r="P3353" t="s">
        <v>1212</v>
      </c>
    </row>
    <row r="3354" spans="1:16" x14ac:dyDescent="0.25">
      <c r="A3354" t="s">
        <v>0</v>
      </c>
      <c r="B3354" t="s">
        <v>7404</v>
      </c>
      <c r="C3354" t="s">
        <v>5662</v>
      </c>
      <c r="D3354" t="s">
        <v>3956</v>
      </c>
      <c r="E3354" t="s">
        <v>34</v>
      </c>
      <c r="F3354" t="b">
        <v>0</v>
      </c>
      <c r="G3354" t="s">
        <v>27</v>
      </c>
      <c r="H3354" s="4">
        <v>45707.000173611108</v>
      </c>
      <c r="I3354" t="b">
        <v>0</v>
      </c>
      <c r="J3354" t="b">
        <v>0</v>
      </c>
      <c r="K3354" t="s">
        <v>24</v>
      </c>
      <c r="L3354" t="s">
        <v>36</v>
      </c>
      <c r="N3354">
        <v>24.014999389648441</v>
      </c>
      <c r="O3354" t="s">
        <v>5663</v>
      </c>
      <c r="P3354" t="s">
        <v>3686</v>
      </c>
    </row>
    <row r="3355" spans="1:16" x14ac:dyDescent="0.25">
      <c r="A3355" t="s">
        <v>2</v>
      </c>
      <c r="B3355" t="s">
        <v>7405</v>
      </c>
      <c r="C3355" t="s">
        <v>780</v>
      </c>
      <c r="D3355" t="s">
        <v>3972</v>
      </c>
      <c r="E3355" t="s">
        <v>20</v>
      </c>
      <c r="F3355" t="b">
        <v>0</v>
      </c>
      <c r="G3355" t="s">
        <v>27</v>
      </c>
      <c r="H3355" s="4">
        <v>45707.000173611108</v>
      </c>
      <c r="I3355" t="b">
        <v>0</v>
      </c>
      <c r="J3355" t="b">
        <v>0</v>
      </c>
      <c r="K3355" t="s">
        <v>24</v>
      </c>
      <c r="L3355" t="s">
        <v>22</v>
      </c>
      <c r="M3355">
        <v>82850</v>
      </c>
      <c r="O3355" t="s">
        <v>5481</v>
      </c>
      <c r="P3355" t="s">
        <v>3772</v>
      </c>
    </row>
    <row r="3356" spans="1:16" x14ac:dyDescent="0.25">
      <c r="A3356" t="s">
        <v>2</v>
      </c>
      <c r="B3356" t="s">
        <v>7569</v>
      </c>
      <c r="C3356" t="s">
        <v>39</v>
      </c>
      <c r="D3356" t="s">
        <v>4013</v>
      </c>
      <c r="E3356" t="s">
        <v>20</v>
      </c>
      <c r="F3356" t="b">
        <v>1</v>
      </c>
      <c r="G3356" t="s">
        <v>27</v>
      </c>
      <c r="H3356" s="4">
        <v>45707.001273148147</v>
      </c>
      <c r="I3356" t="b">
        <v>0</v>
      </c>
      <c r="J3356" t="b">
        <v>0</v>
      </c>
      <c r="K3356" t="s">
        <v>24</v>
      </c>
      <c r="L3356" t="s">
        <v>22</v>
      </c>
      <c r="M3356">
        <v>155000</v>
      </c>
      <c r="O3356" t="s">
        <v>7570</v>
      </c>
      <c r="P3356" t="s">
        <v>7571</v>
      </c>
    </row>
    <row r="3357" spans="1:16" x14ac:dyDescent="0.25">
      <c r="A3357" t="s">
        <v>1</v>
      </c>
      <c r="B3357" t="s">
        <v>7553</v>
      </c>
      <c r="C3357" t="s">
        <v>82</v>
      </c>
      <c r="D3357" t="s">
        <v>3972</v>
      </c>
      <c r="E3357" t="s">
        <v>20</v>
      </c>
      <c r="F3357" t="b">
        <v>0</v>
      </c>
      <c r="G3357" t="s">
        <v>27</v>
      </c>
      <c r="H3357" s="4">
        <v>45707.00136574074</v>
      </c>
      <c r="I3357" t="b">
        <v>0</v>
      </c>
      <c r="J3357" t="b">
        <v>1</v>
      </c>
      <c r="K3357" t="s">
        <v>24</v>
      </c>
      <c r="L3357" t="s">
        <v>22</v>
      </c>
      <c r="M3357">
        <v>125320</v>
      </c>
      <c r="O3357" t="s">
        <v>4193</v>
      </c>
      <c r="P3357" t="s">
        <v>149</v>
      </c>
    </row>
    <row r="3358" spans="1:16" x14ac:dyDescent="0.25">
      <c r="A3358" t="s">
        <v>2</v>
      </c>
      <c r="B3358" t="s">
        <v>7406</v>
      </c>
      <c r="C3358" t="s">
        <v>372</v>
      </c>
      <c r="D3358" t="s">
        <v>4013</v>
      </c>
      <c r="E3358" t="s">
        <v>20</v>
      </c>
      <c r="F3358" t="b">
        <v>0</v>
      </c>
      <c r="G3358" t="s">
        <v>41</v>
      </c>
      <c r="H3358" s="4">
        <v>45707.00209490741</v>
      </c>
      <c r="I3358" t="b">
        <v>0</v>
      </c>
      <c r="J3358" t="b">
        <v>1</v>
      </c>
      <c r="K3358" t="s">
        <v>24</v>
      </c>
      <c r="L3358" t="s">
        <v>22</v>
      </c>
      <c r="M3358">
        <v>220900</v>
      </c>
      <c r="O3358" t="s">
        <v>402</v>
      </c>
      <c r="P3358" t="s">
        <v>7407</v>
      </c>
    </row>
    <row r="3359" spans="1:16" x14ac:dyDescent="0.25">
      <c r="A3359" t="s">
        <v>2</v>
      </c>
      <c r="B3359" t="s">
        <v>2492</v>
      </c>
      <c r="C3359" t="s">
        <v>825</v>
      </c>
      <c r="D3359" t="s">
        <v>3972</v>
      </c>
      <c r="E3359" t="s">
        <v>20</v>
      </c>
      <c r="F3359" t="b">
        <v>0</v>
      </c>
      <c r="G3359" t="s">
        <v>35</v>
      </c>
      <c r="H3359" s="4">
        <v>45707.002395833333</v>
      </c>
      <c r="I3359" t="b">
        <v>0</v>
      </c>
      <c r="J3359" t="b">
        <v>1</v>
      </c>
      <c r="K3359" t="s">
        <v>24</v>
      </c>
      <c r="L3359" t="s">
        <v>22</v>
      </c>
      <c r="M3359">
        <v>122087</v>
      </c>
      <c r="O3359" t="s">
        <v>5481</v>
      </c>
      <c r="P3359" t="s">
        <v>7408</v>
      </c>
    </row>
    <row r="3360" spans="1:16" x14ac:dyDescent="0.25">
      <c r="A3360" t="s">
        <v>1</v>
      </c>
      <c r="B3360" t="s">
        <v>5779</v>
      </c>
      <c r="C3360" t="s">
        <v>7554</v>
      </c>
      <c r="D3360" t="s">
        <v>5122</v>
      </c>
      <c r="E3360" t="s">
        <v>20</v>
      </c>
      <c r="F3360" t="b">
        <v>0</v>
      </c>
      <c r="G3360" t="s">
        <v>30</v>
      </c>
      <c r="H3360" s="4">
        <v>45707.002418981479</v>
      </c>
      <c r="I3360" t="b">
        <v>0</v>
      </c>
      <c r="J3360" t="b">
        <v>1</v>
      </c>
      <c r="K3360" t="s">
        <v>24</v>
      </c>
      <c r="L3360" t="s">
        <v>22</v>
      </c>
      <c r="M3360">
        <v>198500</v>
      </c>
      <c r="O3360" t="s">
        <v>59</v>
      </c>
      <c r="P3360" t="s">
        <v>7555</v>
      </c>
    </row>
    <row r="3361" spans="1:16" x14ac:dyDescent="0.25">
      <c r="A3361" t="s">
        <v>2</v>
      </c>
      <c r="B3361" t="s">
        <v>7409</v>
      </c>
      <c r="C3361" t="s">
        <v>622</v>
      </c>
      <c r="D3361" t="s">
        <v>3972</v>
      </c>
      <c r="E3361" t="s">
        <v>20</v>
      </c>
      <c r="F3361" t="b">
        <v>0</v>
      </c>
      <c r="G3361" t="s">
        <v>52</v>
      </c>
      <c r="H3361" s="4">
        <v>45707.003298611111</v>
      </c>
      <c r="I3361" t="b">
        <v>0</v>
      </c>
      <c r="J3361" t="b">
        <v>1</v>
      </c>
      <c r="K3361" t="s">
        <v>24</v>
      </c>
      <c r="L3361" t="s">
        <v>22</v>
      </c>
      <c r="M3361">
        <v>115000</v>
      </c>
      <c r="O3361" t="s">
        <v>954</v>
      </c>
      <c r="P3361" t="s">
        <v>7410</v>
      </c>
    </row>
    <row r="3362" spans="1:16" x14ac:dyDescent="0.25">
      <c r="A3362" t="s">
        <v>28</v>
      </c>
      <c r="B3362" t="s">
        <v>7411</v>
      </c>
      <c r="C3362" t="s">
        <v>39</v>
      </c>
      <c r="D3362" t="s">
        <v>3972</v>
      </c>
      <c r="E3362" t="s">
        <v>20</v>
      </c>
      <c r="F3362" t="b">
        <v>1</v>
      </c>
      <c r="G3362" t="s">
        <v>30</v>
      </c>
      <c r="H3362" s="4">
        <v>45707.017511574071</v>
      </c>
      <c r="I3362" t="b">
        <v>0</v>
      </c>
      <c r="J3362" t="b">
        <v>0</v>
      </c>
      <c r="K3362" t="s">
        <v>24</v>
      </c>
      <c r="L3362" t="s">
        <v>36</v>
      </c>
      <c r="N3362">
        <v>50</v>
      </c>
      <c r="O3362" t="s">
        <v>7412</v>
      </c>
    </row>
    <row r="3363" spans="1:16" x14ac:dyDescent="0.25">
      <c r="A3363" t="s">
        <v>0</v>
      </c>
      <c r="B3363" t="s">
        <v>6982</v>
      </c>
      <c r="C3363" t="s">
        <v>39</v>
      </c>
      <c r="D3363" t="s">
        <v>3972</v>
      </c>
      <c r="E3363" t="s">
        <v>20</v>
      </c>
      <c r="F3363" t="b">
        <v>1</v>
      </c>
      <c r="G3363" t="s">
        <v>106</v>
      </c>
      <c r="H3363" s="4">
        <v>45707.018483796302</v>
      </c>
      <c r="I3363" t="b">
        <v>0</v>
      </c>
      <c r="J3363" t="b">
        <v>0</v>
      </c>
      <c r="K3363" t="s">
        <v>106</v>
      </c>
      <c r="L3363" t="s">
        <v>22</v>
      </c>
      <c r="M3363">
        <v>71500</v>
      </c>
      <c r="O3363" t="s">
        <v>6983</v>
      </c>
      <c r="P3363" t="s">
        <v>6984</v>
      </c>
    </row>
    <row r="3364" spans="1:16" x14ac:dyDescent="0.25">
      <c r="A3364" t="s">
        <v>0</v>
      </c>
      <c r="B3364" t="s">
        <v>4494</v>
      </c>
      <c r="C3364" t="s">
        <v>140</v>
      </c>
      <c r="D3364" t="s">
        <v>3828</v>
      </c>
      <c r="E3364" t="s">
        <v>20</v>
      </c>
      <c r="F3364" t="b">
        <v>0</v>
      </c>
      <c r="G3364" t="s">
        <v>35</v>
      </c>
      <c r="H3364" s="4">
        <v>45707.04210648148</v>
      </c>
      <c r="I3364" t="b">
        <v>0</v>
      </c>
      <c r="J3364" t="b">
        <v>0</v>
      </c>
      <c r="K3364" t="s">
        <v>24</v>
      </c>
      <c r="L3364" t="s">
        <v>22</v>
      </c>
      <c r="M3364">
        <v>70000</v>
      </c>
      <c r="O3364" t="s">
        <v>4495</v>
      </c>
      <c r="P3364" t="s">
        <v>204</v>
      </c>
    </row>
    <row r="3365" spans="1:16" x14ac:dyDescent="0.25">
      <c r="A3365" t="s">
        <v>0</v>
      </c>
      <c r="B3365" t="s">
        <v>2900</v>
      </c>
      <c r="C3365" t="s">
        <v>749</v>
      </c>
      <c r="D3365" t="s">
        <v>3828</v>
      </c>
      <c r="E3365" t="s">
        <v>20</v>
      </c>
      <c r="F3365" t="b">
        <v>0</v>
      </c>
      <c r="G3365" t="s">
        <v>30</v>
      </c>
      <c r="H3365" s="4">
        <v>45707.042280092603</v>
      </c>
      <c r="I3365" t="b">
        <v>0</v>
      </c>
      <c r="J3365" t="b">
        <v>1</v>
      </c>
      <c r="K3365" t="s">
        <v>24</v>
      </c>
      <c r="L3365" t="s">
        <v>22</v>
      </c>
      <c r="M3365">
        <v>82500</v>
      </c>
      <c r="O3365" t="s">
        <v>4496</v>
      </c>
      <c r="P3365" t="s">
        <v>3459</v>
      </c>
    </row>
    <row r="3366" spans="1:16" x14ac:dyDescent="0.25">
      <c r="A3366" t="s">
        <v>2</v>
      </c>
      <c r="B3366" t="s">
        <v>7527</v>
      </c>
      <c r="C3366" t="s">
        <v>7528</v>
      </c>
      <c r="D3366" t="s">
        <v>3828</v>
      </c>
      <c r="E3366" t="s">
        <v>20</v>
      </c>
      <c r="F3366" t="b">
        <v>0</v>
      </c>
      <c r="G3366" t="s">
        <v>23</v>
      </c>
      <c r="H3366" s="4">
        <v>45707.059699074067</v>
      </c>
      <c r="I3366" t="b">
        <v>1</v>
      </c>
      <c r="J3366" t="b">
        <v>1</v>
      </c>
      <c r="K3366" t="s">
        <v>24</v>
      </c>
      <c r="L3366" t="s">
        <v>22</v>
      </c>
      <c r="M3366">
        <v>46000</v>
      </c>
      <c r="O3366" t="s">
        <v>7529</v>
      </c>
      <c r="P3366" t="s">
        <v>3540</v>
      </c>
    </row>
    <row r="3367" spans="1:16" x14ac:dyDescent="0.25">
      <c r="A3367" t="s">
        <v>19</v>
      </c>
      <c r="B3367" t="s">
        <v>2448</v>
      </c>
      <c r="C3367" t="s">
        <v>1270</v>
      </c>
      <c r="D3367" t="s">
        <v>3972</v>
      </c>
      <c r="E3367" t="s">
        <v>20</v>
      </c>
      <c r="F3367" t="b">
        <v>0</v>
      </c>
      <c r="G3367" t="s">
        <v>23</v>
      </c>
      <c r="H3367" s="4">
        <v>45707.077384259261</v>
      </c>
      <c r="I3367" t="b">
        <v>0</v>
      </c>
      <c r="J3367" t="b">
        <v>1</v>
      </c>
      <c r="K3367" t="s">
        <v>24</v>
      </c>
      <c r="L3367" t="s">
        <v>36</v>
      </c>
      <c r="N3367">
        <v>56.5</v>
      </c>
      <c r="O3367" t="s">
        <v>5481</v>
      </c>
      <c r="P3367" t="s">
        <v>149</v>
      </c>
    </row>
    <row r="3368" spans="1:16" x14ac:dyDescent="0.25">
      <c r="A3368" t="s">
        <v>2</v>
      </c>
      <c r="B3368" t="s">
        <v>4294</v>
      </c>
      <c r="C3368" t="s">
        <v>612</v>
      </c>
      <c r="D3368" t="s">
        <v>3972</v>
      </c>
      <c r="E3368" t="s">
        <v>20</v>
      </c>
      <c r="F3368" t="b">
        <v>0</v>
      </c>
      <c r="G3368" t="s">
        <v>27</v>
      </c>
      <c r="H3368" s="4">
        <v>45707.084456018521</v>
      </c>
      <c r="I3368" t="b">
        <v>0</v>
      </c>
      <c r="J3368" t="b">
        <v>0</v>
      </c>
      <c r="K3368" t="s">
        <v>24</v>
      </c>
      <c r="L3368" t="s">
        <v>22</v>
      </c>
      <c r="M3368">
        <v>142500</v>
      </c>
      <c r="O3368" t="s">
        <v>5481</v>
      </c>
      <c r="P3368" t="s">
        <v>7572</v>
      </c>
    </row>
    <row r="3369" spans="1:16" x14ac:dyDescent="0.25">
      <c r="A3369" t="s">
        <v>28</v>
      </c>
      <c r="B3369" t="s">
        <v>7413</v>
      </c>
      <c r="C3369" t="s">
        <v>192</v>
      </c>
      <c r="D3369" t="s">
        <v>3956</v>
      </c>
      <c r="E3369" t="s">
        <v>20</v>
      </c>
      <c r="F3369" t="b">
        <v>0</v>
      </c>
      <c r="G3369" t="s">
        <v>23</v>
      </c>
      <c r="H3369" s="4">
        <v>45707.09920138889</v>
      </c>
      <c r="I3369" t="b">
        <v>0</v>
      </c>
      <c r="J3369" t="b">
        <v>1</v>
      </c>
      <c r="K3369" t="s">
        <v>24</v>
      </c>
      <c r="L3369" t="s">
        <v>36</v>
      </c>
      <c r="N3369">
        <v>41.884998321533203</v>
      </c>
      <c r="O3369" t="s">
        <v>5012</v>
      </c>
      <c r="P3369" t="s">
        <v>7414</v>
      </c>
    </row>
    <row r="3370" spans="1:16" x14ac:dyDescent="0.25">
      <c r="A3370" t="s">
        <v>40</v>
      </c>
      <c r="B3370" t="s">
        <v>7415</v>
      </c>
      <c r="C3370" t="s">
        <v>5403</v>
      </c>
      <c r="D3370" t="s">
        <v>3956</v>
      </c>
      <c r="E3370" t="s">
        <v>20</v>
      </c>
      <c r="F3370" t="b">
        <v>0</v>
      </c>
      <c r="G3370" t="s">
        <v>27</v>
      </c>
      <c r="H3370" s="4">
        <v>45707.100543981483</v>
      </c>
      <c r="I3370" t="b">
        <v>0</v>
      </c>
      <c r="J3370" t="b">
        <v>0</v>
      </c>
      <c r="K3370" t="s">
        <v>24</v>
      </c>
      <c r="L3370" t="s">
        <v>36</v>
      </c>
      <c r="N3370">
        <v>45.745002746582031</v>
      </c>
      <c r="O3370" t="s">
        <v>1422</v>
      </c>
      <c r="P3370" t="s">
        <v>7416</v>
      </c>
    </row>
    <row r="3371" spans="1:16" x14ac:dyDescent="0.25">
      <c r="A3371" t="s">
        <v>2</v>
      </c>
      <c r="B3371" t="s">
        <v>7573</v>
      </c>
      <c r="C3371" t="s">
        <v>293</v>
      </c>
      <c r="D3371" t="s">
        <v>3972</v>
      </c>
      <c r="E3371" t="s">
        <v>20</v>
      </c>
      <c r="F3371" t="b">
        <v>0</v>
      </c>
      <c r="G3371" t="s">
        <v>41</v>
      </c>
      <c r="H3371" s="4">
        <v>45707.121493055558</v>
      </c>
      <c r="I3371" t="b">
        <v>0</v>
      </c>
      <c r="J3371" t="b">
        <v>1</v>
      </c>
      <c r="K3371" t="s">
        <v>24</v>
      </c>
      <c r="L3371" t="s">
        <v>36</v>
      </c>
      <c r="N3371">
        <v>40.375</v>
      </c>
      <c r="O3371" t="s">
        <v>7574</v>
      </c>
      <c r="P3371" t="s">
        <v>1597</v>
      </c>
    </row>
    <row r="3372" spans="1:16" x14ac:dyDescent="0.25">
      <c r="A3372" t="s">
        <v>19</v>
      </c>
      <c r="B3372" t="s">
        <v>7417</v>
      </c>
      <c r="C3372" t="s">
        <v>122</v>
      </c>
      <c r="D3372" t="s">
        <v>3972</v>
      </c>
      <c r="E3372" t="s">
        <v>20</v>
      </c>
      <c r="F3372" t="b">
        <v>0</v>
      </c>
      <c r="G3372" t="s">
        <v>52</v>
      </c>
      <c r="H3372" s="4">
        <v>45707.246979166674</v>
      </c>
      <c r="I3372" t="b">
        <v>1</v>
      </c>
      <c r="J3372" t="b">
        <v>1</v>
      </c>
      <c r="K3372" t="s">
        <v>24</v>
      </c>
      <c r="L3372" t="s">
        <v>36</v>
      </c>
      <c r="N3372">
        <v>67.5</v>
      </c>
      <c r="O3372" t="s">
        <v>4343</v>
      </c>
      <c r="P3372" t="s">
        <v>2460</v>
      </c>
    </row>
    <row r="3373" spans="1:16" x14ac:dyDescent="0.25">
      <c r="A3373" t="s">
        <v>0</v>
      </c>
      <c r="B3373" t="s">
        <v>7418</v>
      </c>
      <c r="C3373" t="s">
        <v>82</v>
      </c>
      <c r="D3373" t="s">
        <v>5914</v>
      </c>
      <c r="E3373" t="s">
        <v>20</v>
      </c>
      <c r="F3373" t="b">
        <v>0</v>
      </c>
      <c r="G3373" t="s">
        <v>27</v>
      </c>
      <c r="H3373" s="4">
        <v>45707.249976851846</v>
      </c>
      <c r="I3373" t="b">
        <v>0</v>
      </c>
      <c r="J3373" t="b">
        <v>1</v>
      </c>
      <c r="K3373" t="s">
        <v>24</v>
      </c>
      <c r="L3373" t="s">
        <v>22</v>
      </c>
      <c r="M3373">
        <v>169500</v>
      </c>
      <c r="O3373" t="s">
        <v>7419</v>
      </c>
      <c r="P3373" t="s">
        <v>2951</v>
      </c>
    </row>
    <row r="3374" spans="1:16" x14ac:dyDescent="0.25">
      <c r="A3374" t="s">
        <v>0</v>
      </c>
      <c r="B3374" t="s">
        <v>1507</v>
      </c>
      <c r="C3374" t="s">
        <v>82</v>
      </c>
      <c r="D3374" t="s">
        <v>3972</v>
      </c>
      <c r="E3374" t="s">
        <v>20</v>
      </c>
      <c r="F3374" t="b">
        <v>0</v>
      </c>
      <c r="G3374" t="s">
        <v>27</v>
      </c>
      <c r="H3374" s="4">
        <v>45707.2500462963</v>
      </c>
      <c r="I3374" t="b">
        <v>0</v>
      </c>
      <c r="J3374" t="b">
        <v>1</v>
      </c>
      <c r="K3374" t="s">
        <v>24</v>
      </c>
      <c r="L3374" t="s">
        <v>22</v>
      </c>
      <c r="M3374">
        <v>83025</v>
      </c>
      <c r="O3374" t="s">
        <v>444</v>
      </c>
    </row>
    <row r="3375" spans="1:16" x14ac:dyDescent="0.25">
      <c r="A3375" t="s">
        <v>0</v>
      </c>
      <c r="B3375" t="s">
        <v>0</v>
      </c>
      <c r="C3375" t="s">
        <v>2821</v>
      </c>
      <c r="D3375" t="s">
        <v>1051</v>
      </c>
      <c r="E3375" t="s">
        <v>20</v>
      </c>
      <c r="F3375" t="b">
        <v>0</v>
      </c>
      <c r="G3375" t="s">
        <v>41</v>
      </c>
      <c r="H3375" s="4">
        <v>45707.250231481477</v>
      </c>
      <c r="I3375" t="b">
        <v>1</v>
      </c>
      <c r="J3375" t="b">
        <v>1</v>
      </c>
      <c r="K3375" t="s">
        <v>24</v>
      </c>
      <c r="L3375" t="s">
        <v>36</v>
      </c>
      <c r="N3375">
        <v>30.5</v>
      </c>
      <c r="O3375" t="s">
        <v>1051</v>
      </c>
      <c r="P3375" t="s">
        <v>204</v>
      </c>
    </row>
    <row r="3376" spans="1:16" x14ac:dyDescent="0.25">
      <c r="A3376" t="s">
        <v>0</v>
      </c>
      <c r="B3376" t="s">
        <v>0</v>
      </c>
      <c r="C3376" t="s">
        <v>585</v>
      </c>
      <c r="D3376" t="s">
        <v>3828</v>
      </c>
      <c r="E3376" t="s">
        <v>219</v>
      </c>
      <c r="F3376" t="b">
        <v>0</v>
      </c>
      <c r="G3376" t="s">
        <v>41</v>
      </c>
      <c r="H3376" s="4">
        <v>45707.250277777777</v>
      </c>
      <c r="I3376" t="b">
        <v>0</v>
      </c>
      <c r="J3376" t="b">
        <v>1</v>
      </c>
      <c r="K3376" t="s">
        <v>24</v>
      </c>
      <c r="L3376" t="s">
        <v>36</v>
      </c>
      <c r="N3376">
        <v>62.5</v>
      </c>
      <c r="O3376" t="s">
        <v>3776</v>
      </c>
      <c r="P3376" t="s">
        <v>1823</v>
      </c>
    </row>
    <row r="3377" spans="1:16" x14ac:dyDescent="0.25">
      <c r="A3377" t="s">
        <v>25</v>
      </c>
      <c r="B3377" t="s">
        <v>7575</v>
      </c>
      <c r="C3377" t="s">
        <v>1322</v>
      </c>
      <c r="D3377" t="s">
        <v>3828</v>
      </c>
      <c r="E3377" t="s">
        <v>20</v>
      </c>
      <c r="F3377" t="b">
        <v>0</v>
      </c>
      <c r="G3377" t="s">
        <v>41</v>
      </c>
      <c r="H3377" s="4">
        <v>45707.250300925924</v>
      </c>
      <c r="I3377" t="b">
        <v>0</v>
      </c>
      <c r="J3377" t="b">
        <v>1</v>
      </c>
      <c r="K3377" t="s">
        <v>24</v>
      </c>
      <c r="L3377" t="s">
        <v>22</v>
      </c>
      <c r="M3377">
        <v>82500</v>
      </c>
      <c r="O3377" t="s">
        <v>3593</v>
      </c>
      <c r="P3377" t="s">
        <v>3529</v>
      </c>
    </row>
    <row r="3378" spans="1:16" x14ac:dyDescent="0.25">
      <c r="A3378" t="s">
        <v>0</v>
      </c>
      <c r="B3378" t="s">
        <v>565</v>
      </c>
      <c r="C3378" t="s">
        <v>293</v>
      </c>
      <c r="D3378" t="s">
        <v>3972</v>
      </c>
      <c r="E3378" t="s">
        <v>51</v>
      </c>
      <c r="F3378" t="b">
        <v>0</v>
      </c>
      <c r="G3378" t="s">
        <v>41</v>
      </c>
      <c r="H3378" s="4">
        <v>45707.2503125</v>
      </c>
      <c r="I3378" t="b">
        <v>0</v>
      </c>
      <c r="J3378" t="b">
        <v>0</v>
      </c>
      <c r="K3378" t="s">
        <v>24</v>
      </c>
      <c r="L3378" t="s">
        <v>36</v>
      </c>
      <c r="N3378">
        <v>65.489997863769531</v>
      </c>
      <c r="O3378" t="s">
        <v>5557</v>
      </c>
      <c r="P3378" t="s">
        <v>5558</v>
      </c>
    </row>
    <row r="3379" spans="1:16" x14ac:dyDescent="0.25">
      <c r="A3379" t="s">
        <v>25</v>
      </c>
      <c r="B3379" t="s">
        <v>7420</v>
      </c>
      <c r="C3379" t="s">
        <v>49</v>
      </c>
      <c r="D3379" t="s">
        <v>3108</v>
      </c>
      <c r="E3379" t="s">
        <v>20</v>
      </c>
      <c r="F3379" t="b">
        <v>0</v>
      </c>
      <c r="G3379" t="s">
        <v>41</v>
      </c>
      <c r="H3379" s="4">
        <v>45707.250462962962</v>
      </c>
      <c r="I3379" t="b">
        <v>0</v>
      </c>
      <c r="J3379" t="b">
        <v>1</v>
      </c>
      <c r="K3379" t="s">
        <v>24</v>
      </c>
      <c r="L3379" t="s">
        <v>22</v>
      </c>
      <c r="M3379">
        <v>220612</v>
      </c>
      <c r="O3379" t="s">
        <v>43</v>
      </c>
      <c r="P3379" t="s">
        <v>7421</v>
      </c>
    </row>
    <row r="3380" spans="1:16" x14ac:dyDescent="0.25">
      <c r="A3380" t="s">
        <v>0</v>
      </c>
      <c r="B3380" t="s">
        <v>288</v>
      </c>
      <c r="C3380" t="s">
        <v>696</v>
      </c>
      <c r="D3380" t="s">
        <v>7422</v>
      </c>
      <c r="E3380" t="s">
        <v>51</v>
      </c>
      <c r="F3380" t="b">
        <v>0</v>
      </c>
      <c r="G3380" t="s">
        <v>30</v>
      </c>
      <c r="H3380" s="4">
        <v>45707.250902777778</v>
      </c>
      <c r="I3380" t="b">
        <v>1</v>
      </c>
      <c r="J3380" t="b">
        <v>1</v>
      </c>
      <c r="K3380" t="s">
        <v>24</v>
      </c>
      <c r="L3380" t="s">
        <v>36</v>
      </c>
      <c r="N3380">
        <v>25</v>
      </c>
      <c r="O3380" t="s">
        <v>2075</v>
      </c>
      <c r="P3380" t="s">
        <v>863</v>
      </c>
    </row>
    <row r="3381" spans="1:16" x14ac:dyDescent="0.25">
      <c r="A3381" t="s">
        <v>19</v>
      </c>
      <c r="B3381" t="s">
        <v>7423</v>
      </c>
      <c r="C3381" t="s">
        <v>985</v>
      </c>
      <c r="D3381" t="s">
        <v>3972</v>
      </c>
      <c r="E3381" t="s">
        <v>20</v>
      </c>
      <c r="F3381" t="b">
        <v>0</v>
      </c>
      <c r="G3381" t="s">
        <v>27</v>
      </c>
      <c r="H3381" s="4">
        <v>45707.251006944447</v>
      </c>
      <c r="I3381" t="b">
        <v>0</v>
      </c>
      <c r="J3381" t="b">
        <v>1</v>
      </c>
      <c r="K3381" t="s">
        <v>24</v>
      </c>
      <c r="L3381" t="s">
        <v>22</v>
      </c>
      <c r="M3381">
        <v>260000</v>
      </c>
      <c r="O3381" t="s">
        <v>575</v>
      </c>
    </row>
    <row r="3382" spans="1:16" x14ac:dyDescent="0.25">
      <c r="A3382" t="s">
        <v>0</v>
      </c>
      <c r="B3382" t="s">
        <v>0</v>
      </c>
      <c r="C3382" t="s">
        <v>1226</v>
      </c>
      <c r="D3382" t="s">
        <v>3828</v>
      </c>
      <c r="E3382" t="s">
        <v>20</v>
      </c>
      <c r="F3382" t="b">
        <v>0</v>
      </c>
      <c r="G3382" t="s">
        <v>52</v>
      </c>
      <c r="H3382" s="4">
        <v>45707.251215277778</v>
      </c>
      <c r="I3382" t="b">
        <v>0</v>
      </c>
      <c r="J3382" t="b">
        <v>0</v>
      </c>
      <c r="K3382" t="s">
        <v>24</v>
      </c>
      <c r="L3382" t="s">
        <v>22</v>
      </c>
      <c r="M3382">
        <v>70000</v>
      </c>
      <c r="O3382" t="s">
        <v>5917</v>
      </c>
      <c r="P3382" t="s">
        <v>5918</v>
      </c>
    </row>
    <row r="3383" spans="1:16" x14ac:dyDescent="0.25">
      <c r="A3383" t="s">
        <v>1</v>
      </c>
      <c r="B3383" t="s">
        <v>2392</v>
      </c>
      <c r="C3383" t="s">
        <v>808</v>
      </c>
      <c r="D3383" t="s">
        <v>4013</v>
      </c>
      <c r="E3383" t="s">
        <v>20</v>
      </c>
      <c r="F3383" t="b">
        <v>0</v>
      </c>
      <c r="G3383" t="s">
        <v>41</v>
      </c>
      <c r="H3383" s="4">
        <v>45707.251539351862</v>
      </c>
      <c r="I3383" t="b">
        <v>0</v>
      </c>
      <c r="J3383" t="b">
        <v>1</v>
      </c>
      <c r="K3383" t="s">
        <v>24</v>
      </c>
      <c r="L3383" t="s">
        <v>22</v>
      </c>
      <c r="M3383">
        <v>192500</v>
      </c>
      <c r="O3383" t="s">
        <v>3788</v>
      </c>
      <c r="P3383" t="s">
        <v>302</v>
      </c>
    </row>
    <row r="3384" spans="1:16" x14ac:dyDescent="0.25">
      <c r="A3384" t="s">
        <v>1</v>
      </c>
      <c r="B3384" t="s">
        <v>661</v>
      </c>
      <c r="C3384" t="s">
        <v>1521</v>
      </c>
      <c r="D3384" t="s">
        <v>3972</v>
      </c>
      <c r="E3384" t="s">
        <v>20</v>
      </c>
      <c r="F3384" t="b">
        <v>0</v>
      </c>
      <c r="G3384" t="s">
        <v>52</v>
      </c>
      <c r="H3384" s="4">
        <v>45707.251643518517</v>
      </c>
      <c r="I3384" t="b">
        <v>0</v>
      </c>
      <c r="J3384" t="b">
        <v>0</v>
      </c>
      <c r="K3384" t="s">
        <v>24</v>
      </c>
      <c r="L3384" t="s">
        <v>22</v>
      </c>
      <c r="M3384">
        <v>81100</v>
      </c>
      <c r="O3384" t="s">
        <v>1549</v>
      </c>
    </row>
    <row r="3385" spans="1:16" x14ac:dyDescent="0.25">
      <c r="A3385" t="s">
        <v>1</v>
      </c>
      <c r="B3385" t="s">
        <v>661</v>
      </c>
      <c r="C3385" t="s">
        <v>386</v>
      </c>
      <c r="D3385" t="s">
        <v>3828</v>
      </c>
      <c r="E3385" t="s">
        <v>20</v>
      </c>
      <c r="F3385" t="b">
        <v>0</v>
      </c>
      <c r="G3385" t="s">
        <v>41</v>
      </c>
      <c r="H3385" s="4">
        <v>45707.251944444448</v>
      </c>
      <c r="I3385" t="b">
        <v>0</v>
      </c>
      <c r="J3385" t="b">
        <v>1</v>
      </c>
      <c r="K3385" t="s">
        <v>24</v>
      </c>
      <c r="L3385" t="s">
        <v>22</v>
      </c>
      <c r="M3385">
        <v>127275.203125</v>
      </c>
      <c r="O3385" t="s">
        <v>7424</v>
      </c>
      <c r="P3385" t="s">
        <v>7425</v>
      </c>
    </row>
    <row r="3386" spans="1:16" x14ac:dyDescent="0.25">
      <c r="A3386" t="s">
        <v>2</v>
      </c>
      <c r="B3386" t="s">
        <v>1544</v>
      </c>
      <c r="C3386" t="s">
        <v>39</v>
      </c>
      <c r="D3386" t="s">
        <v>4013</v>
      </c>
      <c r="E3386" t="s">
        <v>20</v>
      </c>
      <c r="F3386" t="b">
        <v>1</v>
      </c>
      <c r="G3386" t="s">
        <v>610</v>
      </c>
      <c r="H3386" s="4">
        <v>45707.257430555554</v>
      </c>
      <c r="I3386" t="b">
        <v>0</v>
      </c>
      <c r="J3386" t="b">
        <v>1</v>
      </c>
      <c r="K3386" t="s">
        <v>610</v>
      </c>
      <c r="L3386" t="s">
        <v>22</v>
      </c>
      <c r="M3386">
        <v>184000</v>
      </c>
      <c r="O3386" t="s">
        <v>3016</v>
      </c>
      <c r="P3386" t="s">
        <v>6877</v>
      </c>
    </row>
    <row r="3387" spans="1:16" x14ac:dyDescent="0.25">
      <c r="A3387" t="s">
        <v>0</v>
      </c>
      <c r="B3387" t="s">
        <v>7426</v>
      </c>
      <c r="C3387" t="s">
        <v>3180</v>
      </c>
      <c r="D3387" t="s">
        <v>2208</v>
      </c>
      <c r="E3387" t="s">
        <v>20</v>
      </c>
      <c r="F3387" t="b">
        <v>0</v>
      </c>
      <c r="G3387" t="s">
        <v>23</v>
      </c>
      <c r="H3387" s="4">
        <v>45707.269016203703</v>
      </c>
      <c r="I3387" t="b">
        <v>0</v>
      </c>
      <c r="J3387" t="b">
        <v>0</v>
      </c>
      <c r="K3387" t="s">
        <v>24</v>
      </c>
      <c r="L3387" t="s">
        <v>36</v>
      </c>
      <c r="N3387">
        <v>33.5</v>
      </c>
      <c r="O3387" t="s">
        <v>3375</v>
      </c>
      <c r="P3387" t="s">
        <v>963</v>
      </c>
    </row>
    <row r="3388" spans="1:16" x14ac:dyDescent="0.25">
      <c r="A3388" t="s">
        <v>2</v>
      </c>
      <c r="B3388" t="s">
        <v>2</v>
      </c>
      <c r="C3388" t="s">
        <v>7427</v>
      </c>
      <c r="D3388" t="s">
        <v>4971</v>
      </c>
      <c r="E3388" t="s">
        <v>20</v>
      </c>
      <c r="F3388" t="b">
        <v>0</v>
      </c>
      <c r="G3388" t="s">
        <v>226</v>
      </c>
      <c r="H3388" s="4">
        <v>45707.273310185177</v>
      </c>
      <c r="I3388" t="b">
        <v>1</v>
      </c>
      <c r="J3388" t="b">
        <v>0</v>
      </c>
      <c r="K3388" t="s">
        <v>226</v>
      </c>
      <c r="L3388" t="s">
        <v>22</v>
      </c>
      <c r="M3388">
        <v>65000</v>
      </c>
      <c r="O3388" t="s">
        <v>7428</v>
      </c>
      <c r="P3388" t="s">
        <v>7429</v>
      </c>
    </row>
    <row r="3389" spans="1:16" x14ac:dyDescent="0.25">
      <c r="A3389" t="s">
        <v>2</v>
      </c>
      <c r="B3389" t="s">
        <v>392</v>
      </c>
      <c r="C3389" t="s">
        <v>39</v>
      </c>
      <c r="D3389" t="s">
        <v>3967</v>
      </c>
      <c r="E3389" t="s">
        <v>20</v>
      </c>
      <c r="F3389" t="b">
        <v>1</v>
      </c>
      <c r="G3389" t="s">
        <v>1247</v>
      </c>
      <c r="H3389" s="4">
        <v>45707.280081018522</v>
      </c>
      <c r="I3389" t="b">
        <v>1</v>
      </c>
      <c r="J3389" t="b">
        <v>0</v>
      </c>
      <c r="K3389" t="s">
        <v>1247</v>
      </c>
      <c r="L3389" t="s">
        <v>22</v>
      </c>
      <c r="M3389">
        <v>70000</v>
      </c>
      <c r="O3389" t="s">
        <v>7095</v>
      </c>
      <c r="P3389" t="s">
        <v>7096</v>
      </c>
    </row>
    <row r="3390" spans="1:16" x14ac:dyDescent="0.25">
      <c r="A3390" t="s">
        <v>19</v>
      </c>
      <c r="B3390" t="s">
        <v>7518</v>
      </c>
      <c r="C3390" t="s">
        <v>213</v>
      </c>
      <c r="D3390" t="s">
        <v>2208</v>
      </c>
      <c r="E3390" t="s">
        <v>20</v>
      </c>
      <c r="F3390" t="b">
        <v>0</v>
      </c>
      <c r="G3390" t="s">
        <v>41</v>
      </c>
      <c r="H3390" s="4">
        <v>45707.292048611111</v>
      </c>
      <c r="I3390" t="b">
        <v>0</v>
      </c>
      <c r="J3390" t="b">
        <v>1</v>
      </c>
      <c r="K3390" t="s">
        <v>24</v>
      </c>
      <c r="L3390" t="s">
        <v>22</v>
      </c>
      <c r="M3390">
        <v>193000</v>
      </c>
      <c r="O3390" t="s">
        <v>405</v>
      </c>
      <c r="P3390" t="s">
        <v>7519</v>
      </c>
    </row>
    <row r="3391" spans="1:16" x14ac:dyDescent="0.25">
      <c r="A3391" t="s">
        <v>2</v>
      </c>
      <c r="B3391" t="s">
        <v>7430</v>
      </c>
      <c r="C3391" t="s">
        <v>172</v>
      </c>
      <c r="D3391" t="s">
        <v>2208</v>
      </c>
      <c r="E3391" t="s">
        <v>20</v>
      </c>
      <c r="F3391" t="b">
        <v>0</v>
      </c>
      <c r="G3391" t="s">
        <v>27</v>
      </c>
      <c r="H3391" s="4">
        <v>45707.293217592603</v>
      </c>
      <c r="I3391" t="b">
        <v>0</v>
      </c>
      <c r="J3391" t="b">
        <v>0</v>
      </c>
      <c r="K3391" t="s">
        <v>24</v>
      </c>
      <c r="L3391" t="s">
        <v>22</v>
      </c>
      <c r="M3391">
        <v>180000</v>
      </c>
      <c r="O3391" t="s">
        <v>2868</v>
      </c>
      <c r="P3391" t="s">
        <v>7431</v>
      </c>
    </row>
    <row r="3392" spans="1:16" x14ac:dyDescent="0.25">
      <c r="A3392" t="s">
        <v>28</v>
      </c>
      <c r="B3392" t="s">
        <v>7576</v>
      </c>
      <c r="C3392" t="s">
        <v>39</v>
      </c>
      <c r="D3392" t="s">
        <v>3984</v>
      </c>
      <c r="E3392" t="s">
        <v>20</v>
      </c>
      <c r="F3392" t="b">
        <v>1</v>
      </c>
      <c r="G3392" t="s">
        <v>2713</v>
      </c>
      <c r="H3392" s="4">
        <v>45707.294016203698</v>
      </c>
      <c r="I3392" t="b">
        <v>0</v>
      </c>
      <c r="J3392" t="b">
        <v>1</v>
      </c>
      <c r="K3392" t="s">
        <v>2713</v>
      </c>
      <c r="L3392" t="s">
        <v>22</v>
      </c>
      <c r="M3392">
        <v>138433.5</v>
      </c>
      <c r="O3392" t="s">
        <v>7577</v>
      </c>
    </row>
    <row r="3393" spans="1:16" x14ac:dyDescent="0.25">
      <c r="A3393" t="s">
        <v>2</v>
      </c>
      <c r="B3393" t="s">
        <v>7578</v>
      </c>
      <c r="C3393" t="s">
        <v>39</v>
      </c>
      <c r="D3393" t="s">
        <v>7579</v>
      </c>
      <c r="E3393" t="s">
        <v>20</v>
      </c>
      <c r="F3393" t="b">
        <v>1</v>
      </c>
      <c r="G3393" t="s">
        <v>816</v>
      </c>
      <c r="H3393" s="4">
        <v>45707.29515046296</v>
      </c>
      <c r="I3393" t="b">
        <v>0</v>
      </c>
      <c r="J3393" t="b">
        <v>0</v>
      </c>
      <c r="K3393" t="s">
        <v>816</v>
      </c>
      <c r="L3393" t="s">
        <v>22</v>
      </c>
      <c r="M3393">
        <v>87500</v>
      </c>
      <c r="O3393" t="s">
        <v>7579</v>
      </c>
      <c r="P3393" t="s">
        <v>7580</v>
      </c>
    </row>
    <row r="3394" spans="1:16" x14ac:dyDescent="0.25">
      <c r="A3394" t="s">
        <v>0</v>
      </c>
      <c r="B3394" t="s">
        <v>4221</v>
      </c>
      <c r="D3394" t="s">
        <v>4219</v>
      </c>
      <c r="E3394" t="s">
        <v>20</v>
      </c>
      <c r="F3394" t="b">
        <v>0</v>
      </c>
      <c r="G3394" t="s">
        <v>1420</v>
      </c>
      <c r="H3394" s="4">
        <v>45707.298101851848</v>
      </c>
      <c r="I3394" t="b">
        <v>0</v>
      </c>
      <c r="J3394" t="b">
        <v>0</v>
      </c>
      <c r="K3394" t="s">
        <v>1420</v>
      </c>
      <c r="L3394" t="s">
        <v>22</v>
      </c>
      <c r="M3394">
        <v>65000</v>
      </c>
      <c r="O3394" t="s">
        <v>2946</v>
      </c>
      <c r="P3394" t="s">
        <v>1374</v>
      </c>
    </row>
    <row r="3395" spans="1:16" x14ac:dyDescent="0.25">
      <c r="A3395" t="s">
        <v>1</v>
      </c>
      <c r="B3395" t="s">
        <v>7432</v>
      </c>
      <c r="C3395" t="s">
        <v>39</v>
      </c>
      <c r="D3395" t="s">
        <v>7433</v>
      </c>
      <c r="E3395" t="s">
        <v>20</v>
      </c>
      <c r="F3395" t="b">
        <v>1</v>
      </c>
      <c r="G3395" t="s">
        <v>1833</v>
      </c>
      <c r="H3395" s="4">
        <v>45707.299421296288</v>
      </c>
      <c r="I3395" t="b">
        <v>1</v>
      </c>
      <c r="J3395" t="b">
        <v>0</v>
      </c>
      <c r="K3395" t="s">
        <v>1833</v>
      </c>
      <c r="L3395" t="s">
        <v>22</v>
      </c>
      <c r="M3395">
        <v>47500</v>
      </c>
      <c r="O3395" t="s">
        <v>1426</v>
      </c>
    </row>
    <row r="3396" spans="1:16" x14ac:dyDescent="0.25">
      <c r="A3396" t="s">
        <v>0</v>
      </c>
      <c r="B3396" t="s">
        <v>3335</v>
      </c>
      <c r="C3396" t="s">
        <v>160</v>
      </c>
      <c r="D3396" t="s">
        <v>4083</v>
      </c>
      <c r="E3396" t="s">
        <v>20</v>
      </c>
      <c r="F3396" t="b">
        <v>0</v>
      </c>
      <c r="G3396" t="s">
        <v>52</v>
      </c>
      <c r="H3396" s="4">
        <v>45707.303819444453</v>
      </c>
      <c r="I3396" t="b">
        <v>0</v>
      </c>
      <c r="J3396" t="b">
        <v>1</v>
      </c>
      <c r="K3396" t="s">
        <v>24</v>
      </c>
      <c r="L3396" t="s">
        <v>22</v>
      </c>
      <c r="M3396">
        <v>137500</v>
      </c>
      <c r="O3396" t="s">
        <v>88</v>
      </c>
      <c r="P3396" t="s">
        <v>7434</v>
      </c>
    </row>
    <row r="3397" spans="1:16" x14ac:dyDescent="0.25">
      <c r="A3397" t="s">
        <v>89</v>
      </c>
      <c r="B3397" t="s">
        <v>7581</v>
      </c>
      <c r="C3397" t="s">
        <v>39</v>
      </c>
      <c r="D3397" t="s">
        <v>4626</v>
      </c>
      <c r="E3397" t="s">
        <v>20</v>
      </c>
      <c r="F3397" t="b">
        <v>1</v>
      </c>
      <c r="G3397" t="s">
        <v>4061</v>
      </c>
      <c r="H3397" s="4">
        <v>45707.308275462958</v>
      </c>
      <c r="I3397" t="b">
        <v>1</v>
      </c>
      <c r="J3397" t="b">
        <v>0</v>
      </c>
      <c r="K3397" t="s">
        <v>4061</v>
      </c>
      <c r="L3397" t="s">
        <v>22</v>
      </c>
      <c r="M3397">
        <v>170000</v>
      </c>
      <c r="O3397" t="s">
        <v>7582</v>
      </c>
      <c r="P3397" t="s">
        <v>7583</v>
      </c>
    </row>
    <row r="3398" spans="1:16" x14ac:dyDescent="0.25">
      <c r="A3398" t="s">
        <v>89</v>
      </c>
      <c r="B3398" t="s">
        <v>7530</v>
      </c>
      <c r="C3398" t="s">
        <v>7531</v>
      </c>
      <c r="D3398" t="s">
        <v>4034</v>
      </c>
      <c r="E3398" t="s">
        <v>20</v>
      </c>
      <c r="F3398" t="b">
        <v>0</v>
      </c>
      <c r="G3398" t="s">
        <v>1119</v>
      </c>
      <c r="H3398" s="4">
        <v>45707.31212962963</v>
      </c>
      <c r="I3398" t="b">
        <v>0</v>
      </c>
      <c r="J3398" t="b">
        <v>0</v>
      </c>
      <c r="K3398" t="s">
        <v>1119</v>
      </c>
      <c r="L3398" t="s">
        <v>22</v>
      </c>
      <c r="M3398">
        <v>275000</v>
      </c>
      <c r="O3398" t="s">
        <v>7532</v>
      </c>
      <c r="P3398" t="s">
        <v>274</v>
      </c>
    </row>
    <row r="3399" spans="1:16" x14ac:dyDescent="0.25">
      <c r="A3399" t="s">
        <v>89</v>
      </c>
      <c r="B3399" t="s">
        <v>7533</v>
      </c>
      <c r="C3399" t="s">
        <v>1420</v>
      </c>
      <c r="D3399" t="s">
        <v>4219</v>
      </c>
      <c r="E3399" t="s">
        <v>20</v>
      </c>
      <c r="F3399" t="b">
        <v>0</v>
      </c>
      <c r="G3399" t="s">
        <v>1420</v>
      </c>
      <c r="H3399" s="4">
        <v>45707.317175925928</v>
      </c>
      <c r="I3399" t="b">
        <v>0</v>
      </c>
      <c r="J3399" t="b">
        <v>0</v>
      </c>
      <c r="K3399" t="s">
        <v>1420</v>
      </c>
      <c r="L3399" t="s">
        <v>22</v>
      </c>
      <c r="M3399">
        <v>174400</v>
      </c>
      <c r="O3399" t="s">
        <v>1773</v>
      </c>
      <c r="P3399" t="s">
        <v>7534</v>
      </c>
    </row>
    <row r="3400" spans="1:16" x14ac:dyDescent="0.25">
      <c r="A3400" t="s">
        <v>139</v>
      </c>
      <c r="B3400" t="s">
        <v>7435</v>
      </c>
      <c r="C3400" t="s">
        <v>2500</v>
      </c>
      <c r="D3400" t="s">
        <v>3969</v>
      </c>
      <c r="E3400" t="s">
        <v>20</v>
      </c>
      <c r="F3400" t="b">
        <v>0</v>
      </c>
      <c r="G3400" t="s">
        <v>41</v>
      </c>
      <c r="H3400" s="4">
        <v>45707.333784722221</v>
      </c>
      <c r="I3400" t="b">
        <v>0</v>
      </c>
      <c r="J3400" t="b">
        <v>1</v>
      </c>
      <c r="K3400" t="s">
        <v>24</v>
      </c>
      <c r="L3400" t="s">
        <v>22</v>
      </c>
      <c r="M3400">
        <v>96000</v>
      </c>
      <c r="O3400" t="s">
        <v>7436</v>
      </c>
    </row>
    <row r="3401" spans="1:16" x14ac:dyDescent="0.25">
      <c r="A3401" t="s">
        <v>40</v>
      </c>
      <c r="B3401" t="s">
        <v>7437</v>
      </c>
      <c r="C3401" t="s">
        <v>151</v>
      </c>
      <c r="D3401" t="s">
        <v>5132</v>
      </c>
      <c r="E3401" t="s">
        <v>20</v>
      </c>
      <c r="F3401" t="b">
        <v>0</v>
      </c>
      <c r="G3401" t="s">
        <v>30</v>
      </c>
      <c r="H3401" s="4">
        <v>45707.334583333337</v>
      </c>
      <c r="I3401" t="b">
        <v>0</v>
      </c>
      <c r="J3401" t="b">
        <v>1</v>
      </c>
      <c r="K3401" t="s">
        <v>24</v>
      </c>
      <c r="L3401" t="s">
        <v>22</v>
      </c>
      <c r="M3401">
        <v>149743</v>
      </c>
      <c r="O3401" t="s">
        <v>7438</v>
      </c>
      <c r="P3401" t="s">
        <v>7439</v>
      </c>
    </row>
    <row r="3402" spans="1:16" x14ac:dyDescent="0.25">
      <c r="A3402" t="s">
        <v>19</v>
      </c>
      <c r="B3402" t="s">
        <v>7556</v>
      </c>
      <c r="C3402" t="s">
        <v>453</v>
      </c>
      <c r="D3402" t="s">
        <v>3956</v>
      </c>
      <c r="E3402" t="s">
        <v>20</v>
      </c>
      <c r="F3402" t="b">
        <v>0</v>
      </c>
      <c r="G3402" t="s">
        <v>27</v>
      </c>
      <c r="H3402" s="4">
        <v>45707.334618055553</v>
      </c>
      <c r="I3402" t="b">
        <v>0</v>
      </c>
      <c r="J3402" t="b">
        <v>0</v>
      </c>
      <c r="K3402" t="s">
        <v>24</v>
      </c>
      <c r="L3402" t="s">
        <v>36</v>
      </c>
      <c r="N3402">
        <v>51.239997863769531</v>
      </c>
      <c r="O3402" t="s">
        <v>349</v>
      </c>
      <c r="P3402" t="s">
        <v>7557</v>
      </c>
    </row>
    <row r="3403" spans="1:16" x14ac:dyDescent="0.25">
      <c r="A3403" t="s">
        <v>2</v>
      </c>
      <c r="B3403" t="s">
        <v>7440</v>
      </c>
      <c r="C3403" t="s">
        <v>29</v>
      </c>
      <c r="D3403" t="s">
        <v>3956</v>
      </c>
      <c r="E3403" t="s">
        <v>20</v>
      </c>
      <c r="F3403" t="b">
        <v>0</v>
      </c>
      <c r="G3403" t="s">
        <v>27</v>
      </c>
      <c r="H3403" s="4">
        <v>45707.334675925929</v>
      </c>
      <c r="I3403" t="b">
        <v>0</v>
      </c>
      <c r="J3403" t="b">
        <v>1</v>
      </c>
      <c r="K3403" t="s">
        <v>24</v>
      </c>
      <c r="L3403" t="s">
        <v>36</v>
      </c>
      <c r="N3403">
        <v>38.215000152587891</v>
      </c>
      <c r="O3403" t="s">
        <v>2768</v>
      </c>
      <c r="P3403" t="s">
        <v>128</v>
      </c>
    </row>
    <row r="3404" spans="1:16" x14ac:dyDescent="0.25">
      <c r="A3404" t="s">
        <v>2</v>
      </c>
      <c r="B3404" t="s">
        <v>1676</v>
      </c>
      <c r="C3404" t="s">
        <v>92</v>
      </c>
      <c r="D3404" t="s">
        <v>4089</v>
      </c>
      <c r="E3404" t="s">
        <v>20</v>
      </c>
      <c r="F3404" t="b">
        <v>0</v>
      </c>
      <c r="G3404" t="s">
        <v>35</v>
      </c>
      <c r="H3404" s="4">
        <v>45707.335509259261</v>
      </c>
      <c r="I3404" t="b">
        <v>0</v>
      </c>
      <c r="J3404" t="b">
        <v>0</v>
      </c>
      <c r="K3404" t="s">
        <v>24</v>
      </c>
      <c r="L3404" t="s">
        <v>22</v>
      </c>
      <c r="M3404">
        <v>125000</v>
      </c>
      <c r="O3404" t="s">
        <v>202</v>
      </c>
      <c r="P3404" t="s">
        <v>7558</v>
      </c>
    </row>
    <row r="3405" spans="1:16" x14ac:dyDescent="0.25">
      <c r="A3405" t="s">
        <v>2</v>
      </c>
      <c r="B3405" t="s">
        <v>7441</v>
      </c>
      <c r="C3405" t="s">
        <v>6312</v>
      </c>
      <c r="D3405" t="s">
        <v>3969</v>
      </c>
      <c r="E3405" t="s">
        <v>20</v>
      </c>
      <c r="F3405" t="b">
        <v>0</v>
      </c>
      <c r="G3405" t="s">
        <v>1420</v>
      </c>
      <c r="H3405" s="4">
        <v>45707.350810185177</v>
      </c>
      <c r="I3405" t="b">
        <v>0</v>
      </c>
      <c r="J3405" t="b">
        <v>0</v>
      </c>
      <c r="K3405" t="s">
        <v>1420</v>
      </c>
      <c r="L3405" t="s">
        <v>22</v>
      </c>
      <c r="M3405">
        <v>109605.5</v>
      </c>
      <c r="O3405" t="s">
        <v>7442</v>
      </c>
      <c r="P3405" t="s">
        <v>7443</v>
      </c>
    </row>
    <row r="3406" spans="1:16" x14ac:dyDescent="0.25">
      <c r="A3406" t="s">
        <v>0</v>
      </c>
      <c r="B3406" t="s">
        <v>7535</v>
      </c>
      <c r="C3406" t="s">
        <v>3225</v>
      </c>
      <c r="D3406" t="s">
        <v>3828</v>
      </c>
      <c r="E3406" t="s">
        <v>20</v>
      </c>
      <c r="F3406" t="b">
        <v>0</v>
      </c>
      <c r="G3406" t="s">
        <v>27</v>
      </c>
      <c r="H3406" s="4">
        <v>45707.375081018523</v>
      </c>
      <c r="I3406" t="b">
        <v>1</v>
      </c>
      <c r="J3406" t="b">
        <v>1</v>
      </c>
      <c r="K3406" t="s">
        <v>24</v>
      </c>
      <c r="L3406" t="s">
        <v>22</v>
      </c>
      <c r="M3406">
        <v>80000</v>
      </c>
      <c r="O3406" t="s">
        <v>7536</v>
      </c>
      <c r="P3406" t="s">
        <v>7537</v>
      </c>
    </row>
    <row r="3407" spans="1:16" x14ac:dyDescent="0.25">
      <c r="A3407" t="s">
        <v>0</v>
      </c>
      <c r="B3407" t="s">
        <v>7444</v>
      </c>
      <c r="C3407" t="s">
        <v>39</v>
      </c>
      <c r="D3407" t="s">
        <v>3828</v>
      </c>
      <c r="E3407" t="s">
        <v>20</v>
      </c>
      <c r="F3407" t="b">
        <v>1</v>
      </c>
      <c r="G3407" t="s">
        <v>27</v>
      </c>
      <c r="H3407" s="4">
        <v>45707.375150462962</v>
      </c>
      <c r="I3407" t="b">
        <v>1</v>
      </c>
      <c r="J3407" t="b">
        <v>0</v>
      </c>
      <c r="K3407" t="s">
        <v>24</v>
      </c>
      <c r="L3407" t="s">
        <v>22</v>
      </c>
      <c r="M3407">
        <v>163085</v>
      </c>
      <c r="O3407" t="s">
        <v>7445</v>
      </c>
      <c r="P3407" t="s">
        <v>709</v>
      </c>
    </row>
    <row r="3408" spans="1:16" x14ac:dyDescent="0.25">
      <c r="A3408" t="s">
        <v>0</v>
      </c>
      <c r="B3408" t="s">
        <v>7446</v>
      </c>
      <c r="C3408" t="s">
        <v>585</v>
      </c>
      <c r="D3408" t="s">
        <v>4083</v>
      </c>
      <c r="E3408" t="s">
        <v>20</v>
      </c>
      <c r="F3408" t="b">
        <v>0</v>
      </c>
      <c r="G3408" t="s">
        <v>41</v>
      </c>
      <c r="H3408" s="4">
        <v>45707.375474537039</v>
      </c>
      <c r="I3408" t="b">
        <v>0</v>
      </c>
      <c r="J3408" t="b">
        <v>0</v>
      </c>
      <c r="K3408" t="s">
        <v>24</v>
      </c>
      <c r="L3408" t="s">
        <v>22</v>
      </c>
      <c r="M3408">
        <v>125000</v>
      </c>
      <c r="O3408" t="s">
        <v>374</v>
      </c>
      <c r="P3408" t="s">
        <v>7447</v>
      </c>
    </row>
    <row r="3409" spans="1:16" x14ac:dyDescent="0.25">
      <c r="A3409" t="s">
        <v>1</v>
      </c>
      <c r="B3409" t="s">
        <v>4430</v>
      </c>
      <c r="C3409" t="s">
        <v>949</v>
      </c>
      <c r="D3409" t="s">
        <v>4431</v>
      </c>
      <c r="E3409" t="s">
        <v>20</v>
      </c>
      <c r="F3409" t="b">
        <v>0</v>
      </c>
      <c r="G3409" t="s">
        <v>30</v>
      </c>
      <c r="H3409" s="4">
        <v>45707.376006944447</v>
      </c>
      <c r="I3409" t="b">
        <v>0</v>
      </c>
      <c r="J3409" t="b">
        <v>1</v>
      </c>
      <c r="K3409" t="s">
        <v>24</v>
      </c>
      <c r="L3409" t="s">
        <v>22</v>
      </c>
      <c r="M3409">
        <v>99000</v>
      </c>
      <c r="O3409" t="s">
        <v>1763</v>
      </c>
      <c r="P3409" t="s">
        <v>4432</v>
      </c>
    </row>
    <row r="3410" spans="1:16" x14ac:dyDescent="0.25">
      <c r="A3410" t="s">
        <v>0</v>
      </c>
      <c r="B3410" t="s">
        <v>5420</v>
      </c>
      <c r="C3410" t="s">
        <v>372</v>
      </c>
      <c r="D3410" t="s">
        <v>3956</v>
      </c>
      <c r="E3410" t="s">
        <v>34</v>
      </c>
      <c r="F3410" t="b">
        <v>0</v>
      </c>
      <c r="G3410" t="s">
        <v>27</v>
      </c>
      <c r="H3410" s="4">
        <v>45707.416701388887</v>
      </c>
      <c r="I3410" t="b">
        <v>1</v>
      </c>
      <c r="J3410" t="b">
        <v>0</v>
      </c>
      <c r="K3410" t="s">
        <v>24</v>
      </c>
      <c r="L3410" t="s">
        <v>36</v>
      </c>
      <c r="N3410">
        <v>27.979999542236332</v>
      </c>
      <c r="O3410" t="s">
        <v>4621</v>
      </c>
    </row>
    <row r="3411" spans="1:16" x14ac:dyDescent="0.25">
      <c r="A3411" t="s">
        <v>40</v>
      </c>
      <c r="B3411" t="s">
        <v>7448</v>
      </c>
      <c r="C3411" t="s">
        <v>1546</v>
      </c>
      <c r="D3411" t="s">
        <v>3828</v>
      </c>
      <c r="E3411" t="s">
        <v>20</v>
      </c>
      <c r="F3411" t="b">
        <v>0</v>
      </c>
      <c r="G3411" t="s">
        <v>27</v>
      </c>
      <c r="H3411" s="4">
        <v>45707.417939814812</v>
      </c>
      <c r="I3411" t="b">
        <v>0</v>
      </c>
      <c r="J3411" t="b">
        <v>1</v>
      </c>
      <c r="K3411" t="s">
        <v>24</v>
      </c>
      <c r="L3411" t="s">
        <v>22</v>
      </c>
      <c r="M3411">
        <v>162225</v>
      </c>
      <c r="O3411" t="s">
        <v>254</v>
      </c>
      <c r="P3411" t="s">
        <v>7449</v>
      </c>
    </row>
    <row r="3412" spans="1:16" x14ac:dyDescent="0.25">
      <c r="A3412" t="s">
        <v>40</v>
      </c>
      <c r="B3412" t="s">
        <v>2541</v>
      </c>
      <c r="C3412" t="s">
        <v>3347</v>
      </c>
      <c r="D3412" t="s">
        <v>3972</v>
      </c>
      <c r="E3412" t="s">
        <v>20</v>
      </c>
      <c r="F3412" t="b">
        <v>0</v>
      </c>
      <c r="G3412" t="s">
        <v>27</v>
      </c>
      <c r="H3412" s="4">
        <v>45707.418842592589</v>
      </c>
      <c r="I3412" t="b">
        <v>0</v>
      </c>
      <c r="J3412" t="b">
        <v>1</v>
      </c>
      <c r="K3412" t="s">
        <v>24</v>
      </c>
      <c r="L3412" t="s">
        <v>22</v>
      </c>
      <c r="M3412">
        <v>110500</v>
      </c>
      <c r="O3412" t="s">
        <v>2227</v>
      </c>
      <c r="P3412" t="s">
        <v>4332</v>
      </c>
    </row>
    <row r="3413" spans="1:16" x14ac:dyDescent="0.25">
      <c r="A3413" t="s">
        <v>2</v>
      </c>
      <c r="B3413" t="s">
        <v>4384</v>
      </c>
      <c r="C3413" t="s">
        <v>3515</v>
      </c>
      <c r="D3413" t="s">
        <v>2208</v>
      </c>
      <c r="E3413" t="s">
        <v>34</v>
      </c>
      <c r="F3413" t="b">
        <v>0</v>
      </c>
      <c r="G3413" t="s">
        <v>41</v>
      </c>
      <c r="H3413" s="4">
        <v>45707.418923611112</v>
      </c>
      <c r="I3413" t="b">
        <v>0</v>
      </c>
      <c r="J3413" t="b">
        <v>1</v>
      </c>
      <c r="K3413" t="s">
        <v>24</v>
      </c>
      <c r="L3413" t="s">
        <v>22</v>
      </c>
      <c r="M3413">
        <v>165000</v>
      </c>
      <c r="O3413" t="s">
        <v>428</v>
      </c>
      <c r="P3413" t="s">
        <v>7450</v>
      </c>
    </row>
    <row r="3414" spans="1:16" x14ac:dyDescent="0.25">
      <c r="A3414" t="s">
        <v>2</v>
      </c>
      <c r="B3414" t="s">
        <v>506</v>
      </c>
      <c r="C3414" t="s">
        <v>7584</v>
      </c>
      <c r="D3414" t="s">
        <v>2208</v>
      </c>
      <c r="E3414" t="s">
        <v>34</v>
      </c>
      <c r="F3414" t="b">
        <v>0</v>
      </c>
      <c r="G3414" t="s">
        <v>30</v>
      </c>
      <c r="H3414" s="4">
        <v>45707.419374999998</v>
      </c>
      <c r="I3414" t="b">
        <v>0</v>
      </c>
      <c r="J3414" t="b">
        <v>1</v>
      </c>
      <c r="K3414" t="s">
        <v>24</v>
      </c>
      <c r="L3414" t="s">
        <v>22</v>
      </c>
      <c r="M3414">
        <v>135000</v>
      </c>
      <c r="O3414" t="s">
        <v>428</v>
      </c>
      <c r="P3414" t="s">
        <v>4785</v>
      </c>
    </row>
    <row r="3415" spans="1:16" x14ac:dyDescent="0.25">
      <c r="A3415" t="s">
        <v>28</v>
      </c>
      <c r="B3415" t="s">
        <v>642</v>
      </c>
      <c r="C3415" t="s">
        <v>696</v>
      </c>
      <c r="D3415" t="s">
        <v>3972</v>
      </c>
      <c r="E3415" t="s">
        <v>20</v>
      </c>
      <c r="F3415" t="b">
        <v>0</v>
      </c>
      <c r="G3415" t="s">
        <v>30</v>
      </c>
      <c r="H3415" s="4">
        <v>45707.420115740737</v>
      </c>
      <c r="I3415" t="b">
        <v>0</v>
      </c>
      <c r="J3415" t="b">
        <v>1</v>
      </c>
      <c r="K3415" t="s">
        <v>24</v>
      </c>
      <c r="L3415" t="s">
        <v>22</v>
      </c>
      <c r="M3415">
        <v>147000</v>
      </c>
      <c r="O3415" t="s">
        <v>950</v>
      </c>
      <c r="P3415" t="s">
        <v>6324</v>
      </c>
    </row>
    <row r="3416" spans="1:16" x14ac:dyDescent="0.25">
      <c r="A3416" t="s">
        <v>89</v>
      </c>
      <c r="B3416" t="s">
        <v>7451</v>
      </c>
      <c r="C3416" t="s">
        <v>7312</v>
      </c>
      <c r="D3416" t="s">
        <v>2208</v>
      </c>
      <c r="E3416" t="s">
        <v>34</v>
      </c>
      <c r="F3416" t="b">
        <v>0</v>
      </c>
      <c r="G3416" t="s">
        <v>41</v>
      </c>
      <c r="H3416" s="4">
        <v>45707.433148148149</v>
      </c>
      <c r="I3416" t="b">
        <v>0</v>
      </c>
      <c r="J3416" t="b">
        <v>1</v>
      </c>
      <c r="K3416" t="s">
        <v>24</v>
      </c>
      <c r="L3416" t="s">
        <v>22</v>
      </c>
      <c r="M3416">
        <v>195000</v>
      </c>
      <c r="O3416" t="s">
        <v>428</v>
      </c>
      <c r="P3416" t="s">
        <v>7452</v>
      </c>
    </row>
    <row r="3417" spans="1:16" x14ac:dyDescent="0.25">
      <c r="A3417" t="s">
        <v>2</v>
      </c>
      <c r="B3417" t="s">
        <v>6516</v>
      </c>
      <c r="C3417" t="s">
        <v>151</v>
      </c>
      <c r="D3417" t="s">
        <v>3972</v>
      </c>
      <c r="E3417" t="s">
        <v>20</v>
      </c>
      <c r="F3417" t="b">
        <v>0</v>
      </c>
      <c r="G3417" t="s">
        <v>30</v>
      </c>
      <c r="H3417" s="4">
        <v>45707.45925925926</v>
      </c>
      <c r="I3417" t="b">
        <v>0</v>
      </c>
      <c r="J3417" t="b">
        <v>1</v>
      </c>
      <c r="K3417" t="s">
        <v>24</v>
      </c>
      <c r="L3417" t="s">
        <v>22</v>
      </c>
      <c r="M3417">
        <v>140500</v>
      </c>
      <c r="O3417" t="s">
        <v>6517</v>
      </c>
      <c r="P3417" t="s">
        <v>6518</v>
      </c>
    </row>
    <row r="3418" spans="1:16" x14ac:dyDescent="0.25">
      <c r="A3418" t="s">
        <v>2</v>
      </c>
      <c r="B3418" t="s">
        <v>307</v>
      </c>
      <c r="C3418" t="s">
        <v>39</v>
      </c>
      <c r="D3418" t="s">
        <v>7453</v>
      </c>
      <c r="E3418" t="s">
        <v>20</v>
      </c>
      <c r="F3418" t="b">
        <v>1</v>
      </c>
      <c r="G3418" t="s">
        <v>1094</v>
      </c>
      <c r="H3418" s="4">
        <v>45707.489560185182</v>
      </c>
      <c r="I3418" t="b">
        <v>1</v>
      </c>
      <c r="J3418" t="b">
        <v>0</v>
      </c>
      <c r="K3418" t="s">
        <v>1094</v>
      </c>
      <c r="L3418" t="s">
        <v>22</v>
      </c>
      <c r="M3418">
        <v>200000</v>
      </c>
      <c r="O3418" t="s">
        <v>7454</v>
      </c>
      <c r="P3418" t="s">
        <v>1818</v>
      </c>
    </row>
    <row r="3419" spans="1:16" x14ac:dyDescent="0.25">
      <c r="A3419" t="s">
        <v>0</v>
      </c>
      <c r="B3419" t="s">
        <v>0</v>
      </c>
      <c r="C3419" t="s">
        <v>7559</v>
      </c>
      <c r="D3419" t="s">
        <v>7546</v>
      </c>
      <c r="E3419" t="s">
        <v>34</v>
      </c>
      <c r="F3419" t="b">
        <v>0</v>
      </c>
      <c r="G3419" t="s">
        <v>41</v>
      </c>
      <c r="H3419" s="4">
        <v>45707.500532407408</v>
      </c>
      <c r="I3419" t="b">
        <v>0</v>
      </c>
      <c r="J3419" t="b">
        <v>0</v>
      </c>
      <c r="K3419" t="s">
        <v>24</v>
      </c>
      <c r="L3419" t="s">
        <v>36</v>
      </c>
      <c r="N3419">
        <v>15</v>
      </c>
      <c r="O3419" t="s">
        <v>7547</v>
      </c>
      <c r="P3419" t="s">
        <v>61</v>
      </c>
    </row>
    <row r="3420" spans="1:16" x14ac:dyDescent="0.25">
      <c r="A3420" t="s">
        <v>1</v>
      </c>
      <c r="B3420" t="s">
        <v>2955</v>
      </c>
      <c r="C3420" t="s">
        <v>2765</v>
      </c>
      <c r="D3420" t="s">
        <v>3972</v>
      </c>
      <c r="E3420" t="s">
        <v>20</v>
      </c>
      <c r="F3420" t="b">
        <v>0</v>
      </c>
      <c r="G3420" t="s">
        <v>52</v>
      </c>
      <c r="H3420" s="4">
        <v>45707.500891203701</v>
      </c>
      <c r="I3420" t="b">
        <v>0</v>
      </c>
      <c r="J3420" t="b">
        <v>1</v>
      </c>
      <c r="K3420" t="s">
        <v>24</v>
      </c>
      <c r="L3420" t="s">
        <v>22</v>
      </c>
      <c r="M3420">
        <v>174000</v>
      </c>
      <c r="O3420" t="s">
        <v>5481</v>
      </c>
      <c r="P3420" t="s">
        <v>603</v>
      </c>
    </row>
    <row r="3421" spans="1:16" x14ac:dyDescent="0.25">
      <c r="A3421" t="s">
        <v>2</v>
      </c>
      <c r="B3421" t="s">
        <v>7405</v>
      </c>
      <c r="C3421" t="s">
        <v>3608</v>
      </c>
      <c r="D3421" t="s">
        <v>3972</v>
      </c>
      <c r="E3421" t="s">
        <v>20</v>
      </c>
      <c r="F3421" t="b">
        <v>0</v>
      </c>
      <c r="G3421" t="s">
        <v>27</v>
      </c>
      <c r="H3421" s="4">
        <v>45707.501215277778</v>
      </c>
      <c r="I3421" t="b">
        <v>0</v>
      </c>
      <c r="J3421" t="b">
        <v>0</v>
      </c>
      <c r="K3421" t="s">
        <v>24</v>
      </c>
      <c r="L3421" t="s">
        <v>22</v>
      </c>
      <c r="M3421">
        <v>82850</v>
      </c>
      <c r="O3421" t="s">
        <v>5481</v>
      </c>
      <c r="P3421" t="s">
        <v>3772</v>
      </c>
    </row>
    <row r="3422" spans="1:16" x14ac:dyDescent="0.25">
      <c r="A3422" t="s">
        <v>1</v>
      </c>
      <c r="B3422" t="s">
        <v>5635</v>
      </c>
      <c r="C3422" t="s">
        <v>236</v>
      </c>
      <c r="D3422" t="s">
        <v>3956</v>
      </c>
      <c r="E3422" t="s">
        <v>34</v>
      </c>
      <c r="F3422" t="b">
        <v>0</v>
      </c>
      <c r="G3422" t="s">
        <v>27</v>
      </c>
      <c r="H3422" s="4">
        <v>45707.501550925917</v>
      </c>
      <c r="I3422" t="b">
        <v>0</v>
      </c>
      <c r="J3422" t="b">
        <v>1</v>
      </c>
      <c r="K3422" t="s">
        <v>24</v>
      </c>
      <c r="L3422" t="s">
        <v>36</v>
      </c>
      <c r="N3422">
        <v>46.050003051757813</v>
      </c>
      <c r="O3422" t="s">
        <v>5636</v>
      </c>
      <c r="P3422" t="s">
        <v>5637</v>
      </c>
    </row>
    <row r="3423" spans="1:16" x14ac:dyDescent="0.25">
      <c r="A3423" t="s">
        <v>2</v>
      </c>
      <c r="B3423" t="s">
        <v>7455</v>
      </c>
      <c r="C3423" t="s">
        <v>114</v>
      </c>
      <c r="D3423" t="s">
        <v>3972</v>
      </c>
      <c r="E3423" t="s">
        <v>20</v>
      </c>
      <c r="F3423" t="b">
        <v>0</v>
      </c>
      <c r="G3423" t="s">
        <v>27</v>
      </c>
      <c r="H3423" s="4">
        <v>45707.501689814817</v>
      </c>
      <c r="I3423" t="b">
        <v>0</v>
      </c>
      <c r="J3423" t="b">
        <v>1</v>
      </c>
      <c r="K3423" t="s">
        <v>24</v>
      </c>
      <c r="L3423" t="s">
        <v>22</v>
      </c>
      <c r="M3423">
        <v>207500</v>
      </c>
      <c r="O3423" t="s">
        <v>341</v>
      </c>
      <c r="P3423" t="s">
        <v>7456</v>
      </c>
    </row>
    <row r="3424" spans="1:16" x14ac:dyDescent="0.25">
      <c r="A3424" t="s">
        <v>1</v>
      </c>
      <c r="B3424" t="s">
        <v>7560</v>
      </c>
      <c r="C3424" t="s">
        <v>713</v>
      </c>
      <c r="D3424" t="s">
        <v>3972</v>
      </c>
      <c r="E3424" t="s">
        <v>20</v>
      </c>
      <c r="F3424" t="b">
        <v>0</v>
      </c>
      <c r="G3424" t="s">
        <v>27</v>
      </c>
      <c r="H3424" s="4">
        <v>45707.501770833333</v>
      </c>
      <c r="I3424" t="b">
        <v>0</v>
      </c>
      <c r="J3424" t="b">
        <v>1</v>
      </c>
      <c r="K3424" t="s">
        <v>24</v>
      </c>
      <c r="L3424" t="s">
        <v>22</v>
      </c>
      <c r="M3424">
        <v>113750</v>
      </c>
      <c r="O3424" t="s">
        <v>5481</v>
      </c>
      <c r="P3424" t="s">
        <v>7561</v>
      </c>
    </row>
    <row r="3425" spans="1:16" x14ac:dyDescent="0.25">
      <c r="A3425" t="s">
        <v>1</v>
      </c>
      <c r="B3425" t="s">
        <v>844</v>
      </c>
      <c r="C3425" t="s">
        <v>3608</v>
      </c>
      <c r="D3425" t="s">
        <v>3972</v>
      </c>
      <c r="E3425" t="s">
        <v>20</v>
      </c>
      <c r="F3425" t="b">
        <v>0</v>
      </c>
      <c r="G3425" t="s">
        <v>30</v>
      </c>
      <c r="H3425" s="4">
        <v>45707.502858796302</v>
      </c>
      <c r="I3425" t="b">
        <v>0</v>
      </c>
      <c r="J3425" t="b">
        <v>0</v>
      </c>
      <c r="K3425" t="s">
        <v>24</v>
      </c>
      <c r="L3425" t="s">
        <v>22</v>
      </c>
      <c r="M3425">
        <v>174500</v>
      </c>
      <c r="O3425" t="s">
        <v>5481</v>
      </c>
      <c r="P3425" t="s">
        <v>302</v>
      </c>
    </row>
    <row r="3426" spans="1:16" x14ac:dyDescent="0.25">
      <c r="A3426" t="s">
        <v>40</v>
      </c>
      <c r="B3426" t="s">
        <v>6047</v>
      </c>
      <c r="C3426" t="s">
        <v>194</v>
      </c>
      <c r="D3426" t="s">
        <v>4034</v>
      </c>
      <c r="E3426" t="s">
        <v>20</v>
      </c>
      <c r="F3426" t="b">
        <v>0</v>
      </c>
      <c r="G3426" t="s">
        <v>158</v>
      </c>
      <c r="H3426" s="4">
        <v>45707.504050925927</v>
      </c>
      <c r="I3426" t="b">
        <v>1</v>
      </c>
      <c r="J3426" t="b">
        <v>0</v>
      </c>
      <c r="K3426" t="s">
        <v>158</v>
      </c>
      <c r="L3426" t="s">
        <v>22</v>
      </c>
      <c r="M3426">
        <v>86459.5</v>
      </c>
      <c r="O3426" t="s">
        <v>6044</v>
      </c>
      <c r="P3426" t="s">
        <v>6048</v>
      </c>
    </row>
    <row r="3427" spans="1:16" x14ac:dyDescent="0.25">
      <c r="A3427" t="s">
        <v>28</v>
      </c>
      <c r="B3427" t="s">
        <v>7457</v>
      </c>
      <c r="C3427" t="s">
        <v>39</v>
      </c>
      <c r="D3427" t="s">
        <v>3972</v>
      </c>
      <c r="E3427" t="s">
        <v>20</v>
      </c>
      <c r="F3427" t="b">
        <v>1</v>
      </c>
      <c r="G3427" t="s">
        <v>106</v>
      </c>
      <c r="H3427" s="4">
        <v>45707.50849537037</v>
      </c>
      <c r="I3427" t="b">
        <v>0</v>
      </c>
      <c r="J3427" t="b">
        <v>0</v>
      </c>
      <c r="K3427" t="s">
        <v>106</v>
      </c>
      <c r="L3427" t="s">
        <v>36</v>
      </c>
      <c r="N3427">
        <v>50</v>
      </c>
      <c r="O3427" t="s">
        <v>7412</v>
      </c>
      <c r="P3427" t="s">
        <v>7458</v>
      </c>
    </row>
    <row r="3428" spans="1:16" x14ac:dyDescent="0.25">
      <c r="A3428" t="s">
        <v>0</v>
      </c>
      <c r="B3428" t="s">
        <v>0</v>
      </c>
      <c r="C3428" t="s">
        <v>569</v>
      </c>
      <c r="D3428" t="s">
        <v>7546</v>
      </c>
      <c r="E3428" t="s">
        <v>34</v>
      </c>
      <c r="F3428" t="b">
        <v>0</v>
      </c>
      <c r="G3428" t="s">
        <v>52</v>
      </c>
      <c r="H3428" s="4">
        <v>45707.515636574077</v>
      </c>
      <c r="I3428" t="b">
        <v>0</v>
      </c>
      <c r="J3428" t="b">
        <v>0</v>
      </c>
      <c r="K3428" t="s">
        <v>24</v>
      </c>
      <c r="L3428" t="s">
        <v>36</v>
      </c>
      <c r="N3428">
        <v>15</v>
      </c>
      <c r="O3428" t="s">
        <v>7547</v>
      </c>
      <c r="P3428" t="s">
        <v>61</v>
      </c>
    </row>
    <row r="3429" spans="1:16" x14ac:dyDescent="0.25">
      <c r="A3429" t="s">
        <v>0</v>
      </c>
      <c r="B3429" t="s">
        <v>7585</v>
      </c>
      <c r="C3429" t="s">
        <v>1343</v>
      </c>
      <c r="D3429" t="s">
        <v>2208</v>
      </c>
      <c r="E3429" t="s">
        <v>20</v>
      </c>
      <c r="F3429" t="b">
        <v>0</v>
      </c>
      <c r="G3429" t="s">
        <v>27</v>
      </c>
      <c r="H3429" s="4">
        <v>45707.541712962957</v>
      </c>
      <c r="I3429" t="b">
        <v>0</v>
      </c>
      <c r="J3429" t="b">
        <v>1</v>
      </c>
      <c r="K3429" t="s">
        <v>24</v>
      </c>
      <c r="L3429" t="s">
        <v>22</v>
      </c>
      <c r="M3429">
        <v>60700</v>
      </c>
      <c r="O3429" t="s">
        <v>2918</v>
      </c>
      <c r="P3429" t="s">
        <v>1711</v>
      </c>
    </row>
    <row r="3430" spans="1:16" x14ac:dyDescent="0.25">
      <c r="A3430" t="s">
        <v>139</v>
      </c>
      <c r="B3430" t="s">
        <v>7459</v>
      </c>
      <c r="C3430" t="s">
        <v>1867</v>
      </c>
      <c r="D3430" t="s">
        <v>2208</v>
      </c>
      <c r="E3430" t="s">
        <v>105</v>
      </c>
      <c r="F3430" t="b">
        <v>0</v>
      </c>
      <c r="G3430" t="s">
        <v>27</v>
      </c>
      <c r="H3430" s="4">
        <v>45707.54178240741</v>
      </c>
      <c r="I3430" t="b">
        <v>0</v>
      </c>
      <c r="J3430" t="b">
        <v>1</v>
      </c>
      <c r="K3430" t="s">
        <v>24</v>
      </c>
      <c r="L3430" t="s">
        <v>22</v>
      </c>
      <c r="M3430">
        <v>93500</v>
      </c>
      <c r="O3430" t="s">
        <v>7460</v>
      </c>
      <c r="P3430" t="s">
        <v>2014</v>
      </c>
    </row>
    <row r="3431" spans="1:16" x14ac:dyDescent="0.25">
      <c r="A3431" t="s">
        <v>25</v>
      </c>
      <c r="B3431" t="s">
        <v>7586</v>
      </c>
      <c r="C3431" t="s">
        <v>622</v>
      </c>
      <c r="D3431" t="s">
        <v>3972</v>
      </c>
      <c r="E3431" t="s">
        <v>20</v>
      </c>
      <c r="F3431" t="b">
        <v>0</v>
      </c>
      <c r="G3431" t="s">
        <v>35</v>
      </c>
      <c r="H3431" s="4">
        <v>45707.542071759257</v>
      </c>
      <c r="I3431" t="b">
        <v>0</v>
      </c>
      <c r="J3431" t="b">
        <v>1</v>
      </c>
      <c r="K3431" t="s">
        <v>24</v>
      </c>
      <c r="L3431" t="s">
        <v>22</v>
      </c>
      <c r="M3431">
        <v>115850</v>
      </c>
      <c r="O3431" t="s">
        <v>7587</v>
      </c>
      <c r="P3431" t="s">
        <v>66</v>
      </c>
    </row>
    <row r="3432" spans="1:16" x14ac:dyDescent="0.25">
      <c r="A3432" t="s">
        <v>1</v>
      </c>
      <c r="B3432" t="s">
        <v>2473</v>
      </c>
      <c r="C3432" t="s">
        <v>1845</v>
      </c>
      <c r="D3432" t="s">
        <v>4083</v>
      </c>
      <c r="E3432" t="s">
        <v>20</v>
      </c>
      <c r="F3432" t="b">
        <v>0</v>
      </c>
      <c r="G3432" t="s">
        <v>27</v>
      </c>
      <c r="H3432" s="4">
        <v>45707.543252314812</v>
      </c>
      <c r="I3432" t="b">
        <v>0</v>
      </c>
      <c r="J3432" t="b">
        <v>1</v>
      </c>
      <c r="K3432" t="s">
        <v>24</v>
      </c>
      <c r="L3432" t="s">
        <v>22</v>
      </c>
      <c r="M3432">
        <v>145000</v>
      </c>
      <c r="O3432" t="s">
        <v>1388</v>
      </c>
      <c r="P3432" t="s">
        <v>7461</v>
      </c>
    </row>
    <row r="3433" spans="1:16" x14ac:dyDescent="0.25">
      <c r="A3433" t="s">
        <v>40</v>
      </c>
      <c r="B3433" t="s">
        <v>7462</v>
      </c>
      <c r="C3433" t="s">
        <v>2701</v>
      </c>
      <c r="D3433" t="s">
        <v>3828</v>
      </c>
      <c r="E3433" t="s">
        <v>20</v>
      </c>
      <c r="F3433" t="b">
        <v>0</v>
      </c>
      <c r="G3433" t="s">
        <v>41</v>
      </c>
      <c r="H3433" s="4">
        <v>45707.543657407397</v>
      </c>
      <c r="I3433" t="b">
        <v>1</v>
      </c>
      <c r="J3433" t="b">
        <v>1</v>
      </c>
      <c r="K3433" t="s">
        <v>24</v>
      </c>
      <c r="L3433" t="s">
        <v>36</v>
      </c>
      <c r="N3433">
        <v>60</v>
      </c>
      <c r="O3433" t="s">
        <v>7463</v>
      </c>
      <c r="P3433" t="s">
        <v>7464</v>
      </c>
    </row>
    <row r="3434" spans="1:16" x14ac:dyDescent="0.25">
      <c r="A3434" t="s">
        <v>19</v>
      </c>
      <c r="B3434" t="s">
        <v>7465</v>
      </c>
      <c r="C3434" t="s">
        <v>2765</v>
      </c>
      <c r="D3434" t="s">
        <v>3956</v>
      </c>
      <c r="E3434" t="s">
        <v>20</v>
      </c>
      <c r="F3434" t="b">
        <v>0</v>
      </c>
      <c r="G3434" t="s">
        <v>23</v>
      </c>
      <c r="H3434" s="4">
        <v>45707.581053240741</v>
      </c>
      <c r="I3434" t="b">
        <v>0</v>
      </c>
      <c r="J3434" t="b">
        <v>1</v>
      </c>
      <c r="K3434" t="s">
        <v>24</v>
      </c>
      <c r="L3434" t="s">
        <v>36</v>
      </c>
      <c r="N3434">
        <v>11.335000038146971</v>
      </c>
      <c r="O3434" t="s">
        <v>254</v>
      </c>
      <c r="P3434" t="s">
        <v>1637</v>
      </c>
    </row>
    <row r="3435" spans="1:16" x14ac:dyDescent="0.25">
      <c r="A3435" t="s">
        <v>0</v>
      </c>
      <c r="B3435" t="s">
        <v>7548</v>
      </c>
      <c r="C3435" t="s">
        <v>484</v>
      </c>
      <c r="D3435" t="s">
        <v>3828</v>
      </c>
      <c r="E3435" t="s">
        <v>20</v>
      </c>
      <c r="F3435" t="b">
        <v>0</v>
      </c>
      <c r="G3435" t="s">
        <v>27</v>
      </c>
      <c r="H3435" s="4">
        <v>45707.583402777767</v>
      </c>
      <c r="I3435" t="b">
        <v>0</v>
      </c>
      <c r="J3435" t="b">
        <v>1</v>
      </c>
      <c r="K3435" t="s">
        <v>24</v>
      </c>
      <c r="L3435" t="s">
        <v>22</v>
      </c>
      <c r="M3435">
        <v>70000</v>
      </c>
      <c r="O3435" t="s">
        <v>7549</v>
      </c>
      <c r="P3435" t="s">
        <v>280</v>
      </c>
    </row>
    <row r="3436" spans="1:16" x14ac:dyDescent="0.25">
      <c r="A3436" t="s">
        <v>0</v>
      </c>
      <c r="B3436" t="s">
        <v>7466</v>
      </c>
      <c r="C3436" t="s">
        <v>859</v>
      </c>
      <c r="D3436" t="s">
        <v>3956</v>
      </c>
      <c r="E3436" t="s">
        <v>20</v>
      </c>
      <c r="F3436" t="b">
        <v>0</v>
      </c>
      <c r="G3436" t="s">
        <v>27</v>
      </c>
      <c r="H3436" s="4">
        <v>45707.583518518521</v>
      </c>
      <c r="I3436" t="b">
        <v>0</v>
      </c>
      <c r="J3436" t="b">
        <v>1</v>
      </c>
      <c r="K3436" t="s">
        <v>24</v>
      </c>
      <c r="L3436" t="s">
        <v>36</v>
      </c>
      <c r="N3436">
        <v>24.014999389648441</v>
      </c>
      <c r="O3436" t="s">
        <v>7467</v>
      </c>
      <c r="P3436" t="s">
        <v>1304</v>
      </c>
    </row>
    <row r="3437" spans="1:16" x14ac:dyDescent="0.25">
      <c r="A3437" t="s">
        <v>25</v>
      </c>
      <c r="B3437" t="s">
        <v>7520</v>
      </c>
      <c r="C3437" t="s">
        <v>82</v>
      </c>
      <c r="D3437" t="s">
        <v>3828</v>
      </c>
      <c r="E3437" t="s">
        <v>20</v>
      </c>
      <c r="F3437" t="b">
        <v>0</v>
      </c>
      <c r="G3437" t="s">
        <v>27</v>
      </c>
      <c r="H3437" s="4">
        <v>45707.584178240737</v>
      </c>
      <c r="I3437" t="b">
        <v>0</v>
      </c>
      <c r="J3437" t="b">
        <v>1</v>
      </c>
      <c r="K3437" t="s">
        <v>24</v>
      </c>
      <c r="L3437" t="s">
        <v>22</v>
      </c>
      <c r="M3437">
        <v>85210.5</v>
      </c>
      <c r="O3437" t="s">
        <v>7521</v>
      </c>
      <c r="P3437" t="s">
        <v>2884</v>
      </c>
    </row>
    <row r="3438" spans="1:16" x14ac:dyDescent="0.25">
      <c r="A3438" t="s">
        <v>2</v>
      </c>
      <c r="B3438" t="s">
        <v>170</v>
      </c>
      <c r="C3438" t="s">
        <v>171</v>
      </c>
      <c r="D3438" t="s">
        <v>3956</v>
      </c>
      <c r="E3438" t="s">
        <v>20</v>
      </c>
      <c r="F3438" t="b">
        <v>0</v>
      </c>
      <c r="G3438" t="s">
        <v>27</v>
      </c>
      <c r="H3438" s="4">
        <v>45707.584618055553</v>
      </c>
      <c r="I3438" t="b">
        <v>0</v>
      </c>
      <c r="J3438" t="b">
        <v>1</v>
      </c>
      <c r="K3438" t="s">
        <v>24</v>
      </c>
      <c r="L3438" t="s">
        <v>36</v>
      </c>
      <c r="N3438">
        <v>46.060001373291023</v>
      </c>
      <c r="O3438" t="s">
        <v>7562</v>
      </c>
      <c r="P3438" t="s">
        <v>7563</v>
      </c>
    </row>
    <row r="3439" spans="1:16" x14ac:dyDescent="0.25">
      <c r="A3439" t="s">
        <v>28</v>
      </c>
      <c r="B3439" t="s">
        <v>7468</v>
      </c>
      <c r="C3439" t="s">
        <v>24</v>
      </c>
      <c r="D3439" t="s">
        <v>3972</v>
      </c>
      <c r="E3439" t="s">
        <v>20</v>
      </c>
      <c r="F3439" t="b">
        <v>0</v>
      </c>
      <c r="G3439" t="s">
        <v>27</v>
      </c>
      <c r="H3439" s="4">
        <v>45707.585509259261</v>
      </c>
      <c r="I3439" t="b">
        <v>0</v>
      </c>
      <c r="J3439" t="b">
        <v>0</v>
      </c>
      <c r="K3439" t="s">
        <v>24</v>
      </c>
      <c r="L3439" t="s">
        <v>22</v>
      </c>
      <c r="M3439">
        <v>155000</v>
      </c>
      <c r="O3439" t="s">
        <v>7469</v>
      </c>
      <c r="P3439" t="s">
        <v>7470</v>
      </c>
    </row>
    <row r="3440" spans="1:16" x14ac:dyDescent="0.25">
      <c r="A3440" t="s">
        <v>191</v>
      </c>
      <c r="B3440" t="s">
        <v>7471</v>
      </c>
      <c r="C3440" t="s">
        <v>972</v>
      </c>
      <c r="D3440" t="s">
        <v>4083</v>
      </c>
      <c r="E3440" t="s">
        <v>20</v>
      </c>
      <c r="F3440" t="b">
        <v>0</v>
      </c>
      <c r="G3440" t="s">
        <v>862</v>
      </c>
      <c r="H3440" s="4">
        <v>45707.589016203703</v>
      </c>
      <c r="I3440" t="b">
        <v>0</v>
      </c>
      <c r="J3440" t="b">
        <v>0</v>
      </c>
      <c r="K3440" t="s">
        <v>862</v>
      </c>
      <c r="L3440" t="s">
        <v>22</v>
      </c>
      <c r="M3440">
        <v>127500</v>
      </c>
      <c r="O3440" t="s">
        <v>7472</v>
      </c>
      <c r="P3440" t="s">
        <v>7473</v>
      </c>
    </row>
    <row r="3441" spans="1:16" x14ac:dyDescent="0.25">
      <c r="A3441" t="s">
        <v>0</v>
      </c>
      <c r="B3441" t="s">
        <v>5356</v>
      </c>
      <c r="C3441" t="s">
        <v>5357</v>
      </c>
      <c r="D3441" t="s">
        <v>3828</v>
      </c>
      <c r="E3441" t="s">
        <v>219</v>
      </c>
      <c r="F3441" t="b">
        <v>0</v>
      </c>
      <c r="G3441" t="s">
        <v>27</v>
      </c>
      <c r="H3441" s="4">
        <v>45707.625069444453</v>
      </c>
      <c r="I3441" t="b">
        <v>1</v>
      </c>
      <c r="J3441" t="b">
        <v>1</v>
      </c>
      <c r="K3441" t="s">
        <v>24</v>
      </c>
      <c r="L3441" t="s">
        <v>36</v>
      </c>
      <c r="N3441">
        <v>26.494998931884769</v>
      </c>
      <c r="O3441" t="s">
        <v>3769</v>
      </c>
      <c r="P3441" t="s">
        <v>1702</v>
      </c>
    </row>
    <row r="3442" spans="1:16" x14ac:dyDescent="0.25">
      <c r="A3442" t="s">
        <v>0</v>
      </c>
      <c r="B3442" t="s">
        <v>7474</v>
      </c>
      <c r="C3442" t="s">
        <v>179</v>
      </c>
      <c r="D3442" t="s">
        <v>2208</v>
      </c>
      <c r="E3442" t="s">
        <v>20</v>
      </c>
      <c r="F3442" t="b">
        <v>0</v>
      </c>
      <c r="G3442" t="s">
        <v>27</v>
      </c>
      <c r="H3442" s="4">
        <v>45707.625173611108</v>
      </c>
      <c r="I3442" t="b">
        <v>0</v>
      </c>
      <c r="J3442" t="b">
        <v>0</v>
      </c>
      <c r="K3442" t="s">
        <v>24</v>
      </c>
      <c r="L3442" t="s">
        <v>22</v>
      </c>
      <c r="M3442">
        <v>61750</v>
      </c>
      <c r="O3442" t="s">
        <v>7475</v>
      </c>
      <c r="P3442" t="s">
        <v>7476</v>
      </c>
    </row>
    <row r="3443" spans="1:16" x14ac:dyDescent="0.25">
      <c r="A3443" t="s">
        <v>0</v>
      </c>
      <c r="B3443" t="s">
        <v>7477</v>
      </c>
      <c r="C3443" t="s">
        <v>2883</v>
      </c>
      <c r="D3443" t="s">
        <v>3828</v>
      </c>
      <c r="E3443" t="s">
        <v>51</v>
      </c>
      <c r="F3443" t="b">
        <v>0</v>
      </c>
      <c r="G3443" t="s">
        <v>30</v>
      </c>
      <c r="H3443" s="4">
        <v>45707.625601851847</v>
      </c>
      <c r="I3443" t="b">
        <v>1</v>
      </c>
      <c r="J3443" t="b">
        <v>0</v>
      </c>
      <c r="K3443" t="s">
        <v>24</v>
      </c>
      <c r="L3443" t="s">
        <v>36</v>
      </c>
      <c r="N3443">
        <v>53.5</v>
      </c>
      <c r="O3443" t="s">
        <v>7478</v>
      </c>
      <c r="P3443" t="s">
        <v>338</v>
      </c>
    </row>
    <row r="3444" spans="1:16" x14ac:dyDescent="0.25">
      <c r="A3444" t="s">
        <v>1</v>
      </c>
      <c r="B3444" t="s">
        <v>4443</v>
      </c>
      <c r="C3444" t="s">
        <v>122</v>
      </c>
      <c r="D3444" t="s">
        <v>3972</v>
      </c>
      <c r="E3444" t="s">
        <v>20</v>
      </c>
      <c r="F3444" t="b">
        <v>0</v>
      </c>
      <c r="G3444" t="s">
        <v>52</v>
      </c>
      <c r="H3444" s="4">
        <v>45707.625740740739</v>
      </c>
      <c r="I3444" t="b">
        <v>0</v>
      </c>
      <c r="J3444" t="b">
        <v>1</v>
      </c>
      <c r="K3444" t="s">
        <v>24</v>
      </c>
      <c r="L3444" t="s">
        <v>22</v>
      </c>
      <c r="M3444">
        <v>222545</v>
      </c>
      <c r="O3444" t="s">
        <v>759</v>
      </c>
      <c r="P3444" t="s">
        <v>2237</v>
      </c>
    </row>
    <row r="3445" spans="1:16" x14ac:dyDescent="0.25">
      <c r="A3445" t="s">
        <v>1</v>
      </c>
      <c r="B3445" t="s">
        <v>7479</v>
      </c>
      <c r="C3445" t="s">
        <v>82</v>
      </c>
      <c r="D3445" t="s">
        <v>4083</v>
      </c>
      <c r="E3445" t="s">
        <v>20</v>
      </c>
      <c r="F3445" t="b">
        <v>0</v>
      </c>
      <c r="G3445" t="s">
        <v>27</v>
      </c>
      <c r="H3445" s="4">
        <v>45707.626018518517</v>
      </c>
      <c r="I3445" t="b">
        <v>0</v>
      </c>
      <c r="J3445" t="b">
        <v>0</v>
      </c>
      <c r="K3445" t="s">
        <v>24</v>
      </c>
      <c r="L3445" t="s">
        <v>22</v>
      </c>
      <c r="M3445">
        <v>155000</v>
      </c>
      <c r="O3445" t="s">
        <v>377</v>
      </c>
      <c r="P3445" t="s">
        <v>3559</v>
      </c>
    </row>
    <row r="3446" spans="1:16" x14ac:dyDescent="0.25">
      <c r="A3446" t="s">
        <v>2</v>
      </c>
      <c r="B3446" t="s">
        <v>7480</v>
      </c>
      <c r="C3446" t="s">
        <v>24</v>
      </c>
      <c r="D3446" t="s">
        <v>4327</v>
      </c>
      <c r="E3446" t="s">
        <v>20</v>
      </c>
      <c r="F3446" t="b">
        <v>0</v>
      </c>
      <c r="G3446" t="s">
        <v>27</v>
      </c>
      <c r="H3446" s="4">
        <v>45707.626979166656</v>
      </c>
      <c r="I3446" t="b">
        <v>0</v>
      </c>
      <c r="J3446" t="b">
        <v>0</v>
      </c>
      <c r="K3446" t="s">
        <v>24</v>
      </c>
      <c r="L3446" t="s">
        <v>22</v>
      </c>
      <c r="M3446">
        <v>126500</v>
      </c>
      <c r="O3446" t="s">
        <v>7481</v>
      </c>
      <c r="P3446" t="s">
        <v>7482</v>
      </c>
    </row>
    <row r="3447" spans="1:16" x14ac:dyDescent="0.25">
      <c r="A3447" t="s">
        <v>0</v>
      </c>
      <c r="B3447" t="s">
        <v>2760</v>
      </c>
      <c r="C3447" t="s">
        <v>236</v>
      </c>
      <c r="D3447" t="s">
        <v>2208</v>
      </c>
      <c r="E3447" t="s">
        <v>20</v>
      </c>
      <c r="F3447" t="b">
        <v>0</v>
      </c>
      <c r="G3447" t="s">
        <v>27</v>
      </c>
      <c r="H3447" s="4">
        <v>45707.666817129633</v>
      </c>
      <c r="I3447" t="b">
        <v>0</v>
      </c>
      <c r="J3447" t="b">
        <v>1</v>
      </c>
      <c r="K3447" t="s">
        <v>24</v>
      </c>
      <c r="L3447" t="s">
        <v>22</v>
      </c>
      <c r="M3447">
        <v>120000</v>
      </c>
      <c r="O3447" t="s">
        <v>301</v>
      </c>
      <c r="P3447" t="s">
        <v>7483</v>
      </c>
    </row>
    <row r="3448" spans="1:16" x14ac:dyDescent="0.25">
      <c r="A3448" t="s">
        <v>0</v>
      </c>
      <c r="B3448" t="s">
        <v>7484</v>
      </c>
      <c r="C3448" t="s">
        <v>179</v>
      </c>
      <c r="D3448" t="s">
        <v>3828</v>
      </c>
      <c r="E3448" t="s">
        <v>20</v>
      </c>
      <c r="F3448" t="b">
        <v>0</v>
      </c>
      <c r="G3448" t="s">
        <v>27</v>
      </c>
      <c r="H3448" s="4">
        <v>45707.66684027778</v>
      </c>
      <c r="I3448" t="b">
        <v>0</v>
      </c>
      <c r="J3448" t="b">
        <v>1</v>
      </c>
      <c r="K3448" t="s">
        <v>24</v>
      </c>
      <c r="L3448" t="s">
        <v>22</v>
      </c>
      <c r="M3448">
        <v>79871.5</v>
      </c>
      <c r="O3448" t="s">
        <v>3851</v>
      </c>
      <c r="P3448" t="s">
        <v>7485</v>
      </c>
    </row>
    <row r="3449" spans="1:16" x14ac:dyDescent="0.25">
      <c r="A3449" t="s">
        <v>139</v>
      </c>
      <c r="B3449" t="s">
        <v>277</v>
      </c>
      <c r="C3449" t="s">
        <v>1065</v>
      </c>
      <c r="D3449" t="s">
        <v>3972</v>
      </c>
      <c r="E3449" t="s">
        <v>20</v>
      </c>
      <c r="F3449" t="b">
        <v>0</v>
      </c>
      <c r="G3449" t="s">
        <v>35</v>
      </c>
      <c r="H3449" s="4">
        <v>45707.667071759257</v>
      </c>
      <c r="I3449" t="b">
        <v>0</v>
      </c>
      <c r="J3449" t="b">
        <v>0</v>
      </c>
      <c r="K3449" t="s">
        <v>24</v>
      </c>
      <c r="L3449" t="s">
        <v>36</v>
      </c>
      <c r="N3449">
        <v>60</v>
      </c>
      <c r="O3449" t="s">
        <v>200</v>
      </c>
      <c r="P3449" t="s">
        <v>7538</v>
      </c>
    </row>
    <row r="3450" spans="1:16" x14ac:dyDescent="0.25">
      <c r="A3450" t="s">
        <v>139</v>
      </c>
      <c r="B3450" t="s">
        <v>7486</v>
      </c>
      <c r="C3450" t="s">
        <v>1421</v>
      </c>
      <c r="D3450" t="s">
        <v>3828</v>
      </c>
      <c r="E3450" t="s">
        <v>20</v>
      </c>
      <c r="F3450" t="b">
        <v>0</v>
      </c>
      <c r="G3450" t="s">
        <v>52</v>
      </c>
      <c r="H3450" s="4">
        <v>45707.667858796303</v>
      </c>
      <c r="I3450" t="b">
        <v>0</v>
      </c>
      <c r="J3450" t="b">
        <v>1</v>
      </c>
      <c r="K3450" t="s">
        <v>24</v>
      </c>
      <c r="L3450" t="s">
        <v>22</v>
      </c>
      <c r="M3450">
        <v>120000</v>
      </c>
      <c r="O3450" t="s">
        <v>7487</v>
      </c>
      <c r="P3450" t="s">
        <v>7488</v>
      </c>
    </row>
    <row r="3451" spans="1:16" x14ac:dyDescent="0.25">
      <c r="A3451" t="s">
        <v>40</v>
      </c>
      <c r="B3451" t="s">
        <v>7489</v>
      </c>
      <c r="C3451" t="s">
        <v>825</v>
      </c>
      <c r="D3451" t="s">
        <v>3828</v>
      </c>
      <c r="E3451" t="s">
        <v>20</v>
      </c>
      <c r="F3451" t="b">
        <v>0</v>
      </c>
      <c r="G3451" t="s">
        <v>27</v>
      </c>
      <c r="H3451" s="4">
        <v>45707.668009259258</v>
      </c>
      <c r="I3451" t="b">
        <v>1</v>
      </c>
      <c r="J3451" t="b">
        <v>1</v>
      </c>
      <c r="K3451" t="s">
        <v>24</v>
      </c>
      <c r="L3451" t="s">
        <v>22</v>
      </c>
      <c r="M3451">
        <v>147500</v>
      </c>
      <c r="O3451" t="s">
        <v>2576</v>
      </c>
      <c r="P3451" t="s">
        <v>7490</v>
      </c>
    </row>
    <row r="3452" spans="1:16" x14ac:dyDescent="0.25">
      <c r="A3452" t="s">
        <v>0</v>
      </c>
      <c r="B3452" t="s">
        <v>7539</v>
      </c>
      <c r="C3452" t="s">
        <v>2716</v>
      </c>
      <c r="D3452" t="s">
        <v>3972</v>
      </c>
      <c r="E3452" t="s">
        <v>20</v>
      </c>
      <c r="F3452" t="b">
        <v>0</v>
      </c>
      <c r="G3452" t="s">
        <v>23</v>
      </c>
      <c r="H3452" s="4">
        <v>45707.700891203713</v>
      </c>
      <c r="I3452" t="b">
        <v>0</v>
      </c>
      <c r="J3452" t="b">
        <v>1</v>
      </c>
      <c r="K3452" t="s">
        <v>24</v>
      </c>
      <c r="L3452" t="s">
        <v>22</v>
      </c>
      <c r="M3452">
        <v>74100</v>
      </c>
      <c r="O3452" t="s">
        <v>5948</v>
      </c>
      <c r="P3452" t="s">
        <v>7540</v>
      </c>
    </row>
    <row r="3453" spans="1:16" x14ac:dyDescent="0.25">
      <c r="A3453" t="s">
        <v>0</v>
      </c>
      <c r="B3453" t="s">
        <v>0</v>
      </c>
      <c r="C3453" t="s">
        <v>76</v>
      </c>
      <c r="D3453" t="s">
        <v>4089</v>
      </c>
      <c r="E3453" t="s">
        <v>20</v>
      </c>
      <c r="F3453" t="b">
        <v>0</v>
      </c>
      <c r="G3453" t="s">
        <v>41</v>
      </c>
      <c r="H3453" s="4">
        <v>45707.708738425928</v>
      </c>
      <c r="I3453" t="b">
        <v>0</v>
      </c>
      <c r="J3453" t="b">
        <v>0</v>
      </c>
      <c r="K3453" t="s">
        <v>24</v>
      </c>
      <c r="L3453" t="s">
        <v>36</v>
      </c>
      <c r="N3453">
        <v>37.5</v>
      </c>
      <c r="O3453" t="s">
        <v>712</v>
      </c>
      <c r="P3453" t="s">
        <v>1904</v>
      </c>
    </row>
    <row r="3454" spans="1:16" x14ac:dyDescent="0.25">
      <c r="A3454" t="s">
        <v>139</v>
      </c>
      <c r="B3454" t="s">
        <v>7522</v>
      </c>
      <c r="C3454" t="s">
        <v>151</v>
      </c>
      <c r="D3454" t="s">
        <v>3972</v>
      </c>
      <c r="E3454" t="s">
        <v>20</v>
      </c>
      <c r="F3454" t="b">
        <v>0</v>
      </c>
      <c r="G3454" t="s">
        <v>30</v>
      </c>
      <c r="H3454" s="4">
        <v>45707.709236111114</v>
      </c>
      <c r="I3454" t="b">
        <v>0</v>
      </c>
      <c r="J3454" t="b">
        <v>0</v>
      </c>
      <c r="K3454" t="s">
        <v>24</v>
      </c>
      <c r="L3454" t="s">
        <v>36</v>
      </c>
      <c r="N3454">
        <v>22</v>
      </c>
      <c r="O3454" t="s">
        <v>7523</v>
      </c>
      <c r="P3454" t="s">
        <v>2808</v>
      </c>
    </row>
    <row r="3455" spans="1:16" x14ac:dyDescent="0.25">
      <c r="A3455" t="s">
        <v>1</v>
      </c>
      <c r="B3455" t="s">
        <v>4556</v>
      </c>
      <c r="C3455" t="s">
        <v>2154</v>
      </c>
      <c r="D3455" t="s">
        <v>3972</v>
      </c>
      <c r="E3455" t="s">
        <v>20</v>
      </c>
      <c r="F3455" t="b">
        <v>0</v>
      </c>
      <c r="G3455" t="s">
        <v>27</v>
      </c>
      <c r="H3455" s="4">
        <v>45707.709363425929</v>
      </c>
      <c r="I3455" t="b">
        <v>0</v>
      </c>
      <c r="J3455" t="b">
        <v>1</v>
      </c>
      <c r="K3455" t="s">
        <v>24</v>
      </c>
      <c r="L3455" t="s">
        <v>36</v>
      </c>
      <c r="N3455">
        <v>87.5</v>
      </c>
      <c r="O3455" t="s">
        <v>4343</v>
      </c>
      <c r="P3455" t="s">
        <v>4557</v>
      </c>
    </row>
    <row r="3456" spans="1:16" x14ac:dyDescent="0.25">
      <c r="A3456" t="s">
        <v>2</v>
      </c>
      <c r="B3456" t="s">
        <v>417</v>
      </c>
      <c r="C3456" t="s">
        <v>908</v>
      </c>
      <c r="D3456" t="s">
        <v>3828</v>
      </c>
      <c r="E3456" t="s">
        <v>20</v>
      </c>
      <c r="F3456" t="b">
        <v>0</v>
      </c>
      <c r="G3456" t="s">
        <v>27</v>
      </c>
      <c r="H3456" s="4">
        <v>45707.710324074083</v>
      </c>
      <c r="I3456" t="b">
        <v>0</v>
      </c>
      <c r="J3456" t="b">
        <v>0</v>
      </c>
      <c r="K3456" t="s">
        <v>24</v>
      </c>
      <c r="L3456" t="s">
        <v>22</v>
      </c>
      <c r="M3456">
        <v>90094.2578125</v>
      </c>
      <c r="O3456" t="s">
        <v>6067</v>
      </c>
      <c r="P3456" t="s">
        <v>6068</v>
      </c>
    </row>
    <row r="3457" spans="1:16" x14ac:dyDescent="0.25">
      <c r="A3457" t="s">
        <v>2</v>
      </c>
      <c r="B3457" t="s">
        <v>2337</v>
      </c>
      <c r="C3457" t="s">
        <v>49</v>
      </c>
      <c r="D3457" t="s">
        <v>3972</v>
      </c>
      <c r="E3457" t="s">
        <v>20</v>
      </c>
      <c r="F3457" t="b">
        <v>0</v>
      </c>
      <c r="G3457" t="s">
        <v>30</v>
      </c>
      <c r="H3457" s="4">
        <v>45707.711342592593</v>
      </c>
      <c r="I3457" t="b">
        <v>0</v>
      </c>
      <c r="J3457" t="b">
        <v>0</v>
      </c>
      <c r="K3457" t="s">
        <v>24</v>
      </c>
      <c r="L3457" t="s">
        <v>22</v>
      </c>
      <c r="M3457">
        <v>350000</v>
      </c>
      <c r="O3457" t="s">
        <v>3634</v>
      </c>
      <c r="P3457" t="s">
        <v>7162</v>
      </c>
    </row>
    <row r="3458" spans="1:16" x14ac:dyDescent="0.25">
      <c r="A3458" t="s">
        <v>0</v>
      </c>
      <c r="B3458" t="s">
        <v>1269</v>
      </c>
      <c r="C3458" t="s">
        <v>236</v>
      </c>
      <c r="D3458" t="s">
        <v>3828</v>
      </c>
      <c r="E3458" t="s">
        <v>51</v>
      </c>
      <c r="F3458" t="b">
        <v>0</v>
      </c>
      <c r="G3458" t="s">
        <v>27</v>
      </c>
      <c r="H3458" s="4">
        <v>45707.750104166669</v>
      </c>
      <c r="I3458" t="b">
        <v>1</v>
      </c>
      <c r="J3458" t="b">
        <v>0</v>
      </c>
      <c r="K3458" t="s">
        <v>24</v>
      </c>
      <c r="L3458" t="s">
        <v>36</v>
      </c>
      <c r="N3458">
        <v>71.665000915527344</v>
      </c>
      <c r="O3458" t="s">
        <v>1396</v>
      </c>
      <c r="P3458" t="s">
        <v>2752</v>
      </c>
    </row>
    <row r="3459" spans="1:16" x14ac:dyDescent="0.25">
      <c r="A3459" t="s">
        <v>139</v>
      </c>
      <c r="B3459" t="s">
        <v>2929</v>
      </c>
      <c r="C3459" t="s">
        <v>3238</v>
      </c>
      <c r="D3459" t="s">
        <v>3972</v>
      </c>
      <c r="E3459" t="s">
        <v>20</v>
      </c>
      <c r="F3459" t="b">
        <v>0</v>
      </c>
      <c r="G3459" t="s">
        <v>41</v>
      </c>
      <c r="H3459" s="4">
        <v>45707.7503125</v>
      </c>
      <c r="I3459" t="b">
        <v>0</v>
      </c>
      <c r="J3459" t="b">
        <v>1</v>
      </c>
      <c r="K3459" t="s">
        <v>24</v>
      </c>
      <c r="L3459" t="s">
        <v>22</v>
      </c>
      <c r="M3459">
        <v>103900</v>
      </c>
      <c r="O3459" t="s">
        <v>4328</v>
      </c>
      <c r="P3459" t="s">
        <v>7491</v>
      </c>
    </row>
    <row r="3460" spans="1:16" x14ac:dyDescent="0.25">
      <c r="A3460" t="s">
        <v>139</v>
      </c>
      <c r="B3460" t="s">
        <v>7492</v>
      </c>
      <c r="C3460" t="s">
        <v>151</v>
      </c>
      <c r="D3460" t="s">
        <v>3828</v>
      </c>
      <c r="E3460" t="s">
        <v>51</v>
      </c>
      <c r="F3460" t="b">
        <v>0</v>
      </c>
      <c r="G3460" t="s">
        <v>30</v>
      </c>
      <c r="H3460" s="4">
        <v>45707.750902777778</v>
      </c>
      <c r="I3460" t="b">
        <v>1</v>
      </c>
      <c r="J3460" t="b">
        <v>0</v>
      </c>
      <c r="K3460" t="s">
        <v>24</v>
      </c>
      <c r="L3460" t="s">
        <v>36</v>
      </c>
      <c r="N3460">
        <v>38</v>
      </c>
      <c r="O3460" t="s">
        <v>6990</v>
      </c>
    </row>
    <row r="3461" spans="1:16" x14ac:dyDescent="0.25">
      <c r="A3461" t="s">
        <v>2</v>
      </c>
      <c r="B3461" t="s">
        <v>7493</v>
      </c>
      <c r="C3461" t="s">
        <v>945</v>
      </c>
      <c r="D3461" t="s">
        <v>3600</v>
      </c>
      <c r="E3461" t="s">
        <v>20</v>
      </c>
      <c r="F3461" t="b">
        <v>0</v>
      </c>
      <c r="G3461" t="s">
        <v>27</v>
      </c>
      <c r="H3461" s="4">
        <v>45707.751388888893</v>
      </c>
      <c r="I3461" t="b">
        <v>1</v>
      </c>
      <c r="J3461" t="b">
        <v>1</v>
      </c>
      <c r="K3461" t="s">
        <v>24</v>
      </c>
      <c r="L3461" t="s">
        <v>22</v>
      </c>
      <c r="M3461">
        <v>145000</v>
      </c>
      <c r="O3461" t="s">
        <v>7494</v>
      </c>
      <c r="P3461" t="s">
        <v>7495</v>
      </c>
    </row>
    <row r="3462" spans="1:16" x14ac:dyDescent="0.25">
      <c r="A3462" t="s">
        <v>19</v>
      </c>
      <c r="B3462" t="s">
        <v>7496</v>
      </c>
      <c r="C3462" t="s">
        <v>122</v>
      </c>
      <c r="D3462" t="s">
        <v>3972</v>
      </c>
      <c r="E3462" t="s">
        <v>20</v>
      </c>
      <c r="F3462" t="b">
        <v>0</v>
      </c>
      <c r="G3462" t="s">
        <v>52</v>
      </c>
      <c r="H3462" s="4">
        <v>45707.75240740741</v>
      </c>
      <c r="I3462" t="b">
        <v>1</v>
      </c>
      <c r="J3462" t="b">
        <v>0</v>
      </c>
      <c r="K3462" t="s">
        <v>24</v>
      </c>
      <c r="L3462" t="s">
        <v>22</v>
      </c>
      <c r="M3462">
        <v>112116</v>
      </c>
      <c r="O3462" t="s">
        <v>554</v>
      </c>
      <c r="P3462" t="s">
        <v>7497</v>
      </c>
    </row>
    <row r="3463" spans="1:16" x14ac:dyDescent="0.25">
      <c r="A3463" t="s">
        <v>0</v>
      </c>
      <c r="B3463" t="s">
        <v>4250</v>
      </c>
      <c r="C3463" t="s">
        <v>3519</v>
      </c>
      <c r="D3463" t="s">
        <v>3972</v>
      </c>
      <c r="E3463" t="s">
        <v>20</v>
      </c>
      <c r="F3463" t="b">
        <v>0</v>
      </c>
      <c r="G3463" t="s">
        <v>27</v>
      </c>
      <c r="H3463" s="4">
        <v>45707.791770833333</v>
      </c>
      <c r="I3463" t="b">
        <v>1</v>
      </c>
      <c r="J3463" t="b">
        <v>0</v>
      </c>
      <c r="K3463" t="s">
        <v>24</v>
      </c>
      <c r="L3463" t="s">
        <v>22</v>
      </c>
      <c r="M3463">
        <v>70000</v>
      </c>
      <c r="O3463" t="s">
        <v>7498</v>
      </c>
      <c r="P3463" t="s">
        <v>1075</v>
      </c>
    </row>
    <row r="3464" spans="1:16" x14ac:dyDescent="0.25">
      <c r="A3464" t="s">
        <v>1</v>
      </c>
      <c r="B3464" t="s">
        <v>7499</v>
      </c>
      <c r="C3464" t="s">
        <v>624</v>
      </c>
      <c r="D3464" t="s">
        <v>3972</v>
      </c>
      <c r="E3464" t="s">
        <v>20</v>
      </c>
      <c r="F3464" t="b">
        <v>0</v>
      </c>
      <c r="G3464" t="s">
        <v>35</v>
      </c>
      <c r="H3464" s="4">
        <v>45707.792164351849</v>
      </c>
      <c r="I3464" t="b">
        <v>0</v>
      </c>
      <c r="J3464" t="b">
        <v>1</v>
      </c>
      <c r="K3464" t="s">
        <v>24</v>
      </c>
      <c r="L3464" t="s">
        <v>22</v>
      </c>
      <c r="M3464">
        <v>184000</v>
      </c>
      <c r="O3464" t="s">
        <v>65</v>
      </c>
      <c r="P3464" t="s">
        <v>66</v>
      </c>
    </row>
    <row r="3465" spans="1:16" x14ac:dyDescent="0.25">
      <c r="A3465" t="s">
        <v>2</v>
      </c>
      <c r="B3465" t="s">
        <v>7243</v>
      </c>
      <c r="C3465" t="s">
        <v>322</v>
      </c>
      <c r="D3465" t="s">
        <v>3972</v>
      </c>
      <c r="E3465" t="s">
        <v>20</v>
      </c>
      <c r="F3465" t="b">
        <v>0</v>
      </c>
      <c r="G3465" t="s">
        <v>41</v>
      </c>
      <c r="H3465" s="4">
        <v>45707.792210648149</v>
      </c>
      <c r="I3465" t="b">
        <v>0</v>
      </c>
      <c r="J3465" t="b">
        <v>1</v>
      </c>
      <c r="K3465" t="s">
        <v>24</v>
      </c>
      <c r="L3465" t="s">
        <v>22</v>
      </c>
      <c r="M3465">
        <v>193500</v>
      </c>
      <c r="O3465" t="s">
        <v>3972</v>
      </c>
      <c r="P3465" t="s">
        <v>7244</v>
      </c>
    </row>
    <row r="3466" spans="1:16" x14ac:dyDescent="0.25">
      <c r="A3466" t="s">
        <v>2</v>
      </c>
      <c r="B3466" t="s">
        <v>7541</v>
      </c>
      <c r="C3466" t="s">
        <v>1588</v>
      </c>
      <c r="D3466" t="s">
        <v>7542</v>
      </c>
      <c r="E3466" t="s">
        <v>20</v>
      </c>
      <c r="F3466" t="b">
        <v>0</v>
      </c>
      <c r="G3466" t="s">
        <v>27</v>
      </c>
      <c r="H3466" s="4">
        <v>45707.792962962973</v>
      </c>
      <c r="I3466" t="b">
        <v>0</v>
      </c>
      <c r="J3466" t="b">
        <v>0</v>
      </c>
      <c r="K3466" t="s">
        <v>24</v>
      </c>
      <c r="L3466" t="s">
        <v>22</v>
      </c>
      <c r="M3466">
        <v>90000</v>
      </c>
      <c r="O3466" t="s">
        <v>7543</v>
      </c>
      <c r="P3466" t="s">
        <v>7544</v>
      </c>
    </row>
    <row r="3467" spans="1:16" x14ac:dyDescent="0.25">
      <c r="A3467" t="s">
        <v>40</v>
      </c>
      <c r="B3467" t="s">
        <v>1207</v>
      </c>
      <c r="C3467" t="s">
        <v>2033</v>
      </c>
      <c r="D3467" t="s">
        <v>3972</v>
      </c>
      <c r="E3467" t="s">
        <v>20</v>
      </c>
      <c r="F3467" t="b">
        <v>0</v>
      </c>
      <c r="G3467" t="s">
        <v>27</v>
      </c>
      <c r="H3467" s="4">
        <v>45707.793576388889</v>
      </c>
      <c r="I3467" t="b">
        <v>1</v>
      </c>
      <c r="J3467" t="b">
        <v>1</v>
      </c>
      <c r="K3467" t="s">
        <v>24</v>
      </c>
      <c r="L3467" t="s">
        <v>22</v>
      </c>
      <c r="M3467">
        <v>115700.5</v>
      </c>
      <c r="O3467" t="s">
        <v>4833</v>
      </c>
      <c r="P3467" t="s">
        <v>4819</v>
      </c>
    </row>
    <row r="3468" spans="1:16" x14ac:dyDescent="0.25">
      <c r="A3468" t="s">
        <v>1</v>
      </c>
      <c r="B3468" t="s">
        <v>5989</v>
      </c>
      <c r="C3468" t="s">
        <v>3891</v>
      </c>
      <c r="D3468" t="s">
        <v>3828</v>
      </c>
      <c r="E3468" t="s">
        <v>20</v>
      </c>
      <c r="F3468" t="b">
        <v>0</v>
      </c>
      <c r="G3468" t="s">
        <v>27</v>
      </c>
      <c r="H3468" s="4">
        <v>45707.793854166674</v>
      </c>
      <c r="I3468" t="b">
        <v>0</v>
      </c>
      <c r="J3468" t="b">
        <v>1</v>
      </c>
      <c r="K3468" t="s">
        <v>24</v>
      </c>
      <c r="L3468" t="s">
        <v>22</v>
      </c>
      <c r="M3468">
        <v>120000</v>
      </c>
      <c r="O3468" t="s">
        <v>3892</v>
      </c>
      <c r="P3468" t="s">
        <v>5990</v>
      </c>
    </row>
    <row r="3469" spans="1:16" x14ac:dyDescent="0.25">
      <c r="A3469" t="s">
        <v>1</v>
      </c>
      <c r="B3469" t="s">
        <v>3477</v>
      </c>
      <c r="C3469" t="s">
        <v>155</v>
      </c>
      <c r="D3469" t="s">
        <v>3972</v>
      </c>
      <c r="E3469" t="s">
        <v>51</v>
      </c>
      <c r="F3469" t="b">
        <v>0</v>
      </c>
      <c r="G3469" t="s">
        <v>27</v>
      </c>
      <c r="H3469" s="4">
        <v>45707.794027777767</v>
      </c>
      <c r="I3469" t="b">
        <v>0</v>
      </c>
      <c r="J3469" t="b">
        <v>1</v>
      </c>
      <c r="K3469" t="s">
        <v>24</v>
      </c>
      <c r="L3469" t="s">
        <v>36</v>
      </c>
      <c r="N3469">
        <v>45</v>
      </c>
      <c r="O3469" t="s">
        <v>270</v>
      </c>
      <c r="P3469" t="s">
        <v>1851</v>
      </c>
    </row>
    <row r="3470" spans="1:16" x14ac:dyDescent="0.25">
      <c r="A3470" t="s">
        <v>2</v>
      </c>
      <c r="B3470" t="s">
        <v>7588</v>
      </c>
      <c r="C3470" t="s">
        <v>1946</v>
      </c>
      <c r="D3470" t="s">
        <v>7589</v>
      </c>
      <c r="E3470" t="s">
        <v>51</v>
      </c>
      <c r="F3470" t="b">
        <v>0</v>
      </c>
      <c r="G3470" t="s">
        <v>106</v>
      </c>
      <c r="H3470" s="4">
        <v>45707.796990740739</v>
      </c>
      <c r="I3470" t="b">
        <v>1</v>
      </c>
      <c r="J3470" t="b">
        <v>0</v>
      </c>
      <c r="K3470" t="s">
        <v>106</v>
      </c>
      <c r="L3470" t="s">
        <v>22</v>
      </c>
      <c r="M3470">
        <v>150000</v>
      </c>
      <c r="O3470" t="s">
        <v>7590</v>
      </c>
      <c r="P3470" t="s">
        <v>1932</v>
      </c>
    </row>
    <row r="3471" spans="1:16" x14ac:dyDescent="0.25">
      <c r="A3471" t="s">
        <v>89</v>
      </c>
      <c r="B3471" t="s">
        <v>7500</v>
      </c>
      <c r="C3471" t="s">
        <v>44</v>
      </c>
      <c r="D3471" t="s">
        <v>3972</v>
      </c>
      <c r="E3471" t="s">
        <v>20</v>
      </c>
      <c r="F3471" t="b">
        <v>0</v>
      </c>
      <c r="G3471" t="s">
        <v>41</v>
      </c>
      <c r="H3471" s="4">
        <v>45707.83</v>
      </c>
      <c r="I3471" t="b">
        <v>0</v>
      </c>
      <c r="J3471" t="b">
        <v>0</v>
      </c>
      <c r="K3471" t="s">
        <v>24</v>
      </c>
      <c r="L3471" t="s">
        <v>22</v>
      </c>
      <c r="M3471">
        <v>144000</v>
      </c>
      <c r="O3471" t="s">
        <v>7501</v>
      </c>
      <c r="P3471" t="s">
        <v>7502</v>
      </c>
    </row>
    <row r="3472" spans="1:16" x14ac:dyDescent="0.25">
      <c r="A3472" t="s">
        <v>40</v>
      </c>
      <c r="B3472" t="s">
        <v>57</v>
      </c>
      <c r="C3472" t="s">
        <v>179</v>
      </c>
      <c r="D3472" t="s">
        <v>3972</v>
      </c>
      <c r="E3472" t="s">
        <v>20</v>
      </c>
      <c r="F3472" t="b">
        <v>0</v>
      </c>
      <c r="G3472" t="s">
        <v>52</v>
      </c>
      <c r="H3472" s="4">
        <v>45707.832152777781</v>
      </c>
      <c r="I3472" t="b">
        <v>0</v>
      </c>
      <c r="J3472" t="b">
        <v>1</v>
      </c>
      <c r="K3472" t="s">
        <v>24</v>
      </c>
      <c r="L3472" t="s">
        <v>22</v>
      </c>
      <c r="M3472">
        <v>139105</v>
      </c>
      <c r="O3472" t="s">
        <v>1856</v>
      </c>
      <c r="P3472" t="s">
        <v>2720</v>
      </c>
    </row>
    <row r="3473" spans="1:16" x14ac:dyDescent="0.25">
      <c r="A3473" t="s">
        <v>0</v>
      </c>
      <c r="B3473" t="s">
        <v>7503</v>
      </c>
      <c r="C3473" t="s">
        <v>203</v>
      </c>
      <c r="D3473" t="s">
        <v>3972</v>
      </c>
      <c r="E3473" t="s">
        <v>20</v>
      </c>
      <c r="F3473" t="b">
        <v>0</v>
      </c>
      <c r="G3473" t="s">
        <v>23</v>
      </c>
      <c r="H3473" s="4">
        <v>45707.832256944443</v>
      </c>
      <c r="I3473" t="b">
        <v>1</v>
      </c>
      <c r="J3473" t="b">
        <v>1</v>
      </c>
      <c r="K3473" t="s">
        <v>24</v>
      </c>
      <c r="L3473" t="s">
        <v>22</v>
      </c>
      <c r="M3473">
        <v>85000</v>
      </c>
      <c r="O3473" t="s">
        <v>4674</v>
      </c>
      <c r="P3473" t="s">
        <v>204</v>
      </c>
    </row>
    <row r="3474" spans="1:16" x14ac:dyDescent="0.25">
      <c r="A3474" t="s">
        <v>0</v>
      </c>
      <c r="B3474" t="s">
        <v>7564</v>
      </c>
      <c r="C3474" t="s">
        <v>1894</v>
      </c>
      <c r="D3474" t="s">
        <v>3972</v>
      </c>
      <c r="E3474" t="s">
        <v>20</v>
      </c>
      <c r="F3474" t="b">
        <v>0</v>
      </c>
      <c r="G3474" t="s">
        <v>41</v>
      </c>
      <c r="H3474" s="4">
        <v>45707.833657407413</v>
      </c>
      <c r="I3474" t="b">
        <v>0</v>
      </c>
      <c r="J3474" t="b">
        <v>0</v>
      </c>
      <c r="K3474" t="s">
        <v>24</v>
      </c>
      <c r="L3474" t="s">
        <v>22</v>
      </c>
      <c r="M3474">
        <v>83500</v>
      </c>
      <c r="O3474" t="s">
        <v>5521</v>
      </c>
      <c r="P3474" t="s">
        <v>2715</v>
      </c>
    </row>
    <row r="3475" spans="1:16" x14ac:dyDescent="0.25">
      <c r="A3475" t="s">
        <v>0</v>
      </c>
      <c r="B3475" t="s">
        <v>1219</v>
      </c>
      <c r="C3475" t="s">
        <v>64</v>
      </c>
      <c r="D3475" t="s">
        <v>6850</v>
      </c>
      <c r="E3475" t="s">
        <v>20</v>
      </c>
      <c r="F3475" t="b">
        <v>0</v>
      </c>
      <c r="G3475" t="s">
        <v>52</v>
      </c>
      <c r="H3475" s="4">
        <v>45707.834317129629</v>
      </c>
      <c r="I3475" t="b">
        <v>1</v>
      </c>
      <c r="J3475" t="b">
        <v>0</v>
      </c>
      <c r="K3475" t="s">
        <v>24</v>
      </c>
      <c r="L3475" t="s">
        <v>36</v>
      </c>
      <c r="N3475">
        <v>37.5</v>
      </c>
      <c r="O3475" t="s">
        <v>131</v>
      </c>
      <c r="P3475" t="s">
        <v>1463</v>
      </c>
    </row>
    <row r="3476" spans="1:16" x14ac:dyDescent="0.25">
      <c r="A3476" t="s">
        <v>0</v>
      </c>
      <c r="B3476" t="s">
        <v>7504</v>
      </c>
      <c r="C3476" t="s">
        <v>2015</v>
      </c>
      <c r="D3476" t="s">
        <v>3972</v>
      </c>
      <c r="E3476" t="s">
        <v>51</v>
      </c>
      <c r="F3476" t="b">
        <v>0</v>
      </c>
      <c r="G3476" t="s">
        <v>27</v>
      </c>
      <c r="H3476" s="4">
        <v>45707.834456018521</v>
      </c>
      <c r="I3476" t="b">
        <v>0</v>
      </c>
      <c r="J3476" t="b">
        <v>0</v>
      </c>
      <c r="K3476" t="s">
        <v>24</v>
      </c>
      <c r="L3476" t="s">
        <v>36</v>
      </c>
      <c r="N3476">
        <v>30</v>
      </c>
      <c r="O3476" t="s">
        <v>1137</v>
      </c>
      <c r="P3476" t="s">
        <v>1687</v>
      </c>
    </row>
    <row r="3477" spans="1:16" x14ac:dyDescent="0.25">
      <c r="A3477" t="s">
        <v>0</v>
      </c>
      <c r="B3477" t="s">
        <v>1632</v>
      </c>
      <c r="C3477" t="s">
        <v>967</v>
      </c>
      <c r="D3477" t="s">
        <v>3972</v>
      </c>
      <c r="E3477" t="s">
        <v>20</v>
      </c>
      <c r="F3477" t="b">
        <v>0</v>
      </c>
      <c r="G3477" t="s">
        <v>27</v>
      </c>
      <c r="H3477" s="4">
        <v>45707.834837962961</v>
      </c>
      <c r="I3477" t="b">
        <v>1</v>
      </c>
      <c r="J3477" t="b">
        <v>0</v>
      </c>
      <c r="K3477" t="s">
        <v>24</v>
      </c>
      <c r="L3477" t="s">
        <v>22</v>
      </c>
      <c r="M3477">
        <v>105000</v>
      </c>
      <c r="O3477" t="s">
        <v>482</v>
      </c>
      <c r="P3477" t="s">
        <v>7545</v>
      </c>
    </row>
    <row r="3478" spans="1:16" x14ac:dyDescent="0.25">
      <c r="A3478" t="s">
        <v>19</v>
      </c>
      <c r="B3478" t="s">
        <v>7550</v>
      </c>
      <c r="C3478" t="s">
        <v>559</v>
      </c>
      <c r="D3478" t="s">
        <v>3956</v>
      </c>
      <c r="E3478" t="s">
        <v>20</v>
      </c>
      <c r="F3478" t="b">
        <v>0</v>
      </c>
      <c r="G3478" t="s">
        <v>27</v>
      </c>
      <c r="H3478" s="4">
        <v>45707.835057870368</v>
      </c>
      <c r="I3478" t="b">
        <v>0</v>
      </c>
      <c r="J3478" t="b">
        <v>1</v>
      </c>
      <c r="K3478" t="s">
        <v>24</v>
      </c>
      <c r="L3478" t="s">
        <v>36</v>
      </c>
      <c r="N3478">
        <v>37.514999389648438</v>
      </c>
      <c r="O3478" t="s">
        <v>7551</v>
      </c>
      <c r="P3478" t="s">
        <v>7552</v>
      </c>
    </row>
    <row r="3479" spans="1:16" x14ac:dyDescent="0.25">
      <c r="A3479" t="s">
        <v>0</v>
      </c>
      <c r="B3479" t="s">
        <v>7505</v>
      </c>
      <c r="C3479" t="s">
        <v>966</v>
      </c>
      <c r="D3479" t="s">
        <v>3956</v>
      </c>
      <c r="E3479" t="s">
        <v>20</v>
      </c>
      <c r="F3479" t="b">
        <v>0</v>
      </c>
      <c r="G3479" t="s">
        <v>30</v>
      </c>
      <c r="H3479" s="4">
        <v>45707.836087962962</v>
      </c>
      <c r="I3479" t="b">
        <v>0</v>
      </c>
      <c r="J3479" t="b">
        <v>0</v>
      </c>
      <c r="K3479" t="s">
        <v>24</v>
      </c>
      <c r="L3479" t="s">
        <v>36</v>
      </c>
      <c r="N3479">
        <v>25</v>
      </c>
      <c r="O3479" t="s">
        <v>7506</v>
      </c>
      <c r="P3479" t="s">
        <v>7507</v>
      </c>
    </row>
    <row r="3480" spans="1:16" x14ac:dyDescent="0.25">
      <c r="A3480" t="s">
        <v>0</v>
      </c>
      <c r="B3480" t="s">
        <v>3005</v>
      </c>
      <c r="C3480" t="s">
        <v>203</v>
      </c>
      <c r="D3480" t="s">
        <v>3972</v>
      </c>
      <c r="E3480" t="s">
        <v>20</v>
      </c>
      <c r="F3480" t="b">
        <v>0</v>
      </c>
      <c r="G3480" t="s">
        <v>23</v>
      </c>
      <c r="H3480" s="4">
        <v>45707.868854166663</v>
      </c>
      <c r="I3480" t="b">
        <v>1</v>
      </c>
      <c r="J3480" t="b">
        <v>1</v>
      </c>
      <c r="K3480" t="s">
        <v>24</v>
      </c>
      <c r="L3480" t="s">
        <v>36</v>
      </c>
      <c r="N3480">
        <v>19</v>
      </c>
      <c r="O3480" t="s">
        <v>4343</v>
      </c>
      <c r="P3480" t="s">
        <v>7508</v>
      </c>
    </row>
    <row r="3481" spans="1:16" x14ac:dyDescent="0.25">
      <c r="A3481" t="s">
        <v>0</v>
      </c>
      <c r="B3481" t="s">
        <v>7509</v>
      </c>
      <c r="C3481" t="s">
        <v>985</v>
      </c>
      <c r="D3481" t="s">
        <v>4327</v>
      </c>
      <c r="E3481" t="s">
        <v>20</v>
      </c>
      <c r="F3481" t="b">
        <v>0</v>
      </c>
      <c r="G3481" t="s">
        <v>27</v>
      </c>
      <c r="H3481" s="4">
        <v>45707.871157407397</v>
      </c>
      <c r="I3481" t="b">
        <v>0</v>
      </c>
      <c r="J3481" t="b">
        <v>1</v>
      </c>
      <c r="K3481" t="s">
        <v>24</v>
      </c>
      <c r="L3481" t="s">
        <v>22</v>
      </c>
      <c r="M3481">
        <v>120000</v>
      </c>
      <c r="O3481" t="s">
        <v>7510</v>
      </c>
    </row>
    <row r="3482" spans="1:16" x14ac:dyDescent="0.25">
      <c r="A3482" t="s">
        <v>0</v>
      </c>
      <c r="B3482" t="s">
        <v>7524</v>
      </c>
      <c r="C3482" t="s">
        <v>372</v>
      </c>
      <c r="D3482" t="s">
        <v>2208</v>
      </c>
      <c r="E3482" t="s">
        <v>20</v>
      </c>
      <c r="F3482" t="b">
        <v>0</v>
      </c>
      <c r="G3482" t="s">
        <v>27</v>
      </c>
      <c r="H3482" s="4">
        <v>45707.874988425923</v>
      </c>
      <c r="I3482" t="b">
        <v>0</v>
      </c>
      <c r="J3482" t="b">
        <v>0</v>
      </c>
      <c r="K3482" t="s">
        <v>24</v>
      </c>
      <c r="L3482" t="s">
        <v>22</v>
      </c>
      <c r="M3482">
        <v>82500</v>
      </c>
      <c r="O3482" t="s">
        <v>7525</v>
      </c>
      <c r="P3482" t="s">
        <v>7526</v>
      </c>
    </row>
    <row r="3483" spans="1:16" x14ac:dyDescent="0.25">
      <c r="A3483" t="s">
        <v>0</v>
      </c>
      <c r="B3483" t="s">
        <v>7591</v>
      </c>
      <c r="C3483" t="s">
        <v>82</v>
      </c>
      <c r="D3483" t="s">
        <v>3972</v>
      </c>
      <c r="E3483" t="s">
        <v>20</v>
      </c>
      <c r="F3483" t="b">
        <v>0</v>
      </c>
      <c r="G3483" t="s">
        <v>27</v>
      </c>
      <c r="H3483" s="4">
        <v>45707.8750462963</v>
      </c>
      <c r="I3483" t="b">
        <v>0</v>
      </c>
      <c r="J3483" t="b">
        <v>1</v>
      </c>
      <c r="K3483" t="s">
        <v>24</v>
      </c>
      <c r="L3483" t="s">
        <v>22</v>
      </c>
      <c r="M3483">
        <v>130000</v>
      </c>
      <c r="O3483" t="s">
        <v>387</v>
      </c>
      <c r="P3483" t="s">
        <v>7592</v>
      </c>
    </row>
    <row r="3484" spans="1:16" x14ac:dyDescent="0.25">
      <c r="A3484" t="s">
        <v>191</v>
      </c>
      <c r="B3484" t="s">
        <v>7565</v>
      </c>
      <c r="C3484" t="s">
        <v>2883</v>
      </c>
      <c r="D3484" t="s">
        <v>3972</v>
      </c>
      <c r="E3484" t="s">
        <v>51</v>
      </c>
      <c r="F3484" t="b">
        <v>0</v>
      </c>
      <c r="G3484" t="s">
        <v>30</v>
      </c>
      <c r="H3484" s="4">
        <v>45707.875763888893</v>
      </c>
      <c r="I3484" t="b">
        <v>0</v>
      </c>
      <c r="J3484" t="b">
        <v>1</v>
      </c>
      <c r="K3484" t="s">
        <v>24</v>
      </c>
      <c r="L3484" t="s">
        <v>36</v>
      </c>
      <c r="N3484">
        <v>50</v>
      </c>
      <c r="O3484" t="s">
        <v>2434</v>
      </c>
      <c r="P3484" t="s">
        <v>7566</v>
      </c>
    </row>
    <row r="3485" spans="1:16" x14ac:dyDescent="0.25">
      <c r="A3485" t="s">
        <v>2</v>
      </c>
      <c r="B3485" t="s">
        <v>7511</v>
      </c>
      <c r="C3485" t="s">
        <v>24</v>
      </c>
      <c r="D3485" t="s">
        <v>4034</v>
      </c>
      <c r="E3485" t="s">
        <v>20</v>
      </c>
      <c r="F3485" t="b">
        <v>0</v>
      </c>
      <c r="G3485" t="s">
        <v>41</v>
      </c>
      <c r="H3485" s="4">
        <v>45707.877106481479</v>
      </c>
      <c r="I3485" t="b">
        <v>1</v>
      </c>
      <c r="J3485" t="b">
        <v>1</v>
      </c>
      <c r="K3485" t="s">
        <v>24</v>
      </c>
      <c r="L3485" t="s">
        <v>22</v>
      </c>
      <c r="M3485">
        <v>125000</v>
      </c>
      <c r="O3485" t="s">
        <v>1831</v>
      </c>
      <c r="P3485" t="s">
        <v>7512</v>
      </c>
    </row>
    <row r="3486" spans="1:16" x14ac:dyDescent="0.25">
      <c r="A3486" t="s">
        <v>0</v>
      </c>
      <c r="B3486" t="s">
        <v>7513</v>
      </c>
      <c r="C3486" t="s">
        <v>82</v>
      </c>
      <c r="D3486" t="s">
        <v>3972</v>
      </c>
      <c r="E3486" t="s">
        <v>105</v>
      </c>
      <c r="F3486" t="b">
        <v>0</v>
      </c>
      <c r="G3486" t="s">
        <v>27</v>
      </c>
      <c r="H3486" s="4">
        <v>45707.916770833333</v>
      </c>
      <c r="I3486" t="b">
        <v>0</v>
      </c>
      <c r="J3486" t="b">
        <v>0</v>
      </c>
      <c r="K3486" t="s">
        <v>24</v>
      </c>
      <c r="L3486" t="s">
        <v>36</v>
      </c>
      <c r="N3486">
        <v>15.25</v>
      </c>
      <c r="O3486" t="s">
        <v>7514</v>
      </c>
    </row>
    <row r="3487" spans="1:16" x14ac:dyDescent="0.25">
      <c r="A3487" t="s">
        <v>2</v>
      </c>
      <c r="B3487" t="s">
        <v>4480</v>
      </c>
      <c r="C3487" t="s">
        <v>2555</v>
      </c>
      <c r="D3487" t="s">
        <v>3972</v>
      </c>
      <c r="E3487" t="s">
        <v>20</v>
      </c>
      <c r="F3487" t="b">
        <v>0</v>
      </c>
      <c r="G3487" t="s">
        <v>27</v>
      </c>
      <c r="H3487" s="4">
        <v>45707.918055555558</v>
      </c>
      <c r="I3487" t="b">
        <v>1</v>
      </c>
      <c r="J3487" t="b">
        <v>1</v>
      </c>
      <c r="K3487" t="s">
        <v>24</v>
      </c>
      <c r="L3487" t="s">
        <v>36</v>
      </c>
      <c r="N3487">
        <v>60</v>
      </c>
      <c r="O3487" t="s">
        <v>1227</v>
      </c>
      <c r="P3487" t="s">
        <v>887</v>
      </c>
    </row>
    <row r="3488" spans="1:16" x14ac:dyDescent="0.25">
      <c r="A3488" t="s">
        <v>0</v>
      </c>
      <c r="B3488" t="s">
        <v>7515</v>
      </c>
      <c r="C3488" t="s">
        <v>1096</v>
      </c>
      <c r="D3488" t="s">
        <v>3828</v>
      </c>
      <c r="E3488" t="s">
        <v>20</v>
      </c>
      <c r="F3488" t="b">
        <v>0</v>
      </c>
      <c r="G3488" t="s">
        <v>27</v>
      </c>
      <c r="H3488" s="4">
        <v>45707.954479166663</v>
      </c>
      <c r="I3488" t="b">
        <v>0</v>
      </c>
      <c r="J3488" t="b">
        <v>0</v>
      </c>
      <c r="K3488" t="s">
        <v>24</v>
      </c>
      <c r="L3488" t="s">
        <v>36</v>
      </c>
      <c r="N3488">
        <v>67.360000610351563</v>
      </c>
      <c r="O3488" t="s">
        <v>7516</v>
      </c>
      <c r="P3488" t="s">
        <v>7517</v>
      </c>
    </row>
    <row r="3489" spans="1:16" x14ac:dyDescent="0.25">
      <c r="A3489" t="s">
        <v>1</v>
      </c>
      <c r="B3489" t="s">
        <v>7567</v>
      </c>
      <c r="C3489" t="s">
        <v>151</v>
      </c>
      <c r="D3489" t="s">
        <v>3972</v>
      </c>
      <c r="E3489" t="s">
        <v>20</v>
      </c>
      <c r="F3489" t="b">
        <v>0</v>
      </c>
      <c r="G3489" t="s">
        <v>30</v>
      </c>
      <c r="H3489" s="4">
        <v>45707.959097222221</v>
      </c>
      <c r="I3489" t="b">
        <v>0</v>
      </c>
      <c r="J3489" t="b">
        <v>1</v>
      </c>
      <c r="K3489" t="s">
        <v>24</v>
      </c>
      <c r="L3489" t="s">
        <v>22</v>
      </c>
      <c r="M3489">
        <v>169500</v>
      </c>
      <c r="O3489" t="s">
        <v>4534</v>
      </c>
      <c r="P3489" t="s">
        <v>7568</v>
      </c>
    </row>
    <row r="3490" spans="1:16" x14ac:dyDescent="0.25">
      <c r="A3490" t="s">
        <v>1</v>
      </c>
      <c r="B3490" t="s">
        <v>7402</v>
      </c>
      <c r="C3490" t="s">
        <v>39</v>
      </c>
      <c r="D3490" t="s">
        <v>3972</v>
      </c>
      <c r="E3490" t="s">
        <v>51</v>
      </c>
      <c r="F3490" t="b">
        <v>1</v>
      </c>
      <c r="G3490" t="s">
        <v>41</v>
      </c>
      <c r="H3490" s="4">
        <v>45708.000034722223</v>
      </c>
      <c r="I3490" t="b">
        <v>0</v>
      </c>
      <c r="J3490" t="b">
        <v>1</v>
      </c>
      <c r="K3490" t="s">
        <v>24</v>
      </c>
      <c r="L3490" t="s">
        <v>36</v>
      </c>
      <c r="N3490">
        <v>31</v>
      </c>
      <c r="O3490" t="s">
        <v>7403</v>
      </c>
      <c r="P3490" t="s">
        <v>1212</v>
      </c>
    </row>
    <row r="3491" spans="1:16" x14ac:dyDescent="0.25">
      <c r="A3491" t="s">
        <v>2</v>
      </c>
      <c r="B3491" t="s">
        <v>7405</v>
      </c>
      <c r="C3491" t="s">
        <v>780</v>
      </c>
      <c r="D3491" t="s">
        <v>3972</v>
      </c>
      <c r="E3491" t="s">
        <v>20</v>
      </c>
      <c r="F3491" t="b">
        <v>0</v>
      </c>
      <c r="G3491" t="s">
        <v>27</v>
      </c>
      <c r="H3491" s="4">
        <v>45708.000173611108</v>
      </c>
      <c r="I3491" t="b">
        <v>0</v>
      </c>
      <c r="J3491" t="b">
        <v>0</v>
      </c>
      <c r="K3491" t="s">
        <v>24</v>
      </c>
      <c r="L3491" t="s">
        <v>22</v>
      </c>
      <c r="M3491">
        <v>82850</v>
      </c>
      <c r="O3491" t="s">
        <v>5481</v>
      </c>
      <c r="P3491" t="s">
        <v>3772</v>
      </c>
    </row>
    <row r="3492" spans="1:16" x14ac:dyDescent="0.25">
      <c r="A3492" t="s">
        <v>0</v>
      </c>
      <c r="B3492" t="s">
        <v>7404</v>
      </c>
      <c r="C3492" t="s">
        <v>5662</v>
      </c>
      <c r="D3492" t="s">
        <v>3956</v>
      </c>
      <c r="E3492" t="s">
        <v>34</v>
      </c>
      <c r="F3492" t="b">
        <v>0</v>
      </c>
      <c r="G3492" t="s">
        <v>27</v>
      </c>
      <c r="H3492" s="4">
        <v>45708.000173611108</v>
      </c>
      <c r="I3492" t="b">
        <v>0</v>
      </c>
      <c r="J3492" t="b">
        <v>0</v>
      </c>
      <c r="K3492" t="s">
        <v>24</v>
      </c>
      <c r="L3492" t="s">
        <v>36</v>
      </c>
      <c r="N3492">
        <v>24.014999389648441</v>
      </c>
      <c r="O3492" t="s">
        <v>5663</v>
      </c>
      <c r="P3492" t="s">
        <v>3686</v>
      </c>
    </row>
    <row r="3493" spans="1:16" x14ac:dyDescent="0.25">
      <c r="A3493" t="s">
        <v>2</v>
      </c>
      <c r="B3493" t="s">
        <v>7569</v>
      </c>
      <c r="C3493" t="s">
        <v>39</v>
      </c>
      <c r="D3493" t="s">
        <v>4013</v>
      </c>
      <c r="E3493" t="s">
        <v>20</v>
      </c>
      <c r="F3493" t="b">
        <v>1</v>
      </c>
      <c r="G3493" t="s">
        <v>27</v>
      </c>
      <c r="H3493" s="4">
        <v>45708.001273148147</v>
      </c>
      <c r="I3493" t="b">
        <v>0</v>
      </c>
      <c r="J3493" t="b">
        <v>0</v>
      </c>
      <c r="K3493" t="s">
        <v>24</v>
      </c>
      <c r="L3493" t="s">
        <v>22</v>
      </c>
      <c r="M3493">
        <v>155000</v>
      </c>
      <c r="O3493" t="s">
        <v>7570</v>
      </c>
      <c r="P3493" t="s">
        <v>7571</v>
      </c>
    </row>
    <row r="3494" spans="1:16" x14ac:dyDescent="0.25">
      <c r="A3494" t="s">
        <v>1</v>
      </c>
      <c r="B3494" t="s">
        <v>7553</v>
      </c>
      <c r="C3494" t="s">
        <v>82</v>
      </c>
      <c r="D3494" t="s">
        <v>3972</v>
      </c>
      <c r="E3494" t="s">
        <v>20</v>
      </c>
      <c r="F3494" t="b">
        <v>0</v>
      </c>
      <c r="G3494" t="s">
        <v>27</v>
      </c>
      <c r="H3494" s="4">
        <v>45708.00136574074</v>
      </c>
      <c r="I3494" t="b">
        <v>0</v>
      </c>
      <c r="J3494" t="b">
        <v>1</v>
      </c>
      <c r="K3494" t="s">
        <v>24</v>
      </c>
      <c r="L3494" t="s">
        <v>22</v>
      </c>
      <c r="M3494">
        <v>125320</v>
      </c>
      <c r="O3494" t="s">
        <v>4193</v>
      </c>
      <c r="P3494" t="s">
        <v>149</v>
      </c>
    </row>
    <row r="3495" spans="1:16" x14ac:dyDescent="0.25">
      <c r="A3495" t="s">
        <v>2</v>
      </c>
      <c r="B3495" t="s">
        <v>7406</v>
      </c>
      <c r="C3495" t="s">
        <v>372</v>
      </c>
      <c r="D3495" t="s">
        <v>4013</v>
      </c>
      <c r="E3495" t="s">
        <v>20</v>
      </c>
      <c r="F3495" t="b">
        <v>0</v>
      </c>
      <c r="G3495" t="s">
        <v>41</v>
      </c>
      <c r="H3495" s="4">
        <v>45708.00209490741</v>
      </c>
      <c r="I3495" t="b">
        <v>0</v>
      </c>
      <c r="J3495" t="b">
        <v>1</v>
      </c>
      <c r="K3495" t="s">
        <v>24</v>
      </c>
      <c r="L3495" t="s">
        <v>22</v>
      </c>
      <c r="M3495">
        <v>220900</v>
      </c>
      <c r="O3495" t="s">
        <v>402</v>
      </c>
      <c r="P3495" t="s">
        <v>7407</v>
      </c>
    </row>
    <row r="3496" spans="1:16" x14ac:dyDescent="0.25">
      <c r="A3496" t="s">
        <v>2</v>
      </c>
      <c r="B3496" t="s">
        <v>2492</v>
      </c>
      <c r="C3496" t="s">
        <v>825</v>
      </c>
      <c r="D3496" t="s">
        <v>3972</v>
      </c>
      <c r="E3496" t="s">
        <v>20</v>
      </c>
      <c r="F3496" t="b">
        <v>0</v>
      </c>
      <c r="G3496" t="s">
        <v>35</v>
      </c>
      <c r="H3496" s="4">
        <v>45708.002395833333</v>
      </c>
      <c r="I3496" t="b">
        <v>0</v>
      </c>
      <c r="J3496" t="b">
        <v>1</v>
      </c>
      <c r="K3496" t="s">
        <v>24</v>
      </c>
      <c r="L3496" t="s">
        <v>22</v>
      </c>
      <c r="M3496">
        <v>122087</v>
      </c>
      <c r="O3496" t="s">
        <v>5481</v>
      </c>
      <c r="P3496" t="s">
        <v>7408</v>
      </c>
    </row>
    <row r="3497" spans="1:16" x14ac:dyDescent="0.25">
      <c r="A3497" t="s">
        <v>1</v>
      </c>
      <c r="B3497" t="s">
        <v>5779</v>
      </c>
      <c r="C3497" t="s">
        <v>7554</v>
      </c>
      <c r="D3497" t="s">
        <v>5122</v>
      </c>
      <c r="E3497" t="s">
        <v>20</v>
      </c>
      <c r="F3497" t="b">
        <v>0</v>
      </c>
      <c r="G3497" t="s">
        <v>30</v>
      </c>
      <c r="H3497" s="4">
        <v>45708.002418981479</v>
      </c>
      <c r="I3497" t="b">
        <v>0</v>
      </c>
      <c r="J3497" t="b">
        <v>1</v>
      </c>
      <c r="K3497" t="s">
        <v>24</v>
      </c>
      <c r="L3497" t="s">
        <v>22</v>
      </c>
      <c r="M3497">
        <v>198500</v>
      </c>
      <c r="O3497" t="s">
        <v>59</v>
      </c>
      <c r="P3497" t="s">
        <v>7555</v>
      </c>
    </row>
    <row r="3498" spans="1:16" x14ac:dyDescent="0.25">
      <c r="A3498" t="s">
        <v>2</v>
      </c>
      <c r="B3498" t="s">
        <v>7409</v>
      </c>
      <c r="C3498" t="s">
        <v>622</v>
      </c>
      <c r="D3498" t="s">
        <v>3972</v>
      </c>
      <c r="E3498" t="s">
        <v>20</v>
      </c>
      <c r="F3498" t="b">
        <v>0</v>
      </c>
      <c r="G3498" t="s">
        <v>52</v>
      </c>
      <c r="H3498" s="4">
        <v>45708.003298611111</v>
      </c>
      <c r="I3498" t="b">
        <v>0</v>
      </c>
      <c r="J3498" t="b">
        <v>1</v>
      </c>
      <c r="K3498" t="s">
        <v>24</v>
      </c>
      <c r="L3498" t="s">
        <v>22</v>
      </c>
      <c r="M3498">
        <v>115000</v>
      </c>
      <c r="O3498" t="s">
        <v>954</v>
      </c>
      <c r="P3498" t="s">
        <v>7410</v>
      </c>
    </row>
    <row r="3499" spans="1:16" x14ac:dyDescent="0.25">
      <c r="A3499" t="s">
        <v>28</v>
      </c>
      <c r="B3499" t="s">
        <v>7411</v>
      </c>
      <c r="C3499" t="s">
        <v>39</v>
      </c>
      <c r="D3499" t="s">
        <v>3972</v>
      </c>
      <c r="E3499" t="s">
        <v>20</v>
      </c>
      <c r="F3499" t="b">
        <v>1</v>
      </c>
      <c r="G3499" t="s">
        <v>30</v>
      </c>
      <c r="H3499" s="4">
        <v>45708.017511574071</v>
      </c>
      <c r="I3499" t="b">
        <v>0</v>
      </c>
      <c r="J3499" t="b">
        <v>0</v>
      </c>
      <c r="K3499" t="s">
        <v>24</v>
      </c>
      <c r="L3499" t="s">
        <v>36</v>
      </c>
      <c r="N3499">
        <v>50</v>
      </c>
      <c r="O3499" t="s">
        <v>7412</v>
      </c>
    </row>
    <row r="3500" spans="1:16" x14ac:dyDescent="0.25">
      <c r="A3500" t="s">
        <v>0</v>
      </c>
      <c r="B3500" t="s">
        <v>6982</v>
      </c>
      <c r="C3500" t="s">
        <v>39</v>
      </c>
      <c r="D3500" t="s">
        <v>3972</v>
      </c>
      <c r="E3500" t="s">
        <v>20</v>
      </c>
      <c r="F3500" t="b">
        <v>1</v>
      </c>
      <c r="G3500" t="s">
        <v>106</v>
      </c>
      <c r="H3500" s="4">
        <v>45708.018483796302</v>
      </c>
      <c r="I3500" t="b">
        <v>0</v>
      </c>
      <c r="J3500" t="b">
        <v>0</v>
      </c>
      <c r="K3500" t="s">
        <v>106</v>
      </c>
      <c r="L3500" t="s">
        <v>22</v>
      </c>
      <c r="M3500">
        <v>71500</v>
      </c>
      <c r="O3500" t="s">
        <v>6983</v>
      </c>
      <c r="P3500" t="s">
        <v>6984</v>
      </c>
    </row>
    <row r="3501" spans="1:16" x14ac:dyDescent="0.25">
      <c r="A3501" t="s">
        <v>0</v>
      </c>
      <c r="B3501" t="s">
        <v>4494</v>
      </c>
      <c r="C3501" t="s">
        <v>140</v>
      </c>
      <c r="D3501" t="s">
        <v>3828</v>
      </c>
      <c r="E3501" t="s">
        <v>20</v>
      </c>
      <c r="F3501" t="b">
        <v>0</v>
      </c>
      <c r="G3501" t="s">
        <v>35</v>
      </c>
      <c r="H3501" s="4">
        <v>45708.04210648148</v>
      </c>
      <c r="I3501" t="b">
        <v>0</v>
      </c>
      <c r="J3501" t="b">
        <v>0</v>
      </c>
      <c r="K3501" t="s">
        <v>24</v>
      </c>
      <c r="L3501" t="s">
        <v>22</v>
      </c>
      <c r="M3501">
        <v>70000</v>
      </c>
      <c r="O3501" t="s">
        <v>4495</v>
      </c>
      <c r="P3501" t="s">
        <v>204</v>
      </c>
    </row>
    <row r="3502" spans="1:16" x14ac:dyDescent="0.25">
      <c r="A3502" t="s">
        <v>0</v>
      </c>
      <c r="B3502" t="s">
        <v>2900</v>
      </c>
      <c r="C3502" t="s">
        <v>749</v>
      </c>
      <c r="D3502" t="s">
        <v>3828</v>
      </c>
      <c r="E3502" t="s">
        <v>20</v>
      </c>
      <c r="F3502" t="b">
        <v>0</v>
      </c>
      <c r="G3502" t="s">
        <v>30</v>
      </c>
      <c r="H3502" s="4">
        <v>45708.042280092603</v>
      </c>
      <c r="I3502" t="b">
        <v>0</v>
      </c>
      <c r="J3502" t="b">
        <v>1</v>
      </c>
      <c r="K3502" t="s">
        <v>24</v>
      </c>
      <c r="L3502" t="s">
        <v>22</v>
      </c>
      <c r="M3502">
        <v>82500</v>
      </c>
      <c r="O3502" t="s">
        <v>4496</v>
      </c>
      <c r="P3502" t="s">
        <v>3459</v>
      </c>
    </row>
    <row r="3503" spans="1:16" x14ac:dyDescent="0.25">
      <c r="A3503" t="s">
        <v>2</v>
      </c>
      <c r="B3503" t="s">
        <v>7527</v>
      </c>
      <c r="C3503" t="s">
        <v>7528</v>
      </c>
      <c r="D3503" t="s">
        <v>3828</v>
      </c>
      <c r="E3503" t="s">
        <v>20</v>
      </c>
      <c r="F3503" t="b">
        <v>0</v>
      </c>
      <c r="G3503" t="s">
        <v>23</v>
      </c>
      <c r="H3503" s="4">
        <v>45708.059699074067</v>
      </c>
      <c r="I3503" t="b">
        <v>1</v>
      </c>
      <c r="J3503" t="b">
        <v>1</v>
      </c>
      <c r="K3503" t="s">
        <v>24</v>
      </c>
      <c r="L3503" t="s">
        <v>22</v>
      </c>
      <c r="M3503">
        <v>46000</v>
      </c>
      <c r="O3503" t="s">
        <v>7529</v>
      </c>
      <c r="P3503" t="s">
        <v>3540</v>
      </c>
    </row>
    <row r="3504" spans="1:16" x14ac:dyDescent="0.25">
      <c r="A3504" t="s">
        <v>19</v>
      </c>
      <c r="B3504" t="s">
        <v>2448</v>
      </c>
      <c r="C3504" t="s">
        <v>1270</v>
      </c>
      <c r="D3504" t="s">
        <v>3972</v>
      </c>
      <c r="E3504" t="s">
        <v>20</v>
      </c>
      <c r="F3504" t="b">
        <v>0</v>
      </c>
      <c r="G3504" t="s">
        <v>23</v>
      </c>
      <c r="H3504" s="4">
        <v>45708.077384259261</v>
      </c>
      <c r="I3504" t="b">
        <v>0</v>
      </c>
      <c r="J3504" t="b">
        <v>1</v>
      </c>
      <c r="K3504" t="s">
        <v>24</v>
      </c>
      <c r="L3504" t="s">
        <v>36</v>
      </c>
      <c r="N3504">
        <v>56.5</v>
      </c>
      <c r="O3504" t="s">
        <v>5481</v>
      </c>
      <c r="P3504" t="s">
        <v>149</v>
      </c>
    </row>
    <row r="3505" spans="1:16" x14ac:dyDescent="0.25">
      <c r="A3505" t="s">
        <v>2</v>
      </c>
      <c r="B3505" t="s">
        <v>4294</v>
      </c>
      <c r="C3505" t="s">
        <v>612</v>
      </c>
      <c r="D3505" t="s">
        <v>3972</v>
      </c>
      <c r="E3505" t="s">
        <v>20</v>
      </c>
      <c r="F3505" t="b">
        <v>0</v>
      </c>
      <c r="G3505" t="s">
        <v>27</v>
      </c>
      <c r="H3505" s="4">
        <v>45708.084456018521</v>
      </c>
      <c r="I3505" t="b">
        <v>0</v>
      </c>
      <c r="J3505" t="b">
        <v>0</v>
      </c>
      <c r="K3505" t="s">
        <v>24</v>
      </c>
      <c r="L3505" t="s">
        <v>22</v>
      </c>
      <c r="M3505">
        <v>142500</v>
      </c>
      <c r="O3505" t="s">
        <v>5481</v>
      </c>
      <c r="P3505" t="s">
        <v>7572</v>
      </c>
    </row>
    <row r="3506" spans="1:16" x14ac:dyDescent="0.25">
      <c r="A3506" t="s">
        <v>0</v>
      </c>
      <c r="B3506" t="s">
        <v>7593</v>
      </c>
      <c r="C3506" t="s">
        <v>122</v>
      </c>
      <c r="D3506" t="s">
        <v>3956</v>
      </c>
      <c r="E3506" t="s">
        <v>20</v>
      </c>
      <c r="F3506" t="b">
        <v>0</v>
      </c>
      <c r="G3506" t="s">
        <v>52</v>
      </c>
      <c r="H3506" s="4">
        <v>45708.084652777783</v>
      </c>
      <c r="I3506" t="b">
        <v>0</v>
      </c>
      <c r="J3506" t="b">
        <v>1</v>
      </c>
      <c r="K3506" t="s">
        <v>24</v>
      </c>
      <c r="L3506" t="s">
        <v>36</v>
      </c>
      <c r="N3506">
        <v>18.795000076293949</v>
      </c>
      <c r="O3506" t="s">
        <v>7594</v>
      </c>
      <c r="P3506" t="s">
        <v>7595</v>
      </c>
    </row>
    <row r="3507" spans="1:16" x14ac:dyDescent="0.25">
      <c r="A3507" t="s">
        <v>28</v>
      </c>
      <c r="B3507" t="s">
        <v>7413</v>
      </c>
      <c r="C3507" t="s">
        <v>192</v>
      </c>
      <c r="D3507" t="s">
        <v>3956</v>
      </c>
      <c r="E3507" t="s">
        <v>20</v>
      </c>
      <c r="F3507" t="b">
        <v>0</v>
      </c>
      <c r="G3507" t="s">
        <v>23</v>
      </c>
      <c r="H3507" s="4">
        <v>45708.09920138889</v>
      </c>
      <c r="I3507" t="b">
        <v>0</v>
      </c>
      <c r="J3507" t="b">
        <v>1</v>
      </c>
      <c r="K3507" t="s">
        <v>24</v>
      </c>
      <c r="L3507" t="s">
        <v>36</v>
      </c>
      <c r="N3507">
        <v>41.884998321533203</v>
      </c>
      <c r="O3507" t="s">
        <v>5012</v>
      </c>
      <c r="P3507" t="s">
        <v>7414</v>
      </c>
    </row>
    <row r="3508" spans="1:16" x14ac:dyDescent="0.25">
      <c r="A3508" t="s">
        <v>40</v>
      </c>
      <c r="B3508" t="s">
        <v>7415</v>
      </c>
      <c r="C3508" t="s">
        <v>5403</v>
      </c>
      <c r="D3508" t="s">
        <v>3956</v>
      </c>
      <c r="E3508" t="s">
        <v>20</v>
      </c>
      <c r="F3508" t="b">
        <v>0</v>
      </c>
      <c r="G3508" t="s">
        <v>27</v>
      </c>
      <c r="H3508" s="4">
        <v>45708.100543981483</v>
      </c>
      <c r="I3508" t="b">
        <v>0</v>
      </c>
      <c r="J3508" t="b">
        <v>0</v>
      </c>
      <c r="K3508" t="s">
        <v>24</v>
      </c>
      <c r="L3508" t="s">
        <v>36</v>
      </c>
      <c r="N3508">
        <v>45.745002746582031</v>
      </c>
      <c r="O3508" t="s">
        <v>1422</v>
      </c>
      <c r="P3508" t="s">
        <v>7416</v>
      </c>
    </row>
    <row r="3509" spans="1:16" x14ac:dyDescent="0.25">
      <c r="A3509" t="s">
        <v>2</v>
      </c>
      <c r="B3509" t="s">
        <v>7573</v>
      </c>
      <c r="C3509" t="s">
        <v>293</v>
      </c>
      <c r="D3509" t="s">
        <v>3972</v>
      </c>
      <c r="E3509" t="s">
        <v>20</v>
      </c>
      <c r="F3509" t="b">
        <v>0</v>
      </c>
      <c r="G3509" t="s">
        <v>41</v>
      </c>
      <c r="H3509" s="4">
        <v>45708.121493055558</v>
      </c>
      <c r="I3509" t="b">
        <v>0</v>
      </c>
      <c r="J3509" t="b">
        <v>1</v>
      </c>
      <c r="K3509" t="s">
        <v>24</v>
      </c>
      <c r="L3509" t="s">
        <v>36</v>
      </c>
      <c r="N3509">
        <v>40.375</v>
      </c>
      <c r="O3509" t="s">
        <v>7574</v>
      </c>
      <c r="P3509" t="s">
        <v>1597</v>
      </c>
    </row>
    <row r="3510" spans="1:16" x14ac:dyDescent="0.25">
      <c r="A3510" t="s">
        <v>19</v>
      </c>
      <c r="B3510" t="s">
        <v>7417</v>
      </c>
      <c r="C3510" t="s">
        <v>122</v>
      </c>
      <c r="D3510" t="s">
        <v>3972</v>
      </c>
      <c r="E3510" t="s">
        <v>20</v>
      </c>
      <c r="F3510" t="b">
        <v>0</v>
      </c>
      <c r="G3510" t="s">
        <v>52</v>
      </c>
      <c r="H3510" s="4">
        <v>45708.246979166674</v>
      </c>
      <c r="I3510" t="b">
        <v>1</v>
      </c>
      <c r="J3510" t="b">
        <v>1</v>
      </c>
      <c r="K3510" t="s">
        <v>24</v>
      </c>
      <c r="L3510" t="s">
        <v>36</v>
      </c>
      <c r="N3510">
        <v>67.5</v>
      </c>
      <c r="O3510" t="s">
        <v>4343</v>
      </c>
      <c r="P3510" t="s">
        <v>2460</v>
      </c>
    </row>
    <row r="3511" spans="1:16" x14ac:dyDescent="0.25">
      <c r="A3511" t="s">
        <v>0</v>
      </c>
      <c r="B3511" t="s">
        <v>7418</v>
      </c>
      <c r="C3511" t="s">
        <v>82</v>
      </c>
      <c r="D3511" t="s">
        <v>5914</v>
      </c>
      <c r="E3511" t="s">
        <v>20</v>
      </c>
      <c r="F3511" t="b">
        <v>0</v>
      </c>
      <c r="G3511" t="s">
        <v>27</v>
      </c>
      <c r="H3511" s="4">
        <v>45708.249976851846</v>
      </c>
      <c r="I3511" t="b">
        <v>0</v>
      </c>
      <c r="J3511" t="b">
        <v>1</v>
      </c>
      <c r="K3511" t="s">
        <v>24</v>
      </c>
      <c r="L3511" t="s">
        <v>22</v>
      </c>
      <c r="M3511">
        <v>169500</v>
      </c>
      <c r="O3511" t="s">
        <v>7419</v>
      </c>
      <c r="P3511" t="s">
        <v>2951</v>
      </c>
    </row>
    <row r="3512" spans="1:16" x14ac:dyDescent="0.25">
      <c r="A3512" t="s">
        <v>0</v>
      </c>
      <c r="B3512" t="s">
        <v>1507</v>
      </c>
      <c r="C3512" t="s">
        <v>82</v>
      </c>
      <c r="D3512" t="s">
        <v>3972</v>
      </c>
      <c r="E3512" t="s">
        <v>20</v>
      </c>
      <c r="F3512" t="b">
        <v>0</v>
      </c>
      <c r="G3512" t="s">
        <v>27</v>
      </c>
      <c r="H3512" s="4">
        <v>45708.2500462963</v>
      </c>
      <c r="I3512" t="b">
        <v>0</v>
      </c>
      <c r="J3512" t="b">
        <v>1</v>
      </c>
      <c r="K3512" t="s">
        <v>24</v>
      </c>
      <c r="L3512" t="s">
        <v>22</v>
      </c>
      <c r="M3512">
        <v>83025</v>
      </c>
      <c r="O3512" t="s">
        <v>444</v>
      </c>
    </row>
    <row r="3513" spans="1:16" x14ac:dyDescent="0.25">
      <c r="A3513" t="s">
        <v>0</v>
      </c>
      <c r="B3513" t="s">
        <v>0</v>
      </c>
      <c r="C3513" t="s">
        <v>2821</v>
      </c>
      <c r="D3513" t="s">
        <v>1051</v>
      </c>
      <c r="E3513" t="s">
        <v>20</v>
      </c>
      <c r="F3513" t="b">
        <v>0</v>
      </c>
      <c r="G3513" t="s">
        <v>41</v>
      </c>
      <c r="H3513" s="4">
        <v>45708.250231481477</v>
      </c>
      <c r="I3513" t="b">
        <v>1</v>
      </c>
      <c r="J3513" t="b">
        <v>1</v>
      </c>
      <c r="K3513" t="s">
        <v>24</v>
      </c>
      <c r="L3513" t="s">
        <v>36</v>
      </c>
      <c r="N3513">
        <v>30.5</v>
      </c>
      <c r="O3513" t="s">
        <v>1051</v>
      </c>
      <c r="P3513" t="s">
        <v>204</v>
      </c>
    </row>
    <row r="3514" spans="1:16" x14ac:dyDescent="0.25">
      <c r="A3514" t="s">
        <v>0</v>
      </c>
      <c r="B3514" t="s">
        <v>0</v>
      </c>
      <c r="C3514" t="s">
        <v>585</v>
      </c>
      <c r="D3514" t="s">
        <v>3828</v>
      </c>
      <c r="E3514" t="s">
        <v>219</v>
      </c>
      <c r="F3514" t="b">
        <v>0</v>
      </c>
      <c r="G3514" t="s">
        <v>41</v>
      </c>
      <c r="H3514" s="4">
        <v>45708.250277777777</v>
      </c>
      <c r="I3514" t="b">
        <v>0</v>
      </c>
      <c r="J3514" t="b">
        <v>1</v>
      </c>
      <c r="K3514" t="s">
        <v>24</v>
      </c>
      <c r="L3514" t="s">
        <v>36</v>
      </c>
      <c r="N3514">
        <v>62.5</v>
      </c>
      <c r="O3514" t="s">
        <v>3776</v>
      </c>
      <c r="P3514" t="s">
        <v>1823</v>
      </c>
    </row>
    <row r="3515" spans="1:16" x14ac:dyDescent="0.25">
      <c r="A3515" t="s">
        <v>25</v>
      </c>
      <c r="B3515" t="s">
        <v>7575</v>
      </c>
      <c r="C3515" t="s">
        <v>1322</v>
      </c>
      <c r="D3515" t="s">
        <v>3828</v>
      </c>
      <c r="E3515" t="s">
        <v>20</v>
      </c>
      <c r="F3515" t="b">
        <v>0</v>
      </c>
      <c r="G3515" t="s">
        <v>41</v>
      </c>
      <c r="H3515" s="4">
        <v>45708.250300925924</v>
      </c>
      <c r="I3515" t="b">
        <v>0</v>
      </c>
      <c r="J3515" t="b">
        <v>1</v>
      </c>
      <c r="K3515" t="s">
        <v>24</v>
      </c>
      <c r="L3515" t="s">
        <v>22</v>
      </c>
      <c r="M3515">
        <v>82500</v>
      </c>
      <c r="O3515" t="s">
        <v>3593</v>
      </c>
      <c r="P3515" t="s">
        <v>3529</v>
      </c>
    </row>
    <row r="3516" spans="1:16" x14ac:dyDescent="0.25">
      <c r="A3516" t="s">
        <v>0</v>
      </c>
      <c r="B3516" t="s">
        <v>565</v>
      </c>
      <c r="C3516" t="s">
        <v>293</v>
      </c>
      <c r="D3516" t="s">
        <v>3972</v>
      </c>
      <c r="E3516" t="s">
        <v>51</v>
      </c>
      <c r="F3516" t="b">
        <v>0</v>
      </c>
      <c r="G3516" t="s">
        <v>41</v>
      </c>
      <c r="H3516" s="4">
        <v>45708.2503125</v>
      </c>
      <c r="I3516" t="b">
        <v>0</v>
      </c>
      <c r="J3516" t="b">
        <v>0</v>
      </c>
      <c r="K3516" t="s">
        <v>24</v>
      </c>
      <c r="L3516" t="s">
        <v>36</v>
      </c>
      <c r="N3516">
        <v>65.489997863769531</v>
      </c>
      <c r="O3516" t="s">
        <v>5557</v>
      </c>
      <c r="P3516" t="s">
        <v>5558</v>
      </c>
    </row>
    <row r="3517" spans="1:16" x14ac:dyDescent="0.25">
      <c r="A3517" t="s">
        <v>25</v>
      </c>
      <c r="B3517" t="s">
        <v>7420</v>
      </c>
      <c r="C3517" t="s">
        <v>49</v>
      </c>
      <c r="D3517" t="s">
        <v>3108</v>
      </c>
      <c r="E3517" t="s">
        <v>20</v>
      </c>
      <c r="F3517" t="b">
        <v>0</v>
      </c>
      <c r="G3517" t="s">
        <v>41</v>
      </c>
      <c r="H3517" s="4">
        <v>45708.250462962962</v>
      </c>
      <c r="I3517" t="b">
        <v>0</v>
      </c>
      <c r="J3517" t="b">
        <v>1</v>
      </c>
      <c r="K3517" t="s">
        <v>24</v>
      </c>
      <c r="L3517" t="s">
        <v>22</v>
      </c>
      <c r="M3517">
        <v>220612</v>
      </c>
      <c r="O3517" t="s">
        <v>43</v>
      </c>
      <c r="P3517" t="s">
        <v>7421</v>
      </c>
    </row>
    <row r="3518" spans="1:16" x14ac:dyDescent="0.25">
      <c r="A3518" t="s">
        <v>0</v>
      </c>
      <c r="B3518" t="s">
        <v>288</v>
      </c>
      <c r="C3518" t="s">
        <v>696</v>
      </c>
      <c r="D3518" t="s">
        <v>7422</v>
      </c>
      <c r="E3518" t="s">
        <v>51</v>
      </c>
      <c r="F3518" t="b">
        <v>0</v>
      </c>
      <c r="G3518" t="s">
        <v>30</v>
      </c>
      <c r="H3518" s="4">
        <v>45708.250902777778</v>
      </c>
      <c r="I3518" t="b">
        <v>1</v>
      </c>
      <c r="J3518" t="b">
        <v>1</v>
      </c>
      <c r="K3518" t="s">
        <v>24</v>
      </c>
      <c r="L3518" t="s">
        <v>36</v>
      </c>
      <c r="N3518">
        <v>25</v>
      </c>
      <c r="O3518" t="s">
        <v>2075</v>
      </c>
      <c r="P3518" t="s">
        <v>863</v>
      </c>
    </row>
    <row r="3519" spans="1:16" x14ac:dyDescent="0.25">
      <c r="A3519" t="s">
        <v>1</v>
      </c>
      <c r="B3519" t="s">
        <v>5429</v>
      </c>
      <c r="C3519" t="s">
        <v>5430</v>
      </c>
      <c r="D3519" t="s">
        <v>4301</v>
      </c>
      <c r="E3519" t="s">
        <v>20</v>
      </c>
      <c r="F3519" t="b">
        <v>0</v>
      </c>
      <c r="G3519" t="s">
        <v>27</v>
      </c>
      <c r="H3519" s="4">
        <v>45708.25099537037</v>
      </c>
      <c r="I3519" t="b">
        <v>0</v>
      </c>
      <c r="J3519" t="b">
        <v>0</v>
      </c>
      <c r="K3519" t="s">
        <v>24</v>
      </c>
      <c r="L3519" t="s">
        <v>22</v>
      </c>
      <c r="M3519">
        <v>103409</v>
      </c>
      <c r="O3519" t="s">
        <v>905</v>
      </c>
    </row>
    <row r="3520" spans="1:16" x14ac:dyDescent="0.25">
      <c r="A3520" t="s">
        <v>19</v>
      </c>
      <c r="B3520" t="s">
        <v>7423</v>
      </c>
      <c r="C3520" t="s">
        <v>985</v>
      </c>
      <c r="D3520" t="s">
        <v>3972</v>
      </c>
      <c r="E3520" t="s">
        <v>20</v>
      </c>
      <c r="F3520" t="b">
        <v>0</v>
      </c>
      <c r="G3520" t="s">
        <v>27</v>
      </c>
      <c r="H3520" s="4">
        <v>45708.251006944447</v>
      </c>
      <c r="I3520" t="b">
        <v>0</v>
      </c>
      <c r="J3520" t="b">
        <v>1</v>
      </c>
      <c r="K3520" t="s">
        <v>24</v>
      </c>
      <c r="L3520" t="s">
        <v>22</v>
      </c>
      <c r="M3520">
        <v>260000</v>
      </c>
      <c r="O3520" t="s">
        <v>575</v>
      </c>
    </row>
    <row r="3521" spans="1:16" x14ac:dyDescent="0.25">
      <c r="A3521" t="s">
        <v>0</v>
      </c>
      <c r="B3521" t="s">
        <v>0</v>
      </c>
      <c r="C3521" t="s">
        <v>1226</v>
      </c>
      <c r="D3521" t="s">
        <v>3828</v>
      </c>
      <c r="E3521" t="s">
        <v>20</v>
      </c>
      <c r="F3521" t="b">
        <v>0</v>
      </c>
      <c r="G3521" t="s">
        <v>52</v>
      </c>
      <c r="H3521" s="4">
        <v>45708.251215277778</v>
      </c>
      <c r="I3521" t="b">
        <v>0</v>
      </c>
      <c r="J3521" t="b">
        <v>0</v>
      </c>
      <c r="K3521" t="s">
        <v>24</v>
      </c>
      <c r="L3521" t="s">
        <v>22</v>
      </c>
      <c r="M3521">
        <v>70000</v>
      </c>
      <c r="O3521" t="s">
        <v>5917</v>
      </c>
      <c r="P3521" t="s">
        <v>5918</v>
      </c>
    </row>
    <row r="3522" spans="1:16" x14ac:dyDescent="0.25">
      <c r="A3522" t="s">
        <v>1</v>
      </c>
      <c r="B3522" t="s">
        <v>2392</v>
      </c>
      <c r="C3522" t="s">
        <v>808</v>
      </c>
      <c r="D3522" t="s">
        <v>4013</v>
      </c>
      <c r="E3522" t="s">
        <v>20</v>
      </c>
      <c r="F3522" t="b">
        <v>0</v>
      </c>
      <c r="G3522" t="s">
        <v>41</v>
      </c>
      <c r="H3522" s="4">
        <v>45708.251539351862</v>
      </c>
      <c r="I3522" t="b">
        <v>0</v>
      </c>
      <c r="J3522" t="b">
        <v>1</v>
      </c>
      <c r="K3522" t="s">
        <v>24</v>
      </c>
      <c r="L3522" t="s">
        <v>22</v>
      </c>
      <c r="M3522">
        <v>192500</v>
      </c>
      <c r="O3522" t="s">
        <v>3788</v>
      </c>
      <c r="P3522" t="s">
        <v>302</v>
      </c>
    </row>
    <row r="3523" spans="1:16" x14ac:dyDescent="0.25">
      <c r="A3523" t="s">
        <v>1</v>
      </c>
      <c r="B3523" t="s">
        <v>7596</v>
      </c>
      <c r="C3523" t="s">
        <v>49</v>
      </c>
      <c r="D3523" t="s">
        <v>3972</v>
      </c>
      <c r="E3523" t="s">
        <v>20</v>
      </c>
      <c r="F3523" t="b">
        <v>0</v>
      </c>
      <c r="G3523" t="s">
        <v>41</v>
      </c>
      <c r="H3523" s="4">
        <v>45708.251585648148</v>
      </c>
      <c r="I3523" t="b">
        <v>0</v>
      </c>
      <c r="J3523" t="b">
        <v>1</v>
      </c>
      <c r="K3523" t="s">
        <v>24</v>
      </c>
      <c r="L3523" t="s">
        <v>22</v>
      </c>
      <c r="M3523">
        <v>171500</v>
      </c>
      <c r="O3523" t="s">
        <v>1883</v>
      </c>
      <c r="P3523" t="s">
        <v>1884</v>
      </c>
    </row>
    <row r="3524" spans="1:16" x14ac:dyDescent="0.25">
      <c r="A3524" t="s">
        <v>1</v>
      </c>
      <c r="B3524" t="s">
        <v>661</v>
      </c>
      <c r="C3524" t="s">
        <v>1521</v>
      </c>
      <c r="D3524" t="s">
        <v>3972</v>
      </c>
      <c r="E3524" t="s">
        <v>20</v>
      </c>
      <c r="F3524" t="b">
        <v>0</v>
      </c>
      <c r="G3524" t="s">
        <v>52</v>
      </c>
      <c r="H3524" s="4">
        <v>45708.251643518517</v>
      </c>
      <c r="I3524" t="b">
        <v>0</v>
      </c>
      <c r="J3524" t="b">
        <v>0</v>
      </c>
      <c r="K3524" t="s">
        <v>24</v>
      </c>
      <c r="L3524" t="s">
        <v>22</v>
      </c>
      <c r="M3524">
        <v>81100</v>
      </c>
      <c r="O3524" t="s">
        <v>1549</v>
      </c>
    </row>
    <row r="3525" spans="1:16" x14ac:dyDescent="0.25">
      <c r="A3525" t="s">
        <v>1</v>
      </c>
      <c r="B3525" t="s">
        <v>661</v>
      </c>
      <c r="C3525" t="s">
        <v>386</v>
      </c>
      <c r="D3525" t="s">
        <v>3828</v>
      </c>
      <c r="E3525" t="s">
        <v>20</v>
      </c>
      <c r="F3525" t="b">
        <v>0</v>
      </c>
      <c r="G3525" t="s">
        <v>41</v>
      </c>
      <c r="H3525" s="4">
        <v>45708.251944444448</v>
      </c>
      <c r="I3525" t="b">
        <v>0</v>
      </c>
      <c r="J3525" t="b">
        <v>1</v>
      </c>
      <c r="K3525" t="s">
        <v>24</v>
      </c>
      <c r="L3525" t="s">
        <v>22</v>
      </c>
      <c r="M3525">
        <v>127275.203125</v>
      </c>
      <c r="O3525" t="s">
        <v>7424</v>
      </c>
      <c r="P3525" t="s">
        <v>7425</v>
      </c>
    </row>
    <row r="3526" spans="1:16" x14ac:dyDescent="0.25">
      <c r="A3526" t="s">
        <v>2</v>
      </c>
      <c r="B3526" t="s">
        <v>1544</v>
      </c>
      <c r="C3526" t="s">
        <v>39</v>
      </c>
      <c r="D3526" t="s">
        <v>4013</v>
      </c>
      <c r="E3526" t="s">
        <v>20</v>
      </c>
      <c r="F3526" t="b">
        <v>1</v>
      </c>
      <c r="G3526" t="s">
        <v>610</v>
      </c>
      <c r="H3526" s="4">
        <v>45708.257430555554</v>
      </c>
      <c r="I3526" t="b">
        <v>0</v>
      </c>
      <c r="J3526" t="b">
        <v>1</v>
      </c>
      <c r="K3526" t="s">
        <v>610</v>
      </c>
      <c r="L3526" t="s">
        <v>22</v>
      </c>
      <c r="M3526">
        <v>184000</v>
      </c>
      <c r="O3526" t="s">
        <v>3016</v>
      </c>
      <c r="P3526" t="s">
        <v>6877</v>
      </c>
    </row>
    <row r="3527" spans="1:16" x14ac:dyDescent="0.25">
      <c r="A3527" t="s">
        <v>0</v>
      </c>
      <c r="B3527" t="s">
        <v>7426</v>
      </c>
      <c r="C3527" t="s">
        <v>3180</v>
      </c>
      <c r="D3527" t="s">
        <v>2208</v>
      </c>
      <c r="E3527" t="s">
        <v>20</v>
      </c>
      <c r="F3527" t="b">
        <v>0</v>
      </c>
      <c r="G3527" t="s">
        <v>23</v>
      </c>
      <c r="H3527" s="4">
        <v>45708.269016203703</v>
      </c>
      <c r="I3527" t="b">
        <v>0</v>
      </c>
      <c r="J3527" t="b">
        <v>0</v>
      </c>
      <c r="K3527" t="s">
        <v>24</v>
      </c>
      <c r="L3527" t="s">
        <v>36</v>
      </c>
      <c r="N3527">
        <v>33.5</v>
      </c>
      <c r="O3527" t="s">
        <v>3375</v>
      </c>
      <c r="P3527" t="s">
        <v>963</v>
      </c>
    </row>
    <row r="3528" spans="1:16" x14ac:dyDescent="0.25">
      <c r="A3528" t="s">
        <v>2</v>
      </c>
      <c r="B3528" t="s">
        <v>2</v>
      </c>
      <c r="C3528" t="s">
        <v>7427</v>
      </c>
      <c r="D3528" t="s">
        <v>4971</v>
      </c>
      <c r="E3528" t="s">
        <v>20</v>
      </c>
      <c r="F3528" t="b">
        <v>0</v>
      </c>
      <c r="G3528" t="s">
        <v>226</v>
      </c>
      <c r="H3528" s="4">
        <v>45708.273310185177</v>
      </c>
      <c r="I3528" t="b">
        <v>1</v>
      </c>
      <c r="J3528" t="b">
        <v>0</v>
      </c>
      <c r="K3528" t="s">
        <v>226</v>
      </c>
      <c r="L3528" t="s">
        <v>22</v>
      </c>
      <c r="M3528">
        <v>65000</v>
      </c>
      <c r="O3528" t="s">
        <v>7428</v>
      </c>
      <c r="P3528" t="s">
        <v>7429</v>
      </c>
    </row>
    <row r="3529" spans="1:16" x14ac:dyDescent="0.25">
      <c r="A3529" t="s">
        <v>2</v>
      </c>
      <c r="B3529" t="s">
        <v>392</v>
      </c>
      <c r="C3529" t="s">
        <v>39</v>
      </c>
      <c r="D3529" t="s">
        <v>3967</v>
      </c>
      <c r="E3529" t="s">
        <v>20</v>
      </c>
      <c r="F3529" t="b">
        <v>1</v>
      </c>
      <c r="G3529" t="s">
        <v>1247</v>
      </c>
      <c r="H3529" s="4">
        <v>45708.280081018522</v>
      </c>
      <c r="I3529" t="b">
        <v>1</v>
      </c>
      <c r="J3529" t="b">
        <v>0</v>
      </c>
      <c r="K3529" t="s">
        <v>1247</v>
      </c>
      <c r="L3529" t="s">
        <v>22</v>
      </c>
      <c r="M3529">
        <v>70000</v>
      </c>
      <c r="O3529" t="s">
        <v>7095</v>
      </c>
      <c r="P3529" t="s">
        <v>7096</v>
      </c>
    </row>
    <row r="3530" spans="1:16" x14ac:dyDescent="0.25">
      <c r="A3530" t="s">
        <v>19</v>
      </c>
      <c r="B3530" t="s">
        <v>7518</v>
      </c>
      <c r="C3530" t="s">
        <v>213</v>
      </c>
      <c r="D3530" t="s">
        <v>2208</v>
      </c>
      <c r="E3530" t="s">
        <v>20</v>
      </c>
      <c r="F3530" t="b">
        <v>0</v>
      </c>
      <c r="G3530" t="s">
        <v>41</v>
      </c>
      <c r="H3530" s="4">
        <v>45708.292048611111</v>
      </c>
      <c r="I3530" t="b">
        <v>0</v>
      </c>
      <c r="J3530" t="b">
        <v>1</v>
      </c>
      <c r="K3530" t="s">
        <v>24</v>
      </c>
      <c r="L3530" t="s">
        <v>22</v>
      </c>
      <c r="M3530">
        <v>193000</v>
      </c>
      <c r="O3530" t="s">
        <v>405</v>
      </c>
      <c r="P3530" t="s">
        <v>7519</v>
      </c>
    </row>
    <row r="3531" spans="1:16" x14ac:dyDescent="0.25">
      <c r="A3531" t="s">
        <v>0</v>
      </c>
      <c r="B3531" t="s">
        <v>1219</v>
      </c>
      <c r="C3531" t="s">
        <v>142</v>
      </c>
      <c r="D3531" t="s">
        <v>4083</v>
      </c>
      <c r="E3531" t="s">
        <v>20</v>
      </c>
      <c r="F3531" t="b">
        <v>0</v>
      </c>
      <c r="G3531" t="s">
        <v>27</v>
      </c>
      <c r="H3531" s="4">
        <v>45708.292048611111</v>
      </c>
      <c r="I3531" t="b">
        <v>0</v>
      </c>
      <c r="J3531" t="b">
        <v>0</v>
      </c>
      <c r="K3531" t="s">
        <v>24</v>
      </c>
      <c r="L3531" t="s">
        <v>36</v>
      </c>
      <c r="N3531">
        <v>69.930000305175781</v>
      </c>
      <c r="O3531" t="s">
        <v>2527</v>
      </c>
      <c r="P3531" t="s">
        <v>7597</v>
      </c>
    </row>
    <row r="3532" spans="1:16" x14ac:dyDescent="0.25">
      <c r="A3532" t="s">
        <v>2</v>
      </c>
      <c r="B3532" t="s">
        <v>7430</v>
      </c>
      <c r="C3532" t="s">
        <v>172</v>
      </c>
      <c r="D3532" t="s">
        <v>2208</v>
      </c>
      <c r="E3532" t="s">
        <v>20</v>
      </c>
      <c r="F3532" t="b">
        <v>0</v>
      </c>
      <c r="G3532" t="s">
        <v>27</v>
      </c>
      <c r="H3532" s="4">
        <v>45708.293217592603</v>
      </c>
      <c r="I3532" t="b">
        <v>0</v>
      </c>
      <c r="J3532" t="b">
        <v>0</v>
      </c>
      <c r="K3532" t="s">
        <v>24</v>
      </c>
      <c r="L3532" t="s">
        <v>22</v>
      </c>
      <c r="M3532">
        <v>180000</v>
      </c>
      <c r="O3532" t="s">
        <v>2868</v>
      </c>
      <c r="P3532" t="s">
        <v>7431</v>
      </c>
    </row>
    <row r="3533" spans="1:16" x14ac:dyDescent="0.25">
      <c r="A3533" t="s">
        <v>28</v>
      </c>
      <c r="B3533" t="s">
        <v>7576</v>
      </c>
      <c r="C3533" t="s">
        <v>39</v>
      </c>
      <c r="D3533" t="s">
        <v>3984</v>
      </c>
      <c r="E3533" t="s">
        <v>20</v>
      </c>
      <c r="F3533" t="b">
        <v>1</v>
      </c>
      <c r="G3533" t="s">
        <v>2713</v>
      </c>
      <c r="H3533" s="4">
        <v>45708.294016203698</v>
      </c>
      <c r="I3533" t="b">
        <v>0</v>
      </c>
      <c r="J3533" t="b">
        <v>1</v>
      </c>
      <c r="K3533" t="s">
        <v>2713</v>
      </c>
      <c r="L3533" t="s">
        <v>22</v>
      </c>
      <c r="M3533">
        <v>138433.5</v>
      </c>
      <c r="O3533" t="s">
        <v>7577</v>
      </c>
    </row>
    <row r="3534" spans="1:16" x14ac:dyDescent="0.25">
      <c r="A3534" t="s">
        <v>2</v>
      </c>
      <c r="B3534" t="s">
        <v>7578</v>
      </c>
      <c r="C3534" t="s">
        <v>39</v>
      </c>
      <c r="D3534" t="s">
        <v>7579</v>
      </c>
      <c r="E3534" t="s">
        <v>20</v>
      </c>
      <c r="F3534" t="b">
        <v>1</v>
      </c>
      <c r="G3534" t="s">
        <v>816</v>
      </c>
      <c r="H3534" s="4">
        <v>45708.29515046296</v>
      </c>
      <c r="I3534" t="b">
        <v>0</v>
      </c>
      <c r="J3534" t="b">
        <v>0</v>
      </c>
      <c r="K3534" t="s">
        <v>816</v>
      </c>
      <c r="L3534" t="s">
        <v>22</v>
      </c>
      <c r="M3534">
        <v>87500</v>
      </c>
      <c r="O3534" t="s">
        <v>7579</v>
      </c>
      <c r="P3534" t="s">
        <v>7580</v>
      </c>
    </row>
    <row r="3535" spans="1:16" x14ac:dyDescent="0.25">
      <c r="A3535" t="s">
        <v>0</v>
      </c>
      <c r="B3535" t="s">
        <v>4221</v>
      </c>
      <c r="D3535" t="s">
        <v>4219</v>
      </c>
      <c r="E3535" t="s">
        <v>20</v>
      </c>
      <c r="F3535" t="b">
        <v>0</v>
      </c>
      <c r="G3535" t="s">
        <v>1420</v>
      </c>
      <c r="H3535" s="4">
        <v>45708.298101851848</v>
      </c>
      <c r="I3535" t="b">
        <v>0</v>
      </c>
      <c r="J3535" t="b">
        <v>0</v>
      </c>
      <c r="K3535" t="s">
        <v>1420</v>
      </c>
      <c r="L3535" t="s">
        <v>22</v>
      </c>
      <c r="M3535">
        <v>65000</v>
      </c>
      <c r="O3535" t="s">
        <v>2946</v>
      </c>
      <c r="P3535" t="s">
        <v>1374</v>
      </c>
    </row>
    <row r="3536" spans="1:16" x14ac:dyDescent="0.25">
      <c r="A3536" t="s">
        <v>1</v>
      </c>
      <c r="B3536" t="s">
        <v>7432</v>
      </c>
      <c r="C3536" t="s">
        <v>39</v>
      </c>
      <c r="D3536" t="s">
        <v>7433</v>
      </c>
      <c r="E3536" t="s">
        <v>20</v>
      </c>
      <c r="F3536" t="b">
        <v>1</v>
      </c>
      <c r="G3536" t="s">
        <v>1833</v>
      </c>
      <c r="H3536" s="4">
        <v>45708.299421296288</v>
      </c>
      <c r="I3536" t="b">
        <v>1</v>
      </c>
      <c r="J3536" t="b">
        <v>0</v>
      </c>
      <c r="K3536" t="s">
        <v>1833</v>
      </c>
      <c r="L3536" t="s">
        <v>22</v>
      </c>
      <c r="M3536">
        <v>47500</v>
      </c>
      <c r="O3536" t="s">
        <v>1426</v>
      </c>
    </row>
    <row r="3537" spans="1:16" x14ac:dyDescent="0.25">
      <c r="A3537" t="s">
        <v>0</v>
      </c>
      <c r="B3537" t="s">
        <v>3335</v>
      </c>
      <c r="C3537" t="s">
        <v>160</v>
      </c>
      <c r="D3537" t="s">
        <v>4083</v>
      </c>
      <c r="E3537" t="s">
        <v>20</v>
      </c>
      <c r="F3537" t="b">
        <v>0</v>
      </c>
      <c r="G3537" t="s">
        <v>52</v>
      </c>
      <c r="H3537" s="4">
        <v>45708.303819444453</v>
      </c>
      <c r="I3537" t="b">
        <v>0</v>
      </c>
      <c r="J3537" t="b">
        <v>1</v>
      </c>
      <c r="K3537" t="s">
        <v>24</v>
      </c>
      <c r="L3537" t="s">
        <v>22</v>
      </c>
      <c r="M3537">
        <v>137500</v>
      </c>
      <c r="O3537" t="s">
        <v>88</v>
      </c>
      <c r="P3537" t="s">
        <v>7434</v>
      </c>
    </row>
    <row r="3538" spans="1:16" x14ac:dyDescent="0.25">
      <c r="A3538" t="s">
        <v>89</v>
      </c>
      <c r="B3538" t="s">
        <v>7581</v>
      </c>
      <c r="C3538" t="s">
        <v>39</v>
      </c>
      <c r="D3538" t="s">
        <v>4626</v>
      </c>
      <c r="E3538" t="s">
        <v>20</v>
      </c>
      <c r="F3538" t="b">
        <v>1</v>
      </c>
      <c r="G3538" t="s">
        <v>4061</v>
      </c>
      <c r="H3538" s="4">
        <v>45708.308275462958</v>
      </c>
      <c r="I3538" t="b">
        <v>1</v>
      </c>
      <c r="J3538" t="b">
        <v>0</v>
      </c>
      <c r="K3538" t="s">
        <v>4061</v>
      </c>
      <c r="L3538" t="s">
        <v>22</v>
      </c>
      <c r="M3538">
        <v>170000</v>
      </c>
      <c r="O3538" t="s">
        <v>7582</v>
      </c>
      <c r="P3538" t="s">
        <v>7583</v>
      </c>
    </row>
    <row r="3539" spans="1:16" x14ac:dyDescent="0.25">
      <c r="A3539" t="s">
        <v>89</v>
      </c>
      <c r="B3539" t="s">
        <v>7530</v>
      </c>
      <c r="C3539" t="s">
        <v>7531</v>
      </c>
      <c r="D3539" t="s">
        <v>4034</v>
      </c>
      <c r="E3539" t="s">
        <v>20</v>
      </c>
      <c r="F3539" t="b">
        <v>0</v>
      </c>
      <c r="G3539" t="s">
        <v>1119</v>
      </c>
      <c r="H3539" s="4">
        <v>45708.31212962963</v>
      </c>
      <c r="I3539" t="b">
        <v>0</v>
      </c>
      <c r="J3539" t="b">
        <v>0</v>
      </c>
      <c r="K3539" t="s">
        <v>1119</v>
      </c>
      <c r="L3539" t="s">
        <v>22</v>
      </c>
      <c r="M3539">
        <v>275000</v>
      </c>
      <c r="O3539" t="s">
        <v>7532</v>
      </c>
      <c r="P3539" t="s">
        <v>274</v>
      </c>
    </row>
    <row r="3540" spans="1:16" x14ac:dyDescent="0.25">
      <c r="A3540" t="s">
        <v>89</v>
      </c>
      <c r="B3540" t="s">
        <v>7533</v>
      </c>
      <c r="C3540" t="s">
        <v>1420</v>
      </c>
      <c r="D3540" t="s">
        <v>4219</v>
      </c>
      <c r="E3540" t="s">
        <v>20</v>
      </c>
      <c r="F3540" t="b">
        <v>0</v>
      </c>
      <c r="G3540" t="s">
        <v>1420</v>
      </c>
      <c r="H3540" s="4">
        <v>45708.317175925928</v>
      </c>
      <c r="I3540" t="b">
        <v>0</v>
      </c>
      <c r="J3540" t="b">
        <v>0</v>
      </c>
      <c r="K3540" t="s">
        <v>1420</v>
      </c>
      <c r="L3540" t="s">
        <v>22</v>
      </c>
      <c r="M3540">
        <v>174400</v>
      </c>
      <c r="O3540" t="s">
        <v>1773</v>
      </c>
      <c r="P3540" t="s">
        <v>7534</v>
      </c>
    </row>
    <row r="3541" spans="1:16" x14ac:dyDescent="0.25">
      <c r="A3541" t="s">
        <v>139</v>
      </c>
      <c r="B3541" t="s">
        <v>7435</v>
      </c>
      <c r="C3541" t="s">
        <v>2500</v>
      </c>
      <c r="D3541" t="s">
        <v>3969</v>
      </c>
      <c r="E3541" t="s">
        <v>20</v>
      </c>
      <c r="F3541" t="b">
        <v>0</v>
      </c>
      <c r="G3541" t="s">
        <v>41</v>
      </c>
      <c r="H3541" s="4">
        <v>45708.333784722221</v>
      </c>
      <c r="I3541" t="b">
        <v>0</v>
      </c>
      <c r="J3541" t="b">
        <v>1</v>
      </c>
      <c r="K3541" t="s">
        <v>24</v>
      </c>
      <c r="L3541" t="s">
        <v>22</v>
      </c>
      <c r="M3541">
        <v>96000</v>
      </c>
      <c r="O3541" t="s">
        <v>7436</v>
      </c>
    </row>
    <row r="3542" spans="1:16" x14ac:dyDescent="0.25">
      <c r="A3542" t="s">
        <v>40</v>
      </c>
      <c r="B3542" t="s">
        <v>7437</v>
      </c>
      <c r="C3542" t="s">
        <v>151</v>
      </c>
      <c r="D3542" t="s">
        <v>5132</v>
      </c>
      <c r="E3542" t="s">
        <v>20</v>
      </c>
      <c r="F3542" t="b">
        <v>0</v>
      </c>
      <c r="G3542" t="s">
        <v>30</v>
      </c>
      <c r="H3542" s="4">
        <v>45708.334583333337</v>
      </c>
      <c r="I3542" t="b">
        <v>0</v>
      </c>
      <c r="J3542" t="b">
        <v>1</v>
      </c>
      <c r="K3542" t="s">
        <v>24</v>
      </c>
      <c r="L3542" t="s">
        <v>22</v>
      </c>
      <c r="M3542">
        <v>149743</v>
      </c>
      <c r="O3542" t="s">
        <v>7438</v>
      </c>
      <c r="P3542" t="s">
        <v>7439</v>
      </c>
    </row>
    <row r="3543" spans="1:16" x14ac:dyDescent="0.25">
      <c r="A3543" t="s">
        <v>19</v>
      </c>
      <c r="B3543" t="s">
        <v>7556</v>
      </c>
      <c r="C3543" t="s">
        <v>453</v>
      </c>
      <c r="D3543" t="s">
        <v>3956</v>
      </c>
      <c r="E3543" t="s">
        <v>20</v>
      </c>
      <c r="F3543" t="b">
        <v>0</v>
      </c>
      <c r="G3543" t="s">
        <v>27</v>
      </c>
      <c r="H3543" s="4">
        <v>45708.334618055553</v>
      </c>
      <c r="I3543" t="b">
        <v>0</v>
      </c>
      <c r="J3543" t="b">
        <v>0</v>
      </c>
      <c r="K3543" t="s">
        <v>24</v>
      </c>
      <c r="L3543" t="s">
        <v>36</v>
      </c>
      <c r="N3543">
        <v>51.239997863769531</v>
      </c>
      <c r="O3543" t="s">
        <v>349</v>
      </c>
      <c r="P3543" t="s">
        <v>7557</v>
      </c>
    </row>
    <row r="3544" spans="1:16" x14ac:dyDescent="0.25">
      <c r="A3544" t="s">
        <v>2</v>
      </c>
      <c r="B3544" t="s">
        <v>7440</v>
      </c>
      <c r="C3544" t="s">
        <v>29</v>
      </c>
      <c r="D3544" t="s">
        <v>3956</v>
      </c>
      <c r="E3544" t="s">
        <v>20</v>
      </c>
      <c r="F3544" t="b">
        <v>0</v>
      </c>
      <c r="G3544" t="s">
        <v>27</v>
      </c>
      <c r="H3544" s="4">
        <v>45708.334675925929</v>
      </c>
      <c r="I3544" t="b">
        <v>0</v>
      </c>
      <c r="J3544" t="b">
        <v>1</v>
      </c>
      <c r="K3544" t="s">
        <v>24</v>
      </c>
      <c r="L3544" t="s">
        <v>36</v>
      </c>
      <c r="N3544">
        <v>38.215000152587891</v>
      </c>
      <c r="O3544" t="s">
        <v>2768</v>
      </c>
      <c r="P3544" t="s">
        <v>128</v>
      </c>
    </row>
    <row r="3545" spans="1:16" x14ac:dyDescent="0.25">
      <c r="A3545" t="s">
        <v>2</v>
      </c>
      <c r="B3545" t="s">
        <v>1676</v>
      </c>
      <c r="C3545" t="s">
        <v>92</v>
      </c>
      <c r="D3545" t="s">
        <v>4089</v>
      </c>
      <c r="E3545" t="s">
        <v>20</v>
      </c>
      <c r="F3545" t="b">
        <v>0</v>
      </c>
      <c r="G3545" t="s">
        <v>35</v>
      </c>
      <c r="H3545" s="4">
        <v>45708.335509259261</v>
      </c>
      <c r="I3545" t="b">
        <v>0</v>
      </c>
      <c r="J3545" t="b">
        <v>0</v>
      </c>
      <c r="K3545" t="s">
        <v>24</v>
      </c>
      <c r="L3545" t="s">
        <v>22</v>
      </c>
      <c r="M3545">
        <v>125000</v>
      </c>
      <c r="O3545" t="s">
        <v>202</v>
      </c>
      <c r="P3545" t="s">
        <v>7558</v>
      </c>
    </row>
    <row r="3546" spans="1:16" x14ac:dyDescent="0.25">
      <c r="A3546" t="s">
        <v>2</v>
      </c>
      <c r="B3546" t="s">
        <v>6098</v>
      </c>
      <c r="C3546" t="s">
        <v>324</v>
      </c>
      <c r="D3546" t="s">
        <v>4083</v>
      </c>
      <c r="E3546" t="s">
        <v>20</v>
      </c>
      <c r="F3546" t="b">
        <v>0</v>
      </c>
      <c r="G3546" t="s">
        <v>27</v>
      </c>
      <c r="H3546" s="4">
        <v>45708.336689814823</v>
      </c>
      <c r="I3546" t="b">
        <v>0</v>
      </c>
      <c r="J3546" t="b">
        <v>0</v>
      </c>
      <c r="K3546" t="s">
        <v>24</v>
      </c>
      <c r="L3546" t="s">
        <v>36</v>
      </c>
      <c r="N3546">
        <v>67.5</v>
      </c>
      <c r="O3546" t="s">
        <v>654</v>
      </c>
      <c r="P3546" t="s">
        <v>6099</v>
      </c>
    </row>
    <row r="3547" spans="1:16" x14ac:dyDescent="0.25">
      <c r="A3547" t="s">
        <v>2</v>
      </c>
      <c r="B3547" t="s">
        <v>7441</v>
      </c>
      <c r="C3547" t="s">
        <v>6312</v>
      </c>
      <c r="D3547" t="s">
        <v>3969</v>
      </c>
      <c r="E3547" t="s">
        <v>20</v>
      </c>
      <c r="F3547" t="b">
        <v>0</v>
      </c>
      <c r="G3547" t="s">
        <v>1420</v>
      </c>
      <c r="H3547" s="4">
        <v>45708.350810185177</v>
      </c>
      <c r="I3547" t="b">
        <v>0</v>
      </c>
      <c r="J3547" t="b">
        <v>0</v>
      </c>
      <c r="K3547" t="s">
        <v>1420</v>
      </c>
      <c r="L3547" t="s">
        <v>22</v>
      </c>
      <c r="M3547">
        <v>109605.5</v>
      </c>
      <c r="O3547" t="s">
        <v>7442</v>
      </c>
      <c r="P3547" t="s">
        <v>7443</v>
      </c>
    </row>
    <row r="3548" spans="1:16" x14ac:dyDescent="0.25">
      <c r="A3548" t="s">
        <v>0</v>
      </c>
      <c r="B3548" t="s">
        <v>7535</v>
      </c>
      <c r="C3548" t="s">
        <v>3225</v>
      </c>
      <c r="D3548" t="s">
        <v>3828</v>
      </c>
      <c r="E3548" t="s">
        <v>20</v>
      </c>
      <c r="F3548" t="b">
        <v>0</v>
      </c>
      <c r="G3548" t="s">
        <v>27</v>
      </c>
      <c r="H3548" s="4">
        <v>45708.375081018523</v>
      </c>
      <c r="I3548" t="b">
        <v>1</v>
      </c>
      <c r="J3548" t="b">
        <v>1</v>
      </c>
      <c r="K3548" t="s">
        <v>24</v>
      </c>
      <c r="L3548" t="s">
        <v>22</v>
      </c>
      <c r="M3548">
        <v>80000</v>
      </c>
      <c r="O3548" t="s">
        <v>7536</v>
      </c>
      <c r="P3548" t="s">
        <v>7537</v>
      </c>
    </row>
    <row r="3549" spans="1:16" x14ac:dyDescent="0.25">
      <c r="A3549" t="s">
        <v>0</v>
      </c>
      <c r="B3549" t="s">
        <v>7444</v>
      </c>
      <c r="C3549" t="s">
        <v>39</v>
      </c>
      <c r="D3549" t="s">
        <v>3828</v>
      </c>
      <c r="E3549" t="s">
        <v>20</v>
      </c>
      <c r="F3549" t="b">
        <v>1</v>
      </c>
      <c r="G3549" t="s">
        <v>27</v>
      </c>
      <c r="H3549" s="4">
        <v>45708.375150462962</v>
      </c>
      <c r="I3549" t="b">
        <v>1</v>
      </c>
      <c r="J3549" t="b">
        <v>0</v>
      </c>
      <c r="K3549" t="s">
        <v>24</v>
      </c>
      <c r="L3549" t="s">
        <v>22</v>
      </c>
      <c r="M3549">
        <v>163085</v>
      </c>
      <c r="O3549" t="s">
        <v>7445</v>
      </c>
      <c r="P3549" t="s">
        <v>709</v>
      </c>
    </row>
    <row r="3550" spans="1:16" x14ac:dyDescent="0.25">
      <c r="A3550" t="s">
        <v>0</v>
      </c>
      <c r="B3550" t="s">
        <v>7446</v>
      </c>
      <c r="C3550" t="s">
        <v>585</v>
      </c>
      <c r="D3550" t="s">
        <v>4083</v>
      </c>
      <c r="E3550" t="s">
        <v>20</v>
      </c>
      <c r="F3550" t="b">
        <v>0</v>
      </c>
      <c r="G3550" t="s">
        <v>41</v>
      </c>
      <c r="H3550" s="4">
        <v>45708.375474537039</v>
      </c>
      <c r="I3550" t="b">
        <v>0</v>
      </c>
      <c r="J3550" t="b">
        <v>0</v>
      </c>
      <c r="K3550" t="s">
        <v>24</v>
      </c>
      <c r="L3550" t="s">
        <v>22</v>
      </c>
      <c r="M3550">
        <v>125000</v>
      </c>
      <c r="O3550" t="s">
        <v>374</v>
      </c>
      <c r="P3550" t="s">
        <v>7447</v>
      </c>
    </row>
    <row r="3551" spans="1:16" x14ac:dyDescent="0.25">
      <c r="A3551" t="s">
        <v>1</v>
      </c>
      <c r="B3551" t="s">
        <v>4430</v>
      </c>
      <c r="C3551" t="s">
        <v>949</v>
      </c>
      <c r="D3551" t="s">
        <v>4431</v>
      </c>
      <c r="E3551" t="s">
        <v>20</v>
      </c>
      <c r="F3551" t="b">
        <v>0</v>
      </c>
      <c r="G3551" t="s">
        <v>30</v>
      </c>
      <c r="H3551" s="4">
        <v>45708.376006944447</v>
      </c>
      <c r="I3551" t="b">
        <v>0</v>
      </c>
      <c r="J3551" t="b">
        <v>1</v>
      </c>
      <c r="K3551" t="s">
        <v>24</v>
      </c>
      <c r="L3551" t="s">
        <v>22</v>
      </c>
      <c r="M3551">
        <v>99000</v>
      </c>
      <c r="O3551" t="s">
        <v>1763</v>
      </c>
      <c r="P3551" t="s">
        <v>4432</v>
      </c>
    </row>
    <row r="3552" spans="1:16" x14ac:dyDescent="0.25">
      <c r="A3552" t="s">
        <v>0</v>
      </c>
      <c r="B3552" t="s">
        <v>5420</v>
      </c>
      <c r="C3552" t="s">
        <v>372</v>
      </c>
      <c r="D3552" t="s">
        <v>3956</v>
      </c>
      <c r="E3552" t="s">
        <v>34</v>
      </c>
      <c r="F3552" t="b">
        <v>0</v>
      </c>
      <c r="G3552" t="s">
        <v>27</v>
      </c>
      <c r="H3552" s="4">
        <v>45708.416701388887</v>
      </c>
      <c r="I3552" t="b">
        <v>1</v>
      </c>
      <c r="J3552" t="b">
        <v>0</v>
      </c>
      <c r="K3552" t="s">
        <v>24</v>
      </c>
      <c r="L3552" t="s">
        <v>36</v>
      </c>
      <c r="N3552">
        <v>27.979999542236332</v>
      </c>
      <c r="O3552" t="s">
        <v>4621</v>
      </c>
    </row>
    <row r="3553" spans="1:16" x14ac:dyDescent="0.25">
      <c r="A3553" t="s">
        <v>40</v>
      </c>
      <c r="B3553" t="s">
        <v>7448</v>
      </c>
      <c r="C3553" t="s">
        <v>1546</v>
      </c>
      <c r="D3553" t="s">
        <v>3828</v>
      </c>
      <c r="E3553" t="s">
        <v>20</v>
      </c>
      <c r="F3553" t="b">
        <v>0</v>
      </c>
      <c r="G3553" t="s">
        <v>27</v>
      </c>
      <c r="H3553" s="4">
        <v>45708.417939814812</v>
      </c>
      <c r="I3553" t="b">
        <v>0</v>
      </c>
      <c r="J3553" t="b">
        <v>1</v>
      </c>
      <c r="K3553" t="s">
        <v>24</v>
      </c>
      <c r="L3553" t="s">
        <v>22</v>
      </c>
      <c r="M3553">
        <v>162225</v>
      </c>
      <c r="O3553" t="s">
        <v>254</v>
      </c>
      <c r="P3553" t="s">
        <v>7449</v>
      </c>
    </row>
    <row r="3554" spans="1:16" x14ac:dyDescent="0.25">
      <c r="A3554" t="s">
        <v>40</v>
      </c>
      <c r="B3554" t="s">
        <v>2541</v>
      </c>
      <c r="C3554" t="s">
        <v>3347</v>
      </c>
      <c r="D3554" t="s">
        <v>3972</v>
      </c>
      <c r="E3554" t="s">
        <v>20</v>
      </c>
      <c r="F3554" t="b">
        <v>0</v>
      </c>
      <c r="G3554" t="s">
        <v>27</v>
      </c>
      <c r="H3554" s="4">
        <v>45708.418842592589</v>
      </c>
      <c r="I3554" t="b">
        <v>0</v>
      </c>
      <c r="J3554" t="b">
        <v>1</v>
      </c>
      <c r="K3554" t="s">
        <v>24</v>
      </c>
      <c r="L3554" t="s">
        <v>22</v>
      </c>
      <c r="M3554">
        <v>110500</v>
      </c>
      <c r="O3554" t="s">
        <v>2227</v>
      </c>
      <c r="P3554" t="s">
        <v>4332</v>
      </c>
    </row>
    <row r="3555" spans="1:16" x14ac:dyDescent="0.25">
      <c r="A3555" t="s">
        <v>2</v>
      </c>
      <c r="B3555" t="s">
        <v>4384</v>
      </c>
      <c r="C3555" t="s">
        <v>3515</v>
      </c>
      <c r="D3555" t="s">
        <v>2208</v>
      </c>
      <c r="E3555" t="s">
        <v>34</v>
      </c>
      <c r="F3555" t="b">
        <v>0</v>
      </c>
      <c r="G3555" t="s">
        <v>41</v>
      </c>
      <c r="H3555" s="4">
        <v>45708.418923611112</v>
      </c>
      <c r="I3555" t="b">
        <v>0</v>
      </c>
      <c r="J3555" t="b">
        <v>1</v>
      </c>
      <c r="K3555" t="s">
        <v>24</v>
      </c>
      <c r="L3555" t="s">
        <v>22</v>
      </c>
      <c r="M3555">
        <v>165000</v>
      </c>
      <c r="O3555" t="s">
        <v>428</v>
      </c>
      <c r="P3555" t="s">
        <v>7450</v>
      </c>
    </row>
    <row r="3556" spans="1:16" x14ac:dyDescent="0.25">
      <c r="A3556" t="s">
        <v>2</v>
      </c>
      <c r="B3556" t="s">
        <v>506</v>
      </c>
      <c r="C3556" t="s">
        <v>7584</v>
      </c>
      <c r="D3556" t="s">
        <v>2208</v>
      </c>
      <c r="E3556" t="s">
        <v>34</v>
      </c>
      <c r="F3556" t="b">
        <v>0</v>
      </c>
      <c r="G3556" t="s">
        <v>30</v>
      </c>
      <c r="H3556" s="4">
        <v>45708.419374999998</v>
      </c>
      <c r="I3556" t="b">
        <v>0</v>
      </c>
      <c r="J3556" t="b">
        <v>1</v>
      </c>
      <c r="K3556" t="s">
        <v>24</v>
      </c>
      <c r="L3556" t="s">
        <v>22</v>
      </c>
      <c r="M3556">
        <v>135000</v>
      </c>
      <c r="O3556" t="s">
        <v>428</v>
      </c>
      <c r="P3556" t="s">
        <v>4785</v>
      </c>
    </row>
    <row r="3557" spans="1:16" x14ac:dyDescent="0.25">
      <c r="A3557" t="s">
        <v>28</v>
      </c>
      <c r="B3557" t="s">
        <v>642</v>
      </c>
      <c r="C3557" t="s">
        <v>696</v>
      </c>
      <c r="D3557" t="s">
        <v>3972</v>
      </c>
      <c r="E3557" t="s">
        <v>20</v>
      </c>
      <c r="F3557" t="b">
        <v>0</v>
      </c>
      <c r="G3557" t="s">
        <v>30</v>
      </c>
      <c r="H3557" s="4">
        <v>45708.420115740737</v>
      </c>
      <c r="I3557" t="b">
        <v>0</v>
      </c>
      <c r="J3557" t="b">
        <v>1</v>
      </c>
      <c r="K3557" t="s">
        <v>24</v>
      </c>
      <c r="L3557" t="s">
        <v>22</v>
      </c>
      <c r="M3557">
        <v>147000</v>
      </c>
      <c r="O3557" t="s">
        <v>950</v>
      </c>
      <c r="P3557" t="s">
        <v>6324</v>
      </c>
    </row>
    <row r="3558" spans="1:16" x14ac:dyDescent="0.25">
      <c r="A3558" t="s">
        <v>89</v>
      </c>
      <c r="B3558" t="s">
        <v>7451</v>
      </c>
      <c r="C3558" t="s">
        <v>7312</v>
      </c>
      <c r="D3558" t="s">
        <v>2208</v>
      </c>
      <c r="E3558" t="s">
        <v>34</v>
      </c>
      <c r="F3558" t="b">
        <v>0</v>
      </c>
      <c r="G3558" t="s">
        <v>41</v>
      </c>
      <c r="H3558" s="4">
        <v>45708.433148148149</v>
      </c>
      <c r="I3558" t="b">
        <v>0</v>
      </c>
      <c r="J3558" t="b">
        <v>1</v>
      </c>
      <c r="K3558" t="s">
        <v>24</v>
      </c>
      <c r="L3558" t="s">
        <v>22</v>
      </c>
      <c r="M3558">
        <v>195000</v>
      </c>
      <c r="O3558" t="s">
        <v>428</v>
      </c>
      <c r="P3558" t="s">
        <v>7452</v>
      </c>
    </row>
    <row r="3559" spans="1:16" x14ac:dyDescent="0.25">
      <c r="A3559" t="s">
        <v>2</v>
      </c>
      <c r="B3559" t="s">
        <v>6516</v>
      </c>
      <c r="C3559" t="s">
        <v>151</v>
      </c>
      <c r="D3559" t="s">
        <v>3972</v>
      </c>
      <c r="E3559" t="s">
        <v>20</v>
      </c>
      <c r="F3559" t="b">
        <v>0</v>
      </c>
      <c r="G3559" t="s">
        <v>30</v>
      </c>
      <c r="H3559" s="4">
        <v>45708.45925925926</v>
      </c>
      <c r="I3559" t="b">
        <v>0</v>
      </c>
      <c r="J3559" t="b">
        <v>1</v>
      </c>
      <c r="K3559" t="s">
        <v>24</v>
      </c>
      <c r="L3559" t="s">
        <v>22</v>
      </c>
      <c r="M3559">
        <v>140500</v>
      </c>
      <c r="O3559" t="s">
        <v>6517</v>
      </c>
      <c r="P3559" t="s">
        <v>6518</v>
      </c>
    </row>
    <row r="3560" spans="1:16" x14ac:dyDescent="0.25">
      <c r="A3560" t="s">
        <v>2</v>
      </c>
      <c r="B3560" t="s">
        <v>307</v>
      </c>
      <c r="C3560" t="s">
        <v>39</v>
      </c>
      <c r="D3560" t="s">
        <v>7453</v>
      </c>
      <c r="E3560" t="s">
        <v>20</v>
      </c>
      <c r="F3560" t="b">
        <v>1</v>
      </c>
      <c r="G3560" t="s">
        <v>1094</v>
      </c>
      <c r="H3560" s="4">
        <v>45708.489560185182</v>
      </c>
      <c r="I3560" t="b">
        <v>1</v>
      </c>
      <c r="J3560" t="b">
        <v>0</v>
      </c>
      <c r="K3560" t="s">
        <v>1094</v>
      </c>
      <c r="L3560" t="s">
        <v>22</v>
      </c>
      <c r="M3560">
        <v>200000</v>
      </c>
      <c r="O3560" t="s">
        <v>7454</v>
      </c>
      <c r="P3560" t="s">
        <v>1818</v>
      </c>
    </row>
    <row r="3561" spans="1:16" x14ac:dyDescent="0.25">
      <c r="A3561" t="s">
        <v>0</v>
      </c>
      <c r="B3561" t="s">
        <v>0</v>
      </c>
      <c r="C3561" t="s">
        <v>7559</v>
      </c>
      <c r="D3561" t="s">
        <v>7546</v>
      </c>
      <c r="E3561" t="s">
        <v>34</v>
      </c>
      <c r="F3561" t="b">
        <v>0</v>
      </c>
      <c r="G3561" t="s">
        <v>41</v>
      </c>
      <c r="H3561" s="4">
        <v>45708.500532407408</v>
      </c>
      <c r="I3561" t="b">
        <v>0</v>
      </c>
      <c r="J3561" t="b">
        <v>0</v>
      </c>
      <c r="K3561" t="s">
        <v>24</v>
      </c>
      <c r="L3561" t="s">
        <v>36</v>
      </c>
      <c r="N3561">
        <v>15</v>
      </c>
      <c r="O3561" t="s">
        <v>7547</v>
      </c>
      <c r="P3561" t="s">
        <v>61</v>
      </c>
    </row>
    <row r="3562" spans="1:16" x14ac:dyDescent="0.25">
      <c r="A3562" t="s">
        <v>1</v>
      </c>
      <c r="B3562" t="s">
        <v>2955</v>
      </c>
      <c r="C3562" t="s">
        <v>2765</v>
      </c>
      <c r="D3562" t="s">
        <v>3972</v>
      </c>
      <c r="E3562" t="s">
        <v>20</v>
      </c>
      <c r="F3562" t="b">
        <v>0</v>
      </c>
      <c r="G3562" t="s">
        <v>52</v>
      </c>
      <c r="H3562" s="4">
        <v>45708.500891203701</v>
      </c>
      <c r="I3562" t="b">
        <v>0</v>
      </c>
      <c r="J3562" t="b">
        <v>1</v>
      </c>
      <c r="K3562" t="s">
        <v>24</v>
      </c>
      <c r="L3562" t="s">
        <v>22</v>
      </c>
      <c r="M3562">
        <v>174000</v>
      </c>
      <c r="O3562" t="s">
        <v>5481</v>
      </c>
      <c r="P3562" t="s">
        <v>603</v>
      </c>
    </row>
    <row r="3563" spans="1:16" x14ac:dyDescent="0.25">
      <c r="A3563" t="s">
        <v>2</v>
      </c>
      <c r="B3563" t="s">
        <v>7405</v>
      </c>
      <c r="C3563" t="s">
        <v>3608</v>
      </c>
      <c r="D3563" t="s">
        <v>3972</v>
      </c>
      <c r="E3563" t="s">
        <v>20</v>
      </c>
      <c r="F3563" t="b">
        <v>0</v>
      </c>
      <c r="G3563" t="s">
        <v>27</v>
      </c>
      <c r="H3563" s="4">
        <v>45708.501215277778</v>
      </c>
      <c r="I3563" t="b">
        <v>0</v>
      </c>
      <c r="J3563" t="b">
        <v>0</v>
      </c>
      <c r="K3563" t="s">
        <v>24</v>
      </c>
      <c r="L3563" t="s">
        <v>22</v>
      </c>
      <c r="M3563">
        <v>82850</v>
      </c>
      <c r="O3563" t="s">
        <v>5481</v>
      </c>
      <c r="P3563" t="s">
        <v>3772</v>
      </c>
    </row>
    <row r="3564" spans="1:16" x14ac:dyDescent="0.25">
      <c r="A3564" t="s">
        <v>89</v>
      </c>
      <c r="B3564" t="s">
        <v>7598</v>
      </c>
      <c r="C3564" t="s">
        <v>151</v>
      </c>
      <c r="D3564" t="s">
        <v>3972</v>
      </c>
      <c r="E3564" t="s">
        <v>20</v>
      </c>
      <c r="F3564" t="b">
        <v>0</v>
      </c>
      <c r="G3564" t="s">
        <v>27</v>
      </c>
      <c r="H3564" s="4">
        <v>45708.501469907409</v>
      </c>
      <c r="I3564" t="b">
        <v>1</v>
      </c>
      <c r="J3564" t="b">
        <v>0</v>
      </c>
      <c r="K3564" t="s">
        <v>24</v>
      </c>
      <c r="L3564" t="s">
        <v>22</v>
      </c>
      <c r="M3564">
        <v>235000</v>
      </c>
      <c r="O3564" t="s">
        <v>435</v>
      </c>
      <c r="P3564" t="s">
        <v>7599</v>
      </c>
    </row>
    <row r="3565" spans="1:16" x14ac:dyDescent="0.25">
      <c r="A3565" t="s">
        <v>1</v>
      </c>
      <c r="B3565" t="s">
        <v>5635</v>
      </c>
      <c r="C3565" t="s">
        <v>236</v>
      </c>
      <c r="D3565" t="s">
        <v>3956</v>
      </c>
      <c r="E3565" t="s">
        <v>34</v>
      </c>
      <c r="F3565" t="b">
        <v>0</v>
      </c>
      <c r="G3565" t="s">
        <v>27</v>
      </c>
      <c r="H3565" s="4">
        <v>45708.501550925917</v>
      </c>
      <c r="I3565" t="b">
        <v>0</v>
      </c>
      <c r="J3565" t="b">
        <v>1</v>
      </c>
      <c r="K3565" t="s">
        <v>24</v>
      </c>
      <c r="L3565" t="s">
        <v>36</v>
      </c>
      <c r="N3565">
        <v>46.050003051757813</v>
      </c>
      <c r="O3565" t="s">
        <v>5636</v>
      </c>
      <c r="P3565" t="s">
        <v>5637</v>
      </c>
    </row>
    <row r="3566" spans="1:16" x14ac:dyDescent="0.25">
      <c r="A3566" t="s">
        <v>40</v>
      </c>
      <c r="B3566" t="s">
        <v>7600</v>
      </c>
      <c r="C3566" t="s">
        <v>395</v>
      </c>
      <c r="D3566" t="s">
        <v>4327</v>
      </c>
      <c r="E3566" t="s">
        <v>20</v>
      </c>
      <c r="F3566" t="b">
        <v>0</v>
      </c>
      <c r="G3566" t="s">
        <v>27</v>
      </c>
      <c r="H3566" s="4">
        <v>45708.501585648148</v>
      </c>
      <c r="I3566" t="b">
        <v>0</v>
      </c>
      <c r="J3566" t="b">
        <v>1</v>
      </c>
      <c r="K3566" t="s">
        <v>24</v>
      </c>
      <c r="L3566" t="s">
        <v>22</v>
      </c>
      <c r="M3566">
        <v>165000</v>
      </c>
      <c r="O3566" t="s">
        <v>123</v>
      </c>
      <c r="P3566" t="s">
        <v>7601</v>
      </c>
    </row>
    <row r="3567" spans="1:16" x14ac:dyDescent="0.25">
      <c r="A3567" t="s">
        <v>2</v>
      </c>
      <c r="B3567" t="s">
        <v>7455</v>
      </c>
      <c r="C3567" t="s">
        <v>114</v>
      </c>
      <c r="D3567" t="s">
        <v>3972</v>
      </c>
      <c r="E3567" t="s">
        <v>20</v>
      </c>
      <c r="F3567" t="b">
        <v>0</v>
      </c>
      <c r="G3567" t="s">
        <v>27</v>
      </c>
      <c r="H3567" s="4">
        <v>45708.501689814817</v>
      </c>
      <c r="I3567" t="b">
        <v>0</v>
      </c>
      <c r="J3567" t="b">
        <v>1</v>
      </c>
      <c r="K3567" t="s">
        <v>24</v>
      </c>
      <c r="L3567" t="s">
        <v>22</v>
      </c>
      <c r="M3567">
        <v>207500</v>
      </c>
      <c r="O3567" t="s">
        <v>341</v>
      </c>
      <c r="P3567" t="s">
        <v>7456</v>
      </c>
    </row>
    <row r="3568" spans="1:16" x14ac:dyDescent="0.25">
      <c r="A3568" t="s">
        <v>1</v>
      </c>
      <c r="B3568" t="s">
        <v>7560</v>
      </c>
      <c r="C3568" t="s">
        <v>713</v>
      </c>
      <c r="D3568" t="s">
        <v>3972</v>
      </c>
      <c r="E3568" t="s">
        <v>20</v>
      </c>
      <c r="F3568" t="b">
        <v>0</v>
      </c>
      <c r="G3568" t="s">
        <v>27</v>
      </c>
      <c r="H3568" s="4">
        <v>45708.501770833333</v>
      </c>
      <c r="I3568" t="b">
        <v>0</v>
      </c>
      <c r="J3568" t="b">
        <v>1</v>
      </c>
      <c r="K3568" t="s">
        <v>24</v>
      </c>
      <c r="L3568" t="s">
        <v>22</v>
      </c>
      <c r="M3568">
        <v>113750</v>
      </c>
      <c r="O3568" t="s">
        <v>5481</v>
      </c>
      <c r="P3568" t="s">
        <v>7561</v>
      </c>
    </row>
    <row r="3569" spans="1:16" x14ac:dyDescent="0.25">
      <c r="A3569" t="s">
        <v>1</v>
      </c>
      <c r="B3569" t="s">
        <v>844</v>
      </c>
      <c r="C3569" t="s">
        <v>3608</v>
      </c>
      <c r="D3569" t="s">
        <v>3972</v>
      </c>
      <c r="E3569" t="s">
        <v>20</v>
      </c>
      <c r="F3569" t="b">
        <v>0</v>
      </c>
      <c r="G3569" t="s">
        <v>30</v>
      </c>
      <c r="H3569" s="4">
        <v>45708.502858796302</v>
      </c>
      <c r="I3569" t="b">
        <v>0</v>
      </c>
      <c r="J3569" t="b">
        <v>0</v>
      </c>
      <c r="K3569" t="s">
        <v>24</v>
      </c>
      <c r="L3569" t="s">
        <v>22</v>
      </c>
      <c r="M3569">
        <v>174500</v>
      </c>
      <c r="O3569" t="s">
        <v>5481</v>
      </c>
      <c r="P3569" t="s">
        <v>302</v>
      </c>
    </row>
    <row r="3570" spans="1:16" x14ac:dyDescent="0.25">
      <c r="A3570" t="s">
        <v>40</v>
      </c>
      <c r="B3570" t="s">
        <v>6047</v>
      </c>
      <c r="C3570" t="s">
        <v>194</v>
      </c>
      <c r="D3570" t="s">
        <v>4034</v>
      </c>
      <c r="E3570" t="s">
        <v>20</v>
      </c>
      <c r="F3570" t="b">
        <v>0</v>
      </c>
      <c r="G3570" t="s">
        <v>158</v>
      </c>
      <c r="H3570" s="4">
        <v>45708.504050925927</v>
      </c>
      <c r="I3570" t="b">
        <v>1</v>
      </c>
      <c r="J3570" t="b">
        <v>0</v>
      </c>
      <c r="K3570" t="s">
        <v>158</v>
      </c>
      <c r="L3570" t="s">
        <v>22</v>
      </c>
      <c r="M3570">
        <v>86459.5</v>
      </c>
      <c r="O3570" t="s">
        <v>6044</v>
      </c>
      <c r="P3570" t="s">
        <v>6048</v>
      </c>
    </row>
    <row r="3571" spans="1:16" x14ac:dyDescent="0.25">
      <c r="A3571" t="s">
        <v>28</v>
      </c>
      <c r="B3571" t="s">
        <v>7457</v>
      </c>
      <c r="C3571" t="s">
        <v>39</v>
      </c>
      <c r="D3571" t="s">
        <v>3972</v>
      </c>
      <c r="E3571" t="s">
        <v>20</v>
      </c>
      <c r="F3571" t="b">
        <v>1</v>
      </c>
      <c r="G3571" t="s">
        <v>106</v>
      </c>
      <c r="H3571" s="4">
        <v>45708.50849537037</v>
      </c>
      <c r="I3571" t="b">
        <v>0</v>
      </c>
      <c r="J3571" t="b">
        <v>0</v>
      </c>
      <c r="K3571" t="s">
        <v>106</v>
      </c>
      <c r="L3571" t="s">
        <v>36</v>
      </c>
      <c r="N3571">
        <v>50</v>
      </c>
      <c r="O3571" t="s">
        <v>7412</v>
      </c>
      <c r="P3571" t="s">
        <v>7458</v>
      </c>
    </row>
    <row r="3572" spans="1:16" x14ac:dyDescent="0.25">
      <c r="A3572" t="s">
        <v>0</v>
      </c>
      <c r="B3572" t="s">
        <v>0</v>
      </c>
      <c r="C3572" t="s">
        <v>569</v>
      </c>
      <c r="D3572" t="s">
        <v>7546</v>
      </c>
      <c r="E3572" t="s">
        <v>34</v>
      </c>
      <c r="F3572" t="b">
        <v>0</v>
      </c>
      <c r="G3572" t="s">
        <v>52</v>
      </c>
      <c r="H3572" s="4">
        <v>45708.515636574077</v>
      </c>
      <c r="I3572" t="b">
        <v>0</v>
      </c>
      <c r="J3572" t="b">
        <v>0</v>
      </c>
      <c r="K3572" t="s">
        <v>24</v>
      </c>
      <c r="L3572" t="s">
        <v>36</v>
      </c>
      <c r="N3572">
        <v>15</v>
      </c>
      <c r="O3572" t="s">
        <v>7547</v>
      </c>
      <c r="P3572" t="s">
        <v>61</v>
      </c>
    </row>
    <row r="3573" spans="1:16" x14ac:dyDescent="0.25">
      <c r="A3573" t="s">
        <v>0</v>
      </c>
      <c r="B3573" t="s">
        <v>7585</v>
      </c>
      <c r="C3573" t="s">
        <v>1343</v>
      </c>
      <c r="D3573" t="s">
        <v>2208</v>
      </c>
      <c r="E3573" t="s">
        <v>20</v>
      </c>
      <c r="F3573" t="b">
        <v>0</v>
      </c>
      <c r="G3573" t="s">
        <v>27</v>
      </c>
      <c r="H3573" s="4">
        <v>45708.541712962957</v>
      </c>
      <c r="I3573" t="b">
        <v>0</v>
      </c>
      <c r="J3573" t="b">
        <v>1</v>
      </c>
      <c r="K3573" t="s">
        <v>24</v>
      </c>
      <c r="L3573" t="s">
        <v>22</v>
      </c>
      <c r="M3573">
        <v>60700</v>
      </c>
      <c r="O3573" t="s">
        <v>2918</v>
      </c>
      <c r="P3573" t="s">
        <v>1711</v>
      </c>
    </row>
    <row r="3574" spans="1:16" x14ac:dyDescent="0.25">
      <c r="A3574" t="s">
        <v>0</v>
      </c>
      <c r="B3574" t="s">
        <v>731</v>
      </c>
      <c r="C3574" t="s">
        <v>82</v>
      </c>
      <c r="D3574" t="s">
        <v>3956</v>
      </c>
      <c r="E3574" t="s">
        <v>34</v>
      </c>
      <c r="F3574" t="b">
        <v>0</v>
      </c>
      <c r="G3574" t="s">
        <v>27</v>
      </c>
      <c r="H3574" s="4">
        <v>45708.541724537034</v>
      </c>
      <c r="I3574" t="b">
        <v>0</v>
      </c>
      <c r="J3574" t="b">
        <v>0</v>
      </c>
      <c r="K3574" t="s">
        <v>24</v>
      </c>
      <c r="L3574" t="s">
        <v>36</v>
      </c>
      <c r="N3574">
        <v>27.979999542236332</v>
      </c>
      <c r="O3574" t="s">
        <v>1567</v>
      </c>
      <c r="P3574" t="s">
        <v>7602</v>
      </c>
    </row>
    <row r="3575" spans="1:16" x14ac:dyDescent="0.25">
      <c r="A3575" t="s">
        <v>139</v>
      </c>
      <c r="B3575" t="s">
        <v>7459</v>
      </c>
      <c r="C3575" t="s">
        <v>1867</v>
      </c>
      <c r="D3575" t="s">
        <v>2208</v>
      </c>
      <c r="E3575" t="s">
        <v>105</v>
      </c>
      <c r="F3575" t="b">
        <v>0</v>
      </c>
      <c r="G3575" t="s">
        <v>27</v>
      </c>
      <c r="H3575" s="4">
        <v>45708.54178240741</v>
      </c>
      <c r="I3575" t="b">
        <v>0</v>
      </c>
      <c r="J3575" t="b">
        <v>1</v>
      </c>
      <c r="K3575" t="s">
        <v>24</v>
      </c>
      <c r="L3575" t="s">
        <v>22</v>
      </c>
      <c r="M3575">
        <v>93500</v>
      </c>
      <c r="O3575" t="s">
        <v>7460</v>
      </c>
      <c r="P3575" t="s">
        <v>2014</v>
      </c>
    </row>
    <row r="3576" spans="1:16" x14ac:dyDescent="0.25">
      <c r="A3576" t="s">
        <v>25</v>
      </c>
      <c r="B3576" t="s">
        <v>7586</v>
      </c>
      <c r="C3576" t="s">
        <v>622</v>
      </c>
      <c r="D3576" t="s">
        <v>3972</v>
      </c>
      <c r="E3576" t="s">
        <v>20</v>
      </c>
      <c r="F3576" t="b">
        <v>0</v>
      </c>
      <c r="G3576" t="s">
        <v>35</v>
      </c>
      <c r="H3576" s="4">
        <v>45708.542071759257</v>
      </c>
      <c r="I3576" t="b">
        <v>0</v>
      </c>
      <c r="J3576" t="b">
        <v>1</v>
      </c>
      <c r="K3576" t="s">
        <v>24</v>
      </c>
      <c r="L3576" t="s">
        <v>22</v>
      </c>
      <c r="M3576">
        <v>115850</v>
      </c>
      <c r="O3576" t="s">
        <v>7587</v>
      </c>
      <c r="P3576" t="s">
        <v>66</v>
      </c>
    </row>
    <row r="3577" spans="1:16" x14ac:dyDescent="0.25">
      <c r="A3577" t="s">
        <v>1</v>
      </c>
      <c r="B3577" t="s">
        <v>2473</v>
      </c>
      <c r="C3577" t="s">
        <v>1845</v>
      </c>
      <c r="D3577" t="s">
        <v>4083</v>
      </c>
      <c r="E3577" t="s">
        <v>20</v>
      </c>
      <c r="F3577" t="b">
        <v>0</v>
      </c>
      <c r="G3577" t="s">
        <v>27</v>
      </c>
      <c r="H3577" s="4">
        <v>45708.543252314812</v>
      </c>
      <c r="I3577" t="b">
        <v>0</v>
      </c>
      <c r="J3577" t="b">
        <v>1</v>
      </c>
      <c r="K3577" t="s">
        <v>24</v>
      </c>
      <c r="L3577" t="s">
        <v>22</v>
      </c>
      <c r="M3577">
        <v>145000</v>
      </c>
      <c r="O3577" t="s">
        <v>1388</v>
      </c>
      <c r="P3577" t="s">
        <v>7461</v>
      </c>
    </row>
    <row r="3578" spans="1:16" x14ac:dyDescent="0.25">
      <c r="A3578" t="s">
        <v>89</v>
      </c>
      <c r="B3578" t="s">
        <v>7603</v>
      </c>
      <c r="C3578" t="s">
        <v>151</v>
      </c>
      <c r="D3578" t="s">
        <v>3972</v>
      </c>
      <c r="E3578" t="s">
        <v>20</v>
      </c>
      <c r="F3578" t="b">
        <v>0</v>
      </c>
      <c r="G3578" t="s">
        <v>30</v>
      </c>
      <c r="H3578" s="4">
        <v>45708.543344907397</v>
      </c>
      <c r="I3578" t="b">
        <v>0</v>
      </c>
      <c r="J3578" t="b">
        <v>1</v>
      </c>
      <c r="K3578" t="s">
        <v>24</v>
      </c>
      <c r="L3578" t="s">
        <v>22</v>
      </c>
      <c r="M3578">
        <v>77500</v>
      </c>
      <c r="O3578" t="s">
        <v>7604</v>
      </c>
      <c r="P3578" t="s">
        <v>7605</v>
      </c>
    </row>
    <row r="3579" spans="1:16" x14ac:dyDescent="0.25">
      <c r="A3579" t="s">
        <v>40</v>
      </c>
      <c r="B3579" t="s">
        <v>7462</v>
      </c>
      <c r="C3579" t="s">
        <v>2701</v>
      </c>
      <c r="D3579" t="s">
        <v>3828</v>
      </c>
      <c r="E3579" t="s">
        <v>20</v>
      </c>
      <c r="F3579" t="b">
        <v>0</v>
      </c>
      <c r="G3579" t="s">
        <v>41</v>
      </c>
      <c r="H3579" s="4">
        <v>45708.543657407397</v>
      </c>
      <c r="I3579" t="b">
        <v>1</v>
      </c>
      <c r="J3579" t="b">
        <v>1</v>
      </c>
      <c r="K3579" t="s">
        <v>24</v>
      </c>
      <c r="L3579" t="s">
        <v>36</v>
      </c>
      <c r="N3579">
        <v>60</v>
      </c>
      <c r="O3579" t="s">
        <v>7463</v>
      </c>
      <c r="P3579" t="s">
        <v>7464</v>
      </c>
    </row>
    <row r="3580" spans="1:16" x14ac:dyDescent="0.25">
      <c r="A3580" t="s">
        <v>19</v>
      </c>
      <c r="B3580" t="s">
        <v>7465</v>
      </c>
      <c r="C3580" t="s">
        <v>2765</v>
      </c>
      <c r="D3580" t="s">
        <v>3956</v>
      </c>
      <c r="E3580" t="s">
        <v>20</v>
      </c>
      <c r="F3580" t="b">
        <v>0</v>
      </c>
      <c r="G3580" t="s">
        <v>23</v>
      </c>
      <c r="H3580" s="4">
        <v>45708.581053240741</v>
      </c>
      <c r="I3580" t="b">
        <v>0</v>
      </c>
      <c r="J3580" t="b">
        <v>1</v>
      </c>
      <c r="K3580" t="s">
        <v>24</v>
      </c>
      <c r="L3580" t="s">
        <v>36</v>
      </c>
      <c r="N3580">
        <v>11.335000038146971</v>
      </c>
      <c r="O3580" t="s">
        <v>254</v>
      </c>
      <c r="P3580" t="s">
        <v>1637</v>
      </c>
    </row>
    <row r="3581" spans="1:16" x14ac:dyDescent="0.25">
      <c r="A3581" t="s">
        <v>0</v>
      </c>
      <c r="B3581" t="s">
        <v>7548</v>
      </c>
      <c r="C3581" t="s">
        <v>484</v>
      </c>
      <c r="D3581" t="s">
        <v>3828</v>
      </c>
      <c r="E3581" t="s">
        <v>20</v>
      </c>
      <c r="F3581" t="b">
        <v>0</v>
      </c>
      <c r="G3581" t="s">
        <v>27</v>
      </c>
      <c r="H3581" s="4">
        <v>45708.583402777767</v>
      </c>
      <c r="I3581" t="b">
        <v>0</v>
      </c>
      <c r="J3581" t="b">
        <v>1</v>
      </c>
      <c r="K3581" t="s">
        <v>24</v>
      </c>
      <c r="L3581" t="s">
        <v>22</v>
      </c>
      <c r="M3581">
        <v>70000</v>
      </c>
      <c r="O3581" t="s">
        <v>7549</v>
      </c>
      <c r="P3581" t="s">
        <v>280</v>
      </c>
    </row>
    <row r="3582" spans="1:16" x14ac:dyDescent="0.25">
      <c r="A3582" t="s">
        <v>0</v>
      </c>
      <c r="B3582" t="s">
        <v>7466</v>
      </c>
      <c r="C3582" t="s">
        <v>859</v>
      </c>
      <c r="D3582" t="s">
        <v>3956</v>
      </c>
      <c r="E3582" t="s">
        <v>20</v>
      </c>
      <c r="F3582" t="b">
        <v>0</v>
      </c>
      <c r="G3582" t="s">
        <v>27</v>
      </c>
      <c r="H3582" s="4">
        <v>45708.583518518521</v>
      </c>
      <c r="I3582" t="b">
        <v>0</v>
      </c>
      <c r="J3582" t="b">
        <v>1</v>
      </c>
      <c r="K3582" t="s">
        <v>24</v>
      </c>
      <c r="L3582" t="s">
        <v>36</v>
      </c>
      <c r="N3582">
        <v>24.014999389648441</v>
      </c>
      <c r="O3582" t="s">
        <v>7467</v>
      </c>
      <c r="P3582" t="s">
        <v>1304</v>
      </c>
    </row>
    <row r="3583" spans="1:16" x14ac:dyDescent="0.25">
      <c r="A3583" t="s">
        <v>139</v>
      </c>
      <c r="B3583" t="s">
        <v>7606</v>
      </c>
      <c r="C3583" t="s">
        <v>140</v>
      </c>
      <c r="D3583" t="s">
        <v>3972</v>
      </c>
      <c r="E3583" t="s">
        <v>20</v>
      </c>
      <c r="F3583" t="b">
        <v>0</v>
      </c>
      <c r="G3583" t="s">
        <v>35</v>
      </c>
      <c r="H3583" s="4">
        <v>45708.584108796298</v>
      </c>
      <c r="I3583" t="b">
        <v>1</v>
      </c>
      <c r="J3583" t="b">
        <v>1</v>
      </c>
      <c r="K3583" t="s">
        <v>24</v>
      </c>
      <c r="L3583" t="s">
        <v>22</v>
      </c>
      <c r="M3583">
        <v>160000</v>
      </c>
      <c r="O3583" t="s">
        <v>1172</v>
      </c>
      <c r="P3583" t="s">
        <v>582</v>
      </c>
    </row>
    <row r="3584" spans="1:16" x14ac:dyDescent="0.25">
      <c r="A3584" t="s">
        <v>25</v>
      </c>
      <c r="B3584" t="s">
        <v>7520</v>
      </c>
      <c r="C3584" t="s">
        <v>82</v>
      </c>
      <c r="D3584" t="s">
        <v>3828</v>
      </c>
      <c r="E3584" t="s">
        <v>20</v>
      </c>
      <c r="F3584" t="b">
        <v>0</v>
      </c>
      <c r="G3584" t="s">
        <v>27</v>
      </c>
      <c r="H3584" s="4">
        <v>45708.584178240737</v>
      </c>
      <c r="I3584" t="b">
        <v>0</v>
      </c>
      <c r="J3584" t="b">
        <v>1</v>
      </c>
      <c r="K3584" t="s">
        <v>24</v>
      </c>
      <c r="L3584" t="s">
        <v>22</v>
      </c>
      <c r="M3584">
        <v>85210.5</v>
      </c>
      <c r="O3584" t="s">
        <v>7521</v>
      </c>
      <c r="P3584" t="s">
        <v>2884</v>
      </c>
    </row>
    <row r="3585" spans="1:16" x14ac:dyDescent="0.25">
      <c r="A3585" t="s">
        <v>2</v>
      </c>
      <c r="B3585" t="s">
        <v>170</v>
      </c>
      <c r="C3585" t="s">
        <v>171</v>
      </c>
      <c r="D3585" t="s">
        <v>3956</v>
      </c>
      <c r="E3585" t="s">
        <v>20</v>
      </c>
      <c r="F3585" t="b">
        <v>0</v>
      </c>
      <c r="G3585" t="s">
        <v>27</v>
      </c>
      <c r="H3585" s="4">
        <v>45708.584618055553</v>
      </c>
      <c r="I3585" t="b">
        <v>0</v>
      </c>
      <c r="J3585" t="b">
        <v>1</v>
      </c>
      <c r="K3585" t="s">
        <v>24</v>
      </c>
      <c r="L3585" t="s">
        <v>36</v>
      </c>
      <c r="N3585">
        <v>46.060001373291023</v>
      </c>
      <c r="O3585" t="s">
        <v>7562</v>
      </c>
      <c r="P3585" t="s">
        <v>7563</v>
      </c>
    </row>
    <row r="3586" spans="1:16" x14ac:dyDescent="0.25">
      <c r="A3586" t="s">
        <v>28</v>
      </c>
      <c r="B3586" t="s">
        <v>7607</v>
      </c>
      <c r="C3586" t="s">
        <v>140</v>
      </c>
      <c r="D3586" t="s">
        <v>3956</v>
      </c>
      <c r="E3586" t="s">
        <v>20</v>
      </c>
      <c r="F3586" t="b">
        <v>0</v>
      </c>
      <c r="G3586" t="s">
        <v>35</v>
      </c>
      <c r="H3586" s="4">
        <v>45708.584861111107</v>
      </c>
      <c r="I3586" t="b">
        <v>0</v>
      </c>
      <c r="J3586" t="b">
        <v>0</v>
      </c>
      <c r="K3586" t="s">
        <v>24</v>
      </c>
      <c r="L3586" t="s">
        <v>36</v>
      </c>
      <c r="N3586">
        <v>40.779998779296882</v>
      </c>
      <c r="O3586" t="s">
        <v>405</v>
      </c>
      <c r="P3586" t="s">
        <v>7608</v>
      </c>
    </row>
    <row r="3587" spans="1:16" x14ac:dyDescent="0.25">
      <c r="A3587" t="s">
        <v>28</v>
      </c>
      <c r="B3587" t="s">
        <v>7468</v>
      </c>
      <c r="C3587" t="s">
        <v>24</v>
      </c>
      <c r="D3587" t="s">
        <v>3972</v>
      </c>
      <c r="E3587" t="s">
        <v>20</v>
      </c>
      <c r="F3587" t="b">
        <v>0</v>
      </c>
      <c r="G3587" t="s">
        <v>27</v>
      </c>
      <c r="H3587" s="4">
        <v>45708.585509259261</v>
      </c>
      <c r="I3587" t="b">
        <v>0</v>
      </c>
      <c r="J3587" t="b">
        <v>0</v>
      </c>
      <c r="K3587" t="s">
        <v>24</v>
      </c>
      <c r="L3587" t="s">
        <v>22</v>
      </c>
      <c r="M3587">
        <v>155000</v>
      </c>
      <c r="O3587" t="s">
        <v>7469</v>
      </c>
      <c r="P3587" t="s">
        <v>7470</v>
      </c>
    </row>
    <row r="3588" spans="1:16" x14ac:dyDescent="0.25">
      <c r="A3588" t="s">
        <v>2</v>
      </c>
      <c r="B3588" t="s">
        <v>170</v>
      </c>
      <c r="C3588" t="s">
        <v>7609</v>
      </c>
      <c r="D3588" t="s">
        <v>3956</v>
      </c>
      <c r="E3588" t="s">
        <v>20</v>
      </c>
      <c r="F3588" t="b">
        <v>0</v>
      </c>
      <c r="G3588" t="s">
        <v>30</v>
      </c>
      <c r="H3588" s="4">
        <v>45708.585613425923</v>
      </c>
      <c r="I3588" t="b">
        <v>0</v>
      </c>
      <c r="J3588" t="b">
        <v>0</v>
      </c>
      <c r="K3588" t="s">
        <v>24</v>
      </c>
      <c r="L3588" t="s">
        <v>36</v>
      </c>
      <c r="N3588">
        <v>45.745002746582031</v>
      </c>
      <c r="O3588" t="s">
        <v>7610</v>
      </c>
      <c r="P3588" t="s">
        <v>7611</v>
      </c>
    </row>
    <row r="3589" spans="1:16" x14ac:dyDescent="0.25">
      <c r="A3589" t="s">
        <v>191</v>
      </c>
      <c r="B3589" t="s">
        <v>7471</v>
      </c>
      <c r="C3589" t="s">
        <v>972</v>
      </c>
      <c r="D3589" t="s">
        <v>4083</v>
      </c>
      <c r="E3589" t="s">
        <v>20</v>
      </c>
      <c r="F3589" t="b">
        <v>0</v>
      </c>
      <c r="G3589" t="s">
        <v>862</v>
      </c>
      <c r="H3589" s="4">
        <v>45708.589016203703</v>
      </c>
      <c r="I3589" t="b">
        <v>0</v>
      </c>
      <c r="J3589" t="b">
        <v>0</v>
      </c>
      <c r="K3589" t="s">
        <v>862</v>
      </c>
      <c r="L3589" t="s">
        <v>22</v>
      </c>
      <c r="M3589">
        <v>127500</v>
      </c>
      <c r="O3589" t="s">
        <v>7472</v>
      </c>
      <c r="P3589" t="s">
        <v>7473</v>
      </c>
    </row>
    <row r="3590" spans="1:16" x14ac:dyDescent="0.25">
      <c r="A3590" t="s">
        <v>0</v>
      </c>
      <c r="B3590" t="s">
        <v>5356</v>
      </c>
      <c r="C3590" t="s">
        <v>5357</v>
      </c>
      <c r="D3590" t="s">
        <v>3828</v>
      </c>
      <c r="E3590" t="s">
        <v>219</v>
      </c>
      <c r="F3590" t="b">
        <v>0</v>
      </c>
      <c r="G3590" t="s">
        <v>27</v>
      </c>
      <c r="H3590" s="4">
        <v>45708.625069444453</v>
      </c>
      <c r="I3590" t="b">
        <v>1</v>
      </c>
      <c r="J3590" t="b">
        <v>1</v>
      </c>
      <c r="K3590" t="s">
        <v>24</v>
      </c>
      <c r="L3590" t="s">
        <v>36</v>
      </c>
      <c r="N3590">
        <v>26.494998931884769</v>
      </c>
      <c r="O3590" t="s">
        <v>3769</v>
      </c>
      <c r="P3590" t="s">
        <v>1702</v>
      </c>
    </row>
    <row r="3591" spans="1:16" x14ac:dyDescent="0.25">
      <c r="A3591" t="s">
        <v>0</v>
      </c>
      <c r="B3591" t="s">
        <v>7474</v>
      </c>
      <c r="C3591" t="s">
        <v>179</v>
      </c>
      <c r="D3591" t="s">
        <v>2208</v>
      </c>
      <c r="E3591" t="s">
        <v>20</v>
      </c>
      <c r="F3591" t="b">
        <v>0</v>
      </c>
      <c r="G3591" t="s">
        <v>27</v>
      </c>
      <c r="H3591" s="4">
        <v>45708.625173611108</v>
      </c>
      <c r="I3591" t="b">
        <v>0</v>
      </c>
      <c r="J3591" t="b">
        <v>0</v>
      </c>
      <c r="K3591" t="s">
        <v>24</v>
      </c>
      <c r="L3591" t="s">
        <v>22</v>
      </c>
      <c r="M3591">
        <v>61750</v>
      </c>
      <c r="O3591" t="s">
        <v>7475</v>
      </c>
      <c r="P3591" t="s">
        <v>7476</v>
      </c>
    </row>
    <row r="3592" spans="1:16" x14ac:dyDescent="0.25">
      <c r="A3592" t="s">
        <v>0</v>
      </c>
      <c r="B3592" t="s">
        <v>7477</v>
      </c>
      <c r="C3592" t="s">
        <v>2883</v>
      </c>
      <c r="D3592" t="s">
        <v>3828</v>
      </c>
      <c r="E3592" t="s">
        <v>51</v>
      </c>
      <c r="F3592" t="b">
        <v>0</v>
      </c>
      <c r="G3592" t="s">
        <v>30</v>
      </c>
      <c r="H3592" s="4">
        <v>45708.625601851847</v>
      </c>
      <c r="I3592" t="b">
        <v>1</v>
      </c>
      <c r="J3592" t="b">
        <v>0</v>
      </c>
      <c r="K3592" t="s">
        <v>24</v>
      </c>
      <c r="L3592" t="s">
        <v>36</v>
      </c>
      <c r="N3592">
        <v>53.5</v>
      </c>
      <c r="O3592" t="s">
        <v>7478</v>
      </c>
      <c r="P3592" t="s">
        <v>338</v>
      </c>
    </row>
    <row r="3593" spans="1:16" x14ac:dyDescent="0.25">
      <c r="A3593" t="s">
        <v>1</v>
      </c>
      <c r="B3593" t="s">
        <v>4443</v>
      </c>
      <c r="C3593" t="s">
        <v>122</v>
      </c>
      <c r="D3593" t="s">
        <v>3972</v>
      </c>
      <c r="E3593" t="s">
        <v>20</v>
      </c>
      <c r="F3593" t="b">
        <v>0</v>
      </c>
      <c r="G3593" t="s">
        <v>52</v>
      </c>
      <c r="H3593" s="4">
        <v>45708.625740740739</v>
      </c>
      <c r="I3593" t="b">
        <v>0</v>
      </c>
      <c r="J3593" t="b">
        <v>1</v>
      </c>
      <c r="K3593" t="s">
        <v>24</v>
      </c>
      <c r="L3593" t="s">
        <v>22</v>
      </c>
      <c r="M3593">
        <v>222545</v>
      </c>
      <c r="O3593" t="s">
        <v>759</v>
      </c>
      <c r="P3593" t="s">
        <v>2237</v>
      </c>
    </row>
    <row r="3594" spans="1:16" x14ac:dyDescent="0.25">
      <c r="A3594" t="s">
        <v>1</v>
      </c>
      <c r="B3594" t="s">
        <v>7479</v>
      </c>
      <c r="C3594" t="s">
        <v>82</v>
      </c>
      <c r="D3594" t="s">
        <v>4083</v>
      </c>
      <c r="E3594" t="s">
        <v>20</v>
      </c>
      <c r="F3594" t="b">
        <v>0</v>
      </c>
      <c r="G3594" t="s">
        <v>27</v>
      </c>
      <c r="H3594" s="4">
        <v>45708.626018518517</v>
      </c>
      <c r="I3594" t="b">
        <v>0</v>
      </c>
      <c r="J3594" t="b">
        <v>0</v>
      </c>
      <c r="K3594" t="s">
        <v>24</v>
      </c>
      <c r="L3594" t="s">
        <v>22</v>
      </c>
      <c r="M3594">
        <v>155000</v>
      </c>
      <c r="O3594" t="s">
        <v>377</v>
      </c>
      <c r="P3594" t="s">
        <v>3559</v>
      </c>
    </row>
    <row r="3595" spans="1:16" x14ac:dyDescent="0.25">
      <c r="A3595" t="s">
        <v>2</v>
      </c>
      <c r="B3595" t="s">
        <v>7480</v>
      </c>
      <c r="C3595" t="s">
        <v>24</v>
      </c>
      <c r="D3595" t="s">
        <v>4327</v>
      </c>
      <c r="E3595" t="s">
        <v>20</v>
      </c>
      <c r="F3595" t="b">
        <v>0</v>
      </c>
      <c r="G3595" t="s">
        <v>27</v>
      </c>
      <c r="H3595" s="4">
        <v>45708.626979166656</v>
      </c>
      <c r="I3595" t="b">
        <v>0</v>
      </c>
      <c r="J3595" t="b">
        <v>0</v>
      </c>
      <c r="K3595" t="s">
        <v>24</v>
      </c>
      <c r="L3595" t="s">
        <v>22</v>
      </c>
      <c r="M3595">
        <v>126500</v>
      </c>
      <c r="O3595" t="s">
        <v>7481</v>
      </c>
      <c r="P3595" t="s">
        <v>7482</v>
      </c>
    </row>
    <row r="3596" spans="1:16" x14ac:dyDescent="0.25">
      <c r="A3596" t="s">
        <v>1</v>
      </c>
      <c r="B3596" t="s">
        <v>7612</v>
      </c>
      <c r="C3596" t="s">
        <v>472</v>
      </c>
      <c r="D3596" t="s">
        <v>3972</v>
      </c>
      <c r="E3596" t="s">
        <v>20</v>
      </c>
      <c r="F3596" t="b">
        <v>0</v>
      </c>
      <c r="G3596" t="s">
        <v>473</v>
      </c>
      <c r="H3596" s="4">
        <v>45708.639317129629</v>
      </c>
      <c r="I3596" t="b">
        <v>0</v>
      </c>
      <c r="J3596" t="b">
        <v>0</v>
      </c>
      <c r="K3596" t="s">
        <v>473</v>
      </c>
      <c r="L3596" t="s">
        <v>22</v>
      </c>
      <c r="M3596">
        <v>160000</v>
      </c>
      <c r="O3596" t="s">
        <v>1883</v>
      </c>
      <c r="P3596" t="s">
        <v>447</v>
      </c>
    </row>
    <row r="3597" spans="1:16" x14ac:dyDescent="0.25">
      <c r="A3597" t="s">
        <v>0</v>
      </c>
      <c r="B3597" t="s">
        <v>2760</v>
      </c>
      <c r="C3597" t="s">
        <v>236</v>
      </c>
      <c r="D3597" t="s">
        <v>2208</v>
      </c>
      <c r="E3597" t="s">
        <v>20</v>
      </c>
      <c r="F3597" t="b">
        <v>0</v>
      </c>
      <c r="G3597" t="s">
        <v>27</v>
      </c>
      <c r="H3597" s="4">
        <v>45708.666817129633</v>
      </c>
      <c r="I3597" t="b">
        <v>0</v>
      </c>
      <c r="J3597" t="b">
        <v>1</v>
      </c>
      <c r="K3597" t="s">
        <v>24</v>
      </c>
      <c r="L3597" t="s">
        <v>22</v>
      </c>
      <c r="M3597">
        <v>120000</v>
      </c>
      <c r="O3597" t="s">
        <v>301</v>
      </c>
      <c r="P3597" t="s">
        <v>7483</v>
      </c>
    </row>
    <row r="3598" spans="1:16" x14ac:dyDescent="0.25">
      <c r="A3598" t="s">
        <v>0</v>
      </c>
      <c r="B3598" t="s">
        <v>7484</v>
      </c>
      <c r="C3598" t="s">
        <v>179</v>
      </c>
      <c r="D3598" t="s">
        <v>3828</v>
      </c>
      <c r="E3598" t="s">
        <v>20</v>
      </c>
      <c r="F3598" t="b">
        <v>0</v>
      </c>
      <c r="G3598" t="s">
        <v>27</v>
      </c>
      <c r="H3598" s="4">
        <v>45708.66684027778</v>
      </c>
      <c r="I3598" t="b">
        <v>0</v>
      </c>
      <c r="J3598" t="b">
        <v>1</v>
      </c>
      <c r="K3598" t="s">
        <v>24</v>
      </c>
      <c r="L3598" t="s">
        <v>22</v>
      </c>
      <c r="M3598">
        <v>79871.5</v>
      </c>
      <c r="O3598" t="s">
        <v>3851</v>
      </c>
      <c r="P3598" t="s">
        <v>7485</v>
      </c>
    </row>
    <row r="3599" spans="1:16" x14ac:dyDescent="0.25">
      <c r="A3599" t="s">
        <v>139</v>
      </c>
      <c r="B3599" t="s">
        <v>277</v>
      </c>
      <c r="C3599" t="s">
        <v>1065</v>
      </c>
      <c r="D3599" t="s">
        <v>3972</v>
      </c>
      <c r="E3599" t="s">
        <v>20</v>
      </c>
      <c r="F3599" t="b">
        <v>0</v>
      </c>
      <c r="G3599" t="s">
        <v>35</v>
      </c>
      <c r="H3599" s="4">
        <v>45708.667071759257</v>
      </c>
      <c r="I3599" t="b">
        <v>0</v>
      </c>
      <c r="J3599" t="b">
        <v>0</v>
      </c>
      <c r="K3599" t="s">
        <v>24</v>
      </c>
      <c r="L3599" t="s">
        <v>36</v>
      </c>
      <c r="N3599">
        <v>60</v>
      </c>
      <c r="O3599" t="s">
        <v>200</v>
      </c>
      <c r="P3599" t="s">
        <v>7538</v>
      </c>
    </row>
    <row r="3600" spans="1:16" x14ac:dyDescent="0.25">
      <c r="A3600" t="s">
        <v>139</v>
      </c>
      <c r="B3600" t="s">
        <v>7486</v>
      </c>
      <c r="C3600" t="s">
        <v>1421</v>
      </c>
      <c r="D3600" t="s">
        <v>3828</v>
      </c>
      <c r="E3600" t="s">
        <v>20</v>
      </c>
      <c r="F3600" t="b">
        <v>0</v>
      </c>
      <c r="G3600" t="s">
        <v>52</v>
      </c>
      <c r="H3600" s="4">
        <v>45708.667858796303</v>
      </c>
      <c r="I3600" t="b">
        <v>0</v>
      </c>
      <c r="J3600" t="b">
        <v>1</v>
      </c>
      <c r="K3600" t="s">
        <v>24</v>
      </c>
      <c r="L3600" t="s">
        <v>22</v>
      </c>
      <c r="M3600">
        <v>120000</v>
      </c>
      <c r="O3600" t="s">
        <v>7487</v>
      </c>
      <c r="P3600" t="s">
        <v>7488</v>
      </c>
    </row>
    <row r="3601" spans="1:16" x14ac:dyDescent="0.25">
      <c r="A3601" t="s">
        <v>40</v>
      </c>
      <c r="B3601" t="s">
        <v>7489</v>
      </c>
      <c r="C3601" t="s">
        <v>825</v>
      </c>
      <c r="D3601" t="s">
        <v>3828</v>
      </c>
      <c r="E3601" t="s">
        <v>20</v>
      </c>
      <c r="F3601" t="b">
        <v>0</v>
      </c>
      <c r="G3601" t="s">
        <v>27</v>
      </c>
      <c r="H3601" s="4">
        <v>45708.668009259258</v>
      </c>
      <c r="I3601" t="b">
        <v>1</v>
      </c>
      <c r="J3601" t="b">
        <v>1</v>
      </c>
      <c r="K3601" t="s">
        <v>24</v>
      </c>
      <c r="L3601" t="s">
        <v>22</v>
      </c>
      <c r="M3601">
        <v>147500</v>
      </c>
      <c r="O3601" t="s">
        <v>2576</v>
      </c>
      <c r="P3601" t="s">
        <v>7490</v>
      </c>
    </row>
    <row r="3602" spans="1:16" x14ac:dyDescent="0.25">
      <c r="A3602" t="s">
        <v>0</v>
      </c>
      <c r="B3602" t="s">
        <v>7539</v>
      </c>
      <c r="C3602" t="s">
        <v>2716</v>
      </c>
      <c r="D3602" t="s">
        <v>3972</v>
      </c>
      <c r="E3602" t="s">
        <v>20</v>
      </c>
      <c r="F3602" t="b">
        <v>0</v>
      </c>
      <c r="G3602" t="s">
        <v>23</v>
      </c>
      <c r="H3602" s="4">
        <v>45708.700891203713</v>
      </c>
      <c r="I3602" t="b">
        <v>0</v>
      </c>
      <c r="J3602" t="b">
        <v>1</v>
      </c>
      <c r="K3602" t="s">
        <v>24</v>
      </c>
      <c r="L3602" t="s">
        <v>22</v>
      </c>
      <c r="M3602">
        <v>74100</v>
      </c>
      <c r="O3602" t="s">
        <v>5948</v>
      </c>
      <c r="P3602" t="s">
        <v>7540</v>
      </c>
    </row>
    <row r="3603" spans="1:16" x14ac:dyDescent="0.25">
      <c r="A3603" t="s">
        <v>0</v>
      </c>
      <c r="B3603" t="s">
        <v>0</v>
      </c>
      <c r="C3603" t="s">
        <v>76</v>
      </c>
      <c r="D3603" t="s">
        <v>4089</v>
      </c>
      <c r="E3603" t="s">
        <v>20</v>
      </c>
      <c r="F3603" t="b">
        <v>0</v>
      </c>
      <c r="G3603" t="s">
        <v>41</v>
      </c>
      <c r="H3603" s="4">
        <v>45708.708738425928</v>
      </c>
      <c r="I3603" t="b">
        <v>0</v>
      </c>
      <c r="J3603" t="b">
        <v>0</v>
      </c>
      <c r="K3603" t="s">
        <v>24</v>
      </c>
      <c r="L3603" t="s">
        <v>36</v>
      </c>
      <c r="N3603">
        <v>37.5</v>
      </c>
      <c r="O3603" t="s">
        <v>712</v>
      </c>
      <c r="P3603" t="s">
        <v>1904</v>
      </c>
    </row>
    <row r="3604" spans="1:16" x14ac:dyDescent="0.25">
      <c r="A3604" t="s">
        <v>139</v>
      </c>
      <c r="B3604" t="s">
        <v>7522</v>
      </c>
      <c r="C3604" t="s">
        <v>151</v>
      </c>
      <c r="D3604" t="s">
        <v>3972</v>
      </c>
      <c r="E3604" t="s">
        <v>20</v>
      </c>
      <c r="F3604" t="b">
        <v>0</v>
      </c>
      <c r="G3604" t="s">
        <v>30</v>
      </c>
      <c r="H3604" s="4">
        <v>45708.709236111114</v>
      </c>
      <c r="I3604" t="b">
        <v>0</v>
      </c>
      <c r="J3604" t="b">
        <v>0</v>
      </c>
      <c r="K3604" t="s">
        <v>24</v>
      </c>
      <c r="L3604" t="s">
        <v>36</v>
      </c>
      <c r="N3604">
        <v>22</v>
      </c>
      <c r="O3604" t="s">
        <v>7523</v>
      </c>
      <c r="P3604" t="s">
        <v>2808</v>
      </c>
    </row>
    <row r="3605" spans="1:16" x14ac:dyDescent="0.25">
      <c r="A3605" t="s">
        <v>1</v>
      </c>
      <c r="B3605" t="s">
        <v>4556</v>
      </c>
      <c r="C3605" t="s">
        <v>2154</v>
      </c>
      <c r="D3605" t="s">
        <v>3972</v>
      </c>
      <c r="E3605" t="s">
        <v>20</v>
      </c>
      <c r="F3605" t="b">
        <v>0</v>
      </c>
      <c r="G3605" t="s">
        <v>27</v>
      </c>
      <c r="H3605" s="4">
        <v>45708.709363425929</v>
      </c>
      <c r="I3605" t="b">
        <v>0</v>
      </c>
      <c r="J3605" t="b">
        <v>1</v>
      </c>
      <c r="K3605" t="s">
        <v>24</v>
      </c>
      <c r="L3605" t="s">
        <v>36</v>
      </c>
      <c r="N3605">
        <v>87.5</v>
      </c>
      <c r="O3605" t="s">
        <v>4343</v>
      </c>
      <c r="P3605" t="s">
        <v>4557</v>
      </c>
    </row>
    <row r="3606" spans="1:16" x14ac:dyDescent="0.25">
      <c r="A3606" t="s">
        <v>28</v>
      </c>
      <c r="B3606" t="s">
        <v>3258</v>
      </c>
      <c r="C3606" t="s">
        <v>213</v>
      </c>
      <c r="D3606" t="s">
        <v>3972</v>
      </c>
      <c r="E3606" t="s">
        <v>20</v>
      </c>
      <c r="F3606" t="b">
        <v>0</v>
      </c>
      <c r="G3606" t="s">
        <v>41</v>
      </c>
      <c r="H3606" s="4">
        <v>45708.709652777783</v>
      </c>
      <c r="I3606" t="b">
        <v>0</v>
      </c>
      <c r="J3606" t="b">
        <v>1</v>
      </c>
      <c r="K3606" t="s">
        <v>24</v>
      </c>
      <c r="L3606" t="s">
        <v>22</v>
      </c>
      <c r="M3606">
        <v>205000</v>
      </c>
      <c r="O3606" t="s">
        <v>7613</v>
      </c>
      <c r="P3606" t="s">
        <v>193</v>
      </c>
    </row>
    <row r="3607" spans="1:16" x14ac:dyDescent="0.25">
      <c r="A3607" t="s">
        <v>2</v>
      </c>
      <c r="B3607" t="s">
        <v>7614</v>
      </c>
      <c r="C3607" t="s">
        <v>1439</v>
      </c>
      <c r="D3607" t="s">
        <v>3972</v>
      </c>
      <c r="E3607" t="s">
        <v>20</v>
      </c>
      <c r="F3607" t="b">
        <v>0</v>
      </c>
      <c r="G3607" t="s">
        <v>27</v>
      </c>
      <c r="H3607" s="4">
        <v>45708.710104166668</v>
      </c>
      <c r="I3607" t="b">
        <v>0</v>
      </c>
      <c r="J3607" t="b">
        <v>1</v>
      </c>
      <c r="K3607" t="s">
        <v>24</v>
      </c>
      <c r="L3607" t="s">
        <v>22</v>
      </c>
      <c r="M3607">
        <v>161955</v>
      </c>
      <c r="O3607" t="s">
        <v>7615</v>
      </c>
      <c r="P3607" t="s">
        <v>7616</v>
      </c>
    </row>
    <row r="3608" spans="1:16" x14ac:dyDescent="0.25">
      <c r="A3608" t="s">
        <v>2</v>
      </c>
      <c r="B3608" t="s">
        <v>417</v>
      </c>
      <c r="C3608" t="s">
        <v>908</v>
      </c>
      <c r="D3608" t="s">
        <v>3828</v>
      </c>
      <c r="E3608" t="s">
        <v>20</v>
      </c>
      <c r="F3608" t="b">
        <v>0</v>
      </c>
      <c r="G3608" t="s">
        <v>27</v>
      </c>
      <c r="H3608" s="4">
        <v>45708.710324074083</v>
      </c>
      <c r="I3608" t="b">
        <v>0</v>
      </c>
      <c r="J3608" t="b">
        <v>0</v>
      </c>
      <c r="K3608" t="s">
        <v>24</v>
      </c>
      <c r="L3608" t="s">
        <v>22</v>
      </c>
      <c r="M3608">
        <v>90094.2578125</v>
      </c>
      <c r="O3608" t="s">
        <v>6067</v>
      </c>
      <c r="P3608" t="s">
        <v>6068</v>
      </c>
    </row>
    <row r="3609" spans="1:16" x14ac:dyDescent="0.25">
      <c r="A3609" t="s">
        <v>2</v>
      </c>
      <c r="B3609" t="s">
        <v>7617</v>
      </c>
      <c r="C3609" t="s">
        <v>7618</v>
      </c>
      <c r="D3609" t="s">
        <v>3828</v>
      </c>
      <c r="E3609" t="s">
        <v>105</v>
      </c>
      <c r="F3609" t="b">
        <v>0</v>
      </c>
      <c r="G3609" t="s">
        <v>41</v>
      </c>
      <c r="H3609" s="4">
        <v>45708.710474537038</v>
      </c>
      <c r="I3609" t="b">
        <v>0</v>
      </c>
      <c r="J3609" t="b">
        <v>0</v>
      </c>
      <c r="K3609" t="s">
        <v>24</v>
      </c>
      <c r="L3609" t="s">
        <v>36</v>
      </c>
      <c r="N3609">
        <v>25</v>
      </c>
      <c r="O3609" t="s">
        <v>7619</v>
      </c>
      <c r="P3609" t="s">
        <v>1224</v>
      </c>
    </row>
    <row r="3610" spans="1:16" x14ac:dyDescent="0.25">
      <c r="A3610" t="s">
        <v>2</v>
      </c>
      <c r="B3610" t="s">
        <v>2337</v>
      </c>
      <c r="C3610" t="s">
        <v>49</v>
      </c>
      <c r="D3610" t="s">
        <v>3972</v>
      </c>
      <c r="E3610" t="s">
        <v>20</v>
      </c>
      <c r="F3610" t="b">
        <v>0</v>
      </c>
      <c r="G3610" t="s">
        <v>30</v>
      </c>
      <c r="H3610" s="4">
        <v>45708.711342592593</v>
      </c>
      <c r="I3610" t="b">
        <v>0</v>
      </c>
      <c r="J3610" t="b">
        <v>0</v>
      </c>
      <c r="K3610" t="s">
        <v>24</v>
      </c>
      <c r="L3610" t="s">
        <v>22</v>
      </c>
      <c r="M3610">
        <v>350000</v>
      </c>
      <c r="O3610" t="s">
        <v>3634</v>
      </c>
      <c r="P3610" t="s">
        <v>7162</v>
      </c>
    </row>
    <row r="3611" spans="1:16" x14ac:dyDescent="0.25">
      <c r="A3611" t="s">
        <v>0</v>
      </c>
      <c r="B3611" t="s">
        <v>1269</v>
      </c>
      <c r="C3611" t="s">
        <v>236</v>
      </c>
      <c r="D3611" t="s">
        <v>3828</v>
      </c>
      <c r="E3611" t="s">
        <v>51</v>
      </c>
      <c r="F3611" t="b">
        <v>0</v>
      </c>
      <c r="G3611" t="s">
        <v>27</v>
      </c>
      <c r="H3611" s="4">
        <v>45708.750104166669</v>
      </c>
      <c r="I3611" t="b">
        <v>1</v>
      </c>
      <c r="J3611" t="b">
        <v>0</v>
      </c>
      <c r="K3611" t="s">
        <v>24</v>
      </c>
      <c r="L3611" t="s">
        <v>36</v>
      </c>
      <c r="N3611">
        <v>71.665000915527344</v>
      </c>
      <c r="O3611" t="s">
        <v>1396</v>
      </c>
      <c r="P3611" t="s">
        <v>2752</v>
      </c>
    </row>
    <row r="3612" spans="1:16" x14ac:dyDescent="0.25">
      <c r="A3612" t="s">
        <v>139</v>
      </c>
      <c r="B3612" t="s">
        <v>2929</v>
      </c>
      <c r="C3612" t="s">
        <v>3238</v>
      </c>
      <c r="D3612" t="s">
        <v>3972</v>
      </c>
      <c r="E3612" t="s">
        <v>20</v>
      </c>
      <c r="F3612" t="b">
        <v>0</v>
      </c>
      <c r="G3612" t="s">
        <v>41</v>
      </c>
      <c r="H3612" s="4">
        <v>45708.7503125</v>
      </c>
      <c r="I3612" t="b">
        <v>0</v>
      </c>
      <c r="J3612" t="b">
        <v>1</v>
      </c>
      <c r="K3612" t="s">
        <v>24</v>
      </c>
      <c r="L3612" t="s">
        <v>22</v>
      </c>
      <c r="M3612">
        <v>103900</v>
      </c>
      <c r="O3612" t="s">
        <v>4328</v>
      </c>
      <c r="P3612" t="s">
        <v>7491</v>
      </c>
    </row>
    <row r="3613" spans="1:16" x14ac:dyDescent="0.25">
      <c r="A3613" t="s">
        <v>139</v>
      </c>
      <c r="B3613" t="s">
        <v>7492</v>
      </c>
      <c r="C3613" t="s">
        <v>151</v>
      </c>
      <c r="D3613" t="s">
        <v>3828</v>
      </c>
      <c r="E3613" t="s">
        <v>51</v>
      </c>
      <c r="F3613" t="b">
        <v>0</v>
      </c>
      <c r="G3613" t="s">
        <v>30</v>
      </c>
      <c r="H3613" s="4">
        <v>45708.750902777778</v>
      </c>
      <c r="I3613" t="b">
        <v>1</v>
      </c>
      <c r="J3613" t="b">
        <v>0</v>
      </c>
      <c r="K3613" t="s">
        <v>24</v>
      </c>
      <c r="L3613" t="s">
        <v>36</v>
      </c>
      <c r="N3613">
        <v>38</v>
      </c>
      <c r="O3613" t="s">
        <v>6990</v>
      </c>
    </row>
    <row r="3614" spans="1:16" x14ac:dyDescent="0.25">
      <c r="A3614" t="s">
        <v>2</v>
      </c>
      <c r="B3614" t="s">
        <v>7493</v>
      </c>
      <c r="C3614" t="s">
        <v>945</v>
      </c>
      <c r="D3614" t="s">
        <v>3600</v>
      </c>
      <c r="E3614" t="s">
        <v>20</v>
      </c>
      <c r="F3614" t="b">
        <v>0</v>
      </c>
      <c r="G3614" t="s">
        <v>27</v>
      </c>
      <c r="H3614" s="4">
        <v>45708.751388888893</v>
      </c>
      <c r="I3614" t="b">
        <v>1</v>
      </c>
      <c r="J3614" t="b">
        <v>1</v>
      </c>
      <c r="K3614" t="s">
        <v>24</v>
      </c>
      <c r="L3614" t="s">
        <v>22</v>
      </c>
      <c r="M3614">
        <v>145000</v>
      </c>
      <c r="O3614" t="s">
        <v>7494</v>
      </c>
      <c r="P3614" t="s">
        <v>7495</v>
      </c>
    </row>
    <row r="3615" spans="1:16" x14ac:dyDescent="0.25">
      <c r="A3615" t="s">
        <v>19</v>
      </c>
      <c r="B3615" t="s">
        <v>7496</v>
      </c>
      <c r="C3615" t="s">
        <v>122</v>
      </c>
      <c r="D3615" t="s">
        <v>3972</v>
      </c>
      <c r="E3615" t="s">
        <v>20</v>
      </c>
      <c r="F3615" t="b">
        <v>0</v>
      </c>
      <c r="G3615" t="s">
        <v>52</v>
      </c>
      <c r="H3615" s="4">
        <v>45708.75240740741</v>
      </c>
      <c r="I3615" t="b">
        <v>1</v>
      </c>
      <c r="J3615" t="b">
        <v>0</v>
      </c>
      <c r="K3615" t="s">
        <v>24</v>
      </c>
      <c r="L3615" t="s">
        <v>22</v>
      </c>
      <c r="M3615">
        <v>112116</v>
      </c>
      <c r="O3615" t="s">
        <v>554</v>
      </c>
      <c r="P3615" t="s">
        <v>7497</v>
      </c>
    </row>
    <row r="3616" spans="1:16" x14ac:dyDescent="0.25">
      <c r="A3616" t="s">
        <v>0</v>
      </c>
      <c r="B3616" t="s">
        <v>4250</v>
      </c>
      <c r="C3616" t="s">
        <v>3519</v>
      </c>
      <c r="D3616" t="s">
        <v>3972</v>
      </c>
      <c r="E3616" t="s">
        <v>20</v>
      </c>
      <c r="F3616" t="b">
        <v>0</v>
      </c>
      <c r="G3616" t="s">
        <v>27</v>
      </c>
      <c r="H3616" s="4">
        <v>45708.791770833333</v>
      </c>
      <c r="I3616" t="b">
        <v>1</v>
      </c>
      <c r="J3616" t="b">
        <v>0</v>
      </c>
      <c r="K3616" t="s">
        <v>24</v>
      </c>
      <c r="L3616" t="s">
        <v>22</v>
      </c>
      <c r="M3616">
        <v>70000</v>
      </c>
      <c r="O3616" t="s">
        <v>7498</v>
      </c>
      <c r="P3616" t="s">
        <v>1075</v>
      </c>
    </row>
    <row r="3617" spans="1:16" x14ac:dyDescent="0.25">
      <c r="A3617" t="s">
        <v>1</v>
      </c>
      <c r="B3617" t="s">
        <v>7499</v>
      </c>
      <c r="C3617" t="s">
        <v>624</v>
      </c>
      <c r="D3617" t="s">
        <v>3972</v>
      </c>
      <c r="E3617" t="s">
        <v>20</v>
      </c>
      <c r="F3617" t="b">
        <v>0</v>
      </c>
      <c r="G3617" t="s">
        <v>35</v>
      </c>
      <c r="H3617" s="4">
        <v>45708.792164351849</v>
      </c>
      <c r="I3617" t="b">
        <v>0</v>
      </c>
      <c r="J3617" t="b">
        <v>1</v>
      </c>
      <c r="K3617" t="s">
        <v>24</v>
      </c>
      <c r="L3617" t="s">
        <v>22</v>
      </c>
      <c r="M3617">
        <v>184000</v>
      </c>
      <c r="O3617" t="s">
        <v>65</v>
      </c>
      <c r="P3617" t="s">
        <v>66</v>
      </c>
    </row>
    <row r="3618" spans="1:16" x14ac:dyDescent="0.25">
      <c r="A3618" t="s">
        <v>2</v>
      </c>
      <c r="B3618" t="s">
        <v>7243</v>
      </c>
      <c r="C3618" t="s">
        <v>322</v>
      </c>
      <c r="D3618" t="s">
        <v>3972</v>
      </c>
      <c r="E3618" t="s">
        <v>20</v>
      </c>
      <c r="F3618" t="b">
        <v>0</v>
      </c>
      <c r="G3618" t="s">
        <v>41</v>
      </c>
      <c r="H3618" s="4">
        <v>45708.792210648149</v>
      </c>
      <c r="I3618" t="b">
        <v>0</v>
      </c>
      <c r="J3618" t="b">
        <v>1</v>
      </c>
      <c r="K3618" t="s">
        <v>24</v>
      </c>
      <c r="L3618" t="s">
        <v>22</v>
      </c>
      <c r="M3618">
        <v>193500</v>
      </c>
      <c r="O3618" t="s">
        <v>3972</v>
      </c>
      <c r="P3618" t="s">
        <v>7244</v>
      </c>
    </row>
    <row r="3619" spans="1:16" x14ac:dyDescent="0.25">
      <c r="A3619" t="s">
        <v>2</v>
      </c>
      <c r="B3619" t="s">
        <v>7541</v>
      </c>
      <c r="C3619" t="s">
        <v>1588</v>
      </c>
      <c r="D3619" t="s">
        <v>7542</v>
      </c>
      <c r="E3619" t="s">
        <v>20</v>
      </c>
      <c r="F3619" t="b">
        <v>0</v>
      </c>
      <c r="G3619" t="s">
        <v>27</v>
      </c>
      <c r="H3619" s="4">
        <v>45708.792962962973</v>
      </c>
      <c r="I3619" t="b">
        <v>0</v>
      </c>
      <c r="J3619" t="b">
        <v>0</v>
      </c>
      <c r="K3619" t="s">
        <v>24</v>
      </c>
      <c r="L3619" t="s">
        <v>22</v>
      </c>
      <c r="M3619">
        <v>90000</v>
      </c>
      <c r="O3619" t="s">
        <v>7543</v>
      </c>
      <c r="P3619" t="s">
        <v>7544</v>
      </c>
    </row>
    <row r="3620" spans="1:16" x14ac:dyDescent="0.25">
      <c r="A3620" t="s">
        <v>40</v>
      </c>
      <c r="B3620" t="s">
        <v>1207</v>
      </c>
      <c r="C3620" t="s">
        <v>2033</v>
      </c>
      <c r="D3620" t="s">
        <v>3972</v>
      </c>
      <c r="E3620" t="s">
        <v>20</v>
      </c>
      <c r="F3620" t="b">
        <v>0</v>
      </c>
      <c r="G3620" t="s">
        <v>27</v>
      </c>
      <c r="H3620" s="4">
        <v>45708.793576388889</v>
      </c>
      <c r="I3620" t="b">
        <v>1</v>
      </c>
      <c r="J3620" t="b">
        <v>1</v>
      </c>
      <c r="K3620" t="s">
        <v>24</v>
      </c>
      <c r="L3620" t="s">
        <v>22</v>
      </c>
      <c r="M3620">
        <v>115700.5</v>
      </c>
      <c r="O3620" t="s">
        <v>4833</v>
      </c>
      <c r="P3620" t="s">
        <v>4819</v>
      </c>
    </row>
    <row r="3621" spans="1:16" x14ac:dyDescent="0.25">
      <c r="A3621" t="s">
        <v>1</v>
      </c>
      <c r="B3621" t="s">
        <v>5989</v>
      </c>
      <c r="C3621" t="s">
        <v>3891</v>
      </c>
      <c r="D3621" t="s">
        <v>3828</v>
      </c>
      <c r="E3621" t="s">
        <v>20</v>
      </c>
      <c r="F3621" t="b">
        <v>0</v>
      </c>
      <c r="G3621" t="s">
        <v>27</v>
      </c>
      <c r="H3621" s="4">
        <v>45708.793854166674</v>
      </c>
      <c r="I3621" t="b">
        <v>0</v>
      </c>
      <c r="J3621" t="b">
        <v>1</v>
      </c>
      <c r="K3621" t="s">
        <v>24</v>
      </c>
      <c r="L3621" t="s">
        <v>22</v>
      </c>
      <c r="M3621">
        <v>120000</v>
      </c>
      <c r="O3621" t="s">
        <v>3892</v>
      </c>
      <c r="P3621" t="s">
        <v>5990</v>
      </c>
    </row>
    <row r="3622" spans="1:16" x14ac:dyDescent="0.25">
      <c r="A3622" t="s">
        <v>1</v>
      </c>
      <c r="B3622" t="s">
        <v>3477</v>
      </c>
      <c r="C3622" t="s">
        <v>155</v>
      </c>
      <c r="D3622" t="s">
        <v>3972</v>
      </c>
      <c r="E3622" t="s">
        <v>51</v>
      </c>
      <c r="F3622" t="b">
        <v>0</v>
      </c>
      <c r="G3622" t="s">
        <v>27</v>
      </c>
      <c r="H3622" s="4">
        <v>45708.794027777767</v>
      </c>
      <c r="I3622" t="b">
        <v>0</v>
      </c>
      <c r="J3622" t="b">
        <v>1</v>
      </c>
      <c r="K3622" t="s">
        <v>24</v>
      </c>
      <c r="L3622" t="s">
        <v>36</v>
      </c>
      <c r="N3622">
        <v>45</v>
      </c>
      <c r="O3622" t="s">
        <v>270</v>
      </c>
      <c r="P3622" t="s">
        <v>1851</v>
      </c>
    </row>
    <row r="3623" spans="1:16" x14ac:dyDescent="0.25">
      <c r="A3623" t="s">
        <v>2</v>
      </c>
      <c r="B3623" t="s">
        <v>7588</v>
      </c>
      <c r="C3623" t="s">
        <v>1946</v>
      </c>
      <c r="D3623" t="s">
        <v>7589</v>
      </c>
      <c r="E3623" t="s">
        <v>51</v>
      </c>
      <c r="F3623" t="b">
        <v>0</v>
      </c>
      <c r="G3623" t="s">
        <v>106</v>
      </c>
      <c r="H3623" s="4">
        <v>45708.796990740739</v>
      </c>
      <c r="I3623" t="b">
        <v>1</v>
      </c>
      <c r="J3623" t="b">
        <v>0</v>
      </c>
      <c r="K3623" t="s">
        <v>106</v>
      </c>
      <c r="L3623" t="s">
        <v>22</v>
      </c>
      <c r="M3623">
        <v>150000</v>
      </c>
      <c r="O3623" t="s">
        <v>7590</v>
      </c>
      <c r="P3623" t="s">
        <v>1932</v>
      </c>
    </row>
    <row r="3624" spans="1:16" x14ac:dyDescent="0.25">
      <c r="A3624" t="s">
        <v>89</v>
      </c>
      <c r="B3624" t="s">
        <v>7500</v>
      </c>
      <c r="C3624" t="s">
        <v>44</v>
      </c>
      <c r="D3624" t="s">
        <v>3972</v>
      </c>
      <c r="E3624" t="s">
        <v>20</v>
      </c>
      <c r="F3624" t="b">
        <v>0</v>
      </c>
      <c r="G3624" t="s">
        <v>41</v>
      </c>
      <c r="H3624" s="4">
        <v>45708.83</v>
      </c>
      <c r="I3624" t="b">
        <v>0</v>
      </c>
      <c r="J3624" t="b">
        <v>0</v>
      </c>
      <c r="K3624" t="s">
        <v>24</v>
      </c>
      <c r="L3624" t="s">
        <v>22</v>
      </c>
      <c r="M3624">
        <v>144000</v>
      </c>
      <c r="O3624" t="s">
        <v>7501</v>
      </c>
      <c r="P3624" t="s">
        <v>7502</v>
      </c>
    </row>
    <row r="3625" spans="1:16" x14ac:dyDescent="0.25">
      <c r="A3625" t="s">
        <v>40</v>
      </c>
      <c r="B3625" t="s">
        <v>57</v>
      </c>
      <c r="C3625" t="s">
        <v>179</v>
      </c>
      <c r="D3625" t="s">
        <v>3972</v>
      </c>
      <c r="E3625" t="s">
        <v>20</v>
      </c>
      <c r="F3625" t="b">
        <v>0</v>
      </c>
      <c r="G3625" t="s">
        <v>52</v>
      </c>
      <c r="H3625" s="4">
        <v>45708.832152777781</v>
      </c>
      <c r="I3625" t="b">
        <v>0</v>
      </c>
      <c r="J3625" t="b">
        <v>1</v>
      </c>
      <c r="K3625" t="s">
        <v>24</v>
      </c>
      <c r="L3625" t="s">
        <v>22</v>
      </c>
      <c r="M3625">
        <v>139105</v>
      </c>
      <c r="O3625" t="s">
        <v>1856</v>
      </c>
      <c r="P3625" t="s">
        <v>2720</v>
      </c>
    </row>
    <row r="3626" spans="1:16" x14ac:dyDescent="0.25">
      <c r="A3626" t="s">
        <v>0</v>
      </c>
      <c r="B3626" t="s">
        <v>7503</v>
      </c>
      <c r="C3626" t="s">
        <v>203</v>
      </c>
      <c r="D3626" t="s">
        <v>3972</v>
      </c>
      <c r="E3626" t="s">
        <v>20</v>
      </c>
      <c r="F3626" t="b">
        <v>0</v>
      </c>
      <c r="G3626" t="s">
        <v>23</v>
      </c>
      <c r="H3626" s="4">
        <v>45708.832256944443</v>
      </c>
      <c r="I3626" t="b">
        <v>1</v>
      </c>
      <c r="J3626" t="b">
        <v>1</v>
      </c>
      <c r="K3626" t="s">
        <v>24</v>
      </c>
      <c r="L3626" t="s">
        <v>22</v>
      </c>
      <c r="M3626">
        <v>85000</v>
      </c>
      <c r="O3626" t="s">
        <v>4674</v>
      </c>
      <c r="P3626" t="s">
        <v>204</v>
      </c>
    </row>
    <row r="3627" spans="1:16" x14ac:dyDescent="0.25">
      <c r="A3627" t="s">
        <v>0</v>
      </c>
      <c r="B3627" t="s">
        <v>7564</v>
      </c>
      <c r="C3627" t="s">
        <v>1894</v>
      </c>
      <c r="D3627" t="s">
        <v>3972</v>
      </c>
      <c r="E3627" t="s">
        <v>20</v>
      </c>
      <c r="F3627" t="b">
        <v>0</v>
      </c>
      <c r="G3627" t="s">
        <v>41</v>
      </c>
      <c r="H3627" s="4">
        <v>45708.833657407413</v>
      </c>
      <c r="I3627" t="b">
        <v>0</v>
      </c>
      <c r="J3627" t="b">
        <v>0</v>
      </c>
      <c r="K3627" t="s">
        <v>24</v>
      </c>
      <c r="L3627" t="s">
        <v>22</v>
      </c>
      <c r="M3627">
        <v>83500</v>
      </c>
      <c r="O3627" t="s">
        <v>5521</v>
      </c>
      <c r="P3627" t="s">
        <v>2715</v>
      </c>
    </row>
    <row r="3628" spans="1:16" x14ac:dyDescent="0.25">
      <c r="A3628" t="s">
        <v>0</v>
      </c>
      <c r="B3628" t="s">
        <v>1219</v>
      </c>
      <c r="C3628" t="s">
        <v>64</v>
      </c>
      <c r="D3628" t="s">
        <v>6850</v>
      </c>
      <c r="E3628" t="s">
        <v>20</v>
      </c>
      <c r="F3628" t="b">
        <v>0</v>
      </c>
      <c r="G3628" t="s">
        <v>52</v>
      </c>
      <c r="H3628" s="4">
        <v>45708.834317129629</v>
      </c>
      <c r="I3628" t="b">
        <v>1</v>
      </c>
      <c r="J3628" t="b">
        <v>0</v>
      </c>
      <c r="K3628" t="s">
        <v>24</v>
      </c>
      <c r="L3628" t="s">
        <v>36</v>
      </c>
      <c r="N3628">
        <v>37.5</v>
      </c>
      <c r="O3628" t="s">
        <v>131</v>
      </c>
      <c r="P3628" t="s">
        <v>1463</v>
      </c>
    </row>
    <row r="3629" spans="1:16" x14ac:dyDescent="0.25">
      <c r="A3629" t="s">
        <v>0</v>
      </c>
      <c r="B3629" t="s">
        <v>7504</v>
      </c>
      <c r="C3629" t="s">
        <v>2015</v>
      </c>
      <c r="D3629" t="s">
        <v>3972</v>
      </c>
      <c r="E3629" t="s">
        <v>51</v>
      </c>
      <c r="F3629" t="b">
        <v>0</v>
      </c>
      <c r="G3629" t="s">
        <v>27</v>
      </c>
      <c r="H3629" s="4">
        <v>45708.834456018521</v>
      </c>
      <c r="I3629" t="b">
        <v>0</v>
      </c>
      <c r="J3629" t="b">
        <v>0</v>
      </c>
      <c r="K3629" t="s">
        <v>24</v>
      </c>
      <c r="L3629" t="s">
        <v>36</v>
      </c>
      <c r="N3629">
        <v>30</v>
      </c>
      <c r="O3629" t="s">
        <v>1137</v>
      </c>
      <c r="P3629" t="s">
        <v>1687</v>
      </c>
    </row>
    <row r="3630" spans="1:16" x14ac:dyDescent="0.25">
      <c r="A3630" t="s">
        <v>0</v>
      </c>
      <c r="B3630" t="s">
        <v>1632</v>
      </c>
      <c r="C3630" t="s">
        <v>967</v>
      </c>
      <c r="D3630" t="s">
        <v>3972</v>
      </c>
      <c r="E3630" t="s">
        <v>20</v>
      </c>
      <c r="F3630" t="b">
        <v>0</v>
      </c>
      <c r="G3630" t="s">
        <v>27</v>
      </c>
      <c r="H3630" s="4">
        <v>45708.834837962961</v>
      </c>
      <c r="I3630" t="b">
        <v>1</v>
      </c>
      <c r="J3630" t="b">
        <v>0</v>
      </c>
      <c r="K3630" t="s">
        <v>24</v>
      </c>
      <c r="L3630" t="s">
        <v>22</v>
      </c>
      <c r="M3630">
        <v>105000</v>
      </c>
      <c r="O3630" t="s">
        <v>482</v>
      </c>
      <c r="P3630" t="s">
        <v>7545</v>
      </c>
    </row>
    <row r="3631" spans="1:16" x14ac:dyDescent="0.25">
      <c r="A3631" t="s">
        <v>19</v>
      </c>
      <c r="B3631" t="s">
        <v>7550</v>
      </c>
      <c r="C3631" t="s">
        <v>559</v>
      </c>
      <c r="D3631" t="s">
        <v>3956</v>
      </c>
      <c r="E3631" t="s">
        <v>20</v>
      </c>
      <c r="F3631" t="b">
        <v>0</v>
      </c>
      <c r="G3631" t="s">
        <v>27</v>
      </c>
      <c r="H3631" s="4">
        <v>45708.835057870368</v>
      </c>
      <c r="I3631" t="b">
        <v>0</v>
      </c>
      <c r="J3631" t="b">
        <v>1</v>
      </c>
      <c r="K3631" t="s">
        <v>24</v>
      </c>
      <c r="L3631" t="s">
        <v>36</v>
      </c>
      <c r="N3631">
        <v>37.514999389648438</v>
      </c>
      <c r="O3631" t="s">
        <v>7551</v>
      </c>
      <c r="P3631" t="s">
        <v>7552</v>
      </c>
    </row>
    <row r="3632" spans="1:16" x14ac:dyDescent="0.25">
      <c r="A3632" t="s">
        <v>0</v>
      </c>
      <c r="B3632" t="s">
        <v>7505</v>
      </c>
      <c r="C3632" t="s">
        <v>966</v>
      </c>
      <c r="D3632" t="s">
        <v>3956</v>
      </c>
      <c r="E3632" t="s">
        <v>20</v>
      </c>
      <c r="F3632" t="b">
        <v>0</v>
      </c>
      <c r="G3632" t="s">
        <v>30</v>
      </c>
      <c r="H3632" s="4">
        <v>45708.836087962962</v>
      </c>
      <c r="I3632" t="b">
        <v>0</v>
      </c>
      <c r="J3632" t="b">
        <v>0</v>
      </c>
      <c r="K3632" t="s">
        <v>24</v>
      </c>
      <c r="L3632" t="s">
        <v>36</v>
      </c>
      <c r="N3632">
        <v>25</v>
      </c>
      <c r="O3632" t="s">
        <v>7506</v>
      </c>
      <c r="P3632" t="s">
        <v>7507</v>
      </c>
    </row>
    <row r="3633" spans="1:16" x14ac:dyDescent="0.25">
      <c r="A3633" t="s">
        <v>0</v>
      </c>
      <c r="B3633" t="s">
        <v>3005</v>
      </c>
      <c r="C3633" t="s">
        <v>203</v>
      </c>
      <c r="D3633" t="s">
        <v>3972</v>
      </c>
      <c r="E3633" t="s">
        <v>20</v>
      </c>
      <c r="F3633" t="b">
        <v>0</v>
      </c>
      <c r="G3633" t="s">
        <v>23</v>
      </c>
      <c r="H3633" s="4">
        <v>45708.868854166663</v>
      </c>
      <c r="I3633" t="b">
        <v>1</v>
      </c>
      <c r="J3633" t="b">
        <v>1</v>
      </c>
      <c r="K3633" t="s">
        <v>24</v>
      </c>
      <c r="L3633" t="s">
        <v>36</v>
      </c>
      <c r="N3633">
        <v>19</v>
      </c>
      <c r="O3633" t="s">
        <v>4343</v>
      </c>
      <c r="P3633" t="s">
        <v>7508</v>
      </c>
    </row>
    <row r="3634" spans="1:16" x14ac:dyDescent="0.25">
      <c r="A3634" t="s">
        <v>0</v>
      </c>
      <c r="B3634" t="s">
        <v>7509</v>
      </c>
      <c r="C3634" t="s">
        <v>985</v>
      </c>
      <c r="D3634" t="s">
        <v>4327</v>
      </c>
      <c r="E3634" t="s">
        <v>20</v>
      </c>
      <c r="F3634" t="b">
        <v>0</v>
      </c>
      <c r="G3634" t="s">
        <v>27</v>
      </c>
      <c r="H3634" s="4">
        <v>45708.871157407397</v>
      </c>
      <c r="I3634" t="b">
        <v>0</v>
      </c>
      <c r="J3634" t="b">
        <v>1</v>
      </c>
      <c r="K3634" t="s">
        <v>24</v>
      </c>
      <c r="L3634" t="s">
        <v>22</v>
      </c>
      <c r="M3634">
        <v>120000</v>
      </c>
      <c r="O3634" t="s">
        <v>7510</v>
      </c>
    </row>
    <row r="3635" spans="1:16" x14ac:dyDescent="0.25">
      <c r="A3635" t="s">
        <v>0</v>
      </c>
      <c r="B3635" t="s">
        <v>7524</v>
      </c>
      <c r="C3635" t="s">
        <v>372</v>
      </c>
      <c r="D3635" t="s">
        <v>2208</v>
      </c>
      <c r="E3635" t="s">
        <v>20</v>
      </c>
      <c r="F3635" t="b">
        <v>0</v>
      </c>
      <c r="G3635" t="s">
        <v>27</v>
      </c>
      <c r="H3635" s="4">
        <v>45708.874988425923</v>
      </c>
      <c r="I3635" t="b">
        <v>0</v>
      </c>
      <c r="J3635" t="b">
        <v>0</v>
      </c>
      <c r="K3635" t="s">
        <v>24</v>
      </c>
      <c r="L3635" t="s">
        <v>22</v>
      </c>
      <c r="M3635">
        <v>82500</v>
      </c>
      <c r="O3635" t="s">
        <v>7525</v>
      </c>
      <c r="P3635" t="s">
        <v>7526</v>
      </c>
    </row>
    <row r="3636" spans="1:16" x14ac:dyDescent="0.25">
      <c r="A3636" t="s">
        <v>0</v>
      </c>
      <c r="B3636" t="s">
        <v>7591</v>
      </c>
      <c r="C3636" t="s">
        <v>82</v>
      </c>
      <c r="D3636" t="s">
        <v>3972</v>
      </c>
      <c r="E3636" t="s">
        <v>20</v>
      </c>
      <c r="F3636" t="b">
        <v>0</v>
      </c>
      <c r="G3636" t="s">
        <v>27</v>
      </c>
      <c r="H3636" s="4">
        <v>45708.8750462963</v>
      </c>
      <c r="I3636" t="b">
        <v>0</v>
      </c>
      <c r="J3636" t="b">
        <v>1</v>
      </c>
      <c r="K3636" t="s">
        <v>24</v>
      </c>
      <c r="L3636" t="s">
        <v>22</v>
      </c>
      <c r="M3636">
        <v>130000</v>
      </c>
      <c r="O3636" t="s">
        <v>387</v>
      </c>
      <c r="P3636" t="s">
        <v>7592</v>
      </c>
    </row>
    <row r="3637" spans="1:16" x14ac:dyDescent="0.25">
      <c r="A3637" t="s">
        <v>191</v>
      </c>
      <c r="B3637" t="s">
        <v>7565</v>
      </c>
      <c r="C3637" t="s">
        <v>2883</v>
      </c>
      <c r="D3637" t="s">
        <v>3972</v>
      </c>
      <c r="E3637" t="s">
        <v>51</v>
      </c>
      <c r="F3637" t="b">
        <v>0</v>
      </c>
      <c r="G3637" t="s">
        <v>30</v>
      </c>
      <c r="H3637" s="4">
        <v>45708.875763888893</v>
      </c>
      <c r="I3637" t="b">
        <v>0</v>
      </c>
      <c r="J3637" t="b">
        <v>1</v>
      </c>
      <c r="K3637" t="s">
        <v>24</v>
      </c>
      <c r="L3637" t="s">
        <v>36</v>
      </c>
      <c r="N3637">
        <v>50</v>
      </c>
      <c r="O3637" t="s">
        <v>2434</v>
      </c>
      <c r="P3637" t="s">
        <v>7566</v>
      </c>
    </row>
    <row r="3638" spans="1:16" x14ac:dyDescent="0.25">
      <c r="A3638" t="s">
        <v>1</v>
      </c>
      <c r="B3638" t="s">
        <v>7620</v>
      </c>
      <c r="C3638" t="s">
        <v>160</v>
      </c>
      <c r="D3638" t="s">
        <v>3828</v>
      </c>
      <c r="E3638" t="s">
        <v>20</v>
      </c>
      <c r="F3638" t="b">
        <v>0</v>
      </c>
      <c r="G3638" t="s">
        <v>52</v>
      </c>
      <c r="H3638" s="4">
        <v>45708.876574074071</v>
      </c>
      <c r="I3638" t="b">
        <v>0</v>
      </c>
      <c r="J3638" t="b">
        <v>1</v>
      </c>
      <c r="K3638" t="s">
        <v>24</v>
      </c>
      <c r="L3638" t="s">
        <v>22</v>
      </c>
      <c r="M3638">
        <v>125200</v>
      </c>
      <c r="O3638" t="s">
        <v>88</v>
      </c>
      <c r="P3638" t="s">
        <v>7621</v>
      </c>
    </row>
    <row r="3639" spans="1:16" x14ac:dyDescent="0.25">
      <c r="A3639" t="s">
        <v>2</v>
      </c>
      <c r="B3639" t="s">
        <v>7511</v>
      </c>
      <c r="C3639" t="s">
        <v>24</v>
      </c>
      <c r="D3639" t="s">
        <v>4034</v>
      </c>
      <c r="E3639" t="s">
        <v>20</v>
      </c>
      <c r="F3639" t="b">
        <v>0</v>
      </c>
      <c r="G3639" t="s">
        <v>41</v>
      </c>
      <c r="H3639" s="4">
        <v>45708.877106481479</v>
      </c>
      <c r="I3639" t="b">
        <v>1</v>
      </c>
      <c r="J3639" t="b">
        <v>1</v>
      </c>
      <c r="K3639" t="s">
        <v>24</v>
      </c>
      <c r="L3639" t="s">
        <v>22</v>
      </c>
      <c r="M3639">
        <v>125000</v>
      </c>
      <c r="O3639" t="s">
        <v>1831</v>
      </c>
      <c r="P3639" t="s">
        <v>7512</v>
      </c>
    </row>
    <row r="3640" spans="1:16" x14ac:dyDescent="0.25">
      <c r="A3640" t="s">
        <v>0</v>
      </c>
      <c r="B3640" t="s">
        <v>7513</v>
      </c>
      <c r="C3640" t="s">
        <v>82</v>
      </c>
      <c r="D3640" t="s">
        <v>3972</v>
      </c>
      <c r="E3640" t="s">
        <v>105</v>
      </c>
      <c r="F3640" t="b">
        <v>0</v>
      </c>
      <c r="G3640" t="s">
        <v>27</v>
      </c>
      <c r="H3640" s="4">
        <v>45708.916770833333</v>
      </c>
      <c r="I3640" t="b">
        <v>0</v>
      </c>
      <c r="J3640" t="b">
        <v>0</v>
      </c>
      <c r="K3640" t="s">
        <v>24</v>
      </c>
      <c r="L3640" t="s">
        <v>36</v>
      </c>
      <c r="N3640">
        <v>15.25</v>
      </c>
      <c r="O3640" t="s">
        <v>7514</v>
      </c>
    </row>
    <row r="3641" spans="1:16" x14ac:dyDescent="0.25">
      <c r="A3641" t="s">
        <v>2</v>
      </c>
      <c r="B3641" t="s">
        <v>4480</v>
      </c>
      <c r="C3641" t="s">
        <v>2555</v>
      </c>
      <c r="D3641" t="s">
        <v>3972</v>
      </c>
      <c r="E3641" t="s">
        <v>20</v>
      </c>
      <c r="F3641" t="b">
        <v>0</v>
      </c>
      <c r="G3641" t="s">
        <v>27</v>
      </c>
      <c r="H3641" s="4">
        <v>45708.918055555558</v>
      </c>
      <c r="I3641" t="b">
        <v>1</v>
      </c>
      <c r="J3641" t="b">
        <v>1</v>
      </c>
      <c r="K3641" t="s">
        <v>24</v>
      </c>
      <c r="L3641" t="s">
        <v>36</v>
      </c>
      <c r="N3641">
        <v>60</v>
      </c>
      <c r="O3641" t="s">
        <v>1227</v>
      </c>
      <c r="P3641" t="s">
        <v>887</v>
      </c>
    </row>
    <row r="3642" spans="1:16" x14ac:dyDescent="0.25">
      <c r="A3642" t="s">
        <v>0</v>
      </c>
      <c r="B3642" t="s">
        <v>7515</v>
      </c>
      <c r="C3642" t="s">
        <v>1096</v>
      </c>
      <c r="D3642" t="s">
        <v>3828</v>
      </c>
      <c r="E3642" t="s">
        <v>20</v>
      </c>
      <c r="F3642" t="b">
        <v>0</v>
      </c>
      <c r="G3642" t="s">
        <v>27</v>
      </c>
      <c r="H3642" s="4">
        <v>45708.954479166663</v>
      </c>
      <c r="I3642" t="b">
        <v>0</v>
      </c>
      <c r="J3642" t="b">
        <v>0</v>
      </c>
      <c r="K3642" t="s">
        <v>24</v>
      </c>
      <c r="L3642" t="s">
        <v>36</v>
      </c>
      <c r="N3642">
        <v>67.360000610351563</v>
      </c>
      <c r="O3642" t="s">
        <v>7516</v>
      </c>
      <c r="P3642" t="s">
        <v>7517</v>
      </c>
    </row>
    <row r="3643" spans="1:16" x14ac:dyDescent="0.25">
      <c r="A3643" t="s">
        <v>1</v>
      </c>
      <c r="B3643" t="s">
        <v>7567</v>
      </c>
      <c r="C3643" t="s">
        <v>151</v>
      </c>
      <c r="D3643" t="s">
        <v>3972</v>
      </c>
      <c r="E3643" t="s">
        <v>20</v>
      </c>
      <c r="F3643" t="b">
        <v>0</v>
      </c>
      <c r="G3643" t="s">
        <v>30</v>
      </c>
      <c r="H3643" s="4">
        <v>45708.959097222221</v>
      </c>
      <c r="I3643" t="b">
        <v>0</v>
      </c>
      <c r="J3643" t="b">
        <v>1</v>
      </c>
      <c r="K3643" t="s">
        <v>24</v>
      </c>
      <c r="L3643" t="s">
        <v>22</v>
      </c>
      <c r="M3643">
        <v>169500</v>
      </c>
      <c r="O3643" t="s">
        <v>4534</v>
      </c>
      <c r="P3643" t="s">
        <v>7568</v>
      </c>
    </row>
    <row r="3644" spans="1:16" x14ac:dyDescent="0.25">
      <c r="A3644" t="s">
        <v>1</v>
      </c>
      <c r="B3644" t="s">
        <v>7402</v>
      </c>
      <c r="C3644" t="s">
        <v>39</v>
      </c>
      <c r="D3644" t="s">
        <v>3972</v>
      </c>
      <c r="E3644" t="s">
        <v>51</v>
      </c>
      <c r="F3644" t="b">
        <v>1</v>
      </c>
      <c r="G3644" t="s">
        <v>41</v>
      </c>
      <c r="H3644" s="4">
        <v>45709.000034722223</v>
      </c>
      <c r="I3644" t="b">
        <v>0</v>
      </c>
      <c r="J3644" t="b">
        <v>1</v>
      </c>
      <c r="K3644" t="s">
        <v>24</v>
      </c>
      <c r="L3644" t="s">
        <v>36</v>
      </c>
      <c r="N3644">
        <v>31</v>
      </c>
      <c r="O3644" t="s">
        <v>7403</v>
      </c>
      <c r="P3644" t="s">
        <v>1212</v>
      </c>
    </row>
    <row r="3645" spans="1:16" x14ac:dyDescent="0.25">
      <c r="A3645" t="s">
        <v>0</v>
      </c>
      <c r="B3645" t="s">
        <v>7404</v>
      </c>
      <c r="C3645" t="s">
        <v>5662</v>
      </c>
      <c r="D3645" t="s">
        <v>3956</v>
      </c>
      <c r="E3645" t="s">
        <v>34</v>
      </c>
      <c r="F3645" t="b">
        <v>0</v>
      </c>
      <c r="G3645" t="s">
        <v>27</v>
      </c>
      <c r="H3645" s="4">
        <v>45709.000173611108</v>
      </c>
      <c r="I3645" t="b">
        <v>0</v>
      </c>
      <c r="J3645" t="b">
        <v>0</v>
      </c>
      <c r="K3645" t="s">
        <v>24</v>
      </c>
      <c r="L3645" t="s">
        <v>36</v>
      </c>
      <c r="N3645">
        <v>24.014999389648441</v>
      </c>
      <c r="O3645" t="s">
        <v>5663</v>
      </c>
      <c r="P3645" t="s">
        <v>3686</v>
      </c>
    </row>
    <row r="3646" spans="1:16" x14ac:dyDescent="0.25">
      <c r="A3646" t="s">
        <v>2</v>
      </c>
      <c r="B3646" t="s">
        <v>7405</v>
      </c>
      <c r="C3646" t="s">
        <v>780</v>
      </c>
      <c r="D3646" t="s">
        <v>3972</v>
      </c>
      <c r="E3646" t="s">
        <v>20</v>
      </c>
      <c r="F3646" t="b">
        <v>0</v>
      </c>
      <c r="G3646" t="s">
        <v>27</v>
      </c>
      <c r="H3646" s="4">
        <v>45709.000173611108</v>
      </c>
      <c r="I3646" t="b">
        <v>0</v>
      </c>
      <c r="J3646" t="b">
        <v>0</v>
      </c>
      <c r="K3646" t="s">
        <v>24</v>
      </c>
      <c r="L3646" t="s">
        <v>22</v>
      </c>
      <c r="M3646">
        <v>82850</v>
      </c>
      <c r="O3646" t="s">
        <v>5481</v>
      </c>
      <c r="P3646" t="s">
        <v>3772</v>
      </c>
    </row>
    <row r="3647" spans="1:16" x14ac:dyDescent="0.25">
      <c r="A3647" t="s">
        <v>1</v>
      </c>
      <c r="B3647" t="s">
        <v>7553</v>
      </c>
      <c r="C3647" t="s">
        <v>82</v>
      </c>
      <c r="D3647" t="s">
        <v>3972</v>
      </c>
      <c r="E3647" t="s">
        <v>20</v>
      </c>
      <c r="F3647" t="b">
        <v>0</v>
      </c>
      <c r="G3647" t="s">
        <v>27</v>
      </c>
      <c r="H3647" s="4">
        <v>45709.00136574074</v>
      </c>
      <c r="I3647" t="b">
        <v>0</v>
      </c>
      <c r="J3647" t="b">
        <v>1</v>
      </c>
      <c r="K3647" t="s">
        <v>24</v>
      </c>
      <c r="L3647" t="s">
        <v>22</v>
      </c>
      <c r="M3647">
        <v>125320</v>
      </c>
      <c r="O3647" t="s">
        <v>4193</v>
      </c>
      <c r="P3647" t="s">
        <v>149</v>
      </c>
    </row>
    <row r="3648" spans="1:16" x14ac:dyDescent="0.25">
      <c r="A3648" t="s">
        <v>2</v>
      </c>
      <c r="B3648" t="s">
        <v>7406</v>
      </c>
      <c r="C3648" t="s">
        <v>372</v>
      </c>
      <c r="D3648" t="s">
        <v>4013</v>
      </c>
      <c r="E3648" t="s">
        <v>20</v>
      </c>
      <c r="F3648" t="b">
        <v>0</v>
      </c>
      <c r="G3648" t="s">
        <v>41</v>
      </c>
      <c r="H3648" s="4">
        <v>45709.00209490741</v>
      </c>
      <c r="I3648" t="b">
        <v>0</v>
      </c>
      <c r="J3648" t="b">
        <v>1</v>
      </c>
      <c r="K3648" t="s">
        <v>24</v>
      </c>
      <c r="L3648" t="s">
        <v>22</v>
      </c>
      <c r="M3648">
        <v>220900</v>
      </c>
      <c r="O3648" t="s">
        <v>402</v>
      </c>
      <c r="P3648" t="s">
        <v>7407</v>
      </c>
    </row>
    <row r="3649" spans="1:16" x14ac:dyDescent="0.25">
      <c r="A3649" t="s">
        <v>2</v>
      </c>
      <c r="B3649" t="s">
        <v>2492</v>
      </c>
      <c r="C3649" t="s">
        <v>825</v>
      </c>
      <c r="D3649" t="s">
        <v>3972</v>
      </c>
      <c r="E3649" t="s">
        <v>20</v>
      </c>
      <c r="F3649" t="b">
        <v>0</v>
      </c>
      <c r="G3649" t="s">
        <v>35</v>
      </c>
      <c r="H3649" s="4">
        <v>45709.002395833333</v>
      </c>
      <c r="I3649" t="b">
        <v>0</v>
      </c>
      <c r="J3649" t="b">
        <v>1</v>
      </c>
      <c r="K3649" t="s">
        <v>24</v>
      </c>
      <c r="L3649" t="s">
        <v>22</v>
      </c>
      <c r="M3649">
        <v>122087</v>
      </c>
      <c r="O3649" t="s">
        <v>5481</v>
      </c>
      <c r="P3649" t="s">
        <v>7408</v>
      </c>
    </row>
    <row r="3650" spans="1:16" x14ac:dyDescent="0.25">
      <c r="A3650" t="s">
        <v>1</v>
      </c>
      <c r="B3650" t="s">
        <v>5779</v>
      </c>
      <c r="C3650" t="s">
        <v>7554</v>
      </c>
      <c r="D3650" t="s">
        <v>5122</v>
      </c>
      <c r="E3650" t="s">
        <v>20</v>
      </c>
      <c r="F3650" t="b">
        <v>0</v>
      </c>
      <c r="G3650" t="s">
        <v>30</v>
      </c>
      <c r="H3650" s="4">
        <v>45709.002418981479</v>
      </c>
      <c r="I3650" t="b">
        <v>0</v>
      </c>
      <c r="J3650" t="b">
        <v>1</v>
      </c>
      <c r="K3650" t="s">
        <v>24</v>
      </c>
      <c r="L3650" t="s">
        <v>22</v>
      </c>
      <c r="M3650">
        <v>198500</v>
      </c>
      <c r="O3650" t="s">
        <v>59</v>
      </c>
      <c r="P3650" t="s">
        <v>7555</v>
      </c>
    </row>
    <row r="3651" spans="1:16" x14ac:dyDescent="0.25">
      <c r="A3651" t="s">
        <v>2</v>
      </c>
      <c r="B3651" t="s">
        <v>7409</v>
      </c>
      <c r="C3651" t="s">
        <v>622</v>
      </c>
      <c r="D3651" t="s">
        <v>3972</v>
      </c>
      <c r="E3651" t="s">
        <v>20</v>
      </c>
      <c r="F3651" t="b">
        <v>0</v>
      </c>
      <c r="G3651" t="s">
        <v>52</v>
      </c>
      <c r="H3651" s="4">
        <v>45709.003298611111</v>
      </c>
      <c r="I3651" t="b">
        <v>0</v>
      </c>
      <c r="J3651" t="b">
        <v>1</v>
      </c>
      <c r="K3651" t="s">
        <v>24</v>
      </c>
      <c r="L3651" t="s">
        <v>22</v>
      </c>
      <c r="M3651">
        <v>115000</v>
      </c>
      <c r="O3651" t="s">
        <v>954</v>
      </c>
      <c r="P3651" t="s">
        <v>7410</v>
      </c>
    </row>
    <row r="3652" spans="1:16" x14ac:dyDescent="0.25">
      <c r="A3652" t="s">
        <v>28</v>
      </c>
      <c r="B3652" t="s">
        <v>7411</v>
      </c>
      <c r="C3652" t="s">
        <v>39</v>
      </c>
      <c r="D3652" t="s">
        <v>3972</v>
      </c>
      <c r="E3652" t="s">
        <v>20</v>
      </c>
      <c r="F3652" t="b">
        <v>1</v>
      </c>
      <c r="G3652" t="s">
        <v>30</v>
      </c>
      <c r="H3652" s="4">
        <v>45709.017511574071</v>
      </c>
      <c r="I3652" t="b">
        <v>0</v>
      </c>
      <c r="J3652" t="b">
        <v>0</v>
      </c>
      <c r="K3652" t="s">
        <v>24</v>
      </c>
      <c r="L3652" t="s">
        <v>36</v>
      </c>
      <c r="N3652">
        <v>50</v>
      </c>
      <c r="O3652" t="s">
        <v>7412</v>
      </c>
    </row>
    <row r="3653" spans="1:16" x14ac:dyDescent="0.25">
      <c r="A3653" t="s">
        <v>0</v>
      </c>
      <c r="B3653" t="s">
        <v>6982</v>
      </c>
      <c r="C3653" t="s">
        <v>39</v>
      </c>
      <c r="D3653" t="s">
        <v>3972</v>
      </c>
      <c r="E3653" t="s">
        <v>20</v>
      </c>
      <c r="F3653" t="b">
        <v>1</v>
      </c>
      <c r="G3653" t="s">
        <v>106</v>
      </c>
      <c r="H3653" s="4">
        <v>45709.018483796302</v>
      </c>
      <c r="I3653" t="b">
        <v>0</v>
      </c>
      <c r="J3653" t="b">
        <v>0</v>
      </c>
      <c r="K3653" t="s">
        <v>106</v>
      </c>
      <c r="L3653" t="s">
        <v>22</v>
      </c>
      <c r="M3653">
        <v>71500</v>
      </c>
      <c r="O3653" t="s">
        <v>6983</v>
      </c>
      <c r="P3653" t="s">
        <v>6984</v>
      </c>
    </row>
    <row r="3654" spans="1:16" x14ac:dyDescent="0.25">
      <c r="A3654" t="s">
        <v>0</v>
      </c>
      <c r="B3654" t="s">
        <v>4494</v>
      </c>
      <c r="C3654" t="s">
        <v>140</v>
      </c>
      <c r="D3654" t="s">
        <v>3828</v>
      </c>
      <c r="E3654" t="s">
        <v>20</v>
      </c>
      <c r="F3654" t="b">
        <v>0</v>
      </c>
      <c r="G3654" t="s">
        <v>35</v>
      </c>
      <c r="H3654" s="4">
        <v>45709.04210648148</v>
      </c>
      <c r="I3654" t="b">
        <v>0</v>
      </c>
      <c r="J3654" t="b">
        <v>0</v>
      </c>
      <c r="K3654" t="s">
        <v>24</v>
      </c>
      <c r="L3654" t="s">
        <v>22</v>
      </c>
      <c r="M3654">
        <v>70000</v>
      </c>
      <c r="O3654" t="s">
        <v>4495</v>
      </c>
      <c r="P3654" t="s">
        <v>204</v>
      </c>
    </row>
    <row r="3655" spans="1:16" x14ac:dyDescent="0.25">
      <c r="A3655" t="s">
        <v>0</v>
      </c>
      <c r="B3655" t="s">
        <v>2900</v>
      </c>
      <c r="C3655" t="s">
        <v>749</v>
      </c>
      <c r="D3655" t="s">
        <v>3828</v>
      </c>
      <c r="E3655" t="s">
        <v>20</v>
      </c>
      <c r="F3655" t="b">
        <v>0</v>
      </c>
      <c r="G3655" t="s">
        <v>30</v>
      </c>
      <c r="H3655" s="4">
        <v>45709.042280092603</v>
      </c>
      <c r="I3655" t="b">
        <v>0</v>
      </c>
      <c r="J3655" t="b">
        <v>1</v>
      </c>
      <c r="K3655" t="s">
        <v>24</v>
      </c>
      <c r="L3655" t="s">
        <v>22</v>
      </c>
      <c r="M3655">
        <v>82500</v>
      </c>
      <c r="O3655" t="s">
        <v>4496</v>
      </c>
      <c r="P3655" t="s">
        <v>3459</v>
      </c>
    </row>
    <row r="3656" spans="1:16" x14ac:dyDescent="0.25">
      <c r="A3656" t="s">
        <v>2</v>
      </c>
      <c r="B3656" t="s">
        <v>7527</v>
      </c>
      <c r="C3656" t="s">
        <v>7528</v>
      </c>
      <c r="D3656" t="s">
        <v>3828</v>
      </c>
      <c r="E3656" t="s">
        <v>20</v>
      </c>
      <c r="F3656" t="b">
        <v>0</v>
      </c>
      <c r="G3656" t="s">
        <v>23</v>
      </c>
      <c r="H3656" s="4">
        <v>45709.059699074067</v>
      </c>
      <c r="I3656" t="b">
        <v>1</v>
      </c>
      <c r="J3656" t="b">
        <v>1</v>
      </c>
      <c r="K3656" t="s">
        <v>24</v>
      </c>
      <c r="L3656" t="s">
        <v>22</v>
      </c>
      <c r="M3656">
        <v>46000</v>
      </c>
      <c r="O3656" t="s">
        <v>7529</v>
      </c>
      <c r="P3656" t="s">
        <v>3540</v>
      </c>
    </row>
    <row r="3657" spans="1:16" x14ac:dyDescent="0.25">
      <c r="A3657" t="s">
        <v>19</v>
      </c>
      <c r="B3657" t="s">
        <v>2448</v>
      </c>
      <c r="C3657" t="s">
        <v>1270</v>
      </c>
      <c r="D3657" t="s">
        <v>3972</v>
      </c>
      <c r="E3657" t="s">
        <v>20</v>
      </c>
      <c r="F3657" t="b">
        <v>0</v>
      </c>
      <c r="G3657" t="s">
        <v>23</v>
      </c>
      <c r="H3657" s="4">
        <v>45709.077384259261</v>
      </c>
      <c r="I3657" t="b">
        <v>0</v>
      </c>
      <c r="J3657" t="b">
        <v>1</v>
      </c>
      <c r="K3657" t="s">
        <v>24</v>
      </c>
      <c r="L3657" t="s">
        <v>36</v>
      </c>
      <c r="N3657">
        <v>56.5</v>
      </c>
      <c r="O3657" t="s">
        <v>5481</v>
      </c>
      <c r="P3657" t="s">
        <v>149</v>
      </c>
    </row>
    <row r="3658" spans="1:16" x14ac:dyDescent="0.25">
      <c r="A3658" t="s">
        <v>28</v>
      </c>
      <c r="B3658" t="s">
        <v>7413</v>
      </c>
      <c r="C3658" t="s">
        <v>192</v>
      </c>
      <c r="D3658" t="s">
        <v>3956</v>
      </c>
      <c r="E3658" t="s">
        <v>20</v>
      </c>
      <c r="F3658" t="b">
        <v>0</v>
      </c>
      <c r="G3658" t="s">
        <v>23</v>
      </c>
      <c r="H3658" s="4">
        <v>45709.09920138889</v>
      </c>
      <c r="I3658" t="b">
        <v>0</v>
      </c>
      <c r="J3658" t="b">
        <v>1</v>
      </c>
      <c r="K3658" t="s">
        <v>24</v>
      </c>
      <c r="L3658" t="s">
        <v>36</v>
      </c>
      <c r="N3658">
        <v>41.884998321533203</v>
      </c>
      <c r="O3658" t="s">
        <v>5012</v>
      </c>
      <c r="P3658" t="s">
        <v>7414</v>
      </c>
    </row>
    <row r="3659" spans="1:16" x14ac:dyDescent="0.25">
      <c r="A3659" t="s">
        <v>40</v>
      </c>
      <c r="B3659" t="s">
        <v>7415</v>
      </c>
      <c r="C3659" t="s">
        <v>5403</v>
      </c>
      <c r="D3659" t="s">
        <v>3956</v>
      </c>
      <c r="E3659" t="s">
        <v>20</v>
      </c>
      <c r="F3659" t="b">
        <v>0</v>
      </c>
      <c r="G3659" t="s">
        <v>27</v>
      </c>
      <c r="H3659" s="4">
        <v>45709.100543981483</v>
      </c>
      <c r="I3659" t="b">
        <v>0</v>
      </c>
      <c r="J3659" t="b">
        <v>0</v>
      </c>
      <c r="K3659" t="s">
        <v>24</v>
      </c>
      <c r="L3659" t="s">
        <v>36</v>
      </c>
      <c r="N3659">
        <v>45.745002746582031</v>
      </c>
      <c r="O3659" t="s">
        <v>1422</v>
      </c>
      <c r="P3659" t="s">
        <v>7416</v>
      </c>
    </row>
    <row r="3660" spans="1:16" x14ac:dyDescent="0.25">
      <c r="A3660" t="s">
        <v>19</v>
      </c>
      <c r="B3660" t="s">
        <v>7417</v>
      </c>
      <c r="C3660" t="s">
        <v>122</v>
      </c>
      <c r="D3660" t="s">
        <v>3972</v>
      </c>
      <c r="E3660" t="s">
        <v>20</v>
      </c>
      <c r="F3660" t="b">
        <v>0</v>
      </c>
      <c r="G3660" t="s">
        <v>52</v>
      </c>
      <c r="H3660" s="4">
        <v>45709.246979166674</v>
      </c>
      <c r="I3660" t="b">
        <v>1</v>
      </c>
      <c r="J3660" t="b">
        <v>1</v>
      </c>
      <c r="K3660" t="s">
        <v>24</v>
      </c>
      <c r="L3660" t="s">
        <v>36</v>
      </c>
      <c r="N3660">
        <v>67.5</v>
      </c>
      <c r="O3660" t="s">
        <v>4343</v>
      </c>
      <c r="P3660" t="s">
        <v>2460</v>
      </c>
    </row>
    <row r="3661" spans="1:16" x14ac:dyDescent="0.25">
      <c r="A3661" t="s">
        <v>0</v>
      </c>
      <c r="B3661" t="s">
        <v>7418</v>
      </c>
      <c r="C3661" t="s">
        <v>82</v>
      </c>
      <c r="D3661" t="s">
        <v>5914</v>
      </c>
      <c r="E3661" t="s">
        <v>20</v>
      </c>
      <c r="F3661" t="b">
        <v>0</v>
      </c>
      <c r="G3661" t="s">
        <v>27</v>
      </c>
      <c r="H3661" s="4">
        <v>45709.249976851846</v>
      </c>
      <c r="I3661" t="b">
        <v>0</v>
      </c>
      <c r="J3661" t="b">
        <v>1</v>
      </c>
      <c r="K3661" t="s">
        <v>24</v>
      </c>
      <c r="L3661" t="s">
        <v>22</v>
      </c>
      <c r="M3661">
        <v>169500</v>
      </c>
      <c r="O3661" t="s">
        <v>7419</v>
      </c>
      <c r="P3661" t="s">
        <v>2951</v>
      </c>
    </row>
    <row r="3662" spans="1:16" x14ac:dyDescent="0.25">
      <c r="A3662" t="s">
        <v>0</v>
      </c>
      <c r="B3662" t="s">
        <v>0</v>
      </c>
      <c r="C3662" t="s">
        <v>2821</v>
      </c>
      <c r="D3662" t="s">
        <v>1051</v>
      </c>
      <c r="E3662" t="s">
        <v>20</v>
      </c>
      <c r="F3662" t="b">
        <v>0</v>
      </c>
      <c r="G3662" t="s">
        <v>41</v>
      </c>
      <c r="H3662" s="4">
        <v>45709.250231481477</v>
      </c>
      <c r="I3662" t="b">
        <v>1</v>
      </c>
      <c r="J3662" t="b">
        <v>1</v>
      </c>
      <c r="K3662" t="s">
        <v>24</v>
      </c>
      <c r="L3662" t="s">
        <v>36</v>
      </c>
      <c r="N3662">
        <v>30.5</v>
      </c>
      <c r="O3662" t="s">
        <v>1051</v>
      </c>
      <c r="P3662" t="s">
        <v>204</v>
      </c>
    </row>
    <row r="3663" spans="1:16" x14ac:dyDescent="0.25">
      <c r="A3663" t="s">
        <v>0</v>
      </c>
      <c r="B3663" t="s">
        <v>0</v>
      </c>
      <c r="C3663" t="s">
        <v>585</v>
      </c>
      <c r="D3663" t="s">
        <v>3828</v>
      </c>
      <c r="E3663" t="s">
        <v>219</v>
      </c>
      <c r="F3663" t="b">
        <v>0</v>
      </c>
      <c r="G3663" t="s">
        <v>41</v>
      </c>
      <c r="H3663" s="4">
        <v>45709.250277777777</v>
      </c>
      <c r="I3663" t="b">
        <v>0</v>
      </c>
      <c r="J3663" t="b">
        <v>1</v>
      </c>
      <c r="K3663" t="s">
        <v>24</v>
      </c>
      <c r="L3663" t="s">
        <v>36</v>
      </c>
      <c r="N3663">
        <v>62.5</v>
      </c>
      <c r="O3663" t="s">
        <v>3776</v>
      </c>
      <c r="P3663" t="s">
        <v>1823</v>
      </c>
    </row>
    <row r="3664" spans="1:16" x14ac:dyDescent="0.25">
      <c r="A3664" t="s">
        <v>25</v>
      </c>
      <c r="B3664" t="s">
        <v>7420</v>
      </c>
      <c r="C3664" t="s">
        <v>49</v>
      </c>
      <c r="D3664" t="s">
        <v>3108</v>
      </c>
      <c r="E3664" t="s">
        <v>20</v>
      </c>
      <c r="F3664" t="b">
        <v>0</v>
      </c>
      <c r="G3664" t="s">
        <v>41</v>
      </c>
      <c r="H3664" s="4">
        <v>45709.250462962962</v>
      </c>
      <c r="I3664" t="b">
        <v>0</v>
      </c>
      <c r="J3664" t="b">
        <v>1</v>
      </c>
      <c r="K3664" t="s">
        <v>24</v>
      </c>
      <c r="L3664" t="s">
        <v>22</v>
      </c>
      <c r="M3664">
        <v>220612</v>
      </c>
      <c r="O3664" t="s">
        <v>43</v>
      </c>
      <c r="P3664" t="s">
        <v>7421</v>
      </c>
    </row>
    <row r="3665" spans="1:16" x14ac:dyDescent="0.25">
      <c r="A3665" t="s">
        <v>0</v>
      </c>
      <c r="B3665" t="s">
        <v>288</v>
      </c>
      <c r="C3665" t="s">
        <v>696</v>
      </c>
      <c r="D3665" t="s">
        <v>7422</v>
      </c>
      <c r="E3665" t="s">
        <v>51</v>
      </c>
      <c r="F3665" t="b">
        <v>0</v>
      </c>
      <c r="G3665" t="s">
        <v>30</v>
      </c>
      <c r="H3665" s="4">
        <v>45709.250902777778</v>
      </c>
      <c r="I3665" t="b">
        <v>1</v>
      </c>
      <c r="J3665" t="b">
        <v>1</v>
      </c>
      <c r="K3665" t="s">
        <v>24</v>
      </c>
      <c r="L3665" t="s">
        <v>36</v>
      </c>
      <c r="N3665">
        <v>25</v>
      </c>
      <c r="O3665" t="s">
        <v>2075</v>
      </c>
      <c r="P3665" t="s">
        <v>863</v>
      </c>
    </row>
    <row r="3666" spans="1:16" x14ac:dyDescent="0.25">
      <c r="A3666" t="s">
        <v>19</v>
      </c>
      <c r="B3666" t="s">
        <v>7423</v>
      </c>
      <c r="C3666" t="s">
        <v>985</v>
      </c>
      <c r="D3666" t="s">
        <v>3972</v>
      </c>
      <c r="E3666" t="s">
        <v>20</v>
      </c>
      <c r="F3666" t="b">
        <v>0</v>
      </c>
      <c r="G3666" t="s">
        <v>27</v>
      </c>
      <c r="H3666" s="4">
        <v>45709.251006944447</v>
      </c>
      <c r="I3666" t="b">
        <v>0</v>
      </c>
      <c r="J3666" t="b">
        <v>1</v>
      </c>
      <c r="K3666" t="s">
        <v>24</v>
      </c>
      <c r="L3666" t="s">
        <v>22</v>
      </c>
      <c r="M3666">
        <v>260000</v>
      </c>
      <c r="O3666" t="s">
        <v>575</v>
      </c>
    </row>
    <row r="3667" spans="1:16" x14ac:dyDescent="0.25">
      <c r="A3667" t="s">
        <v>0</v>
      </c>
      <c r="B3667" t="s">
        <v>0</v>
      </c>
      <c r="C3667" t="s">
        <v>1226</v>
      </c>
      <c r="D3667" t="s">
        <v>3828</v>
      </c>
      <c r="E3667" t="s">
        <v>20</v>
      </c>
      <c r="F3667" t="b">
        <v>0</v>
      </c>
      <c r="G3667" t="s">
        <v>52</v>
      </c>
      <c r="H3667" s="4">
        <v>45709.251215277778</v>
      </c>
      <c r="I3667" t="b">
        <v>0</v>
      </c>
      <c r="J3667" t="b">
        <v>0</v>
      </c>
      <c r="K3667" t="s">
        <v>24</v>
      </c>
      <c r="L3667" t="s">
        <v>22</v>
      </c>
      <c r="M3667">
        <v>70000</v>
      </c>
      <c r="O3667" t="s">
        <v>5917</v>
      </c>
      <c r="P3667" t="s">
        <v>5918</v>
      </c>
    </row>
    <row r="3668" spans="1:16" x14ac:dyDescent="0.25">
      <c r="A3668" t="s">
        <v>1</v>
      </c>
      <c r="B3668" t="s">
        <v>661</v>
      </c>
      <c r="C3668" t="s">
        <v>386</v>
      </c>
      <c r="D3668" t="s">
        <v>3828</v>
      </c>
      <c r="E3668" t="s">
        <v>20</v>
      </c>
      <c r="F3668" t="b">
        <v>0</v>
      </c>
      <c r="G3668" t="s">
        <v>41</v>
      </c>
      <c r="H3668" s="4">
        <v>45709.251944444448</v>
      </c>
      <c r="I3668" t="b">
        <v>0</v>
      </c>
      <c r="J3668" t="b">
        <v>1</v>
      </c>
      <c r="K3668" t="s">
        <v>24</v>
      </c>
      <c r="L3668" t="s">
        <v>22</v>
      </c>
      <c r="M3668">
        <v>127275.203125</v>
      </c>
      <c r="O3668" t="s">
        <v>7424</v>
      </c>
      <c r="P3668" t="s">
        <v>7425</v>
      </c>
    </row>
    <row r="3669" spans="1:16" x14ac:dyDescent="0.25">
      <c r="A3669" t="s">
        <v>2</v>
      </c>
      <c r="B3669" t="s">
        <v>1544</v>
      </c>
      <c r="C3669" t="s">
        <v>39</v>
      </c>
      <c r="D3669" t="s">
        <v>4013</v>
      </c>
      <c r="E3669" t="s">
        <v>20</v>
      </c>
      <c r="F3669" t="b">
        <v>1</v>
      </c>
      <c r="G3669" t="s">
        <v>610</v>
      </c>
      <c r="H3669" s="4">
        <v>45709.257430555554</v>
      </c>
      <c r="I3669" t="b">
        <v>0</v>
      </c>
      <c r="J3669" t="b">
        <v>1</v>
      </c>
      <c r="K3669" t="s">
        <v>610</v>
      </c>
      <c r="L3669" t="s">
        <v>22</v>
      </c>
      <c r="M3669">
        <v>184000</v>
      </c>
      <c r="O3669" t="s">
        <v>3016</v>
      </c>
      <c r="P3669" t="s">
        <v>6877</v>
      </c>
    </row>
    <row r="3670" spans="1:16" x14ac:dyDescent="0.25">
      <c r="A3670" t="s">
        <v>0</v>
      </c>
      <c r="B3670" t="s">
        <v>7426</v>
      </c>
      <c r="C3670" t="s">
        <v>3180</v>
      </c>
      <c r="D3670" t="s">
        <v>2208</v>
      </c>
      <c r="E3670" t="s">
        <v>20</v>
      </c>
      <c r="F3670" t="b">
        <v>0</v>
      </c>
      <c r="G3670" t="s">
        <v>23</v>
      </c>
      <c r="H3670" s="4">
        <v>45709.269016203703</v>
      </c>
      <c r="I3670" t="b">
        <v>0</v>
      </c>
      <c r="J3670" t="b">
        <v>0</v>
      </c>
      <c r="K3670" t="s">
        <v>24</v>
      </c>
      <c r="L3670" t="s">
        <v>36</v>
      </c>
      <c r="N3670">
        <v>33.5</v>
      </c>
      <c r="O3670" t="s">
        <v>3375</v>
      </c>
      <c r="P3670" t="s">
        <v>963</v>
      </c>
    </row>
    <row r="3671" spans="1:16" x14ac:dyDescent="0.25">
      <c r="A3671" t="s">
        <v>2</v>
      </c>
      <c r="B3671" t="s">
        <v>2</v>
      </c>
      <c r="C3671" t="s">
        <v>7427</v>
      </c>
      <c r="D3671" t="s">
        <v>4971</v>
      </c>
      <c r="E3671" t="s">
        <v>20</v>
      </c>
      <c r="F3671" t="b">
        <v>0</v>
      </c>
      <c r="G3671" t="s">
        <v>226</v>
      </c>
      <c r="H3671" s="4">
        <v>45709.273310185177</v>
      </c>
      <c r="I3671" t="b">
        <v>1</v>
      </c>
      <c r="J3671" t="b">
        <v>0</v>
      </c>
      <c r="K3671" t="s">
        <v>226</v>
      </c>
      <c r="L3671" t="s">
        <v>22</v>
      </c>
      <c r="M3671">
        <v>65000</v>
      </c>
      <c r="O3671" t="s">
        <v>7428</v>
      </c>
      <c r="P3671" t="s">
        <v>7429</v>
      </c>
    </row>
    <row r="3672" spans="1:16" x14ac:dyDescent="0.25">
      <c r="A3672" t="s">
        <v>19</v>
      </c>
      <c r="B3672" t="s">
        <v>7518</v>
      </c>
      <c r="C3672" t="s">
        <v>213</v>
      </c>
      <c r="D3672" t="s">
        <v>2208</v>
      </c>
      <c r="E3672" t="s">
        <v>20</v>
      </c>
      <c r="F3672" t="b">
        <v>0</v>
      </c>
      <c r="G3672" t="s">
        <v>41</v>
      </c>
      <c r="H3672" s="4">
        <v>45709.292048611111</v>
      </c>
      <c r="I3672" t="b">
        <v>0</v>
      </c>
      <c r="J3672" t="b">
        <v>1</v>
      </c>
      <c r="K3672" t="s">
        <v>24</v>
      </c>
      <c r="L3672" t="s">
        <v>22</v>
      </c>
      <c r="M3672">
        <v>193000</v>
      </c>
      <c r="O3672" t="s">
        <v>405</v>
      </c>
      <c r="P3672" t="s">
        <v>7519</v>
      </c>
    </row>
    <row r="3673" spans="1:16" x14ac:dyDescent="0.25">
      <c r="A3673" t="s">
        <v>2</v>
      </c>
      <c r="B3673" t="s">
        <v>7430</v>
      </c>
      <c r="C3673" t="s">
        <v>172</v>
      </c>
      <c r="D3673" t="s">
        <v>2208</v>
      </c>
      <c r="E3673" t="s">
        <v>20</v>
      </c>
      <c r="F3673" t="b">
        <v>0</v>
      </c>
      <c r="G3673" t="s">
        <v>27</v>
      </c>
      <c r="H3673" s="4">
        <v>45709.293217592603</v>
      </c>
      <c r="I3673" t="b">
        <v>0</v>
      </c>
      <c r="J3673" t="b">
        <v>0</v>
      </c>
      <c r="K3673" t="s">
        <v>24</v>
      </c>
      <c r="L3673" t="s">
        <v>22</v>
      </c>
      <c r="M3673">
        <v>180000</v>
      </c>
      <c r="O3673" t="s">
        <v>2868</v>
      </c>
      <c r="P3673" t="s">
        <v>7431</v>
      </c>
    </row>
    <row r="3674" spans="1:16" x14ac:dyDescent="0.25">
      <c r="A3674" t="s">
        <v>0</v>
      </c>
      <c r="B3674" t="s">
        <v>4221</v>
      </c>
      <c r="D3674" t="s">
        <v>4219</v>
      </c>
      <c r="E3674" t="s">
        <v>20</v>
      </c>
      <c r="F3674" t="b">
        <v>0</v>
      </c>
      <c r="G3674" t="s">
        <v>1420</v>
      </c>
      <c r="H3674" s="4">
        <v>45709.298101851848</v>
      </c>
      <c r="I3674" t="b">
        <v>0</v>
      </c>
      <c r="J3674" t="b">
        <v>0</v>
      </c>
      <c r="K3674" t="s">
        <v>1420</v>
      </c>
      <c r="L3674" t="s">
        <v>22</v>
      </c>
      <c r="M3674">
        <v>65000</v>
      </c>
      <c r="O3674" t="s">
        <v>2946</v>
      </c>
      <c r="P3674" t="s">
        <v>1374</v>
      </c>
    </row>
    <row r="3675" spans="1:16" x14ac:dyDescent="0.25">
      <c r="A3675" t="s">
        <v>1</v>
      </c>
      <c r="B3675" t="s">
        <v>7432</v>
      </c>
      <c r="C3675" t="s">
        <v>39</v>
      </c>
      <c r="D3675" t="s">
        <v>7433</v>
      </c>
      <c r="E3675" t="s">
        <v>20</v>
      </c>
      <c r="F3675" t="b">
        <v>1</v>
      </c>
      <c r="G3675" t="s">
        <v>1833</v>
      </c>
      <c r="H3675" s="4">
        <v>45709.299421296288</v>
      </c>
      <c r="I3675" t="b">
        <v>1</v>
      </c>
      <c r="J3675" t="b">
        <v>0</v>
      </c>
      <c r="K3675" t="s">
        <v>1833</v>
      </c>
      <c r="L3675" t="s">
        <v>22</v>
      </c>
      <c r="M3675">
        <v>47500</v>
      </c>
      <c r="O3675" t="s">
        <v>1426</v>
      </c>
    </row>
    <row r="3676" spans="1:16" x14ac:dyDescent="0.25">
      <c r="A3676" t="s">
        <v>0</v>
      </c>
      <c r="B3676" t="s">
        <v>3335</v>
      </c>
      <c r="C3676" t="s">
        <v>160</v>
      </c>
      <c r="D3676" t="s">
        <v>4083</v>
      </c>
      <c r="E3676" t="s">
        <v>20</v>
      </c>
      <c r="F3676" t="b">
        <v>0</v>
      </c>
      <c r="G3676" t="s">
        <v>52</v>
      </c>
      <c r="H3676" s="4">
        <v>45709.303819444453</v>
      </c>
      <c r="I3676" t="b">
        <v>0</v>
      </c>
      <c r="J3676" t="b">
        <v>1</v>
      </c>
      <c r="K3676" t="s">
        <v>24</v>
      </c>
      <c r="L3676" t="s">
        <v>22</v>
      </c>
      <c r="M3676">
        <v>137500</v>
      </c>
      <c r="O3676" t="s">
        <v>88</v>
      </c>
      <c r="P3676" t="s">
        <v>7434</v>
      </c>
    </row>
    <row r="3677" spans="1:16" x14ac:dyDescent="0.25">
      <c r="A3677" t="s">
        <v>89</v>
      </c>
      <c r="B3677" t="s">
        <v>7530</v>
      </c>
      <c r="C3677" t="s">
        <v>7531</v>
      </c>
      <c r="D3677" t="s">
        <v>4034</v>
      </c>
      <c r="E3677" t="s">
        <v>20</v>
      </c>
      <c r="F3677" t="b">
        <v>0</v>
      </c>
      <c r="G3677" t="s">
        <v>1119</v>
      </c>
      <c r="H3677" s="4">
        <v>45709.31212962963</v>
      </c>
      <c r="I3677" t="b">
        <v>0</v>
      </c>
      <c r="J3677" t="b">
        <v>0</v>
      </c>
      <c r="K3677" t="s">
        <v>1119</v>
      </c>
      <c r="L3677" t="s">
        <v>22</v>
      </c>
      <c r="M3677">
        <v>275000</v>
      </c>
      <c r="O3677" t="s">
        <v>7532</v>
      </c>
      <c r="P3677" t="s">
        <v>274</v>
      </c>
    </row>
    <row r="3678" spans="1:16" x14ac:dyDescent="0.25">
      <c r="A3678" t="s">
        <v>89</v>
      </c>
      <c r="B3678" t="s">
        <v>7533</v>
      </c>
      <c r="C3678" t="s">
        <v>1420</v>
      </c>
      <c r="D3678" t="s">
        <v>4219</v>
      </c>
      <c r="E3678" t="s">
        <v>20</v>
      </c>
      <c r="F3678" t="b">
        <v>0</v>
      </c>
      <c r="G3678" t="s">
        <v>1420</v>
      </c>
      <c r="H3678" s="4">
        <v>45709.317175925928</v>
      </c>
      <c r="I3678" t="b">
        <v>0</v>
      </c>
      <c r="J3678" t="b">
        <v>0</v>
      </c>
      <c r="K3678" t="s">
        <v>1420</v>
      </c>
      <c r="L3678" t="s">
        <v>22</v>
      </c>
      <c r="M3678">
        <v>174400</v>
      </c>
      <c r="O3678" t="s">
        <v>1773</v>
      </c>
      <c r="P3678" t="s">
        <v>7534</v>
      </c>
    </row>
    <row r="3679" spans="1:16" x14ac:dyDescent="0.25">
      <c r="A3679" t="s">
        <v>139</v>
      </c>
      <c r="B3679" t="s">
        <v>7435</v>
      </c>
      <c r="C3679" t="s">
        <v>2500</v>
      </c>
      <c r="D3679" t="s">
        <v>3969</v>
      </c>
      <c r="E3679" t="s">
        <v>20</v>
      </c>
      <c r="F3679" t="b">
        <v>0</v>
      </c>
      <c r="G3679" t="s">
        <v>41</v>
      </c>
      <c r="H3679" s="4">
        <v>45709.333784722221</v>
      </c>
      <c r="I3679" t="b">
        <v>0</v>
      </c>
      <c r="J3679" t="b">
        <v>1</v>
      </c>
      <c r="K3679" t="s">
        <v>24</v>
      </c>
      <c r="L3679" t="s">
        <v>22</v>
      </c>
      <c r="M3679">
        <v>96000</v>
      </c>
      <c r="O3679" t="s">
        <v>7436</v>
      </c>
    </row>
    <row r="3680" spans="1:16" x14ac:dyDescent="0.25">
      <c r="A3680" t="s">
        <v>40</v>
      </c>
      <c r="B3680" t="s">
        <v>7437</v>
      </c>
      <c r="C3680" t="s">
        <v>151</v>
      </c>
      <c r="D3680" t="s">
        <v>5132</v>
      </c>
      <c r="E3680" t="s">
        <v>20</v>
      </c>
      <c r="F3680" t="b">
        <v>0</v>
      </c>
      <c r="G3680" t="s">
        <v>30</v>
      </c>
      <c r="H3680" s="4">
        <v>45709.334583333337</v>
      </c>
      <c r="I3680" t="b">
        <v>0</v>
      </c>
      <c r="J3680" t="b">
        <v>1</v>
      </c>
      <c r="K3680" t="s">
        <v>24</v>
      </c>
      <c r="L3680" t="s">
        <v>22</v>
      </c>
      <c r="M3680">
        <v>149743</v>
      </c>
      <c r="O3680" t="s">
        <v>7438</v>
      </c>
      <c r="P3680" t="s">
        <v>7439</v>
      </c>
    </row>
    <row r="3681" spans="1:16" x14ac:dyDescent="0.25">
      <c r="A3681" t="s">
        <v>19</v>
      </c>
      <c r="B3681" t="s">
        <v>7556</v>
      </c>
      <c r="C3681" t="s">
        <v>453</v>
      </c>
      <c r="D3681" t="s">
        <v>3956</v>
      </c>
      <c r="E3681" t="s">
        <v>20</v>
      </c>
      <c r="F3681" t="b">
        <v>0</v>
      </c>
      <c r="G3681" t="s">
        <v>27</v>
      </c>
      <c r="H3681" s="4">
        <v>45709.334618055553</v>
      </c>
      <c r="I3681" t="b">
        <v>0</v>
      </c>
      <c r="J3681" t="b">
        <v>0</v>
      </c>
      <c r="K3681" t="s">
        <v>24</v>
      </c>
      <c r="L3681" t="s">
        <v>36</v>
      </c>
      <c r="N3681">
        <v>51.239997863769531</v>
      </c>
      <c r="O3681" t="s">
        <v>349</v>
      </c>
      <c r="P3681" t="s">
        <v>7557</v>
      </c>
    </row>
    <row r="3682" spans="1:16" x14ac:dyDescent="0.25">
      <c r="A3682" t="s">
        <v>2</v>
      </c>
      <c r="B3682" t="s">
        <v>7440</v>
      </c>
      <c r="C3682" t="s">
        <v>29</v>
      </c>
      <c r="D3682" t="s">
        <v>3956</v>
      </c>
      <c r="E3682" t="s">
        <v>20</v>
      </c>
      <c r="F3682" t="b">
        <v>0</v>
      </c>
      <c r="G3682" t="s">
        <v>27</v>
      </c>
      <c r="H3682" s="4">
        <v>45709.334675925929</v>
      </c>
      <c r="I3682" t="b">
        <v>0</v>
      </c>
      <c r="J3682" t="b">
        <v>1</v>
      </c>
      <c r="K3682" t="s">
        <v>24</v>
      </c>
      <c r="L3682" t="s">
        <v>36</v>
      </c>
      <c r="N3682">
        <v>38.215000152587891</v>
      </c>
      <c r="O3682" t="s">
        <v>2768</v>
      </c>
      <c r="P3682" t="s">
        <v>128</v>
      </c>
    </row>
    <row r="3683" spans="1:16" x14ac:dyDescent="0.25">
      <c r="A3683" t="s">
        <v>2</v>
      </c>
      <c r="B3683" t="s">
        <v>1676</v>
      </c>
      <c r="C3683" t="s">
        <v>92</v>
      </c>
      <c r="D3683" t="s">
        <v>4089</v>
      </c>
      <c r="E3683" t="s">
        <v>20</v>
      </c>
      <c r="F3683" t="b">
        <v>0</v>
      </c>
      <c r="G3683" t="s">
        <v>35</v>
      </c>
      <c r="H3683" s="4">
        <v>45709.335509259261</v>
      </c>
      <c r="I3683" t="b">
        <v>0</v>
      </c>
      <c r="J3683" t="b">
        <v>0</v>
      </c>
      <c r="K3683" t="s">
        <v>24</v>
      </c>
      <c r="L3683" t="s">
        <v>22</v>
      </c>
      <c r="M3683">
        <v>125000</v>
      </c>
      <c r="O3683" t="s">
        <v>202</v>
      </c>
      <c r="P3683" t="s">
        <v>7558</v>
      </c>
    </row>
    <row r="3684" spans="1:16" x14ac:dyDescent="0.25">
      <c r="A3684" t="s">
        <v>2</v>
      </c>
      <c r="B3684" t="s">
        <v>7441</v>
      </c>
      <c r="C3684" t="s">
        <v>6312</v>
      </c>
      <c r="D3684" t="s">
        <v>3969</v>
      </c>
      <c r="E3684" t="s">
        <v>20</v>
      </c>
      <c r="F3684" t="b">
        <v>0</v>
      </c>
      <c r="G3684" t="s">
        <v>1420</v>
      </c>
      <c r="H3684" s="4">
        <v>45709.350810185177</v>
      </c>
      <c r="I3684" t="b">
        <v>0</v>
      </c>
      <c r="J3684" t="b">
        <v>0</v>
      </c>
      <c r="K3684" t="s">
        <v>1420</v>
      </c>
      <c r="L3684" t="s">
        <v>22</v>
      </c>
      <c r="M3684">
        <v>109605.5</v>
      </c>
      <c r="O3684" t="s">
        <v>7442</v>
      </c>
      <c r="P3684" t="s">
        <v>7443</v>
      </c>
    </row>
    <row r="3685" spans="1:16" x14ac:dyDescent="0.25">
      <c r="A3685" t="s">
        <v>0</v>
      </c>
      <c r="B3685" t="s">
        <v>7535</v>
      </c>
      <c r="C3685" t="s">
        <v>3225</v>
      </c>
      <c r="D3685" t="s">
        <v>3828</v>
      </c>
      <c r="E3685" t="s">
        <v>20</v>
      </c>
      <c r="F3685" t="b">
        <v>0</v>
      </c>
      <c r="G3685" t="s">
        <v>27</v>
      </c>
      <c r="H3685" s="4">
        <v>45709.375081018523</v>
      </c>
      <c r="I3685" t="b">
        <v>1</v>
      </c>
      <c r="J3685" t="b">
        <v>1</v>
      </c>
      <c r="K3685" t="s">
        <v>24</v>
      </c>
      <c r="L3685" t="s">
        <v>22</v>
      </c>
      <c r="M3685">
        <v>80000</v>
      </c>
      <c r="O3685" t="s">
        <v>7536</v>
      </c>
      <c r="P3685" t="s">
        <v>7537</v>
      </c>
    </row>
    <row r="3686" spans="1:16" x14ac:dyDescent="0.25">
      <c r="A3686" t="s">
        <v>0</v>
      </c>
      <c r="B3686" t="s">
        <v>7444</v>
      </c>
      <c r="C3686" t="s">
        <v>39</v>
      </c>
      <c r="D3686" t="s">
        <v>3828</v>
      </c>
      <c r="E3686" t="s">
        <v>20</v>
      </c>
      <c r="F3686" t="b">
        <v>1</v>
      </c>
      <c r="G3686" t="s">
        <v>27</v>
      </c>
      <c r="H3686" s="4">
        <v>45709.375150462962</v>
      </c>
      <c r="I3686" t="b">
        <v>1</v>
      </c>
      <c r="J3686" t="b">
        <v>0</v>
      </c>
      <c r="K3686" t="s">
        <v>24</v>
      </c>
      <c r="L3686" t="s">
        <v>22</v>
      </c>
      <c r="M3686">
        <v>163085</v>
      </c>
      <c r="O3686" t="s">
        <v>7445</v>
      </c>
      <c r="P3686" t="s">
        <v>709</v>
      </c>
    </row>
    <row r="3687" spans="1:16" x14ac:dyDescent="0.25">
      <c r="A3687" t="s">
        <v>0</v>
      </c>
      <c r="B3687" t="s">
        <v>7446</v>
      </c>
      <c r="C3687" t="s">
        <v>585</v>
      </c>
      <c r="D3687" t="s">
        <v>4083</v>
      </c>
      <c r="E3687" t="s">
        <v>20</v>
      </c>
      <c r="F3687" t="b">
        <v>0</v>
      </c>
      <c r="G3687" t="s">
        <v>41</v>
      </c>
      <c r="H3687" s="4">
        <v>45709.375474537039</v>
      </c>
      <c r="I3687" t="b">
        <v>0</v>
      </c>
      <c r="J3687" t="b">
        <v>0</v>
      </c>
      <c r="K3687" t="s">
        <v>24</v>
      </c>
      <c r="L3687" t="s">
        <v>22</v>
      </c>
      <c r="M3687">
        <v>125000</v>
      </c>
      <c r="O3687" t="s">
        <v>374</v>
      </c>
      <c r="P3687" t="s">
        <v>7447</v>
      </c>
    </row>
    <row r="3688" spans="1:16" x14ac:dyDescent="0.25">
      <c r="A3688" t="s">
        <v>1</v>
      </c>
      <c r="B3688" t="s">
        <v>4430</v>
      </c>
      <c r="C3688" t="s">
        <v>949</v>
      </c>
      <c r="D3688" t="s">
        <v>4431</v>
      </c>
      <c r="E3688" t="s">
        <v>20</v>
      </c>
      <c r="F3688" t="b">
        <v>0</v>
      </c>
      <c r="G3688" t="s">
        <v>30</v>
      </c>
      <c r="H3688" s="4">
        <v>45709.376006944447</v>
      </c>
      <c r="I3688" t="b">
        <v>0</v>
      </c>
      <c r="J3688" t="b">
        <v>1</v>
      </c>
      <c r="K3688" t="s">
        <v>24</v>
      </c>
      <c r="L3688" t="s">
        <v>22</v>
      </c>
      <c r="M3688">
        <v>99000</v>
      </c>
      <c r="O3688" t="s">
        <v>1763</v>
      </c>
      <c r="P3688" t="s">
        <v>4432</v>
      </c>
    </row>
    <row r="3689" spans="1:16" x14ac:dyDescent="0.25">
      <c r="A3689" t="s">
        <v>0</v>
      </c>
      <c r="B3689" t="s">
        <v>5420</v>
      </c>
      <c r="C3689" t="s">
        <v>372</v>
      </c>
      <c r="D3689" t="s">
        <v>3956</v>
      </c>
      <c r="E3689" t="s">
        <v>34</v>
      </c>
      <c r="F3689" t="b">
        <v>0</v>
      </c>
      <c r="G3689" t="s">
        <v>27</v>
      </c>
      <c r="H3689" s="4">
        <v>45709.416701388887</v>
      </c>
      <c r="I3689" t="b">
        <v>1</v>
      </c>
      <c r="J3689" t="b">
        <v>0</v>
      </c>
      <c r="K3689" t="s">
        <v>24</v>
      </c>
      <c r="L3689" t="s">
        <v>36</v>
      </c>
      <c r="N3689">
        <v>27.979999542236332</v>
      </c>
      <c r="O3689" t="s">
        <v>4621</v>
      </c>
    </row>
    <row r="3690" spans="1:16" x14ac:dyDescent="0.25">
      <c r="A3690" t="s">
        <v>40</v>
      </c>
      <c r="B3690" t="s">
        <v>7448</v>
      </c>
      <c r="C3690" t="s">
        <v>1546</v>
      </c>
      <c r="D3690" t="s">
        <v>3828</v>
      </c>
      <c r="E3690" t="s">
        <v>20</v>
      </c>
      <c r="F3690" t="b">
        <v>0</v>
      </c>
      <c r="G3690" t="s">
        <v>27</v>
      </c>
      <c r="H3690" s="4">
        <v>45709.417939814812</v>
      </c>
      <c r="I3690" t="b">
        <v>0</v>
      </c>
      <c r="J3690" t="b">
        <v>1</v>
      </c>
      <c r="K3690" t="s">
        <v>24</v>
      </c>
      <c r="L3690" t="s">
        <v>22</v>
      </c>
      <c r="M3690">
        <v>162225</v>
      </c>
      <c r="O3690" t="s">
        <v>254</v>
      </c>
      <c r="P3690" t="s">
        <v>7449</v>
      </c>
    </row>
    <row r="3691" spans="1:16" x14ac:dyDescent="0.25">
      <c r="A3691" t="s">
        <v>40</v>
      </c>
      <c r="B3691" t="s">
        <v>2541</v>
      </c>
      <c r="C3691" t="s">
        <v>3347</v>
      </c>
      <c r="D3691" t="s">
        <v>3972</v>
      </c>
      <c r="E3691" t="s">
        <v>20</v>
      </c>
      <c r="F3691" t="b">
        <v>0</v>
      </c>
      <c r="G3691" t="s">
        <v>27</v>
      </c>
      <c r="H3691" s="4">
        <v>45709.418842592589</v>
      </c>
      <c r="I3691" t="b">
        <v>0</v>
      </c>
      <c r="J3691" t="b">
        <v>1</v>
      </c>
      <c r="K3691" t="s">
        <v>24</v>
      </c>
      <c r="L3691" t="s">
        <v>22</v>
      </c>
      <c r="M3691">
        <v>110500</v>
      </c>
      <c r="O3691" t="s">
        <v>2227</v>
      </c>
      <c r="P3691" t="s">
        <v>4332</v>
      </c>
    </row>
    <row r="3692" spans="1:16" x14ac:dyDescent="0.25">
      <c r="A3692" t="s">
        <v>2</v>
      </c>
      <c r="B3692" t="s">
        <v>4384</v>
      </c>
      <c r="C3692" t="s">
        <v>3515</v>
      </c>
      <c r="D3692" t="s">
        <v>2208</v>
      </c>
      <c r="E3692" t="s">
        <v>34</v>
      </c>
      <c r="F3692" t="b">
        <v>0</v>
      </c>
      <c r="G3692" t="s">
        <v>41</v>
      </c>
      <c r="H3692" s="4">
        <v>45709.418923611112</v>
      </c>
      <c r="I3692" t="b">
        <v>0</v>
      </c>
      <c r="J3692" t="b">
        <v>1</v>
      </c>
      <c r="K3692" t="s">
        <v>24</v>
      </c>
      <c r="L3692" t="s">
        <v>22</v>
      </c>
      <c r="M3692">
        <v>165000</v>
      </c>
      <c r="O3692" t="s">
        <v>428</v>
      </c>
      <c r="P3692" t="s">
        <v>7450</v>
      </c>
    </row>
    <row r="3693" spans="1:16" x14ac:dyDescent="0.25">
      <c r="A3693" t="s">
        <v>28</v>
      </c>
      <c r="B3693" t="s">
        <v>642</v>
      </c>
      <c r="C3693" t="s">
        <v>696</v>
      </c>
      <c r="D3693" t="s">
        <v>3972</v>
      </c>
      <c r="E3693" t="s">
        <v>20</v>
      </c>
      <c r="F3693" t="b">
        <v>0</v>
      </c>
      <c r="G3693" t="s">
        <v>30</v>
      </c>
      <c r="H3693" s="4">
        <v>45709.420115740737</v>
      </c>
      <c r="I3693" t="b">
        <v>0</v>
      </c>
      <c r="J3693" t="b">
        <v>1</v>
      </c>
      <c r="K3693" t="s">
        <v>24</v>
      </c>
      <c r="L3693" t="s">
        <v>22</v>
      </c>
      <c r="M3693">
        <v>147000</v>
      </c>
      <c r="O3693" t="s">
        <v>950</v>
      </c>
      <c r="P3693" t="s">
        <v>6324</v>
      </c>
    </row>
    <row r="3694" spans="1:16" x14ac:dyDescent="0.25">
      <c r="A3694" t="s">
        <v>89</v>
      </c>
      <c r="B3694" t="s">
        <v>7451</v>
      </c>
      <c r="C3694" t="s">
        <v>7312</v>
      </c>
      <c r="D3694" t="s">
        <v>2208</v>
      </c>
      <c r="E3694" t="s">
        <v>34</v>
      </c>
      <c r="F3694" t="b">
        <v>0</v>
      </c>
      <c r="G3694" t="s">
        <v>41</v>
      </c>
      <c r="H3694" s="4">
        <v>45709.433148148149</v>
      </c>
      <c r="I3694" t="b">
        <v>0</v>
      </c>
      <c r="J3694" t="b">
        <v>1</v>
      </c>
      <c r="K3694" t="s">
        <v>24</v>
      </c>
      <c r="L3694" t="s">
        <v>22</v>
      </c>
      <c r="M3694">
        <v>195000</v>
      </c>
      <c r="O3694" t="s">
        <v>428</v>
      </c>
      <c r="P3694" t="s">
        <v>7452</v>
      </c>
    </row>
    <row r="3695" spans="1:16" x14ac:dyDescent="0.25">
      <c r="A3695" t="s">
        <v>2</v>
      </c>
      <c r="B3695" t="s">
        <v>6516</v>
      </c>
      <c r="C3695" t="s">
        <v>151</v>
      </c>
      <c r="D3695" t="s">
        <v>3972</v>
      </c>
      <c r="E3695" t="s">
        <v>20</v>
      </c>
      <c r="F3695" t="b">
        <v>0</v>
      </c>
      <c r="G3695" t="s">
        <v>30</v>
      </c>
      <c r="H3695" s="4">
        <v>45709.45925925926</v>
      </c>
      <c r="I3695" t="b">
        <v>0</v>
      </c>
      <c r="J3695" t="b">
        <v>1</v>
      </c>
      <c r="K3695" t="s">
        <v>24</v>
      </c>
      <c r="L3695" t="s">
        <v>22</v>
      </c>
      <c r="M3695">
        <v>140500</v>
      </c>
      <c r="O3695" t="s">
        <v>6517</v>
      </c>
      <c r="P3695" t="s">
        <v>6518</v>
      </c>
    </row>
    <row r="3696" spans="1:16" x14ac:dyDescent="0.25">
      <c r="A3696" t="s">
        <v>2</v>
      </c>
      <c r="B3696" t="s">
        <v>307</v>
      </c>
      <c r="C3696" t="s">
        <v>39</v>
      </c>
      <c r="D3696" t="s">
        <v>7453</v>
      </c>
      <c r="E3696" t="s">
        <v>20</v>
      </c>
      <c r="F3696" t="b">
        <v>1</v>
      </c>
      <c r="G3696" t="s">
        <v>1094</v>
      </c>
      <c r="H3696" s="4">
        <v>45709.489560185182</v>
      </c>
      <c r="I3696" t="b">
        <v>1</v>
      </c>
      <c r="J3696" t="b">
        <v>0</v>
      </c>
      <c r="K3696" t="s">
        <v>1094</v>
      </c>
      <c r="L3696" t="s">
        <v>22</v>
      </c>
      <c r="M3696">
        <v>200000</v>
      </c>
      <c r="O3696" t="s">
        <v>7454</v>
      </c>
      <c r="P3696" t="s">
        <v>1818</v>
      </c>
    </row>
    <row r="3697" spans="1:16" x14ac:dyDescent="0.25">
      <c r="A3697" t="s">
        <v>0</v>
      </c>
      <c r="B3697" t="s">
        <v>0</v>
      </c>
      <c r="C3697" t="s">
        <v>7559</v>
      </c>
      <c r="D3697" t="s">
        <v>7546</v>
      </c>
      <c r="E3697" t="s">
        <v>34</v>
      </c>
      <c r="F3697" t="b">
        <v>0</v>
      </c>
      <c r="G3697" t="s">
        <v>41</v>
      </c>
      <c r="H3697" s="4">
        <v>45709.500532407408</v>
      </c>
      <c r="I3697" t="b">
        <v>0</v>
      </c>
      <c r="J3697" t="b">
        <v>0</v>
      </c>
      <c r="K3697" t="s">
        <v>24</v>
      </c>
      <c r="L3697" t="s">
        <v>36</v>
      </c>
      <c r="N3697">
        <v>15</v>
      </c>
      <c r="O3697" t="s">
        <v>7547</v>
      </c>
      <c r="P3697" t="s">
        <v>61</v>
      </c>
    </row>
    <row r="3698" spans="1:16" x14ac:dyDescent="0.25">
      <c r="A3698" t="s">
        <v>1</v>
      </c>
      <c r="B3698" t="s">
        <v>2955</v>
      </c>
      <c r="C3698" t="s">
        <v>2765</v>
      </c>
      <c r="D3698" t="s">
        <v>3972</v>
      </c>
      <c r="E3698" t="s">
        <v>20</v>
      </c>
      <c r="F3698" t="b">
        <v>0</v>
      </c>
      <c r="G3698" t="s">
        <v>52</v>
      </c>
      <c r="H3698" s="4">
        <v>45709.500891203701</v>
      </c>
      <c r="I3698" t="b">
        <v>0</v>
      </c>
      <c r="J3698" t="b">
        <v>1</v>
      </c>
      <c r="K3698" t="s">
        <v>24</v>
      </c>
      <c r="L3698" t="s">
        <v>22</v>
      </c>
      <c r="M3698">
        <v>174000</v>
      </c>
      <c r="O3698" t="s">
        <v>5481</v>
      </c>
      <c r="P3698" t="s">
        <v>603</v>
      </c>
    </row>
    <row r="3699" spans="1:16" x14ac:dyDescent="0.25">
      <c r="A3699" t="s">
        <v>2</v>
      </c>
      <c r="B3699" t="s">
        <v>7405</v>
      </c>
      <c r="C3699" t="s">
        <v>3608</v>
      </c>
      <c r="D3699" t="s">
        <v>3972</v>
      </c>
      <c r="E3699" t="s">
        <v>20</v>
      </c>
      <c r="F3699" t="b">
        <v>0</v>
      </c>
      <c r="G3699" t="s">
        <v>27</v>
      </c>
      <c r="H3699" s="4">
        <v>45709.501215277778</v>
      </c>
      <c r="I3699" t="b">
        <v>0</v>
      </c>
      <c r="J3699" t="b">
        <v>0</v>
      </c>
      <c r="K3699" t="s">
        <v>24</v>
      </c>
      <c r="L3699" t="s">
        <v>22</v>
      </c>
      <c r="M3699">
        <v>82850</v>
      </c>
      <c r="O3699" t="s">
        <v>5481</v>
      </c>
      <c r="P3699" t="s">
        <v>3772</v>
      </c>
    </row>
    <row r="3700" spans="1:16" x14ac:dyDescent="0.25">
      <c r="A3700" t="s">
        <v>2</v>
      </c>
      <c r="B3700" t="s">
        <v>7455</v>
      </c>
      <c r="C3700" t="s">
        <v>114</v>
      </c>
      <c r="D3700" t="s">
        <v>3972</v>
      </c>
      <c r="E3700" t="s">
        <v>20</v>
      </c>
      <c r="F3700" t="b">
        <v>0</v>
      </c>
      <c r="G3700" t="s">
        <v>27</v>
      </c>
      <c r="H3700" s="4">
        <v>45709.501689814817</v>
      </c>
      <c r="I3700" t="b">
        <v>0</v>
      </c>
      <c r="J3700" t="b">
        <v>1</v>
      </c>
      <c r="K3700" t="s">
        <v>24</v>
      </c>
      <c r="L3700" t="s">
        <v>22</v>
      </c>
      <c r="M3700">
        <v>207500</v>
      </c>
      <c r="O3700" t="s">
        <v>341</v>
      </c>
      <c r="P3700" t="s">
        <v>7456</v>
      </c>
    </row>
    <row r="3701" spans="1:16" x14ac:dyDescent="0.25">
      <c r="A3701" t="s">
        <v>1</v>
      </c>
      <c r="B3701" t="s">
        <v>7560</v>
      </c>
      <c r="C3701" t="s">
        <v>713</v>
      </c>
      <c r="D3701" t="s">
        <v>3972</v>
      </c>
      <c r="E3701" t="s">
        <v>20</v>
      </c>
      <c r="F3701" t="b">
        <v>0</v>
      </c>
      <c r="G3701" t="s">
        <v>27</v>
      </c>
      <c r="H3701" s="4">
        <v>45709.501770833333</v>
      </c>
      <c r="I3701" t="b">
        <v>0</v>
      </c>
      <c r="J3701" t="b">
        <v>1</v>
      </c>
      <c r="K3701" t="s">
        <v>24</v>
      </c>
      <c r="L3701" t="s">
        <v>22</v>
      </c>
      <c r="M3701">
        <v>113750</v>
      </c>
      <c r="O3701" t="s">
        <v>5481</v>
      </c>
      <c r="P3701" t="s">
        <v>7561</v>
      </c>
    </row>
    <row r="3702" spans="1:16" x14ac:dyDescent="0.25">
      <c r="A3702" t="s">
        <v>1</v>
      </c>
      <c r="B3702" t="s">
        <v>844</v>
      </c>
      <c r="C3702" t="s">
        <v>3608</v>
      </c>
      <c r="D3702" t="s">
        <v>3972</v>
      </c>
      <c r="E3702" t="s">
        <v>20</v>
      </c>
      <c r="F3702" t="b">
        <v>0</v>
      </c>
      <c r="G3702" t="s">
        <v>30</v>
      </c>
      <c r="H3702" s="4">
        <v>45709.502858796302</v>
      </c>
      <c r="I3702" t="b">
        <v>0</v>
      </c>
      <c r="J3702" t="b">
        <v>0</v>
      </c>
      <c r="K3702" t="s">
        <v>24</v>
      </c>
      <c r="L3702" t="s">
        <v>22</v>
      </c>
      <c r="M3702">
        <v>174500</v>
      </c>
      <c r="O3702" t="s">
        <v>5481</v>
      </c>
      <c r="P3702" t="s">
        <v>302</v>
      </c>
    </row>
    <row r="3703" spans="1:16" x14ac:dyDescent="0.25">
      <c r="A3703" t="s">
        <v>28</v>
      </c>
      <c r="B3703" t="s">
        <v>7457</v>
      </c>
      <c r="C3703" t="s">
        <v>39</v>
      </c>
      <c r="D3703" t="s">
        <v>3972</v>
      </c>
      <c r="E3703" t="s">
        <v>20</v>
      </c>
      <c r="F3703" t="b">
        <v>1</v>
      </c>
      <c r="G3703" t="s">
        <v>106</v>
      </c>
      <c r="H3703" s="4">
        <v>45709.50849537037</v>
      </c>
      <c r="I3703" t="b">
        <v>0</v>
      </c>
      <c r="J3703" t="b">
        <v>0</v>
      </c>
      <c r="K3703" t="s">
        <v>106</v>
      </c>
      <c r="L3703" t="s">
        <v>36</v>
      </c>
      <c r="N3703">
        <v>50</v>
      </c>
      <c r="O3703" t="s">
        <v>7412</v>
      </c>
      <c r="P3703" t="s">
        <v>7458</v>
      </c>
    </row>
    <row r="3704" spans="1:16" x14ac:dyDescent="0.25">
      <c r="A3704" t="s">
        <v>0</v>
      </c>
      <c r="B3704" t="s">
        <v>0</v>
      </c>
      <c r="C3704" t="s">
        <v>569</v>
      </c>
      <c r="D3704" t="s">
        <v>7546</v>
      </c>
      <c r="E3704" t="s">
        <v>34</v>
      </c>
      <c r="F3704" t="b">
        <v>0</v>
      </c>
      <c r="G3704" t="s">
        <v>52</v>
      </c>
      <c r="H3704" s="4">
        <v>45709.515636574077</v>
      </c>
      <c r="I3704" t="b">
        <v>0</v>
      </c>
      <c r="J3704" t="b">
        <v>0</v>
      </c>
      <c r="K3704" t="s">
        <v>24</v>
      </c>
      <c r="L3704" t="s">
        <v>36</v>
      </c>
      <c r="N3704">
        <v>15</v>
      </c>
      <c r="O3704" t="s">
        <v>7547</v>
      </c>
      <c r="P3704" t="s">
        <v>61</v>
      </c>
    </row>
    <row r="3705" spans="1:16" x14ac:dyDescent="0.25">
      <c r="A3705" t="s">
        <v>139</v>
      </c>
      <c r="B3705" t="s">
        <v>7459</v>
      </c>
      <c r="C3705" t="s">
        <v>1867</v>
      </c>
      <c r="D3705" t="s">
        <v>2208</v>
      </c>
      <c r="E3705" t="s">
        <v>105</v>
      </c>
      <c r="F3705" t="b">
        <v>0</v>
      </c>
      <c r="G3705" t="s">
        <v>27</v>
      </c>
      <c r="H3705" s="4">
        <v>45709.54178240741</v>
      </c>
      <c r="I3705" t="b">
        <v>0</v>
      </c>
      <c r="J3705" t="b">
        <v>1</v>
      </c>
      <c r="K3705" t="s">
        <v>24</v>
      </c>
      <c r="L3705" t="s">
        <v>22</v>
      </c>
      <c r="M3705">
        <v>93500</v>
      </c>
      <c r="O3705" t="s">
        <v>7460</v>
      </c>
      <c r="P3705" t="s">
        <v>2014</v>
      </c>
    </row>
    <row r="3706" spans="1:16" x14ac:dyDescent="0.25">
      <c r="A3706" t="s">
        <v>1</v>
      </c>
      <c r="B3706" t="s">
        <v>2473</v>
      </c>
      <c r="C3706" t="s">
        <v>1845</v>
      </c>
      <c r="D3706" t="s">
        <v>4083</v>
      </c>
      <c r="E3706" t="s">
        <v>20</v>
      </c>
      <c r="F3706" t="b">
        <v>0</v>
      </c>
      <c r="G3706" t="s">
        <v>27</v>
      </c>
      <c r="H3706" s="4">
        <v>45709.543252314812</v>
      </c>
      <c r="I3706" t="b">
        <v>0</v>
      </c>
      <c r="J3706" t="b">
        <v>1</v>
      </c>
      <c r="K3706" t="s">
        <v>24</v>
      </c>
      <c r="L3706" t="s">
        <v>22</v>
      </c>
      <c r="M3706">
        <v>145000</v>
      </c>
      <c r="O3706" t="s">
        <v>1388</v>
      </c>
      <c r="P3706" t="s">
        <v>7461</v>
      </c>
    </row>
    <row r="3707" spans="1:16" x14ac:dyDescent="0.25">
      <c r="A3707" t="s">
        <v>40</v>
      </c>
      <c r="B3707" t="s">
        <v>7462</v>
      </c>
      <c r="C3707" t="s">
        <v>2701</v>
      </c>
      <c r="D3707" t="s">
        <v>3828</v>
      </c>
      <c r="E3707" t="s">
        <v>20</v>
      </c>
      <c r="F3707" t="b">
        <v>0</v>
      </c>
      <c r="G3707" t="s">
        <v>41</v>
      </c>
      <c r="H3707" s="4">
        <v>45709.543657407397</v>
      </c>
      <c r="I3707" t="b">
        <v>1</v>
      </c>
      <c r="J3707" t="b">
        <v>1</v>
      </c>
      <c r="K3707" t="s">
        <v>24</v>
      </c>
      <c r="L3707" t="s">
        <v>36</v>
      </c>
      <c r="N3707">
        <v>60</v>
      </c>
      <c r="O3707" t="s">
        <v>7463</v>
      </c>
      <c r="P3707" t="s">
        <v>7464</v>
      </c>
    </row>
    <row r="3708" spans="1:16" x14ac:dyDescent="0.25">
      <c r="A3708" t="s">
        <v>19</v>
      </c>
      <c r="B3708" t="s">
        <v>7465</v>
      </c>
      <c r="C3708" t="s">
        <v>2765</v>
      </c>
      <c r="D3708" t="s">
        <v>3956</v>
      </c>
      <c r="E3708" t="s">
        <v>20</v>
      </c>
      <c r="F3708" t="b">
        <v>0</v>
      </c>
      <c r="G3708" t="s">
        <v>23</v>
      </c>
      <c r="H3708" s="4">
        <v>45709.581053240741</v>
      </c>
      <c r="I3708" t="b">
        <v>0</v>
      </c>
      <c r="J3708" t="b">
        <v>1</v>
      </c>
      <c r="K3708" t="s">
        <v>24</v>
      </c>
      <c r="L3708" t="s">
        <v>36</v>
      </c>
      <c r="N3708">
        <v>11.335000038146971</v>
      </c>
      <c r="O3708" t="s">
        <v>254</v>
      </c>
      <c r="P3708" t="s">
        <v>1637</v>
      </c>
    </row>
    <row r="3709" spans="1:16" x14ac:dyDescent="0.25">
      <c r="A3709" t="s">
        <v>0</v>
      </c>
      <c r="B3709" t="s">
        <v>7548</v>
      </c>
      <c r="C3709" t="s">
        <v>484</v>
      </c>
      <c r="D3709" t="s">
        <v>3828</v>
      </c>
      <c r="E3709" t="s">
        <v>20</v>
      </c>
      <c r="F3709" t="b">
        <v>0</v>
      </c>
      <c r="G3709" t="s">
        <v>27</v>
      </c>
      <c r="H3709" s="4">
        <v>45709.583402777767</v>
      </c>
      <c r="I3709" t="b">
        <v>0</v>
      </c>
      <c r="J3709" t="b">
        <v>1</v>
      </c>
      <c r="K3709" t="s">
        <v>24</v>
      </c>
      <c r="L3709" t="s">
        <v>22</v>
      </c>
      <c r="M3709">
        <v>70000</v>
      </c>
      <c r="O3709" t="s">
        <v>7549</v>
      </c>
      <c r="P3709" t="s">
        <v>280</v>
      </c>
    </row>
    <row r="3710" spans="1:16" x14ac:dyDescent="0.25">
      <c r="A3710" t="s">
        <v>0</v>
      </c>
      <c r="B3710" t="s">
        <v>7466</v>
      </c>
      <c r="C3710" t="s">
        <v>859</v>
      </c>
      <c r="D3710" t="s">
        <v>3956</v>
      </c>
      <c r="E3710" t="s">
        <v>20</v>
      </c>
      <c r="F3710" t="b">
        <v>0</v>
      </c>
      <c r="G3710" t="s">
        <v>27</v>
      </c>
      <c r="H3710" s="4">
        <v>45709.583518518521</v>
      </c>
      <c r="I3710" t="b">
        <v>0</v>
      </c>
      <c r="J3710" t="b">
        <v>1</v>
      </c>
      <c r="K3710" t="s">
        <v>24</v>
      </c>
      <c r="L3710" t="s">
        <v>36</v>
      </c>
      <c r="N3710">
        <v>24.014999389648441</v>
      </c>
      <c r="O3710" t="s">
        <v>7467</v>
      </c>
      <c r="P3710" t="s">
        <v>1304</v>
      </c>
    </row>
    <row r="3711" spans="1:16" x14ac:dyDescent="0.25">
      <c r="A3711" t="s">
        <v>25</v>
      </c>
      <c r="B3711" t="s">
        <v>7520</v>
      </c>
      <c r="C3711" t="s">
        <v>82</v>
      </c>
      <c r="D3711" t="s">
        <v>3828</v>
      </c>
      <c r="E3711" t="s">
        <v>20</v>
      </c>
      <c r="F3711" t="b">
        <v>0</v>
      </c>
      <c r="G3711" t="s">
        <v>27</v>
      </c>
      <c r="H3711" s="4">
        <v>45709.584178240737</v>
      </c>
      <c r="I3711" t="b">
        <v>0</v>
      </c>
      <c r="J3711" t="b">
        <v>1</v>
      </c>
      <c r="K3711" t="s">
        <v>24</v>
      </c>
      <c r="L3711" t="s">
        <v>22</v>
      </c>
      <c r="M3711">
        <v>85210.5</v>
      </c>
      <c r="O3711" t="s">
        <v>7521</v>
      </c>
      <c r="P3711" t="s">
        <v>2884</v>
      </c>
    </row>
    <row r="3712" spans="1:16" x14ac:dyDescent="0.25">
      <c r="A3712" t="s">
        <v>2</v>
      </c>
      <c r="B3712" t="s">
        <v>170</v>
      </c>
      <c r="C3712" t="s">
        <v>171</v>
      </c>
      <c r="D3712" t="s">
        <v>3956</v>
      </c>
      <c r="E3712" t="s">
        <v>20</v>
      </c>
      <c r="F3712" t="b">
        <v>0</v>
      </c>
      <c r="G3712" t="s">
        <v>27</v>
      </c>
      <c r="H3712" s="4">
        <v>45709.584618055553</v>
      </c>
      <c r="I3712" t="b">
        <v>0</v>
      </c>
      <c r="J3712" t="b">
        <v>1</v>
      </c>
      <c r="K3712" t="s">
        <v>24</v>
      </c>
      <c r="L3712" t="s">
        <v>36</v>
      </c>
      <c r="N3712">
        <v>46.060001373291023</v>
      </c>
      <c r="O3712" t="s">
        <v>7562</v>
      </c>
      <c r="P3712" t="s">
        <v>7563</v>
      </c>
    </row>
    <row r="3713" spans="1:16" x14ac:dyDescent="0.25">
      <c r="A3713" t="s">
        <v>28</v>
      </c>
      <c r="B3713" t="s">
        <v>7468</v>
      </c>
      <c r="C3713" t="s">
        <v>24</v>
      </c>
      <c r="D3713" t="s">
        <v>3972</v>
      </c>
      <c r="E3713" t="s">
        <v>20</v>
      </c>
      <c r="F3713" t="b">
        <v>0</v>
      </c>
      <c r="G3713" t="s">
        <v>27</v>
      </c>
      <c r="H3713" s="4">
        <v>45709.585509259261</v>
      </c>
      <c r="I3713" t="b">
        <v>0</v>
      </c>
      <c r="J3713" t="b">
        <v>0</v>
      </c>
      <c r="K3713" t="s">
        <v>24</v>
      </c>
      <c r="L3713" t="s">
        <v>22</v>
      </c>
      <c r="M3713">
        <v>155000</v>
      </c>
      <c r="O3713" t="s">
        <v>7469</v>
      </c>
      <c r="P3713" t="s">
        <v>7470</v>
      </c>
    </row>
    <row r="3714" spans="1:16" x14ac:dyDescent="0.25">
      <c r="A3714" t="s">
        <v>191</v>
      </c>
      <c r="B3714" t="s">
        <v>7471</v>
      </c>
      <c r="C3714" t="s">
        <v>972</v>
      </c>
      <c r="D3714" t="s">
        <v>4083</v>
      </c>
      <c r="E3714" t="s">
        <v>20</v>
      </c>
      <c r="F3714" t="b">
        <v>0</v>
      </c>
      <c r="G3714" t="s">
        <v>862</v>
      </c>
      <c r="H3714" s="4">
        <v>45709.589016203703</v>
      </c>
      <c r="I3714" t="b">
        <v>0</v>
      </c>
      <c r="J3714" t="b">
        <v>0</v>
      </c>
      <c r="K3714" t="s">
        <v>862</v>
      </c>
      <c r="L3714" t="s">
        <v>22</v>
      </c>
      <c r="M3714">
        <v>127500</v>
      </c>
      <c r="O3714" t="s">
        <v>7472</v>
      </c>
      <c r="P3714" t="s">
        <v>7473</v>
      </c>
    </row>
    <row r="3715" spans="1:16" x14ac:dyDescent="0.25">
      <c r="A3715" t="s">
        <v>0</v>
      </c>
      <c r="B3715" t="s">
        <v>5356</v>
      </c>
      <c r="C3715" t="s">
        <v>5357</v>
      </c>
      <c r="D3715" t="s">
        <v>3828</v>
      </c>
      <c r="E3715" t="s">
        <v>219</v>
      </c>
      <c r="F3715" t="b">
        <v>0</v>
      </c>
      <c r="G3715" t="s">
        <v>27</v>
      </c>
      <c r="H3715" s="4">
        <v>45709.625069444453</v>
      </c>
      <c r="I3715" t="b">
        <v>1</v>
      </c>
      <c r="J3715" t="b">
        <v>1</v>
      </c>
      <c r="K3715" t="s">
        <v>24</v>
      </c>
      <c r="L3715" t="s">
        <v>36</v>
      </c>
      <c r="N3715">
        <v>26.494998931884769</v>
      </c>
      <c r="O3715" t="s">
        <v>3769</v>
      </c>
      <c r="P3715" t="s">
        <v>1702</v>
      </c>
    </row>
    <row r="3716" spans="1:16" x14ac:dyDescent="0.25">
      <c r="A3716" t="s">
        <v>0</v>
      </c>
      <c r="B3716" t="s">
        <v>7474</v>
      </c>
      <c r="C3716" t="s">
        <v>179</v>
      </c>
      <c r="D3716" t="s">
        <v>2208</v>
      </c>
      <c r="E3716" t="s">
        <v>20</v>
      </c>
      <c r="F3716" t="b">
        <v>0</v>
      </c>
      <c r="G3716" t="s">
        <v>27</v>
      </c>
      <c r="H3716" s="4">
        <v>45709.625173611108</v>
      </c>
      <c r="I3716" t="b">
        <v>0</v>
      </c>
      <c r="J3716" t="b">
        <v>0</v>
      </c>
      <c r="K3716" t="s">
        <v>24</v>
      </c>
      <c r="L3716" t="s">
        <v>22</v>
      </c>
      <c r="M3716">
        <v>61750</v>
      </c>
      <c r="O3716" t="s">
        <v>7475</v>
      </c>
      <c r="P3716" t="s">
        <v>7476</v>
      </c>
    </row>
    <row r="3717" spans="1:16" x14ac:dyDescent="0.25">
      <c r="A3717" t="s">
        <v>0</v>
      </c>
      <c r="B3717" t="s">
        <v>7477</v>
      </c>
      <c r="C3717" t="s">
        <v>2883</v>
      </c>
      <c r="D3717" t="s">
        <v>3828</v>
      </c>
      <c r="E3717" t="s">
        <v>51</v>
      </c>
      <c r="F3717" t="b">
        <v>0</v>
      </c>
      <c r="G3717" t="s">
        <v>30</v>
      </c>
      <c r="H3717" s="4">
        <v>45709.625601851847</v>
      </c>
      <c r="I3717" t="b">
        <v>1</v>
      </c>
      <c r="J3717" t="b">
        <v>0</v>
      </c>
      <c r="K3717" t="s">
        <v>24</v>
      </c>
      <c r="L3717" t="s">
        <v>36</v>
      </c>
      <c r="N3717">
        <v>53.5</v>
      </c>
      <c r="O3717" t="s">
        <v>7478</v>
      </c>
      <c r="P3717" t="s">
        <v>338</v>
      </c>
    </row>
    <row r="3718" spans="1:16" x14ac:dyDescent="0.25">
      <c r="A3718" t="s">
        <v>1</v>
      </c>
      <c r="B3718" t="s">
        <v>4443</v>
      </c>
      <c r="C3718" t="s">
        <v>122</v>
      </c>
      <c r="D3718" t="s">
        <v>3972</v>
      </c>
      <c r="E3718" t="s">
        <v>20</v>
      </c>
      <c r="F3718" t="b">
        <v>0</v>
      </c>
      <c r="G3718" t="s">
        <v>52</v>
      </c>
      <c r="H3718" s="4">
        <v>45709.625740740739</v>
      </c>
      <c r="I3718" t="b">
        <v>0</v>
      </c>
      <c r="J3718" t="b">
        <v>1</v>
      </c>
      <c r="K3718" t="s">
        <v>24</v>
      </c>
      <c r="L3718" t="s">
        <v>22</v>
      </c>
      <c r="M3718">
        <v>222545</v>
      </c>
      <c r="O3718" t="s">
        <v>759</v>
      </c>
      <c r="P3718" t="s">
        <v>2237</v>
      </c>
    </row>
    <row r="3719" spans="1:16" x14ac:dyDescent="0.25">
      <c r="A3719" t="s">
        <v>1</v>
      </c>
      <c r="B3719" t="s">
        <v>7479</v>
      </c>
      <c r="C3719" t="s">
        <v>82</v>
      </c>
      <c r="D3719" t="s">
        <v>4083</v>
      </c>
      <c r="E3719" t="s">
        <v>20</v>
      </c>
      <c r="F3719" t="b">
        <v>0</v>
      </c>
      <c r="G3719" t="s">
        <v>27</v>
      </c>
      <c r="H3719" s="4">
        <v>45709.626018518517</v>
      </c>
      <c r="I3719" t="b">
        <v>0</v>
      </c>
      <c r="J3719" t="b">
        <v>0</v>
      </c>
      <c r="K3719" t="s">
        <v>24</v>
      </c>
      <c r="L3719" t="s">
        <v>22</v>
      </c>
      <c r="M3719">
        <v>155000</v>
      </c>
      <c r="O3719" t="s">
        <v>377</v>
      </c>
      <c r="P3719" t="s">
        <v>3559</v>
      </c>
    </row>
    <row r="3720" spans="1:16" x14ac:dyDescent="0.25">
      <c r="A3720" t="s">
        <v>2</v>
      </c>
      <c r="B3720" t="s">
        <v>7480</v>
      </c>
      <c r="C3720" t="s">
        <v>24</v>
      </c>
      <c r="D3720" t="s">
        <v>4327</v>
      </c>
      <c r="E3720" t="s">
        <v>20</v>
      </c>
      <c r="F3720" t="b">
        <v>0</v>
      </c>
      <c r="G3720" t="s">
        <v>27</v>
      </c>
      <c r="H3720" s="4">
        <v>45709.626979166656</v>
      </c>
      <c r="I3720" t="b">
        <v>0</v>
      </c>
      <c r="J3720" t="b">
        <v>0</v>
      </c>
      <c r="K3720" t="s">
        <v>24</v>
      </c>
      <c r="L3720" t="s">
        <v>22</v>
      </c>
      <c r="M3720">
        <v>126500</v>
      </c>
      <c r="O3720" t="s">
        <v>7481</v>
      </c>
      <c r="P3720" t="s">
        <v>7482</v>
      </c>
    </row>
    <row r="3721" spans="1:16" x14ac:dyDescent="0.25">
      <c r="A3721" t="s">
        <v>0</v>
      </c>
      <c r="B3721" t="s">
        <v>2760</v>
      </c>
      <c r="C3721" t="s">
        <v>236</v>
      </c>
      <c r="D3721" t="s">
        <v>2208</v>
      </c>
      <c r="E3721" t="s">
        <v>20</v>
      </c>
      <c r="F3721" t="b">
        <v>0</v>
      </c>
      <c r="G3721" t="s">
        <v>27</v>
      </c>
      <c r="H3721" s="4">
        <v>45709.666817129633</v>
      </c>
      <c r="I3721" t="b">
        <v>0</v>
      </c>
      <c r="J3721" t="b">
        <v>1</v>
      </c>
      <c r="K3721" t="s">
        <v>24</v>
      </c>
      <c r="L3721" t="s">
        <v>22</v>
      </c>
      <c r="M3721">
        <v>120000</v>
      </c>
      <c r="O3721" t="s">
        <v>301</v>
      </c>
      <c r="P3721" t="s">
        <v>7483</v>
      </c>
    </row>
    <row r="3722" spans="1:16" x14ac:dyDescent="0.25">
      <c r="A3722" t="s">
        <v>0</v>
      </c>
      <c r="B3722" t="s">
        <v>7484</v>
      </c>
      <c r="C3722" t="s">
        <v>179</v>
      </c>
      <c r="D3722" t="s">
        <v>3828</v>
      </c>
      <c r="E3722" t="s">
        <v>20</v>
      </c>
      <c r="F3722" t="b">
        <v>0</v>
      </c>
      <c r="G3722" t="s">
        <v>27</v>
      </c>
      <c r="H3722" s="4">
        <v>45709.66684027778</v>
      </c>
      <c r="I3722" t="b">
        <v>0</v>
      </c>
      <c r="J3722" t="b">
        <v>1</v>
      </c>
      <c r="K3722" t="s">
        <v>24</v>
      </c>
      <c r="L3722" t="s">
        <v>22</v>
      </c>
      <c r="M3722">
        <v>79871.5</v>
      </c>
      <c r="O3722" t="s">
        <v>3851</v>
      </c>
      <c r="P3722" t="s">
        <v>7485</v>
      </c>
    </row>
    <row r="3723" spans="1:16" x14ac:dyDescent="0.25">
      <c r="A3723" t="s">
        <v>139</v>
      </c>
      <c r="B3723" t="s">
        <v>277</v>
      </c>
      <c r="C3723" t="s">
        <v>1065</v>
      </c>
      <c r="D3723" t="s">
        <v>3972</v>
      </c>
      <c r="E3723" t="s">
        <v>20</v>
      </c>
      <c r="F3723" t="b">
        <v>0</v>
      </c>
      <c r="G3723" t="s">
        <v>35</v>
      </c>
      <c r="H3723" s="4">
        <v>45709.667071759257</v>
      </c>
      <c r="I3723" t="b">
        <v>0</v>
      </c>
      <c r="J3723" t="b">
        <v>0</v>
      </c>
      <c r="K3723" t="s">
        <v>24</v>
      </c>
      <c r="L3723" t="s">
        <v>36</v>
      </c>
      <c r="N3723">
        <v>60</v>
      </c>
      <c r="O3723" t="s">
        <v>200</v>
      </c>
      <c r="P3723" t="s">
        <v>7538</v>
      </c>
    </row>
    <row r="3724" spans="1:16" x14ac:dyDescent="0.25">
      <c r="A3724" t="s">
        <v>139</v>
      </c>
      <c r="B3724" t="s">
        <v>7486</v>
      </c>
      <c r="C3724" t="s">
        <v>1421</v>
      </c>
      <c r="D3724" t="s">
        <v>3828</v>
      </c>
      <c r="E3724" t="s">
        <v>20</v>
      </c>
      <c r="F3724" t="b">
        <v>0</v>
      </c>
      <c r="G3724" t="s">
        <v>52</v>
      </c>
      <c r="H3724" s="4">
        <v>45709.667858796303</v>
      </c>
      <c r="I3724" t="b">
        <v>0</v>
      </c>
      <c r="J3724" t="b">
        <v>1</v>
      </c>
      <c r="K3724" t="s">
        <v>24</v>
      </c>
      <c r="L3724" t="s">
        <v>22</v>
      </c>
      <c r="M3724">
        <v>120000</v>
      </c>
      <c r="O3724" t="s">
        <v>7487</v>
      </c>
      <c r="P3724" t="s">
        <v>7488</v>
      </c>
    </row>
    <row r="3725" spans="1:16" x14ac:dyDescent="0.25">
      <c r="A3725" t="s">
        <v>40</v>
      </c>
      <c r="B3725" t="s">
        <v>7489</v>
      </c>
      <c r="C3725" t="s">
        <v>825</v>
      </c>
      <c r="D3725" t="s">
        <v>3828</v>
      </c>
      <c r="E3725" t="s">
        <v>20</v>
      </c>
      <c r="F3725" t="b">
        <v>0</v>
      </c>
      <c r="G3725" t="s">
        <v>27</v>
      </c>
      <c r="H3725" s="4">
        <v>45709.668009259258</v>
      </c>
      <c r="I3725" t="b">
        <v>1</v>
      </c>
      <c r="J3725" t="b">
        <v>1</v>
      </c>
      <c r="K3725" t="s">
        <v>24</v>
      </c>
      <c r="L3725" t="s">
        <v>22</v>
      </c>
      <c r="M3725">
        <v>147500</v>
      </c>
      <c r="O3725" t="s">
        <v>2576</v>
      </c>
      <c r="P3725" t="s">
        <v>7490</v>
      </c>
    </row>
    <row r="3726" spans="1:16" x14ac:dyDescent="0.25">
      <c r="A3726" t="s">
        <v>0</v>
      </c>
      <c r="B3726" t="s">
        <v>7539</v>
      </c>
      <c r="C3726" t="s">
        <v>2716</v>
      </c>
      <c r="D3726" t="s">
        <v>3972</v>
      </c>
      <c r="E3726" t="s">
        <v>20</v>
      </c>
      <c r="F3726" t="b">
        <v>0</v>
      </c>
      <c r="G3726" t="s">
        <v>23</v>
      </c>
      <c r="H3726" s="4">
        <v>45709.700891203713</v>
      </c>
      <c r="I3726" t="b">
        <v>0</v>
      </c>
      <c r="J3726" t="b">
        <v>1</v>
      </c>
      <c r="K3726" t="s">
        <v>24</v>
      </c>
      <c r="L3726" t="s">
        <v>22</v>
      </c>
      <c r="M3726">
        <v>74100</v>
      </c>
      <c r="O3726" t="s">
        <v>5948</v>
      </c>
      <c r="P3726" t="s">
        <v>7540</v>
      </c>
    </row>
    <row r="3727" spans="1:16" x14ac:dyDescent="0.25">
      <c r="A3727" t="s">
        <v>0</v>
      </c>
      <c r="B3727" t="s">
        <v>0</v>
      </c>
      <c r="C3727" t="s">
        <v>76</v>
      </c>
      <c r="D3727" t="s">
        <v>4089</v>
      </c>
      <c r="E3727" t="s">
        <v>20</v>
      </c>
      <c r="F3727" t="b">
        <v>0</v>
      </c>
      <c r="G3727" t="s">
        <v>41</v>
      </c>
      <c r="H3727" s="4">
        <v>45709.708738425928</v>
      </c>
      <c r="I3727" t="b">
        <v>0</v>
      </c>
      <c r="J3727" t="b">
        <v>0</v>
      </c>
      <c r="K3727" t="s">
        <v>24</v>
      </c>
      <c r="L3727" t="s">
        <v>36</v>
      </c>
      <c r="N3727">
        <v>37.5</v>
      </c>
      <c r="O3727" t="s">
        <v>712</v>
      </c>
      <c r="P3727" t="s">
        <v>1904</v>
      </c>
    </row>
    <row r="3728" spans="1:16" x14ac:dyDescent="0.25">
      <c r="A3728" t="s">
        <v>139</v>
      </c>
      <c r="B3728" t="s">
        <v>7522</v>
      </c>
      <c r="C3728" t="s">
        <v>151</v>
      </c>
      <c r="D3728" t="s">
        <v>3972</v>
      </c>
      <c r="E3728" t="s">
        <v>20</v>
      </c>
      <c r="F3728" t="b">
        <v>0</v>
      </c>
      <c r="G3728" t="s">
        <v>30</v>
      </c>
      <c r="H3728" s="4">
        <v>45709.709236111114</v>
      </c>
      <c r="I3728" t="b">
        <v>0</v>
      </c>
      <c r="J3728" t="b">
        <v>0</v>
      </c>
      <c r="K3728" t="s">
        <v>24</v>
      </c>
      <c r="L3728" t="s">
        <v>36</v>
      </c>
      <c r="N3728">
        <v>22</v>
      </c>
      <c r="O3728" t="s">
        <v>7523</v>
      </c>
      <c r="P3728" t="s">
        <v>2808</v>
      </c>
    </row>
    <row r="3729" spans="1:16" x14ac:dyDescent="0.25">
      <c r="A3729" t="s">
        <v>2</v>
      </c>
      <c r="B3729" t="s">
        <v>417</v>
      </c>
      <c r="C3729" t="s">
        <v>908</v>
      </c>
      <c r="D3729" t="s">
        <v>3828</v>
      </c>
      <c r="E3729" t="s">
        <v>20</v>
      </c>
      <c r="F3729" t="b">
        <v>0</v>
      </c>
      <c r="G3729" t="s">
        <v>27</v>
      </c>
      <c r="H3729" s="4">
        <v>45709.710324074083</v>
      </c>
      <c r="I3729" t="b">
        <v>0</v>
      </c>
      <c r="J3729" t="b">
        <v>0</v>
      </c>
      <c r="K3729" t="s">
        <v>24</v>
      </c>
      <c r="L3729" t="s">
        <v>22</v>
      </c>
      <c r="M3729">
        <v>90094.2578125</v>
      </c>
      <c r="O3729" t="s">
        <v>6067</v>
      </c>
      <c r="P3729" t="s">
        <v>6068</v>
      </c>
    </row>
    <row r="3730" spans="1:16" x14ac:dyDescent="0.25">
      <c r="A3730" t="s">
        <v>2</v>
      </c>
      <c r="B3730" t="s">
        <v>2337</v>
      </c>
      <c r="C3730" t="s">
        <v>49</v>
      </c>
      <c r="D3730" t="s">
        <v>3972</v>
      </c>
      <c r="E3730" t="s">
        <v>20</v>
      </c>
      <c r="F3730" t="b">
        <v>0</v>
      </c>
      <c r="G3730" t="s">
        <v>30</v>
      </c>
      <c r="H3730" s="4">
        <v>45709.711342592593</v>
      </c>
      <c r="I3730" t="b">
        <v>0</v>
      </c>
      <c r="J3730" t="b">
        <v>0</v>
      </c>
      <c r="K3730" t="s">
        <v>24</v>
      </c>
      <c r="L3730" t="s">
        <v>22</v>
      </c>
      <c r="M3730">
        <v>350000</v>
      </c>
      <c r="O3730" t="s">
        <v>3634</v>
      </c>
      <c r="P3730" t="s">
        <v>7162</v>
      </c>
    </row>
    <row r="3731" spans="1:16" x14ac:dyDescent="0.25">
      <c r="A3731" t="s">
        <v>139</v>
      </c>
      <c r="B3731" t="s">
        <v>2929</v>
      </c>
      <c r="C3731" t="s">
        <v>3238</v>
      </c>
      <c r="D3731" t="s">
        <v>3972</v>
      </c>
      <c r="E3731" t="s">
        <v>20</v>
      </c>
      <c r="F3731" t="b">
        <v>0</v>
      </c>
      <c r="G3731" t="s">
        <v>41</v>
      </c>
      <c r="H3731" s="4">
        <v>45709.7503125</v>
      </c>
      <c r="I3731" t="b">
        <v>0</v>
      </c>
      <c r="J3731" t="b">
        <v>1</v>
      </c>
      <c r="K3731" t="s">
        <v>24</v>
      </c>
      <c r="L3731" t="s">
        <v>22</v>
      </c>
      <c r="M3731">
        <v>103900</v>
      </c>
      <c r="O3731" t="s">
        <v>4328</v>
      </c>
      <c r="P3731" t="s">
        <v>7491</v>
      </c>
    </row>
    <row r="3732" spans="1:16" x14ac:dyDescent="0.25">
      <c r="A3732" t="s">
        <v>139</v>
      </c>
      <c r="B3732" t="s">
        <v>7492</v>
      </c>
      <c r="C3732" t="s">
        <v>151</v>
      </c>
      <c r="D3732" t="s">
        <v>3828</v>
      </c>
      <c r="E3732" t="s">
        <v>51</v>
      </c>
      <c r="F3732" t="b">
        <v>0</v>
      </c>
      <c r="G3732" t="s">
        <v>30</v>
      </c>
      <c r="H3732" s="4">
        <v>45709.750902777778</v>
      </c>
      <c r="I3732" t="b">
        <v>1</v>
      </c>
      <c r="J3732" t="b">
        <v>0</v>
      </c>
      <c r="K3732" t="s">
        <v>24</v>
      </c>
      <c r="L3732" t="s">
        <v>36</v>
      </c>
      <c r="N3732">
        <v>38</v>
      </c>
      <c r="O3732" t="s">
        <v>6990</v>
      </c>
    </row>
    <row r="3733" spans="1:16" x14ac:dyDescent="0.25">
      <c r="A3733" t="s">
        <v>2</v>
      </c>
      <c r="B3733" t="s">
        <v>7493</v>
      </c>
      <c r="C3733" t="s">
        <v>945</v>
      </c>
      <c r="D3733" t="s">
        <v>3600</v>
      </c>
      <c r="E3733" t="s">
        <v>20</v>
      </c>
      <c r="F3733" t="b">
        <v>0</v>
      </c>
      <c r="G3733" t="s">
        <v>27</v>
      </c>
      <c r="H3733" s="4">
        <v>45709.751388888893</v>
      </c>
      <c r="I3733" t="b">
        <v>1</v>
      </c>
      <c r="J3733" t="b">
        <v>1</v>
      </c>
      <c r="K3733" t="s">
        <v>24</v>
      </c>
      <c r="L3733" t="s">
        <v>22</v>
      </c>
      <c r="M3733">
        <v>145000</v>
      </c>
      <c r="O3733" t="s">
        <v>7494</v>
      </c>
      <c r="P3733" t="s">
        <v>7495</v>
      </c>
    </row>
    <row r="3734" spans="1:16" x14ac:dyDescent="0.25">
      <c r="A3734" t="s">
        <v>19</v>
      </c>
      <c r="B3734" t="s">
        <v>7496</v>
      </c>
      <c r="C3734" t="s">
        <v>122</v>
      </c>
      <c r="D3734" t="s">
        <v>3972</v>
      </c>
      <c r="E3734" t="s">
        <v>20</v>
      </c>
      <c r="F3734" t="b">
        <v>0</v>
      </c>
      <c r="G3734" t="s">
        <v>52</v>
      </c>
      <c r="H3734" s="4">
        <v>45709.75240740741</v>
      </c>
      <c r="I3734" t="b">
        <v>1</v>
      </c>
      <c r="J3734" t="b">
        <v>0</v>
      </c>
      <c r="K3734" t="s">
        <v>24</v>
      </c>
      <c r="L3734" t="s">
        <v>22</v>
      </c>
      <c r="M3734">
        <v>112116</v>
      </c>
      <c r="O3734" t="s">
        <v>554</v>
      </c>
      <c r="P3734" t="s">
        <v>7497</v>
      </c>
    </row>
    <row r="3735" spans="1:16" x14ac:dyDescent="0.25">
      <c r="A3735" t="s">
        <v>0</v>
      </c>
      <c r="B3735" t="s">
        <v>4250</v>
      </c>
      <c r="C3735" t="s">
        <v>3519</v>
      </c>
      <c r="D3735" t="s">
        <v>3972</v>
      </c>
      <c r="E3735" t="s">
        <v>20</v>
      </c>
      <c r="F3735" t="b">
        <v>0</v>
      </c>
      <c r="G3735" t="s">
        <v>27</v>
      </c>
      <c r="H3735" s="4">
        <v>45709.791770833333</v>
      </c>
      <c r="I3735" t="b">
        <v>1</v>
      </c>
      <c r="J3735" t="b">
        <v>0</v>
      </c>
      <c r="K3735" t="s">
        <v>24</v>
      </c>
      <c r="L3735" t="s">
        <v>22</v>
      </c>
      <c r="M3735">
        <v>70000</v>
      </c>
      <c r="O3735" t="s">
        <v>7498</v>
      </c>
      <c r="P3735" t="s">
        <v>1075</v>
      </c>
    </row>
    <row r="3736" spans="1:16" x14ac:dyDescent="0.25">
      <c r="A3736" t="s">
        <v>1</v>
      </c>
      <c r="B3736" t="s">
        <v>7499</v>
      </c>
      <c r="C3736" t="s">
        <v>624</v>
      </c>
      <c r="D3736" t="s">
        <v>3972</v>
      </c>
      <c r="E3736" t="s">
        <v>20</v>
      </c>
      <c r="F3736" t="b">
        <v>0</v>
      </c>
      <c r="G3736" t="s">
        <v>35</v>
      </c>
      <c r="H3736" s="4">
        <v>45709.792164351849</v>
      </c>
      <c r="I3736" t="b">
        <v>0</v>
      </c>
      <c r="J3736" t="b">
        <v>1</v>
      </c>
      <c r="K3736" t="s">
        <v>24</v>
      </c>
      <c r="L3736" t="s">
        <v>22</v>
      </c>
      <c r="M3736">
        <v>184000</v>
      </c>
      <c r="O3736" t="s">
        <v>65</v>
      </c>
      <c r="P3736" t="s">
        <v>66</v>
      </c>
    </row>
    <row r="3737" spans="1:16" x14ac:dyDescent="0.25">
      <c r="A3737" t="s">
        <v>2</v>
      </c>
      <c r="B3737" t="s">
        <v>7243</v>
      </c>
      <c r="C3737" t="s">
        <v>322</v>
      </c>
      <c r="D3737" t="s">
        <v>3972</v>
      </c>
      <c r="E3737" t="s">
        <v>20</v>
      </c>
      <c r="F3737" t="b">
        <v>0</v>
      </c>
      <c r="G3737" t="s">
        <v>41</v>
      </c>
      <c r="H3737" s="4">
        <v>45709.792210648149</v>
      </c>
      <c r="I3737" t="b">
        <v>0</v>
      </c>
      <c r="J3737" t="b">
        <v>1</v>
      </c>
      <c r="K3737" t="s">
        <v>24</v>
      </c>
      <c r="L3737" t="s">
        <v>22</v>
      </c>
      <c r="M3737">
        <v>193500</v>
      </c>
      <c r="O3737" t="s">
        <v>3972</v>
      </c>
      <c r="P3737" t="s">
        <v>7244</v>
      </c>
    </row>
    <row r="3738" spans="1:16" x14ac:dyDescent="0.25">
      <c r="A3738" t="s">
        <v>2</v>
      </c>
      <c r="B3738" t="s">
        <v>7541</v>
      </c>
      <c r="C3738" t="s">
        <v>1588</v>
      </c>
      <c r="D3738" t="s">
        <v>7542</v>
      </c>
      <c r="E3738" t="s">
        <v>20</v>
      </c>
      <c r="F3738" t="b">
        <v>0</v>
      </c>
      <c r="G3738" t="s">
        <v>27</v>
      </c>
      <c r="H3738" s="4">
        <v>45709.792962962973</v>
      </c>
      <c r="I3738" t="b">
        <v>0</v>
      </c>
      <c r="J3738" t="b">
        <v>0</v>
      </c>
      <c r="K3738" t="s">
        <v>24</v>
      </c>
      <c r="L3738" t="s">
        <v>22</v>
      </c>
      <c r="M3738">
        <v>90000</v>
      </c>
      <c r="O3738" t="s">
        <v>7543</v>
      </c>
      <c r="P3738" t="s">
        <v>7544</v>
      </c>
    </row>
    <row r="3739" spans="1:16" x14ac:dyDescent="0.25">
      <c r="A3739" t="s">
        <v>1</v>
      </c>
      <c r="B3739" t="s">
        <v>5989</v>
      </c>
      <c r="C3739" t="s">
        <v>3891</v>
      </c>
      <c r="D3739" t="s">
        <v>3828</v>
      </c>
      <c r="E3739" t="s">
        <v>20</v>
      </c>
      <c r="F3739" t="b">
        <v>0</v>
      </c>
      <c r="G3739" t="s">
        <v>27</v>
      </c>
      <c r="H3739" s="4">
        <v>45709.793854166674</v>
      </c>
      <c r="I3739" t="b">
        <v>0</v>
      </c>
      <c r="J3739" t="b">
        <v>1</v>
      </c>
      <c r="K3739" t="s">
        <v>24</v>
      </c>
      <c r="L3739" t="s">
        <v>22</v>
      </c>
      <c r="M3739">
        <v>120000</v>
      </c>
      <c r="O3739" t="s">
        <v>3892</v>
      </c>
      <c r="P3739" t="s">
        <v>5990</v>
      </c>
    </row>
    <row r="3740" spans="1:16" x14ac:dyDescent="0.25">
      <c r="A3740" t="s">
        <v>1</v>
      </c>
      <c r="B3740" t="s">
        <v>3477</v>
      </c>
      <c r="C3740" t="s">
        <v>155</v>
      </c>
      <c r="D3740" t="s">
        <v>3972</v>
      </c>
      <c r="E3740" t="s">
        <v>51</v>
      </c>
      <c r="F3740" t="b">
        <v>0</v>
      </c>
      <c r="G3740" t="s">
        <v>27</v>
      </c>
      <c r="H3740" s="4">
        <v>45709.794027777767</v>
      </c>
      <c r="I3740" t="b">
        <v>0</v>
      </c>
      <c r="J3740" t="b">
        <v>1</v>
      </c>
      <c r="K3740" t="s">
        <v>24</v>
      </c>
      <c r="L3740" t="s">
        <v>36</v>
      </c>
      <c r="N3740">
        <v>45</v>
      </c>
      <c r="O3740" t="s">
        <v>270</v>
      </c>
      <c r="P3740" t="s">
        <v>1851</v>
      </c>
    </row>
    <row r="3741" spans="1:16" x14ac:dyDescent="0.25">
      <c r="A3741" t="s">
        <v>89</v>
      </c>
      <c r="B3741" t="s">
        <v>7500</v>
      </c>
      <c r="C3741" t="s">
        <v>44</v>
      </c>
      <c r="D3741" t="s">
        <v>3972</v>
      </c>
      <c r="E3741" t="s">
        <v>20</v>
      </c>
      <c r="F3741" t="b">
        <v>0</v>
      </c>
      <c r="G3741" t="s">
        <v>41</v>
      </c>
      <c r="H3741" s="4">
        <v>45709.83</v>
      </c>
      <c r="I3741" t="b">
        <v>0</v>
      </c>
      <c r="J3741" t="b">
        <v>0</v>
      </c>
      <c r="K3741" t="s">
        <v>24</v>
      </c>
      <c r="L3741" t="s">
        <v>22</v>
      </c>
      <c r="M3741">
        <v>144000</v>
      </c>
      <c r="O3741" t="s">
        <v>7501</v>
      </c>
      <c r="P3741" t="s">
        <v>7502</v>
      </c>
    </row>
    <row r="3742" spans="1:16" x14ac:dyDescent="0.25">
      <c r="A3742" t="s">
        <v>40</v>
      </c>
      <c r="B3742" t="s">
        <v>57</v>
      </c>
      <c r="C3742" t="s">
        <v>179</v>
      </c>
      <c r="D3742" t="s">
        <v>3972</v>
      </c>
      <c r="E3742" t="s">
        <v>20</v>
      </c>
      <c r="F3742" t="b">
        <v>0</v>
      </c>
      <c r="G3742" t="s">
        <v>52</v>
      </c>
      <c r="H3742" s="4">
        <v>45709.832152777781</v>
      </c>
      <c r="I3742" t="b">
        <v>0</v>
      </c>
      <c r="J3742" t="b">
        <v>1</v>
      </c>
      <c r="K3742" t="s">
        <v>24</v>
      </c>
      <c r="L3742" t="s">
        <v>22</v>
      </c>
      <c r="M3742">
        <v>139105</v>
      </c>
      <c r="O3742" t="s">
        <v>1856</v>
      </c>
      <c r="P3742" t="s">
        <v>2720</v>
      </c>
    </row>
    <row r="3743" spans="1:16" x14ac:dyDescent="0.25">
      <c r="A3743" t="s">
        <v>0</v>
      </c>
      <c r="B3743" t="s">
        <v>7503</v>
      </c>
      <c r="C3743" t="s">
        <v>203</v>
      </c>
      <c r="D3743" t="s">
        <v>3972</v>
      </c>
      <c r="E3743" t="s">
        <v>20</v>
      </c>
      <c r="F3743" t="b">
        <v>0</v>
      </c>
      <c r="G3743" t="s">
        <v>23</v>
      </c>
      <c r="H3743" s="4">
        <v>45709.832256944443</v>
      </c>
      <c r="I3743" t="b">
        <v>1</v>
      </c>
      <c r="J3743" t="b">
        <v>1</v>
      </c>
      <c r="K3743" t="s">
        <v>24</v>
      </c>
      <c r="L3743" t="s">
        <v>22</v>
      </c>
      <c r="M3743">
        <v>85000</v>
      </c>
      <c r="O3743" t="s">
        <v>4674</v>
      </c>
      <c r="P3743" t="s">
        <v>204</v>
      </c>
    </row>
    <row r="3744" spans="1:16" x14ac:dyDescent="0.25">
      <c r="A3744" t="s">
        <v>0</v>
      </c>
      <c r="B3744" t="s">
        <v>7564</v>
      </c>
      <c r="C3744" t="s">
        <v>1894</v>
      </c>
      <c r="D3744" t="s">
        <v>3972</v>
      </c>
      <c r="E3744" t="s">
        <v>20</v>
      </c>
      <c r="F3744" t="b">
        <v>0</v>
      </c>
      <c r="G3744" t="s">
        <v>41</v>
      </c>
      <c r="H3744" s="4">
        <v>45709.833657407413</v>
      </c>
      <c r="I3744" t="b">
        <v>0</v>
      </c>
      <c r="J3744" t="b">
        <v>0</v>
      </c>
      <c r="K3744" t="s">
        <v>24</v>
      </c>
      <c r="L3744" t="s">
        <v>22</v>
      </c>
      <c r="M3744">
        <v>83500</v>
      </c>
      <c r="O3744" t="s">
        <v>5521</v>
      </c>
      <c r="P3744" t="s">
        <v>2715</v>
      </c>
    </row>
    <row r="3745" spans="1:16" x14ac:dyDescent="0.25">
      <c r="A3745" t="s">
        <v>0</v>
      </c>
      <c r="B3745" t="s">
        <v>1219</v>
      </c>
      <c r="C3745" t="s">
        <v>64</v>
      </c>
      <c r="D3745" t="s">
        <v>6850</v>
      </c>
      <c r="E3745" t="s">
        <v>20</v>
      </c>
      <c r="F3745" t="b">
        <v>0</v>
      </c>
      <c r="G3745" t="s">
        <v>52</v>
      </c>
      <c r="H3745" s="4">
        <v>45709.834317129629</v>
      </c>
      <c r="I3745" t="b">
        <v>1</v>
      </c>
      <c r="J3745" t="b">
        <v>0</v>
      </c>
      <c r="K3745" t="s">
        <v>24</v>
      </c>
      <c r="L3745" t="s">
        <v>36</v>
      </c>
      <c r="N3745">
        <v>37.5</v>
      </c>
      <c r="O3745" t="s">
        <v>131</v>
      </c>
      <c r="P3745" t="s">
        <v>1463</v>
      </c>
    </row>
    <row r="3746" spans="1:16" x14ac:dyDescent="0.25">
      <c r="A3746" t="s">
        <v>0</v>
      </c>
      <c r="B3746" t="s">
        <v>7504</v>
      </c>
      <c r="C3746" t="s">
        <v>2015</v>
      </c>
      <c r="D3746" t="s">
        <v>3972</v>
      </c>
      <c r="E3746" t="s">
        <v>51</v>
      </c>
      <c r="F3746" t="b">
        <v>0</v>
      </c>
      <c r="G3746" t="s">
        <v>27</v>
      </c>
      <c r="H3746" s="4">
        <v>45709.834456018521</v>
      </c>
      <c r="I3746" t="b">
        <v>0</v>
      </c>
      <c r="J3746" t="b">
        <v>0</v>
      </c>
      <c r="K3746" t="s">
        <v>24</v>
      </c>
      <c r="L3746" t="s">
        <v>36</v>
      </c>
      <c r="N3746">
        <v>30</v>
      </c>
      <c r="O3746" t="s">
        <v>1137</v>
      </c>
      <c r="P3746" t="s">
        <v>1687</v>
      </c>
    </row>
    <row r="3747" spans="1:16" x14ac:dyDescent="0.25">
      <c r="A3747" t="s">
        <v>0</v>
      </c>
      <c r="B3747" t="s">
        <v>1632</v>
      </c>
      <c r="C3747" t="s">
        <v>967</v>
      </c>
      <c r="D3747" t="s">
        <v>3972</v>
      </c>
      <c r="E3747" t="s">
        <v>20</v>
      </c>
      <c r="F3747" t="b">
        <v>0</v>
      </c>
      <c r="G3747" t="s">
        <v>27</v>
      </c>
      <c r="H3747" s="4">
        <v>45709.834837962961</v>
      </c>
      <c r="I3747" t="b">
        <v>1</v>
      </c>
      <c r="J3747" t="b">
        <v>0</v>
      </c>
      <c r="K3747" t="s">
        <v>24</v>
      </c>
      <c r="L3747" t="s">
        <v>22</v>
      </c>
      <c r="M3747">
        <v>105000</v>
      </c>
      <c r="O3747" t="s">
        <v>482</v>
      </c>
      <c r="P3747" t="s">
        <v>7545</v>
      </c>
    </row>
    <row r="3748" spans="1:16" x14ac:dyDescent="0.25">
      <c r="A3748" t="s">
        <v>19</v>
      </c>
      <c r="B3748" t="s">
        <v>7550</v>
      </c>
      <c r="C3748" t="s">
        <v>559</v>
      </c>
      <c r="D3748" t="s">
        <v>3956</v>
      </c>
      <c r="E3748" t="s">
        <v>20</v>
      </c>
      <c r="F3748" t="b">
        <v>0</v>
      </c>
      <c r="G3748" t="s">
        <v>27</v>
      </c>
      <c r="H3748" s="4">
        <v>45709.835057870368</v>
      </c>
      <c r="I3748" t="b">
        <v>0</v>
      </c>
      <c r="J3748" t="b">
        <v>1</v>
      </c>
      <c r="K3748" t="s">
        <v>24</v>
      </c>
      <c r="L3748" t="s">
        <v>36</v>
      </c>
      <c r="N3748">
        <v>37.514999389648438</v>
      </c>
      <c r="O3748" t="s">
        <v>7551</v>
      </c>
      <c r="P3748" t="s">
        <v>7552</v>
      </c>
    </row>
    <row r="3749" spans="1:16" x14ac:dyDescent="0.25">
      <c r="A3749" t="s">
        <v>0</v>
      </c>
      <c r="B3749" t="s">
        <v>7505</v>
      </c>
      <c r="C3749" t="s">
        <v>966</v>
      </c>
      <c r="D3749" t="s">
        <v>3956</v>
      </c>
      <c r="E3749" t="s">
        <v>20</v>
      </c>
      <c r="F3749" t="b">
        <v>0</v>
      </c>
      <c r="G3749" t="s">
        <v>30</v>
      </c>
      <c r="H3749" s="4">
        <v>45709.836087962962</v>
      </c>
      <c r="I3749" t="b">
        <v>0</v>
      </c>
      <c r="J3749" t="b">
        <v>0</v>
      </c>
      <c r="K3749" t="s">
        <v>24</v>
      </c>
      <c r="L3749" t="s">
        <v>36</v>
      </c>
      <c r="N3749">
        <v>25</v>
      </c>
      <c r="O3749" t="s">
        <v>7506</v>
      </c>
      <c r="P3749" t="s">
        <v>7507</v>
      </c>
    </row>
    <row r="3750" spans="1:16" x14ac:dyDescent="0.25">
      <c r="A3750" t="s">
        <v>0</v>
      </c>
      <c r="B3750" t="s">
        <v>3005</v>
      </c>
      <c r="C3750" t="s">
        <v>203</v>
      </c>
      <c r="D3750" t="s">
        <v>3972</v>
      </c>
      <c r="E3750" t="s">
        <v>20</v>
      </c>
      <c r="F3750" t="b">
        <v>0</v>
      </c>
      <c r="G3750" t="s">
        <v>23</v>
      </c>
      <c r="H3750" s="4">
        <v>45709.868854166663</v>
      </c>
      <c r="I3750" t="b">
        <v>1</v>
      </c>
      <c r="J3750" t="b">
        <v>1</v>
      </c>
      <c r="K3750" t="s">
        <v>24</v>
      </c>
      <c r="L3750" t="s">
        <v>36</v>
      </c>
      <c r="N3750">
        <v>19</v>
      </c>
      <c r="O3750" t="s">
        <v>4343</v>
      </c>
      <c r="P3750" t="s">
        <v>7508</v>
      </c>
    </row>
    <row r="3751" spans="1:16" x14ac:dyDescent="0.25">
      <c r="A3751" t="s">
        <v>0</v>
      </c>
      <c r="B3751" t="s">
        <v>7509</v>
      </c>
      <c r="C3751" t="s">
        <v>985</v>
      </c>
      <c r="D3751" t="s">
        <v>4327</v>
      </c>
      <c r="E3751" t="s">
        <v>20</v>
      </c>
      <c r="F3751" t="b">
        <v>0</v>
      </c>
      <c r="G3751" t="s">
        <v>27</v>
      </c>
      <c r="H3751" s="4">
        <v>45709.871157407397</v>
      </c>
      <c r="I3751" t="b">
        <v>0</v>
      </c>
      <c r="J3751" t="b">
        <v>1</v>
      </c>
      <c r="K3751" t="s">
        <v>24</v>
      </c>
      <c r="L3751" t="s">
        <v>22</v>
      </c>
      <c r="M3751">
        <v>120000</v>
      </c>
      <c r="O3751" t="s">
        <v>7510</v>
      </c>
    </row>
    <row r="3752" spans="1:16" x14ac:dyDescent="0.25">
      <c r="A3752" t="s">
        <v>0</v>
      </c>
      <c r="B3752" t="s">
        <v>7524</v>
      </c>
      <c r="C3752" t="s">
        <v>372</v>
      </c>
      <c r="D3752" t="s">
        <v>2208</v>
      </c>
      <c r="E3752" t="s">
        <v>20</v>
      </c>
      <c r="F3752" t="b">
        <v>0</v>
      </c>
      <c r="G3752" t="s">
        <v>27</v>
      </c>
      <c r="H3752" s="4">
        <v>45709.874988425923</v>
      </c>
      <c r="I3752" t="b">
        <v>0</v>
      </c>
      <c r="J3752" t="b">
        <v>0</v>
      </c>
      <c r="K3752" t="s">
        <v>24</v>
      </c>
      <c r="L3752" t="s">
        <v>22</v>
      </c>
      <c r="M3752">
        <v>82500</v>
      </c>
      <c r="O3752" t="s">
        <v>7525</v>
      </c>
      <c r="P3752" t="s">
        <v>7526</v>
      </c>
    </row>
    <row r="3753" spans="1:16" x14ac:dyDescent="0.25">
      <c r="A3753" t="s">
        <v>191</v>
      </c>
      <c r="B3753" t="s">
        <v>7565</v>
      </c>
      <c r="C3753" t="s">
        <v>2883</v>
      </c>
      <c r="D3753" t="s">
        <v>3972</v>
      </c>
      <c r="E3753" t="s">
        <v>51</v>
      </c>
      <c r="F3753" t="b">
        <v>0</v>
      </c>
      <c r="G3753" t="s">
        <v>30</v>
      </c>
      <c r="H3753" s="4">
        <v>45709.875763888893</v>
      </c>
      <c r="I3753" t="b">
        <v>0</v>
      </c>
      <c r="J3753" t="b">
        <v>1</v>
      </c>
      <c r="K3753" t="s">
        <v>24</v>
      </c>
      <c r="L3753" t="s">
        <v>36</v>
      </c>
      <c r="N3753">
        <v>50</v>
      </c>
      <c r="O3753" t="s">
        <v>2434</v>
      </c>
      <c r="P3753" t="s">
        <v>7566</v>
      </c>
    </row>
    <row r="3754" spans="1:16" x14ac:dyDescent="0.25">
      <c r="A3754" t="s">
        <v>2</v>
      </c>
      <c r="B3754" t="s">
        <v>7511</v>
      </c>
      <c r="C3754" t="s">
        <v>24</v>
      </c>
      <c r="D3754" t="s">
        <v>4034</v>
      </c>
      <c r="E3754" t="s">
        <v>20</v>
      </c>
      <c r="F3754" t="b">
        <v>0</v>
      </c>
      <c r="G3754" t="s">
        <v>41</v>
      </c>
      <c r="H3754" s="4">
        <v>45709.877106481479</v>
      </c>
      <c r="I3754" t="b">
        <v>1</v>
      </c>
      <c r="J3754" t="b">
        <v>1</v>
      </c>
      <c r="K3754" t="s">
        <v>24</v>
      </c>
      <c r="L3754" t="s">
        <v>22</v>
      </c>
      <c r="M3754">
        <v>125000</v>
      </c>
      <c r="O3754" t="s">
        <v>1831</v>
      </c>
      <c r="P3754" t="s">
        <v>7512</v>
      </c>
    </row>
    <row r="3755" spans="1:16" x14ac:dyDescent="0.25">
      <c r="A3755" t="s">
        <v>0</v>
      </c>
      <c r="B3755" t="s">
        <v>7513</v>
      </c>
      <c r="C3755" t="s">
        <v>82</v>
      </c>
      <c r="D3755" t="s">
        <v>3972</v>
      </c>
      <c r="E3755" t="s">
        <v>105</v>
      </c>
      <c r="F3755" t="b">
        <v>0</v>
      </c>
      <c r="G3755" t="s">
        <v>27</v>
      </c>
      <c r="H3755" s="4">
        <v>45709.916770833333</v>
      </c>
      <c r="I3755" t="b">
        <v>0</v>
      </c>
      <c r="J3755" t="b">
        <v>0</v>
      </c>
      <c r="K3755" t="s">
        <v>24</v>
      </c>
      <c r="L3755" t="s">
        <v>36</v>
      </c>
      <c r="N3755">
        <v>15.25</v>
      </c>
      <c r="O3755" t="s">
        <v>7514</v>
      </c>
    </row>
    <row r="3756" spans="1:16" x14ac:dyDescent="0.25">
      <c r="A3756" t="s">
        <v>2</v>
      </c>
      <c r="B3756" t="s">
        <v>4480</v>
      </c>
      <c r="C3756" t="s">
        <v>2555</v>
      </c>
      <c r="D3756" t="s">
        <v>3972</v>
      </c>
      <c r="E3756" t="s">
        <v>20</v>
      </c>
      <c r="F3756" t="b">
        <v>0</v>
      </c>
      <c r="G3756" t="s">
        <v>27</v>
      </c>
      <c r="H3756" s="4">
        <v>45709.918055555558</v>
      </c>
      <c r="I3756" t="b">
        <v>1</v>
      </c>
      <c r="J3756" t="b">
        <v>1</v>
      </c>
      <c r="K3756" t="s">
        <v>24</v>
      </c>
      <c r="L3756" t="s">
        <v>36</v>
      </c>
      <c r="N3756">
        <v>60</v>
      </c>
      <c r="O3756" t="s">
        <v>1227</v>
      </c>
      <c r="P3756" t="s">
        <v>887</v>
      </c>
    </row>
    <row r="3757" spans="1:16" x14ac:dyDescent="0.25">
      <c r="A3757" t="s">
        <v>0</v>
      </c>
      <c r="B3757" t="s">
        <v>7515</v>
      </c>
      <c r="C3757" t="s">
        <v>1096</v>
      </c>
      <c r="D3757" t="s">
        <v>3828</v>
      </c>
      <c r="E3757" t="s">
        <v>20</v>
      </c>
      <c r="F3757" t="b">
        <v>0</v>
      </c>
      <c r="G3757" t="s">
        <v>27</v>
      </c>
      <c r="H3757" s="4">
        <v>45709.954479166663</v>
      </c>
      <c r="I3757" t="b">
        <v>0</v>
      </c>
      <c r="J3757" t="b">
        <v>0</v>
      </c>
      <c r="K3757" t="s">
        <v>24</v>
      </c>
      <c r="L3757" t="s">
        <v>36</v>
      </c>
      <c r="N3757">
        <v>67.360000610351563</v>
      </c>
      <c r="O3757" t="s">
        <v>7516</v>
      </c>
      <c r="P3757" t="s">
        <v>7517</v>
      </c>
    </row>
    <row r="3758" spans="1:16" x14ac:dyDescent="0.25">
      <c r="A3758" t="s">
        <v>1</v>
      </c>
      <c r="B3758" t="s">
        <v>7567</v>
      </c>
      <c r="C3758" t="s">
        <v>151</v>
      </c>
      <c r="D3758" t="s">
        <v>3972</v>
      </c>
      <c r="E3758" t="s">
        <v>20</v>
      </c>
      <c r="F3758" t="b">
        <v>0</v>
      </c>
      <c r="G3758" t="s">
        <v>30</v>
      </c>
      <c r="H3758" s="4">
        <v>45709.959097222221</v>
      </c>
      <c r="I3758" t="b">
        <v>0</v>
      </c>
      <c r="J3758" t="b">
        <v>1</v>
      </c>
      <c r="K3758" t="s">
        <v>24</v>
      </c>
      <c r="L3758" t="s">
        <v>22</v>
      </c>
      <c r="M3758">
        <v>169500</v>
      </c>
      <c r="O3758" t="s">
        <v>4534</v>
      </c>
      <c r="P3758" t="s">
        <v>7568</v>
      </c>
    </row>
    <row r="3759" spans="1:16" x14ac:dyDescent="0.25">
      <c r="A3759" t="s">
        <v>1</v>
      </c>
      <c r="B3759" t="s">
        <v>7402</v>
      </c>
      <c r="C3759" t="s">
        <v>39</v>
      </c>
      <c r="D3759" t="s">
        <v>3972</v>
      </c>
      <c r="E3759" t="s">
        <v>51</v>
      </c>
      <c r="F3759" t="b">
        <v>1</v>
      </c>
      <c r="G3759" t="s">
        <v>41</v>
      </c>
      <c r="H3759" s="4">
        <v>45710.000034722223</v>
      </c>
      <c r="I3759" t="b">
        <v>0</v>
      </c>
      <c r="J3759" t="b">
        <v>1</v>
      </c>
      <c r="K3759" t="s">
        <v>24</v>
      </c>
      <c r="L3759" t="s">
        <v>36</v>
      </c>
      <c r="N3759">
        <v>31</v>
      </c>
      <c r="O3759" t="s">
        <v>7403</v>
      </c>
      <c r="P3759" t="s">
        <v>1212</v>
      </c>
    </row>
    <row r="3760" spans="1:16" x14ac:dyDescent="0.25">
      <c r="A3760" t="s">
        <v>0</v>
      </c>
      <c r="B3760" t="s">
        <v>7404</v>
      </c>
      <c r="C3760" t="s">
        <v>5662</v>
      </c>
      <c r="D3760" t="s">
        <v>3956</v>
      </c>
      <c r="E3760" t="s">
        <v>34</v>
      </c>
      <c r="F3760" t="b">
        <v>0</v>
      </c>
      <c r="G3760" t="s">
        <v>27</v>
      </c>
      <c r="H3760" s="4">
        <v>45710.000173611108</v>
      </c>
      <c r="I3760" t="b">
        <v>0</v>
      </c>
      <c r="J3760" t="b">
        <v>0</v>
      </c>
      <c r="K3760" t="s">
        <v>24</v>
      </c>
      <c r="L3760" t="s">
        <v>36</v>
      </c>
      <c r="N3760">
        <v>24.014999389648441</v>
      </c>
      <c r="O3760" t="s">
        <v>5663</v>
      </c>
      <c r="P3760" t="s">
        <v>3686</v>
      </c>
    </row>
    <row r="3761" spans="1:16" x14ac:dyDescent="0.25">
      <c r="A3761" t="s">
        <v>2</v>
      </c>
      <c r="B3761" t="s">
        <v>7405</v>
      </c>
      <c r="C3761" t="s">
        <v>780</v>
      </c>
      <c r="D3761" t="s">
        <v>3972</v>
      </c>
      <c r="E3761" t="s">
        <v>20</v>
      </c>
      <c r="F3761" t="b">
        <v>0</v>
      </c>
      <c r="G3761" t="s">
        <v>27</v>
      </c>
      <c r="H3761" s="4">
        <v>45710.000173611108</v>
      </c>
      <c r="I3761" t="b">
        <v>0</v>
      </c>
      <c r="J3761" t="b">
        <v>0</v>
      </c>
      <c r="K3761" t="s">
        <v>24</v>
      </c>
      <c r="L3761" t="s">
        <v>22</v>
      </c>
      <c r="M3761">
        <v>82850</v>
      </c>
      <c r="O3761" t="s">
        <v>5481</v>
      </c>
      <c r="P3761" t="s">
        <v>3772</v>
      </c>
    </row>
    <row r="3762" spans="1:16" x14ac:dyDescent="0.25">
      <c r="A3762" t="s">
        <v>2</v>
      </c>
      <c r="B3762" t="s">
        <v>7406</v>
      </c>
      <c r="C3762" t="s">
        <v>372</v>
      </c>
      <c r="D3762" t="s">
        <v>4013</v>
      </c>
      <c r="E3762" t="s">
        <v>20</v>
      </c>
      <c r="F3762" t="b">
        <v>0</v>
      </c>
      <c r="G3762" t="s">
        <v>41</v>
      </c>
      <c r="H3762" s="4">
        <v>45710.00209490741</v>
      </c>
      <c r="I3762" t="b">
        <v>0</v>
      </c>
      <c r="J3762" t="b">
        <v>1</v>
      </c>
      <c r="K3762" t="s">
        <v>24</v>
      </c>
      <c r="L3762" t="s">
        <v>22</v>
      </c>
      <c r="M3762">
        <v>220900</v>
      </c>
      <c r="O3762" t="s">
        <v>402</v>
      </c>
      <c r="P3762" t="s">
        <v>7407</v>
      </c>
    </row>
    <row r="3763" spans="1:16" x14ac:dyDescent="0.25">
      <c r="A3763" t="s">
        <v>2</v>
      </c>
      <c r="B3763" t="s">
        <v>2492</v>
      </c>
      <c r="C3763" t="s">
        <v>825</v>
      </c>
      <c r="D3763" t="s">
        <v>3972</v>
      </c>
      <c r="E3763" t="s">
        <v>20</v>
      </c>
      <c r="F3763" t="b">
        <v>0</v>
      </c>
      <c r="G3763" t="s">
        <v>35</v>
      </c>
      <c r="H3763" s="4">
        <v>45710.002395833333</v>
      </c>
      <c r="I3763" t="b">
        <v>0</v>
      </c>
      <c r="J3763" t="b">
        <v>1</v>
      </c>
      <c r="K3763" t="s">
        <v>24</v>
      </c>
      <c r="L3763" t="s">
        <v>22</v>
      </c>
      <c r="M3763">
        <v>122087</v>
      </c>
      <c r="O3763" t="s">
        <v>5481</v>
      </c>
      <c r="P3763" t="s">
        <v>7408</v>
      </c>
    </row>
    <row r="3764" spans="1:16" x14ac:dyDescent="0.25">
      <c r="A3764" t="s">
        <v>2</v>
      </c>
      <c r="B3764" t="s">
        <v>7409</v>
      </c>
      <c r="C3764" t="s">
        <v>622</v>
      </c>
      <c r="D3764" t="s">
        <v>3972</v>
      </c>
      <c r="E3764" t="s">
        <v>20</v>
      </c>
      <c r="F3764" t="b">
        <v>0</v>
      </c>
      <c r="G3764" t="s">
        <v>52</v>
      </c>
      <c r="H3764" s="4">
        <v>45710.003298611111</v>
      </c>
      <c r="I3764" t="b">
        <v>0</v>
      </c>
      <c r="J3764" t="b">
        <v>1</v>
      </c>
      <c r="K3764" t="s">
        <v>24</v>
      </c>
      <c r="L3764" t="s">
        <v>22</v>
      </c>
      <c r="M3764">
        <v>115000</v>
      </c>
      <c r="O3764" t="s">
        <v>954</v>
      </c>
      <c r="P3764" t="s">
        <v>7410</v>
      </c>
    </row>
    <row r="3765" spans="1:16" x14ac:dyDescent="0.25">
      <c r="A3765" t="s">
        <v>28</v>
      </c>
      <c r="B3765" t="s">
        <v>7411</v>
      </c>
      <c r="C3765" t="s">
        <v>39</v>
      </c>
      <c r="D3765" t="s">
        <v>3972</v>
      </c>
      <c r="E3765" t="s">
        <v>20</v>
      </c>
      <c r="F3765" t="b">
        <v>1</v>
      </c>
      <c r="G3765" t="s">
        <v>30</v>
      </c>
      <c r="H3765" s="4">
        <v>45710.017511574071</v>
      </c>
      <c r="I3765" t="b">
        <v>0</v>
      </c>
      <c r="J3765" t="b">
        <v>0</v>
      </c>
      <c r="K3765" t="s">
        <v>24</v>
      </c>
      <c r="L3765" t="s">
        <v>36</v>
      </c>
      <c r="N3765">
        <v>50</v>
      </c>
      <c r="O3765" t="s">
        <v>7412</v>
      </c>
    </row>
    <row r="3766" spans="1:16" x14ac:dyDescent="0.25">
      <c r="A3766" t="s">
        <v>0</v>
      </c>
      <c r="B3766" t="s">
        <v>6982</v>
      </c>
      <c r="C3766" t="s">
        <v>39</v>
      </c>
      <c r="D3766" t="s">
        <v>3972</v>
      </c>
      <c r="E3766" t="s">
        <v>20</v>
      </c>
      <c r="F3766" t="b">
        <v>1</v>
      </c>
      <c r="G3766" t="s">
        <v>106</v>
      </c>
      <c r="H3766" s="4">
        <v>45710.018483796302</v>
      </c>
      <c r="I3766" t="b">
        <v>0</v>
      </c>
      <c r="J3766" t="b">
        <v>0</v>
      </c>
      <c r="K3766" t="s">
        <v>106</v>
      </c>
      <c r="L3766" t="s">
        <v>22</v>
      </c>
      <c r="M3766">
        <v>71500</v>
      </c>
      <c r="O3766" t="s">
        <v>6983</v>
      </c>
      <c r="P3766" t="s">
        <v>6984</v>
      </c>
    </row>
    <row r="3767" spans="1:16" x14ac:dyDescent="0.25">
      <c r="A3767" t="s">
        <v>0</v>
      </c>
      <c r="B3767" t="s">
        <v>4494</v>
      </c>
      <c r="C3767" t="s">
        <v>140</v>
      </c>
      <c r="D3767" t="s">
        <v>3828</v>
      </c>
      <c r="E3767" t="s">
        <v>20</v>
      </c>
      <c r="F3767" t="b">
        <v>0</v>
      </c>
      <c r="G3767" t="s">
        <v>35</v>
      </c>
      <c r="H3767" s="4">
        <v>45710.04210648148</v>
      </c>
      <c r="I3767" t="b">
        <v>0</v>
      </c>
      <c r="J3767" t="b">
        <v>0</v>
      </c>
      <c r="K3767" t="s">
        <v>24</v>
      </c>
      <c r="L3767" t="s">
        <v>22</v>
      </c>
      <c r="M3767">
        <v>70000</v>
      </c>
      <c r="O3767" t="s">
        <v>4495</v>
      </c>
      <c r="P3767" t="s">
        <v>204</v>
      </c>
    </row>
    <row r="3768" spans="1:16" x14ac:dyDescent="0.25">
      <c r="A3768" t="s">
        <v>0</v>
      </c>
      <c r="B3768" t="s">
        <v>2900</v>
      </c>
      <c r="C3768" t="s">
        <v>749</v>
      </c>
      <c r="D3768" t="s">
        <v>3828</v>
      </c>
      <c r="E3768" t="s">
        <v>20</v>
      </c>
      <c r="F3768" t="b">
        <v>0</v>
      </c>
      <c r="G3768" t="s">
        <v>30</v>
      </c>
      <c r="H3768" s="4">
        <v>45710.042280092603</v>
      </c>
      <c r="I3768" t="b">
        <v>0</v>
      </c>
      <c r="J3768" t="b">
        <v>1</v>
      </c>
      <c r="K3768" t="s">
        <v>24</v>
      </c>
      <c r="L3768" t="s">
        <v>22</v>
      </c>
      <c r="M3768">
        <v>82500</v>
      </c>
      <c r="O3768" t="s">
        <v>4496</v>
      </c>
      <c r="P3768" t="s">
        <v>3459</v>
      </c>
    </row>
    <row r="3769" spans="1:16" x14ac:dyDescent="0.25">
      <c r="A3769" t="s">
        <v>2</v>
      </c>
      <c r="B3769" t="s">
        <v>7527</v>
      </c>
      <c r="C3769" t="s">
        <v>7528</v>
      </c>
      <c r="D3769" t="s">
        <v>3828</v>
      </c>
      <c r="E3769" t="s">
        <v>20</v>
      </c>
      <c r="F3769" t="b">
        <v>0</v>
      </c>
      <c r="G3769" t="s">
        <v>23</v>
      </c>
      <c r="H3769" s="4">
        <v>45710.059699074067</v>
      </c>
      <c r="I3769" t="b">
        <v>1</v>
      </c>
      <c r="J3769" t="b">
        <v>1</v>
      </c>
      <c r="K3769" t="s">
        <v>24</v>
      </c>
      <c r="L3769" t="s">
        <v>22</v>
      </c>
      <c r="M3769">
        <v>46000</v>
      </c>
      <c r="O3769" t="s">
        <v>7529</v>
      </c>
      <c r="P3769" t="s">
        <v>3540</v>
      </c>
    </row>
    <row r="3770" spans="1:16" x14ac:dyDescent="0.25">
      <c r="A3770" t="s">
        <v>19</v>
      </c>
      <c r="B3770" t="s">
        <v>2448</v>
      </c>
      <c r="C3770" t="s">
        <v>1270</v>
      </c>
      <c r="D3770" t="s">
        <v>3972</v>
      </c>
      <c r="E3770" t="s">
        <v>20</v>
      </c>
      <c r="F3770" t="b">
        <v>0</v>
      </c>
      <c r="G3770" t="s">
        <v>23</v>
      </c>
      <c r="H3770" s="4">
        <v>45710.077384259261</v>
      </c>
      <c r="I3770" t="b">
        <v>0</v>
      </c>
      <c r="J3770" t="b">
        <v>1</v>
      </c>
      <c r="K3770" t="s">
        <v>24</v>
      </c>
      <c r="L3770" t="s">
        <v>36</v>
      </c>
      <c r="N3770">
        <v>56.5</v>
      </c>
      <c r="O3770" t="s">
        <v>5481</v>
      </c>
      <c r="P3770" t="s">
        <v>149</v>
      </c>
    </row>
    <row r="3771" spans="1:16" x14ac:dyDescent="0.25">
      <c r="A3771" t="s">
        <v>28</v>
      </c>
      <c r="B3771" t="s">
        <v>7413</v>
      </c>
      <c r="C3771" t="s">
        <v>192</v>
      </c>
      <c r="D3771" t="s">
        <v>3956</v>
      </c>
      <c r="E3771" t="s">
        <v>20</v>
      </c>
      <c r="F3771" t="b">
        <v>0</v>
      </c>
      <c r="G3771" t="s">
        <v>23</v>
      </c>
      <c r="H3771" s="4">
        <v>45710.09920138889</v>
      </c>
      <c r="I3771" t="b">
        <v>0</v>
      </c>
      <c r="J3771" t="b">
        <v>1</v>
      </c>
      <c r="K3771" t="s">
        <v>24</v>
      </c>
      <c r="L3771" t="s">
        <v>36</v>
      </c>
      <c r="N3771">
        <v>41.884998321533203</v>
      </c>
      <c r="O3771" t="s">
        <v>5012</v>
      </c>
      <c r="P3771" t="s">
        <v>7414</v>
      </c>
    </row>
    <row r="3772" spans="1:16" x14ac:dyDescent="0.25">
      <c r="A3772" t="s">
        <v>40</v>
      </c>
      <c r="B3772" t="s">
        <v>7415</v>
      </c>
      <c r="C3772" t="s">
        <v>5403</v>
      </c>
      <c r="D3772" t="s">
        <v>3956</v>
      </c>
      <c r="E3772" t="s">
        <v>20</v>
      </c>
      <c r="F3772" t="b">
        <v>0</v>
      </c>
      <c r="G3772" t="s">
        <v>27</v>
      </c>
      <c r="H3772" s="4">
        <v>45710.100543981483</v>
      </c>
      <c r="I3772" t="b">
        <v>0</v>
      </c>
      <c r="J3772" t="b">
        <v>0</v>
      </c>
      <c r="K3772" t="s">
        <v>24</v>
      </c>
      <c r="L3772" t="s">
        <v>36</v>
      </c>
      <c r="N3772">
        <v>45.745002746582031</v>
      </c>
      <c r="O3772" t="s">
        <v>1422</v>
      </c>
      <c r="P3772" t="s">
        <v>7416</v>
      </c>
    </row>
    <row r="3773" spans="1:16" x14ac:dyDescent="0.25">
      <c r="A3773" t="s">
        <v>19</v>
      </c>
      <c r="B3773" t="s">
        <v>7417</v>
      </c>
      <c r="C3773" t="s">
        <v>122</v>
      </c>
      <c r="D3773" t="s">
        <v>3972</v>
      </c>
      <c r="E3773" t="s">
        <v>20</v>
      </c>
      <c r="F3773" t="b">
        <v>0</v>
      </c>
      <c r="G3773" t="s">
        <v>52</v>
      </c>
      <c r="H3773" s="4">
        <v>45710.246979166674</v>
      </c>
      <c r="I3773" t="b">
        <v>1</v>
      </c>
      <c r="J3773" t="b">
        <v>1</v>
      </c>
      <c r="K3773" t="s">
        <v>24</v>
      </c>
      <c r="L3773" t="s">
        <v>36</v>
      </c>
      <c r="N3773">
        <v>67.5</v>
      </c>
      <c r="O3773" t="s">
        <v>4343</v>
      </c>
      <c r="P3773" t="s">
        <v>2460</v>
      </c>
    </row>
    <row r="3774" spans="1:16" x14ac:dyDescent="0.25">
      <c r="A3774" t="s">
        <v>0</v>
      </c>
      <c r="B3774" t="s">
        <v>7418</v>
      </c>
      <c r="C3774" t="s">
        <v>82</v>
      </c>
      <c r="D3774" t="s">
        <v>5914</v>
      </c>
      <c r="E3774" t="s">
        <v>20</v>
      </c>
      <c r="F3774" t="b">
        <v>0</v>
      </c>
      <c r="G3774" t="s">
        <v>27</v>
      </c>
      <c r="H3774" s="4">
        <v>45710.249976851846</v>
      </c>
      <c r="I3774" t="b">
        <v>0</v>
      </c>
      <c r="J3774" t="b">
        <v>1</v>
      </c>
      <c r="K3774" t="s">
        <v>24</v>
      </c>
      <c r="L3774" t="s">
        <v>22</v>
      </c>
      <c r="M3774">
        <v>169500</v>
      </c>
      <c r="O3774" t="s">
        <v>7419</v>
      </c>
      <c r="P3774" t="s">
        <v>2951</v>
      </c>
    </row>
    <row r="3775" spans="1:16" x14ac:dyDescent="0.25">
      <c r="A3775" t="s">
        <v>0</v>
      </c>
      <c r="B3775" t="s">
        <v>0</v>
      </c>
      <c r="C3775" t="s">
        <v>2821</v>
      </c>
      <c r="D3775" t="s">
        <v>1051</v>
      </c>
      <c r="E3775" t="s">
        <v>20</v>
      </c>
      <c r="F3775" t="b">
        <v>0</v>
      </c>
      <c r="G3775" t="s">
        <v>41</v>
      </c>
      <c r="H3775" s="4">
        <v>45710.250231481477</v>
      </c>
      <c r="I3775" t="b">
        <v>1</v>
      </c>
      <c r="J3775" t="b">
        <v>1</v>
      </c>
      <c r="K3775" t="s">
        <v>24</v>
      </c>
      <c r="L3775" t="s">
        <v>36</v>
      </c>
      <c r="N3775">
        <v>30.5</v>
      </c>
      <c r="O3775" t="s">
        <v>1051</v>
      </c>
      <c r="P3775" t="s">
        <v>204</v>
      </c>
    </row>
    <row r="3776" spans="1:16" x14ac:dyDescent="0.25">
      <c r="A3776" t="s">
        <v>0</v>
      </c>
      <c r="B3776" t="s">
        <v>0</v>
      </c>
      <c r="C3776" t="s">
        <v>585</v>
      </c>
      <c r="D3776" t="s">
        <v>3828</v>
      </c>
      <c r="E3776" t="s">
        <v>219</v>
      </c>
      <c r="F3776" t="b">
        <v>0</v>
      </c>
      <c r="G3776" t="s">
        <v>41</v>
      </c>
      <c r="H3776" s="4">
        <v>45710.250277777777</v>
      </c>
      <c r="I3776" t="b">
        <v>0</v>
      </c>
      <c r="J3776" t="b">
        <v>1</v>
      </c>
      <c r="K3776" t="s">
        <v>24</v>
      </c>
      <c r="L3776" t="s">
        <v>36</v>
      </c>
      <c r="N3776">
        <v>62.5</v>
      </c>
      <c r="O3776" t="s">
        <v>3776</v>
      </c>
      <c r="P3776" t="s">
        <v>1823</v>
      </c>
    </row>
    <row r="3777" spans="1:16" x14ac:dyDescent="0.25">
      <c r="A3777" t="s">
        <v>25</v>
      </c>
      <c r="B3777" t="s">
        <v>7420</v>
      </c>
      <c r="C3777" t="s">
        <v>49</v>
      </c>
      <c r="D3777" t="s">
        <v>3108</v>
      </c>
      <c r="E3777" t="s">
        <v>20</v>
      </c>
      <c r="F3777" t="b">
        <v>0</v>
      </c>
      <c r="G3777" t="s">
        <v>41</v>
      </c>
      <c r="H3777" s="4">
        <v>45710.250462962962</v>
      </c>
      <c r="I3777" t="b">
        <v>0</v>
      </c>
      <c r="J3777" t="b">
        <v>1</v>
      </c>
      <c r="K3777" t="s">
        <v>24</v>
      </c>
      <c r="L3777" t="s">
        <v>22</v>
      </c>
      <c r="M3777">
        <v>220612</v>
      </c>
      <c r="O3777" t="s">
        <v>43</v>
      </c>
      <c r="P3777" t="s">
        <v>7421</v>
      </c>
    </row>
    <row r="3778" spans="1:16" x14ac:dyDescent="0.25">
      <c r="A3778" t="s">
        <v>0</v>
      </c>
      <c r="B3778" t="s">
        <v>288</v>
      </c>
      <c r="C3778" t="s">
        <v>696</v>
      </c>
      <c r="D3778" t="s">
        <v>7422</v>
      </c>
      <c r="E3778" t="s">
        <v>51</v>
      </c>
      <c r="F3778" t="b">
        <v>0</v>
      </c>
      <c r="G3778" t="s">
        <v>30</v>
      </c>
      <c r="H3778" s="4">
        <v>45710.250902777778</v>
      </c>
      <c r="I3778" t="b">
        <v>1</v>
      </c>
      <c r="J3778" t="b">
        <v>1</v>
      </c>
      <c r="K3778" t="s">
        <v>24</v>
      </c>
      <c r="L3778" t="s">
        <v>36</v>
      </c>
      <c r="N3778">
        <v>25</v>
      </c>
      <c r="O3778" t="s">
        <v>2075</v>
      </c>
      <c r="P3778" t="s">
        <v>863</v>
      </c>
    </row>
    <row r="3779" spans="1:16" x14ac:dyDescent="0.25">
      <c r="A3779" t="s">
        <v>19</v>
      </c>
      <c r="B3779" t="s">
        <v>7423</v>
      </c>
      <c r="C3779" t="s">
        <v>985</v>
      </c>
      <c r="D3779" t="s">
        <v>3972</v>
      </c>
      <c r="E3779" t="s">
        <v>20</v>
      </c>
      <c r="F3779" t="b">
        <v>0</v>
      </c>
      <c r="G3779" t="s">
        <v>27</v>
      </c>
      <c r="H3779" s="4">
        <v>45710.251006944447</v>
      </c>
      <c r="I3779" t="b">
        <v>0</v>
      </c>
      <c r="J3779" t="b">
        <v>1</v>
      </c>
      <c r="K3779" t="s">
        <v>24</v>
      </c>
      <c r="L3779" t="s">
        <v>22</v>
      </c>
      <c r="M3779">
        <v>260000</v>
      </c>
      <c r="O3779" t="s">
        <v>575</v>
      </c>
    </row>
    <row r="3780" spans="1:16" x14ac:dyDescent="0.25">
      <c r="A3780" t="s">
        <v>0</v>
      </c>
      <c r="B3780" t="s">
        <v>0</v>
      </c>
      <c r="C3780" t="s">
        <v>1226</v>
      </c>
      <c r="D3780" t="s">
        <v>3828</v>
      </c>
      <c r="E3780" t="s">
        <v>20</v>
      </c>
      <c r="F3780" t="b">
        <v>0</v>
      </c>
      <c r="G3780" t="s">
        <v>52</v>
      </c>
      <c r="H3780" s="4">
        <v>45710.251215277778</v>
      </c>
      <c r="I3780" t="b">
        <v>0</v>
      </c>
      <c r="J3780" t="b">
        <v>0</v>
      </c>
      <c r="K3780" t="s">
        <v>24</v>
      </c>
      <c r="L3780" t="s">
        <v>22</v>
      </c>
      <c r="M3780">
        <v>70000</v>
      </c>
      <c r="O3780" t="s">
        <v>5917</v>
      </c>
      <c r="P3780" t="s">
        <v>5918</v>
      </c>
    </row>
    <row r="3781" spans="1:16" x14ac:dyDescent="0.25">
      <c r="A3781" t="s">
        <v>1</v>
      </c>
      <c r="B3781" t="s">
        <v>661</v>
      </c>
      <c r="C3781" t="s">
        <v>386</v>
      </c>
      <c r="D3781" t="s">
        <v>3828</v>
      </c>
      <c r="E3781" t="s">
        <v>20</v>
      </c>
      <c r="F3781" t="b">
        <v>0</v>
      </c>
      <c r="G3781" t="s">
        <v>41</v>
      </c>
      <c r="H3781" s="4">
        <v>45710.251944444448</v>
      </c>
      <c r="I3781" t="b">
        <v>0</v>
      </c>
      <c r="J3781" t="b">
        <v>1</v>
      </c>
      <c r="K3781" t="s">
        <v>24</v>
      </c>
      <c r="L3781" t="s">
        <v>22</v>
      </c>
      <c r="M3781">
        <v>127275.203125</v>
      </c>
      <c r="O3781" t="s">
        <v>7424</v>
      </c>
      <c r="P3781" t="s">
        <v>7425</v>
      </c>
    </row>
    <row r="3782" spans="1:16" x14ac:dyDescent="0.25">
      <c r="A3782" t="s">
        <v>2</v>
      </c>
      <c r="B3782" t="s">
        <v>1544</v>
      </c>
      <c r="C3782" t="s">
        <v>39</v>
      </c>
      <c r="D3782" t="s">
        <v>4013</v>
      </c>
      <c r="E3782" t="s">
        <v>20</v>
      </c>
      <c r="F3782" t="b">
        <v>1</v>
      </c>
      <c r="G3782" t="s">
        <v>610</v>
      </c>
      <c r="H3782" s="4">
        <v>45710.257430555554</v>
      </c>
      <c r="I3782" t="b">
        <v>0</v>
      </c>
      <c r="J3782" t="b">
        <v>1</v>
      </c>
      <c r="K3782" t="s">
        <v>610</v>
      </c>
      <c r="L3782" t="s">
        <v>22</v>
      </c>
      <c r="M3782">
        <v>184000</v>
      </c>
      <c r="O3782" t="s">
        <v>3016</v>
      </c>
      <c r="P3782" t="s">
        <v>6877</v>
      </c>
    </row>
    <row r="3783" spans="1:16" x14ac:dyDescent="0.25">
      <c r="A3783" t="s">
        <v>0</v>
      </c>
      <c r="B3783" t="s">
        <v>7426</v>
      </c>
      <c r="C3783" t="s">
        <v>3180</v>
      </c>
      <c r="D3783" t="s">
        <v>2208</v>
      </c>
      <c r="E3783" t="s">
        <v>20</v>
      </c>
      <c r="F3783" t="b">
        <v>0</v>
      </c>
      <c r="G3783" t="s">
        <v>23</v>
      </c>
      <c r="H3783" s="4">
        <v>45710.269016203703</v>
      </c>
      <c r="I3783" t="b">
        <v>0</v>
      </c>
      <c r="J3783" t="b">
        <v>0</v>
      </c>
      <c r="K3783" t="s">
        <v>24</v>
      </c>
      <c r="L3783" t="s">
        <v>36</v>
      </c>
      <c r="N3783">
        <v>33.5</v>
      </c>
      <c r="O3783" t="s">
        <v>3375</v>
      </c>
      <c r="P3783" t="s">
        <v>963</v>
      </c>
    </row>
    <row r="3784" spans="1:16" x14ac:dyDescent="0.25">
      <c r="A3784" t="s">
        <v>2</v>
      </c>
      <c r="B3784" t="s">
        <v>2</v>
      </c>
      <c r="C3784" t="s">
        <v>7427</v>
      </c>
      <c r="D3784" t="s">
        <v>4971</v>
      </c>
      <c r="E3784" t="s">
        <v>20</v>
      </c>
      <c r="F3784" t="b">
        <v>0</v>
      </c>
      <c r="G3784" t="s">
        <v>226</v>
      </c>
      <c r="H3784" s="4">
        <v>45710.273310185177</v>
      </c>
      <c r="I3784" t="b">
        <v>1</v>
      </c>
      <c r="J3784" t="b">
        <v>0</v>
      </c>
      <c r="K3784" t="s">
        <v>226</v>
      </c>
      <c r="L3784" t="s">
        <v>22</v>
      </c>
      <c r="M3784">
        <v>65000</v>
      </c>
      <c r="O3784" t="s">
        <v>7428</v>
      </c>
      <c r="P3784" t="s">
        <v>7429</v>
      </c>
    </row>
    <row r="3785" spans="1:16" x14ac:dyDescent="0.25">
      <c r="A3785" t="s">
        <v>19</v>
      </c>
      <c r="B3785" t="s">
        <v>7518</v>
      </c>
      <c r="C3785" t="s">
        <v>213</v>
      </c>
      <c r="D3785" t="s">
        <v>2208</v>
      </c>
      <c r="E3785" t="s">
        <v>20</v>
      </c>
      <c r="F3785" t="b">
        <v>0</v>
      </c>
      <c r="G3785" t="s">
        <v>41</v>
      </c>
      <c r="H3785" s="4">
        <v>45710.292048611111</v>
      </c>
      <c r="I3785" t="b">
        <v>0</v>
      </c>
      <c r="J3785" t="b">
        <v>1</v>
      </c>
      <c r="K3785" t="s">
        <v>24</v>
      </c>
      <c r="L3785" t="s">
        <v>22</v>
      </c>
      <c r="M3785">
        <v>193000</v>
      </c>
      <c r="O3785" t="s">
        <v>405</v>
      </c>
      <c r="P3785" t="s">
        <v>7519</v>
      </c>
    </row>
    <row r="3786" spans="1:16" x14ac:dyDescent="0.25">
      <c r="A3786" t="s">
        <v>2</v>
      </c>
      <c r="B3786" t="s">
        <v>7430</v>
      </c>
      <c r="C3786" t="s">
        <v>172</v>
      </c>
      <c r="D3786" t="s">
        <v>2208</v>
      </c>
      <c r="E3786" t="s">
        <v>20</v>
      </c>
      <c r="F3786" t="b">
        <v>0</v>
      </c>
      <c r="G3786" t="s">
        <v>27</v>
      </c>
      <c r="H3786" s="4">
        <v>45710.293217592603</v>
      </c>
      <c r="I3786" t="b">
        <v>0</v>
      </c>
      <c r="J3786" t="b">
        <v>0</v>
      </c>
      <c r="K3786" t="s">
        <v>24</v>
      </c>
      <c r="L3786" t="s">
        <v>22</v>
      </c>
      <c r="M3786">
        <v>180000</v>
      </c>
      <c r="O3786" t="s">
        <v>2868</v>
      </c>
      <c r="P3786" t="s">
        <v>7431</v>
      </c>
    </row>
    <row r="3787" spans="1:16" x14ac:dyDescent="0.25">
      <c r="A3787" t="s">
        <v>0</v>
      </c>
      <c r="B3787" t="s">
        <v>4221</v>
      </c>
      <c r="D3787" t="s">
        <v>4219</v>
      </c>
      <c r="E3787" t="s">
        <v>20</v>
      </c>
      <c r="F3787" t="b">
        <v>0</v>
      </c>
      <c r="G3787" t="s">
        <v>1420</v>
      </c>
      <c r="H3787" s="4">
        <v>45710.298101851848</v>
      </c>
      <c r="I3787" t="b">
        <v>0</v>
      </c>
      <c r="J3787" t="b">
        <v>0</v>
      </c>
      <c r="K3787" t="s">
        <v>1420</v>
      </c>
      <c r="L3787" t="s">
        <v>22</v>
      </c>
      <c r="M3787">
        <v>65000</v>
      </c>
      <c r="O3787" t="s">
        <v>2946</v>
      </c>
      <c r="P3787" t="s">
        <v>1374</v>
      </c>
    </row>
    <row r="3788" spans="1:16" x14ac:dyDescent="0.25">
      <c r="A3788" t="s">
        <v>1</v>
      </c>
      <c r="B3788" t="s">
        <v>7432</v>
      </c>
      <c r="C3788" t="s">
        <v>39</v>
      </c>
      <c r="D3788" t="s">
        <v>7433</v>
      </c>
      <c r="E3788" t="s">
        <v>20</v>
      </c>
      <c r="F3788" t="b">
        <v>1</v>
      </c>
      <c r="G3788" t="s">
        <v>1833</v>
      </c>
      <c r="H3788" s="4">
        <v>45710.299421296288</v>
      </c>
      <c r="I3788" t="b">
        <v>1</v>
      </c>
      <c r="J3788" t="b">
        <v>0</v>
      </c>
      <c r="K3788" t="s">
        <v>1833</v>
      </c>
      <c r="L3788" t="s">
        <v>22</v>
      </c>
      <c r="M3788">
        <v>47500</v>
      </c>
      <c r="O3788" t="s">
        <v>1426</v>
      </c>
    </row>
    <row r="3789" spans="1:16" x14ac:dyDescent="0.25">
      <c r="A3789" t="s">
        <v>0</v>
      </c>
      <c r="B3789" t="s">
        <v>3335</v>
      </c>
      <c r="C3789" t="s">
        <v>160</v>
      </c>
      <c r="D3789" t="s">
        <v>4083</v>
      </c>
      <c r="E3789" t="s">
        <v>20</v>
      </c>
      <c r="F3789" t="b">
        <v>0</v>
      </c>
      <c r="G3789" t="s">
        <v>52</v>
      </c>
      <c r="H3789" s="4">
        <v>45710.303819444453</v>
      </c>
      <c r="I3789" t="b">
        <v>0</v>
      </c>
      <c r="J3789" t="b">
        <v>1</v>
      </c>
      <c r="K3789" t="s">
        <v>24</v>
      </c>
      <c r="L3789" t="s">
        <v>22</v>
      </c>
      <c r="M3789">
        <v>137500</v>
      </c>
      <c r="O3789" t="s">
        <v>88</v>
      </c>
      <c r="P3789" t="s">
        <v>7434</v>
      </c>
    </row>
    <row r="3790" spans="1:16" x14ac:dyDescent="0.25">
      <c r="A3790" t="s">
        <v>89</v>
      </c>
      <c r="B3790" t="s">
        <v>7530</v>
      </c>
      <c r="C3790" t="s">
        <v>7531</v>
      </c>
      <c r="D3790" t="s">
        <v>4034</v>
      </c>
      <c r="E3790" t="s">
        <v>20</v>
      </c>
      <c r="F3790" t="b">
        <v>0</v>
      </c>
      <c r="G3790" t="s">
        <v>1119</v>
      </c>
      <c r="H3790" s="4">
        <v>45710.31212962963</v>
      </c>
      <c r="I3790" t="b">
        <v>0</v>
      </c>
      <c r="J3790" t="b">
        <v>0</v>
      </c>
      <c r="K3790" t="s">
        <v>1119</v>
      </c>
      <c r="L3790" t="s">
        <v>22</v>
      </c>
      <c r="M3790">
        <v>275000</v>
      </c>
      <c r="O3790" t="s">
        <v>7532</v>
      </c>
      <c r="P3790" t="s">
        <v>274</v>
      </c>
    </row>
    <row r="3791" spans="1:16" x14ac:dyDescent="0.25">
      <c r="A3791" t="s">
        <v>89</v>
      </c>
      <c r="B3791" t="s">
        <v>7533</v>
      </c>
      <c r="C3791" t="s">
        <v>1420</v>
      </c>
      <c r="D3791" t="s">
        <v>4219</v>
      </c>
      <c r="E3791" t="s">
        <v>20</v>
      </c>
      <c r="F3791" t="b">
        <v>0</v>
      </c>
      <c r="G3791" t="s">
        <v>1420</v>
      </c>
      <c r="H3791" s="4">
        <v>45710.317175925928</v>
      </c>
      <c r="I3791" t="b">
        <v>0</v>
      </c>
      <c r="J3791" t="b">
        <v>0</v>
      </c>
      <c r="K3791" t="s">
        <v>1420</v>
      </c>
      <c r="L3791" t="s">
        <v>22</v>
      </c>
      <c r="M3791">
        <v>174400</v>
      </c>
      <c r="O3791" t="s">
        <v>1773</v>
      </c>
      <c r="P3791" t="s">
        <v>7534</v>
      </c>
    </row>
    <row r="3792" spans="1:16" x14ac:dyDescent="0.25">
      <c r="A3792" t="s">
        <v>139</v>
      </c>
      <c r="B3792" t="s">
        <v>7435</v>
      </c>
      <c r="C3792" t="s">
        <v>2500</v>
      </c>
      <c r="D3792" t="s">
        <v>3969</v>
      </c>
      <c r="E3792" t="s">
        <v>20</v>
      </c>
      <c r="F3792" t="b">
        <v>0</v>
      </c>
      <c r="G3792" t="s">
        <v>41</v>
      </c>
      <c r="H3792" s="4">
        <v>45710.333784722221</v>
      </c>
      <c r="I3792" t="b">
        <v>0</v>
      </c>
      <c r="J3792" t="b">
        <v>1</v>
      </c>
      <c r="K3792" t="s">
        <v>24</v>
      </c>
      <c r="L3792" t="s">
        <v>22</v>
      </c>
      <c r="M3792">
        <v>96000</v>
      </c>
      <c r="O3792" t="s">
        <v>7436</v>
      </c>
    </row>
    <row r="3793" spans="1:16" x14ac:dyDescent="0.25">
      <c r="A3793" t="s">
        <v>40</v>
      </c>
      <c r="B3793" t="s">
        <v>7437</v>
      </c>
      <c r="C3793" t="s">
        <v>151</v>
      </c>
      <c r="D3793" t="s">
        <v>5132</v>
      </c>
      <c r="E3793" t="s">
        <v>20</v>
      </c>
      <c r="F3793" t="b">
        <v>0</v>
      </c>
      <c r="G3793" t="s">
        <v>30</v>
      </c>
      <c r="H3793" s="4">
        <v>45710.334583333337</v>
      </c>
      <c r="I3793" t="b">
        <v>0</v>
      </c>
      <c r="J3793" t="b">
        <v>1</v>
      </c>
      <c r="K3793" t="s">
        <v>24</v>
      </c>
      <c r="L3793" t="s">
        <v>22</v>
      </c>
      <c r="M3793">
        <v>149743</v>
      </c>
      <c r="O3793" t="s">
        <v>7438</v>
      </c>
      <c r="P3793" t="s">
        <v>7439</v>
      </c>
    </row>
    <row r="3794" spans="1:16" x14ac:dyDescent="0.25">
      <c r="A3794" t="s">
        <v>19</v>
      </c>
      <c r="B3794" t="s">
        <v>7556</v>
      </c>
      <c r="C3794" t="s">
        <v>453</v>
      </c>
      <c r="D3794" t="s">
        <v>3956</v>
      </c>
      <c r="E3794" t="s">
        <v>20</v>
      </c>
      <c r="F3794" t="b">
        <v>0</v>
      </c>
      <c r="G3794" t="s">
        <v>27</v>
      </c>
      <c r="H3794" s="4">
        <v>45710.334618055553</v>
      </c>
      <c r="I3794" t="b">
        <v>0</v>
      </c>
      <c r="J3794" t="b">
        <v>0</v>
      </c>
      <c r="K3794" t="s">
        <v>24</v>
      </c>
      <c r="L3794" t="s">
        <v>36</v>
      </c>
      <c r="N3794">
        <v>51.239997863769531</v>
      </c>
      <c r="O3794" t="s">
        <v>349</v>
      </c>
      <c r="P3794" t="s">
        <v>7557</v>
      </c>
    </row>
    <row r="3795" spans="1:16" x14ac:dyDescent="0.25">
      <c r="A3795" t="s">
        <v>2</v>
      </c>
      <c r="B3795" t="s">
        <v>7440</v>
      </c>
      <c r="C3795" t="s">
        <v>29</v>
      </c>
      <c r="D3795" t="s">
        <v>3956</v>
      </c>
      <c r="E3795" t="s">
        <v>20</v>
      </c>
      <c r="F3795" t="b">
        <v>0</v>
      </c>
      <c r="G3795" t="s">
        <v>27</v>
      </c>
      <c r="H3795" s="4">
        <v>45710.334675925929</v>
      </c>
      <c r="I3795" t="b">
        <v>0</v>
      </c>
      <c r="J3795" t="b">
        <v>1</v>
      </c>
      <c r="K3795" t="s">
        <v>24</v>
      </c>
      <c r="L3795" t="s">
        <v>36</v>
      </c>
      <c r="N3795">
        <v>38.215000152587891</v>
      </c>
      <c r="O3795" t="s">
        <v>2768</v>
      </c>
      <c r="P3795" t="s">
        <v>128</v>
      </c>
    </row>
    <row r="3796" spans="1:16" x14ac:dyDescent="0.25">
      <c r="A3796" t="s">
        <v>2</v>
      </c>
      <c r="B3796" t="s">
        <v>7441</v>
      </c>
      <c r="C3796" t="s">
        <v>6312</v>
      </c>
      <c r="D3796" t="s">
        <v>3969</v>
      </c>
      <c r="E3796" t="s">
        <v>20</v>
      </c>
      <c r="F3796" t="b">
        <v>0</v>
      </c>
      <c r="G3796" t="s">
        <v>1420</v>
      </c>
      <c r="H3796" s="4">
        <v>45710.350810185177</v>
      </c>
      <c r="I3796" t="b">
        <v>0</v>
      </c>
      <c r="J3796" t="b">
        <v>0</v>
      </c>
      <c r="K3796" t="s">
        <v>1420</v>
      </c>
      <c r="L3796" t="s">
        <v>22</v>
      </c>
      <c r="M3796">
        <v>109605.5</v>
      </c>
      <c r="O3796" t="s">
        <v>7442</v>
      </c>
      <c r="P3796" t="s">
        <v>7443</v>
      </c>
    </row>
    <row r="3797" spans="1:16" x14ac:dyDescent="0.25">
      <c r="A3797" t="s">
        <v>0</v>
      </c>
      <c r="B3797" t="s">
        <v>7535</v>
      </c>
      <c r="C3797" t="s">
        <v>3225</v>
      </c>
      <c r="D3797" t="s">
        <v>3828</v>
      </c>
      <c r="E3797" t="s">
        <v>20</v>
      </c>
      <c r="F3797" t="b">
        <v>0</v>
      </c>
      <c r="G3797" t="s">
        <v>27</v>
      </c>
      <c r="H3797" s="4">
        <v>45710.375081018523</v>
      </c>
      <c r="I3797" t="b">
        <v>1</v>
      </c>
      <c r="J3797" t="b">
        <v>1</v>
      </c>
      <c r="K3797" t="s">
        <v>24</v>
      </c>
      <c r="L3797" t="s">
        <v>22</v>
      </c>
      <c r="M3797">
        <v>80000</v>
      </c>
      <c r="O3797" t="s">
        <v>7536</v>
      </c>
      <c r="P3797" t="s">
        <v>7537</v>
      </c>
    </row>
    <row r="3798" spans="1:16" x14ac:dyDescent="0.25">
      <c r="A3798" t="s">
        <v>0</v>
      </c>
      <c r="B3798" t="s">
        <v>7444</v>
      </c>
      <c r="C3798" t="s">
        <v>39</v>
      </c>
      <c r="D3798" t="s">
        <v>3828</v>
      </c>
      <c r="E3798" t="s">
        <v>20</v>
      </c>
      <c r="F3798" t="b">
        <v>1</v>
      </c>
      <c r="G3798" t="s">
        <v>27</v>
      </c>
      <c r="H3798" s="4">
        <v>45710.375150462962</v>
      </c>
      <c r="I3798" t="b">
        <v>1</v>
      </c>
      <c r="J3798" t="b">
        <v>0</v>
      </c>
      <c r="K3798" t="s">
        <v>24</v>
      </c>
      <c r="L3798" t="s">
        <v>22</v>
      </c>
      <c r="M3798">
        <v>163085</v>
      </c>
      <c r="O3798" t="s">
        <v>7445</v>
      </c>
      <c r="P3798" t="s">
        <v>709</v>
      </c>
    </row>
    <row r="3799" spans="1:16" x14ac:dyDescent="0.25">
      <c r="A3799" t="s">
        <v>0</v>
      </c>
      <c r="B3799" t="s">
        <v>7446</v>
      </c>
      <c r="C3799" t="s">
        <v>585</v>
      </c>
      <c r="D3799" t="s">
        <v>4083</v>
      </c>
      <c r="E3799" t="s">
        <v>20</v>
      </c>
      <c r="F3799" t="b">
        <v>0</v>
      </c>
      <c r="G3799" t="s">
        <v>41</v>
      </c>
      <c r="H3799" s="4">
        <v>45710.375474537039</v>
      </c>
      <c r="I3799" t="b">
        <v>0</v>
      </c>
      <c r="J3799" t="b">
        <v>0</v>
      </c>
      <c r="K3799" t="s">
        <v>24</v>
      </c>
      <c r="L3799" t="s">
        <v>22</v>
      </c>
      <c r="M3799">
        <v>125000</v>
      </c>
      <c r="O3799" t="s">
        <v>374</v>
      </c>
      <c r="P3799" t="s">
        <v>7447</v>
      </c>
    </row>
    <row r="3800" spans="1:16" x14ac:dyDescent="0.25">
      <c r="A3800" t="s">
        <v>1</v>
      </c>
      <c r="B3800" t="s">
        <v>4430</v>
      </c>
      <c r="C3800" t="s">
        <v>949</v>
      </c>
      <c r="D3800" t="s">
        <v>4431</v>
      </c>
      <c r="E3800" t="s">
        <v>20</v>
      </c>
      <c r="F3800" t="b">
        <v>0</v>
      </c>
      <c r="G3800" t="s">
        <v>30</v>
      </c>
      <c r="H3800" s="4">
        <v>45710.376006944447</v>
      </c>
      <c r="I3800" t="b">
        <v>0</v>
      </c>
      <c r="J3800" t="b">
        <v>1</v>
      </c>
      <c r="K3800" t="s">
        <v>24</v>
      </c>
      <c r="L3800" t="s">
        <v>22</v>
      </c>
      <c r="M3800">
        <v>99000</v>
      </c>
      <c r="O3800" t="s">
        <v>1763</v>
      </c>
      <c r="P3800" t="s">
        <v>4432</v>
      </c>
    </row>
    <row r="3801" spans="1:16" x14ac:dyDescent="0.25">
      <c r="A3801" t="s">
        <v>0</v>
      </c>
      <c r="B3801" t="s">
        <v>5420</v>
      </c>
      <c r="C3801" t="s">
        <v>372</v>
      </c>
      <c r="D3801" t="s">
        <v>3956</v>
      </c>
      <c r="E3801" t="s">
        <v>34</v>
      </c>
      <c r="F3801" t="b">
        <v>0</v>
      </c>
      <c r="G3801" t="s">
        <v>27</v>
      </c>
      <c r="H3801" s="4">
        <v>45710.416701388887</v>
      </c>
      <c r="I3801" t="b">
        <v>1</v>
      </c>
      <c r="J3801" t="b">
        <v>0</v>
      </c>
      <c r="K3801" t="s">
        <v>24</v>
      </c>
      <c r="L3801" t="s">
        <v>36</v>
      </c>
      <c r="N3801">
        <v>27.979999542236332</v>
      </c>
      <c r="O3801" t="s">
        <v>4621</v>
      </c>
    </row>
    <row r="3802" spans="1:16" x14ac:dyDescent="0.25">
      <c r="A3802" t="s">
        <v>40</v>
      </c>
      <c r="B3802" t="s">
        <v>7448</v>
      </c>
      <c r="C3802" t="s">
        <v>1546</v>
      </c>
      <c r="D3802" t="s">
        <v>3828</v>
      </c>
      <c r="E3802" t="s">
        <v>20</v>
      </c>
      <c r="F3802" t="b">
        <v>0</v>
      </c>
      <c r="G3802" t="s">
        <v>27</v>
      </c>
      <c r="H3802" s="4">
        <v>45710.417939814812</v>
      </c>
      <c r="I3802" t="b">
        <v>0</v>
      </c>
      <c r="J3802" t="b">
        <v>1</v>
      </c>
      <c r="K3802" t="s">
        <v>24</v>
      </c>
      <c r="L3802" t="s">
        <v>22</v>
      </c>
      <c r="M3802">
        <v>162225</v>
      </c>
      <c r="O3802" t="s">
        <v>254</v>
      </c>
      <c r="P3802" t="s">
        <v>7449</v>
      </c>
    </row>
    <row r="3803" spans="1:16" x14ac:dyDescent="0.25">
      <c r="A3803" t="s">
        <v>40</v>
      </c>
      <c r="B3803" t="s">
        <v>2541</v>
      </c>
      <c r="C3803" t="s">
        <v>3347</v>
      </c>
      <c r="D3803" t="s">
        <v>3972</v>
      </c>
      <c r="E3803" t="s">
        <v>20</v>
      </c>
      <c r="F3803" t="b">
        <v>0</v>
      </c>
      <c r="G3803" t="s">
        <v>27</v>
      </c>
      <c r="H3803" s="4">
        <v>45710.418842592589</v>
      </c>
      <c r="I3803" t="b">
        <v>0</v>
      </c>
      <c r="J3803" t="b">
        <v>1</v>
      </c>
      <c r="K3803" t="s">
        <v>24</v>
      </c>
      <c r="L3803" t="s">
        <v>22</v>
      </c>
      <c r="M3803">
        <v>110500</v>
      </c>
      <c r="O3803" t="s">
        <v>2227</v>
      </c>
      <c r="P3803" t="s">
        <v>4332</v>
      </c>
    </row>
    <row r="3804" spans="1:16" x14ac:dyDescent="0.25">
      <c r="A3804" t="s">
        <v>2</v>
      </c>
      <c r="B3804" t="s">
        <v>4384</v>
      </c>
      <c r="C3804" t="s">
        <v>3515</v>
      </c>
      <c r="D3804" t="s">
        <v>2208</v>
      </c>
      <c r="E3804" t="s">
        <v>34</v>
      </c>
      <c r="F3804" t="b">
        <v>0</v>
      </c>
      <c r="G3804" t="s">
        <v>41</v>
      </c>
      <c r="H3804" s="4">
        <v>45710.418923611112</v>
      </c>
      <c r="I3804" t="b">
        <v>0</v>
      </c>
      <c r="J3804" t="b">
        <v>1</v>
      </c>
      <c r="K3804" t="s">
        <v>24</v>
      </c>
      <c r="L3804" t="s">
        <v>22</v>
      </c>
      <c r="M3804">
        <v>165000</v>
      </c>
      <c r="O3804" t="s">
        <v>428</v>
      </c>
      <c r="P3804" t="s">
        <v>7450</v>
      </c>
    </row>
    <row r="3805" spans="1:16" x14ac:dyDescent="0.25">
      <c r="A3805" t="s">
        <v>28</v>
      </c>
      <c r="B3805" t="s">
        <v>642</v>
      </c>
      <c r="C3805" t="s">
        <v>696</v>
      </c>
      <c r="D3805" t="s">
        <v>3972</v>
      </c>
      <c r="E3805" t="s">
        <v>20</v>
      </c>
      <c r="F3805" t="b">
        <v>0</v>
      </c>
      <c r="G3805" t="s">
        <v>30</v>
      </c>
      <c r="H3805" s="4">
        <v>45710.420115740737</v>
      </c>
      <c r="I3805" t="b">
        <v>0</v>
      </c>
      <c r="J3805" t="b">
        <v>1</v>
      </c>
      <c r="K3805" t="s">
        <v>24</v>
      </c>
      <c r="L3805" t="s">
        <v>22</v>
      </c>
      <c r="M3805">
        <v>147000</v>
      </c>
      <c r="O3805" t="s">
        <v>950</v>
      </c>
      <c r="P3805" t="s">
        <v>6324</v>
      </c>
    </row>
    <row r="3806" spans="1:16" x14ac:dyDescent="0.25">
      <c r="A3806" t="s">
        <v>89</v>
      </c>
      <c r="B3806" t="s">
        <v>7451</v>
      </c>
      <c r="C3806" t="s">
        <v>7312</v>
      </c>
      <c r="D3806" t="s">
        <v>2208</v>
      </c>
      <c r="E3806" t="s">
        <v>34</v>
      </c>
      <c r="F3806" t="b">
        <v>0</v>
      </c>
      <c r="G3806" t="s">
        <v>41</v>
      </c>
      <c r="H3806" s="4">
        <v>45710.433148148149</v>
      </c>
      <c r="I3806" t="b">
        <v>0</v>
      </c>
      <c r="J3806" t="b">
        <v>1</v>
      </c>
      <c r="K3806" t="s">
        <v>24</v>
      </c>
      <c r="L3806" t="s">
        <v>22</v>
      </c>
      <c r="M3806">
        <v>195000</v>
      </c>
      <c r="O3806" t="s">
        <v>428</v>
      </c>
      <c r="P3806" t="s">
        <v>7452</v>
      </c>
    </row>
    <row r="3807" spans="1:16" x14ac:dyDescent="0.25">
      <c r="A3807" t="s">
        <v>2</v>
      </c>
      <c r="B3807" t="s">
        <v>6516</v>
      </c>
      <c r="C3807" t="s">
        <v>151</v>
      </c>
      <c r="D3807" t="s">
        <v>3972</v>
      </c>
      <c r="E3807" t="s">
        <v>20</v>
      </c>
      <c r="F3807" t="b">
        <v>0</v>
      </c>
      <c r="G3807" t="s">
        <v>30</v>
      </c>
      <c r="H3807" s="4">
        <v>45710.45925925926</v>
      </c>
      <c r="I3807" t="b">
        <v>0</v>
      </c>
      <c r="J3807" t="b">
        <v>1</v>
      </c>
      <c r="K3807" t="s">
        <v>24</v>
      </c>
      <c r="L3807" t="s">
        <v>22</v>
      </c>
      <c r="M3807">
        <v>140500</v>
      </c>
      <c r="O3807" t="s">
        <v>6517</v>
      </c>
      <c r="P3807" t="s">
        <v>6518</v>
      </c>
    </row>
    <row r="3808" spans="1:16" x14ac:dyDescent="0.25">
      <c r="A3808" t="s">
        <v>2</v>
      </c>
      <c r="B3808" t="s">
        <v>307</v>
      </c>
      <c r="C3808" t="s">
        <v>39</v>
      </c>
      <c r="D3808" t="s">
        <v>7453</v>
      </c>
      <c r="E3808" t="s">
        <v>20</v>
      </c>
      <c r="F3808" t="b">
        <v>1</v>
      </c>
      <c r="G3808" t="s">
        <v>1094</v>
      </c>
      <c r="H3808" s="4">
        <v>45710.489560185182</v>
      </c>
      <c r="I3808" t="b">
        <v>1</v>
      </c>
      <c r="J3808" t="b">
        <v>0</v>
      </c>
      <c r="K3808" t="s">
        <v>1094</v>
      </c>
      <c r="L3808" t="s">
        <v>22</v>
      </c>
      <c r="M3808">
        <v>200000</v>
      </c>
      <c r="O3808" t="s">
        <v>7454</v>
      </c>
      <c r="P3808" t="s">
        <v>1818</v>
      </c>
    </row>
    <row r="3809" spans="1:16" x14ac:dyDescent="0.25">
      <c r="A3809" t="s">
        <v>1</v>
      </c>
      <c r="B3809" t="s">
        <v>2955</v>
      </c>
      <c r="C3809" t="s">
        <v>2765</v>
      </c>
      <c r="D3809" t="s">
        <v>3972</v>
      </c>
      <c r="E3809" t="s">
        <v>20</v>
      </c>
      <c r="F3809" t="b">
        <v>0</v>
      </c>
      <c r="G3809" t="s">
        <v>52</v>
      </c>
      <c r="H3809" s="4">
        <v>45710.500891203701</v>
      </c>
      <c r="I3809" t="b">
        <v>0</v>
      </c>
      <c r="J3809" t="b">
        <v>1</v>
      </c>
      <c r="K3809" t="s">
        <v>24</v>
      </c>
      <c r="L3809" t="s">
        <v>22</v>
      </c>
      <c r="M3809">
        <v>174000</v>
      </c>
      <c r="O3809" t="s">
        <v>5481</v>
      </c>
      <c r="P3809" t="s">
        <v>603</v>
      </c>
    </row>
    <row r="3810" spans="1:16" x14ac:dyDescent="0.25">
      <c r="A3810" t="s">
        <v>2</v>
      </c>
      <c r="B3810" t="s">
        <v>7405</v>
      </c>
      <c r="C3810" t="s">
        <v>3608</v>
      </c>
      <c r="D3810" t="s">
        <v>3972</v>
      </c>
      <c r="E3810" t="s">
        <v>20</v>
      </c>
      <c r="F3810" t="b">
        <v>0</v>
      </c>
      <c r="G3810" t="s">
        <v>27</v>
      </c>
      <c r="H3810" s="4">
        <v>45710.501215277778</v>
      </c>
      <c r="I3810" t="b">
        <v>0</v>
      </c>
      <c r="J3810" t="b">
        <v>0</v>
      </c>
      <c r="K3810" t="s">
        <v>24</v>
      </c>
      <c r="L3810" t="s">
        <v>22</v>
      </c>
      <c r="M3810">
        <v>82850</v>
      </c>
      <c r="O3810" t="s">
        <v>5481</v>
      </c>
      <c r="P3810" t="s">
        <v>3772</v>
      </c>
    </row>
    <row r="3811" spans="1:16" x14ac:dyDescent="0.25">
      <c r="A3811" t="s">
        <v>2</v>
      </c>
      <c r="B3811" t="s">
        <v>7455</v>
      </c>
      <c r="C3811" t="s">
        <v>114</v>
      </c>
      <c r="D3811" t="s">
        <v>3972</v>
      </c>
      <c r="E3811" t="s">
        <v>20</v>
      </c>
      <c r="F3811" t="b">
        <v>0</v>
      </c>
      <c r="G3811" t="s">
        <v>27</v>
      </c>
      <c r="H3811" s="4">
        <v>45710.501689814817</v>
      </c>
      <c r="I3811" t="b">
        <v>0</v>
      </c>
      <c r="J3811" t="b">
        <v>1</v>
      </c>
      <c r="K3811" t="s">
        <v>24</v>
      </c>
      <c r="L3811" t="s">
        <v>22</v>
      </c>
      <c r="M3811">
        <v>207500</v>
      </c>
      <c r="O3811" t="s">
        <v>341</v>
      </c>
      <c r="P3811" t="s">
        <v>7456</v>
      </c>
    </row>
    <row r="3812" spans="1:16" x14ac:dyDescent="0.25">
      <c r="A3812" t="s">
        <v>1</v>
      </c>
      <c r="B3812" t="s">
        <v>844</v>
      </c>
      <c r="C3812" t="s">
        <v>3608</v>
      </c>
      <c r="D3812" t="s">
        <v>3972</v>
      </c>
      <c r="E3812" t="s">
        <v>20</v>
      </c>
      <c r="F3812" t="b">
        <v>0</v>
      </c>
      <c r="G3812" t="s">
        <v>30</v>
      </c>
      <c r="H3812" s="4">
        <v>45710.502858796302</v>
      </c>
      <c r="I3812" t="b">
        <v>0</v>
      </c>
      <c r="J3812" t="b">
        <v>0</v>
      </c>
      <c r="K3812" t="s">
        <v>24</v>
      </c>
      <c r="L3812" t="s">
        <v>22</v>
      </c>
      <c r="M3812">
        <v>174500</v>
      </c>
      <c r="O3812" t="s">
        <v>5481</v>
      </c>
      <c r="P3812" t="s">
        <v>302</v>
      </c>
    </row>
    <row r="3813" spans="1:16" x14ac:dyDescent="0.25">
      <c r="A3813" t="s">
        <v>28</v>
      </c>
      <c r="B3813" t="s">
        <v>7457</v>
      </c>
      <c r="C3813" t="s">
        <v>39</v>
      </c>
      <c r="D3813" t="s">
        <v>3972</v>
      </c>
      <c r="E3813" t="s">
        <v>20</v>
      </c>
      <c r="F3813" t="b">
        <v>1</v>
      </c>
      <c r="G3813" t="s">
        <v>106</v>
      </c>
      <c r="H3813" s="4">
        <v>45710.50849537037</v>
      </c>
      <c r="I3813" t="b">
        <v>0</v>
      </c>
      <c r="J3813" t="b">
        <v>0</v>
      </c>
      <c r="K3813" t="s">
        <v>106</v>
      </c>
      <c r="L3813" t="s">
        <v>36</v>
      </c>
      <c r="N3813">
        <v>50</v>
      </c>
      <c r="O3813" t="s">
        <v>7412</v>
      </c>
      <c r="P3813" t="s">
        <v>7458</v>
      </c>
    </row>
    <row r="3814" spans="1:16" x14ac:dyDescent="0.25">
      <c r="A3814" t="s">
        <v>0</v>
      </c>
      <c r="B3814" t="s">
        <v>0</v>
      </c>
      <c r="C3814" t="s">
        <v>569</v>
      </c>
      <c r="D3814" t="s">
        <v>7546</v>
      </c>
      <c r="E3814" t="s">
        <v>34</v>
      </c>
      <c r="F3814" t="b">
        <v>0</v>
      </c>
      <c r="G3814" t="s">
        <v>52</v>
      </c>
      <c r="H3814" s="4">
        <v>45710.515636574077</v>
      </c>
      <c r="I3814" t="b">
        <v>0</v>
      </c>
      <c r="J3814" t="b">
        <v>0</v>
      </c>
      <c r="K3814" t="s">
        <v>24</v>
      </c>
      <c r="L3814" t="s">
        <v>36</v>
      </c>
      <c r="N3814">
        <v>15</v>
      </c>
      <c r="O3814" t="s">
        <v>7547</v>
      </c>
      <c r="P3814" t="s">
        <v>61</v>
      </c>
    </row>
    <row r="3815" spans="1:16" x14ac:dyDescent="0.25">
      <c r="A3815" t="s">
        <v>139</v>
      </c>
      <c r="B3815" t="s">
        <v>7459</v>
      </c>
      <c r="C3815" t="s">
        <v>1867</v>
      </c>
      <c r="D3815" t="s">
        <v>2208</v>
      </c>
      <c r="E3815" t="s">
        <v>105</v>
      </c>
      <c r="F3815" t="b">
        <v>0</v>
      </c>
      <c r="G3815" t="s">
        <v>27</v>
      </c>
      <c r="H3815" s="4">
        <v>45710.54178240741</v>
      </c>
      <c r="I3815" t="b">
        <v>0</v>
      </c>
      <c r="J3815" t="b">
        <v>1</v>
      </c>
      <c r="K3815" t="s">
        <v>24</v>
      </c>
      <c r="L3815" t="s">
        <v>22</v>
      </c>
      <c r="M3815">
        <v>93500</v>
      </c>
      <c r="O3815" t="s">
        <v>7460</v>
      </c>
      <c r="P3815" t="s">
        <v>2014</v>
      </c>
    </row>
    <row r="3816" spans="1:16" x14ac:dyDescent="0.25">
      <c r="A3816" t="s">
        <v>1</v>
      </c>
      <c r="B3816" t="s">
        <v>2473</v>
      </c>
      <c r="C3816" t="s">
        <v>1845</v>
      </c>
      <c r="D3816" t="s">
        <v>4083</v>
      </c>
      <c r="E3816" t="s">
        <v>20</v>
      </c>
      <c r="F3816" t="b">
        <v>0</v>
      </c>
      <c r="G3816" t="s">
        <v>27</v>
      </c>
      <c r="H3816" s="4">
        <v>45710.543252314812</v>
      </c>
      <c r="I3816" t="b">
        <v>0</v>
      </c>
      <c r="J3816" t="b">
        <v>1</v>
      </c>
      <c r="K3816" t="s">
        <v>24</v>
      </c>
      <c r="L3816" t="s">
        <v>22</v>
      </c>
      <c r="M3816">
        <v>145000</v>
      </c>
      <c r="O3816" t="s">
        <v>1388</v>
      </c>
      <c r="P3816" t="s">
        <v>7461</v>
      </c>
    </row>
    <row r="3817" spans="1:16" x14ac:dyDescent="0.25">
      <c r="A3817" t="s">
        <v>40</v>
      </c>
      <c r="B3817" t="s">
        <v>7462</v>
      </c>
      <c r="C3817" t="s">
        <v>2701</v>
      </c>
      <c r="D3817" t="s">
        <v>3828</v>
      </c>
      <c r="E3817" t="s">
        <v>20</v>
      </c>
      <c r="F3817" t="b">
        <v>0</v>
      </c>
      <c r="G3817" t="s">
        <v>41</v>
      </c>
      <c r="H3817" s="4">
        <v>45710.543657407397</v>
      </c>
      <c r="I3817" t="b">
        <v>1</v>
      </c>
      <c r="J3817" t="b">
        <v>1</v>
      </c>
      <c r="K3817" t="s">
        <v>24</v>
      </c>
      <c r="L3817" t="s">
        <v>36</v>
      </c>
      <c r="N3817">
        <v>60</v>
      </c>
      <c r="O3817" t="s">
        <v>7463</v>
      </c>
      <c r="P3817" t="s">
        <v>7464</v>
      </c>
    </row>
    <row r="3818" spans="1:16" x14ac:dyDescent="0.25">
      <c r="A3818" t="s">
        <v>19</v>
      </c>
      <c r="B3818" t="s">
        <v>7465</v>
      </c>
      <c r="C3818" t="s">
        <v>2765</v>
      </c>
      <c r="D3818" t="s">
        <v>3956</v>
      </c>
      <c r="E3818" t="s">
        <v>20</v>
      </c>
      <c r="F3818" t="b">
        <v>0</v>
      </c>
      <c r="G3818" t="s">
        <v>23</v>
      </c>
      <c r="H3818" s="4">
        <v>45710.581053240741</v>
      </c>
      <c r="I3818" t="b">
        <v>0</v>
      </c>
      <c r="J3818" t="b">
        <v>1</v>
      </c>
      <c r="K3818" t="s">
        <v>24</v>
      </c>
      <c r="L3818" t="s">
        <v>36</v>
      </c>
      <c r="N3818">
        <v>11.335000038146971</v>
      </c>
      <c r="O3818" t="s">
        <v>254</v>
      </c>
      <c r="P3818" t="s">
        <v>1637</v>
      </c>
    </row>
    <row r="3819" spans="1:16" x14ac:dyDescent="0.25">
      <c r="A3819" t="s">
        <v>0</v>
      </c>
      <c r="B3819" t="s">
        <v>7548</v>
      </c>
      <c r="C3819" t="s">
        <v>484</v>
      </c>
      <c r="D3819" t="s">
        <v>3828</v>
      </c>
      <c r="E3819" t="s">
        <v>20</v>
      </c>
      <c r="F3819" t="b">
        <v>0</v>
      </c>
      <c r="G3819" t="s">
        <v>27</v>
      </c>
      <c r="H3819" s="4">
        <v>45710.583402777767</v>
      </c>
      <c r="I3819" t="b">
        <v>0</v>
      </c>
      <c r="J3819" t="b">
        <v>1</v>
      </c>
      <c r="K3819" t="s">
        <v>24</v>
      </c>
      <c r="L3819" t="s">
        <v>22</v>
      </c>
      <c r="M3819">
        <v>70000</v>
      </c>
      <c r="O3819" t="s">
        <v>7549</v>
      </c>
      <c r="P3819" t="s">
        <v>280</v>
      </c>
    </row>
    <row r="3820" spans="1:16" x14ac:dyDescent="0.25">
      <c r="A3820" t="s">
        <v>0</v>
      </c>
      <c r="B3820" t="s">
        <v>7466</v>
      </c>
      <c r="C3820" t="s">
        <v>859</v>
      </c>
      <c r="D3820" t="s">
        <v>3956</v>
      </c>
      <c r="E3820" t="s">
        <v>20</v>
      </c>
      <c r="F3820" t="b">
        <v>0</v>
      </c>
      <c r="G3820" t="s">
        <v>27</v>
      </c>
      <c r="H3820" s="4">
        <v>45710.583518518521</v>
      </c>
      <c r="I3820" t="b">
        <v>0</v>
      </c>
      <c r="J3820" t="b">
        <v>1</v>
      </c>
      <c r="K3820" t="s">
        <v>24</v>
      </c>
      <c r="L3820" t="s">
        <v>36</v>
      </c>
      <c r="N3820">
        <v>24.014999389648441</v>
      </c>
      <c r="O3820" t="s">
        <v>7467</v>
      </c>
      <c r="P3820" t="s">
        <v>1304</v>
      </c>
    </row>
    <row r="3821" spans="1:16" x14ac:dyDescent="0.25">
      <c r="A3821" t="s">
        <v>25</v>
      </c>
      <c r="B3821" t="s">
        <v>7520</v>
      </c>
      <c r="C3821" t="s">
        <v>82</v>
      </c>
      <c r="D3821" t="s">
        <v>3828</v>
      </c>
      <c r="E3821" t="s">
        <v>20</v>
      </c>
      <c r="F3821" t="b">
        <v>0</v>
      </c>
      <c r="G3821" t="s">
        <v>27</v>
      </c>
      <c r="H3821" s="4">
        <v>45710.584178240737</v>
      </c>
      <c r="I3821" t="b">
        <v>0</v>
      </c>
      <c r="J3821" t="b">
        <v>1</v>
      </c>
      <c r="K3821" t="s">
        <v>24</v>
      </c>
      <c r="L3821" t="s">
        <v>22</v>
      </c>
      <c r="M3821">
        <v>85210.5</v>
      </c>
      <c r="O3821" t="s">
        <v>7521</v>
      </c>
      <c r="P3821" t="s">
        <v>2884</v>
      </c>
    </row>
    <row r="3822" spans="1:16" x14ac:dyDescent="0.25">
      <c r="A3822" t="s">
        <v>28</v>
      </c>
      <c r="B3822" t="s">
        <v>7468</v>
      </c>
      <c r="C3822" t="s">
        <v>24</v>
      </c>
      <c r="D3822" t="s">
        <v>3972</v>
      </c>
      <c r="E3822" t="s">
        <v>20</v>
      </c>
      <c r="F3822" t="b">
        <v>0</v>
      </c>
      <c r="G3822" t="s">
        <v>27</v>
      </c>
      <c r="H3822" s="4">
        <v>45710.585509259261</v>
      </c>
      <c r="I3822" t="b">
        <v>0</v>
      </c>
      <c r="J3822" t="b">
        <v>0</v>
      </c>
      <c r="K3822" t="s">
        <v>24</v>
      </c>
      <c r="L3822" t="s">
        <v>22</v>
      </c>
      <c r="M3822">
        <v>155000</v>
      </c>
      <c r="O3822" t="s">
        <v>7469</v>
      </c>
      <c r="P3822" t="s">
        <v>7470</v>
      </c>
    </row>
    <row r="3823" spans="1:16" x14ac:dyDescent="0.25">
      <c r="A3823" t="s">
        <v>191</v>
      </c>
      <c r="B3823" t="s">
        <v>7471</v>
      </c>
      <c r="C3823" t="s">
        <v>972</v>
      </c>
      <c r="D3823" t="s">
        <v>4083</v>
      </c>
      <c r="E3823" t="s">
        <v>20</v>
      </c>
      <c r="F3823" t="b">
        <v>0</v>
      </c>
      <c r="G3823" t="s">
        <v>862</v>
      </c>
      <c r="H3823" s="4">
        <v>45710.589016203703</v>
      </c>
      <c r="I3823" t="b">
        <v>0</v>
      </c>
      <c r="J3823" t="b">
        <v>0</v>
      </c>
      <c r="K3823" t="s">
        <v>862</v>
      </c>
      <c r="L3823" t="s">
        <v>22</v>
      </c>
      <c r="M3823">
        <v>127500</v>
      </c>
      <c r="O3823" t="s">
        <v>7472</v>
      </c>
      <c r="P3823" t="s">
        <v>7473</v>
      </c>
    </row>
    <row r="3824" spans="1:16" x14ac:dyDescent="0.25">
      <c r="A3824" t="s">
        <v>0</v>
      </c>
      <c r="B3824" t="s">
        <v>5356</v>
      </c>
      <c r="C3824" t="s">
        <v>5357</v>
      </c>
      <c r="D3824" t="s">
        <v>3828</v>
      </c>
      <c r="E3824" t="s">
        <v>219</v>
      </c>
      <c r="F3824" t="b">
        <v>0</v>
      </c>
      <c r="G3824" t="s">
        <v>27</v>
      </c>
      <c r="H3824" s="4">
        <v>45710.625069444453</v>
      </c>
      <c r="I3824" t="b">
        <v>1</v>
      </c>
      <c r="J3824" t="b">
        <v>1</v>
      </c>
      <c r="K3824" t="s">
        <v>24</v>
      </c>
      <c r="L3824" t="s">
        <v>36</v>
      </c>
      <c r="N3824">
        <v>26.494998931884769</v>
      </c>
      <c r="O3824" t="s">
        <v>3769</v>
      </c>
      <c r="P3824" t="s">
        <v>1702</v>
      </c>
    </row>
    <row r="3825" spans="1:16" x14ac:dyDescent="0.25">
      <c r="A3825" t="s">
        <v>0</v>
      </c>
      <c r="B3825" t="s">
        <v>7474</v>
      </c>
      <c r="C3825" t="s">
        <v>179</v>
      </c>
      <c r="D3825" t="s">
        <v>2208</v>
      </c>
      <c r="E3825" t="s">
        <v>20</v>
      </c>
      <c r="F3825" t="b">
        <v>0</v>
      </c>
      <c r="G3825" t="s">
        <v>27</v>
      </c>
      <c r="H3825" s="4">
        <v>45710.625173611108</v>
      </c>
      <c r="I3825" t="b">
        <v>0</v>
      </c>
      <c r="J3825" t="b">
        <v>0</v>
      </c>
      <c r="K3825" t="s">
        <v>24</v>
      </c>
      <c r="L3825" t="s">
        <v>22</v>
      </c>
      <c r="M3825">
        <v>61750</v>
      </c>
      <c r="O3825" t="s">
        <v>7475</v>
      </c>
      <c r="P3825" t="s">
        <v>7476</v>
      </c>
    </row>
    <row r="3826" spans="1:16" x14ac:dyDescent="0.25">
      <c r="A3826" t="s">
        <v>0</v>
      </c>
      <c r="B3826" t="s">
        <v>7477</v>
      </c>
      <c r="C3826" t="s">
        <v>2883</v>
      </c>
      <c r="D3826" t="s">
        <v>3828</v>
      </c>
      <c r="E3826" t="s">
        <v>51</v>
      </c>
      <c r="F3826" t="b">
        <v>0</v>
      </c>
      <c r="G3826" t="s">
        <v>30</v>
      </c>
      <c r="H3826" s="4">
        <v>45710.625601851847</v>
      </c>
      <c r="I3826" t="b">
        <v>1</v>
      </c>
      <c r="J3826" t="b">
        <v>0</v>
      </c>
      <c r="K3826" t="s">
        <v>24</v>
      </c>
      <c r="L3826" t="s">
        <v>36</v>
      </c>
      <c r="N3826">
        <v>53.5</v>
      </c>
      <c r="O3826" t="s">
        <v>7478</v>
      </c>
      <c r="P3826" t="s">
        <v>338</v>
      </c>
    </row>
    <row r="3827" spans="1:16" x14ac:dyDescent="0.25">
      <c r="A3827" t="s">
        <v>1</v>
      </c>
      <c r="B3827" t="s">
        <v>4443</v>
      </c>
      <c r="C3827" t="s">
        <v>122</v>
      </c>
      <c r="D3827" t="s">
        <v>3972</v>
      </c>
      <c r="E3827" t="s">
        <v>20</v>
      </c>
      <c r="F3827" t="b">
        <v>0</v>
      </c>
      <c r="G3827" t="s">
        <v>52</v>
      </c>
      <c r="H3827" s="4">
        <v>45710.625740740739</v>
      </c>
      <c r="I3827" t="b">
        <v>0</v>
      </c>
      <c r="J3827" t="b">
        <v>1</v>
      </c>
      <c r="K3827" t="s">
        <v>24</v>
      </c>
      <c r="L3827" t="s">
        <v>22</v>
      </c>
      <c r="M3827">
        <v>222545</v>
      </c>
      <c r="O3827" t="s">
        <v>759</v>
      </c>
      <c r="P3827" t="s">
        <v>2237</v>
      </c>
    </row>
    <row r="3828" spans="1:16" x14ac:dyDescent="0.25">
      <c r="A3828" t="s">
        <v>1</v>
      </c>
      <c r="B3828" t="s">
        <v>7479</v>
      </c>
      <c r="C3828" t="s">
        <v>82</v>
      </c>
      <c r="D3828" t="s">
        <v>4083</v>
      </c>
      <c r="E3828" t="s">
        <v>20</v>
      </c>
      <c r="F3828" t="b">
        <v>0</v>
      </c>
      <c r="G3828" t="s">
        <v>27</v>
      </c>
      <c r="H3828" s="4">
        <v>45710.626018518517</v>
      </c>
      <c r="I3828" t="b">
        <v>0</v>
      </c>
      <c r="J3828" t="b">
        <v>0</v>
      </c>
      <c r="K3828" t="s">
        <v>24</v>
      </c>
      <c r="L3828" t="s">
        <v>22</v>
      </c>
      <c r="M3828">
        <v>155000</v>
      </c>
      <c r="O3828" t="s">
        <v>377</v>
      </c>
      <c r="P3828" t="s">
        <v>3559</v>
      </c>
    </row>
    <row r="3829" spans="1:16" x14ac:dyDescent="0.25">
      <c r="A3829" t="s">
        <v>2</v>
      </c>
      <c r="B3829" t="s">
        <v>7480</v>
      </c>
      <c r="C3829" t="s">
        <v>24</v>
      </c>
      <c r="D3829" t="s">
        <v>4327</v>
      </c>
      <c r="E3829" t="s">
        <v>20</v>
      </c>
      <c r="F3829" t="b">
        <v>0</v>
      </c>
      <c r="G3829" t="s">
        <v>27</v>
      </c>
      <c r="H3829" s="4">
        <v>45710.626979166656</v>
      </c>
      <c r="I3829" t="b">
        <v>0</v>
      </c>
      <c r="J3829" t="b">
        <v>0</v>
      </c>
      <c r="K3829" t="s">
        <v>24</v>
      </c>
      <c r="L3829" t="s">
        <v>22</v>
      </c>
      <c r="M3829">
        <v>126500</v>
      </c>
      <c r="O3829" t="s">
        <v>7481</v>
      </c>
      <c r="P3829" t="s">
        <v>7482</v>
      </c>
    </row>
    <row r="3830" spans="1:16" x14ac:dyDescent="0.25">
      <c r="A3830" t="s">
        <v>0</v>
      </c>
      <c r="B3830" t="s">
        <v>2760</v>
      </c>
      <c r="C3830" t="s">
        <v>236</v>
      </c>
      <c r="D3830" t="s">
        <v>2208</v>
      </c>
      <c r="E3830" t="s">
        <v>20</v>
      </c>
      <c r="F3830" t="b">
        <v>0</v>
      </c>
      <c r="G3830" t="s">
        <v>27</v>
      </c>
      <c r="H3830" s="4">
        <v>45710.666817129633</v>
      </c>
      <c r="I3830" t="b">
        <v>0</v>
      </c>
      <c r="J3830" t="b">
        <v>1</v>
      </c>
      <c r="K3830" t="s">
        <v>24</v>
      </c>
      <c r="L3830" t="s">
        <v>22</v>
      </c>
      <c r="M3830">
        <v>120000</v>
      </c>
      <c r="O3830" t="s">
        <v>301</v>
      </c>
      <c r="P3830" t="s">
        <v>7483</v>
      </c>
    </row>
    <row r="3831" spans="1:16" x14ac:dyDescent="0.25">
      <c r="A3831" t="s">
        <v>0</v>
      </c>
      <c r="B3831" t="s">
        <v>7484</v>
      </c>
      <c r="C3831" t="s">
        <v>179</v>
      </c>
      <c r="D3831" t="s">
        <v>3828</v>
      </c>
      <c r="E3831" t="s">
        <v>20</v>
      </c>
      <c r="F3831" t="b">
        <v>0</v>
      </c>
      <c r="G3831" t="s">
        <v>27</v>
      </c>
      <c r="H3831" s="4">
        <v>45710.66684027778</v>
      </c>
      <c r="I3831" t="b">
        <v>0</v>
      </c>
      <c r="J3831" t="b">
        <v>1</v>
      </c>
      <c r="K3831" t="s">
        <v>24</v>
      </c>
      <c r="L3831" t="s">
        <v>22</v>
      </c>
      <c r="M3831">
        <v>79871.5</v>
      </c>
      <c r="O3831" t="s">
        <v>3851</v>
      </c>
      <c r="P3831" t="s">
        <v>7485</v>
      </c>
    </row>
    <row r="3832" spans="1:16" x14ac:dyDescent="0.25">
      <c r="A3832" t="s">
        <v>139</v>
      </c>
      <c r="B3832" t="s">
        <v>277</v>
      </c>
      <c r="C3832" t="s">
        <v>1065</v>
      </c>
      <c r="D3832" t="s">
        <v>3972</v>
      </c>
      <c r="E3832" t="s">
        <v>20</v>
      </c>
      <c r="F3832" t="b">
        <v>0</v>
      </c>
      <c r="G3832" t="s">
        <v>35</v>
      </c>
      <c r="H3832" s="4">
        <v>45710.667071759257</v>
      </c>
      <c r="I3832" t="b">
        <v>0</v>
      </c>
      <c r="J3832" t="b">
        <v>0</v>
      </c>
      <c r="K3832" t="s">
        <v>24</v>
      </c>
      <c r="L3832" t="s">
        <v>36</v>
      </c>
      <c r="N3832">
        <v>60</v>
      </c>
      <c r="O3832" t="s">
        <v>200</v>
      </c>
      <c r="P3832" t="s">
        <v>7538</v>
      </c>
    </row>
    <row r="3833" spans="1:16" x14ac:dyDescent="0.25">
      <c r="A3833" t="s">
        <v>139</v>
      </c>
      <c r="B3833" t="s">
        <v>7486</v>
      </c>
      <c r="C3833" t="s">
        <v>1421</v>
      </c>
      <c r="D3833" t="s">
        <v>3828</v>
      </c>
      <c r="E3833" t="s">
        <v>20</v>
      </c>
      <c r="F3833" t="b">
        <v>0</v>
      </c>
      <c r="G3833" t="s">
        <v>52</v>
      </c>
      <c r="H3833" s="4">
        <v>45710.667858796303</v>
      </c>
      <c r="I3833" t="b">
        <v>0</v>
      </c>
      <c r="J3833" t="b">
        <v>1</v>
      </c>
      <c r="K3833" t="s">
        <v>24</v>
      </c>
      <c r="L3833" t="s">
        <v>22</v>
      </c>
      <c r="M3833">
        <v>120000</v>
      </c>
      <c r="O3833" t="s">
        <v>7487</v>
      </c>
      <c r="P3833" t="s">
        <v>7488</v>
      </c>
    </row>
    <row r="3834" spans="1:16" x14ac:dyDescent="0.25">
      <c r="A3834" t="s">
        <v>40</v>
      </c>
      <c r="B3834" t="s">
        <v>7489</v>
      </c>
      <c r="C3834" t="s">
        <v>825</v>
      </c>
      <c r="D3834" t="s">
        <v>3828</v>
      </c>
      <c r="E3834" t="s">
        <v>20</v>
      </c>
      <c r="F3834" t="b">
        <v>0</v>
      </c>
      <c r="G3834" t="s">
        <v>27</v>
      </c>
      <c r="H3834" s="4">
        <v>45710.668009259258</v>
      </c>
      <c r="I3834" t="b">
        <v>1</v>
      </c>
      <c r="J3834" t="b">
        <v>1</v>
      </c>
      <c r="K3834" t="s">
        <v>24</v>
      </c>
      <c r="L3834" t="s">
        <v>22</v>
      </c>
      <c r="M3834">
        <v>147500</v>
      </c>
      <c r="O3834" t="s">
        <v>2576</v>
      </c>
      <c r="P3834" t="s">
        <v>7490</v>
      </c>
    </row>
    <row r="3835" spans="1:16" x14ac:dyDescent="0.25">
      <c r="A3835" t="s">
        <v>0</v>
      </c>
      <c r="B3835" t="s">
        <v>7539</v>
      </c>
      <c r="C3835" t="s">
        <v>2716</v>
      </c>
      <c r="D3835" t="s">
        <v>3972</v>
      </c>
      <c r="E3835" t="s">
        <v>20</v>
      </c>
      <c r="F3835" t="b">
        <v>0</v>
      </c>
      <c r="G3835" t="s">
        <v>23</v>
      </c>
      <c r="H3835" s="4">
        <v>45710.700891203713</v>
      </c>
      <c r="I3835" t="b">
        <v>0</v>
      </c>
      <c r="J3835" t="b">
        <v>1</v>
      </c>
      <c r="K3835" t="s">
        <v>24</v>
      </c>
      <c r="L3835" t="s">
        <v>22</v>
      </c>
      <c r="M3835">
        <v>74100</v>
      </c>
      <c r="O3835" t="s">
        <v>5948</v>
      </c>
      <c r="P3835" t="s">
        <v>7540</v>
      </c>
    </row>
    <row r="3836" spans="1:16" x14ac:dyDescent="0.25">
      <c r="A3836" t="s">
        <v>0</v>
      </c>
      <c r="B3836" t="s">
        <v>0</v>
      </c>
      <c r="C3836" t="s">
        <v>76</v>
      </c>
      <c r="D3836" t="s">
        <v>4089</v>
      </c>
      <c r="E3836" t="s">
        <v>20</v>
      </c>
      <c r="F3836" t="b">
        <v>0</v>
      </c>
      <c r="G3836" t="s">
        <v>41</v>
      </c>
      <c r="H3836" s="4">
        <v>45710.708738425928</v>
      </c>
      <c r="I3836" t="b">
        <v>0</v>
      </c>
      <c r="J3836" t="b">
        <v>0</v>
      </c>
      <c r="K3836" t="s">
        <v>24</v>
      </c>
      <c r="L3836" t="s">
        <v>36</v>
      </c>
      <c r="N3836">
        <v>37.5</v>
      </c>
      <c r="O3836" t="s">
        <v>712</v>
      </c>
      <c r="P3836" t="s">
        <v>1904</v>
      </c>
    </row>
    <row r="3837" spans="1:16" x14ac:dyDescent="0.25">
      <c r="A3837" t="s">
        <v>139</v>
      </c>
      <c r="B3837" t="s">
        <v>7522</v>
      </c>
      <c r="C3837" t="s">
        <v>151</v>
      </c>
      <c r="D3837" t="s">
        <v>3972</v>
      </c>
      <c r="E3837" t="s">
        <v>20</v>
      </c>
      <c r="F3837" t="b">
        <v>0</v>
      </c>
      <c r="G3837" t="s">
        <v>30</v>
      </c>
      <c r="H3837" s="4">
        <v>45710.709236111114</v>
      </c>
      <c r="I3837" t="b">
        <v>0</v>
      </c>
      <c r="J3837" t="b">
        <v>0</v>
      </c>
      <c r="K3837" t="s">
        <v>24</v>
      </c>
      <c r="L3837" t="s">
        <v>36</v>
      </c>
      <c r="N3837">
        <v>22</v>
      </c>
      <c r="O3837" t="s">
        <v>7523</v>
      </c>
      <c r="P3837" t="s">
        <v>2808</v>
      </c>
    </row>
    <row r="3838" spans="1:16" x14ac:dyDescent="0.25">
      <c r="A3838" t="s">
        <v>2</v>
      </c>
      <c r="B3838" t="s">
        <v>417</v>
      </c>
      <c r="C3838" t="s">
        <v>908</v>
      </c>
      <c r="D3838" t="s">
        <v>3828</v>
      </c>
      <c r="E3838" t="s">
        <v>20</v>
      </c>
      <c r="F3838" t="b">
        <v>0</v>
      </c>
      <c r="G3838" t="s">
        <v>27</v>
      </c>
      <c r="H3838" s="4">
        <v>45710.710324074083</v>
      </c>
      <c r="I3838" t="b">
        <v>0</v>
      </c>
      <c r="J3838" t="b">
        <v>0</v>
      </c>
      <c r="K3838" t="s">
        <v>24</v>
      </c>
      <c r="L3838" t="s">
        <v>22</v>
      </c>
      <c r="M3838">
        <v>90094.2578125</v>
      </c>
      <c r="O3838" t="s">
        <v>6067</v>
      </c>
      <c r="P3838" t="s">
        <v>6068</v>
      </c>
    </row>
    <row r="3839" spans="1:16" x14ac:dyDescent="0.25">
      <c r="A3839" t="s">
        <v>2</v>
      </c>
      <c r="B3839" t="s">
        <v>2337</v>
      </c>
      <c r="C3839" t="s">
        <v>49</v>
      </c>
      <c r="D3839" t="s">
        <v>3972</v>
      </c>
      <c r="E3839" t="s">
        <v>20</v>
      </c>
      <c r="F3839" t="b">
        <v>0</v>
      </c>
      <c r="G3839" t="s">
        <v>30</v>
      </c>
      <c r="H3839" s="4">
        <v>45710.711342592593</v>
      </c>
      <c r="I3839" t="b">
        <v>0</v>
      </c>
      <c r="J3839" t="b">
        <v>0</v>
      </c>
      <c r="K3839" t="s">
        <v>24</v>
      </c>
      <c r="L3839" t="s">
        <v>22</v>
      </c>
      <c r="M3839">
        <v>350000</v>
      </c>
      <c r="O3839" t="s">
        <v>3634</v>
      </c>
      <c r="P3839" t="s">
        <v>7162</v>
      </c>
    </row>
    <row r="3840" spans="1:16" x14ac:dyDescent="0.25">
      <c r="A3840" t="s">
        <v>139</v>
      </c>
      <c r="B3840" t="s">
        <v>2929</v>
      </c>
      <c r="C3840" t="s">
        <v>3238</v>
      </c>
      <c r="D3840" t="s">
        <v>3972</v>
      </c>
      <c r="E3840" t="s">
        <v>20</v>
      </c>
      <c r="F3840" t="b">
        <v>0</v>
      </c>
      <c r="G3840" t="s">
        <v>41</v>
      </c>
      <c r="H3840" s="4">
        <v>45710.7503125</v>
      </c>
      <c r="I3840" t="b">
        <v>0</v>
      </c>
      <c r="J3840" t="b">
        <v>1</v>
      </c>
      <c r="K3840" t="s">
        <v>24</v>
      </c>
      <c r="L3840" t="s">
        <v>22</v>
      </c>
      <c r="M3840">
        <v>103900</v>
      </c>
      <c r="O3840" t="s">
        <v>4328</v>
      </c>
      <c r="P3840" t="s">
        <v>7491</v>
      </c>
    </row>
    <row r="3841" spans="1:16" x14ac:dyDescent="0.25">
      <c r="A3841" t="s">
        <v>139</v>
      </c>
      <c r="B3841" t="s">
        <v>7492</v>
      </c>
      <c r="C3841" t="s">
        <v>151</v>
      </c>
      <c r="D3841" t="s">
        <v>3828</v>
      </c>
      <c r="E3841" t="s">
        <v>51</v>
      </c>
      <c r="F3841" t="b">
        <v>0</v>
      </c>
      <c r="G3841" t="s">
        <v>30</v>
      </c>
      <c r="H3841" s="4">
        <v>45710.750902777778</v>
      </c>
      <c r="I3841" t="b">
        <v>1</v>
      </c>
      <c r="J3841" t="b">
        <v>0</v>
      </c>
      <c r="K3841" t="s">
        <v>24</v>
      </c>
      <c r="L3841" t="s">
        <v>36</v>
      </c>
      <c r="N3841">
        <v>38</v>
      </c>
      <c r="O3841" t="s">
        <v>6990</v>
      </c>
    </row>
    <row r="3842" spans="1:16" x14ac:dyDescent="0.25">
      <c r="A3842" t="s">
        <v>2</v>
      </c>
      <c r="B3842" t="s">
        <v>7493</v>
      </c>
      <c r="C3842" t="s">
        <v>945</v>
      </c>
      <c r="D3842" t="s">
        <v>3600</v>
      </c>
      <c r="E3842" t="s">
        <v>20</v>
      </c>
      <c r="F3842" t="b">
        <v>0</v>
      </c>
      <c r="G3842" t="s">
        <v>27</v>
      </c>
      <c r="H3842" s="4">
        <v>45710.751388888893</v>
      </c>
      <c r="I3842" t="b">
        <v>1</v>
      </c>
      <c r="J3842" t="b">
        <v>1</v>
      </c>
      <c r="K3842" t="s">
        <v>24</v>
      </c>
      <c r="L3842" t="s">
        <v>22</v>
      </c>
      <c r="M3842">
        <v>145000</v>
      </c>
      <c r="O3842" t="s">
        <v>7494</v>
      </c>
      <c r="P3842" t="s">
        <v>7495</v>
      </c>
    </row>
    <row r="3843" spans="1:16" x14ac:dyDescent="0.25">
      <c r="A3843" t="s">
        <v>19</v>
      </c>
      <c r="B3843" t="s">
        <v>7496</v>
      </c>
      <c r="C3843" t="s">
        <v>122</v>
      </c>
      <c r="D3843" t="s">
        <v>3972</v>
      </c>
      <c r="E3843" t="s">
        <v>20</v>
      </c>
      <c r="F3843" t="b">
        <v>0</v>
      </c>
      <c r="G3843" t="s">
        <v>52</v>
      </c>
      <c r="H3843" s="4">
        <v>45710.75240740741</v>
      </c>
      <c r="I3843" t="b">
        <v>1</v>
      </c>
      <c r="J3843" t="b">
        <v>0</v>
      </c>
      <c r="K3843" t="s">
        <v>24</v>
      </c>
      <c r="L3843" t="s">
        <v>22</v>
      </c>
      <c r="M3843">
        <v>112116</v>
      </c>
      <c r="O3843" t="s">
        <v>554</v>
      </c>
      <c r="P3843" t="s">
        <v>7497</v>
      </c>
    </row>
    <row r="3844" spans="1:16" x14ac:dyDescent="0.25">
      <c r="A3844" t="s">
        <v>0</v>
      </c>
      <c r="B3844" t="s">
        <v>4250</v>
      </c>
      <c r="C3844" t="s">
        <v>3519</v>
      </c>
      <c r="D3844" t="s">
        <v>3972</v>
      </c>
      <c r="E3844" t="s">
        <v>20</v>
      </c>
      <c r="F3844" t="b">
        <v>0</v>
      </c>
      <c r="G3844" t="s">
        <v>27</v>
      </c>
      <c r="H3844" s="4">
        <v>45710.791770833333</v>
      </c>
      <c r="I3844" t="b">
        <v>1</v>
      </c>
      <c r="J3844" t="b">
        <v>0</v>
      </c>
      <c r="K3844" t="s">
        <v>24</v>
      </c>
      <c r="L3844" t="s">
        <v>22</v>
      </c>
      <c r="M3844">
        <v>70000</v>
      </c>
      <c r="O3844" t="s">
        <v>7498</v>
      </c>
      <c r="P3844" t="s">
        <v>1075</v>
      </c>
    </row>
    <row r="3845" spans="1:16" x14ac:dyDescent="0.25">
      <c r="A3845" t="s">
        <v>1</v>
      </c>
      <c r="B3845" t="s">
        <v>7499</v>
      </c>
      <c r="C3845" t="s">
        <v>624</v>
      </c>
      <c r="D3845" t="s">
        <v>3972</v>
      </c>
      <c r="E3845" t="s">
        <v>20</v>
      </c>
      <c r="F3845" t="b">
        <v>0</v>
      </c>
      <c r="G3845" t="s">
        <v>35</v>
      </c>
      <c r="H3845" s="4">
        <v>45710.792164351849</v>
      </c>
      <c r="I3845" t="b">
        <v>0</v>
      </c>
      <c r="J3845" t="b">
        <v>1</v>
      </c>
      <c r="K3845" t="s">
        <v>24</v>
      </c>
      <c r="L3845" t="s">
        <v>22</v>
      </c>
      <c r="M3845">
        <v>184000</v>
      </c>
      <c r="O3845" t="s">
        <v>65</v>
      </c>
      <c r="P3845" t="s">
        <v>66</v>
      </c>
    </row>
    <row r="3846" spans="1:16" x14ac:dyDescent="0.25">
      <c r="A3846" t="s">
        <v>2</v>
      </c>
      <c r="B3846" t="s">
        <v>7243</v>
      </c>
      <c r="C3846" t="s">
        <v>322</v>
      </c>
      <c r="D3846" t="s">
        <v>3972</v>
      </c>
      <c r="E3846" t="s">
        <v>20</v>
      </c>
      <c r="F3846" t="b">
        <v>0</v>
      </c>
      <c r="G3846" t="s">
        <v>41</v>
      </c>
      <c r="H3846" s="4">
        <v>45710.792210648149</v>
      </c>
      <c r="I3846" t="b">
        <v>0</v>
      </c>
      <c r="J3846" t="b">
        <v>1</v>
      </c>
      <c r="K3846" t="s">
        <v>24</v>
      </c>
      <c r="L3846" t="s">
        <v>22</v>
      </c>
      <c r="M3846">
        <v>193500</v>
      </c>
      <c r="O3846" t="s">
        <v>3972</v>
      </c>
      <c r="P3846" t="s">
        <v>7244</v>
      </c>
    </row>
    <row r="3847" spans="1:16" x14ac:dyDescent="0.25">
      <c r="A3847" t="s">
        <v>2</v>
      </c>
      <c r="B3847" t="s">
        <v>7541</v>
      </c>
      <c r="C3847" t="s">
        <v>1588</v>
      </c>
      <c r="D3847" t="s">
        <v>7542</v>
      </c>
      <c r="E3847" t="s">
        <v>20</v>
      </c>
      <c r="F3847" t="b">
        <v>0</v>
      </c>
      <c r="G3847" t="s">
        <v>27</v>
      </c>
      <c r="H3847" s="4">
        <v>45710.792962962973</v>
      </c>
      <c r="I3847" t="b">
        <v>0</v>
      </c>
      <c r="J3847" t="b">
        <v>0</v>
      </c>
      <c r="K3847" t="s">
        <v>24</v>
      </c>
      <c r="L3847" t="s">
        <v>22</v>
      </c>
      <c r="M3847">
        <v>90000</v>
      </c>
      <c r="O3847" t="s">
        <v>7543</v>
      </c>
      <c r="P3847" t="s">
        <v>7544</v>
      </c>
    </row>
    <row r="3848" spans="1:16" x14ac:dyDescent="0.25">
      <c r="A3848" t="s">
        <v>1</v>
      </c>
      <c r="B3848" t="s">
        <v>5989</v>
      </c>
      <c r="C3848" t="s">
        <v>3891</v>
      </c>
      <c r="D3848" t="s">
        <v>3828</v>
      </c>
      <c r="E3848" t="s">
        <v>20</v>
      </c>
      <c r="F3848" t="b">
        <v>0</v>
      </c>
      <c r="G3848" t="s">
        <v>27</v>
      </c>
      <c r="H3848" s="4">
        <v>45710.793854166674</v>
      </c>
      <c r="I3848" t="b">
        <v>0</v>
      </c>
      <c r="J3848" t="b">
        <v>1</v>
      </c>
      <c r="K3848" t="s">
        <v>24</v>
      </c>
      <c r="L3848" t="s">
        <v>22</v>
      </c>
      <c r="M3848">
        <v>120000</v>
      </c>
      <c r="O3848" t="s">
        <v>3892</v>
      </c>
      <c r="P3848" t="s">
        <v>5990</v>
      </c>
    </row>
    <row r="3849" spans="1:16" x14ac:dyDescent="0.25">
      <c r="A3849" t="s">
        <v>1</v>
      </c>
      <c r="B3849" t="s">
        <v>3477</v>
      </c>
      <c r="C3849" t="s">
        <v>155</v>
      </c>
      <c r="D3849" t="s">
        <v>3972</v>
      </c>
      <c r="E3849" t="s">
        <v>51</v>
      </c>
      <c r="F3849" t="b">
        <v>0</v>
      </c>
      <c r="G3849" t="s">
        <v>27</v>
      </c>
      <c r="H3849" s="4">
        <v>45710.794027777767</v>
      </c>
      <c r="I3849" t="b">
        <v>0</v>
      </c>
      <c r="J3849" t="b">
        <v>1</v>
      </c>
      <c r="K3849" t="s">
        <v>24</v>
      </c>
      <c r="L3849" t="s">
        <v>36</v>
      </c>
      <c r="N3849">
        <v>45</v>
      </c>
      <c r="O3849" t="s">
        <v>270</v>
      </c>
      <c r="P3849" t="s">
        <v>1851</v>
      </c>
    </row>
    <row r="3850" spans="1:16" x14ac:dyDescent="0.25">
      <c r="A3850" t="s">
        <v>89</v>
      </c>
      <c r="B3850" t="s">
        <v>7500</v>
      </c>
      <c r="C3850" t="s">
        <v>44</v>
      </c>
      <c r="D3850" t="s">
        <v>3972</v>
      </c>
      <c r="E3850" t="s">
        <v>20</v>
      </c>
      <c r="F3850" t="b">
        <v>0</v>
      </c>
      <c r="G3850" t="s">
        <v>41</v>
      </c>
      <c r="H3850" s="4">
        <v>45710.83</v>
      </c>
      <c r="I3850" t="b">
        <v>0</v>
      </c>
      <c r="J3850" t="b">
        <v>0</v>
      </c>
      <c r="K3850" t="s">
        <v>24</v>
      </c>
      <c r="L3850" t="s">
        <v>22</v>
      </c>
      <c r="M3850">
        <v>144000</v>
      </c>
      <c r="O3850" t="s">
        <v>7501</v>
      </c>
      <c r="P3850" t="s">
        <v>7502</v>
      </c>
    </row>
    <row r="3851" spans="1:16" x14ac:dyDescent="0.25">
      <c r="A3851" t="s">
        <v>40</v>
      </c>
      <c r="B3851" t="s">
        <v>57</v>
      </c>
      <c r="C3851" t="s">
        <v>179</v>
      </c>
      <c r="D3851" t="s">
        <v>3972</v>
      </c>
      <c r="E3851" t="s">
        <v>20</v>
      </c>
      <c r="F3851" t="b">
        <v>0</v>
      </c>
      <c r="G3851" t="s">
        <v>52</v>
      </c>
      <c r="H3851" s="4">
        <v>45710.832152777781</v>
      </c>
      <c r="I3851" t="b">
        <v>0</v>
      </c>
      <c r="J3851" t="b">
        <v>1</v>
      </c>
      <c r="K3851" t="s">
        <v>24</v>
      </c>
      <c r="L3851" t="s">
        <v>22</v>
      </c>
      <c r="M3851">
        <v>139105</v>
      </c>
      <c r="O3851" t="s">
        <v>1856</v>
      </c>
      <c r="P3851" t="s">
        <v>2720</v>
      </c>
    </row>
    <row r="3852" spans="1:16" x14ac:dyDescent="0.25">
      <c r="A3852" t="s">
        <v>0</v>
      </c>
      <c r="B3852" t="s">
        <v>7503</v>
      </c>
      <c r="C3852" t="s">
        <v>203</v>
      </c>
      <c r="D3852" t="s">
        <v>3972</v>
      </c>
      <c r="E3852" t="s">
        <v>20</v>
      </c>
      <c r="F3852" t="b">
        <v>0</v>
      </c>
      <c r="G3852" t="s">
        <v>23</v>
      </c>
      <c r="H3852" s="4">
        <v>45710.832256944443</v>
      </c>
      <c r="I3852" t="b">
        <v>1</v>
      </c>
      <c r="J3852" t="b">
        <v>1</v>
      </c>
      <c r="K3852" t="s">
        <v>24</v>
      </c>
      <c r="L3852" t="s">
        <v>22</v>
      </c>
      <c r="M3852">
        <v>85000</v>
      </c>
      <c r="O3852" t="s">
        <v>4674</v>
      </c>
      <c r="P3852" t="s">
        <v>204</v>
      </c>
    </row>
    <row r="3853" spans="1:16" x14ac:dyDescent="0.25">
      <c r="A3853" t="s">
        <v>0</v>
      </c>
      <c r="B3853" t="s">
        <v>1219</v>
      </c>
      <c r="C3853" t="s">
        <v>64</v>
      </c>
      <c r="D3853" t="s">
        <v>6850</v>
      </c>
      <c r="E3853" t="s">
        <v>20</v>
      </c>
      <c r="F3853" t="b">
        <v>0</v>
      </c>
      <c r="G3853" t="s">
        <v>52</v>
      </c>
      <c r="H3853" s="4">
        <v>45710.834317129629</v>
      </c>
      <c r="I3853" t="b">
        <v>1</v>
      </c>
      <c r="J3853" t="b">
        <v>0</v>
      </c>
      <c r="K3853" t="s">
        <v>24</v>
      </c>
      <c r="L3853" t="s">
        <v>36</v>
      </c>
      <c r="N3853">
        <v>37.5</v>
      </c>
      <c r="O3853" t="s">
        <v>131</v>
      </c>
      <c r="P3853" t="s">
        <v>1463</v>
      </c>
    </row>
    <row r="3854" spans="1:16" x14ac:dyDescent="0.25">
      <c r="A3854" t="s">
        <v>0</v>
      </c>
      <c r="B3854" t="s">
        <v>7504</v>
      </c>
      <c r="C3854" t="s">
        <v>2015</v>
      </c>
      <c r="D3854" t="s">
        <v>3972</v>
      </c>
      <c r="E3854" t="s">
        <v>51</v>
      </c>
      <c r="F3854" t="b">
        <v>0</v>
      </c>
      <c r="G3854" t="s">
        <v>27</v>
      </c>
      <c r="H3854" s="4">
        <v>45710.834456018521</v>
      </c>
      <c r="I3854" t="b">
        <v>0</v>
      </c>
      <c r="J3854" t="b">
        <v>0</v>
      </c>
      <c r="K3854" t="s">
        <v>24</v>
      </c>
      <c r="L3854" t="s">
        <v>36</v>
      </c>
      <c r="N3854">
        <v>30</v>
      </c>
      <c r="O3854" t="s">
        <v>1137</v>
      </c>
      <c r="P3854" t="s">
        <v>1687</v>
      </c>
    </row>
    <row r="3855" spans="1:16" x14ac:dyDescent="0.25">
      <c r="A3855" t="s">
        <v>0</v>
      </c>
      <c r="B3855" t="s">
        <v>1632</v>
      </c>
      <c r="C3855" t="s">
        <v>967</v>
      </c>
      <c r="D3855" t="s">
        <v>3972</v>
      </c>
      <c r="E3855" t="s">
        <v>20</v>
      </c>
      <c r="F3855" t="b">
        <v>0</v>
      </c>
      <c r="G3855" t="s">
        <v>27</v>
      </c>
      <c r="H3855" s="4">
        <v>45710.834837962961</v>
      </c>
      <c r="I3855" t="b">
        <v>1</v>
      </c>
      <c r="J3855" t="b">
        <v>0</v>
      </c>
      <c r="K3855" t="s">
        <v>24</v>
      </c>
      <c r="L3855" t="s">
        <v>22</v>
      </c>
      <c r="M3855">
        <v>105000</v>
      </c>
      <c r="O3855" t="s">
        <v>482</v>
      </c>
      <c r="P3855" t="s">
        <v>7545</v>
      </c>
    </row>
    <row r="3856" spans="1:16" x14ac:dyDescent="0.25">
      <c r="A3856" t="s">
        <v>19</v>
      </c>
      <c r="B3856" t="s">
        <v>7550</v>
      </c>
      <c r="C3856" t="s">
        <v>559</v>
      </c>
      <c r="D3856" t="s">
        <v>3956</v>
      </c>
      <c r="E3856" t="s">
        <v>20</v>
      </c>
      <c r="F3856" t="b">
        <v>0</v>
      </c>
      <c r="G3856" t="s">
        <v>27</v>
      </c>
      <c r="H3856" s="4">
        <v>45710.835057870368</v>
      </c>
      <c r="I3856" t="b">
        <v>0</v>
      </c>
      <c r="J3856" t="b">
        <v>1</v>
      </c>
      <c r="K3856" t="s">
        <v>24</v>
      </c>
      <c r="L3856" t="s">
        <v>36</v>
      </c>
      <c r="N3856">
        <v>37.514999389648438</v>
      </c>
      <c r="O3856" t="s">
        <v>7551</v>
      </c>
      <c r="P3856" t="s">
        <v>7552</v>
      </c>
    </row>
    <row r="3857" spans="1:16" x14ac:dyDescent="0.25">
      <c r="A3857" t="s">
        <v>0</v>
      </c>
      <c r="B3857" t="s">
        <v>7505</v>
      </c>
      <c r="C3857" t="s">
        <v>966</v>
      </c>
      <c r="D3857" t="s">
        <v>3956</v>
      </c>
      <c r="E3857" t="s">
        <v>20</v>
      </c>
      <c r="F3857" t="b">
        <v>0</v>
      </c>
      <c r="G3857" t="s">
        <v>30</v>
      </c>
      <c r="H3857" s="4">
        <v>45710.836087962962</v>
      </c>
      <c r="I3857" t="b">
        <v>0</v>
      </c>
      <c r="J3857" t="b">
        <v>0</v>
      </c>
      <c r="K3857" t="s">
        <v>24</v>
      </c>
      <c r="L3857" t="s">
        <v>36</v>
      </c>
      <c r="N3857">
        <v>25</v>
      </c>
      <c r="O3857" t="s">
        <v>7506</v>
      </c>
      <c r="P3857" t="s">
        <v>7507</v>
      </c>
    </row>
    <row r="3858" spans="1:16" x14ac:dyDescent="0.25">
      <c r="A3858" t="s">
        <v>0</v>
      </c>
      <c r="B3858" t="s">
        <v>3005</v>
      </c>
      <c r="C3858" t="s">
        <v>203</v>
      </c>
      <c r="D3858" t="s">
        <v>3972</v>
      </c>
      <c r="E3858" t="s">
        <v>20</v>
      </c>
      <c r="F3858" t="b">
        <v>0</v>
      </c>
      <c r="G3858" t="s">
        <v>23</v>
      </c>
      <c r="H3858" s="4">
        <v>45710.868854166663</v>
      </c>
      <c r="I3858" t="b">
        <v>1</v>
      </c>
      <c r="J3858" t="b">
        <v>1</v>
      </c>
      <c r="K3858" t="s">
        <v>24</v>
      </c>
      <c r="L3858" t="s">
        <v>36</v>
      </c>
      <c r="N3858">
        <v>19</v>
      </c>
      <c r="O3858" t="s">
        <v>4343</v>
      </c>
      <c r="P3858" t="s">
        <v>7508</v>
      </c>
    </row>
    <row r="3859" spans="1:16" x14ac:dyDescent="0.25">
      <c r="A3859" t="s">
        <v>0</v>
      </c>
      <c r="B3859" t="s">
        <v>7509</v>
      </c>
      <c r="C3859" t="s">
        <v>985</v>
      </c>
      <c r="D3859" t="s">
        <v>4327</v>
      </c>
      <c r="E3859" t="s">
        <v>20</v>
      </c>
      <c r="F3859" t="b">
        <v>0</v>
      </c>
      <c r="G3859" t="s">
        <v>27</v>
      </c>
      <c r="H3859" s="4">
        <v>45710.871157407397</v>
      </c>
      <c r="I3859" t="b">
        <v>0</v>
      </c>
      <c r="J3859" t="b">
        <v>1</v>
      </c>
      <c r="K3859" t="s">
        <v>24</v>
      </c>
      <c r="L3859" t="s">
        <v>22</v>
      </c>
      <c r="M3859">
        <v>120000</v>
      </c>
      <c r="O3859" t="s">
        <v>7510</v>
      </c>
    </row>
    <row r="3860" spans="1:16" x14ac:dyDescent="0.25">
      <c r="A3860" t="s">
        <v>0</v>
      </c>
      <c r="B3860" t="s">
        <v>7524</v>
      </c>
      <c r="C3860" t="s">
        <v>372</v>
      </c>
      <c r="D3860" t="s">
        <v>2208</v>
      </c>
      <c r="E3860" t="s">
        <v>20</v>
      </c>
      <c r="F3860" t="b">
        <v>0</v>
      </c>
      <c r="G3860" t="s">
        <v>27</v>
      </c>
      <c r="H3860" s="4">
        <v>45710.874988425923</v>
      </c>
      <c r="I3860" t="b">
        <v>0</v>
      </c>
      <c r="J3860" t="b">
        <v>0</v>
      </c>
      <c r="K3860" t="s">
        <v>24</v>
      </c>
      <c r="L3860" t="s">
        <v>22</v>
      </c>
      <c r="M3860">
        <v>82500</v>
      </c>
      <c r="O3860" t="s">
        <v>7525</v>
      </c>
      <c r="P3860" t="s">
        <v>7526</v>
      </c>
    </row>
    <row r="3861" spans="1:16" x14ac:dyDescent="0.25">
      <c r="A3861" t="s">
        <v>2</v>
      </c>
      <c r="B3861" t="s">
        <v>7511</v>
      </c>
      <c r="C3861" t="s">
        <v>24</v>
      </c>
      <c r="D3861" t="s">
        <v>4034</v>
      </c>
      <c r="E3861" t="s">
        <v>20</v>
      </c>
      <c r="F3861" t="b">
        <v>0</v>
      </c>
      <c r="G3861" t="s">
        <v>41</v>
      </c>
      <c r="H3861" s="4">
        <v>45710.877106481479</v>
      </c>
      <c r="I3861" t="b">
        <v>1</v>
      </c>
      <c r="J3861" t="b">
        <v>1</v>
      </c>
      <c r="K3861" t="s">
        <v>24</v>
      </c>
      <c r="L3861" t="s">
        <v>22</v>
      </c>
      <c r="M3861">
        <v>125000</v>
      </c>
      <c r="O3861" t="s">
        <v>1831</v>
      </c>
      <c r="P3861" t="s">
        <v>7512</v>
      </c>
    </row>
    <row r="3862" spans="1:16" x14ac:dyDescent="0.25">
      <c r="A3862" t="s">
        <v>0</v>
      </c>
      <c r="B3862" t="s">
        <v>7513</v>
      </c>
      <c r="C3862" t="s">
        <v>82</v>
      </c>
      <c r="D3862" t="s">
        <v>3972</v>
      </c>
      <c r="E3862" t="s">
        <v>105</v>
      </c>
      <c r="F3862" t="b">
        <v>0</v>
      </c>
      <c r="G3862" t="s">
        <v>27</v>
      </c>
      <c r="H3862" s="4">
        <v>45710.916770833333</v>
      </c>
      <c r="I3862" t="b">
        <v>0</v>
      </c>
      <c r="J3862" t="b">
        <v>0</v>
      </c>
      <c r="K3862" t="s">
        <v>24</v>
      </c>
      <c r="L3862" t="s">
        <v>36</v>
      </c>
      <c r="N3862">
        <v>15.25</v>
      </c>
      <c r="O3862" t="s">
        <v>7514</v>
      </c>
    </row>
    <row r="3863" spans="1:16" x14ac:dyDescent="0.25">
      <c r="A3863" t="s">
        <v>2</v>
      </c>
      <c r="B3863" t="s">
        <v>4480</v>
      </c>
      <c r="C3863" t="s">
        <v>2555</v>
      </c>
      <c r="D3863" t="s">
        <v>3972</v>
      </c>
      <c r="E3863" t="s">
        <v>20</v>
      </c>
      <c r="F3863" t="b">
        <v>0</v>
      </c>
      <c r="G3863" t="s">
        <v>27</v>
      </c>
      <c r="H3863" s="4">
        <v>45710.918055555558</v>
      </c>
      <c r="I3863" t="b">
        <v>1</v>
      </c>
      <c r="J3863" t="b">
        <v>1</v>
      </c>
      <c r="K3863" t="s">
        <v>24</v>
      </c>
      <c r="L3863" t="s">
        <v>36</v>
      </c>
      <c r="N3863">
        <v>60</v>
      </c>
      <c r="O3863" t="s">
        <v>1227</v>
      </c>
      <c r="P3863" t="s">
        <v>887</v>
      </c>
    </row>
    <row r="3864" spans="1:16" x14ac:dyDescent="0.25">
      <c r="A3864" t="s">
        <v>0</v>
      </c>
      <c r="B3864" t="s">
        <v>7515</v>
      </c>
      <c r="C3864" t="s">
        <v>1096</v>
      </c>
      <c r="D3864" t="s">
        <v>3828</v>
      </c>
      <c r="E3864" t="s">
        <v>20</v>
      </c>
      <c r="F3864" t="b">
        <v>0</v>
      </c>
      <c r="G3864" t="s">
        <v>27</v>
      </c>
      <c r="H3864" s="4">
        <v>45710.954479166663</v>
      </c>
      <c r="I3864" t="b">
        <v>0</v>
      </c>
      <c r="J3864" t="b">
        <v>0</v>
      </c>
      <c r="K3864" t="s">
        <v>24</v>
      </c>
      <c r="L3864" t="s">
        <v>36</v>
      </c>
      <c r="N3864">
        <v>67.360000610351563</v>
      </c>
      <c r="O3864" t="s">
        <v>7516</v>
      </c>
      <c r="P3864" t="s">
        <v>7517</v>
      </c>
    </row>
    <row r="3865" spans="1:16" x14ac:dyDescent="0.25">
      <c r="A3865" t="s">
        <v>1</v>
      </c>
      <c r="B3865" t="s">
        <v>7402</v>
      </c>
      <c r="C3865" t="s">
        <v>39</v>
      </c>
      <c r="D3865" t="s">
        <v>3972</v>
      </c>
      <c r="E3865" t="s">
        <v>51</v>
      </c>
      <c r="F3865" t="b">
        <v>1</v>
      </c>
      <c r="G3865" t="s">
        <v>41</v>
      </c>
      <c r="H3865" s="4">
        <v>45711.000034722223</v>
      </c>
      <c r="I3865" t="b">
        <v>0</v>
      </c>
      <c r="J3865" t="b">
        <v>1</v>
      </c>
      <c r="K3865" t="s">
        <v>24</v>
      </c>
      <c r="L3865" t="s">
        <v>36</v>
      </c>
      <c r="N3865">
        <v>31</v>
      </c>
      <c r="O3865" t="s">
        <v>7403</v>
      </c>
      <c r="P3865" t="s">
        <v>1212</v>
      </c>
    </row>
    <row r="3866" spans="1:16" x14ac:dyDescent="0.25">
      <c r="A3866" t="s">
        <v>0</v>
      </c>
      <c r="B3866" t="s">
        <v>7404</v>
      </c>
      <c r="C3866" t="s">
        <v>5662</v>
      </c>
      <c r="D3866" t="s">
        <v>3956</v>
      </c>
      <c r="E3866" t="s">
        <v>34</v>
      </c>
      <c r="F3866" t="b">
        <v>0</v>
      </c>
      <c r="G3866" t="s">
        <v>27</v>
      </c>
      <c r="H3866" s="4">
        <v>45711.000173611108</v>
      </c>
      <c r="I3866" t="b">
        <v>0</v>
      </c>
      <c r="J3866" t="b">
        <v>0</v>
      </c>
      <c r="K3866" t="s">
        <v>24</v>
      </c>
      <c r="L3866" t="s">
        <v>36</v>
      </c>
      <c r="N3866">
        <v>24.014999389648441</v>
      </c>
      <c r="O3866" t="s">
        <v>5663</v>
      </c>
      <c r="P3866" t="s">
        <v>3686</v>
      </c>
    </row>
    <row r="3867" spans="1:16" x14ac:dyDescent="0.25">
      <c r="A3867" t="s">
        <v>2</v>
      </c>
      <c r="B3867" t="s">
        <v>7405</v>
      </c>
      <c r="C3867" t="s">
        <v>780</v>
      </c>
      <c r="D3867" t="s">
        <v>3972</v>
      </c>
      <c r="E3867" t="s">
        <v>20</v>
      </c>
      <c r="F3867" t="b">
        <v>0</v>
      </c>
      <c r="G3867" t="s">
        <v>27</v>
      </c>
      <c r="H3867" s="4">
        <v>45711.000173611108</v>
      </c>
      <c r="I3867" t="b">
        <v>0</v>
      </c>
      <c r="J3867" t="b">
        <v>0</v>
      </c>
      <c r="K3867" t="s">
        <v>24</v>
      </c>
      <c r="L3867" t="s">
        <v>22</v>
      </c>
      <c r="M3867">
        <v>82850</v>
      </c>
      <c r="O3867" t="s">
        <v>5481</v>
      </c>
      <c r="P3867" t="s">
        <v>3772</v>
      </c>
    </row>
    <row r="3868" spans="1:16" x14ac:dyDescent="0.25">
      <c r="A3868" t="s">
        <v>2</v>
      </c>
      <c r="B3868" t="s">
        <v>7406</v>
      </c>
      <c r="C3868" t="s">
        <v>372</v>
      </c>
      <c r="D3868" t="s">
        <v>4013</v>
      </c>
      <c r="E3868" t="s">
        <v>20</v>
      </c>
      <c r="F3868" t="b">
        <v>0</v>
      </c>
      <c r="G3868" t="s">
        <v>41</v>
      </c>
      <c r="H3868" s="4">
        <v>45711.00209490741</v>
      </c>
      <c r="I3868" t="b">
        <v>0</v>
      </c>
      <c r="J3868" t="b">
        <v>1</v>
      </c>
      <c r="K3868" t="s">
        <v>24</v>
      </c>
      <c r="L3868" t="s">
        <v>22</v>
      </c>
      <c r="M3868">
        <v>220900</v>
      </c>
      <c r="O3868" t="s">
        <v>402</v>
      </c>
      <c r="P3868" t="s">
        <v>7407</v>
      </c>
    </row>
    <row r="3869" spans="1:16" x14ac:dyDescent="0.25">
      <c r="A3869" t="s">
        <v>2</v>
      </c>
      <c r="B3869" t="s">
        <v>2492</v>
      </c>
      <c r="C3869" t="s">
        <v>825</v>
      </c>
      <c r="D3869" t="s">
        <v>3972</v>
      </c>
      <c r="E3869" t="s">
        <v>20</v>
      </c>
      <c r="F3869" t="b">
        <v>0</v>
      </c>
      <c r="G3869" t="s">
        <v>35</v>
      </c>
      <c r="H3869" s="4">
        <v>45711.002395833333</v>
      </c>
      <c r="I3869" t="b">
        <v>0</v>
      </c>
      <c r="J3869" t="b">
        <v>1</v>
      </c>
      <c r="K3869" t="s">
        <v>24</v>
      </c>
      <c r="L3869" t="s">
        <v>22</v>
      </c>
      <c r="M3869">
        <v>122087</v>
      </c>
      <c r="O3869" t="s">
        <v>5481</v>
      </c>
      <c r="P3869" t="s">
        <v>7408</v>
      </c>
    </row>
    <row r="3870" spans="1:16" x14ac:dyDescent="0.25">
      <c r="A3870" t="s">
        <v>2</v>
      </c>
      <c r="B3870" t="s">
        <v>7409</v>
      </c>
      <c r="C3870" t="s">
        <v>622</v>
      </c>
      <c r="D3870" t="s">
        <v>3972</v>
      </c>
      <c r="E3870" t="s">
        <v>20</v>
      </c>
      <c r="F3870" t="b">
        <v>0</v>
      </c>
      <c r="G3870" t="s">
        <v>52</v>
      </c>
      <c r="H3870" s="4">
        <v>45711.003298611111</v>
      </c>
      <c r="I3870" t="b">
        <v>0</v>
      </c>
      <c r="J3870" t="b">
        <v>1</v>
      </c>
      <c r="K3870" t="s">
        <v>24</v>
      </c>
      <c r="L3870" t="s">
        <v>22</v>
      </c>
      <c r="M3870">
        <v>115000</v>
      </c>
      <c r="O3870" t="s">
        <v>954</v>
      </c>
      <c r="P3870" t="s">
        <v>7410</v>
      </c>
    </row>
    <row r="3871" spans="1:16" x14ac:dyDescent="0.25">
      <c r="A3871" t="s">
        <v>28</v>
      </c>
      <c r="B3871" t="s">
        <v>7411</v>
      </c>
      <c r="C3871" t="s">
        <v>39</v>
      </c>
      <c r="D3871" t="s">
        <v>3972</v>
      </c>
      <c r="E3871" t="s">
        <v>20</v>
      </c>
      <c r="F3871" t="b">
        <v>1</v>
      </c>
      <c r="G3871" t="s">
        <v>30</v>
      </c>
      <c r="H3871" s="4">
        <v>45711.017511574071</v>
      </c>
      <c r="I3871" t="b">
        <v>0</v>
      </c>
      <c r="J3871" t="b">
        <v>0</v>
      </c>
      <c r="K3871" t="s">
        <v>24</v>
      </c>
      <c r="L3871" t="s">
        <v>36</v>
      </c>
      <c r="N3871">
        <v>50</v>
      </c>
      <c r="O3871" t="s">
        <v>7412</v>
      </c>
    </row>
    <row r="3872" spans="1:16" x14ac:dyDescent="0.25">
      <c r="A3872" t="s">
        <v>0</v>
      </c>
      <c r="B3872" t="s">
        <v>6982</v>
      </c>
      <c r="C3872" t="s">
        <v>39</v>
      </c>
      <c r="D3872" t="s">
        <v>3972</v>
      </c>
      <c r="E3872" t="s">
        <v>20</v>
      </c>
      <c r="F3872" t="b">
        <v>1</v>
      </c>
      <c r="G3872" t="s">
        <v>106</v>
      </c>
      <c r="H3872" s="4">
        <v>45711.018483796302</v>
      </c>
      <c r="I3872" t="b">
        <v>0</v>
      </c>
      <c r="J3872" t="b">
        <v>0</v>
      </c>
      <c r="K3872" t="s">
        <v>106</v>
      </c>
      <c r="L3872" t="s">
        <v>22</v>
      </c>
      <c r="M3872">
        <v>71500</v>
      </c>
      <c r="O3872" t="s">
        <v>6983</v>
      </c>
      <c r="P3872" t="s">
        <v>6984</v>
      </c>
    </row>
    <row r="3873" spans="1:16" x14ac:dyDescent="0.25">
      <c r="A3873" t="s">
        <v>0</v>
      </c>
      <c r="B3873" t="s">
        <v>4494</v>
      </c>
      <c r="C3873" t="s">
        <v>140</v>
      </c>
      <c r="D3873" t="s">
        <v>3828</v>
      </c>
      <c r="E3873" t="s">
        <v>20</v>
      </c>
      <c r="F3873" t="b">
        <v>0</v>
      </c>
      <c r="G3873" t="s">
        <v>35</v>
      </c>
      <c r="H3873" s="4">
        <v>45711.04210648148</v>
      </c>
      <c r="I3873" t="b">
        <v>0</v>
      </c>
      <c r="J3873" t="b">
        <v>0</v>
      </c>
      <c r="K3873" t="s">
        <v>24</v>
      </c>
      <c r="L3873" t="s">
        <v>22</v>
      </c>
      <c r="M3873">
        <v>70000</v>
      </c>
      <c r="O3873" t="s">
        <v>4495</v>
      </c>
      <c r="P3873" t="s">
        <v>204</v>
      </c>
    </row>
    <row r="3874" spans="1:16" x14ac:dyDescent="0.25">
      <c r="A3874" t="s">
        <v>0</v>
      </c>
      <c r="B3874" t="s">
        <v>2900</v>
      </c>
      <c r="C3874" t="s">
        <v>749</v>
      </c>
      <c r="D3874" t="s">
        <v>3828</v>
      </c>
      <c r="E3874" t="s">
        <v>20</v>
      </c>
      <c r="F3874" t="b">
        <v>0</v>
      </c>
      <c r="G3874" t="s">
        <v>30</v>
      </c>
      <c r="H3874" s="4">
        <v>45711.042280092603</v>
      </c>
      <c r="I3874" t="b">
        <v>0</v>
      </c>
      <c r="J3874" t="b">
        <v>1</v>
      </c>
      <c r="K3874" t="s">
        <v>24</v>
      </c>
      <c r="L3874" t="s">
        <v>22</v>
      </c>
      <c r="M3874">
        <v>82500</v>
      </c>
      <c r="O3874" t="s">
        <v>4496</v>
      </c>
      <c r="P3874" t="s">
        <v>3459</v>
      </c>
    </row>
    <row r="3875" spans="1:16" x14ac:dyDescent="0.25">
      <c r="A3875" t="s">
        <v>2</v>
      </c>
      <c r="B3875" t="s">
        <v>7527</v>
      </c>
      <c r="C3875" t="s">
        <v>7528</v>
      </c>
      <c r="D3875" t="s">
        <v>3828</v>
      </c>
      <c r="E3875" t="s">
        <v>20</v>
      </c>
      <c r="F3875" t="b">
        <v>0</v>
      </c>
      <c r="G3875" t="s">
        <v>23</v>
      </c>
      <c r="H3875" s="4">
        <v>45711.059699074067</v>
      </c>
      <c r="I3875" t="b">
        <v>1</v>
      </c>
      <c r="J3875" t="b">
        <v>1</v>
      </c>
      <c r="K3875" t="s">
        <v>24</v>
      </c>
      <c r="L3875" t="s">
        <v>22</v>
      </c>
      <c r="M3875">
        <v>46000</v>
      </c>
      <c r="O3875" t="s">
        <v>7529</v>
      </c>
      <c r="P3875" t="s">
        <v>3540</v>
      </c>
    </row>
    <row r="3876" spans="1:16" x14ac:dyDescent="0.25">
      <c r="A3876" t="s">
        <v>19</v>
      </c>
      <c r="B3876" t="s">
        <v>2448</v>
      </c>
      <c r="C3876" t="s">
        <v>1270</v>
      </c>
      <c r="D3876" t="s">
        <v>3972</v>
      </c>
      <c r="E3876" t="s">
        <v>20</v>
      </c>
      <c r="F3876" t="b">
        <v>0</v>
      </c>
      <c r="G3876" t="s">
        <v>23</v>
      </c>
      <c r="H3876" s="4">
        <v>45711.077384259261</v>
      </c>
      <c r="I3876" t="b">
        <v>0</v>
      </c>
      <c r="J3876" t="b">
        <v>1</v>
      </c>
      <c r="K3876" t="s">
        <v>24</v>
      </c>
      <c r="L3876" t="s">
        <v>36</v>
      </c>
      <c r="N3876">
        <v>56.5</v>
      </c>
      <c r="O3876" t="s">
        <v>5481</v>
      </c>
      <c r="P3876" t="s">
        <v>149</v>
      </c>
    </row>
    <row r="3877" spans="1:16" x14ac:dyDescent="0.25">
      <c r="A3877" t="s">
        <v>28</v>
      </c>
      <c r="B3877" t="s">
        <v>7413</v>
      </c>
      <c r="C3877" t="s">
        <v>192</v>
      </c>
      <c r="D3877" t="s">
        <v>3956</v>
      </c>
      <c r="E3877" t="s">
        <v>20</v>
      </c>
      <c r="F3877" t="b">
        <v>0</v>
      </c>
      <c r="G3877" t="s">
        <v>23</v>
      </c>
      <c r="H3877" s="4">
        <v>45711.09920138889</v>
      </c>
      <c r="I3877" t="b">
        <v>0</v>
      </c>
      <c r="J3877" t="b">
        <v>1</v>
      </c>
      <c r="K3877" t="s">
        <v>24</v>
      </c>
      <c r="L3877" t="s">
        <v>36</v>
      </c>
      <c r="N3877">
        <v>41.884998321533203</v>
      </c>
      <c r="O3877" t="s">
        <v>5012</v>
      </c>
      <c r="P3877" t="s">
        <v>7414</v>
      </c>
    </row>
    <row r="3878" spans="1:16" x14ac:dyDescent="0.25">
      <c r="A3878" t="s">
        <v>40</v>
      </c>
      <c r="B3878" t="s">
        <v>7415</v>
      </c>
      <c r="C3878" t="s">
        <v>5403</v>
      </c>
      <c r="D3878" t="s">
        <v>3956</v>
      </c>
      <c r="E3878" t="s">
        <v>20</v>
      </c>
      <c r="F3878" t="b">
        <v>0</v>
      </c>
      <c r="G3878" t="s">
        <v>27</v>
      </c>
      <c r="H3878" s="4">
        <v>45711.100543981483</v>
      </c>
      <c r="I3878" t="b">
        <v>0</v>
      </c>
      <c r="J3878" t="b">
        <v>0</v>
      </c>
      <c r="K3878" t="s">
        <v>24</v>
      </c>
      <c r="L3878" t="s">
        <v>36</v>
      </c>
      <c r="N3878">
        <v>45.745002746582031</v>
      </c>
      <c r="O3878" t="s">
        <v>1422</v>
      </c>
      <c r="P3878" t="s">
        <v>7416</v>
      </c>
    </row>
    <row r="3879" spans="1:16" x14ac:dyDescent="0.25">
      <c r="A3879" t="s">
        <v>19</v>
      </c>
      <c r="B3879" t="s">
        <v>7417</v>
      </c>
      <c r="C3879" t="s">
        <v>122</v>
      </c>
      <c r="D3879" t="s">
        <v>3972</v>
      </c>
      <c r="E3879" t="s">
        <v>20</v>
      </c>
      <c r="F3879" t="b">
        <v>0</v>
      </c>
      <c r="G3879" t="s">
        <v>52</v>
      </c>
      <c r="H3879" s="4">
        <v>45711.246979166674</v>
      </c>
      <c r="I3879" t="b">
        <v>1</v>
      </c>
      <c r="J3879" t="b">
        <v>1</v>
      </c>
      <c r="K3879" t="s">
        <v>24</v>
      </c>
      <c r="L3879" t="s">
        <v>36</v>
      </c>
      <c r="N3879">
        <v>67.5</v>
      </c>
      <c r="O3879" t="s">
        <v>4343</v>
      </c>
      <c r="P3879" t="s">
        <v>2460</v>
      </c>
    </row>
    <row r="3880" spans="1:16" x14ac:dyDescent="0.25">
      <c r="A3880" t="s">
        <v>0</v>
      </c>
      <c r="B3880" t="s">
        <v>7418</v>
      </c>
      <c r="C3880" t="s">
        <v>82</v>
      </c>
      <c r="D3880" t="s">
        <v>5914</v>
      </c>
      <c r="E3880" t="s">
        <v>20</v>
      </c>
      <c r="F3880" t="b">
        <v>0</v>
      </c>
      <c r="G3880" t="s">
        <v>27</v>
      </c>
      <c r="H3880" s="4">
        <v>45711.249976851846</v>
      </c>
      <c r="I3880" t="b">
        <v>0</v>
      </c>
      <c r="J3880" t="b">
        <v>1</v>
      </c>
      <c r="K3880" t="s">
        <v>24</v>
      </c>
      <c r="L3880" t="s">
        <v>22</v>
      </c>
      <c r="M3880">
        <v>169500</v>
      </c>
      <c r="O3880" t="s">
        <v>7419</v>
      </c>
      <c r="P3880" t="s">
        <v>2951</v>
      </c>
    </row>
    <row r="3881" spans="1:16" x14ac:dyDescent="0.25">
      <c r="A3881" t="s">
        <v>0</v>
      </c>
      <c r="B3881" t="s">
        <v>0</v>
      </c>
      <c r="C3881" t="s">
        <v>2821</v>
      </c>
      <c r="D3881" t="s">
        <v>1051</v>
      </c>
      <c r="E3881" t="s">
        <v>20</v>
      </c>
      <c r="F3881" t="b">
        <v>0</v>
      </c>
      <c r="G3881" t="s">
        <v>41</v>
      </c>
      <c r="H3881" s="4">
        <v>45711.250231481477</v>
      </c>
      <c r="I3881" t="b">
        <v>1</v>
      </c>
      <c r="J3881" t="b">
        <v>1</v>
      </c>
      <c r="K3881" t="s">
        <v>24</v>
      </c>
      <c r="L3881" t="s">
        <v>36</v>
      </c>
      <c r="N3881">
        <v>30.5</v>
      </c>
      <c r="O3881" t="s">
        <v>1051</v>
      </c>
      <c r="P3881" t="s">
        <v>204</v>
      </c>
    </row>
    <row r="3882" spans="1:16" x14ac:dyDescent="0.25">
      <c r="A3882" t="s">
        <v>0</v>
      </c>
      <c r="B3882" t="s">
        <v>0</v>
      </c>
      <c r="C3882" t="s">
        <v>585</v>
      </c>
      <c r="D3882" t="s">
        <v>3828</v>
      </c>
      <c r="E3882" t="s">
        <v>219</v>
      </c>
      <c r="F3882" t="b">
        <v>0</v>
      </c>
      <c r="G3882" t="s">
        <v>41</v>
      </c>
      <c r="H3882" s="4">
        <v>45711.250277777777</v>
      </c>
      <c r="I3882" t="b">
        <v>0</v>
      </c>
      <c r="J3882" t="b">
        <v>1</v>
      </c>
      <c r="K3882" t="s">
        <v>24</v>
      </c>
      <c r="L3882" t="s">
        <v>36</v>
      </c>
      <c r="N3882">
        <v>62.5</v>
      </c>
      <c r="O3882" t="s">
        <v>3776</v>
      </c>
      <c r="P3882" t="s">
        <v>1823</v>
      </c>
    </row>
    <row r="3883" spans="1:16" x14ac:dyDescent="0.25">
      <c r="A3883" t="s">
        <v>25</v>
      </c>
      <c r="B3883" t="s">
        <v>7420</v>
      </c>
      <c r="C3883" t="s">
        <v>49</v>
      </c>
      <c r="D3883" t="s">
        <v>3108</v>
      </c>
      <c r="E3883" t="s">
        <v>20</v>
      </c>
      <c r="F3883" t="b">
        <v>0</v>
      </c>
      <c r="G3883" t="s">
        <v>41</v>
      </c>
      <c r="H3883" s="4">
        <v>45711.250462962962</v>
      </c>
      <c r="I3883" t="b">
        <v>0</v>
      </c>
      <c r="J3883" t="b">
        <v>1</v>
      </c>
      <c r="K3883" t="s">
        <v>24</v>
      </c>
      <c r="L3883" t="s">
        <v>22</v>
      </c>
      <c r="M3883">
        <v>220612</v>
      </c>
      <c r="O3883" t="s">
        <v>43</v>
      </c>
      <c r="P3883" t="s">
        <v>7421</v>
      </c>
    </row>
    <row r="3884" spans="1:16" x14ac:dyDescent="0.25">
      <c r="A3884" t="s">
        <v>0</v>
      </c>
      <c r="B3884" t="s">
        <v>288</v>
      </c>
      <c r="C3884" t="s">
        <v>696</v>
      </c>
      <c r="D3884" t="s">
        <v>7422</v>
      </c>
      <c r="E3884" t="s">
        <v>51</v>
      </c>
      <c r="F3884" t="b">
        <v>0</v>
      </c>
      <c r="G3884" t="s">
        <v>30</v>
      </c>
      <c r="H3884" s="4">
        <v>45711.250902777778</v>
      </c>
      <c r="I3884" t="b">
        <v>1</v>
      </c>
      <c r="J3884" t="b">
        <v>1</v>
      </c>
      <c r="K3884" t="s">
        <v>24</v>
      </c>
      <c r="L3884" t="s">
        <v>36</v>
      </c>
      <c r="N3884">
        <v>25</v>
      </c>
      <c r="O3884" t="s">
        <v>2075</v>
      </c>
      <c r="P3884" t="s">
        <v>863</v>
      </c>
    </row>
    <row r="3885" spans="1:16" x14ac:dyDescent="0.25">
      <c r="A3885" t="s">
        <v>19</v>
      </c>
      <c r="B3885" t="s">
        <v>7423</v>
      </c>
      <c r="C3885" t="s">
        <v>985</v>
      </c>
      <c r="D3885" t="s">
        <v>3972</v>
      </c>
      <c r="E3885" t="s">
        <v>20</v>
      </c>
      <c r="F3885" t="b">
        <v>0</v>
      </c>
      <c r="G3885" t="s">
        <v>27</v>
      </c>
      <c r="H3885" s="4">
        <v>45711.251006944447</v>
      </c>
      <c r="I3885" t="b">
        <v>0</v>
      </c>
      <c r="J3885" t="b">
        <v>1</v>
      </c>
      <c r="K3885" t="s">
        <v>24</v>
      </c>
      <c r="L3885" t="s">
        <v>22</v>
      </c>
      <c r="M3885">
        <v>260000</v>
      </c>
      <c r="O3885" t="s">
        <v>575</v>
      </c>
    </row>
    <row r="3886" spans="1:16" x14ac:dyDescent="0.25">
      <c r="A3886" t="s">
        <v>0</v>
      </c>
      <c r="B3886" t="s">
        <v>0</v>
      </c>
      <c r="C3886" t="s">
        <v>1226</v>
      </c>
      <c r="D3886" t="s">
        <v>3828</v>
      </c>
      <c r="E3886" t="s">
        <v>20</v>
      </c>
      <c r="F3886" t="b">
        <v>0</v>
      </c>
      <c r="G3886" t="s">
        <v>52</v>
      </c>
      <c r="H3886" s="4">
        <v>45711.251215277778</v>
      </c>
      <c r="I3886" t="b">
        <v>0</v>
      </c>
      <c r="J3886" t="b">
        <v>0</v>
      </c>
      <c r="K3886" t="s">
        <v>24</v>
      </c>
      <c r="L3886" t="s">
        <v>22</v>
      </c>
      <c r="M3886">
        <v>70000</v>
      </c>
      <c r="O3886" t="s">
        <v>5917</v>
      </c>
      <c r="P3886" t="s">
        <v>5918</v>
      </c>
    </row>
    <row r="3887" spans="1:16" x14ac:dyDescent="0.25">
      <c r="A3887" t="s">
        <v>1</v>
      </c>
      <c r="B3887" t="s">
        <v>661</v>
      </c>
      <c r="C3887" t="s">
        <v>386</v>
      </c>
      <c r="D3887" t="s">
        <v>3828</v>
      </c>
      <c r="E3887" t="s">
        <v>20</v>
      </c>
      <c r="F3887" t="b">
        <v>0</v>
      </c>
      <c r="G3887" t="s">
        <v>41</v>
      </c>
      <c r="H3887" s="4">
        <v>45711.251944444448</v>
      </c>
      <c r="I3887" t="b">
        <v>0</v>
      </c>
      <c r="J3887" t="b">
        <v>1</v>
      </c>
      <c r="K3887" t="s">
        <v>24</v>
      </c>
      <c r="L3887" t="s">
        <v>22</v>
      </c>
      <c r="M3887">
        <v>127275.203125</v>
      </c>
      <c r="O3887" t="s">
        <v>7424</v>
      </c>
      <c r="P3887" t="s">
        <v>7425</v>
      </c>
    </row>
    <row r="3888" spans="1:16" x14ac:dyDescent="0.25">
      <c r="A3888" t="s">
        <v>2</v>
      </c>
      <c r="B3888" t="s">
        <v>1544</v>
      </c>
      <c r="C3888" t="s">
        <v>39</v>
      </c>
      <c r="D3888" t="s">
        <v>4013</v>
      </c>
      <c r="E3888" t="s">
        <v>20</v>
      </c>
      <c r="F3888" t="b">
        <v>1</v>
      </c>
      <c r="G3888" t="s">
        <v>610</v>
      </c>
      <c r="H3888" s="4">
        <v>45711.257430555554</v>
      </c>
      <c r="I3888" t="b">
        <v>0</v>
      </c>
      <c r="J3888" t="b">
        <v>1</v>
      </c>
      <c r="K3888" t="s">
        <v>610</v>
      </c>
      <c r="L3888" t="s">
        <v>22</v>
      </c>
      <c r="M3888">
        <v>184000</v>
      </c>
      <c r="O3888" t="s">
        <v>3016</v>
      </c>
      <c r="P3888" t="s">
        <v>6877</v>
      </c>
    </row>
    <row r="3889" spans="1:16" x14ac:dyDescent="0.25">
      <c r="A3889" t="s">
        <v>0</v>
      </c>
      <c r="B3889" t="s">
        <v>7426</v>
      </c>
      <c r="C3889" t="s">
        <v>3180</v>
      </c>
      <c r="D3889" t="s">
        <v>2208</v>
      </c>
      <c r="E3889" t="s">
        <v>20</v>
      </c>
      <c r="F3889" t="b">
        <v>0</v>
      </c>
      <c r="G3889" t="s">
        <v>23</v>
      </c>
      <c r="H3889" s="4">
        <v>45711.269016203703</v>
      </c>
      <c r="I3889" t="b">
        <v>0</v>
      </c>
      <c r="J3889" t="b">
        <v>0</v>
      </c>
      <c r="K3889" t="s">
        <v>24</v>
      </c>
      <c r="L3889" t="s">
        <v>36</v>
      </c>
      <c r="N3889">
        <v>33.5</v>
      </c>
      <c r="O3889" t="s">
        <v>3375</v>
      </c>
      <c r="P3889" t="s">
        <v>963</v>
      </c>
    </row>
    <row r="3890" spans="1:16" x14ac:dyDescent="0.25">
      <c r="A3890" t="s">
        <v>2</v>
      </c>
      <c r="B3890" t="s">
        <v>2</v>
      </c>
      <c r="C3890" t="s">
        <v>7427</v>
      </c>
      <c r="D3890" t="s">
        <v>4971</v>
      </c>
      <c r="E3890" t="s">
        <v>20</v>
      </c>
      <c r="F3890" t="b">
        <v>0</v>
      </c>
      <c r="G3890" t="s">
        <v>226</v>
      </c>
      <c r="H3890" s="4">
        <v>45711.273310185177</v>
      </c>
      <c r="I3890" t="b">
        <v>1</v>
      </c>
      <c r="J3890" t="b">
        <v>0</v>
      </c>
      <c r="K3890" t="s">
        <v>226</v>
      </c>
      <c r="L3890" t="s">
        <v>22</v>
      </c>
      <c r="M3890">
        <v>65000</v>
      </c>
      <c r="O3890" t="s">
        <v>7428</v>
      </c>
      <c r="P3890" t="s">
        <v>7429</v>
      </c>
    </row>
    <row r="3891" spans="1:16" x14ac:dyDescent="0.25">
      <c r="A3891" t="s">
        <v>19</v>
      </c>
      <c r="B3891" t="s">
        <v>7518</v>
      </c>
      <c r="C3891" t="s">
        <v>213</v>
      </c>
      <c r="D3891" t="s">
        <v>2208</v>
      </c>
      <c r="E3891" t="s">
        <v>20</v>
      </c>
      <c r="F3891" t="b">
        <v>0</v>
      </c>
      <c r="G3891" t="s">
        <v>41</v>
      </c>
      <c r="H3891" s="4">
        <v>45711.292048611111</v>
      </c>
      <c r="I3891" t="b">
        <v>0</v>
      </c>
      <c r="J3891" t="b">
        <v>1</v>
      </c>
      <c r="K3891" t="s">
        <v>24</v>
      </c>
      <c r="L3891" t="s">
        <v>22</v>
      </c>
      <c r="M3891">
        <v>193000</v>
      </c>
      <c r="O3891" t="s">
        <v>405</v>
      </c>
      <c r="P3891" t="s">
        <v>7519</v>
      </c>
    </row>
    <row r="3892" spans="1:16" x14ac:dyDescent="0.25">
      <c r="A3892" t="s">
        <v>2</v>
      </c>
      <c r="B3892" t="s">
        <v>7430</v>
      </c>
      <c r="C3892" t="s">
        <v>172</v>
      </c>
      <c r="D3892" t="s">
        <v>2208</v>
      </c>
      <c r="E3892" t="s">
        <v>20</v>
      </c>
      <c r="F3892" t="b">
        <v>0</v>
      </c>
      <c r="G3892" t="s">
        <v>27</v>
      </c>
      <c r="H3892" s="4">
        <v>45711.293217592603</v>
      </c>
      <c r="I3892" t="b">
        <v>0</v>
      </c>
      <c r="J3892" t="b">
        <v>0</v>
      </c>
      <c r="K3892" t="s">
        <v>24</v>
      </c>
      <c r="L3892" t="s">
        <v>22</v>
      </c>
      <c r="M3892">
        <v>180000</v>
      </c>
      <c r="O3892" t="s">
        <v>2868</v>
      </c>
      <c r="P3892" t="s">
        <v>7431</v>
      </c>
    </row>
    <row r="3893" spans="1:16" x14ac:dyDescent="0.25">
      <c r="A3893" t="s">
        <v>0</v>
      </c>
      <c r="B3893" t="s">
        <v>4221</v>
      </c>
      <c r="D3893" t="s">
        <v>4219</v>
      </c>
      <c r="E3893" t="s">
        <v>20</v>
      </c>
      <c r="F3893" t="b">
        <v>0</v>
      </c>
      <c r="G3893" t="s">
        <v>1420</v>
      </c>
      <c r="H3893" s="4">
        <v>45711.298101851848</v>
      </c>
      <c r="I3893" t="b">
        <v>0</v>
      </c>
      <c r="J3893" t="b">
        <v>0</v>
      </c>
      <c r="K3893" t="s">
        <v>1420</v>
      </c>
      <c r="L3893" t="s">
        <v>22</v>
      </c>
      <c r="M3893">
        <v>65000</v>
      </c>
      <c r="O3893" t="s">
        <v>2946</v>
      </c>
      <c r="P3893" t="s">
        <v>1374</v>
      </c>
    </row>
    <row r="3894" spans="1:16" x14ac:dyDescent="0.25">
      <c r="A3894" t="s">
        <v>1</v>
      </c>
      <c r="B3894" t="s">
        <v>7432</v>
      </c>
      <c r="C3894" t="s">
        <v>39</v>
      </c>
      <c r="D3894" t="s">
        <v>7433</v>
      </c>
      <c r="E3894" t="s">
        <v>20</v>
      </c>
      <c r="F3894" t="b">
        <v>1</v>
      </c>
      <c r="G3894" t="s">
        <v>1833</v>
      </c>
      <c r="H3894" s="4">
        <v>45711.299421296288</v>
      </c>
      <c r="I3894" t="b">
        <v>1</v>
      </c>
      <c r="J3894" t="b">
        <v>0</v>
      </c>
      <c r="K3894" t="s">
        <v>1833</v>
      </c>
      <c r="L3894" t="s">
        <v>22</v>
      </c>
      <c r="M3894">
        <v>47500</v>
      </c>
      <c r="O3894" t="s">
        <v>1426</v>
      </c>
    </row>
    <row r="3895" spans="1:16" x14ac:dyDescent="0.25">
      <c r="A3895" t="s">
        <v>0</v>
      </c>
      <c r="B3895" t="s">
        <v>3335</v>
      </c>
      <c r="C3895" t="s">
        <v>160</v>
      </c>
      <c r="D3895" t="s">
        <v>4083</v>
      </c>
      <c r="E3895" t="s">
        <v>20</v>
      </c>
      <c r="F3895" t="b">
        <v>0</v>
      </c>
      <c r="G3895" t="s">
        <v>52</v>
      </c>
      <c r="H3895" s="4">
        <v>45711.303819444453</v>
      </c>
      <c r="I3895" t="b">
        <v>0</v>
      </c>
      <c r="J3895" t="b">
        <v>1</v>
      </c>
      <c r="K3895" t="s">
        <v>24</v>
      </c>
      <c r="L3895" t="s">
        <v>22</v>
      </c>
      <c r="M3895">
        <v>137500</v>
      </c>
      <c r="O3895" t="s">
        <v>88</v>
      </c>
      <c r="P3895" t="s">
        <v>7434</v>
      </c>
    </row>
    <row r="3896" spans="1:16" x14ac:dyDescent="0.25">
      <c r="A3896" t="s">
        <v>89</v>
      </c>
      <c r="B3896" t="s">
        <v>7530</v>
      </c>
      <c r="C3896" t="s">
        <v>7531</v>
      </c>
      <c r="D3896" t="s">
        <v>4034</v>
      </c>
      <c r="E3896" t="s">
        <v>20</v>
      </c>
      <c r="F3896" t="b">
        <v>0</v>
      </c>
      <c r="G3896" t="s">
        <v>1119</v>
      </c>
      <c r="H3896" s="4">
        <v>45711.31212962963</v>
      </c>
      <c r="I3896" t="b">
        <v>0</v>
      </c>
      <c r="J3896" t="b">
        <v>0</v>
      </c>
      <c r="K3896" t="s">
        <v>1119</v>
      </c>
      <c r="L3896" t="s">
        <v>22</v>
      </c>
      <c r="M3896">
        <v>275000</v>
      </c>
      <c r="O3896" t="s">
        <v>7532</v>
      </c>
      <c r="P3896" t="s">
        <v>274</v>
      </c>
    </row>
    <row r="3897" spans="1:16" x14ac:dyDescent="0.25">
      <c r="A3897" t="s">
        <v>89</v>
      </c>
      <c r="B3897" t="s">
        <v>7533</v>
      </c>
      <c r="C3897" t="s">
        <v>1420</v>
      </c>
      <c r="D3897" t="s">
        <v>4219</v>
      </c>
      <c r="E3897" t="s">
        <v>20</v>
      </c>
      <c r="F3897" t="b">
        <v>0</v>
      </c>
      <c r="G3897" t="s">
        <v>1420</v>
      </c>
      <c r="H3897" s="4">
        <v>45711.317175925928</v>
      </c>
      <c r="I3897" t="b">
        <v>0</v>
      </c>
      <c r="J3897" t="b">
        <v>0</v>
      </c>
      <c r="K3897" t="s">
        <v>1420</v>
      </c>
      <c r="L3897" t="s">
        <v>22</v>
      </c>
      <c r="M3897">
        <v>174400</v>
      </c>
      <c r="O3897" t="s">
        <v>1773</v>
      </c>
      <c r="P3897" t="s">
        <v>7534</v>
      </c>
    </row>
    <row r="3898" spans="1:16" x14ac:dyDescent="0.25">
      <c r="A3898" t="s">
        <v>139</v>
      </c>
      <c r="B3898" t="s">
        <v>7435</v>
      </c>
      <c r="C3898" t="s">
        <v>2500</v>
      </c>
      <c r="D3898" t="s">
        <v>3969</v>
      </c>
      <c r="E3898" t="s">
        <v>20</v>
      </c>
      <c r="F3898" t="b">
        <v>0</v>
      </c>
      <c r="G3898" t="s">
        <v>41</v>
      </c>
      <c r="H3898" s="4">
        <v>45711.333784722221</v>
      </c>
      <c r="I3898" t="b">
        <v>0</v>
      </c>
      <c r="J3898" t="b">
        <v>1</v>
      </c>
      <c r="K3898" t="s">
        <v>24</v>
      </c>
      <c r="L3898" t="s">
        <v>22</v>
      </c>
      <c r="M3898">
        <v>96000</v>
      </c>
      <c r="O3898" t="s">
        <v>7436</v>
      </c>
    </row>
    <row r="3899" spans="1:16" x14ac:dyDescent="0.25">
      <c r="A3899" t="s">
        <v>40</v>
      </c>
      <c r="B3899" t="s">
        <v>7437</v>
      </c>
      <c r="C3899" t="s">
        <v>151</v>
      </c>
      <c r="D3899" t="s">
        <v>5132</v>
      </c>
      <c r="E3899" t="s">
        <v>20</v>
      </c>
      <c r="F3899" t="b">
        <v>0</v>
      </c>
      <c r="G3899" t="s">
        <v>30</v>
      </c>
      <c r="H3899" s="4">
        <v>45711.334583333337</v>
      </c>
      <c r="I3899" t="b">
        <v>0</v>
      </c>
      <c r="J3899" t="b">
        <v>1</v>
      </c>
      <c r="K3899" t="s">
        <v>24</v>
      </c>
      <c r="L3899" t="s">
        <v>22</v>
      </c>
      <c r="M3899">
        <v>149743</v>
      </c>
      <c r="O3899" t="s">
        <v>7438</v>
      </c>
      <c r="P3899" t="s">
        <v>7439</v>
      </c>
    </row>
    <row r="3900" spans="1:16" x14ac:dyDescent="0.25">
      <c r="A3900" t="s">
        <v>2</v>
      </c>
      <c r="B3900" t="s">
        <v>7440</v>
      </c>
      <c r="C3900" t="s">
        <v>29</v>
      </c>
      <c r="D3900" t="s">
        <v>3956</v>
      </c>
      <c r="E3900" t="s">
        <v>20</v>
      </c>
      <c r="F3900" t="b">
        <v>0</v>
      </c>
      <c r="G3900" t="s">
        <v>27</v>
      </c>
      <c r="H3900" s="4">
        <v>45711.334675925929</v>
      </c>
      <c r="I3900" t="b">
        <v>0</v>
      </c>
      <c r="J3900" t="b">
        <v>1</v>
      </c>
      <c r="K3900" t="s">
        <v>24</v>
      </c>
      <c r="L3900" t="s">
        <v>36</v>
      </c>
      <c r="N3900">
        <v>38.215000152587891</v>
      </c>
      <c r="O3900" t="s">
        <v>2768</v>
      </c>
      <c r="P3900" t="s">
        <v>128</v>
      </c>
    </row>
    <row r="3901" spans="1:16" x14ac:dyDescent="0.25">
      <c r="A3901" t="s">
        <v>2</v>
      </c>
      <c r="B3901" t="s">
        <v>7441</v>
      </c>
      <c r="C3901" t="s">
        <v>6312</v>
      </c>
      <c r="D3901" t="s">
        <v>3969</v>
      </c>
      <c r="E3901" t="s">
        <v>20</v>
      </c>
      <c r="F3901" t="b">
        <v>0</v>
      </c>
      <c r="G3901" t="s">
        <v>1420</v>
      </c>
      <c r="H3901" s="4">
        <v>45711.350810185177</v>
      </c>
      <c r="I3901" t="b">
        <v>0</v>
      </c>
      <c r="J3901" t="b">
        <v>0</v>
      </c>
      <c r="K3901" t="s">
        <v>1420</v>
      </c>
      <c r="L3901" t="s">
        <v>22</v>
      </c>
      <c r="M3901">
        <v>109605.5</v>
      </c>
      <c r="O3901" t="s">
        <v>7442</v>
      </c>
      <c r="P3901" t="s">
        <v>7443</v>
      </c>
    </row>
    <row r="3902" spans="1:16" x14ac:dyDescent="0.25">
      <c r="A3902" t="s">
        <v>0</v>
      </c>
      <c r="B3902" t="s">
        <v>7535</v>
      </c>
      <c r="C3902" t="s">
        <v>3225</v>
      </c>
      <c r="D3902" t="s">
        <v>3828</v>
      </c>
      <c r="E3902" t="s">
        <v>20</v>
      </c>
      <c r="F3902" t="b">
        <v>0</v>
      </c>
      <c r="G3902" t="s">
        <v>27</v>
      </c>
      <c r="H3902" s="4">
        <v>45711.375081018523</v>
      </c>
      <c r="I3902" t="b">
        <v>1</v>
      </c>
      <c r="J3902" t="b">
        <v>1</v>
      </c>
      <c r="K3902" t="s">
        <v>24</v>
      </c>
      <c r="L3902" t="s">
        <v>22</v>
      </c>
      <c r="M3902">
        <v>80000</v>
      </c>
      <c r="O3902" t="s">
        <v>7536</v>
      </c>
      <c r="P3902" t="s">
        <v>7537</v>
      </c>
    </row>
    <row r="3903" spans="1:16" x14ac:dyDescent="0.25">
      <c r="A3903" t="s">
        <v>0</v>
      </c>
      <c r="B3903" t="s">
        <v>7444</v>
      </c>
      <c r="C3903" t="s">
        <v>39</v>
      </c>
      <c r="D3903" t="s">
        <v>3828</v>
      </c>
      <c r="E3903" t="s">
        <v>20</v>
      </c>
      <c r="F3903" t="b">
        <v>1</v>
      </c>
      <c r="G3903" t="s">
        <v>27</v>
      </c>
      <c r="H3903" s="4">
        <v>45711.375150462962</v>
      </c>
      <c r="I3903" t="b">
        <v>1</v>
      </c>
      <c r="J3903" t="b">
        <v>0</v>
      </c>
      <c r="K3903" t="s">
        <v>24</v>
      </c>
      <c r="L3903" t="s">
        <v>22</v>
      </c>
      <c r="M3903">
        <v>163085</v>
      </c>
      <c r="O3903" t="s">
        <v>7445</v>
      </c>
      <c r="P3903" t="s">
        <v>709</v>
      </c>
    </row>
    <row r="3904" spans="1:16" x14ac:dyDescent="0.25">
      <c r="A3904" t="s">
        <v>0</v>
      </c>
      <c r="B3904" t="s">
        <v>7446</v>
      </c>
      <c r="C3904" t="s">
        <v>585</v>
      </c>
      <c r="D3904" t="s">
        <v>4083</v>
      </c>
      <c r="E3904" t="s">
        <v>20</v>
      </c>
      <c r="F3904" t="b">
        <v>0</v>
      </c>
      <c r="G3904" t="s">
        <v>41</v>
      </c>
      <c r="H3904" s="4">
        <v>45711.375474537039</v>
      </c>
      <c r="I3904" t="b">
        <v>0</v>
      </c>
      <c r="J3904" t="b">
        <v>0</v>
      </c>
      <c r="K3904" t="s">
        <v>24</v>
      </c>
      <c r="L3904" t="s">
        <v>22</v>
      </c>
      <c r="M3904">
        <v>125000</v>
      </c>
      <c r="O3904" t="s">
        <v>374</v>
      </c>
      <c r="P3904" t="s">
        <v>7447</v>
      </c>
    </row>
    <row r="3905" spans="1:16" x14ac:dyDescent="0.25">
      <c r="A3905" t="s">
        <v>1</v>
      </c>
      <c r="B3905" t="s">
        <v>4430</v>
      </c>
      <c r="C3905" t="s">
        <v>949</v>
      </c>
      <c r="D3905" t="s">
        <v>4431</v>
      </c>
      <c r="E3905" t="s">
        <v>20</v>
      </c>
      <c r="F3905" t="b">
        <v>0</v>
      </c>
      <c r="G3905" t="s">
        <v>30</v>
      </c>
      <c r="H3905" s="4">
        <v>45711.376006944447</v>
      </c>
      <c r="I3905" t="b">
        <v>0</v>
      </c>
      <c r="J3905" t="b">
        <v>1</v>
      </c>
      <c r="K3905" t="s">
        <v>24</v>
      </c>
      <c r="L3905" t="s">
        <v>22</v>
      </c>
      <c r="M3905">
        <v>99000</v>
      </c>
      <c r="O3905" t="s">
        <v>1763</v>
      </c>
      <c r="P3905" t="s">
        <v>4432</v>
      </c>
    </row>
    <row r="3906" spans="1:16" x14ac:dyDescent="0.25">
      <c r="A3906" t="s">
        <v>0</v>
      </c>
      <c r="B3906" t="s">
        <v>5420</v>
      </c>
      <c r="C3906" t="s">
        <v>372</v>
      </c>
      <c r="D3906" t="s">
        <v>3956</v>
      </c>
      <c r="E3906" t="s">
        <v>34</v>
      </c>
      <c r="F3906" t="b">
        <v>0</v>
      </c>
      <c r="G3906" t="s">
        <v>27</v>
      </c>
      <c r="H3906" s="4">
        <v>45711.416701388887</v>
      </c>
      <c r="I3906" t="b">
        <v>1</v>
      </c>
      <c r="J3906" t="b">
        <v>0</v>
      </c>
      <c r="K3906" t="s">
        <v>24</v>
      </c>
      <c r="L3906" t="s">
        <v>36</v>
      </c>
      <c r="N3906">
        <v>27.979999542236332</v>
      </c>
      <c r="O3906" t="s">
        <v>4621</v>
      </c>
    </row>
    <row r="3907" spans="1:16" x14ac:dyDescent="0.25">
      <c r="A3907" t="s">
        <v>40</v>
      </c>
      <c r="B3907" t="s">
        <v>7448</v>
      </c>
      <c r="C3907" t="s">
        <v>1546</v>
      </c>
      <c r="D3907" t="s">
        <v>3828</v>
      </c>
      <c r="E3907" t="s">
        <v>20</v>
      </c>
      <c r="F3907" t="b">
        <v>0</v>
      </c>
      <c r="G3907" t="s">
        <v>27</v>
      </c>
      <c r="H3907" s="4">
        <v>45711.417939814812</v>
      </c>
      <c r="I3907" t="b">
        <v>0</v>
      </c>
      <c r="J3907" t="b">
        <v>1</v>
      </c>
      <c r="K3907" t="s">
        <v>24</v>
      </c>
      <c r="L3907" t="s">
        <v>22</v>
      </c>
      <c r="M3907">
        <v>162225</v>
      </c>
      <c r="O3907" t="s">
        <v>254</v>
      </c>
      <c r="P3907" t="s">
        <v>7449</v>
      </c>
    </row>
    <row r="3908" spans="1:16" x14ac:dyDescent="0.25">
      <c r="A3908" t="s">
        <v>40</v>
      </c>
      <c r="B3908" t="s">
        <v>2541</v>
      </c>
      <c r="C3908" t="s">
        <v>3347</v>
      </c>
      <c r="D3908" t="s">
        <v>3972</v>
      </c>
      <c r="E3908" t="s">
        <v>20</v>
      </c>
      <c r="F3908" t="b">
        <v>0</v>
      </c>
      <c r="G3908" t="s">
        <v>27</v>
      </c>
      <c r="H3908" s="4">
        <v>45711.418842592589</v>
      </c>
      <c r="I3908" t="b">
        <v>0</v>
      </c>
      <c r="J3908" t="b">
        <v>1</v>
      </c>
      <c r="K3908" t="s">
        <v>24</v>
      </c>
      <c r="L3908" t="s">
        <v>22</v>
      </c>
      <c r="M3908">
        <v>110500</v>
      </c>
      <c r="O3908" t="s">
        <v>2227</v>
      </c>
      <c r="P3908" t="s">
        <v>4332</v>
      </c>
    </row>
    <row r="3909" spans="1:16" x14ac:dyDescent="0.25">
      <c r="A3909" t="s">
        <v>2</v>
      </c>
      <c r="B3909" t="s">
        <v>4384</v>
      </c>
      <c r="C3909" t="s">
        <v>3515</v>
      </c>
      <c r="D3909" t="s">
        <v>2208</v>
      </c>
      <c r="E3909" t="s">
        <v>34</v>
      </c>
      <c r="F3909" t="b">
        <v>0</v>
      </c>
      <c r="G3909" t="s">
        <v>41</v>
      </c>
      <c r="H3909" s="4">
        <v>45711.418923611112</v>
      </c>
      <c r="I3909" t="b">
        <v>0</v>
      </c>
      <c r="J3909" t="b">
        <v>1</v>
      </c>
      <c r="K3909" t="s">
        <v>24</v>
      </c>
      <c r="L3909" t="s">
        <v>22</v>
      </c>
      <c r="M3909">
        <v>165000</v>
      </c>
      <c r="O3909" t="s">
        <v>428</v>
      </c>
      <c r="P3909" t="s">
        <v>7450</v>
      </c>
    </row>
    <row r="3910" spans="1:16" x14ac:dyDescent="0.25">
      <c r="A3910" t="s">
        <v>28</v>
      </c>
      <c r="B3910" t="s">
        <v>642</v>
      </c>
      <c r="C3910" t="s">
        <v>696</v>
      </c>
      <c r="D3910" t="s">
        <v>3972</v>
      </c>
      <c r="E3910" t="s">
        <v>20</v>
      </c>
      <c r="F3910" t="b">
        <v>0</v>
      </c>
      <c r="G3910" t="s">
        <v>30</v>
      </c>
      <c r="H3910" s="4">
        <v>45711.420115740737</v>
      </c>
      <c r="I3910" t="b">
        <v>0</v>
      </c>
      <c r="J3910" t="b">
        <v>1</v>
      </c>
      <c r="K3910" t="s">
        <v>24</v>
      </c>
      <c r="L3910" t="s">
        <v>22</v>
      </c>
      <c r="M3910">
        <v>147000</v>
      </c>
      <c r="O3910" t="s">
        <v>950</v>
      </c>
      <c r="P3910" t="s">
        <v>6324</v>
      </c>
    </row>
    <row r="3911" spans="1:16" x14ac:dyDescent="0.25">
      <c r="A3911" t="s">
        <v>89</v>
      </c>
      <c r="B3911" t="s">
        <v>7451</v>
      </c>
      <c r="C3911" t="s">
        <v>7312</v>
      </c>
      <c r="D3911" t="s">
        <v>2208</v>
      </c>
      <c r="E3911" t="s">
        <v>34</v>
      </c>
      <c r="F3911" t="b">
        <v>0</v>
      </c>
      <c r="G3911" t="s">
        <v>41</v>
      </c>
      <c r="H3911" s="4">
        <v>45711.433148148149</v>
      </c>
      <c r="I3911" t="b">
        <v>0</v>
      </c>
      <c r="J3911" t="b">
        <v>1</v>
      </c>
      <c r="K3911" t="s">
        <v>24</v>
      </c>
      <c r="L3911" t="s">
        <v>22</v>
      </c>
      <c r="M3911">
        <v>195000</v>
      </c>
      <c r="O3911" t="s">
        <v>428</v>
      </c>
      <c r="P3911" t="s">
        <v>7452</v>
      </c>
    </row>
    <row r="3912" spans="1:16" x14ac:dyDescent="0.25">
      <c r="A3912" t="s">
        <v>2</v>
      </c>
      <c r="B3912" t="s">
        <v>6516</v>
      </c>
      <c r="C3912" t="s">
        <v>151</v>
      </c>
      <c r="D3912" t="s">
        <v>3972</v>
      </c>
      <c r="E3912" t="s">
        <v>20</v>
      </c>
      <c r="F3912" t="b">
        <v>0</v>
      </c>
      <c r="G3912" t="s">
        <v>30</v>
      </c>
      <c r="H3912" s="4">
        <v>45711.45925925926</v>
      </c>
      <c r="I3912" t="b">
        <v>0</v>
      </c>
      <c r="J3912" t="b">
        <v>1</v>
      </c>
      <c r="K3912" t="s">
        <v>24</v>
      </c>
      <c r="L3912" t="s">
        <v>22</v>
      </c>
      <c r="M3912">
        <v>140500</v>
      </c>
      <c r="O3912" t="s">
        <v>6517</v>
      </c>
      <c r="P3912" t="s">
        <v>6518</v>
      </c>
    </row>
    <row r="3913" spans="1:16" x14ac:dyDescent="0.25">
      <c r="A3913" t="s">
        <v>2</v>
      </c>
      <c r="B3913" t="s">
        <v>307</v>
      </c>
      <c r="C3913" t="s">
        <v>39</v>
      </c>
      <c r="D3913" t="s">
        <v>7453</v>
      </c>
      <c r="E3913" t="s">
        <v>20</v>
      </c>
      <c r="F3913" t="b">
        <v>1</v>
      </c>
      <c r="G3913" t="s">
        <v>1094</v>
      </c>
      <c r="H3913" s="4">
        <v>45711.489560185182</v>
      </c>
      <c r="I3913" t="b">
        <v>1</v>
      </c>
      <c r="J3913" t="b">
        <v>0</v>
      </c>
      <c r="K3913" t="s">
        <v>1094</v>
      </c>
      <c r="L3913" t="s">
        <v>22</v>
      </c>
      <c r="M3913">
        <v>200000</v>
      </c>
      <c r="O3913" t="s">
        <v>7454</v>
      </c>
      <c r="P3913" t="s">
        <v>1818</v>
      </c>
    </row>
    <row r="3914" spans="1:16" x14ac:dyDescent="0.25">
      <c r="A3914" t="s">
        <v>1</v>
      </c>
      <c r="B3914" t="s">
        <v>2955</v>
      </c>
      <c r="C3914" t="s">
        <v>2765</v>
      </c>
      <c r="D3914" t="s">
        <v>3972</v>
      </c>
      <c r="E3914" t="s">
        <v>20</v>
      </c>
      <c r="F3914" t="b">
        <v>0</v>
      </c>
      <c r="G3914" t="s">
        <v>52</v>
      </c>
      <c r="H3914" s="4">
        <v>45711.500891203701</v>
      </c>
      <c r="I3914" t="b">
        <v>0</v>
      </c>
      <c r="J3914" t="b">
        <v>1</v>
      </c>
      <c r="K3914" t="s">
        <v>24</v>
      </c>
      <c r="L3914" t="s">
        <v>22</v>
      </c>
      <c r="M3914">
        <v>174000</v>
      </c>
      <c r="O3914" t="s">
        <v>5481</v>
      </c>
      <c r="P3914" t="s">
        <v>603</v>
      </c>
    </row>
    <row r="3915" spans="1:16" x14ac:dyDescent="0.25">
      <c r="A3915" t="s">
        <v>2</v>
      </c>
      <c r="B3915" t="s">
        <v>7405</v>
      </c>
      <c r="C3915" t="s">
        <v>3608</v>
      </c>
      <c r="D3915" t="s">
        <v>3972</v>
      </c>
      <c r="E3915" t="s">
        <v>20</v>
      </c>
      <c r="F3915" t="b">
        <v>0</v>
      </c>
      <c r="G3915" t="s">
        <v>27</v>
      </c>
      <c r="H3915" s="4">
        <v>45711.501215277778</v>
      </c>
      <c r="I3915" t="b">
        <v>0</v>
      </c>
      <c r="J3915" t="b">
        <v>0</v>
      </c>
      <c r="K3915" t="s">
        <v>24</v>
      </c>
      <c r="L3915" t="s">
        <v>22</v>
      </c>
      <c r="M3915">
        <v>82850</v>
      </c>
      <c r="O3915" t="s">
        <v>5481</v>
      </c>
      <c r="P3915" t="s">
        <v>3772</v>
      </c>
    </row>
    <row r="3916" spans="1:16" x14ac:dyDescent="0.25">
      <c r="A3916" t="s">
        <v>2</v>
      </c>
      <c r="B3916" t="s">
        <v>7455</v>
      </c>
      <c r="C3916" t="s">
        <v>114</v>
      </c>
      <c r="D3916" t="s">
        <v>3972</v>
      </c>
      <c r="E3916" t="s">
        <v>20</v>
      </c>
      <c r="F3916" t="b">
        <v>0</v>
      </c>
      <c r="G3916" t="s">
        <v>27</v>
      </c>
      <c r="H3916" s="4">
        <v>45711.501689814817</v>
      </c>
      <c r="I3916" t="b">
        <v>0</v>
      </c>
      <c r="J3916" t="b">
        <v>1</v>
      </c>
      <c r="K3916" t="s">
        <v>24</v>
      </c>
      <c r="L3916" t="s">
        <v>22</v>
      </c>
      <c r="M3916">
        <v>207500</v>
      </c>
      <c r="O3916" t="s">
        <v>341</v>
      </c>
      <c r="P3916" t="s">
        <v>7456</v>
      </c>
    </row>
    <row r="3917" spans="1:16" x14ac:dyDescent="0.25">
      <c r="A3917" t="s">
        <v>28</v>
      </c>
      <c r="B3917" t="s">
        <v>7457</v>
      </c>
      <c r="C3917" t="s">
        <v>39</v>
      </c>
      <c r="D3917" t="s">
        <v>3972</v>
      </c>
      <c r="E3917" t="s">
        <v>20</v>
      </c>
      <c r="F3917" t="b">
        <v>1</v>
      </c>
      <c r="G3917" t="s">
        <v>106</v>
      </c>
      <c r="H3917" s="4">
        <v>45711.50849537037</v>
      </c>
      <c r="I3917" t="b">
        <v>0</v>
      </c>
      <c r="J3917" t="b">
        <v>0</v>
      </c>
      <c r="K3917" t="s">
        <v>106</v>
      </c>
      <c r="L3917" t="s">
        <v>36</v>
      </c>
      <c r="N3917">
        <v>50</v>
      </c>
      <c r="O3917" t="s">
        <v>7412</v>
      </c>
      <c r="P3917" t="s">
        <v>7458</v>
      </c>
    </row>
    <row r="3918" spans="1:16" x14ac:dyDescent="0.25">
      <c r="A3918" t="s">
        <v>139</v>
      </c>
      <c r="B3918" t="s">
        <v>7459</v>
      </c>
      <c r="C3918" t="s">
        <v>1867</v>
      </c>
      <c r="D3918" t="s">
        <v>2208</v>
      </c>
      <c r="E3918" t="s">
        <v>105</v>
      </c>
      <c r="F3918" t="b">
        <v>0</v>
      </c>
      <c r="G3918" t="s">
        <v>27</v>
      </c>
      <c r="H3918" s="4">
        <v>45711.54178240741</v>
      </c>
      <c r="I3918" t="b">
        <v>0</v>
      </c>
      <c r="J3918" t="b">
        <v>1</v>
      </c>
      <c r="K3918" t="s">
        <v>24</v>
      </c>
      <c r="L3918" t="s">
        <v>22</v>
      </c>
      <c r="M3918">
        <v>93500</v>
      </c>
      <c r="O3918" t="s">
        <v>7460</v>
      </c>
      <c r="P3918" t="s">
        <v>2014</v>
      </c>
    </row>
    <row r="3919" spans="1:16" x14ac:dyDescent="0.25">
      <c r="A3919" t="s">
        <v>1</v>
      </c>
      <c r="B3919" t="s">
        <v>2473</v>
      </c>
      <c r="C3919" t="s">
        <v>1845</v>
      </c>
      <c r="D3919" t="s">
        <v>4083</v>
      </c>
      <c r="E3919" t="s">
        <v>20</v>
      </c>
      <c r="F3919" t="b">
        <v>0</v>
      </c>
      <c r="G3919" t="s">
        <v>27</v>
      </c>
      <c r="H3919" s="4">
        <v>45711.543252314812</v>
      </c>
      <c r="I3919" t="b">
        <v>0</v>
      </c>
      <c r="J3919" t="b">
        <v>1</v>
      </c>
      <c r="K3919" t="s">
        <v>24</v>
      </c>
      <c r="L3919" t="s">
        <v>22</v>
      </c>
      <c r="M3919">
        <v>145000</v>
      </c>
      <c r="O3919" t="s">
        <v>1388</v>
      </c>
      <c r="P3919" t="s">
        <v>7461</v>
      </c>
    </row>
    <row r="3920" spans="1:16" x14ac:dyDescent="0.25">
      <c r="A3920" t="s">
        <v>40</v>
      </c>
      <c r="B3920" t="s">
        <v>7462</v>
      </c>
      <c r="C3920" t="s">
        <v>2701</v>
      </c>
      <c r="D3920" t="s">
        <v>3828</v>
      </c>
      <c r="E3920" t="s">
        <v>20</v>
      </c>
      <c r="F3920" t="b">
        <v>0</v>
      </c>
      <c r="G3920" t="s">
        <v>41</v>
      </c>
      <c r="H3920" s="4">
        <v>45711.543657407397</v>
      </c>
      <c r="I3920" t="b">
        <v>1</v>
      </c>
      <c r="J3920" t="b">
        <v>1</v>
      </c>
      <c r="K3920" t="s">
        <v>24</v>
      </c>
      <c r="L3920" t="s">
        <v>36</v>
      </c>
      <c r="N3920">
        <v>60</v>
      </c>
      <c r="O3920" t="s">
        <v>7463</v>
      </c>
      <c r="P3920" t="s">
        <v>7464</v>
      </c>
    </row>
    <row r="3921" spans="1:16" x14ac:dyDescent="0.25">
      <c r="A3921" t="s">
        <v>19</v>
      </c>
      <c r="B3921" t="s">
        <v>7465</v>
      </c>
      <c r="C3921" t="s">
        <v>2765</v>
      </c>
      <c r="D3921" t="s">
        <v>3956</v>
      </c>
      <c r="E3921" t="s">
        <v>20</v>
      </c>
      <c r="F3921" t="b">
        <v>0</v>
      </c>
      <c r="G3921" t="s">
        <v>23</v>
      </c>
      <c r="H3921" s="4">
        <v>45711.581053240741</v>
      </c>
      <c r="I3921" t="b">
        <v>0</v>
      </c>
      <c r="J3921" t="b">
        <v>1</v>
      </c>
      <c r="K3921" t="s">
        <v>24</v>
      </c>
      <c r="L3921" t="s">
        <v>36</v>
      </c>
      <c r="N3921">
        <v>11.335000038146971</v>
      </c>
      <c r="O3921" t="s">
        <v>254</v>
      </c>
      <c r="P3921" t="s">
        <v>1637</v>
      </c>
    </row>
    <row r="3922" spans="1:16" x14ac:dyDescent="0.25">
      <c r="A3922" t="s">
        <v>0</v>
      </c>
      <c r="B3922" t="s">
        <v>7548</v>
      </c>
      <c r="C3922" t="s">
        <v>484</v>
      </c>
      <c r="D3922" t="s">
        <v>3828</v>
      </c>
      <c r="E3922" t="s">
        <v>20</v>
      </c>
      <c r="F3922" t="b">
        <v>0</v>
      </c>
      <c r="G3922" t="s">
        <v>27</v>
      </c>
      <c r="H3922" s="4">
        <v>45711.583402777767</v>
      </c>
      <c r="I3922" t="b">
        <v>0</v>
      </c>
      <c r="J3922" t="b">
        <v>1</v>
      </c>
      <c r="K3922" t="s">
        <v>24</v>
      </c>
      <c r="L3922" t="s">
        <v>22</v>
      </c>
      <c r="M3922">
        <v>70000</v>
      </c>
      <c r="O3922" t="s">
        <v>7549</v>
      </c>
      <c r="P3922" t="s">
        <v>280</v>
      </c>
    </row>
    <row r="3923" spans="1:16" x14ac:dyDescent="0.25">
      <c r="A3923" t="s">
        <v>0</v>
      </c>
      <c r="B3923" t="s">
        <v>7466</v>
      </c>
      <c r="C3923" t="s">
        <v>859</v>
      </c>
      <c r="D3923" t="s">
        <v>3956</v>
      </c>
      <c r="E3923" t="s">
        <v>20</v>
      </c>
      <c r="F3923" t="b">
        <v>0</v>
      </c>
      <c r="G3923" t="s">
        <v>27</v>
      </c>
      <c r="H3923" s="4">
        <v>45711.583518518521</v>
      </c>
      <c r="I3923" t="b">
        <v>0</v>
      </c>
      <c r="J3923" t="b">
        <v>1</v>
      </c>
      <c r="K3923" t="s">
        <v>24</v>
      </c>
      <c r="L3923" t="s">
        <v>36</v>
      </c>
      <c r="N3923">
        <v>24.014999389648441</v>
      </c>
      <c r="O3923" t="s">
        <v>7467</v>
      </c>
      <c r="P3923" t="s">
        <v>1304</v>
      </c>
    </row>
    <row r="3924" spans="1:16" x14ac:dyDescent="0.25">
      <c r="A3924" t="s">
        <v>25</v>
      </c>
      <c r="B3924" t="s">
        <v>7520</v>
      </c>
      <c r="C3924" t="s">
        <v>82</v>
      </c>
      <c r="D3924" t="s">
        <v>3828</v>
      </c>
      <c r="E3924" t="s">
        <v>20</v>
      </c>
      <c r="F3924" t="b">
        <v>0</v>
      </c>
      <c r="G3924" t="s">
        <v>27</v>
      </c>
      <c r="H3924" s="4">
        <v>45711.584178240737</v>
      </c>
      <c r="I3924" t="b">
        <v>0</v>
      </c>
      <c r="J3924" t="b">
        <v>1</v>
      </c>
      <c r="K3924" t="s">
        <v>24</v>
      </c>
      <c r="L3924" t="s">
        <v>22</v>
      </c>
      <c r="M3924">
        <v>85210.5</v>
      </c>
      <c r="O3924" t="s">
        <v>7521</v>
      </c>
      <c r="P3924" t="s">
        <v>2884</v>
      </c>
    </row>
    <row r="3925" spans="1:16" x14ac:dyDescent="0.25">
      <c r="A3925" t="s">
        <v>28</v>
      </c>
      <c r="B3925" t="s">
        <v>7468</v>
      </c>
      <c r="C3925" t="s">
        <v>24</v>
      </c>
      <c r="D3925" t="s">
        <v>3972</v>
      </c>
      <c r="E3925" t="s">
        <v>20</v>
      </c>
      <c r="F3925" t="b">
        <v>0</v>
      </c>
      <c r="G3925" t="s">
        <v>27</v>
      </c>
      <c r="H3925" s="4">
        <v>45711.585509259261</v>
      </c>
      <c r="I3925" t="b">
        <v>0</v>
      </c>
      <c r="J3925" t="b">
        <v>0</v>
      </c>
      <c r="K3925" t="s">
        <v>24</v>
      </c>
      <c r="L3925" t="s">
        <v>22</v>
      </c>
      <c r="M3925">
        <v>155000</v>
      </c>
      <c r="O3925" t="s">
        <v>7469</v>
      </c>
      <c r="P3925" t="s">
        <v>7470</v>
      </c>
    </row>
    <row r="3926" spans="1:16" x14ac:dyDescent="0.25">
      <c r="A3926" t="s">
        <v>191</v>
      </c>
      <c r="B3926" t="s">
        <v>7471</v>
      </c>
      <c r="C3926" t="s">
        <v>972</v>
      </c>
      <c r="D3926" t="s">
        <v>4083</v>
      </c>
      <c r="E3926" t="s">
        <v>20</v>
      </c>
      <c r="F3926" t="b">
        <v>0</v>
      </c>
      <c r="G3926" t="s">
        <v>862</v>
      </c>
      <c r="H3926" s="4">
        <v>45711.589016203703</v>
      </c>
      <c r="I3926" t="b">
        <v>0</v>
      </c>
      <c r="J3926" t="b">
        <v>0</v>
      </c>
      <c r="K3926" t="s">
        <v>862</v>
      </c>
      <c r="L3926" t="s">
        <v>22</v>
      </c>
      <c r="M3926">
        <v>127500</v>
      </c>
      <c r="O3926" t="s">
        <v>7472</v>
      </c>
      <c r="P3926" t="s">
        <v>7473</v>
      </c>
    </row>
    <row r="3927" spans="1:16" x14ac:dyDescent="0.25">
      <c r="A3927" t="s">
        <v>0</v>
      </c>
      <c r="B3927" t="s">
        <v>5356</v>
      </c>
      <c r="C3927" t="s">
        <v>5357</v>
      </c>
      <c r="D3927" t="s">
        <v>3828</v>
      </c>
      <c r="E3927" t="s">
        <v>219</v>
      </c>
      <c r="F3927" t="b">
        <v>0</v>
      </c>
      <c r="G3927" t="s">
        <v>27</v>
      </c>
      <c r="H3927" s="4">
        <v>45711.625069444453</v>
      </c>
      <c r="I3927" t="b">
        <v>1</v>
      </c>
      <c r="J3927" t="b">
        <v>1</v>
      </c>
      <c r="K3927" t="s">
        <v>24</v>
      </c>
      <c r="L3927" t="s">
        <v>36</v>
      </c>
      <c r="N3927">
        <v>26.494998931884769</v>
      </c>
      <c r="O3927" t="s">
        <v>3769</v>
      </c>
      <c r="P3927" t="s">
        <v>1702</v>
      </c>
    </row>
    <row r="3928" spans="1:16" x14ac:dyDescent="0.25">
      <c r="A3928" t="s">
        <v>0</v>
      </c>
      <c r="B3928" t="s">
        <v>7474</v>
      </c>
      <c r="C3928" t="s">
        <v>179</v>
      </c>
      <c r="D3928" t="s">
        <v>2208</v>
      </c>
      <c r="E3928" t="s">
        <v>20</v>
      </c>
      <c r="F3928" t="b">
        <v>0</v>
      </c>
      <c r="G3928" t="s">
        <v>27</v>
      </c>
      <c r="H3928" s="4">
        <v>45711.625173611108</v>
      </c>
      <c r="I3928" t="b">
        <v>0</v>
      </c>
      <c r="J3928" t="b">
        <v>0</v>
      </c>
      <c r="K3928" t="s">
        <v>24</v>
      </c>
      <c r="L3928" t="s">
        <v>22</v>
      </c>
      <c r="M3928">
        <v>61750</v>
      </c>
      <c r="O3928" t="s">
        <v>7475</v>
      </c>
      <c r="P3928" t="s">
        <v>7476</v>
      </c>
    </row>
    <row r="3929" spans="1:16" x14ac:dyDescent="0.25">
      <c r="A3929" t="s">
        <v>0</v>
      </c>
      <c r="B3929" t="s">
        <v>7477</v>
      </c>
      <c r="C3929" t="s">
        <v>2883</v>
      </c>
      <c r="D3929" t="s">
        <v>3828</v>
      </c>
      <c r="E3929" t="s">
        <v>51</v>
      </c>
      <c r="F3929" t="b">
        <v>0</v>
      </c>
      <c r="G3929" t="s">
        <v>30</v>
      </c>
      <c r="H3929" s="4">
        <v>45711.625601851847</v>
      </c>
      <c r="I3929" t="b">
        <v>1</v>
      </c>
      <c r="J3929" t="b">
        <v>0</v>
      </c>
      <c r="K3929" t="s">
        <v>24</v>
      </c>
      <c r="L3929" t="s">
        <v>36</v>
      </c>
      <c r="N3929">
        <v>53.5</v>
      </c>
      <c r="O3929" t="s">
        <v>7478</v>
      </c>
      <c r="P3929" t="s">
        <v>338</v>
      </c>
    </row>
    <row r="3930" spans="1:16" x14ac:dyDescent="0.25">
      <c r="A3930" t="s">
        <v>1</v>
      </c>
      <c r="B3930" t="s">
        <v>4443</v>
      </c>
      <c r="C3930" t="s">
        <v>122</v>
      </c>
      <c r="D3930" t="s">
        <v>3972</v>
      </c>
      <c r="E3930" t="s">
        <v>20</v>
      </c>
      <c r="F3930" t="b">
        <v>0</v>
      </c>
      <c r="G3930" t="s">
        <v>52</v>
      </c>
      <c r="H3930" s="4">
        <v>45711.625740740739</v>
      </c>
      <c r="I3930" t="b">
        <v>0</v>
      </c>
      <c r="J3930" t="b">
        <v>1</v>
      </c>
      <c r="K3930" t="s">
        <v>24</v>
      </c>
      <c r="L3930" t="s">
        <v>22</v>
      </c>
      <c r="M3930">
        <v>222545</v>
      </c>
      <c r="O3930" t="s">
        <v>759</v>
      </c>
      <c r="P3930" t="s">
        <v>2237</v>
      </c>
    </row>
    <row r="3931" spans="1:16" x14ac:dyDescent="0.25">
      <c r="A3931" t="s">
        <v>1</v>
      </c>
      <c r="B3931" t="s">
        <v>7479</v>
      </c>
      <c r="C3931" t="s">
        <v>82</v>
      </c>
      <c r="D3931" t="s">
        <v>4083</v>
      </c>
      <c r="E3931" t="s">
        <v>20</v>
      </c>
      <c r="F3931" t="b">
        <v>0</v>
      </c>
      <c r="G3931" t="s">
        <v>27</v>
      </c>
      <c r="H3931" s="4">
        <v>45711.626018518517</v>
      </c>
      <c r="I3931" t="b">
        <v>0</v>
      </c>
      <c r="J3931" t="b">
        <v>0</v>
      </c>
      <c r="K3931" t="s">
        <v>24</v>
      </c>
      <c r="L3931" t="s">
        <v>22</v>
      </c>
      <c r="M3931">
        <v>155000</v>
      </c>
      <c r="O3931" t="s">
        <v>377</v>
      </c>
      <c r="P3931" t="s">
        <v>3559</v>
      </c>
    </row>
    <row r="3932" spans="1:16" x14ac:dyDescent="0.25">
      <c r="A3932" t="s">
        <v>2</v>
      </c>
      <c r="B3932" t="s">
        <v>7480</v>
      </c>
      <c r="C3932" t="s">
        <v>24</v>
      </c>
      <c r="D3932" t="s">
        <v>4327</v>
      </c>
      <c r="E3932" t="s">
        <v>20</v>
      </c>
      <c r="F3932" t="b">
        <v>0</v>
      </c>
      <c r="G3932" t="s">
        <v>27</v>
      </c>
      <c r="H3932" s="4">
        <v>45711.626979166656</v>
      </c>
      <c r="I3932" t="b">
        <v>0</v>
      </c>
      <c r="J3932" t="b">
        <v>0</v>
      </c>
      <c r="K3932" t="s">
        <v>24</v>
      </c>
      <c r="L3932" t="s">
        <v>22</v>
      </c>
      <c r="M3932">
        <v>126500</v>
      </c>
      <c r="O3932" t="s">
        <v>7481</v>
      </c>
      <c r="P3932" t="s">
        <v>7482</v>
      </c>
    </row>
    <row r="3933" spans="1:16" x14ac:dyDescent="0.25">
      <c r="A3933" t="s">
        <v>0</v>
      </c>
      <c r="B3933" t="s">
        <v>2760</v>
      </c>
      <c r="C3933" t="s">
        <v>236</v>
      </c>
      <c r="D3933" t="s">
        <v>2208</v>
      </c>
      <c r="E3933" t="s">
        <v>20</v>
      </c>
      <c r="F3933" t="b">
        <v>0</v>
      </c>
      <c r="G3933" t="s">
        <v>27</v>
      </c>
      <c r="H3933" s="4">
        <v>45711.666817129633</v>
      </c>
      <c r="I3933" t="b">
        <v>0</v>
      </c>
      <c r="J3933" t="b">
        <v>1</v>
      </c>
      <c r="K3933" t="s">
        <v>24</v>
      </c>
      <c r="L3933" t="s">
        <v>22</v>
      </c>
      <c r="M3933">
        <v>120000</v>
      </c>
      <c r="O3933" t="s">
        <v>301</v>
      </c>
      <c r="P3933" t="s">
        <v>7483</v>
      </c>
    </row>
    <row r="3934" spans="1:16" x14ac:dyDescent="0.25">
      <c r="A3934" t="s">
        <v>0</v>
      </c>
      <c r="B3934" t="s">
        <v>7484</v>
      </c>
      <c r="C3934" t="s">
        <v>179</v>
      </c>
      <c r="D3934" t="s">
        <v>3828</v>
      </c>
      <c r="E3934" t="s">
        <v>20</v>
      </c>
      <c r="F3934" t="b">
        <v>0</v>
      </c>
      <c r="G3934" t="s">
        <v>27</v>
      </c>
      <c r="H3934" s="4">
        <v>45711.66684027778</v>
      </c>
      <c r="I3934" t="b">
        <v>0</v>
      </c>
      <c r="J3934" t="b">
        <v>1</v>
      </c>
      <c r="K3934" t="s">
        <v>24</v>
      </c>
      <c r="L3934" t="s">
        <v>22</v>
      </c>
      <c r="M3934">
        <v>79871.5</v>
      </c>
      <c r="O3934" t="s">
        <v>3851</v>
      </c>
      <c r="P3934" t="s">
        <v>7485</v>
      </c>
    </row>
    <row r="3935" spans="1:16" x14ac:dyDescent="0.25">
      <c r="A3935" t="s">
        <v>139</v>
      </c>
      <c r="B3935" t="s">
        <v>277</v>
      </c>
      <c r="C3935" t="s">
        <v>1065</v>
      </c>
      <c r="D3935" t="s">
        <v>3972</v>
      </c>
      <c r="E3935" t="s">
        <v>20</v>
      </c>
      <c r="F3935" t="b">
        <v>0</v>
      </c>
      <c r="G3935" t="s">
        <v>35</v>
      </c>
      <c r="H3935" s="4">
        <v>45711.667071759257</v>
      </c>
      <c r="I3935" t="b">
        <v>0</v>
      </c>
      <c r="J3935" t="b">
        <v>0</v>
      </c>
      <c r="K3935" t="s">
        <v>24</v>
      </c>
      <c r="L3935" t="s">
        <v>36</v>
      </c>
      <c r="N3935">
        <v>60</v>
      </c>
      <c r="O3935" t="s">
        <v>200</v>
      </c>
      <c r="P3935" t="s">
        <v>7538</v>
      </c>
    </row>
    <row r="3936" spans="1:16" x14ac:dyDescent="0.25">
      <c r="A3936" t="s">
        <v>139</v>
      </c>
      <c r="B3936" t="s">
        <v>7486</v>
      </c>
      <c r="C3936" t="s">
        <v>1421</v>
      </c>
      <c r="D3936" t="s">
        <v>3828</v>
      </c>
      <c r="E3936" t="s">
        <v>20</v>
      </c>
      <c r="F3936" t="b">
        <v>0</v>
      </c>
      <c r="G3936" t="s">
        <v>52</v>
      </c>
      <c r="H3936" s="4">
        <v>45711.667858796303</v>
      </c>
      <c r="I3936" t="b">
        <v>0</v>
      </c>
      <c r="J3936" t="b">
        <v>1</v>
      </c>
      <c r="K3936" t="s">
        <v>24</v>
      </c>
      <c r="L3936" t="s">
        <v>22</v>
      </c>
      <c r="M3936">
        <v>120000</v>
      </c>
      <c r="O3936" t="s">
        <v>7487</v>
      </c>
      <c r="P3936" t="s">
        <v>7488</v>
      </c>
    </row>
    <row r="3937" spans="1:16" x14ac:dyDescent="0.25">
      <c r="A3937" t="s">
        <v>40</v>
      </c>
      <c r="B3937" t="s">
        <v>7489</v>
      </c>
      <c r="C3937" t="s">
        <v>825</v>
      </c>
      <c r="D3937" t="s">
        <v>3828</v>
      </c>
      <c r="E3937" t="s">
        <v>20</v>
      </c>
      <c r="F3937" t="b">
        <v>0</v>
      </c>
      <c r="G3937" t="s">
        <v>27</v>
      </c>
      <c r="H3937" s="4">
        <v>45711.668009259258</v>
      </c>
      <c r="I3937" t="b">
        <v>1</v>
      </c>
      <c r="J3937" t="b">
        <v>1</v>
      </c>
      <c r="K3937" t="s">
        <v>24</v>
      </c>
      <c r="L3937" t="s">
        <v>22</v>
      </c>
      <c r="M3937">
        <v>147500</v>
      </c>
      <c r="O3937" t="s">
        <v>2576</v>
      </c>
      <c r="P3937" t="s">
        <v>7490</v>
      </c>
    </row>
    <row r="3938" spans="1:16" x14ac:dyDescent="0.25">
      <c r="A3938" t="s">
        <v>0</v>
      </c>
      <c r="B3938" t="s">
        <v>7539</v>
      </c>
      <c r="C3938" t="s">
        <v>2716</v>
      </c>
      <c r="D3938" t="s">
        <v>3972</v>
      </c>
      <c r="E3938" t="s">
        <v>20</v>
      </c>
      <c r="F3938" t="b">
        <v>0</v>
      </c>
      <c r="G3938" t="s">
        <v>23</v>
      </c>
      <c r="H3938" s="4">
        <v>45711.700891203713</v>
      </c>
      <c r="I3938" t="b">
        <v>0</v>
      </c>
      <c r="J3938" t="b">
        <v>1</v>
      </c>
      <c r="K3938" t="s">
        <v>24</v>
      </c>
      <c r="L3938" t="s">
        <v>22</v>
      </c>
      <c r="M3938">
        <v>74100</v>
      </c>
      <c r="O3938" t="s">
        <v>5948</v>
      </c>
      <c r="P3938" t="s">
        <v>7540</v>
      </c>
    </row>
    <row r="3939" spans="1:16" x14ac:dyDescent="0.25">
      <c r="A3939" t="s">
        <v>0</v>
      </c>
      <c r="B3939" t="s">
        <v>0</v>
      </c>
      <c r="C3939" t="s">
        <v>76</v>
      </c>
      <c r="D3939" t="s">
        <v>4089</v>
      </c>
      <c r="E3939" t="s">
        <v>20</v>
      </c>
      <c r="F3939" t="b">
        <v>0</v>
      </c>
      <c r="G3939" t="s">
        <v>41</v>
      </c>
      <c r="H3939" s="4">
        <v>45711.708738425928</v>
      </c>
      <c r="I3939" t="b">
        <v>0</v>
      </c>
      <c r="J3939" t="b">
        <v>0</v>
      </c>
      <c r="K3939" t="s">
        <v>24</v>
      </c>
      <c r="L3939" t="s">
        <v>36</v>
      </c>
      <c r="N3939">
        <v>37.5</v>
      </c>
      <c r="O3939" t="s">
        <v>712</v>
      </c>
      <c r="P3939" t="s">
        <v>1904</v>
      </c>
    </row>
    <row r="3940" spans="1:16" x14ac:dyDescent="0.25">
      <c r="A3940" t="s">
        <v>139</v>
      </c>
      <c r="B3940" t="s">
        <v>7522</v>
      </c>
      <c r="C3940" t="s">
        <v>151</v>
      </c>
      <c r="D3940" t="s">
        <v>3972</v>
      </c>
      <c r="E3940" t="s">
        <v>20</v>
      </c>
      <c r="F3940" t="b">
        <v>0</v>
      </c>
      <c r="G3940" t="s">
        <v>30</v>
      </c>
      <c r="H3940" s="4">
        <v>45711.709236111114</v>
      </c>
      <c r="I3940" t="b">
        <v>0</v>
      </c>
      <c r="J3940" t="b">
        <v>0</v>
      </c>
      <c r="K3940" t="s">
        <v>24</v>
      </c>
      <c r="L3940" t="s">
        <v>36</v>
      </c>
      <c r="N3940">
        <v>22</v>
      </c>
      <c r="O3940" t="s">
        <v>7523</v>
      </c>
      <c r="P3940" t="s">
        <v>2808</v>
      </c>
    </row>
    <row r="3941" spans="1:16" x14ac:dyDescent="0.25">
      <c r="A3941" t="s">
        <v>2</v>
      </c>
      <c r="B3941" t="s">
        <v>417</v>
      </c>
      <c r="C3941" t="s">
        <v>908</v>
      </c>
      <c r="D3941" t="s">
        <v>3828</v>
      </c>
      <c r="E3941" t="s">
        <v>20</v>
      </c>
      <c r="F3941" t="b">
        <v>0</v>
      </c>
      <c r="G3941" t="s">
        <v>27</v>
      </c>
      <c r="H3941" s="4">
        <v>45711.710324074083</v>
      </c>
      <c r="I3941" t="b">
        <v>0</v>
      </c>
      <c r="J3941" t="b">
        <v>0</v>
      </c>
      <c r="K3941" t="s">
        <v>24</v>
      </c>
      <c r="L3941" t="s">
        <v>22</v>
      </c>
      <c r="M3941">
        <v>90094.2578125</v>
      </c>
      <c r="O3941" t="s">
        <v>6067</v>
      </c>
      <c r="P3941" t="s">
        <v>6068</v>
      </c>
    </row>
    <row r="3942" spans="1:16" x14ac:dyDescent="0.25">
      <c r="A3942" t="s">
        <v>2</v>
      </c>
      <c r="B3942" t="s">
        <v>2337</v>
      </c>
      <c r="C3942" t="s">
        <v>49</v>
      </c>
      <c r="D3942" t="s">
        <v>3972</v>
      </c>
      <c r="E3942" t="s">
        <v>20</v>
      </c>
      <c r="F3942" t="b">
        <v>0</v>
      </c>
      <c r="G3942" t="s">
        <v>30</v>
      </c>
      <c r="H3942" s="4">
        <v>45711.711342592593</v>
      </c>
      <c r="I3942" t="b">
        <v>0</v>
      </c>
      <c r="J3942" t="b">
        <v>0</v>
      </c>
      <c r="K3942" t="s">
        <v>24</v>
      </c>
      <c r="L3942" t="s">
        <v>22</v>
      </c>
      <c r="M3942">
        <v>350000</v>
      </c>
      <c r="O3942" t="s">
        <v>3634</v>
      </c>
      <c r="P3942" t="s">
        <v>7162</v>
      </c>
    </row>
    <row r="3943" spans="1:16" x14ac:dyDescent="0.25">
      <c r="A3943" t="s">
        <v>139</v>
      </c>
      <c r="B3943" t="s">
        <v>2929</v>
      </c>
      <c r="C3943" t="s">
        <v>3238</v>
      </c>
      <c r="D3943" t="s">
        <v>3972</v>
      </c>
      <c r="E3943" t="s">
        <v>20</v>
      </c>
      <c r="F3943" t="b">
        <v>0</v>
      </c>
      <c r="G3943" t="s">
        <v>41</v>
      </c>
      <c r="H3943" s="4">
        <v>45711.7503125</v>
      </c>
      <c r="I3943" t="b">
        <v>0</v>
      </c>
      <c r="J3943" t="b">
        <v>1</v>
      </c>
      <c r="K3943" t="s">
        <v>24</v>
      </c>
      <c r="L3943" t="s">
        <v>22</v>
      </c>
      <c r="M3943">
        <v>103900</v>
      </c>
      <c r="O3943" t="s">
        <v>4328</v>
      </c>
      <c r="P3943" t="s">
        <v>7491</v>
      </c>
    </row>
    <row r="3944" spans="1:16" x14ac:dyDescent="0.25">
      <c r="A3944" t="s">
        <v>139</v>
      </c>
      <c r="B3944" t="s">
        <v>7492</v>
      </c>
      <c r="C3944" t="s">
        <v>151</v>
      </c>
      <c r="D3944" t="s">
        <v>3828</v>
      </c>
      <c r="E3944" t="s">
        <v>51</v>
      </c>
      <c r="F3944" t="b">
        <v>0</v>
      </c>
      <c r="G3944" t="s">
        <v>30</v>
      </c>
      <c r="H3944" s="4">
        <v>45711.750902777778</v>
      </c>
      <c r="I3944" t="b">
        <v>1</v>
      </c>
      <c r="J3944" t="b">
        <v>0</v>
      </c>
      <c r="K3944" t="s">
        <v>24</v>
      </c>
      <c r="L3944" t="s">
        <v>36</v>
      </c>
      <c r="N3944">
        <v>38</v>
      </c>
      <c r="O3944" t="s">
        <v>6990</v>
      </c>
    </row>
    <row r="3945" spans="1:16" x14ac:dyDescent="0.25">
      <c r="A3945" t="s">
        <v>2</v>
      </c>
      <c r="B3945" t="s">
        <v>7493</v>
      </c>
      <c r="C3945" t="s">
        <v>945</v>
      </c>
      <c r="D3945" t="s">
        <v>3600</v>
      </c>
      <c r="E3945" t="s">
        <v>20</v>
      </c>
      <c r="F3945" t="b">
        <v>0</v>
      </c>
      <c r="G3945" t="s">
        <v>27</v>
      </c>
      <c r="H3945" s="4">
        <v>45711.751388888893</v>
      </c>
      <c r="I3945" t="b">
        <v>1</v>
      </c>
      <c r="J3945" t="b">
        <v>1</v>
      </c>
      <c r="K3945" t="s">
        <v>24</v>
      </c>
      <c r="L3945" t="s">
        <v>22</v>
      </c>
      <c r="M3945">
        <v>145000</v>
      </c>
      <c r="O3945" t="s">
        <v>7494</v>
      </c>
      <c r="P3945" t="s">
        <v>7495</v>
      </c>
    </row>
    <row r="3946" spans="1:16" x14ac:dyDescent="0.25">
      <c r="A3946" t="s">
        <v>19</v>
      </c>
      <c r="B3946" t="s">
        <v>7496</v>
      </c>
      <c r="C3946" t="s">
        <v>122</v>
      </c>
      <c r="D3946" t="s">
        <v>3972</v>
      </c>
      <c r="E3946" t="s">
        <v>20</v>
      </c>
      <c r="F3946" t="b">
        <v>0</v>
      </c>
      <c r="G3946" t="s">
        <v>52</v>
      </c>
      <c r="H3946" s="4">
        <v>45711.75240740741</v>
      </c>
      <c r="I3946" t="b">
        <v>1</v>
      </c>
      <c r="J3946" t="b">
        <v>0</v>
      </c>
      <c r="K3946" t="s">
        <v>24</v>
      </c>
      <c r="L3946" t="s">
        <v>22</v>
      </c>
      <c r="M3946">
        <v>112116</v>
      </c>
      <c r="O3946" t="s">
        <v>554</v>
      </c>
      <c r="P3946" t="s">
        <v>7497</v>
      </c>
    </row>
    <row r="3947" spans="1:16" x14ac:dyDescent="0.25">
      <c r="A3947" t="s">
        <v>0</v>
      </c>
      <c r="B3947" t="s">
        <v>4250</v>
      </c>
      <c r="C3947" t="s">
        <v>3519</v>
      </c>
      <c r="D3947" t="s">
        <v>3972</v>
      </c>
      <c r="E3947" t="s">
        <v>20</v>
      </c>
      <c r="F3947" t="b">
        <v>0</v>
      </c>
      <c r="G3947" t="s">
        <v>27</v>
      </c>
      <c r="H3947" s="4">
        <v>45711.791770833333</v>
      </c>
      <c r="I3947" t="b">
        <v>1</v>
      </c>
      <c r="J3947" t="b">
        <v>0</v>
      </c>
      <c r="K3947" t="s">
        <v>24</v>
      </c>
      <c r="L3947" t="s">
        <v>22</v>
      </c>
      <c r="M3947">
        <v>70000</v>
      </c>
      <c r="O3947" t="s">
        <v>7498</v>
      </c>
      <c r="P3947" t="s">
        <v>1075</v>
      </c>
    </row>
    <row r="3948" spans="1:16" x14ac:dyDescent="0.25">
      <c r="A3948" t="s">
        <v>1</v>
      </c>
      <c r="B3948" t="s">
        <v>7499</v>
      </c>
      <c r="C3948" t="s">
        <v>624</v>
      </c>
      <c r="D3948" t="s">
        <v>3972</v>
      </c>
      <c r="E3948" t="s">
        <v>20</v>
      </c>
      <c r="F3948" t="b">
        <v>0</v>
      </c>
      <c r="G3948" t="s">
        <v>35</v>
      </c>
      <c r="H3948" s="4">
        <v>45711.792164351849</v>
      </c>
      <c r="I3948" t="b">
        <v>0</v>
      </c>
      <c r="J3948" t="b">
        <v>1</v>
      </c>
      <c r="K3948" t="s">
        <v>24</v>
      </c>
      <c r="L3948" t="s">
        <v>22</v>
      </c>
      <c r="M3948">
        <v>184000</v>
      </c>
      <c r="O3948" t="s">
        <v>65</v>
      </c>
      <c r="P3948" t="s">
        <v>66</v>
      </c>
    </row>
    <row r="3949" spans="1:16" x14ac:dyDescent="0.25">
      <c r="A3949" t="s">
        <v>2</v>
      </c>
      <c r="B3949" t="s">
        <v>7243</v>
      </c>
      <c r="C3949" t="s">
        <v>322</v>
      </c>
      <c r="D3949" t="s">
        <v>3972</v>
      </c>
      <c r="E3949" t="s">
        <v>20</v>
      </c>
      <c r="F3949" t="b">
        <v>0</v>
      </c>
      <c r="G3949" t="s">
        <v>41</v>
      </c>
      <c r="H3949" s="4">
        <v>45711.792210648149</v>
      </c>
      <c r="I3949" t="b">
        <v>0</v>
      </c>
      <c r="J3949" t="b">
        <v>1</v>
      </c>
      <c r="K3949" t="s">
        <v>24</v>
      </c>
      <c r="L3949" t="s">
        <v>22</v>
      </c>
      <c r="M3949">
        <v>193500</v>
      </c>
      <c r="O3949" t="s">
        <v>3972</v>
      </c>
      <c r="P3949" t="s">
        <v>7244</v>
      </c>
    </row>
    <row r="3950" spans="1:16" x14ac:dyDescent="0.25">
      <c r="A3950" t="s">
        <v>2</v>
      </c>
      <c r="B3950" t="s">
        <v>7541</v>
      </c>
      <c r="C3950" t="s">
        <v>1588</v>
      </c>
      <c r="D3950" t="s">
        <v>7542</v>
      </c>
      <c r="E3950" t="s">
        <v>20</v>
      </c>
      <c r="F3950" t="b">
        <v>0</v>
      </c>
      <c r="G3950" t="s">
        <v>27</v>
      </c>
      <c r="H3950" s="4">
        <v>45711.792962962973</v>
      </c>
      <c r="I3950" t="b">
        <v>0</v>
      </c>
      <c r="J3950" t="b">
        <v>0</v>
      </c>
      <c r="K3950" t="s">
        <v>24</v>
      </c>
      <c r="L3950" t="s">
        <v>22</v>
      </c>
      <c r="M3950">
        <v>90000</v>
      </c>
      <c r="O3950" t="s">
        <v>7543</v>
      </c>
      <c r="P3950" t="s">
        <v>7544</v>
      </c>
    </row>
    <row r="3951" spans="1:16" x14ac:dyDescent="0.25">
      <c r="A3951" t="s">
        <v>1</v>
      </c>
      <c r="B3951" t="s">
        <v>5989</v>
      </c>
      <c r="C3951" t="s">
        <v>3891</v>
      </c>
      <c r="D3951" t="s">
        <v>3828</v>
      </c>
      <c r="E3951" t="s">
        <v>20</v>
      </c>
      <c r="F3951" t="b">
        <v>0</v>
      </c>
      <c r="G3951" t="s">
        <v>27</v>
      </c>
      <c r="H3951" s="4">
        <v>45711.793854166674</v>
      </c>
      <c r="I3951" t="b">
        <v>0</v>
      </c>
      <c r="J3951" t="b">
        <v>1</v>
      </c>
      <c r="K3951" t="s">
        <v>24</v>
      </c>
      <c r="L3951" t="s">
        <v>22</v>
      </c>
      <c r="M3951">
        <v>120000</v>
      </c>
      <c r="O3951" t="s">
        <v>3892</v>
      </c>
      <c r="P3951" t="s">
        <v>5990</v>
      </c>
    </row>
    <row r="3952" spans="1:16" x14ac:dyDescent="0.25">
      <c r="A3952" t="s">
        <v>1</v>
      </c>
      <c r="B3952" t="s">
        <v>3477</v>
      </c>
      <c r="C3952" t="s">
        <v>155</v>
      </c>
      <c r="D3952" t="s">
        <v>3972</v>
      </c>
      <c r="E3952" t="s">
        <v>51</v>
      </c>
      <c r="F3952" t="b">
        <v>0</v>
      </c>
      <c r="G3952" t="s">
        <v>27</v>
      </c>
      <c r="H3952" s="4">
        <v>45711.794027777767</v>
      </c>
      <c r="I3952" t="b">
        <v>0</v>
      </c>
      <c r="J3952" t="b">
        <v>1</v>
      </c>
      <c r="K3952" t="s">
        <v>24</v>
      </c>
      <c r="L3952" t="s">
        <v>36</v>
      </c>
      <c r="N3952">
        <v>45</v>
      </c>
      <c r="O3952" t="s">
        <v>270</v>
      </c>
      <c r="P3952" t="s">
        <v>1851</v>
      </c>
    </row>
    <row r="3953" spans="1:16" x14ac:dyDescent="0.25">
      <c r="A3953" t="s">
        <v>89</v>
      </c>
      <c r="B3953" t="s">
        <v>7500</v>
      </c>
      <c r="C3953" t="s">
        <v>44</v>
      </c>
      <c r="D3953" t="s">
        <v>3972</v>
      </c>
      <c r="E3953" t="s">
        <v>20</v>
      </c>
      <c r="F3953" t="b">
        <v>0</v>
      </c>
      <c r="G3953" t="s">
        <v>41</v>
      </c>
      <c r="H3953" s="4">
        <v>45711.83</v>
      </c>
      <c r="I3953" t="b">
        <v>0</v>
      </c>
      <c r="J3953" t="b">
        <v>0</v>
      </c>
      <c r="K3953" t="s">
        <v>24</v>
      </c>
      <c r="L3953" t="s">
        <v>22</v>
      </c>
      <c r="M3953">
        <v>144000</v>
      </c>
      <c r="O3953" t="s">
        <v>7501</v>
      </c>
      <c r="P3953" t="s">
        <v>7502</v>
      </c>
    </row>
    <row r="3954" spans="1:16" x14ac:dyDescent="0.25">
      <c r="A3954" t="s">
        <v>40</v>
      </c>
      <c r="B3954" t="s">
        <v>57</v>
      </c>
      <c r="C3954" t="s">
        <v>179</v>
      </c>
      <c r="D3954" t="s">
        <v>3972</v>
      </c>
      <c r="E3954" t="s">
        <v>20</v>
      </c>
      <c r="F3954" t="b">
        <v>0</v>
      </c>
      <c r="G3954" t="s">
        <v>52</v>
      </c>
      <c r="H3954" s="4">
        <v>45711.832152777781</v>
      </c>
      <c r="I3954" t="b">
        <v>0</v>
      </c>
      <c r="J3954" t="b">
        <v>1</v>
      </c>
      <c r="K3954" t="s">
        <v>24</v>
      </c>
      <c r="L3954" t="s">
        <v>22</v>
      </c>
      <c r="M3954">
        <v>139105</v>
      </c>
      <c r="O3954" t="s">
        <v>1856</v>
      </c>
      <c r="P3954" t="s">
        <v>2720</v>
      </c>
    </row>
    <row r="3955" spans="1:16" x14ac:dyDescent="0.25">
      <c r="A3955" t="s">
        <v>0</v>
      </c>
      <c r="B3955" t="s">
        <v>7503</v>
      </c>
      <c r="C3955" t="s">
        <v>203</v>
      </c>
      <c r="D3955" t="s">
        <v>3972</v>
      </c>
      <c r="E3955" t="s">
        <v>20</v>
      </c>
      <c r="F3955" t="b">
        <v>0</v>
      </c>
      <c r="G3955" t="s">
        <v>23</v>
      </c>
      <c r="H3955" s="4">
        <v>45711.832256944443</v>
      </c>
      <c r="I3955" t="b">
        <v>1</v>
      </c>
      <c r="J3955" t="b">
        <v>1</v>
      </c>
      <c r="K3955" t="s">
        <v>24</v>
      </c>
      <c r="L3955" t="s">
        <v>22</v>
      </c>
      <c r="M3955">
        <v>85000</v>
      </c>
      <c r="O3955" t="s">
        <v>4674</v>
      </c>
      <c r="P3955" t="s">
        <v>204</v>
      </c>
    </row>
    <row r="3956" spans="1:16" x14ac:dyDescent="0.25">
      <c r="A3956" t="s">
        <v>0</v>
      </c>
      <c r="B3956" t="s">
        <v>1219</v>
      </c>
      <c r="C3956" t="s">
        <v>64</v>
      </c>
      <c r="D3956" t="s">
        <v>6850</v>
      </c>
      <c r="E3956" t="s">
        <v>20</v>
      </c>
      <c r="F3956" t="b">
        <v>0</v>
      </c>
      <c r="G3956" t="s">
        <v>52</v>
      </c>
      <c r="H3956" s="4">
        <v>45711.834317129629</v>
      </c>
      <c r="I3956" t="b">
        <v>1</v>
      </c>
      <c r="J3956" t="b">
        <v>0</v>
      </c>
      <c r="K3956" t="s">
        <v>24</v>
      </c>
      <c r="L3956" t="s">
        <v>36</v>
      </c>
      <c r="N3956">
        <v>37.5</v>
      </c>
      <c r="O3956" t="s">
        <v>131</v>
      </c>
      <c r="P3956" t="s">
        <v>1463</v>
      </c>
    </row>
    <row r="3957" spans="1:16" x14ac:dyDescent="0.25">
      <c r="A3957" t="s">
        <v>0</v>
      </c>
      <c r="B3957" t="s">
        <v>7504</v>
      </c>
      <c r="C3957" t="s">
        <v>2015</v>
      </c>
      <c r="D3957" t="s">
        <v>3972</v>
      </c>
      <c r="E3957" t="s">
        <v>51</v>
      </c>
      <c r="F3957" t="b">
        <v>0</v>
      </c>
      <c r="G3957" t="s">
        <v>27</v>
      </c>
      <c r="H3957" s="4">
        <v>45711.834456018521</v>
      </c>
      <c r="I3957" t="b">
        <v>0</v>
      </c>
      <c r="J3957" t="b">
        <v>0</v>
      </c>
      <c r="K3957" t="s">
        <v>24</v>
      </c>
      <c r="L3957" t="s">
        <v>36</v>
      </c>
      <c r="N3957">
        <v>30</v>
      </c>
      <c r="O3957" t="s">
        <v>1137</v>
      </c>
      <c r="P3957" t="s">
        <v>1687</v>
      </c>
    </row>
    <row r="3958" spans="1:16" x14ac:dyDescent="0.25">
      <c r="A3958" t="s">
        <v>0</v>
      </c>
      <c r="B3958" t="s">
        <v>1632</v>
      </c>
      <c r="C3958" t="s">
        <v>967</v>
      </c>
      <c r="D3958" t="s">
        <v>3972</v>
      </c>
      <c r="E3958" t="s">
        <v>20</v>
      </c>
      <c r="F3958" t="b">
        <v>0</v>
      </c>
      <c r="G3958" t="s">
        <v>27</v>
      </c>
      <c r="H3958" s="4">
        <v>45711.834837962961</v>
      </c>
      <c r="I3958" t="b">
        <v>1</v>
      </c>
      <c r="J3958" t="b">
        <v>0</v>
      </c>
      <c r="K3958" t="s">
        <v>24</v>
      </c>
      <c r="L3958" t="s">
        <v>22</v>
      </c>
      <c r="M3958">
        <v>105000</v>
      </c>
      <c r="O3958" t="s">
        <v>482</v>
      </c>
      <c r="P3958" t="s">
        <v>7545</v>
      </c>
    </row>
    <row r="3959" spans="1:16" x14ac:dyDescent="0.25">
      <c r="A3959" t="s">
        <v>0</v>
      </c>
      <c r="B3959" t="s">
        <v>7505</v>
      </c>
      <c r="C3959" t="s">
        <v>966</v>
      </c>
      <c r="D3959" t="s">
        <v>3956</v>
      </c>
      <c r="E3959" t="s">
        <v>20</v>
      </c>
      <c r="F3959" t="b">
        <v>0</v>
      </c>
      <c r="G3959" t="s">
        <v>30</v>
      </c>
      <c r="H3959" s="4">
        <v>45711.836087962962</v>
      </c>
      <c r="I3959" t="b">
        <v>0</v>
      </c>
      <c r="J3959" t="b">
        <v>0</v>
      </c>
      <c r="K3959" t="s">
        <v>24</v>
      </c>
      <c r="L3959" t="s">
        <v>36</v>
      </c>
      <c r="N3959">
        <v>25</v>
      </c>
      <c r="O3959" t="s">
        <v>7506</v>
      </c>
      <c r="P3959" t="s">
        <v>7507</v>
      </c>
    </row>
    <row r="3960" spans="1:16" x14ac:dyDescent="0.25">
      <c r="A3960" t="s">
        <v>0</v>
      </c>
      <c r="B3960" t="s">
        <v>3005</v>
      </c>
      <c r="C3960" t="s">
        <v>203</v>
      </c>
      <c r="D3960" t="s">
        <v>3972</v>
      </c>
      <c r="E3960" t="s">
        <v>20</v>
      </c>
      <c r="F3960" t="b">
        <v>0</v>
      </c>
      <c r="G3960" t="s">
        <v>23</v>
      </c>
      <c r="H3960" s="4">
        <v>45711.868854166663</v>
      </c>
      <c r="I3960" t="b">
        <v>1</v>
      </c>
      <c r="J3960" t="b">
        <v>1</v>
      </c>
      <c r="K3960" t="s">
        <v>24</v>
      </c>
      <c r="L3960" t="s">
        <v>36</v>
      </c>
      <c r="N3960">
        <v>19</v>
      </c>
      <c r="O3960" t="s">
        <v>4343</v>
      </c>
      <c r="P3960" t="s">
        <v>7508</v>
      </c>
    </row>
    <row r="3961" spans="1:16" x14ac:dyDescent="0.25">
      <c r="A3961" t="s">
        <v>0</v>
      </c>
      <c r="B3961" t="s">
        <v>7509</v>
      </c>
      <c r="C3961" t="s">
        <v>985</v>
      </c>
      <c r="D3961" t="s">
        <v>4327</v>
      </c>
      <c r="E3961" t="s">
        <v>20</v>
      </c>
      <c r="F3961" t="b">
        <v>0</v>
      </c>
      <c r="G3961" t="s">
        <v>27</v>
      </c>
      <c r="H3961" s="4">
        <v>45711.871157407397</v>
      </c>
      <c r="I3961" t="b">
        <v>0</v>
      </c>
      <c r="J3961" t="b">
        <v>1</v>
      </c>
      <c r="K3961" t="s">
        <v>24</v>
      </c>
      <c r="L3961" t="s">
        <v>22</v>
      </c>
      <c r="M3961">
        <v>120000</v>
      </c>
      <c r="O3961" t="s">
        <v>7510</v>
      </c>
    </row>
    <row r="3962" spans="1:16" x14ac:dyDescent="0.25">
      <c r="A3962" t="s">
        <v>0</v>
      </c>
      <c r="B3962" t="s">
        <v>7524</v>
      </c>
      <c r="C3962" t="s">
        <v>372</v>
      </c>
      <c r="D3962" t="s">
        <v>2208</v>
      </c>
      <c r="E3962" t="s">
        <v>20</v>
      </c>
      <c r="F3962" t="b">
        <v>0</v>
      </c>
      <c r="G3962" t="s">
        <v>27</v>
      </c>
      <c r="H3962" s="4">
        <v>45711.874988425923</v>
      </c>
      <c r="I3962" t="b">
        <v>0</v>
      </c>
      <c r="J3962" t="b">
        <v>0</v>
      </c>
      <c r="K3962" t="s">
        <v>24</v>
      </c>
      <c r="L3962" t="s">
        <v>22</v>
      </c>
      <c r="M3962">
        <v>82500</v>
      </c>
      <c r="O3962" t="s">
        <v>7525</v>
      </c>
      <c r="P3962" t="s">
        <v>7526</v>
      </c>
    </row>
    <row r="3963" spans="1:16" x14ac:dyDescent="0.25">
      <c r="A3963" t="s">
        <v>2</v>
      </c>
      <c r="B3963" t="s">
        <v>7511</v>
      </c>
      <c r="C3963" t="s">
        <v>24</v>
      </c>
      <c r="D3963" t="s">
        <v>4034</v>
      </c>
      <c r="E3963" t="s">
        <v>20</v>
      </c>
      <c r="F3963" t="b">
        <v>0</v>
      </c>
      <c r="G3963" t="s">
        <v>41</v>
      </c>
      <c r="H3963" s="4">
        <v>45711.877106481479</v>
      </c>
      <c r="I3963" t="b">
        <v>1</v>
      </c>
      <c r="J3963" t="b">
        <v>1</v>
      </c>
      <c r="K3963" t="s">
        <v>24</v>
      </c>
      <c r="L3963" t="s">
        <v>22</v>
      </c>
      <c r="M3963">
        <v>125000</v>
      </c>
      <c r="O3963" t="s">
        <v>1831</v>
      </c>
      <c r="P3963" t="s">
        <v>7512</v>
      </c>
    </row>
    <row r="3964" spans="1:16" x14ac:dyDescent="0.25">
      <c r="A3964" t="s">
        <v>0</v>
      </c>
      <c r="B3964" t="s">
        <v>7513</v>
      </c>
      <c r="C3964" t="s">
        <v>82</v>
      </c>
      <c r="D3964" t="s">
        <v>3972</v>
      </c>
      <c r="E3964" t="s">
        <v>105</v>
      </c>
      <c r="F3964" t="b">
        <v>0</v>
      </c>
      <c r="G3964" t="s">
        <v>27</v>
      </c>
      <c r="H3964" s="4">
        <v>45711.916770833333</v>
      </c>
      <c r="I3964" t="b">
        <v>0</v>
      </c>
      <c r="J3964" t="b">
        <v>0</v>
      </c>
      <c r="K3964" t="s">
        <v>24</v>
      </c>
      <c r="L3964" t="s">
        <v>36</v>
      </c>
      <c r="N3964">
        <v>15.25</v>
      </c>
      <c r="O3964" t="s">
        <v>7514</v>
      </c>
    </row>
    <row r="3965" spans="1:16" x14ac:dyDescent="0.25">
      <c r="A3965" t="s">
        <v>2</v>
      </c>
      <c r="B3965" t="s">
        <v>4480</v>
      </c>
      <c r="C3965" t="s">
        <v>2555</v>
      </c>
      <c r="D3965" t="s">
        <v>3972</v>
      </c>
      <c r="E3965" t="s">
        <v>20</v>
      </c>
      <c r="F3965" t="b">
        <v>0</v>
      </c>
      <c r="G3965" t="s">
        <v>27</v>
      </c>
      <c r="H3965" s="4">
        <v>45711.918055555558</v>
      </c>
      <c r="I3965" t="b">
        <v>1</v>
      </c>
      <c r="J3965" t="b">
        <v>1</v>
      </c>
      <c r="K3965" t="s">
        <v>24</v>
      </c>
      <c r="L3965" t="s">
        <v>36</v>
      </c>
      <c r="N3965">
        <v>60</v>
      </c>
      <c r="O3965" t="s">
        <v>1227</v>
      </c>
      <c r="P3965" t="s">
        <v>887</v>
      </c>
    </row>
    <row r="3966" spans="1:16" x14ac:dyDescent="0.25">
      <c r="A3966" t="s">
        <v>0</v>
      </c>
      <c r="B3966" t="s">
        <v>7515</v>
      </c>
      <c r="C3966" t="s">
        <v>1096</v>
      </c>
      <c r="D3966" t="s">
        <v>3828</v>
      </c>
      <c r="E3966" t="s">
        <v>20</v>
      </c>
      <c r="F3966" t="b">
        <v>0</v>
      </c>
      <c r="G3966" t="s">
        <v>27</v>
      </c>
      <c r="H3966" s="4">
        <v>45711.954479166663</v>
      </c>
      <c r="I3966" t="b">
        <v>0</v>
      </c>
      <c r="J3966" t="b">
        <v>0</v>
      </c>
      <c r="K3966" t="s">
        <v>24</v>
      </c>
      <c r="L3966" t="s">
        <v>36</v>
      </c>
      <c r="N3966">
        <v>67.360000610351563</v>
      </c>
      <c r="O3966" t="s">
        <v>7516</v>
      </c>
      <c r="P3966" t="s">
        <v>7517</v>
      </c>
    </row>
    <row r="3967" spans="1:16" x14ac:dyDescent="0.25">
      <c r="A3967" t="s">
        <v>1</v>
      </c>
      <c r="B3967" t="s">
        <v>7402</v>
      </c>
      <c r="C3967" t="s">
        <v>39</v>
      </c>
      <c r="D3967" t="s">
        <v>3972</v>
      </c>
      <c r="E3967" t="s">
        <v>51</v>
      </c>
      <c r="F3967" t="b">
        <v>1</v>
      </c>
      <c r="G3967" t="s">
        <v>41</v>
      </c>
      <c r="H3967" s="4">
        <v>45712.000034722223</v>
      </c>
      <c r="I3967" t="b">
        <v>0</v>
      </c>
      <c r="J3967" t="b">
        <v>1</v>
      </c>
      <c r="K3967" t="s">
        <v>24</v>
      </c>
      <c r="L3967" t="s">
        <v>36</v>
      </c>
      <c r="N3967">
        <v>31</v>
      </c>
      <c r="O3967" t="s">
        <v>7403</v>
      </c>
      <c r="P3967" t="s">
        <v>1212</v>
      </c>
    </row>
    <row r="3968" spans="1:16" x14ac:dyDescent="0.25">
      <c r="A3968" t="s">
        <v>2</v>
      </c>
      <c r="B3968" t="s">
        <v>7405</v>
      </c>
      <c r="C3968" t="s">
        <v>780</v>
      </c>
      <c r="D3968" t="s">
        <v>3972</v>
      </c>
      <c r="E3968" t="s">
        <v>20</v>
      </c>
      <c r="F3968" t="b">
        <v>0</v>
      </c>
      <c r="G3968" t="s">
        <v>27</v>
      </c>
      <c r="H3968" s="4">
        <v>45712.000173611108</v>
      </c>
      <c r="I3968" t="b">
        <v>0</v>
      </c>
      <c r="J3968" t="b">
        <v>0</v>
      </c>
      <c r="K3968" t="s">
        <v>24</v>
      </c>
      <c r="L3968" t="s">
        <v>22</v>
      </c>
      <c r="M3968">
        <v>82850</v>
      </c>
      <c r="O3968" t="s">
        <v>5481</v>
      </c>
      <c r="P3968" t="s">
        <v>3772</v>
      </c>
    </row>
    <row r="3969" spans="1:16" x14ac:dyDescent="0.25">
      <c r="A3969" t="s">
        <v>0</v>
      </c>
      <c r="B3969" t="s">
        <v>7404</v>
      </c>
      <c r="C3969" t="s">
        <v>5662</v>
      </c>
      <c r="D3969" t="s">
        <v>3956</v>
      </c>
      <c r="E3969" t="s">
        <v>34</v>
      </c>
      <c r="F3969" t="b">
        <v>0</v>
      </c>
      <c r="G3969" t="s">
        <v>27</v>
      </c>
      <c r="H3969" s="4">
        <v>45712.000173611108</v>
      </c>
      <c r="I3969" t="b">
        <v>0</v>
      </c>
      <c r="J3969" t="b">
        <v>0</v>
      </c>
      <c r="K3969" t="s">
        <v>24</v>
      </c>
      <c r="L3969" t="s">
        <v>36</v>
      </c>
      <c r="N3969">
        <v>24.014999389648441</v>
      </c>
      <c r="O3969" t="s">
        <v>5663</v>
      </c>
      <c r="P3969" t="s">
        <v>3686</v>
      </c>
    </row>
    <row r="3970" spans="1:16" x14ac:dyDescent="0.25">
      <c r="A3970" t="s">
        <v>2</v>
      </c>
      <c r="B3970" t="s">
        <v>7569</v>
      </c>
      <c r="C3970" t="s">
        <v>39</v>
      </c>
      <c r="D3970" t="s">
        <v>4013</v>
      </c>
      <c r="E3970" t="s">
        <v>20</v>
      </c>
      <c r="F3970" t="b">
        <v>1</v>
      </c>
      <c r="G3970" t="s">
        <v>27</v>
      </c>
      <c r="H3970" s="4">
        <v>45712.001273148147</v>
      </c>
      <c r="I3970" t="b">
        <v>0</v>
      </c>
      <c r="J3970" t="b">
        <v>0</v>
      </c>
      <c r="K3970" t="s">
        <v>24</v>
      </c>
      <c r="L3970" t="s">
        <v>22</v>
      </c>
      <c r="M3970">
        <v>155000</v>
      </c>
      <c r="O3970" t="s">
        <v>7570</v>
      </c>
      <c r="P3970" t="s">
        <v>7571</v>
      </c>
    </row>
    <row r="3971" spans="1:16" x14ac:dyDescent="0.25">
      <c r="A3971" t="s">
        <v>1</v>
      </c>
      <c r="B3971" t="s">
        <v>7553</v>
      </c>
      <c r="C3971" t="s">
        <v>82</v>
      </c>
      <c r="D3971" t="s">
        <v>3972</v>
      </c>
      <c r="E3971" t="s">
        <v>20</v>
      </c>
      <c r="F3971" t="b">
        <v>0</v>
      </c>
      <c r="G3971" t="s">
        <v>27</v>
      </c>
      <c r="H3971" s="4">
        <v>45712.00136574074</v>
      </c>
      <c r="I3971" t="b">
        <v>0</v>
      </c>
      <c r="J3971" t="b">
        <v>1</v>
      </c>
      <c r="K3971" t="s">
        <v>24</v>
      </c>
      <c r="L3971" t="s">
        <v>22</v>
      </c>
      <c r="M3971">
        <v>125320</v>
      </c>
      <c r="O3971" t="s">
        <v>4193</v>
      </c>
      <c r="P3971" t="s">
        <v>149</v>
      </c>
    </row>
    <row r="3972" spans="1:16" x14ac:dyDescent="0.25">
      <c r="A3972" t="s">
        <v>2</v>
      </c>
      <c r="B3972" t="s">
        <v>7406</v>
      </c>
      <c r="C3972" t="s">
        <v>372</v>
      </c>
      <c r="D3972" t="s">
        <v>4013</v>
      </c>
      <c r="E3972" t="s">
        <v>20</v>
      </c>
      <c r="F3972" t="b">
        <v>0</v>
      </c>
      <c r="G3972" t="s">
        <v>41</v>
      </c>
      <c r="H3972" s="4">
        <v>45712.00209490741</v>
      </c>
      <c r="I3972" t="b">
        <v>0</v>
      </c>
      <c r="J3972" t="b">
        <v>1</v>
      </c>
      <c r="K3972" t="s">
        <v>24</v>
      </c>
      <c r="L3972" t="s">
        <v>22</v>
      </c>
      <c r="M3972">
        <v>220900</v>
      </c>
      <c r="O3972" t="s">
        <v>402</v>
      </c>
      <c r="P3972" t="s">
        <v>7407</v>
      </c>
    </row>
    <row r="3973" spans="1:16" x14ac:dyDescent="0.25">
      <c r="A3973" t="s">
        <v>2</v>
      </c>
      <c r="B3973" t="s">
        <v>2492</v>
      </c>
      <c r="C3973" t="s">
        <v>825</v>
      </c>
      <c r="D3973" t="s">
        <v>3972</v>
      </c>
      <c r="E3973" t="s">
        <v>20</v>
      </c>
      <c r="F3973" t="b">
        <v>0</v>
      </c>
      <c r="G3973" t="s">
        <v>35</v>
      </c>
      <c r="H3973" s="4">
        <v>45712.002395833333</v>
      </c>
      <c r="I3973" t="b">
        <v>0</v>
      </c>
      <c r="J3973" t="b">
        <v>1</v>
      </c>
      <c r="K3973" t="s">
        <v>24</v>
      </c>
      <c r="L3973" t="s">
        <v>22</v>
      </c>
      <c r="M3973">
        <v>122087</v>
      </c>
      <c r="O3973" t="s">
        <v>5481</v>
      </c>
      <c r="P3973" t="s">
        <v>7408</v>
      </c>
    </row>
    <row r="3974" spans="1:16" x14ac:dyDescent="0.25">
      <c r="A3974" t="s">
        <v>1</v>
      </c>
      <c r="B3974" t="s">
        <v>5779</v>
      </c>
      <c r="C3974" t="s">
        <v>7554</v>
      </c>
      <c r="D3974" t="s">
        <v>5122</v>
      </c>
      <c r="E3974" t="s">
        <v>20</v>
      </c>
      <c r="F3974" t="b">
        <v>0</v>
      </c>
      <c r="G3974" t="s">
        <v>30</v>
      </c>
      <c r="H3974" s="4">
        <v>45712.002418981479</v>
      </c>
      <c r="I3974" t="b">
        <v>0</v>
      </c>
      <c r="J3974" t="b">
        <v>1</v>
      </c>
      <c r="K3974" t="s">
        <v>24</v>
      </c>
      <c r="L3974" t="s">
        <v>22</v>
      </c>
      <c r="M3974">
        <v>198500</v>
      </c>
      <c r="O3974" t="s">
        <v>59</v>
      </c>
      <c r="P3974" t="s">
        <v>7555</v>
      </c>
    </row>
    <row r="3975" spans="1:16" x14ac:dyDescent="0.25">
      <c r="A3975" t="s">
        <v>2</v>
      </c>
      <c r="B3975" t="s">
        <v>7409</v>
      </c>
      <c r="C3975" t="s">
        <v>622</v>
      </c>
      <c r="D3975" t="s">
        <v>3972</v>
      </c>
      <c r="E3975" t="s">
        <v>20</v>
      </c>
      <c r="F3975" t="b">
        <v>0</v>
      </c>
      <c r="G3975" t="s">
        <v>52</v>
      </c>
      <c r="H3975" s="4">
        <v>45712.003298611111</v>
      </c>
      <c r="I3975" t="b">
        <v>0</v>
      </c>
      <c r="J3975" t="b">
        <v>1</v>
      </c>
      <c r="K3975" t="s">
        <v>24</v>
      </c>
      <c r="L3975" t="s">
        <v>22</v>
      </c>
      <c r="M3975">
        <v>115000</v>
      </c>
      <c r="O3975" t="s">
        <v>954</v>
      </c>
      <c r="P3975" t="s">
        <v>7410</v>
      </c>
    </row>
    <row r="3976" spans="1:16" x14ac:dyDescent="0.25">
      <c r="A3976" t="s">
        <v>28</v>
      </c>
      <c r="B3976" t="s">
        <v>7411</v>
      </c>
      <c r="C3976" t="s">
        <v>39</v>
      </c>
      <c r="D3976" t="s">
        <v>3972</v>
      </c>
      <c r="E3976" t="s">
        <v>20</v>
      </c>
      <c r="F3976" t="b">
        <v>1</v>
      </c>
      <c r="G3976" t="s">
        <v>30</v>
      </c>
      <c r="H3976" s="4">
        <v>45712.017511574071</v>
      </c>
      <c r="I3976" t="b">
        <v>0</v>
      </c>
      <c r="J3976" t="b">
        <v>0</v>
      </c>
      <c r="K3976" t="s">
        <v>24</v>
      </c>
      <c r="L3976" t="s">
        <v>36</v>
      </c>
      <c r="N3976">
        <v>50</v>
      </c>
      <c r="O3976" t="s">
        <v>7412</v>
      </c>
    </row>
    <row r="3977" spans="1:16" x14ac:dyDescent="0.25">
      <c r="A3977" t="s">
        <v>0</v>
      </c>
      <c r="B3977" t="s">
        <v>6982</v>
      </c>
      <c r="C3977" t="s">
        <v>39</v>
      </c>
      <c r="D3977" t="s">
        <v>3972</v>
      </c>
      <c r="E3977" t="s">
        <v>20</v>
      </c>
      <c r="F3977" t="b">
        <v>1</v>
      </c>
      <c r="G3977" t="s">
        <v>106</v>
      </c>
      <c r="H3977" s="4">
        <v>45712.018483796302</v>
      </c>
      <c r="I3977" t="b">
        <v>0</v>
      </c>
      <c r="J3977" t="b">
        <v>0</v>
      </c>
      <c r="K3977" t="s">
        <v>106</v>
      </c>
      <c r="L3977" t="s">
        <v>22</v>
      </c>
      <c r="M3977">
        <v>71500</v>
      </c>
      <c r="O3977" t="s">
        <v>6983</v>
      </c>
      <c r="P3977" t="s">
        <v>6984</v>
      </c>
    </row>
    <row r="3978" spans="1:16" x14ac:dyDescent="0.25">
      <c r="A3978" t="s">
        <v>0</v>
      </c>
      <c r="B3978" t="s">
        <v>4494</v>
      </c>
      <c r="C3978" t="s">
        <v>140</v>
      </c>
      <c r="D3978" t="s">
        <v>3828</v>
      </c>
      <c r="E3978" t="s">
        <v>20</v>
      </c>
      <c r="F3978" t="b">
        <v>0</v>
      </c>
      <c r="G3978" t="s">
        <v>35</v>
      </c>
      <c r="H3978" s="4">
        <v>45712.04210648148</v>
      </c>
      <c r="I3978" t="b">
        <v>0</v>
      </c>
      <c r="J3978" t="b">
        <v>0</v>
      </c>
      <c r="K3978" t="s">
        <v>24</v>
      </c>
      <c r="L3978" t="s">
        <v>22</v>
      </c>
      <c r="M3978">
        <v>70000</v>
      </c>
      <c r="O3978" t="s">
        <v>4495</v>
      </c>
      <c r="P3978" t="s">
        <v>204</v>
      </c>
    </row>
    <row r="3979" spans="1:16" x14ac:dyDescent="0.25">
      <c r="A3979" t="s">
        <v>0</v>
      </c>
      <c r="B3979" t="s">
        <v>2900</v>
      </c>
      <c r="C3979" t="s">
        <v>749</v>
      </c>
      <c r="D3979" t="s">
        <v>3828</v>
      </c>
      <c r="E3979" t="s">
        <v>20</v>
      </c>
      <c r="F3979" t="b">
        <v>0</v>
      </c>
      <c r="G3979" t="s">
        <v>30</v>
      </c>
      <c r="H3979" s="4">
        <v>45712.042280092603</v>
      </c>
      <c r="I3979" t="b">
        <v>0</v>
      </c>
      <c r="J3979" t="b">
        <v>1</v>
      </c>
      <c r="K3979" t="s">
        <v>24</v>
      </c>
      <c r="L3979" t="s">
        <v>22</v>
      </c>
      <c r="M3979">
        <v>82500</v>
      </c>
      <c r="O3979" t="s">
        <v>4496</v>
      </c>
      <c r="P3979" t="s">
        <v>3459</v>
      </c>
    </row>
    <row r="3980" spans="1:16" x14ac:dyDescent="0.25">
      <c r="A3980" t="s">
        <v>2</v>
      </c>
      <c r="B3980" t="s">
        <v>7527</v>
      </c>
      <c r="C3980" t="s">
        <v>7528</v>
      </c>
      <c r="D3980" t="s">
        <v>3828</v>
      </c>
      <c r="E3980" t="s">
        <v>20</v>
      </c>
      <c r="F3980" t="b">
        <v>0</v>
      </c>
      <c r="G3980" t="s">
        <v>23</v>
      </c>
      <c r="H3980" s="4">
        <v>45712.059699074067</v>
      </c>
      <c r="I3980" t="b">
        <v>1</v>
      </c>
      <c r="J3980" t="b">
        <v>1</v>
      </c>
      <c r="K3980" t="s">
        <v>24</v>
      </c>
      <c r="L3980" t="s">
        <v>22</v>
      </c>
      <c r="M3980">
        <v>46000</v>
      </c>
      <c r="O3980" t="s">
        <v>7529</v>
      </c>
      <c r="P3980" t="s">
        <v>3540</v>
      </c>
    </row>
    <row r="3981" spans="1:16" x14ac:dyDescent="0.25">
      <c r="A3981" t="s">
        <v>19</v>
      </c>
      <c r="B3981" t="s">
        <v>2448</v>
      </c>
      <c r="C3981" t="s">
        <v>1270</v>
      </c>
      <c r="D3981" t="s">
        <v>3972</v>
      </c>
      <c r="E3981" t="s">
        <v>20</v>
      </c>
      <c r="F3981" t="b">
        <v>0</v>
      </c>
      <c r="G3981" t="s">
        <v>23</v>
      </c>
      <c r="H3981" s="4">
        <v>45712.077384259261</v>
      </c>
      <c r="I3981" t="b">
        <v>0</v>
      </c>
      <c r="J3981" t="b">
        <v>1</v>
      </c>
      <c r="K3981" t="s">
        <v>24</v>
      </c>
      <c r="L3981" t="s">
        <v>36</v>
      </c>
      <c r="N3981">
        <v>56.5</v>
      </c>
      <c r="O3981" t="s">
        <v>5481</v>
      </c>
      <c r="P3981" t="s">
        <v>149</v>
      </c>
    </row>
    <row r="3982" spans="1:16" x14ac:dyDescent="0.25">
      <c r="A3982" t="s">
        <v>28</v>
      </c>
      <c r="B3982" t="s">
        <v>7413</v>
      </c>
      <c r="C3982" t="s">
        <v>192</v>
      </c>
      <c r="D3982" t="s">
        <v>3956</v>
      </c>
      <c r="E3982" t="s">
        <v>20</v>
      </c>
      <c r="F3982" t="b">
        <v>0</v>
      </c>
      <c r="G3982" t="s">
        <v>23</v>
      </c>
      <c r="H3982" s="4">
        <v>45712.09920138889</v>
      </c>
      <c r="I3982" t="b">
        <v>0</v>
      </c>
      <c r="J3982" t="b">
        <v>1</v>
      </c>
      <c r="K3982" t="s">
        <v>24</v>
      </c>
      <c r="L3982" t="s">
        <v>36</v>
      </c>
      <c r="N3982">
        <v>41.884998321533203</v>
      </c>
      <c r="O3982" t="s">
        <v>5012</v>
      </c>
      <c r="P3982" t="s">
        <v>7414</v>
      </c>
    </row>
    <row r="3983" spans="1:16" x14ac:dyDescent="0.25">
      <c r="A3983" t="s">
        <v>40</v>
      </c>
      <c r="B3983" t="s">
        <v>7415</v>
      </c>
      <c r="C3983" t="s">
        <v>5403</v>
      </c>
      <c r="D3983" t="s">
        <v>3956</v>
      </c>
      <c r="E3983" t="s">
        <v>20</v>
      </c>
      <c r="F3983" t="b">
        <v>0</v>
      </c>
      <c r="G3983" t="s">
        <v>27</v>
      </c>
      <c r="H3983" s="4">
        <v>45712.100543981483</v>
      </c>
      <c r="I3983" t="b">
        <v>0</v>
      </c>
      <c r="J3983" t="b">
        <v>0</v>
      </c>
      <c r="K3983" t="s">
        <v>24</v>
      </c>
      <c r="L3983" t="s">
        <v>36</v>
      </c>
      <c r="N3983">
        <v>45.745002746582031</v>
      </c>
      <c r="O3983" t="s">
        <v>1422</v>
      </c>
      <c r="P3983" t="s">
        <v>7416</v>
      </c>
    </row>
    <row r="3984" spans="1:16" x14ac:dyDescent="0.25">
      <c r="A3984" t="s">
        <v>19</v>
      </c>
      <c r="B3984" t="s">
        <v>7417</v>
      </c>
      <c r="C3984" t="s">
        <v>122</v>
      </c>
      <c r="D3984" t="s">
        <v>3972</v>
      </c>
      <c r="E3984" t="s">
        <v>20</v>
      </c>
      <c r="F3984" t="b">
        <v>0</v>
      </c>
      <c r="G3984" t="s">
        <v>52</v>
      </c>
      <c r="H3984" s="4">
        <v>45712.246979166674</v>
      </c>
      <c r="I3984" t="b">
        <v>1</v>
      </c>
      <c r="J3984" t="b">
        <v>1</v>
      </c>
      <c r="K3984" t="s">
        <v>24</v>
      </c>
      <c r="L3984" t="s">
        <v>36</v>
      </c>
      <c r="N3984">
        <v>67.5</v>
      </c>
      <c r="O3984" t="s">
        <v>4343</v>
      </c>
      <c r="P3984" t="s">
        <v>2460</v>
      </c>
    </row>
    <row r="3985" spans="1:16" x14ac:dyDescent="0.25">
      <c r="A3985" t="s">
        <v>0</v>
      </c>
      <c r="B3985" t="s">
        <v>7418</v>
      </c>
      <c r="C3985" t="s">
        <v>82</v>
      </c>
      <c r="D3985" t="s">
        <v>5914</v>
      </c>
      <c r="E3985" t="s">
        <v>20</v>
      </c>
      <c r="F3985" t="b">
        <v>0</v>
      </c>
      <c r="G3985" t="s">
        <v>27</v>
      </c>
      <c r="H3985" s="4">
        <v>45712.249976851846</v>
      </c>
      <c r="I3985" t="b">
        <v>0</v>
      </c>
      <c r="J3985" t="b">
        <v>1</v>
      </c>
      <c r="K3985" t="s">
        <v>24</v>
      </c>
      <c r="L3985" t="s">
        <v>22</v>
      </c>
      <c r="M3985">
        <v>169500</v>
      </c>
      <c r="O3985" t="s">
        <v>7419</v>
      </c>
      <c r="P3985" t="s">
        <v>2951</v>
      </c>
    </row>
    <row r="3986" spans="1:16" x14ac:dyDescent="0.25">
      <c r="A3986" t="s">
        <v>0</v>
      </c>
      <c r="B3986" t="s">
        <v>1507</v>
      </c>
      <c r="C3986" t="s">
        <v>82</v>
      </c>
      <c r="D3986" t="s">
        <v>3972</v>
      </c>
      <c r="E3986" t="s">
        <v>20</v>
      </c>
      <c r="F3986" t="b">
        <v>0</v>
      </c>
      <c r="G3986" t="s">
        <v>27</v>
      </c>
      <c r="H3986" s="4">
        <v>45712.2500462963</v>
      </c>
      <c r="I3986" t="b">
        <v>0</v>
      </c>
      <c r="J3986" t="b">
        <v>1</v>
      </c>
      <c r="K3986" t="s">
        <v>24</v>
      </c>
      <c r="L3986" t="s">
        <v>22</v>
      </c>
      <c r="M3986">
        <v>83025</v>
      </c>
      <c r="O3986" t="s">
        <v>444</v>
      </c>
    </row>
    <row r="3987" spans="1:16" x14ac:dyDescent="0.25">
      <c r="A3987" t="s">
        <v>0</v>
      </c>
      <c r="B3987" t="s">
        <v>0</v>
      </c>
      <c r="C3987" t="s">
        <v>2821</v>
      </c>
      <c r="D3987" t="s">
        <v>1051</v>
      </c>
      <c r="E3987" t="s">
        <v>20</v>
      </c>
      <c r="F3987" t="b">
        <v>0</v>
      </c>
      <c r="G3987" t="s">
        <v>41</v>
      </c>
      <c r="H3987" s="4">
        <v>45712.250231481477</v>
      </c>
      <c r="I3987" t="b">
        <v>1</v>
      </c>
      <c r="J3987" t="b">
        <v>1</v>
      </c>
      <c r="K3987" t="s">
        <v>24</v>
      </c>
      <c r="L3987" t="s">
        <v>36</v>
      </c>
      <c r="N3987">
        <v>30.5</v>
      </c>
      <c r="O3987" t="s">
        <v>1051</v>
      </c>
      <c r="P3987" t="s">
        <v>204</v>
      </c>
    </row>
    <row r="3988" spans="1:16" x14ac:dyDescent="0.25">
      <c r="A3988" t="s">
        <v>0</v>
      </c>
      <c r="B3988" t="s">
        <v>0</v>
      </c>
      <c r="C3988" t="s">
        <v>585</v>
      </c>
      <c r="D3988" t="s">
        <v>3828</v>
      </c>
      <c r="E3988" t="s">
        <v>219</v>
      </c>
      <c r="F3988" t="b">
        <v>0</v>
      </c>
      <c r="G3988" t="s">
        <v>41</v>
      </c>
      <c r="H3988" s="4">
        <v>45712.250277777777</v>
      </c>
      <c r="I3988" t="b">
        <v>0</v>
      </c>
      <c r="J3988" t="b">
        <v>1</v>
      </c>
      <c r="K3988" t="s">
        <v>24</v>
      </c>
      <c r="L3988" t="s">
        <v>36</v>
      </c>
      <c r="N3988">
        <v>62.5</v>
      </c>
      <c r="O3988" t="s">
        <v>3776</v>
      </c>
      <c r="P3988" t="s">
        <v>1823</v>
      </c>
    </row>
    <row r="3989" spans="1:16" x14ac:dyDescent="0.25">
      <c r="A3989" t="s">
        <v>25</v>
      </c>
      <c r="B3989" t="s">
        <v>7575</v>
      </c>
      <c r="C3989" t="s">
        <v>1322</v>
      </c>
      <c r="D3989" t="s">
        <v>3828</v>
      </c>
      <c r="E3989" t="s">
        <v>20</v>
      </c>
      <c r="F3989" t="b">
        <v>0</v>
      </c>
      <c r="G3989" t="s">
        <v>41</v>
      </c>
      <c r="H3989" s="4">
        <v>45712.250300925924</v>
      </c>
      <c r="I3989" t="b">
        <v>0</v>
      </c>
      <c r="J3989" t="b">
        <v>1</v>
      </c>
      <c r="K3989" t="s">
        <v>24</v>
      </c>
      <c r="L3989" t="s">
        <v>22</v>
      </c>
      <c r="M3989">
        <v>82500</v>
      </c>
      <c r="O3989" t="s">
        <v>3593</v>
      </c>
      <c r="P3989" t="s">
        <v>3529</v>
      </c>
    </row>
    <row r="3990" spans="1:16" x14ac:dyDescent="0.25">
      <c r="A3990" t="s">
        <v>25</v>
      </c>
      <c r="B3990" t="s">
        <v>7420</v>
      </c>
      <c r="C3990" t="s">
        <v>49</v>
      </c>
      <c r="D3990" t="s">
        <v>3108</v>
      </c>
      <c r="E3990" t="s">
        <v>20</v>
      </c>
      <c r="F3990" t="b">
        <v>0</v>
      </c>
      <c r="G3990" t="s">
        <v>41</v>
      </c>
      <c r="H3990" s="4">
        <v>45712.250462962962</v>
      </c>
      <c r="I3990" t="b">
        <v>0</v>
      </c>
      <c r="J3990" t="b">
        <v>1</v>
      </c>
      <c r="K3990" t="s">
        <v>24</v>
      </c>
      <c r="L3990" t="s">
        <v>22</v>
      </c>
      <c r="M3990">
        <v>220612</v>
      </c>
      <c r="O3990" t="s">
        <v>43</v>
      </c>
      <c r="P3990" t="s">
        <v>7421</v>
      </c>
    </row>
    <row r="3991" spans="1:16" x14ac:dyDescent="0.25">
      <c r="A3991" t="s">
        <v>0</v>
      </c>
      <c r="B3991" t="s">
        <v>288</v>
      </c>
      <c r="C3991" t="s">
        <v>696</v>
      </c>
      <c r="D3991" t="s">
        <v>7422</v>
      </c>
      <c r="E3991" t="s">
        <v>51</v>
      </c>
      <c r="F3991" t="b">
        <v>0</v>
      </c>
      <c r="G3991" t="s">
        <v>30</v>
      </c>
      <c r="H3991" s="4">
        <v>45712.250902777778</v>
      </c>
      <c r="I3991" t="b">
        <v>1</v>
      </c>
      <c r="J3991" t="b">
        <v>1</v>
      </c>
      <c r="K3991" t="s">
        <v>24</v>
      </c>
      <c r="L3991" t="s">
        <v>36</v>
      </c>
      <c r="N3991">
        <v>25</v>
      </c>
      <c r="O3991" t="s">
        <v>2075</v>
      </c>
      <c r="P3991" t="s">
        <v>863</v>
      </c>
    </row>
    <row r="3992" spans="1:16" x14ac:dyDescent="0.25">
      <c r="A3992" t="s">
        <v>19</v>
      </c>
      <c r="B3992" t="s">
        <v>7423</v>
      </c>
      <c r="C3992" t="s">
        <v>985</v>
      </c>
      <c r="D3992" t="s">
        <v>3972</v>
      </c>
      <c r="E3992" t="s">
        <v>20</v>
      </c>
      <c r="F3992" t="b">
        <v>0</v>
      </c>
      <c r="G3992" t="s">
        <v>27</v>
      </c>
      <c r="H3992" s="4">
        <v>45712.251006944447</v>
      </c>
      <c r="I3992" t="b">
        <v>0</v>
      </c>
      <c r="J3992" t="b">
        <v>1</v>
      </c>
      <c r="K3992" t="s">
        <v>24</v>
      </c>
      <c r="L3992" t="s">
        <v>22</v>
      </c>
      <c r="M3992">
        <v>260000</v>
      </c>
      <c r="O3992" t="s">
        <v>575</v>
      </c>
    </row>
    <row r="3993" spans="1:16" x14ac:dyDescent="0.25">
      <c r="A3993" t="s">
        <v>0</v>
      </c>
      <c r="B3993" t="s">
        <v>0</v>
      </c>
      <c r="C3993" t="s">
        <v>1226</v>
      </c>
      <c r="D3993" t="s">
        <v>3828</v>
      </c>
      <c r="E3993" t="s">
        <v>20</v>
      </c>
      <c r="F3993" t="b">
        <v>0</v>
      </c>
      <c r="G3993" t="s">
        <v>52</v>
      </c>
      <c r="H3993" s="4">
        <v>45712.251215277778</v>
      </c>
      <c r="I3993" t="b">
        <v>0</v>
      </c>
      <c r="J3993" t="b">
        <v>0</v>
      </c>
      <c r="K3993" t="s">
        <v>24</v>
      </c>
      <c r="L3993" t="s">
        <v>22</v>
      </c>
      <c r="M3993">
        <v>70000</v>
      </c>
      <c r="O3993" t="s">
        <v>5917</v>
      </c>
      <c r="P3993" t="s">
        <v>5918</v>
      </c>
    </row>
    <row r="3994" spans="1:16" x14ac:dyDescent="0.25">
      <c r="A3994" t="s">
        <v>1</v>
      </c>
      <c r="B3994" t="s">
        <v>661</v>
      </c>
      <c r="C3994" t="s">
        <v>1521</v>
      </c>
      <c r="D3994" t="s">
        <v>3972</v>
      </c>
      <c r="E3994" t="s">
        <v>20</v>
      </c>
      <c r="F3994" t="b">
        <v>0</v>
      </c>
      <c r="G3994" t="s">
        <v>52</v>
      </c>
      <c r="H3994" s="4">
        <v>45712.251643518517</v>
      </c>
      <c r="I3994" t="b">
        <v>0</v>
      </c>
      <c r="J3994" t="b">
        <v>0</v>
      </c>
      <c r="K3994" t="s">
        <v>24</v>
      </c>
      <c r="L3994" t="s">
        <v>22</v>
      </c>
      <c r="M3994">
        <v>81100</v>
      </c>
      <c r="O3994" t="s">
        <v>1549</v>
      </c>
    </row>
    <row r="3995" spans="1:16" x14ac:dyDescent="0.25">
      <c r="A3995" t="s">
        <v>1</v>
      </c>
      <c r="B3995" t="s">
        <v>661</v>
      </c>
      <c r="C3995" t="s">
        <v>386</v>
      </c>
      <c r="D3995" t="s">
        <v>3828</v>
      </c>
      <c r="E3995" t="s">
        <v>20</v>
      </c>
      <c r="F3995" t="b">
        <v>0</v>
      </c>
      <c r="G3995" t="s">
        <v>41</v>
      </c>
      <c r="H3995" s="4">
        <v>45712.251944444448</v>
      </c>
      <c r="I3995" t="b">
        <v>0</v>
      </c>
      <c r="J3995" t="b">
        <v>1</v>
      </c>
      <c r="K3995" t="s">
        <v>24</v>
      </c>
      <c r="L3995" t="s">
        <v>22</v>
      </c>
      <c r="M3995">
        <v>127275.203125</v>
      </c>
      <c r="O3995" t="s">
        <v>7424</v>
      </c>
      <c r="P3995" t="s">
        <v>7425</v>
      </c>
    </row>
    <row r="3996" spans="1:16" x14ac:dyDescent="0.25">
      <c r="A3996" t="s">
        <v>2</v>
      </c>
      <c r="B3996" t="s">
        <v>1544</v>
      </c>
      <c r="C3996" t="s">
        <v>39</v>
      </c>
      <c r="D3996" t="s">
        <v>4013</v>
      </c>
      <c r="E3996" t="s">
        <v>20</v>
      </c>
      <c r="F3996" t="b">
        <v>1</v>
      </c>
      <c r="G3996" t="s">
        <v>610</v>
      </c>
      <c r="H3996" s="4">
        <v>45712.257430555554</v>
      </c>
      <c r="I3996" t="b">
        <v>0</v>
      </c>
      <c r="J3996" t="b">
        <v>1</v>
      </c>
      <c r="K3996" t="s">
        <v>610</v>
      </c>
      <c r="L3996" t="s">
        <v>22</v>
      </c>
      <c r="M3996">
        <v>184000</v>
      </c>
      <c r="O3996" t="s">
        <v>3016</v>
      </c>
      <c r="P3996" t="s">
        <v>6877</v>
      </c>
    </row>
    <row r="3997" spans="1:16" x14ac:dyDescent="0.25">
      <c r="A3997" t="s">
        <v>0</v>
      </c>
      <c r="B3997" t="s">
        <v>7426</v>
      </c>
      <c r="C3997" t="s">
        <v>3180</v>
      </c>
      <c r="D3997" t="s">
        <v>2208</v>
      </c>
      <c r="E3997" t="s">
        <v>20</v>
      </c>
      <c r="F3997" t="b">
        <v>0</v>
      </c>
      <c r="G3997" t="s">
        <v>23</v>
      </c>
      <c r="H3997" s="4">
        <v>45712.269016203703</v>
      </c>
      <c r="I3997" t="b">
        <v>0</v>
      </c>
      <c r="J3997" t="b">
        <v>0</v>
      </c>
      <c r="K3997" t="s">
        <v>24</v>
      </c>
      <c r="L3997" t="s">
        <v>36</v>
      </c>
      <c r="N3997">
        <v>33.5</v>
      </c>
      <c r="O3997" t="s">
        <v>3375</v>
      </c>
      <c r="P3997" t="s">
        <v>963</v>
      </c>
    </row>
    <row r="3998" spans="1:16" x14ac:dyDescent="0.25">
      <c r="A3998" t="s">
        <v>2</v>
      </c>
      <c r="B3998" t="s">
        <v>2</v>
      </c>
      <c r="C3998" t="s">
        <v>7427</v>
      </c>
      <c r="D3998" t="s">
        <v>4971</v>
      </c>
      <c r="E3998" t="s">
        <v>20</v>
      </c>
      <c r="F3998" t="b">
        <v>0</v>
      </c>
      <c r="G3998" t="s">
        <v>226</v>
      </c>
      <c r="H3998" s="4">
        <v>45712.273310185177</v>
      </c>
      <c r="I3998" t="b">
        <v>1</v>
      </c>
      <c r="J3998" t="b">
        <v>0</v>
      </c>
      <c r="K3998" t="s">
        <v>226</v>
      </c>
      <c r="L3998" t="s">
        <v>22</v>
      </c>
      <c r="M3998">
        <v>65000</v>
      </c>
      <c r="O3998" t="s">
        <v>7428</v>
      </c>
      <c r="P3998" t="s">
        <v>7429</v>
      </c>
    </row>
    <row r="3999" spans="1:16" x14ac:dyDescent="0.25">
      <c r="A3999" t="s">
        <v>19</v>
      </c>
      <c r="B3999" t="s">
        <v>7518</v>
      </c>
      <c r="C3999" t="s">
        <v>213</v>
      </c>
      <c r="D3999" t="s">
        <v>2208</v>
      </c>
      <c r="E3999" t="s">
        <v>20</v>
      </c>
      <c r="F3999" t="b">
        <v>0</v>
      </c>
      <c r="G3999" t="s">
        <v>41</v>
      </c>
      <c r="H3999" s="4">
        <v>45712.292048611111</v>
      </c>
      <c r="I3999" t="b">
        <v>0</v>
      </c>
      <c r="J3999" t="b">
        <v>1</v>
      </c>
      <c r="K3999" t="s">
        <v>24</v>
      </c>
      <c r="L3999" t="s">
        <v>22</v>
      </c>
      <c r="M3999">
        <v>193000</v>
      </c>
      <c r="O3999" t="s">
        <v>405</v>
      </c>
      <c r="P3999" t="s">
        <v>7519</v>
      </c>
    </row>
    <row r="4000" spans="1:16" x14ac:dyDescent="0.25">
      <c r="A4000" t="s">
        <v>2</v>
      </c>
      <c r="B4000" t="s">
        <v>7430</v>
      </c>
      <c r="C4000" t="s">
        <v>172</v>
      </c>
      <c r="D4000" t="s">
        <v>2208</v>
      </c>
      <c r="E4000" t="s">
        <v>20</v>
      </c>
      <c r="F4000" t="b">
        <v>0</v>
      </c>
      <c r="G4000" t="s">
        <v>27</v>
      </c>
      <c r="H4000" s="4">
        <v>45712.293217592603</v>
      </c>
      <c r="I4000" t="b">
        <v>0</v>
      </c>
      <c r="J4000" t="b">
        <v>0</v>
      </c>
      <c r="K4000" t="s">
        <v>24</v>
      </c>
      <c r="L4000" t="s">
        <v>22</v>
      </c>
      <c r="M4000">
        <v>180000</v>
      </c>
      <c r="O4000" t="s">
        <v>2868</v>
      </c>
      <c r="P4000" t="s">
        <v>7431</v>
      </c>
    </row>
    <row r="4001" spans="1:16" x14ac:dyDescent="0.25">
      <c r="A4001" t="s">
        <v>0</v>
      </c>
      <c r="B4001" t="s">
        <v>4221</v>
      </c>
      <c r="D4001" t="s">
        <v>4219</v>
      </c>
      <c r="E4001" t="s">
        <v>20</v>
      </c>
      <c r="F4001" t="b">
        <v>0</v>
      </c>
      <c r="G4001" t="s">
        <v>1420</v>
      </c>
      <c r="H4001" s="4">
        <v>45712.298101851848</v>
      </c>
      <c r="I4001" t="b">
        <v>0</v>
      </c>
      <c r="J4001" t="b">
        <v>0</v>
      </c>
      <c r="K4001" t="s">
        <v>1420</v>
      </c>
      <c r="L4001" t="s">
        <v>22</v>
      </c>
      <c r="M4001">
        <v>65000</v>
      </c>
      <c r="O4001" t="s">
        <v>2946</v>
      </c>
      <c r="P4001" t="s">
        <v>1374</v>
      </c>
    </row>
    <row r="4002" spans="1:16" x14ac:dyDescent="0.25">
      <c r="A4002" t="s">
        <v>1</v>
      </c>
      <c r="B4002" t="s">
        <v>7432</v>
      </c>
      <c r="C4002" t="s">
        <v>39</v>
      </c>
      <c r="D4002" t="s">
        <v>7433</v>
      </c>
      <c r="E4002" t="s">
        <v>20</v>
      </c>
      <c r="F4002" t="b">
        <v>1</v>
      </c>
      <c r="G4002" t="s">
        <v>1833</v>
      </c>
      <c r="H4002" s="4">
        <v>45712.299421296288</v>
      </c>
      <c r="I4002" t="b">
        <v>1</v>
      </c>
      <c r="J4002" t="b">
        <v>0</v>
      </c>
      <c r="K4002" t="s">
        <v>1833</v>
      </c>
      <c r="L4002" t="s">
        <v>22</v>
      </c>
      <c r="M4002">
        <v>47500</v>
      </c>
      <c r="O4002" t="s">
        <v>1426</v>
      </c>
    </row>
    <row r="4003" spans="1:16" x14ac:dyDescent="0.25">
      <c r="A4003" t="s">
        <v>0</v>
      </c>
      <c r="B4003" t="s">
        <v>3335</v>
      </c>
      <c r="C4003" t="s">
        <v>160</v>
      </c>
      <c r="D4003" t="s">
        <v>4083</v>
      </c>
      <c r="E4003" t="s">
        <v>20</v>
      </c>
      <c r="F4003" t="b">
        <v>0</v>
      </c>
      <c r="G4003" t="s">
        <v>52</v>
      </c>
      <c r="H4003" s="4">
        <v>45712.303819444453</v>
      </c>
      <c r="I4003" t="b">
        <v>0</v>
      </c>
      <c r="J4003" t="b">
        <v>1</v>
      </c>
      <c r="K4003" t="s">
        <v>24</v>
      </c>
      <c r="L4003" t="s">
        <v>22</v>
      </c>
      <c r="M4003">
        <v>137500</v>
      </c>
      <c r="O4003" t="s">
        <v>88</v>
      </c>
      <c r="P4003" t="s">
        <v>7434</v>
      </c>
    </row>
    <row r="4004" spans="1:16" x14ac:dyDescent="0.25">
      <c r="A4004" t="s">
        <v>89</v>
      </c>
      <c r="B4004" t="s">
        <v>7530</v>
      </c>
      <c r="C4004" t="s">
        <v>7531</v>
      </c>
      <c r="D4004" t="s">
        <v>4034</v>
      </c>
      <c r="E4004" t="s">
        <v>20</v>
      </c>
      <c r="F4004" t="b">
        <v>0</v>
      </c>
      <c r="G4004" t="s">
        <v>1119</v>
      </c>
      <c r="H4004" s="4">
        <v>45712.31212962963</v>
      </c>
      <c r="I4004" t="b">
        <v>0</v>
      </c>
      <c r="J4004" t="b">
        <v>0</v>
      </c>
      <c r="K4004" t="s">
        <v>1119</v>
      </c>
      <c r="L4004" t="s">
        <v>22</v>
      </c>
      <c r="M4004">
        <v>275000</v>
      </c>
      <c r="O4004" t="s">
        <v>7532</v>
      </c>
      <c r="P4004" t="s">
        <v>274</v>
      </c>
    </row>
    <row r="4005" spans="1:16" x14ac:dyDescent="0.25">
      <c r="A4005" t="s">
        <v>89</v>
      </c>
      <c r="B4005" t="s">
        <v>7533</v>
      </c>
      <c r="C4005" t="s">
        <v>1420</v>
      </c>
      <c r="D4005" t="s">
        <v>4219</v>
      </c>
      <c r="E4005" t="s">
        <v>20</v>
      </c>
      <c r="F4005" t="b">
        <v>0</v>
      </c>
      <c r="G4005" t="s">
        <v>1420</v>
      </c>
      <c r="H4005" s="4">
        <v>45712.317175925928</v>
      </c>
      <c r="I4005" t="b">
        <v>0</v>
      </c>
      <c r="J4005" t="b">
        <v>0</v>
      </c>
      <c r="K4005" t="s">
        <v>1420</v>
      </c>
      <c r="L4005" t="s">
        <v>22</v>
      </c>
      <c r="M4005">
        <v>174400</v>
      </c>
      <c r="O4005" t="s">
        <v>1773</v>
      </c>
      <c r="P4005" t="s">
        <v>7534</v>
      </c>
    </row>
    <row r="4006" spans="1:16" x14ac:dyDescent="0.25">
      <c r="A4006" t="s">
        <v>139</v>
      </c>
      <c r="B4006" t="s">
        <v>7435</v>
      </c>
      <c r="C4006" t="s">
        <v>2500</v>
      </c>
      <c r="D4006" t="s">
        <v>3969</v>
      </c>
      <c r="E4006" t="s">
        <v>20</v>
      </c>
      <c r="F4006" t="b">
        <v>0</v>
      </c>
      <c r="G4006" t="s">
        <v>41</v>
      </c>
      <c r="H4006" s="4">
        <v>45712.333784722221</v>
      </c>
      <c r="I4006" t="b">
        <v>0</v>
      </c>
      <c r="J4006" t="b">
        <v>1</v>
      </c>
      <c r="K4006" t="s">
        <v>24</v>
      </c>
      <c r="L4006" t="s">
        <v>22</v>
      </c>
      <c r="M4006">
        <v>96000</v>
      </c>
      <c r="O4006" t="s">
        <v>7436</v>
      </c>
    </row>
    <row r="4007" spans="1:16" x14ac:dyDescent="0.25">
      <c r="A4007" t="s">
        <v>40</v>
      </c>
      <c r="B4007" t="s">
        <v>7437</v>
      </c>
      <c r="C4007" t="s">
        <v>151</v>
      </c>
      <c r="D4007" t="s">
        <v>5132</v>
      </c>
      <c r="E4007" t="s">
        <v>20</v>
      </c>
      <c r="F4007" t="b">
        <v>0</v>
      </c>
      <c r="G4007" t="s">
        <v>30</v>
      </c>
      <c r="H4007" s="4">
        <v>45712.334583333337</v>
      </c>
      <c r="I4007" t="b">
        <v>0</v>
      </c>
      <c r="J4007" t="b">
        <v>1</v>
      </c>
      <c r="K4007" t="s">
        <v>24</v>
      </c>
      <c r="L4007" t="s">
        <v>22</v>
      </c>
      <c r="M4007">
        <v>149743</v>
      </c>
      <c r="O4007" t="s">
        <v>7438</v>
      </c>
      <c r="P4007" t="s">
        <v>7439</v>
      </c>
    </row>
    <row r="4008" spans="1:16" x14ac:dyDescent="0.25">
      <c r="A4008" t="s">
        <v>19</v>
      </c>
      <c r="B4008" t="s">
        <v>7556</v>
      </c>
      <c r="C4008" t="s">
        <v>453</v>
      </c>
      <c r="D4008" t="s">
        <v>3956</v>
      </c>
      <c r="E4008" t="s">
        <v>20</v>
      </c>
      <c r="F4008" t="b">
        <v>0</v>
      </c>
      <c r="G4008" t="s">
        <v>27</v>
      </c>
      <c r="H4008" s="4">
        <v>45712.334618055553</v>
      </c>
      <c r="I4008" t="b">
        <v>0</v>
      </c>
      <c r="J4008" t="b">
        <v>0</v>
      </c>
      <c r="K4008" t="s">
        <v>24</v>
      </c>
      <c r="L4008" t="s">
        <v>36</v>
      </c>
      <c r="N4008">
        <v>51.239997863769531</v>
      </c>
      <c r="O4008" t="s">
        <v>349</v>
      </c>
      <c r="P4008" t="s">
        <v>7557</v>
      </c>
    </row>
    <row r="4009" spans="1:16" x14ac:dyDescent="0.25">
      <c r="A4009" t="s">
        <v>2</v>
      </c>
      <c r="B4009" t="s">
        <v>7440</v>
      </c>
      <c r="C4009" t="s">
        <v>29</v>
      </c>
      <c r="D4009" t="s">
        <v>3956</v>
      </c>
      <c r="E4009" t="s">
        <v>20</v>
      </c>
      <c r="F4009" t="b">
        <v>0</v>
      </c>
      <c r="G4009" t="s">
        <v>27</v>
      </c>
      <c r="H4009" s="4">
        <v>45712.334675925929</v>
      </c>
      <c r="I4009" t="b">
        <v>0</v>
      </c>
      <c r="J4009" t="b">
        <v>1</v>
      </c>
      <c r="K4009" t="s">
        <v>24</v>
      </c>
      <c r="L4009" t="s">
        <v>36</v>
      </c>
      <c r="N4009">
        <v>38.215000152587891</v>
      </c>
      <c r="O4009" t="s">
        <v>2768</v>
      </c>
      <c r="P4009" t="s">
        <v>128</v>
      </c>
    </row>
    <row r="4010" spans="1:16" x14ac:dyDescent="0.25">
      <c r="A4010" t="s">
        <v>2</v>
      </c>
      <c r="B4010" t="s">
        <v>1676</v>
      </c>
      <c r="C4010" t="s">
        <v>92</v>
      </c>
      <c r="D4010" t="s">
        <v>4089</v>
      </c>
      <c r="E4010" t="s">
        <v>20</v>
      </c>
      <c r="F4010" t="b">
        <v>0</v>
      </c>
      <c r="G4010" t="s">
        <v>35</v>
      </c>
      <c r="H4010" s="4">
        <v>45712.335509259261</v>
      </c>
      <c r="I4010" t="b">
        <v>0</v>
      </c>
      <c r="J4010" t="b">
        <v>0</v>
      </c>
      <c r="K4010" t="s">
        <v>24</v>
      </c>
      <c r="L4010" t="s">
        <v>22</v>
      </c>
      <c r="M4010">
        <v>125000</v>
      </c>
      <c r="O4010" t="s">
        <v>202</v>
      </c>
      <c r="P4010" t="s">
        <v>7558</v>
      </c>
    </row>
    <row r="4011" spans="1:16" x14ac:dyDescent="0.25">
      <c r="A4011" t="s">
        <v>2</v>
      </c>
      <c r="B4011" t="s">
        <v>7441</v>
      </c>
      <c r="C4011" t="s">
        <v>6312</v>
      </c>
      <c r="D4011" t="s">
        <v>3969</v>
      </c>
      <c r="E4011" t="s">
        <v>20</v>
      </c>
      <c r="F4011" t="b">
        <v>0</v>
      </c>
      <c r="G4011" t="s">
        <v>1420</v>
      </c>
      <c r="H4011" s="4">
        <v>45712.350810185177</v>
      </c>
      <c r="I4011" t="b">
        <v>0</v>
      </c>
      <c r="J4011" t="b">
        <v>0</v>
      </c>
      <c r="K4011" t="s">
        <v>1420</v>
      </c>
      <c r="L4011" t="s">
        <v>22</v>
      </c>
      <c r="M4011">
        <v>109605.5</v>
      </c>
      <c r="O4011" t="s">
        <v>7442</v>
      </c>
      <c r="P4011" t="s">
        <v>7443</v>
      </c>
    </row>
    <row r="4012" spans="1:16" x14ac:dyDescent="0.25">
      <c r="A4012" t="s">
        <v>0</v>
      </c>
      <c r="B4012" t="s">
        <v>7535</v>
      </c>
      <c r="C4012" t="s">
        <v>3225</v>
      </c>
      <c r="D4012" t="s">
        <v>3828</v>
      </c>
      <c r="E4012" t="s">
        <v>20</v>
      </c>
      <c r="F4012" t="b">
        <v>0</v>
      </c>
      <c r="G4012" t="s">
        <v>27</v>
      </c>
      <c r="H4012" s="4">
        <v>45712.375081018523</v>
      </c>
      <c r="I4012" t="b">
        <v>1</v>
      </c>
      <c r="J4012" t="b">
        <v>1</v>
      </c>
      <c r="K4012" t="s">
        <v>24</v>
      </c>
      <c r="L4012" t="s">
        <v>22</v>
      </c>
      <c r="M4012">
        <v>80000</v>
      </c>
      <c r="O4012" t="s">
        <v>7536</v>
      </c>
      <c r="P4012" t="s">
        <v>7537</v>
      </c>
    </row>
    <row r="4013" spans="1:16" x14ac:dyDescent="0.25">
      <c r="A4013" t="s">
        <v>0</v>
      </c>
      <c r="B4013" t="s">
        <v>7444</v>
      </c>
      <c r="C4013" t="s">
        <v>39</v>
      </c>
      <c r="D4013" t="s">
        <v>3828</v>
      </c>
      <c r="E4013" t="s">
        <v>20</v>
      </c>
      <c r="F4013" t="b">
        <v>1</v>
      </c>
      <c r="G4013" t="s">
        <v>27</v>
      </c>
      <c r="H4013" s="4">
        <v>45712.375150462962</v>
      </c>
      <c r="I4013" t="b">
        <v>1</v>
      </c>
      <c r="J4013" t="b">
        <v>0</v>
      </c>
      <c r="K4013" t="s">
        <v>24</v>
      </c>
      <c r="L4013" t="s">
        <v>22</v>
      </c>
      <c r="M4013">
        <v>163085</v>
      </c>
      <c r="O4013" t="s">
        <v>7445</v>
      </c>
      <c r="P4013" t="s">
        <v>709</v>
      </c>
    </row>
    <row r="4014" spans="1:16" x14ac:dyDescent="0.25">
      <c r="A4014" t="s">
        <v>0</v>
      </c>
      <c r="B4014" t="s">
        <v>7446</v>
      </c>
      <c r="C4014" t="s">
        <v>585</v>
      </c>
      <c r="D4014" t="s">
        <v>4083</v>
      </c>
      <c r="E4014" t="s">
        <v>20</v>
      </c>
      <c r="F4014" t="b">
        <v>0</v>
      </c>
      <c r="G4014" t="s">
        <v>41</v>
      </c>
      <c r="H4014" s="4">
        <v>45712.375474537039</v>
      </c>
      <c r="I4014" t="b">
        <v>0</v>
      </c>
      <c r="J4014" t="b">
        <v>0</v>
      </c>
      <c r="K4014" t="s">
        <v>24</v>
      </c>
      <c r="L4014" t="s">
        <v>22</v>
      </c>
      <c r="M4014">
        <v>125000</v>
      </c>
      <c r="O4014" t="s">
        <v>374</v>
      </c>
      <c r="P4014" t="s">
        <v>7447</v>
      </c>
    </row>
    <row r="4015" spans="1:16" x14ac:dyDescent="0.25">
      <c r="A4015" t="s">
        <v>1</v>
      </c>
      <c r="B4015" t="s">
        <v>4430</v>
      </c>
      <c r="C4015" t="s">
        <v>949</v>
      </c>
      <c r="D4015" t="s">
        <v>4431</v>
      </c>
      <c r="E4015" t="s">
        <v>20</v>
      </c>
      <c r="F4015" t="b">
        <v>0</v>
      </c>
      <c r="G4015" t="s">
        <v>30</v>
      </c>
      <c r="H4015" s="4">
        <v>45712.376006944447</v>
      </c>
      <c r="I4015" t="b">
        <v>0</v>
      </c>
      <c r="J4015" t="b">
        <v>1</v>
      </c>
      <c r="K4015" t="s">
        <v>24</v>
      </c>
      <c r="L4015" t="s">
        <v>22</v>
      </c>
      <c r="M4015">
        <v>99000</v>
      </c>
      <c r="O4015" t="s">
        <v>1763</v>
      </c>
      <c r="P4015" t="s">
        <v>4432</v>
      </c>
    </row>
    <row r="4016" spans="1:16" x14ac:dyDescent="0.25">
      <c r="A4016" t="s">
        <v>0</v>
      </c>
      <c r="B4016" t="s">
        <v>5420</v>
      </c>
      <c r="C4016" t="s">
        <v>372</v>
      </c>
      <c r="D4016" t="s">
        <v>3956</v>
      </c>
      <c r="E4016" t="s">
        <v>34</v>
      </c>
      <c r="F4016" t="b">
        <v>0</v>
      </c>
      <c r="G4016" t="s">
        <v>27</v>
      </c>
      <c r="H4016" s="4">
        <v>45712.416701388887</v>
      </c>
      <c r="I4016" t="b">
        <v>1</v>
      </c>
      <c r="J4016" t="b">
        <v>0</v>
      </c>
      <c r="K4016" t="s">
        <v>24</v>
      </c>
      <c r="L4016" t="s">
        <v>36</v>
      </c>
      <c r="N4016">
        <v>27.979999542236332</v>
      </c>
      <c r="O4016" t="s">
        <v>4621</v>
      </c>
    </row>
    <row r="4017" spans="1:16" x14ac:dyDescent="0.25">
      <c r="A4017" t="s">
        <v>40</v>
      </c>
      <c r="B4017" t="s">
        <v>7448</v>
      </c>
      <c r="C4017" t="s">
        <v>1546</v>
      </c>
      <c r="D4017" t="s">
        <v>3828</v>
      </c>
      <c r="E4017" t="s">
        <v>20</v>
      </c>
      <c r="F4017" t="b">
        <v>0</v>
      </c>
      <c r="G4017" t="s">
        <v>27</v>
      </c>
      <c r="H4017" s="4">
        <v>45712.417939814812</v>
      </c>
      <c r="I4017" t="b">
        <v>0</v>
      </c>
      <c r="J4017" t="b">
        <v>1</v>
      </c>
      <c r="K4017" t="s">
        <v>24</v>
      </c>
      <c r="L4017" t="s">
        <v>22</v>
      </c>
      <c r="M4017">
        <v>162225</v>
      </c>
      <c r="O4017" t="s">
        <v>254</v>
      </c>
      <c r="P4017" t="s">
        <v>7449</v>
      </c>
    </row>
    <row r="4018" spans="1:16" x14ac:dyDescent="0.25">
      <c r="A4018" t="s">
        <v>40</v>
      </c>
      <c r="B4018" t="s">
        <v>2541</v>
      </c>
      <c r="C4018" t="s">
        <v>3347</v>
      </c>
      <c r="D4018" t="s">
        <v>3972</v>
      </c>
      <c r="E4018" t="s">
        <v>20</v>
      </c>
      <c r="F4018" t="b">
        <v>0</v>
      </c>
      <c r="G4018" t="s">
        <v>27</v>
      </c>
      <c r="H4018" s="4">
        <v>45712.418842592589</v>
      </c>
      <c r="I4018" t="b">
        <v>0</v>
      </c>
      <c r="J4018" t="b">
        <v>1</v>
      </c>
      <c r="K4018" t="s">
        <v>24</v>
      </c>
      <c r="L4018" t="s">
        <v>22</v>
      </c>
      <c r="M4018">
        <v>110500</v>
      </c>
      <c r="O4018" t="s">
        <v>2227</v>
      </c>
      <c r="P4018" t="s">
        <v>4332</v>
      </c>
    </row>
    <row r="4019" spans="1:16" x14ac:dyDescent="0.25">
      <c r="A4019" t="s">
        <v>2</v>
      </c>
      <c r="B4019" t="s">
        <v>4384</v>
      </c>
      <c r="C4019" t="s">
        <v>3515</v>
      </c>
      <c r="D4019" t="s">
        <v>2208</v>
      </c>
      <c r="E4019" t="s">
        <v>34</v>
      </c>
      <c r="F4019" t="b">
        <v>0</v>
      </c>
      <c r="G4019" t="s">
        <v>41</v>
      </c>
      <c r="H4019" s="4">
        <v>45712.418923611112</v>
      </c>
      <c r="I4019" t="b">
        <v>0</v>
      </c>
      <c r="J4019" t="b">
        <v>1</v>
      </c>
      <c r="K4019" t="s">
        <v>24</v>
      </c>
      <c r="L4019" t="s">
        <v>22</v>
      </c>
      <c r="M4019">
        <v>165000</v>
      </c>
      <c r="O4019" t="s">
        <v>428</v>
      </c>
      <c r="P4019" t="s">
        <v>7450</v>
      </c>
    </row>
    <row r="4020" spans="1:16" x14ac:dyDescent="0.25">
      <c r="A4020" t="s">
        <v>28</v>
      </c>
      <c r="B4020" t="s">
        <v>642</v>
      </c>
      <c r="C4020" t="s">
        <v>696</v>
      </c>
      <c r="D4020" t="s">
        <v>3972</v>
      </c>
      <c r="E4020" t="s">
        <v>20</v>
      </c>
      <c r="F4020" t="b">
        <v>0</v>
      </c>
      <c r="G4020" t="s">
        <v>30</v>
      </c>
      <c r="H4020" s="4">
        <v>45712.420115740737</v>
      </c>
      <c r="I4020" t="b">
        <v>0</v>
      </c>
      <c r="J4020" t="b">
        <v>1</v>
      </c>
      <c r="K4020" t="s">
        <v>24</v>
      </c>
      <c r="L4020" t="s">
        <v>22</v>
      </c>
      <c r="M4020">
        <v>147000</v>
      </c>
      <c r="O4020" t="s">
        <v>950</v>
      </c>
      <c r="P4020" t="s">
        <v>6324</v>
      </c>
    </row>
    <row r="4021" spans="1:16" x14ac:dyDescent="0.25">
      <c r="A4021" t="s">
        <v>89</v>
      </c>
      <c r="B4021" t="s">
        <v>7451</v>
      </c>
      <c r="C4021" t="s">
        <v>7312</v>
      </c>
      <c r="D4021" t="s">
        <v>2208</v>
      </c>
      <c r="E4021" t="s">
        <v>34</v>
      </c>
      <c r="F4021" t="b">
        <v>0</v>
      </c>
      <c r="G4021" t="s">
        <v>41</v>
      </c>
      <c r="H4021" s="4">
        <v>45712.433148148149</v>
      </c>
      <c r="I4021" t="b">
        <v>0</v>
      </c>
      <c r="J4021" t="b">
        <v>1</v>
      </c>
      <c r="K4021" t="s">
        <v>24</v>
      </c>
      <c r="L4021" t="s">
        <v>22</v>
      </c>
      <c r="M4021">
        <v>195000</v>
      </c>
      <c r="O4021" t="s">
        <v>428</v>
      </c>
      <c r="P4021" t="s">
        <v>7452</v>
      </c>
    </row>
    <row r="4022" spans="1:16" x14ac:dyDescent="0.25">
      <c r="A4022" t="s">
        <v>2</v>
      </c>
      <c r="B4022" t="s">
        <v>6516</v>
      </c>
      <c r="C4022" t="s">
        <v>151</v>
      </c>
      <c r="D4022" t="s">
        <v>3972</v>
      </c>
      <c r="E4022" t="s">
        <v>20</v>
      </c>
      <c r="F4022" t="b">
        <v>0</v>
      </c>
      <c r="G4022" t="s">
        <v>30</v>
      </c>
      <c r="H4022" s="4">
        <v>45712.45925925926</v>
      </c>
      <c r="I4022" t="b">
        <v>0</v>
      </c>
      <c r="J4022" t="b">
        <v>1</v>
      </c>
      <c r="K4022" t="s">
        <v>24</v>
      </c>
      <c r="L4022" t="s">
        <v>22</v>
      </c>
      <c r="M4022">
        <v>140500</v>
      </c>
      <c r="O4022" t="s">
        <v>6517</v>
      </c>
      <c r="P4022" t="s">
        <v>6518</v>
      </c>
    </row>
    <row r="4023" spans="1:16" x14ac:dyDescent="0.25">
      <c r="A4023" t="s">
        <v>2</v>
      </c>
      <c r="B4023" t="s">
        <v>307</v>
      </c>
      <c r="C4023" t="s">
        <v>39</v>
      </c>
      <c r="D4023" t="s">
        <v>7453</v>
      </c>
      <c r="E4023" t="s">
        <v>20</v>
      </c>
      <c r="F4023" t="b">
        <v>1</v>
      </c>
      <c r="G4023" t="s">
        <v>1094</v>
      </c>
      <c r="H4023" s="4">
        <v>45712.489560185182</v>
      </c>
      <c r="I4023" t="b">
        <v>1</v>
      </c>
      <c r="J4023" t="b">
        <v>0</v>
      </c>
      <c r="K4023" t="s">
        <v>1094</v>
      </c>
      <c r="L4023" t="s">
        <v>22</v>
      </c>
      <c r="M4023">
        <v>200000</v>
      </c>
      <c r="O4023" t="s">
        <v>7454</v>
      </c>
      <c r="P4023" t="s">
        <v>1818</v>
      </c>
    </row>
    <row r="4024" spans="1:16" x14ac:dyDescent="0.25">
      <c r="A4024" t="s">
        <v>0</v>
      </c>
      <c r="B4024" t="s">
        <v>0</v>
      </c>
      <c r="C4024" t="s">
        <v>7559</v>
      </c>
      <c r="D4024" t="s">
        <v>7546</v>
      </c>
      <c r="E4024" t="s">
        <v>34</v>
      </c>
      <c r="F4024" t="b">
        <v>0</v>
      </c>
      <c r="G4024" t="s">
        <v>41</v>
      </c>
      <c r="H4024" s="4">
        <v>45712.500532407408</v>
      </c>
      <c r="I4024" t="b">
        <v>0</v>
      </c>
      <c r="J4024" t="b">
        <v>0</v>
      </c>
      <c r="K4024" t="s">
        <v>24</v>
      </c>
      <c r="L4024" t="s">
        <v>36</v>
      </c>
      <c r="N4024">
        <v>15</v>
      </c>
      <c r="O4024" t="s">
        <v>7547</v>
      </c>
      <c r="P4024" t="s">
        <v>61</v>
      </c>
    </row>
    <row r="4025" spans="1:16" x14ac:dyDescent="0.25">
      <c r="A4025" t="s">
        <v>1</v>
      </c>
      <c r="B4025" t="s">
        <v>2955</v>
      </c>
      <c r="C4025" t="s">
        <v>2765</v>
      </c>
      <c r="D4025" t="s">
        <v>3972</v>
      </c>
      <c r="E4025" t="s">
        <v>20</v>
      </c>
      <c r="F4025" t="b">
        <v>0</v>
      </c>
      <c r="G4025" t="s">
        <v>52</v>
      </c>
      <c r="H4025" s="4">
        <v>45712.500891203701</v>
      </c>
      <c r="I4025" t="b">
        <v>0</v>
      </c>
      <c r="J4025" t="b">
        <v>1</v>
      </c>
      <c r="K4025" t="s">
        <v>24</v>
      </c>
      <c r="L4025" t="s">
        <v>22</v>
      </c>
      <c r="M4025">
        <v>174000</v>
      </c>
      <c r="O4025" t="s">
        <v>5481</v>
      </c>
      <c r="P4025" t="s">
        <v>603</v>
      </c>
    </row>
    <row r="4026" spans="1:16" x14ac:dyDescent="0.25">
      <c r="A4026" t="s">
        <v>2</v>
      </c>
      <c r="B4026" t="s">
        <v>7405</v>
      </c>
      <c r="C4026" t="s">
        <v>3608</v>
      </c>
      <c r="D4026" t="s">
        <v>3972</v>
      </c>
      <c r="E4026" t="s">
        <v>20</v>
      </c>
      <c r="F4026" t="b">
        <v>0</v>
      </c>
      <c r="G4026" t="s">
        <v>27</v>
      </c>
      <c r="H4026" s="4">
        <v>45712.501215277778</v>
      </c>
      <c r="I4026" t="b">
        <v>0</v>
      </c>
      <c r="J4026" t="b">
        <v>0</v>
      </c>
      <c r="K4026" t="s">
        <v>24</v>
      </c>
      <c r="L4026" t="s">
        <v>22</v>
      </c>
      <c r="M4026">
        <v>82850</v>
      </c>
      <c r="O4026" t="s">
        <v>5481</v>
      </c>
      <c r="P4026" t="s">
        <v>3772</v>
      </c>
    </row>
    <row r="4027" spans="1:16" x14ac:dyDescent="0.25">
      <c r="A4027" t="s">
        <v>2</v>
      </c>
      <c r="B4027" t="s">
        <v>7455</v>
      </c>
      <c r="C4027" t="s">
        <v>114</v>
      </c>
      <c r="D4027" t="s">
        <v>3972</v>
      </c>
      <c r="E4027" t="s">
        <v>20</v>
      </c>
      <c r="F4027" t="b">
        <v>0</v>
      </c>
      <c r="G4027" t="s">
        <v>27</v>
      </c>
      <c r="H4027" s="4">
        <v>45712.501689814817</v>
      </c>
      <c r="I4027" t="b">
        <v>0</v>
      </c>
      <c r="J4027" t="b">
        <v>1</v>
      </c>
      <c r="K4027" t="s">
        <v>24</v>
      </c>
      <c r="L4027" t="s">
        <v>22</v>
      </c>
      <c r="M4027">
        <v>207500</v>
      </c>
      <c r="O4027" t="s">
        <v>341</v>
      </c>
      <c r="P4027" t="s">
        <v>7456</v>
      </c>
    </row>
    <row r="4028" spans="1:16" x14ac:dyDescent="0.25">
      <c r="A4028" t="s">
        <v>1</v>
      </c>
      <c r="B4028" t="s">
        <v>7560</v>
      </c>
      <c r="C4028" t="s">
        <v>713</v>
      </c>
      <c r="D4028" t="s">
        <v>3972</v>
      </c>
      <c r="E4028" t="s">
        <v>20</v>
      </c>
      <c r="F4028" t="b">
        <v>0</v>
      </c>
      <c r="G4028" t="s">
        <v>27</v>
      </c>
      <c r="H4028" s="4">
        <v>45712.501770833333</v>
      </c>
      <c r="I4028" t="b">
        <v>0</v>
      </c>
      <c r="J4028" t="b">
        <v>1</v>
      </c>
      <c r="K4028" t="s">
        <v>24</v>
      </c>
      <c r="L4028" t="s">
        <v>22</v>
      </c>
      <c r="M4028">
        <v>113750</v>
      </c>
      <c r="O4028" t="s">
        <v>5481</v>
      </c>
      <c r="P4028" t="s">
        <v>7561</v>
      </c>
    </row>
    <row r="4029" spans="1:16" x14ac:dyDescent="0.25">
      <c r="A4029" t="s">
        <v>1</v>
      </c>
      <c r="B4029" t="s">
        <v>844</v>
      </c>
      <c r="C4029" t="s">
        <v>3608</v>
      </c>
      <c r="D4029" t="s">
        <v>3972</v>
      </c>
      <c r="E4029" t="s">
        <v>20</v>
      </c>
      <c r="F4029" t="b">
        <v>0</v>
      </c>
      <c r="G4029" t="s">
        <v>30</v>
      </c>
      <c r="H4029" s="4">
        <v>45712.502858796302</v>
      </c>
      <c r="I4029" t="b">
        <v>0</v>
      </c>
      <c r="J4029" t="b">
        <v>0</v>
      </c>
      <c r="K4029" t="s">
        <v>24</v>
      </c>
      <c r="L4029" t="s">
        <v>22</v>
      </c>
      <c r="M4029">
        <v>174500</v>
      </c>
      <c r="O4029" t="s">
        <v>5481</v>
      </c>
      <c r="P4029" t="s">
        <v>302</v>
      </c>
    </row>
    <row r="4030" spans="1:16" x14ac:dyDescent="0.25">
      <c r="A4030" t="s">
        <v>40</v>
      </c>
      <c r="B4030" t="s">
        <v>6047</v>
      </c>
      <c r="C4030" t="s">
        <v>194</v>
      </c>
      <c r="D4030" t="s">
        <v>4034</v>
      </c>
      <c r="E4030" t="s">
        <v>20</v>
      </c>
      <c r="F4030" t="b">
        <v>0</v>
      </c>
      <c r="G4030" t="s">
        <v>158</v>
      </c>
      <c r="H4030" s="4">
        <v>45712.504050925927</v>
      </c>
      <c r="I4030" t="b">
        <v>1</v>
      </c>
      <c r="J4030" t="b">
        <v>0</v>
      </c>
      <c r="K4030" t="s">
        <v>158</v>
      </c>
      <c r="L4030" t="s">
        <v>22</v>
      </c>
      <c r="M4030">
        <v>86459.5</v>
      </c>
      <c r="O4030" t="s">
        <v>6044</v>
      </c>
      <c r="P4030" t="s">
        <v>6048</v>
      </c>
    </row>
    <row r="4031" spans="1:16" x14ac:dyDescent="0.25">
      <c r="A4031" t="s">
        <v>28</v>
      </c>
      <c r="B4031" t="s">
        <v>7457</v>
      </c>
      <c r="C4031" t="s">
        <v>39</v>
      </c>
      <c r="D4031" t="s">
        <v>3972</v>
      </c>
      <c r="E4031" t="s">
        <v>20</v>
      </c>
      <c r="F4031" t="b">
        <v>1</v>
      </c>
      <c r="G4031" t="s">
        <v>106</v>
      </c>
      <c r="H4031" s="4">
        <v>45712.50849537037</v>
      </c>
      <c r="I4031" t="b">
        <v>0</v>
      </c>
      <c r="J4031" t="b">
        <v>0</v>
      </c>
      <c r="K4031" t="s">
        <v>106</v>
      </c>
      <c r="L4031" t="s">
        <v>36</v>
      </c>
      <c r="N4031">
        <v>50</v>
      </c>
      <c r="O4031" t="s">
        <v>7412</v>
      </c>
      <c r="P4031" t="s">
        <v>7458</v>
      </c>
    </row>
    <row r="4032" spans="1:16" x14ac:dyDescent="0.25">
      <c r="A4032" t="s">
        <v>0</v>
      </c>
      <c r="B4032" t="s">
        <v>0</v>
      </c>
      <c r="C4032" t="s">
        <v>569</v>
      </c>
      <c r="D4032" t="s">
        <v>7546</v>
      </c>
      <c r="E4032" t="s">
        <v>34</v>
      </c>
      <c r="F4032" t="b">
        <v>0</v>
      </c>
      <c r="G4032" t="s">
        <v>52</v>
      </c>
      <c r="H4032" s="4">
        <v>45712.515636574077</v>
      </c>
      <c r="I4032" t="b">
        <v>0</v>
      </c>
      <c r="J4032" t="b">
        <v>0</v>
      </c>
      <c r="K4032" t="s">
        <v>24</v>
      </c>
      <c r="L4032" t="s">
        <v>36</v>
      </c>
      <c r="N4032">
        <v>15</v>
      </c>
      <c r="O4032" t="s">
        <v>7547</v>
      </c>
      <c r="P4032" t="s">
        <v>61</v>
      </c>
    </row>
    <row r="4033" spans="1:16" x14ac:dyDescent="0.25">
      <c r="A4033" t="s">
        <v>0</v>
      </c>
      <c r="B4033" t="s">
        <v>7585</v>
      </c>
      <c r="C4033" t="s">
        <v>1343</v>
      </c>
      <c r="D4033" t="s">
        <v>2208</v>
      </c>
      <c r="E4033" t="s">
        <v>20</v>
      </c>
      <c r="F4033" t="b">
        <v>0</v>
      </c>
      <c r="G4033" t="s">
        <v>27</v>
      </c>
      <c r="H4033" s="4">
        <v>45712.541712962957</v>
      </c>
      <c r="I4033" t="b">
        <v>0</v>
      </c>
      <c r="J4033" t="b">
        <v>1</v>
      </c>
      <c r="K4033" t="s">
        <v>24</v>
      </c>
      <c r="L4033" t="s">
        <v>22</v>
      </c>
      <c r="M4033">
        <v>60700</v>
      </c>
      <c r="O4033" t="s">
        <v>2918</v>
      </c>
      <c r="P4033" t="s">
        <v>1711</v>
      </c>
    </row>
    <row r="4034" spans="1:16" x14ac:dyDescent="0.25">
      <c r="A4034" t="s">
        <v>139</v>
      </c>
      <c r="B4034" t="s">
        <v>7459</v>
      </c>
      <c r="C4034" t="s">
        <v>1867</v>
      </c>
      <c r="D4034" t="s">
        <v>2208</v>
      </c>
      <c r="E4034" t="s">
        <v>105</v>
      </c>
      <c r="F4034" t="b">
        <v>0</v>
      </c>
      <c r="G4034" t="s">
        <v>27</v>
      </c>
      <c r="H4034" s="4">
        <v>45712.54178240741</v>
      </c>
      <c r="I4034" t="b">
        <v>0</v>
      </c>
      <c r="J4034" t="b">
        <v>1</v>
      </c>
      <c r="K4034" t="s">
        <v>24</v>
      </c>
      <c r="L4034" t="s">
        <v>22</v>
      </c>
      <c r="M4034">
        <v>93500</v>
      </c>
      <c r="O4034" t="s">
        <v>7460</v>
      </c>
      <c r="P4034" t="s">
        <v>2014</v>
      </c>
    </row>
    <row r="4035" spans="1:16" x14ac:dyDescent="0.25">
      <c r="A4035" t="s">
        <v>1</v>
      </c>
      <c r="B4035" t="s">
        <v>2473</v>
      </c>
      <c r="C4035" t="s">
        <v>1845</v>
      </c>
      <c r="D4035" t="s">
        <v>4083</v>
      </c>
      <c r="E4035" t="s">
        <v>20</v>
      </c>
      <c r="F4035" t="b">
        <v>0</v>
      </c>
      <c r="G4035" t="s">
        <v>27</v>
      </c>
      <c r="H4035" s="4">
        <v>45712.543252314812</v>
      </c>
      <c r="I4035" t="b">
        <v>0</v>
      </c>
      <c r="J4035" t="b">
        <v>1</v>
      </c>
      <c r="K4035" t="s">
        <v>24</v>
      </c>
      <c r="L4035" t="s">
        <v>22</v>
      </c>
      <c r="M4035">
        <v>145000</v>
      </c>
      <c r="O4035" t="s">
        <v>1388</v>
      </c>
      <c r="P4035" t="s">
        <v>7461</v>
      </c>
    </row>
    <row r="4036" spans="1:16" x14ac:dyDescent="0.25">
      <c r="A4036" t="s">
        <v>40</v>
      </c>
      <c r="B4036" t="s">
        <v>7462</v>
      </c>
      <c r="C4036" t="s">
        <v>2701</v>
      </c>
      <c r="D4036" t="s">
        <v>3828</v>
      </c>
      <c r="E4036" t="s">
        <v>20</v>
      </c>
      <c r="F4036" t="b">
        <v>0</v>
      </c>
      <c r="G4036" t="s">
        <v>41</v>
      </c>
      <c r="H4036" s="4">
        <v>45712.543657407397</v>
      </c>
      <c r="I4036" t="b">
        <v>1</v>
      </c>
      <c r="J4036" t="b">
        <v>1</v>
      </c>
      <c r="K4036" t="s">
        <v>24</v>
      </c>
      <c r="L4036" t="s">
        <v>36</v>
      </c>
      <c r="N4036">
        <v>60</v>
      </c>
      <c r="O4036" t="s">
        <v>7463</v>
      </c>
      <c r="P4036" t="s">
        <v>7464</v>
      </c>
    </row>
    <row r="4037" spans="1:16" x14ac:dyDescent="0.25">
      <c r="A4037" t="s">
        <v>19</v>
      </c>
      <c r="B4037" t="s">
        <v>7465</v>
      </c>
      <c r="C4037" t="s">
        <v>2765</v>
      </c>
      <c r="D4037" t="s">
        <v>3956</v>
      </c>
      <c r="E4037" t="s">
        <v>20</v>
      </c>
      <c r="F4037" t="b">
        <v>0</v>
      </c>
      <c r="G4037" t="s">
        <v>23</v>
      </c>
      <c r="H4037" s="4">
        <v>45712.581053240741</v>
      </c>
      <c r="I4037" t="b">
        <v>0</v>
      </c>
      <c r="J4037" t="b">
        <v>1</v>
      </c>
      <c r="K4037" t="s">
        <v>24</v>
      </c>
      <c r="L4037" t="s">
        <v>36</v>
      </c>
      <c r="N4037">
        <v>11.335000038146971</v>
      </c>
      <c r="O4037" t="s">
        <v>254</v>
      </c>
      <c r="P4037" t="s">
        <v>1637</v>
      </c>
    </row>
    <row r="4038" spans="1:16" x14ac:dyDescent="0.25">
      <c r="A4038" t="s">
        <v>0</v>
      </c>
      <c r="B4038" t="s">
        <v>7548</v>
      </c>
      <c r="C4038" t="s">
        <v>484</v>
      </c>
      <c r="D4038" t="s">
        <v>3828</v>
      </c>
      <c r="E4038" t="s">
        <v>20</v>
      </c>
      <c r="F4038" t="b">
        <v>0</v>
      </c>
      <c r="G4038" t="s">
        <v>27</v>
      </c>
      <c r="H4038" s="4">
        <v>45712.583402777767</v>
      </c>
      <c r="I4038" t="b">
        <v>0</v>
      </c>
      <c r="J4038" t="b">
        <v>1</v>
      </c>
      <c r="K4038" t="s">
        <v>24</v>
      </c>
      <c r="L4038" t="s">
        <v>22</v>
      </c>
      <c r="M4038">
        <v>70000</v>
      </c>
      <c r="O4038" t="s">
        <v>7549</v>
      </c>
      <c r="P4038" t="s">
        <v>280</v>
      </c>
    </row>
    <row r="4039" spans="1:16" x14ac:dyDescent="0.25">
      <c r="A4039" t="s">
        <v>0</v>
      </c>
      <c r="B4039" t="s">
        <v>7466</v>
      </c>
      <c r="C4039" t="s">
        <v>859</v>
      </c>
      <c r="D4039" t="s">
        <v>3956</v>
      </c>
      <c r="E4039" t="s">
        <v>20</v>
      </c>
      <c r="F4039" t="b">
        <v>0</v>
      </c>
      <c r="G4039" t="s">
        <v>27</v>
      </c>
      <c r="H4039" s="4">
        <v>45712.583518518521</v>
      </c>
      <c r="I4039" t="b">
        <v>0</v>
      </c>
      <c r="J4039" t="b">
        <v>1</v>
      </c>
      <c r="K4039" t="s">
        <v>24</v>
      </c>
      <c r="L4039" t="s">
        <v>36</v>
      </c>
      <c r="N4039">
        <v>24.014999389648441</v>
      </c>
      <c r="O4039" t="s">
        <v>7467</v>
      </c>
      <c r="P4039" t="s">
        <v>1304</v>
      </c>
    </row>
    <row r="4040" spans="1:16" x14ac:dyDescent="0.25">
      <c r="A4040" t="s">
        <v>25</v>
      </c>
      <c r="B4040" t="s">
        <v>7520</v>
      </c>
      <c r="C4040" t="s">
        <v>82</v>
      </c>
      <c r="D4040" t="s">
        <v>3828</v>
      </c>
      <c r="E4040" t="s">
        <v>20</v>
      </c>
      <c r="F4040" t="b">
        <v>0</v>
      </c>
      <c r="G4040" t="s">
        <v>27</v>
      </c>
      <c r="H4040" s="4">
        <v>45712.584178240737</v>
      </c>
      <c r="I4040" t="b">
        <v>0</v>
      </c>
      <c r="J4040" t="b">
        <v>1</v>
      </c>
      <c r="K4040" t="s">
        <v>24</v>
      </c>
      <c r="L4040" t="s">
        <v>22</v>
      </c>
      <c r="M4040">
        <v>85210.5</v>
      </c>
      <c r="O4040" t="s">
        <v>7521</v>
      </c>
      <c r="P4040" t="s">
        <v>2884</v>
      </c>
    </row>
    <row r="4041" spans="1:16" x14ac:dyDescent="0.25">
      <c r="A4041" t="s">
        <v>2</v>
      </c>
      <c r="B4041" t="s">
        <v>170</v>
      </c>
      <c r="C4041" t="s">
        <v>171</v>
      </c>
      <c r="D4041" t="s">
        <v>3956</v>
      </c>
      <c r="E4041" t="s">
        <v>20</v>
      </c>
      <c r="F4041" t="b">
        <v>0</v>
      </c>
      <c r="G4041" t="s">
        <v>27</v>
      </c>
      <c r="H4041" s="4">
        <v>45712.584618055553</v>
      </c>
      <c r="I4041" t="b">
        <v>0</v>
      </c>
      <c r="J4041" t="b">
        <v>1</v>
      </c>
      <c r="K4041" t="s">
        <v>24</v>
      </c>
      <c r="L4041" t="s">
        <v>36</v>
      </c>
      <c r="N4041">
        <v>46.060001373291023</v>
      </c>
      <c r="O4041" t="s">
        <v>7562</v>
      </c>
      <c r="P4041" t="s">
        <v>7563</v>
      </c>
    </row>
    <row r="4042" spans="1:16" x14ac:dyDescent="0.25">
      <c r="A4042" t="s">
        <v>28</v>
      </c>
      <c r="B4042" t="s">
        <v>7468</v>
      </c>
      <c r="C4042" t="s">
        <v>24</v>
      </c>
      <c r="D4042" t="s">
        <v>3972</v>
      </c>
      <c r="E4042" t="s">
        <v>20</v>
      </c>
      <c r="F4042" t="b">
        <v>0</v>
      </c>
      <c r="G4042" t="s">
        <v>27</v>
      </c>
      <c r="H4042" s="4">
        <v>45712.585509259261</v>
      </c>
      <c r="I4042" t="b">
        <v>0</v>
      </c>
      <c r="J4042" t="b">
        <v>0</v>
      </c>
      <c r="K4042" t="s">
        <v>24</v>
      </c>
      <c r="L4042" t="s">
        <v>22</v>
      </c>
      <c r="M4042">
        <v>155000</v>
      </c>
      <c r="O4042" t="s">
        <v>7469</v>
      </c>
      <c r="P4042" t="s">
        <v>7470</v>
      </c>
    </row>
    <row r="4043" spans="1:16" x14ac:dyDescent="0.25">
      <c r="A4043" t="s">
        <v>191</v>
      </c>
      <c r="B4043" t="s">
        <v>7471</v>
      </c>
      <c r="C4043" t="s">
        <v>972</v>
      </c>
      <c r="D4043" t="s">
        <v>4083</v>
      </c>
      <c r="E4043" t="s">
        <v>20</v>
      </c>
      <c r="F4043" t="b">
        <v>0</v>
      </c>
      <c r="G4043" t="s">
        <v>862</v>
      </c>
      <c r="H4043" s="4">
        <v>45712.589016203703</v>
      </c>
      <c r="I4043" t="b">
        <v>0</v>
      </c>
      <c r="J4043" t="b">
        <v>0</v>
      </c>
      <c r="K4043" t="s">
        <v>862</v>
      </c>
      <c r="L4043" t="s">
        <v>22</v>
      </c>
      <c r="M4043">
        <v>127500</v>
      </c>
      <c r="O4043" t="s">
        <v>7472</v>
      </c>
      <c r="P4043" t="s">
        <v>7473</v>
      </c>
    </row>
    <row r="4044" spans="1:16" x14ac:dyDescent="0.25">
      <c r="A4044" t="s">
        <v>0</v>
      </c>
      <c r="B4044" t="s">
        <v>5356</v>
      </c>
      <c r="C4044" t="s">
        <v>5357</v>
      </c>
      <c r="D4044" t="s">
        <v>3828</v>
      </c>
      <c r="E4044" t="s">
        <v>219</v>
      </c>
      <c r="F4044" t="b">
        <v>0</v>
      </c>
      <c r="G4044" t="s">
        <v>27</v>
      </c>
      <c r="H4044" s="4">
        <v>45712.625069444453</v>
      </c>
      <c r="I4044" t="b">
        <v>1</v>
      </c>
      <c r="J4044" t="b">
        <v>1</v>
      </c>
      <c r="K4044" t="s">
        <v>24</v>
      </c>
      <c r="L4044" t="s">
        <v>36</v>
      </c>
      <c r="N4044">
        <v>26.494998931884769</v>
      </c>
      <c r="O4044" t="s">
        <v>3769</v>
      </c>
      <c r="P4044" t="s">
        <v>1702</v>
      </c>
    </row>
    <row r="4045" spans="1:16" x14ac:dyDescent="0.25">
      <c r="A4045" t="s">
        <v>0</v>
      </c>
      <c r="B4045" t="s">
        <v>7474</v>
      </c>
      <c r="C4045" t="s">
        <v>179</v>
      </c>
      <c r="D4045" t="s">
        <v>2208</v>
      </c>
      <c r="E4045" t="s">
        <v>20</v>
      </c>
      <c r="F4045" t="b">
        <v>0</v>
      </c>
      <c r="G4045" t="s">
        <v>27</v>
      </c>
      <c r="H4045" s="4">
        <v>45712.625173611108</v>
      </c>
      <c r="I4045" t="b">
        <v>0</v>
      </c>
      <c r="J4045" t="b">
        <v>0</v>
      </c>
      <c r="K4045" t="s">
        <v>24</v>
      </c>
      <c r="L4045" t="s">
        <v>22</v>
      </c>
      <c r="M4045">
        <v>61750</v>
      </c>
      <c r="O4045" t="s">
        <v>7475</v>
      </c>
      <c r="P4045" t="s">
        <v>7476</v>
      </c>
    </row>
    <row r="4046" spans="1:16" x14ac:dyDescent="0.25">
      <c r="A4046" t="s">
        <v>0</v>
      </c>
      <c r="B4046" t="s">
        <v>7477</v>
      </c>
      <c r="C4046" t="s">
        <v>2883</v>
      </c>
      <c r="D4046" t="s">
        <v>3828</v>
      </c>
      <c r="E4046" t="s">
        <v>51</v>
      </c>
      <c r="F4046" t="b">
        <v>0</v>
      </c>
      <c r="G4046" t="s">
        <v>30</v>
      </c>
      <c r="H4046" s="4">
        <v>45712.625601851847</v>
      </c>
      <c r="I4046" t="b">
        <v>1</v>
      </c>
      <c r="J4046" t="b">
        <v>0</v>
      </c>
      <c r="K4046" t="s">
        <v>24</v>
      </c>
      <c r="L4046" t="s">
        <v>36</v>
      </c>
      <c r="N4046">
        <v>53.5</v>
      </c>
      <c r="O4046" t="s">
        <v>7478</v>
      </c>
      <c r="P4046" t="s">
        <v>338</v>
      </c>
    </row>
    <row r="4047" spans="1:16" x14ac:dyDescent="0.25">
      <c r="A4047" t="s">
        <v>1</v>
      </c>
      <c r="B4047" t="s">
        <v>4443</v>
      </c>
      <c r="C4047" t="s">
        <v>122</v>
      </c>
      <c r="D4047" t="s">
        <v>3972</v>
      </c>
      <c r="E4047" t="s">
        <v>20</v>
      </c>
      <c r="F4047" t="b">
        <v>0</v>
      </c>
      <c r="G4047" t="s">
        <v>52</v>
      </c>
      <c r="H4047" s="4">
        <v>45712.625740740739</v>
      </c>
      <c r="I4047" t="b">
        <v>0</v>
      </c>
      <c r="J4047" t="b">
        <v>1</v>
      </c>
      <c r="K4047" t="s">
        <v>24</v>
      </c>
      <c r="L4047" t="s">
        <v>22</v>
      </c>
      <c r="M4047">
        <v>222545</v>
      </c>
      <c r="O4047" t="s">
        <v>759</v>
      </c>
      <c r="P4047" t="s">
        <v>2237</v>
      </c>
    </row>
    <row r="4048" spans="1:16" x14ac:dyDescent="0.25">
      <c r="A4048" t="s">
        <v>1</v>
      </c>
      <c r="B4048" t="s">
        <v>7479</v>
      </c>
      <c r="C4048" t="s">
        <v>82</v>
      </c>
      <c r="D4048" t="s">
        <v>4083</v>
      </c>
      <c r="E4048" t="s">
        <v>20</v>
      </c>
      <c r="F4048" t="b">
        <v>0</v>
      </c>
      <c r="G4048" t="s">
        <v>27</v>
      </c>
      <c r="H4048" s="4">
        <v>45712.626018518517</v>
      </c>
      <c r="I4048" t="b">
        <v>0</v>
      </c>
      <c r="J4048" t="b">
        <v>0</v>
      </c>
      <c r="K4048" t="s">
        <v>24</v>
      </c>
      <c r="L4048" t="s">
        <v>22</v>
      </c>
      <c r="M4048">
        <v>155000</v>
      </c>
      <c r="O4048" t="s">
        <v>377</v>
      </c>
      <c r="P4048" t="s">
        <v>3559</v>
      </c>
    </row>
    <row r="4049" spans="1:16" x14ac:dyDescent="0.25">
      <c r="A4049" t="s">
        <v>2</v>
      </c>
      <c r="B4049" t="s">
        <v>7480</v>
      </c>
      <c r="C4049" t="s">
        <v>24</v>
      </c>
      <c r="D4049" t="s">
        <v>4327</v>
      </c>
      <c r="E4049" t="s">
        <v>20</v>
      </c>
      <c r="F4049" t="b">
        <v>0</v>
      </c>
      <c r="G4049" t="s">
        <v>27</v>
      </c>
      <c r="H4049" s="4">
        <v>45712.626979166656</v>
      </c>
      <c r="I4049" t="b">
        <v>0</v>
      </c>
      <c r="J4049" t="b">
        <v>0</v>
      </c>
      <c r="K4049" t="s">
        <v>24</v>
      </c>
      <c r="L4049" t="s">
        <v>22</v>
      </c>
      <c r="M4049">
        <v>126500</v>
      </c>
      <c r="O4049" t="s">
        <v>7481</v>
      </c>
      <c r="P4049" t="s">
        <v>7482</v>
      </c>
    </row>
    <row r="4050" spans="1:16" x14ac:dyDescent="0.25">
      <c r="A4050" t="s">
        <v>0</v>
      </c>
      <c r="B4050" t="s">
        <v>2760</v>
      </c>
      <c r="C4050" t="s">
        <v>236</v>
      </c>
      <c r="D4050" t="s">
        <v>2208</v>
      </c>
      <c r="E4050" t="s">
        <v>20</v>
      </c>
      <c r="F4050" t="b">
        <v>0</v>
      </c>
      <c r="G4050" t="s">
        <v>27</v>
      </c>
      <c r="H4050" s="4">
        <v>45712.666817129633</v>
      </c>
      <c r="I4050" t="b">
        <v>0</v>
      </c>
      <c r="J4050" t="b">
        <v>1</v>
      </c>
      <c r="K4050" t="s">
        <v>24</v>
      </c>
      <c r="L4050" t="s">
        <v>22</v>
      </c>
      <c r="M4050">
        <v>120000</v>
      </c>
      <c r="O4050" t="s">
        <v>301</v>
      </c>
      <c r="P4050" t="s">
        <v>7483</v>
      </c>
    </row>
    <row r="4051" spans="1:16" x14ac:dyDescent="0.25">
      <c r="A4051" t="s">
        <v>0</v>
      </c>
      <c r="B4051" t="s">
        <v>7484</v>
      </c>
      <c r="C4051" t="s">
        <v>179</v>
      </c>
      <c r="D4051" t="s">
        <v>3828</v>
      </c>
      <c r="E4051" t="s">
        <v>20</v>
      </c>
      <c r="F4051" t="b">
        <v>0</v>
      </c>
      <c r="G4051" t="s">
        <v>27</v>
      </c>
      <c r="H4051" s="4">
        <v>45712.66684027778</v>
      </c>
      <c r="I4051" t="b">
        <v>0</v>
      </c>
      <c r="J4051" t="b">
        <v>1</v>
      </c>
      <c r="K4051" t="s">
        <v>24</v>
      </c>
      <c r="L4051" t="s">
        <v>22</v>
      </c>
      <c r="M4051">
        <v>79871.5</v>
      </c>
      <c r="O4051" t="s">
        <v>3851</v>
      </c>
      <c r="P4051" t="s">
        <v>7485</v>
      </c>
    </row>
    <row r="4052" spans="1:16" x14ac:dyDescent="0.25">
      <c r="A4052" t="s">
        <v>139</v>
      </c>
      <c r="B4052" t="s">
        <v>277</v>
      </c>
      <c r="C4052" t="s">
        <v>1065</v>
      </c>
      <c r="D4052" t="s">
        <v>3972</v>
      </c>
      <c r="E4052" t="s">
        <v>20</v>
      </c>
      <c r="F4052" t="b">
        <v>0</v>
      </c>
      <c r="G4052" t="s">
        <v>35</v>
      </c>
      <c r="H4052" s="4">
        <v>45712.667071759257</v>
      </c>
      <c r="I4052" t="b">
        <v>0</v>
      </c>
      <c r="J4052" t="b">
        <v>0</v>
      </c>
      <c r="K4052" t="s">
        <v>24</v>
      </c>
      <c r="L4052" t="s">
        <v>36</v>
      </c>
      <c r="N4052">
        <v>60</v>
      </c>
      <c r="O4052" t="s">
        <v>200</v>
      </c>
      <c r="P4052" t="s">
        <v>7538</v>
      </c>
    </row>
    <row r="4053" spans="1:16" x14ac:dyDescent="0.25">
      <c r="A4053" t="s">
        <v>139</v>
      </c>
      <c r="B4053" t="s">
        <v>7486</v>
      </c>
      <c r="C4053" t="s">
        <v>1421</v>
      </c>
      <c r="D4053" t="s">
        <v>3828</v>
      </c>
      <c r="E4053" t="s">
        <v>20</v>
      </c>
      <c r="F4053" t="b">
        <v>0</v>
      </c>
      <c r="G4053" t="s">
        <v>52</v>
      </c>
      <c r="H4053" s="4">
        <v>45712.667858796303</v>
      </c>
      <c r="I4053" t="b">
        <v>0</v>
      </c>
      <c r="J4053" t="b">
        <v>1</v>
      </c>
      <c r="K4053" t="s">
        <v>24</v>
      </c>
      <c r="L4053" t="s">
        <v>22</v>
      </c>
      <c r="M4053">
        <v>120000</v>
      </c>
      <c r="O4053" t="s">
        <v>7487</v>
      </c>
      <c r="P4053" t="s">
        <v>7488</v>
      </c>
    </row>
    <row r="4054" spans="1:16" x14ac:dyDescent="0.25">
      <c r="A4054" t="s">
        <v>40</v>
      </c>
      <c r="B4054" t="s">
        <v>7489</v>
      </c>
      <c r="C4054" t="s">
        <v>825</v>
      </c>
      <c r="D4054" t="s">
        <v>3828</v>
      </c>
      <c r="E4054" t="s">
        <v>20</v>
      </c>
      <c r="F4054" t="b">
        <v>0</v>
      </c>
      <c r="G4054" t="s">
        <v>27</v>
      </c>
      <c r="H4054" s="4">
        <v>45712.668009259258</v>
      </c>
      <c r="I4054" t="b">
        <v>1</v>
      </c>
      <c r="J4054" t="b">
        <v>1</v>
      </c>
      <c r="K4054" t="s">
        <v>24</v>
      </c>
      <c r="L4054" t="s">
        <v>22</v>
      </c>
      <c r="M4054">
        <v>147500</v>
      </c>
      <c r="O4054" t="s">
        <v>2576</v>
      </c>
      <c r="P4054" t="s">
        <v>7490</v>
      </c>
    </row>
    <row r="4055" spans="1:16" x14ac:dyDescent="0.25">
      <c r="A4055" t="s">
        <v>0</v>
      </c>
      <c r="B4055" t="s">
        <v>7539</v>
      </c>
      <c r="C4055" t="s">
        <v>2716</v>
      </c>
      <c r="D4055" t="s">
        <v>3972</v>
      </c>
      <c r="E4055" t="s">
        <v>20</v>
      </c>
      <c r="F4055" t="b">
        <v>0</v>
      </c>
      <c r="G4055" t="s">
        <v>23</v>
      </c>
      <c r="H4055" s="4">
        <v>45712.700891203713</v>
      </c>
      <c r="I4055" t="b">
        <v>0</v>
      </c>
      <c r="J4055" t="b">
        <v>1</v>
      </c>
      <c r="K4055" t="s">
        <v>24</v>
      </c>
      <c r="L4055" t="s">
        <v>22</v>
      </c>
      <c r="M4055">
        <v>74100</v>
      </c>
      <c r="O4055" t="s">
        <v>5948</v>
      </c>
      <c r="P4055" t="s">
        <v>7540</v>
      </c>
    </row>
    <row r="4056" spans="1:16" x14ac:dyDescent="0.25">
      <c r="A4056" t="s">
        <v>0</v>
      </c>
      <c r="B4056" t="s">
        <v>0</v>
      </c>
      <c r="C4056" t="s">
        <v>76</v>
      </c>
      <c r="D4056" t="s">
        <v>4089</v>
      </c>
      <c r="E4056" t="s">
        <v>20</v>
      </c>
      <c r="F4056" t="b">
        <v>0</v>
      </c>
      <c r="G4056" t="s">
        <v>41</v>
      </c>
      <c r="H4056" s="4">
        <v>45712.708738425928</v>
      </c>
      <c r="I4056" t="b">
        <v>0</v>
      </c>
      <c r="J4056" t="b">
        <v>0</v>
      </c>
      <c r="K4056" t="s">
        <v>24</v>
      </c>
      <c r="L4056" t="s">
        <v>36</v>
      </c>
      <c r="N4056">
        <v>37.5</v>
      </c>
      <c r="O4056" t="s">
        <v>712</v>
      </c>
      <c r="P4056" t="s">
        <v>1904</v>
      </c>
    </row>
    <row r="4057" spans="1:16" x14ac:dyDescent="0.25">
      <c r="A4057" t="s">
        <v>139</v>
      </c>
      <c r="B4057" t="s">
        <v>7522</v>
      </c>
      <c r="C4057" t="s">
        <v>151</v>
      </c>
      <c r="D4057" t="s">
        <v>3972</v>
      </c>
      <c r="E4057" t="s">
        <v>20</v>
      </c>
      <c r="F4057" t="b">
        <v>0</v>
      </c>
      <c r="G4057" t="s">
        <v>30</v>
      </c>
      <c r="H4057" s="4">
        <v>45712.709236111114</v>
      </c>
      <c r="I4057" t="b">
        <v>0</v>
      </c>
      <c r="J4057" t="b">
        <v>0</v>
      </c>
      <c r="K4057" t="s">
        <v>24</v>
      </c>
      <c r="L4057" t="s">
        <v>36</v>
      </c>
      <c r="N4057">
        <v>22</v>
      </c>
      <c r="O4057" t="s">
        <v>7523</v>
      </c>
      <c r="P4057" t="s">
        <v>2808</v>
      </c>
    </row>
    <row r="4058" spans="1:16" x14ac:dyDescent="0.25">
      <c r="A4058" t="s">
        <v>2</v>
      </c>
      <c r="B4058" t="s">
        <v>417</v>
      </c>
      <c r="C4058" t="s">
        <v>908</v>
      </c>
      <c r="D4058" t="s">
        <v>3828</v>
      </c>
      <c r="E4058" t="s">
        <v>20</v>
      </c>
      <c r="F4058" t="b">
        <v>0</v>
      </c>
      <c r="G4058" t="s">
        <v>27</v>
      </c>
      <c r="H4058" s="4">
        <v>45712.710324074083</v>
      </c>
      <c r="I4058" t="b">
        <v>0</v>
      </c>
      <c r="J4058" t="b">
        <v>0</v>
      </c>
      <c r="K4058" t="s">
        <v>24</v>
      </c>
      <c r="L4058" t="s">
        <v>22</v>
      </c>
      <c r="M4058">
        <v>90094.2578125</v>
      </c>
      <c r="O4058" t="s">
        <v>6067</v>
      </c>
      <c r="P4058" t="s">
        <v>6068</v>
      </c>
    </row>
    <row r="4059" spans="1:16" x14ac:dyDescent="0.25">
      <c r="A4059" t="s">
        <v>2</v>
      </c>
      <c r="B4059" t="s">
        <v>2337</v>
      </c>
      <c r="C4059" t="s">
        <v>49</v>
      </c>
      <c r="D4059" t="s">
        <v>3972</v>
      </c>
      <c r="E4059" t="s">
        <v>20</v>
      </c>
      <c r="F4059" t="b">
        <v>0</v>
      </c>
      <c r="G4059" t="s">
        <v>30</v>
      </c>
      <c r="H4059" s="4">
        <v>45712.711342592593</v>
      </c>
      <c r="I4059" t="b">
        <v>0</v>
      </c>
      <c r="J4059" t="b">
        <v>0</v>
      </c>
      <c r="K4059" t="s">
        <v>24</v>
      </c>
      <c r="L4059" t="s">
        <v>22</v>
      </c>
      <c r="M4059">
        <v>350000</v>
      </c>
      <c r="O4059" t="s">
        <v>3634</v>
      </c>
      <c r="P4059" t="s">
        <v>7162</v>
      </c>
    </row>
    <row r="4060" spans="1:16" x14ac:dyDescent="0.25">
      <c r="A4060" t="s">
        <v>139</v>
      </c>
      <c r="B4060" t="s">
        <v>2929</v>
      </c>
      <c r="C4060" t="s">
        <v>3238</v>
      </c>
      <c r="D4060" t="s">
        <v>3972</v>
      </c>
      <c r="E4060" t="s">
        <v>20</v>
      </c>
      <c r="F4060" t="b">
        <v>0</v>
      </c>
      <c r="G4060" t="s">
        <v>41</v>
      </c>
      <c r="H4060" s="4">
        <v>45712.7503125</v>
      </c>
      <c r="I4060" t="b">
        <v>0</v>
      </c>
      <c r="J4060" t="b">
        <v>1</v>
      </c>
      <c r="K4060" t="s">
        <v>24</v>
      </c>
      <c r="L4060" t="s">
        <v>22</v>
      </c>
      <c r="M4060">
        <v>103900</v>
      </c>
      <c r="O4060" t="s">
        <v>4328</v>
      </c>
      <c r="P4060" t="s">
        <v>7491</v>
      </c>
    </row>
    <row r="4061" spans="1:16" x14ac:dyDescent="0.25">
      <c r="A4061" t="s">
        <v>139</v>
      </c>
      <c r="B4061" t="s">
        <v>7492</v>
      </c>
      <c r="C4061" t="s">
        <v>151</v>
      </c>
      <c r="D4061" t="s">
        <v>3828</v>
      </c>
      <c r="E4061" t="s">
        <v>51</v>
      </c>
      <c r="F4061" t="b">
        <v>0</v>
      </c>
      <c r="G4061" t="s">
        <v>30</v>
      </c>
      <c r="H4061" s="4">
        <v>45712.750902777778</v>
      </c>
      <c r="I4061" t="b">
        <v>1</v>
      </c>
      <c r="J4061" t="b">
        <v>0</v>
      </c>
      <c r="K4061" t="s">
        <v>24</v>
      </c>
      <c r="L4061" t="s">
        <v>36</v>
      </c>
      <c r="N4061">
        <v>38</v>
      </c>
      <c r="O4061" t="s">
        <v>6990</v>
      </c>
    </row>
    <row r="4062" spans="1:16" x14ac:dyDescent="0.25">
      <c r="A4062" t="s">
        <v>2</v>
      </c>
      <c r="B4062" t="s">
        <v>7493</v>
      </c>
      <c r="C4062" t="s">
        <v>945</v>
      </c>
      <c r="D4062" t="s">
        <v>3600</v>
      </c>
      <c r="E4062" t="s">
        <v>20</v>
      </c>
      <c r="F4062" t="b">
        <v>0</v>
      </c>
      <c r="G4062" t="s">
        <v>27</v>
      </c>
      <c r="H4062" s="4">
        <v>45712.751388888893</v>
      </c>
      <c r="I4062" t="b">
        <v>1</v>
      </c>
      <c r="J4062" t="b">
        <v>1</v>
      </c>
      <c r="K4062" t="s">
        <v>24</v>
      </c>
      <c r="L4062" t="s">
        <v>22</v>
      </c>
      <c r="M4062">
        <v>145000</v>
      </c>
      <c r="O4062" t="s">
        <v>7494</v>
      </c>
      <c r="P4062" t="s">
        <v>7495</v>
      </c>
    </row>
    <row r="4063" spans="1:16" x14ac:dyDescent="0.25">
      <c r="A4063" t="s">
        <v>19</v>
      </c>
      <c r="B4063" t="s">
        <v>7496</v>
      </c>
      <c r="C4063" t="s">
        <v>122</v>
      </c>
      <c r="D4063" t="s">
        <v>3972</v>
      </c>
      <c r="E4063" t="s">
        <v>20</v>
      </c>
      <c r="F4063" t="b">
        <v>0</v>
      </c>
      <c r="G4063" t="s">
        <v>52</v>
      </c>
      <c r="H4063" s="4">
        <v>45712.75240740741</v>
      </c>
      <c r="I4063" t="b">
        <v>1</v>
      </c>
      <c r="J4063" t="b">
        <v>0</v>
      </c>
      <c r="K4063" t="s">
        <v>24</v>
      </c>
      <c r="L4063" t="s">
        <v>22</v>
      </c>
      <c r="M4063">
        <v>112116</v>
      </c>
      <c r="O4063" t="s">
        <v>554</v>
      </c>
      <c r="P4063" t="s">
        <v>7497</v>
      </c>
    </row>
    <row r="4064" spans="1:16" x14ac:dyDescent="0.25">
      <c r="A4064" t="s">
        <v>0</v>
      </c>
      <c r="B4064" t="s">
        <v>4250</v>
      </c>
      <c r="C4064" t="s">
        <v>3519</v>
      </c>
      <c r="D4064" t="s">
        <v>3972</v>
      </c>
      <c r="E4064" t="s">
        <v>20</v>
      </c>
      <c r="F4064" t="b">
        <v>0</v>
      </c>
      <c r="G4064" t="s">
        <v>27</v>
      </c>
      <c r="H4064" s="4">
        <v>45712.791770833333</v>
      </c>
      <c r="I4064" t="b">
        <v>1</v>
      </c>
      <c r="J4064" t="b">
        <v>0</v>
      </c>
      <c r="K4064" t="s">
        <v>24</v>
      </c>
      <c r="L4064" t="s">
        <v>22</v>
      </c>
      <c r="M4064">
        <v>70000</v>
      </c>
      <c r="O4064" t="s">
        <v>7498</v>
      </c>
      <c r="P4064" t="s">
        <v>1075</v>
      </c>
    </row>
    <row r="4065" spans="1:16" x14ac:dyDescent="0.25">
      <c r="A4065" t="s">
        <v>1</v>
      </c>
      <c r="B4065" t="s">
        <v>7499</v>
      </c>
      <c r="C4065" t="s">
        <v>624</v>
      </c>
      <c r="D4065" t="s">
        <v>3972</v>
      </c>
      <c r="E4065" t="s">
        <v>20</v>
      </c>
      <c r="F4065" t="b">
        <v>0</v>
      </c>
      <c r="G4065" t="s">
        <v>35</v>
      </c>
      <c r="H4065" s="4">
        <v>45712.792164351849</v>
      </c>
      <c r="I4065" t="b">
        <v>0</v>
      </c>
      <c r="J4065" t="b">
        <v>1</v>
      </c>
      <c r="K4065" t="s">
        <v>24</v>
      </c>
      <c r="L4065" t="s">
        <v>22</v>
      </c>
      <c r="M4065">
        <v>184000</v>
      </c>
      <c r="O4065" t="s">
        <v>65</v>
      </c>
      <c r="P4065" t="s">
        <v>66</v>
      </c>
    </row>
    <row r="4066" spans="1:16" x14ac:dyDescent="0.25">
      <c r="A4066" t="s">
        <v>2</v>
      </c>
      <c r="B4066" t="s">
        <v>7243</v>
      </c>
      <c r="C4066" t="s">
        <v>322</v>
      </c>
      <c r="D4066" t="s">
        <v>3972</v>
      </c>
      <c r="E4066" t="s">
        <v>20</v>
      </c>
      <c r="F4066" t="b">
        <v>0</v>
      </c>
      <c r="G4066" t="s">
        <v>41</v>
      </c>
      <c r="H4066" s="4">
        <v>45712.792210648149</v>
      </c>
      <c r="I4066" t="b">
        <v>0</v>
      </c>
      <c r="J4066" t="b">
        <v>1</v>
      </c>
      <c r="K4066" t="s">
        <v>24</v>
      </c>
      <c r="L4066" t="s">
        <v>22</v>
      </c>
      <c r="M4066">
        <v>193500</v>
      </c>
      <c r="O4066" t="s">
        <v>3972</v>
      </c>
      <c r="P4066" t="s">
        <v>7244</v>
      </c>
    </row>
    <row r="4067" spans="1:16" x14ac:dyDescent="0.25">
      <c r="A4067" t="s">
        <v>2</v>
      </c>
      <c r="B4067" t="s">
        <v>7541</v>
      </c>
      <c r="C4067" t="s">
        <v>1588</v>
      </c>
      <c r="D4067" t="s">
        <v>7542</v>
      </c>
      <c r="E4067" t="s">
        <v>20</v>
      </c>
      <c r="F4067" t="b">
        <v>0</v>
      </c>
      <c r="G4067" t="s">
        <v>27</v>
      </c>
      <c r="H4067" s="4">
        <v>45712.792962962973</v>
      </c>
      <c r="I4067" t="b">
        <v>0</v>
      </c>
      <c r="J4067" t="b">
        <v>0</v>
      </c>
      <c r="K4067" t="s">
        <v>24</v>
      </c>
      <c r="L4067" t="s">
        <v>22</v>
      </c>
      <c r="M4067">
        <v>90000</v>
      </c>
      <c r="O4067" t="s">
        <v>7543</v>
      </c>
      <c r="P4067" t="s">
        <v>7544</v>
      </c>
    </row>
    <row r="4068" spans="1:16" x14ac:dyDescent="0.25">
      <c r="A4068" t="s">
        <v>1</v>
      </c>
      <c r="B4068" t="s">
        <v>5989</v>
      </c>
      <c r="C4068" t="s">
        <v>3891</v>
      </c>
      <c r="D4068" t="s">
        <v>3828</v>
      </c>
      <c r="E4068" t="s">
        <v>20</v>
      </c>
      <c r="F4068" t="b">
        <v>0</v>
      </c>
      <c r="G4068" t="s">
        <v>27</v>
      </c>
      <c r="H4068" s="4">
        <v>45712.793854166674</v>
      </c>
      <c r="I4068" t="b">
        <v>0</v>
      </c>
      <c r="J4068" t="b">
        <v>1</v>
      </c>
      <c r="K4068" t="s">
        <v>24</v>
      </c>
      <c r="L4068" t="s">
        <v>22</v>
      </c>
      <c r="M4068">
        <v>120000</v>
      </c>
      <c r="O4068" t="s">
        <v>3892</v>
      </c>
      <c r="P4068" t="s">
        <v>5990</v>
      </c>
    </row>
    <row r="4069" spans="1:16" x14ac:dyDescent="0.25">
      <c r="A4069" t="s">
        <v>1</v>
      </c>
      <c r="B4069" t="s">
        <v>3477</v>
      </c>
      <c r="C4069" t="s">
        <v>155</v>
      </c>
      <c r="D4069" t="s">
        <v>3972</v>
      </c>
      <c r="E4069" t="s">
        <v>51</v>
      </c>
      <c r="F4069" t="b">
        <v>0</v>
      </c>
      <c r="G4069" t="s">
        <v>27</v>
      </c>
      <c r="H4069" s="4">
        <v>45712.794027777767</v>
      </c>
      <c r="I4069" t="b">
        <v>0</v>
      </c>
      <c r="J4069" t="b">
        <v>1</v>
      </c>
      <c r="K4069" t="s">
        <v>24</v>
      </c>
      <c r="L4069" t="s">
        <v>36</v>
      </c>
      <c r="N4069">
        <v>45</v>
      </c>
      <c r="O4069" t="s">
        <v>270</v>
      </c>
      <c r="P4069" t="s">
        <v>1851</v>
      </c>
    </row>
    <row r="4070" spans="1:16" x14ac:dyDescent="0.25">
      <c r="A4070" t="s">
        <v>89</v>
      </c>
      <c r="B4070" t="s">
        <v>7500</v>
      </c>
      <c r="C4070" t="s">
        <v>44</v>
      </c>
      <c r="D4070" t="s">
        <v>3972</v>
      </c>
      <c r="E4070" t="s">
        <v>20</v>
      </c>
      <c r="F4070" t="b">
        <v>0</v>
      </c>
      <c r="G4070" t="s">
        <v>41</v>
      </c>
      <c r="H4070" s="4">
        <v>45712.83</v>
      </c>
      <c r="I4070" t="b">
        <v>0</v>
      </c>
      <c r="J4070" t="b">
        <v>0</v>
      </c>
      <c r="K4070" t="s">
        <v>24</v>
      </c>
      <c r="L4070" t="s">
        <v>22</v>
      </c>
      <c r="M4070">
        <v>144000</v>
      </c>
      <c r="O4070" t="s">
        <v>7501</v>
      </c>
      <c r="P4070" t="s">
        <v>7502</v>
      </c>
    </row>
    <row r="4071" spans="1:16" x14ac:dyDescent="0.25">
      <c r="A4071" t="s">
        <v>40</v>
      </c>
      <c r="B4071" t="s">
        <v>57</v>
      </c>
      <c r="C4071" t="s">
        <v>179</v>
      </c>
      <c r="D4071" t="s">
        <v>3972</v>
      </c>
      <c r="E4071" t="s">
        <v>20</v>
      </c>
      <c r="F4071" t="b">
        <v>0</v>
      </c>
      <c r="G4071" t="s">
        <v>52</v>
      </c>
      <c r="H4071" s="4">
        <v>45712.832152777781</v>
      </c>
      <c r="I4071" t="b">
        <v>0</v>
      </c>
      <c r="J4071" t="b">
        <v>1</v>
      </c>
      <c r="K4071" t="s">
        <v>24</v>
      </c>
      <c r="L4071" t="s">
        <v>22</v>
      </c>
      <c r="M4071">
        <v>139105</v>
      </c>
      <c r="O4071" t="s">
        <v>1856</v>
      </c>
      <c r="P4071" t="s">
        <v>2720</v>
      </c>
    </row>
    <row r="4072" spans="1:16" x14ac:dyDescent="0.25">
      <c r="A4072" t="s">
        <v>0</v>
      </c>
      <c r="B4072" t="s">
        <v>7503</v>
      </c>
      <c r="C4072" t="s">
        <v>203</v>
      </c>
      <c r="D4072" t="s">
        <v>3972</v>
      </c>
      <c r="E4072" t="s">
        <v>20</v>
      </c>
      <c r="F4072" t="b">
        <v>0</v>
      </c>
      <c r="G4072" t="s">
        <v>23</v>
      </c>
      <c r="H4072" s="4">
        <v>45712.832256944443</v>
      </c>
      <c r="I4072" t="b">
        <v>1</v>
      </c>
      <c r="J4072" t="b">
        <v>1</v>
      </c>
      <c r="K4072" t="s">
        <v>24</v>
      </c>
      <c r="L4072" t="s">
        <v>22</v>
      </c>
      <c r="M4072">
        <v>85000</v>
      </c>
      <c r="O4072" t="s">
        <v>4674</v>
      </c>
      <c r="P4072" t="s">
        <v>204</v>
      </c>
    </row>
    <row r="4073" spans="1:16" x14ac:dyDescent="0.25">
      <c r="A4073" t="s">
        <v>0</v>
      </c>
      <c r="B4073" t="s">
        <v>7564</v>
      </c>
      <c r="C4073" t="s">
        <v>1894</v>
      </c>
      <c r="D4073" t="s">
        <v>3972</v>
      </c>
      <c r="E4073" t="s">
        <v>20</v>
      </c>
      <c r="F4073" t="b">
        <v>0</v>
      </c>
      <c r="G4073" t="s">
        <v>41</v>
      </c>
      <c r="H4073" s="4">
        <v>45712.833657407413</v>
      </c>
      <c r="I4073" t="b">
        <v>0</v>
      </c>
      <c r="J4073" t="b">
        <v>0</v>
      </c>
      <c r="K4073" t="s">
        <v>24</v>
      </c>
      <c r="L4073" t="s">
        <v>22</v>
      </c>
      <c r="M4073">
        <v>83500</v>
      </c>
      <c r="O4073" t="s">
        <v>5521</v>
      </c>
      <c r="P4073" t="s">
        <v>2715</v>
      </c>
    </row>
    <row r="4074" spans="1:16" x14ac:dyDescent="0.25">
      <c r="A4074" t="s">
        <v>0</v>
      </c>
      <c r="B4074" t="s">
        <v>1219</v>
      </c>
      <c r="C4074" t="s">
        <v>64</v>
      </c>
      <c r="D4074" t="s">
        <v>6850</v>
      </c>
      <c r="E4074" t="s">
        <v>20</v>
      </c>
      <c r="F4074" t="b">
        <v>0</v>
      </c>
      <c r="G4074" t="s">
        <v>52</v>
      </c>
      <c r="H4074" s="4">
        <v>45712.834317129629</v>
      </c>
      <c r="I4074" t="b">
        <v>1</v>
      </c>
      <c r="J4074" t="b">
        <v>0</v>
      </c>
      <c r="K4074" t="s">
        <v>24</v>
      </c>
      <c r="L4074" t="s">
        <v>36</v>
      </c>
      <c r="N4074">
        <v>37.5</v>
      </c>
      <c r="O4074" t="s">
        <v>131</v>
      </c>
      <c r="P4074" t="s">
        <v>1463</v>
      </c>
    </row>
    <row r="4075" spans="1:16" x14ac:dyDescent="0.25">
      <c r="A4075" t="s">
        <v>0</v>
      </c>
      <c r="B4075" t="s">
        <v>7504</v>
      </c>
      <c r="C4075" t="s">
        <v>2015</v>
      </c>
      <c r="D4075" t="s">
        <v>3972</v>
      </c>
      <c r="E4075" t="s">
        <v>51</v>
      </c>
      <c r="F4075" t="b">
        <v>0</v>
      </c>
      <c r="G4075" t="s">
        <v>27</v>
      </c>
      <c r="H4075" s="4">
        <v>45712.834456018521</v>
      </c>
      <c r="I4075" t="b">
        <v>0</v>
      </c>
      <c r="J4075" t="b">
        <v>0</v>
      </c>
      <c r="K4075" t="s">
        <v>24</v>
      </c>
      <c r="L4075" t="s">
        <v>36</v>
      </c>
      <c r="N4075">
        <v>30</v>
      </c>
      <c r="O4075" t="s">
        <v>1137</v>
      </c>
      <c r="P4075" t="s">
        <v>1687</v>
      </c>
    </row>
    <row r="4076" spans="1:16" x14ac:dyDescent="0.25">
      <c r="A4076" t="s">
        <v>0</v>
      </c>
      <c r="B4076" t="s">
        <v>1632</v>
      </c>
      <c r="C4076" t="s">
        <v>967</v>
      </c>
      <c r="D4076" t="s">
        <v>3972</v>
      </c>
      <c r="E4076" t="s">
        <v>20</v>
      </c>
      <c r="F4076" t="b">
        <v>0</v>
      </c>
      <c r="G4076" t="s">
        <v>27</v>
      </c>
      <c r="H4076" s="4">
        <v>45712.834837962961</v>
      </c>
      <c r="I4076" t="b">
        <v>1</v>
      </c>
      <c r="J4076" t="b">
        <v>0</v>
      </c>
      <c r="K4076" t="s">
        <v>24</v>
      </c>
      <c r="L4076" t="s">
        <v>22</v>
      </c>
      <c r="M4076">
        <v>105000</v>
      </c>
      <c r="O4076" t="s">
        <v>482</v>
      </c>
      <c r="P4076" t="s">
        <v>7545</v>
      </c>
    </row>
    <row r="4077" spans="1:16" x14ac:dyDescent="0.25">
      <c r="A4077" t="s">
        <v>19</v>
      </c>
      <c r="B4077" t="s">
        <v>7550</v>
      </c>
      <c r="C4077" t="s">
        <v>559</v>
      </c>
      <c r="D4077" t="s">
        <v>3956</v>
      </c>
      <c r="E4077" t="s">
        <v>20</v>
      </c>
      <c r="F4077" t="b">
        <v>0</v>
      </c>
      <c r="G4077" t="s">
        <v>27</v>
      </c>
      <c r="H4077" s="4">
        <v>45712.835057870368</v>
      </c>
      <c r="I4077" t="b">
        <v>0</v>
      </c>
      <c r="J4077" t="b">
        <v>1</v>
      </c>
      <c r="K4077" t="s">
        <v>24</v>
      </c>
      <c r="L4077" t="s">
        <v>36</v>
      </c>
      <c r="N4077">
        <v>37.514999389648438</v>
      </c>
      <c r="O4077" t="s">
        <v>7551</v>
      </c>
      <c r="P4077" t="s">
        <v>7552</v>
      </c>
    </row>
    <row r="4078" spans="1:16" x14ac:dyDescent="0.25">
      <c r="A4078" t="s">
        <v>0</v>
      </c>
      <c r="B4078" t="s">
        <v>7505</v>
      </c>
      <c r="C4078" t="s">
        <v>966</v>
      </c>
      <c r="D4078" t="s">
        <v>3956</v>
      </c>
      <c r="E4078" t="s">
        <v>20</v>
      </c>
      <c r="F4078" t="b">
        <v>0</v>
      </c>
      <c r="G4078" t="s">
        <v>30</v>
      </c>
      <c r="H4078" s="4">
        <v>45712.836087962962</v>
      </c>
      <c r="I4078" t="b">
        <v>0</v>
      </c>
      <c r="J4078" t="b">
        <v>0</v>
      </c>
      <c r="K4078" t="s">
        <v>24</v>
      </c>
      <c r="L4078" t="s">
        <v>36</v>
      </c>
      <c r="N4078">
        <v>25</v>
      </c>
      <c r="O4078" t="s">
        <v>7506</v>
      </c>
      <c r="P4078" t="s">
        <v>7507</v>
      </c>
    </row>
    <row r="4079" spans="1:16" x14ac:dyDescent="0.25">
      <c r="A4079" t="s">
        <v>0</v>
      </c>
      <c r="B4079" t="s">
        <v>3005</v>
      </c>
      <c r="C4079" t="s">
        <v>203</v>
      </c>
      <c r="D4079" t="s">
        <v>3972</v>
      </c>
      <c r="E4079" t="s">
        <v>20</v>
      </c>
      <c r="F4079" t="b">
        <v>0</v>
      </c>
      <c r="G4079" t="s">
        <v>23</v>
      </c>
      <c r="H4079" s="4">
        <v>45712.868854166663</v>
      </c>
      <c r="I4079" t="b">
        <v>1</v>
      </c>
      <c r="J4079" t="b">
        <v>1</v>
      </c>
      <c r="K4079" t="s">
        <v>24</v>
      </c>
      <c r="L4079" t="s">
        <v>36</v>
      </c>
      <c r="N4079">
        <v>19</v>
      </c>
      <c r="O4079" t="s">
        <v>4343</v>
      </c>
      <c r="P4079" t="s">
        <v>7508</v>
      </c>
    </row>
    <row r="4080" spans="1:16" x14ac:dyDescent="0.25">
      <c r="A4080" t="s">
        <v>0</v>
      </c>
      <c r="B4080" t="s">
        <v>7509</v>
      </c>
      <c r="C4080" t="s">
        <v>985</v>
      </c>
      <c r="D4080" t="s">
        <v>4327</v>
      </c>
      <c r="E4080" t="s">
        <v>20</v>
      </c>
      <c r="F4080" t="b">
        <v>0</v>
      </c>
      <c r="G4080" t="s">
        <v>27</v>
      </c>
      <c r="H4080" s="4">
        <v>45712.871157407397</v>
      </c>
      <c r="I4080" t="b">
        <v>0</v>
      </c>
      <c r="J4080" t="b">
        <v>1</v>
      </c>
      <c r="K4080" t="s">
        <v>24</v>
      </c>
      <c r="L4080" t="s">
        <v>22</v>
      </c>
      <c r="M4080">
        <v>120000</v>
      </c>
      <c r="O4080" t="s">
        <v>7510</v>
      </c>
    </row>
    <row r="4081" spans="1:16" x14ac:dyDescent="0.25">
      <c r="A4081" t="s">
        <v>0</v>
      </c>
      <c r="B4081" t="s">
        <v>7524</v>
      </c>
      <c r="C4081" t="s">
        <v>372</v>
      </c>
      <c r="D4081" t="s">
        <v>2208</v>
      </c>
      <c r="E4081" t="s">
        <v>20</v>
      </c>
      <c r="F4081" t="b">
        <v>0</v>
      </c>
      <c r="G4081" t="s">
        <v>27</v>
      </c>
      <c r="H4081" s="4">
        <v>45712.874988425923</v>
      </c>
      <c r="I4081" t="b">
        <v>0</v>
      </c>
      <c r="J4081" t="b">
        <v>0</v>
      </c>
      <c r="K4081" t="s">
        <v>24</v>
      </c>
      <c r="L4081" t="s">
        <v>22</v>
      </c>
      <c r="M4081">
        <v>82500</v>
      </c>
      <c r="O4081" t="s">
        <v>7525</v>
      </c>
      <c r="P4081" t="s">
        <v>7526</v>
      </c>
    </row>
    <row r="4082" spans="1:16" x14ac:dyDescent="0.25">
      <c r="A4082" t="s">
        <v>191</v>
      </c>
      <c r="B4082" t="s">
        <v>7565</v>
      </c>
      <c r="C4082" t="s">
        <v>2883</v>
      </c>
      <c r="D4082" t="s">
        <v>3972</v>
      </c>
      <c r="E4082" t="s">
        <v>51</v>
      </c>
      <c r="F4082" t="b">
        <v>0</v>
      </c>
      <c r="G4082" t="s">
        <v>30</v>
      </c>
      <c r="H4082" s="4">
        <v>45712.875763888893</v>
      </c>
      <c r="I4082" t="b">
        <v>0</v>
      </c>
      <c r="J4082" t="b">
        <v>1</v>
      </c>
      <c r="K4082" t="s">
        <v>24</v>
      </c>
      <c r="L4082" t="s">
        <v>36</v>
      </c>
      <c r="N4082">
        <v>50</v>
      </c>
      <c r="O4082" t="s">
        <v>2434</v>
      </c>
      <c r="P4082" t="s">
        <v>7566</v>
      </c>
    </row>
    <row r="4083" spans="1:16" x14ac:dyDescent="0.25">
      <c r="A4083" t="s">
        <v>2</v>
      </c>
      <c r="B4083" t="s">
        <v>7511</v>
      </c>
      <c r="C4083" t="s">
        <v>24</v>
      </c>
      <c r="D4083" t="s">
        <v>4034</v>
      </c>
      <c r="E4083" t="s">
        <v>20</v>
      </c>
      <c r="F4083" t="b">
        <v>0</v>
      </c>
      <c r="G4083" t="s">
        <v>41</v>
      </c>
      <c r="H4083" s="4">
        <v>45712.877106481479</v>
      </c>
      <c r="I4083" t="b">
        <v>1</v>
      </c>
      <c r="J4083" t="b">
        <v>1</v>
      </c>
      <c r="K4083" t="s">
        <v>24</v>
      </c>
      <c r="L4083" t="s">
        <v>22</v>
      </c>
      <c r="M4083">
        <v>125000</v>
      </c>
      <c r="O4083" t="s">
        <v>1831</v>
      </c>
      <c r="P4083" t="s">
        <v>7512</v>
      </c>
    </row>
    <row r="4084" spans="1:16" x14ac:dyDescent="0.25">
      <c r="A4084" t="s">
        <v>0</v>
      </c>
      <c r="B4084" t="s">
        <v>7513</v>
      </c>
      <c r="C4084" t="s">
        <v>82</v>
      </c>
      <c r="D4084" t="s">
        <v>3972</v>
      </c>
      <c r="E4084" t="s">
        <v>105</v>
      </c>
      <c r="F4084" t="b">
        <v>0</v>
      </c>
      <c r="G4084" t="s">
        <v>27</v>
      </c>
      <c r="H4084" s="4">
        <v>45712.916770833333</v>
      </c>
      <c r="I4084" t="b">
        <v>0</v>
      </c>
      <c r="J4084" t="b">
        <v>0</v>
      </c>
      <c r="K4084" t="s">
        <v>24</v>
      </c>
      <c r="L4084" t="s">
        <v>36</v>
      </c>
      <c r="N4084">
        <v>15.25</v>
      </c>
      <c r="O4084" t="s">
        <v>7514</v>
      </c>
    </row>
    <row r="4085" spans="1:16" x14ac:dyDescent="0.25">
      <c r="A4085" t="s">
        <v>2</v>
      </c>
      <c r="B4085" t="s">
        <v>4480</v>
      </c>
      <c r="C4085" t="s">
        <v>2555</v>
      </c>
      <c r="D4085" t="s">
        <v>3972</v>
      </c>
      <c r="E4085" t="s">
        <v>20</v>
      </c>
      <c r="F4085" t="b">
        <v>0</v>
      </c>
      <c r="G4085" t="s">
        <v>27</v>
      </c>
      <c r="H4085" s="4">
        <v>45712.918055555558</v>
      </c>
      <c r="I4085" t="b">
        <v>1</v>
      </c>
      <c r="J4085" t="b">
        <v>1</v>
      </c>
      <c r="K4085" t="s">
        <v>24</v>
      </c>
      <c r="L4085" t="s">
        <v>36</v>
      </c>
      <c r="N4085">
        <v>60</v>
      </c>
      <c r="O4085" t="s">
        <v>1227</v>
      </c>
      <c r="P4085" t="s">
        <v>887</v>
      </c>
    </row>
    <row r="4086" spans="1:16" x14ac:dyDescent="0.25">
      <c r="A4086" t="s">
        <v>0</v>
      </c>
      <c r="B4086" t="s">
        <v>7515</v>
      </c>
      <c r="C4086" t="s">
        <v>1096</v>
      </c>
      <c r="D4086" t="s">
        <v>3828</v>
      </c>
      <c r="E4086" t="s">
        <v>20</v>
      </c>
      <c r="F4086" t="b">
        <v>0</v>
      </c>
      <c r="G4086" t="s">
        <v>27</v>
      </c>
      <c r="H4086" s="4">
        <v>45712.954479166663</v>
      </c>
      <c r="I4086" t="b">
        <v>0</v>
      </c>
      <c r="J4086" t="b">
        <v>0</v>
      </c>
      <c r="K4086" t="s">
        <v>24</v>
      </c>
      <c r="L4086" t="s">
        <v>36</v>
      </c>
      <c r="N4086">
        <v>67.360000610351563</v>
      </c>
      <c r="O4086" t="s">
        <v>7516</v>
      </c>
      <c r="P4086" t="s">
        <v>7517</v>
      </c>
    </row>
    <row r="4087" spans="1:16" x14ac:dyDescent="0.25">
      <c r="A4087" t="s">
        <v>1</v>
      </c>
      <c r="B4087" t="s">
        <v>7567</v>
      </c>
      <c r="C4087" t="s">
        <v>151</v>
      </c>
      <c r="D4087" t="s">
        <v>3972</v>
      </c>
      <c r="E4087" t="s">
        <v>20</v>
      </c>
      <c r="F4087" t="b">
        <v>0</v>
      </c>
      <c r="G4087" t="s">
        <v>30</v>
      </c>
      <c r="H4087" s="4">
        <v>45712.959097222221</v>
      </c>
      <c r="I4087" t="b">
        <v>0</v>
      </c>
      <c r="J4087" t="b">
        <v>1</v>
      </c>
      <c r="K4087" t="s">
        <v>24</v>
      </c>
      <c r="L4087" t="s">
        <v>22</v>
      </c>
      <c r="M4087">
        <v>169500</v>
      </c>
      <c r="O4087" t="s">
        <v>4534</v>
      </c>
      <c r="P4087" t="s">
        <v>7568</v>
      </c>
    </row>
    <row r="4088" spans="1:16" x14ac:dyDescent="0.25">
      <c r="A4088" t="s">
        <v>1</v>
      </c>
      <c r="B4088" t="s">
        <v>7402</v>
      </c>
      <c r="C4088" t="s">
        <v>39</v>
      </c>
      <c r="D4088" t="s">
        <v>3972</v>
      </c>
      <c r="E4088" t="s">
        <v>51</v>
      </c>
      <c r="F4088" t="b">
        <v>1</v>
      </c>
      <c r="G4088" t="s">
        <v>41</v>
      </c>
      <c r="H4088" s="4">
        <v>45713.000034722223</v>
      </c>
      <c r="I4088" t="b">
        <v>0</v>
      </c>
      <c r="J4088" t="b">
        <v>1</v>
      </c>
      <c r="K4088" t="s">
        <v>24</v>
      </c>
      <c r="L4088" t="s">
        <v>36</v>
      </c>
      <c r="N4088">
        <v>31</v>
      </c>
      <c r="O4088" t="s">
        <v>7403</v>
      </c>
      <c r="P4088" t="s">
        <v>1212</v>
      </c>
    </row>
    <row r="4089" spans="1:16" x14ac:dyDescent="0.25">
      <c r="A4089" t="s">
        <v>0</v>
      </c>
      <c r="B4089" t="s">
        <v>7404</v>
      </c>
      <c r="C4089" t="s">
        <v>5662</v>
      </c>
      <c r="D4089" t="s">
        <v>3956</v>
      </c>
      <c r="E4089" t="s">
        <v>34</v>
      </c>
      <c r="F4089" t="b">
        <v>0</v>
      </c>
      <c r="G4089" t="s">
        <v>27</v>
      </c>
      <c r="H4089" s="4">
        <v>45713.000173611108</v>
      </c>
      <c r="I4089" t="b">
        <v>0</v>
      </c>
      <c r="J4089" t="b">
        <v>0</v>
      </c>
      <c r="K4089" t="s">
        <v>24</v>
      </c>
      <c r="L4089" t="s">
        <v>36</v>
      </c>
      <c r="N4089">
        <v>24.014999389648441</v>
      </c>
      <c r="O4089" t="s">
        <v>5663</v>
      </c>
      <c r="P4089" t="s">
        <v>3686</v>
      </c>
    </row>
    <row r="4090" spans="1:16" x14ac:dyDescent="0.25">
      <c r="A4090" t="s">
        <v>2</v>
      </c>
      <c r="B4090" t="s">
        <v>7405</v>
      </c>
      <c r="C4090" t="s">
        <v>780</v>
      </c>
      <c r="D4090" t="s">
        <v>3972</v>
      </c>
      <c r="E4090" t="s">
        <v>20</v>
      </c>
      <c r="F4090" t="b">
        <v>0</v>
      </c>
      <c r="G4090" t="s">
        <v>27</v>
      </c>
      <c r="H4090" s="4">
        <v>45713.000173611108</v>
      </c>
      <c r="I4090" t="b">
        <v>0</v>
      </c>
      <c r="J4090" t="b">
        <v>0</v>
      </c>
      <c r="K4090" t="s">
        <v>24</v>
      </c>
      <c r="L4090" t="s">
        <v>22</v>
      </c>
      <c r="M4090">
        <v>82850</v>
      </c>
      <c r="O4090" t="s">
        <v>5481</v>
      </c>
      <c r="P4090" t="s">
        <v>3772</v>
      </c>
    </row>
    <row r="4091" spans="1:16" x14ac:dyDescent="0.25">
      <c r="A4091" t="s">
        <v>2</v>
      </c>
      <c r="B4091" t="s">
        <v>7569</v>
      </c>
      <c r="C4091" t="s">
        <v>39</v>
      </c>
      <c r="D4091" t="s">
        <v>4013</v>
      </c>
      <c r="E4091" t="s">
        <v>20</v>
      </c>
      <c r="F4091" t="b">
        <v>1</v>
      </c>
      <c r="G4091" t="s">
        <v>27</v>
      </c>
      <c r="H4091" s="4">
        <v>45713.001273148147</v>
      </c>
      <c r="I4091" t="b">
        <v>0</v>
      </c>
      <c r="J4091" t="b">
        <v>0</v>
      </c>
      <c r="K4091" t="s">
        <v>24</v>
      </c>
      <c r="L4091" t="s">
        <v>22</v>
      </c>
      <c r="M4091">
        <v>155000</v>
      </c>
      <c r="O4091" t="s">
        <v>7570</v>
      </c>
      <c r="P4091" t="s">
        <v>7571</v>
      </c>
    </row>
    <row r="4092" spans="1:16" x14ac:dyDescent="0.25">
      <c r="A4092" t="s">
        <v>1</v>
      </c>
      <c r="B4092" t="s">
        <v>7553</v>
      </c>
      <c r="C4092" t="s">
        <v>82</v>
      </c>
      <c r="D4092" t="s">
        <v>3972</v>
      </c>
      <c r="E4092" t="s">
        <v>20</v>
      </c>
      <c r="F4092" t="b">
        <v>0</v>
      </c>
      <c r="G4092" t="s">
        <v>27</v>
      </c>
      <c r="H4092" s="4">
        <v>45713.00136574074</v>
      </c>
      <c r="I4092" t="b">
        <v>0</v>
      </c>
      <c r="J4092" t="b">
        <v>1</v>
      </c>
      <c r="K4092" t="s">
        <v>24</v>
      </c>
      <c r="L4092" t="s">
        <v>22</v>
      </c>
      <c r="M4092">
        <v>125320</v>
      </c>
      <c r="O4092" t="s">
        <v>4193</v>
      </c>
      <c r="P4092" t="s">
        <v>149</v>
      </c>
    </row>
    <row r="4093" spans="1:16" x14ac:dyDescent="0.25">
      <c r="A4093" t="s">
        <v>2</v>
      </c>
      <c r="B4093" t="s">
        <v>7406</v>
      </c>
      <c r="C4093" t="s">
        <v>372</v>
      </c>
      <c r="D4093" t="s">
        <v>4013</v>
      </c>
      <c r="E4093" t="s">
        <v>20</v>
      </c>
      <c r="F4093" t="b">
        <v>0</v>
      </c>
      <c r="G4093" t="s">
        <v>41</v>
      </c>
      <c r="H4093" s="4">
        <v>45713.00209490741</v>
      </c>
      <c r="I4093" t="b">
        <v>0</v>
      </c>
      <c r="J4093" t="b">
        <v>1</v>
      </c>
      <c r="K4093" t="s">
        <v>24</v>
      </c>
      <c r="L4093" t="s">
        <v>22</v>
      </c>
      <c r="M4093">
        <v>220900</v>
      </c>
      <c r="O4093" t="s">
        <v>402</v>
      </c>
      <c r="P4093" t="s">
        <v>7407</v>
      </c>
    </row>
    <row r="4094" spans="1:16" x14ac:dyDescent="0.25">
      <c r="A4094" t="s">
        <v>2</v>
      </c>
      <c r="B4094" t="s">
        <v>2492</v>
      </c>
      <c r="C4094" t="s">
        <v>825</v>
      </c>
      <c r="D4094" t="s">
        <v>3972</v>
      </c>
      <c r="E4094" t="s">
        <v>20</v>
      </c>
      <c r="F4094" t="b">
        <v>0</v>
      </c>
      <c r="G4094" t="s">
        <v>35</v>
      </c>
      <c r="H4094" s="4">
        <v>45713.002395833333</v>
      </c>
      <c r="I4094" t="b">
        <v>0</v>
      </c>
      <c r="J4094" t="b">
        <v>1</v>
      </c>
      <c r="K4094" t="s">
        <v>24</v>
      </c>
      <c r="L4094" t="s">
        <v>22</v>
      </c>
      <c r="M4094">
        <v>122087</v>
      </c>
      <c r="O4094" t="s">
        <v>5481</v>
      </c>
      <c r="P4094" t="s">
        <v>7408</v>
      </c>
    </row>
    <row r="4095" spans="1:16" x14ac:dyDescent="0.25">
      <c r="A4095" t="s">
        <v>1</v>
      </c>
      <c r="B4095" t="s">
        <v>5779</v>
      </c>
      <c r="C4095" t="s">
        <v>7554</v>
      </c>
      <c r="D4095" t="s">
        <v>5122</v>
      </c>
      <c r="E4095" t="s">
        <v>20</v>
      </c>
      <c r="F4095" t="b">
        <v>0</v>
      </c>
      <c r="G4095" t="s">
        <v>30</v>
      </c>
      <c r="H4095" s="4">
        <v>45713.002418981479</v>
      </c>
      <c r="I4095" t="b">
        <v>0</v>
      </c>
      <c r="J4095" t="b">
        <v>1</v>
      </c>
      <c r="K4095" t="s">
        <v>24</v>
      </c>
      <c r="L4095" t="s">
        <v>22</v>
      </c>
      <c r="M4095">
        <v>198500</v>
      </c>
      <c r="O4095" t="s">
        <v>59</v>
      </c>
      <c r="P4095" t="s">
        <v>7555</v>
      </c>
    </row>
    <row r="4096" spans="1:16" x14ac:dyDescent="0.25">
      <c r="A4096" t="s">
        <v>2</v>
      </c>
      <c r="B4096" t="s">
        <v>7409</v>
      </c>
      <c r="C4096" t="s">
        <v>622</v>
      </c>
      <c r="D4096" t="s">
        <v>3972</v>
      </c>
      <c r="E4096" t="s">
        <v>20</v>
      </c>
      <c r="F4096" t="b">
        <v>0</v>
      </c>
      <c r="G4096" t="s">
        <v>52</v>
      </c>
      <c r="H4096" s="4">
        <v>45713.003298611111</v>
      </c>
      <c r="I4096" t="b">
        <v>0</v>
      </c>
      <c r="J4096" t="b">
        <v>1</v>
      </c>
      <c r="K4096" t="s">
        <v>24</v>
      </c>
      <c r="L4096" t="s">
        <v>22</v>
      </c>
      <c r="M4096">
        <v>115000</v>
      </c>
      <c r="O4096" t="s">
        <v>954</v>
      </c>
      <c r="P4096" t="s">
        <v>7410</v>
      </c>
    </row>
    <row r="4097" spans="1:16" x14ac:dyDescent="0.25">
      <c r="A4097" t="s">
        <v>28</v>
      </c>
      <c r="B4097" t="s">
        <v>7411</v>
      </c>
      <c r="C4097" t="s">
        <v>39</v>
      </c>
      <c r="D4097" t="s">
        <v>3972</v>
      </c>
      <c r="E4097" t="s">
        <v>20</v>
      </c>
      <c r="F4097" t="b">
        <v>1</v>
      </c>
      <c r="G4097" t="s">
        <v>30</v>
      </c>
      <c r="H4097" s="4">
        <v>45713.017511574071</v>
      </c>
      <c r="I4097" t="b">
        <v>0</v>
      </c>
      <c r="J4097" t="b">
        <v>0</v>
      </c>
      <c r="K4097" t="s">
        <v>24</v>
      </c>
      <c r="L4097" t="s">
        <v>36</v>
      </c>
      <c r="N4097">
        <v>50</v>
      </c>
      <c r="O4097" t="s">
        <v>7412</v>
      </c>
    </row>
    <row r="4098" spans="1:16" x14ac:dyDescent="0.25">
      <c r="A4098" t="s">
        <v>0</v>
      </c>
      <c r="B4098" t="s">
        <v>6982</v>
      </c>
      <c r="C4098" t="s">
        <v>39</v>
      </c>
      <c r="D4098" t="s">
        <v>3972</v>
      </c>
      <c r="E4098" t="s">
        <v>20</v>
      </c>
      <c r="F4098" t="b">
        <v>1</v>
      </c>
      <c r="G4098" t="s">
        <v>106</v>
      </c>
      <c r="H4098" s="4">
        <v>45713.018483796302</v>
      </c>
      <c r="I4098" t="b">
        <v>0</v>
      </c>
      <c r="J4098" t="b">
        <v>0</v>
      </c>
      <c r="K4098" t="s">
        <v>106</v>
      </c>
      <c r="L4098" t="s">
        <v>22</v>
      </c>
      <c r="M4098">
        <v>71500</v>
      </c>
      <c r="O4098" t="s">
        <v>6983</v>
      </c>
      <c r="P4098" t="s">
        <v>6984</v>
      </c>
    </row>
    <row r="4099" spans="1:16" x14ac:dyDescent="0.25">
      <c r="A4099" t="s">
        <v>0</v>
      </c>
      <c r="B4099" t="s">
        <v>4494</v>
      </c>
      <c r="C4099" t="s">
        <v>140</v>
      </c>
      <c r="D4099" t="s">
        <v>3828</v>
      </c>
      <c r="E4099" t="s">
        <v>20</v>
      </c>
      <c r="F4099" t="b">
        <v>0</v>
      </c>
      <c r="G4099" t="s">
        <v>35</v>
      </c>
      <c r="H4099" s="4">
        <v>45713.04210648148</v>
      </c>
      <c r="I4099" t="b">
        <v>0</v>
      </c>
      <c r="J4099" t="b">
        <v>0</v>
      </c>
      <c r="K4099" t="s">
        <v>24</v>
      </c>
      <c r="L4099" t="s">
        <v>22</v>
      </c>
      <c r="M4099">
        <v>70000</v>
      </c>
      <c r="O4099" t="s">
        <v>4495</v>
      </c>
      <c r="P4099" t="s">
        <v>204</v>
      </c>
    </row>
    <row r="4100" spans="1:16" x14ac:dyDescent="0.25">
      <c r="A4100" t="s">
        <v>0</v>
      </c>
      <c r="B4100" t="s">
        <v>2900</v>
      </c>
      <c r="C4100" t="s">
        <v>749</v>
      </c>
      <c r="D4100" t="s">
        <v>3828</v>
      </c>
      <c r="E4100" t="s">
        <v>20</v>
      </c>
      <c r="F4100" t="b">
        <v>0</v>
      </c>
      <c r="G4100" t="s">
        <v>30</v>
      </c>
      <c r="H4100" s="4">
        <v>45713.042280092603</v>
      </c>
      <c r="I4100" t="b">
        <v>0</v>
      </c>
      <c r="J4100" t="b">
        <v>1</v>
      </c>
      <c r="K4100" t="s">
        <v>24</v>
      </c>
      <c r="L4100" t="s">
        <v>22</v>
      </c>
      <c r="M4100">
        <v>82500</v>
      </c>
      <c r="O4100" t="s">
        <v>4496</v>
      </c>
      <c r="P4100" t="s">
        <v>3459</v>
      </c>
    </row>
    <row r="4101" spans="1:16" x14ac:dyDescent="0.25">
      <c r="A4101" t="s">
        <v>2</v>
      </c>
      <c r="B4101" t="s">
        <v>7527</v>
      </c>
      <c r="C4101" t="s">
        <v>7528</v>
      </c>
      <c r="D4101" t="s">
        <v>3828</v>
      </c>
      <c r="E4101" t="s">
        <v>20</v>
      </c>
      <c r="F4101" t="b">
        <v>0</v>
      </c>
      <c r="G4101" t="s">
        <v>23</v>
      </c>
      <c r="H4101" s="4">
        <v>45713.059699074067</v>
      </c>
      <c r="I4101" t="b">
        <v>1</v>
      </c>
      <c r="J4101" t="b">
        <v>1</v>
      </c>
      <c r="K4101" t="s">
        <v>24</v>
      </c>
      <c r="L4101" t="s">
        <v>22</v>
      </c>
      <c r="M4101">
        <v>46000</v>
      </c>
      <c r="O4101" t="s">
        <v>7529</v>
      </c>
      <c r="P4101" t="s">
        <v>3540</v>
      </c>
    </row>
    <row r="4102" spans="1:16" x14ac:dyDescent="0.25">
      <c r="A4102" t="s">
        <v>19</v>
      </c>
      <c r="B4102" t="s">
        <v>2448</v>
      </c>
      <c r="C4102" t="s">
        <v>1270</v>
      </c>
      <c r="D4102" t="s">
        <v>3972</v>
      </c>
      <c r="E4102" t="s">
        <v>20</v>
      </c>
      <c r="F4102" t="b">
        <v>0</v>
      </c>
      <c r="G4102" t="s">
        <v>23</v>
      </c>
      <c r="H4102" s="4">
        <v>45713.077384259261</v>
      </c>
      <c r="I4102" t="b">
        <v>0</v>
      </c>
      <c r="J4102" t="b">
        <v>1</v>
      </c>
      <c r="K4102" t="s">
        <v>24</v>
      </c>
      <c r="L4102" t="s">
        <v>36</v>
      </c>
      <c r="N4102">
        <v>56.5</v>
      </c>
      <c r="O4102" t="s">
        <v>5481</v>
      </c>
      <c r="P4102" t="s">
        <v>149</v>
      </c>
    </row>
    <row r="4103" spans="1:16" x14ac:dyDescent="0.25">
      <c r="A4103" t="s">
        <v>2</v>
      </c>
      <c r="B4103" t="s">
        <v>4294</v>
      </c>
      <c r="C4103" t="s">
        <v>612</v>
      </c>
      <c r="D4103" t="s">
        <v>3972</v>
      </c>
      <c r="E4103" t="s">
        <v>20</v>
      </c>
      <c r="F4103" t="b">
        <v>0</v>
      </c>
      <c r="G4103" t="s">
        <v>27</v>
      </c>
      <c r="H4103" s="4">
        <v>45713.084456018521</v>
      </c>
      <c r="I4103" t="b">
        <v>0</v>
      </c>
      <c r="J4103" t="b">
        <v>0</v>
      </c>
      <c r="K4103" t="s">
        <v>24</v>
      </c>
      <c r="L4103" t="s">
        <v>22</v>
      </c>
      <c r="M4103">
        <v>142500</v>
      </c>
      <c r="O4103" t="s">
        <v>5481</v>
      </c>
      <c r="P4103" t="s">
        <v>7572</v>
      </c>
    </row>
    <row r="4104" spans="1:16" x14ac:dyDescent="0.25">
      <c r="A4104" t="s">
        <v>28</v>
      </c>
      <c r="B4104" t="s">
        <v>7413</v>
      </c>
      <c r="C4104" t="s">
        <v>192</v>
      </c>
      <c r="D4104" t="s">
        <v>3956</v>
      </c>
      <c r="E4104" t="s">
        <v>20</v>
      </c>
      <c r="F4104" t="b">
        <v>0</v>
      </c>
      <c r="G4104" t="s">
        <v>23</v>
      </c>
      <c r="H4104" s="4">
        <v>45713.09920138889</v>
      </c>
      <c r="I4104" t="b">
        <v>0</v>
      </c>
      <c r="J4104" t="b">
        <v>1</v>
      </c>
      <c r="K4104" t="s">
        <v>24</v>
      </c>
      <c r="L4104" t="s">
        <v>36</v>
      </c>
      <c r="N4104">
        <v>41.884998321533203</v>
      </c>
      <c r="O4104" t="s">
        <v>5012</v>
      </c>
      <c r="P4104" t="s">
        <v>7414</v>
      </c>
    </row>
    <row r="4105" spans="1:16" x14ac:dyDescent="0.25">
      <c r="A4105" t="s">
        <v>40</v>
      </c>
      <c r="B4105" t="s">
        <v>7415</v>
      </c>
      <c r="C4105" t="s">
        <v>5403</v>
      </c>
      <c r="D4105" t="s">
        <v>3956</v>
      </c>
      <c r="E4105" t="s">
        <v>20</v>
      </c>
      <c r="F4105" t="b">
        <v>0</v>
      </c>
      <c r="G4105" t="s">
        <v>27</v>
      </c>
      <c r="H4105" s="4">
        <v>45713.100543981483</v>
      </c>
      <c r="I4105" t="b">
        <v>0</v>
      </c>
      <c r="J4105" t="b">
        <v>0</v>
      </c>
      <c r="K4105" t="s">
        <v>24</v>
      </c>
      <c r="L4105" t="s">
        <v>36</v>
      </c>
      <c r="N4105">
        <v>45.745002746582031</v>
      </c>
      <c r="O4105" t="s">
        <v>1422</v>
      </c>
      <c r="P4105" t="s">
        <v>7416</v>
      </c>
    </row>
    <row r="4106" spans="1:16" x14ac:dyDescent="0.25">
      <c r="A4106" t="s">
        <v>2</v>
      </c>
      <c r="B4106" t="s">
        <v>7573</v>
      </c>
      <c r="C4106" t="s">
        <v>293</v>
      </c>
      <c r="D4106" t="s">
        <v>3972</v>
      </c>
      <c r="E4106" t="s">
        <v>20</v>
      </c>
      <c r="F4106" t="b">
        <v>0</v>
      </c>
      <c r="G4106" t="s">
        <v>41</v>
      </c>
      <c r="H4106" s="4">
        <v>45713.121493055558</v>
      </c>
      <c r="I4106" t="b">
        <v>0</v>
      </c>
      <c r="J4106" t="b">
        <v>1</v>
      </c>
      <c r="K4106" t="s">
        <v>24</v>
      </c>
      <c r="L4106" t="s">
        <v>36</v>
      </c>
      <c r="N4106">
        <v>40.375</v>
      </c>
      <c r="O4106" t="s">
        <v>7574</v>
      </c>
      <c r="P4106" t="s">
        <v>1597</v>
      </c>
    </row>
    <row r="4107" spans="1:16" x14ac:dyDescent="0.25">
      <c r="A4107" t="s">
        <v>19</v>
      </c>
      <c r="B4107" t="s">
        <v>7417</v>
      </c>
      <c r="C4107" t="s">
        <v>122</v>
      </c>
      <c r="D4107" t="s">
        <v>3972</v>
      </c>
      <c r="E4107" t="s">
        <v>20</v>
      </c>
      <c r="F4107" t="b">
        <v>0</v>
      </c>
      <c r="G4107" t="s">
        <v>52</v>
      </c>
      <c r="H4107" s="4">
        <v>45713.246979166674</v>
      </c>
      <c r="I4107" t="b">
        <v>1</v>
      </c>
      <c r="J4107" t="b">
        <v>1</v>
      </c>
      <c r="K4107" t="s">
        <v>24</v>
      </c>
      <c r="L4107" t="s">
        <v>36</v>
      </c>
      <c r="N4107">
        <v>67.5</v>
      </c>
      <c r="O4107" t="s">
        <v>4343</v>
      </c>
      <c r="P4107" t="s">
        <v>2460</v>
      </c>
    </row>
    <row r="4108" spans="1:16" x14ac:dyDescent="0.25">
      <c r="A4108" t="s">
        <v>0</v>
      </c>
      <c r="B4108" t="s">
        <v>7418</v>
      </c>
      <c r="C4108" t="s">
        <v>82</v>
      </c>
      <c r="D4108" t="s">
        <v>5914</v>
      </c>
      <c r="E4108" t="s">
        <v>20</v>
      </c>
      <c r="F4108" t="b">
        <v>0</v>
      </c>
      <c r="G4108" t="s">
        <v>27</v>
      </c>
      <c r="H4108" s="4">
        <v>45713.249976851846</v>
      </c>
      <c r="I4108" t="b">
        <v>0</v>
      </c>
      <c r="J4108" t="b">
        <v>1</v>
      </c>
      <c r="K4108" t="s">
        <v>24</v>
      </c>
      <c r="L4108" t="s">
        <v>22</v>
      </c>
      <c r="M4108">
        <v>169500</v>
      </c>
      <c r="O4108" t="s">
        <v>7419</v>
      </c>
      <c r="P4108" t="s">
        <v>2951</v>
      </c>
    </row>
    <row r="4109" spans="1:16" x14ac:dyDescent="0.25">
      <c r="A4109" t="s">
        <v>0</v>
      </c>
      <c r="B4109" t="s">
        <v>1507</v>
      </c>
      <c r="C4109" t="s">
        <v>82</v>
      </c>
      <c r="D4109" t="s">
        <v>3972</v>
      </c>
      <c r="E4109" t="s">
        <v>20</v>
      </c>
      <c r="F4109" t="b">
        <v>0</v>
      </c>
      <c r="G4109" t="s">
        <v>27</v>
      </c>
      <c r="H4109" s="4">
        <v>45713.2500462963</v>
      </c>
      <c r="I4109" t="b">
        <v>0</v>
      </c>
      <c r="J4109" t="b">
        <v>1</v>
      </c>
      <c r="K4109" t="s">
        <v>24</v>
      </c>
      <c r="L4109" t="s">
        <v>22</v>
      </c>
      <c r="M4109">
        <v>83025</v>
      </c>
      <c r="O4109" t="s">
        <v>444</v>
      </c>
    </row>
    <row r="4110" spans="1:16" x14ac:dyDescent="0.25">
      <c r="A4110" t="s">
        <v>0</v>
      </c>
      <c r="B4110" t="s">
        <v>0</v>
      </c>
      <c r="C4110" t="s">
        <v>2821</v>
      </c>
      <c r="D4110" t="s">
        <v>1051</v>
      </c>
      <c r="E4110" t="s">
        <v>20</v>
      </c>
      <c r="F4110" t="b">
        <v>0</v>
      </c>
      <c r="G4110" t="s">
        <v>41</v>
      </c>
      <c r="H4110" s="4">
        <v>45713.250231481477</v>
      </c>
      <c r="I4110" t="b">
        <v>1</v>
      </c>
      <c r="J4110" t="b">
        <v>1</v>
      </c>
      <c r="K4110" t="s">
        <v>24</v>
      </c>
      <c r="L4110" t="s">
        <v>36</v>
      </c>
      <c r="N4110">
        <v>30.5</v>
      </c>
      <c r="O4110" t="s">
        <v>1051</v>
      </c>
      <c r="P4110" t="s">
        <v>204</v>
      </c>
    </row>
    <row r="4111" spans="1:16" x14ac:dyDescent="0.25">
      <c r="A4111" t="s">
        <v>0</v>
      </c>
      <c r="B4111" t="s">
        <v>0</v>
      </c>
      <c r="C4111" t="s">
        <v>585</v>
      </c>
      <c r="D4111" t="s">
        <v>3828</v>
      </c>
      <c r="E4111" t="s">
        <v>219</v>
      </c>
      <c r="F4111" t="b">
        <v>0</v>
      </c>
      <c r="G4111" t="s">
        <v>41</v>
      </c>
      <c r="H4111" s="4">
        <v>45713.250277777777</v>
      </c>
      <c r="I4111" t="b">
        <v>0</v>
      </c>
      <c r="J4111" t="b">
        <v>1</v>
      </c>
      <c r="K4111" t="s">
        <v>24</v>
      </c>
      <c r="L4111" t="s">
        <v>36</v>
      </c>
      <c r="N4111">
        <v>62.5</v>
      </c>
      <c r="O4111" t="s">
        <v>3776</v>
      </c>
      <c r="P4111" t="s">
        <v>1823</v>
      </c>
    </row>
    <row r="4112" spans="1:16" x14ac:dyDescent="0.25">
      <c r="A4112" t="s">
        <v>25</v>
      </c>
      <c r="B4112" t="s">
        <v>7575</v>
      </c>
      <c r="C4112" t="s">
        <v>1322</v>
      </c>
      <c r="D4112" t="s">
        <v>3828</v>
      </c>
      <c r="E4112" t="s">
        <v>20</v>
      </c>
      <c r="F4112" t="b">
        <v>0</v>
      </c>
      <c r="G4112" t="s">
        <v>41</v>
      </c>
      <c r="H4112" s="4">
        <v>45713.250300925924</v>
      </c>
      <c r="I4112" t="b">
        <v>0</v>
      </c>
      <c r="J4112" t="b">
        <v>1</v>
      </c>
      <c r="K4112" t="s">
        <v>24</v>
      </c>
      <c r="L4112" t="s">
        <v>22</v>
      </c>
      <c r="M4112">
        <v>82500</v>
      </c>
      <c r="O4112" t="s">
        <v>3593</v>
      </c>
      <c r="P4112" t="s">
        <v>3529</v>
      </c>
    </row>
    <row r="4113" spans="1:16" x14ac:dyDescent="0.25">
      <c r="A4113" t="s">
        <v>0</v>
      </c>
      <c r="B4113" t="s">
        <v>565</v>
      </c>
      <c r="C4113" t="s">
        <v>293</v>
      </c>
      <c r="D4113" t="s">
        <v>3972</v>
      </c>
      <c r="E4113" t="s">
        <v>51</v>
      </c>
      <c r="F4113" t="b">
        <v>0</v>
      </c>
      <c r="G4113" t="s">
        <v>41</v>
      </c>
      <c r="H4113" s="4">
        <v>45713.2503125</v>
      </c>
      <c r="I4113" t="b">
        <v>0</v>
      </c>
      <c r="J4113" t="b">
        <v>0</v>
      </c>
      <c r="K4113" t="s">
        <v>24</v>
      </c>
      <c r="L4113" t="s">
        <v>36</v>
      </c>
      <c r="N4113">
        <v>65.489997863769531</v>
      </c>
      <c r="O4113" t="s">
        <v>5557</v>
      </c>
      <c r="P4113" t="s">
        <v>5558</v>
      </c>
    </row>
    <row r="4114" spans="1:16" x14ac:dyDescent="0.25">
      <c r="A4114" t="s">
        <v>25</v>
      </c>
      <c r="B4114" t="s">
        <v>7420</v>
      </c>
      <c r="C4114" t="s">
        <v>49</v>
      </c>
      <c r="D4114" t="s">
        <v>3108</v>
      </c>
      <c r="E4114" t="s">
        <v>20</v>
      </c>
      <c r="F4114" t="b">
        <v>0</v>
      </c>
      <c r="G4114" t="s">
        <v>41</v>
      </c>
      <c r="H4114" s="4">
        <v>45713.250462962962</v>
      </c>
      <c r="I4114" t="b">
        <v>0</v>
      </c>
      <c r="J4114" t="b">
        <v>1</v>
      </c>
      <c r="K4114" t="s">
        <v>24</v>
      </c>
      <c r="L4114" t="s">
        <v>22</v>
      </c>
      <c r="M4114">
        <v>220612</v>
      </c>
      <c r="O4114" t="s">
        <v>43</v>
      </c>
      <c r="P4114" t="s">
        <v>7421</v>
      </c>
    </row>
    <row r="4115" spans="1:16" x14ac:dyDescent="0.25">
      <c r="A4115" t="s">
        <v>0</v>
      </c>
      <c r="B4115" t="s">
        <v>288</v>
      </c>
      <c r="C4115" t="s">
        <v>696</v>
      </c>
      <c r="D4115" t="s">
        <v>7422</v>
      </c>
      <c r="E4115" t="s">
        <v>51</v>
      </c>
      <c r="F4115" t="b">
        <v>0</v>
      </c>
      <c r="G4115" t="s">
        <v>30</v>
      </c>
      <c r="H4115" s="4">
        <v>45713.250902777778</v>
      </c>
      <c r="I4115" t="b">
        <v>1</v>
      </c>
      <c r="J4115" t="b">
        <v>1</v>
      </c>
      <c r="K4115" t="s">
        <v>24</v>
      </c>
      <c r="L4115" t="s">
        <v>36</v>
      </c>
      <c r="N4115">
        <v>25</v>
      </c>
      <c r="O4115" t="s">
        <v>2075</v>
      </c>
      <c r="P4115" t="s">
        <v>863</v>
      </c>
    </row>
    <row r="4116" spans="1:16" x14ac:dyDescent="0.25">
      <c r="A4116" t="s">
        <v>19</v>
      </c>
      <c r="B4116" t="s">
        <v>7423</v>
      </c>
      <c r="C4116" t="s">
        <v>985</v>
      </c>
      <c r="D4116" t="s">
        <v>3972</v>
      </c>
      <c r="E4116" t="s">
        <v>20</v>
      </c>
      <c r="F4116" t="b">
        <v>0</v>
      </c>
      <c r="G4116" t="s">
        <v>27</v>
      </c>
      <c r="H4116" s="4">
        <v>45713.251006944447</v>
      </c>
      <c r="I4116" t="b">
        <v>0</v>
      </c>
      <c r="J4116" t="b">
        <v>1</v>
      </c>
      <c r="K4116" t="s">
        <v>24</v>
      </c>
      <c r="L4116" t="s">
        <v>22</v>
      </c>
      <c r="M4116">
        <v>260000</v>
      </c>
      <c r="O4116" t="s">
        <v>575</v>
      </c>
    </row>
    <row r="4117" spans="1:16" x14ac:dyDescent="0.25">
      <c r="A4117" t="s">
        <v>0</v>
      </c>
      <c r="B4117" t="s">
        <v>0</v>
      </c>
      <c r="C4117" t="s">
        <v>1226</v>
      </c>
      <c r="D4117" t="s">
        <v>3828</v>
      </c>
      <c r="E4117" t="s">
        <v>20</v>
      </c>
      <c r="F4117" t="b">
        <v>0</v>
      </c>
      <c r="G4117" t="s">
        <v>52</v>
      </c>
      <c r="H4117" s="4">
        <v>45713.251215277778</v>
      </c>
      <c r="I4117" t="b">
        <v>0</v>
      </c>
      <c r="J4117" t="b">
        <v>0</v>
      </c>
      <c r="K4117" t="s">
        <v>24</v>
      </c>
      <c r="L4117" t="s">
        <v>22</v>
      </c>
      <c r="M4117">
        <v>70000</v>
      </c>
      <c r="O4117" t="s">
        <v>5917</v>
      </c>
      <c r="P4117" t="s">
        <v>5918</v>
      </c>
    </row>
    <row r="4118" spans="1:16" x14ac:dyDescent="0.25">
      <c r="A4118" t="s">
        <v>1</v>
      </c>
      <c r="B4118" t="s">
        <v>661</v>
      </c>
      <c r="C4118" t="s">
        <v>1521</v>
      </c>
      <c r="D4118" t="s">
        <v>3972</v>
      </c>
      <c r="E4118" t="s">
        <v>20</v>
      </c>
      <c r="F4118" t="b">
        <v>0</v>
      </c>
      <c r="G4118" t="s">
        <v>52</v>
      </c>
      <c r="H4118" s="4">
        <v>45713.251643518517</v>
      </c>
      <c r="I4118" t="b">
        <v>0</v>
      </c>
      <c r="J4118" t="b">
        <v>0</v>
      </c>
      <c r="K4118" t="s">
        <v>24</v>
      </c>
      <c r="L4118" t="s">
        <v>22</v>
      </c>
      <c r="M4118">
        <v>81100</v>
      </c>
      <c r="O4118" t="s">
        <v>1549</v>
      </c>
    </row>
    <row r="4119" spans="1:16" x14ac:dyDescent="0.25">
      <c r="A4119" t="s">
        <v>1</v>
      </c>
      <c r="B4119" t="s">
        <v>661</v>
      </c>
      <c r="C4119" t="s">
        <v>386</v>
      </c>
      <c r="D4119" t="s">
        <v>3828</v>
      </c>
      <c r="E4119" t="s">
        <v>20</v>
      </c>
      <c r="F4119" t="b">
        <v>0</v>
      </c>
      <c r="G4119" t="s">
        <v>41</v>
      </c>
      <c r="H4119" s="4">
        <v>45713.251944444448</v>
      </c>
      <c r="I4119" t="b">
        <v>0</v>
      </c>
      <c r="J4119" t="b">
        <v>1</v>
      </c>
      <c r="K4119" t="s">
        <v>24</v>
      </c>
      <c r="L4119" t="s">
        <v>22</v>
      </c>
      <c r="M4119">
        <v>127275.203125</v>
      </c>
      <c r="O4119" t="s">
        <v>7424</v>
      </c>
      <c r="P4119" t="s">
        <v>7425</v>
      </c>
    </row>
    <row r="4120" spans="1:16" x14ac:dyDescent="0.25">
      <c r="A4120" t="s">
        <v>2</v>
      </c>
      <c r="B4120" t="s">
        <v>1544</v>
      </c>
      <c r="C4120" t="s">
        <v>39</v>
      </c>
      <c r="D4120" t="s">
        <v>4013</v>
      </c>
      <c r="E4120" t="s">
        <v>20</v>
      </c>
      <c r="F4120" t="b">
        <v>1</v>
      </c>
      <c r="G4120" t="s">
        <v>610</v>
      </c>
      <c r="H4120" s="4">
        <v>45713.257430555554</v>
      </c>
      <c r="I4120" t="b">
        <v>0</v>
      </c>
      <c r="J4120" t="b">
        <v>1</v>
      </c>
      <c r="K4120" t="s">
        <v>610</v>
      </c>
      <c r="L4120" t="s">
        <v>22</v>
      </c>
      <c r="M4120">
        <v>184000</v>
      </c>
      <c r="O4120" t="s">
        <v>3016</v>
      </c>
      <c r="P4120" t="s">
        <v>6877</v>
      </c>
    </row>
    <row r="4121" spans="1:16" x14ac:dyDescent="0.25">
      <c r="A4121" t="s">
        <v>0</v>
      </c>
      <c r="B4121" t="s">
        <v>7426</v>
      </c>
      <c r="C4121" t="s">
        <v>3180</v>
      </c>
      <c r="D4121" t="s">
        <v>2208</v>
      </c>
      <c r="E4121" t="s">
        <v>20</v>
      </c>
      <c r="F4121" t="b">
        <v>0</v>
      </c>
      <c r="G4121" t="s">
        <v>23</v>
      </c>
      <c r="H4121" s="4">
        <v>45713.269016203703</v>
      </c>
      <c r="I4121" t="b">
        <v>0</v>
      </c>
      <c r="J4121" t="b">
        <v>0</v>
      </c>
      <c r="K4121" t="s">
        <v>24</v>
      </c>
      <c r="L4121" t="s">
        <v>36</v>
      </c>
      <c r="N4121">
        <v>33.5</v>
      </c>
      <c r="O4121" t="s">
        <v>3375</v>
      </c>
      <c r="P4121" t="s">
        <v>963</v>
      </c>
    </row>
    <row r="4122" spans="1:16" x14ac:dyDescent="0.25">
      <c r="A4122" t="s">
        <v>2</v>
      </c>
      <c r="B4122" t="s">
        <v>2</v>
      </c>
      <c r="C4122" t="s">
        <v>7427</v>
      </c>
      <c r="D4122" t="s">
        <v>4971</v>
      </c>
      <c r="E4122" t="s">
        <v>20</v>
      </c>
      <c r="F4122" t="b">
        <v>0</v>
      </c>
      <c r="G4122" t="s">
        <v>226</v>
      </c>
      <c r="H4122" s="4">
        <v>45713.273310185177</v>
      </c>
      <c r="I4122" t="b">
        <v>1</v>
      </c>
      <c r="J4122" t="b">
        <v>0</v>
      </c>
      <c r="K4122" t="s">
        <v>226</v>
      </c>
      <c r="L4122" t="s">
        <v>22</v>
      </c>
      <c r="M4122">
        <v>65000</v>
      </c>
      <c r="O4122" t="s">
        <v>7428</v>
      </c>
      <c r="P4122" t="s">
        <v>7429</v>
      </c>
    </row>
    <row r="4123" spans="1:16" x14ac:dyDescent="0.25">
      <c r="A4123" t="s">
        <v>19</v>
      </c>
      <c r="B4123" t="s">
        <v>7518</v>
      </c>
      <c r="C4123" t="s">
        <v>213</v>
      </c>
      <c r="D4123" t="s">
        <v>2208</v>
      </c>
      <c r="E4123" t="s">
        <v>20</v>
      </c>
      <c r="F4123" t="b">
        <v>0</v>
      </c>
      <c r="G4123" t="s">
        <v>41</v>
      </c>
      <c r="H4123" s="4">
        <v>45713.292048611111</v>
      </c>
      <c r="I4123" t="b">
        <v>0</v>
      </c>
      <c r="J4123" t="b">
        <v>1</v>
      </c>
      <c r="K4123" t="s">
        <v>24</v>
      </c>
      <c r="L4123" t="s">
        <v>22</v>
      </c>
      <c r="M4123">
        <v>193000</v>
      </c>
      <c r="O4123" t="s">
        <v>405</v>
      </c>
      <c r="P4123" t="s">
        <v>7519</v>
      </c>
    </row>
    <row r="4124" spans="1:16" x14ac:dyDescent="0.25">
      <c r="A4124" t="s">
        <v>2</v>
      </c>
      <c r="B4124" t="s">
        <v>7430</v>
      </c>
      <c r="C4124" t="s">
        <v>172</v>
      </c>
      <c r="D4124" t="s">
        <v>2208</v>
      </c>
      <c r="E4124" t="s">
        <v>20</v>
      </c>
      <c r="F4124" t="b">
        <v>0</v>
      </c>
      <c r="G4124" t="s">
        <v>27</v>
      </c>
      <c r="H4124" s="4">
        <v>45713.293217592603</v>
      </c>
      <c r="I4124" t="b">
        <v>0</v>
      </c>
      <c r="J4124" t="b">
        <v>0</v>
      </c>
      <c r="K4124" t="s">
        <v>24</v>
      </c>
      <c r="L4124" t="s">
        <v>22</v>
      </c>
      <c r="M4124">
        <v>180000</v>
      </c>
      <c r="O4124" t="s">
        <v>2868</v>
      </c>
      <c r="P4124" t="s">
        <v>7431</v>
      </c>
    </row>
    <row r="4125" spans="1:16" x14ac:dyDescent="0.25">
      <c r="A4125" t="s">
        <v>28</v>
      </c>
      <c r="B4125" t="s">
        <v>7576</v>
      </c>
      <c r="C4125" t="s">
        <v>39</v>
      </c>
      <c r="D4125" t="s">
        <v>3984</v>
      </c>
      <c r="E4125" t="s">
        <v>20</v>
      </c>
      <c r="F4125" t="b">
        <v>1</v>
      </c>
      <c r="G4125" t="s">
        <v>2713</v>
      </c>
      <c r="H4125" s="4">
        <v>45713.294016203698</v>
      </c>
      <c r="I4125" t="b">
        <v>0</v>
      </c>
      <c r="J4125" t="b">
        <v>1</v>
      </c>
      <c r="K4125" t="s">
        <v>2713</v>
      </c>
      <c r="L4125" t="s">
        <v>22</v>
      </c>
      <c r="M4125">
        <v>138433.5</v>
      </c>
      <c r="O4125" t="s">
        <v>7577</v>
      </c>
    </row>
    <row r="4126" spans="1:16" x14ac:dyDescent="0.25">
      <c r="A4126" t="s">
        <v>2</v>
      </c>
      <c r="B4126" t="s">
        <v>7578</v>
      </c>
      <c r="C4126" t="s">
        <v>39</v>
      </c>
      <c r="D4126" t="s">
        <v>7579</v>
      </c>
      <c r="E4126" t="s">
        <v>20</v>
      </c>
      <c r="F4126" t="b">
        <v>1</v>
      </c>
      <c r="G4126" t="s">
        <v>816</v>
      </c>
      <c r="H4126" s="4">
        <v>45713.29515046296</v>
      </c>
      <c r="I4126" t="b">
        <v>0</v>
      </c>
      <c r="J4126" t="b">
        <v>0</v>
      </c>
      <c r="K4126" t="s">
        <v>816</v>
      </c>
      <c r="L4126" t="s">
        <v>22</v>
      </c>
      <c r="M4126">
        <v>87500</v>
      </c>
      <c r="O4126" t="s">
        <v>7579</v>
      </c>
      <c r="P4126" t="s">
        <v>7580</v>
      </c>
    </row>
    <row r="4127" spans="1:16" x14ac:dyDescent="0.25">
      <c r="A4127" t="s">
        <v>0</v>
      </c>
      <c r="B4127" t="s">
        <v>4221</v>
      </c>
      <c r="D4127" t="s">
        <v>4219</v>
      </c>
      <c r="E4127" t="s">
        <v>20</v>
      </c>
      <c r="F4127" t="b">
        <v>0</v>
      </c>
      <c r="G4127" t="s">
        <v>1420</v>
      </c>
      <c r="H4127" s="4">
        <v>45713.298101851848</v>
      </c>
      <c r="I4127" t="b">
        <v>0</v>
      </c>
      <c r="J4127" t="b">
        <v>0</v>
      </c>
      <c r="K4127" t="s">
        <v>1420</v>
      </c>
      <c r="L4127" t="s">
        <v>22</v>
      </c>
      <c r="M4127">
        <v>65000</v>
      </c>
      <c r="O4127" t="s">
        <v>2946</v>
      </c>
      <c r="P4127" t="s">
        <v>1374</v>
      </c>
    </row>
    <row r="4128" spans="1:16" x14ac:dyDescent="0.25">
      <c r="A4128" t="s">
        <v>1</v>
      </c>
      <c r="B4128" t="s">
        <v>7432</v>
      </c>
      <c r="C4128" t="s">
        <v>39</v>
      </c>
      <c r="D4128" t="s">
        <v>7433</v>
      </c>
      <c r="E4128" t="s">
        <v>20</v>
      </c>
      <c r="F4128" t="b">
        <v>1</v>
      </c>
      <c r="G4128" t="s">
        <v>1833</v>
      </c>
      <c r="H4128" s="4">
        <v>45713.299421296288</v>
      </c>
      <c r="I4128" t="b">
        <v>1</v>
      </c>
      <c r="J4128" t="b">
        <v>0</v>
      </c>
      <c r="K4128" t="s">
        <v>1833</v>
      </c>
      <c r="L4128" t="s">
        <v>22</v>
      </c>
      <c r="M4128">
        <v>47500</v>
      </c>
      <c r="O4128" t="s">
        <v>1426</v>
      </c>
    </row>
    <row r="4129" spans="1:16" x14ac:dyDescent="0.25">
      <c r="A4129" t="s">
        <v>0</v>
      </c>
      <c r="B4129" t="s">
        <v>3335</v>
      </c>
      <c r="C4129" t="s">
        <v>160</v>
      </c>
      <c r="D4129" t="s">
        <v>4083</v>
      </c>
      <c r="E4129" t="s">
        <v>20</v>
      </c>
      <c r="F4129" t="b">
        <v>0</v>
      </c>
      <c r="G4129" t="s">
        <v>52</v>
      </c>
      <c r="H4129" s="4">
        <v>45713.303819444453</v>
      </c>
      <c r="I4129" t="b">
        <v>0</v>
      </c>
      <c r="J4129" t="b">
        <v>1</v>
      </c>
      <c r="K4129" t="s">
        <v>24</v>
      </c>
      <c r="L4129" t="s">
        <v>22</v>
      </c>
      <c r="M4129">
        <v>137500</v>
      </c>
      <c r="O4129" t="s">
        <v>88</v>
      </c>
      <c r="P4129" t="s">
        <v>7434</v>
      </c>
    </row>
    <row r="4130" spans="1:16" x14ac:dyDescent="0.25">
      <c r="A4130" t="s">
        <v>89</v>
      </c>
      <c r="B4130" t="s">
        <v>7581</v>
      </c>
      <c r="C4130" t="s">
        <v>39</v>
      </c>
      <c r="D4130" t="s">
        <v>4626</v>
      </c>
      <c r="E4130" t="s">
        <v>20</v>
      </c>
      <c r="F4130" t="b">
        <v>1</v>
      </c>
      <c r="G4130" t="s">
        <v>4061</v>
      </c>
      <c r="H4130" s="4">
        <v>45713.308275462958</v>
      </c>
      <c r="I4130" t="b">
        <v>1</v>
      </c>
      <c r="J4130" t="b">
        <v>0</v>
      </c>
      <c r="K4130" t="s">
        <v>4061</v>
      </c>
      <c r="L4130" t="s">
        <v>22</v>
      </c>
      <c r="M4130">
        <v>170000</v>
      </c>
      <c r="O4130" t="s">
        <v>7582</v>
      </c>
      <c r="P4130" t="s">
        <v>7583</v>
      </c>
    </row>
    <row r="4131" spans="1:16" x14ac:dyDescent="0.25">
      <c r="A4131" t="s">
        <v>89</v>
      </c>
      <c r="B4131" t="s">
        <v>7530</v>
      </c>
      <c r="C4131" t="s">
        <v>7531</v>
      </c>
      <c r="D4131" t="s">
        <v>4034</v>
      </c>
      <c r="E4131" t="s">
        <v>20</v>
      </c>
      <c r="F4131" t="b">
        <v>0</v>
      </c>
      <c r="G4131" t="s">
        <v>1119</v>
      </c>
      <c r="H4131" s="4">
        <v>45713.31212962963</v>
      </c>
      <c r="I4131" t="b">
        <v>0</v>
      </c>
      <c r="J4131" t="b">
        <v>0</v>
      </c>
      <c r="K4131" t="s">
        <v>1119</v>
      </c>
      <c r="L4131" t="s">
        <v>22</v>
      </c>
      <c r="M4131">
        <v>275000</v>
      </c>
      <c r="O4131" t="s">
        <v>7532</v>
      </c>
      <c r="P4131" t="s">
        <v>274</v>
      </c>
    </row>
    <row r="4132" spans="1:16" x14ac:dyDescent="0.25">
      <c r="A4132" t="s">
        <v>89</v>
      </c>
      <c r="B4132" t="s">
        <v>7533</v>
      </c>
      <c r="C4132" t="s">
        <v>1420</v>
      </c>
      <c r="D4132" t="s">
        <v>4219</v>
      </c>
      <c r="E4132" t="s">
        <v>20</v>
      </c>
      <c r="F4132" t="b">
        <v>0</v>
      </c>
      <c r="G4132" t="s">
        <v>1420</v>
      </c>
      <c r="H4132" s="4">
        <v>45713.317175925928</v>
      </c>
      <c r="I4132" t="b">
        <v>0</v>
      </c>
      <c r="J4132" t="b">
        <v>0</v>
      </c>
      <c r="K4132" t="s">
        <v>1420</v>
      </c>
      <c r="L4132" t="s">
        <v>22</v>
      </c>
      <c r="M4132">
        <v>174400</v>
      </c>
      <c r="O4132" t="s">
        <v>1773</v>
      </c>
      <c r="P4132" t="s">
        <v>7534</v>
      </c>
    </row>
    <row r="4133" spans="1:16" x14ac:dyDescent="0.25">
      <c r="A4133" t="s">
        <v>139</v>
      </c>
      <c r="B4133" t="s">
        <v>7435</v>
      </c>
      <c r="C4133" t="s">
        <v>2500</v>
      </c>
      <c r="D4133" t="s">
        <v>3969</v>
      </c>
      <c r="E4133" t="s">
        <v>20</v>
      </c>
      <c r="F4133" t="b">
        <v>0</v>
      </c>
      <c r="G4133" t="s">
        <v>41</v>
      </c>
      <c r="H4133" s="4">
        <v>45713.333784722221</v>
      </c>
      <c r="I4133" t="b">
        <v>0</v>
      </c>
      <c r="J4133" t="b">
        <v>1</v>
      </c>
      <c r="K4133" t="s">
        <v>24</v>
      </c>
      <c r="L4133" t="s">
        <v>22</v>
      </c>
      <c r="M4133">
        <v>96000</v>
      </c>
      <c r="O4133" t="s">
        <v>7436</v>
      </c>
    </row>
    <row r="4134" spans="1:16" x14ac:dyDescent="0.25">
      <c r="A4134" t="s">
        <v>40</v>
      </c>
      <c r="B4134" t="s">
        <v>7437</v>
      </c>
      <c r="C4134" t="s">
        <v>151</v>
      </c>
      <c r="D4134" t="s">
        <v>5132</v>
      </c>
      <c r="E4134" t="s">
        <v>20</v>
      </c>
      <c r="F4134" t="b">
        <v>0</v>
      </c>
      <c r="G4134" t="s">
        <v>30</v>
      </c>
      <c r="H4134" s="4">
        <v>45713.334583333337</v>
      </c>
      <c r="I4134" t="b">
        <v>0</v>
      </c>
      <c r="J4134" t="b">
        <v>1</v>
      </c>
      <c r="K4134" t="s">
        <v>24</v>
      </c>
      <c r="L4134" t="s">
        <v>22</v>
      </c>
      <c r="M4134">
        <v>149743</v>
      </c>
      <c r="O4134" t="s">
        <v>7438</v>
      </c>
      <c r="P4134" t="s">
        <v>7439</v>
      </c>
    </row>
    <row r="4135" spans="1:16" x14ac:dyDescent="0.25">
      <c r="A4135" t="s">
        <v>19</v>
      </c>
      <c r="B4135" t="s">
        <v>7556</v>
      </c>
      <c r="C4135" t="s">
        <v>453</v>
      </c>
      <c r="D4135" t="s">
        <v>3956</v>
      </c>
      <c r="E4135" t="s">
        <v>20</v>
      </c>
      <c r="F4135" t="b">
        <v>0</v>
      </c>
      <c r="G4135" t="s">
        <v>27</v>
      </c>
      <c r="H4135" s="4">
        <v>45713.334618055553</v>
      </c>
      <c r="I4135" t="b">
        <v>0</v>
      </c>
      <c r="J4135" t="b">
        <v>0</v>
      </c>
      <c r="K4135" t="s">
        <v>24</v>
      </c>
      <c r="L4135" t="s">
        <v>36</v>
      </c>
      <c r="N4135">
        <v>51.239997863769531</v>
      </c>
      <c r="O4135" t="s">
        <v>349</v>
      </c>
      <c r="P4135" t="s">
        <v>7557</v>
      </c>
    </row>
    <row r="4136" spans="1:16" x14ac:dyDescent="0.25">
      <c r="A4136" t="s">
        <v>2</v>
      </c>
      <c r="B4136" t="s">
        <v>7440</v>
      </c>
      <c r="C4136" t="s">
        <v>29</v>
      </c>
      <c r="D4136" t="s">
        <v>3956</v>
      </c>
      <c r="E4136" t="s">
        <v>20</v>
      </c>
      <c r="F4136" t="b">
        <v>0</v>
      </c>
      <c r="G4136" t="s">
        <v>27</v>
      </c>
      <c r="H4136" s="4">
        <v>45713.334675925929</v>
      </c>
      <c r="I4136" t="b">
        <v>0</v>
      </c>
      <c r="J4136" t="b">
        <v>1</v>
      </c>
      <c r="K4136" t="s">
        <v>24</v>
      </c>
      <c r="L4136" t="s">
        <v>36</v>
      </c>
      <c r="N4136">
        <v>38.215000152587891</v>
      </c>
      <c r="O4136" t="s">
        <v>2768</v>
      </c>
      <c r="P4136" t="s">
        <v>128</v>
      </c>
    </row>
    <row r="4137" spans="1:16" x14ac:dyDescent="0.25">
      <c r="A4137" t="s">
        <v>2</v>
      </c>
      <c r="B4137" t="s">
        <v>1676</v>
      </c>
      <c r="C4137" t="s">
        <v>92</v>
      </c>
      <c r="D4137" t="s">
        <v>4089</v>
      </c>
      <c r="E4137" t="s">
        <v>20</v>
      </c>
      <c r="F4137" t="b">
        <v>0</v>
      </c>
      <c r="G4137" t="s">
        <v>35</v>
      </c>
      <c r="H4137" s="4">
        <v>45713.335509259261</v>
      </c>
      <c r="I4137" t="b">
        <v>0</v>
      </c>
      <c r="J4137" t="b">
        <v>0</v>
      </c>
      <c r="K4137" t="s">
        <v>24</v>
      </c>
      <c r="L4137" t="s">
        <v>22</v>
      </c>
      <c r="M4137">
        <v>125000</v>
      </c>
      <c r="O4137" t="s">
        <v>202</v>
      </c>
      <c r="P4137" t="s">
        <v>7558</v>
      </c>
    </row>
    <row r="4138" spans="1:16" x14ac:dyDescent="0.25">
      <c r="A4138" t="s">
        <v>2</v>
      </c>
      <c r="B4138" t="s">
        <v>7441</v>
      </c>
      <c r="C4138" t="s">
        <v>6312</v>
      </c>
      <c r="D4138" t="s">
        <v>3969</v>
      </c>
      <c r="E4138" t="s">
        <v>20</v>
      </c>
      <c r="F4138" t="b">
        <v>0</v>
      </c>
      <c r="G4138" t="s">
        <v>1420</v>
      </c>
      <c r="H4138" s="4">
        <v>45713.350810185177</v>
      </c>
      <c r="I4138" t="b">
        <v>0</v>
      </c>
      <c r="J4138" t="b">
        <v>0</v>
      </c>
      <c r="K4138" t="s">
        <v>1420</v>
      </c>
      <c r="L4138" t="s">
        <v>22</v>
      </c>
      <c r="M4138">
        <v>109605.5</v>
      </c>
      <c r="O4138" t="s">
        <v>7442</v>
      </c>
      <c r="P4138" t="s">
        <v>7443</v>
      </c>
    </row>
    <row r="4139" spans="1:16" x14ac:dyDescent="0.25">
      <c r="A4139" t="s">
        <v>0</v>
      </c>
      <c r="B4139" t="s">
        <v>7535</v>
      </c>
      <c r="C4139" t="s">
        <v>3225</v>
      </c>
      <c r="D4139" t="s">
        <v>3828</v>
      </c>
      <c r="E4139" t="s">
        <v>20</v>
      </c>
      <c r="F4139" t="b">
        <v>0</v>
      </c>
      <c r="G4139" t="s">
        <v>27</v>
      </c>
      <c r="H4139" s="4">
        <v>45713.375081018523</v>
      </c>
      <c r="I4139" t="b">
        <v>1</v>
      </c>
      <c r="J4139" t="b">
        <v>1</v>
      </c>
      <c r="K4139" t="s">
        <v>24</v>
      </c>
      <c r="L4139" t="s">
        <v>22</v>
      </c>
      <c r="M4139">
        <v>80000</v>
      </c>
      <c r="O4139" t="s">
        <v>7536</v>
      </c>
      <c r="P4139" t="s">
        <v>7537</v>
      </c>
    </row>
    <row r="4140" spans="1:16" x14ac:dyDescent="0.25">
      <c r="A4140" t="s">
        <v>0</v>
      </c>
      <c r="B4140" t="s">
        <v>7444</v>
      </c>
      <c r="C4140" t="s">
        <v>39</v>
      </c>
      <c r="D4140" t="s">
        <v>3828</v>
      </c>
      <c r="E4140" t="s">
        <v>20</v>
      </c>
      <c r="F4140" t="b">
        <v>1</v>
      </c>
      <c r="G4140" t="s">
        <v>27</v>
      </c>
      <c r="H4140" s="4">
        <v>45713.375150462962</v>
      </c>
      <c r="I4140" t="b">
        <v>1</v>
      </c>
      <c r="J4140" t="b">
        <v>0</v>
      </c>
      <c r="K4140" t="s">
        <v>24</v>
      </c>
      <c r="L4140" t="s">
        <v>22</v>
      </c>
      <c r="M4140">
        <v>163085</v>
      </c>
      <c r="O4140" t="s">
        <v>7445</v>
      </c>
      <c r="P4140" t="s">
        <v>709</v>
      </c>
    </row>
    <row r="4141" spans="1:16" x14ac:dyDescent="0.25">
      <c r="A4141" t="s">
        <v>0</v>
      </c>
      <c r="B4141" t="s">
        <v>7446</v>
      </c>
      <c r="C4141" t="s">
        <v>585</v>
      </c>
      <c r="D4141" t="s">
        <v>4083</v>
      </c>
      <c r="E4141" t="s">
        <v>20</v>
      </c>
      <c r="F4141" t="b">
        <v>0</v>
      </c>
      <c r="G4141" t="s">
        <v>41</v>
      </c>
      <c r="H4141" s="4">
        <v>45713.375474537039</v>
      </c>
      <c r="I4141" t="b">
        <v>0</v>
      </c>
      <c r="J4141" t="b">
        <v>0</v>
      </c>
      <c r="K4141" t="s">
        <v>24</v>
      </c>
      <c r="L4141" t="s">
        <v>22</v>
      </c>
      <c r="M4141">
        <v>125000</v>
      </c>
      <c r="O4141" t="s">
        <v>374</v>
      </c>
      <c r="P4141" t="s">
        <v>7447</v>
      </c>
    </row>
    <row r="4142" spans="1:16" x14ac:dyDescent="0.25">
      <c r="A4142" t="s">
        <v>1</v>
      </c>
      <c r="B4142" t="s">
        <v>4430</v>
      </c>
      <c r="C4142" t="s">
        <v>949</v>
      </c>
      <c r="D4142" t="s">
        <v>4431</v>
      </c>
      <c r="E4142" t="s">
        <v>20</v>
      </c>
      <c r="F4142" t="b">
        <v>0</v>
      </c>
      <c r="G4142" t="s">
        <v>30</v>
      </c>
      <c r="H4142" s="4">
        <v>45713.376006944447</v>
      </c>
      <c r="I4142" t="b">
        <v>0</v>
      </c>
      <c r="J4142" t="b">
        <v>1</v>
      </c>
      <c r="K4142" t="s">
        <v>24</v>
      </c>
      <c r="L4142" t="s">
        <v>22</v>
      </c>
      <c r="M4142">
        <v>99000</v>
      </c>
      <c r="O4142" t="s">
        <v>1763</v>
      </c>
      <c r="P4142" t="s">
        <v>4432</v>
      </c>
    </row>
    <row r="4143" spans="1:16" x14ac:dyDescent="0.25">
      <c r="A4143" t="s">
        <v>0</v>
      </c>
      <c r="B4143" t="s">
        <v>5420</v>
      </c>
      <c r="C4143" t="s">
        <v>372</v>
      </c>
      <c r="D4143" t="s">
        <v>3956</v>
      </c>
      <c r="E4143" t="s">
        <v>34</v>
      </c>
      <c r="F4143" t="b">
        <v>0</v>
      </c>
      <c r="G4143" t="s">
        <v>27</v>
      </c>
      <c r="H4143" s="4">
        <v>45713.416701388887</v>
      </c>
      <c r="I4143" t="b">
        <v>1</v>
      </c>
      <c r="J4143" t="b">
        <v>0</v>
      </c>
      <c r="K4143" t="s">
        <v>24</v>
      </c>
      <c r="L4143" t="s">
        <v>36</v>
      </c>
      <c r="N4143">
        <v>27.979999542236332</v>
      </c>
      <c r="O4143" t="s">
        <v>4621</v>
      </c>
    </row>
    <row r="4144" spans="1:16" x14ac:dyDescent="0.25">
      <c r="A4144" t="s">
        <v>40</v>
      </c>
      <c r="B4144" t="s">
        <v>7448</v>
      </c>
      <c r="C4144" t="s">
        <v>1546</v>
      </c>
      <c r="D4144" t="s">
        <v>3828</v>
      </c>
      <c r="E4144" t="s">
        <v>20</v>
      </c>
      <c r="F4144" t="b">
        <v>0</v>
      </c>
      <c r="G4144" t="s">
        <v>27</v>
      </c>
      <c r="H4144" s="4">
        <v>45713.417939814812</v>
      </c>
      <c r="I4144" t="b">
        <v>0</v>
      </c>
      <c r="J4144" t="b">
        <v>1</v>
      </c>
      <c r="K4144" t="s">
        <v>24</v>
      </c>
      <c r="L4144" t="s">
        <v>22</v>
      </c>
      <c r="M4144">
        <v>162225</v>
      </c>
      <c r="O4144" t="s">
        <v>254</v>
      </c>
      <c r="P4144" t="s">
        <v>7449</v>
      </c>
    </row>
    <row r="4145" spans="1:16" x14ac:dyDescent="0.25">
      <c r="A4145" t="s">
        <v>40</v>
      </c>
      <c r="B4145" t="s">
        <v>2541</v>
      </c>
      <c r="C4145" t="s">
        <v>3347</v>
      </c>
      <c r="D4145" t="s">
        <v>3972</v>
      </c>
      <c r="E4145" t="s">
        <v>20</v>
      </c>
      <c r="F4145" t="b">
        <v>0</v>
      </c>
      <c r="G4145" t="s">
        <v>27</v>
      </c>
      <c r="H4145" s="4">
        <v>45713.418842592589</v>
      </c>
      <c r="I4145" t="b">
        <v>0</v>
      </c>
      <c r="J4145" t="b">
        <v>1</v>
      </c>
      <c r="K4145" t="s">
        <v>24</v>
      </c>
      <c r="L4145" t="s">
        <v>22</v>
      </c>
      <c r="M4145">
        <v>110500</v>
      </c>
      <c r="O4145" t="s">
        <v>2227</v>
      </c>
      <c r="P4145" t="s">
        <v>4332</v>
      </c>
    </row>
    <row r="4146" spans="1:16" x14ac:dyDescent="0.25">
      <c r="A4146" t="s">
        <v>2</v>
      </c>
      <c r="B4146" t="s">
        <v>4384</v>
      </c>
      <c r="C4146" t="s">
        <v>3515</v>
      </c>
      <c r="D4146" t="s">
        <v>2208</v>
      </c>
      <c r="E4146" t="s">
        <v>34</v>
      </c>
      <c r="F4146" t="b">
        <v>0</v>
      </c>
      <c r="G4146" t="s">
        <v>41</v>
      </c>
      <c r="H4146" s="4">
        <v>45713.418923611112</v>
      </c>
      <c r="I4146" t="b">
        <v>0</v>
      </c>
      <c r="J4146" t="b">
        <v>1</v>
      </c>
      <c r="K4146" t="s">
        <v>24</v>
      </c>
      <c r="L4146" t="s">
        <v>22</v>
      </c>
      <c r="M4146">
        <v>165000</v>
      </c>
      <c r="O4146" t="s">
        <v>428</v>
      </c>
      <c r="P4146" t="s">
        <v>7450</v>
      </c>
    </row>
    <row r="4147" spans="1:16" x14ac:dyDescent="0.25">
      <c r="A4147" t="s">
        <v>28</v>
      </c>
      <c r="B4147" t="s">
        <v>642</v>
      </c>
      <c r="C4147" t="s">
        <v>696</v>
      </c>
      <c r="D4147" t="s">
        <v>3972</v>
      </c>
      <c r="E4147" t="s">
        <v>20</v>
      </c>
      <c r="F4147" t="b">
        <v>0</v>
      </c>
      <c r="G4147" t="s">
        <v>30</v>
      </c>
      <c r="H4147" s="4">
        <v>45713.420115740737</v>
      </c>
      <c r="I4147" t="b">
        <v>0</v>
      </c>
      <c r="J4147" t="b">
        <v>1</v>
      </c>
      <c r="K4147" t="s">
        <v>24</v>
      </c>
      <c r="L4147" t="s">
        <v>22</v>
      </c>
      <c r="M4147">
        <v>147000</v>
      </c>
      <c r="O4147" t="s">
        <v>950</v>
      </c>
      <c r="P4147" t="s">
        <v>6324</v>
      </c>
    </row>
    <row r="4148" spans="1:16" x14ac:dyDescent="0.25">
      <c r="A4148" t="s">
        <v>89</v>
      </c>
      <c r="B4148" t="s">
        <v>7451</v>
      </c>
      <c r="C4148" t="s">
        <v>7312</v>
      </c>
      <c r="D4148" t="s">
        <v>2208</v>
      </c>
      <c r="E4148" t="s">
        <v>34</v>
      </c>
      <c r="F4148" t="b">
        <v>0</v>
      </c>
      <c r="G4148" t="s">
        <v>41</v>
      </c>
      <c r="H4148" s="4">
        <v>45713.433148148149</v>
      </c>
      <c r="I4148" t="b">
        <v>0</v>
      </c>
      <c r="J4148" t="b">
        <v>1</v>
      </c>
      <c r="K4148" t="s">
        <v>24</v>
      </c>
      <c r="L4148" t="s">
        <v>22</v>
      </c>
      <c r="M4148">
        <v>195000</v>
      </c>
      <c r="O4148" t="s">
        <v>428</v>
      </c>
      <c r="P4148" t="s">
        <v>7452</v>
      </c>
    </row>
    <row r="4149" spans="1:16" x14ac:dyDescent="0.25">
      <c r="A4149" t="s">
        <v>2</v>
      </c>
      <c r="B4149" t="s">
        <v>6516</v>
      </c>
      <c r="C4149" t="s">
        <v>151</v>
      </c>
      <c r="D4149" t="s">
        <v>3972</v>
      </c>
      <c r="E4149" t="s">
        <v>20</v>
      </c>
      <c r="F4149" t="b">
        <v>0</v>
      </c>
      <c r="G4149" t="s">
        <v>30</v>
      </c>
      <c r="H4149" s="4">
        <v>45713.45925925926</v>
      </c>
      <c r="I4149" t="b">
        <v>0</v>
      </c>
      <c r="J4149" t="b">
        <v>1</v>
      </c>
      <c r="K4149" t="s">
        <v>24</v>
      </c>
      <c r="L4149" t="s">
        <v>22</v>
      </c>
      <c r="M4149">
        <v>140500</v>
      </c>
      <c r="O4149" t="s">
        <v>6517</v>
      </c>
      <c r="P4149" t="s">
        <v>6518</v>
      </c>
    </row>
    <row r="4150" spans="1:16" x14ac:dyDescent="0.25">
      <c r="A4150" t="s">
        <v>2</v>
      </c>
      <c r="B4150" t="s">
        <v>307</v>
      </c>
      <c r="C4150" t="s">
        <v>39</v>
      </c>
      <c r="D4150" t="s">
        <v>7453</v>
      </c>
      <c r="E4150" t="s">
        <v>20</v>
      </c>
      <c r="F4150" t="b">
        <v>1</v>
      </c>
      <c r="G4150" t="s">
        <v>1094</v>
      </c>
      <c r="H4150" s="4">
        <v>45713.489560185182</v>
      </c>
      <c r="I4150" t="b">
        <v>1</v>
      </c>
      <c r="J4150" t="b">
        <v>0</v>
      </c>
      <c r="K4150" t="s">
        <v>1094</v>
      </c>
      <c r="L4150" t="s">
        <v>22</v>
      </c>
      <c r="M4150">
        <v>200000</v>
      </c>
      <c r="O4150" t="s">
        <v>7454</v>
      </c>
      <c r="P4150" t="s">
        <v>1818</v>
      </c>
    </row>
    <row r="4151" spans="1:16" x14ac:dyDescent="0.25">
      <c r="A4151" t="s">
        <v>0</v>
      </c>
      <c r="B4151" t="s">
        <v>0</v>
      </c>
      <c r="C4151" t="s">
        <v>7559</v>
      </c>
      <c r="D4151" t="s">
        <v>7546</v>
      </c>
      <c r="E4151" t="s">
        <v>34</v>
      </c>
      <c r="F4151" t="b">
        <v>0</v>
      </c>
      <c r="G4151" t="s">
        <v>41</v>
      </c>
      <c r="H4151" s="4">
        <v>45713.500532407408</v>
      </c>
      <c r="I4151" t="b">
        <v>0</v>
      </c>
      <c r="J4151" t="b">
        <v>0</v>
      </c>
      <c r="K4151" t="s">
        <v>24</v>
      </c>
      <c r="L4151" t="s">
        <v>36</v>
      </c>
      <c r="N4151">
        <v>15</v>
      </c>
      <c r="O4151" t="s">
        <v>7547</v>
      </c>
      <c r="P4151" t="s">
        <v>61</v>
      </c>
    </row>
    <row r="4152" spans="1:16" x14ac:dyDescent="0.25">
      <c r="A4152" t="s">
        <v>1</v>
      </c>
      <c r="B4152" t="s">
        <v>2955</v>
      </c>
      <c r="C4152" t="s">
        <v>2765</v>
      </c>
      <c r="D4152" t="s">
        <v>3972</v>
      </c>
      <c r="E4152" t="s">
        <v>20</v>
      </c>
      <c r="F4152" t="b">
        <v>0</v>
      </c>
      <c r="G4152" t="s">
        <v>52</v>
      </c>
      <c r="H4152" s="4">
        <v>45713.500891203701</v>
      </c>
      <c r="I4152" t="b">
        <v>0</v>
      </c>
      <c r="J4152" t="b">
        <v>1</v>
      </c>
      <c r="K4152" t="s">
        <v>24</v>
      </c>
      <c r="L4152" t="s">
        <v>22</v>
      </c>
      <c r="M4152">
        <v>174000</v>
      </c>
      <c r="O4152" t="s">
        <v>5481</v>
      </c>
      <c r="P4152" t="s">
        <v>603</v>
      </c>
    </row>
    <row r="4153" spans="1:16" x14ac:dyDescent="0.25">
      <c r="A4153" t="s">
        <v>2</v>
      </c>
      <c r="B4153" t="s">
        <v>7405</v>
      </c>
      <c r="C4153" t="s">
        <v>3608</v>
      </c>
      <c r="D4153" t="s">
        <v>3972</v>
      </c>
      <c r="E4153" t="s">
        <v>20</v>
      </c>
      <c r="F4153" t="b">
        <v>0</v>
      </c>
      <c r="G4153" t="s">
        <v>27</v>
      </c>
      <c r="H4153" s="4">
        <v>45713.501215277778</v>
      </c>
      <c r="I4153" t="b">
        <v>0</v>
      </c>
      <c r="J4153" t="b">
        <v>0</v>
      </c>
      <c r="K4153" t="s">
        <v>24</v>
      </c>
      <c r="L4153" t="s">
        <v>22</v>
      </c>
      <c r="M4153">
        <v>82850</v>
      </c>
      <c r="O4153" t="s">
        <v>5481</v>
      </c>
      <c r="P4153" t="s">
        <v>3772</v>
      </c>
    </row>
    <row r="4154" spans="1:16" x14ac:dyDescent="0.25">
      <c r="A4154" t="s">
        <v>2</v>
      </c>
      <c r="B4154" t="s">
        <v>7455</v>
      </c>
      <c r="C4154" t="s">
        <v>114</v>
      </c>
      <c r="D4154" t="s">
        <v>3972</v>
      </c>
      <c r="E4154" t="s">
        <v>20</v>
      </c>
      <c r="F4154" t="b">
        <v>0</v>
      </c>
      <c r="G4154" t="s">
        <v>27</v>
      </c>
      <c r="H4154" s="4">
        <v>45713.501689814817</v>
      </c>
      <c r="I4154" t="b">
        <v>0</v>
      </c>
      <c r="J4154" t="b">
        <v>1</v>
      </c>
      <c r="K4154" t="s">
        <v>24</v>
      </c>
      <c r="L4154" t="s">
        <v>22</v>
      </c>
      <c r="M4154">
        <v>207500</v>
      </c>
      <c r="O4154" t="s">
        <v>341</v>
      </c>
      <c r="P4154" t="s">
        <v>7456</v>
      </c>
    </row>
    <row r="4155" spans="1:16" x14ac:dyDescent="0.25">
      <c r="A4155" t="s">
        <v>1</v>
      </c>
      <c r="B4155" t="s">
        <v>7560</v>
      </c>
      <c r="C4155" t="s">
        <v>713</v>
      </c>
      <c r="D4155" t="s">
        <v>3972</v>
      </c>
      <c r="E4155" t="s">
        <v>20</v>
      </c>
      <c r="F4155" t="b">
        <v>0</v>
      </c>
      <c r="G4155" t="s">
        <v>27</v>
      </c>
      <c r="H4155" s="4">
        <v>45713.501770833333</v>
      </c>
      <c r="I4155" t="b">
        <v>0</v>
      </c>
      <c r="J4155" t="b">
        <v>1</v>
      </c>
      <c r="K4155" t="s">
        <v>24</v>
      </c>
      <c r="L4155" t="s">
        <v>22</v>
      </c>
      <c r="M4155">
        <v>113750</v>
      </c>
      <c r="O4155" t="s">
        <v>5481</v>
      </c>
      <c r="P4155" t="s">
        <v>7561</v>
      </c>
    </row>
    <row r="4156" spans="1:16" x14ac:dyDescent="0.25">
      <c r="A4156" t="s">
        <v>1</v>
      </c>
      <c r="B4156" t="s">
        <v>844</v>
      </c>
      <c r="C4156" t="s">
        <v>3608</v>
      </c>
      <c r="D4156" t="s">
        <v>3972</v>
      </c>
      <c r="E4156" t="s">
        <v>20</v>
      </c>
      <c r="F4156" t="b">
        <v>0</v>
      </c>
      <c r="G4156" t="s">
        <v>30</v>
      </c>
      <c r="H4156" s="4">
        <v>45713.502858796302</v>
      </c>
      <c r="I4156" t="b">
        <v>0</v>
      </c>
      <c r="J4156" t="b">
        <v>0</v>
      </c>
      <c r="K4156" t="s">
        <v>24</v>
      </c>
      <c r="L4156" t="s">
        <v>22</v>
      </c>
      <c r="M4156">
        <v>174500</v>
      </c>
      <c r="O4156" t="s">
        <v>5481</v>
      </c>
      <c r="P4156" t="s">
        <v>302</v>
      </c>
    </row>
    <row r="4157" spans="1:16" x14ac:dyDescent="0.25">
      <c r="A4157" t="s">
        <v>40</v>
      </c>
      <c r="B4157" t="s">
        <v>6047</v>
      </c>
      <c r="C4157" t="s">
        <v>194</v>
      </c>
      <c r="D4157" t="s">
        <v>4034</v>
      </c>
      <c r="E4157" t="s">
        <v>20</v>
      </c>
      <c r="F4157" t="b">
        <v>0</v>
      </c>
      <c r="G4157" t="s">
        <v>158</v>
      </c>
      <c r="H4157" s="4">
        <v>45713.504050925927</v>
      </c>
      <c r="I4157" t="b">
        <v>1</v>
      </c>
      <c r="J4157" t="b">
        <v>0</v>
      </c>
      <c r="K4157" t="s">
        <v>158</v>
      </c>
      <c r="L4157" t="s">
        <v>22</v>
      </c>
      <c r="M4157">
        <v>86459.5</v>
      </c>
      <c r="O4157" t="s">
        <v>6044</v>
      </c>
      <c r="P4157" t="s">
        <v>6048</v>
      </c>
    </row>
    <row r="4158" spans="1:16" x14ac:dyDescent="0.25">
      <c r="A4158" t="s">
        <v>28</v>
      </c>
      <c r="B4158" t="s">
        <v>7457</v>
      </c>
      <c r="C4158" t="s">
        <v>39</v>
      </c>
      <c r="D4158" t="s">
        <v>3972</v>
      </c>
      <c r="E4158" t="s">
        <v>20</v>
      </c>
      <c r="F4158" t="b">
        <v>1</v>
      </c>
      <c r="G4158" t="s">
        <v>106</v>
      </c>
      <c r="H4158" s="4">
        <v>45713.50849537037</v>
      </c>
      <c r="I4158" t="b">
        <v>0</v>
      </c>
      <c r="J4158" t="b">
        <v>0</v>
      </c>
      <c r="K4158" t="s">
        <v>106</v>
      </c>
      <c r="L4158" t="s">
        <v>36</v>
      </c>
      <c r="N4158">
        <v>50</v>
      </c>
      <c r="O4158" t="s">
        <v>7412</v>
      </c>
      <c r="P4158" t="s">
        <v>7458</v>
      </c>
    </row>
    <row r="4159" spans="1:16" x14ac:dyDescent="0.25">
      <c r="A4159" t="s">
        <v>0</v>
      </c>
      <c r="B4159" t="s">
        <v>0</v>
      </c>
      <c r="C4159" t="s">
        <v>569</v>
      </c>
      <c r="D4159" t="s">
        <v>7546</v>
      </c>
      <c r="E4159" t="s">
        <v>34</v>
      </c>
      <c r="F4159" t="b">
        <v>0</v>
      </c>
      <c r="G4159" t="s">
        <v>52</v>
      </c>
      <c r="H4159" s="4">
        <v>45713.515636574077</v>
      </c>
      <c r="I4159" t="b">
        <v>0</v>
      </c>
      <c r="J4159" t="b">
        <v>0</v>
      </c>
      <c r="K4159" t="s">
        <v>24</v>
      </c>
      <c r="L4159" t="s">
        <v>36</v>
      </c>
      <c r="N4159">
        <v>15</v>
      </c>
      <c r="O4159" t="s">
        <v>7547</v>
      </c>
      <c r="P4159" t="s">
        <v>61</v>
      </c>
    </row>
    <row r="4160" spans="1:16" x14ac:dyDescent="0.25">
      <c r="A4160" t="s">
        <v>0</v>
      </c>
      <c r="B4160" t="s">
        <v>7585</v>
      </c>
      <c r="C4160" t="s">
        <v>1343</v>
      </c>
      <c r="D4160" t="s">
        <v>2208</v>
      </c>
      <c r="E4160" t="s">
        <v>20</v>
      </c>
      <c r="F4160" t="b">
        <v>0</v>
      </c>
      <c r="G4160" t="s">
        <v>27</v>
      </c>
      <c r="H4160" s="4">
        <v>45713.541712962957</v>
      </c>
      <c r="I4160" t="b">
        <v>0</v>
      </c>
      <c r="J4160" t="b">
        <v>1</v>
      </c>
      <c r="K4160" t="s">
        <v>24</v>
      </c>
      <c r="L4160" t="s">
        <v>22</v>
      </c>
      <c r="M4160">
        <v>60700</v>
      </c>
      <c r="O4160" t="s">
        <v>2918</v>
      </c>
      <c r="P4160" t="s">
        <v>1711</v>
      </c>
    </row>
    <row r="4161" spans="1:16" x14ac:dyDescent="0.25">
      <c r="A4161" t="s">
        <v>139</v>
      </c>
      <c r="B4161" t="s">
        <v>7459</v>
      </c>
      <c r="C4161" t="s">
        <v>1867</v>
      </c>
      <c r="D4161" t="s">
        <v>2208</v>
      </c>
      <c r="E4161" t="s">
        <v>105</v>
      </c>
      <c r="F4161" t="b">
        <v>0</v>
      </c>
      <c r="G4161" t="s">
        <v>27</v>
      </c>
      <c r="H4161" s="4">
        <v>45713.54178240741</v>
      </c>
      <c r="I4161" t="b">
        <v>0</v>
      </c>
      <c r="J4161" t="b">
        <v>1</v>
      </c>
      <c r="K4161" t="s">
        <v>24</v>
      </c>
      <c r="L4161" t="s">
        <v>22</v>
      </c>
      <c r="M4161">
        <v>93500</v>
      </c>
      <c r="O4161" t="s">
        <v>7460</v>
      </c>
      <c r="P4161" t="s">
        <v>2014</v>
      </c>
    </row>
    <row r="4162" spans="1:16" x14ac:dyDescent="0.25">
      <c r="A4162" t="s">
        <v>25</v>
      </c>
      <c r="B4162" t="s">
        <v>7586</v>
      </c>
      <c r="C4162" t="s">
        <v>622</v>
      </c>
      <c r="D4162" t="s">
        <v>3972</v>
      </c>
      <c r="E4162" t="s">
        <v>20</v>
      </c>
      <c r="F4162" t="b">
        <v>0</v>
      </c>
      <c r="G4162" t="s">
        <v>35</v>
      </c>
      <c r="H4162" s="4">
        <v>45713.542071759257</v>
      </c>
      <c r="I4162" t="b">
        <v>0</v>
      </c>
      <c r="J4162" t="b">
        <v>1</v>
      </c>
      <c r="K4162" t="s">
        <v>24</v>
      </c>
      <c r="L4162" t="s">
        <v>22</v>
      </c>
      <c r="M4162">
        <v>115850</v>
      </c>
      <c r="O4162" t="s">
        <v>7587</v>
      </c>
      <c r="P4162" t="s">
        <v>66</v>
      </c>
    </row>
    <row r="4163" spans="1:16" x14ac:dyDescent="0.25">
      <c r="A4163" t="s">
        <v>1</v>
      </c>
      <c r="B4163" t="s">
        <v>2473</v>
      </c>
      <c r="C4163" t="s">
        <v>1845</v>
      </c>
      <c r="D4163" t="s">
        <v>4083</v>
      </c>
      <c r="E4163" t="s">
        <v>20</v>
      </c>
      <c r="F4163" t="b">
        <v>0</v>
      </c>
      <c r="G4163" t="s">
        <v>27</v>
      </c>
      <c r="H4163" s="4">
        <v>45713.543252314812</v>
      </c>
      <c r="I4163" t="b">
        <v>0</v>
      </c>
      <c r="J4163" t="b">
        <v>1</v>
      </c>
      <c r="K4163" t="s">
        <v>24</v>
      </c>
      <c r="L4163" t="s">
        <v>22</v>
      </c>
      <c r="M4163">
        <v>145000</v>
      </c>
      <c r="O4163" t="s">
        <v>1388</v>
      </c>
      <c r="P4163" t="s">
        <v>7461</v>
      </c>
    </row>
    <row r="4164" spans="1:16" x14ac:dyDescent="0.25">
      <c r="A4164" t="s">
        <v>40</v>
      </c>
      <c r="B4164" t="s">
        <v>7462</v>
      </c>
      <c r="C4164" t="s">
        <v>2701</v>
      </c>
      <c r="D4164" t="s">
        <v>3828</v>
      </c>
      <c r="E4164" t="s">
        <v>20</v>
      </c>
      <c r="F4164" t="b">
        <v>0</v>
      </c>
      <c r="G4164" t="s">
        <v>41</v>
      </c>
      <c r="H4164" s="4">
        <v>45713.543657407397</v>
      </c>
      <c r="I4164" t="b">
        <v>1</v>
      </c>
      <c r="J4164" t="b">
        <v>1</v>
      </c>
      <c r="K4164" t="s">
        <v>24</v>
      </c>
      <c r="L4164" t="s">
        <v>36</v>
      </c>
      <c r="N4164">
        <v>60</v>
      </c>
      <c r="O4164" t="s">
        <v>7463</v>
      </c>
      <c r="P4164" t="s">
        <v>7464</v>
      </c>
    </row>
    <row r="4165" spans="1:16" x14ac:dyDescent="0.25">
      <c r="A4165" t="s">
        <v>19</v>
      </c>
      <c r="B4165" t="s">
        <v>7465</v>
      </c>
      <c r="C4165" t="s">
        <v>2765</v>
      </c>
      <c r="D4165" t="s">
        <v>3956</v>
      </c>
      <c r="E4165" t="s">
        <v>20</v>
      </c>
      <c r="F4165" t="b">
        <v>0</v>
      </c>
      <c r="G4165" t="s">
        <v>23</v>
      </c>
      <c r="H4165" s="4">
        <v>45713.581053240741</v>
      </c>
      <c r="I4165" t="b">
        <v>0</v>
      </c>
      <c r="J4165" t="b">
        <v>1</v>
      </c>
      <c r="K4165" t="s">
        <v>24</v>
      </c>
      <c r="L4165" t="s">
        <v>36</v>
      </c>
      <c r="N4165">
        <v>11.335000038146971</v>
      </c>
      <c r="O4165" t="s">
        <v>254</v>
      </c>
      <c r="P4165" t="s">
        <v>1637</v>
      </c>
    </row>
    <row r="4166" spans="1:16" x14ac:dyDescent="0.25">
      <c r="A4166" t="s">
        <v>0</v>
      </c>
      <c r="B4166" t="s">
        <v>7548</v>
      </c>
      <c r="C4166" t="s">
        <v>484</v>
      </c>
      <c r="D4166" t="s">
        <v>3828</v>
      </c>
      <c r="E4166" t="s">
        <v>20</v>
      </c>
      <c r="F4166" t="b">
        <v>0</v>
      </c>
      <c r="G4166" t="s">
        <v>27</v>
      </c>
      <c r="H4166" s="4">
        <v>45713.583402777767</v>
      </c>
      <c r="I4166" t="b">
        <v>0</v>
      </c>
      <c r="J4166" t="b">
        <v>1</v>
      </c>
      <c r="K4166" t="s">
        <v>24</v>
      </c>
      <c r="L4166" t="s">
        <v>22</v>
      </c>
      <c r="M4166">
        <v>70000</v>
      </c>
      <c r="O4166" t="s">
        <v>7549</v>
      </c>
      <c r="P4166" t="s">
        <v>280</v>
      </c>
    </row>
    <row r="4167" spans="1:16" x14ac:dyDescent="0.25">
      <c r="A4167" t="s">
        <v>0</v>
      </c>
      <c r="B4167" t="s">
        <v>7466</v>
      </c>
      <c r="C4167" t="s">
        <v>859</v>
      </c>
      <c r="D4167" t="s">
        <v>3956</v>
      </c>
      <c r="E4167" t="s">
        <v>20</v>
      </c>
      <c r="F4167" t="b">
        <v>0</v>
      </c>
      <c r="G4167" t="s">
        <v>27</v>
      </c>
      <c r="H4167" s="4">
        <v>45713.583518518521</v>
      </c>
      <c r="I4167" t="b">
        <v>0</v>
      </c>
      <c r="J4167" t="b">
        <v>1</v>
      </c>
      <c r="K4167" t="s">
        <v>24</v>
      </c>
      <c r="L4167" t="s">
        <v>36</v>
      </c>
      <c r="N4167">
        <v>24.014999389648441</v>
      </c>
      <c r="O4167" t="s">
        <v>7467</v>
      </c>
      <c r="P4167" t="s">
        <v>1304</v>
      </c>
    </row>
    <row r="4168" spans="1:16" x14ac:dyDescent="0.25">
      <c r="A4168" t="s">
        <v>25</v>
      </c>
      <c r="B4168" t="s">
        <v>7520</v>
      </c>
      <c r="C4168" t="s">
        <v>82</v>
      </c>
      <c r="D4168" t="s">
        <v>3828</v>
      </c>
      <c r="E4168" t="s">
        <v>20</v>
      </c>
      <c r="F4168" t="b">
        <v>0</v>
      </c>
      <c r="G4168" t="s">
        <v>27</v>
      </c>
      <c r="H4168" s="4">
        <v>45713.584178240737</v>
      </c>
      <c r="I4168" t="b">
        <v>0</v>
      </c>
      <c r="J4168" t="b">
        <v>1</v>
      </c>
      <c r="K4168" t="s">
        <v>24</v>
      </c>
      <c r="L4168" t="s">
        <v>22</v>
      </c>
      <c r="M4168">
        <v>85210.5</v>
      </c>
      <c r="O4168" t="s">
        <v>7521</v>
      </c>
      <c r="P4168" t="s">
        <v>2884</v>
      </c>
    </row>
    <row r="4169" spans="1:16" x14ac:dyDescent="0.25">
      <c r="A4169" t="s">
        <v>2</v>
      </c>
      <c r="B4169" t="s">
        <v>170</v>
      </c>
      <c r="C4169" t="s">
        <v>171</v>
      </c>
      <c r="D4169" t="s">
        <v>3956</v>
      </c>
      <c r="E4169" t="s">
        <v>20</v>
      </c>
      <c r="F4169" t="b">
        <v>0</v>
      </c>
      <c r="G4169" t="s">
        <v>27</v>
      </c>
      <c r="H4169" s="4">
        <v>45713.584618055553</v>
      </c>
      <c r="I4169" t="b">
        <v>0</v>
      </c>
      <c r="J4169" t="b">
        <v>1</v>
      </c>
      <c r="K4169" t="s">
        <v>24</v>
      </c>
      <c r="L4169" t="s">
        <v>36</v>
      </c>
      <c r="N4169">
        <v>46.060001373291023</v>
      </c>
      <c r="O4169" t="s">
        <v>7562</v>
      </c>
      <c r="P4169" t="s">
        <v>7563</v>
      </c>
    </row>
    <row r="4170" spans="1:16" x14ac:dyDescent="0.25">
      <c r="A4170" t="s">
        <v>28</v>
      </c>
      <c r="B4170" t="s">
        <v>7468</v>
      </c>
      <c r="C4170" t="s">
        <v>24</v>
      </c>
      <c r="D4170" t="s">
        <v>3972</v>
      </c>
      <c r="E4170" t="s">
        <v>20</v>
      </c>
      <c r="F4170" t="b">
        <v>0</v>
      </c>
      <c r="G4170" t="s">
        <v>27</v>
      </c>
      <c r="H4170" s="4">
        <v>45713.585509259261</v>
      </c>
      <c r="I4170" t="b">
        <v>0</v>
      </c>
      <c r="J4170" t="b">
        <v>0</v>
      </c>
      <c r="K4170" t="s">
        <v>24</v>
      </c>
      <c r="L4170" t="s">
        <v>22</v>
      </c>
      <c r="M4170">
        <v>155000</v>
      </c>
      <c r="O4170" t="s">
        <v>7469</v>
      </c>
      <c r="P4170" t="s">
        <v>7470</v>
      </c>
    </row>
    <row r="4171" spans="1:16" x14ac:dyDescent="0.25">
      <c r="A4171" t="s">
        <v>191</v>
      </c>
      <c r="B4171" t="s">
        <v>7471</v>
      </c>
      <c r="C4171" t="s">
        <v>972</v>
      </c>
      <c r="D4171" t="s">
        <v>4083</v>
      </c>
      <c r="E4171" t="s">
        <v>20</v>
      </c>
      <c r="F4171" t="b">
        <v>0</v>
      </c>
      <c r="G4171" t="s">
        <v>862</v>
      </c>
      <c r="H4171" s="4">
        <v>45713.589016203703</v>
      </c>
      <c r="I4171" t="b">
        <v>0</v>
      </c>
      <c r="J4171" t="b">
        <v>0</v>
      </c>
      <c r="K4171" t="s">
        <v>862</v>
      </c>
      <c r="L4171" t="s">
        <v>22</v>
      </c>
      <c r="M4171">
        <v>127500</v>
      </c>
      <c r="O4171" t="s">
        <v>7472</v>
      </c>
      <c r="P4171" t="s">
        <v>7473</v>
      </c>
    </row>
    <row r="4172" spans="1:16" x14ac:dyDescent="0.25">
      <c r="A4172" t="s">
        <v>0</v>
      </c>
      <c r="B4172" t="s">
        <v>5356</v>
      </c>
      <c r="C4172" t="s">
        <v>5357</v>
      </c>
      <c r="D4172" t="s">
        <v>3828</v>
      </c>
      <c r="E4172" t="s">
        <v>219</v>
      </c>
      <c r="F4172" t="b">
        <v>0</v>
      </c>
      <c r="G4172" t="s">
        <v>27</v>
      </c>
      <c r="H4172" s="4">
        <v>45713.625069444453</v>
      </c>
      <c r="I4172" t="b">
        <v>1</v>
      </c>
      <c r="J4172" t="b">
        <v>1</v>
      </c>
      <c r="K4172" t="s">
        <v>24</v>
      </c>
      <c r="L4172" t="s">
        <v>36</v>
      </c>
      <c r="N4172">
        <v>26.494998931884769</v>
      </c>
      <c r="O4172" t="s">
        <v>3769</v>
      </c>
      <c r="P4172" t="s">
        <v>1702</v>
      </c>
    </row>
    <row r="4173" spans="1:16" x14ac:dyDescent="0.25">
      <c r="A4173" t="s">
        <v>0</v>
      </c>
      <c r="B4173" t="s">
        <v>7474</v>
      </c>
      <c r="C4173" t="s">
        <v>179</v>
      </c>
      <c r="D4173" t="s">
        <v>2208</v>
      </c>
      <c r="E4173" t="s">
        <v>20</v>
      </c>
      <c r="F4173" t="b">
        <v>0</v>
      </c>
      <c r="G4173" t="s">
        <v>27</v>
      </c>
      <c r="H4173" s="4">
        <v>45713.625173611108</v>
      </c>
      <c r="I4173" t="b">
        <v>0</v>
      </c>
      <c r="J4173" t="b">
        <v>0</v>
      </c>
      <c r="K4173" t="s">
        <v>24</v>
      </c>
      <c r="L4173" t="s">
        <v>22</v>
      </c>
      <c r="M4173">
        <v>61750</v>
      </c>
      <c r="O4173" t="s">
        <v>7475</v>
      </c>
      <c r="P4173" t="s">
        <v>7476</v>
      </c>
    </row>
    <row r="4174" spans="1:16" x14ac:dyDescent="0.25">
      <c r="A4174" t="s">
        <v>0</v>
      </c>
      <c r="B4174" t="s">
        <v>7477</v>
      </c>
      <c r="C4174" t="s">
        <v>2883</v>
      </c>
      <c r="D4174" t="s">
        <v>3828</v>
      </c>
      <c r="E4174" t="s">
        <v>51</v>
      </c>
      <c r="F4174" t="b">
        <v>0</v>
      </c>
      <c r="G4174" t="s">
        <v>30</v>
      </c>
      <c r="H4174" s="4">
        <v>45713.625601851847</v>
      </c>
      <c r="I4174" t="b">
        <v>1</v>
      </c>
      <c r="J4174" t="b">
        <v>0</v>
      </c>
      <c r="K4174" t="s">
        <v>24</v>
      </c>
      <c r="L4174" t="s">
        <v>36</v>
      </c>
      <c r="N4174">
        <v>53.5</v>
      </c>
      <c r="O4174" t="s">
        <v>7478</v>
      </c>
      <c r="P4174" t="s">
        <v>338</v>
      </c>
    </row>
    <row r="4175" spans="1:16" x14ac:dyDescent="0.25">
      <c r="A4175" t="s">
        <v>1</v>
      </c>
      <c r="B4175" t="s">
        <v>4443</v>
      </c>
      <c r="C4175" t="s">
        <v>122</v>
      </c>
      <c r="D4175" t="s">
        <v>3972</v>
      </c>
      <c r="E4175" t="s">
        <v>20</v>
      </c>
      <c r="F4175" t="b">
        <v>0</v>
      </c>
      <c r="G4175" t="s">
        <v>52</v>
      </c>
      <c r="H4175" s="4">
        <v>45713.625740740739</v>
      </c>
      <c r="I4175" t="b">
        <v>0</v>
      </c>
      <c r="J4175" t="b">
        <v>1</v>
      </c>
      <c r="K4175" t="s">
        <v>24</v>
      </c>
      <c r="L4175" t="s">
        <v>22</v>
      </c>
      <c r="M4175">
        <v>222545</v>
      </c>
      <c r="O4175" t="s">
        <v>759</v>
      </c>
      <c r="P4175" t="s">
        <v>2237</v>
      </c>
    </row>
    <row r="4176" spans="1:16" x14ac:dyDescent="0.25">
      <c r="A4176" t="s">
        <v>1</v>
      </c>
      <c r="B4176" t="s">
        <v>7479</v>
      </c>
      <c r="C4176" t="s">
        <v>82</v>
      </c>
      <c r="D4176" t="s">
        <v>4083</v>
      </c>
      <c r="E4176" t="s">
        <v>20</v>
      </c>
      <c r="F4176" t="b">
        <v>0</v>
      </c>
      <c r="G4176" t="s">
        <v>27</v>
      </c>
      <c r="H4176" s="4">
        <v>45713.626018518517</v>
      </c>
      <c r="I4176" t="b">
        <v>0</v>
      </c>
      <c r="J4176" t="b">
        <v>0</v>
      </c>
      <c r="K4176" t="s">
        <v>24</v>
      </c>
      <c r="L4176" t="s">
        <v>22</v>
      </c>
      <c r="M4176">
        <v>155000</v>
      </c>
      <c r="O4176" t="s">
        <v>377</v>
      </c>
      <c r="P4176" t="s">
        <v>3559</v>
      </c>
    </row>
    <row r="4177" spans="1:16" x14ac:dyDescent="0.25">
      <c r="A4177" t="s">
        <v>2</v>
      </c>
      <c r="B4177" t="s">
        <v>7480</v>
      </c>
      <c r="C4177" t="s">
        <v>24</v>
      </c>
      <c r="D4177" t="s">
        <v>4327</v>
      </c>
      <c r="E4177" t="s">
        <v>20</v>
      </c>
      <c r="F4177" t="b">
        <v>0</v>
      </c>
      <c r="G4177" t="s">
        <v>27</v>
      </c>
      <c r="H4177" s="4">
        <v>45713.626979166656</v>
      </c>
      <c r="I4177" t="b">
        <v>0</v>
      </c>
      <c r="J4177" t="b">
        <v>0</v>
      </c>
      <c r="K4177" t="s">
        <v>24</v>
      </c>
      <c r="L4177" t="s">
        <v>22</v>
      </c>
      <c r="M4177">
        <v>126500</v>
      </c>
      <c r="O4177" t="s">
        <v>7481</v>
      </c>
      <c r="P4177" t="s">
        <v>7482</v>
      </c>
    </row>
    <row r="4178" spans="1:16" x14ac:dyDescent="0.25">
      <c r="A4178" t="s">
        <v>0</v>
      </c>
      <c r="B4178" t="s">
        <v>2760</v>
      </c>
      <c r="C4178" t="s">
        <v>236</v>
      </c>
      <c r="D4178" t="s">
        <v>2208</v>
      </c>
      <c r="E4178" t="s">
        <v>20</v>
      </c>
      <c r="F4178" t="b">
        <v>0</v>
      </c>
      <c r="G4178" t="s">
        <v>27</v>
      </c>
      <c r="H4178" s="4">
        <v>45713.666817129633</v>
      </c>
      <c r="I4178" t="b">
        <v>0</v>
      </c>
      <c r="J4178" t="b">
        <v>1</v>
      </c>
      <c r="K4178" t="s">
        <v>24</v>
      </c>
      <c r="L4178" t="s">
        <v>22</v>
      </c>
      <c r="M4178">
        <v>120000</v>
      </c>
      <c r="O4178" t="s">
        <v>301</v>
      </c>
      <c r="P4178" t="s">
        <v>7483</v>
      </c>
    </row>
    <row r="4179" spans="1:16" x14ac:dyDescent="0.25">
      <c r="A4179" t="s">
        <v>0</v>
      </c>
      <c r="B4179" t="s">
        <v>7484</v>
      </c>
      <c r="C4179" t="s">
        <v>179</v>
      </c>
      <c r="D4179" t="s">
        <v>3828</v>
      </c>
      <c r="E4179" t="s">
        <v>20</v>
      </c>
      <c r="F4179" t="b">
        <v>0</v>
      </c>
      <c r="G4179" t="s">
        <v>27</v>
      </c>
      <c r="H4179" s="4">
        <v>45713.66684027778</v>
      </c>
      <c r="I4179" t="b">
        <v>0</v>
      </c>
      <c r="J4179" t="b">
        <v>1</v>
      </c>
      <c r="K4179" t="s">
        <v>24</v>
      </c>
      <c r="L4179" t="s">
        <v>22</v>
      </c>
      <c r="M4179">
        <v>79871.5</v>
      </c>
      <c r="O4179" t="s">
        <v>3851</v>
      </c>
      <c r="P4179" t="s">
        <v>7485</v>
      </c>
    </row>
    <row r="4180" spans="1:16" x14ac:dyDescent="0.25">
      <c r="A4180" t="s">
        <v>139</v>
      </c>
      <c r="B4180" t="s">
        <v>277</v>
      </c>
      <c r="C4180" t="s">
        <v>1065</v>
      </c>
      <c r="D4180" t="s">
        <v>3972</v>
      </c>
      <c r="E4180" t="s">
        <v>20</v>
      </c>
      <c r="F4180" t="b">
        <v>0</v>
      </c>
      <c r="G4180" t="s">
        <v>35</v>
      </c>
      <c r="H4180" s="4">
        <v>45713.667071759257</v>
      </c>
      <c r="I4180" t="b">
        <v>0</v>
      </c>
      <c r="J4180" t="b">
        <v>0</v>
      </c>
      <c r="K4180" t="s">
        <v>24</v>
      </c>
      <c r="L4180" t="s">
        <v>36</v>
      </c>
      <c r="N4180">
        <v>60</v>
      </c>
      <c r="O4180" t="s">
        <v>200</v>
      </c>
      <c r="P4180" t="s">
        <v>7538</v>
      </c>
    </row>
    <row r="4181" spans="1:16" x14ac:dyDescent="0.25">
      <c r="A4181" t="s">
        <v>139</v>
      </c>
      <c r="B4181" t="s">
        <v>7486</v>
      </c>
      <c r="C4181" t="s">
        <v>1421</v>
      </c>
      <c r="D4181" t="s">
        <v>3828</v>
      </c>
      <c r="E4181" t="s">
        <v>20</v>
      </c>
      <c r="F4181" t="b">
        <v>0</v>
      </c>
      <c r="G4181" t="s">
        <v>52</v>
      </c>
      <c r="H4181" s="4">
        <v>45713.667858796303</v>
      </c>
      <c r="I4181" t="b">
        <v>0</v>
      </c>
      <c r="J4181" t="b">
        <v>1</v>
      </c>
      <c r="K4181" t="s">
        <v>24</v>
      </c>
      <c r="L4181" t="s">
        <v>22</v>
      </c>
      <c r="M4181">
        <v>120000</v>
      </c>
      <c r="O4181" t="s">
        <v>7487</v>
      </c>
      <c r="P4181" t="s">
        <v>7488</v>
      </c>
    </row>
    <row r="4182" spans="1:16" x14ac:dyDescent="0.25">
      <c r="A4182" t="s">
        <v>40</v>
      </c>
      <c r="B4182" t="s">
        <v>7489</v>
      </c>
      <c r="C4182" t="s">
        <v>825</v>
      </c>
      <c r="D4182" t="s">
        <v>3828</v>
      </c>
      <c r="E4182" t="s">
        <v>20</v>
      </c>
      <c r="F4182" t="b">
        <v>0</v>
      </c>
      <c r="G4182" t="s">
        <v>27</v>
      </c>
      <c r="H4182" s="4">
        <v>45713.668009259258</v>
      </c>
      <c r="I4182" t="b">
        <v>1</v>
      </c>
      <c r="J4182" t="b">
        <v>1</v>
      </c>
      <c r="K4182" t="s">
        <v>24</v>
      </c>
      <c r="L4182" t="s">
        <v>22</v>
      </c>
      <c r="M4182">
        <v>147500</v>
      </c>
      <c r="O4182" t="s">
        <v>2576</v>
      </c>
      <c r="P4182" t="s">
        <v>7490</v>
      </c>
    </row>
    <row r="4183" spans="1:16" x14ac:dyDescent="0.25">
      <c r="A4183" t="s">
        <v>0</v>
      </c>
      <c r="B4183" t="s">
        <v>7539</v>
      </c>
      <c r="C4183" t="s">
        <v>2716</v>
      </c>
      <c r="D4183" t="s">
        <v>3972</v>
      </c>
      <c r="E4183" t="s">
        <v>20</v>
      </c>
      <c r="F4183" t="b">
        <v>0</v>
      </c>
      <c r="G4183" t="s">
        <v>23</v>
      </c>
      <c r="H4183" s="4">
        <v>45713.700891203713</v>
      </c>
      <c r="I4183" t="b">
        <v>0</v>
      </c>
      <c r="J4183" t="b">
        <v>1</v>
      </c>
      <c r="K4183" t="s">
        <v>24</v>
      </c>
      <c r="L4183" t="s">
        <v>22</v>
      </c>
      <c r="M4183">
        <v>74100</v>
      </c>
      <c r="O4183" t="s">
        <v>5948</v>
      </c>
      <c r="P4183" t="s">
        <v>7540</v>
      </c>
    </row>
    <row r="4184" spans="1:16" x14ac:dyDescent="0.25">
      <c r="A4184" t="s">
        <v>0</v>
      </c>
      <c r="B4184" t="s">
        <v>7622</v>
      </c>
      <c r="C4184" t="s">
        <v>82</v>
      </c>
      <c r="D4184" t="s">
        <v>3972</v>
      </c>
      <c r="E4184" t="s">
        <v>20</v>
      </c>
      <c r="F4184" t="b">
        <v>0</v>
      </c>
      <c r="G4184" t="s">
        <v>27</v>
      </c>
      <c r="H4184" s="4">
        <v>45713.704456018517</v>
      </c>
      <c r="I4184" t="b">
        <v>0</v>
      </c>
      <c r="J4184" t="b">
        <v>1</v>
      </c>
      <c r="K4184" t="s">
        <v>24</v>
      </c>
      <c r="L4184" t="s">
        <v>22</v>
      </c>
      <c r="M4184">
        <v>201500</v>
      </c>
      <c r="O4184" t="s">
        <v>7419</v>
      </c>
      <c r="P4184" t="s">
        <v>2951</v>
      </c>
    </row>
    <row r="4185" spans="1:16" x14ac:dyDescent="0.25">
      <c r="A4185" t="s">
        <v>0</v>
      </c>
      <c r="B4185" t="s">
        <v>214</v>
      </c>
      <c r="C4185" t="s">
        <v>335</v>
      </c>
      <c r="D4185" t="s">
        <v>4177</v>
      </c>
      <c r="E4185" t="s">
        <v>20</v>
      </c>
      <c r="F4185" t="b">
        <v>0</v>
      </c>
      <c r="G4185" t="s">
        <v>27</v>
      </c>
      <c r="H4185" s="4">
        <v>45713.704479166663</v>
      </c>
      <c r="I4185" t="b">
        <v>1</v>
      </c>
      <c r="J4185" t="b">
        <v>0</v>
      </c>
      <c r="K4185" t="s">
        <v>24</v>
      </c>
      <c r="L4185" t="s">
        <v>36</v>
      </c>
      <c r="N4185">
        <v>30</v>
      </c>
      <c r="O4185" t="s">
        <v>1961</v>
      </c>
    </row>
    <row r="4186" spans="1:16" x14ac:dyDescent="0.25">
      <c r="A4186" t="s">
        <v>0</v>
      </c>
      <c r="B4186" t="s">
        <v>0</v>
      </c>
      <c r="C4186" t="s">
        <v>1393</v>
      </c>
      <c r="D4186" t="s">
        <v>7623</v>
      </c>
      <c r="E4186" t="s">
        <v>20</v>
      </c>
      <c r="F4186" t="b">
        <v>0</v>
      </c>
      <c r="G4186" t="s">
        <v>41</v>
      </c>
      <c r="H4186" s="4">
        <v>45713.704791666663</v>
      </c>
      <c r="I4186" t="b">
        <v>0</v>
      </c>
      <c r="J4186" t="b">
        <v>1</v>
      </c>
      <c r="K4186" t="s">
        <v>24</v>
      </c>
      <c r="L4186" t="s">
        <v>22</v>
      </c>
      <c r="M4186">
        <v>72500</v>
      </c>
      <c r="O4186" t="s">
        <v>7624</v>
      </c>
      <c r="P4186" t="s">
        <v>1053</v>
      </c>
    </row>
    <row r="4187" spans="1:16" x14ac:dyDescent="0.25">
      <c r="A4187" t="s">
        <v>0</v>
      </c>
      <c r="B4187" t="s">
        <v>343</v>
      </c>
      <c r="C4187" t="s">
        <v>260</v>
      </c>
      <c r="D4187" t="s">
        <v>3972</v>
      </c>
      <c r="E4187" t="s">
        <v>51</v>
      </c>
      <c r="F4187" t="b">
        <v>0</v>
      </c>
      <c r="G4187" t="s">
        <v>41</v>
      </c>
      <c r="H4187" s="4">
        <v>45713.704791666663</v>
      </c>
      <c r="I4187" t="b">
        <v>1</v>
      </c>
      <c r="J4187" t="b">
        <v>0</v>
      </c>
      <c r="K4187" t="s">
        <v>24</v>
      </c>
      <c r="L4187" t="s">
        <v>36</v>
      </c>
      <c r="N4187">
        <v>50</v>
      </c>
      <c r="O4187" t="s">
        <v>1837</v>
      </c>
      <c r="P4187" t="s">
        <v>3866</v>
      </c>
    </row>
    <row r="4188" spans="1:16" x14ac:dyDescent="0.25">
      <c r="A4188" t="s">
        <v>0</v>
      </c>
      <c r="B4188" t="s">
        <v>3761</v>
      </c>
      <c r="C4188" t="s">
        <v>4304</v>
      </c>
      <c r="D4188" t="s">
        <v>3828</v>
      </c>
      <c r="E4188" t="s">
        <v>20</v>
      </c>
      <c r="F4188" t="b">
        <v>0</v>
      </c>
      <c r="G4188" t="s">
        <v>41</v>
      </c>
      <c r="H4188" s="4">
        <v>45713.704791666663</v>
      </c>
      <c r="I4188" t="b">
        <v>0</v>
      </c>
      <c r="J4188" t="b">
        <v>1</v>
      </c>
      <c r="K4188" t="s">
        <v>24</v>
      </c>
      <c r="L4188" t="s">
        <v>36</v>
      </c>
      <c r="N4188">
        <v>23</v>
      </c>
      <c r="O4188" t="s">
        <v>7625</v>
      </c>
      <c r="P4188" t="s">
        <v>7626</v>
      </c>
    </row>
    <row r="4189" spans="1:16" x14ac:dyDescent="0.25">
      <c r="A4189" t="s">
        <v>0</v>
      </c>
      <c r="B4189" t="s">
        <v>7627</v>
      </c>
      <c r="C4189" t="s">
        <v>2263</v>
      </c>
      <c r="D4189" t="s">
        <v>131</v>
      </c>
      <c r="E4189" t="s">
        <v>20</v>
      </c>
      <c r="F4189" t="b">
        <v>0</v>
      </c>
      <c r="G4189" t="s">
        <v>52</v>
      </c>
      <c r="H4189" s="4">
        <v>45713.705254629633</v>
      </c>
      <c r="I4189" t="b">
        <v>1</v>
      </c>
      <c r="J4189" t="b">
        <v>0</v>
      </c>
      <c r="K4189" t="s">
        <v>24</v>
      </c>
      <c r="L4189" t="s">
        <v>22</v>
      </c>
      <c r="M4189">
        <v>50000</v>
      </c>
      <c r="O4189" t="s">
        <v>131</v>
      </c>
    </row>
    <row r="4190" spans="1:16" x14ac:dyDescent="0.25">
      <c r="A4190" t="s">
        <v>0</v>
      </c>
      <c r="B4190" t="s">
        <v>0</v>
      </c>
      <c r="C4190" t="s">
        <v>122</v>
      </c>
      <c r="D4190" t="s">
        <v>3828</v>
      </c>
      <c r="E4190" t="s">
        <v>20</v>
      </c>
      <c r="F4190" t="b">
        <v>0</v>
      </c>
      <c r="G4190" t="s">
        <v>52</v>
      </c>
      <c r="H4190" s="4">
        <v>45713.705254629633</v>
      </c>
      <c r="I4190" t="b">
        <v>0</v>
      </c>
      <c r="J4190" t="b">
        <v>1</v>
      </c>
      <c r="K4190" t="s">
        <v>24</v>
      </c>
      <c r="L4190" t="s">
        <v>22</v>
      </c>
      <c r="M4190">
        <v>62500</v>
      </c>
      <c r="O4190" t="s">
        <v>7628</v>
      </c>
      <c r="P4190" t="s">
        <v>7629</v>
      </c>
    </row>
    <row r="4191" spans="1:16" x14ac:dyDescent="0.25">
      <c r="A4191" t="s">
        <v>0</v>
      </c>
      <c r="B4191" t="s">
        <v>7630</v>
      </c>
      <c r="C4191" t="s">
        <v>571</v>
      </c>
      <c r="D4191" t="s">
        <v>3972</v>
      </c>
      <c r="E4191" t="s">
        <v>20</v>
      </c>
      <c r="F4191" t="b">
        <v>0</v>
      </c>
      <c r="G4191" t="s">
        <v>52</v>
      </c>
      <c r="H4191" s="4">
        <v>45713.705254629633</v>
      </c>
      <c r="I4191" t="b">
        <v>0</v>
      </c>
      <c r="J4191" t="b">
        <v>0</v>
      </c>
      <c r="K4191" t="s">
        <v>24</v>
      </c>
      <c r="L4191" t="s">
        <v>22</v>
      </c>
      <c r="M4191">
        <v>67500</v>
      </c>
      <c r="O4191" t="s">
        <v>7631</v>
      </c>
      <c r="P4191" t="s">
        <v>107</v>
      </c>
    </row>
    <row r="4192" spans="1:16" x14ac:dyDescent="0.25">
      <c r="A4192" t="s">
        <v>0</v>
      </c>
      <c r="B4192" t="s">
        <v>7632</v>
      </c>
      <c r="C4192" t="s">
        <v>225</v>
      </c>
      <c r="D4192" t="s">
        <v>3972</v>
      </c>
      <c r="E4192" t="s">
        <v>20</v>
      </c>
      <c r="F4192" t="b">
        <v>0</v>
      </c>
      <c r="G4192" t="s">
        <v>52</v>
      </c>
      <c r="H4192" s="4">
        <v>45713.705254629633</v>
      </c>
      <c r="I4192" t="b">
        <v>0</v>
      </c>
      <c r="J4192" t="b">
        <v>1</v>
      </c>
      <c r="K4192" t="s">
        <v>24</v>
      </c>
      <c r="L4192" t="s">
        <v>22</v>
      </c>
      <c r="M4192">
        <v>97402</v>
      </c>
      <c r="O4192" t="s">
        <v>5481</v>
      </c>
      <c r="P4192" t="s">
        <v>2177</v>
      </c>
    </row>
    <row r="4193" spans="1:16" x14ac:dyDescent="0.25">
      <c r="A4193" t="s">
        <v>0</v>
      </c>
      <c r="B4193" t="s">
        <v>257</v>
      </c>
      <c r="C4193" t="s">
        <v>64</v>
      </c>
      <c r="D4193" t="s">
        <v>1051</v>
      </c>
      <c r="E4193" t="s">
        <v>20</v>
      </c>
      <c r="F4193" t="b">
        <v>0</v>
      </c>
      <c r="G4193" t="s">
        <v>52</v>
      </c>
      <c r="H4193" s="4">
        <v>45713.705254629633</v>
      </c>
      <c r="I4193" t="b">
        <v>0</v>
      </c>
      <c r="J4193" t="b">
        <v>1</v>
      </c>
      <c r="K4193" t="s">
        <v>24</v>
      </c>
      <c r="L4193" t="s">
        <v>36</v>
      </c>
      <c r="N4193">
        <v>75</v>
      </c>
      <c r="O4193" t="s">
        <v>1051</v>
      </c>
      <c r="P4193" t="s">
        <v>107</v>
      </c>
    </row>
    <row r="4194" spans="1:16" x14ac:dyDescent="0.25">
      <c r="A4194" t="s">
        <v>1</v>
      </c>
      <c r="B4194" t="s">
        <v>7633</v>
      </c>
      <c r="C4194" t="s">
        <v>82</v>
      </c>
      <c r="D4194" t="s">
        <v>131</v>
      </c>
      <c r="F4194" t="b">
        <v>0</v>
      </c>
      <c r="G4194" t="s">
        <v>27</v>
      </c>
      <c r="H4194" s="4">
        <v>45713.705439814818</v>
      </c>
      <c r="I4194" t="b">
        <v>0</v>
      </c>
      <c r="J4194" t="b">
        <v>0</v>
      </c>
      <c r="K4194" t="s">
        <v>24</v>
      </c>
      <c r="L4194" t="s">
        <v>36</v>
      </c>
      <c r="N4194">
        <v>68.339996337890625</v>
      </c>
      <c r="O4194" t="s">
        <v>131</v>
      </c>
    </row>
    <row r="4195" spans="1:16" x14ac:dyDescent="0.25">
      <c r="A4195" t="s">
        <v>1</v>
      </c>
      <c r="B4195" t="s">
        <v>7634</v>
      </c>
      <c r="C4195" t="s">
        <v>82</v>
      </c>
      <c r="D4195" t="s">
        <v>3828</v>
      </c>
      <c r="E4195" t="s">
        <v>20</v>
      </c>
      <c r="F4195" t="b">
        <v>0</v>
      </c>
      <c r="G4195" t="s">
        <v>27</v>
      </c>
      <c r="H4195" s="4">
        <v>45713.705439814818</v>
      </c>
      <c r="I4195" t="b">
        <v>0</v>
      </c>
      <c r="J4195" t="b">
        <v>1</v>
      </c>
      <c r="K4195" t="s">
        <v>24</v>
      </c>
      <c r="L4195" t="s">
        <v>22</v>
      </c>
      <c r="M4195">
        <v>150000</v>
      </c>
      <c r="O4195" t="s">
        <v>2566</v>
      </c>
      <c r="P4195" t="s">
        <v>7635</v>
      </c>
    </row>
    <row r="4196" spans="1:16" x14ac:dyDescent="0.25">
      <c r="A4196" t="s">
        <v>19</v>
      </c>
      <c r="B4196" t="s">
        <v>7636</v>
      </c>
      <c r="C4196" t="s">
        <v>808</v>
      </c>
      <c r="D4196" t="s">
        <v>81</v>
      </c>
      <c r="E4196" t="s">
        <v>20</v>
      </c>
      <c r="F4196" t="b">
        <v>0</v>
      </c>
      <c r="G4196" t="s">
        <v>41</v>
      </c>
      <c r="H4196" s="4">
        <v>45713.705659722233</v>
      </c>
      <c r="I4196" t="b">
        <v>0</v>
      </c>
      <c r="J4196" t="b">
        <v>1</v>
      </c>
      <c r="K4196" t="s">
        <v>24</v>
      </c>
      <c r="L4196" t="s">
        <v>22</v>
      </c>
      <c r="M4196">
        <v>185000</v>
      </c>
      <c r="O4196" t="s">
        <v>81</v>
      </c>
    </row>
    <row r="4197" spans="1:16" x14ac:dyDescent="0.25">
      <c r="A4197" t="s">
        <v>1</v>
      </c>
      <c r="B4197" t="s">
        <v>467</v>
      </c>
      <c r="C4197" t="s">
        <v>509</v>
      </c>
      <c r="D4197" t="s">
        <v>3972</v>
      </c>
      <c r="E4197" t="s">
        <v>20</v>
      </c>
      <c r="F4197" t="b">
        <v>0</v>
      </c>
      <c r="G4197" t="s">
        <v>35</v>
      </c>
      <c r="H4197" s="4">
        <v>45713.705787037034</v>
      </c>
      <c r="I4197" t="b">
        <v>0</v>
      </c>
      <c r="J4197" t="b">
        <v>0</v>
      </c>
      <c r="K4197" t="s">
        <v>24</v>
      </c>
      <c r="L4197" t="s">
        <v>36</v>
      </c>
      <c r="N4197">
        <v>85</v>
      </c>
      <c r="O4197" t="s">
        <v>74</v>
      </c>
      <c r="P4197" t="s">
        <v>7637</v>
      </c>
    </row>
    <row r="4198" spans="1:16" x14ac:dyDescent="0.25">
      <c r="A4198" t="s">
        <v>1</v>
      </c>
      <c r="B4198" t="s">
        <v>93</v>
      </c>
      <c r="C4198" t="s">
        <v>151</v>
      </c>
      <c r="D4198" t="s">
        <v>3972</v>
      </c>
      <c r="E4198" t="s">
        <v>20</v>
      </c>
      <c r="F4198" t="b">
        <v>0</v>
      </c>
      <c r="G4198" t="s">
        <v>30</v>
      </c>
      <c r="H4198" s="4">
        <v>45713.705879629633</v>
      </c>
      <c r="I4198" t="b">
        <v>0</v>
      </c>
      <c r="J4198" t="b">
        <v>1</v>
      </c>
      <c r="K4198" t="s">
        <v>24</v>
      </c>
      <c r="L4198" t="s">
        <v>22</v>
      </c>
      <c r="M4198">
        <v>90000</v>
      </c>
      <c r="O4198" t="s">
        <v>7638</v>
      </c>
      <c r="P4198" t="s">
        <v>7639</v>
      </c>
    </row>
    <row r="4199" spans="1:16" x14ac:dyDescent="0.25">
      <c r="A4199" t="s">
        <v>1</v>
      </c>
      <c r="B4199" t="s">
        <v>1</v>
      </c>
      <c r="C4199" t="s">
        <v>7640</v>
      </c>
      <c r="D4199" t="s">
        <v>3828</v>
      </c>
      <c r="E4199" t="s">
        <v>20</v>
      </c>
      <c r="F4199" t="b">
        <v>0</v>
      </c>
      <c r="G4199" t="s">
        <v>52</v>
      </c>
      <c r="H4199" s="4">
        <v>45713.706018518518</v>
      </c>
      <c r="I4199" t="b">
        <v>0</v>
      </c>
      <c r="J4199" t="b">
        <v>1</v>
      </c>
      <c r="K4199" t="s">
        <v>24</v>
      </c>
      <c r="L4199" t="s">
        <v>22</v>
      </c>
      <c r="M4199">
        <v>85000</v>
      </c>
      <c r="O4199" t="s">
        <v>7641</v>
      </c>
      <c r="P4199" t="s">
        <v>249</v>
      </c>
    </row>
    <row r="4200" spans="1:16" x14ac:dyDescent="0.25">
      <c r="A4200" t="s">
        <v>0</v>
      </c>
      <c r="B4200" t="s">
        <v>7642</v>
      </c>
      <c r="C4200" t="s">
        <v>151</v>
      </c>
      <c r="D4200" t="s">
        <v>2208</v>
      </c>
      <c r="E4200" t="s">
        <v>20</v>
      </c>
      <c r="F4200" t="b">
        <v>0</v>
      </c>
      <c r="G4200" t="s">
        <v>30</v>
      </c>
      <c r="H4200" s="4">
        <v>45713.706574074073</v>
      </c>
      <c r="I4200" t="b">
        <v>0</v>
      </c>
      <c r="J4200" t="b">
        <v>1</v>
      </c>
      <c r="K4200" t="s">
        <v>24</v>
      </c>
      <c r="L4200" t="s">
        <v>22</v>
      </c>
      <c r="M4200">
        <v>103525</v>
      </c>
      <c r="O4200" t="s">
        <v>7643</v>
      </c>
      <c r="P4200" t="s">
        <v>726</v>
      </c>
    </row>
    <row r="4201" spans="1:16" x14ac:dyDescent="0.25">
      <c r="A4201" t="s">
        <v>40</v>
      </c>
      <c r="B4201" t="s">
        <v>7091</v>
      </c>
      <c r="C4201" t="s">
        <v>555</v>
      </c>
      <c r="D4201" t="s">
        <v>2208</v>
      </c>
      <c r="E4201" t="s">
        <v>20</v>
      </c>
      <c r="F4201" t="b">
        <v>0</v>
      </c>
      <c r="G4201" t="s">
        <v>30</v>
      </c>
      <c r="H4201" s="4">
        <v>45713.706574074073</v>
      </c>
      <c r="I4201" t="b">
        <v>0</v>
      </c>
      <c r="J4201" t="b">
        <v>1</v>
      </c>
      <c r="K4201" t="s">
        <v>24</v>
      </c>
      <c r="L4201" t="s">
        <v>22</v>
      </c>
      <c r="M4201">
        <v>120000</v>
      </c>
      <c r="O4201" t="s">
        <v>75</v>
      </c>
      <c r="P4201" t="s">
        <v>7092</v>
      </c>
    </row>
    <row r="4202" spans="1:16" x14ac:dyDescent="0.25">
      <c r="A4202" t="s">
        <v>40</v>
      </c>
      <c r="B4202" t="s">
        <v>7644</v>
      </c>
      <c r="C4202" t="s">
        <v>64</v>
      </c>
      <c r="D4202" t="s">
        <v>3972</v>
      </c>
      <c r="E4202" t="s">
        <v>20</v>
      </c>
      <c r="F4202" t="b">
        <v>0</v>
      </c>
      <c r="G4202" t="s">
        <v>52</v>
      </c>
      <c r="H4202" s="4">
        <v>45713.706921296303</v>
      </c>
      <c r="I4202" t="b">
        <v>0</v>
      </c>
      <c r="J4202" t="b">
        <v>1</v>
      </c>
      <c r="K4202" t="s">
        <v>24</v>
      </c>
      <c r="L4202" t="s">
        <v>22</v>
      </c>
      <c r="M4202">
        <v>103050</v>
      </c>
      <c r="O4202" t="s">
        <v>1906</v>
      </c>
      <c r="P4202" t="s">
        <v>7645</v>
      </c>
    </row>
    <row r="4203" spans="1:16" x14ac:dyDescent="0.25">
      <c r="A4203" t="s">
        <v>2</v>
      </c>
      <c r="B4203" t="s">
        <v>7646</v>
      </c>
      <c r="C4203" t="s">
        <v>64</v>
      </c>
      <c r="D4203" t="s">
        <v>3972</v>
      </c>
      <c r="E4203" t="s">
        <v>20</v>
      </c>
      <c r="F4203" t="b">
        <v>0</v>
      </c>
      <c r="G4203" t="s">
        <v>52</v>
      </c>
      <c r="H4203" s="4">
        <v>45713.706921296303</v>
      </c>
      <c r="I4203" t="b">
        <v>0</v>
      </c>
      <c r="J4203" t="b">
        <v>1</v>
      </c>
      <c r="K4203" t="s">
        <v>24</v>
      </c>
      <c r="L4203" t="s">
        <v>22</v>
      </c>
      <c r="M4203">
        <v>140250</v>
      </c>
      <c r="O4203" t="s">
        <v>2768</v>
      </c>
    </row>
    <row r="4204" spans="1:16" x14ac:dyDescent="0.25">
      <c r="A4204" t="s">
        <v>0</v>
      </c>
      <c r="B4204" t="s">
        <v>0</v>
      </c>
      <c r="C4204" t="s">
        <v>76</v>
      </c>
      <c r="D4204" t="s">
        <v>4089</v>
      </c>
      <c r="E4204" t="s">
        <v>20</v>
      </c>
      <c r="F4204" t="b">
        <v>0</v>
      </c>
      <c r="G4204" t="s">
        <v>41</v>
      </c>
      <c r="H4204" s="4">
        <v>45713.708738425928</v>
      </c>
      <c r="I4204" t="b">
        <v>0</v>
      </c>
      <c r="J4204" t="b">
        <v>0</v>
      </c>
      <c r="K4204" t="s">
        <v>24</v>
      </c>
      <c r="L4204" t="s">
        <v>36</v>
      </c>
      <c r="N4204">
        <v>37.5</v>
      </c>
      <c r="O4204" t="s">
        <v>712</v>
      </c>
      <c r="P4204" t="s">
        <v>1904</v>
      </c>
    </row>
    <row r="4205" spans="1:16" x14ac:dyDescent="0.25">
      <c r="A4205" t="s">
        <v>139</v>
      </c>
      <c r="B4205" t="s">
        <v>7522</v>
      </c>
      <c r="C4205" t="s">
        <v>151</v>
      </c>
      <c r="D4205" t="s">
        <v>3972</v>
      </c>
      <c r="E4205" t="s">
        <v>20</v>
      </c>
      <c r="F4205" t="b">
        <v>0</v>
      </c>
      <c r="G4205" t="s">
        <v>30</v>
      </c>
      <c r="H4205" s="4">
        <v>45713.709236111114</v>
      </c>
      <c r="I4205" t="b">
        <v>0</v>
      </c>
      <c r="J4205" t="b">
        <v>0</v>
      </c>
      <c r="K4205" t="s">
        <v>24</v>
      </c>
      <c r="L4205" t="s">
        <v>36</v>
      </c>
      <c r="N4205">
        <v>22</v>
      </c>
      <c r="O4205" t="s">
        <v>7523</v>
      </c>
      <c r="P4205" t="s">
        <v>2808</v>
      </c>
    </row>
    <row r="4206" spans="1:16" x14ac:dyDescent="0.25">
      <c r="A4206" t="s">
        <v>1</v>
      </c>
      <c r="B4206" t="s">
        <v>4556</v>
      </c>
      <c r="C4206" t="s">
        <v>2154</v>
      </c>
      <c r="D4206" t="s">
        <v>3972</v>
      </c>
      <c r="E4206" t="s">
        <v>20</v>
      </c>
      <c r="F4206" t="b">
        <v>0</v>
      </c>
      <c r="G4206" t="s">
        <v>27</v>
      </c>
      <c r="H4206" s="4">
        <v>45713.709363425929</v>
      </c>
      <c r="I4206" t="b">
        <v>0</v>
      </c>
      <c r="J4206" t="b">
        <v>1</v>
      </c>
      <c r="K4206" t="s">
        <v>24</v>
      </c>
      <c r="L4206" t="s">
        <v>36</v>
      </c>
      <c r="N4206">
        <v>87.5</v>
      </c>
      <c r="O4206" t="s">
        <v>4343</v>
      </c>
      <c r="P4206" t="s">
        <v>4557</v>
      </c>
    </row>
    <row r="4207" spans="1:16" x14ac:dyDescent="0.25">
      <c r="A4207" t="s">
        <v>2</v>
      </c>
      <c r="B4207" t="s">
        <v>7647</v>
      </c>
      <c r="C4207" t="s">
        <v>1268</v>
      </c>
      <c r="D4207" t="s">
        <v>4034</v>
      </c>
      <c r="E4207" t="s">
        <v>20</v>
      </c>
      <c r="F4207" t="b">
        <v>0</v>
      </c>
      <c r="G4207" t="s">
        <v>1268</v>
      </c>
      <c r="H4207" s="4">
        <v>45713.710173611107</v>
      </c>
      <c r="I4207" t="b">
        <v>0</v>
      </c>
      <c r="J4207" t="b">
        <v>0</v>
      </c>
      <c r="K4207" t="s">
        <v>1268</v>
      </c>
      <c r="L4207" t="s">
        <v>22</v>
      </c>
      <c r="M4207">
        <v>40000</v>
      </c>
      <c r="O4207" t="s">
        <v>1280</v>
      </c>
      <c r="P4207" t="s">
        <v>7648</v>
      </c>
    </row>
    <row r="4208" spans="1:16" x14ac:dyDescent="0.25">
      <c r="A4208" t="s">
        <v>2</v>
      </c>
      <c r="B4208" t="s">
        <v>417</v>
      </c>
      <c r="C4208" t="s">
        <v>908</v>
      </c>
      <c r="D4208" t="s">
        <v>3828</v>
      </c>
      <c r="E4208" t="s">
        <v>20</v>
      </c>
      <c r="F4208" t="b">
        <v>0</v>
      </c>
      <c r="G4208" t="s">
        <v>27</v>
      </c>
      <c r="H4208" s="4">
        <v>45713.710324074083</v>
      </c>
      <c r="I4208" t="b">
        <v>0</v>
      </c>
      <c r="J4208" t="b">
        <v>0</v>
      </c>
      <c r="K4208" t="s">
        <v>24</v>
      </c>
      <c r="L4208" t="s">
        <v>22</v>
      </c>
      <c r="M4208">
        <v>90094.2578125</v>
      </c>
      <c r="O4208" t="s">
        <v>6067</v>
      </c>
      <c r="P4208" t="s">
        <v>6068</v>
      </c>
    </row>
    <row r="4209" spans="1:16" x14ac:dyDescent="0.25">
      <c r="A4209" t="s">
        <v>2</v>
      </c>
      <c r="B4209" t="s">
        <v>2</v>
      </c>
      <c r="C4209" t="s">
        <v>39</v>
      </c>
      <c r="D4209" t="s">
        <v>3984</v>
      </c>
      <c r="E4209" t="s">
        <v>20</v>
      </c>
      <c r="F4209" t="b">
        <v>1</v>
      </c>
      <c r="G4209" t="s">
        <v>3446</v>
      </c>
      <c r="H4209" s="4">
        <v>45713.710682870369</v>
      </c>
      <c r="I4209" t="b">
        <v>0</v>
      </c>
      <c r="J4209" t="b">
        <v>0</v>
      </c>
      <c r="K4209" t="s">
        <v>3446</v>
      </c>
      <c r="L4209" t="s">
        <v>22</v>
      </c>
      <c r="M4209">
        <v>37500</v>
      </c>
      <c r="O4209" t="s">
        <v>7649</v>
      </c>
      <c r="P4209" t="s">
        <v>7650</v>
      </c>
    </row>
    <row r="4210" spans="1:16" x14ac:dyDescent="0.25">
      <c r="A4210" t="s">
        <v>2</v>
      </c>
      <c r="B4210" t="s">
        <v>2337</v>
      </c>
      <c r="C4210" t="s">
        <v>49</v>
      </c>
      <c r="D4210" t="s">
        <v>3972</v>
      </c>
      <c r="E4210" t="s">
        <v>20</v>
      </c>
      <c r="F4210" t="b">
        <v>0</v>
      </c>
      <c r="G4210" t="s">
        <v>30</v>
      </c>
      <c r="H4210" s="4">
        <v>45713.711342592593</v>
      </c>
      <c r="I4210" t="b">
        <v>0</v>
      </c>
      <c r="J4210" t="b">
        <v>0</v>
      </c>
      <c r="K4210" t="s">
        <v>24</v>
      </c>
      <c r="L4210" t="s">
        <v>22</v>
      </c>
      <c r="M4210">
        <v>350000</v>
      </c>
      <c r="O4210" t="s">
        <v>3634</v>
      </c>
      <c r="P4210" t="s">
        <v>7162</v>
      </c>
    </row>
    <row r="4211" spans="1:16" x14ac:dyDescent="0.25">
      <c r="A4211" t="s">
        <v>1</v>
      </c>
      <c r="B4211" t="s">
        <v>2392</v>
      </c>
      <c r="C4211" t="s">
        <v>2175</v>
      </c>
      <c r="D4211" t="s">
        <v>4626</v>
      </c>
      <c r="E4211" t="s">
        <v>20</v>
      </c>
      <c r="F4211" t="b">
        <v>0</v>
      </c>
      <c r="G4211" t="s">
        <v>760</v>
      </c>
      <c r="H4211" s="4">
        <v>45713.715717592589</v>
      </c>
      <c r="I4211" t="b">
        <v>0</v>
      </c>
      <c r="J4211" t="b">
        <v>0</v>
      </c>
      <c r="K4211" t="s">
        <v>760</v>
      </c>
      <c r="L4211" t="s">
        <v>22</v>
      </c>
      <c r="M4211">
        <v>31274</v>
      </c>
      <c r="O4211" t="s">
        <v>885</v>
      </c>
      <c r="P4211" t="s">
        <v>3041</v>
      </c>
    </row>
    <row r="4212" spans="1:16" x14ac:dyDescent="0.25">
      <c r="A4212" t="s">
        <v>0</v>
      </c>
      <c r="B4212" t="s">
        <v>0</v>
      </c>
      <c r="C4212" t="s">
        <v>2716</v>
      </c>
      <c r="D4212" t="s">
        <v>2208</v>
      </c>
      <c r="E4212" t="s">
        <v>20</v>
      </c>
      <c r="F4212" t="b">
        <v>0</v>
      </c>
      <c r="G4212" t="s">
        <v>23</v>
      </c>
      <c r="H4212" s="4">
        <v>45713.719097222223</v>
      </c>
      <c r="I4212" t="b">
        <v>0</v>
      </c>
      <c r="J4212" t="b">
        <v>1</v>
      </c>
      <c r="K4212" t="s">
        <v>24</v>
      </c>
      <c r="L4212" t="s">
        <v>22</v>
      </c>
      <c r="M4212">
        <v>172000</v>
      </c>
      <c r="O4212" t="s">
        <v>7651</v>
      </c>
      <c r="P4212" t="s">
        <v>2136</v>
      </c>
    </row>
    <row r="4213" spans="1:16" x14ac:dyDescent="0.25">
      <c r="A4213" t="s">
        <v>0</v>
      </c>
      <c r="B4213" t="s">
        <v>7652</v>
      </c>
      <c r="C4213" t="s">
        <v>7653</v>
      </c>
      <c r="D4213" t="s">
        <v>2208</v>
      </c>
      <c r="E4213" t="s">
        <v>20</v>
      </c>
      <c r="F4213" t="b">
        <v>0</v>
      </c>
      <c r="G4213" t="s">
        <v>23</v>
      </c>
      <c r="H4213" s="4">
        <v>45713.719097222223</v>
      </c>
      <c r="I4213" t="b">
        <v>0</v>
      </c>
      <c r="J4213" t="b">
        <v>1</v>
      </c>
      <c r="K4213" t="s">
        <v>24</v>
      </c>
      <c r="L4213" t="s">
        <v>22</v>
      </c>
      <c r="M4213">
        <v>180000</v>
      </c>
      <c r="O4213" t="s">
        <v>1087</v>
      </c>
      <c r="P4213" t="s">
        <v>1321</v>
      </c>
    </row>
    <row r="4214" spans="1:16" x14ac:dyDescent="0.25">
      <c r="A4214" t="s">
        <v>139</v>
      </c>
      <c r="B4214" t="s">
        <v>1232</v>
      </c>
      <c r="C4214" t="s">
        <v>39</v>
      </c>
      <c r="D4214" t="s">
        <v>3984</v>
      </c>
      <c r="E4214" t="s">
        <v>20</v>
      </c>
      <c r="F4214" t="b">
        <v>1</v>
      </c>
      <c r="G4214" t="s">
        <v>3053</v>
      </c>
      <c r="H4214" s="4">
        <v>45713.722916666673</v>
      </c>
      <c r="I4214" t="b">
        <v>1</v>
      </c>
      <c r="J4214" t="b">
        <v>0</v>
      </c>
      <c r="K4214" t="s">
        <v>3053</v>
      </c>
      <c r="L4214" t="s">
        <v>22</v>
      </c>
      <c r="M4214">
        <v>37500</v>
      </c>
      <c r="O4214" t="s">
        <v>7654</v>
      </c>
      <c r="P4214" t="s">
        <v>119</v>
      </c>
    </row>
    <row r="4215" spans="1:16" x14ac:dyDescent="0.25">
      <c r="A4215" t="s">
        <v>0</v>
      </c>
      <c r="B4215" t="s">
        <v>7655</v>
      </c>
      <c r="C4215" t="s">
        <v>39</v>
      </c>
      <c r="D4215" t="s">
        <v>3984</v>
      </c>
      <c r="E4215" t="s">
        <v>20</v>
      </c>
      <c r="F4215" t="b">
        <v>1</v>
      </c>
      <c r="G4215" t="s">
        <v>2134</v>
      </c>
      <c r="H4215" s="4">
        <v>45713.724143518521</v>
      </c>
      <c r="I4215" t="b">
        <v>0</v>
      </c>
      <c r="J4215" t="b">
        <v>0</v>
      </c>
      <c r="K4215" t="s">
        <v>2134</v>
      </c>
      <c r="L4215" t="s">
        <v>22</v>
      </c>
      <c r="M4215">
        <v>97000</v>
      </c>
      <c r="O4215" t="s">
        <v>7656</v>
      </c>
      <c r="P4215" t="s">
        <v>1484</v>
      </c>
    </row>
    <row r="4216" spans="1:16" x14ac:dyDescent="0.25">
      <c r="A4216" t="s">
        <v>40</v>
      </c>
      <c r="B4216" t="s">
        <v>3094</v>
      </c>
      <c r="C4216" t="s">
        <v>39</v>
      </c>
      <c r="D4216" t="s">
        <v>7657</v>
      </c>
      <c r="E4216" t="s">
        <v>20</v>
      </c>
      <c r="F4216" t="b">
        <v>1</v>
      </c>
      <c r="G4216" t="s">
        <v>2134</v>
      </c>
      <c r="H4216" s="4">
        <v>45713.724212962959</v>
      </c>
      <c r="I4216" t="b">
        <v>1</v>
      </c>
      <c r="J4216" t="b">
        <v>0</v>
      </c>
      <c r="K4216" t="s">
        <v>2134</v>
      </c>
      <c r="L4216" t="s">
        <v>22</v>
      </c>
      <c r="M4216">
        <v>179000</v>
      </c>
      <c r="O4216" t="s">
        <v>2344</v>
      </c>
      <c r="P4216" t="s">
        <v>7658</v>
      </c>
    </row>
    <row r="4217" spans="1:16" x14ac:dyDescent="0.25">
      <c r="A4217" t="s">
        <v>0</v>
      </c>
      <c r="B4217" t="s">
        <v>1934</v>
      </c>
      <c r="C4217" t="s">
        <v>1247</v>
      </c>
      <c r="D4217" t="s">
        <v>3383</v>
      </c>
      <c r="E4217" t="s">
        <v>20</v>
      </c>
      <c r="F4217" t="b">
        <v>0</v>
      </c>
      <c r="G4217" t="s">
        <v>1247</v>
      </c>
      <c r="H4217" s="4">
        <v>45713.725486111107</v>
      </c>
      <c r="I4217" t="b">
        <v>0</v>
      </c>
      <c r="J4217" t="b">
        <v>0</v>
      </c>
      <c r="K4217" t="s">
        <v>1247</v>
      </c>
      <c r="L4217" t="s">
        <v>22</v>
      </c>
      <c r="M4217">
        <v>35000</v>
      </c>
      <c r="O4217" t="s">
        <v>1411</v>
      </c>
      <c r="P4217" t="s">
        <v>7659</v>
      </c>
    </row>
    <row r="4218" spans="1:16" x14ac:dyDescent="0.25">
      <c r="A4218" t="s">
        <v>0</v>
      </c>
      <c r="B4218" t="s">
        <v>7660</v>
      </c>
      <c r="C4218" t="s">
        <v>39</v>
      </c>
      <c r="D4218" t="s">
        <v>3828</v>
      </c>
      <c r="E4218" t="s">
        <v>20</v>
      </c>
      <c r="F4218" t="b">
        <v>1</v>
      </c>
      <c r="G4218" t="s">
        <v>1247</v>
      </c>
      <c r="H4218" s="4">
        <v>45713.725486111107</v>
      </c>
      <c r="I4218" t="b">
        <v>0</v>
      </c>
      <c r="J4218" t="b">
        <v>0</v>
      </c>
      <c r="K4218" t="s">
        <v>1247</v>
      </c>
      <c r="L4218" t="s">
        <v>22</v>
      </c>
      <c r="M4218">
        <v>75000</v>
      </c>
      <c r="O4218" t="s">
        <v>7661</v>
      </c>
    </row>
    <row r="4219" spans="1:16" x14ac:dyDescent="0.25">
      <c r="A4219" t="s">
        <v>1</v>
      </c>
      <c r="B4219" t="s">
        <v>265</v>
      </c>
      <c r="C4219" t="s">
        <v>39</v>
      </c>
      <c r="D4219" t="s">
        <v>3828</v>
      </c>
      <c r="E4219" t="s">
        <v>20</v>
      </c>
      <c r="F4219" t="b">
        <v>1</v>
      </c>
      <c r="G4219" t="s">
        <v>1247</v>
      </c>
      <c r="H4219" s="4">
        <v>45713.72552083333</v>
      </c>
      <c r="I4219" t="b">
        <v>0</v>
      </c>
      <c r="J4219" t="b">
        <v>0</v>
      </c>
      <c r="K4219" t="s">
        <v>1247</v>
      </c>
      <c r="L4219" t="s">
        <v>22</v>
      </c>
      <c r="M4219">
        <v>216000</v>
      </c>
      <c r="O4219" t="s">
        <v>254</v>
      </c>
      <c r="P4219" t="s">
        <v>770</v>
      </c>
    </row>
    <row r="4220" spans="1:16" x14ac:dyDescent="0.25">
      <c r="A4220" t="s">
        <v>1</v>
      </c>
      <c r="B4220" t="s">
        <v>7662</v>
      </c>
      <c r="C4220" t="s">
        <v>39</v>
      </c>
      <c r="D4220" t="s">
        <v>3828</v>
      </c>
      <c r="E4220" t="s">
        <v>828</v>
      </c>
      <c r="F4220" t="b">
        <v>1</v>
      </c>
      <c r="G4220" t="s">
        <v>1247</v>
      </c>
      <c r="H4220" s="4">
        <v>45713.72552083333</v>
      </c>
      <c r="I4220" t="b">
        <v>0</v>
      </c>
      <c r="J4220" t="b">
        <v>0</v>
      </c>
      <c r="K4220" t="s">
        <v>1247</v>
      </c>
      <c r="L4220" t="s">
        <v>36</v>
      </c>
      <c r="N4220">
        <v>28</v>
      </c>
      <c r="O4220" t="s">
        <v>1893</v>
      </c>
      <c r="P4220" t="s">
        <v>290</v>
      </c>
    </row>
    <row r="4221" spans="1:16" x14ac:dyDescent="0.25">
      <c r="A4221" t="s">
        <v>1</v>
      </c>
      <c r="B4221" t="s">
        <v>7663</v>
      </c>
      <c r="C4221" t="s">
        <v>1291</v>
      </c>
      <c r="D4221" t="s">
        <v>3956</v>
      </c>
      <c r="E4221" t="s">
        <v>20</v>
      </c>
      <c r="F4221" t="b">
        <v>0</v>
      </c>
      <c r="G4221" t="s">
        <v>1247</v>
      </c>
      <c r="H4221" s="4">
        <v>45713.72552083333</v>
      </c>
      <c r="I4221" t="b">
        <v>0</v>
      </c>
      <c r="J4221" t="b">
        <v>0</v>
      </c>
      <c r="K4221" t="s">
        <v>1247</v>
      </c>
      <c r="L4221" t="s">
        <v>36</v>
      </c>
      <c r="N4221">
        <v>47.409999847412109</v>
      </c>
      <c r="O4221" t="s">
        <v>1901</v>
      </c>
      <c r="P4221" t="s">
        <v>7664</v>
      </c>
    </row>
    <row r="4222" spans="1:16" x14ac:dyDescent="0.25">
      <c r="A4222" t="s">
        <v>1</v>
      </c>
      <c r="B4222" t="s">
        <v>2587</v>
      </c>
      <c r="C4222" t="s">
        <v>2640</v>
      </c>
      <c r="D4222" t="s">
        <v>3956</v>
      </c>
      <c r="E4222" t="s">
        <v>20</v>
      </c>
      <c r="F4222" t="b">
        <v>0</v>
      </c>
      <c r="G4222" t="s">
        <v>2641</v>
      </c>
      <c r="H4222" s="4">
        <v>45713.726921296293</v>
      </c>
      <c r="I4222" t="b">
        <v>0</v>
      </c>
      <c r="J4222" t="b">
        <v>0</v>
      </c>
      <c r="K4222" t="s">
        <v>2641</v>
      </c>
      <c r="L4222" t="s">
        <v>36</v>
      </c>
      <c r="N4222">
        <v>47.409999847412109</v>
      </c>
      <c r="O4222" t="s">
        <v>1901</v>
      </c>
      <c r="P4222" t="s">
        <v>7664</v>
      </c>
    </row>
    <row r="4223" spans="1:16" x14ac:dyDescent="0.25">
      <c r="A4223" t="s">
        <v>2</v>
      </c>
      <c r="B4223" t="s">
        <v>7665</v>
      </c>
      <c r="C4223" t="s">
        <v>2640</v>
      </c>
      <c r="D4223" t="s">
        <v>3956</v>
      </c>
      <c r="E4223" t="s">
        <v>20</v>
      </c>
      <c r="F4223" t="b">
        <v>0</v>
      </c>
      <c r="G4223" t="s">
        <v>2641</v>
      </c>
      <c r="H4223" s="4">
        <v>45713.726956018523</v>
      </c>
      <c r="I4223" t="b">
        <v>1</v>
      </c>
      <c r="J4223" t="b">
        <v>0</v>
      </c>
      <c r="K4223" t="s">
        <v>2641</v>
      </c>
      <c r="L4223" t="s">
        <v>36</v>
      </c>
      <c r="N4223">
        <v>46.550003051757813</v>
      </c>
      <c r="O4223" t="s">
        <v>1071</v>
      </c>
      <c r="P4223" t="s">
        <v>7666</v>
      </c>
    </row>
    <row r="4224" spans="1:16" x14ac:dyDescent="0.25">
      <c r="A4224" t="s">
        <v>19</v>
      </c>
      <c r="B4224" t="s">
        <v>7667</v>
      </c>
      <c r="C4224" t="s">
        <v>6312</v>
      </c>
      <c r="D4224" t="s">
        <v>7668</v>
      </c>
      <c r="E4224" t="s">
        <v>20</v>
      </c>
      <c r="F4224" t="b">
        <v>0</v>
      </c>
      <c r="G4224" t="s">
        <v>1420</v>
      </c>
      <c r="H4224" s="4">
        <v>45713.729131944441</v>
      </c>
      <c r="I4224" t="b">
        <v>0</v>
      </c>
      <c r="J4224" t="b">
        <v>0</v>
      </c>
      <c r="K4224" t="s">
        <v>1420</v>
      </c>
      <c r="L4224" t="s">
        <v>22</v>
      </c>
      <c r="M4224">
        <v>110000</v>
      </c>
      <c r="O4224" t="s">
        <v>7669</v>
      </c>
      <c r="P4224" t="s">
        <v>193</v>
      </c>
    </row>
    <row r="4225" spans="1:16" x14ac:dyDescent="0.25">
      <c r="A4225" t="s">
        <v>19</v>
      </c>
      <c r="B4225" t="s">
        <v>3941</v>
      </c>
      <c r="C4225" t="s">
        <v>2846</v>
      </c>
      <c r="D4225" t="s">
        <v>4909</v>
      </c>
      <c r="E4225" t="s">
        <v>20</v>
      </c>
      <c r="F4225" t="b">
        <v>0</v>
      </c>
      <c r="G4225" t="s">
        <v>2846</v>
      </c>
      <c r="H4225" s="4">
        <v>45713.730393518519</v>
      </c>
      <c r="I4225" t="b">
        <v>0</v>
      </c>
      <c r="J4225" t="b">
        <v>0</v>
      </c>
      <c r="K4225" t="s">
        <v>2846</v>
      </c>
      <c r="L4225" t="s">
        <v>22</v>
      </c>
      <c r="M4225">
        <v>86999.5</v>
      </c>
      <c r="O4225" t="s">
        <v>7670</v>
      </c>
      <c r="P4225" t="s">
        <v>7671</v>
      </c>
    </row>
    <row r="4226" spans="1:16" x14ac:dyDescent="0.25">
      <c r="A4226" t="s">
        <v>19</v>
      </c>
      <c r="B4226" t="s">
        <v>7672</v>
      </c>
      <c r="C4226" t="s">
        <v>431</v>
      </c>
      <c r="D4226" t="s">
        <v>3828</v>
      </c>
      <c r="E4226" t="s">
        <v>20</v>
      </c>
      <c r="F4226" t="b">
        <v>0</v>
      </c>
      <c r="G4226" t="s">
        <v>27</v>
      </c>
      <c r="H4226" s="4">
        <v>45713.747106481482</v>
      </c>
      <c r="I4226" t="b">
        <v>0</v>
      </c>
      <c r="J4226" t="b">
        <v>1</v>
      </c>
      <c r="K4226" t="s">
        <v>24</v>
      </c>
      <c r="L4226" t="s">
        <v>22</v>
      </c>
      <c r="M4226">
        <v>150000</v>
      </c>
      <c r="O4226" t="s">
        <v>7673</v>
      </c>
      <c r="P4226" t="s">
        <v>7674</v>
      </c>
    </row>
    <row r="4227" spans="1:16" x14ac:dyDescent="0.25">
      <c r="A4227" t="s">
        <v>2</v>
      </c>
      <c r="B4227" t="s">
        <v>7675</v>
      </c>
      <c r="C4227" t="s">
        <v>151</v>
      </c>
      <c r="D4227" t="s">
        <v>2208</v>
      </c>
      <c r="E4227" t="s">
        <v>20</v>
      </c>
      <c r="F4227" t="b">
        <v>0</v>
      </c>
      <c r="G4227" t="s">
        <v>35</v>
      </c>
      <c r="H4227" s="4">
        <v>45713.747928240737</v>
      </c>
      <c r="I4227" t="b">
        <v>0</v>
      </c>
      <c r="J4227" t="b">
        <v>1</v>
      </c>
      <c r="K4227" t="s">
        <v>24</v>
      </c>
      <c r="L4227" t="s">
        <v>22</v>
      </c>
      <c r="M4227">
        <v>143507.5</v>
      </c>
      <c r="O4227" t="s">
        <v>7676</v>
      </c>
      <c r="P4227" t="s">
        <v>7677</v>
      </c>
    </row>
    <row r="4228" spans="1:16" x14ac:dyDescent="0.25">
      <c r="A4228" t="s">
        <v>40</v>
      </c>
      <c r="B4228" t="s">
        <v>7678</v>
      </c>
      <c r="C4228" t="s">
        <v>49</v>
      </c>
      <c r="D4228" t="s">
        <v>81</v>
      </c>
      <c r="E4228" t="s">
        <v>20</v>
      </c>
      <c r="F4228" t="b">
        <v>0</v>
      </c>
      <c r="G4228" t="s">
        <v>35</v>
      </c>
      <c r="H4228" s="4">
        <v>45713.747928240737</v>
      </c>
      <c r="I4228" t="b">
        <v>0</v>
      </c>
      <c r="J4228" t="b">
        <v>1</v>
      </c>
      <c r="K4228" t="s">
        <v>24</v>
      </c>
      <c r="L4228" t="s">
        <v>22</v>
      </c>
      <c r="M4228">
        <v>175000</v>
      </c>
      <c r="O4228" t="s">
        <v>81</v>
      </c>
      <c r="P4228" t="s">
        <v>7679</v>
      </c>
    </row>
    <row r="4229" spans="1:16" x14ac:dyDescent="0.25">
      <c r="A4229" t="s">
        <v>2</v>
      </c>
      <c r="B4229" t="s">
        <v>195</v>
      </c>
      <c r="C4229" t="s">
        <v>7680</v>
      </c>
      <c r="D4229" t="s">
        <v>2208</v>
      </c>
      <c r="E4229" t="s">
        <v>51</v>
      </c>
      <c r="F4229" t="b">
        <v>0</v>
      </c>
      <c r="G4229" t="s">
        <v>35</v>
      </c>
      <c r="H4229" s="4">
        <v>45713.748124999998</v>
      </c>
      <c r="I4229" t="b">
        <v>0</v>
      </c>
      <c r="J4229" t="b">
        <v>1</v>
      </c>
      <c r="K4229" t="s">
        <v>24</v>
      </c>
      <c r="L4229" t="s">
        <v>36</v>
      </c>
      <c r="N4229">
        <v>70</v>
      </c>
      <c r="O4229" t="s">
        <v>289</v>
      </c>
      <c r="P4229" t="s">
        <v>7681</v>
      </c>
    </row>
    <row r="4230" spans="1:16" x14ac:dyDescent="0.25">
      <c r="A4230" t="s">
        <v>2</v>
      </c>
      <c r="B4230" t="s">
        <v>422</v>
      </c>
      <c r="C4230" t="s">
        <v>357</v>
      </c>
      <c r="D4230" t="s">
        <v>4083</v>
      </c>
      <c r="E4230" t="s">
        <v>20</v>
      </c>
      <c r="F4230" t="b">
        <v>0</v>
      </c>
      <c r="G4230" t="s">
        <v>35</v>
      </c>
      <c r="H4230" s="4">
        <v>45713.748148148137</v>
      </c>
      <c r="I4230" t="b">
        <v>0</v>
      </c>
      <c r="J4230" t="b">
        <v>1</v>
      </c>
      <c r="K4230" t="s">
        <v>24</v>
      </c>
      <c r="L4230" t="s">
        <v>22</v>
      </c>
      <c r="M4230">
        <v>70000</v>
      </c>
      <c r="O4230" t="s">
        <v>452</v>
      </c>
      <c r="P4230" t="s">
        <v>321</v>
      </c>
    </row>
    <row r="4231" spans="1:16" x14ac:dyDescent="0.25">
      <c r="A4231" t="s">
        <v>139</v>
      </c>
      <c r="B4231" t="s">
        <v>2929</v>
      </c>
      <c r="C4231" t="s">
        <v>3238</v>
      </c>
      <c r="D4231" t="s">
        <v>3972</v>
      </c>
      <c r="E4231" t="s">
        <v>20</v>
      </c>
      <c r="F4231" t="b">
        <v>0</v>
      </c>
      <c r="G4231" t="s">
        <v>41</v>
      </c>
      <c r="H4231" s="4">
        <v>45713.7503125</v>
      </c>
      <c r="I4231" t="b">
        <v>0</v>
      </c>
      <c r="J4231" t="b">
        <v>1</v>
      </c>
      <c r="K4231" t="s">
        <v>24</v>
      </c>
      <c r="L4231" t="s">
        <v>22</v>
      </c>
      <c r="M4231">
        <v>103900</v>
      </c>
      <c r="O4231" t="s">
        <v>4328</v>
      </c>
      <c r="P4231" t="s">
        <v>7491</v>
      </c>
    </row>
    <row r="4232" spans="1:16" x14ac:dyDescent="0.25">
      <c r="A4232" t="s">
        <v>139</v>
      </c>
      <c r="B4232" t="s">
        <v>7492</v>
      </c>
      <c r="C4232" t="s">
        <v>151</v>
      </c>
      <c r="D4232" t="s">
        <v>3828</v>
      </c>
      <c r="E4232" t="s">
        <v>51</v>
      </c>
      <c r="F4232" t="b">
        <v>0</v>
      </c>
      <c r="G4232" t="s">
        <v>30</v>
      </c>
      <c r="H4232" s="4">
        <v>45713.750902777778</v>
      </c>
      <c r="I4232" t="b">
        <v>1</v>
      </c>
      <c r="J4232" t="b">
        <v>0</v>
      </c>
      <c r="K4232" t="s">
        <v>24</v>
      </c>
      <c r="L4232" t="s">
        <v>36</v>
      </c>
      <c r="N4232">
        <v>38</v>
      </c>
      <c r="O4232" t="s">
        <v>6990</v>
      </c>
    </row>
    <row r="4233" spans="1:16" x14ac:dyDescent="0.25">
      <c r="A4233" t="s">
        <v>2</v>
      </c>
      <c r="B4233" t="s">
        <v>7493</v>
      </c>
      <c r="C4233" t="s">
        <v>945</v>
      </c>
      <c r="D4233" t="s">
        <v>3600</v>
      </c>
      <c r="E4233" t="s">
        <v>20</v>
      </c>
      <c r="F4233" t="b">
        <v>0</v>
      </c>
      <c r="G4233" t="s">
        <v>27</v>
      </c>
      <c r="H4233" s="4">
        <v>45713.751388888893</v>
      </c>
      <c r="I4233" t="b">
        <v>1</v>
      </c>
      <c r="J4233" t="b">
        <v>1</v>
      </c>
      <c r="K4233" t="s">
        <v>24</v>
      </c>
      <c r="L4233" t="s">
        <v>22</v>
      </c>
      <c r="M4233">
        <v>145000</v>
      </c>
      <c r="O4233" t="s">
        <v>7494</v>
      </c>
      <c r="P4233" t="s">
        <v>7495</v>
      </c>
    </row>
    <row r="4234" spans="1:16" x14ac:dyDescent="0.25">
      <c r="A4234" t="s">
        <v>19</v>
      </c>
      <c r="B4234" t="s">
        <v>7496</v>
      </c>
      <c r="C4234" t="s">
        <v>122</v>
      </c>
      <c r="D4234" t="s">
        <v>3972</v>
      </c>
      <c r="E4234" t="s">
        <v>20</v>
      </c>
      <c r="F4234" t="b">
        <v>0</v>
      </c>
      <c r="G4234" t="s">
        <v>52</v>
      </c>
      <c r="H4234" s="4">
        <v>45713.75240740741</v>
      </c>
      <c r="I4234" t="b">
        <v>1</v>
      </c>
      <c r="J4234" t="b">
        <v>0</v>
      </c>
      <c r="K4234" t="s">
        <v>24</v>
      </c>
      <c r="L4234" t="s">
        <v>22</v>
      </c>
      <c r="M4234">
        <v>112116</v>
      </c>
      <c r="O4234" t="s">
        <v>554</v>
      </c>
      <c r="P4234" t="s">
        <v>7497</v>
      </c>
    </row>
    <row r="4235" spans="1:16" x14ac:dyDescent="0.25">
      <c r="A4235" t="s">
        <v>0</v>
      </c>
      <c r="B4235" t="s">
        <v>250</v>
      </c>
      <c r="C4235" t="s">
        <v>2168</v>
      </c>
      <c r="D4235" t="s">
        <v>3972</v>
      </c>
      <c r="E4235" t="s">
        <v>51</v>
      </c>
      <c r="F4235" t="b">
        <v>0</v>
      </c>
      <c r="G4235" t="s">
        <v>27</v>
      </c>
      <c r="H4235" s="4">
        <v>45713.787997685176</v>
      </c>
      <c r="I4235" t="b">
        <v>0</v>
      </c>
      <c r="J4235" t="b">
        <v>0</v>
      </c>
      <c r="K4235" t="s">
        <v>24</v>
      </c>
      <c r="L4235" t="s">
        <v>36</v>
      </c>
      <c r="N4235">
        <v>66</v>
      </c>
      <c r="O4235" t="s">
        <v>1961</v>
      </c>
      <c r="P4235" t="s">
        <v>338</v>
      </c>
    </row>
    <row r="4236" spans="1:16" x14ac:dyDescent="0.25">
      <c r="A4236" t="s">
        <v>0</v>
      </c>
      <c r="B4236" t="s">
        <v>7682</v>
      </c>
      <c r="C4236" t="s">
        <v>225</v>
      </c>
      <c r="D4236" t="s">
        <v>3972</v>
      </c>
      <c r="E4236" t="s">
        <v>20</v>
      </c>
      <c r="F4236" t="b">
        <v>0</v>
      </c>
      <c r="G4236" t="s">
        <v>52</v>
      </c>
      <c r="H4236" s="4">
        <v>45713.789444444446</v>
      </c>
      <c r="I4236" t="b">
        <v>1</v>
      </c>
      <c r="J4236" t="b">
        <v>1</v>
      </c>
      <c r="K4236" t="s">
        <v>24</v>
      </c>
      <c r="L4236" t="s">
        <v>22</v>
      </c>
      <c r="M4236">
        <v>212500</v>
      </c>
      <c r="O4236" t="s">
        <v>1771</v>
      </c>
      <c r="P4236" t="s">
        <v>7683</v>
      </c>
    </row>
    <row r="4237" spans="1:16" x14ac:dyDescent="0.25">
      <c r="A4237" t="s">
        <v>0</v>
      </c>
      <c r="B4237" t="s">
        <v>7684</v>
      </c>
      <c r="C4237" t="s">
        <v>225</v>
      </c>
      <c r="D4237" t="s">
        <v>3972</v>
      </c>
      <c r="E4237" t="s">
        <v>20</v>
      </c>
      <c r="F4237" t="b">
        <v>0</v>
      </c>
      <c r="G4237" t="s">
        <v>52</v>
      </c>
      <c r="H4237" s="4">
        <v>45713.789444444446</v>
      </c>
      <c r="I4237" t="b">
        <v>0</v>
      </c>
      <c r="J4237" t="b">
        <v>1</v>
      </c>
      <c r="K4237" t="s">
        <v>24</v>
      </c>
      <c r="L4237" t="s">
        <v>22</v>
      </c>
      <c r="M4237">
        <v>212500</v>
      </c>
      <c r="O4237" t="s">
        <v>1771</v>
      </c>
      <c r="P4237" t="s">
        <v>3220</v>
      </c>
    </row>
    <row r="4238" spans="1:16" x14ac:dyDescent="0.25">
      <c r="A4238" t="s">
        <v>2</v>
      </c>
      <c r="B4238" t="s">
        <v>2</v>
      </c>
      <c r="C4238" t="s">
        <v>7685</v>
      </c>
      <c r="D4238" t="s">
        <v>3828</v>
      </c>
      <c r="E4238" t="s">
        <v>20</v>
      </c>
      <c r="F4238" t="b">
        <v>0</v>
      </c>
      <c r="G4238" t="s">
        <v>30</v>
      </c>
      <c r="H4238" s="4">
        <v>45713.79</v>
      </c>
      <c r="I4238" t="b">
        <v>0</v>
      </c>
      <c r="J4238" t="b">
        <v>1</v>
      </c>
      <c r="K4238" t="s">
        <v>24</v>
      </c>
      <c r="L4238" t="s">
        <v>22</v>
      </c>
      <c r="M4238">
        <v>88838</v>
      </c>
      <c r="O4238" t="s">
        <v>7686</v>
      </c>
      <c r="P4238" t="s">
        <v>7687</v>
      </c>
    </row>
    <row r="4239" spans="1:16" x14ac:dyDescent="0.25">
      <c r="A4239" t="s">
        <v>0</v>
      </c>
      <c r="B4239" t="s">
        <v>4250</v>
      </c>
      <c r="C4239" t="s">
        <v>3519</v>
      </c>
      <c r="D4239" t="s">
        <v>3972</v>
      </c>
      <c r="E4239" t="s">
        <v>20</v>
      </c>
      <c r="F4239" t="b">
        <v>0</v>
      </c>
      <c r="G4239" t="s">
        <v>27</v>
      </c>
      <c r="H4239" s="4">
        <v>45713.791770833333</v>
      </c>
      <c r="I4239" t="b">
        <v>1</v>
      </c>
      <c r="J4239" t="b">
        <v>0</v>
      </c>
      <c r="K4239" t="s">
        <v>24</v>
      </c>
      <c r="L4239" t="s">
        <v>22</v>
      </c>
      <c r="M4239">
        <v>70000</v>
      </c>
      <c r="O4239" t="s">
        <v>7498</v>
      </c>
      <c r="P4239" t="s">
        <v>1075</v>
      </c>
    </row>
    <row r="4240" spans="1:16" x14ac:dyDescent="0.25">
      <c r="A4240" t="s">
        <v>1</v>
      </c>
      <c r="B4240" t="s">
        <v>7499</v>
      </c>
      <c r="C4240" t="s">
        <v>624</v>
      </c>
      <c r="D4240" t="s">
        <v>3972</v>
      </c>
      <c r="E4240" t="s">
        <v>20</v>
      </c>
      <c r="F4240" t="b">
        <v>0</v>
      </c>
      <c r="G4240" t="s">
        <v>35</v>
      </c>
      <c r="H4240" s="4">
        <v>45713.792164351849</v>
      </c>
      <c r="I4240" t="b">
        <v>0</v>
      </c>
      <c r="J4240" t="b">
        <v>1</v>
      </c>
      <c r="K4240" t="s">
        <v>24</v>
      </c>
      <c r="L4240" t="s">
        <v>22</v>
      </c>
      <c r="M4240">
        <v>184000</v>
      </c>
      <c r="O4240" t="s">
        <v>65</v>
      </c>
      <c r="P4240" t="s">
        <v>66</v>
      </c>
    </row>
    <row r="4241" spans="1:16" x14ac:dyDescent="0.25">
      <c r="A4241" t="s">
        <v>2</v>
      </c>
      <c r="B4241" t="s">
        <v>7243</v>
      </c>
      <c r="C4241" t="s">
        <v>322</v>
      </c>
      <c r="D4241" t="s">
        <v>3972</v>
      </c>
      <c r="E4241" t="s">
        <v>20</v>
      </c>
      <c r="F4241" t="b">
        <v>0</v>
      </c>
      <c r="G4241" t="s">
        <v>41</v>
      </c>
      <c r="H4241" s="4">
        <v>45713.792210648149</v>
      </c>
      <c r="I4241" t="b">
        <v>0</v>
      </c>
      <c r="J4241" t="b">
        <v>1</v>
      </c>
      <c r="K4241" t="s">
        <v>24</v>
      </c>
      <c r="L4241" t="s">
        <v>22</v>
      </c>
      <c r="M4241">
        <v>193500</v>
      </c>
      <c r="O4241" t="s">
        <v>3972</v>
      </c>
      <c r="P4241" t="s">
        <v>7244</v>
      </c>
    </row>
    <row r="4242" spans="1:16" x14ac:dyDescent="0.25">
      <c r="A4242" t="s">
        <v>2</v>
      </c>
      <c r="B4242" t="s">
        <v>7541</v>
      </c>
      <c r="C4242" t="s">
        <v>1588</v>
      </c>
      <c r="D4242" t="s">
        <v>7542</v>
      </c>
      <c r="E4242" t="s">
        <v>20</v>
      </c>
      <c r="F4242" t="b">
        <v>0</v>
      </c>
      <c r="G4242" t="s">
        <v>27</v>
      </c>
      <c r="H4242" s="4">
        <v>45713.792962962973</v>
      </c>
      <c r="I4242" t="b">
        <v>0</v>
      </c>
      <c r="J4242" t="b">
        <v>0</v>
      </c>
      <c r="K4242" t="s">
        <v>24</v>
      </c>
      <c r="L4242" t="s">
        <v>22</v>
      </c>
      <c r="M4242">
        <v>90000</v>
      </c>
      <c r="O4242" t="s">
        <v>7543</v>
      </c>
      <c r="P4242" t="s">
        <v>7544</v>
      </c>
    </row>
    <row r="4243" spans="1:16" x14ac:dyDescent="0.25">
      <c r="A4243" t="s">
        <v>1</v>
      </c>
      <c r="B4243" t="s">
        <v>5989</v>
      </c>
      <c r="C4243" t="s">
        <v>3891</v>
      </c>
      <c r="D4243" t="s">
        <v>3828</v>
      </c>
      <c r="E4243" t="s">
        <v>20</v>
      </c>
      <c r="F4243" t="b">
        <v>0</v>
      </c>
      <c r="G4243" t="s">
        <v>27</v>
      </c>
      <c r="H4243" s="4">
        <v>45713.793854166674</v>
      </c>
      <c r="I4243" t="b">
        <v>0</v>
      </c>
      <c r="J4243" t="b">
        <v>1</v>
      </c>
      <c r="K4243" t="s">
        <v>24</v>
      </c>
      <c r="L4243" t="s">
        <v>22</v>
      </c>
      <c r="M4243">
        <v>120000</v>
      </c>
      <c r="O4243" t="s">
        <v>3892</v>
      </c>
      <c r="P4243" t="s">
        <v>5990</v>
      </c>
    </row>
    <row r="4244" spans="1:16" x14ac:dyDescent="0.25">
      <c r="A4244" t="s">
        <v>1</v>
      </c>
      <c r="B4244" t="s">
        <v>3477</v>
      </c>
      <c r="C4244" t="s">
        <v>155</v>
      </c>
      <c r="D4244" t="s">
        <v>3972</v>
      </c>
      <c r="E4244" t="s">
        <v>51</v>
      </c>
      <c r="F4244" t="b">
        <v>0</v>
      </c>
      <c r="G4244" t="s">
        <v>27</v>
      </c>
      <c r="H4244" s="4">
        <v>45713.794027777767</v>
      </c>
      <c r="I4244" t="b">
        <v>0</v>
      </c>
      <c r="J4244" t="b">
        <v>1</v>
      </c>
      <c r="K4244" t="s">
        <v>24</v>
      </c>
      <c r="L4244" t="s">
        <v>36</v>
      </c>
      <c r="N4244">
        <v>45</v>
      </c>
      <c r="O4244" t="s">
        <v>270</v>
      </c>
      <c r="P4244" t="s">
        <v>1851</v>
      </c>
    </row>
    <row r="4245" spans="1:16" x14ac:dyDescent="0.25">
      <c r="A4245" t="s">
        <v>139</v>
      </c>
      <c r="B4245" t="s">
        <v>7688</v>
      </c>
      <c r="C4245" t="s">
        <v>1623</v>
      </c>
      <c r="D4245" t="s">
        <v>2208</v>
      </c>
      <c r="E4245" t="s">
        <v>20</v>
      </c>
      <c r="F4245" t="b">
        <v>0</v>
      </c>
      <c r="G4245" t="s">
        <v>23</v>
      </c>
      <c r="H4245" s="4">
        <v>45713.802523148152</v>
      </c>
      <c r="I4245" t="b">
        <v>0</v>
      </c>
      <c r="J4245" t="b">
        <v>1</v>
      </c>
      <c r="K4245" t="s">
        <v>24</v>
      </c>
      <c r="L4245" t="s">
        <v>22</v>
      </c>
      <c r="M4245">
        <v>90480</v>
      </c>
      <c r="O4245" t="s">
        <v>6766</v>
      </c>
      <c r="P4245" t="s">
        <v>1620</v>
      </c>
    </row>
    <row r="4246" spans="1:16" x14ac:dyDescent="0.25">
      <c r="A4246" t="s">
        <v>1</v>
      </c>
      <c r="B4246" t="s">
        <v>7689</v>
      </c>
      <c r="C4246" t="s">
        <v>623</v>
      </c>
      <c r="D4246" t="s">
        <v>3972</v>
      </c>
      <c r="E4246" t="s">
        <v>20</v>
      </c>
      <c r="F4246" t="b">
        <v>0</v>
      </c>
      <c r="G4246" t="s">
        <v>27</v>
      </c>
      <c r="H4246" s="4">
        <v>45713.829722222217</v>
      </c>
      <c r="I4246" t="b">
        <v>1</v>
      </c>
      <c r="J4246" t="b">
        <v>1</v>
      </c>
      <c r="K4246" t="s">
        <v>24</v>
      </c>
      <c r="L4246" t="s">
        <v>22</v>
      </c>
      <c r="M4246">
        <v>125000</v>
      </c>
      <c r="O4246" t="s">
        <v>482</v>
      </c>
      <c r="P4246" t="s">
        <v>7690</v>
      </c>
    </row>
    <row r="4247" spans="1:16" x14ac:dyDescent="0.25">
      <c r="A4247" t="s">
        <v>0</v>
      </c>
      <c r="B4247" t="s">
        <v>7691</v>
      </c>
      <c r="C4247" t="s">
        <v>114</v>
      </c>
      <c r="D4247" t="s">
        <v>3972</v>
      </c>
      <c r="F4247" t="b">
        <v>0</v>
      </c>
      <c r="G4247" t="s">
        <v>27</v>
      </c>
      <c r="H4247" s="4">
        <v>45713.829722222217</v>
      </c>
      <c r="I4247" t="b">
        <v>1</v>
      </c>
      <c r="J4247" t="b">
        <v>1</v>
      </c>
      <c r="K4247" t="s">
        <v>24</v>
      </c>
      <c r="L4247" t="s">
        <v>36</v>
      </c>
      <c r="N4247">
        <v>26</v>
      </c>
      <c r="O4247" t="s">
        <v>4674</v>
      </c>
      <c r="P4247" t="s">
        <v>850</v>
      </c>
    </row>
    <row r="4248" spans="1:16" x14ac:dyDescent="0.25">
      <c r="A4248" t="s">
        <v>139</v>
      </c>
      <c r="B4248" t="s">
        <v>7692</v>
      </c>
      <c r="C4248" t="s">
        <v>2095</v>
      </c>
      <c r="D4248" t="s">
        <v>3972</v>
      </c>
      <c r="E4248" t="s">
        <v>51</v>
      </c>
      <c r="F4248" t="b">
        <v>0</v>
      </c>
      <c r="G4248" t="s">
        <v>41</v>
      </c>
      <c r="H4248" s="4">
        <v>45713.829942129632</v>
      </c>
      <c r="I4248" t="b">
        <v>1</v>
      </c>
      <c r="J4248" t="b">
        <v>0</v>
      </c>
      <c r="K4248" t="s">
        <v>24</v>
      </c>
      <c r="L4248" t="s">
        <v>36</v>
      </c>
      <c r="N4248">
        <v>58.5</v>
      </c>
      <c r="O4248" t="s">
        <v>404</v>
      </c>
      <c r="P4248" t="s">
        <v>1435</v>
      </c>
    </row>
    <row r="4249" spans="1:16" x14ac:dyDescent="0.25">
      <c r="A4249" t="s">
        <v>89</v>
      </c>
      <c r="B4249" t="s">
        <v>7500</v>
      </c>
      <c r="C4249" t="s">
        <v>44</v>
      </c>
      <c r="D4249" t="s">
        <v>3972</v>
      </c>
      <c r="E4249" t="s">
        <v>20</v>
      </c>
      <c r="F4249" t="b">
        <v>0</v>
      </c>
      <c r="G4249" t="s">
        <v>41</v>
      </c>
      <c r="H4249" s="4">
        <v>45713.83</v>
      </c>
      <c r="I4249" t="b">
        <v>0</v>
      </c>
      <c r="J4249" t="b">
        <v>0</v>
      </c>
      <c r="K4249" t="s">
        <v>24</v>
      </c>
      <c r="L4249" t="s">
        <v>22</v>
      </c>
      <c r="M4249">
        <v>144000</v>
      </c>
      <c r="O4249" t="s">
        <v>7501</v>
      </c>
      <c r="P4249" t="s">
        <v>7502</v>
      </c>
    </row>
    <row r="4250" spans="1:16" x14ac:dyDescent="0.25">
      <c r="A4250" t="s">
        <v>89</v>
      </c>
      <c r="B4250" t="s">
        <v>7500</v>
      </c>
      <c r="C4250" t="s">
        <v>44</v>
      </c>
      <c r="D4250" t="s">
        <v>3972</v>
      </c>
      <c r="E4250" t="s">
        <v>20</v>
      </c>
      <c r="F4250" t="b">
        <v>0</v>
      </c>
      <c r="G4250" t="s">
        <v>41</v>
      </c>
      <c r="H4250" s="4">
        <v>45713.83</v>
      </c>
      <c r="I4250" t="b">
        <v>0</v>
      </c>
      <c r="J4250" t="b">
        <v>0</v>
      </c>
      <c r="K4250" t="s">
        <v>24</v>
      </c>
      <c r="L4250" t="s">
        <v>22</v>
      </c>
      <c r="M4250">
        <v>144000</v>
      </c>
      <c r="O4250" t="s">
        <v>7501</v>
      </c>
      <c r="P4250" t="s">
        <v>7502</v>
      </c>
    </row>
    <row r="4251" spans="1:16" x14ac:dyDescent="0.25">
      <c r="A4251" t="s">
        <v>89</v>
      </c>
      <c r="B4251" t="s">
        <v>285</v>
      </c>
      <c r="C4251" t="s">
        <v>622</v>
      </c>
      <c r="D4251" t="s">
        <v>3972</v>
      </c>
      <c r="E4251" t="s">
        <v>20</v>
      </c>
      <c r="F4251" t="b">
        <v>0</v>
      </c>
      <c r="G4251" t="s">
        <v>35</v>
      </c>
      <c r="H4251" s="4">
        <v>45713.830196759263</v>
      </c>
      <c r="I4251" t="b">
        <v>0</v>
      </c>
      <c r="J4251" t="b">
        <v>0</v>
      </c>
      <c r="K4251" t="s">
        <v>24</v>
      </c>
      <c r="L4251" t="s">
        <v>22</v>
      </c>
      <c r="M4251">
        <v>110000</v>
      </c>
      <c r="O4251" t="s">
        <v>7693</v>
      </c>
      <c r="P4251" t="s">
        <v>138</v>
      </c>
    </row>
    <row r="4252" spans="1:16" x14ac:dyDescent="0.25">
      <c r="A4252" t="s">
        <v>2</v>
      </c>
      <c r="B4252" t="s">
        <v>7694</v>
      </c>
      <c r="C4252" t="s">
        <v>7695</v>
      </c>
      <c r="D4252" t="s">
        <v>3972</v>
      </c>
      <c r="E4252" t="s">
        <v>20</v>
      </c>
      <c r="F4252" t="b">
        <v>0</v>
      </c>
      <c r="G4252" t="s">
        <v>35</v>
      </c>
      <c r="H4252" s="4">
        <v>45713.83148148148</v>
      </c>
      <c r="I4252" t="b">
        <v>0</v>
      </c>
      <c r="J4252" t="b">
        <v>1</v>
      </c>
      <c r="K4252" t="s">
        <v>24</v>
      </c>
      <c r="L4252" t="s">
        <v>22</v>
      </c>
      <c r="M4252">
        <v>100050</v>
      </c>
      <c r="O4252" t="s">
        <v>7696</v>
      </c>
      <c r="P4252" t="s">
        <v>2131</v>
      </c>
    </row>
    <row r="4253" spans="1:16" x14ac:dyDescent="0.25">
      <c r="A4253" t="s">
        <v>40</v>
      </c>
      <c r="B4253" t="s">
        <v>3275</v>
      </c>
      <c r="C4253" t="s">
        <v>2080</v>
      </c>
      <c r="D4253" t="s">
        <v>3972</v>
      </c>
      <c r="E4253" t="s">
        <v>20</v>
      </c>
      <c r="F4253" t="b">
        <v>0</v>
      </c>
      <c r="G4253" t="s">
        <v>35</v>
      </c>
      <c r="H4253" s="4">
        <v>45713.831493055557</v>
      </c>
      <c r="I4253" t="b">
        <v>0</v>
      </c>
      <c r="J4253" t="b">
        <v>0</v>
      </c>
      <c r="K4253" t="s">
        <v>24</v>
      </c>
      <c r="L4253" t="s">
        <v>22</v>
      </c>
      <c r="M4253">
        <v>135000</v>
      </c>
      <c r="O4253" t="s">
        <v>3069</v>
      </c>
      <c r="P4253" t="s">
        <v>7697</v>
      </c>
    </row>
    <row r="4254" spans="1:16" x14ac:dyDescent="0.25">
      <c r="A4254" t="s">
        <v>40</v>
      </c>
      <c r="B4254" t="s">
        <v>7698</v>
      </c>
      <c r="C4254" t="s">
        <v>179</v>
      </c>
      <c r="D4254" t="s">
        <v>3972</v>
      </c>
      <c r="E4254" t="s">
        <v>20</v>
      </c>
      <c r="F4254" t="b">
        <v>0</v>
      </c>
      <c r="G4254" t="s">
        <v>30</v>
      </c>
      <c r="H4254" s="4">
        <v>45713.831863425927</v>
      </c>
      <c r="I4254" t="b">
        <v>0</v>
      </c>
      <c r="J4254" t="b">
        <v>1</v>
      </c>
      <c r="K4254" t="s">
        <v>24</v>
      </c>
      <c r="L4254" t="s">
        <v>22</v>
      </c>
      <c r="M4254">
        <v>139105</v>
      </c>
      <c r="O4254" t="s">
        <v>1856</v>
      </c>
      <c r="P4254" t="s">
        <v>2720</v>
      </c>
    </row>
    <row r="4255" spans="1:16" x14ac:dyDescent="0.25">
      <c r="A4255" t="s">
        <v>40</v>
      </c>
      <c r="B4255" t="s">
        <v>57</v>
      </c>
      <c r="C4255" t="s">
        <v>179</v>
      </c>
      <c r="D4255" t="s">
        <v>3972</v>
      </c>
      <c r="E4255" t="s">
        <v>20</v>
      </c>
      <c r="F4255" t="b">
        <v>0</v>
      </c>
      <c r="G4255" t="s">
        <v>52</v>
      </c>
      <c r="H4255" s="4">
        <v>45713.832152777781</v>
      </c>
      <c r="I4255" t="b">
        <v>0</v>
      </c>
      <c r="J4255" t="b">
        <v>1</v>
      </c>
      <c r="K4255" t="s">
        <v>24</v>
      </c>
      <c r="L4255" t="s">
        <v>22</v>
      </c>
      <c r="M4255">
        <v>139105</v>
      </c>
      <c r="O4255" t="s">
        <v>1856</v>
      </c>
      <c r="P4255" t="s">
        <v>2720</v>
      </c>
    </row>
    <row r="4256" spans="1:16" x14ac:dyDescent="0.25">
      <c r="A4256" t="s">
        <v>40</v>
      </c>
      <c r="B4256" t="s">
        <v>57</v>
      </c>
      <c r="C4256" t="s">
        <v>179</v>
      </c>
      <c r="D4256" t="s">
        <v>3972</v>
      </c>
      <c r="E4256" t="s">
        <v>20</v>
      </c>
      <c r="F4256" t="b">
        <v>0</v>
      </c>
      <c r="G4256" t="s">
        <v>52</v>
      </c>
      <c r="H4256" s="4">
        <v>45713.832152777781</v>
      </c>
      <c r="I4256" t="b">
        <v>0</v>
      </c>
      <c r="J4256" t="b">
        <v>1</v>
      </c>
      <c r="K4256" t="s">
        <v>24</v>
      </c>
      <c r="L4256" t="s">
        <v>22</v>
      </c>
      <c r="M4256">
        <v>139105</v>
      </c>
      <c r="O4256" t="s">
        <v>1856</v>
      </c>
      <c r="P4256" t="s">
        <v>2720</v>
      </c>
    </row>
    <row r="4257" spans="1:16" x14ac:dyDescent="0.25">
      <c r="A4257" t="s">
        <v>0</v>
      </c>
      <c r="B4257" t="s">
        <v>7503</v>
      </c>
      <c r="C4257" t="s">
        <v>203</v>
      </c>
      <c r="D4257" t="s">
        <v>3972</v>
      </c>
      <c r="E4257" t="s">
        <v>20</v>
      </c>
      <c r="F4257" t="b">
        <v>0</v>
      </c>
      <c r="G4257" t="s">
        <v>23</v>
      </c>
      <c r="H4257" s="4">
        <v>45713.832256944443</v>
      </c>
      <c r="I4257" t="b">
        <v>1</v>
      </c>
      <c r="J4257" t="b">
        <v>1</v>
      </c>
      <c r="K4257" t="s">
        <v>24</v>
      </c>
      <c r="L4257" t="s">
        <v>22</v>
      </c>
      <c r="M4257">
        <v>85000</v>
      </c>
      <c r="O4257" t="s">
        <v>4674</v>
      </c>
      <c r="P4257" t="s">
        <v>204</v>
      </c>
    </row>
    <row r="4258" spans="1:16" x14ac:dyDescent="0.25">
      <c r="A4258" t="s">
        <v>0</v>
      </c>
      <c r="B4258" t="s">
        <v>7564</v>
      </c>
      <c r="C4258" t="s">
        <v>1894</v>
      </c>
      <c r="D4258" t="s">
        <v>3972</v>
      </c>
      <c r="E4258" t="s">
        <v>20</v>
      </c>
      <c r="F4258" t="b">
        <v>0</v>
      </c>
      <c r="G4258" t="s">
        <v>41</v>
      </c>
      <c r="H4258" s="4">
        <v>45713.833657407413</v>
      </c>
      <c r="I4258" t="b">
        <v>0</v>
      </c>
      <c r="J4258" t="b">
        <v>0</v>
      </c>
      <c r="K4258" t="s">
        <v>24</v>
      </c>
      <c r="L4258" t="s">
        <v>22</v>
      </c>
      <c r="M4258">
        <v>83500</v>
      </c>
      <c r="O4258" t="s">
        <v>5521</v>
      </c>
      <c r="P4258" t="s">
        <v>2715</v>
      </c>
    </row>
    <row r="4259" spans="1:16" x14ac:dyDescent="0.25">
      <c r="A4259" t="s">
        <v>0</v>
      </c>
      <c r="B4259" t="s">
        <v>1219</v>
      </c>
      <c r="C4259" t="s">
        <v>64</v>
      </c>
      <c r="D4259" t="s">
        <v>6850</v>
      </c>
      <c r="E4259" t="s">
        <v>20</v>
      </c>
      <c r="F4259" t="b">
        <v>0</v>
      </c>
      <c r="G4259" t="s">
        <v>52</v>
      </c>
      <c r="H4259" s="4">
        <v>45713.834317129629</v>
      </c>
      <c r="I4259" t="b">
        <v>1</v>
      </c>
      <c r="J4259" t="b">
        <v>0</v>
      </c>
      <c r="K4259" t="s">
        <v>24</v>
      </c>
      <c r="L4259" t="s">
        <v>36</v>
      </c>
      <c r="N4259">
        <v>37.5</v>
      </c>
      <c r="O4259" t="s">
        <v>131</v>
      </c>
      <c r="P4259" t="s">
        <v>1463</v>
      </c>
    </row>
    <row r="4260" spans="1:16" x14ac:dyDescent="0.25">
      <c r="A4260" t="s">
        <v>0</v>
      </c>
      <c r="B4260" t="s">
        <v>7504</v>
      </c>
      <c r="C4260" t="s">
        <v>2015</v>
      </c>
      <c r="D4260" t="s">
        <v>3972</v>
      </c>
      <c r="E4260" t="s">
        <v>51</v>
      </c>
      <c r="F4260" t="b">
        <v>0</v>
      </c>
      <c r="G4260" t="s">
        <v>27</v>
      </c>
      <c r="H4260" s="4">
        <v>45713.834456018521</v>
      </c>
      <c r="I4260" t="b">
        <v>0</v>
      </c>
      <c r="J4260" t="b">
        <v>0</v>
      </c>
      <c r="K4260" t="s">
        <v>24</v>
      </c>
      <c r="L4260" t="s">
        <v>36</v>
      </c>
      <c r="N4260">
        <v>30</v>
      </c>
      <c r="O4260" t="s">
        <v>1137</v>
      </c>
      <c r="P4260" t="s">
        <v>1687</v>
      </c>
    </row>
    <row r="4261" spans="1:16" x14ac:dyDescent="0.25">
      <c r="A4261" t="s">
        <v>0</v>
      </c>
      <c r="B4261" t="s">
        <v>1632</v>
      </c>
      <c r="C4261" t="s">
        <v>967</v>
      </c>
      <c r="D4261" t="s">
        <v>3972</v>
      </c>
      <c r="E4261" t="s">
        <v>20</v>
      </c>
      <c r="F4261" t="b">
        <v>0</v>
      </c>
      <c r="G4261" t="s">
        <v>27</v>
      </c>
      <c r="H4261" s="4">
        <v>45713.834837962961</v>
      </c>
      <c r="I4261" t="b">
        <v>1</v>
      </c>
      <c r="J4261" t="b">
        <v>0</v>
      </c>
      <c r="K4261" t="s">
        <v>24</v>
      </c>
      <c r="L4261" t="s">
        <v>22</v>
      </c>
      <c r="M4261">
        <v>105000</v>
      </c>
      <c r="O4261" t="s">
        <v>482</v>
      </c>
      <c r="P4261" t="s">
        <v>7545</v>
      </c>
    </row>
    <row r="4262" spans="1:16" x14ac:dyDescent="0.25">
      <c r="A4262" t="s">
        <v>19</v>
      </c>
      <c r="B4262" t="s">
        <v>7550</v>
      </c>
      <c r="C4262" t="s">
        <v>559</v>
      </c>
      <c r="D4262" t="s">
        <v>3956</v>
      </c>
      <c r="E4262" t="s">
        <v>20</v>
      </c>
      <c r="F4262" t="b">
        <v>0</v>
      </c>
      <c r="G4262" t="s">
        <v>27</v>
      </c>
      <c r="H4262" s="4">
        <v>45713.835057870368</v>
      </c>
      <c r="I4262" t="b">
        <v>0</v>
      </c>
      <c r="J4262" t="b">
        <v>1</v>
      </c>
      <c r="K4262" t="s">
        <v>24</v>
      </c>
      <c r="L4262" t="s">
        <v>36</v>
      </c>
      <c r="N4262">
        <v>37.514999389648438</v>
      </c>
      <c r="O4262" t="s">
        <v>7551</v>
      </c>
      <c r="P4262" t="s">
        <v>7552</v>
      </c>
    </row>
    <row r="4263" spans="1:16" x14ac:dyDescent="0.25">
      <c r="A4263" t="s">
        <v>0</v>
      </c>
      <c r="B4263" t="s">
        <v>7505</v>
      </c>
      <c r="C4263" t="s">
        <v>966</v>
      </c>
      <c r="D4263" t="s">
        <v>3956</v>
      </c>
      <c r="E4263" t="s">
        <v>20</v>
      </c>
      <c r="F4263" t="b">
        <v>0</v>
      </c>
      <c r="G4263" t="s">
        <v>30</v>
      </c>
      <c r="H4263" s="4">
        <v>45713.836087962962</v>
      </c>
      <c r="I4263" t="b">
        <v>0</v>
      </c>
      <c r="J4263" t="b">
        <v>0</v>
      </c>
      <c r="K4263" t="s">
        <v>24</v>
      </c>
      <c r="L4263" t="s">
        <v>36</v>
      </c>
      <c r="N4263">
        <v>25</v>
      </c>
      <c r="O4263" t="s">
        <v>7506</v>
      </c>
      <c r="P4263" t="s">
        <v>7507</v>
      </c>
    </row>
    <row r="4264" spans="1:16" x14ac:dyDescent="0.25">
      <c r="A4264" t="s">
        <v>0</v>
      </c>
      <c r="B4264" t="s">
        <v>7699</v>
      </c>
      <c r="C4264" t="s">
        <v>7700</v>
      </c>
      <c r="D4264" t="s">
        <v>3956</v>
      </c>
      <c r="E4264" t="s">
        <v>20</v>
      </c>
      <c r="F4264" t="b">
        <v>0</v>
      </c>
      <c r="G4264" t="s">
        <v>23</v>
      </c>
      <c r="H4264" s="4">
        <v>45713.84412037037</v>
      </c>
      <c r="I4264" t="b">
        <v>0</v>
      </c>
      <c r="J4264" t="b">
        <v>1</v>
      </c>
      <c r="K4264" t="s">
        <v>24</v>
      </c>
      <c r="L4264" t="s">
        <v>36</v>
      </c>
      <c r="N4264">
        <v>22.694999694824219</v>
      </c>
      <c r="O4264" t="s">
        <v>2546</v>
      </c>
      <c r="P4264" t="s">
        <v>7701</v>
      </c>
    </row>
    <row r="4265" spans="1:16" x14ac:dyDescent="0.25">
      <c r="A4265" t="s">
        <v>89</v>
      </c>
      <c r="B4265" t="s">
        <v>7702</v>
      </c>
      <c r="C4265" t="s">
        <v>203</v>
      </c>
      <c r="D4265" t="s">
        <v>3972</v>
      </c>
      <c r="E4265" t="s">
        <v>51</v>
      </c>
      <c r="F4265" t="b">
        <v>0</v>
      </c>
      <c r="G4265" t="s">
        <v>23</v>
      </c>
      <c r="H4265" s="4">
        <v>45713.844293981478</v>
      </c>
      <c r="I4265" t="b">
        <v>1</v>
      </c>
      <c r="J4265" t="b">
        <v>1</v>
      </c>
      <c r="K4265" t="s">
        <v>24</v>
      </c>
      <c r="L4265" t="s">
        <v>36</v>
      </c>
      <c r="N4265">
        <v>62</v>
      </c>
      <c r="O4265" t="s">
        <v>144</v>
      </c>
      <c r="P4265" t="s">
        <v>7703</v>
      </c>
    </row>
    <row r="4266" spans="1:16" x14ac:dyDescent="0.25">
      <c r="A4266" t="s">
        <v>0</v>
      </c>
      <c r="B4266" t="s">
        <v>3005</v>
      </c>
      <c r="C4266" t="s">
        <v>203</v>
      </c>
      <c r="D4266" t="s">
        <v>3972</v>
      </c>
      <c r="E4266" t="s">
        <v>20</v>
      </c>
      <c r="F4266" t="b">
        <v>0</v>
      </c>
      <c r="G4266" t="s">
        <v>23</v>
      </c>
      <c r="H4266" s="4">
        <v>45713.868854166663</v>
      </c>
      <c r="I4266" t="b">
        <v>1</v>
      </c>
      <c r="J4266" t="b">
        <v>1</v>
      </c>
      <c r="K4266" t="s">
        <v>24</v>
      </c>
      <c r="L4266" t="s">
        <v>36</v>
      </c>
      <c r="N4266">
        <v>19</v>
      </c>
      <c r="O4266" t="s">
        <v>4343</v>
      </c>
      <c r="P4266" t="s">
        <v>7508</v>
      </c>
    </row>
    <row r="4267" spans="1:16" x14ac:dyDescent="0.25">
      <c r="A4267" t="s">
        <v>25</v>
      </c>
      <c r="B4267" t="s">
        <v>7704</v>
      </c>
      <c r="C4267" t="s">
        <v>82</v>
      </c>
      <c r="D4267" t="s">
        <v>3972</v>
      </c>
      <c r="E4267" t="s">
        <v>20</v>
      </c>
      <c r="F4267" t="b">
        <v>0</v>
      </c>
      <c r="G4267" t="s">
        <v>27</v>
      </c>
      <c r="H4267" s="4">
        <v>45713.871145833327</v>
      </c>
      <c r="I4267" t="b">
        <v>0</v>
      </c>
      <c r="J4267" t="b">
        <v>0</v>
      </c>
      <c r="K4267" t="s">
        <v>24</v>
      </c>
      <c r="L4267" t="s">
        <v>22</v>
      </c>
      <c r="M4267">
        <v>140000</v>
      </c>
      <c r="O4267" t="s">
        <v>1560</v>
      </c>
      <c r="P4267" t="s">
        <v>7705</v>
      </c>
    </row>
    <row r="4268" spans="1:16" x14ac:dyDescent="0.25">
      <c r="A4268" t="s">
        <v>0</v>
      </c>
      <c r="B4268" t="s">
        <v>7509</v>
      </c>
      <c r="C4268" t="s">
        <v>985</v>
      </c>
      <c r="D4268" t="s">
        <v>4327</v>
      </c>
      <c r="E4268" t="s">
        <v>20</v>
      </c>
      <c r="F4268" t="b">
        <v>0</v>
      </c>
      <c r="G4268" t="s">
        <v>27</v>
      </c>
      <c r="H4268" s="4">
        <v>45713.871157407397</v>
      </c>
      <c r="I4268" t="b">
        <v>0</v>
      </c>
      <c r="J4268" t="b">
        <v>1</v>
      </c>
      <c r="K4268" t="s">
        <v>24</v>
      </c>
      <c r="L4268" t="s">
        <v>22</v>
      </c>
      <c r="M4268">
        <v>120000</v>
      </c>
      <c r="O4268" t="s">
        <v>7510</v>
      </c>
    </row>
    <row r="4269" spans="1:16" x14ac:dyDescent="0.25">
      <c r="A4269" t="s">
        <v>0</v>
      </c>
      <c r="B4269" t="s">
        <v>7509</v>
      </c>
      <c r="C4269" t="s">
        <v>985</v>
      </c>
      <c r="D4269" t="s">
        <v>4327</v>
      </c>
      <c r="E4269" t="s">
        <v>20</v>
      </c>
      <c r="F4269" t="b">
        <v>0</v>
      </c>
      <c r="G4269" t="s">
        <v>27</v>
      </c>
      <c r="H4269" s="4">
        <v>45713.871157407397</v>
      </c>
      <c r="I4269" t="b">
        <v>0</v>
      </c>
      <c r="J4269" t="b">
        <v>1</v>
      </c>
      <c r="K4269" t="s">
        <v>24</v>
      </c>
      <c r="L4269" t="s">
        <v>22</v>
      </c>
      <c r="M4269">
        <v>120000</v>
      </c>
      <c r="O4269" t="s">
        <v>7510</v>
      </c>
    </row>
    <row r="4270" spans="1:16" x14ac:dyDescent="0.25">
      <c r="A4270" t="s">
        <v>40</v>
      </c>
      <c r="B4270" t="s">
        <v>40</v>
      </c>
      <c r="C4270" t="s">
        <v>981</v>
      </c>
      <c r="D4270" t="s">
        <v>3600</v>
      </c>
      <c r="E4270" t="s">
        <v>20</v>
      </c>
      <c r="F4270" t="b">
        <v>0</v>
      </c>
      <c r="G4270" t="s">
        <v>35</v>
      </c>
      <c r="H4270" s="4">
        <v>45713.87295138889</v>
      </c>
      <c r="I4270" t="b">
        <v>0</v>
      </c>
      <c r="J4270" t="b">
        <v>0</v>
      </c>
      <c r="K4270" t="s">
        <v>24</v>
      </c>
      <c r="L4270" t="s">
        <v>22</v>
      </c>
      <c r="M4270">
        <v>242000</v>
      </c>
      <c r="O4270" t="s">
        <v>1454</v>
      </c>
      <c r="P4270" t="s">
        <v>7706</v>
      </c>
    </row>
    <row r="4271" spans="1:16" x14ac:dyDescent="0.25">
      <c r="A4271" t="s">
        <v>40</v>
      </c>
      <c r="B4271" t="s">
        <v>7707</v>
      </c>
      <c r="C4271" t="s">
        <v>386</v>
      </c>
      <c r="D4271" t="s">
        <v>3600</v>
      </c>
      <c r="E4271" t="s">
        <v>20</v>
      </c>
      <c r="F4271" t="b">
        <v>0</v>
      </c>
      <c r="G4271" t="s">
        <v>35</v>
      </c>
      <c r="H4271" s="4">
        <v>45713.872986111113</v>
      </c>
      <c r="I4271" t="b">
        <v>0</v>
      </c>
      <c r="J4271" t="b">
        <v>1</v>
      </c>
      <c r="K4271" t="s">
        <v>24</v>
      </c>
      <c r="L4271" t="s">
        <v>22</v>
      </c>
      <c r="M4271">
        <v>256000</v>
      </c>
      <c r="O4271" t="s">
        <v>7708</v>
      </c>
      <c r="P4271" t="s">
        <v>7709</v>
      </c>
    </row>
    <row r="4272" spans="1:16" x14ac:dyDescent="0.25">
      <c r="A4272" t="s">
        <v>2</v>
      </c>
      <c r="B4272" t="s">
        <v>7710</v>
      </c>
      <c r="C4272" t="s">
        <v>2152</v>
      </c>
      <c r="D4272" t="s">
        <v>3828</v>
      </c>
      <c r="E4272" t="s">
        <v>20</v>
      </c>
      <c r="F4272" t="b">
        <v>0</v>
      </c>
      <c r="G4272" t="s">
        <v>35</v>
      </c>
      <c r="H4272" s="4">
        <v>45713.87300925926</v>
      </c>
      <c r="I4272" t="b">
        <v>0</v>
      </c>
      <c r="J4272" t="b">
        <v>1</v>
      </c>
      <c r="K4272" t="s">
        <v>24</v>
      </c>
      <c r="L4272" t="s">
        <v>22</v>
      </c>
      <c r="M4272">
        <v>105000</v>
      </c>
      <c r="O4272" t="s">
        <v>7711</v>
      </c>
      <c r="P4272" t="s">
        <v>7712</v>
      </c>
    </row>
    <row r="4273" spans="1:16" x14ac:dyDescent="0.25">
      <c r="A4273" t="s">
        <v>2</v>
      </c>
      <c r="B4273" t="s">
        <v>2171</v>
      </c>
      <c r="C4273" t="s">
        <v>24</v>
      </c>
      <c r="D4273" t="s">
        <v>3972</v>
      </c>
      <c r="E4273" t="s">
        <v>20</v>
      </c>
      <c r="F4273" t="b">
        <v>0</v>
      </c>
      <c r="G4273" t="s">
        <v>35</v>
      </c>
      <c r="H4273" s="4">
        <v>45713.87300925926</v>
      </c>
      <c r="I4273" t="b">
        <v>0</v>
      </c>
      <c r="J4273" t="b">
        <v>0</v>
      </c>
      <c r="K4273" t="s">
        <v>24</v>
      </c>
      <c r="L4273" t="s">
        <v>22</v>
      </c>
      <c r="M4273">
        <v>94500</v>
      </c>
      <c r="O4273" t="s">
        <v>7696</v>
      </c>
      <c r="P4273" t="s">
        <v>7713</v>
      </c>
    </row>
    <row r="4274" spans="1:16" x14ac:dyDescent="0.25">
      <c r="A4274" t="s">
        <v>2</v>
      </c>
      <c r="B4274" t="s">
        <v>7714</v>
      </c>
      <c r="C4274" t="s">
        <v>166</v>
      </c>
      <c r="D4274" t="s">
        <v>2208</v>
      </c>
      <c r="E4274" t="s">
        <v>20</v>
      </c>
      <c r="F4274" t="b">
        <v>0</v>
      </c>
      <c r="G4274" t="s">
        <v>35</v>
      </c>
      <c r="H4274" s="4">
        <v>45713.873020833344</v>
      </c>
      <c r="I4274" t="b">
        <v>0</v>
      </c>
      <c r="J4274" t="b">
        <v>0</v>
      </c>
      <c r="K4274" t="s">
        <v>24</v>
      </c>
      <c r="L4274" t="s">
        <v>22</v>
      </c>
      <c r="M4274">
        <v>157500</v>
      </c>
      <c r="O4274" t="s">
        <v>7715</v>
      </c>
      <c r="P4274" t="s">
        <v>7716</v>
      </c>
    </row>
    <row r="4275" spans="1:16" x14ac:dyDescent="0.25">
      <c r="A4275" t="s">
        <v>2</v>
      </c>
      <c r="B4275" t="s">
        <v>7717</v>
      </c>
      <c r="C4275" t="s">
        <v>39</v>
      </c>
      <c r="D4275" t="s">
        <v>3600</v>
      </c>
      <c r="E4275" t="s">
        <v>20</v>
      </c>
      <c r="F4275" t="b">
        <v>1</v>
      </c>
      <c r="G4275" t="s">
        <v>35</v>
      </c>
      <c r="H4275" s="4">
        <v>45713.873055555552</v>
      </c>
      <c r="I4275" t="b">
        <v>0</v>
      </c>
      <c r="J4275" t="b">
        <v>1</v>
      </c>
      <c r="K4275" t="s">
        <v>24</v>
      </c>
      <c r="L4275" t="s">
        <v>22</v>
      </c>
      <c r="M4275">
        <v>188000</v>
      </c>
      <c r="O4275" t="s">
        <v>3886</v>
      </c>
      <c r="P4275" t="s">
        <v>7718</v>
      </c>
    </row>
    <row r="4276" spans="1:16" x14ac:dyDescent="0.25">
      <c r="A4276" t="s">
        <v>2</v>
      </c>
      <c r="B4276" t="s">
        <v>7719</v>
      </c>
      <c r="C4276" t="s">
        <v>82</v>
      </c>
      <c r="D4276" t="s">
        <v>3972</v>
      </c>
      <c r="E4276" t="s">
        <v>20</v>
      </c>
      <c r="F4276" t="b">
        <v>0</v>
      </c>
      <c r="G4276" t="s">
        <v>35</v>
      </c>
      <c r="H4276" s="4">
        <v>45713.873182870368</v>
      </c>
      <c r="I4276" t="b">
        <v>0</v>
      </c>
      <c r="J4276" t="b">
        <v>1</v>
      </c>
      <c r="K4276" t="s">
        <v>24</v>
      </c>
      <c r="L4276" t="s">
        <v>22</v>
      </c>
      <c r="M4276">
        <v>152500</v>
      </c>
      <c r="O4276" t="s">
        <v>7720</v>
      </c>
      <c r="P4276" t="s">
        <v>7721</v>
      </c>
    </row>
    <row r="4277" spans="1:16" x14ac:dyDescent="0.25">
      <c r="A4277" t="s">
        <v>0</v>
      </c>
      <c r="B4277" t="s">
        <v>7524</v>
      </c>
      <c r="C4277" t="s">
        <v>372</v>
      </c>
      <c r="D4277" t="s">
        <v>2208</v>
      </c>
      <c r="E4277" t="s">
        <v>20</v>
      </c>
      <c r="F4277" t="b">
        <v>0</v>
      </c>
      <c r="G4277" t="s">
        <v>27</v>
      </c>
      <c r="H4277" s="4">
        <v>45713.874988425923</v>
      </c>
      <c r="I4277" t="b">
        <v>0</v>
      </c>
      <c r="J4277" t="b">
        <v>0</v>
      </c>
      <c r="K4277" t="s">
        <v>24</v>
      </c>
      <c r="L4277" t="s">
        <v>22</v>
      </c>
      <c r="M4277">
        <v>82500</v>
      </c>
      <c r="O4277" t="s">
        <v>7525</v>
      </c>
      <c r="P4277" t="s">
        <v>7526</v>
      </c>
    </row>
    <row r="4278" spans="1:16" x14ac:dyDescent="0.25">
      <c r="A4278" t="s">
        <v>191</v>
      </c>
      <c r="B4278" t="s">
        <v>7565</v>
      </c>
      <c r="C4278" t="s">
        <v>2883</v>
      </c>
      <c r="D4278" t="s">
        <v>3972</v>
      </c>
      <c r="E4278" t="s">
        <v>51</v>
      </c>
      <c r="F4278" t="b">
        <v>0</v>
      </c>
      <c r="G4278" t="s">
        <v>30</v>
      </c>
      <c r="H4278" s="4">
        <v>45713.875763888893</v>
      </c>
      <c r="I4278" t="b">
        <v>0</v>
      </c>
      <c r="J4278" t="b">
        <v>1</v>
      </c>
      <c r="K4278" t="s">
        <v>24</v>
      </c>
      <c r="L4278" t="s">
        <v>36</v>
      </c>
      <c r="N4278">
        <v>50</v>
      </c>
      <c r="O4278" t="s">
        <v>2434</v>
      </c>
      <c r="P4278" t="s">
        <v>7566</v>
      </c>
    </row>
    <row r="4279" spans="1:16" x14ac:dyDescent="0.25">
      <c r="A4279" t="s">
        <v>2</v>
      </c>
      <c r="B4279" t="s">
        <v>7511</v>
      </c>
      <c r="C4279" t="s">
        <v>24</v>
      </c>
      <c r="D4279" t="s">
        <v>4034</v>
      </c>
      <c r="E4279" t="s">
        <v>20</v>
      </c>
      <c r="F4279" t="b">
        <v>0</v>
      </c>
      <c r="G4279" t="s">
        <v>41</v>
      </c>
      <c r="H4279" s="4">
        <v>45713.877106481479</v>
      </c>
      <c r="I4279" t="b">
        <v>1</v>
      </c>
      <c r="J4279" t="b">
        <v>1</v>
      </c>
      <c r="K4279" t="s">
        <v>24</v>
      </c>
      <c r="L4279" t="s">
        <v>22</v>
      </c>
      <c r="M4279">
        <v>125000</v>
      </c>
      <c r="O4279" t="s">
        <v>1831</v>
      </c>
      <c r="P4279" t="s">
        <v>7512</v>
      </c>
    </row>
    <row r="4280" spans="1:16" x14ac:dyDescent="0.25">
      <c r="A4280" t="s">
        <v>0</v>
      </c>
      <c r="B4280" t="s">
        <v>288</v>
      </c>
      <c r="C4280" t="s">
        <v>7722</v>
      </c>
      <c r="D4280" t="s">
        <v>3828</v>
      </c>
      <c r="E4280" t="s">
        <v>20</v>
      </c>
      <c r="F4280" t="b">
        <v>0</v>
      </c>
      <c r="G4280" t="s">
        <v>27</v>
      </c>
      <c r="H4280" s="4">
        <v>45713.912905092591</v>
      </c>
      <c r="I4280" t="b">
        <v>0</v>
      </c>
      <c r="J4280" t="b">
        <v>1</v>
      </c>
      <c r="K4280" t="s">
        <v>24</v>
      </c>
      <c r="L4280" t="s">
        <v>22</v>
      </c>
      <c r="M4280">
        <v>100667.734375</v>
      </c>
      <c r="O4280" t="s">
        <v>7723</v>
      </c>
      <c r="P4280" t="s">
        <v>7724</v>
      </c>
    </row>
    <row r="4281" spans="1:16" x14ac:dyDescent="0.25">
      <c r="A4281" t="s">
        <v>1</v>
      </c>
      <c r="B4281" t="s">
        <v>1570</v>
      </c>
      <c r="C4281" t="s">
        <v>153</v>
      </c>
      <c r="D4281" t="s">
        <v>3972</v>
      </c>
      <c r="E4281" t="s">
        <v>20</v>
      </c>
      <c r="F4281" t="b">
        <v>0</v>
      </c>
      <c r="G4281" t="s">
        <v>27</v>
      </c>
      <c r="H4281" s="4">
        <v>45713.91306712963</v>
      </c>
      <c r="I4281" t="b">
        <v>0</v>
      </c>
      <c r="J4281" t="b">
        <v>1</v>
      </c>
      <c r="K4281" t="s">
        <v>24</v>
      </c>
      <c r="L4281" t="s">
        <v>22</v>
      </c>
      <c r="M4281">
        <v>123800</v>
      </c>
      <c r="O4281" t="s">
        <v>173</v>
      </c>
      <c r="P4281" t="s">
        <v>700</v>
      </c>
    </row>
    <row r="4282" spans="1:16" x14ac:dyDescent="0.25">
      <c r="A4282" t="s">
        <v>2</v>
      </c>
      <c r="B4282" t="s">
        <v>2171</v>
      </c>
      <c r="C4282" t="s">
        <v>966</v>
      </c>
      <c r="D4282" t="s">
        <v>3972</v>
      </c>
      <c r="E4282" t="s">
        <v>20</v>
      </c>
      <c r="F4282" t="b">
        <v>0</v>
      </c>
      <c r="G4282" t="s">
        <v>30</v>
      </c>
      <c r="H4282" s="4">
        <v>45713.914259259262</v>
      </c>
      <c r="I4282" t="b">
        <v>0</v>
      </c>
      <c r="J4282" t="b">
        <v>0</v>
      </c>
      <c r="K4282" t="s">
        <v>24</v>
      </c>
      <c r="L4282" t="s">
        <v>22</v>
      </c>
      <c r="M4282">
        <v>94500</v>
      </c>
      <c r="O4282" t="s">
        <v>7696</v>
      </c>
      <c r="P4282" t="s">
        <v>7713</v>
      </c>
    </row>
    <row r="4283" spans="1:16" x14ac:dyDescent="0.25">
      <c r="A4283" t="s">
        <v>2</v>
      </c>
      <c r="B4283" t="s">
        <v>7725</v>
      </c>
      <c r="C4283" t="s">
        <v>3926</v>
      </c>
      <c r="D4283" t="s">
        <v>3972</v>
      </c>
      <c r="E4283" t="s">
        <v>20</v>
      </c>
      <c r="F4283" t="b">
        <v>0</v>
      </c>
      <c r="G4283" t="s">
        <v>35</v>
      </c>
      <c r="H4283" s="4">
        <v>45713.914826388893</v>
      </c>
      <c r="I4283" t="b">
        <v>0</v>
      </c>
      <c r="J4283" t="b">
        <v>0</v>
      </c>
      <c r="K4283" t="s">
        <v>24</v>
      </c>
      <c r="L4283" t="s">
        <v>22</v>
      </c>
      <c r="M4283">
        <v>95000</v>
      </c>
      <c r="O4283" t="s">
        <v>4324</v>
      </c>
      <c r="P4283" t="s">
        <v>7726</v>
      </c>
    </row>
    <row r="4284" spans="1:16" x14ac:dyDescent="0.25">
      <c r="A4284" t="s">
        <v>0</v>
      </c>
      <c r="B4284" t="s">
        <v>7513</v>
      </c>
      <c r="C4284" t="s">
        <v>82</v>
      </c>
      <c r="D4284" t="s">
        <v>3972</v>
      </c>
      <c r="E4284" t="s">
        <v>105</v>
      </c>
      <c r="F4284" t="b">
        <v>0</v>
      </c>
      <c r="G4284" t="s">
        <v>27</v>
      </c>
      <c r="H4284" s="4">
        <v>45713.916770833333</v>
      </c>
      <c r="I4284" t="b">
        <v>0</v>
      </c>
      <c r="J4284" t="b">
        <v>0</v>
      </c>
      <c r="K4284" t="s">
        <v>24</v>
      </c>
      <c r="L4284" t="s">
        <v>36</v>
      </c>
      <c r="N4284">
        <v>15.25</v>
      </c>
      <c r="O4284" t="s">
        <v>7514</v>
      </c>
    </row>
    <row r="4285" spans="1:16" x14ac:dyDescent="0.25">
      <c r="A4285" t="s">
        <v>2</v>
      </c>
      <c r="B4285" t="s">
        <v>4480</v>
      </c>
      <c r="C4285" t="s">
        <v>2555</v>
      </c>
      <c r="D4285" t="s">
        <v>3972</v>
      </c>
      <c r="E4285" t="s">
        <v>20</v>
      </c>
      <c r="F4285" t="b">
        <v>0</v>
      </c>
      <c r="G4285" t="s">
        <v>27</v>
      </c>
      <c r="H4285" s="4">
        <v>45713.918055555558</v>
      </c>
      <c r="I4285" t="b">
        <v>1</v>
      </c>
      <c r="J4285" t="b">
        <v>1</v>
      </c>
      <c r="K4285" t="s">
        <v>24</v>
      </c>
      <c r="L4285" t="s">
        <v>36</v>
      </c>
      <c r="N4285">
        <v>60</v>
      </c>
      <c r="O4285" t="s">
        <v>1227</v>
      </c>
      <c r="P4285" t="s">
        <v>887</v>
      </c>
    </row>
    <row r="4286" spans="1:16" x14ac:dyDescent="0.25">
      <c r="A4286" t="s">
        <v>0</v>
      </c>
      <c r="B4286" t="s">
        <v>1632</v>
      </c>
      <c r="C4286" t="s">
        <v>116</v>
      </c>
      <c r="D4286" t="s">
        <v>3828</v>
      </c>
      <c r="E4286" t="s">
        <v>20</v>
      </c>
      <c r="F4286" t="b">
        <v>0</v>
      </c>
      <c r="G4286" t="s">
        <v>23</v>
      </c>
      <c r="H4286" s="4">
        <v>45713.927523148152</v>
      </c>
      <c r="I4286" t="b">
        <v>0</v>
      </c>
      <c r="J4286" t="b">
        <v>1</v>
      </c>
      <c r="K4286" t="s">
        <v>24</v>
      </c>
      <c r="L4286" t="s">
        <v>22</v>
      </c>
      <c r="M4286">
        <v>75000</v>
      </c>
      <c r="O4286" t="s">
        <v>1411</v>
      </c>
      <c r="P4286" t="s">
        <v>280</v>
      </c>
    </row>
    <row r="4287" spans="1:16" x14ac:dyDescent="0.25">
      <c r="A4287" t="s">
        <v>2</v>
      </c>
      <c r="B4287" t="s">
        <v>7727</v>
      </c>
      <c r="C4287" t="s">
        <v>167</v>
      </c>
      <c r="D4287" t="s">
        <v>3972</v>
      </c>
      <c r="E4287" t="s">
        <v>51</v>
      </c>
      <c r="F4287" t="b">
        <v>0</v>
      </c>
      <c r="G4287" t="s">
        <v>23</v>
      </c>
      <c r="H4287" s="4">
        <v>45713.927997685183</v>
      </c>
      <c r="I4287" t="b">
        <v>1</v>
      </c>
      <c r="J4287" t="b">
        <v>0</v>
      </c>
      <c r="K4287" t="s">
        <v>24</v>
      </c>
      <c r="L4287" t="s">
        <v>22</v>
      </c>
      <c r="M4287">
        <v>110000</v>
      </c>
      <c r="O4287" t="s">
        <v>6570</v>
      </c>
      <c r="P4287" t="s">
        <v>286</v>
      </c>
    </row>
    <row r="4288" spans="1:16" x14ac:dyDescent="0.25">
      <c r="A4288" t="s">
        <v>0</v>
      </c>
      <c r="B4288" t="s">
        <v>7515</v>
      </c>
      <c r="C4288" t="s">
        <v>1096</v>
      </c>
      <c r="D4288" t="s">
        <v>3828</v>
      </c>
      <c r="E4288" t="s">
        <v>20</v>
      </c>
      <c r="F4288" t="b">
        <v>0</v>
      </c>
      <c r="G4288" t="s">
        <v>27</v>
      </c>
      <c r="H4288" s="4">
        <v>45713.954479166663</v>
      </c>
      <c r="I4288" t="b">
        <v>0</v>
      </c>
      <c r="J4288" t="b">
        <v>0</v>
      </c>
      <c r="K4288" t="s">
        <v>24</v>
      </c>
      <c r="L4288" t="s">
        <v>36</v>
      </c>
      <c r="N4288">
        <v>67.360000610351563</v>
      </c>
      <c r="O4288" t="s">
        <v>7516</v>
      </c>
      <c r="P4288" t="s">
        <v>7517</v>
      </c>
    </row>
    <row r="4289" spans="1:16" x14ac:dyDescent="0.25">
      <c r="A4289" t="s">
        <v>0</v>
      </c>
      <c r="B4289" t="s">
        <v>7515</v>
      </c>
      <c r="C4289" t="s">
        <v>1096</v>
      </c>
      <c r="D4289" t="s">
        <v>3828</v>
      </c>
      <c r="E4289" t="s">
        <v>20</v>
      </c>
      <c r="F4289" t="b">
        <v>0</v>
      </c>
      <c r="G4289" t="s">
        <v>27</v>
      </c>
      <c r="H4289" s="4">
        <v>45713.954479166663</v>
      </c>
      <c r="I4289" t="b">
        <v>0</v>
      </c>
      <c r="J4289" t="b">
        <v>0</v>
      </c>
      <c r="K4289" t="s">
        <v>24</v>
      </c>
      <c r="L4289" t="s">
        <v>36</v>
      </c>
      <c r="N4289">
        <v>67.360000610351563</v>
      </c>
      <c r="O4289" t="s">
        <v>7516</v>
      </c>
      <c r="P4289" t="s">
        <v>7517</v>
      </c>
    </row>
    <row r="4290" spans="1:16" x14ac:dyDescent="0.25">
      <c r="A4290" t="s">
        <v>0</v>
      </c>
      <c r="B4290" t="s">
        <v>7728</v>
      </c>
      <c r="C4290" t="s">
        <v>118</v>
      </c>
      <c r="D4290" t="s">
        <v>3972</v>
      </c>
      <c r="E4290" t="s">
        <v>20</v>
      </c>
      <c r="F4290" t="b">
        <v>0</v>
      </c>
      <c r="G4290" t="s">
        <v>27</v>
      </c>
      <c r="H4290" s="4">
        <v>45713.954664351862</v>
      </c>
      <c r="I4290" t="b">
        <v>0</v>
      </c>
      <c r="J4290" t="b">
        <v>1</v>
      </c>
      <c r="K4290" t="s">
        <v>24</v>
      </c>
      <c r="L4290" t="s">
        <v>22</v>
      </c>
      <c r="M4290">
        <v>123850</v>
      </c>
      <c r="O4290" t="s">
        <v>2431</v>
      </c>
      <c r="P4290" t="s">
        <v>979</v>
      </c>
    </row>
    <row r="4291" spans="1:16" x14ac:dyDescent="0.25">
      <c r="A4291" t="s">
        <v>0</v>
      </c>
      <c r="B4291" t="s">
        <v>7729</v>
      </c>
      <c r="C4291" t="s">
        <v>889</v>
      </c>
      <c r="D4291" t="s">
        <v>2208</v>
      </c>
      <c r="E4291" t="s">
        <v>20</v>
      </c>
      <c r="F4291" t="b">
        <v>0</v>
      </c>
      <c r="G4291" t="s">
        <v>41</v>
      </c>
      <c r="H4291" s="4">
        <v>45713.954826388886</v>
      </c>
      <c r="I4291" t="b">
        <v>0</v>
      </c>
      <c r="J4291" t="b">
        <v>1</v>
      </c>
      <c r="K4291" t="s">
        <v>24</v>
      </c>
      <c r="L4291" t="s">
        <v>36</v>
      </c>
      <c r="N4291">
        <v>29</v>
      </c>
      <c r="O4291" t="s">
        <v>96</v>
      </c>
    </row>
    <row r="4292" spans="1:16" x14ac:dyDescent="0.25">
      <c r="A4292" t="s">
        <v>19</v>
      </c>
      <c r="B4292" t="s">
        <v>1759</v>
      </c>
      <c r="C4292" t="s">
        <v>84</v>
      </c>
      <c r="D4292" t="s">
        <v>3972</v>
      </c>
      <c r="E4292" t="s">
        <v>20</v>
      </c>
      <c r="F4292" t="b">
        <v>0</v>
      </c>
      <c r="G4292" t="s">
        <v>41</v>
      </c>
      <c r="H4292" s="4">
        <v>45713.954953703702</v>
      </c>
      <c r="I4292" t="b">
        <v>0</v>
      </c>
      <c r="J4292" t="b">
        <v>0</v>
      </c>
      <c r="K4292" t="s">
        <v>24</v>
      </c>
      <c r="L4292" t="s">
        <v>22</v>
      </c>
      <c r="M4292">
        <v>115000</v>
      </c>
      <c r="O4292" t="s">
        <v>1974</v>
      </c>
      <c r="P4292" t="s">
        <v>7730</v>
      </c>
    </row>
    <row r="4293" spans="1:16" x14ac:dyDescent="0.25">
      <c r="A4293" t="s">
        <v>2</v>
      </c>
      <c r="B4293" t="s">
        <v>7731</v>
      </c>
      <c r="C4293" t="s">
        <v>836</v>
      </c>
      <c r="D4293" t="s">
        <v>3972</v>
      </c>
      <c r="E4293" t="s">
        <v>20</v>
      </c>
      <c r="F4293" t="b">
        <v>0</v>
      </c>
      <c r="G4293" t="s">
        <v>27</v>
      </c>
      <c r="H4293" s="4">
        <v>45713.955520833333</v>
      </c>
      <c r="I4293" t="b">
        <v>0</v>
      </c>
      <c r="J4293" t="b">
        <v>0</v>
      </c>
      <c r="K4293" t="s">
        <v>24</v>
      </c>
      <c r="L4293" t="s">
        <v>22</v>
      </c>
      <c r="M4293">
        <v>145000</v>
      </c>
      <c r="O4293" t="s">
        <v>1476</v>
      </c>
      <c r="P4293" t="s">
        <v>7732</v>
      </c>
    </row>
    <row r="4294" spans="1:16" x14ac:dyDescent="0.25">
      <c r="A4294" t="s">
        <v>1</v>
      </c>
      <c r="B4294" t="s">
        <v>7567</v>
      </c>
      <c r="C4294" t="s">
        <v>151</v>
      </c>
      <c r="D4294" t="s">
        <v>3972</v>
      </c>
      <c r="E4294" t="s">
        <v>20</v>
      </c>
      <c r="F4294" t="b">
        <v>0</v>
      </c>
      <c r="G4294" t="s">
        <v>30</v>
      </c>
      <c r="H4294" s="4">
        <v>45713.959097222221</v>
      </c>
      <c r="I4294" t="b">
        <v>0</v>
      </c>
      <c r="J4294" t="b">
        <v>1</v>
      </c>
      <c r="K4294" t="s">
        <v>24</v>
      </c>
      <c r="L4294" t="s">
        <v>22</v>
      </c>
      <c r="M4294">
        <v>169500</v>
      </c>
      <c r="O4294" t="s">
        <v>4534</v>
      </c>
      <c r="P4294" t="s">
        <v>7568</v>
      </c>
    </row>
    <row r="4295" spans="1:16" x14ac:dyDescent="0.25">
      <c r="A4295" t="s">
        <v>0</v>
      </c>
      <c r="B4295" t="s">
        <v>1724</v>
      </c>
      <c r="C4295" t="s">
        <v>192</v>
      </c>
      <c r="D4295" t="s">
        <v>3972</v>
      </c>
      <c r="E4295" t="s">
        <v>20</v>
      </c>
      <c r="F4295" t="b">
        <v>0</v>
      </c>
      <c r="G4295" t="s">
        <v>23</v>
      </c>
      <c r="H4295" s="4">
        <v>45713.96912037037</v>
      </c>
      <c r="I4295" t="b">
        <v>0</v>
      </c>
      <c r="J4295" t="b">
        <v>1</v>
      </c>
      <c r="K4295" t="s">
        <v>24</v>
      </c>
      <c r="L4295" t="s">
        <v>22</v>
      </c>
      <c r="M4295">
        <v>90000</v>
      </c>
      <c r="O4295" t="s">
        <v>7733</v>
      </c>
      <c r="P4295" t="s">
        <v>7734</v>
      </c>
    </row>
    <row r="4296" spans="1:16" x14ac:dyDescent="0.25">
      <c r="A4296" t="s">
        <v>2</v>
      </c>
      <c r="B4296" t="s">
        <v>7236</v>
      </c>
      <c r="C4296" t="s">
        <v>2360</v>
      </c>
      <c r="D4296" t="s">
        <v>7237</v>
      </c>
      <c r="E4296" t="s">
        <v>20</v>
      </c>
      <c r="F4296" t="b">
        <v>0</v>
      </c>
      <c r="G4296" t="s">
        <v>1740</v>
      </c>
      <c r="H4296" s="4">
        <v>45713.970555555563</v>
      </c>
      <c r="I4296" t="b">
        <v>0</v>
      </c>
      <c r="J4296" t="b">
        <v>0</v>
      </c>
      <c r="K4296" t="s">
        <v>1740</v>
      </c>
      <c r="L4296" t="s">
        <v>22</v>
      </c>
      <c r="M4296">
        <v>28000</v>
      </c>
      <c r="O4296" t="s">
        <v>7238</v>
      </c>
    </row>
    <row r="4297" spans="1:16" x14ac:dyDescent="0.25">
      <c r="A4297" t="s">
        <v>25</v>
      </c>
      <c r="B4297" t="s">
        <v>7735</v>
      </c>
      <c r="C4297" t="s">
        <v>315</v>
      </c>
      <c r="D4297" t="s">
        <v>4013</v>
      </c>
      <c r="E4297" t="s">
        <v>20</v>
      </c>
      <c r="F4297" t="b">
        <v>0</v>
      </c>
      <c r="G4297" t="s">
        <v>27</v>
      </c>
      <c r="H4297" s="4">
        <v>45713.996192129627</v>
      </c>
      <c r="I4297" t="b">
        <v>0</v>
      </c>
      <c r="J4297" t="b">
        <v>1</v>
      </c>
      <c r="K4297" t="s">
        <v>24</v>
      </c>
      <c r="L4297" t="s">
        <v>22</v>
      </c>
      <c r="M4297">
        <v>116500</v>
      </c>
      <c r="O4297" t="s">
        <v>59</v>
      </c>
      <c r="P4297" t="s">
        <v>7736</v>
      </c>
    </row>
    <row r="4298" spans="1:16" x14ac:dyDescent="0.25">
      <c r="A4298" t="s">
        <v>25</v>
      </c>
      <c r="B4298" t="s">
        <v>7737</v>
      </c>
      <c r="C4298" t="s">
        <v>179</v>
      </c>
      <c r="D4298" t="s">
        <v>3972</v>
      </c>
      <c r="E4298" t="s">
        <v>20</v>
      </c>
      <c r="F4298" t="b">
        <v>0</v>
      </c>
      <c r="G4298" t="s">
        <v>27</v>
      </c>
      <c r="H4298" s="4">
        <v>45713.996342592603</v>
      </c>
      <c r="I4298" t="b">
        <v>0</v>
      </c>
      <c r="J4298" t="b">
        <v>1</v>
      </c>
      <c r="K4298" t="s">
        <v>24</v>
      </c>
      <c r="L4298" t="s">
        <v>22</v>
      </c>
      <c r="M4298">
        <v>76700</v>
      </c>
      <c r="O4298" t="s">
        <v>7738</v>
      </c>
      <c r="P4298" t="s">
        <v>632</v>
      </c>
    </row>
    <row r="4299" spans="1:16" x14ac:dyDescent="0.25">
      <c r="A4299" t="s">
        <v>1</v>
      </c>
      <c r="B4299" t="s">
        <v>7739</v>
      </c>
      <c r="C4299" t="s">
        <v>315</v>
      </c>
      <c r="D4299" t="s">
        <v>3972</v>
      </c>
      <c r="E4299" t="s">
        <v>20</v>
      </c>
      <c r="F4299" t="b">
        <v>0</v>
      </c>
      <c r="G4299" t="s">
        <v>27</v>
      </c>
      <c r="H4299" s="4">
        <v>45713.996400462973</v>
      </c>
      <c r="I4299" t="b">
        <v>1</v>
      </c>
      <c r="J4299" t="b">
        <v>0</v>
      </c>
      <c r="K4299" t="s">
        <v>24</v>
      </c>
      <c r="L4299" t="s">
        <v>22</v>
      </c>
      <c r="M4299">
        <v>150000</v>
      </c>
      <c r="O4299" t="s">
        <v>7740</v>
      </c>
      <c r="P4299" t="s">
        <v>7741</v>
      </c>
    </row>
    <row r="4300" spans="1:16" x14ac:dyDescent="0.25">
      <c r="A4300" t="s">
        <v>191</v>
      </c>
      <c r="B4300" t="s">
        <v>7259</v>
      </c>
      <c r="C4300" t="s">
        <v>332</v>
      </c>
      <c r="D4300" t="s">
        <v>3972</v>
      </c>
      <c r="E4300" t="s">
        <v>20</v>
      </c>
      <c r="F4300" t="b">
        <v>0</v>
      </c>
      <c r="G4300" t="s">
        <v>41</v>
      </c>
      <c r="H4300" s="4">
        <v>45713.996527777781</v>
      </c>
      <c r="I4300" t="b">
        <v>1</v>
      </c>
      <c r="J4300" t="b">
        <v>1</v>
      </c>
      <c r="K4300" t="s">
        <v>24</v>
      </c>
      <c r="L4300" t="s">
        <v>22</v>
      </c>
      <c r="M4300">
        <v>137300</v>
      </c>
      <c r="O4300" t="s">
        <v>1172</v>
      </c>
      <c r="P4300" t="s">
        <v>7260</v>
      </c>
    </row>
    <row r="4301" spans="1:16" x14ac:dyDescent="0.25">
      <c r="A4301" t="s">
        <v>0</v>
      </c>
      <c r="B4301" t="s">
        <v>7742</v>
      </c>
      <c r="C4301" t="s">
        <v>134</v>
      </c>
      <c r="D4301" t="s">
        <v>7743</v>
      </c>
      <c r="E4301" t="s">
        <v>20</v>
      </c>
      <c r="F4301" t="b">
        <v>0</v>
      </c>
      <c r="G4301" t="s">
        <v>41</v>
      </c>
      <c r="H4301" s="4">
        <v>45713.996562499997</v>
      </c>
      <c r="I4301" t="b">
        <v>1</v>
      </c>
      <c r="J4301" t="b">
        <v>1</v>
      </c>
      <c r="K4301" t="s">
        <v>24</v>
      </c>
      <c r="L4301" t="s">
        <v>22</v>
      </c>
      <c r="M4301">
        <v>121000</v>
      </c>
      <c r="O4301" t="s">
        <v>2406</v>
      </c>
      <c r="P4301" t="s">
        <v>7744</v>
      </c>
    </row>
    <row r="4302" spans="1:16" x14ac:dyDescent="0.25">
      <c r="A4302" t="s">
        <v>1</v>
      </c>
      <c r="B4302" t="s">
        <v>7745</v>
      </c>
      <c r="C4302" t="s">
        <v>49</v>
      </c>
      <c r="D4302" t="s">
        <v>3972</v>
      </c>
      <c r="E4302" t="s">
        <v>20</v>
      </c>
      <c r="F4302" t="b">
        <v>0</v>
      </c>
      <c r="G4302" t="s">
        <v>41</v>
      </c>
      <c r="H4302" s="4">
        <v>45713.99658564815</v>
      </c>
      <c r="I4302" t="b">
        <v>0</v>
      </c>
      <c r="J4302" t="b">
        <v>0</v>
      </c>
      <c r="K4302" t="s">
        <v>24</v>
      </c>
      <c r="L4302" t="s">
        <v>22</v>
      </c>
      <c r="M4302">
        <v>112996</v>
      </c>
      <c r="O4302" t="s">
        <v>2178</v>
      </c>
    </row>
    <row r="4303" spans="1:16" x14ac:dyDescent="0.25">
      <c r="A4303" t="s">
        <v>1</v>
      </c>
      <c r="B4303" t="s">
        <v>7746</v>
      </c>
      <c r="C4303" t="s">
        <v>82</v>
      </c>
      <c r="D4303" t="s">
        <v>3972</v>
      </c>
      <c r="E4303" t="s">
        <v>20</v>
      </c>
      <c r="F4303" t="b">
        <v>0</v>
      </c>
      <c r="G4303" t="s">
        <v>27</v>
      </c>
      <c r="H4303" s="4">
        <v>45713.997106481482</v>
      </c>
      <c r="I4303" t="b">
        <v>0</v>
      </c>
      <c r="J4303" t="b">
        <v>1</v>
      </c>
      <c r="K4303" t="s">
        <v>24</v>
      </c>
      <c r="L4303" t="s">
        <v>22</v>
      </c>
      <c r="M4303">
        <v>259500</v>
      </c>
      <c r="O4303" t="s">
        <v>1883</v>
      </c>
      <c r="P4303" t="s">
        <v>447</v>
      </c>
    </row>
    <row r="4304" spans="1:16" x14ac:dyDescent="0.25">
      <c r="A4304" t="s">
        <v>40</v>
      </c>
      <c r="B4304" t="s">
        <v>1786</v>
      </c>
      <c r="C4304" t="s">
        <v>5426</v>
      </c>
      <c r="D4304" t="s">
        <v>4013</v>
      </c>
      <c r="E4304" t="s">
        <v>20</v>
      </c>
      <c r="F4304" t="b">
        <v>0</v>
      </c>
      <c r="G4304" t="s">
        <v>27</v>
      </c>
      <c r="H4304" s="4">
        <v>45713.997129629628</v>
      </c>
      <c r="I4304" t="b">
        <v>0</v>
      </c>
      <c r="J4304" t="b">
        <v>1</v>
      </c>
      <c r="K4304" t="s">
        <v>24</v>
      </c>
      <c r="L4304" t="s">
        <v>22</v>
      </c>
      <c r="M4304">
        <v>253000</v>
      </c>
      <c r="O4304" t="s">
        <v>59</v>
      </c>
      <c r="P4304" t="s">
        <v>137</v>
      </c>
    </row>
    <row r="4305" spans="1:16" x14ac:dyDescent="0.25">
      <c r="A4305" t="s">
        <v>1</v>
      </c>
      <c r="B4305" t="s">
        <v>7747</v>
      </c>
      <c r="C4305" t="s">
        <v>628</v>
      </c>
      <c r="D4305" t="s">
        <v>5534</v>
      </c>
      <c r="E4305" t="s">
        <v>20</v>
      </c>
      <c r="F4305" t="b">
        <v>0</v>
      </c>
      <c r="G4305" t="s">
        <v>27</v>
      </c>
      <c r="H4305" s="4">
        <v>45713.997129629628</v>
      </c>
      <c r="I4305" t="b">
        <v>0</v>
      </c>
      <c r="J4305" t="b">
        <v>0</v>
      </c>
      <c r="K4305" t="s">
        <v>24</v>
      </c>
      <c r="L4305" t="s">
        <v>22</v>
      </c>
      <c r="M4305">
        <v>88582</v>
      </c>
      <c r="O4305" t="s">
        <v>7748</v>
      </c>
      <c r="P4305" t="s">
        <v>7749</v>
      </c>
    </row>
    <row r="4306" spans="1:16" x14ac:dyDescent="0.25">
      <c r="A4306" t="s">
        <v>1</v>
      </c>
      <c r="B4306" t="s">
        <v>7750</v>
      </c>
      <c r="C4306" t="s">
        <v>42</v>
      </c>
      <c r="D4306" t="s">
        <v>3972</v>
      </c>
      <c r="E4306" t="s">
        <v>20</v>
      </c>
      <c r="F4306" t="b">
        <v>0</v>
      </c>
      <c r="G4306" t="s">
        <v>41</v>
      </c>
      <c r="H4306" s="4">
        <v>45713.99732638889</v>
      </c>
      <c r="I4306" t="b">
        <v>0</v>
      </c>
      <c r="J4306" t="b">
        <v>1</v>
      </c>
      <c r="K4306" t="s">
        <v>24</v>
      </c>
      <c r="L4306" t="s">
        <v>22</v>
      </c>
      <c r="M4306">
        <v>177000</v>
      </c>
      <c r="O4306" t="s">
        <v>43</v>
      </c>
      <c r="P4306" t="s">
        <v>7751</v>
      </c>
    </row>
    <row r="4307" spans="1:16" x14ac:dyDescent="0.25">
      <c r="A4307" t="s">
        <v>2</v>
      </c>
      <c r="B4307" t="s">
        <v>7752</v>
      </c>
      <c r="C4307" t="s">
        <v>39</v>
      </c>
      <c r="D4307" t="s">
        <v>112</v>
      </c>
      <c r="E4307" t="s">
        <v>51</v>
      </c>
      <c r="F4307" t="b">
        <v>1</v>
      </c>
      <c r="G4307" t="s">
        <v>35</v>
      </c>
      <c r="H4307" s="4">
        <v>45713.99795138889</v>
      </c>
      <c r="I4307" t="b">
        <v>1</v>
      </c>
      <c r="J4307" t="b">
        <v>0</v>
      </c>
      <c r="K4307" t="s">
        <v>24</v>
      </c>
      <c r="L4307" t="s">
        <v>36</v>
      </c>
      <c r="N4307">
        <v>55</v>
      </c>
      <c r="O4307" t="s">
        <v>112</v>
      </c>
      <c r="P4307" t="s">
        <v>2432</v>
      </c>
    </row>
    <row r="4308" spans="1:16" x14ac:dyDescent="0.25">
      <c r="A4308" t="s">
        <v>2</v>
      </c>
      <c r="B4308" t="s">
        <v>2</v>
      </c>
      <c r="C4308" t="s">
        <v>2003</v>
      </c>
      <c r="D4308" t="s">
        <v>131</v>
      </c>
      <c r="F4308" t="b">
        <v>0</v>
      </c>
      <c r="G4308" t="s">
        <v>35</v>
      </c>
      <c r="H4308" s="4">
        <v>45713.99795138889</v>
      </c>
      <c r="I4308" t="b">
        <v>1</v>
      </c>
      <c r="J4308" t="b">
        <v>0</v>
      </c>
      <c r="K4308" t="s">
        <v>24</v>
      </c>
      <c r="L4308" t="s">
        <v>36</v>
      </c>
      <c r="N4308">
        <v>56.5</v>
      </c>
      <c r="O4308" t="s">
        <v>131</v>
      </c>
      <c r="P4308" t="s">
        <v>871</v>
      </c>
    </row>
    <row r="4309" spans="1:16" x14ac:dyDescent="0.25">
      <c r="A4309" t="s">
        <v>2</v>
      </c>
      <c r="B4309" t="s">
        <v>7753</v>
      </c>
      <c r="C4309" t="s">
        <v>47</v>
      </c>
      <c r="D4309" t="s">
        <v>7754</v>
      </c>
      <c r="E4309" t="s">
        <v>20</v>
      </c>
      <c r="F4309" t="b">
        <v>0</v>
      </c>
      <c r="G4309" t="s">
        <v>35</v>
      </c>
      <c r="H4309" s="4">
        <v>45713.998020833344</v>
      </c>
      <c r="I4309" t="b">
        <v>0</v>
      </c>
      <c r="J4309" t="b">
        <v>0</v>
      </c>
      <c r="K4309" t="s">
        <v>24</v>
      </c>
      <c r="L4309" t="s">
        <v>22</v>
      </c>
      <c r="M4309">
        <v>260000</v>
      </c>
      <c r="O4309" t="s">
        <v>2040</v>
      </c>
      <c r="P4309" t="s">
        <v>665</v>
      </c>
    </row>
    <row r="4310" spans="1:16" x14ac:dyDescent="0.25">
      <c r="A4310" t="s">
        <v>2</v>
      </c>
      <c r="B4310" t="s">
        <v>7755</v>
      </c>
      <c r="C4310" t="s">
        <v>71</v>
      </c>
      <c r="D4310" t="s">
        <v>3972</v>
      </c>
      <c r="E4310" t="s">
        <v>20</v>
      </c>
      <c r="F4310" t="b">
        <v>0</v>
      </c>
      <c r="G4310" t="s">
        <v>35</v>
      </c>
      <c r="H4310" s="4">
        <v>45713.998148148137</v>
      </c>
      <c r="I4310" t="b">
        <v>0</v>
      </c>
      <c r="J4310" t="b">
        <v>1</v>
      </c>
      <c r="K4310" t="s">
        <v>24</v>
      </c>
      <c r="L4310" t="s">
        <v>22</v>
      </c>
      <c r="M4310">
        <v>162500</v>
      </c>
      <c r="O4310" t="s">
        <v>1172</v>
      </c>
      <c r="P4310" t="s">
        <v>7756</v>
      </c>
    </row>
    <row r="4311" spans="1:16" x14ac:dyDescent="0.25">
      <c r="A4311" t="s">
        <v>19</v>
      </c>
      <c r="B4311" t="s">
        <v>2558</v>
      </c>
      <c r="C4311" t="s">
        <v>4865</v>
      </c>
      <c r="D4311" t="s">
        <v>7668</v>
      </c>
      <c r="E4311" t="s">
        <v>20</v>
      </c>
      <c r="F4311" t="b">
        <v>0</v>
      </c>
      <c r="G4311" t="s">
        <v>106</v>
      </c>
      <c r="H4311" s="4">
        <v>45713.999791666669</v>
      </c>
      <c r="I4311" t="b">
        <v>0</v>
      </c>
      <c r="J4311" t="b">
        <v>0</v>
      </c>
      <c r="K4311" t="s">
        <v>106</v>
      </c>
      <c r="L4311" t="s">
        <v>22</v>
      </c>
      <c r="M4311">
        <v>100000</v>
      </c>
      <c r="O4311" t="s">
        <v>4866</v>
      </c>
    </row>
    <row r="4312" spans="1:16" x14ac:dyDescent="0.25">
      <c r="A4312" t="s">
        <v>1</v>
      </c>
      <c r="B4312" t="s">
        <v>7757</v>
      </c>
      <c r="C4312" t="s">
        <v>39</v>
      </c>
      <c r="D4312" t="s">
        <v>4013</v>
      </c>
      <c r="E4312" t="s">
        <v>20</v>
      </c>
      <c r="F4312" t="b">
        <v>1</v>
      </c>
      <c r="G4312" t="s">
        <v>90</v>
      </c>
      <c r="H4312" s="4">
        <v>45714.002696759257</v>
      </c>
      <c r="I4312" t="b">
        <v>0</v>
      </c>
      <c r="J4312" t="b">
        <v>1</v>
      </c>
      <c r="K4312" t="s">
        <v>90</v>
      </c>
      <c r="L4312" t="s">
        <v>22</v>
      </c>
      <c r="M4312">
        <v>213210</v>
      </c>
      <c r="O4312" t="s">
        <v>254</v>
      </c>
      <c r="P4312" t="s">
        <v>119</v>
      </c>
    </row>
    <row r="4313" spans="1:16" x14ac:dyDescent="0.25">
      <c r="A4313" t="s">
        <v>0</v>
      </c>
      <c r="B4313" t="s">
        <v>7758</v>
      </c>
      <c r="C4313" t="s">
        <v>559</v>
      </c>
      <c r="D4313" t="s">
        <v>3972</v>
      </c>
      <c r="E4313" t="s">
        <v>20</v>
      </c>
      <c r="F4313" t="b">
        <v>0</v>
      </c>
      <c r="G4313" t="s">
        <v>27</v>
      </c>
      <c r="H4313" s="4">
        <v>45714.037962962961</v>
      </c>
      <c r="I4313" t="b">
        <v>0</v>
      </c>
      <c r="J4313" t="b">
        <v>1</v>
      </c>
      <c r="K4313" t="s">
        <v>24</v>
      </c>
      <c r="L4313" t="s">
        <v>22</v>
      </c>
      <c r="M4313">
        <v>60500</v>
      </c>
      <c r="O4313" t="s">
        <v>7759</v>
      </c>
    </row>
    <row r="4314" spans="1:16" x14ac:dyDescent="0.25">
      <c r="A4314" t="s">
        <v>25</v>
      </c>
      <c r="B4314" t="s">
        <v>7760</v>
      </c>
      <c r="C4314" t="s">
        <v>39</v>
      </c>
      <c r="D4314" t="s">
        <v>3828</v>
      </c>
      <c r="E4314" t="s">
        <v>51</v>
      </c>
      <c r="F4314" t="b">
        <v>1</v>
      </c>
      <c r="G4314" t="s">
        <v>41</v>
      </c>
      <c r="H4314" s="4">
        <v>45714.038159722222</v>
      </c>
      <c r="I4314" t="b">
        <v>0</v>
      </c>
      <c r="J4314" t="b">
        <v>1</v>
      </c>
      <c r="K4314" t="s">
        <v>24</v>
      </c>
      <c r="L4314" t="s">
        <v>36</v>
      </c>
      <c r="N4314">
        <v>62.43499755859375</v>
      </c>
      <c r="O4314" t="s">
        <v>1650</v>
      </c>
      <c r="P4314" t="s">
        <v>7761</v>
      </c>
    </row>
    <row r="4315" spans="1:16" x14ac:dyDescent="0.25">
      <c r="A4315" t="s">
        <v>19</v>
      </c>
      <c r="B4315" t="s">
        <v>7762</v>
      </c>
      <c r="C4315" t="s">
        <v>624</v>
      </c>
      <c r="D4315" t="s">
        <v>3972</v>
      </c>
      <c r="E4315" t="s">
        <v>20</v>
      </c>
      <c r="F4315" t="b">
        <v>0</v>
      </c>
      <c r="G4315" t="s">
        <v>35</v>
      </c>
      <c r="H4315" s="4">
        <v>45714.038449074083</v>
      </c>
      <c r="I4315" t="b">
        <v>0</v>
      </c>
      <c r="J4315" t="b">
        <v>1</v>
      </c>
      <c r="K4315" t="s">
        <v>24</v>
      </c>
      <c r="L4315" t="s">
        <v>22</v>
      </c>
      <c r="M4315">
        <v>148500</v>
      </c>
      <c r="O4315" t="s">
        <v>1547</v>
      </c>
      <c r="P4315" t="s">
        <v>7763</v>
      </c>
    </row>
    <row r="4316" spans="1:16" x14ac:dyDescent="0.25">
      <c r="A4316" t="s">
        <v>2</v>
      </c>
      <c r="B4316" t="s">
        <v>7764</v>
      </c>
      <c r="C4316" t="s">
        <v>2894</v>
      </c>
      <c r="D4316" t="s">
        <v>3972</v>
      </c>
      <c r="E4316" t="s">
        <v>20</v>
      </c>
      <c r="F4316" t="b">
        <v>0</v>
      </c>
      <c r="G4316" t="s">
        <v>35</v>
      </c>
      <c r="H4316" s="4">
        <v>45714.039849537039</v>
      </c>
      <c r="I4316" t="b">
        <v>0</v>
      </c>
      <c r="J4316" t="b">
        <v>1</v>
      </c>
      <c r="K4316" t="s">
        <v>24</v>
      </c>
      <c r="L4316" t="s">
        <v>22</v>
      </c>
      <c r="M4316">
        <v>84182</v>
      </c>
      <c r="O4316" t="s">
        <v>7765</v>
      </c>
      <c r="P4316" t="s">
        <v>7766</v>
      </c>
    </row>
    <row r="4317" spans="1:16" x14ac:dyDescent="0.25">
      <c r="A4317" t="s">
        <v>19</v>
      </c>
      <c r="B4317" t="s">
        <v>7767</v>
      </c>
      <c r="C4317" t="s">
        <v>203</v>
      </c>
      <c r="D4317" t="s">
        <v>3972</v>
      </c>
      <c r="E4317" t="s">
        <v>20</v>
      </c>
      <c r="F4317" t="b">
        <v>0</v>
      </c>
      <c r="G4317" t="s">
        <v>23</v>
      </c>
      <c r="H4317" s="4">
        <v>45714.05259259259</v>
      </c>
      <c r="I4317" t="b">
        <v>0</v>
      </c>
      <c r="J4317" t="b">
        <v>1</v>
      </c>
      <c r="K4317" t="s">
        <v>24</v>
      </c>
      <c r="L4317" t="s">
        <v>22</v>
      </c>
      <c r="M4317">
        <v>184000</v>
      </c>
      <c r="O4317" t="s">
        <v>65</v>
      </c>
      <c r="P4317" t="s">
        <v>7768</v>
      </c>
    </row>
    <row r="4318" spans="1:16" x14ac:dyDescent="0.25">
      <c r="A4318" t="s">
        <v>2</v>
      </c>
      <c r="B4318" t="s">
        <v>7573</v>
      </c>
      <c r="C4318" t="s">
        <v>293</v>
      </c>
      <c r="D4318" t="s">
        <v>3972</v>
      </c>
      <c r="E4318" t="s">
        <v>20</v>
      </c>
      <c r="F4318" t="b">
        <v>0</v>
      </c>
      <c r="G4318" t="s">
        <v>41</v>
      </c>
      <c r="H4318" s="4">
        <v>45714.121493055558</v>
      </c>
      <c r="I4318" t="b">
        <v>0</v>
      </c>
      <c r="J4318" t="b">
        <v>1</v>
      </c>
      <c r="K4318" t="s">
        <v>24</v>
      </c>
      <c r="L4318" t="s">
        <v>36</v>
      </c>
      <c r="N4318">
        <v>40.375</v>
      </c>
      <c r="O4318" t="s">
        <v>7574</v>
      </c>
      <c r="P4318" t="s">
        <v>1597</v>
      </c>
    </row>
    <row r="4319" spans="1:16" x14ac:dyDescent="0.25">
      <c r="A4319" t="s">
        <v>0</v>
      </c>
      <c r="B4319" t="s">
        <v>7769</v>
      </c>
      <c r="C4319" t="s">
        <v>2593</v>
      </c>
      <c r="D4319" t="s">
        <v>3972</v>
      </c>
      <c r="E4319" t="s">
        <v>20</v>
      </c>
      <c r="F4319" t="b">
        <v>0</v>
      </c>
      <c r="G4319" t="s">
        <v>41</v>
      </c>
      <c r="H4319" s="4">
        <v>45714.121631944443</v>
      </c>
      <c r="I4319" t="b">
        <v>0</v>
      </c>
      <c r="J4319" t="b">
        <v>0</v>
      </c>
      <c r="K4319" t="s">
        <v>24</v>
      </c>
      <c r="L4319" t="s">
        <v>22</v>
      </c>
      <c r="M4319">
        <v>140000</v>
      </c>
      <c r="O4319" t="s">
        <v>7770</v>
      </c>
      <c r="P4319" t="s">
        <v>7771</v>
      </c>
    </row>
    <row r="4320" spans="1:16" x14ac:dyDescent="0.25">
      <c r="A4320" t="s">
        <v>0</v>
      </c>
      <c r="B4320" t="s">
        <v>7772</v>
      </c>
      <c r="C4320" t="s">
        <v>414</v>
      </c>
      <c r="D4320" t="s">
        <v>4034</v>
      </c>
      <c r="E4320" t="s">
        <v>20</v>
      </c>
      <c r="F4320" t="b">
        <v>0</v>
      </c>
      <c r="G4320" t="s">
        <v>414</v>
      </c>
      <c r="H4320" s="4">
        <v>45714.127002314817</v>
      </c>
      <c r="I4320" t="b">
        <v>1</v>
      </c>
      <c r="J4320" t="b">
        <v>0</v>
      </c>
      <c r="K4320" t="s">
        <v>414</v>
      </c>
      <c r="L4320" t="s">
        <v>22</v>
      </c>
      <c r="M4320">
        <v>64800</v>
      </c>
      <c r="O4320" t="s">
        <v>2768</v>
      </c>
      <c r="P4320" t="s">
        <v>7773</v>
      </c>
    </row>
    <row r="4321" spans="1:16" x14ac:dyDescent="0.25">
      <c r="A4321" t="s">
        <v>19</v>
      </c>
      <c r="B4321" t="s">
        <v>7774</v>
      </c>
      <c r="C4321" t="s">
        <v>365</v>
      </c>
      <c r="D4321" t="s">
        <v>3972</v>
      </c>
      <c r="E4321" t="s">
        <v>20</v>
      </c>
      <c r="F4321" t="b">
        <v>0</v>
      </c>
      <c r="G4321" t="s">
        <v>27</v>
      </c>
      <c r="H4321" s="4">
        <v>45714.16306712963</v>
      </c>
      <c r="I4321" t="b">
        <v>0</v>
      </c>
      <c r="J4321" t="b">
        <v>0</v>
      </c>
      <c r="K4321" t="s">
        <v>24</v>
      </c>
      <c r="L4321" t="s">
        <v>22</v>
      </c>
      <c r="M4321">
        <v>165625</v>
      </c>
      <c r="O4321" t="s">
        <v>2178</v>
      </c>
      <c r="P4321" t="s">
        <v>1323</v>
      </c>
    </row>
    <row r="4322" spans="1:16" x14ac:dyDescent="0.25">
      <c r="A4322" t="s">
        <v>1</v>
      </c>
      <c r="B4322" t="s">
        <v>4657</v>
      </c>
      <c r="C4322" t="s">
        <v>7775</v>
      </c>
      <c r="D4322" t="s">
        <v>3972</v>
      </c>
      <c r="E4322" t="s">
        <v>20</v>
      </c>
      <c r="F4322" t="b">
        <v>0</v>
      </c>
      <c r="G4322" t="s">
        <v>30</v>
      </c>
      <c r="H4322" s="4">
        <v>45714.165069444447</v>
      </c>
      <c r="I4322" t="b">
        <v>0</v>
      </c>
      <c r="J4322" t="b">
        <v>0</v>
      </c>
      <c r="K4322" t="s">
        <v>24</v>
      </c>
      <c r="L4322" t="s">
        <v>22</v>
      </c>
      <c r="M4322">
        <v>107000</v>
      </c>
      <c r="O4322" t="s">
        <v>374</v>
      </c>
      <c r="P4322" t="s">
        <v>7776</v>
      </c>
    </row>
    <row r="4323" spans="1:16" x14ac:dyDescent="0.25">
      <c r="A4323" t="s">
        <v>139</v>
      </c>
      <c r="B4323" t="s">
        <v>7777</v>
      </c>
      <c r="C4323" t="s">
        <v>7778</v>
      </c>
      <c r="D4323" t="s">
        <v>3972</v>
      </c>
      <c r="E4323" t="s">
        <v>20</v>
      </c>
      <c r="F4323" t="b">
        <v>0</v>
      </c>
      <c r="G4323" t="s">
        <v>35</v>
      </c>
      <c r="H4323" s="4">
        <v>45714.20516203704</v>
      </c>
      <c r="I4323" t="b">
        <v>0</v>
      </c>
      <c r="J4323" t="b">
        <v>0</v>
      </c>
      <c r="K4323" t="s">
        <v>24</v>
      </c>
      <c r="L4323" t="s">
        <v>22</v>
      </c>
      <c r="M4323">
        <v>111800</v>
      </c>
      <c r="O4323" t="s">
        <v>6555</v>
      </c>
      <c r="P4323" t="s">
        <v>1749</v>
      </c>
    </row>
    <row r="4324" spans="1:16" x14ac:dyDescent="0.25">
      <c r="A4324" t="s">
        <v>2</v>
      </c>
      <c r="B4324" t="s">
        <v>307</v>
      </c>
      <c r="C4324" t="s">
        <v>333</v>
      </c>
      <c r="D4324" t="s">
        <v>3972</v>
      </c>
      <c r="E4324" t="s">
        <v>20</v>
      </c>
      <c r="F4324" t="b">
        <v>0</v>
      </c>
      <c r="G4324" t="s">
        <v>35</v>
      </c>
      <c r="H4324" s="4">
        <v>45714.206342592603</v>
      </c>
      <c r="I4324" t="b">
        <v>0</v>
      </c>
      <c r="J4324" t="b">
        <v>0</v>
      </c>
      <c r="K4324" t="s">
        <v>24</v>
      </c>
      <c r="L4324" t="s">
        <v>22</v>
      </c>
      <c r="M4324">
        <v>132500</v>
      </c>
      <c r="O4324" t="s">
        <v>4343</v>
      </c>
      <c r="P4324" t="s">
        <v>7779</v>
      </c>
    </row>
    <row r="4325" spans="1:16" x14ac:dyDescent="0.25">
      <c r="A4325" t="s">
        <v>25</v>
      </c>
      <c r="B4325" t="s">
        <v>7780</v>
      </c>
      <c r="C4325" t="s">
        <v>39</v>
      </c>
      <c r="D4325" t="s">
        <v>3972</v>
      </c>
      <c r="E4325" t="s">
        <v>20</v>
      </c>
      <c r="F4325" t="b">
        <v>1</v>
      </c>
      <c r="G4325" t="s">
        <v>41</v>
      </c>
      <c r="H4325" s="4">
        <v>45714.246527777781</v>
      </c>
      <c r="I4325" t="b">
        <v>1</v>
      </c>
      <c r="J4325" t="b">
        <v>0</v>
      </c>
      <c r="K4325" t="s">
        <v>24</v>
      </c>
      <c r="L4325" t="s">
        <v>22</v>
      </c>
      <c r="M4325">
        <v>150000</v>
      </c>
      <c r="O4325" t="s">
        <v>4343</v>
      </c>
      <c r="P4325" t="s">
        <v>1314</v>
      </c>
    </row>
    <row r="4326" spans="1:16" x14ac:dyDescent="0.25">
      <c r="A4326" t="s">
        <v>19</v>
      </c>
      <c r="B4326" t="s">
        <v>7417</v>
      </c>
      <c r="C4326" t="s">
        <v>122</v>
      </c>
      <c r="D4326" t="s">
        <v>3972</v>
      </c>
      <c r="E4326" t="s">
        <v>20</v>
      </c>
      <c r="F4326" t="b">
        <v>0</v>
      </c>
      <c r="G4326" t="s">
        <v>52</v>
      </c>
      <c r="H4326" s="4">
        <v>45714.246979166674</v>
      </c>
      <c r="I4326" t="b">
        <v>1</v>
      </c>
      <c r="J4326" t="b">
        <v>1</v>
      </c>
      <c r="K4326" t="s">
        <v>24</v>
      </c>
      <c r="L4326" t="s">
        <v>36</v>
      </c>
      <c r="N4326">
        <v>67.5</v>
      </c>
      <c r="O4326" t="s">
        <v>4343</v>
      </c>
      <c r="P4326" t="s">
        <v>2460</v>
      </c>
    </row>
    <row r="4327" spans="1:16" x14ac:dyDescent="0.25">
      <c r="A4327" t="s">
        <v>25</v>
      </c>
      <c r="B4327" t="s">
        <v>25</v>
      </c>
      <c r="C4327" t="s">
        <v>957</v>
      </c>
      <c r="D4327" t="s">
        <v>4356</v>
      </c>
      <c r="E4327" t="s">
        <v>20</v>
      </c>
      <c r="F4327" t="b">
        <v>0</v>
      </c>
      <c r="G4327" t="s">
        <v>27</v>
      </c>
      <c r="H4327" s="4">
        <v>45714.250023148154</v>
      </c>
      <c r="I4327" t="b">
        <v>1</v>
      </c>
      <c r="J4327" t="b">
        <v>0</v>
      </c>
      <c r="K4327" t="s">
        <v>24</v>
      </c>
      <c r="L4327" t="s">
        <v>22</v>
      </c>
      <c r="M4327">
        <v>150000</v>
      </c>
      <c r="O4327" t="s">
        <v>428</v>
      </c>
      <c r="P4327" t="s">
        <v>7781</v>
      </c>
    </row>
    <row r="4328" spans="1:16" x14ac:dyDescent="0.25">
      <c r="A4328" t="s">
        <v>0</v>
      </c>
      <c r="B4328" t="s">
        <v>7782</v>
      </c>
      <c r="C4328" t="s">
        <v>82</v>
      </c>
      <c r="D4328" t="s">
        <v>3972</v>
      </c>
      <c r="E4328" t="s">
        <v>20</v>
      </c>
      <c r="F4328" t="b">
        <v>0</v>
      </c>
      <c r="G4328" t="s">
        <v>27</v>
      </c>
      <c r="H4328" s="4">
        <v>45714.250023148154</v>
      </c>
      <c r="I4328" t="b">
        <v>0</v>
      </c>
      <c r="J4328" t="b">
        <v>1</v>
      </c>
      <c r="K4328" t="s">
        <v>24</v>
      </c>
      <c r="L4328" t="s">
        <v>22</v>
      </c>
      <c r="M4328">
        <v>123000</v>
      </c>
      <c r="O4328" t="s">
        <v>3365</v>
      </c>
      <c r="P4328" t="s">
        <v>447</v>
      </c>
    </row>
    <row r="4329" spans="1:16" x14ac:dyDescent="0.25">
      <c r="A4329" t="s">
        <v>0</v>
      </c>
      <c r="B4329" t="s">
        <v>0</v>
      </c>
      <c r="C4329" t="s">
        <v>7082</v>
      </c>
      <c r="D4329" t="s">
        <v>131</v>
      </c>
      <c r="E4329" t="s">
        <v>20</v>
      </c>
      <c r="F4329" t="b">
        <v>0</v>
      </c>
      <c r="G4329" t="s">
        <v>35</v>
      </c>
      <c r="H4329" s="4">
        <v>45714.250613425917</v>
      </c>
      <c r="I4329" t="b">
        <v>1</v>
      </c>
      <c r="J4329" t="b">
        <v>0</v>
      </c>
      <c r="K4329" t="s">
        <v>24</v>
      </c>
      <c r="L4329" t="s">
        <v>22</v>
      </c>
      <c r="M4329">
        <v>82500</v>
      </c>
      <c r="O4329" t="s">
        <v>131</v>
      </c>
    </row>
    <row r="4330" spans="1:16" x14ac:dyDescent="0.25">
      <c r="A4330" t="s">
        <v>0</v>
      </c>
      <c r="B4330" t="s">
        <v>7783</v>
      </c>
      <c r="C4330" t="s">
        <v>140</v>
      </c>
      <c r="D4330" t="s">
        <v>3828</v>
      </c>
      <c r="E4330" t="s">
        <v>20</v>
      </c>
      <c r="F4330" t="b">
        <v>0</v>
      </c>
      <c r="G4330" t="s">
        <v>35</v>
      </c>
      <c r="H4330" s="4">
        <v>45714.250613425917</v>
      </c>
      <c r="I4330" t="b">
        <v>0</v>
      </c>
      <c r="J4330" t="b">
        <v>1</v>
      </c>
      <c r="K4330" t="s">
        <v>24</v>
      </c>
      <c r="L4330" t="s">
        <v>22</v>
      </c>
      <c r="M4330">
        <v>76500</v>
      </c>
      <c r="O4330" t="s">
        <v>7784</v>
      </c>
      <c r="P4330" t="s">
        <v>3671</v>
      </c>
    </row>
    <row r="4331" spans="1:16" x14ac:dyDescent="0.25">
      <c r="A4331" t="s">
        <v>25</v>
      </c>
      <c r="B4331" t="s">
        <v>7785</v>
      </c>
      <c r="C4331" t="s">
        <v>187</v>
      </c>
      <c r="D4331" t="s">
        <v>4013</v>
      </c>
      <c r="E4331" t="s">
        <v>20</v>
      </c>
      <c r="F4331" t="b">
        <v>0</v>
      </c>
      <c r="G4331" t="s">
        <v>30</v>
      </c>
      <c r="H4331" s="4">
        <v>45714.250844907408</v>
      </c>
      <c r="I4331" t="b">
        <v>0</v>
      </c>
      <c r="J4331" t="b">
        <v>1</v>
      </c>
      <c r="K4331" t="s">
        <v>24</v>
      </c>
      <c r="L4331" t="s">
        <v>22</v>
      </c>
      <c r="M4331">
        <v>118362.5</v>
      </c>
      <c r="O4331" t="s">
        <v>3288</v>
      </c>
      <c r="P4331" t="s">
        <v>7786</v>
      </c>
    </row>
    <row r="4332" spans="1:16" x14ac:dyDescent="0.25">
      <c r="A4332" t="s">
        <v>0</v>
      </c>
      <c r="B4332" t="s">
        <v>7787</v>
      </c>
      <c r="C4332" t="s">
        <v>5867</v>
      </c>
      <c r="D4332" t="s">
        <v>3383</v>
      </c>
      <c r="E4332" t="s">
        <v>20</v>
      </c>
      <c r="F4332" t="b">
        <v>0</v>
      </c>
      <c r="G4332" t="s">
        <v>30</v>
      </c>
      <c r="H4332" s="4">
        <v>45714.250844907408</v>
      </c>
      <c r="I4332" t="b">
        <v>1</v>
      </c>
      <c r="J4332" t="b">
        <v>1</v>
      </c>
      <c r="K4332" t="s">
        <v>24</v>
      </c>
      <c r="L4332" t="s">
        <v>22</v>
      </c>
      <c r="M4332">
        <v>72500</v>
      </c>
      <c r="O4332" t="s">
        <v>7788</v>
      </c>
      <c r="P4332" t="s">
        <v>7789</v>
      </c>
    </row>
    <row r="4333" spans="1:16" x14ac:dyDescent="0.25">
      <c r="A4333" t="s">
        <v>25</v>
      </c>
      <c r="B4333" t="s">
        <v>25</v>
      </c>
      <c r="C4333" t="s">
        <v>2048</v>
      </c>
      <c r="D4333" t="s">
        <v>3828</v>
      </c>
      <c r="E4333" t="s">
        <v>219</v>
      </c>
      <c r="F4333" t="b">
        <v>0</v>
      </c>
      <c r="G4333" t="s">
        <v>30</v>
      </c>
      <c r="H4333" s="4">
        <v>45714.250844907408</v>
      </c>
      <c r="I4333" t="b">
        <v>1</v>
      </c>
      <c r="J4333" t="b">
        <v>0</v>
      </c>
      <c r="K4333" t="s">
        <v>24</v>
      </c>
      <c r="L4333" t="s">
        <v>36</v>
      </c>
      <c r="N4333">
        <v>47.5</v>
      </c>
      <c r="O4333" t="s">
        <v>7790</v>
      </c>
      <c r="P4333" t="s">
        <v>7791</v>
      </c>
    </row>
    <row r="4334" spans="1:16" x14ac:dyDescent="0.25">
      <c r="A4334" t="s">
        <v>0</v>
      </c>
      <c r="B4334" t="s">
        <v>7630</v>
      </c>
      <c r="C4334" t="s">
        <v>571</v>
      </c>
      <c r="D4334" t="s">
        <v>3828</v>
      </c>
      <c r="E4334" t="s">
        <v>20</v>
      </c>
      <c r="F4334" t="b">
        <v>0</v>
      </c>
      <c r="G4334" t="s">
        <v>52</v>
      </c>
      <c r="H4334" s="4">
        <v>45714.251064814824</v>
      </c>
      <c r="I4334" t="b">
        <v>0</v>
      </c>
      <c r="J4334" t="b">
        <v>0</v>
      </c>
      <c r="K4334" t="s">
        <v>24</v>
      </c>
      <c r="L4334" t="s">
        <v>22</v>
      </c>
      <c r="M4334">
        <v>67500</v>
      </c>
      <c r="O4334" t="s">
        <v>7792</v>
      </c>
      <c r="P4334" t="s">
        <v>107</v>
      </c>
    </row>
    <row r="4335" spans="1:16" x14ac:dyDescent="0.25">
      <c r="A4335" t="s">
        <v>1</v>
      </c>
      <c r="B4335" t="s">
        <v>7793</v>
      </c>
      <c r="C4335" t="s">
        <v>39</v>
      </c>
      <c r="D4335" t="s">
        <v>2208</v>
      </c>
      <c r="E4335" t="s">
        <v>20</v>
      </c>
      <c r="F4335" t="b">
        <v>1</v>
      </c>
      <c r="G4335" t="s">
        <v>27</v>
      </c>
      <c r="H4335" s="4">
        <v>45714.251284722217</v>
      </c>
      <c r="I4335" t="b">
        <v>0</v>
      </c>
      <c r="J4335" t="b">
        <v>1</v>
      </c>
      <c r="K4335" t="s">
        <v>24</v>
      </c>
      <c r="L4335" t="s">
        <v>22</v>
      </c>
      <c r="M4335">
        <v>157500</v>
      </c>
      <c r="O4335" t="s">
        <v>1717</v>
      </c>
      <c r="P4335" t="s">
        <v>302</v>
      </c>
    </row>
    <row r="4336" spans="1:16" x14ac:dyDescent="0.25">
      <c r="A4336" t="s">
        <v>1</v>
      </c>
      <c r="B4336" t="s">
        <v>2392</v>
      </c>
      <c r="C4336" t="s">
        <v>808</v>
      </c>
      <c r="D4336" t="s">
        <v>4013</v>
      </c>
      <c r="E4336" t="s">
        <v>20</v>
      </c>
      <c r="F4336" t="b">
        <v>0</v>
      </c>
      <c r="G4336" t="s">
        <v>41</v>
      </c>
      <c r="H4336" s="4">
        <v>45714.251539351862</v>
      </c>
      <c r="I4336" t="b">
        <v>0</v>
      </c>
      <c r="J4336" t="b">
        <v>1</v>
      </c>
      <c r="K4336" t="s">
        <v>24</v>
      </c>
      <c r="L4336" t="s">
        <v>22</v>
      </c>
      <c r="M4336">
        <v>192500</v>
      </c>
      <c r="O4336" t="s">
        <v>3788</v>
      </c>
      <c r="P4336" t="s">
        <v>302</v>
      </c>
    </row>
    <row r="4337" spans="1:16" x14ac:dyDescent="0.25">
      <c r="A4337" t="s">
        <v>2</v>
      </c>
      <c r="B4337" t="s">
        <v>7794</v>
      </c>
      <c r="C4337" t="s">
        <v>606</v>
      </c>
      <c r="D4337" t="s">
        <v>3828</v>
      </c>
      <c r="E4337" t="s">
        <v>51</v>
      </c>
      <c r="F4337" t="b">
        <v>0</v>
      </c>
      <c r="G4337" t="s">
        <v>27</v>
      </c>
      <c r="H4337" s="4">
        <v>45714.252025462964</v>
      </c>
      <c r="I4337" t="b">
        <v>0</v>
      </c>
      <c r="J4337" t="b">
        <v>1</v>
      </c>
      <c r="K4337" t="s">
        <v>24</v>
      </c>
      <c r="L4337" t="s">
        <v>36</v>
      </c>
      <c r="N4337">
        <v>52.5</v>
      </c>
      <c r="O4337" t="s">
        <v>7795</v>
      </c>
      <c r="P4337" t="s">
        <v>7796</v>
      </c>
    </row>
    <row r="4338" spans="1:16" x14ac:dyDescent="0.25">
      <c r="A4338" t="s">
        <v>40</v>
      </c>
      <c r="B4338" t="s">
        <v>7797</v>
      </c>
      <c r="C4338" t="s">
        <v>414</v>
      </c>
      <c r="D4338" t="s">
        <v>4034</v>
      </c>
      <c r="E4338" t="s">
        <v>20</v>
      </c>
      <c r="F4338" t="b">
        <v>0</v>
      </c>
      <c r="G4338" t="s">
        <v>414</v>
      </c>
      <c r="H4338" s="4">
        <v>45714.252025462964</v>
      </c>
      <c r="I4338" t="b">
        <v>0</v>
      </c>
      <c r="J4338" t="b">
        <v>0</v>
      </c>
      <c r="K4338" t="s">
        <v>414</v>
      </c>
      <c r="L4338" t="s">
        <v>22</v>
      </c>
      <c r="M4338">
        <v>111215.5</v>
      </c>
      <c r="O4338" t="s">
        <v>7798</v>
      </c>
      <c r="P4338" t="s">
        <v>1757</v>
      </c>
    </row>
    <row r="4339" spans="1:16" x14ac:dyDescent="0.25">
      <c r="A4339" t="s">
        <v>2</v>
      </c>
      <c r="B4339" t="s">
        <v>3323</v>
      </c>
      <c r="C4339" t="s">
        <v>179</v>
      </c>
      <c r="D4339" t="s">
        <v>2208</v>
      </c>
      <c r="E4339" t="s">
        <v>20</v>
      </c>
      <c r="F4339" t="b">
        <v>0</v>
      </c>
      <c r="G4339" t="s">
        <v>27</v>
      </c>
      <c r="H4339" s="4">
        <v>45714.252129629633</v>
      </c>
      <c r="I4339" t="b">
        <v>0</v>
      </c>
      <c r="J4339" t="b">
        <v>1</v>
      </c>
      <c r="K4339" t="s">
        <v>24</v>
      </c>
      <c r="L4339" t="s">
        <v>22</v>
      </c>
      <c r="M4339">
        <v>113000</v>
      </c>
      <c r="O4339" t="s">
        <v>7799</v>
      </c>
      <c r="P4339" t="s">
        <v>119</v>
      </c>
    </row>
    <row r="4340" spans="1:16" x14ac:dyDescent="0.25">
      <c r="A4340" t="s">
        <v>2</v>
      </c>
      <c r="B4340" t="s">
        <v>638</v>
      </c>
      <c r="C4340" t="s">
        <v>213</v>
      </c>
      <c r="D4340" t="s">
        <v>3828</v>
      </c>
      <c r="E4340" t="s">
        <v>20</v>
      </c>
      <c r="F4340" t="b">
        <v>0</v>
      </c>
      <c r="G4340" t="s">
        <v>41</v>
      </c>
      <c r="H4340" s="4">
        <v>45714.252337962957</v>
      </c>
      <c r="I4340" t="b">
        <v>0</v>
      </c>
      <c r="J4340" t="b">
        <v>1</v>
      </c>
      <c r="K4340" t="s">
        <v>24</v>
      </c>
      <c r="L4340" t="s">
        <v>22</v>
      </c>
      <c r="M4340">
        <v>128114.578125</v>
      </c>
      <c r="O4340" t="s">
        <v>7800</v>
      </c>
      <c r="P4340" t="s">
        <v>7801</v>
      </c>
    </row>
    <row r="4341" spans="1:16" x14ac:dyDescent="0.25">
      <c r="A4341" t="s">
        <v>0</v>
      </c>
      <c r="B4341" t="s">
        <v>7802</v>
      </c>
      <c r="C4341" t="s">
        <v>820</v>
      </c>
      <c r="D4341" t="s">
        <v>3972</v>
      </c>
      <c r="E4341" t="s">
        <v>20</v>
      </c>
      <c r="F4341" t="b">
        <v>0</v>
      </c>
      <c r="G4341" t="s">
        <v>820</v>
      </c>
      <c r="H4341" s="4">
        <v>45714.256458333337</v>
      </c>
      <c r="I4341" t="b">
        <v>0</v>
      </c>
      <c r="J4341" t="b">
        <v>0</v>
      </c>
      <c r="K4341" t="s">
        <v>820</v>
      </c>
      <c r="L4341" t="s">
        <v>22</v>
      </c>
      <c r="M4341">
        <v>54000</v>
      </c>
      <c r="O4341" t="s">
        <v>7803</v>
      </c>
      <c r="P4341" t="s">
        <v>7804</v>
      </c>
    </row>
    <row r="4342" spans="1:16" x14ac:dyDescent="0.25">
      <c r="A4342" t="s">
        <v>0</v>
      </c>
      <c r="B4342" t="s">
        <v>7805</v>
      </c>
      <c r="C4342" t="s">
        <v>39</v>
      </c>
      <c r="D4342" t="s">
        <v>4108</v>
      </c>
      <c r="E4342" t="s">
        <v>20</v>
      </c>
      <c r="F4342" t="b">
        <v>1</v>
      </c>
      <c r="G4342" t="s">
        <v>282</v>
      </c>
      <c r="H4342" s="4">
        <v>45714.270914351851</v>
      </c>
      <c r="I4342" t="b">
        <v>1</v>
      </c>
      <c r="J4342" t="b">
        <v>0</v>
      </c>
      <c r="K4342" t="s">
        <v>282</v>
      </c>
      <c r="L4342" t="s">
        <v>22</v>
      </c>
      <c r="M4342">
        <v>45000</v>
      </c>
      <c r="O4342" t="s">
        <v>7806</v>
      </c>
      <c r="P4342" t="s">
        <v>7807</v>
      </c>
    </row>
    <row r="4343" spans="1:16" x14ac:dyDescent="0.25">
      <c r="A4343" t="s">
        <v>139</v>
      </c>
      <c r="B4343" t="s">
        <v>7808</v>
      </c>
      <c r="C4343" t="s">
        <v>2797</v>
      </c>
      <c r="D4343" t="s">
        <v>4034</v>
      </c>
      <c r="E4343" t="s">
        <v>20</v>
      </c>
      <c r="F4343" t="b">
        <v>0</v>
      </c>
      <c r="G4343" t="s">
        <v>2798</v>
      </c>
      <c r="H4343" s="4">
        <v>45714.274826388893</v>
      </c>
      <c r="I4343" t="b">
        <v>0</v>
      </c>
      <c r="J4343" t="b">
        <v>0</v>
      </c>
      <c r="K4343" t="s">
        <v>2798</v>
      </c>
      <c r="L4343" t="s">
        <v>22</v>
      </c>
      <c r="M4343">
        <v>87900</v>
      </c>
      <c r="O4343" t="s">
        <v>4315</v>
      </c>
      <c r="P4343" t="s">
        <v>7809</v>
      </c>
    </row>
    <row r="4344" spans="1:16" x14ac:dyDescent="0.25">
      <c r="A4344" t="s">
        <v>1</v>
      </c>
      <c r="B4344" t="s">
        <v>7810</v>
      </c>
      <c r="C4344" t="s">
        <v>192</v>
      </c>
      <c r="D4344" t="s">
        <v>3972</v>
      </c>
      <c r="E4344" t="s">
        <v>20</v>
      </c>
      <c r="F4344" t="b">
        <v>0</v>
      </c>
      <c r="G4344" t="s">
        <v>23</v>
      </c>
      <c r="H4344" s="4">
        <v>45714.278773148151</v>
      </c>
      <c r="I4344" t="b">
        <v>0</v>
      </c>
      <c r="J4344" t="b">
        <v>1</v>
      </c>
      <c r="K4344" t="s">
        <v>24</v>
      </c>
      <c r="L4344" t="s">
        <v>22</v>
      </c>
      <c r="M4344">
        <v>158300</v>
      </c>
      <c r="O4344" t="s">
        <v>173</v>
      </c>
      <c r="P4344" t="s">
        <v>982</v>
      </c>
    </row>
    <row r="4345" spans="1:16" x14ac:dyDescent="0.25">
      <c r="A4345" t="s">
        <v>19</v>
      </c>
      <c r="B4345" t="s">
        <v>19</v>
      </c>
      <c r="C4345" t="s">
        <v>2512</v>
      </c>
      <c r="D4345" t="s">
        <v>2208</v>
      </c>
      <c r="E4345" t="s">
        <v>20</v>
      </c>
      <c r="F4345" t="b">
        <v>0</v>
      </c>
      <c r="G4345" t="s">
        <v>23</v>
      </c>
      <c r="H4345" s="4">
        <v>45714.278773148151</v>
      </c>
      <c r="I4345" t="b">
        <v>0</v>
      </c>
      <c r="J4345" t="b">
        <v>1</v>
      </c>
      <c r="K4345" t="s">
        <v>24</v>
      </c>
      <c r="L4345" t="s">
        <v>22</v>
      </c>
      <c r="M4345">
        <v>145080</v>
      </c>
      <c r="O4345" t="s">
        <v>4698</v>
      </c>
      <c r="P4345" t="s">
        <v>448</v>
      </c>
    </row>
    <row r="4346" spans="1:16" x14ac:dyDescent="0.25">
      <c r="A4346" t="s">
        <v>2</v>
      </c>
      <c r="B4346" t="s">
        <v>358</v>
      </c>
      <c r="C4346" t="s">
        <v>7811</v>
      </c>
      <c r="D4346" t="s">
        <v>4431</v>
      </c>
      <c r="E4346" t="s">
        <v>20</v>
      </c>
      <c r="F4346" t="b">
        <v>0</v>
      </c>
      <c r="G4346" t="s">
        <v>4030</v>
      </c>
      <c r="H4346" s="4">
        <v>45714.292673611111</v>
      </c>
      <c r="I4346" t="b">
        <v>1</v>
      </c>
      <c r="J4346" t="b">
        <v>0</v>
      </c>
      <c r="K4346" t="s">
        <v>4030</v>
      </c>
      <c r="L4346" t="s">
        <v>22</v>
      </c>
      <c r="M4346">
        <v>65000</v>
      </c>
      <c r="O4346" t="s">
        <v>7812</v>
      </c>
      <c r="P4346" t="s">
        <v>7813</v>
      </c>
    </row>
    <row r="4347" spans="1:16" x14ac:dyDescent="0.25">
      <c r="A4347" t="s">
        <v>139</v>
      </c>
      <c r="B4347" t="s">
        <v>7814</v>
      </c>
      <c r="C4347" t="s">
        <v>39</v>
      </c>
      <c r="D4347" t="s">
        <v>3984</v>
      </c>
      <c r="E4347" t="s">
        <v>20</v>
      </c>
      <c r="F4347" t="b">
        <v>1</v>
      </c>
      <c r="G4347" t="s">
        <v>4637</v>
      </c>
      <c r="H4347" s="4">
        <v>45714.293067129627</v>
      </c>
      <c r="I4347" t="b">
        <v>1</v>
      </c>
      <c r="J4347" t="b">
        <v>1</v>
      </c>
      <c r="K4347" t="s">
        <v>4637</v>
      </c>
      <c r="L4347" t="s">
        <v>22</v>
      </c>
      <c r="M4347">
        <v>107520</v>
      </c>
      <c r="O4347" t="s">
        <v>498</v>
      </c>
      <c r="P4347" t="s">
        <v>7815</v>
      </c>
    </row>
    <row r="4348" spans="1:16" x14ac:dyDescent="0.25">
      <c r="A4348" t="s">
        <v>0</v>
      </c>
      <c r="B4348" t="s">
        <v>375</v>
      </c>
      <c r="C4348" t="s">
        <v>26</v>
      </c>
      <c r="D4348" t="s">
        <v>3972</v>
      </c>
      <c r="E4348" t="s">
        <v>20</v>
      </c>
      <c r="F4348" t="b">
        <v>0</v>
      </c>
      <c r="G4348" t="s">
        <v>27</v>
      </c>
      <c r="H4348" s="4">
        <v>45714.329629629632</v>
      </c>
      <c r="I4348" t="b">
        <v>0</v>
      </c>
      <c r="J4348" t="b">
        <v>1</v>
      </c>
      <c r="K4348" t="s">
        <v>24</v>
      </c>
      <c r="L4348" t="s">
        <v>22</v>
      </c>
      <c r="M4348">
        <v>123800</v>
      </c>
      <c r="O4348" t="s">
        <v>173</v>
      </c>
      <c r="P4348" t="s">
        <v>1410</v>
      </c>
    </row>
    <row r="4349" spans="1:16" x14ac:dyDescent="0.25">
      <c r="A4349" t="s">
        <v>1</v>
      </c>
      <c r="B4349" t="s">
        <v>7816</v>
      </c>
      <c r="C4349" t="s">
        <v>82</v>
      </c>
      <c r="D4349" t="s">
        <v>3972</v>
      </c>
      <c r="E4349" t="s">
        <v>20</v>
      </c>
      <c r="F4349" t="b">
        <v>0</v>
      </c>
      <c r="G4349" t="s">
        <v>27</v>
      </c>
      <c r="H4349" s="4">
        <v>45714.372106481482</v>
      </c>
      <c r="I4349" t="b">
        <v>0</v>
      </c>
      <c r="J4349" t="b">
        <v>1</v>
      </c>
      <c r="K4349" t="s">
        <v>24</v>
      </c>
      <c r="L4349" t="s">
        <v>22</v>
      </c>
      <c r="M4349">
        <v>169500</v>
      </c>
      <c r="O4349" t="s">
        <v>1172</v>
      </c>
      <c r="P4349" t="s">
        <v>2059</v>
      </c>
    </row>
    <row r="4350" spans="1:16" x14ac:dyDescent="0.25">
      <c r="A4350" t="s">
        <v>0</v>
      </c>
      <c r="B4350" t="s">
        <v>3897</v>
      </c>
      <c r="C4350" t="s">
        <v>180</v>
      </c>
      <c r="D4350" t="s">
        <v>3972</v>
      </c>
      <c r="E4350" t="s">
        <v>20</v>
      </c>
      <c r="F4350" t="b">
        <v>0</v>
      </c>
      <c r="G4350" t="s">
        <v>41</v>
      </c>
      <c r="H4350" s="4">
        <v>45714.375358796293</v>
      </c>
      <c r="I4350" t="b">
        <v>0</v>
      </c>
      <c r="J4350" t="b">
        <v>0</v>
      </c>
      <c r="K4350" t="s">
        <v>24</v>
      </c>
      <c r="L4350" t="s">
        <v>22</v>
      </c>
      <c r="M4350">
        <v>100000</v>
      </c>
      <c r="O4350" t="s">
        <v>1479</v>
      </c>
      <c r="P4350" t="s">
        <v>204</v>
      </c>
    </row>
    <row r="4351" spans="1:16" x14ac:dyDescent="0.25">
      <c r="A4351" t="s">
        <v>19</v>
      </c>
      <c r="B4351" t="s">
        <v>7817</v>
      </c>
      <c r="C4351" t="s">
        <v>199</v>
      </c>
      <c r="D4351" t="s">
        <v>3972</v>
      </c>
      <c r="E4351" t="s">
        <v>20</v>
      </c>
      <c r="F4351" t="b">
        <v>0</v>
      </c>
      <c r="G4351" t="s">
        <v>27</v>
      </c>
      <c r="H4351" s="4">
        <v>45714.377129629633</v>
      </c>
      <c r="I4351" t="b">
        <v>0</v>
      </c>
      <c r="J4351" t="b">
        <v>0</v>
      </c>
      <c r="K4351" t="s">
        <v>24</v>
      </c>
      <c r="L4351" t="s">
        <v>36</v>
      </c>
      <c r="N4351">
        <v>54</v>
      </c>
      <c r="O4351" t="s">
        <v>5481</v>
      </c>
      <c r="P4351" t="s">
        <v>7818</v>
      </c>
    </row>
    <row r="4352" spans="1:16" x14ac:dyDescent="0.25">
      <c r="A4352" t="s">
        <v>28</v>
      </c>
      <c r="B4352" t="s">
        <v>7819</v>
      </c>
      <c r="C4352" t="s">
        <v>922</v>
      </c>
      <c r="D4352" t="s">
        <v>4034</v>
      </c>
      <c r="E4352" t="s">
        <v>20</v>
      </c>
      <c r="F4352" t="b">
        <v>0</v>
      </c>
      <c r="G4352" t="s">
        <v>158</v>
      </c>
      <c r="H4352" s="4">
        <v>45714.380555555559</v>
      </c>
      <c r="I4352" t="b">
        <v>0</v>
      </c>
      <c r="J4352" t="b">
        <v>0</v>
      </c>
      <c r="K4352" t="s">
        <v>158</v>
      </c>
      <c r="L4352" t="s">
        <v>22</v>
      </c>
      <c r="M4352">
        <v>84999.5</v>
      </c>
      <c r="O4352" t="s">
        <v>7820</v>
      </c>
      <c r="P4352" t="s">
        <v>7821</v>
      </c>
    </row>
    <row r="4353" spans="1:16" x14ac:dyDescent="0.25">
      <c r="A4353" t="s">
        <v>0</v>
      </c>
      <c r="B4353" t="s">
        <v>7822</v>
      </c>
      <c r="C4353" t="s">
        <v>390</v>
      </c>
      <c r="D4353" t="s">
        <v>2208</v>
      </c>
      <c r="E4353" t="s">
        <v>20</v>
      </c>
      <c r="F4353" t="b">
        <v>0</v>
      </c>
      <c r="G4353" t="s">
        <v>27</v>
      </c>
      <c r="H4353" s="4">
        <v>45714.416770833333</v>
      </c>
      <c r="I4353" t="b">
        <v>0</v>
      </c>
      <c r="J4353" t="b">
        <v>1</v>
      </c>
      <c r="K4353" t="s">
        <v>24</v>
      </c>
      <c r="L4353" t="s">
        <v>22</v>
      </c>
      <c r="M4353">
        <v>50000</v>
      </c>
      <c r="O4353" t="s">
        <v>7823</v>
      </c>
      <c r="P4353" t="s">
        <v>1372</v>
      </c>
    </row>
    <row r="4354" spans="1:16" x14ac:dyDescent="0.25">
      <c r="A4354" t="s">
        <v>1</v>
      </c>
      <c r="B4354" t="s">
        <v>7824</v>
      </c>
      <c r="C4354" t="s">
        <v>293</v>
      </c>
      <c r="D4354" t="s">
        <v>2208</v>
      </c>
      <c r="E4354" t="s">
        <v>34</v>
      </c>
      <c r="F4354" t="b">
        <v>0</v>
      </c>
      <c r="G4354" t="s">
        <v>41</v>
      </c>
      <c r="H4354" s="4">
        <v>45714.418229166673</v>
      </c>
      <c r="I4354" t="b">
        <v>0</v>
      </c>
      <c r="J4354" t="b">
        <v>1</v>
      </c>
      <c r="K4354" t="s">
        <v>24</v>
      </c>
      <c r="L4354" t="s">
        <v>22</v>
      </c>
      <c r="M4354">
        <v>214500</v>
      </c>
      <c r="O4354" t="s">
        <v>428</v>
      </c>
      <c r="P4354" t="s">
        <v>7825</v>
      </c>
    </row>
    <row r="4355" spans="1:16" x14ac:dyDescent="0.25">
      <c r="A4355" t="s">
        <v>19</v>
      </c>
      <c r="B4355" t="s">
        <v>7826</v>
      </c>
      <c r="C4355" t="s">
        <v>690</v>
      </c>
      <c r="D4355" t="s">
        <v>2208</v>
      </c>
      <c r="E4355" t="s">
        <v>34</v>
      </c>
      <c r="F4355" t="b">
        <v>0</v>
      </c>
      <c r="G4355" t="s">
        <v>41</v>
      </c>
      <c r="H4355" s="4">
        <v>45714.418240740742</v>
      </c>
      <c r="I4355" t="b">
        <v>0</v>
      </c>
      <c r="J4355" t="b">
        <v>1</v>
      </c>
      <c r="K4355" t="s">
        <v>24</v>
      </c>
      <c r="L4355" t="s">
        <v>22</v>
      </c>
      <c r="M4355">
        <v>214500</v>
      </c>
      <c r="O4355" t="s">
        <v>428</v>
      </c>
      <c r="P4355" t="s">
        <v>958</v>
      </c>
    </row>
    <row r="4356" spans="1:16" x14ac:dyDescent="0.25">
      <c r="A4356" t="s">
        <v>2</v>
      </c>
      <c r="B4356" t="s">
        <v>195</v>
      </c>
      <c r="C4356" t="s">
        <v>7827</v>
      </c>
      <c r="D4356" t="s">
        <v>3972</v>
      </c>
      <c r="E4356" t="s">
        <v>20</v>
      </c>
      <c r="F4356" t="b">
        <v>0</v>
      </c>
      <c r="G4356" t="s">
        <v>27</v>
      </c>
      <c r="H4356" s="4">
        <v>45714.418715277781</v>
      </c>
      <c r="I4356" t="b">
        <v>0</v>
      </c>
      <c r="J4356" t="b">
        <v>1</v>
      </c>
      <c r="K4356" t="s">
        <v>24</v>
      </c>
      <c r="L4356" t="s">
        <v>22</v>
      </c>
      <c r="M4356">
        <v>149500</v>
      </c>
      <c r="O4356" t="s">
        <v>5481</v>
      </c>
      <c r="P4356" t="s">
        <v>7828</v>
      </c>
    </row>
    <row r="4357" spans="1:16" x14ac:dyDescent="0.25">
      <c r="A4357" t="s">
        <v>2</v>
      </c>
      <c r="B4357" t="s">
        <v>553</v>
      </c>
      <c r="C4357" t="s">
        <v>3608</v>
      </c>
      <c r="D4357" t="s">
        <v>3972</v>
      </c>
      <c r="E4357" t="s">
        <v>20</v>
      </c>
      <c r="F4357" t="b">
        <v>0</v>
      </c>
      <c r="G4357" t="s">
        <v>27</v>
      </c>
      <c r="H4357" s="4">
        <v>45714.418726851851</v>
      </c>
      <c r="I4357" t="b">
        <v>0</v>
      </c>
      <c r="J4357" t="b">
        <v>0</v>
      </c>
      <c r="K4357" t="s">
        <v>24</v>
      </c>
      <c r="L4357" t="s">
        <v>22</v>
      </c>
      <c r="M4357">
        <v>174500</v>
      </c>
      <c r="O4357" t="s">
        <v>5481</v>
      </c>
      <c r="P4357" t="s">
        <v>566</v>
      </c>
    </row>
    <row r="4358" spans="1:16" x14ac:dyDescent="0.25">
      <c r="A4358" t="s">
        <v>89</v>
      </c>
      <c r="B4358" t="s">
        <v>7829</v>
      </c>
      <c r="C4358" t="s">
        <v>4433</v>
      </c>
      <c r="D4358" t="s">
        <v>2208</v>
      </c>
      <c r="E4358" t="s">
        <v>34</v>
      </c>
      <c r="F4358" t="b">
        <v>0</v>
      </c>
      <c r="G4358" t="s">
        <v>27</v>
      </c>
      <c r="H4358" s="4">
        <v>45714.418807870366</v>
      </c>
      <c r="I4358" t="b">
        <v>0</v>
      </c>
      <c r="J4358" t="b">
        <v>1</v>
      </c>
      <c r="K4358" t="s">
        <v>24</v>
      </c>
      <c r="L4358" t="s">
        <v>22</v>
      </c>
      <c r="M4358">
        <v>165000</v>
      </c>
      <c r="O4358" t="s">
        <v>428</v>
      </c>
      <c r="P4358" t="s">
        <v>7830</v>
      </c>
    </row>
    <row r="4359" spans="1:16" x14ac:dyDescent="0.25">
      <c r="A4359" t="s">
        <v>2</v>
      </c>
      <c r="B4359" t="s">
        <v>1059</v>
      </c>
      <c r="C4359" t="s">
        <v>4655</v>
      </c>
      <c r="D4359" t="s">
        <v>2208</v>
      </c>
      <c r="E4359" t="s">
        <v>34</v>
      </c>
      <c r="F4359" t="b">
        <v>0</v>
      </c>
      <c r="G4359" t="s">
        <v>41</v>
      </c>
      <c r="H4359" s="4">
        <v>45714.419085648151</v>
      </c>
      <c r="I4359" t="b">
        <v>0</v>
      </c>
      <c r="J4359" t="b">
        <v>1</v>
      </c>
      <c r="K4359" t="s">
        <v>24</v>
      </c>
      <c r="L4359" t="s">
        <v>22</v>
      </c>
      <c r="M4359">
        <v>135000</v>
      </c>
      <c r="O4359" t="s">
        <v>428</v>
      </c>
      <c r="P4359" t="s">
        <v>4239</v>
      </c>
    </row>
    <row r="4360" spans="1:16" x14ac:dyDescent="0.25">
      <c r="A4360" t="s">
        <v>139</v>
      </c>
      <c r="B4360" t="s">
        <v>7831</v>
      </c>
      <c r="C4360" t="s">
        <v>2788</v>
      </c>
      <c r="D4360" t="s">
        <v>3972</v>
      </c>
      <c r="E4360" t="s">
        <v>20</v>
      </c>
      <c r="F4360" t="b">
        <v>0</v>
      </c>
      <c r="G4360" t="s">
        <v>23</v>
      </c>
      <c r="H4360" s="4">
        <v>45714.427615740737</v>
      </c>
      <c r="I4360" t="b">
        <v>0</v>
      </c>
      <c r="J4360" t="b">
        <v>1</v>
      </c>
      <c r="K4360" t="s">
        <v>24</v>
      </c>
      <c r="L4360" t="s">
        <v>22</v>
      </c>
      <c r="M4360">
        <v>80125</v>
      </c>
      <c r="O4360" t="s">
        <v>3706</v>
      </c>
      <c r="P4360" t="s">
        <v>7832</v>
      </c>
    </row>
    <row r="4361" spans="1:16" x14ac:dyDescent="0.25">
      <c r="A4361" t="s">
        <v>0</v>
      </c>
      <c r="B4361" t="s">
        <v>7833</v>
      </c>
      <c r="C4361" t="s">
        <v>7834</v>
      </c>
      <c r="D4361" t="s">
        <v>2532</v>
      </c>
      <c r="E4361" t="s">
        <v>105</v>
      </c>
      <c r="F4361" t="b">
        <v>0</v>
      </c>
      <c r="G4361" t="s">
        <v>41</v>
      </c>
      <c r="H4361" s="4">
        <v>45714.454826388886</v>
      </c>
      <c r="I4361" t="b">
        <v>0</v>
      </c>
      <c r="J4361" t="b">
        <v>0</v>
      </c>
      <c r="K4361" t="s">
        <v>24</v>
      </c>
      <c r="L4361" t="s">
        <v>36</v>
      </c>
      <c r="N4361">
        <v>20</v>
      </c>
      <c r="O4361" t="s">
        <v>2327</v>
      </c>
    </row>
    <row r="4362" spans="1:16" x14ac:dyDescent="0.25">
      <c r="A4362" t="s">
        <v>0</v>
      </c>
      <c r="B4362" t="s">
        <v>7835</v>
      </c>
      <c r="C4362" t="s">
        <v>559</v>
      </c>
      <c r="D4362" t="s">
        <v>3972</v>
      </c>
      <c r="E4362" t="s">
        <v>20</v>
      </c>
      <c r="F4362" t="b">
        <v>0</v>
      </c>
      <c r="G4362" t="s">
        <v>27</v>
      </c>
      <c r="H4362" s="4">
        <v>45714.458460648151</v>
      </c>
      <c r="I4362" t="b">
        <v>1</v>
      </c>
      <c r="J4362" t="b">
        <v>1</v>
      </c>
      <c r="K4362" t="s">
        <v>24</v>
      </c>
      <c r="L4362" t="s">
        <v>22</v>
      </c>
      <c r="M4362">
        <v>78950</v>
      </c>
      <c r="O4362" t="s">
        <v>5481</v>
      </c>
      <c r="P4362" t="s">
        <v>7836</v>
      </c>
    </row>
    <row r="4363" spans="1:16" x14ac:dyDescent="0.25">
      <c r="A4363" t="s">
        <v>139</v>
      </c>
      <c r="B4363" t="s">
        <v>1072</v>
      </c>
      <c r="C4363" t="s">
        <v>559</v>
      </c>
      <c r="D4363" t="s">
        <v>3972</v>
      </c>
      <c r="E4363" t="s">
        <v>20</v>
      </c>
      <c r="F4363" t="b">
        <v>0</v>
      </c>
      <c r="G4363" t="s">
        <v>27</v>
      </c>
      <c r="H4363" s="4">
        <v>45714.458460648151</v>
      </c>
      <c r="I4363" t="b">
        <v>0</v>
      </c>
      <c r="J4363" t="b">
        <v>1</v>
      </c>
      <c r="K4363" t="s">
        <v>24</v>
      </c>
      <c r="L4363" t="s">
        <v>22</v>
      </c>
      <c r="M4363">
        <v>105000</v>
      </c>
      <c r="O4363" t="s">
        <v>5481</v>
      </c>
      <c r="P4363" t="s">
        <v>7837</v>
      </c>
    </row>
    <row r="4364" spans="1:16" x14ac:dyDescent="0.25">
      <c r="A4364" t="s">
        <v>139</v>
      </c>
      <c r="B4364" t="s">
        <v>7838</v>
      </c>
      <c r="C4364" t="s">
        <v>44</v>
      </c>
      <c r="D4364" t="s">
        <v>3972</v>
      </c>
      <c r="E4364" t="s">
        <v>105</v>
      </c>
      <c r="F4364" t="b">
        <v>0</v>
      </c>
      <c r="G4364" t="s">
        <v>41</v>
      </c>
      <c r="H4364" s="4">
        <v>45714.45884259259</v>
      </c>
      <c r="I4364" t="b">
        <v>0</v>
      </c>
      <c r="J4364" t="b">
        <v>1</v>
      </c>
      <c r="K4364" t="s">
        <v>24</v>
      </c>
      <c r="L4364" t="s">
        <v>22</v>
      </c>
      <c r="M4364">
        <v>174900</v>
      </c>
      <c r="O4364" t="s">
        <v>5481</v>
      </c>
      <c r="P4364" t="s">
        <v>7839</v>
      </c>
    </row>
    <row r="4365" spans="1:16" x14ac:dyDescent="0.25">
      <c r="A4365" t="s">
        <v>139</v>
      </c>
      <c r="B4365" t="s">
        <v>7840</v>
      </c>
      <c r="C4365" t="s">
        <v>76</v>
      </c>
      <c r="D4365" t="s">
        <v>3828</v>
      </c>
      <c r="E4365" t="s">
        <v>20</v>
      </c>
      <c r="F4365" t="b">
        <v>0</v>
      </c>
      <c r="G4365" t="s">
        <v>41</v>
      </c>
      <c r="H4365" s="4">
        <v>45714.500393518523</v>
      </c>
      <c r="I4365" t="b">
        <v>0</v>
      </c>
      <c r="J4365" t="b">
        <v>1</v>
      </c>
      <c r="K4365" t="s">
        <v>24</v>
      </c>
      <c r="L4365" t="s">
        <v>22</v>
      </c>
      <c r="M4365">
        <v>90000</v>
      </c>
      <c r="O4365" t="s">
        <v>6044</v>
      </c>
      <c r="P4365" t="s">
        <v>798</v>
      </c>
    </row>
    <row r="4366" spans="1:16" x14ac:dyDescent="0.25">
      <c r="A4366" t="s">
        <v>2</v>
      </c>
      <c r="B4366" t="s">
        <v>471</v>
      </c>
      <c r="C4366" t="s">
        <v>213</v>
      </c>
      <c r="D4366" t="s">
        <v>3828</v>
      </c>
      <c r="E4366" t="s">
        <v>105</v>
      </c>
      <c r="F4366" t="b">
        <v>0</v>
      </c>
      <c r="G4366" t="s">
        <v>27</v>
      </c>
      <c r="H4366" s="4">
        <v>45714.50204861111</v>
      </c>
      <c r="I4366" t="b">
        <v>0</v>
      </c>
      <c r="J4366" t="b">
        <v>0</v>
      </c>
      <c r="K4366" t="s">
        <v>24</v>
      </c>
      <c r="L4366" t="s">
        <v>22</v>
      </c>
      <c r="M4366">
        <v>180000</v>
      </c>
      <c r="O4366" t="s">
        <v>7841</v>
      </c>
      <c r="P4366" t="s">
        <v>7842</v>
      </c>
    </row>
    <row r="4367" spans="1:16" x14ac:dyDescent="0.25">
      <c r="A4367" t="s">
        <v>2</v>
      </c>
      <c r="B4367" t="s">
        <v>638</v>
      </c>
      <c r="C4367" t="s">
        <v>725</v>
      </c>
      <c r="D4367" t="s">
        <v>3972</v>
      </c>
      <c r="E4367" t="s">
        <v>20</v>
      </c>
      <c r="F4367" t="b">
        <v>0</v>
      </c>
      <c r="G4367" t="s">
        <v>27</v>
      </c>
      <c r="H4367" s="4">
        <v>45714.502222222232</v>
      </c>
      <c r="I4367" t="b">
        <v>0</v>
      </c>
      <c r="J4367" t="b">
        <v>0</v>
      </c>
      <c r="K4367" t="s">
        <v>24</v>
      </c>
      <c r="L4367" t="s">
        <v>22</v>
      </c>
      <c r="M4367">
        <v>117000</v>
      </c>
      <c r="O4367" t="s">
        <v>7843</v>
      </c>
      <c r="P4367" t="s">
        <v>7844</v>
      </c>
    </row>
    <row r="4368" spans="1:16" x14ac:dyDescent="0.25">
      <c r="A4368" t="s">
        <v>0</v>
      </c>
      <c r="B4368" t="s">
        <v>1699</v>
      </c>
      <c r="C4368" t="s">
        <v>3587</v>
      </c>
      <c r="D4368" t="s">
        <v>3972</v>
      </c>
      <c r="E4368" t="s">
        <v>20</v>
      </c>
      <c r="F4368" t="b">
        <v>0</v>
      </c>
      <c r="G4368" t="s">
        <v>30</v>
      </c>
      <c r="H4368" s="4">
        <v>45714.503182870372</v>
      </c>
      <c r="I4368" t="b">
        <v>1</v>
      </c>
      <c r="J4368" t="b">
        <v>0</v>
      </c>
      <c r="K4368" t="s">
        <v>24</v>
      </c>
      <c r="L4368" t="s">
        <v>36</v>
      </c>
      <c r="N4368">
        <v>55</v>
      </c>
      <c r="O4368" t="s">
        <v>7845</v>
      </c>
      <c r="P4368" t="s">
        <v>463</v>
      </c>
    </row>
    <row r="4369" spans="1:16" x14ac:dyDescent="0.25">
      <c r="A4369" t="s">
        <v>25</v>
      </c>
      <c r="B4369" t="s">
        <v>2416</v>
      </c>
      <c r="C4369" t="s">
        <v>33</v>
      </c>
      <c r="D4369" t="s">
        <v>3972</v>
      </c>
      <c r="E4369" t="s">
        <v>20</v>
      </c>
      <c r="F4369" t="b">
        <v>0</v>
      </c>
      <c r="G4369" t="s">
        <v>35</v>
      </c>
      <c r="H4369" s="4">
        <v>45714.538391203707</v>
      </c>
      <c r="I4369" t="b">
        <v>0</v>
      </c>
      <c r="J4369" t="b">
        <v>0</v>
      </c>
      <c r="K4369" t="s">
        <v>24</v>
      </c>
      <c r="L4369" t="s">
        <v>22</v>
      </c>
      <c r="M4369">
        <v>124000</v>
      </c>
      <c r="O4369" t="s">
        <v>1147</v>
      </c>
      <c r="P4369" t="s">
        <v>2649</v>
      </c>
    </row>
    <row r="4370" spans="1:16" x14ac:dyDescent="0.25">
      <c r="A4370" t="s">
        <v>0</v>
      </c>
      <c r="B4370" t="s">
        <v>7846</v>
      </c>
      <c r="C4370" t="s">
        <v>329</v>
      </c>
      <c r="D4370" t="s">
        <v>3972</v>
      </c>
      <c r="E4370" t="s">
        <v>20</v>
      </c>
      <c r="F4370" t="b">
        <v>0</v>
      </c>
      <c r="G4370" t="s">
        <v>27</v>
      </c>
      <c r="H4370" s="4">
        <v>45714.541817129633</v>
      </c>
      <c r="I4370" t="b">
        <v>0</v>
      </c>
      <c r="J4370" t="b">
        <v>1</v>
      </c>
      <c r="K4370" t="s">
        <v>24</v>
      </c>
      <c r="L4370" t="s">
        <v>22</v>
      </c>
      <c r="M4370">
        <v>170000</v>
      </c>
      <c r="O4370" t="s">
        <v>1411</v>
      </c>
      <c r="P4370" t="s">
        <v>280</v>
      </c>
    </row>
    <row r="4371" spans="1:16" x14ac:dyDescent="0.25">
      <c r="A4371" t="s">
        <v>0</v>
      </c>
      <c r="B4371" t="s">
        <v>7847</v>
      </c>
      <c r="C4371" t="s">
        <v>211</v>
      </c>
      <c r="D4371" t="s">
        <v>3956</v>
      </c>
      <c r="E4371" t="s">
        <v>20</v>
      </c>
      <c r="F4371" t="b">
        <v>0</v>
      </c>
      <c r="G4371" t="s">
        <v>23</v>
      </c>
      <c r="H4371" s="4">
        <v>45714.570462962962</v>
      </c>
      <c r="I4371" t="b">
        <v>0</v>
      </c>
      <c r="J4371" t="b">
        <v>0</v>
      </c>
      <c r="K4371" t="s">
        <v>24</v>
      </c>
      <c r="L4371" t="s">
        <v>36</v>
      </c>
      <c r="N4371">
        <v>22.694999694824219</v>
      </c>
      <c r="O4371" t="s">
        <v>7848</v>
      </c>
      <c r="P4371" t="s">
        <v>700</v>
      </c>
    </row>
    <row r="4372" spans="1:16" x14ac:dyDescent="0.25">
      <c r="A4372" t="s">
        <v>1</v>
      </c>
      <c r="B4372" t="s">
        <v>7849</v>
      </c>
      <c r="C4372" t="s">
        <v>889</v>
      </c>
      <c r="D4372" t="s">
        <v>3972</v>
      </c>
      <c r="E4372" t="s">
        <v>51</v>
      </c>
      <c r="F4372" t="b">
        <v>0</v>
      </c>
      <c r="G4372" t="s">
        <v>41</v>
      </c>
      <c r="H4372" s="4">
        <v>45714.583703703713</v>
      </c>
      <c r="I4372" t="b">
        <v>0</v>
      </c>
      <c r="J4372" t="b">
        <v>1</v>
      </c>
      <c r="K4372" t="s">
        <v>24</v>
      </c>
      <c r="L4372" t="s">
        <v>36</v>
      </c>
      <c r="N4372">
        <v>112.5</v>
      </c>
      <c r="O4372" t="s">
        <v>7850</v>
      </c>
      <c r="P4372" t="s">
        <v>7851</v>
      </c>
    </row>
    <row r="4373" spans="1:16" x14ac:dyDescent="0.25">
      <c r="A4373" t="s">
        <v>0</v>
      </c>
      <c r="B4373" t="s">
        <v>3928</v>
      </c>
      <c r="C4373" t="s">
        <v>140</v>
      </c>
      <c r="D4373" t="s">
        <v>7852</v>
      </c>
      <c r="E4373" t="s">
        <v>20</v>
      </c>
      <c r="F4373" t="b">
        <v>0</v>
      </c>
      <c r="G4373" t="s">
        <v>35</v>
      </c>
      <c r="H4373" s="4">
        <v>45714.583969907413</v>
      </c>
      <c r="I4373" t="b">
        <v>0</v>
      </c>
      <c r="J4373" t="b">
        <v>1</v>
      </c>
      <c r="K4373" t="s">
        <v>24</v>
      </c>
      <c r="L4373" t="s">
        <v>22</v>
      </c>
      <c r="M4373">
        <v>64750</v>
      </c>
      <c r="O4373" t="s">
        <v>1630</v>
      </c>
      <c r="P4373" t="s">
        <v>2306</v>
      </c>
    </row>
    <row r="4374" spans="1:16" x14ac:dyDescent="0.25">
      <c r="A4374" t="s">
        <v>19</v>
      </c>
      <c r="B4374" t="s">
        <v>1759</v>
      </c>
      <c r="C4374" t="s">
        <v>203</v>
      </c>
      <c r="D4374" t="s">
        <v>3972</v>
      </c>
      <c r="E4374" t="s">
        <v>51</v>
      </c>
      <c r="F4374" t="b">
        <v>0</v>
      </c>
      <c r="G4374" t="s">
        <v>23</v>
      </c>
      <c r="H4374" s="4">
        <v>45714.612037037034</v>
      </c>
      <c r="I4374" t="b">
        <v>1</v>
      </c>
      <c r="J4374" t="b">
        <v>0</v>
      </c>
      <c r="K4374" t="s">
        <v>24</v>
      </c>
      <c r="L4374" t="s">
        <v>36</v>
      </c>
      <c r="N4374">
        <v>70</v>
      </c>
      <c r="O4374" t="s">
        <v>81</v>
      </c>
      <c r="P4374" t="s">
        <v>3777</v>
      </c>
    </row>
    <row r="4375" spans="1:16" x14ac:dyDescent="0.25">
      <c r="A4375" t="s">
        <v>0</v>
      </c>
      <c r="B4375" t="s">
        <v>7853</v>
      </c>
      <c r="C4375" t="s">
        <v>114</v>
      </c>
      <c r="D4375" t="s">
        <v>3828</v>
      </c>
      <c r="E4375" t="s">
        <v>20</v>
      </c>
      <c r="F4375" t="b">
        <v>0</v>
      </c>
      <c r="G4375" t="s">
        <v>27</v>
      </c>
      <c r="H4375" s="4">
        <v>45714.621192129627</v>
      </c>
      <c r="I4375" t="b">
        <v>0</v>
      </c>
      <c r="J4375" t="b">
        <v>0</v>
      </c>
      <c r="K4375" t="s">
        <v>24</v>
      </c>
      <c r="L4375" t="s">
        <v>22</v>
      </c>
      <c r="M4375">
        <v>130000</v>
      </c>
      <c r="O4375" t="s">
        <v>7854</v>
      </c>
      <c r="P4375" t="s">
        <v>7855</v>
      </c>
    </row>
    <row r="4376" spans="1:16" x14ac:dyDescent="0.25">
      <c r="A4376" t="s">
        <v>0</v>
      </c>
      <c r="B4376" t="s">
        <v>7856</v>
      </c>
      <c r="C4376" t="s">
        <v>985</v>
      </c>
      <c r="D4376" t="s">
        <v>3972</v>
      </c>
      <c r="E4376" t="s">
        <v>51</v>
      </c>
      <c r="F4376" t="b">
        <v>0</v>
      </c>
      <c r="G4376" t="s">
        <v>27</v>
      </c>
      <c r="H4376" s="4">
        <v>45714.621192129627</v>
      </c>
      <c r="I4376" t="b">
        <v>0</v>
      </c>
      <c r="J4376" t="b">
        <v>0</v>
      </c>
      <c r="K4376" t="s">
        <v>24</v>
      </c>
      <c r="L4376" t="s">
        <v>36</v>
      </c>
      <c r="N4376">
        <v>48</v>
      </c>
      <c r="O4376" t="s">
        <v>1177</v>
      </c>
      <c r="P4376" t="s">
        <v>6795</v>
      </c>
    </row>
    <row r="4377" spans="1:16" x14ac:dyDescent="0.25">
      <c r="A4377" t="s">
        <v>1</v>
      </c>
      <c r="B4377" t="s">
        <v>7857</v>
      </c>
      <c r="C4377" t="s">
        <v>42</v>
      </c>
      <c r="D4377" t="s">
        <v>3972</v>
      </c>
      <c r="E4377" t="s">
        <v>20</v>
      </c>
      <c r="F4377" t="b">
        <v>0</v>
      </c>
      <c r="G4377" t="s">
        <v>41</v>
      </c>
      <c r="H4377" s="4">
        <v>45714.62232638889</v>
      </c>
      <c r="I4377" t="b">
        <v>0</v>
      </c>
      <c r="J4377" t="b">
        <v>1</v>
      </c>
      <c r="K4377" t="s">
        <v>24</v>
      </c>
      <c r="L4377" t="s">
        <v>22</v>
      </c>
      <c r="M4377">
        <v>150000</v>
      </c>
      <c r="O4377" t="s">
        <v>1883</v>
      </c>
      <c r="P4377" t="s">
        <v>3455</v>
      </c>
    </row>
    <row r="4378" spans="1:16" x14ac:dyDescent="0.25">
      <c r="A4378" t="s">
        <v>0</v>
      </c>
      <c r="B4378" t="s">
        <v>0</v>
      </c>
      <c r="C4378" t="s">
        <v>7858</v>
      </c>
      <c r="D4378" t="s">
        <v>3828</v>
      </c>
      <c r="E4378" t="s">
        <v>219</v>
      </c>
      <c r="F4378" t="b">
        <v>0</v>
      </c>
      <c r="G4378" t="s">
        <v>27</v>
      </c>
      <c r="H4378" s="4">
        <v>45714.625092592592</v>
      </c>
      <c r="I4378" t="b">
        <v>1</v>
      </c>
      <c r="J4378" t="b">
        <v>0</v>
      </c>
      <c r="K4378" t="s">
        <v>24</v>
      </c>
      <c r="L4378" t="s">
        <v>22</v>
      </c>
      <c r="M4378">
        <v>57500</v>
      </c>
      <c r="O4378" t="s">
        <v>1382</v>
      </c>
      <c r="P4378" t="s">
        <v>7859</v>
      </c>
    </row>
    <row r="4379" spans="1:16" x14ac:dyDescent="0.25">
      <c r="A4379" t="s">
        <v>40</v>
      </c>
      <c r="B4379" t="s">
        <v>7860</v>
      </c>
      <c r="C4379" t="s">
        <v>130</v>
      </c>
      <c r="D4379" t="s">
        <v>3972</v>
      </c>
      <c r="E4379" t="s">
        <v>20</v>
      </c>
      <c r="F4379" t="b">
        <v>0</v>
      </c>
      <c r="G4379" t="s">
        <v>27</v>
      </c>
      <c r="H4379" s="4">
        <v>45714.6252662037</v>
      </c>
      <c r="I4379" t="b">
        <v>0</v>
      </c>
      <c r="J4379" t="b">
        <v>1</v>
      </c>
      <c r="K4379" t="s">
        <v>24</v>
      </c>
      <c r="L4379" t="s">
        <v>22</v>
      </c>
      <c r="M4379">
        <v>189500</v>
      </c>
      <c r="O4379" t="s">
        <v>4534</v>
      </c>
      <c r="P4379" t="s">
        <v>7861</v>
      </c>
    </row>
    <row r="4380" spans="1:16" x14ac:dyDescent="0.25">
      <c r="A4380" t="s">
        <v>0</v>
      </c>
      <c r="B4380" t="s">
        <v>7862</v>
      </c>
      <c r="C4380" t="s">
        <v>151</v>
      </c>
      <c r="D4380" t="s">
        <v>3972</v>
      </c>
      <c r="E4380" t="s">
        <v>20</v>
      </c>
      <c r="F4380" t="b">
        <v>0</v>
      </c>
      <c r="G4380" t="s">
        <v>30</v>
      </c>
      <c r="H4380" s="4">
        <v>45714.625856481478</v>
      </c>
      <c r="I4380" t="b">
        <v>0</v>
      </c>
      <c r="J4380" t="b">
        <v>1</v>
      </c>
      <c r="K4380" t="s">
        <v>24</v>
      </c>
      <c r="L4380" t="s">
        <v>22</v>
      </c>
      <c r="M4380">
        <v>67500</v>
      </c>
      <c r="O4380" t="s">
        <v>7863</v>
      </c>
    </row>
    <row r="4381" spans="1:16" x14ac:dyDescent="0.25">
      <c r="A4381" t="s">
        <v>0</v>
      </c>
      <c r="B4381" t="s">
        <v>1556</v>
      </c>
      <c r="C4381" t="s">
        <v>94</v>
      </c>
      <c r="D4381" t="s">
        <v>3828</v>
      </c>
      <c r="E4381" t="s">
        <v>51</v>
      </c>
      <c r="F4381" t="b">
        <v>0</v>
      </c>
      <c r="G4381" t="s">
        <v>30</v>
      </c>
      <c r="H4381" s="4">
        <v>45714.625868055547</v>
      </c>
      <c r="I4381" t="b">
        <v>0</v>
      </c>
      <c r="J4381" t="b">
        <v>1</v>
      </c>
      <c r="K4381" t="s">
        <v>24</v>
      </c>
      <c r="L4381" t="s">
        <v>36</v>
      </c>
      <c r="N4381">
        <v>37.064998626708977</v>
      </c>
      <c r="O4381" t="s">
        <v>3386</v>
      </c>
      <c r="P4381" t="s">
        <v>7864</v>
      </c>
    </row>
    <row r="4382" spans="1:16" x14ac:dyDescent="0.25">
      <c r="A4382" t="s">
        <v>2</v>
      </c>
      <c r="B4382" t="s">
        <v>7865</v>
      </c>
      <c r="C4382" t="s">
        <v>7332</v>
      </c>
      <c r="D4382" t="s">
        <v>3972</v>
      </c>
      <c r="E4382" t="s">
        <v>51</v>
      </c>
      <c r="F4382" t="b">
        <v>0</v>
      </c>
      <c r="G4382" t="s">
        <v>41</v>
      </c>
      <c r="H4382" s="4">
        <v>45714.627476851849</v>
      </c>
      <c r="I4382" t="b">
        <v>1</v>
      </c>
      <c r="J4382" t="b">
        <v>1</v>
      </c>
      <c r="K4382" t="s">
        <v>24</v>
      </c>
      <c r="L4382" t="s">
        <v>36</v>
      </c>
      <c r="N4382">
        <v>67</v>
      </c>
      <c r="O4382" t="s">
        <v>3933</v>
      </c>
      <c r="P4382" t="s">
        <v>7866</v>
      </c>
    </row>
    <row r="4383" spans="1:16" x14ac:dyDescent="0.25">
      <c r="A4383" t="s">
        <v>89</v>
      </c>
      <c r="B4383" t="s">
        <v>7867</v>
      </c>
      <c r="C4383" t="s">
        <v>158</v>
      </c>
      <c r="D4383" t="s">
        <v>4034</v>
      </c>
      <c r="E4383" t="s">
        <v>20</v>
      </c>
      <c r="F4383" t="b">
        <v>0</v>
      </c>
      <c r="G4383" t="s">
        <v>158</v>
      </c>
      <c r="H4383" s="4">
        <v>45714.630312499998</v>
      </c>
      <c r="I4383" t="b">
        <v>0</v>
      </c>
      <c r="J4383" t="b">
        <v>0</v>
      </c>
      <c r="K4383" t="s">
        <v>158</v>
      </c>
      <c r="L4383" t="s">
        <v>22</v>
      </c>
      <c r="M4383">
        <v>64085.5</v>
      </c>
      <c r="O4383" t="s">
        <v>1906</v>
      </c>
      <c r="P4383" t="s">
        <v>1198</v>
      </c>
    </row>
    <row r="4384" spans="1:16" x14ac:dyDescent="0.25">
      <c r="A4384" t="s">
        <v>19</v>
      </c>
      <c r="B4384" t="s">
        <v>7868</v>
      </c>
      <c r="C4384" t="s">
        <v>158</v>
      </c>
      <c r="D4384" t="s">
        <v>4034</v>
      </c>
      <c r="E4384" t="s">
        <v>20</v>
      </c>
      <c r="F4384" t="b">
        <v>0</v>
      </c>
      <c r="G4384" t="s">
        <v>158</v>
      </c>
      <c r="H4384" s="4">
        <v>45714.630462962959</v>
      </c>
      <c r="I4384" t="b">
        <v>0</v>
      </c>
      <c r="J4384" t="b">
        <v>0</v>
      </c>
      <c r="K4384" t="s">
        <v>158</v>
      </c>
      <c r="L4384" t="s">
        <v>22</v>
      </c>
      <c r="M4384">
        <v>48000</v>
      </c>
      <c r="O4384" t="s">
        <v>1906</v>
      </c>
      <c r="P4384" t="s">
        <v>7869</v>
      </c>
    </row>
    <row r="4385" spans="1:16" x14ac:dyDescent="0.25">
      <c r="A4385" t="s">
        <v>25</v>
      </c>
      <c r="B4385" t="s">
        <v>7870</v>
      </c>
      <c r="C4385" t="s">
        <v>386</v>
      </c>
      <c r="D4385" t="s">
        <v>3972</v>
      </c>
      <c r="E4385" t="s">
        <v>20</v>
      </c>
      <c r="F4385" t="b">
        <v>0</v>
      </c>
      <c r="G4385" t="s">
        <v>41</v>
      </c>
      <c r="H4385" s="4">
        <v>45714.667199074072</v>
      </c>
      <c r="I4385" t="b">
        <v>0</v>
      </c>
      <c r="J4385" t="b">
        <v>1</v>
      </c>
      <c r="K4385" t="s">
        <v>24</v>
      </c>
      <c r="L4385" t="s">
        <v>22</v>
      </c>
      <c r="M4385">
        <v>143000</v>
      </c>
      <c r="O4385" t="s">
        <v>2768</v>
      </c>
      <c r="P4385" t="s">
        <v>7871</v>
      </c>
    </row>
    <row r="4386" spans="1:16" x14ac:dyDescent="0.25">
      <c r="A4386" t="s">
        <v>0</v>
      </c>
      <c r="B4386" t="s">
        <v>7872</v>
      </c>
      <c r="C4386" t="s">
        <v>322</v>
      </c>
      <c r="D4386" t="s">
        <v>4083</v>
      </c>
      <c r="E4386" t="s">
        <v>20</v>
      </c>
      <c r="F4386" t="b">
        <v>0</v>
      </c>
      <c r="G4386" t="s">
        <v>41</v>
      </c>
      <c r="H4386" s="4">
        <v>45714.667222222219</v>
      </c>
      <c r="I4386" t="b">
        <v>0</v>
      </c>
      <c r="J4386" t="b">
        <v>0</v>
      </c>
      <c r="K4386" t="s">
        <v>24</v>
      </c>
      <c r="L4386" t="s">
        <v>36</v>
      </c>
      <c r="N4386">
        <v>63</v>
      </c>
      <c r="O4386" t="s">
        <v>1137</v>
      </c>
      <c r="P4386" t="s">
        <v>48</v>
      </c>
    </row>
    <row r="4387" spans="1:16" x14ac:dyDescent="0.25">
      <c r="A4387" t="s">
        <v>0</v>
      </c>
      <c r="B4387" t="s">
        <v>1934</v>
      </c>
      <c r="C4387" t="s">
        <v>94</v>
      </c>
      <c r="D4387" t="s">
        <v>4327</v>
      </c>
      <c r="E4387" t="s">
        <v>51</v>
      </c>
      <c r="F4387" t="b">
        <v>0</v>
      </c>
      <c r="G4387" t="s">
        <v>30</v>
      </c>
      <c r="H4387" s="4">
        <v>45714.667523148149</v>
      </c>
      <c r="I4387" t="b">
        <v>0</v>
      </c>
      <c r="J4387" t="b">
        <v>0</v>
      </c>
      <c r="K4387" t="s">
        <v>24</v>
      </c>
      <c r="L4387" t="s">
        <v>36</v>
      </c>
      <c r="N4387">
        <v>35</v>
      </c>
      <c r="O4387" t="s">
        <v>7873</v>
      </c>
      <c r="P4387" t="s">
        <v>7874</v>
      </c>
    </row>
    <row r="4388" spans="1:16" x14ac:dyDescent="0.25">
      <c r="A4388" t="s">
        <v>0</v>
      </c>
      <c r="B4388" t="s">
        <v>218</v>
      </c>
      <c r="C4388" t="s">
        <v>1492</v>
      </c>
      <c r="D4388" t="s">
        <v>6850</v>
      </c>
      <c r="E4388" t="s">
        <v>20</v>
      </c>
      <c r="F4388" t="b">
        <v>0</v>
      </c>
      <c r="G4388" t="s">
        <v>30</v>
      </c>
      <c r="H4388" s="4">
        <v>45714.667557870373</v>
      </c>
      <c r="I4388" t="b">
        <v>0</v>
      </c>
      <c r="J4388" t="b">
        <v>0</v>
      </c>
      <c r="K4388" t="s">
        <v>24</v>
      </c>
      <c r="L4388" t="s">
        <v>22</v>
      </c>
      <c r="M4388">
        <v>60000</v>
      </c>
      <c r="O4388" t="s">
        <v>374</v>
      </c>
      <c r="P4388" t="s">
        <v>558</v>
      </c>
    </row>
    <row r="4389" spans="1:16" x14ac:dyDescent="0.25">
      <c r="A4389" t="s">
        <v>25</v>
      </c>
      <c r="B4389" t="s">
        <v>25</v>
      </c>
      <c r="C4389" t="s">
        <v>203</v>
      </c>
      <c r="D4389" t="s">
        <v>3972</v>
      </c>
      <c r="E4389" t="s">
        <v>20</v>
      </c>
      <c r="F4389" t="b">
        <v>0</v>
      </c>
      <c r="G4389" t="s">
        <v>23</v>
      </c>
      <c r="H4389" s="4">
        <v>45714.67759259259</v>
      </c>
      <c r="I4389" t="b">
        <v>1</v>
      </c>
      <c r="J4389" t="b">
        <v>0</v>
      </c>
      <c r="K4389" t="s">
        <v>24</v>
      </c>
      <c r="L4389" t="s">
        <v>36</v>
      </c>
      <c r="N4389">
        <v>57.5</v>
      </c>
      <c r="O4389" t="s">
        <v>741</v>
      </c>
      <c r="P4389" t="s">
        <v>7875</v>
      </c>
    </row>
    <row r="4390" spans="1:16" x14ac:dyDescent="0.25">
      <c r="A4390" t="s">
        <v>2</v>
      </c>
      <c r="B4390" t="s">
        <v>7876</v>
      </c>
      <c r="C4390" t="s">
        <v>167</v>
      </c>
      <c r="D4390" t="s">
        <v>3828</v>
      </c>
      <c r="E4390" t="s">
        <v>20</v>
      </c>
      <c r="F4390" t="b">
        <v>0</v>
      </c>
      <c r="G4390" t="s">
        <v>35</v>
      </c>
      <c r="H4390" s="4">
        <v>45714.706238425933</v>
      </c>
      <c r="I4390" t="b">
        <v>0</v>
      </c>
      <c r="J4390" t="b">
        <v>0</v>
      </c>
      <c r="K4390" t="s">
        <v>24</v>
      </c>
      <c r="L4390" t="s">
        <v>22</v>
      </c>
      <c r="M4390">
        <v>202500</v>
      </c>
      <c r="O4390" t="s">
        <v>294</v>
      </c>
      <c r="P4390" t="s">
        <v>7877</v>
      </c>
    </row>
    <row r="4391" spans="1:16" x14ac:dyDescent="0.25">
      <c r="A4391" t="s">
        <v>40</v>
      </c>
      <c r="B4391" t="s">
        <v>2286</v>
      </c>
      <c r="C4391" t="s">
        <v>151</v>
      </c>
      <c r="D4391" t="s">
        <v>3969</v>
      </c>
      <c r="E4391" t="s">
        <v>20</v>
      </c>
      <c r="F4391" t="b">
        <v>0</v>
      </c>
      <c r="G4391" t="s">
        <v>30</v>
      </c>
      <c r="H4391" s="4">
        <v>45714.706574074073</v>
      </c>
      <c r="I4391" t="b">
        <v>0</v>
      </c>
      <c r="J4391" t="b">
        <v>1</v>
      </c>
      <c r="K4391" t="s">
        <v>24</v>
      </c>
      <c r="L4391" t="s">
        <v>22</v>
      </c>
      <c r="M4391">
        <v>131500</v>
      </c>
      <c r="O4391" t="s">
        <v>4134</v>
      </c>
      <c r="P4391" t="s">
        <v>4135</v>
      </c>
    </row>
    <row r="4392" spans="1:16" x14ac:dyDescent="0.25">
      <c r="A4392" t="s">
        <v>40</v>
      </c>
      <c r="B4392" t="s">
        <v>5576</v>
      </c>
      <c r="C4392" t="s">
        <v>151</v>
      </c>
      <c r="D4392" t="s">
        <v>7878</v>
      </c>
      <c r="E4392" t="s">
        <v>20</v>
      </c>
      <c r="F4392" t="b">
        <v>0</v>
      </c>
      <c r="G4392" t="s">
        <v>30</v>
      </c>
      <c r="H4392" s="4">
        <v>45714.706574074073</v>
      </c>
      <c r="I4392" t="b">
        <v>1</v>
      </c>
      <c r="J4392" t="b">
        <v>1</v>
      </c>
      <c r="K4392" t="s">
        <v>24</v>
      </c>
      <c r="L4392" t="s">
        <v>22</v>
      </c>
      <c r="M4392">
        <v>150000</v>
      </c>
      <c r="O4392" t="s">
        <v>81</v>
      </c>
      <c r="P4392" t="s">
        <v>5577</v>
      </c>
    </row>
    <row r="4393" spans="1:16" x14ac:dyDescent="0.25">
      <c r="A4393" t="s">
        <v>139</v>
      </c>
      <c r="B4393" t="s">
        <v>277</v>
      </c>
      <c r="C4393" t="s">
        <v>1915</v>
      </c>
      <c r="D4393" t="s">
        <v>3972</v>
      </c>
      <c r="E4393" t="s">
        <v>51</v>
      </c>
      <c r="F4393" t="b">
        <v>0</v>
      </c>
      <c r="G4393" t="s">
        <v>27</v>
      </c>
      <c r="H4393" s="4">
        <v>45714.708587962959</v>
      </c>
      <c r="I4393" t="b">
        <v>1</v>
      </c>
      <c r="J4393" t="b">
        <v>0</v>
      </c>
      <c r="K4393" t="s">
        <v>24</v>
      </c>
      <c r="L4393" t="s">
        <v>36</v>
      </c>
      <c r="N4393">
        <v>60</v>
      </c>
      <c r="O4393" t="s">
        <v>7879</v>
      </c>
      <c r="P4393" t="s">
        <v>7880</v>
      </c>
    </row>
    <row r="4394" spans="1:16" x14ac:dyDescent="0.25">
      <c r="A4394" t="s">
        <v>1</v>
      </c>
      <c r="B4394" t="s">
        <v>7881</v>
      </c>
      <c r="C4394" t="s">
        <v>1501</v>
      </c>
      <c r="D4394" t="s">
        <v>3972</v>
      </c>
      <c r="E4394" t="s">
        <v>20</v>
      </c>
      <c r="F4394" t="b">
        <v>0</v>
      </c>
      <c r="G4394" t="s">
        <v>41</v>
      </c>
      <c r="H4394" s="4">
        <v>45714.708796296298</v>
      </c>
      <c r="I4394" t="b">
        <v>0</v>
      </c>
      <c r="J4394" t="b">
        <v>1</v>
      </c>
      <c r="K4394" t="s">
        <v>24</v>
      </c>
      <c r="L4394" t="s">
        <v>22</v>
      </c>
      <c r="M4394">
        <v>75000</v>
      </c>
      <c r="O4394" t="s">
        <v>3670</v>
      </c>
    </row>
    <row r="4395" spans="1:16" x14ac:dyDescent="0.25">
      <c r="A4395" t="s">
        <v>89</v>
      </c>
      <c r="B4395" t="s">
        <v>7882</v>
      </c>
      <c r="C4395" t="s">
        <v>3680</v>
      </c>
      <c r="D4395" t="s">
        <v>3972</v>
      </c>
      <c r="E4395" t="s">
        <v>51</v>
      </c>
      <c r="F4395" t="b">
        <v>0</v>
      </c>
      <c r="G4395" t="s">
        <v>41</v>
      </c>
      <c r="H4395" s="4">
        <v>45714.70890046296</v>
      </c>
      <c r="I4395" t="b">
        <v>0</v>
      </c>
      <c r="J4395" t="b">
        <v>0</v>
      </c>
      <c r="K4395" t="s">
        <v>24</v>
      </c>
      <c r="L4395" t="s">
        <v>36</v>
      </c>
      <c r="N4395">
        <v>60</v>
      </c>
      <c r="O4395" t="s">
        <v>7883</v>
      </c>
      <c r="P4395" t="s">
        <v>7884</v>
      </c>
    </row>
    <row r="4396" spans="1:16" x14ac:dyDescent="0.25">
      <c r="A4396" t="s">
        <v>28</v>
      </c>
      <c r="B4396" t="s">
        <v>7885</v>
      </c>
      <c r="C4396" t="s">
        <v>1096</v>
      </c>
      <c r="D4396" t="s">
        <v>3972</v>
      </c>
      <c r="E4396" t="s">
        <v>20</v>
      </c>
      <c r="F4396" t="b">
        <v>0</v>
      </c>
      <c r="G4396" t="s">
        <v>27</v>
      </c>
      <c r="H4396" s="4">
        <v>45714.709675925929</v>
      </c>
      <c r="I4396" t="b">
        <v>0</v>
      </c>
      <c r="J4396" t="b">
        <v>1</v>
      </c>
      <c r="K4396" t="s">
        <v>24</v>
      </c>
      <c r="L4396" t="s">
        <v>22</v>
      </c>
      <c r="M4396">
        <v>176000</v>
      </c>
      <c r="O4396" t="s">
        <v>1906</v>
      </c>
      <c r="P4396" t="s">
        <v>7886</v>
      </c>
    </row>
    <row r="4397" spans="1:16" x14ac:dyDescent="0.25">
      <c r="A4397" t="s">
        <v>1</v>
      </c>
      <c r="B4397" t="s">
        <v>3994</v>
      </c>
      <c r="C4397" t="s">
        <v>255</v>
      </c>
      <c r="D4397" t="s">
        <v>3972</v>
      </c>
      <c r="E4397" t="s">
        <v>51</v>
      </c>
      <c r="F4397" t="b">
        <v>0</v>
      </c>
      <c r="G4397" t="s">
        <v>255</v>
      </c>
      <c r="H4397" s="4">
        <v>45714.709814814807</v>
      </c>
      <c r="I4397" t="b">
        <v>0</v>
      </c>
      <c r="J4397" t="b">
        <v>0</v>
      </c>
      <c r="K4397" t="s">
        <v>255</v>
      </c>
      <c r="L4397" t="s">
        <v>36</v>
      </c>
      <c r="N4397">
        <v>19.5</v>
      </c>
      <c r="O4397" t="s">
        <v>3988</v>
      </c>
      <c r="P4397" t="s">
        <v>3989</v>
      </c>
    </row>
    <row r="4398" spans="1:16" x14ac:dyDescent="0.25">
      <c r="A4398" t="s">
        <v>2</v>
      </c>
      <c r="B4398" t="s">
        <v>7887</v>
      </c>
      <c r="C4398" t="s">
        <v>327</v>
      </c>
      <c r="D4398" t="s">
        <v>4327</v>
      </c>
      <c r="E4398" t="s">
        <v>51</v>
      </c>
      <c r="F4398" t="b">
        <v>0</v>
      </c>
      <c r="G4398" t="s">
        <v>27</v>
      </c>
      <c r="H4398" s="4">
        <v>45714.710416666669</v>
      </c>
      <c r="I4398" t="b">
        <v>1</v>
      </c>
      <c r="J4398" t="b">
        <v>0</v>
      </c>
      <c r="K4398" t="s">
        <v>24</v>
      </c>
      <c r="L4398" t="s">
        <v>36</v>
      </c>
      <c r="N4398">
        <v>65</v>
      </c>
      <c r="O4398" t="s">
        <v>7888</v>
      </c>
      <c r="P4398" t="s">
        <v>119</v>
      </c>
    </row>
    <row r="4399" spans="1:16" x14ac:dyDescent="0.25">
      <c r="A4399" t="s">
        <v>2</v>
      </c>
      <c r="B4399" t="s">
        <v>7889</v>
      </c>
      <c r="C4399" t="s">
        <v>1501</v>
      </c>
      <c r="D4399" t="s">
        <v>3972</v>
      </c>
      <c r="E4399" t="s">
        <v>20</v>
      </c>
      <c r="F4399" t="b">
        <v>0</v>
      </c>
      <c r="G4399" t="s">
        <v>27</v>
      </c>
      <c r="H4399" s="4">
        <v>45714.710497685177</v>
      </c>
      <c r="I4399" t="b">
        <v>0</v>
      </c>
      <c r="J4399" t="b">
        <v>1</v>
      </c>
      <c r="K4399" t="s">
        <v>24</v>
      </c>
      <c r="L4399" t="s">
        <v>22</v>
      </c>
      <c r="M4399">
        <v>120000</v>
      </c>
      <c r="O4399" t="s">
        <v>3670</v>
      </c>
      <c r="P4399" t="s">
        <v>7890</v>
      </c>
    </row>
    <row r="4400" spans="1:16" x14ac:dyDescent="0.25">
      <c r="A4400" t="s">
        <v>2</v>
      </c>
      <c r="B4400" t="s">
        <v>7891</v>
      </c>
      <c r="C4400" t="s">
        <v>7892</v>
      </c>
      <c r="D4400" t="s">
        <v>3972</v>
      </c>
      <c r="E4400" t="s">
        <v>20</v>
      </c>
      <c r="F4400" t="b">
        <v>0</v>
      </c>
      <c r="G4400" t="s">
        <v>41</v>
      </c>
      <c r="H4400" s="4">
        <v>45714.710879629631</v>
      </c>
      <c r="I4400" t="b">
        <v>0</v>
      </c>
      <c r="J4400" t="b">
        <v>1</v>
      </c>
      <c r="K4400" t="s">
        <v>24</v>
      </c>
      <c r="L4400" t="s">
        <v>22</v>
      </c>
      <c r="M4400">
        <v>127500</v>
      </c>
      <c r="O4400" t="s">
        <v>6336</v>
      </c>
      <c r="P4400" t="s">
        <v>7893</v>
      </c>
    </row>
    <row r="4401" spans="1:16" x14ac:dyDescent="0.25">
      <c r="A4401" t="s">
        <v>89</v>
      </c>
      <c r="B4401" t="s">
        <v>7894</v>
      </c>
      <c r="C4401" t="s">
        <v>7895</v>
      </c>
      <c r="D4401" t="s">
        <v>7896</v>
      </c>
      <c r="E4401" t="s">
        <v>20</v>
      </c>
      <c r="F4401" t="b">
        <v>0</v>
      </c>
      <c r="G4401" t="s">
        <v>2260</v>
      </c>
      <c r="H4401" s="4">
        <v>45714.713692129633</v>
      </c>
      <c r="I4401" t="b">
        <v>0</v>
      </c>
      <c r="J4401" t="b">
        <v>0</v>
      </c>
      <c r="K4401" t="s">
        <v>2260</v>
      </c>
      <c r="L4401" t="s">
        <v>22</v>
      </c>
      <c r="M4401">
        <v>160000</v>
      </c>
      <c r="O4401" t="s">
        <v>7897</v>
      </c>
      <c r="P4401" t="s">
        <v>7898</v>
      </c>
    </row>
    <row r="4402" spans="1:16" x14ac:dyDescent="0.25">
      <c r="A4402" t="s">
        <v>2</v>
      </c>
      <c r="B4402" t="s">
        <v>894</v>
      </c>
      <c r="C4402" t="s">
        <v>211</v>
      </c>
      <c r="D4402" t="s">
        <v>3969</v>
      </c>
      <c r="E4402" t="s">
        <v>20</v>
      </c>
      <c r="F4402" t="b">
        <v>0</v>
      </c>
      <c r="G4402" t="s">
        <v>23</v>
      </c>
      <c r="H4402" s="4">
        <v>45714.719398148147</v>
      </c>
      <c r="I4402" t="b">
        <v>0</v>
      </c>
      <c r="J4402" t="b">
        <v>0</v>
      </c>
      <c r="K4402" t="s">
        <v>24</v>
      </c>
      <c r="L4402" t="s">
        <v>22</v>
      </c>
      <c r="M4402">
        <v>126268</v>
      </c>
      <c r="O4402" t="s">
        <v>7543</v>
      </c>
      <c r="P4402" t="s">
        <v>7899</v>
      </c>
    </row>
    <row r="4403" spans="1:16" x14ac:dyDescent="0.25">
      <c r="A4403" t="s">
        <v>0</v>
      </c>
      <c r="B4403" t="s">
        <v>4314</v>
      </c>
      <c r="C4403" t="s">
        <v>39</v>
      </c>
      <c r="D4403" t="s">
        <v>3984</v>
      </c>
      <c r="E4403" t="s">
        <v>20</v>
      </c>
      <c r="F4403" t="b">
        <v>1</v>
      </c>
      <c r="G4403" t="s">
        <v>1128</v>
      </c>
      <c r="H4403" s="4">
        <v>45714.720034722217</v>
      </c>
      <c r="I4403" t="b">
        <v>1</v>
      </c>
      <c r="J4403" t="b">
        <v>0</v>
      </c>
      <c r="K4403" t="s">
        <v>1128</v>
      </c>
      <c r="L4403" t="s">
        <v>22</v>
      </c>
      <c r="M4403">
        <v>91200</v>
      </c>
      <c r="O4403" t="s">
        <v>4315</v>
      </c>
      <c r="P4403" t="s">
        <v>149</v>
      </c>
    </row>
    <row r="4404" spans="1:16" x14ac:dyDescent="0.25">
      <c r="A4404" t="s">
        <v>2</v>
      </c>
      <c r="B4404" t="s">
        <v>358</v>
      </c>
      <c r="C4404" t="s">
        <v>39</v>
      </c>
      <c r="D4404" t="s">
        <v>3984</v>
      </c>
      <c r="E4404" t="s">
        <v>51</v>
      </c>
      <c r="F4404" t="b">
        <v>1</v>
      </c>
      <c r="G4404" t="s">
        <v>2452</v>
      </c>
      <c r="H4404" s="4">
        <v>45714.724594907413</v>
      </c>
      <c r="I4404" t="b">
        <v>0</v>
      </c>
      <c r="J4404" t="b">
        <v>0</v>
      </c>
      <c r="K4404" t="s">
        <v>2452</v>
      </c>
      <c r="L4404" t="s">
        <v>22</v>
      </c>
      <c r="M4404">
        <v>100000</v>
      </c>
      <c r="O4404" t="s">
        <v>374</v>
      </c>
      <c r="P4404" t="s">
        <v>7900</v>
      </c>
    </row>
    <row r="4405" spans="1:16" x14ac:dyDescent="0.25">
      <c r="A4405" t="s">
        <v>0</v>
      </c>
      <c r="B4405" t="s">
        <v>0</v>
      </c>
      <c r="C4405" t="s">
        <v>1247</v>
      </c>
      <c r="D4405" t="s">
        <v>3828</v>
      </c>
      <c r="E4405" t="s">
        <v>20</v>
      </c>
      <c r="F4405" t="b">
        <v>0</v>
      </c>
      <c r="G4405" t="s">
        <v>1247</v>
      </c>
      <c r="H4405" s="4">
        <v>45714.725486111107</v>
      </c>
      <c r="I4405" t="b">
        <v>0</v>
      </c>
      <c r="J4405" t="b">
        <v>0</v>
      </c>
      <c r="K4405" t="s">
        <v>1247</v>
      </c>
      <c r="L4405" t="s">
        <v>22</v>
      </c>
      <c r="M4405">
        <v>35250</v>
      </c>
      <c r="O4405" t="s">
        <v>4112</v>
      </c>
      <c r="P4405" t="s">
        <v>2146</v>
      </c>
    </row>
    <row r="4406" spans="1:16" x14ac:dyDescent="0.25">
      <c r="A4406" t="s">
        <v>1</v>
      </c>
      <c r="B4406" t="s">
        <v>7901</v>
      </c>
      <c r="C4406" t="s">
        <v>39</v>
      </c>
      <c r="D4406" t="s">
        <v>4219</v>
      </c>
      <c r="E4406" t="s">
        <v>20</v>
      </c>
      <c r="F4406" t="b">
        <v>1</v>
      </c>
      <c r="G4406" t="s">
        <v>2641</v>
      </c>
      <c r="H4406" s="4">
        <v>45714.726921296293</v>
      </c>
      <c r="I4406" t="b">
        <v>0</v>
      </c>
      <c r="J4406" t="b">
        <v>0</v>
      </c>
      <c r="K4406" t="s">
        <v>2641</v>
      </c>
      <c r="L4406" t="s">
        <v>22</v>
      </c>
      <c r="M4406">
        <v>175000</v>
      </c>
      <c r="O4406" t="s">
        <v>1049</v>
      </c>
      <c r="P4406" t="s">
        <v>7902</v>
      </c>
    </row>
    <row r="4407" spans="1:16" x14ac:dyDescent="0.25">
      <c r="A4407" t="s">
        <v>0</v>
      </c>
      <c r="B4407" t="s">
        <v>7903</v>
      </c>
      <c r="C4407" t="s">
        <v>985</v>
      </c>
      <c r="D4407" t="s">
        <v>3828</v>
      </c>
      <c r="E4407" t="s">
        <v>20</v>
      </c>
      <c r="F4407" t="b">
        <v>0</v>
      </c>
      <c r="G4407" t="s">
        <v>27</v>
      </c>
      <c r="H4407" s="4">
        <v>45714.7500462963</v>
      </c>
      <c r="I4407" t="b">
        <v>1</v>
      </c>
      <c r="J4407" t="b">
        <v>1</v>
      </c>
      <c r="K4407" t="s">
        <v>24</v>
      </c>
      <c r="L4407" t="s">
        <v>22</v>
      </c>
      <c r="M4407">
        <v>74500</v>
      </c>
      <c r="O4407" t="s">
        <v>6044</v>
      </c>
      <c r="P4407" t="s">
        <v>221</v>
      </c>
    </row>
    <row r="4408" spans="1:16" x14ac:dyDescent="0.25">
      <c r="A4408" t="s">
        <v>89</v>
      </c>
      <c r="B4408" t="s">
        <v>7904</v>
      </c>
      <c r="C4408" t="s">
        <v>142</v>
      </c>
      <c r="D4408" t="s">
        <v>3972</v>
      </c>
      <c r="E4408" t="s">
        <v>20</v>
      </c>
      <c r="F4408" t="b">
        <v>0</v>
      </c>
      <c r="G4408" t="s">
        <v>27</v>
      </c>
      <c r="H4408" s="4">
        <v>45714.750254629631</v>
      </c>
      <c r="I4408" t="b">
        <v>0</v>
      </c>
      <c r="J4408" t="b">
        <v>1</v>
      </c>
      <c r="K4408" t="s">
        <v>24</v>
      </c>
      <c r="L4408" t="s">
        <v>22</v>
      </c>
      <c r="M4408">
        <v>100000</v>
      </c>
      <c r="O4408" t="s">
        <v>1308</v>
      </c>
      <c r="P4408" t="s">
        <v>3779</v>
      </c>
    </row>
    <row r="4409" spans="1:16" x14ac:dyDescent="0.25">
      <c r="A4409" t="s">
        <v>0</v>
      </c>
      <c r="B4409" t="s">
        <v>7905</v>
      </c>
      <c r="C4409" t="s">
        <v>612</v>
      </c>
      <c r="D4409" t="s">
        <v>3972</v>
      </c>
      <c r="E4409" t="s">
        <v>20</v>
      </c>
      <c r="F4409" t="b">
        <v>0</v>
      </c>
      <c r="G4409" t="s">
        <v>27</v>
      </c>
      <c r="H4409" s="4">
        <v>45714.7502662037</v>
      </c>
      <c r="I4409" t="b">
        <v>1</v>
      </c>
      <c r="J4409" t="b">
        <v>1</v>
      </c>
      <c r="K4409" t="s">
        <v>24</v>
      </c>
      <c r="L4409" t="s">
        <v>22</v>
      </c>
      <c r="M4409">
        <v>90000</v>
      </c>
      <c r="O4409" t="s">
        <v>1491</v>
      </c>
      <c r="P4409" t="s">
        <v>521</v>
      </c>
    </row>
    <row r="4410" spans="1:16" x14ac:dyDescent="0.25">
      <c r="A4410" t="s">
        <v>0</v>
      </c>
      <c r="B4410" t="s">
        <v>545</v>
      </c>
      <c r="C4410" t="s">
        <v>1561</v>
      </c>
      <c r="D4410" t="s">
        <v>3972</v>
      </c>
      <c r="E4410" t="s">
        <v>20</v>
      </c>
      <c r="F4410" t="b">
        <v>0</v>
      </c>
      <c r="G4410" t="s">
        <v>30</v>
      </c>
      <c r="H4410" s="4">
        <v>45714.750891203701</v>
      </c>
      <c r="I4410" t="b">
        <v>0</v>
      </c>
      <c r="J4410" t="b">
        <v>1</v>
      </c>
      <c r="K4410" t="s">
        <v>24</v>
      </c>
      <c r="L4410" t="s">
        <v>22</v>
      </c>
      <c r="M4410">
        <v>72250</v>
      </c>
      <c r="O4410" t="s">
        <v>7906</v>
      </c>
      <c r="P4410" t="s">
        <v>3369</v>
      </c>
    </row>
    <row r="4411" spans="1:16" x14ac:dyDescent="0.25">
      <c r="A4411" t="s">
        <v>2</v>
      </c>
      <c r="B4411" t="s">
        <v>307</v>
      </c>
      <c r="C4411" t="s">
        <v>1050</v>
      </c>
      <c r="D4411" t="s">
        <v>3600</v>
      </c>
      <c r="E4411" t="s">
        <v>20</v>
      </c>
      <c r="F4411" t="b">
        <v>0</v>
      </c>
      <c r="G4411" t="s">
        <v>27</v>
      </c>
      <c r="H4411" s="4">
        <v>45714.752060185187</v>
      </c>
      <c r="I4411" t="b">
        <v>1</v>
      </c>
      <c r="J4411" t="b">
        <v>0</v>
      </c>
      <c r="K4411" t="s">
        <v>24</v>
      </c>
      <c r="L4411" t="s">
        <v>22</v>
      </c>
      <c r="M4411">
        <v>190000</v>
      </c>
      <c r="O4411" t="s">
        <v>123</v>
      </c>
      <c r="P4411" t="s">
        <v>7907</v>
      </c>
    </row>
    <row r="4412" spans="1:16" x14ac:dyDescent="0.25">
      <c r="A4412" t="s">
        <v>2</v>
      </c>
      <c r="B4412" t="s">
        <v>7908</v>
      </c>
      <c r="C4412" t="s">
        <v>7909</v>
      </c>
      <c r="D4412" t="s">
        <v>131</v>
      </c>
      <c r="E4412" t="s">
        <v>20</v>
      </c>
      <c r="F4412" t="b">
        <v>0</v>
      </c>
      <c r="G4412" t="s">
        <v>41</v>
      </c>
      <c r="H4412" s="4">
        <v>45714.75236111111</v>
      </c>
      <c r="I4412" t="b">
        <v>1</v>
      </c>
      <c r="J4412" t="b">
        <v>0</v>
      </c>
      <c r="K4412" t="s">
        <v>24</v>
      </c>
      <c r="L4412" t="s">
        <v>22</v>
      </c>
      <c r="M4412">
        <v>100000</v>
      </c>
      <c r="O4412" t="s">
        <v>131</v>
      </c>
      <c r="P4412" t="s">
        <v>1757</v>
      </c>
    </row>
    <row r="4413" spans="1:16" x14ac:dyDescent="0.25">
      <c r="A4413" t="s">
        <v>0</v>
      </c>
      <c r="B4413" t="s">
        <v>7910</v>
      </c>
      <c r="C4413" t="s">
        <v>932</v>
      </c>
      <c r="D4413" t="s">
        <v>3972</v>
      </c>
      <c r="E4413" t="s">
        <v>20</v>
      </c>
      <c r="F4413" t="b">
        <v>0</v>
      </c>
      <c r="G4413" t="s">
        <v>41</v>
      </c>
      <c r="H4413" s="4">
        <v>45714.791990740741</v>
      </c>
      <c r="I4413" t="b">
        <v>0</v>
      </c>
      <c r="J4413" t="b">
        <v>0</v>
      </c>
      <c r="K4413" t="s">
        <v>24</v>
      </c>
      <c r="L4413" t="s">
        <v>22</v>
      </c>
      <c r="M4413">
        <v>109825</v>
      </c>
      <c r="O4413" t="s">
        <v>7911</v>
      </c>
      <c r="P4413" t="s">
        <v>7912</v>
      </c>
    </row>
    <row r="4414" spans="1:16" x14ac:dyDescent="0.25">
      <c r="A4414" t="s">
        <v>139</v>
      </c>
      <c r="B4414" t="s">
        <v>2126</v>
      </c>
      <c r="C4414" t="s">
        <v>181</v>
      </c>
      <c r="D4414" t="s">
        <v>3972</v>
      </c>
      <c r="E4414" t="s">
        <v>20</v>
      </c>
      <c r="F4414" t="b">
        <v>0</v>
      </c>
      <c r="G4414" t="s">
        <v>41</v>
      </c>
      <c r="H4414" s="4">
        <v>45714.792060185187</v>
      </c>
      <c r="I4414" t="b">
        <v>0</v>
      </c>
      <c r="J4414" t="b">
        <v>0</v>
      </c>
      <c r="K4414" t="s">
        <v>24</v>
      </c>
      <c r="L4414" t="s">
        <v>22</v>
      </c>
      <c r="M4414">
        <v>52500</v>
      </c>
      <c r="O4414" t="s">
        <v>7913</v>
      </c>
    </row>
    <row r="4415" spans="1:16" x14ac:dyDescent="0.25">
      <c r="A4415" t="s">
        <v>191</v>
      </c>
      <c r="B4415" t="s">
        <v>7914</v>
      </c>
      <c r="C4415" t="s">
        <v>316</v>
      </c>
      <c r="D4415" t="s">
        <v>3972</v>
      </c>
      <c r="E4415" t="s">
        <v>20</v>
      </c>
      <c r="F4415" t="b">
        <v>0</v>
      </c>
      <c r="G4415" t="s">
        <v>35</v>
      </c>
      <c r="H4415" s="4">
        <v>45714.792384259257</v>
      </c>
      <c r="I4415" t="b">
        <v>1</v>
      </c>
      <c r="J4415" t="b">
        <v>0</v>
      </c>
      <c r="K4415" t="s">
        <v>24</v>
      </c>
      <c r="L4415" t="s">
        <v>22</v>
      </c>
      <c r="M4415">
        <v>155000</v>
      </c>
      <c r="O4415" t="s">
        <v>7915</v>
      </c>
    </row>
    <row r="4416" spans="1:16" x14ac:dyDescent="0.25">
      <c r="A4416" t="s">
        <v>25</v>
      </c>
      <c r="B4416" t="s">
        <v>5835</v>
      </c>
      <c r="C4416" t="s">
        <v>140</v>
      </c>
      <c r="D4416" t="s">
        <v>4083</v>
      </c>
      <c r="E4416" t="s">
        <v>20</v>
      </c>
      <c r="F4416" t="b">
        <v>0</v>
      </c>
      <c r="G4416" t="s">
        <v>35</v>
      </c>
      <c r="H4416" s="4">
        <v>45714.792395833327</v>
      </c>
      <c r="I4416" t="b">
        <v>0</v>
      </c>
      <c r="J4416" t="b">
        <v>0</v>
      </c>
      <c r="K4416" t="s">
        <v>24</v>
      </c>
      <c r="L4416" t="s">
        <v>22</v>
      </c>
      <c r="M4416">
        <v>130000</v>
      </c>
      <c r="O4416" t="s">
        <v>5836</v>
      </c>
      <c r="P4416" t="s">
        <v>221</v>
      </c>
    </row>
    <row r="4417" spans="1:16" x14ac:dyDescent="0.25">
      <c r="A4417" t="s">
        <v>2</v>
      </c>
      <c r="B4417" t="s">
        <v>2378</v>
      </c>
      <c r="C4417" t="s">
        <v>1050</v>
      </c>
      <c r="D4417" t="s">
        <v>3828</v>
      </c>
      <c r="E4417" t="s">
        <v>20</v>
      </c>
      <c r="F4417" t="b">
        <v>0</v>
      </c>
      <c r="G4417" t="s">
        <v>35</v>
      </c>
      <c r="H4417" s="4">
        <v>45714.794340277767</v>
      </c>
      <c r="I4417" t="b">
        <v>0</v>
      </c>
      <c r="J4417" t="b">
        <v>1</v>
      </c>
      <c r="K4417" t="s">
        <v>24</v>
      </c>
      <c r="L4417" t="s">
        <v>22</v>
      </c>
      <c r="M4417">
        <v>260000</v>
      </c>
      <c r="O4417" t="s">
        <v>1364</v>
      </c>
      <c r="P4417" t="s">
        <v>7916</v>
      </c>
    </row>
    <row r="4418" spans="1:16" x14ac:dyDescent="0.25">
      <c r="A4418" t="s">
        <v>25</v>
      </c>
      <c r="B4418" t="s">
        <v>7917</v>
      </c>
      <c r="C4418" t="s">
        <v>1240</v>
      </c>
      <c r="D4418" t="s">
        <v>3972</v>
      </c>
      <c r="E4418" t="s">
        <v>51</v>
      </c>
      <c r="F4418" t="b">
        <v>0</v>
      </c>
      <c r="G4418" t="s">
        <v>27</v>
      </c>
      <c r="H4418" s="4">
        <v>45714.833518518521</v>
      </c>
      <c r="I4418" t="b">
        <v>1</v>
      </c>
      <c r="J4418" t="b">
        <v>0</v>
      </c>
      <c r="K4418" t="s">
        <v>24</v>
      </c>
      <c r="L4418" t="s">
        <v>36</v>
      </c>
      <c r="N4418">
        <v>69.5</v>
      </c>
      <c r="O4418" t="s">
        <v>1650</v>
      </c>
      <c r="P4418" t="s">
        <v>7918</v>
      </c>
    </row>
    <row r="4419" spans="1:16" x14ac:dyDescent="0.25">
      <c r="A4419" t="s">
        <v>0</v>
      </c>
      <c r="B4419" t="s">
        <v>7564</v>
      </c>
      <c r="C4419" t="s">
        <v>1894</v>
      </c>
      <c r="D4419" t="s">
        <v>3972</v>
      </c>
      <c r="E4419" t="s">
        <v>20</v>
      </c>
      <c r="F4419" t="b">
        <v>0</v>
      </c>
      <c r="G4419" t="s">
        <v>41</v>
      </c>
      <c r="H4419" s="4">
        <v>45714.833657407413</v>
      </c>
      <c r="I4419" t="b">
        <v>0</v>
      </c>
      <c r="J4419" t="b">
        <v>0</v>
      </c>
      <c r="K4419" t="s">
        <v>24</v>
      </c>
      <c r="L4419" t="s">
        <v>22</v>
      </c>
      <c r="M4419">
        <v>83500</v>
      </c>
      <c r="O4419" t="s">
        <v>5521</v>
      </c>
      <c r="P4419" t="s">
        <v>2715</v>
      </c>
    </row>
    <row r="4420" spans="1:16" x14ac:dyDescent="0.25">
      <c r="A4420" t="s">
        <v>139</v>
      </c>
      <c r="B4420" t="s">
        <v>3145</v>
      </c>
      <c r="C4420" t="s">
        <v>293</v>
      </c>
      <c r="D4420" t="s">
        <v>3972</v>
      </c>
      <c r="E4420" t="s">
        <v>20</v>
      </c>
      <c r="F4420" t="b">
        <v>0</v>
      </c>
      <c r="G4420" t="s">
        <v>41</v>
      </c>
      <c r="H4420" s="4">
        <v>45714.833749999998</v>
      </c>
      <c r="I4420" t="b">
        <v>1</v>
      </c>
      <c r="J4420" t="b">
        <v>0</v>
      </c>
      <c r="K4420" t="s">
        <v>24</v>
      </c>
      <c r="L4420" t="s">
        <v>22</v>
      </c>
      <c r="M4420">
        <v>110000</v>
      </c>
      <c r="O4420" t="s">
        <v>482</v>
      </c>
    </row>
    <row r="4421" spans="1:16" x14ac:dyDescent="0.25">
      <c r="A4421" t="s">
        <v>0</v>
      </c>
      <c r="B4421" t="s">
        <v>7919</v>
      </c>
      <c r="C4421" t="s">
        <v>316</v>
      </c>
      <c r="D4421" t="s">
        <v>3972</v>
      </c>
      <c r="E4421" t="s">
        <v>51</v>
      </c>
      <c r="F4421" t="b">
        <v>0</v>
      </c>
      <c r="G4421" t="s">
        <v>35</v>
      </c>
      <c r="H4421" s="4">
        <v>45714.83394675926</v>
      </c>
      <c r="I4421" t="b">
        <v>1</v>
      </c>
      <c r="J4421" t="b">
        <v>0</v>
      </c>
      <c r="K4421" t="s">
        <v>24</v>
      </c>
      <c r="L4421" t="s">
        <v>36</v>
      </c>
      <c r="N4421">
        <v>40</v>
      </c>
      <c r="O4421" t="s">
        <v>74</v>
      </c>
    </row>
    <row r="4422" spans="1:16" x14ac:dyDescent="0.25">
      <c r="A4422" t="s">
        <v>0</v>
      </c>
      <c r="B4422" t="s">
        <v>7920</v>
      </c>
      <c r="C4422" t="s">
        <v>7921</v>
      </c>
      <c r="D4422" t="s">
        <v>3972</v>
      </c>
      <c r="E4422" t="s">
        <v>20</v>
      </c>
      <c r="F4422" t="b">
        <v>0</v>
      </c>
      <c r="G4422" t="s">
        <v>30</v>
      </c>
      <c r="H4422" s="4">
        <v>45714.834201388891</v>
      </c>
      <c r="I4422" t="b">
        <v>0</v>
      </c>
      <c r="J4422" t="b">
        <v>1</v>
      </c>
      <c r="K4422" t="s">
        <v>24</v>
      </c>
      <c r="L4422" t="s">
        <v>22</v>
      </c>
      <c r="M4422">
        <v>79000</v>
      </c>
      <c r="O4422" t="s">
        <v>7922</v>
      </c>
      <c r="P4422" t="s">
        <v>3921</v>
      </c>
    </row>
    <row r="4423" spans="1:16" x14ac:dyDescent="0.25">
      <c r="A4423" t="s">
        <v>89</v>
      </c>
      <c r="B4423" t="s">
        <v>7923</v>
      </c>
      <c r="C4423" t="s">
        <v>808</v>
      </c>
      <c r="D4423" t="s">
        <v>3972</v>
      </c>
      <c r="E4423" t="s">
        <v>20</v>
      </c>
      <c r="F4423" t="b">
        <v>0</v>
      </c>
      <c r="G4423" t="s">
        <v>27</v>
      </c>
      <c r="H4423" s="4">
        <v>45714.835625</v>
      </c>
      <c r="I4423" t="b">
        <v>1</v>
      </c>
      <c r="J4423" t="b">
        <v>0</v>
      </c>
      <c r="K4423" t="s">
        <v>24</v>
      </c>
      <c r="L4423" t="s">
        <v>22</v>
      </c>
      <c r="M4423">
        <v>220000</v>
      </c>
      <c r="O4423" t="s">
        <v>69</v>
      </c>
      <c r="P4423" t="s">
        <v>7924</v>
      </c>
    </row>
    <row r="4424" spans="1:16" x14ac:dyDescent="0.25">
      <c r="A4424" t="s">
        <v>1</v>
      </c>
      <c r="B4424" t="s">
        <v>7925</v>
      </c>
      <c r="C4424" t="s">
        <v>203</v>
      </c>
      <c r="D4424" t="s">
        <v>3972</v>
      </c>
      <c r="E4424" t="s">
        <v>20</v>
      </c>
      <c r="F4424" t="b">
        <v>0</v>
      </c>
      <c r="G4424" t="s">
        <v>23</v>
      </c>
      <c r="H4424" s="4">
        <v>45714.861967592587</v>
      </c>
      <c r="I4424" t="b">
        <v>0</v>
      </c>
      <c r="J4424" t="b">
        <v>1</v>
      </c>
      <c r="K4424" t="s">
        <v>24</v>
      </c>
      <c r="L4424" t="s">
        <v>22</v>
      </c>
      <c r="M4424">
        <v>112255</v>
      </c>
      <c r="O4424" t="s">
        <v>759</v>
      </c>
      <c r="P4424" t="s">
        <v>7926</v>
      </c>
    </row>
    <row r="4425" spans="1:16" x14ac:dyDescent="0.25">
      <c r="A4425" t="s">
        <v>0</v>
      </c>
      <c r="B4425" t="s">
        <v>7927</v>
      </c>
      <c r="C4425" t="s">
        <v>82</v>
      </c>
      <c r="D4425" t="s">
        <v>3828</v>
      </c>
      <c r="F4425" t="b">
        <v>0</v>
      </c>
      <c r="G4425" t="s">
        <v>27</v>
      </c>
      <c r="H4425" s="4">
        <v>45714.875023148154</v>
      </c>
      <c r="I4425" t="b">
        <v>0</v>
      </c>
      <c r="J4425" t="b">
        <v>0</v>
      </c>
      <c r="K4425" t="s">
        <v>24</v>
      </c>
      <c r="L4425" t="s">
        <v>36</v>
      </c>
      <c r="N4425">
        <v>18</v>
      </c>
      <c r="O4425" t="s">
        <v>7928</v>
      </c>
      <c r="P4425" t="s">
        <v>1711</v>
      </c>
    </row>
    <row r="4426" spans="1:16" x14ac:dyDescent="0.25">
      <c r="A4426" t="s">
        <v>0</v>
      </c>
      <c r="B4426" t="s">
        <v>3502</v>
      </c>
      <c r="C4426" t="s">
        <v>236</v>
      </c>
      <c r="D4426" t="s">
        <v>2208</v>
      </c>
      <c r="E4426" t="s">
        <v>20</v>
      </c>
      <c r="F4426" t="b">
        <v>0</v>
      </c>
      <c r="G4426" t="s">
        <v>27</v>
      </c>
      <c r="H4426" s="4">
        <v>45714.875092592592</v>
      </c>
      <c r="I4426" t="b">
        <v>0</v>
      </c>
      <c r="J4426" t="b">
        <v>0</v>
      </c>
      <c r="K4426" t="s">
        <v>24</v>
      </c>
      <c r="L4426" t="s">
        <v>22</v>
      </c>
      <c r="M4426">
        <v>65000</v>
      </c>
      <c r="O4426" t="s">
        <v>7929</v>
      </c>
      <c r="P4426" t="s">
        <v>7930</v>
      </c>
    </row>
    <row r="4427" spans="1:16" x14ac:dyDescent="0.25">
      <c r="A4427" t="s">
        <v>139</v>
      </c>
      <c r="B4427" t="s">
        <v>7931</v>
      </c>
      <c r="C4427" t="s">
        <v>851</v>
      </c>
      <c r="D4427" t="s">
        <v>3972</v>
      </c>
      <c r="E4427" t="s">
        <v>20</v>
      </c>
      <c r="F4427" t="b">
        <v>0</v>
      </c>
      <c r="G4427" t="s">
        <v>27</v>
      </c>
      <c r="H4427" s="4">
        <v>45714.875231481477</v>
      </c>
      <c r="I4427" t="b">
        <v>0</v>
      </c>
      <c r="J4427" t="b">
        <v>0</v>
      </c>
      <c r="K4427" t="s">
        <v>24</v>
      </c>
      <c r="L4427" t="s">
        <v>22</v>
      </c>
      <c r="M4427">
        <v>65000</v>
      </c>
      <c r="O4427" t="s">
        <v>7932</v>
      </c>
    </row>
    <row r="4428" spans="1:16" x14ac:dyDescent="0.25">
      <c r="A4428" t="s">
        <v>1</v>
      </c>
      <c r="B4428" t="s">
        <v>7933</v>
      </c>
      <c r="C4428" t="s">
        <v>7934</v>
      </c>
      <c r="D4428" t="s">
        <v>3972</v>
      </c>
      <c r="E4428" t="s">
        <v>20</v>
      </c>
      <c r="F4428" t="b">
        <v>0</v>
      </c>
      <c r="G4428" t="s">
        <v>52</v>
      </c>
      <c r="H4428" s="4">
        <v>45714.876064814824</v>
      </c>
      <c r="I4428" t="b">
        <v>0</v>
      </c>
      <c r="J4428" t="b">
        <v>0</v>
      </c>
      <c r="K4428" t="s">
        <v>24</v>
      </c>
      <c r="L4428" t="s">
        <v>22</v>
      </c>
      <c r="M4428">
        <v>50000</v>
      </c>
      <c r="O4428" t="s">
        <v>7935</v>
      </c>
      <c r="P4428" t="s">
        <v>280</v>
      </c>
    </row>
    <row r="4429" spans="1:16" x14ac:dyDescent="0.25">
      <c r="A4429" t="s">
        <v>2</v>
      </c>
      <c r="B4429" t="s">
        <v>269</v>
      </c>
      <c r="C4429" t="s">
        <v>334</v>
      </c>
      <c r="D4429" t="s">
        <v>3828</v>
      </c>
      <c r="E4429" t="s">
        <v>20</v>
      </c>
      <c r="F4429" t="b">
        <v>0</v>
      </c>
      <c r="G4429" t="s">
        <v>27</v>
      </c>
      <c r="H4429" s="4">
        <v>45714.877060185187</v>
      </c>
      <c r="I4429" t="b">
        <v>0</v>
      </c>
      <c r="J4429" t="b">
        <v>1</v>
      </c>
      <c r="K4429" t="s">
        <v>24</v>
      </c>
      <c r="L4429" t="s">
        <v>22</v>
      </c>
      <c r="M4429">
        <v>142500</v>
      </c>
      <c r="O4429" t="s">
        <v>1052</v>
      </c>
      <c r="P4429" t="s">
        <v>7936</v>
      </c>
    </row>
    <row r="4430" spans="1:16" x14ac:dyDescent="0.25">
      <c r="A4430" t="s">
        <v>40</v>
      </c>
      <c r="B4430" t="s">
        <v>7937</v>
      </c>
      <c r="C4430" t="s">
        <v>386</v>
      </c>
      <c r="D4430" t="s">
        <v>4327</v>
      </c>
      <c r="E4430" t="s">
        <v>20</v>
      </c>
      <c r="F4430" t="b">
        <v>0</v>
      </c>
      <c r="G4430" t="s">
        <v>35</v>
      </c>
      <c r="H4430" s="4">
        <v>45714.877650462957</v>
      </c>
      <c r="I4430" t="b">
        <v>1</v>
      </c>
      <c r="J4430" t="b">
        <v>1</v>
      </c>
      <c r="K4430" t="s">
        <v>24</v>
      </c>
      <c r="L4430" t="s">
        <v>22</v>
      </c>
      <c r="M4430">
        <v>245000</v>
      </c>
      <c r="O4430" t="s">
        <v>7938</v>
      </c>
      <c r="P4430" t="s">
        <v>7939</v>
      </c>
    </row>
    <row r="4431" spans="1:16" x14ac:dyDescent="0.25">
      <c r="A4431" t="s">
        <v>1</v>
      </c>
      <c r="B4431" t="s">
        <v>7940</v>
      </c>
      <c r="C4431" t="s">
        <v>33</v>
      </c>
      <c r="D4431" t="s">
        <v>3600</v>
      </c>
      <c r="E4431" t="s">
        <v>51</v>
      </c>
      <c r="F4431" t="b">
        <v>0</v>
      </c>
      <c r="G4431" t="s">
        <v>27</v>
      </c>
      <c r="H4431" s="4">
        <v>45714.918715277781</v>
      </c>
      <c r="I4431" t="b">
        <v>0</v>
      </c>
      <c r="J4431" t="b">
        <v>0</v>
      </c>
      <c r="K4431" t="s">
        <v>24</v>
      </c>
      <c r="L4431" t="s">
        <v>36</v>
      </c>
      <c r="N4431">
        <v>55</v>
      </c>
      <c r="O4431" t="s">
        <v>7941</v>
      </c>
      <c r="P4431" t="s">
        <v>4037</v>
      </c>
    </row>
    <row r="4432" spans="1:16" x14ac:dyDescent="0.25">
      <c r="A4432" t="s">
        <v>25</v>
      </c>
      <c r="B4432" t="s">
        <v>7942</v>
      </c>
      <c r="C4432" t="s">
        <v>203</v>
      </c>
      <c r="D4432" t="s">
        <v>3972</v>
      </c>
      <c r="E4432" t="s">
        <v>20</v>
      </c>
      <c r="F4432" t="b">
        <v>0</v>
      </c>
      <c r="G4432" t="s">
        <v>23</v>
      </c>
      <c r="H4432" s="4">
        <v>45714.945289351846</v>
      </c>
      <c r="I4432" t="b">
        <v>0</v>
      </c>
      <c r="J4432" t="b">
        <v>0</v>
      </c>
      <c r="K4432" t="s">
        <v>24</v>
      </c>
      <c r="L4432" t="s">
        <v>22</v>
      </c>
      <c r="M4432">
        <v>116500</v>
      </c>
      <c r="O4432" t="s">
        <v>716</v>
      </c>
      <c r="P4432" t="s">
        <v>7943</v>
      </c>
    </row>
    <row r="4433" spans="1:16" x14ac:dyDescent="0.25">
      <c r="A4433" t="s">
        <v>0</v>
      </c>
      <c r="B4433" t="s">
        <v>7944</v>
      </c>
      <c r="C4433" t="s">
        <v>713</v>
      </c>
      <c r="D4433" t="s">
        <v>3972</v>
      </c>
      <c r="E4433" t="s">
        <v>20</v>
      </c>
      <c r="F4433" t="b">
        <v>0</v>
      </c>
      <c r="G4433" t="s">
        <v>23</v>
      </c>
      <c r="H4433" s="4">
        <v>45714.986944444441</v>
      </c>
      <c r="I4433" t="b">
        <v>0</v>
      </c>
      <c r="J4433" t="b">
        <v>1</v>
      </c>
      <c r="K4433" t="s">
        <v>24</v>
      </c>
      <c r="L4433" t="s">
        <v>22</v>
      </c>
      <c r="M4433">
        <v>81104.5</v>
      </c>
      <c r="O4433" t="s">
        <v>7945</v>
      </c>
      <c r="P4433" t="s">
        <v>3032</v>
      </c>
    </row>
    <row r="4434" spans="1:16" x14ac:dyDescent="0.25">
      <c r="A4434" t="s">
        <v>191</v>
      </c>
      <c r="B4434" t="s">
        <v>7946</v>
      </c>
      <c r="C4434" t="s">
        <v>293</v>
      </c>
      <c r="D4434" t="s">
        <v>3972</v>
      </c>
      <c r="E4434" t="s">
        <v>20</v>
      </c>
      <c r="F4434" t="b">
        <v>0</v>
      </c>
      <c r="G4434" t="s">
        <v>41</v>
      </c>
      <c r="H4434" s="4">
        <v>45715.000358796293</v>
      </c>
      <c r="I4434" t="b">
        <v>0</v>
      </c>
      <c r="J4434" t="b">
        <v>0</v>
      </c>
      <c r="K4434" t="s">
        <v>24</v>
      </c>
      <c r="L4434" t="s">
        <v>36</v>
      </c>
      <c r="N4434">
        <v>46</v>
      </c>
      <c r="O4434" t="s">
        <v>1742</v>
      </c>
    </row>
    <row r="4435" spans="1:16" x14ac:dyDescent="0.25">
      <c r="A4435" t="s">
        <v>0</v>
      </c>
      <c r="B4435" t="s">
        <v>7947</v>
      </c>
      <c r="C4435" t="s">
        <v>829</v>
      </c>
      <c r="D4435" t="s">
        <v>5534</v>
      </c>
      <c r="E4435" t="s">
        <v>20</v>
      </c>
      <c r="F4435" t="b">
        <v>0</v>
      </c>
      <c r="G4435" t="s">
        <v>27</v>
      </c>
      <c r="H4435" s="4">
        <v>45715.001331018517</v>
      </c>
      <c r="I4435" t="b">
        <v>0</v>
      </c>
      <c r="J4435" t="b">
        <v>0</v>
      </c>
      <c r="K4435" t="s">
        <v>24</v>
      </c>
      <c r="L4435" t="s">
        <v>22</v>
      </c>
      <c r="M4435">
        <v>88582</v>
      </c>
      <c r="O4435" t="s">
        <v>675</v>
      </c>
      <c r="P4435" t="s">
        <v>7948</v>
      </c>
    </row>
    <row r="4436" spans="1:16" x14ac:dyDescent="0.25">
      <c r="A4436" t="s">
        <v>2</v>
      </c>
      <c r="B4436" t="s">
        <v>7949</v>
      </c>
      <c r="C4436" t="s">
        <v>360</v>
      </c>
      <c r="D4436" t="s">
        <v>3600</v>
      </c>
      <c r="E4436" t="s">
        <v>51</v>
      </c>
      <c r="F4436" t="b">
        <v>0</v>
      </c>
      <c r="G4436" t="s">
        <v>27</v>
      </c>
      <c r="H4436" s="4">
        <v>45715.00204861111</v>
      </c>
      <c r="I4436" t="b">
        <v>1</v>
      </c>
      <c r="J4436" t="b">
        <v>0</v>
      </c>
      <c r="K4436" t="s">
        <v>24</v>
      </c>
      <c r="L4436" t="s">
        <v>36</v>
      </c>
      <c r="N4436">
        <v>55</v>
      </c>
      <c r="O4436" t="s">
        <v>2796</v>
      </c>
      <c r="P4436" t="s">
        <v>7950</v>
      </c>
    </row>
    <row r="4437" spans="1:16" x14ac:dyDescent="0.25">
      <c r="A4437" t="s">
        <v>40</v>
      </c>
      <c r="B4437" t="s">
        <v>7951</v>
      </c>
      <c r="C4437" t="s">
        <v>306</v>
      </c>
      <c r="D4437" t="s">
        <v>3972</v>
      </c>
      <c r="E4437" t="s">
        <v>20</v>
      </c>
      <c r="F4437" t="b">
        <v>0</v>
      </c>
      <c r="G4437" t="s">
        <v>27</v>
      </c>
      <c r="H4437" s="4">
        <v>45715.00204861111</v>
      </c>
      <c r="I4437" t="b">
        <v>0</v>
      </c>
      <c r="J4437" t="b">
        <v>0</v>
      </c>
      <c r="K4437" t="s">
        <v>24</v>
      </c>
      <c r="L4437" t="s">
        <v>22</v>
      </c>
      <c r="M4437">
        <v>190000</v>
      </c>
      <c r="O4437" t="s">
        <v>7952</v>
      </c>
      <c r="P4437" t="s">
        <v>2863</v>
      </c>
    </row>
    <row r="4438" spans="1:16" x14ac:dyDescent="0.25">
      <c r="A4438" t="s">
        <v>2</v>
      </c>
      <c r="B4438" t="s">
        <v>7953</v>
      </c>
      <c r="C4438" t="s">
        <v>7954</v>
      </c>
      <c r="D4438" t="s">
        <v>4083</v>
      </c>
      <c r="E4438" t="s">
        <v>20</v>
      </c>
      <c r="F4438" t="b">
        <v>0</v>
      </c>
      <c r="G4438" t="s">
        <v>27</v>
      </c>
      <c r="H4438" s="4">
        <v>45715.002141203702</v>
      </c>
      <c r="I4438" t="b">
        <v>1</v>
      </c>
      <c r="J4438" t="b">
        <v>0</v>
      </c>
      <c r="K4438" t="s">
        <v>24</v>
      </c>
      <c r="L4438" t="s">
        <v>22</v>
      </c>
      <c r="M4438">
        <v>124753.5</v>
      </c>
      <c r="O4438" t="s">
        <v>7955</v>
      </c>
      <c r="P4438" t="s">
        <v>7956</v>
      </c>
    </row>
    <row r="4439" spans="1:16" x14ac:dyDescent="0.25">
      <c r="A4439" t="s">
        <v>191</v>
      </c>
      <c r="B4439" t="s">
        <v>7957</v>
      </c>
      <c r="C4439" t="s">
        <v>203</v>
      </c>
      <c r="D4439" t="s">
        <v>3972</v>
      </c>
      <c r="E4439" t="s">
        <v>20</v>
      </c>
      <c r="F4439" t="b">
        <v>0</v>
      </c>
      <c r="G4439" t="s">
        <v>27</v>
      </c>
      <c r="H4439" s="4">
        <v>45715.002175925933</v>
      </c>
      <c r="I4439" t="b">
        <v>1</v>
      </c>
      <c r="J4439" t="b">
        <v>0</v>
      </c>
      <c r="K4439" t="s">
        <v>24</v>
      </c>
      <c r="L4439" t="s">
        <v>22</v>
      </c>
      <c r="M4439">
        <v>112500</v>
      </c>
      <c r="O4439" t="s">
        <v>7952</v>
      </c>
      <c r="P4439" t="s">
        <v>7958</v>
      </c>
    </row>
    <row r="4440" spans="1:16" x14ac:dyDescent="0.25">
      <c r="A4440" t="s">
        <v>0</v>
      </c>
      <c r="B4440" t="s">
        <v>2166</v>
      </c>
      <c r="C4440" t="s">
        <v>192</v>
      </c>
      <c r="D4440" t="s">
        <v>4083</v>
      </c>
      <c r="E4440" t="s">
        <v>20</v>
      </c>
      <c r="F4440" t="b">
        <v>0</v>
      </c>
      <c r="G4440" t="s">
        <v>23</v>
      </c>
      <c r="H4440" s="4">
        <v>45715.028668981482</v>
      </c>
      <c r="I4440" t="b">
        <v>0</v>
      </c>
      <c r="J4440" t="b">
        <v>0</v>
      </c>
      <c r="K4440" t="s">
        <v>24</v>
      </c>
      <c r="L4440" t="s">
        <v>22</v>
      </c>
      <c r="M4440">
        <v>106500</v>
      </c>
      <c r="O4440" t="s">
        <v>374</v>
      </c>
      <c r="P4440" t="s">
        <v>4085</v>
      </c>
    </row>
    <row r="4441" spans="1:16" x14ac:dyDescent="0.25">
      <c r="A4441" t="s">
        <v>0</v>
      </c>
      <c r="B4441" t="s">
        <v>7959</v>
      </c>
      <c r="C4441" t="s">
        <v>2943</v>
      </c>
      <c r="D4441" t="s">
        <v>2532</v>
      </c>
      <c r="E4441" t="s">
        <v>20</v>
      </c>
      <c r="F4441" t="b">
        <v>0</v>
      </c>
      <c r="G4441" t="s">
        <v>30</v>
      </c>
      <c r="H4441" s="4">
        <v>45715.042523148149</v>
      </c>
      <c r="I4441" t="b">
        <v>0</v>
      </c>
      <c r="J4441" t="b">
        <v>1</v>
      </c>
      <c r="K4441" t="s">
        <v>24</v>
      </c>
      <c r="L4441" t="s">
        <v>22</v>
      </c>
      <c r="M4441">
        <v>59290.40234375</v>
      </c>
      <c r="O4441" t="s">
        <v>7960</v>
      </c>
      <c r="P4441" t="s">
        <v>100</v>
      </c>
    </row>
    <row r="4442" spans="1:16" x14ac:dyDescent="0.25">
      <c r="A4442" t="s">
        <v>1</v>
      </c>
      <c r="B4442" t="s">
        <v>7961</v>
      </c>
      <c r="C4442" t="s">
        <v>142</v>
      </c>
      <c r="D4442" t="s">
        <v>3972</v>
      </c>
      <c r="E4442" t="s">
        <v>20</v>
      </c>
      <c r="F4442" t="b">
        <v>0</v>
      </c>
      <c r="G4442" t="s">
        <v>27</v>
      </c>
      <c r="H4442" s="4">
        <v>45715.083587962959</v>
      </c>
      <c r="I4442" t="b">
        <v>0</v>
      </c>
      <c r="J4442" t="b">
        <v>1</v>
      </c>
      <c r="K4442" t="s">
        <v>24</v>
      </c>
      <c r="L4442" t="s">
        <v>22</v>
      </c>
      <c r="M4442">
        <v>123800</v>
      </c>
      <c r="O4442" t="s">
        <v>173</v>
      </c>
    </row>
    <row r="4443" spans="1:16" x14ac:dyDescent="0.25">
      <c r="A4443" t="s">
        <v>1</v>
      </c>
      <c r="B4443" t="s">
        <v>661</v>
      </c>
      <c r="C4443" t="s">
        <v>140</v>
      </c>
      <c r="D4443" t="s">
        <v>3972</v>
      </c>
      <c r="E4443" t="s">
        <v>20</v>
      </c>
      <c r="F4443" t="b">
        <v>0</v>
      </c>
      <c r="G4443" t="s">
        <v>35</v>
      </c>
      <c r="H4443" s="4">
        <v>45715.083993055552</v>
      </c>
      <c r="I4443" t="b">
        <v>0</v>
      </c>
      <c r="J4443" t="b">
        <v>1</v>
      </c>
      <c r="K4443" t="s">
        <v>24</v>
      </c>
      <c r="L4443" t="s">
        <v>22</v>
      </c>
      <c r="M4443">
        <v>153000</v>
      </c>
      <c r="O4443" t="s">
        <v>3206</v>
      </c>
      <c r="P4443" t="s">
        <v>302</v>
      </c>
    </row>
    <row r="4444" spans="1:16" x14ac:dyDescent="0.25">
      <c r="A4444" t="s">
        <v>2</v>
      </c>
      <c r="B4444" t="s">
        <v>7962</v>
      </c>
      <c r="C4444" t="s">
        <v>437</v>
      </c>
      <c r="D4444" t="s">
        <v>3972</v>
      </c>
      <c r="E4444" t="s">
        <v>20</v>
      </c>
      <c r="F4444" t="b">
        <v>0</v>
      </c>
      <c r="G4444" t="s">
        <v>27</v>
      </c>
      <c r="H4444" s="4">
        <v>45715.085601851853</v>
      </c>
      <c r="I4444" t="b">
        <v>0</v>
      </c>
      <c r="J4444" t="b">
        <v>1</v>
      </c>
      <c r="K4444" t="s">
        <v>24</v>
      </c>
      <c r="L4444" t="s">
        <v>22</v>
      </c>
      <c r="M4444">
        <v>158300</v>
      </c>
      <c r="O4444" t="s">
        <v>173</v>
      </c>
      <c r="P4444" t="s">
        <v>7963</v>
      </c>
    </row>
    <row r="4445" spans="1:16" x14ac:dyDescent="0.25">
      <c r="A4445" t="s">
        <v>2</v>
      </c>
      <c r="B4445" t="s">
        <v>7964</v>
      </c>
      <c r="C4445" t="s">
        <v>180</v>
      </c>
      <c r="D4445" t="s">
        <v>3972</v>
      </c>
      <c r="E4445" t="s">
        <v>20</v>
      </c>
      <c r="F4445" t="b">
        <v>0</v>
      </c>
      <c r="G4445" t="s">
        <v>41</v>
      </c>
      <c r="H4445" s="4">
        <v>45715.125532407408</v>
      </c>
      <c r="I4445" t="b">
        <v>0</v>
      </c>
      <c r="J4445" t="b">
        <v>0</v>
      </c>
      <c r="K4445" t="s">
        <v>24</v>
      </c>
      <c r="L4445" t="s">
        <v>36</v>
      </c>
      <c r="N4445">
        <v>22</v>
      </c>
      <c r="O4445" t="s">
        <v>3902</v>
      </c>
      <c r="P4445" t="s">
        <v>2608</v>
      </c>
    </row>
    <row r="4446" spans="1:16" x14ac:dyDescent="0.25">
      <c r="A4446" t="s">
        <v>1</v>
      </c>
      <c r="B4446" t="s">
        <v>467</v>
      </c>
      <c r="C4446" t="s">
        <v>306</v>
      </c>
      <c r="D4446" t="s">
        <v>3972</v>
      </c>
      <c r="E4446" t="s">
        <v>20</v>
      </c>
      <c r="F4446" t="b">
        <v>0</v>
      </c>
      <c r="G4446" t="s">
        <v>27</v>
      </c>
      <c r="H4446" s="4">
        <v>45715.126342592594</v>
      </c>
      <c r="I4446" t="b">
        <v>0</v>
      </c>
      <c r="J4446" t="b">
        <v>1</v>
      </c>
      <c r="K4446" t="s">
        <v>24</v>
      </c>
      <c r="L4446" t="s">
        <v>22</v>
      </c>
      <c r="M4446">
        <v>130000</v>
      </c>
      <c r="O4446" t="s">
        <v>7965</v>
      </c>
      <c r="P4446" t="s">
        <v>7966</v>
      </c>
    </row>
    <row r="4447" spans="1:16" x14ac:dyDescent="0.25">
      <c r="A4447" t="s">
        <v>1</v>
      </c>
      <c r="B4447" t="s">
        <v>1966</v>
      </c>
      <c r="C4447" t="s">
        <v>489</v>
      </c>
      <c r="D4447" t="s">
        <v>3972</v>
      </c>
      <c r="E4447" t="s">
        <v>20</v>
      </c>
      <c r="F4447" t="b">
        <v>0</v>
      </c>
      <c r="G4447" t="s">
        <v>41</v>
      </c>
      <c r="H4447" s="4">
        <v>45715.208703703713</v>
      </c>
      <c r="I4447" t="b">
        <v>0</v>
      </c>
      <c r="J4447" t="b">
        <v>0</v>
      </c>
      <c r="K4447" t="s">
        <v>24</v>
      </c>
      <c r="L4447" t="s">
        <v>22</v>
      </c>
      <c r="M4447">
        <v>80000</v>
      </c>
      <c r="O4447" t="s">
        <v>1967</v>
      </c>
      <c r="P4447" t="s">
        <v>1968</v>
      </c>
    </row>
    <row r="4448" spans="1:16" x14ac:dyDescent="0.25">
      <c r="A4448" t="s">
        <v>0</v>
      </c>
      <c r="B4448" t="s">
        <v>0</v>
      </c>
      <c r="C4448" t="s">
        <v>613</v>
      </c>
      <c r="D4448" t="s">
        <v>3828</v>
      </c>
      <c r="E4448" t="s">
        <v>20</v>
      </c>
      <c r="F4448" t="b">
        <v>0</v>
      </c>
      <c r="G4448" t="s">
        <v>41</v>
      </c>
      <c r="H4448" s="4">
        <v>45715.250324074077</v>
      </c>
      <c r="I4448" t="b">
        <v>0</v>
      </c>
      <c r="J4448" t="b">
        <v>0</v>
      </c>
      <c r="K4448" t="s">
        <v>24</v>
      </c>
      <c r="L4448" t="s">
        <v>22</v>
      </c>
      <c r="M4448">
        <v>70000</v>
      </c>
      <c r="O4448" t="s">
        <v>7967</v>
      </c>
      <c r="P4448" t="s">
        <v>2439</v>
      </c>
    </row>
    <row r="4449" spans="1:16" x14ac:dyDescent="0.25">
      <c r="A4449" t="s">
        <v>0</v>
      </c>
      <c r="B4449" t="s">
        <v>1248</v>
      </c>
      <c r="C4449" t="s">
        <v>1894</v>
      </c>
      <c r="D4449" t="s">
        <v>3828</v>
      </c>
      <c r="E4449" t="s">
        <v>20</v>
      </c>
      <c r="F4449" t="b">
        <v>0</v>
      </c>
      <c r="G4449" t="s">
        <v>41</v>
      </c>
      <c r="H4449" s="4">
        <v>45715.25037037037</v>
      </c>
      <c r="I4449" t="b">
        <v>0</v>
      </c>
      <c r="J4449" t="b">
        <v>1</v>
      </c>
      <c r="K4449" t="s">
        <v>24</v>
      </c>
      <c r="L4449" t="s">
        <v>36</v>
      </c>
      <c r="N4449">
        <v>26.32500076293945</v>
      </c>
      <c r="O4449" t="s">
        <v>7968</v>
      </c>
    </row>
    <row r="4450" spans="1:16" x14ac:dyDescent="0.25">
      <c r="A4450" t="s">
        <v>0</v>
      </c>
      <c r="B4450" t="s">
        <v>1219</v>
      </c>
      <c r="C4450" t="s">
        <v>787</v>
      </c>
      <c r="D4450" t="s">
        <v>7969</v>
      </c>
      <c r="E4450" t="s">
        <v>20</v>
      </c>
      <c r="F4450" t="b">
        <v>0</v>
      </c>
      <c r="G4450" t="s">
        <v>41</v>
      </c>
      <c r="H4450" s="4">
        <v>45715.25037037037</v>
      </c>
      <c r="I4450" t="b">
        <v>0</v>
      </c>
      <c r="J4450" t="b">
        <v>0</v>
      </c>
      <c r="K4450" t="s">
        <v>24</v>
      </c>
      <c r="L4450" t="s">
        <v>22</v>
      </c>
      <c r="M4450">
        <v>103000</v>
      </c>
      <c r="O4450" t="s">
        <v>3001</v>
      </c>
      <c r="P4450" t="s">
        <v>1687</v>
      </c>
    </row>
    <row r="4451" spans="1:16" x14ac:dyDescent="0.25">
      <c r="A4451" t="s">
        <v>0</v>
      </c>
      <c r="B4451" t="s">
        <v>214</v>
      </c>
      <c r="C4451" t="s">
        <v>509</v>
      </c>
      <c r="D4451" t="s">
        <v>3828</v>
      </c>
      <c r="E4451" t="s">
        <v>20</v>
      </c>
      <c r="F4451" t="b">
        <v>0</v>
      </c>
      <c r="G4451" t="s">
        <v>35</v>
      </c>
      <c r="H4451" s="4">
        <v>45715.250648148147</v>
      </c>
      <c r="I4451" t="b">
        <v>0</v>
      </c>
      <c r="J4451" t="b">
        <v>0</v>
      </c>
      <c r="K4451" t="s">
        <v>24</v>
      </c>
      <c r="L4451" t="s">
        <v>22</v>
      </c>
      <c r="M4451">
        <v>82500</v>
      </c>
      <c r="O4451" t="s">
        <v>7970</v>
      </c>
      <c r="P4451" t="s">
        <v>1314</v>
      </c>
    </row>
    <row r="4452" spans="1:16" x14ac:dyDescent="0.25">
      <c r="A4452" t="s">
        <v>0</v>
      </c>
      <c r="B4452" t="s">
        <v>7971</v>
      </c>
      <c r="C4452" t="s">
        <v>151</v>
      </c>
      <c r="D4452" t="s">
        <v>3828</v>
      </c>
      <c r="E4452" t="s">
        <v>20</v>
      </c>
      <c r="F4452" t="b">
        <v>0</v>
      </c>
      <c r="G4452" t="s">
        <v>30</v>
      </c>
      <c r="H4452" s="4">
        <v>45715.250937500001</v>
      </c>
      <c r="I4452" t="b">
        <v>0</v>
      </c>
      <c r="J4452" t="b">
        <v>1</v>
      </c>
      <c r="K4452" t="s">
        <v>24</v>
      </c>
      <c r="L4452" t="s">
        <v>22</v>
      </c>
      <c r="M4452">
        <v>79968</v>
      </c>
      <c r="O4452" t="s">
        <v>7972</v>
      </c>
      <c r="P4452" t="s">
        <v>671</v>
      </c>
    </row>
    <row r="4453" spans="1:16" x14ac:dyDescent="0.25">
      <c r="A4453" t="s">
        <v>25</v>
      </c>
      <c r="B4453" t="s">
        <v>25</v>
      </c>
      <c r="C4453" t="s">
        <v>966</v>
      </c>
      <c r="D4453" t="s">
        <v>3972</v>
      </c>
      <c r="E4453" t="s">
        <v>105</v>
      </c>
      <c r="F4453" t="b">
        <v>0</v>
      </c>
      <c r="G4453" t="s">
        <v>30</v>
      </c>
      <c r="H4453" s="4">
        <v>45715.250937500001</v>
      </c>
      <c r="I4453" t="b">
        <v>0</v>
      </c>
      <c r="J4453" t="b">
        <v>1</v>
      </c>
      <c r="K4453" t="s">
        <v>24</v>
      </c>
      <c r="L4453" t="s">
        <v>22</v>
      </c>
      <c r="M4453">
        <v>80000</v>
      </c>
      <c r="O4453" t="s">
        <v>7696</v>
      </c>
      <c r="P4453" t="s">
        <v>7973</v>
      </c>
    </row>
    <row r="4454" spans="1:16" x14ac:dyDescent="0.25">
      <c r="A4454" t="s">
        <v>1</v>
      </c>
      <c r="B4454" t="s">
        <v>7746</v>
      </c>
      <c r="C4454" t="s">
        <v>82</v>
      </c>
      <c r="D4454" t="s">
        <v>3828</v>
      </c>
      <c r="E4454" t="s">
        <v>20</v>
      </c>
      <c r="F4454" t="b">
        <v>0</v>
      </c>
      <c r="G4454" t="s">
        <v>27</v>
      </c>
      <c r="H4454" s="4">
        <v>45715.251354166663</v>
      </c>
      <c r="I4454" t="b">
        <v>0</v>
      </c>
      <c r="J4454" t="b">
        <v>1</v>
      </c>
      <c r="K4454" t="s">
        <v>24</v>
      </c>
      <c r="L4454" t="s">
        <v>22</v>
      </c>
      <c r="M4454">
        <v>259500</v>
      </c>
      <c r="O4454" t="s">
        <v>1883</v>
      </c>
      <c r="P4454" t="s">
        <v>447</v>
      </c>
    </row>
    <row r="4455" spans="1:16" x14ac:dyDescent="0.25">
      <c r="A4455" t="s">
        <v>19</v>
      </c>
      <c r="B4455" t="s">
        <v>7974</v>
      </c>
      <c r="C4455" t="s">
        <v>509</v>
      </c>
      <c r="D4455" t="s">
        <v>3972</v>
      </c>
      <c r="E4455" t="s">
        <v>51</v>
      </c>
      <c r="F4455" t="b">
        <v>0</v>
      </c>
      <c r="G4455" t="s">
        <v>35</v>
      </c>
      <c r="H4455" s="4">
        <v>45715.251770833333</v>
      </c>
      <c r="I4455" t="b">
        <v>0</v>
      </c>
      <c r="J4455" t="b">
        <v>1</v>
      </c>
      <c r="K4455" t="s">
        <v>24</v>
      </c>
      <c r="L4455" t="s">
        <v>36</v>
      </c>
      <c r="N4455">
        <v>70</v>
      </c>
      <c r="O4455" t="s">
        <v>719</v>
      </c>
      <c r="P4455" t="s">
        <v>3179</v>
      </c>
    </row>
    <row r="4456" spans="1:16" x14ac:dyDescent="0.25">
      <c r="A4456" t="s">
        <v>2</v>
      </c>
      <c r="B4456" t="s">
        <v>2</v>
      </c>
      <c r="C4456" t="s">
        <v>453</v>
      </c>
      <c r="D4456" t="s">
        <v>3828</v>
      </c>
      <c r="E4456" t="s">
        <v>20</v>
      </c>
      <c r="F4456" t="b">
        <v>0</v>
      </c>
      <c r="G4456" t="s">
        <v>27</v>
      </c>
      <c r="H4456" s="4">
        <v>45715.252025462964</v>
      </c>
      <c r="I4456" t="b">
        <v>0</v>
      </c>
      <c r="J4456" t="b">
        <v>1</v>
      </c>
      <c r="K4456" t="s">
        <v>24</v>
      </c>
      <c r="L4456" t="s">
        <v>22</v>
      </c>
      <c r="M4456">
        <v>113400</v>
      </c>
      <c r="O4456" t="s">
        <v>7975</v>
      </c>
      <c r="P4456" t="s">
        <v>7976</v>
      </c>
    </row>
    <row r="4457" spans="1:16" x14ac:dyDescent="0.25">
      <c r="A4457" t="s">
        <v>2</v>
      </c>
      <c r="B4457" t="s">
        <v>392</v>
      </c>
      <c r="C4457" t="s">
        <v>3038</v>
      </c>
      <c r="D4457" t="s">
        <v>4089</v>
      </c>
      <c r="E4457" t="s">
        <v>20</v>
      </c>
      <c r="F4457" t="b">
        <v>0</v>
      </c>
      <c r="G4457" t="s">
        <v>27</v>
      </c>
      <c r="H4457" s="4">
        <v>45715.252187500002</v>
      </c>
      <c r="I4457" t="b">
        <v>1</v>
      </c>
      <c r="J4457" t="b">
        <v>0</v>
      </c>
      <c r="K4457" t="s">
        <v>24</v>
      </c>
      <c r="L4457" t="s">
        <v>36</v>
      </c>
      <c r="N4457">
        <v>67.5</v>
      </c>
      <c r="O4457" t="s">
        <v>7977</v>
      </c>
      <c r="P4457" t="s">
        <v>7978</v>
      </c>
    </row>
    <row r="4458" spans="1:16" x14ac:dyDescent="0.25">
      <c r="A4458" t="s">
        <v>2</v>
      </c>
      <c r="B4458" t="s">
        <v>7979</v>
      </c>
      <c r="C4458" t="s">
        <v>84</v>
      </c>
      <c r="D4458" t="s">
        <v>5416</v>
      </c>
      <c r="E4458" t="s">
        <v>20</v>
      </c>
      <c r="F4458" t="b">
        <v>0</v>
      </c>
      <c r="G4458" t="s">
        <v>41</v>
      </c>
      <c r="H4458" s="4">
        <v>45715.252337962957</v>
      </c>
      <c r="I4458" t="b">
        <v>1</v>
      </c>
      <c r="J4458" t="b">
        <v>1</v>
      </c>
      <c r="K4458" t="s">
        <v>24</v>
      </c>
      <c r="L4458" t="s">
        <v>22</v>
      </c>
      <c r="M4458">
        <v>104000</v>
      </c>
      <c r="O4458" t="s">
        <v>77</v>
      </c>
      <c r="P4458" t="s">
        <v>7980</v>
      </c>
    </row>
    <row r="4459" spans="1:16" x14ac:dyDescent="0.25">
      <c r="A4459" t="s">
        <v>0</v>
      </c>
      <c r="B4459" t="s">
        <v>7802</v>
      </c>
      <c r="C4459" t="s">
        <v>820</v>
      </c>
      <c r="D4459" t="s">
        <v>4034</v>
      </c>
      <c r="E4459" t="s">
        <v>20</v>
      </c>
      <c r="F4459" t="b">
        <v>0</v>
      </c>
      <c r="G4459" t="s">
        <v>820</v>
      </c>
      <c r="H4459" s="4">
        <v>45715.255416666667</v>
      </c>
      <c r="I4459" t="b">
        <v>1</v>
      </c>
      <c r="J4459" t="b">
        <v>0</v>
      </c>
      <c r="K4459" t="s">
        <v>820</v>
      </c>
      <c r="L4459" t="s">
        <v>22</v>
      </c>
      <c r="M4459">
        <v>54000</v>
      </c>
      <c r="O4459" t="s">
        <v>7803</v>
      </c>
      <c r="P4459" t="s">
        <v>7804</v>
      </c>
    </row>
    <row r="4460" spans="1:16" x14ac:dyDescent="0.25">
      <c r="A4460" t="s">
        <v>2</v>
      </c>
      <c r="B4460" t="s">
        <v>7981</v>
      </c>
      <c r="C4460" t="s">
        <v>7982</v>
      </c>
      <c r="D4460" t="s">
        <v>4013</v>
      </c>
      <c r="E4460" t="s">
        <v>20</v>
      </c>
      <c r="F4460" t="b">
        <v>0</v>
      </c>
      <c r="G4460" t="s">
        <v>414</v>
      </c>
      <c r="H4460" s="4">
        <v>45715.258703703701</v>
      </c>
      <c r="I4460" t="b">
        <v>0</v>
      </c>
      <c r="J4460" t="b">
        <v>0</v>
      </c>
      <c r="K4460" t="s">
        <v>414</v>
      </c>
      <c r="L4460" t="s">
        <v>22</v>
      </c>
      <c r="M4460">
        <v>106718</v>
      </c>
      <c r="O4460" t="s">
        <v>7983</v>
      </c>
      <c r="P4460" t="s">
        <v>201</v>
      </c>
    </row>
    <row r="4461" spans="1:16" x14ac:dyDescent="0.25">
      <c r="A4461" t="s">
        <v>139</v>
      </c>
      <c r="B4461" t="s">
        <v>7984</v>
      </c>
      <c r="C4461" t="s">
        <v>359</v>
      </c>
      <c r="D4461" t="s">
        <v>4034</v>
      </c>
      <c r="E4461" t="s">
        <v>20</v>
      </c>
      <c r="F4461" t="b">
        <v>0</v>
      </c>
      <c r="G4461" t="s">
        <v>359</v>
      </c>
      <c r="H4461" s="4">
        <v>45715.260474537034</v>
      </c>
      <c r="I4461" t="b">
        <v>0</v>
      </c>
      <c r="J4461" t="b">
        <v>0</v>
      </c>
      <c r="K4461" t="s">
        <v>359</v>
      </c>
      <c r="L4461" t="s">
        <v>22</v>
      </c>
      <c r="M4461">
        <v>122877</v>
      </c>
      <c r="O4461" t="s">
        <v>7985</v>
      </c>
    </row>
    <row r="4462" spans="1:16" x14ac:dyDescent="0.25">
      <c r="A4462" t="s">
        <v>0</v>
      </c>
      <c r="B4462" t="s">
        <v>7944</v>
      </c>
      <c r="C4462" t="s">
        <v>713</v>
      </c>
      <c r="D4462" t="s">
        <v>3972</v>
      </c>
      <c r="E4462" t="s">
        <v>20</v>
      </c>
      <c r="F4462" t="b">
        <v>0</v>
      </c>
      <c r="G4462" t="s">
        <v>23</v>
      </c>
      <c r="H4462" s="4">
        <v>45715.268067129633</v>
      </c>
      <c r="I4462" t="b">
        <v>0</v>
      </c>
      <c r="J4462" t="b">
        <v>1</v>
      </c>
      <c r="K4462" t="s">
        <v>24</v>
      </c>
      <c r="L4462" t="s">
        <v>22</v>
      </c>
      <c r="M4462">
        <v>81104.5</v>
      </c>
      <c r="O4462" t="s">
        <v>7945</v>
      </c>
      <c r="P4462" t="s">
        <v>3032</v>
      </c>
    </row>
    <row r="4463" spans="1:16" x14ac:dyDescent="0.25">
      <c r="A4463" t="s">
        <v>0</v>
      </c>
      <c r="B4463" t="s">
        <v>2322</v>
      </c>
      <c r="C4463" t="s">
        <v>39</v>
      </c>
      <c r="D4463" t="s">
        <v>7657</v>
      </c>
      <c r="E4463" t="s">
        <v>20</v>
      </c>
      <c r="F4463" t="b">
        <v>1</v>
      </c>
      <c r="G4463" t="s">
        <v>1532</v>
      </c>
      <c r="H4463" s="4">
        <v>45715.270254629628</v>
      </c>
      <c r="I4463" t="b">
        <v>0</v>
      </c>
      <c r="J4463" t="b">
        <v>0</v>
      </c>
      <c r="K4463" t="s">
        <v>1532</v>
      </c>
      <c r="L4463" t="s">
        <v>22</v>
      </c>
      <c r="M4463">
        <v>70000</v>
      </c>
      <c r="O4463" t="s">
        <v>1533</v>
      </c>
    </row>
    <row r="4464" spans="1:16" x14ac:dyDescent="0.25">
      <c r="A4464" t="s">
        <v>2</v>
      </c>
      <c r="B4464" t="s">
        <v>7986</v>
      </c>
      <c r="C4464" t="s">
        <v>1291</v>
      </c>
      <c r="D4464" t="s">
        <v>4089</v>
      </c>
      <c r="E4464" t="s">
        <v>20</v>
      </c>
      <c r="F4464" t="b">
        <v>0</v>
      </c>
      <c r="G4464" t="s">
        <v>1247</v>
      </c>
      <c r="H4464" s="4">
        <v>45715.273460648154</v>
      </c>
      <c r="I4464" t="b">
        <v>1</v>
      </c>
      <c r="J4464" t="b">
        <v>0</v>
      </c>
      <c r="K4464" t="s">
        <v>1247</v>
      </c>
      <c r="L4464" t="s">
        <v>36</v>
      </c>
      <c r="N4464">
        <v>25.244998931884769</v>
      </c>
      <c r="O4464" t="s">
        <v>1071</v>
      </c>
      <c r="P4464" t="s">
        <v>7666</v>
      </c>
    </row>
    <row r="4465" spans="1:16" x14ac:dyDescent="0.25">
      <c r="A4465" t="s">
        <v>40</v>
      </c>
      <c r="B4465" t="s">
        <v>40</v>
      </c>
      <c r="C4465" t="s">
        <v>2249</v>
      </c>
      <c r="D4465" t="s">
        <v>7987</v>
      </c>
      <c r="E4465" t="s">
        <v>20</v>
      </c>
      <c r="F4465" t="b">
        <v>0</v>
      </c>
      <c r="G4465" t="s">
        <v>310</v>
      </c>
      <c r="H4465" s="4">
        <v>45715.278437499997</v>
      </c>
      <c r="I4465" t="b">
        <v>1</v>
      </c>
      <c r="J4465" t="b">
        <v>0</v>
      </c>
      <c r="K4465" t="s">
        <v>310</v>
      </c>
      <c r="L4465" t="s">
        <v>22</v>
      </c>
      <c r="M4465">
        <v>72000</v>
      </c>
      <c r="O4465" t="s">
        <v>2250</v>
      </c>
      <c r="P4465" t="s">
        <v>2251</v>
      </c>
    </row>
    <row r="4466" spans="1:16" x14ac:dyDescent="0.25">
      <c r="A4466" t="s">
        <v>139</v>
      </c>
      <c r="B4466" t="s">
        <v>7988</v>
      </c>
      <c r="C4466" t="s">
        <v>39</v>
      </c>
      <c r="D4466" t="s">
        <v>3984</v>
      </c>
      <c r="E4466" t="s">
        <v>20</v>
      </c>
      <c r="F4466" t="b">
        <v>1</v>
      </c>
      <c r="G4466" t="s">
        <v>2438</v>
      </c>
      <c r="H4466" s="4">
        <v>45715.279976851853</v>
      </c>
      <c r="I4466" t="b">
        <v>1</v>
      </c>
      <c r="J4466" t="b">
        <v>0</v>
      </c>
      <c r="K4466" t="s">
        <v>2438</v>
      </c>
      <c r="L4466" t="s">
        <v>22</v>
      </c>
      <c r="M4466">
        <v>80000</v>
      </c>
      <c r="O4466" t="s">
        <v>7989</v>
      </c>
      <c r="P4466" t="s">
        <v>204</v>
      </c>
    </row>
    <row r="4467" spans="1:16" x14ac:dyDescent="0.25">
      <c r="A4467" t="s">
        <v>19</v>
      </c>
      <c r="B4467" t="s">
        <v>7990</v>
      </c>
      <c r="C4467" t="s">
        <v>39</v>
      </c>
      <c r="D4467" t="s">
        <v>3978</v>
      </c>
      <c r="E4467" t="s">
        <v>20</v>
      </c>
      <c r="F4467" t="b">
        <v>1</v>
      </c>
      <c r="G4467" t="s">
        <v>1775</v>
      </c>
      <c r="H4467" s="4">
        <v>45715.292534722219</v>
      </c>
      <c r="I4467" t="b">
        <v>0</v>
      </c>
      <c r="J4467" t="b">
        <v>0</v>
      </c>
      <c r="K4467" t="s">
        <v>1775</v>
      </c>
      <c r="L4467" t="s">
        <v>22</v>
      </c>
      <c r="M4467">
        <v>150000</v>
      </c>
      <c r="O4467" t="s">
        <v>1659</v>
      </c>
    </row>
    <row r="4468" spans="1:16" x14ac:dyDescent="0.25">
      <c r="A4468" t="s">
        <v>2</v>
      </c>
      <c r="B4468" t="s">
        <v>1159</v>
      </c>
      <c r="C4468" t="s">
        <v>757</v>
      </c>
      <c r="D4468" t="s">
        <v>2208</v>
      </c>
      <c r="E4468" t="s">
        <v>20</v>
      </c>
      <c r="F4468" t="b">
        <v>0</v>
      </c>
      <c r="G4468" t="s">
        <v>27</v>
      </c>
      <c r="H4468" s="4">
        <v>45715.335474537038</v>
      </c>
      <c r="I4468" t="b">
        <v>0</v>
      </c>
      <c r="J4468" t="b">
        <v>1</v>
      </c>
      <c r="K4468" t="s">
        <v>24</v>
      </c>
      <c r="L4468" t="s">
        <v>22</v>
      </c>
      <c r="M4468">
        <v>131500</v>
      </c>
      <c r="O4468" t="s">
        <v>7991</v>
      </c>
      <c r="P4468" t="s">
        <v>7992</v>
      </c>
    </row>
    <row r="4469" spans="1:16" x14ac:dyDescent="0.25">
      <c r="A4469" t="s">
        <v>40</v>
      </c>
      <c r="B4469" t="s">
        <v>7993</v>
      </c>
      <c r="C4469" t="s">
        <v>39</v>
      </c>
      <c r="D4469" t="s">
        <v>7657</v>
      </c>
      <c r="E4469" t="s">
        <v>20</v>
      </c>
      <c r="F4469" t="b">
        <v>1</v>
      </c>
      <c r="G4469" t="s">
        <v>27</v>
      </c>
      <c r="H4469" s="4">
        <v>45715.335474537038</v>
      </c>
      <c r="I4469" t="b">
        <v>0</v>
      </c>
      <c r="J4469" t="b">
        <v>0</v>
      </c>
      <c r="K4469" t="s">
        <v>24</v>
      </c>
      <c r="L4469" t="s">
        <v>22</v>
      </c>
      <c r="M4469">
        <v>190000</v>
      </c>
      <c r="O4469" t="s">
        <v>7952</v>
      </c>
      <c r="P4469" t="s">
        <v>2863</v>
      </c>
    </row>
    <row r="4470" spans="1:16" x14ac:dyDescent="0.25">
      <c r="A4470" t="s">
        <v>19</v>
      </c>
      <c r="B4470" t="s">
        <v>7994</v>
      </c>
      <c r="C4470" t="s">
        <v>140</v>
      </c>
      <c r="D4470" t="s">
        <v>3972</v>
      </c>
      <c r="E4470" t="s">
        <v>20</v>
      </c>
      <c r="F4470" t="b">
        <v>0</v>
      </c>
      <c r="G4470" t="s">
        <v>35</v>
      </c>
      <c r="H4470" s="4">
        <v>45715.375671296293</v>
      </c>
      <c r="I4470" t="b">
        <v>0</v>
      </c>
      <c r="J4470" t="b">
        <v>1</v>
      </c>
      <c r="K4470" t="s">
        <v>24</v>
      </c>
      <c r="L4470" t="s">
        <v>22</v>
      </c>
      <c r="M4470">
        <v>166000</v>
      </c>
      <c r="O4470" t="s">
        <v>1883</v>
      </c>
    </row>
    <row r="4471" spans="1:16" x14ac:dyDescent="0.25">
      <c r="A4471" t="s">
        <v>1</v>
      </c>
      <c r="B4471" t="s">
        <v>2799</v>
      </c>
      <c r="C4471" t="s">
        <v>1346</v>
      </c>
      <c r="D4471" t="s">
        <v>2208</v>
      </c>
      <c r="E4471" t="s">
        <v>34</v>
      </c>
      <c r="F4471" t="b">
        <v>0</v>
      </c>
      <c r="G4471" t="s">
        <v>41</v>
      </c>
      <c r="H4471" s="4">
        <v>45715.418229166673</v>
      </c>
      <c r="I4471" t="b">
        <v>0</v>
      </c>
      <c r="J4471" t="b">
        <v>1</v>
      </c>
      <c r="K4471" t="s">
        <v>24</v>
      </c>
      <c r="L4471" t="s">
        <v>22</v>
      </c>
      <c r="M4471">
        <v>198000</v>
      </c>
      <c r="O4471" t="s">
        <v>428</v>
      </c>
      <c r="P4471" t="s">
        <v>7308</v>
      </c>
    </row>
    <row r="4472" spans="1:16" x14ac:dyDescent="0.25">
      <c r="A4472" t="s">
        <v>1</v>
      </c>
      <c r="B4472" t="s">
        <v>7995</v>
      </c>
      <c r="C4472" t="s">
        <v>39</v>
      </c>
      <c r="D4472" t="s">
        <v>2208</v>
      </c>
      <c r="E4472" t="s">
        <v>34</v>
      </c>
      <c r="F4472" t="b">
        <v>1</v>
      </c>
      <c r="G4472" t="s">
        <v>41</v>
      </c>
      <c r="H4472" s="4">
        <v>45715.418229166673</v>
      </c>
      <c r="I4472" t="b">
        <v>0</v>
      </c>
      <c r="J4472" t="b">
        <v>1</v>
      </c>
      <c r="K4472" t="s">
        <v>24</v>
      </c>
      <c r="L4472" t="s">
        <v>22</v>
      </c>
      <c r="M4472">
        <v>214500</v>
      </c>
      <c r="O4472" t="s">
        <v>428</v>
      </c>
      <c r="P4472" t="s">
        <v>7996</v>
      </c>
    </row>
    <row r="4473" spans="1:16" x14ac:dyDescent="0.25">
      <c r="A4473" t="s">
        <v>19</v>
      </c>
      <c r="B4473" t="s">
        <v>7817</v>
      </c>
      <c r="C4473" t="s">
        <v>199</v>
      </c>
      <c r="D4473" t="s">
        <v>3972</v>
      </c>
      <c r="E4473" t="s">
        <v>20</v>
      </c>
      <c r="F4473" t="b">
        <v>0</v>
      </c>
      <c r="G4473" t="s">
        <v>27</v>
      </c>
      <c r="H4473" s="4">
        <v>45715.418865740743</v>
      </c>
      <c r="I4473" t="b">
        <v>0</v>
      </c>
      <c r="J4473" t="b">
        <v>1</v>
      </c>
      <c r="K4473" t="s">
        <v>24</v>
      </c>
      <c r="L4473" t="s">
        <v>36</v>
      </c>
      <c r="N4473">
        <v>54</v>
      </c>
      <c r="O4473" t="s">
        <v>5481</v>
      </c>
      <c r="P4473" t="s">
        <v>7818</v>
      </c>
    </row>
    <row r="4474" spans="1:16" x14ac:dyDescent="0.25">
      <c r="A4474" t="s">
        <v>89</v>
      </c>
      <c r="B4474" t="s">
        <v>7997</v>
      </c>
      <c r="C4474" t="s">
        <v>39</v>
      </c>
      <c r="D4474" t="s">
        <v>3972</v>
      </c>
      <c r="E4474" t="s">
        <v>20</v>
      </c>
      <c r="F4474" t="b">
        <v>1</v>
      </c>
      <c r="G4474" t="s">
        <v>27</v>
      </c>
      <c r="H4474" s="4">
        <v>45715.418993055559</v>
      </c>
      <c r="I4474" t="b">
        <v>0</v>
      </c>
      <c r="J4474" t="b">
        <v>1</v>
      </c>
      <c r="K4474" t="s">
        <v>24</v>
      </c>
      <c r="L4474" t="s">
        <v>22</v>
      </c>
      <c r="M4474">
        <v>190095</v>
      </c>
      <c r="O4474" t="s">
        <v>1009</v>
      </c>
      <c r="P4474" t="s">
        <v>7998</v>
      </c>
    </row>
    <row r="4475" spans="1:16" x14ac:dyDescent="0.25">
      <c r="A4475" t="s">
        <v>25</v>
      </c>
      <c r="B4475" t="s">
        <v>7999</v>
      </c>
      <c r="C4475" t="s">
        <v>8000</v>
      </c>
      <c r="D4475" t="s">
        <v>3972</v>
      </c>
      <c r="E4475" t="s">
        <v>20</v>
      </c>
      <c r="F4475" t="b">
        <v>0</v>
      </c>
      <c r="G4475" t="s">
        <v>30</v>
      </c>
      <c r="H4475" s="4">
        <v>45715.459398148138</v>
      </c>
      <c r="I4475" t="b">
        <v>0</v>
      </c>
      <c r="J4475" t="b">
        <v>1</v>
      </c>
      <c r="K4475" t="s">
        <v>24</v>
      </c>
      <c r="L4475" t="s">
        <v>22</v>
      </c>
      <c r="M4475">
        <v>98650</v>
      </c>
      <c r="O4475" t="s">
        <v>173</v>
      </c>
      <c r="P4475" t="s">
        <v>2306</v>
      </c>
    </row>
    <row r="4476" spans="1:16" x14ac:dyDescent="0.25">
      <c r="A4476" t="s">
        <v>2</v>
      </c>
      <c r="B4476" t="s">
        <v>8001</v>
      </c>
      <c r="C4476" t="s">
        <v>39</v>
      </c>
      <c r="D4476" t="s">
        <v>112</v>
      </c>
      <c r="E4476" t="s">
        <v>51</v>
      </c>
      <c r="F4476" t="b">
        <v>1</v>
      </c>
      <c r="G4476" t="s">
        <v>27</v>
      </c>
      <c r="H4476" s="4">
        <v>45715.460474537038</v>
      </c>
      <c r="I4476" t="b">
        <v>1</v>
      </c>
      <c r="J4476" t="b">
        <v>0</v>
      </c>
      <c r="K4476" t="s">
        <v>24</v>
      </c>
      <c r="L4476" t="s">
        <v>36</v>
      </c>
      <c r="N4476">
        <v>18</v>
      </c>
      <c r="O4476" t="s">
        <v>112</v>
      </c>
      <c r="P4476" t="s">
        <v>8002</v>
      </c>
    </row>
    <row r="4477" spans="1:16" x14ac:dyDescent="0.25">
      <c r="A4477" t="s">
        <v>1</v>
      </c>
      <c r="B4477" t="s">
        <v>2979</v>
      </c>
      <c r="C4477" t="s">
        <v>158</v>
      </c>
      <c r="D4477" t="s">
        <v>4034</v>
      </c>
      <c r="E4477" t="s">
        <v>20</v>
      </c>
      <c r="F4477" t="b">
        <v>0</v>
      </c>
      <c r="G4477" t="s">
        <v>158</v>
      </c>
      <c r="H4477" s="4">
        <v>45715.504212962973</v>
      </c>
      <c r="I4477" t="b">
        <v>0</v>
      </c>
      <c r="J4477" t="b">
        <v>0</v>
      </c>
      <c r="K4477" t="s">
        <v>158</v>
      </c>
      <c r="L4477" t="s">
        <v>22</v>
      </c>
      <c r="M4477">
        <v>48000</v>
      </c>
      <c r="O4477" t="s">
        <v>8003</v>
      </c>
      <c r="P4477" t="s">
        <v>8004</v>
      </c>
    </row>
    <row r="4478" spans="1:16" x14ac:dyDescent="0.25">
      <c r="A4478" t="s">
        <v>139</v>
      </c>
      <c r="B4478" t="s">
        <v>2126</v>
      </c>
      <c r="C4478" t="s">
        <v>390</v>
      </c>
      <c r="D4478" t="s">
        <v>3972</v>
      </c>
      <c r="E4478" t="s">
        <v>20</v>
      </c>
      <c r="F4478" t="b">
        <v>0</v>
      </c>
      <c r="G4478" t="s">
        <v>27</v>
      </c>
      <c r="H4478" s="4">
        <v>45715.583541666667</v>
      </c>
      <c r="I4478" t="b">
        <v>0</v>
      </c>
      <c r="J4478" t="b">
        <v>0</v>
      </c>
      <c r="K4478" t="s">
        <v>24</v>
      </c>
      <c r="L4478" t="s">
        <v>22</v>
      </c>
      <c r="M4478">
        <v>77500</v>
      </c>
      <c r="O4478" t="s">
        <v>7178</v>
      </c>
      <c r="P4478" t="s">
        <v>943</v>
      </c>
    </row>
    <row r="4479" spans="1:16" x14ac:dyDescent="0.25">
      <c r="A4479" t="s">
        <v>2</v>
      </c>
      <c r="B4479" t="s">
        <v>8005</v>
      </c>
      <c r="C4479" t="s">
        <v>39</v>
      </c>
      <c r="D4479" t="s">
        <v>3972</v>
      </c>
      <c r="E4479" t="s">
        <v>20</v>
      </c>
      <c r="F4479" t="b">
        <v>1</v>
      </c>
      <c r="G4479" t="s">
        <v>35</v>
      </c>
      <c r="H4479" s="4">
        <v>45715.584108796298</v>
      </c>
      <c r="I4479" t="b">
        <v>0</v>
      </c>
      <c r="J4479" t="b">
        <v>0</v>
      </c>
      <c r="K4479" t="s">
        <v>24</v>
      </c>
      <c r="L4479" t="s">
        <v>22</v>
      </c>
      <c r="M4479">
        <v>160000</v>
      </c>
      <c r="O4479" t="s">
        <v>123</v>
      </c>
      <c r="P4479" t="s">
        <v>8006</v>
      </c>
    </row>
    <row r="4480" spans="1:16" x14ac:dyDescent="0.25">
      <c r="A4480" t="s">
        <v>40</v>
      </c>
      <c r="B4480" t="s">
        <v>2487</v>
      </c>
      <c r="C4480" t="s">
        <v>155</v>
      </c>
      <c r="D4480" t="s">
        <v>3956</v>
      </c>
      <c r="E4480" t="s">
        <v>20</v>
      </c>
      <c r="F4480" t="b">
        <v>0</v>
      </c>
      <c r="G4480" t="s">
        <v>27</v>
      </c>
      <c r="H4480" s="4">
        <v>45715.585497685177</v>
      </c>
      <c r="I4480" t="b">
        <v>0</v>
      </c>
      <c r="J4480" t="b">
        <v>1</v>
      </c>
      <c r="K4480" t="s">
        <v>24</v>
      </c>
      <c r="L4480" t="s">
        <v>36</v>
      </c>
      <c r="N4480">
        <v>46.060001373291023</v>
      </c>
      <c r="O4480" t="s">
        <v>1071</v>
      </c>
      <c r="P4480" t="s">
        <v>1282</v>
      </c>
    </row>
    <row r="4481" spans="1:16" x14ac:dyDescent="0.25">
      <c r="A4481" t="s">
        <v>0</v>
      </c>
      <c r="B4481" t="s">
        <v>8007</v>
      </c>
      <c r="C4481" t="s">
        <v>82</v>
      </c>
      <c r="D4481" t="s">
        <v>3972</v>
      </c>
      <c r="E4481" t="s">
        <v>20</v>
      </c>
      <c r="F4481" t="b">
        <v>0</v>
      </c>
      <c r="G4481" t="s">
        <v>41</v>
      </c>
      <c r="H4481" s="4">
        <v>45715.585972222223</v>
      </c>
      <c r="I4481" t="b">
        <v>0</v>
      </c>
      <c r="J4481" t="b">
        <v>1</v>
      </c>
      <c r="K4481" t="s">
        <v>24</v>
      </c>
      <c r="L4481" t="s">
        <v>22</v>
      </c>
      <c r="M4481">
        <v>135000</v>
      </c>
      <c r="O4481" t="s">
        <v>8008</v>
      </c>
      <c r="P4481" t="s">
        <v>8009</v>
      </c>
    </row>
    <row r="4482" spans="1:16" x14ac:dyDescent="0.25">
      <c r="A4482" t="s">
        <v>40</v>
      </c>
      <c r="B4482" t="s">
        <v>8010</v>
      </c>
      <c r="C4482" t="s">
        <v>372</v>
      </c>
      <c r="D4482" t="s">
        <v>3972</v>
      </c>
      <c r="E4482" t="s">
        <v>20</v>
      </c>
      <c r="F4482" t="b">
        <v>0</v>
      </c>
      <c r="G4482" t="s">
        <v>35</v>
      </c>
      <c r="H4482" s="4">
        <v>45715.586226851847</v>
      </c>
      <c r="I4482" t="b">
        <v>1</v>
      </c>
      <c r="J4482" t="b">
        <v>1</v>
      </c>
      <c r="K4482" t="s">
        <v>24</v>
      </c>
      <c r="L4482" t="s">
        <v>22</v>
      </c>
      <c r="M4482">
        <v>120000</v>
      </c>
      <c r="O4482" t="s">
        <v>6336</v>
      </c>
      <c r="P4482" t="s">
        <v>8011</v>
      </c>
    </row>
    <row r="4483" spans="1:16" x14ac:dyDescent="0.25">
      <c r="A4483" t="s">
        <v>1</v>
      </c>
      <c r="B4483" t="s">
        <v>8012</v>
      </c>
      <c r="C4483" t="s">
        <v>44</v>
      </c>
      <c r="D4483" t="s">
        <v>3972</v>
      </c>
      <c r="E4483" t="s">
        <v>20</v>
      </c>
      <c r="F4483" t="b">
        <v>0</v>
      </c>
      <c r="G4483" t="s">
        <v>41</v>
      </c>
      <c r="H4483" s="4">
        <v>45715.625462962962</v>
      </c>
      <c r="I4483" t="b">
        <v>0</v>
      </c>
      <c r="J4483" t="b">
        <v>1</v>
      </c>
      <c r="K4483" t="s">
        <v>24</v>
      </c>
      <c r="L4483" t="s">
        <v>22</v>
      </c>
      <c r="M4483">
        <v>169500</v>
      </c>
      <c r="O4483" t="s">
        <v>8013</v>
      </c>
      <c r="P4483" t="s">
        <v>2059</v>
      </c>
    </row>
    <row r="4484" spans="1:16" x14ac:dyDescent="0.25">
      <c r="A4484" t="s">
        <v>139</v>
      </c>
      <c r="B4484" t="s">
        <v>7838</v>
      </c>
      <c r="C4484" t="s">
        <v>39</v>
      </c>
      <c r="D4484" t="s">
        <v>3972</v>
      </c>
      <c r="E4484" t="s">
        <v>20</v>
      </c>
      <c r="F4484" t="b">
        <v>1</v>
      </c>
      <c r="G4484" t="s">
        <v>41</v>
      </c>
      <c r="H4484" s="4">
        <v>45715.625543981478</v>
      </c>
      <c r="I4484" t="b">
        <v>0</v>
      </c>
      <c r="J4484" t="b">
        <v>1</v>
      </c>
      <c r="K4484" t="s">
        <v>24</v>
      </c>
      <c r="L4484" t="s">
        <v>22</v>
      </c>
      <c r="M4484">
        <v>174900</v>
      </c>
      <c r="O4484" t="s">
        <v>1120</v>
      </c>
      <c r="P4484" t="s">
        <v>7839</v>
      </c>
    </row>
    <row r="4485" spans="1:16" x14ac:dyDescent="0.25">
      <c r="A4485" t="s">
        <v>19</v>
      </c>
      <c r="B4485" t="s">
        <v>19</v>
      </c>
      <c r="C4485" t="s">
        <v>868</v>
      </c>
      <c r="D4485" t="s">
        <v>3972</v>
      </c>
      <c r="E4485" t="s">
        <v>20</v>
      </c>
      <c r="F4485" t="b">
        <v>0</v>
      </c>
      <c r="G4485" t="s">
        <v>41</v>
      </c>
      <c r="H4485" s="4">
        <v>45715.626527777778</v>
      </c>
      <c r="I4485" t="b">
        <v>0</v>
      </c>
      <c r="J4485" t="b">
        <v>1</v>
      </c>
      <c r="K4485" t="s">
        <v>24</v>
      </c>
      <c r="L4485" t="s">
        <v>22</v>
      </c>
      <c r="M4485">
        <v>225000</v>
      </c>
      <c r="O4485" t="s">
        <v>8014</v>
      </c>
    </row>
    <row r="4486" spans="1:16" x14ac:dyDescent="0.25">
      <c r="A4486" t="s">
        <v>89</v>
      </c>
      <c r="B4486" t="s">
        <v>7192</v>
      </c>
      <c r="C4486" t="s">
        <v>151</v>
      </c>
      <c r="D4486" t="s">
        <v>3972</v>
      </c>
      <c r="E4486" t="s">
        <v>20</v>
      </c>
      <c r="F4486" t="b">
        <v>0</v>
      </c>
      <c r="G4486" t="s">
        <v>30</v>
      </c>
      <c r="H4486" s="4">
        <v>45715.626875000002</v>
      </c>
      <c r="I4486" t="b">
        <v>0</v>
      </c>
      <c r="J4486" t="b">
        <v>0</v>
      </c>
      <c r="K4486" t="s">
        <v>24</v>
      </c>
      <c r="L4486" t="s">
        <v>22</v>
      </c>
      <c r="M4486">
        <v>150000</v>
      </c>
      <c r="O4486" t="s">
        <v>299</v>
      </c>
      <c r="P4486" t="s">
        <v>927</v>
      </c>
    </row>
    <row r="4487" spans="1:16" x14ac:dyDescent="0.25">
      <c r="A4487" t="s">
        <v>2</v>
      </c>
      <c r="B4487" t="s">
        <v>8015</v>
      </c>
      <c r="C4487" t="s">
        <v>24</v>
      </c>
      <c r="D4487" t="s">
        <v>4034</v>
      </c>
      <c r="E4487" t="s">
        <v>20</v>
      </c>
      <c r="F4487" t="b">
        <v>0</v>
      </c>
      <c r="G4487" t="s">
        <v>27</v>
      </c>
      <c r="H4487" s="4">
        <v>45715.627141203702</v>
      </c>
      <c r="I4487" t="b">
        <v>0</v>
      </c>
      <c r="J4487" t="b">
        <v>0</v>
      </c>
      <c r="K4487" t="s">
        <v>24</v>
      </c>
      <c r="L4487" t="s">
        <v>22</v>
      </c>
      <c r="M4487">
        <v>184799.5</v>
      </c>
      <c r="O4487" t="s">
        <v>3208</v>
      </c>
      <c r="P4487" t="s">
        <v>611</v>
      </c>
    </row>
    <row r="4488" spans="1:16" x14ac:dyDescent="0.25">
      <c r="A4488" t="s">
        <v>40</v>
      </c>
      <c r="B4488" t="s">
        <v>8016</v>
      </c>
      <c r="C4488" t="s">
        <v>503</v>
      </c>
      <c r="D4488" t="s">
        <v>3828</v>
      </c>
      <c r="E4488" t="s">
        <v>20</v>
      </c>
      <c r="F4488" t="b">
        <v>0</v>
      </c>
      <c r="G4488" t="s">
        <v>27</v>
      </c>
      <c r="H4488" s="4">
        <v>45715.627164351848</v>
      </c>
      <c r="I4488" t="b">
        <v>1</v>
      </c>
      <c r="J4488" t="b">
        <v>1</v>
      </c>
      <c r="K4488" t="s">
        <v>24</v>
      </c>
      <c r="L4488" t="s">
        <v>36</v>
      </c>
      <c r="N4488">
        <v>74.415000915527344</v>
      </c>
      <c r="O4488" t="s">
        <v>8017</v>
      </c>
      <c r="P4488" t="s">
        <v>8018</v>
      </c>
    </row>
    <row r="4489" spans="1:16" x14ac:dyDescent="0.25">
      <c r="A4489" t="s">
        <v>2</v>
      </c>
      <c r="B4489" t="s">
        <v>8019</v>
      </c>
      <c r="C4489" t="s">
        <v>158</v>
      </c>
      <c r="D4489" t="s">
        <v>4034</v>
      </c>
      <c r="E4489" t="s">
        <v>20</v>
      </c>
      <c r="F4489" t="b">
        <v>0</v>
      </c>
      <c r="G4489" t="s">
        <v>158</v>
      </c>
      <c r="H4489" s="4">
        <v>45715.629212962973</v>
      </c>
      <c r="I4489" t="b">
        <v>0</v>
      </c>
      <c r="J4489" t="b">
        <v>0</v>
      </c>
      <c r="K4489" t="s">
        <v>158</v>
      </c>
      <c r="L4489" t="s">
        <v>22</v>
      </c>
      <c r="M4489">
        <v>32000</v>
      </c>
      <c r="O4489" t="s">
        <v>2768</v>
      </c>
      <c r="P4489" t="s">
        <v>8020</v>
      </c>
    </row>
    <row r="4490" spans="1:16" x14ac:dyDescent="0.25">
      <c r="A4490" t="s">
        <v>1</v>
      </c>
      <c r="B4490" t="s">
        <v>8021</v>
      </c>
      <c r="C4490" t="s">
        <v>158</v>
      </c>
      <c r="D4490" t="s">
        <v>4034</v>
      </c>
      <c r="E4490" t="s">
        <v>20</v>
      </c>
      <c r="F4490" t="b">
        <v>0</v>
      </c>
      <c r="G4490" t="s">
        <v>158</v>
      </c>
      <c r="H4490" s="4">
        <v>45715.629224537042</v>
      </c>
      <c r="I4490" t="b">
        <v>0</v>
      </c>
      <c r="J4490" t="b">
        <v>0</v>
      </c>
      <c r="K4490" t="s">
        <v>158</v>
      </c>
      <c r="L4490" t="s">
        <v>22</v>
      </c>
      <c r="M4490">
        <v>77800</v>
      </c>
      <c r="O4490" t="s">
        <v>2768</v>
      </c>
      <c r="P4490" t="s">
        <v>632</v>
      </c>
    </row>
    <row r="4491" spans="1:16" x14ac:dyDescent="0.25">
      <c r="A4491" t="s">
        <v>2</v>
      </c>
      <c r="B4491" t="s">
        <v>8022</v>
      </c>
      <c r="C4491" t="s">
        <v>158</v>
      </c>
      <c r="D4491" t="s">
        <v>4034</v>
      </c>
      <c r="E4491" t="s">
        <v>20</v>
      </c>
      <c r="F4491" t="b">
        <v>0</v>
      </c>
      <c r="G4491" t="s">
        <v>158</v>
      </c>
      <c r="H4491" s="4">
        <v>45715.629224537042</v>
      </c>
      <c r="I4491" t="b">
        <v>0</v>
      </c>
      <c r="J4491" t="b">
        <v>0</v>
      </c>
      <c r="K4491" t="s">
        <v>158</v>
      </c>
      <c r="L4491" t="s">
        <v>22</v>
      </c>
      <c r="M4491">
        <v>65000</v>
      </c>
      <c r="O4491" t="s">
        <v>2768</v>
      </c>
      <c r="P4491" t="s">
        <v>8023</v>
      </c>
    </row>
    <row r="4492" spans="1:16" x14ac:dyDescent="0.25">
      <c r="A4492" t="s">
        <v>89</v>
      </c>
      <c r="B4492" t="s">
        <v>8024</v>
      </c>
      <c r="C4492" t="s">
        <v>158</v>
      </c>
      <c r="D4492" t="s">
        <v>4034</v>
      </c>
      <c r="E4492" t="s">
        <v>20</v>
      </c>
      <c r="F4492" t="b">
        <v>0</v>
      </c>
      <c r="G4492" t="s">
        <v>158</v>
      </c>
      <c r="H4492" s="4">
        <v>45715.62939814815</v>
      </c>
      <c r="I4492" t="b">
        <v>0</v>
      </c>
      <c r="J4492" t="b">
        <v>0</v>
      </c>
      <c r="K4492" t="s">
        <v>158</v>
      </c>
      <c r="L4492" t="s">
        <v>22</v>
      </c>
      <c r="M4492">
        <v>77800</v>
      </c>
      <c r="O4492" t="s">
        <v>2768</v>
      </c>
      <c r="P4492" t="s">
        <v>8025</v>
      </c>
    </row>
    <row r="4493" spans="1:16" x14ac:dyDescent="0.25">
      <c r="A4493" t="s">
        <v>2</v>
      </c>
      <c r="B4493" t="s">
        <v>8026</v>
      </c>
      <c r="C4493" t="s">
        <v>414</v>
      </c>
      <c r="D4493" t="s">
        <v>4034</v>
      </c>
      <c r="E4493" t="s">
        <v>20</v>
      </c>
      <c r="F4493" t="b">
        <v>0</v>
      </c>
      <c r="G4493" t="s">
        <v>414</v>
      </c>
      <c r="H4493" s="4">
        <v>45715.633634259262</v>
      </c>
      <c r="I4493" t="b">
        <v>1</v>
      </c>
      <c r="J4493" t="b">
        <v>0</v>
      </c>
      <c r="K4493" t="s">
        <v>414</v>
      </c>
      <c r="L4493" t="s">
        <v>22</v>
      </c>
      <c r="M4493">
        <v>83999.5</v>
      </c>
      <c r="O4493" t="s">
        <v>1906</v>
      </c>
      <c r="P4493" t="s">
        <v>2226</v>
      </c>
    </row>
    <row r="4494" spans="1:16" x14ac:dyDescent="0.25">
      <c r="A4494" t="s">
        <v>1</v>
      </c>
      <c r="B4494" t="s">
        <v>7347</v>
      </c>
      <c r="C4494" t="s">
        <v>3562</v>
      </c>
      <c r="D4494" t="s">
        <v>3972</v>
      </c>
      <c r="E4494" t="s">
        <v>20</v>
      </c>
      <c r="F4494" t="b">
        <v>0</v>
      </c>
      <c r="G4494" t="s">
        <v>23</v>
      </c>
      <c r="H4494" s="4">
        <v>45715.643495370372</v>
      </c>
      <c r="I4494" t="b">
        <v>1</v>
      </c>
      <c r="J4494" t="b">
        <v>0</v>
      </c>
      <c r="K4494" t="s">
        <v>24</v>
      </c>
      <c r="L4494" t="s">
        <v>22</v>
      </c>
      <c r="M4494">
        <v>52500</v>
      </c>
      <c r="O4494" t="s">
        <v>8027</v>
      </c>
      <c r="P4494" t="s">
        <v>8028</v>
      </c>
    </row>
    <row r="4495" spans="1:16" x14ac:dyDescent="0.25">
      <c r="A4495" t="s">
        <v>0</v>
      </c>
      <c r="B4495" t="s">
        <v>1665</v>
      </c>
      <c r="C4495" t="s">
        <v>494</v>
      </c>
      <c r="D4495" t="s">
        <v>2208</v>
      </c>
      <c r="E4495" t="s">
        <v>51</v>
      </c>
      <c r="F4495" t="b">
        <v>0</v>
      </c>
      <c r="G4495" t="s">
        <v>41</v>
      </c>
      <c r="H4495" s="4">
        <v>45715.667071759257</v>
      </c>
      <c r="I4495" t="b">
        <v>1</v>
      </c>
      <c r="J4495" t="b">
        <v>0</v>
      </c>
      <c r="K4495" t="s">
        <v>24</v>
      </c>
      <c r="L4495" t="s">
        <v>36</v>
      </c>
      <c r="N4495">
        <v>37</v>
      </c>
      <c r="O4495" t="s">
        <v>8029</v>
      </c>
      <c r="P4495" t="s">
        <v>8030</v>
      </c>
    </row>
    <row r="4496" spans="1:16" x14ac:dyDescent="0.25">
      <c r="A4496" t="s">
        <v>0</v>
      </c>
      <c r="B4496" t="s">
        <v>2166</v>
      </c>
      <c r="C4496" t="s">
        <v>167</v>
      </c>
      <c r="D4496" t="s">
        <v>6850</v>
      </c>
      <c r="E4496" t="s">
        <v>20</v>
      </c>
      <c r="F4496" t="b">
        <v>0</v>
      </c>
      <c r="G4496" t="s">
        <v>35</v>
      </c>
      <c r="H4496" s="4">
        <v>45715.667372685188</v>
      </c>
      <c r="I4496" t="b">
        <v>0</v>
      </c>
      <c r="J4496" t="b">
        <v>0</v>
      </c>
      <c r="K4496" t="s">
        <v>24</v>
      </c>
      <c r="L4496" t="s">
        <v>22</v>
      </c>
      <c r="M4496">
        <v>100000</v>
      </c>
      <c r="O4496" t="s">
        <v>374</v>
      </c>
      <c r="P4496" t="s">
        <v>4873</v>
      </c>
    </row>
    <row r="4497" spans="1:16" x14ac:dyDescent="0.25">
      <c r="A4497" t="s">
        <v>139</v>
      </c>
      <c r="B4497" t="s">
        <v>7486</v>
      </c>
      <c r="C4497" t="s">
        <v>1421</v>
      </c>
      <c r="D4497" t="s">
        <v>3828</v>
      </c>
      <c r="E4497" t="s">
        <v>20</v>
      </c>
      <c r="F4497" t="b">
        <v>0</v>
      </c>
      <c r="G4497" t="s">
        <v>52</v>
      </c>
      <c r="H4497" s="4">
        <v>45715.667858796303</v>
      </c>
      <c r="I4497" t="b">
        <v>0</v>
      </c>
      <c r="J4497" t="b">
        <v>1</v>
      </c>
      <c r="K4497" t="s">
        <v>24</v>
      </c>
      <c r="L4497" t="s">
        <v>22</v>
      </c>
      <c r="M4497">
        <v>120000</v>
      </c>
      <c r="O4497" t="s">
        <v>7487</v>
      </c>
      <c r="P4497" t="s">
        <v>7488</v>
      </c>
    </row>
    <row r="4498" spans="1:16" x14ac:dyDescent="0.25">
      <c r="A4498" t="s">
        <v>2</v>
      </c>
      <c r="B4498" t="s">
        <v>8031</v>
      </c>
      <c r="C4498" t="s">
        <v>114</v>
      </c>
      <c r="D4498" t="s">
        <v>3972</v>
      </c>
      <c r="E4498" t="s">
        <v>631</v>
      </c>
      <c r="F4498" t="b">
        <v>0</v>
      </c>
      <c r="G4498" t="s">
        <v>27</v>
      </c>
      <c r="H4498" s="4">
        <v>45715.668888888889</v>
      </c>
      <c r="I4498" t="b">
        <v>0</v>
      </c>
      <c r="J4498" t="b">
        <v>1</v>
      </c>
      <c r="K4498" t="s">
        <v>24</v>
      </c>
      <c r="L4498" t="s">
        <v>36</v>
      </c>
      <c r="N4498">
        <v>23</v>
      </c>
      <c r="O4498" t="s">
        <v>3730</v>
      </c>
      <c r="P4498" t="s">
        <v>8032</v>
      </c>
    </row>
    <row r="4499" spans="1:16" x14ac:dyDescent="0.25">
      <c r="A4499" t="s">
        <v>191</v>
      </c>
      <c r="B4499" t="s">
        <v>8033</v>
      </c>
      <c r="C4499" t="s">
        <v>1705</v>
      </c>
      <c r="D4499" t="s">
        <v>3972</v>
      </c>
      <c r="E4499" t="s">
        <v>20</v>
      </c>
      <c r="F4499" t="b">
        <v>0</v>
      </c>
      <c r="G4499" t="s">
        <v>27</v>
      </c>
      <c r="H4499" s="4">
        <v>45715.668935185182</v>
      </c>
      <c r="I4499" t="b">
        <v>0</v>
      </c>
      <c r="J4499" t="b">
        <v>1</v>
      </c>
      <c r="K4499" t="s">
        <v>24</v>
      </c>
      <c r="L4499" t="s">
        <v>22</v>
      </c>
      <c r="M4499">
        <v>127000</v>
      </c>
      <c r="O4499" t="s">
        <v>5481</v>
      </c>
      <c r="P4499" t="s">
        <v>8034</v>
      </c>
    </row>
    <row r="4500" spans="1:16" x14ac:dyDescent="0.25">
      <c r="A4500" t="s">
        <v>2</v>
      </c>
      <c r="B4500" t="s">
        <v>8035</v>
      </c>
      <c r="C4500" t="s">
        <v>1869</v>
      </c>
      <c r="D4500" t="s">
        <v>2208</v>
      </c>
      <c r="E4500" t="s">
        <v>20</v>
      </c>
      <c r="F4500" t="b">
        <v>0</v>
      </c>
      <c r="G4500" t="s">
        <v>41</v>
      </c>
      <c r="H4500" s="4">
        <v>45715.669131944444</v>
      </c>
      <c r="I4500" t="b">
        <v>1</v>
      </c>
      <c r="J4500" t="b">
        <v>1</v>
      </c>
      <c r="K4500" t="s">
        <v>24</v>
      </c>
      <c r="L4500" t="s">
        <v>36</v>
      </c>
      <c r="N4500">
        <v>66.5</v>
      </c>
      <c r="O4500" t="s">
        <v>1840</v>
      </c>
      <c r="P4500" t="s">
        <v>2689</v>
      </c>
    </row>
    <row r="4501" spans="1:16" x14ac:dyDescent="0.25">
      <c r="A4501" t="s">
        <v>1</v>
      </c>
      <c r="B4501" t="s">
        <v>2820</v>
      </c>
      <c r="C4501" t="s">
        <v>203</v>
      </c>
      <c r="D4501" t="s">
        <v>3972</v>
      </c>
      <c r="E4501" t="s">
        <v>51</v>
      </c>
      <c r="F4501" t="b">
        <v>0</v>
      </c>
      <c r="G4501" t="s">
        <v>23</v>
      </c>
      <c r="H4501" s="4">
        <v>45715.68476851852</v>
      </c>
      <c r="I4501" t="b">
        <v>1</v>
      </c>
      <c r="J4501" t="b">
        <v>0</v>
      </c>
      <c r="K4501" t="s">
        <v>24</v>
      </c>
      <c r="L4501" t="s">
        <v>36</v>
      </c>
      <c r="N4501">
        <v>57.5</v>
      </c>
      <c r="O4501" t="s">
        <v>81</v>
      </c>
      <c r="P4501" t="s">
        <v>8036</v>
      </c>
    </row>
    <row r="4502" spans="1:16" x14ac:dyDescent="0.25">
      <c r="A4502" t="s">
        <v>1</v>
      </c>
      <c r="B4502" t="s">
        <v>8037</v>
      </c>
      <c r="C4502" t="s">
        <v>316</v>
      </c>
      <c r="D4502" t="s">
        <v>3972</v>
      </c>
      <c r="E4502" t="s">
        <v>20</v>
      </c>
      <c r="F4502" t="b">
        <v>0</v>
      </c>
      <c r="G4502" t="s">
        <v>35</v>
      </c>
      <c r="H4502" s="4">
        <v>45715.709004629629</v>
      </c>
      <c r="I4502" t="b">
        <v>0</v>
      </c>
      <c r="J4502" t="b">
        <v>1</v>
      </c>
      <c r="K4502" t="s">
        <v>24</v>
      </c>
      <c r="L4502" t="s">
        <v>22</v>
      </c>
      <c r="M4502">
        <v>103244</v>
      </c>
      <c r="O4502" t="s">
        <v>5481</v>
      </c>
      <c r="P4502" t="s">
        <v>8038</v>
      </c>
    </row>
    <row r="4503" spans="1:16" x14ac:dyDescent="0.25">
      <c r="A4503" t="s">
        <v>1</v>
      </c>
      <c r="B4503" t="s">
        <v>8039</v>
      </c>
      <c r="C4503" t="s">
        <v>612</v>
      </c>
      <c r="D4503" t="s">
        <v>3972</v>
      </c>
      <c r="E4503" t="s">
        <v>20</v>
      </c>
      <c r="F4503" t="b">
        <v>0</v>
      </c>
      <c r="G4503" t="s">
        <v>27</v>
      </c>
      <c r="H4503" s="4">
        <v>45715.709745370368</v>
      </c>
      <c r="I4503" t="b">
        <v>0</v>
      </c>
      <c r="J4503" t="b">
        <v>1</v>
      </c>
      <c r="K4503" t="s">
        <v>24</v>
      </c>
      <c r="L4503" t="s">
        <v>22</v>
      </c>
      <c r="M4503">
        <v>151245.5</v>
      </c>
      <c r="O4503" t="s">
        <v>5481</v>
      </c>
      <c r="P4503" t="s">
        <v>8040</v>
      </c>
    </row>
    <row r="4504" spans="1:16" x14ac:dyDescent="0.25">
      <c r="A4504" t="s">
        <v>139</v>
      </c>
      <c r="B4504" t="s">
        <v>8041</v>
      </c>
      <c r="C4504" t="s">
        <v>203</v>
      </c>
      <c r="D4504" t="s">
        <v>3972</v>
      </c>
      <c r="E4504" t="s">
        <v>20</v>
      </c>
      <c r="F4504" t="b">
        <v>0</v>
      </c>
      <c r="G4504" t="s">
        <v>23</v>
      </c>
      <c r="H4504" s="4">
        <v>45715.726493055547</v>
      </c>
      <c r="I4504" t="b">
        <v>0</v>
      </c>
      <c r="J4504" t="b">
        <v>0</v>
      </c>
      <c r="K4504" t="s">
        <v>24</v>
      </c>
      <c r="L4504" t="s">
        <v>22</v>
      </c>
      <c r="M4504">
        <v>85000</v>
      </c>
      <c r="O4504" t="s">
        <v>8042</v>
      </c>
      <c r="P4504" t="s">
        <v>204</v>
      </c>
    </row>
    <row r="4505" spans="1:16" x14ac:dyDescent="0.25">
      <c r="A4505" t="s">
        <v>139</v>
      </c>
      <c r="B4505" t="s">
        <v>8043</v>
      </c>
      <c r="C4505" t="s">
        <v>142</v>
      </c>
      <c r="D4505" t="s">
        <v>3972</v>
      </c>
      <c r="E4505" t="s">
        <v>20</v>
      </c>
      <c r="F4505" t="b">
        <v>0</v>
      </c>
      <c r="G4505" t="s">
        <v>27</v>
      </c>
      <c r="H4505" s="4">
        <v>45715.750115740739</v>
      </c>
      <c r="I4505" t="b">
        <v>0</v>
      </c>
      <c r="J4505" t="b">
        <v>1</v>
      </c>
      <c r="K4505" t="s">
        <v>24</v>
      </c>
      <c r="L4505" t="s">
        <v>22</v>
      </c>
      <c r="M4505">
        <v>140500</v>
      </c>
      <c r="O4505" t="s">
        <v>1883</v>
      </c>
    </row>
    <row r="4506" spans="1:16" x14ac:dyDescent="0.25">
      <c r="A4506" t="s">
        <v>0</v>
      </c>
      <c r="B4506" t="s">
        <v>0</v>
      </c>
      <c r="C4506" t="s">
        <v>507</v>
      </c>
      <c r="D4506" t="s">
        <v>131</v>
      </c>
      <c r="F4506" t="b">
        <v>0</v>
      </c>
      <c r="G4506" t="s">
        <v>41</v>
      </c>
      <c r="H4506" s="4">
        <v>45715.750405092593</v>
      </c>
      <c r="I4506" t="b">
        <v>1</v>
      </c>
      <c r="J4506" t="b">
        <v>0</v>
      </c>
      <c r="K4506" t="s">
        <v>24</v>
      </c>
      <c r="L4506" t="s">
        <v>36</v>
      </c>
      <c r="N4506">
        <v>23.909999847412109</v>
      </c>
      <c r="O4506" t="s">
        <v>131</v>
      </c>
      <c r="P4506" t="s">
        <v>883</v>
      </c>
    </row>
    <row r="4507" spans="1:16" x14ac:dyDescent="0.25">
      <c r="A4507" t="s">
        <v>191</v>
      </c>
      <c r="B4507" t="s">
        <v>8044</v>
      </c>
      <c r="C4507" t="s">
        <v>8045</v>
      </c>
      <c r="D4507" t="s">
        <v>3972</v>
      </c>
      <c r="E4507" t="s">
        <v>20</v>
      </c>
      <c r="F4507" t="b">
        <v>0</v>
      </c>
      <c r="G4507" t="s">
        <v>35</v>
      </c>
      <c r="H4507" s="4">
        <v>45715.750798611109</v>
      </c>
      <c r="I4507" t="b">
        <v>0</v>
      </c>
      <c r="J4507" t="b">
        <v>1</v>
      </c>
      <c r="K4507" t="s">
        <v>24</v>
      </c>
      <c r="L4507" t="s">
        <v>22</v>
      </c>
      <c r="M4507">
        <v>83250</v>
      </c>
      <c r="O4507" t="s">
        <v>1883</v>
      </c>
      <c r="P4507" t="s">
        <v>1211</v>
      </c>
    </row>
    <row r="4508" spans="1:16" x14ac:dyDescent="0.25">
      <c r="A4508" t="s">
        <v>2</v>
      </c>
      <c r="B4508" t="s">
        <v>2</v>
      </c>
      <c r="C4508" t="s">
        <v>1624</v>
      </c>
      <c r="D4508" t="s">
        <v>3972</v>
      </c>
      <c r="E4508" t="s">
        <v>20</v>
      </c>
      <c r="F4508" t="b">
        <v>0</v>
      </c>
      <c r="G4508" t="s">
        <v>41</v>
      </c>
      <c r="H4508" s="4">
        <v>45715.752465277779</v>
      </c>
      <c r="I4508" t="b">
        <v>0</v>
      </c>
      <c r="J4508" t="b">
        <v>1</v>
      </c>
      <c r="K4508" t="s">
        <v>24</v>
      </c>
      <c r="L4508" t="s">
        <v>22</v>
      </c>
      <c r="M4508">
        <v>135000</v>
      </c>
      <c r="O4508" t="s">
        <v>8046</v>
      </c>
      <c r="P4508" t="s">
        <v>2939</v>
      </c>
    </row>
    <row r="4509" spans="1:16" x14ac:dyDescent="0.25">
      <c r="A4509" t="s">
        <v>28</v>
      </c>
      <c r="B4509" t="s">
        <v>8047</v>
      </c>
      <c r="C4509" t="s">
        <v>158</v>
      </c>
      <c r="D4509" t="s">
        <v>4034</v>
      </c>
      <c r="E4509" t="s">
        <v>20</v>
      </c>
      <c r="F4509" t="b">
        <v>0</v>
      </c>
      <c r="G4509" t="s">
        <v>158</v>
      </c>
      <c r="H4509" s="4">
        <v>45715.754189814812</v>
      </c>
      <c r="I4509" t="b">
        <v>0</v>
      </c>
      <c r="J4509" t="b">
        <v>0</v>
      </c>
      <c r="K4509" t="s">
        <v>158</v>
      </c>
      <c r="L4509" t="s">
        <v>22</v>
      </c>
      <c r="M4509">
        <v>52000</v>
      </c>
      <c r="O4509" t="s">
        <v>402</v>
      </c>
      <c r="P4509" t="s">
        <v>8048</v>
      </c>
    </row>
    <row r="4510" spans="1:16" x14ac:dyDescent="0.25">
      <c r="A4510" t="s">
        <v>1</v>
      </c>
      <c r="B4510" t="s">
        <v>3058</v>
      </c>
      <c r="C4510" t="s">
        <v>118</v>
      </c>
      <c r="D4510" t="s">
        <v>3972</v>
      </c>
      <c r="E4510" t="s">
        <v>20</v>
      </c>
      <c r="F4510" t="b">
        <v>0</v>
      </c>
      <c r="G4510" t="s">
        <v>27</v>
      </c>
      <c r="H4510" s="4">
        <v>45715.791956018518</v>
      </c>
      <c r="I4510" t="b">
        <v>0</v>
      </c>
      <c r="J4510" t="b">
        <v>0</v>
      </c>
      <c r="K4510" t="s">
        <v>24</v>
      </c>
      <c r="L4510" t="s">
        <v>22</v>
      </c>
      <c r="M4510">
        <v>75000</v>
      </c>
      <c r="O4510" t="s">
        <v>74</v>
      </c>
      <c r="P4510" t="s">
        <v>8049</v>
      </c>
    </row>
    <row r="4511" spans="1:16" x14ac:dyDescent="0.25">
      <c r="A4511" t="s">
        <v>1</v>
      </c>
      <c r="B4511" t="s">
        <v>8050</v>
      </c>
      <c r="C4511" t="s">
        <v>1325</v>
      </c>
      <c r="D4511" t="s">
        <v>3972</v>
      </c>
      <c r="E4511" t="s">
        <v>20</v>
      </c>
      <c r="F4511" t="b">
        <v>0</v>
      </c>
      <c r="G4511" t="s">
        <v>41</v>
      </c>
      <c r="H4511" s="4">
        <v>45715.792071759257</v>
      </c>
      <c r="I4511" t="b">
        <v>0</v>
      </c>
      <c r="J4511" t="b">
        <v>1</v>
      </c>
      <c r="K4511" t="s">
        <v>24</v>
      </c>
      <c r="L4511" t="s">
        <v>22</v>
      </c>
      <c r="M4511">
        <v>110000</v>
      </c>
      <c r="O4511" t="s">
        <v>8051</v>
      </c>
      <c r="P4511" t="s">
        <v>1671</v>
      </c>
    </row>
    <row r="4512" spans="1:16" x14ac:dyDescent="0.25">
      <c r="A4512" t="s">
        <v>40</v>
      </c>
      <c r="B4512" t="s">
        <v>8052</v>
      </c>
      <c r="C4512" t="s">
        <v>140</v>
      </c>
      <c r="D4512" t="s">
        <v>3972</v>
      </c>
      <c r="E4512" t="s">
        <v>20</v>
      </c>
      <c r="F4512" t="b">
        <v>0</v>
      </c>
      <c r="G4512" t="s">
        <v>35</v>
      </c>
      <c r="H4512" s="4">
        <v>45715.792337962957</v>
      </c>
      <c r="I4512" t="b">
        <v>0</v>
      </c>
      <c r="J4512" t="b">
        <v>1</v>
      </c>
      <c r="K4512" t="s">
        <v>24</v>
      </c>
      <c r="L4512" t="s">
        <v>22</v>
      </c>
      <c r="M4512">
        <v>125000</v>
      </c>
      <c r="O4512" t="s">
        <v>4134</v>
      </c>
      <c r="P4512" t="s">
        <v>8053</v>
      </c>
    </row>
    <row r="4513" spans="1:16" x14ac:dyDescent="0.25">
      <c r="A4513" t="s">
        <v>1</v>
      </c>
      <c r="B4513" t="s">
        <v>246</v>
      </c>
      <c r="C4513" t="s">
        <v>1096</v>
      </c>
      <c r="D4513" t="s">
        <v>3956</v>
      </c>
      <c r="E4513" t="s">
        <v>20</v>
      </c>
      <c r="F4513" t="b">
        <v>0</v>
      </c>
      <c r="G4513" t="s">
        <v>27</v>
      </c>
      <c r="H4513" s="4">
        <v>45715.793043981481</v>
      </c>
      <c r="I4513" t="b">
        <v>0</v>
      </c>
      <c r="J4513" t="b">
        <v>0</v>
      </c>
      <c r="K4513" t="s">
        <v>24</v>
      </c>
      <c r="L4513" t="s">
        <v>36</v>
      </c>
      <c r="N4513">
        <v>40</v>
      </c>
      <c r="O4513" t="s">
        <v>6088</v>
      </c>
    </row>
    <row r="4514" spans="1:16" x14ac:dyDescent="0.25">
      <c r="A4514" t="s">
        <v>1</v>
      </c>
      <c r="B4514" t="s">
        <v>1</v>
      </c>
      <c r="C4514" t="s">
        <v>8054</v>
      </c>
      <c r="D4514" t="s">
        <v>3956</v>
      </c>
      <c r="E4514" t="s">
        <v>20</v>
      </c>
      <c r="F4514" t="b">
        <v>0</v>
      </c>
      <c r="G4514" t="s">
        <v>35</v>
      </c>
      <c r="H4514" s="4">
        <v>45715.793437499997</v>
      </c>
      <c r="I4514" t="b">
        <v>0</v>
      </c>
      <c r="J4514" t="b">
        <v>0</v>
      </c>
      <c r="K4514" t="s">
        <v>24</v>
      </c>
      <c r="L4514" t="s">
        <v>36</v>
      </c>
      <c r="N4514">
        <v>40</v>
      </c>
      <c r="O4514" t="s">
        <v>6088</v>
      </c>
    </row>
    <row r="4515" spans="1:16" x14ac:dyDescent="0.25">
      <c r="A4515" t="s">
        <v>0</v>
      </c>
      <c r="B4515" t="s">
        <v>8055</v>
      </c>
      <c r="C4515" t="s">
        <v>696</v>
      </c>
      <c r="D4515" t="s">
        <v>3972</v>
      </c>
      <c r="E4515" t="s">
        <v>51</v>
      </c>
      <c r="F4515" t="b">
        <v>0</v>
      </c>
      <c r="G4515" t="s">
        <v>30</v>
      </c>
      <c r="H4515" s="4">
        <v>45715.793506944443</v>
      </c>
      <c r="I4515" t="b">
        <v>0</v>
      </c>
      <c r="J4515" t="b">
        <v>0</v>
      </c>
      <c r="K4515" t="s">
        <v>24</v>
      </c>
      <c r="L4515" t="s">
        <v>36</v>
      </c>
      <c r="N4515">
        <v>47.5</v>
      </c>
      <c r="O4515" t="s">
        <v>1137</v>
      </c>
      <c r="P4515" t="s">
        <v>709</v>
      </c>
    </row>
    <row r="4516" spans="1:16" x14ac:dyDescent="0.25">
      <c r="A4516" t="s">
        <v>1</v>
      </c>
      <c r="B4516" t="s">
        <v>8056</v>
      </c>
      <c r="C4516" t="s">
        <v>327</v>
      </c>
      <c r="D4516" t="s">
        <v>3972</v>
      </c>
      <c r="E4516" t="s">
        <v>20</v>
      </c>
      <c r="F4516" t="b">
        <v>0</v>
      </c>
      <c r="G4516" t="s">
        <v>27</v>
      </c>
      <c r="H4516" s="4">
        <v>45715.793981481482</v>
      </c>
      <c r="I4516" t="b">
        <v>0</v>
      </c>
      <c r="J4516" t="b">
        <v>1</v>
      </c>
      <c r="K4516" t="s">
        <v>24</v>
      </c>
      <c r="L4516" t="s">
        <v>22</v>
      </c>
      <c r="M4516">
        <v>147500</v>
      </c>
      <c r="O4516" t="s">
        <v>8057</v>
      </c>
      <c r="P4516" t="s">
        <v>8058</v>
      </c>
    </row>
    <row r="4517" spans="1:16" x14ac:dyDescent="0.25">
      <c r="A4517" t="s">
        <v>0</v>
      </c>
      <c r="B4517" t="s">
        <v>8059</v>
      </c>
      <c r="C4517" t="s">
        <v>2458</v>
      </c>
      <c r="D4517" t="s">
        <v>2532</v>
      </c>
      <c r="E4517" t="s">
        <v>20</v>
      </c>
      <c r="F4517" t="b">
        <v>0</v>
      </c>
      <c r="G4517" t="s">
        <v>30</v>
      </c>
      <c r="H4517" s="4">
        <v>45715.834270833337</v>
      </c>
      <c r="I4517" t="b">
        <v>0</v>
      </c>
      <c r="J4517" t="b">
        <v>1</v>
      </c>
      <c r="K4517" t="s">
        <v>24</v>
      </c>
      <c r="L4517" t="s">
        <v>36</v>
      </c>
      <c r="N4517">
        <v>45</v>
      </c>
      <c r="O4517" t="s">
        <v>2532</v>
      </c>
      <c r="P4517" t="s">
        <v>709</v>
      </c>
    </row>
    <row r="4518" spans="1:16" x14ac:dyDescent="0.25">
      <c r="A4518" t="s">
        <v>139</v>
      </c>
      <c r="B4518" t="s">
        <v>8060</v>
      </c>
      <c r="C4518" t="s">
        <v>151</v>
      </c>
      <c r="D4518" t="s">
        <v>3972</v>
      </c>
      <c r="E4518" t="s">
        <v>20</v>
      </c>
      <c r="F4518" t="b">
        <v>0</v>
      </c>
      <c r="G4518" t="s">
        <v>30</v>
      </c>
      <c r="H4518" s="4">
        <v>45715.834293981483</v>
      </c>
      <c r="I4518" t="b">
        <v>0</v>
      </c>
      <c r="J4518" t="b">
        <v>1</v>
      </c>
      <c r="K4518" t="s">
        <v>24</v>
      </c>
      <c r="L4518" t="s">
        <v>22</v>
      </c>
      <c r="M4518">
        <v>128800</v>
      </c>
      <c r="O4518" t="s">
        <v>5109</v>
      </c>
      <c r="P4518" t="s">
        <v>8061</v>
      </c>
    </row>
    <row r="4519" spans="1:16" x14ac:dyDescent="0.25">
      <c r="A4519" t="s">
        <v>0</v>
      </c>
      <c r="B4519" t="s">
        <v>1821</v>
      </c>
      <c r="C4519" t="s">
        <v>2458</v>
      </c>
      <c r="D4519" t="s">
        <v>2208</v>
      </c>
      <c r="E4519" t="s">
        <v>20</v>
      </c>
      <c r="F4519" t="b">
        <v>0</v>
      </c>
      <c r="G4519" t="s">
        <v>30</v>
      </c>
      <c r="H4519" s="4">
        <v>45715.834293981483</v>
      </c>
      <c r="I4519" t="b">
        <v>0</v>
      </c>
      <c r="J4519" t="b">
        <v>0</v>
      </c>
      <c r="K4519" t="s">
        <v>24</v>
      </c>
      <c r="L4519" t="s">
        <v>22</v>
      </c>
      <c r="M4519">
        <v>107000</v>
      </c>
      <c r="O4519" t="s">
        <v>8062</v>
      </c>
      <c r="P4519" t="s">
        <v>8063</v>
      </c>
    </row>
    <row r="4520" spans="1:16" x14ac:dyDescent="0.25">
      <c r="A4520" t="s">
        <v>25</v>
      </c>
      <c r="B4520" t="s">
        <v>8064</v>
      </c>
      <c r="C4520" t="s">
        <v>292</v>
      </c>
      <c r="D4520" t="s">
        <v>3972</v>
      </c>
      <c r="E4520" t="s">
        <v>20</v>
      </c>
      <c r="F4520" t="b">
        <v>0</v>
      </c>
      <c r="G4520" t="s">
        <v>30</v>
      </c>
      <c r="H4520" s="4">
        <v>45715.834374999999</v>
      </c>
      <c r="I4520" t="b">
        <v>0</v>
      </c>
      <c r="J4520" t="b">
        <v>1</v>
      </c>
      <c r="K4520" t="s">
        <v>24</v>
      </c>
      <c r="L4520" t="s">
        <v>22</v>
      </c>
      <c r="M4520">
        <v>104550</v>
      </c>
      <c r="O4520" t="s">
        <v>8065</v>
      </c>
      <c r="P4520" t="s">
        <v>1114</v>
      </c>
    </row>
    <row r="4521" spans="1:16" x14ac:dyDescent="0.25">
      <c r="A4521" t="s">
        <v>139</v>
      </c>
      <c r="B4521" t="s">
        <v>8066</v>
      </c>
      <c r="C4521" t="s">
        <v>2042</v>
      </c>
      <c r="D4521" t="s">
        <v>3972</v>
      </c>
      <c r="E4521" t="s">
        <v>20</v>
      </c>
      <c r="F4521" t="b">
        <v>0</v>
      </c>
      <c r="G4521" t="s">
        <v>30</v>
      </c>
      <c r="H4521" s="4">
        <v>45715.834409722222</v>
      </c>
      <c r="I4521" t="b">
        <v>0</v>
      </c>
      <c r="J4521" t="b">
        <v>1</v>
      </c>
      <c r="K4521" t="s">
        <v>24</v>
      </c>
      <c r="L4521" t="s">
        <v>36</v>
      </c>
      <c r="N4521">
        <v>54.25</v>
      </c>
      <c r="O4521" t="s">
        <v>6082</v>
      </c>
    </row>
    <row r="4522" spans="1:16" x14ac:dyDescent="0.25">
      <c r="A4522" t="s">
        <v>139</v>
      </c>
      <c r="B4522" t="s">
        <v>8067</v>
      </c>
      <c r="C4522" t="s">
        <v>3705</v>
      </c>
      <c r="D4522" t="s">
        <v>3972</v>
      </c>
      <c r="E4522" t="s">
        <v>51</v>
      </c>
      <c r="F4522" t="b">
        <v>0</v>
      </c>
      <c r="G4522" t="s">
        <v>52</v>
      </c>
      <c r="H4522" s="4">
        <v>45715.83457175926</v>
      </c>
      <c r="I4522" t="b">
        <v>1</v>
      </c>
      <c r="J4522" t="b">
        <v>1</v>
      </c>
      <c r="K4522" t="s">
        <v>24</v>
      </c>
      <c r="L4522" t="s">
        <v>36</v>
      </c>
      <c r="N4522">
        <v>61.875</v>
      </c>
      <c r="O4522" t="s">
        <v>806</v>
      </c>
      <c r="P4522" t="s">
        <v>2142</v>
      </c>
    </row>
    <row r="4523" spans="1:16" x14ac:dyDescent="0.25">
      <c r="A4523" t="s">
        <v>2</v>
      </c>
      <c r="B4523" t="s">
        <v>600</v>
      </c>
      <c r="C4523" t="s">
        <v>315</v>
      </c>
      <c r="D4523" t="s">
        <v>3972</v>
      </c>
      <c r="E4523" t="s">
        <v>20</v>
      </c>
      <c r="F4523" t="b">
        <v>0</v>
      </c>
      <c r="G4523" t="s">
        <v>35</v>
      </c>
      <c r="H4523" s="4">
        <v>45715.836157407408</v>
      </c>
      <c r="I4523" t="b">
        <v>0</v>
      </c>
      <c r="J4523" t="b">
        <v>1</v>
      </c>
      <c r="K4523" t="s">
        <v>24</v>
      </c>
      <c r="L4523" t="s">
        <v>22</v>
      </c>
      <c r="M4523">
        <v>123800</v>
      </c>
      <c r="O4523" t="s">
        <v>173</v>
      </c>
      <c r="P4523" t="s">
        <v>8068</v>
      </c>
    </row>
    <row r="4524" spans="1:16" x14ac:dyDescent="0.25">
      <c r="A4524" t="s">
        <v>0</v>
      </c>
      <c r="B4524" t="s">
        <v>7591</v>
      </c>
      <c r="C4524" t="s">
        <v>82</v>
      </c>
      <c r="D4524" t="s">
        <v>3972</v>
      </c>
      <c r="E4524" t="s">
        <v>20</v>
      </c>
      <c r="F4524" t="b">
        <v>0</v>
      </c>
      <c r="G4524" t="s">
        <v>27</v>
      </c>
      <c r="H4524" s="4">
        <v>45715.8750462963</v>
      </c>
      <c r="I4524" t="b">
        <v>0</v>
      </c>
      <c r="J4524" t="b">
        <v>1</v>
      </c>
      <c r="K4524" t="s">
        <v>24</v>
      </c>
      <c r="L4524" t="s">
        <v>22</v>
      </c>
      <c r="M4524">
        <v>130000</v>
      </c>
      <c r="O4524" t="s">
        <v>387</v>
      </c>
      <c r="P4524" t="s">
        <v>7592</v>
      </c>
    </row>
    <row r="4525" spans="1:16" x14ac:dyDescent="0.25">
      <c r="A4525" t="s">
        <v>139</v>
      </c>
      <c r="B4525" t="s">
        <v>8069</v>
      </c>
      <c r="C4525" t="s">
        <v>1096</v>
      </c>
      <c r="D4525" t="s">
        <v>3972</v>
      </c>
      <c r="E4525" t="s">
        <v>20</v>
      </c>
      <c r="F4525" t="b">
        <v>0</v>
      </c>
      <c r="G4525" t="s">
        <v>27</v>
      </c>
      <c r="H4525" s="4">
        <v>45715.875081018523</v>
      </c>
      <c r="I4525" t="b">
        <v>0</v>
      </c>
      <c r="J4525" t="b">
        <v>1</v>
      </c>
      <c r="K4525" t="s">
        <v>24</v>
      </c>
      <c r="L4525" t="s">
        <v>22</v>
      </c>
      <c r="M4525">
        <v>106957.5</v>
      </c>
      <c r="O4525" t="s">
        <v>1747</v>
      </c>
    </row>
    <row r="4526" spans="1:16" x14ac:dyDescent="0.25">
      <c r="A4526" t="s">
        <v>2</v>
      </c>
      <c r="B4526" t="s">
        <v>8070</v>
      </c>
      <c r="C4526" t="s">
        <v>283</v>
      </c>
      <c r="D4526" t="s">
        <v>3972</v>
      </c>
      <c r="E4526" t="s">
        <v>51</v>
      </c>
      <c r="F4526" t="b">
        <v>0</v>
      </c>
      <c r="G4526" t="s">
        <v>41</v>
      </c>
      <c r="H4526" s="4">
        <v>45715.875520833331</v>
      </c>
      <c r="I4526" t="b">
        <v>1</v>
      </c>
      <c r="J4526" t="b">
        <v>0</v>
      </c>
      <c r="K4526" t="s">
        <v>24</v>
      </c>
      <c r="L4526" t="s">
        <v>36</v>
      </c>
      <c r="N4526">
        <v>26.5</v>
      </c>
      <c r="O4526" t="s">
        <v>1136</v>
      </c>
      <c r="P4526" t="s">
        <v>2511</v>
      </c>
    </row>
    <row r="4527" spans="1:16" x14ac:dyDescent="0.25">
      <c r="A4527" t="s">
        <v>1</v>
      </c>
      <c r="B4527" t="s">
        <v>1</v>
      </c>
      <c r="C4527" t="s">
        <v>874</v>
      </c>
      <c r="D4527" t="s">
        <v>4177</v>
      </c>
      <c r="E4527" t="s">
        <v>51</v>
      </c>
      <c r="F4527" t="b">
        <v>0</v>
      </c>
      <c r="G4527" t="s">
        <v>27</v>
      </c>
      <c r="H4527" s="4">
        <v>45715.87641203704</v>
      </c>
      <c r="I4527" t="b">
        <v>0</v>
      </c>
      <c r="J4527" t="b">
        <v>0</v>
      </c>
      <c r="K4527" t="s">
        <v>24</v>
      </c>
      <c r="L4527" t="s">
        <v>36</v>
      </c>
      <c r="N4527">
        <v>40</v>
      </c>
      <c r="O4527" t="s">
        <v>6088</v>
      </c>
    </row>
    <row r="4528" spans="1:16" x14ac:dyDescent="0.25">
      <c r="A4528" t="s">
        <v>2</v>
      </c>
      <c r="B4528" t="s">
        <v>8071</v>
      </c>
      <c r="C4528" t="s">
        <v>322</v>
      </c>
      <c r="D4528" t="s">
        <v>3972</v>
      </c>
      <c r="E4528" t="s">
        <v>20</v>
      </c>
      <c r="F4528" t="b">
        <v>0</v>
      </c>
      <c r="G4528" t="s">
        <v>27</v>
      </c>
      <c r="H4528" s="4">
        <v>45715.877291666657</v>
      </c>
      <c r="I4528" t="b">
        <v>0</v>
      </c>
      <c r="J4528" t="b">
        <v>1</v>
      </c>
      <c r="K4528" t="s">
        <v>24</v>
      </c>
      <c r="L4528" t="s">
        <v>22</v>
      </c>
      <c r="M4528">
        <v>219000</v>
      </c>
      <c r="O4528" t="s">
        <v>1883</v>
      </c>
      <c r="P4528" t="s">
        <v>150</v>
      </c>
    </row>
    <row r="4529" spans="1:16" x14ac:dyDescent="0.25">
      <c r="A4529" t="s">
        <v>19</v>
      </c>
      <c r="B4529" t="s">
        <v>2610</v>
      </c>
      <c r="C4529" t="s">
        <v>192</v>
      </c>
      <c r="D4529" t="s">
        <v>3828</v>
      </c>
      <c r="E4529" t="s">
        <v>20</v>
      </c>
      <c r="F4529" t="b">
        <v>0</v>
      </c>
      <c r="G4529" t="s">
        <v>23</v>
      </c>
      <c r="H4529" s="4">
        <v>45715.893252314818</v>
      </c>
      <c r="I4529" t="b">
        <v>0</v>
      </c>
      <c r="J4529" t="b">
        <v>1</v>
      </c>
      <c r="K4529" t="s">
        <v>24</v>
      </c>
      <c r="L4529" t="s">
        <v>22</v>
      </c>
      <c r="M4529">
        <v>200500</v>
      </c>
      <c r="O4529" t="s">
        <v>239</v>
      </c>
      <c r="P4529" t="s">
        <v>8072</v>
      </c>
    </row>
    <row r="4530" spans="1:16" x14ac:dyDescent="0.25">
      <c r="A4530" t="s">
        <v>139</v>
      </c>
      <c r="B4530" t="s">
        <v>8073</v>
      </c>
      <c r="C4530" t="s">
        <v>179</v>
      </c>
      <c r="D4530" t="s">
        <v>3972</v>
      </c>
      <c r="E4530" t="s">
        <v>20</v>
      </c>
      <c r="F4530" t="b">
        <v>0</v>
      </c>
      <c r="G4530" t="s">
        <v>27</v>
      </c>
      <c r="H4530" s="4">
        <v>45715.916828703703</v>
      </c>
      <c r="I4530" t="b">
        <v>0</v>
      </c>
      <c r="J4530" t="b">
        <v>1</v>
      </c>
      <c r="K4530" t="s">
        <v>24</v>
      </c>
      <c r="L4530" t="s">
        <v>22</v>
      </c>
      <c r="M4530">
        <v>63500</v>
      </c>
      <c r="O4530" t="s">
        <v>7738</v>
      </c>
      <c r="P4530" t="s">
        <v>8074</v>
      </c>
    </row>
    <row r="4531" spans="1:16" x14ac:dyDescent="0.25">
      <c r="A4531" t="s">
        <v>19</v>
      </c>
      <c r="B4531" t="s">
        <v>8075</v>
      </c>
      <c r="C4531" t="s">
        <v>324</v>
      </c>
      <c r="D4531" t="s">
        <v>3972</v>
      </c>
      <c r="E4531" t="s">
        <v>20</v>
      </c>
      <c r="F4531" t="b">
        <v>0</v>
      </c>
      <c r="G4531" t="s">
        <v>27</v>
      </c>
      <c r="H4531" s="4">
        <v>45715.918912037043</v>
      </c>
      <c r="I4531" t="b">
        <v>0</v>
      </c>
      <c r="J4531" t="b">
        <v>1</v>
      </c>
      <c r="K4531" t="s">
        <v>24</v>
      </c>
      <c r="L4531" t="s">
        <v>22</v>
      </c>
      <c r="M4531">
        <v>112152.546875</v>
      </c>
      <c r="O4531" t="s">
        <v>8076</v>
      </c>
      <c r="P4531" t="s">
        <v>8077</v>
      </c>
    </row>
    <row r="4532" spans="1:16" x14ac:dyDescent="0.25">
      <c r="A4532" t="s">
        <v>25</v>
      </c>
      <c r="B4532" t="s">
        <v>25</v>
      </c>
      <c r="C4532" t="s">
        <v>64</v>
      </c>
      <c r="D4532" t="s">
        <v>3972</v>
      </c>
      <c r="E4532" t="s">
        <v>20</v>
      </c>
      <c r="F4532" t="b">
        <v>0</v>
      </c>
      <c r="G4532" t="s">
        <v>52</v>
      </c>
      <c r="H4532" s="4">
        <v>45715.959502314807</v>
      </c>
      <c r="I4532" t="b">
        <v>0</v>
      </c>
      <c r="J4532" t="b">
        <v>1</v>
      </c>
      <c r="K4532" t="s">
        <v>24</v>
      </c>
      <c r="L4532" t="s">
        <v>22</v>
      </c>
      <c r="M4532">
        <v>115000</v>
      </c>
      <c r="O4532" t="s">
        <v>8078</v>
      </c>
      <c r="P4532" t="s">
        <v>8079</v>
      </c>
    </row>
    <row r="4533" spans="1:16" x14ac:dyDescent="0.25">
      <c r="A4533" t="s">
        <v>2</v>
      </c>
      <c r="B4533" t="s">
        <v>8080</v>
      </c>
      <c r="C4533" t="s">
        <v>332</v>
      </c>
      <c r="D4533" t="s">
        <v>3972</v>
      </c>
      <c r="E4533" t="s">
        <v>20</v>
      </c>
      <c r="F4533" t="b">
        <v>0</v>
      </c>
      <c r="G4533" t="s">
        <v>27</v>
      </c>
      <c r="H4533" s="4">
        <v>45715.960532407407</v>
      </c>
      <c r="I4533" t="b">
        <v>0</v>
      </c>
      <c r="J4533" t="b">
        <v>0</v>
      </c>
      <c r="K4533" t="s">
        <v>24</v>
      </c>
      <c r="L4533" t="s">
        <v>22</v>
      </c>
      <c r="M4533">
        <v>125000</v>
      </c>
      <c r="O4533" t="s">
        <v>4343</v>
      </c>
      <c r="P4533" t="s">
        <v>8081</v>
      </c>
    </row>
    <row r="4534" spans="1:16" x14ac:dyDescent="0.25">
      <c r="A4534" t="s">
        <v>40</v>
      </c>
      <c r="B4534" t="s">
        <v>8082</v>
      </c>
      <c r="C4534" t="s">
        <v>1135</v>
      </c>
      <c r="D4534" t="s">
        <v>3828</v>
      </c>
      <c r="E4534" t="s">
        <v>20</v>
      </c>
      <c r="F4534" t="b">
        <v>0</v>
      </c>
      <c r="G4534" t="s">
        <v>52</v>
      </c>
      <c r="H4534" s="4">
        <v>45715.961956018517</v>
      </c>
      <c r="I4534" t="b">
        <v>0</v>
      </c>
      <c r="J4534" t="b">
        <v>1</v>
      </c>
      <c r="K4534" t="s">
        <v>24</v>
      </c>
      <c r="L4534" t="s">
        <v>22</v>
      </c>
      <c r="M4534">
        <v>144820</v>
      </c>
      <c r="O4534" t="s">
        <v>811</v>
      </c>
      <c r="P4534" t="s">
        <v>128</v>
      </c>
    </row>
    <row r="4535" spans="1:16" x14ac:dyDescent="0.25">
      <c r="A4535" t="s">
        <v>139</v>
      </c>
      <c r="B4535" t="s">
        <v>8083</v>
      </c>
      <c r="C4535" t="s">
        <v>192</v>
      </c>
      <c r="D4535" t="s">
        <v>3972</v>
      </c>
      <c r="E4535" t="s">
        <v>20</v>
      </c>
      <c r="F4535" t="b">
        <v>0</v>
      </c>
      <c r="G4535" t="s">
        <v>23</v>
      </c>
      <c r="H4535" s="4">
        <v>45715.976446759261</v>
      </c>
      <c r="I4535" t="b">
        <v>1</v>
      </c>
      <c r="J4535" t="b">
        <v>0</v>
      </c>
      <c r="K4535" t="s">
        <v>24</v>
      </c>
      <c r="L4535" t="s">
        <v>22</v>
      </c>
      <c r="M4535">
        <v>141500</v>
      </c>
      <c r="O4535" t="s">
        <v>261</v>
      </c>
      <c r="P4535" t="s">
        <v>3427</v>
      </c>
    </row>
    <row r="4536" spans="1:16" x14ac:dyDescent="0.25">
      <c r="A4536" t="s">
        <v>1</v>
      </c>
      <c r="B4536" t="s">
        <v>8084</v>
      </c>
      <c r="C4536" t="s">
        <v>172</v>
      </c>
      <c r="D4536" t="s">
        <v>3972</v>
      </c>
      <c r="E4536" t="s">
        <v>20</v>
      </c>
      <c r="F4536" t="b">
        <v>0</v>
      </c>
      <c r="G4536" t="s">
        <v>27</v>
      </c>
      <c r="H4536" s="4">
        <v>45716.000115740739</v>
      </c>
      <c r="I4536" t="b">
        <v>0</v>
      </c>
      <c r="J4536" t="b">
        <v>1</v>
      </c>
      <c r="K4536" t="s">
        <v>24</v>
      </c>
      <c r="L4536" t="s">
        <v>22</v>
      </c>
      <c r="M4536">
        <v>110750</v>
      </c>
      <c r="O4536" t="s">
        <v>1857</v>
      </c>
    </row>
    <row r="4537" spans="1:16" x14ac:dyDescent="0.25">
      <c r="A4537" t="s">
        <v>25</v>
      </c>
      <c r="B4537" t="s">
        <v>8085</v>
      </c>
      <c r="C4537" t="s">
        <v>889</v>
      </c>
      <c r="D4537" t="s">
        <v>3972</v>
      </c>
      <c r="E4537" t="s">
        <v>20</v>
      </c>
      <c r="F4537" t="b">
        <v>0</v>
      </c>
      <c r="G4537" t="s">
        <v>41</v>
      </c>
      <c r="H4537" s="4">
        <v>45716.000416666669</v>
      </c>
      <c r="I4537" t="b">
        <v>0</v>
      </c>
      <c r="J4537" t="b">
        <v>1</v>
      </c>
      <c r="K4537" t="s">
        <v>24</v>
      </c>
      <c r="L4537" t="s">
        <v>22</v>
      </c>
      <c r="M4537">
        <v>167500</v>
      </c>
      <c r="O4537" t="s">
        <v>1859</v>
      </c>
      <c r="P4537" t="s">
        <v>107</v>
      </c>
    </row>
    <row r="4538" spans="1:16" x14ac:dyDescent="0.25">
      <c r="A4538" t="s">
        <v>139</v>
      </c>
      <c r="B4538" t="s">
        <v>8086</v>
      </c>
      <c r="C4538" t="s">
        <v>180</v>
      </c>
      <c r="D4538" t="s">
        <v>3972</v>
      </c>
      <c r="E4538" t="s">
        <v>631</v>
      </c>
      <c r="F4538" t="b">
        <v>0</v>
      </c>
      <c r="G4538" t="s">
        <v>41</v>
      </c>
      <c r="H4538" s="4">
        <v>45716.000486111108</v>
      </c>
      <c r="I4538" t="b">
        <v>0</v>
      </c>
      <c r="J4538" t="b">
        <v>1</v>
      </c>
      <c r="K4538" t="s">
        <v>24</v>
      </c>
      <c r="L4538" t="s">
        <v>36</v>
      </c>
      <c r="N4538">
        <v>23</v>
      </c>
      <c r="O4538" t="s">
        <v>2947</v>
      </c>
      <c r="P4538" t="s">
        <v>8087</v>
      </c>
    </row>
    <row r="4539" spans="1:16" x14ac:dyDescent="0.25">
      <c r="A4539" t="s">
        <v>139</v>
      </c>
      <c r="B4539" t="s">
        <v>8088</v>
      </c>
      <c r="C4539" t="s">
        <v>203</v>
      </c>
      <c r="D4539" t="s">
        <v>3972</v>
      </c>
      <c r="E4539" t="s">
        <v>20</v>
      </c>
      <c r="F4539" t="b">
        <v>0</v>
      </c>
      <c r="G4539" t="s">
        <v>23</v>
      </c>
      <c r="H4539" s="4">
        <v>45716.018136574072</v>
      </c>
      <c r="I4539" t="b">
        <v>0</v>
      </c>
      <c r="J4539" t="b">
        <v>1</v>
      </c>
      <c r="K4539" t="s">
        <v>24</v>
      </c>
      <c r="L4539" t="s">
        <v>22</v>
      </c>
      <c r="M4539">
        <v>131500</v>
      </c>
      <c r="O4539" t="s">
        <v>1147</v>
      </c>
      <c r="P4539" t="s">
        <v>8089</v>
      </c>
    </row>
    <row r="4540" spans="1:16" x14ac:dyDescent="0.25">
      <c r="A4540" t="s">
        <v>1</v>
      </c>
      <c r="B4540" t="s">
        <v>661</v>
      </c>
      <c r="C4540" t="s">
        <v>1803</v>
      </c>
      <c r="D4540" t="s">
        <v>3828</v>
      </c>
      <c r="E4540" t="s">
        <v>20</v>
      </c>
      <c r="F4540" t="b">
        <v>0</v>
      </c>
      <c r="G4540" t="s">
        <v>23</v>
      </c>
      <c r="H4540" s="4">
        <v>45716.018229166657</v>
      </c>
      <c r="I4540" t="b">
        <v>0</v>
      </c>
      <c r="J4540" t="b">
        <v>1</v>
      </c>
      <c r="K4540" t="s">
        <v>24</v>
      </c>
      <c r="L4540" t="s">
        <v>22</v>
      </c>
      <c r="M4540">
        <v>102500</v>
      </c>
      <c r="O4540" t="s">
        <v>8090</v>
      </c>
      <c r="P4540" t="s">
        <v>8091</v>
      </c>
    </row>
    <row r="4541" spans="1:16" x14ac:dyDescent="0.25">
      <c r="A4541" t="s">
        <v>2</v>
      </c>
      <c r="B4541" t="s">
        <v>2</v>
      </c>
      <c r="C4541" t="s">
        <v>1111</v>
      </c>
      <c r="D4541" t="s">
        <v>3972</v>
      </c>
      <c r="E4541" t="s">
        <v>20</v>
      </c>
      <c r="F4541" t="b">
        <v>0</v>
      </c>
      <c r="G4541" t="s">
        <v>27</v>
      </c>
      <c r="H4541" s="4">
        <v>45716.043865740743</v>
      </c>
      <c r="I4541" t="b">
        <v>0</v>
      </c>
      <c r="J4541" t="b">
        <v>1</v>
      </c>
      <c r="K4541" t="s">
        <v>24</v>
      </c>
      <c r="L4541" t="s">
        <v>36</v>
      </c>
      <c r="N4541">
        <v>65</v>
      </c>
      <c r="O4541" t="s">
        <v>8092</v>
      </c>
      <c r="P4541" t="s">
        <v>8093</v>
      </c>
    </row>
    <row r="4542" spans="1:16" x14ac:dyDescent="0.25">
      <c r="A4542" t="s">
        <v>1</v>
      </c>
      <c r="B4542" t="s">
        <v>1</v>
      </c>
      <c r="C4542" t="s">
        <v>8094</v>
      </c>
      <c r="D4542" t="s">
        <v>3972</v>
      </c>
      <c r="E4542" t="s">
        <v>20</v>
      </c>
      <c r="F4542" t="b">
        <v>0</v>
      </c>
      <c r="G4542" t="s">
        <v>27</v>
      </c>
      <c r="H4542" s="4">
        <v>45716.083472222221</v>
      </c>
      <c r="I4542" t="b">
        <v>0</v>
      </c>
      <c r="J4542" t="b">
        <v>0</v>
      </c>
      <c r="K4542" t="s">
        <v>24</v>
      </c>
      <c r="L4542" t="s">
        <v>36</v>
      </c>
      <c r="N4542">
        <v>40</v>
      </c>
      <c r="O4542" t="s">
        <v>6088</v>
      </c>
    </row>
    <row r="4543" spans="1:16" x14ac:dyDescent="0.25">
      <c r="A4543" t="s">
        <v>0</v>
      </c>
      <c r="B4543" t="s">
        <v>8095</v>
      </c>
      <c r="C4543" t="s">
        <v>209</v>
      </c>
      <c r="D4543" t="s">
        <v>3972</v>
      </c>
      <c r="E4543" t="s">
        <v>20</v>
      </c>
      <c r="F4543" t="b">
        <v>0</v>
      </c>
      <c r="G4543" t="s">
        <v>35</v>
      </c>
      <c r="H4543" s="4">
        <v>45716.084155092591</v>
      </c>
      <c r="I4543" t="b">
        <v>0</v>
      </c>
      <c r="J4543" t="b">
        <v>0</v>
      </c>
      <c r="K4543" t="s">
        <v>24</v>
      </c>
      <c r="L4543" t="s">
        <v>36</v>
      </c>
      <c r="N4543">
        <v>40</v>
      </c>
      <c r="O4543" t="s">
        <v>6088</v>
      </c>
    </row>
    <row r="4544" spans="1:16" x14ac:dyDescent="0.25">
      <c r="A4544" t="s">
        <v>0</v>
      </c>
      <c r="B4544" t="s">
        <v>8096</v>
      </c>
      <c r="C4544" t="s">
        <v>180</v>
      </c>
      <c r="D4544" t="s">
        <v>3972</v>
      </c>
      <c r="E4544" t="s">
        <v>20</v>
      </c>
      <c r="F4544" t="b">
        <v>0</v>
      </c>
      <c r="G4544" t="s">
        <v>41</v>
      </c>
      <c r="H4544" s="4">
        <v>45716.12537037037</v>
      </c>
      <c r="I4544" t="b">
        <v>0</v>
      </c>
      <c r="J4544" t="b">
        <v>1</v>
      </c>
      <c r="K4544" t="s">
        <v>24</v>
      </c>
      <c r="L4544" t="s">
        <v>22</v>
      </c>
      <c r="M4544">
        <v>110000</v>
      </c>
      <c r="O4544" t="s">
        <v>8097</v>
      </c>
      <c r="P4544" t="s">
        <v>3158</v>
      </c>
    </row>
    <row r="4545" spans="1:16" x14ac:dyDescent="0.25">
      <c r="A4545" t="s">
        <v>0</v>
      </c>
      <c r="B4545" t="s">
        <v>8098</v>
      </c>
      <c r="C4545" t="s">
        <v>42</v>
      </c>
      <c r="D4545" t="s">
        <v>3972</v>
      </c>
      <c r="E4545" t="s">
        <v>51</v>
      </c>
      <c r="F4545" t="b">
        <v>0</v>
      </c>
      <c r="G4545" t="s">
        <v>41</v>
      </c>
      <c r="H4545" s="4">
        <v>45716.125416666669</v>
      </c>
      <c r="I4545" t="b">
        <v>0</v>
      </c>
      <c r="J4545" t="b">
        <v>0</v>
      </c>
      <c r="K4545" t="s">
        <v>24</v>
      </c>
      <c r="L4545" t="s">
        <v>36</v>
      </c>
      <c r="N4545">
        <v>70</v>
      </c>
      <c r="O4545" t="s">
        <v>1137</v>
      </c>
      <c r="P4545" t="s">
        <v>280</v>
      </c>
    </row>
    <row r="4546" spans="1:16" x14ac:dyDescent="0.25">
      <c r="A4546" t="s">
        <v>1</v>
      </c>
      <c r="B4546" t="s">
        <v>8099</v>
      </c>
      <c r="C4546" t="s">
        <v>192</v>
      </c>
      <c r="D4546" t="s">
        <v>3972</v>
      </c>
      <c r="E4546" t="s">
        <v>20</v>
      </c>
      <c r="F4546" t="b">
        <v>0</v>
      </c>
      <c r="G4546" t="s">
        <v>23</v>
      </c>
      <c r="H4546" s="4">
        <v>45716.184895833343</v>
      </c>
      <c r="I4546" t="b">
        <v>0</v>
      </c>
      <c r="J4546" t="b">
        <v>0</v>
      </c>
      <c r="K4546" t="s">
        <v>24</v>
      </c>
      <c r="L4546" t="s">
        <v>22</v>
      </c>
      <c r="M4546">
        <v>110000</v>
      </c>
      <c r="O4546" t="s">
        <v>374</v>
      </c>
      <c r="P4546" t="s">
        <v>2881</v>
      </c>
    </row>
    <row r="4547" spans="1:16" x14ac:dyDescent="0.25">
      <c r="A4547" t="s">
        <v>25</v>
      </c>
      <c r="B4547" t="s">
        <v>8100</v>
      </c>
      <c r="C4547" t="s">
        <v>82</v>
      </c>
      <c r="D4547" t="s">
        <v>4108</v>
      </c>
      <c r="E4547" t="s">
        <v>20</v>
      </c>
      <c r="F4547" t="b">
        <v>0</v>
      </c>
      <c r="G4547" t="s">
        <v>27</v>
      </c>
      <c r="H4547" s="4">
        <v>45716.2500462963</v>
      </c>
      <c r="I4547" t="b">
        <v>0</v>
      </c>
      <c r="J4547" t="b">
        <v>1</v>
      </c>
      <c r="K4547" t="s">
        <v>24</v>
      </c>
      <c r="L4547" t="s">
        <v>22</v>
      </c>
      <c r="M4547">
        <v>175000</v>
      </c>
      <c r="O4547" t="s">
        <v>1723</v>
      </c>
      <c r="P4547" t="s">
        <v>597</v>
      </c>
    </row>
    <row r="4548" spans="1:16" x14ac:dyDescent="0.25">
      <c r="A4548" t="s">
        <v>0</v>
      </c>
      <c r="B4548" t="s">
        <v>2221</v>
      </c>
      <c r="C4548" t="s">
        <v>84</v>
      </c>
      <c r="D4548" t="s">
        <v>3828</v>
      </c>
      <c r="E4548" t="s">
        <v>20</v>
      </c>
      <c r="F4548" t="b">
        <v>0</v>
      </c>
      <c r="G4548" t="s">
        <v>41</v>
      </c>
      <c r="H4548" s="4">
        <v>45716.250347222223</v>
      </c>
      <c r="I4548" t="b">
        <v>0</v>
      </c>
      <c r="J4548" t="b">
        <v>0</v>
      </c>
      <c r="K4548" t="s">
        <v>24</v>
      </c>
      <c r="L4548" t="s">
        <v>22</v>
      </c>
      <c r="M4548">
        <v>101000</v>
      </c>
      <c r="O4548" t="s">
        <v>8101</v>
      </c>
      <c r="P4548" t="s">
        <v>8102</v>
      </c>
    </row>
    <row r="4549" spans="1:16" x14ac:dyDescent="0.25">
      <c r="A4549" t="s">
        <v>0</v>
      </c>
      <c r="B4549" t="s">
        <v>1219</v>
      </c>
      <c r="C4549" t="s">
        <v>787</v>
      </c>
      <c r="D4549" t="s">
        <v>3828</v>
      </c>
      <c r="E4549" t="s">
        <v>20</v>
      </c>
      <c r="F4549" t="b">
        <v>0</v>
      </c>
      <c r="G4549" t="s">
        <v>41</v>
      </c>
      <c r="H4549" s="4">
        <v>45716.250347222223</v>
      </c>
      <c r="I4549" t="b">
        <v>0</v>
      </c>
      <c r="J4549" t="b">
        <v>0</v>
      </c>
      <c r="K4549" t="s">
        <v>24</v>
      </c>
      <c r="L4549" t="s">
        <v>22</v>
      </c>
      <c r="M4549">
        <v>103000</v>
      </c>
      <c r="O4549" t="s">
        <v>3001</v>
      </c>
      <c r="P4549" t="s">
        <v>1687</v>
      </c>
    </row>
    <row r="4550" spans="1:16" x14ac:dyDescent="0.25">
      <c r="A4550" t="s">
        <v>0</v>
      </c>
      <c r="B4550" t="s">
        <v>1934</v>
      </c>
      <c r="C4550" t="s">
        <v>809</v>
      </c>
      <c r="D4550" t="s">
        <v>4083</v>
      </c>
      <c r="E4550" t="s">
        <v>20</v>
      </c>
      <c r="F4550" t="b">
        <v>0</v>
      </c>
      <c r="G4550" t="s">
        <v>41</v>
      </c>
      <c r="H4550" s="4">
        <v>45716.250613425917</v>
      </c>
      <c r="I4550" t="b">
        <v>0</v>
      </c>
      <c r="J4550" t="b">
        <v>0</v>
      </c>
      <c r="K4550" t="s">
        <v>24</v>
      </c>
      <c r="L4550" t="s">
        <v>22</v>
      </c>
      <c r="M4550">
        <v>108975.5</v>
      </c>
      <c r="O4550" t="s">
        <v>374</v>
      </c>
      <c r="P4550" t="s">
        <v>8103</v>
      </c>
    </row>
    <row r="4551" spans="1:16" x14ac:dyDescent="0.25">
      <c r="A4551" t="s">
        <v>0</v>
      </c>
      <c r="B4551" t="s">
        <v>2166</v>
      </c>
      <c r="C4551" t="s">
        <v>167</v>
      </c>
      <c r="D4551" t="s">
        <v>4083</v>
      </c>
      <c r="E4551" t="s">
        <v>20</v>
      </c>
      <c r="F4551" t="b">
        <v>0</v>
      </c>
      <c r="G4551" t="s">
        <v>35</v>
      </c>
      <c r="H4551" s="4">
        <v>45716.250844907408</v>
      </c>
      <c r="I4551" t="b">
        <v>0</v>
      </c>
      <c r="J4551" t="b">
        <v>0</v>
      </c>
      <c r="K4551" t="s">
        <v>24</v>
      </c>
      <c r="L4551" t="s">
        <v>22</v>
      </c>
      <c r="M4551">
        <v>100000</v>
      </c>
      <c r="O4551" t="s">
        <v>374</v>
      </c>
      <c r="P4551" t="s">
        <v>4873</v>
      </c>
    </row>
    <row r="4552" spans="1:16" x14ac:dyDescent="0.25">
      <c r="A4552" t="s">
        <v>0</v>
      </c>
      <c r="B4552" t="s">
        <v>1269</v>
      </c>
      <c r="C4552" t="s">
        <v>151</v>
      </c>
      <c r="D4552" t="s">
        <v>4083</v>
      </c>
      <c r="E4552" t="s">
        <v>20</v>
      </c>
      <c r="F4552" t="b">
        <v>0</v>
      </c>
      <c r="G4552" t="s">
        <v>30</v>
      </c>
      <c r="H4552" s="4">
        <v>45716.251354166663</v>
      </c>
      <c r="I4552" t="b">
        <v>0</v>
      </c>
      <c r="J4552" t="b">
        <v>0</v>
      </c>
      <c r="K4552" t="s">
        <v>24</v>
      </c>
      <c r="L4552" t="s">
        <v>22</v>
      </c>
      <c r="M4552">
        <v>105000</v>
      </c>
      <c r="O4552" t="s">
        <v>4872</v>
      </c>
      <c r="P4552" t="s">
        <v>2591</v>
      </c>
    </row>
    <row r="4553" spans="1:16" x14ac:dyDescent="0.25">
      <c r="A4553" t="s">
        <v>1</v>
      </c>
      <c r="B4553" t="s">
        <v>7746</v>
      </c>
      <c r="C4553" t="s">
        <v>82</v>
      </c>
      <c r="D4553" t="s">
        <v>3828</v>
      </c>
      <c r="E4553" t="s">
        <v>20</v>
      </c>
      <c r="F4553" t="b">
        <v>0</v>
      </c>
      <c r="G4553" t="s">
        <v>27</v>
      </c>
      <c r="H4553" s="4">
        <v>45716.251608796287</v>
      </c>
      <c r="I4553" t="b">
        <v>0</v>
      </c>
      <c r="J4553" t="b">
        <v>1</v>
      </c>
      <c r="K4553" t="s">
        <v>24</v>
      </c>
      <c r="L4553" t="s">
        <v>22</v>
      </c>
      <c r="M4553">
        <v>259500</v>
      </c>
      <c r="O4553" t="s">
        <v>1883</v>
      </c>
      <c r="P4553" t="s">
        <v>447</v>
      </c>
    </row>
    <row r="4554" spans="1:16" x14ac:dyDescent="0.25">
      <c r="A4554" t="s">
        <v>1</v>
      </c>
      <c r="B4554" t="s">
        <v>8104</v>
      </c>
      <c r="C4554" t="s">
        <v>322</v>
      </c>
      <c r="D4554" t="s">
        <v>3972</v>
      </c>
      <c r="E4554" t="s">
        <v>20</v>
      </c>
      <c r="F4554" t="b">
        <v>0</v>
      </c>
      <c r="G4554" t="s">
        <v>41</v>
      </c>
      <c r="H4554" s="4">
        <v>45716.252071759263</v>
      </c>
      <c r="I4554" t="b">
        <v>0</v>
      </c>
      <c r="J4554" t="b">
        <v>1</v>
      </c>
      <c r="K4554" t="s">
        <v>24</v>
      </c>
      <c r="L4554" t="s">
        <v>22</v>
      </c>
      <c r="M4554">
        <v>214500</v>
      </c>
      <c r="O4554" t="s">
        <v>323</v>
      </c>
      <c r="P4554" t="s">
        <v>8105</v>
      </c>
    </row>
    <row r="4555" spans="1:16" x14ac:dyDescent="0.25">
      <c r="A4555" t="s">
        <v>1</v>
      </c>
      <c r="B4555" t="s">
        <v>8106</v>
      </c>
      <c r="C4555" t="s">
        <v>293</v>
      </c>
      <c r="D4555" t="s">
        <v>3972</v>
      </c>
      <c r="E4555" t="s">
        <v>20</v>
      </c>
      <c r="F4555" t="b">
        <v>0</v>
      </c>
      <c r="G4555" t="s">
        <v>41</v>
      </c>
      <c r="H4555" s="4">
        <v>45716.252071759263</v>
      </c>
      <c r="I4555" t="b">
        <v>0</v>
      </c>
      <c r="J4555" t="b">
        <v>1</v>
      </c>
      <c r="K4555" t="s">
        <v>24</v>
      </c>
      <c r="L4555" t="s">
        <v>22</v>
      </c>
      <c r="M4555">
        <v>192000</v>
      </c>
      <c r="O4555" t="s">
        <v>43</v>
      </c>
      <c r="P4555" t="s">
        <v>302</v>
      </c>
    </row>
    <row r="4556" spans="1:16" x14ac:dyDescent="0.25">
      <c r="A4556" t="s">
        <v>1</v>
      </c>
      <c r="B4556" t="s">
        <v>410</v>
      </c>
      <c r="C4556" t="s">
        <v>386</v>
      </c>
      <c r="D4556" t="s">
        <v>4301</v>
      </c>
      <c r="E4556" t="s">
        <v>20</v>
      </c>
      <c r="F4556" t="b">
        <v>0</v>
      </c>
      <c r="G4556" t="s">
        <v>41</v>
      </c>
      <c r="H4556" s="4">
        <v>45716.252071759263</v>
      </c>
      <c r="I4556" t="b">
        <v>0</v>
      </c>
      <c r="J4556" t="b">
        <v>0</v>
      </c>
      <c r="K4556" t="s">
        <v>24</v>
      </c>
      <c r="L4556" t="s">
        <v>22</v>
      </c>
      <c r="M4556">
        <v>101234</v>
      </c>
      <c r="O4556" t="s">
        <v>8107</v>
      </c>
    </row>
    <row r="4557" spans="1:16" x14ac:dyDescent="0.25">
      <c r="A4557" t="s">
        <v>2</v>
      </c>
      <c r="B4557" t="s">
        <v>8108</v>
      </c>
      <c r="C4557" t="s">
        <v>82</v>
      </c>
      <c r="D4557" t="s">
        <v>3828</v>
      </c>
      <c r="E4557" t="s">
        <v>20</v>
      </c>
      <c r="F4557" t="b">
        <v>0</v>
      </c>
      <c r="G4557" t="s">
        <v>27</v>
      </c>
      <c r="H4557" s="4">
        <v>45716.252118055563</v>
      </c>
      <c r="I4557" t="b">
        <v>0</v>
      </c>
      <c r="J4557" t="b">
        <v>1</v>
      </c>
      <c r="K4557" t="s">
        <v>24</v>
      </c>
      <c r="L4557" t="s">
        <v>22</v>
      </c>
      <c r="M4557">
        <v>165500</v>
      </c>
      <c r="O4557" t="s">
        <v>5005</v>
      </c>
      <c r="P4557" t="s">
        <v>5568</v>
      </c>
    </row>
    <row r="4558" spans="1:16" x14ac:dyDescent="0.25">
      <c r="A4558" t="s">
        <v>1</v>
      </c>
      <c r="B4558" t="s">
        <v>1</v>
      </c>
      <c r="C4558" t="s">
        <v>2453</v>
      </c>
      <c r="D4558" t="s">
        <v>3828</v>
      </c>
      <c r="E4558" t="s">
        <v>105</v>
      </c>
      <c r="F4558" t="b">
        <v>0</v>
      </c>
      <c r="G4558" t="s">
        <v>30</v>
      </c>
      <c r="H4558" s="4">
        <v>45716.252384259264</v>
      </c>
      <c r="I4558" t="b">
        <v>0</v>
      </c>
      <c r="J4558" t="b">
        <v>1</v>
      </c>
      <c r="K4558" t="s">
        <v>24</v>
      </c>
      <c r="L4558" t="s">
        <v>36</v>
      </c>
      <c r="N4558">
        <v>38.465000152587891</v>
      </c>
      <c r="O4558" t="s">
        <v>2454</v>
      </c>
    </row>
    <row r="4559" spans="1:16" x14ac:dyDescent="0.25">
      <c r="A4559" t="s">
        <v>2</v>
      </c>
      <c r="B4559" t="s">
        <v>638</v>
      </c>
      <c r="C4559" t="s">
        <v>39</v>
      </c>
      <c r="D4559" t="s">
        <v>8109</v>
      </c>
      <c r="E4559" t="s">
        <v>20</v>
      </c>
      <c r="F4559" t="b">
        <v>1</v>
      </c>
      <c r="G4559" t="s">
        <v>41</v>
      </c>
      <c r="H4559" s="4">
        <v>45716.25240740741</v>
      </c>
      <c r="I4559" t="b">
        <v>0</v>
      </c>
      <c r="J4559" t="b">
        <v>0</v>
      </c>
      <c r="K4559" t="s">
        <v>24</v>
      </c>
      <c r="L4559" t="s">
        <v>22</v>
      </c>
      <c r="M4559">
        <v>110000</v>
      </c>
      <c r="O4559" t="s">
        <v>8110</v>
      </c>
      <c r="P4559" t="s">
        <v>8111</v>
      </c>
    </row>
    <row r="4560" spans="1:16" x14ac:dyDescent="0.25">
      <c r="A4560" t="s">
        <v>1</v>
      </c>
      <c r="B4560" t="s">
        <v>8112</v>
      </c>
      <c r="C4560" t="s">
        <v>160</v>
      </c>
      <c r="D4560" t="s">
        <v>3383</v>
      </c>
      <c r="E4560" t="s">
        <v>51</v>
      </c>
      <c r="F4560" t="b">
        <v>0</v>
      </c>
      <c r="G4560" t="s">
        <v>52</v>
      </c>
      <c r="H4560" s="4">
        <v>45716.252592592587</v>
      </c>
      <c r="I4560" t="b">
        <v>0</v>
      </c>
      <c r="J4560" t="b">
        <v>0</v>
      </c>
      <c r="K4560" t="s">
        <v>24</v>
      </c>
      <c r="L4560" t="s">
        <v>36</v>
      </c>
      <c r="N4560">
        <v>40</v>
      </c>
      <c r="O4560" t="s">
        <v>6623</v>
      </c>
    </row>
    <row r="4561" spans="1:16" x14ac:dyDescent="0.25">
      <c r="A4561" t="s">
        <v>2</v>
      </c>
      <c r="B4561" t="s">
        <v>392</v>
      </c>
      <c r="C4561" t="s">
        <v>47</v>
      </c>
      <c r="D4561" t="s">
        <v>3972</v>
      </c>
      <c r="E4561" t="s">
        <v>20</v>
      </c>
      <c r="F4561" t="b">
        <v>0</v>
      </c>
      <c r="G4561" t="s">
        <v>27</v>
      </c>
      <c r="H4561" s="4">
        <v>45716.25277777778</v>
      </c>
      <c r="I4561" t="b">
        <v>0</v>
      </c>
      <c r="J4561" t="b">
        <v>1</v>
      </c>
      <c r="K4561" t="s">
        <v>24</v>
      </c>
      <c r="L4561" t="s">
        <v>22</v>
      </c>
      <c r="M4561">
        <v>147500</v>
      </c>
      <c r="O4561" t="s">
        <v>1547</v>
      </c>
      <c r="P4561" t="s">
        <v>8113</v>
      </c>
    </row>
    <row r="4562" spans="1:16" x14ac:dyDescent="0.25">
      <c r="A4562" t="s">
        <v>2</v>
      </c>
      <c r="B4562" t="s">
        <v>389</v>
      </c>
      <c r="C4562" t="s">
        <v>33</v>
      </c>
      <c r="D4562" t="s">
        <v>4752</v>
      </c>
      <c r="F4562" t="b">
        <v>0</v>
      </c>
      <c r="G4562" t="s">
        <v>35</v>
      </c>
      <c r="H4562" s="4">
        <v>45716.253344907411</v>
      </c>
      <c r="I4562" t="b">
        <v>1</v>
      </c>
      <c r="J4562" t="b">
        <v>1</v>
      </c>
      <c r="K4562" t="s">
        <v>24</v>
      </c>
      <c r="L4562" t="s">
        <v>36</v>
      </c>
      <c r="N4562">
        <v>63.5</v>
      </c>
      <c r="O4562" t="s">
        <v>289</v>
      </c>
      <c r="P4562" t="s">
        <v>8114</v>
      </c>
    </row>
    <row r="4563" spans="1:16" x14ac:dyDescent="0.25">
      <c r="A4563" t="s">
        <v>1</v>
      </c>
      <c r="B4563" t="s">
        <v>1</v>
      </c>
      <c r="C4563" t="s">
        <v>8115</v>
      </c>
      <c r="D4563" t="s">
        <v>8116</v>
      </c>
      <c r="E4563" t="s">
        <v>20</v>
      </c>
      <c r="F4563" t="b">
        <v>0</v>
      </c>
      <c r="G4563" t="s">
        <v>807</v>
      </c>
      <c r="H4563" s="4">
        <v>45716.254513888889</v>
      </c>
      <c r="I4563" t="b">
        <v>0</v>
      </c>
      <c r="J4563" t="b">
        <v>0</v>
      </c>
      <c r="K4563" t="s">
        <v>807</v>
      </c>
      <c r="L4563" t="s">
        <v>22</v>
      </c>
      <c r="M4563">
        <v>103529.5</v>
      </c>
      <c r="O4563" t="s">
        <v>1698</v>
      </c>
      <c r="P4563" t="s">
        <v>2028</v>
      </c>
    </row>
    <row r="4564" spans="1:16" x14ac:dyDescent="0.25">
      <c r="A4564" t="s">
        <v>2</v>
      </c>
      <c r="B4564" t="s">
        <v>8117</v>
      </c>
      <c r="C4564" t="s">
        <v>414</v>
      </c>
      <c r="D4564" t="s">
        <v>4034</v>
      </c>
      <c r="E4564" t="s">
        <v>20</v>
      </c>
      <c r="F4564" t="b">
        <v>0</v>
      </c>
      <c r="G4564" t="s">
        <v>414</v>
      </c>
      <c r="H4564" s="4">
        <v>45716.258599537039</v>
      </c>
      <c r="I4564" t="b">
        <v>0</v>
      </c>
      <c r="J4564" t="b">
        <v>0</v>
      </c>
      <c r="K4564" t="s">
        <v>414</v>
      </c>
      <c r="L4564" t="s">
        <v>22</v>
      </c>
      <c r="M4564">
        <v>83999.5</v>
      </c>
      <c r="O4564" t="s">
        <v>8118</v>
      </c>
      <c r="P4564" t="s">
        <v>8119</v>
      </c>
    </row>
    <row r="4565" spans="1:16" x14ac:dyDescent="0.25">
      <c r="A4565" t="s">
        <v>1</v>
      </c>
      <c r="B4565" t="s">
        <v>8120</v>
      </c>
      <c r="C4565" t="s">
        <v>39</v>
      </c>
      <c r="D4565" t="s">
        <v>7657</v>
      </c>
      <c r="E4565" t="s">
        <v>20</v>
      </c>
      <c r="F4565" t="b">
        <v>1</v>
      </c>
      <c r="G4565" t="s">
        <v>311</v>
      </c>
      <c r="H4565" s="4">
        <v>45716.259560185194</v>
      </c>
      <c r="I4565" t="b">
        <v>0</v>
      </c>
      <c r="J4565" t="b">
        <v>0</v>
      </c>
      <c r="K4565" t="s">
        <v>311</v>
      </c>
      <c r="L4565" t="s">
        <v>22</v>
      </c>
      <c r="M4565">
        <v>70000</v>
      </c>
      <c r="O4565" t="s">
        <v>8121</v>
      </c>
      <c r="P4565" t="s">
        <v>8122</v>
      </c>
    </row>
    <row r="4566" spans="1:16" x14ac:dyDescent="0.25">
      <c r="A4566" t="s">
        <v>40</v>
      </c>
      <c r="B4566" t="s">
        <v>8123</v>
      </c>
      <c r="C4566" t="s">
        <v>8124</v>
      </c>
      <c r="D4566" t="s">
        <v>8125</v>
      </c>
      <c r="E4566" t="s">
        <v>20</v>
      </c>
      <c r="F4566" t="b">
        <v>0</v>
      </c>
      <c r="G4566" t="s">
        <v>1718</v>
      </c>
      <c r="H4566" s="4">
        <v>45716.27716435185</v>
      </c>
      <c r="I4566" t="b">
        <v>0</v>
      </c>
      <c r="J4566" t="b">
        <v>0</v>
      </c>
      <c r="K4566" t="s">
        <v>1718</v>
      </c>
      <c r="L4566" t="s">
        <v>22</v>
      </c>
      <c r="M4566">
        <v>160000</v>
      </c>
      <c r="O4566" t="s">
        <v>8126</v>
      </c>
      <c r="P4566" t="s">
        <v>8127</v>
      </c>
    </row>
    <row r="4567" spans="1:16" x14ac:dyDescent="0.25">
      <c r="A4567" t="s">
        <v>1</v>
      </c>
      <c r="B4567" t="s">
        <v>4599</v>
      </c>
      <c r="C4567" t="s">
        <v>73</v>
      </c>
      <c r="D4567" t="s">
        <v>3828</v>
      </c>
      <c r="E4567" t="s">
        <v>51</v>
      </c>
      <c r="F4567" t="b">
        <v>0</v>
      </c>
      <c r="G4567" t="s">
        <v>23</v>
      </c>
      <c r="H4567" s="4">
        <v>45716.283761574072</v>
      </c>
      <c r="I4567" t="b">
        <v>0</v>
      </c>
      <c r="J4567" t="b">
        <v>0</v>
      </c>
      <c r="K4567" t="s">
        <v>24</v>
      </c>
      <c r="L4567" t="s">
        <v>36</v>
      </c>
      <c r="N4567">
        <v>97.5</v>
      </c>
      <c r="O4567" t="s">
        <v>115</v>
      </c>
      <c r="P4567" t="s">
        <v>4600</v>
      </c>
    </row>
    <row r="4568" spans="1:16" x14ac:dyDescent="0.25">
      <c r="A4568" t="s">
        <v>19</v>
      </c>
      <c r="B4568" t="s">
        <v>19</v>
      </c>
      <c r="C4568" t="s">
        <v>6312</v>
      </c>
      <c r="D4568" t="s">
        <v>3969</v>
      </c>
      <c r="E4568" t="s">
        <v>20</v>
      </c>
      <c r="F4568" t="b">
        <v>0</v>
      </c>
      <c r="G4568" t="s">
        <v>1420</v>
      </c>
      <c r="H4568" s="4">
        <v>45716.304085648153</v>
      </c>
      <c r="I4568" t="b">
        <v>0</v>
      </c>
      <c r="J4568" t="b">
        <v>0</v>
      </c>
      <c r="K4568" t="s">
        <v>1420</v>
      </c>
      <c r="L4568" t="s">
        <v>22</v>
      </c>
      <c r="M4568">
        <v>140000</v>
      </c>
      <c r="O4568" t="s">
        <v>8128</v>
      </c>
      <c r="P4568" t="s">
        <v>8129</v>
      </c>
    </row>
    <row r="4569" spans="1:16" x14ac:dyDescent="0.25">
      <c r="A4569" t="s">
        <v>0</v>
      </c>
      <c r="B4569" t="s">
        <v>1954</v>
      </c>
      <c r="C4569" t="s">
        <v>167</v>
      </c>
      <c r="D4569" t="s">
        <v>4083</v>
      </c>
      <c r="E4569" t="s">
        <v>20</v>
      </c>
      <c r="F4569" t="b">
        <v>0</v>
      </c>
      <c r="G4569" t="s">
        <v>35</v>
      </c>
      <c r="H4569" s="4">
        <v>45716.334178240737</v>
      </c>
      <c r="I4569" t="b">
        <v>0</v>
      </c>
      <c r="J4569" t="b">
        <v>0</v>
      </c>
      <c r="K4569" t="s">
        <v>24</v>
      </c>
      <c r="L4569" t="s">
        <v>22</v>
      </c>
      <c r="M4569">
        <v>105000</v>
      </c>
      <c r="O4569" t="s">
        <v>4872</v>
      </c>
      <c r="P4569" t="s">
        <v>1876</v>
      </c>
    </row>
    <row r="4570" spans="1:16" x14ac:dyDescent="0.25">
      <c r="A4570" t="s">
        <v>0</v>
      </c>
      <c r="B4570" t="s">
        <v>0</v>
      </c>
      <c r="C4570" t="s">
        <v>2812</v>
      </c>
      <c r="D4570" t="s">
        <v>3972</v>
      </c>
      <c r="E4570" t="s">
        <v>20</v>
      </c>
      <c r="F4570" t="b">
        <v>0</v>
      </c>
      <c r="G4570" t="s">
        <v>30</v>
      </c>
      <c r="H4570" s="4">
        <v>45716.334513888891</v>
      </c>
      <c r="I4570" t="b">
        <v>0</v>
      </c>
      <c r="J4570" t="b">
        <v>1</v>
      </c>
      <c r="K4570" t="s">
        <v>24</v>
      </c>
      <c r="L4570" t="s">
        <v>36</v>
      </c>
      <c r="N4570">
        <v>19</v>
      </c>
      <c r="O4570" t="s">
        <v>4343</v>
      </c>
    </row>
    <row r="4571" spans="1:16" x14ac:dyDescent="0.25">
      <c r="A4571" t="s">
        <v>2</v>
      </c>
      <c r="B4571" t="s">
        <v>8130</v>
      </c>
      <c r="C4571" t="s">
        <v>47</v>
      </c>
      <c r="D4571" t="s">
        <v>3828</v>
      </c>
      <c r="E4571" t="s">
        <v>20</v>
      </c>
      <c r="F4571" t="b">
        <v>0</v>
      </c>
      <c r="G4571" t="s">
        <v>27</v>
      </c>
      <c r="H4571" s="4">
        <v>45716.336076388892</v>
      </c>
      <c r="I4571" t="b">
        <v>1</v>
      </c>
      <c r="J4571" t="b">
        <v>1</v>
      </c>
      <c r="K4571" t="s">
        <v>24</v>
      </c>
      <c r="L4571" t="s">
        <v>22</v>
      </c>
      <c r="M4571">
        <v>162500</v>
      </c>
      <c r="O4571" t="s">
        <v>8131</v>
      </c>
      <c r="P4571" t="s">
        <v>3027</v>
      </c>
    </row>
    <row r="4572" spans="1:16" x14ac:dyDescent="0.25">
      <c r="A4572" t="s">
        <v>2</v>
      </c>
      <c r="B4572" t="s">
        <v>6301</v>
      </c>
      <c r="C4572" t="s">
        <v>44</v>
      </c>
      <c r="D4572" t="s">
        <v>3828</v>
      </c>
      <c r="E4572" t="s">
        <v>20</v>
      </c>
      <c r="F4572" t="b">
        <v>0</v>
      </c>
      <c r="G4572" t="s">
        <v>27</v>
      </c>
      <c r="H4572" s="4">
        <v>45716.336111111108</v>
      </c>
      <c r="I4572" t="b">
        <v>1</v>
      </c>
      <c r="J4572" t="b">
        <v>1</v>
      </c>
      <c r="K4572" t="s">
        <v>24</v>
      </c>
      <c r="L4572" t="s">
        <v>22</v>
      </c>
      <c r="M4572">
        <v>162500</v>
      </c>
      <c r="O4572" t="s">
        <v>3085</v>
      </c>
      <c r="P4572" t="s">
        <v>2675</v>
      </c>
    </row>
    <row r="4573" spans="1:16" x14ac:dyDescent="0.25">
      <c r="A4573" t="s">
        <v>0</v>
      </c>
      <c r="B4573" t="s">
        <v>1821</v>
      </c>
      <c r="C4573" t="s">
        <v>2458</v>
      </c>
      <c r="D4573" t="s">
        <v>3972</v>
      </c>
      <c r="E4573" t="s">
        <v>20</v>
      </c>
      <c r="F4573" t="b">
        <v>0</v>
      </c>
      <c r="G4573" t="s">
        <v>30</v>
      </c>
      <c r="H4573" s="4">
        <v>45716.375972222217</v>
      </c>
      <c r="I4573" t="b">
        <v>0</v>
      </c>
      <c r="J4573" t="b">
        <v>0</v>
      </c>
      <c r="K4573" t="s">
        <v>24</v>
      </c>
      <c r="L4573" t="s">
        <v>22</v>
      </c>
      <c r="M4573">
        <v>107000</v>
      </c>
      <c r="O4573" t="s">
        <v>8062</v>
      </c>
      <c r="P4573" t="s">
        <v>8063</v>
      </c>
    </row>
    <row r="4574" spans="1:16" x14ac:dyDescent="0.25">
      <c r="A4574" t="s">
        <v>139</v>
      </c>
      <c r="B4574" t="s">
        <v>8132</v>
      </c>
      <c r="C4574" t="s">
        <v>1325</v>
      </c>
      <c r="D4574" t="s">
        <v>3972</v>
      </c>
      <c r="E4574" t="s">
        <v>20</v>
      </c>
      <c r="F4574" t="b">
        <v>0</v>
      </c>
      <c r="G4574" t="s">
        <v>41</v>
      </c>
      <c r="H4574" s="4">
        <v>45716.417164351849</v>
      </c>
      <c r="I4574" t="b">
        <v>0</v>
      </c>
      <c r="J4574" t="b">
        <v>0</v>
      </c>
      <c r="K4574" t="s">
        <v>24</v>
      </c>
      <c r="L4574" t="s">
        <v>22</v>
      </c>
      <c r="M4574">
        <v>117500</v>
      </c>
      <c r="O4574" t="s">
        <v>4235</v>
      </c>
    </row>
    <row r="4575" spans="1:16" x14ac:dyDescent="0.25">
      <c r="A4575" t="s">
        <v>0</v>
      </c>
      <c r="B4575" t="s">
        <v>8133</v>
      </c>
      <c r="C4575" t="s">
        <v>3766</v>
      </c>
      <c r="D4575" t="s">
        <v>2208</v>
      </c>
      <c r="E4575" t="s">
        <v>20</v>
      </c>
      <c r="F4575" t="b">
        <v>0</v>
      </c>
      <c r="G4575" t="s">
        <v>35</v>
      </c>
      <c r="H4575" s="4">
        <v>45716.417407407411</v>
      </c>
      <c r="I4575" t="b">
        <v>0</v>
      </c>
      <c r="J4575" t="b">
        <v>1</v>
      </c>
      <c r="K4575" t="s">
        <v>24</v>
      </c>
      <c r="L4575" t="s">
        <v>22</v>
      </c>
      <c r="M4575">
        <v>96650</v>
      </c>
      <c r="O4575" t="s">
        <v>5332</v>
      </c>
      <c r="P4575" t="s">
        <v>3117</v>
      </c>
    </row>
    <row r="4576" spans="1:16" x14ac:dyDescent="0.25">
      <c r="A4576" t="s">
        <v>0</v>
      </c>
      <c r="B4576" t="s">
        <v>8134</v>
      </c>
      <c r="C4576" t="s">
        <v>151</v>
      </c>
      <c r="D4576" t="s">
        <v>3972</v>
      </c>
      <c r="E4576" t="s">
        <v>20</v>
      </c>
      <c r="F4576" t="b">
        <v>0</v>
      </c>
      <c r="G4576" t="s">
        <v>30</v>
      </c>
      <c r="H4576" s="4">
        <v>45716.417881944442</v>
      </c>
      <c r="I4576" t="b">
        <v>0</v>
      </c>
      <c r="J4576" t="b">
        <v>1</v>
      </c>
      <c r="K4576" t="s">
        <v>24</v>
      </c>
      <c r="L4576" t="s">
        <v>22</v>
      </c>
      <c r="M4576">
        <v>239375</v>
      </c>
      <c r="O4576" t="s">
        <v>8135</v>
      </c>
      <c r="P4576" t="s">
        <v>5791</v>
      </c>
    </row>
    <row r="4577" spans="1:16" x14ac:dyDescent="0.25">
      <c r="A4577" t="s">
        <v>2</v>
      </c>
      <c r="B4577" t="s">
        <v>506</v>
      </c>
      <c r="C4577" t="s">
        <v>293</v>
      </c>
      <c r="D4577" t="s">
        <v>2208</v>
      </c>
      <c r="E4577" t="s">
        <v>20</v>
      </c>
      <c r="F4577" t="b">
        <v>0</v>
      </c>
      <c r="G4577" t="s">
        <v>27</v>
      </c>
      <c r="H4577" s="4">
        <v>45716.419502314813</v>
      </c>
      <c r="I4577" t="b">
        <v>0</v>
      </c>
      <c r="J4577" t="b">
        <v>1</v>
      </c>
      <c r="K4577" t="s">
        <v>24</v>
      </c>
      <c r="L4577" t="s">
        <v>22</v>
      </c>
      <c r="M4577">
        <v>175500</v>
      </c>
      <c r="O4577" t="s">
        <v>428</v>
      </c>
      <c r="P4577" t="s">
        <v>8136</v>
      </c>
    </row>
    <row r="4578" spans="1:16" x14ac:dyDescent="0.25">
      <c r="A4578" t="s">
        <v>2</v>
      </c>
      <c r="B4578" t="s">
        <v>2378</v>
      </c>
      <c r="C4578" t="s">
        <v>4784</v>
      </c>
      <c r="D4578" t="s">
        <v>2208</v>
      </c>
      <c r="E4578" t="s">
        <v>34</v>
      </c>
      <c r="F4578" t="b">
        <v>0</v>
      </c>
      <c r="G4578" t="s">
        <v>27</v>
      </c>
      <c r="H4578" s="4">
        <v>45716.419537037043</v>
      </c>
      <c r="I4578" t="b">
        <v>0</v>
      </c>
      <c r="J4578" t="b">
        <v>1</v>
      </c>
      <c r="K4578" t="s">
        <v>24</v>
      </c>
      <c r="L4578" t="s">
        <v>22</v>
      </c>
      <c r="M4578">
        <v>195000</v>
      </c>
      <c r="O4578" t="s">
        <v>428</v>
      </c>
      <c r="P4578" t="s">
        <v>8137</v>
      </c>
    </row>
    <row r="4579" spans="1:16" x14ac:dyDescent="0.25">
      <c r="A4579" t="s">
        <v>1</v>
      </c>
      <c r="B4579" t="s">
        <v>7291</v>
      </c>
      <c r="C4579" t="s">
        <v>39</v>
      </c>
      <c r="D4579" t="s">
        <v>3972</v>
      </c>
      <c r="E4579" t="s">
        <v>51</v>
      </c>
      <c r="F4579" t="b">
        <v>1</v>
      </c>
      <c r="G4579" t="s">
        <v>23</v>
      </c>
      <c r="H4579" s="4">
        <v>45716.450266203698</v>
      </c>
      <c r="I4579" t="b">
        <v>1</v>
      </c>
      <c r="J4579" t="b">
        <v>1</v>
      </c>
      <c r="K4579" t="s">
        <v>24</v>
      </c>
      <c r="L4579" t="s">
        <v>36</v>
      </c>
      <c r="N4579">
        <v>32.5</v>
      </c>
      <c r="O4579" t="s">
        <v>2694</v>
      </c>
      <c r="P4579" t="s">
        <v>1133</v>
      </c>
    </row>
    <row r="4580" spans="1:16" x14ac:dyDescent="0.25">
      <c r="A4580" t="s">
        <v>2</v>
      </c>
      <c r="B4580" t="s">
        <v>2171</v>
      </c>
      <c r="C4580" t="s">
        <v>292</v>
      </c>
      <c r="D4580" t="s">
        <v>3972</v>
      </c>
      <c r="E4580" t="s">
        <v>20</v>
      </c>
      <c r="F4580" t="b">
        <v>0</v>
      </c>
      <c r="G4580" t="s">
        <v>30</v>
      </c>
      <c r="H4580" s="4">
        <v>45716.459548611107</v>
      </c>
      <c r="I4580" t="b">
        <v>0</v>
      </c>
      <c r="J4580" t="b">
        <v>0</v>
      </c>
      <c r="K4580" t="s">
        <v>24</v>
      </c>
      <c r="L4580" t="s">
        <v>22</v>
      </c>
      <c r="M4580">
        <v>94500</v>
      </c>
      <c r="O4580" t="s">
        <v>5481</v>
      </c>
      <c r="P4580" t="s">
        <v>7713</v>
      </c>
    </row>
    <row r="4581" spans="1:16" x14ac:dyDescent="0.25">
      <c r="A4581" t="s">
        <v>1</v>
      </c>
      <c r="B4581" t="s">
        <v>8138</v>
      </c>
      <c r="C4581" t="s">
        <v>612</v>
      </c>
      <c r="D4581" t="s">
        <v>3972</v>
      </c>
      <c r="E4581" t="s">
        <v>20</v>
      </c>
      <c r="F4581" t="b">
        <v>0</v>
      </c>
      <c r="G4581" t="s">
        <v>27</v>
      </c>
      <c r="H4581" s="4">
        <v>45716.460046296299</v>
      </c>
      <c r="I4581" t="b">
        <v>0</v>
      </c>
      <c r="J4581" t="b">
        <v>1</v>
      </c>
      <c r="K4581" t="s">
        <v>24</v>
      </c>
      <c r="L4581" t="s">
        <v>22</v>
      </c>
      <c r="M4581">
        <v>170000</v>
      </c>
      <c r="O4581" t="s">
        <v>5481</v>
      </c>
      <c r="P4581" t="s">
        <v>8139</v>
      </c>
    </row>
    <row r="4582" spans="1:16" x14ac:dyDescent="0.25">
      <c r="A4582" t="s">
        <v>40</v>
      </c>
      <c r="B4582" t="s">
        <v>8140</v>
      </c>
      <c r="C4582" t="s">
        <v>2010</v>
      </c>
      <c r="D4582" t="s">
        <v>3972</v>
      </c>
      <c r="E4582" t="s">
        <v>20</v>
      </c>
      <c r="F4582" t="b">
        <v>0</v>
      </c>
      <c r="G4582" t="s">
        <v>41</v>
      </c>
      <c r="H4582" s="4">
        <v>45716.461423611108</v>
      </c>
      <c r="I4582" t="b">
        <v>0</v>
      </c>
      <c r="J4582" t="b">
        <v>1</v>
      </c>
      <c r="K4582" t="s">
        <v>24</v>
      </c>
      <c r="L4582" t="s">
        <v>22</v>
      </c>
      <c r="M4582">
        <v>127000</v>
      </c>
      <c r="O4582" t="s">
        <v>5481</v>
      </c>
      <c r="P4582" t="s">
        <v>8141</v>
      </c>
    </row>
    <row r="4583" spans="1:16" x14ac:dyDescent="0.25">
      <c r="A4583" t="s">
        <v>25</v>
      </c>
      <c r="B4583" t="s">
        <v>8142</v>
      </c>
      <c r="C4583" t="s">
        <v>613</v>
      </c>
      <c r="D4583" t="s">
        <v>3972</v>
      </c>
      <c r="E4583" t="s">
        <v>20</v>
      </c>
      <c r="F4583" t="b">
        <v>0</v>
      </c>
      <c r="G4583" t="s">
        <v>41</v>
      </c>
      <c r="H4583" s="4">
        <v>45716.500497685192</v>
      </c>
      <c r="I4583" t="b">
        <v>0</v>
      </c>
      <c r="J4583" t="b">
        <v>1</v>
      </c>
      <c r="K4583" t="s">
        <v>24</v>
      </c>
      <c r="L4583" t="s">
        <v>22</v>
      </c>
      <c r="M4583">
        <v>163000</v>
      </c>
      <c r="O4583" t="s">
        <v>8143</v>
      </c>
      <c r="P4583" t="s">
        <v>8144</v>
      </c>
    </row>
    <row r="4584" spans="1:16" x14ac:dyDescent="0.25">
      <c r="A4584" t="s">
        <v>1</v>
      </c>
      <c r="B4584" t="s">
        <v>4795</v>
      </c>
      <c r="C4584" t="s">
        <v>116</v>
      </c>
      <c r="D4584" t="s">
        <v>3600</v>
      </c>
      <c r="E4584" t="s">
        <v>20</v>
      </c>
      <c r="F4584" t="b">
        <v>0</v>
      </c>
      <c r="G4584" t="s">
        <v>23</v>
      </c>
      <c r="H4584" s="4">
        <v>45716.533622685187</v>
      </c>
      <c r="I4584" t="b">
        <v>0</v>
      </c>
      <c r="J4584" t="b">
        <v>1</v>
      </c>
      <c r="K4584" t="s">
        <v>24</v>
      </c>
      <c r="L4584" t="s">
        <v>22</v>
      </c>
      <c r="M4584">
        <v>140000</v>
      </c>
      <c r="O4584" t="s">
        <v>1642</v>
      </c>
      <c r="P4584" t="s">
        <v>4796</v>
      </c>
    </row>
    <row r="4585" spans="1:16" x14ac:dyDescent="0.25">
      <c r="A4585" t="s">
        <v>0</v>
      </c>
      <c r="B4585" t="s">
        <v>8145</v>
      </c>
      <c r="C4585" t="s">
        <v>236</v>
      </c>
      <c r="D4585" t="s">
        <v>3972</v>
      </c>
      <c r="E4585" t="s">
        <v>51</v>
      </c>
      <c r="F4585" t="b">
        <v>0</v>
      </c>
      <c r="G4585" t="s">
        <v>27</v>
      </c>
      <c r="H4585" s="4">
        <v>45716.541759259257</v>
      </c>
      <c r="I4585" t="b">
        <v>1</v>
      </c>
      <c r="J4585" t="b">
        <v>0</v>
      </c>
      <c r="K4585" t="s">
        <v>24</v>
      </c>
      <c r="L4585" t="s">
        <v>36</v>
      </c>
      <c r="N4585">
        <v>72.5</v>
      </c>
      <c r="O4585" t="s">
        <v>892</v>
      </c>
      <c r="P4585" t="s">
        <v>1873</v>
      </c>
    </row>
    <row r="4586" spans="1:16" x14ac:dyDescent="0.25">
      <c r="A4586" t="s">
        <v>40</v>
      </c>
      <c r="B4586" t="s">
        <v>8146</v>
      </c>
      <c r="C4586" t="s">
        <v>480</v>
      </c>
      <c r="D4586" t="s">
        <v>3972</v>
      </c>
      <c r="E4586" t="s">
        <v>20</v>
      </c>
      <c r="F4586" t="b">
        <v>0</v>
      </c>
      <c r="G4586" t="s">
        <v>27</v>
      </c>
      <c r="H4586" s="4">
        <v>45716.541898148149</v>
      </c>
      <c r="I4586" t="b">
        <v>0</v>
      </c>
      <c r="J4586" t="b">
        <v>1</v>
      </c>
      <c r="K4586" t="s">
        <v>24</v>
      </c>
      <c r="L4586" t="s">
        <v>22</v>
      </c>
      <c r="M4586">
        <v>132500</v>
      </c>
      <c r="O4586" t="s">
        <v>1773</v>
      </c>
      <c r="P4586" t="s">
        <v>8147</v>
      </c>
    </row>
    <row r="4587" spans="1:16" x14ac:dyDescent="0.25">
      <c r="A4587" t="s">
        <v>28</v>
      </c>
      <c r="B4587" t="s">
        <v>3530</v>
      </c>
      <c r="C4587" t="s">
        <v>82</v>
      </c>
      <c r="D4587" t="s">
        <v>3972</v>
      </c>
      <c r="E4587" t="s">
        <v>20</v>
      </c>
      <c r="F4587" t="b">
        <v>0</v>
      </c>
      <c r="G4587" t="s">
        <v>27</v>
      </c>
      <c r="H4587" s="4">
        <v>45716.543379629627</v>
      </c>
      <c r="I4587" t="b">
        <v>0</v>
      </c>
      <c r="J4587" t="b">
        <v>1</v>
      </c>
      <c r="K4587" t="s">
        <v>24</v>
      </c>
      <c r="L4587" t="s">
        <v>22</v>
      </c>
      <c r="M4587">
        <v>272000</v>
      </c>
      <c r="O4587" t="s">
        <v>248</v>
      </c>
      <c r="P4587" t="s">
        <v>8148</v>
      </c>
    </row>
    <row r="4588" spans="1:16" x14ac:dyDescent="0.25">
      <c r="A4588" t="s">
        <v>28</v>
      </c>
      <c r="B4588" t="s">
        <v>8149</v>
      </c>
      <c r="C4588" t="s">
        <v>39</v>
      </c>
      <c r="D4588" t="s">
        <v>3972</v>
      </c>
      <c r="E4588" t="s">
        <v>20</v>
      </c>
      <c r="F4588" t="b">
        <v>1</v>
      </c>
      <c r="G4588" t="s">
        <v>52</v>
      </c>
      <c r="H4588" s="4">
        <v>45716.545902777783</v>
      </c>
      <c r="I4588" t="b">
        <v>0</v>
      </c>
      <c r="J4588" t="b">
        <v>0</v>
      </c>
      <c r="K4588" t="s">
        <v>24</v>
      </c>
      <c r="L4588" t="s">
        <v>22</v>
      </c>
      <c r="M4588">
        <v>212500</v>
      </c>
      <c r="O4588" t="s">
        <v>8150</v>
      </c>
      <c r="P4588" t="s">
        <v>8151</v>
      </c>
    </row>
    <row r="4589" spans="1:16" x14ac:dyDescent="0.25">
      <c r="A4589" t="s">
        <v>0</v>
      </c>
      <c r="B4589" t="s">
        <v>1219</v>
      </c>
      <c r="C4589" t="s">
        <v>142</v>
      </c>
      <c r="D4589" t="s">
        <v>4083</v>
      </c>
      <c r="E4589" t="s">
        <v>20</v>
      </c>
      <c r="F4589" t="b">
        <v>0</v>
      </c>
      <c r="G4589" t="s">
        <v>27</v>
      </c>
      <c r="H4589" s="4">
        <v>45716.583587962959</v>
      </c>
      <c r="I4589" t="b">
        <v>0</v>
      </c>
      <c r="J4589" t="b">
        <v>0</v>
      </c>
      <c r="K4589" t="s">
        <v>24</v>
      </c>
      <c r="L4589" t="s">
        <v>36</v>
      </c>
      <c r="N4589">
        <v>69.930000305175781</v>
      </c>
      <c r="O4589" t="s">
        <v>2527</v>
      </c>
      <c r="P4589" t="s">
        <v>7597</v>
      </c>
    </row>
    <row r="4590" spans="1:16" x14ac:dyDescent="0.25">
      <c r="A4590" t="s">
        <v>0</v>
      </c>
      <c r="B4590" t="s">
        <v>2002</v>
      </c>
      <c r="C4590" t="s">
        <v>814</v>
      </c>
      <c r="D4590" t="s">
        <v>3956</v>
      </c>
      <c r="E4590" t="s">
        <v>20</v>
      </c>
      <c r="F4590" t="b">
        <v>0</v>
      </c>
      <c r="G4590" t="s">
        <v>30</v>
      </c>
      <c r="H4590" s="4">
        <v>45716.584305555552</v>
      </c>
      <c r="I4590" t="b">
        <v>0</v>
      </c>
      <c r="J4590" t="b">
        <v>1</v>
      </c>
      <c r="K4590" t="s">
        <v>24</v>
      </c>
      <c r="L4590" t="s">
        <v>36</v>
      </c>
      <c r="N4590">
        <v>25.2400016784668</v>
      </c>
      <c r="O4590" t="s">
        <v>8152</v>
      </c>
      <c r="P4590" t="s">
        <v>8153</v>
      </c>
    </row>
    <row r="4591" spans="1:16" x14ac:dyDescent="0.25">
      <c r="A4591" t="s">
        <v>1</v>
      </c>
      <c r="B4591" t="s">
        <v>8154</v>
      </c>
      <c r="C4591" t="s">
        <v>306</v>
      </c>
      <c r="D4591" t="s">
        <v>3828</v>
      </c>
      <c r="E4591" t="s">
        <v>20</v>
      </c>
      <c r="F4591" t="b">
        <v>0</v>
      </c>
      <c r="G4591" t="s">
        <v>27</v>
      </c>
      <c r="H4591" s="4">
        <v>45716.585046296299</v>
      </c>
      <c r="I4591" t="b">
        <v>0</v>
      </c>
      <c r="J4591" t="b">
        <v>1</v>
      </c>
      <c r="K4591" t="s">
        <v>24</v>
      </c>
      <c r="L4591" t="s">
        <v>22</v>
      </c>
      <c r="M4591">
        <v>143000</v>
      </c>
      <c r="O4591" t="s">
        <v>5005</v>
      </c>
      <c r="P4591" t="s">
        <v>8155</v>
      </c>
    </row>
    <row r="4592" spans="1:16" x14ac:dyDescent="0.25">
      <c r="A4592" t="s">
        <v>0</v>
      </c>
      <c r="B4592" t="s">
        <v>3279</v>
      </c>
      <c r="C4592" t="s">
        <v>2639</v>
      </c>
      <c r="D4592" t="s">
        <v>3972</v>
      </c>
      <c r="E4592" t="s">
        <v>20</v>
      </c>
      <c r="F4592" t="b">
        <v>0</v>
      </c>
      <c r="G4592" t="s">
        <v>30</v>
      </c>
      <c r="H4592" s="4">
        <v>45716.625972222217</v>
      </c>
      <c r="I4592" t="b">
        <v>0</v>
      </c>
      <c r="J4592" t="b">
        <v>1</v>
      </c>
      <c r="K4592" t="s">
        <v>24</v>
      </c>
      <c r="L4592" t="s">
        <v>22</v>
      </c>
      <c r="M4592">
        <v>82500</v>
      </c>
      <c r="O4592" t="s">
        <v>3811</v>
      </c>
      <c r="P4592" t="s">
        <v>3298</v>
      </c>
    </row>
    <row r="4593" spans="1:16" x14ac:dyDescent="0.25">
      <c r="A4593" t="s">
        <v>25</v>
      </c>
      <c r="B4593" t="s">
        <v>8156</v>
      </c>
      <c r="C4593" t="s">
        <v>151</v>
      </c>
      <c r="D4593" t="s">
        <v>3828</v>
      </c>
      <c r="F4593" t="b">
        <v>0</v>
      </c>
      <c r="G4593" t="s">
        <v>30</v>
      </c>
      <c r="H4593" s="4">
        <v>45716.625972222217</v>
      </c>
      <c r="I4593" t="b">
        <v>1</v>
      </c>
      <c r="J4593" t="b">
        <v>0</v>
      </c>
      <c r="K4593" t="s">
        <v>24</v>
      </c>
      <c r="L4593" t="s">
        <v>36</v>
      </c>
      <c r="N4593">
        <v>55.169998168945313</v>
      </c>
      <c r="O4593" t="s">
        <v>881</v>
      </c>
      <c r="P4593" t="s">
        <v>8157</v>
      </c>
    </row>
    <row r="4594" spans="1:16" x14ac:dyDescent="0.25">
      <c r="A4594" t="s">
        <v>1</v>
      </c>
      <c r="B4594" t="s">
        <v>1104</v>
      </c>
      <c r="C4594" t="s">
        <v>1890</v>
      </c>
      <c r="D4594" t="s">
        <v>3972</v>
      </c>
      <c r="E4594" t="s">
        <v>51</v>
      </c>
      <c r="F4594" t="b">
        <v>0</v>
      </c>
      <c r="G4594" t="s">
        <v>30</v>
      </c>
      <c r="H4594" s="4">
        <v>45716.626226851848</v>
      </c>
      <c r="I4594" t="b">
        <v>0</v>
      </c>
      <c r="J4594" t="b">
        <v>0</v>
      </c>
      <c r="K4594" t="s">
        <v>24</v>
      </c>
      <c r="L4594" t="s">
        <v>36</v>
      </c>
      <c r="N4594">
        <v>27.579999923706051</v>
      </c>
      <c r="O4594" t="s">
        <v>5978</v>
      </c>
      <c r="P4594" t="s">
        <v>204</v>
      </c>
    </row>
    <row r="4595" spans="1:16" x14ac:dyDescent="0.25">
      <c r="A4595" t="s">
        <v>1</v>
      </c>
      <c r="B4595" t="s">
        <v>1115</v>
      </c>
      <c r="C4595" t="s">
        <v>151</v>
      </c>
      <c r="D4595" t="s">
        <v>3972</v>
      </c>
      <c r="E4595" t="s">
        <v>20</v>
      </c>
      <c r="F4595" t="b">
        <v>0</v>
      </c>
      <c r="G4595" t="s">
        <v>30</v>
      </c>
      <c r="H4595" s="4">
        <v>45716.626238425917</v>
      </c>
      <c r="I4595" t="b">
        <v>0</v>
      </c>
      <c r="J4595" t="b">
        <v>1</v>
      </c>
      <c r="K4595" t="s">
        <v>24</v>
      </c>
      <c r="L4595" t="s">
        <v>22</v>
      </c>
      <c r="M4595">
        <v>172000</v>
      </c>
      <c r="O4595" t="s">
        <v>299</v>
      </c>
      <c r="P4595" t="s">
        <v>7088</v>
      </c>
    </row>
    <row r="4596" spans="1:16" x14ac:dyDescent="0.25">
      <c r="A4596" t="s">
        <v>1</v>
      </c>
      <c r="B4596" t="s">
        <v>4874</v>
      </c>
      <c r="C4596" t="s">
        <v>293</v>
      </c>
      <c r="D4596" t="s">
        <v>4083</v>
      </c>
      <c r="E4596" t="s">
        <v>20</v>
      </c>
      <c r="F4596" t="b">
        <v>0</v>
      </c>
      <c r="G4596" t="s">
        <v>41</v>
      </c>
      <c r="H4596" s="4">
        <v>45716.627245370371</v>
      </c>
      <c r="I4596" t="b">
        <v>0</v>
      </c>
      <c r="J4596" t="b">
        <v>0</v>
      </c>
      <c r="K4596" t="s">
        <v>24</v>
      </c>
      <c r="L4596" t="s">
        <v>22</v>
      </c>
      <c r="M4596">
        <v>225000</v>
      </c>
      <c r="O4596" t="s">
        <v>477</v>
      </c>
      <c r="P4596" t="s">
        <v>4875</v>
      </c>
    </row>
    <row r="4597" spans="1:16" x14ac:dyDescent="0.25">
      <c r="A4597" t="s">
        <v>2</v>
      </c>
      <c r="B4597" t="s">
        <v>8158</v>
      </c>
      <c r="C4597" t="s">
        <v>71</v>
      </c>
      <c r="D4597" t="s">
        <v>3972</v>
      </c>
      <c r="E4597" t="s">
        <v>20</v>
      </c>
      <c r="F4597" t="b">
        <v>0</v>
      </c>
      <c r="G4597" t="s">
        <v>27</v>
      </c>
      <c r="H4597" s="4">
        <v>45716.627858796302</v>
      </c>
      <c r="I4597" t="b">
        <v>0</v>
      </c>
      <c r="J4597" t="b">
        <v>0</v>
      </c>
      <c r="K4597" t="s">
        <v>24</v>
      </c>
      <c r="L4597" t="s">
        <v>22</v>
      </c>
      <c r="M4597">
        <v>258300</v>
      </c>
      <c r="O4597" t="s">
        <v>294</v>
      </c>
      <c r="P4597" t="s">
        <v>8159</v>
      </c>
    </row>
    <row r="4598" spans="1:16" x14ac:dyDescent="0.25">
      <c r="A4598" t="s">
        <v>139</v>
      </c>
      <c r="B4598" t="s">
        <v>8160</v>
      </c>
      <c r="C4598" t="s">
        <v>322</v>
      </c>
      <c r="D4598" t="s">
        <v>3972</v>
      </c>
      <c r="E4598" t="s">
        <v>20</v>
      </c>
      <c r="F4598" t="b">
        <v>0</v>
      </c>
      <c r="G4598" t="s">
        <v>27</v>
      </c>
      <c r="H4598" s="4">
        <v>45716.627939814818</v>
      </c>
      <c r="I4598" t="b">
        <v>0</v>
      </c>
      <c r="J4598" t="b">
        <v>1</v>
      </c>
      <c r="K4598" t="s">
        <v>24</v>
      </c>
      <c r="L4598" t="s">
        <v>22</v>
      </c>
      <c r="M4598">
        <v>160000</v>
      </c>
      <c r="O4598" t="s">
        <v>1172</v>
      </c>
      <c r="P4598" t="s">
        <v>8161</v>
      </c>
    </row>
    <row r="4599" spans="1:16" x14ac:dyDescent="0.25">
      <c r="A4599" t="s">
        <v>2</v>
      </c>
      <c r="B4599" t="s">
        <v>8162</v>
      </c>
      <c r="C4599" t="s">
        <v>24</v>
      </c>
      <c r="D4599" t="s">
        <v>4034</v>
      </c>
      <c r="E4599" t="s">
        <v>20</v>
      </c>
      <c r="F4599" t="b">
        <v>0</v>
      </c>
      <c r="G4599" t="s">
        <v>41</v>
      </c>
      <c r="H4599" s="4">
        <v>45716.62804398148</v>
      </c>
      <c r="I4599" t="b">
        <v>0</v>
      </c>
      <c r="J4599" t="b">
        <v>0</v>
      </c>
      <c r="K4599" t="s">
        <v>24</v>
      </c>
      <c r="L4599" t="s">
        <v>22</v>
      </c>
      <c r="M4599">
        <v>202000</v>
      </c>
      <c r="O4599" t="s">
        <v>987</v>
      </c>
      <c r="P4599" t="s">
        <v>8163</v>
      </c>
    </row>
    <row r="4600" spans="1:16" x14ac:dyDescent="0.25">
      <c r="A4600" t="s">
        <v>1</v>
      </c>
      <c r="B4600" t="s">
        <v>2830</v>
      </c>
      <c r="C4600" t="s">
        <v>1099</v>
      </c>
      <c r="D4600" t="s">
        <v>3972</v>
      </c>
      <c r="E4600" t="s">
        <v>51</v>
      </c>
      <c r="F4600" t="b">
        <v>0</v>
      </c>
      <c r="G4600" t="s">
        <v>27</v>
      </c>
      <c r="H4600" s="4">
        <v>45716.666701388887</v>
      </c>
      <c r="I4600" t="b">
        <v>0</v>
      </c>
      <c r="J4600" t="b">
        <v>0</v>
      </c>
      <c r="K4600" t="s">
        <v>24</v>
      </c>
      <c r="L4600" t="s">
        <v>36</v>
      </c>
      <c r="N4600">
        <v>62.5</v>
      </c>
      <c r="O4600" t="s">
        <v>669</v>
      </c>
    </row>
    <row r="4601" spans="1:16" x14ac:dyDescent="0.25">
      <c r="A4601" t="s">
        <v>1</v>
      </c>
      <c r="B4601" t="s">
        <v>8164</v>
      </c>
      <c r="C4601" t="s">
        <v>1135</v>
      </c>
      <c r="D4601" t="s">
        <v>3972</v>
      </c>
      <c r="E4601" t="s">
        <v>20</v>
      </c>
      <c r="F4601" t="b">
        <v>0</v>
      </c>
      <c r="G4601" t="s">
        <v>27</v>
      </c>
      <c r="H4601" s="4">
        <v>45716.666747685187</v>
      </c>
      <c r="I4601" t="b">
        <v>1</v>
      </c>
      <c r="J4601" t="b">
        <v>0</v>
      </c>
      <c r="K4601" t="s">
        <v>24</v>
      </c>
      <c r="L4601" t="s">
        <v>22</v>
      </c>
      <c r="M4601">
        <v>122500</v>
      </c>
      <c r="O4601" t="s">
        <v>8165</v>
      </c>
      <c r="P4601" t="s">
        <v>2786</v>
      </c>
    </row>
    <row r="4602" spans="1:16" x14ac:dyDescent="0.25">
      <c r="A4602" t="s">
        <v>1</v>
      </c>
      <c r="B4602" t="s">
        <v>3366</v>
      </c>
      <c r="C4602" t="s">
        <v>613</v>
      </c>
      <c r="D4602" t="s">
        <v>3972</v>
      </c>
      <c r="E4602" t="s">
        <v>51</v>
      </c>
      <c r="F4602" t="b">
        <v>0</v>
      </c>
      <c r="G4602" t="s">
        <v>41</v>
      </c>
      <c r="H4602" s="4">
        <v>45716.667164351849</v>
      </c>
      <c r="I4602" t="b">
        <v>0</v>
      </c>
      <c r="J4602" t="b">
        <v>1</v>
      </c>
      <c r="K4602" t="s">
        <v>24</v>
      </c>
      <c r="L4602" t="s">
        <v>36</v>
      </c>
      <c r="N4602">
        <v>74</v>
      </c>
      <c r="O4602" t="s">
        <v>8166</v>
      </c>
      <c r="P4602" t="s">
        <v>8167</v>
      </c>
    </row>
    <row r="4603" spans="1:16" x14ac:dyDescent="0.25">
      <c r="A4603" t="s">
        <v>89</v>
      </c>
      <c r="B4603" t="s">
        <v>8168</v>
      </c>
      <c r="C4603" t="s">
        <v>143</v>
      </c>
      <c r="D4603" t="s">
        <v>3972</v>
      </c>
      <c r="E4603" t="s">
        <v>51</v>
      </c>
      <c r="F4603" t="b">
        <v>0</v>
      </c>
      <c r="G4603" t="s">
        <v>35</v>
      </c>
      <c r="H4603" s="4">
        <v>45716.66747685185</v>
      </c>
      <c r="I4603" t="b">
        <v>0</v>
      </c>
      <c r="J4603" t="b">
        <v>0</v>
      </c>
      <c r="K4603" t="s">
        <v>24</v>
      </c>
      <c r="L4603" t="s">
        <v>36</v>
      </c>
      <c r="N4603">
        <v>45.5</v>
      </c>
      <c r="O4603" t="s">
        <v>2320</v>
      </c>
      <c r="P4603" t="s">
        <v>351</v>
      </c>
    </row>
    <row r="4604" spans="1:16" x14ac:dyDescent="0.25">
      <c r="A4604" t="s">
        <v>28</v>
      </c>
      <c r="B4604" t="s">
        <v>8169</v>
      </c>
      <c r="C4604" t="s">
        <v>304</v>
      </c>
      <c r="D4604" t="s">
        <v>3972</v>
      </c>
      <c r="E4604" t="s">
        <v>20</v>
      </c>
      <c r="F4604" t="b">
        <v>0</v>
      </c>
      <c r="G4604" t="s">
        <v>27</v>
      </c>
      <c r="H4604" s="4">
        <v>45716.668449074074</v>
      </c>
      <c r="I4604" t="b">
        <v>0</v>
      </c>
      <c r="J4604" t="b">
        <v>1</v>
      </c>
      <c r="K4604" t="s">
        <v>24</v>
      </c>
      <c r="L4604" t="s">
        <v>22</v>
      </c>
      <c r="M4604">
        <v>187500</v>
      </c>
      <c r="O4604" t="s">
        <v>8170</v>
      </c>
      <c r="P4604" t="s">
        <v>8171</v>
      </c>
    </row>
    <row r="4605" spans="1:16" x14ac:dyDescent="0.25">
      <c r="A4605" t="s">
        <v>2</v>
      </c>
      <c r="B4605" t="s">
        <v>8172</v>
      </c>
      <c r="C4605" t="s">
        <v>39</v>
      </c>
      <c r="D4605" t="s">
        <v>112</v>
      </c>
      <c r="E4605" t="s">
        <v>51</v>
      </c>
      <c r="F4605" t="b">
        <v>1</v>
      </c>
      <c r="G4605" t="s">
        <v>41</v>
      </c>
      <c r="H4605" s="4">
        <v>45716.669710648152</v>
      </c>
      <c r="I4605" t="b">
        <v>1</v>
      </c>
      <c r="J4605" t="b">
        <v>0</v>
      </c>
      <c r="K4605" t="s">
        <v>24</v>
      </c>
      <c r="L4605" t="s">
        <v>36</v>
      </c>
      <c r="N4605">
        <v>65</v>
      </c>
      <c r="O4605" t="s">
        <v>112</v>
      </c>
    </row>
    <row r="4606" spans="1:16" x14ac:dyDescent="0.25">
      <c r="A4606" t="s">
        <v>139</v>
      </c>
      <c r="B4606" t="s">
        <v>8173</v>
      </c>
      <c r="C4606" t="s">
        <v>92</v>
      </c>
      <c r="D4606" t="s">
        <v>3972</v>
      </c>
      <c r="E4606" t="s">
        <v>51</v>
      </c>
      <c r="F4606" t="b">
        <v>0</v>
      </c>
      <c r="G4606" t="s">
        <v>35</v>
      </c>
      <c r="H4606" s="4">
        <v>45716.670185185183</v>
      </c>
      <c r="I4606" t="b">
        <v>1</v>
      </c>
      <c r="J4606" t="b">
        <v>0</v>
      </c>
      <c r="K4606" t="s">
        <v>24</v>
      </c>
      <c r="L4606" t="s">
        <v>36</v>
      </c>
      <c r="N4606">
        <v>55</v>
      </c>
      <c r="O4606" t="s">
        <v>406</v>
      </c>
      <c r="P4606" t="s">
        <v>8174</v>
      </c>
    </row>
    <row r="4607" spans="1:16" x14ac:dyDescent="0.25">
      <c r="A4607" t="s">
        <v>40</v>
      </c>
      <c r="B4607" t="s">
        <v>8175</v>
      </c>
      <c r="C4607" t="s">
        <v>985</v>
      </c>
      <c r="D4607" t="s">
        <v>3972</v>
      </c>
      <c r="E4607" t="s">
        <v>51</v>
      </c>
      <c r="F4607" t="b">
        <v>0</v>
      </c>
      <c r="G4607" t="s">
        <v>27</v>
      </c>
      <c r="H4607" s="4">
        <v>45716.708518518521</v>
      </c>
      <c r="I4607" t="b">
        <v>1</v>
      </c>
      <c r="J4607" t="b">
        <v>0</v>
      </c>
      <c r="K4607" t="s">
        <v>24</v>
      </c>
      <c r="L4607" t="s">
        <v>36</v>
      </c>
      <c r="N4607">
        <v>77.5</v>
      </c>
      <c r="O4607" t="s">
        <v>81</v>
      </c>
      <c r="P4607" t="s">
        <v>8176</v>
      </c>
    </row>
    <row r="4608" spans="1:16" x14ac:dyDescent="0.25">
      <c r="A4608" t="s">
        <v>40</v>
      </c>
      <c r="B4608" t="s">
        <v>8177</v>
      </c>
      <c r="C4608" t="s">
        <v>114</v>
      </c>
      <c r="D4608" t="s">
        <v>3972</v>
      </c>
      <c r="E4608" t="s">
        <v>20</v>
      </c>
      <c r="F4608" t="b">
        <v>0</v>
      </c>
      <c r="G4608" t="s">
        <v>27</v>
      </c>
      <c r="H4608" s="4">
        <v>45716.708611111113</v>
      </c>
      <c r="I4608" t="b">
        <v>0</v>
      </c>
      <c r="J4608" t="b">
        <v>0</v>
      </c>
      <c r="K4608" t="s">
        <v>24</v>
      </c>
      <c r="L4608" t="s">
        <v>22</v>
      </c>
      <c r="M4608">
        <v>172500</v>
      </c>
      <c r="O4608" t="s">
        <v>1036</v>
      </c>
      <c r="P4608" t="s">
        <v>8178</v>
      </c>
    </row>
    <row r="4609" spans="1:16" x14ac:dyDescent="0.25">
      <c r="A4609" t="s">
        <v>0</v>
      </c>
      <c r="B4609" t="s">
        <v>8179</v>
      </c>
      <c r="C4609" t="s">
        <v>2969</v>
      </c>
      <c r="D4609" t="s">
        <v>2208</v>
      </c>
      <c r="E4609" t="s">
        <v>20</v>
      </c>
      <c r="F4609" t="b">
        <v>0</v>
      </c>
      <c r="G4609" t="s">
        <v>41</v>
      </c>
      <c r="H4609" s="4">
        <v>45716.708749999998</v>
      </c>
      <c r="I4609" t="b">
        <v>0</v>
      </c>
      <c r="J4609" t="b">
        <v>0</v>
      </c>
      <c r="K4609" t="s">
        <v>24</v>
      </c>
      <c r="L4609" t="s">
        <v>36</v>
      </c>
      <c r="N4609">
        <v>31.5</v>
      </c>
      <c r="O4609" t="s">
        <v>8180</v>
      </c>
      <c r="P4609" t="s">
        <v>671</v>
      </c>
    </row>
    <row r="4610" spans="1:16" x14ac:dyDescent="0.25">
      <c r="A4610" t="s">
        <v>139</v>
      </c>
      <c r="B4610" t="s">
        <v>3398</v>
      </c>
      <c r="C4610" t="s">
        <v>1320</v>
      </c>
      <c r="D4610" t="s">
        <v>3972</v>
      </c>
      <c r="E4610" t="s">
        <v>105</v>
      </c>
      <c r="F4610" t="b">
        <v>0</v>
      </c>
      <c r="G4610" t="s">
        <v>41</v>
      </c>
      <c r="H4610" s="4">
        <v>45716.708807870367</v>
      </c>
      <c r="I4610" t="b">
        <v>0</v>
      </c>
      <c r="J4610" t="b">
        <v>0</v>
      </c>
      <c r="K4610" t="s">
        <v>24</v>
      </c>
      <c r="L4610" t="s">
        <v>36</v>
      </c>
      <c r="N4610">
        <v>17.25</v>
      </c>
      <c r="O4610" t="s">
        <v>722</v>
      </c>
      <c r="P4610" t="s">
        <v>8181</v>
      </c>
    </row>
    <row r="4611" spans="1:16" x14ac:dyDescent="0.25">
      <c r="A4611" t="s">
        <v>1</v>
      </c>
      <c r="B4611" t="s">
        <v>101</v>
      </c>
      <c r="C4611" t="s">
        <v>8182</v>
      </c>
      <c r="D4611" t="s">
        <v>3956</v>
      </c>
      <c r="E4611" t="s">
        <v>34</v>
      </c>
      <c r="F4611" t="b">
        <v>0</v>
      </c>
      <c r="G4611" t="s">
        <v>27</v>
      </c>
      <c r="H4611" s="4">
        <v>45716.751736111109</v>
      </c>
      <c r="I4611" t="b">
        <v>0</v>
      </c>
      <c r="J4611" t="b">
        <v>1</v>
      </c>
      <c r="K4611" t="s">
        <v>24</v>
      </c>
      <c r="L4611" t="s">
        <v>36</v>
      </c>
      <c r="N4611">
        <v>46.895000457763672</v>
      </c>
      <c r="O4611" t="s">
        <v>8183</v>
      </c>
      <c r="P4611" t="s">
        <v>8184</v>
      </c>
    </row>
    <row r="4612" spans="1:16" x14ac:dyDescent="0.25">
      <c r="A4612" t="s">
        <v>1</v>
      </c>
      <c r="B4612" t="s">
        <v>2100</v>
      </c>
      <c r="C4612" t="s">
        <v>8185</v>
      </c>
      <c r="D4612" t="s">
        <v>3956</v>
      </c>
      <c r="E4612" t="s">
        <v>34</v>
      </c>
      <c r="F4612" t="b">
        <v>0</v>
      </c>
      <c r="G4612" t="s">
        <v>27</v>
      </c>
      <c r="H4612" s="4">
        <v>45716.751759259263</v>
      </c>
      <c r="I4612" t="b">
        <v>0</v>
      </c>
      <c r="J4612" t="b">
        <v>1</v>
      </c>
      <c r="K4612" t="s">
        <v>24</v>
      </c>
      <c r="L4612" t="s">
        <v>36</v>
      </c>
      <c r="N4612">
        <v>46.895000457763672</v>
      </c>
      <c r="O4612" t="s">
        <v>8183</v>
      </c>
      <c r="P4612" t="s">
        <v>8184</v>
      </c>
    </row>
    <row r="4613" spans="1:16" x14ac:dyDescent="0.25">
      <c r="A4613" t="s">
        <v>40</v>
      </c>
      <c r="B4613" t="s">
        <v>3571</v>
      </c>
      <c r="C4613" t="s">
        <v>179</v>
      </c>
      <c r="D4613" t="s">
        <v>3972</v>
      </c>
      <c r="E4613" t="s">
        <v>20</v>
      </c>
      <c r="F4613" t="b">
        <v>0</v>
      </c>
      <c r="G4613" t="s">
        <v>27</v>
      </c>
      <c r="H4613" s="4">
        <v>45716.75277777778</v>
      </c>
      <c r="I4613" t="b">
        <v>0</v>
      </c>
      <c r="J4613" t="b">
        <v>1</v>
      </c>
      <c r="K4613" t="s">
        <v>24</v>
      </c>
      <c r="L4613" t="s">
        <v>22</v>
      </c>
      <c r="M4613">
        <v>140000</v>
      </c>
      <c r="O4613" t="s">
        <v>8186</v>
      </c>
      <c r="P4613" t="s">
        <v>8187</v>
      </c>
    </row>
    <row r="4614" spans="1:16" x14ac:dyDescent="0.25">
      <c r="A4614" t="s">
        <v>40</v>
      </c>
      <c r="B4614" t="s">
        <v>8188</v>
      </c>
      <c r="C4614" t="s">
        <v>922</v>
      </c>
      <c r="D4614" t="s">
        <v>4034</v>
      </c>
      <c r="E4614" t="s">
        <v>20</v>
      </c>
      <c r="F4614" t="b">
        <v>0</v>
      </c>
      <c r="G4614" t="s">
        <v>158</v>
      </c>
      <c r="H4614" s="4">
        <v>45716.754618055558</v>
      </c>
      <c r="I4614" t="b">
        <v>0</v>
      </c>
      <c r="J4614" t="b">
        <v>0</v>
      </c>
      <c r="K4614" t="s">
        <v>158</v>
      </c>
      <c r="L4614" t="s">
        <v>22</v>
      </c>
      <c r="M4614">
        <v>83999.5</v>
      </c>
      <c r="O4614" t="s">
        <v>1827</v>
      </c>
      <c r="P4614" t="s">
        <v>8189</v>
      </c>
    </row>
    <row r="4615" spans="1:16" x14ac:dyDescent="0.25">
      <c r="A4615" t="s">
        <v>0</v>
      </c>
      <c r="B4615" t="s">
        <v>8190</v>
      </c>
      <c r="C4615" t="s">
        <v>2102</v>
      </c>
      <c r="D4615" t="s">
        <v>3972</v>
      </c>
      <c r="E4615" t="s">
        <v>20</v>
      </c>
      <c r="F4615" t="b">
        <v>0</v>
      </c>
      <c r="G4615" t="s">
        <v>41</v>
      </c>
      <c r="H4615" s="4">
        <v>45716.792071759257</v>
      </c>
      <c r="I4615" t="b">
        <v>0</v>
      </c>
      <c r="J4615" t="b">
        <v>1</v>
      </c>
      <c r="K4615" t="s">
        <v>24</v>
      </c>
      <c r="L4615" t="s">
        <v>22</v>
      </c>
      <c r="M4615">
        <v>141500</v>
      </c>
      <c r="O4615" t="s">
        <v>1920</v>
      </c>
      <c r="P4615" t="s">
        <v>8191</v>
      </c>
    </row>
    <row r="4616" spans="1:16" x14ac:dyDescent="0.25">
      <c r="A4616" t="s">
        <v>2</v>
      </c>
      <c r="B4616" t="s">
        <v>195</v>
      </c>
      <c r="C4616" t="s">
        <v>2102</v>
      </c>
      <c r="D4616" t="s">
        <v>3972</v>
      </c>
      <c r="E4616" t="s">
        <v>20</v>
      </c>
      <c r="F4616" t="b">
        <v>0</v>
      </c>
      <c r="G4616" t="s">
        <v>27</v>
      </c>
      <c r="H4616" s="4">
        <v>45716.794479166667</v>
      </c>
      <c r="I4616" t="b">
        <v>0</v>
      </c>
      <c r="J4616" t="b">
        <v>1</v>
      </c>
      <c r="K4616" t="s">
        <v>24</v>
      </c>
      <c r="L4616" t="s">
        <v>22</v>
      </c>
      <c r="M4616">
        <v>141500</v>
      </c>
      <c r="O4616" t="s">
        <v>1920</v>
      </c>
      <c r="P4616" t="s">
        <v>8192</v>
      </c>
    </row>
    <row r="4617" spans="1:16" x14ac:dyDescent="0.25">
      <c r="A4617" t="s">
        <v>2</v>
      </c>
      <c r="B4617" t="s">
        <v>8193</v>
      </c>
      <c r="C4617" t="s">
        <v>71</v>
      </c>
      <c r="D4617" t="s">
        <v>2208</v>
      </c>
      <c r="E4617" t="s">
        <v>20</v>
      </c>
      <c r="F4617" t="b">
        <v>0</v>
      </c>
      <c r="G4617" t="s">
        <v>27</v>
      </c>
      <c r="H4617" s="4">
        <v>45716.794479166667</v>
      </c>
      <c r="I4617" t="b">
        <v>0</v>
      </c>
      <c r="J4617" t="b">
        <v>1</v>
      </c>
      <c r="K4617" t="s">
        <v>24</v>
      </c>
      <c r="L4617" t="s">
        <v>22</v>
      </c>
      <c r="M4617">
        <v>175000</v>
      </c>
      <c r="O4617" t="s">
        <v>8194</v>
      </c>
      <c r="P4617" t="s">
        <v>8195</v>
      </c>
    </row>
    <row r="4618" spans="1:16" x14ac:dyDescent="0.25">
      <c r="A4618" t="s">
        <v>19</v>
      </c>
      <c r="B4618" t="s">
        <v>8196</v>
      </c>
      <c r="C4618" t="s">
        <v>192</v>
      </c>
      <c r="D4618" t="s">
        <v>3972</v>
      </c>
      <c r="E4618" t="s">
        <v>20</v>
      </c>
      <c r="F4618" t="b">
        <v>0</v>
      </c>
      <c r="G4618" t="s">
        <v>27</v>
      </c>
      <c r="H4618" s="4">
        <v>45716.794525462959</v>
      </c>
      <c r="I4618" t="b">
        <v>0</v>
      </c>
      <c r="J4618" t="b">
        <v>1</v>
      </c>
      <c r="K4618" t="s">
        <v>24</v>
      </c>
      <c r="L4618" t="s">
        <v>22</v>
      </c>
      <c r="M4618">
        <v>155500</v>
      </c>
      <c r="O4618" t="s">
        <v>1920</v>
      </c>
      <c r="P4618" t="s">
        <v>8197</v>
      </c>
    </row>
    <row r="4619" spans="1:16" x14ac:dyDescent="0.25">
      <c r="A4619" t="s">
        <v>25</v>
      </c>
      <c r="B4619" t="s">
        <v>8198</v>
      </c>
      <c r="C4619" t="s">
        <v>985</v>
      </c>
      <c r="D4619" t="s">
        <v>3972</v>
      </c>
      <c r="E4619" t="s">
        <v>51</v>
      </c>
      <c r="F4619" t="b">
        <v>0</v>
      </c>
      <c r="G4619" t="s">
        <v>27</v>
      </c>
      <c r="H4619" s="4">
        <v>45716.833414351851</v>
      </c>
      <c r="I4619" t="b">
        <v>0</v>
      </c>
      <c r="J4619" t="b">
        <v>0</v>
      </c>
      <c r="K4619" t="s">
        <v>24</v>
      </c>
      <c r="L4619" t="s">
        <v>36</v>
      </c>
      <c r="N4619">
        <v>75.5</v>
      </c>
      <c r="O4619" t="s">
        <v>1392</v>
      </c>
      <c r="P4619" t="s">
        <v>2754</v>
      </c>
    </row>
    <row r="4620" spans="1:16" x14ac:dyDescent="0.25">
      <c r="A4620" t="s">
        <v>0</v>
      </c>
      <c r="B4620" t="s">
        <v>616</v>
      </c>
      <c r="C4620" t="s">
        <v>151</v>
      </c>
      <c r="D4620" t="s">
        <v>3972</v>
      </c>
      <c r="E4620" t="s">
        <v>20</v>
      </c>
      <c r="F4620" t="b">
        <v>0</v>
      </c>
      <c r="G4620" t="s">
        <v>30</v>
      </c>
      <c r="H4620" s="4">
        <v>45716.834305555552</v>
      </c>
      <c r="I4620" t="b">
        <v>1</v>
      </c>
      <c r="J4620" t="b">
        <v>1</v>
      </c>
      <c r="K4620" t="s">
        <v>24</v>
      </c>
      <c r="L4620" t="s">
        <v>36</v>
      </c>
      <c r="N4620">
        <v>50.889999389648438</v>
      </c>
      <c r="O4620" t="s">
        <v>96</v>
      </c>
      <c r="P4620" t="s">
        <v>8157</v>
      </c>
    </row>
    <row r="4621" spans="1:16" x14ac:dyDescent="0.25">
      <c r="A4621" t="s">
        <v>2</v>
      </c>
      <c r="B4621" t="s">
        <v>8199</v>
      </c>
      <c r="C4621" t="s">
        <v>114</v>
      </c>
      <c r="D4621" t="s">
        <v>3972</v>
      </c>
      <c r="E4621" t="s">
        <v>20</v>
      </c>
      <c r="F4621" t="b">
        <v>0</v>
      </c>
      <c r="G4621" t="s">
        <v>27</v>
      </c>
      <c r="H4621" s="4">
        <v>45716.836111111108</v>
      </c>
      <c r="I4621" t="b">
        <v>0</v>
      </c>
      <c r="J4621" t="b">
        <v>1</v>
      </c>
      <c r="K4621" t="s">
        <v>24</v>
      </c>
      <c r="L4621" t="s">
        <v>22</v>
      </c>
      <c r="M4621">
        <v>166370</v>
      </c>
      <c r="O4621" t="s">
        <v>43</v>
      </c>
      <c r="P4621" t="s">
        <v>8200</v>
      </c>
    </row>
    <row r="4622" spans="1:16" x14ac:dyDescent="0.25">
      <c r="A4622" t="s">
        <v>1</v>
      </c>
      <c r="B4622" t="s">
        <v>8201</v>
      </c>
      <c r="C4622" t="s">
        <v>82</v>
      </c>
      <c r="D4622" t="s">
        <v>3972</v>
      </c>
      <c r="E4622" t="s">
        <v>20</v>
      </c>
      <c r="F4622" t="b">
        <v>0</v>
      </c>
      <c r="G4622" t="s">
        <v>41</v>
      </c>
      <c r="H4622" s="4">
        <v>45716.836539351847</v>
      </c>
      <c r="I4622" t="b">
        <v>0</v>
      </c>
      <c r="J4622" t="b">
        <v>1</v>
      </c>
      <c r="K4622" t="s">
        <v>24</v>
      </c>
      <c r="L4622" t="s">
        <v>22</v>
      </c>
      <c r="M4622">
        <v>160000</v>
      </c>
      <c r="O4622" t="s">
        <v>8202</v>
      </c>
      <c r="P4622" t="s">
        <v>8203</v>
      </c>
    </row>
    <row r="4623" spans="1:16" x14ac:dyDescent="0.25">
      <c r="A4623" t="s">
        <v>0</v>
      </c>
      <c r="B4623" t="s">
        <v>8204</v>
      </c>
      <c r="C4623" t="s">
        <v>376</v>
      </c>
      <c r="D4623" t="s">
        <v>2208</v>
      </c>
      <c r="E4623" t="s">
        <v>20</v>
      </c>
      <c r="F4623" t="b">
        <v>0</v>
      </c>
      <c r="G4623" t="s">
        <v>23</v>
      </c>
      <c r="H4623" s="4">
        <v>45716.8671412037</v>
      </c>
      <c r="I4623" t="b">
        <v>0</v>
      </c>
      <c r="J4623" t="b">
        <v>1</v>
      </c>
      <c r="K4623" t="s">
        <v>24</v>
      </c>
      <c r="L4623" t="s">
        <v>22</v>
      </c>
      <c r="M4623">
        <v>97091</v>
      </c>
      <c r="O4623" t="s">
        <v>3474</v>
      </c>
      <c r="P4623" t="s">
        <v>8205</v>
      </c>
    </row>
    <row r="4624" spans="1:16" x14ac:dyDescent="0.25">
      <c r="A4624" t="s">
        <v>0</v>
      </c>
      <c r="B4624" t="s">
        <v>8206</v>
      </c>
      <c r="C4624" t="s">
        <v>5357</v>
      </c>
      <c r="D4624" t="s">
        <v>3828</v>
      </c>
      <c r="E4624" t="s">
        <v>219</v>
      </c>
      <c r="F4624" t="b">
        <v>0</v>
      </c>
      <c r="G4624" t="s">
        <v>27</v>
      </c>
      <c r="H4624" s="4">
        <v>45716.875057870369</v>
      </c>
      <c r="I4624" t="b">
        <v>1</v>
      </c>
      <c r="J4624" t="b">
        <v>1</v>
      </c>
      <c r="K4624" t="s">
        <v>24</v>
      </c>
      <c r="L4624" t="s">
        <v>36</v>
      </c>
      <c r="N4624">
        <v>26.494998931884769</v>
      </c>
      <c r="O4624" t="s">
        <v>8207</v>
      </c>
      <c r="P4624" t="s">
        <v>1702</v>
      </c>
    </row>
    <row r="4625" spans="1:16" x14ac:dyDescent="0.25">
      <c r="A4625" t="s">
        <v>25</v>
      </c>
      <c r="B4625" t="s">
        <v>8208</v>
      </c>
      <c r="C4625" t="s">
        <v>92</v>
      </c>
      <c r="D4625" t="s">
        <v>3972</v>
      </c>
      <c r="E4625" t="s">
        <v>20</v>
      </c>
      <c r="F4625" t="b">
        <v>0</v>
      </c>
      <c r="G4625" t="s">
        <v>30</v>
      </c>
      <c r="H4625" s="4">
        <v>45716.876064814824</v>
      </c>
      <c r="I4625" t="b">
        <v>0</v>
      </c>
      <c r="J4625" t="b">
        <v>1</v>
      </c>
      <c r="K4625" t="s">
        <v>24</v>
      </c>
      <c r="L4625" t="s">
        <v>22</v>
      </c>
      <c r="M4625">
        <v>98950</v>
      </c>
      <c r="O4625" t="s">
        <v>1906</v>
      </c>
      <c r="P4625" t="s">
        <v>8209</v>
      </c>
    </row>
    <row r="4626" spans="1:16" x14ac:dyDescent="0.25">
      <c r="A4626" t="s">
        <v>1</v>
      </c>
      <c r="B4626" t="s">
        <v>8210</v>
      </c>
      <c r="C4626" t="s">
        <v>945</v>
      </c>
      <c r="D4626" t="s">
        <v>3972</v>
      </c>
      <c r="E4626" t="s">
        <v>20</v>
      </c>
      <c r="F4626" t="b">
        <v>0</v>
      </c>
      <c r="G4626" t="s">
        <v>30</v>
      </c>
      <c r="H4626" s="4">
        <v>45716.876168981478</v>
      </c>
      <c r="I4626" t="b">
        <v>0</v>
      </c>
      <c r="J4626" t="b">
        <v>1</v>
      </c>
      <c r="K4626" t="s">
        <v>24</v>
      </c>
      <c r="L4626" t="s">
        <v>22</v>
      </c>
      <c r="M4626">
        <v>120000</v>
      </c>
      <c r="O4626" t="s">
        <v>8211</v>
      </c>
      <c r="P4626" t="s">
        <v>193</v>
      </c>
    </row>
    <row r="4627" spans="1:16" x14ac:dyDescent="0.25">
      <c r="A4627" t="s">
        <v>25</v>
      </c>
      <c r="B4627" t="s">
        <v>8212</v>
      </c>
      <c r="C4627" t="s">
        <v>92</v>
      </c>
      <c r="D4627" t="s">
        <v>3972</v>
      </c>
      <c r="E4627" t="s">
        <v>20</v>
      </c>
      <c r="F4627" t="b">
        <v>0</v>
      </c>
      <c r="G4627" t="s">
        <v>30</v>
      </c>
      <c r="H4627" s="4">
        <v>45716.876192129632</v>
      </c>
      <c r="I4627" t="b">
        <v>0</v>
      </c>
      <c r="J4627" t="b">
        <v>1</v>
      </c>
      <c r="K4627" t="s">
        <v>24</v>
      </c>
      <c r="L4627" t="s">
        <v>22</v>
      </c>
      <c r="M4627">
        <v>101000</v>
      </c>
      <c r="O4627" t="s">
        <v>3028</v>
      </c>
      <c r="P4627" t="s">
        <v>943</v>
      </c>
    </row>
    <row r="4628" spans="1:16" x14ac:dyDescent="0.25">
      <c r="A4628" t="s">
        <v>40</v>
      </c>
      <c r="B4628" t="s">
        <v>8213</v>
      </c>
      <c r="C4628" t="s">
        <v>151</v>
      </c>
      <c r="D4628" t="s">
        <v>3972</v>
      </c>
      <c r="E4628" t="s">
        <v>20</v>
      </c>
      <c r="F4628" t="b">
        <v>0</v>
      </c>
      <c r="G4628" t="s">
        <v>30</v>
      </c>
      <c r="H4628" s="4">
        <v>45716.876261574071</v>
      </c>
      <c r="I4628" t="b">
        <v>0</v>
      </c>
      <c r="J4628" t="b">
        <v>0</v>
      </c>
      <c r="K4628" t="s">
        <v>24</v>
      </c>
      <c r="L4628" t="s">
        <v>22</v>
      </c>
      <c r="M4628">
        <v>146500</v>
      </c>
      <c r="O4628" t="s">
        <v>563</v>
      </c>
      <c r="P4628" t="s">
        <v>8214</v>
      </c>
    </row>
    <row r="4629" spans="1:16" x14ac:dyDescent="0.25">
      <c r="A4629" t="s">
        <v>1</v>
      </c>
      <c r="B4629" t="s">
        <v>8215</v>
      </c>
      <c r="C4629" t="s">
        <v>1135</v>
      </c>
      <c r="D4629" t="s">
        <v>2208</v>
      </c>
      <c r="E4629" t="s">
        <v>20</v>
      </c>
      <c r="F4629" t="b">
        <v>0</v>
      </c>
      <c r="G4629" t="s">
        <v>27</v>
      </c>
      <c r="H4629" s="4">
        <v>45716.87672453704</v>
      </c>
      <c r="I4629" t="b">
        <v>0</v>
      </c>
      <c r="J4629" t="b">
        <v>1</v>
      </c>
      <c r="K4629" t="s">
        <v>24</v>
      </c>
      <c r="L4629" t="s">
        <v>22</v>
      </c>
      <c r="M4629">
        <v>100464</v>
      </c>
      <c r="O4629" t="s">
        <v>6766</v>
      </c>
      <c r="P4629" t="s">
        <v>149</v>
      </c>
    </row>
    <row r="4630" spans="1:16" x14ac:dyDescent="0.25">
      <c r="A4630" t="s">
        <v>139</v>
      </c>
      <c r="B4630" t="s">
        <v>8216</v>
      </c>
      <c r="C4630" t="s">
        <v>376</v>
      </c>
      <c r="D4630" t="s">
        <v>3972</v>
      </c>
      <c r="E4630" t="s">
        <v>20</v>
      </c>
      <c r="F4630" t="b">
        <v>0</v>
      </c>
      <c r="G4630" t="s">
        <v>23</v>
      </c>
      <c r="H4630" s="4">
        <v>45716.908634259264</v>
      </c>
      <c r="I4630" t="b">
        <v>0</v>
      </c>
      <c r="J4630" t="b">
        <v>0</v>
      </c>
      <c r="K4630" t="s">
        <v>24</v>
      </c>
      <c r="L4630" t="s">
        <v>22</v>
      </c>
      <c r="M4630">
        <v>80000</v>
      </c>
      <c r="O4630" t="s">
        <v>74</v>
      </c>
      <c r="P4630" t="s">
        <v>1329</v>
      </c>
    </row>
    <row r="4631" spans="1:16" x14ac:dyDescent="0.25">
      <c r="A4631" t="s">
        <v>0</v>
      </c>
      <c r="B4631" t="s">
        <v>8217</v>
      </c>
      <c r="C4631" t="s">
        <v>628</v>
      </c>
      <c r="D4631" t="s">
        <v>3828</v>
      </c>
      <c r="E4631" t="s">
        <v>828</v>
      </c>
      <c r="F4631" t="b">
        <v>0</v>
      </c>
      <c r="G4631" t="s">
        <v>27</v>
      </c>
      <c r="H4631" s="4">
        <v>45716.916701388887</v>
      </c>
      <c r="I4631" t="b">
        <v>0</v>
      </c>
      <c r="J4631" t="b">
        <v>0</v>
      </c>
      <c r="K4631" t="s">
        <v>24</v>
      </c>
      <c r="L4631" t="s">
        <v>36</v>
      </c>
      <c r="N4631">
        <v>23</v>
      </c>
      <c r="O4631" t="s">
        <v>8218</v>
      </c>
      <c r="P4631" t="s">
        <v>8219</v>
      </c>
    </row>
    <row r="4632" spans="1:16" x14ac:dyDescent="0.25">
      <c r="A4632" t="s">
        <v>0</v>
      </c>
      <c r="B4632" t="s">
        <v>8220</v>
      </c>
      <c r="C4632" t="s">
        <v>559</v>
      </c>
      <c r="D4632" t="s">
        <v>3956</v>
      </c>
      <c r="E4632" t="s">
        <v>34</v>
      </c>
      <c r="F4632" t="b">
        <v>0</v>
      </c>
      <c r="G4632" t="s">
        <v>27</v>
      </c>
      <c r="H4632" s="4">
        <v>45716.916724537034</v>
      </c>
      <c r="I4632" t="b">
        <v>0</v>
      </c>
      <c r="J4632" t="b">
        <v>0</v>
      </c>
      <c r="K4632" t="s">
        <v>24</v>
      </c>
      <c r="L4632" t="s">
        <v>36</v>
      </c>
      <c r="N4632">
        <v>20.670000076293949</v>
      </c>
      <c r="O4632" t="s">
        <v>2485</v>
      </c>
    </row>
    <row r="4633" spans="1:16" x14ac:dyDescent="0.25">
      <c r="A4633" t="s">
        <v>0</v>
      </c>
      <c r="B4633" t="s">
        <v>7513</v>
      </c>
      <c r="C4633" t="s">
        <v>82</v>
      </c>
      <c r="D4633" t="s">
        <v>3972</v>
      </c>
      <c r="E4633" t="s">
        <v>105</v>
      </c>
      <c r="F4633" t="b">
        <v>0</v>
      </c>
      <c r="G4633" t="s">
        <v>27</v>
      </c>
      <c r="H4633" s="4">
        <v>45716.916770833333</v>
      </c>
      <c r="I4633" t="b">
        <v>0</v>
      </c>
      <c r="J4633" t="b">
        <v>0</v>
      </c>
      <c r="K4633" t="s">
        <v>24</v>
      </c>
      <c r="L4633" t="s">
        <v>36</v>
      </c>
      <c r="N4633">
        <v>15.25</v>
      </c>
      <c r="O4633" t="s">
        <v>7514</v>
      </c>
    </row>
    <row r="4634" spans="1:16" x14ac:dyDescent="0.25">
      <c r="A4634" t="s">
        <v>0</v>
      </c>
      <c r="B4634" t="s">
        <v>1821</v>
      </c>
      <c r="C4634" t="s">
        <v>4749</v>
      </c>
      <c r="D4634" t="s">
        <v>3972</v>
      </c>
      <c r="E4634" t="s">
        <v>51</v>
      </c>
      <c r="F4634" t="b">
        <v>0</v>
      </c>
      <c r="G4634" t="s">
        <v>41</v>
      </c>
      <c r="H4634" s="4">
        <v>45716.917048611111</v>
      </c>
      <c r="I4634" t="b">
        <v>0</v>
      </c>
      <c r="J4634" t="b">
        <v>0</v>
      </c>
      <c r="K4634" t="s">
        <v>24</v>
      </c>
      <c r="L4634" t="s">
        <v>36</v>
      </c>
      <c r="N4634">
        <v>35.5</v>
      </c>
      <c r="O4634" t="s">
        <v>8221</v>
      </c>
      <c r="P4634" t="s">
        <v>8222</v>
      </c>
    </row>
    <row r="4635" spans="1:16" x14ac:dyDescent="0.25">
      <c r="A4635" t="s">
        <v>1</v>
      </c>
      <c r="B4635" t="s">
        <v>5819</v>
      </c>
      <c r="C4635" t="s">
        <v>292</v>
      </c>
      <c r="D4635" t="s">
        <v>3972</v>
      </c>
      <c r="E4635" t="s">
        <v>20</v>
      </c>
      <c r="F4635" t="b">
        <v>0</v>
      </c>
      <c r="G4635" t="s">
        <v>30</v>
      </c>
      <c r="H4635" s="4">
        <v>45716.917893518519</v>
      </c>
      <c r="I4635" t="b">
        <v>0</v>
      </c>
      <c r="J4635" t="b">
        <v>0</v>
      </c>
      <c r="K4635" t="s">
        <v>24</v>
      </c>
      <c r="L4635" t="s">
        <v>22</v>
      </c>
      <c r="M4635">
        <v>157500</v>
      </c>
      <c r="O4635" t="s">
        <v>1595</v>
      </c>
      <c r="P4635" t="s">
        <v>8223</v>
      </c>
    </row>
    <row r="4636" spans="1:16" x14ac:dyDescent="0.25">
      <c r="A4636" t="s">
        <v>25</v>
      </c>
      <c r="B4636" t="s">
        <v>8224</v>
      </c>
      <c r="C4636" t="s">
        <v>122</v>
      </c>
      <c r="D4636" t="s">
        <v>3972</v>
      </c>
      <c r="E4636" t="s">
        <v>20</v>
      </c>
      <c r="F4636" t="b">
        <v>0</v>
      </c>
      <c r="G4636" t="s">
        <v>52</v>
      </c>
      <c r="H4636" s="4">
        <v>45716.918124999997</v>
      </c>
      <c r="I4636" t="b">
        <v>1</v>
      </c>
      <c r="J4636" t="b">
        <v>0</v>
      </c>
      <c r="K4636" t="s">
        <v>24</v>
      </c>
      <c r="L4636" t="s">
        <v>22</v>
      </c>
      <c r="M4636">
        <v>112116</v>
      </c>
      <c r="O4636" t="s">
        <v>554</v>
      </c>
      <c r="P4636" t="s">
        <v>8225</v>
      </c>
    </row>
    <row r="4637" spans="1:16" x14ac:dyDescent="0.25">
      <c r="A4637" t="s">
        <v>1</v>
      </c>
      <c r="B4637" t="s">
        <v>4046</v>
      </c>
      <c r="C4637" t="s">
        <v>8226</v>
      </c>
      <c r="D4637" t="s">
        <v>3956</v>
      </c>
      <c r="E4637" t="s">
        <v>34</v>
      </c>
      <c r="F4637" t="b">
        <v>0</v>
      </c>
      <c r="G4637" t="s">
        <v>27</v>
      </c>
      <c r="H4637" s="4">
        <v>45716.918391203697</v>
      </c>
      <c r="I4637" t="b">
        <v>0</v>
      </c>
      <c r="J4637" t="b">
        <v>1</v>
      </c>
      <c r="K4637" t="s">
        <v>24</v>
      </c>
      <c r="L4637" t="s">
        <v>36</v>
      </c>
      <c r="N4637">
        <v>37.514999389648438</v>
      </c>
      <c r="O4637" t="s">
        <v>800</v>
      </c>
      <c r="P4637" t="s">
        <v>4045</v>
      </c>
    </row>
    <row r="4638" spans="1:16" x14ac:dyDescent="0.25">
      <c r="A4638" t="s">
        <v>19</v>
      </c>
      <c r="B4638" t="s">
        <v>4736</v>
      </c>
      <c r="C4638" t="s">
        <v>8227</v>
      </c>
      <c r="D4638" t="s">
        <v>3956</v>
      </c>
      <c r="E4638" t="s">
        <v>34</v>
      </c>
      <c r="F4638" t="b">
        <v>0</v>
      </c>
      <c r="G4638" t="s">
        <v>30</v>
      </c>
      <c r="H4638" s="4">
        <v>45716.919074074067</v>
      </c>
      <c r="I4638" t="b">
        <v>0</v>
      </c>
      <c r="J4638" t="b">
        <v>1</v>
      </c>
      <c r="K4638" t="s">
        <v>24</v>
      </c>
      <c r="L4638" t="s">
        <v>36</v>
      </c>
      <c r="N4638">
        <v>30.954998016357418</v>
      </c>
      <c r="O4638" t="s">
        <v>800</v>
      </c>
      <c r="P4638" t="s">
        <v>4045</v>
      </c>
    </row>
    <row r="4639" spans="1:16" x14ac:dyDescent="0.25">
      <c r="A4639" t="s">
        <v>2</v>
      </c>
      <c r="B4639" t="s">
        <v>8228</v>
      </c>
      <c r="C4639" t="s">
        <v>44</v>
      </c>
      <c r="D4639" t="s">
        <v>3972</v>
      </c>
      <c r="E4639" t="s">
        <v>20</v>
      </c>
      <c r="F4639" t="b">
        <v>0</v>
      </c>
      <c r="G4639" t="s">
        <v>27</v>
      </c>
      <c r="H4639" s="4">
        <v>45716.919571759259</v>
      </c>
      <c r="I4639" t="b">
        <v>0</v>
      </c>
      <c r="J4639" t="b">
        <v>0</v>
      </c>
      <c r="K4639" t="s">
        <v>24</v>
      </c>
      <c r="L4639" t="s">
        <v>22</v>
      </c>
      <c r="M4639">
        <v>195000</v>
      </c>
      <c r="O4639" t="s">
        <v>8229</v>
      </c>
      <c r="P4639" t="s">
        <v>338</v>
      </c>
    </row>
    <row r="4640" spans="1:16" x14ac:dyDescent="0.25">
      <c r="A4640" t="s">
        <v>1</v>
      </c>
      <c r="B4640" t="s">
        <v>8230</v>
      </c>
      <c r="C4640" t="s">
        <v>2236</v>
      </c>
      <c r="D4640" t="s">
        <v>3972</v>
      </c>
      <c r="E4640" t="s">
        <v>20</v>
      </c>
      <c r="F4640" t="b">
        <v>0</v>
      </c>
      <c r="G4640" t="s">
        <v>27</v>
      </c>
      <c r="H4640" s="4">
        <v>45716.958414351851</v>
      </c>
      <c r="I4640" t="b">
        <v>0</v>
      </c>
      <c r="J4640" t="b">
        <v>0</v>
      </c>
      <c r="K4640" t="s">
        <v>24</v>
      </c>
      <c r="L4640" t="s">
        <v>22</v>
      </c>
      <c r="M4640">
        <v>115130.859375</v>
      </c>
      <c r="O4640" t="s">
        <v>8231</v>
      </c>
      <c r="P4640" t="s">
        <v>1258</v>
      </c>
    </row>
    <row r="4641" spans="1:16" x14ac:dyDescent="0.25">
      <c r="A4641" t="s">
        <v>2</v>
      </c>
      <c r="B4641" t="s">
        <v>8232</v>
      </c>
      <c r="C4641" t="s">
        <v>172</v>
      </c>
      <c r="D4641" t="s">
        <v>3972</v>
      </c>
      <c r="E4641" t="s">
        <v>20</v>
      </c>
      <c r="F4641" t="b">
        <v>0</v>
      </c>
      <c r="G4641" t="s">
        <v>27</v>
      </c>
      <c r="H4641" s="4">
        <v>45716.961076388892</v>
      </c>
      <c r="I4641" t="b">
        <v>0</v>
      </c>
      <c r="J4641" t="b">
        <v>1</v>
      </c>
      <c r="K4641" t="s">
        <v>24</v>
      </c>
      <c r="L4641" t="s">
        <v>22</v>
      </c>
      <c r="M4641">
        <v>172500</v>
      </c>
      <c r="O4641" t="s">
        <v>444</v>
      </c>
      <c r="P4641" t="s">
        <v>8233</v>
      </c>
    </row>
    <row r="4642" spans="1:16" x14ac:dyDescent="0.25">
      <c r="A4642" t="s">
        <v>0</v>
      </c>
      <c r="B4642" t="s">
        <v>8234</v>
      </c>
      <c r="C4642" t="s">
        <v>8235</v>
      </c>
      <c r="D4642" t="s">
        <v>5122</v>
      </c>
      <c r="E4642" t="s">
        <v>20</v>
      </c>
      <c r="F4642" t="b">
        <v>0</v>
      </c>
      <c r="G4642" t="s">
        <v>23</v>
      </c>
      <c r="H4642" s="4">
        <v>45716.991967592592</v>
      </c>
      <c r="I4642" t="b">
        <v>0</v>
      </c>
      <c r="J4642" t="b">
        <v>0</v>
      </c>
      <c r="K4642" t="s">
        <v>24</v>
      </c>
      <c r="L4642" t="s">
        <v>22</v>
      </c>
      <c r="M4642">
        <v>115900</v>
      </c>
      <c r="O4642" t="s">
        <v>563</v>
      </c>
      <c r="P4642" t="s">
        <v>8236</v>
      </c>
    </row>
    <row r="4643" spans="1:16" x14ac:dyDescent="0.25">
      <c r="A4643" t="s">
        <v>0</v>
      </c>
      <c r="B4643" t="s">
        <v>2356</v>
      </c>
      <c r="C4643" t="s">
        <v>306</v>
      </c>
      <c r="D4643" t="s">
        <v>3972</v>
      </c>
      <c r="E4643" t="s">
        <v>20</v>
      </c>
      <c r="F4643" t="b">
        <v>0</v>
      </c>
      <c r="G4643" t="s">
        <v>27</v>
      </c>
      <c r="H4643" s="4">
        <v>45717.000104166669</v>
      </c>
      <c r="I4643" t="b">
        <v>0</v>
      </c>
      <c r="J4643" t="b">
        <v>1</v>
      </c>
      <c r="K4643" t="s">
        <v>24</v>
      </c>
      <c r="L4643" t="s">
        <v>36</v>
      </c>
      <c r="N4643">
        <v>25.060001373291019</v>
      </c>
      <c r="O4643" t="s">
        <v>2225</v>
      </c>
      <c r="P4643" t="s">
        <v>8237</v>
      </c>
    </row>
    <row r="4644" spans="1:16" x14ac:dyDescent="0.25">
      <c r="A4644" t="s">
        <v>139</v>
      </c>
      <c r="B4644" t="s">
        <v>8238</v>
      </c>
      <c r="C4644" t="s">
        <v>780</v>
      </c>
      <c r="D4644" t="s">
        <v>3972</v>
      </c>
      <c r="E4644" t="s">
        <v>20</v>
      </c>
      <c r="F4644" t="b">
        <v>0</v>
      </c>
      <c r="G4644" t="s">
        <v>27</v>
      </c>
      <c r="H4644" s="4">
        <v>45717.000185185178</v>
      </c>
      <c r="I4644" t="b">
        <v>0</v>
      </c>
      <c r="J4644" t="b">
        <v>1</v>
      </c>
      <c r="K4644" t="s">
        <v>24</v>
      </c>
      <c r="L4644" t="s">
        <v>22</v>
      </c>
      <c r="M4644">
        <v>115000</v>
      </c>
      <c r="O4644" t="s">
        <v>1491</v>
      </c>
      <c r="P4644" t="s">
        <v>2146</v>
      </c>
    </row>
    <row r="4645" spans="1:16" x14ac:dyDescent="0.25">
      <c r="A4645" t="s">
        <v>139</v>
      </c>
      <c r="B4645" t="s">
        <v>2415</v>
      </c>
      <c r="C4645" t="s">
        <v>1077</v>
      </c>
      <c r="D4645" t="s">
        <v>3972</v>
      </c>
      <c r="E4645" t="s">
        <v>51</v>
      </c>
      <c r="F4645" t="b">
        <v>0</v>
      </c>
      <c r="G4645" t="s">
        <v>41</v>
      </c>
      <c r="H4645" s="4">
        <v>45717.000405092593</v>
      </c>
      <c r="I4645" t="b">
        <v>0</v>
      </c>
      <c r="J4645" t="b">
        <v>0</v>
      </c>
      <c r="K4645" t="s">
        <v>24</v>
      </c>
      <c r="L4645" t="s">
        <v>36</v>
      </c>
      <c r="N4645">
        <v>70</v>
      </c>
      <c r="O4645" t="s">
        <v>1837</v>
      </c>
      <c r="P4645" t="s">
        <v>138</v>
      </c>
    </row>
    <row r="4646" spans="1:16" x14ac:dyDescent="0.25">
      <c r="A4646" t="s">
        <v>0</v>
      </c>
      <c r="B4646" t="s">
        <v>1248</v>
      </c>
      <c r="C4646" t="s">
        <v>3300</v>
      </c>
      <c r="D4646" t="s">
        <v>5122</v>
      </c>
      <c r="E4646" t="s">
        <v>20</v>
      </c>
      <c r="F4646" t="b">
        <v>0</v>
      </c>
      <c r="G4646" t="s">
        <v>41</v>
      </c>
      <c r="H4646" s="4">
        <v>45717.000416666669</v>
      </c>
      <c r="I4646" t="b">
        <v>0</v>
      </c>
      <c r="J4646" t="b">
        <v>1</v>
      </c>
      <c r="K4646" t="s">
        <v>24</v>
      </c>
      <c r="L4646" t="s">
        <v>22</v>
      </c>
      <c r="M4646">
        <v>73050</v>
      </c>
      <c r="O4646" t="s">
        <v>8239</v>
      </c>
      <c r="P4646" t="s">
        <v>100</v>
      </c>
    </row>
    <row r="4647" spans="1:16" x14ac:dyDescent="0.25">
      <c r="A4647" t="s">
        <v>0</v>
      </c>
      <c r="B4647" t="s">
        <v>8240</v>
      </c>
      <c r="C4647" t="s">
        <v>7554</v>
      </c>
      <c r="D4647" t="s">
        <v>5122</v>
      </c>
      <c r="E4647" t="s">
        <v>20</v>
      </c>
      <c r="F4647" t="b">
        <v>0</v>
      </c>
      <c r="G4647" t="s">
        <v>30</v>
      </c>
      <c r="H4647" s="4">
        <v>45717.001192129632</v>
      </c>
      <c r="I4647" t="b">
        <v>0</v>
      </c>
      <c r="J4647" t="b">
        <v>1</v>
      </c>
      <c r="K4647" t="s">
        <v>24</v>
      </c>
      <c r="L4647" t="s">
        <v>22</v>
      </c>
      <c r="M4647">
        <v>162500</v>
      </c>
      <c r="O4647" t="s">
        <v>59</v>
      </c>
      <c r="P4647" t="s">
        <v>8241</v>
      </c>
    </row>
    <row r="4648" spans="1:16" x14ac:dyDescent="0.25">
      <c r="A4648" t="s">
        <v>0</v>
      </c>
      <c r="B4648" t="s">
        <v>8242</v>
      </c>
      <c r="C4648" t="s">
        <v>1534</v>
      </c>
      <c r="D4648" t="s">
        <v>5122</v>
      </c>
      <c r="E4648" t="s">
        <v>20</v>
      </c>
      <c r="F4648" t="b">
        <v>0</v>
      </c>
      <c r="G4648" t="s">
        <v>30</v>
      </c>
      <c r="H4648" s="4">
        <v>45717.001238425917</v>
      </c>
      <c r="I4648" t="b">
        <v>0</v>
      </c>
      <c r="J4648" t="b">
        <v>1</v>
      </c>
      <c r="K4648" t="s">
        <v>24</v>
      </c>
      <c r="L4648" t="s">
        <v>22</v>
      </c>
      <c r="M4648">
        <v>157200</v>
      </c>
      <c r="O4648" t="s">
        <v>402</v>
      </c>
      <c r="P4648" t="s">
        <v>2091</v>
      </c>
    </row>
    <row r="4649" spans="1:16" x14ac:dyDescent="0.25">
      <c r="A4649" t="s">
        <v>0</v>
      </c>
      <c r="B4649" t="s">
        <v>8243</v>
      </c>
      <c r="C4649" t="s">
        <v>1534</v>
      </c>
      <c r="D4649" t="s">
        <v>5122</v>
      </c>
      <c r="E4649" t="s">
        <v>20</v>
      </c>
      <c r="F4649" t="b">
        <v>0</v>
      </c>
      <c r="G4649" t="s">
        <v>30</v>
      </c>
      <c r="H4649" s="4">
        <v>45717.001261574071</v>
      </c>
      <c r="I4649" t="b">
        <v>0</v>
      </c>
      <c r="J4649" t="b">
        <v>1</v>
      </c>
      <c r="K4649" t="s">
        <v>24</v>
      </c>
      <c r="L4649" t="s">
        <v>22</v>
      </c>
      <c r="M4649">
        <v>143400</v>
      </c>
      <c r="O4649" t="s">
        <v>402</v>
      </c>
      <c r="P4649" t="s">
        <v>1938</v>
      </c>
    </row>
    <row r="4650" spans="1:16" x14ac:dyDescent="0.25">
      <c r="A4650" t="s">
        <v>1</v>
      </c>
      <c r="B4650" t="s">
        <v>5779</v>
      </c>
      <c r="C4650" t="s">
        <v>7554</v>
      </c>
      <c r="D4650" t="s">
        <v>5122</v>
      </c>
      <c r="E4650" t="s">
        <v>20</v>
      </c>
      <c r="F4650" t="b">
        <v>0</v>
      </c>
      <c r="G4650" t="s">
        <v>30</v>
      </c>
      <c r="H4650" s="4">
        <v>45717.002418981479</v>
      </c>
      <c r="I4650" t="b">
        <v>0</v>
      </c>
      <c r="J4650" t="b">
        <v>1</v>
      </c>
      <c r="K4650" t="s">
        <v>24</v>
      </c>
      <c r="L4650" t="s">
        <v>22</v>
      </c>
      <c r="M4650">
        <v>198500</v>
      </c>
      <c r="O4650" t="s">
        <v>59</v>
      </c>
      <c r="P4650" t="s">
        <v>7555</v>
      </c>
    </row>
    <row r="4651" spans="1:16" x14ac:dyDescent="0.25">
      <c r="A4651" t="s">
        <v>1</v>
      </c>
      <c r="B4651" t="s">
        <v>8244</v>
      </c>
      <c r="C4651" t="s">
        <v>7554</v>
      </c>
      <c r="D4651" t="s">
        <v>5122</v>
      </c>
      <c r="E4651" t="s">
        <v>20</v>
      </c>
      <c r="F4651" t="b">
        <v>0</v>
      </c>
      <c r="G4651" t="s">
        <v>30</v>
      </c>
      <c r="H4651" s="4">
        <v>45717.002430555563</v>
      </c>
      <c r="I4651" t="b">
        <v>0</v>
      </c>
      <c r="J4651" t="b">
        <v>1</v>
      </c>
      <c r="K4651" t="s">
        <v>24</v>
      </c>
      <c r="L4651" t="s">
        <v>22</v>
      </c>
      <c r="M4651">
        <v>162500</v>
      </c>
      <c r="O4651" t="s">
        <v>59</v>
      </c>
      <c r="P4651" t="s">
        <v>2179</v>
      </c>
    </row>
    <row r="4652" spans="1:16" x14ac:dyDescent="0.25">
      <c r="A4652" t="s">
        <v>1</v>
      </c>
      <c r="B4652" t="s">
        <v>8245</v>
      </c>
      <c r="C4652" t="s">
        <v>7554</v>
      </c>
      <c r="D4652" t="s">
        <v>5122</v>
      </c>
      <c r="E4652" t="s">
        <v>20</v>
      </c>
      <c r="F4652" t="b">
        <v>0</v>
      </c>
      <c r="G4652" t="s">
        <v>30</v>
      </c>
      <c r="H4652" s="4">
        <v>45717.002476851849</v>
      </c>
      <c r="I4652" t="b">
        <v>0</v>
      </c>
      <c r="J4652" t="b">
        <v>1</v>
      </c>
      <c r="K4652" t="s">
        <v>24</v>
      </c>
      <c r="L4652" t="s">
        <v>22</v>
      </c>
      <c r="M4652">
        <v>208500</v>
      </c>
      <c r="O4652" t="s">
        <v>59</v>
      </c>
      <c r="P4652" t="s">
        <v>2179</v>
      </c>
    </row>
    <row r="4653" spans="1:16" x14ac:dyDescent="0.25">
      <c r="A4653" t="s">
        <v>1</v>
      </c>
      <c r="B4653" t="s">
        <v>370</v>
      </c>
      <c r="C4653" t="s">
        <v>1179</v>
      </c>
      <c r="D4653" t="s">
        <v>5122</v>
      </c>
      <c r="E4653" t="s">
        <v>20</v>
      </c>
      <c r="F4653" t="b">
        <v>0</v>
      </c>
      <c r="G4653" t="s">
        <v>52</v>
      </c>
      <c r="H4653" s="4">
        <v>45717.002627314818</v>
      </c>
      <c r="I4653" t="b">
        <v>0</v>
      </c>
      <c r="J4653" t="b">
        <v>1</v>
      </c>
      <c r="K4653" t="s">
        <v>24</v>
      </c>
      <c r="L4653" t="s">
        <v>22</v>
      </c>
      <c r="M4653">
        <v>123800</v>
      </c>
      <c r="O4653" t="s">
        <v>173</v>
      </c>
      <c r="P4653" t="s">
        <v>149</v>
      </c>
    </row>
    <row r="4654" spans="1:16" x14ac:dyDescent="0.25">
      <c r="A4654" t="s">
        <v>40</v>
      </c>
      <c r="B4654" t="s">
        <v>1583</v>
      </c>
      <c r="C4654" t="s">
        <v>44</v>
      </c>
      <c r="D4654" t="s">
        <v>3972</v>
      </c>
      <c r="E4654" t="s">
        <v>20</v>
      </c>
      <c r="F4654" t="b">
        <v>0</v>
      </c>
      <c r="G4654" t="s">
        <v>27</v>
      </c>
      <c r="H4654" s="4">
        <v>45717.002812500003</v>
      </c>
      <c r="I4654" t="b">
        <v>0</v>
      </c>
      <c r="J4654" t="b">
        <v>1</v>
      </c>
      <c r="K4654" t="s">
        <v>24</v>
      </c>
      <c r="L4654" t="s">
        <v>22</v>
      </c>
      <c r="M4654">
        <v>227000</v>
      </c>
      <c r="O4654" t="s">
        <v>602</v>
      </c>
      <c r="P4654" t="s">
        <v>8246</v>
      </c>
    </row>
    <row r="4655" spans="1:16" x14ac:dyDescent="0.25">
      <c r="A4655" t="s">
        <v>2</v>
      </c>
      <c r="B4655" t="s">
        <v>5441</v>
      </c>
      <c r="C4655" t="s">
        <v>1612</v>
      </c>
      <c r="D4655" t="s">
        <v>5122</v>
      </c>
      <c r="E4655" t="s">
        <v>20</v>
      </c>
      <c r="F4655" t="b">
        <v>0</v>
      </c>
      <c r="G4655" t="s">
        <v>27</v>
      </c>
      <c r="H4655" s="4">
        <v>45717.002858796302</v>
      </c>
      <c r="I4655" t="b">
        <v>0</v>
      </c>
      <c r="J4655" t="b">
        <v>1</v>
      </c>
      <c r="K4655" t="s">
        <v>24</v>
      </c>
      <c r="L4655" t="s">
        <v>22</v>
      </c>
      <c r="M4655">
        <v>146500</v>
      </c>
      <c r="O4655" t="s">
        <v>724</v>
      </c>
      <c r="P4655" t="s">
        <v>8247</v>
      </c>
    </row>
    <row r="4656" spans="1:16" x14ac:dyDescent="0.25">
      <c r="A4656" t="s">
        <v>2</v>
      </c>
      <c r="B4656" t="s">
        <v>417</v>
      </c>
      <c r="C4656" t="s">
        <v>1345</v>
      </c>
      <c r="D4656" t="s">
        <v>3828</v>
      </c>
      <c r="E4656" t="s">
        <v>20</v>
      </c>
      <c r="F4656" t="b">
        <v>0</v>
      </c>
      <c r="G4656" t="s">
        <v>27</v>
      </c>
      <c r="H4656" s="4">
        <v>45717.044444444437</v>
      </c>
      <c r="I4656" t="b">
        <v>0</v>
      </c>
      <c r="J4656" t="b">
        <v>0</v>
      </c>
      <c r="K4656" t="s">
        <v>24</v>
      </c>
      <c r="L4656" t="s">
        <v>22</v>
      </c>
      <c r="M4656">
        <v>115000</v>
      </c>
      <c r="O4656" t="s">
        <v>8248</v>
      </c>
      <c r="P4656" t="s">
        <v>8249</v>
      </c>
    </row>
    <row r="4657" spans="1:16" x14ac:dyDescent="0.25">
      <c r="A4657" t="s">
        <v>0</v>
      </c>
      <c r="B4657" t="s">
        <v>8250</v>
      </c>
      <c r="C4657" t="s">
        <v>1322</v>
      </c>
      <c r="D4657" t="s">
        <v>3972</v>
      </c>
      <c r="E4657" t="s">
        <v>20</v>
      </c>
      <c r="F4657" t="b">
        <v>0</v>
      </c>
      <c r="G4657" t="s">
        <v>41</v>
      </c>
      <c r="H4657" s="4">
        <v>45717.083715277768</v>
      </c>
      <c r="I4657" t="b">
        <v>1</v>
      </c>
      <c r="J4657" t="b">
        <v>1</v>
      </c>
      <c r="K4657" t="s">
        <v>24</v>
      </c>
      <c r="L4657" t="s">
        <v>22</v>
      </c>
      <c r="M4657">
        <v>82500</v>
      </c>
      <c r="O4657" t="s">
        <v>2371</v>
      </c>
      <c r="P4657" t="s">
        <v>67</v>
      </c>
    </row>
    <row r="4658" spans="1:16" x14ac:dyDescent="0.25">
      <c r="A4658" t="s">
        <v>2</v>
      </c>
      <c r="B4658" t="s">
        <v>8251</v>
      </c>
      <c r="C4658" t="s">
        <v>486</v>
      </c>
      <c r="D4658" t="s">
        <v>2208</v>
      </c>
      <c r="E4658" t="s">
        <v>20</v>
      </c>
      <c r="F4658" t="b">
        <v>0</v>
      </c>
      <c r="G4658" t="s">
        <v>27</v>
      </c>
      <c r="H4658" s="4">
        <v>45717.086076388892</v>
      </c>
      <c r="I4658" t="b">
        <v>1</v>
      </c>
      <c r="J4658" t="b">
        <v>1</v>
      </c>
      <c r="K4658" t="s">
        <v>24</v>
      </c>
      <c r="L4658" t="s">
        <v>22</v>
      </c>
      <c r="M4658">
        <v>110000</v>
      </c>
      <c r="O4658" t="s">
        <v>8252</v>
      </c>
      <c r="P4658" t="s">
        <v>8253</v>
      </c>
    </row>
    <row r="4659" spans="1:16" x14ac:dyDescent="0.25">
      <c r="A4659" t="s">
        <v>2</v>
      </c>
      <c r="B4659" t="s">
        <v>8228</v>
      </c>
      <c r="C4659" t="s">
        <v>24</v>
      </c>
      <c r="D4659" t="s">
        <v>3972</v>
      </c>
      <c r="E4659" t="s">
        <v>20</v>
      </c>
      <c r="F4659" t="b">
        <v>0</v>
      </c>
      <c r="G4659" t="s">
        <v>27</v>
      </c>
      <c r="H4659" s="4">
        <v>45717.127789351849</v>
      </c>
      <c r="I4659" t="b">
        <v>0</v>
      </c>
      <c r="J4659" t="b">
        <v>1</v>
      </c>
      <c r="K4659" t="s">
        <v>24</v>
      </c>
      <c r="L4659" t="s">
        <v>22</v>
      </c>
      <c r="M4659">
        <v>195000</v>
      </c>
      <c r="O4659" t="s">
        <v>8229</v>
      </c>
      <c r="P4659" t="s">
        <v>338</v>
      </c>
    </row>
    <row r="4660" spans="1:16" x14ac:dyDescent="0.25">
      <c r="A4660" t="s">
        <v>0</v>
      </c>
      <c r="B4660" t="s">
        <v>3381</v>
      </c>
      <c r="C4660" t="s">
        <v>2539</v>
      </c>
      <c r="D4660" t="s">
        <v>3972</v>
      </c>
      <c r="E4660" t="s">
        <v>20</v>
      </c>
      <c r="F4660" t="b">
        <v>0</v>
      </c>
      <c r="G4660" t="s">
        <v>41</v>
      </c>
      <c r="H4660" s="4">
        <v>45717.250474537039</v>
      </c>
      <c r="I4660" t="b">
        <v>0</v>
      </c>
      <c r="J4660" t="b">
        <v>1</v>
      </c>
      <c r="K4660" t="s">
        <v>24</v>
      </c>
      <c r="L4660" t="s">
        <v>36</v>
      </c>
      <c r="N4660">
        <v>47.035003662109382</v>
      </c>
      <c r="O4660" t="s">
        <v>8254</v>
      </c>
      <c r="P4660" t="s">
        <v>8255</v>
      </c>
    </row>
    <row r="4661" spans="1:16" x14ac:dyDescent="0.25">
      <c r="A4661" t="s">
        <v>0</v>
      </c>
      <c r="B4661" t="s">
        <v>0</v>
      </c>
      <c r="C4661" t="s">
        <v>4749</v>
      </c>
      <c r="D4661" t="s">
        <v>3972</v>
      </c>
      <c r="E4661" t="s">
        <v>51</v>
      </c>
      <c r="F4661" t="b">
        <v>0</v>
      </c>
      <c r="G4661" t="s">
        <v>41</v>
      </c>
      <c r="H4661" s="4">
        <v>45717.250474537039</v>
      </c>
      <c r="I4661" t="b">
        <v>0</v>
      </c>
      <c r="J4661" t="b">
        <v>0</v>
      </c>
      <c r="K4661" t="s">
        <v>24</v>
      </c>
      <c r="L4661" t="s">
        <v>36</v>
      </c>
      <c r="N4661">
        <v>35.5</v>
      </c>
      <c r="O4661" t="s">
        <v>8221</v>
      </c>
      <c r="P4661" t="s">
        <v>8222</v>
      </c>
    </row>
    <row r="4662" spans="1:16" x14ac:dyDescent="0.25">
      <c r="A4662" t="s">
        <v>0</v>
      </c>
      <c r="B4662" t="s">
        <v>0</v>
      </c>
      <c r="C4662" t="s">
        <v>151</v>
      </c>
      <c r="D4662" t="s">
        <v>131</v>
      </c>
      <c r="E4662" t="s">
        <v>20</v>
      </c>
      <c r="F4662" t="b">
        <v>0</v>
      </c>
      <c r="G4662" t="s">
        <v>30</v>
      </c>
      <c r="H4662" s="4">
        <v>45717.25105324074</v>
      </c>
      <c r="I4662" t="b">
        <v>1</v>
      </c>
      <c r="J4662" t="b">
        <v>0</v>
      </c>
      <c r="K4662" t="s">
        <v>24</v>
      </c>
      <c r="L4662" t="s">
        <v>22</v>
      </c>
      <c r="M4662">
        <v>92500</v>
      </c>
      <c r="O4662" t="s">
        <v>131</v>
      </c>
    </row>
    <row r="4663" spans="1:16" x14ac:dyDescent="0.25">
      <c r="A4663" t="s">
        <v>0</v>
      </c>
      <c r="B4663" t="s">
        <v>8256</v>
      </c>
      <c r="C4663" t="s">
        <v>151</v>
      </c>
      <c r="D4663" t="s">
        <v>3383</v>
      </c>
      <c r="E4663" t="s">
        <v>20</v>
      </c>
      <c r="F4663" t="b">
        <v>0</v>
      </c>
      <c r="G4663" t="s">
        <v>30</v>
      </c>
      <c r="H4663" s="4">
        <v>45717.25105324074</v>
      </c>
      <c r="I4663" t="b">
        <v>0</v>
      </c>
      <c r="J4663" t="b">
        <v>1</v>
      </c>
      <c r="K4663" t="s">
        <v>24</v>
      </c>
      <c r="L4663" t="s">
        <v>22</v>
      </c>
      <c r="M4663">
        <v>79968</v>
      </c>
      <c r="O4663" t="s">
        <v>7972</v>
      </c>
      <c r="P4663" t="s">
        <v>671</v>
      </c>
    </row>
    <row r="4664" spans="1:16" x14ac:dyDescent="0.25">
      <c r="A4664" t="s">
        <v>0</v>
      </c>
      <c r="B4664" t="s">
        <v>8257</v>
      </c>
      <c r="C4664" t="s">
        <v>151</v>
      </c>
      <c r="D4664" t="s">
        <v>3972</v>
      </c>
      <c r="E4664" t="s">
        <v>20</v>
      </c>
      <c r="F4664" t="b">
        <v>0</v>
      </c>
      <c r="G4664" t="s">
        <v>30</v>
      </c>
      <c r="H4664" s="4">
        <v>45717.25105324074</v>
      </c>
      <c r="I4664" t="b">
        <v>0</v>
      </c>
      <c r="J4664" t="b">
        <v>1</v>
      </c>
      <c r="K4664" t="s">
        <v>24</v>
      </c>
      <c r="L4664" t="s">
        <v>22</v>
      </c>
      <c r="M4664">
        <v>60000</v>
      </c>
      <c r="O4664" t="s">
        <v>7604</v>
      </c>
      <c r="P4664" t="s">
        <v>8258</v>
      </c>
    </row>
    <row r="4665" spans="1:16" x14ac:dyDescent="0.25">
      <c r="A4665" t="s">
        <v>0</v>
      </c>
      <c r="B4665" t="s">
        <v>8059</v>
      </c>
      <c r="C4665" t="s">
        <v>2458</v>
      </c>
      <c r="D4665" t="s">
        <v>8259</v>
      </c>
      <c r="E4665" t="s">
        <v>20</v>
      </c>
      <c r="F4665" t="b">
        <v>0</v>
      </c>
      <c r="G4665" t="s">
        <v>30</v>
      </c>
      <c r="H4665" s="4">
        <v>45717.25105324074</v>
      </c>
      <c r="I4665" t="b">
        <v>0</v>
      </c>
      <c r="J4665" t="b">
        <v>1</v>
      </c>
      <c r="K4665" t="s">
        <v>24</v>
      </c>
      <c r="L4665" t="s">
        <v>36</v>
      </c>
      <c r="N4665">
        <v>45</v>
      </c>
      <c r="O4665" t="s">
        <v>1051</v>
      </c>
      <c r="P4665" t="s">
        <v>709</v>
      </c>
    </row>
    <row r="4666" spans="1:16" x14ac:dyDescent="0.25">
      <c r="A4666" t="s">
        <v>25</v>
      </c>
      <c r="B4666" t="s">
        <v>25</v>
      </c>
      <c r="C4666" t="s">
        <v>64</v>
      </c>
      <c r="D4666" t="s">
        <v>3828</v>
      </c>
      <c r="E4666" t="s">
        <v>20</v>
      </c>
      <c r="F4666" t="b">
        <v>0</v>
      </c>
      <c r="G4666" t="s">
        <v>52</v>
      </c>
      <c r="H4666" s="4">
        <v>45717.251331018517</v>
      </c>
      <c r="I4666" t="b">
        <v>0</v>
      </c>
      <c r="J4666" t="b">
        <v>1</v>
      </c>
      <c r="K4666" t="s">
        <v>24</v>
      </c>
      <c r="L4666" t="s">
        <v>22</v>
      </c>
      <c r="M4666">
        <v>115000</v>
      </c>
      <c r="O4666" t="s">
        <v>8260</v>
      </c>
      <c r="P4666" t="s">
        <v>8079</v>
      </c>
    </row>
    <row r="4667" spans="1:16" x14ac:dyDescent="0.25">
      <c r="A4667" t="s">
        <v>0</v>
      </c>
      <c r="B4667" t="s">
        <v>8261</v>
      </c>
      <c r="C4667" t="s">
        <v>8262</v>
      </c>
      <c r="D4667" t="s">
        <v>8263</v>
      </c>
      <c r="E4667" t="s">
        <v>20</v>
      </c>
      <c r="F4667" t="b">
        <v>0</v>
      </c>
      <c r="G4667" t="s">
        <v>52</v>
      </c>
      <c r="H4667" s="4">
        <v>45717.251331018517</v>
      </c>
      <c r="I4667" t="b">
        <v>1</v>
      </c>
      <c r="J4667" t="b">
        <v>0</v>
      </c>
      <c r="K4667" t="s">
        <v>24</v>
      </c>
      <c r="L4667" t="s">
        <v>22</v>
      </c>
      <c r="M4667">
        <v>82500</v>
      </c>
      <c r="O4667" t="s">
        <v>8264</v>
      </c>
      <c r="P4667" t="s">
        <v>8265</v>
      </c>
    </row>
    <row r="4668" spans="1:16" x14ac:dyDescent="0.25">
      <c r="A4668" t="s">
        <v>1</v>
      </c>
      <c r="B4668" t="s">
        <v>1</v>
      </c>
      <c r="C4668" t="s">
        <v>8054</v>
      </c>
      <c r="D4668" t="s">
        <v>3972</v>
      </c>
      <c r="E4668" t="s">
        <v>20</v>
      </c>
      <c r="F4668" t="b">
        <v>0</v>
      </c>
      <c r="G4668" t="s">
        <v>35</v>
      </c>
      <c r="H4668" s="4">
        <v>45717.252025462964</v>
      </c>
      <c r="I4668" t="b">
        <v>0</v>
      </c>
      <c r="J4668" t="b">
        <v>0</v>
      </c>
      <c r="K4668" t="s">
        <v>24</v>
      </c>
      <c r="L4668" t="s">
        <v>36</v>
      </c>
      <c r="N4668">
        <v>40</v>
      </c>
      <c r="O4668" t="s">
        <v>6088</v>
      </c>
    </row>
    <row r="4669" spans="1:16" x14ac:dyDescent="0.25">
      <c r="A4669" t="s">
        <v>1</v>
      </c>
      <c r="B4669" t="s">
        <v>265</v>
      </c>
      <c r="C4669" t="s">
        <v>841</v>
      </c>
      <c r="D4669" t="s">
        <v>3972</v>
      </c>
      <c r="E4669" t="s">
        <v>20</v>
      </c>
      <c r="F4669" t="b">
        <v>0</v>
      </c>
      <c r="G4669" t="s">
        <v>30</v>
      </c>
      <c r="H4669" s="4">
        <v>45717.252060185187</v>
      </c>
      <c r="I4669" t="b">
        <v>0</v>
      </c>
      <c r="J4669" t="b">
        <v>1</v>
      </c>
      <c r="K4669" t="s">
        <v>24</v>
      </c>
      <c r="L4669" t="s">
        <v>22</v>
      </c>
      <c r="M4669">
        <v>177500</v>
      </c>
      <c r="O4669" t="s">
        <v>381</v>
      </c>
      <c r="P4669" t="s">
        <v>8266</v>
      </c>
    </row>
    <row r="4670" spans="1:16" x14ac:dyDescent="0.25">
      <c r="A4670" t="s">
        <v>1</v>
      </c>
      <c r="B4670" t="s">
        <v>1</v>
      </c>
      <c r="C4670" t="s">
        <v>124</v>
      </c>
      <c r="D4670" t="s">
        <v>3972</v>
      </c>
      <c r="E4670" t="s">
        <v>20</v>
      </c>
      <c r="F4670" t="b">
        <v>0</v>
      </c>
      <c r="G4670" t="s">
        <v>30</v>
      </c>
      <c r="H4670" s="4">
        <v>45717.252060185187</v>
      </c>
      <c r="I4670" t="b">
        <v>0</v>
      </c>
      <c r="J4670" t="b">
        <v>0</v>
      </c>
      <c r="K4670" t="s">
        <v>24</v>
      </c>
      <c r="L4670" t="s">
        <v>36</v>
      </c>
      <c r="N4670">
        <v>58</v>
      </c>
      <c r="O4670" t="s">
        <v>6088</v>
      </c>
    </row>
    <row r="4671" spans="1:16" x14ac:dyDescent="0.25">
      <c r="A4671" t="s">
        <v>0</v>
      </c>
      <c r="B4671" t="s">
        <v>8267</v>
      </c>
      <c r="C4671" t="s">
        <v>39</v>
      </c>
      <c r="D4671" t="s">
        <v>3972</v>
      </c>
      <c r="E4671" t="s">
        <v>20</v>
      </c>
      <c r="F4671" t="b">
        <v>1</v>
      </c>
      <c r="G4671" t="s">
        <v>148</v>
      </c>
      <c r="H4671" s="4">
        <v>45717.27480324074</v>
      </c>
      <c r="I4671" t="b">
        <v>0</v>
      </c>
      <c r="J4671" t="b">
        <v>0</v>
      </c>
      <c r="K4671" t="s">
        <v>148</v>
      </c>
      <c r="L4671" t="s">
        <v>22</v>
      </c>
      <c r="M4671">
        <v>60000</v>
      </c>
      <c r="O4671" t="s">
        <v>8268</v>
      </c>
      <c r="P4671" t="s">
        <v>2471</v>
      </c>
    </row>
    <row r="4672" spans="1:16" x14ac:dyDescent="0.25">
      <c r="A4672" t="s">
        <v>19</v>
      </c>
      <c r="B4672" t="s">
        <v>8269</v>
      </c>
      <c r="C4672" t="s">
        <v>1365</v>
      </c>
      <c r="D4672" t="s">
        <v>3972</v>
      </c>
      <c r="E4672" t="s">
        <v>20</v>
      </c>
      <c r="F4672" t="b">
        <v>0</v>
      </c>
      <c r="G4672" t="s">
        <v>27</v>
      </c>
      <c r="H4672" s="4">
        <v>45717.291770833333</v>
      </c>
      <c r="I4672" t="b">
        <v>0</v>
      </c>
      <c r="J4672" t="b">
        <v>1</v>
      </c>
      <c r="K4672" t="s">
        <v>24</v>
      </c>
      <c r="L4672" t="s">
        <v>22</v>
      </c>
      <c r="M4672">
        <v>107563</v>
      </c>
      <c r="O4672" t="s">
        <v>8270</v>
      </c>
    </row>
    <row r="4673" spans="1:16" x14ac:dyDescent="0.25">
      <c r="A4673" t="s">
        <v>0</v>
      </c>
      <c r="B4673" t="s">
        <v>8271</v>
      </c>
      <c r="C4673" t="s">
        <v>39</v>
      </c>
      <c r="D4673" t="s">
        <v>7657</v>
      </c>
      <c r="E4673" t="s">
        <v>20</v>
      </c>
      <c r="F4673" t="b">
        <v>1</v>
      </c>
      <c r="G4673" t="s">
        <v>1733</v>
      </c>
      <c r="H4673" s="4">
        <v>45717.300532407397</v>
      </c>
      <c r="I4673" t="b">
        <v>1</v>
      </c>
      <c r="J4673" t="b">
        <v>0</v>
      </c>
      <c r="K4673" t="s">
        <v>1733</v>
      </c>
      <c r="L4673" t="s">
        <v>22</v>
      </c>
      <c r="M4673">
        <v>70000</v>
      </c>
      <c r="O4673" t="s">
        <v>8272</v>
      </c>
      <c r="P4673" t="s">
        <v>8273</v>
      </c>
    </row>
    <row r="4674" spans="1:16" x14ac:dyDescent="0.25">
      <c r="A4674" t="s">
        <v>0</v>
      </c>
      <c r="B4674" t="s">
        <v>785</v>
      </c>
      <c r="C4674" t="s">
        <v>1017</v>
      </c>
      <c r="D4674" t="s">
        <v>4083</v>
      </c>
      <c r="E4674" t="s">
        <v>20</v>
      </c>
      <c r="F4674" t="b">
        <v>0</v>
      </c>
      <c r="G4674" t="s">
        <v>35</v>
      </c>
      <c r="H4674" s="4">
        <v>45717.375891203701</v>
      </c>
      <c r="I4674" t="b">
        <v>0</v>
      </c>
      <c r="J4674" t="b">
        <v>0</v>
      </c>
      <c r="K4674" t="s">
        <v>24</v>
      </c>
      <c r="L4674" t="s">
        <v>22</v>
      </c>
      <c r="M4674">
        <v>100000</v>
      </c>
      <c r="O4674" t="s">
        <v>4872</v>
      </c>
      <c r="P4674" t="s">
        <v>221</v>
      </c>
    </row>
    <row r="4675" spans="1:16" x14ac:dyDescent="0.25">
      <c r="A4675" t="s">
        <v>0</v>
      </c>
      <c r="B4675" t="s">
        <v>3807</v>
      </c>
      <c r="C4675" t="s">
        <v>1591</v>
      </c>
      <c r="D4675" t="s">
        <v>4083</v>
      </c>
      <c r="E4675" t="s">
        <v>20</v>
      </c>
      <c r="F4675" t="b">
        <v>0</v>
      </c>
      <c r="G4675" t="s">
        <v>23</v>
      </c>
      <c r="H4675" s="4">
        <v>45717.377199074072</v>
      </c>
      <c r="I4675" t="b">
        <v>0</v>
      </c>
      <c r="J4675" t="b">
        <v>0</v>
      </c>
      <c r="K4675" t="s">
        <v>24</v>
      </c>
      <c r="L4675" t="s">
        <v>22</v>
      </c>
      <c r="M4675">
        <v>70000</v>
      </c>
      <c r="O4675" t="s">
        <v>6500</v>
      </c>
      <c r="P4675" t="s">
        <v>320</v>
      </c>
    </row>
    <row r="4676" spans="1:16" x14ac:dyDescent="0.25">
      <c r="A4676" t="s">
        <v>2</v>
      </c>
      <c r="B4676" t="s">
        <v>8274</v>
      </c>
      <c r="C4676" t="s">
        <v>823</v>
      </c>
      <c r="D4676" t="s">
        <v>3828</v>
      </c>
      <c r="E4676" t="s">
        <v>631</v>
      </c>
      <c r="F4676" t="b">
        <v>0</v>
      </c>
      <c r="G4676" t="s">
        <v>35</v>
      </c>
      <c r="H4676" s="4">
        <v>45717.378101851849</v>
      </c>
      <c r="I4676" t="b">
        <v>0</v>
      </c>
      <c r="J4676" t="b">
        <v>1</v>
      </c>
      <c r="K4676" t="s">
        <v>24</v>
      </c>
      <c r="L4676" t="s">
        <v>36</v>
      </c>
      <c r="N4676">
        <v>22.25</v>
      </c>
      <c r="O4676" t="s">
        <v>2968</v>
      </c>
      <c r="P4676" t="s">
        <v>8275</v>
      </c>
    </row>
    <row r="4677" spans="1:16" x14ac:dyDescent="0.25">
      <c r="A4677" t="s">
        <v>25</v>
      </c>
      <c r="B4677" t="s">
        <v>8276</v>
      </c>
      <c r="C4677" t="s">
        <v>49</v>
      </c>
      <c r="D4677" t="s">
        <v>3972</v>
      </c>
      <c r="E4677" t="s">
        <v>20</v>
      </c>
      <c r="F4677" t="b">
        <v>0</v>
      </c>
      <c r="G4677" t="s">
        <v>41</v>
      </c>
      <c r="H4677" s="4">
        <v>45717.417268518519</v>
      </c>
      <c r="I4677" t="b">
        <v>0</v>
      </c>
      <c r="J4677" t="b">
        <v>1</v>
      </c>
      <c r="K4677" t="s">
        <v>24</v>
      </c>
      <c r="L4677" t="s">
        <v>22</v>
      </c>
      <c r="M4677">
        <v>300000</v>
      </c>
      <c r="O4677" t="s">
        <v>822</v>
      </c>
      <c r="P4677" t="s">
        <v>3603</v>
      </c>
    </row>
    <row r="4678" spans="1:16" x14ac:dyDescent="0.25">
      <c r="A4678" t="s">
        <v>28</v>
      </c>
      <c r="B4678" t="s">
        <v>8277</v>
      </c>
      <c r="C4678" t="s">
        <v>8278</v>
      </c>
      <c r="D4678" t="s">
        <v>3972</v>
      </c>
      <c r="E4678" t="s">
        <v>20</v>
      </c>
      <c r="F4678" t="b">
        <v>0</v>
      </c>
      <c r="G4678" t="s">
        <v>41</v>
      </c>
      <c r="H4678" s="4">
        <v>45717.417268518519</v>
      </c>
      <c r="I4678" t="b">
        <v>1</v>
      </c>
      <c r="J4678" t="b">
        <v>1</v>
      </c>
      <c r="K4678" t="s">
        <v>24</v>
      </c>
      <c r="L4678" t="s">
        <v>22</v>
      </c>
      <c r="M4678">
        <v>107500</v>
      </c>
      <c r="O4678" t="s">
        <v>7079</v>
      </c>
      <c r="P4678" t="s">
        <v>726</v>
      </c>
    </row>
    <row r="4679" spans="1:16" x14ac:dyDescent="0.25">
      <c r="A4679" t="s">
        <v>2</v>
      </c>
      <c r="B4679" t="s">
        <v>8279</v>
      </c>
      <c r="C4679" t="s">
        <v>1346</v>
      </c>
      <c r="D4679" t="s">
        <v>2208</v>
      </c>
      <c r="E4679" t="s">
        <v>34</v>
      </c>
      <c r="F4679" t="b">
        <v>0</v>
      </c>
      <c r="G4679" t="s">
        <v>27</v>
      </c>
      <c r="H4679" s="4">
        <v>45717.41909722222</v>
      </c>
      <c r="I4679" t="b">
        <v>0</v>
      </c>
      <c r="J4679" t="b">
        <v>1</v>
      </c>
      <c r="K4679" t="s">
        <v>24</v>
      </c>
      <c r="L4679" t="s">
        <v>22</v>
      </c>
      <c r="M4679">
        <v>214500</v>
      </c>
      <c r="O4679" t="s">
        <v>428</v>
      </c>
      <c r="P4679" t="s">
        <v>8280</v>
      </c>
    </row>
    <row r="4680" spans="1:16" x14ac:dyDescent="0.25">
      <c r="A4680" t="s">
        <v>139</v>
      </c>
      <c r="B4680" t="s">
        <v>277</v>
      </c>
      <c r="C4680" t="s">
        <v>44</v>
      </c>
      <c r="D4680" t="s">
        <v>3972</v>
      </c>
      <c r="E4680" t="s">
        <v>51</v>
      </c>
      <c r="F4680" t="b">
        <v>0</v>
      </c>
      <c r="G4680" t="s">
        <v>41</v>
      </c>
      <c r="H4680" s="4">
        <v>45717.458935185183</v>
      </c>
      <c r="I4680" t="b">
        <v>1</v>
      </c>
      <c r="J4680" t="b">
        <v>1</v>
      </c>
      <c r="K4680" t="s">
        <v>24</v>
      </c>
      <c r="L4680" t="s">
        <v>36</v>
      </c>
      <c r="N4680">
        <v>65</v>
      </c>
      <c r="O4680" t="s">
        <v>806</v>
      </c>
      <c r="P4680" t="s">
        <v>119</v>
      </c>
    </row>
    <row r="4681" spans="1:16" x14ac:dyDescent="0.25">
      <c r="A4681" t="s">
        <v>0</v>
      </c>
      <c r="B4681" t="s">
        <v>8281</v>
      </c>
      <c r="C4681" t="s">
        <v>559</v>
      </c>
      <c r="D4681" t="s">
        <v>3956</v>
      </c>
      <c r="E4681" t="s">
        <v>20</v>
      </c>
      <c r="F4681" t="b">
        <v>0</v>
      </c>
      <c r="G4681" t="s">
        <v>27</v>
      </c>
      <c r="H4681" s="4">
        <v>45717.500081018523</v>
      </c>
      <c r="I4681" t="b">
        <v>0</v>
      </c>
      <c r="J4681" t="b">
        <v>1</v>
      </c>
      <c r="K4681" t="s">
        <v>24</v>
      </c>
      <c r="L4681" t="s">
        <v>36</v>
      </c>
      <c r="N4681">
        <v>20.670000076293949</v>
      </c>
      <c r="O4681" t="s">
        <v>259</v>
      </c>
      <c r="P4681" t="s">
        <v>2838</v>
      </c>
    </row>
    <row r="4682" spans="1:16" x14ac:dyDescent="0.25">
      <c r="A4682" t="s">
        <v>0</v>
      </c>
      <c r="B4682" t="s">
        <v>5338</v>
      </c>
      <c r="C4682" t="s">
        <v>236</v>
      </c>
      <c r="D4682" t="s">
        <v>3972</v>
      </c>
      <c r="E4682" t="s">
        <v>20</v>
      </c>
      <c r="F4682" t="b">
        <v>0</v>
      </c>
      <c r="G4682" t="s">
        <v>27</v>
      </c>
      <c r="H4682" s="4">
        <v>45717.50037037037</v>
      </c>
      <c r="I4682" t="b">
        <v>1</v>
      </c>
      <c r="J4682" t="b">
        <v>1</v>
      </c>
      <c r="K4682" t="s">
        <v>24</v>
      </c>
      <c r="L4682" t="s">
        <v>22</v>
      </c>
      <c r="M4682">
        <v>67500</v>
      </c>
      <c r="O4682" t="s">
        <v>202</v>
      </c>
      <c r="P4682" t="s">
        <v>883</v>
      </c>
    </row>
    <row r="4683" spans="1:16" x14ac:dyDescent="0.25">
      <c r="A4683" t="s">
        <v>0</v>
      </c>
      <c r="B4683" t="s">
        <v>7944</v>
      </c>
      <c r="C4683" t="s">
        <v>8282</v>
      </c>
      <c r="D4683" t="s">
        <v>3969</v>
      </c>
      <c r="E4683" t="s">
        <v>20</v>
      </c>
      <c r="F4683" t="b">
        <v>0</v>
      </c>
      <c r="G4683" t="s">
        <v>30</v>
      </c>
      <c r="H4683" s="4">
        <v>45717.501180555562</v>
      </c>
      <c r="I4683" t="b">
        <v>0</v>
      </c>
      <c r="J4683" t="b">
        <v>1</v>
      </c>
      <c r="K4683" t="s">
        <v>24</v>
      </c>
      <c r="L4683" t="s">
        <v>22</v>
      </c>
      <c r="M4683">
        <v>81104.5</v>
      </c>
      <c r="O4683" t="s">
        <v>8283</v>
      </c>
      <c r="P4683" t="s">
        <v>3032</v>
      </c>
    </row>
    <row r="4684" spans="1:16" x14ac:dyDescent="0.25">
      <c r="A4684" t="s">
        <v>1</v>
      </c>
      <c r="B4684" t="s">
        <v>2859</v>
      </c>
      <c r="C4684" t="s">
        <v>1102</v>
      </c>
      <c r="D4684" t="s">
        <v>3972</v>
      </c>
      <c r="E4684" t="s">
        <v>20</v>
      </c>
      <c r="F4684" t="b">
        <v>0</v>
      </c>
      <c r="G4684" t="s">
        <v>52</v>
      </c>
      <c r="H4684" s="4">
        <v>45717.501377314817</v>
      </c>
      <c r="I4684" t="b">
        <v>1</v>
      </c>
      <c r="J4684" t="b">
        <v>0</v>
      </c>
      <c r="K4684" t="s">
        <v>24</v>
      </c>
      <c r="L4684" t="s">
        <v>22</v>
      </c>
      <c r="M4684">
        <v>97500</v>
      </c>
      <c r="O4684" t="s">
        <v>482</v>
      </c>
      <c r="P4684" t="s">
        <v>1450</v>
      </c>
    </row>
    <row r="4685" spans="1:16" x14ac:dyDescent="0.25">
      <c r="A4685" t="s">
        <v>139</v>
      </c>
      <c r="B4685" t="s">
        <v>8284</v>
      </c>
      <c r="C4685" t="s">
        <v>1060</v>
      </c>
      <c r="D4685" t="s">
        <v>3972</v>
      </c>
      <c r="E4685" t="s">
        <v>20</v>
      </c>
      <c r="F4685" t="b">
        <v>0</v>
      </c>
      <c r="G4685" t="s">
        <v>41</v>
      </c>
      <c r="H4685" s="4">
        <v>45717.502824074072</v>
      </c>
      <c r="I4685" t="b">
        <v>1</v>
      </c>
      <c r="J4685" t="b">
        <v>1</v>
      </c>
      <c r="K4685" t="s">
        <v>24</v>
      </c>
      <c r="L4685" t="s">
        <v>22</v>
      </c>
      <c r="M4685">
        <v>137300</v>
      </c>
      <c r="O4685" t="s">
        <v>8013</v>
      </c>
      <c r="P4685" t="s">
        <v>8285</v>
      </c>
    </row>
    <row r="4686" spans="1:16" x14ac:dyDescent="0.25">
      <c r="A4686" t="s">
        <v>25</v>
      </c>
      <c r="B4686" t="s">
        <v>5835</v>
      </c>
      <c r="C4686" t="s">
        <v>140</v>
      </c>
      <c r="D4686" t="s">
        <v>4083</v>
      </c>
      <c r="E4686" t="s">
        <v>20</v>
      </c>
      <c r="F4686" t="b">
        <v>0</v>
      </c>
      <c r="G4686" t="s">
        <v>35</v>
      </c>
      <c r="H4686" s="4">
        <v>45717.542569444442</v>
      </c>
      <c r="I4686" t="b">
        <v>0</v>
      </c>
      <c r="J4686" t="b">
        <v>0</v>
      </c>
      <c r="K4686" t="s">
        <v>24</v>
      </c>
      <c r="L4686" t="s">
        <v>22</v>
      </c>
      <c r="M4686">
        <v>130000</v>
      </c>
      <c r="O4686" t="s">
        <v>5836</v>
      </c>
      <c r="P4686" t="s">
        <v>221</v>
      </c>
    </row>
    <row r="4687" spans="1:16" x14ac:dyDescent="0.25">
      <c r="A4687" t="s">
        <v>28</v>
      </c>
      <c r="B4687" t="s">
        <v>4542</v>
      </c>
      <c r="C4687" t="s">
        <v>1421</v>
      </c>
      <c r="D4687" t="s">
        <v>4083</v>
      </c>
      <c r="E4687" t="s">
        <v>20</v>
      </c>
      <c r="F4687" t="b">
        <v>0</v>
      </c>
      <c r="G4687" t="s">
        <v>52</v>
      </c>
      <c r="H4687" s="4">
        <v>45717.543981481482</v>
      </c>
      <c r="I4687" t="b">
        <v>0</v>
      </c>
      <c r="J4687" t="b">
        <v>1</v>
      </c>
      <c r="K4687" t="s">
        <v>24</v>
      </c>
      <c r="L4687" t="s">
        <v>22</v>
      </c>
      <c r="M4687">
        <v>115000</v>
      </c>
      <c r="O4687" t="s">
        <v>1784</v>
      </c>
      <c r="P4687" t="s">
        <v>4543</v>
      </c>
    </row>
    <row r="4688" spans="1:16" x14ac:dyDescent="0.25">
      <c r="A4688" t="s">
        <v>191</v>
      </c>
      <c r="B4688" t="s">
        <v>8286</v>
      </c>
      <c r="C4688" t="s">
        <v>540</v>
      </c>
      <c r="D4688" t="s">
        <v>3972</v>
      </c>
      <c r="E4688" t="s">
        <v>20</v>
      </c>
      <c r="F4688" t="b">
        <v>0</v>
      </c>
      <c r="G4688" t="s">
        <v>27</v>
      </c>
      <c r="H4688" s="4">
        <v>45717.583657407413</v>
      </c>
      <c r="I4688" t="b">
        <v>0</v>
      </c>
      <c r="J4688" t="b">
        <v>1</v>
      </c>
      <c r="K4688" t="s">
        <v>24</v>
      </c>
      <c r="L4688" t="s">
        <v>36</v>
      </c>
      <c r="N4688">
        <v>29.635000228881839</v>
      </c>
      <c r="O4688" t="s">
        <v>4534</v>
      </c>
      <c r="P4688" t="s">
        <v>201</v>
      </c>
    </row>
    <row r="4689" spans="1:16" x14ac:dyDescent="0.25">
      <c r="A4689" t="s">
        <v>0</v>
      </c>
      <c r="B4689" t="s">
        <v>8287</v>
      </c>
      <c r="C4689" t="s">
        <v>2896</v>
      </c>
      <c r="D4689" t="s">
        <v>3956</v>
      </c>
      <c r="E4689" t="s">
        <v>20</v>
      </c>
      <c r="F4689" t="b">
        <v>0</v>
      </c>
      <c r="G4689" t="s">
        <v>30</v>
      </c>
      <c r="H4689" s="4">
        <v>45717.58452546296</v>
      </c>
      <c r="I4689" t="b">
        <v>0</v>
      </c>
      <c r="J4689" t="b">
        <v>0</v>
      </c>
      <c r="K4689" t="s">
        <v>24</v>
      </c>
      <c r="L4689" t="s">
        <v>36</v>
      </c>
      <c r="N4689">
        <v>23.5</v>
      </c>
      <c r="O4689" t="s">
        <v>2897</v>
      </c>
    </row>
    <row r="4690" spans="1:16" x14ac:dyDescent="0.25">
      <c r="A4690" t="s">
        <v>89</v>
      </c>
      <c r="B4690" t="s">
        <v>551</v>
      </c>
      <c r="C4690" t="s">
        <v>449</v>
      </c>
      <c r="D4690" t="s">
        <v>3828</v>
      </c>
      <c r="E4690" t="s">
        <v>51</v>
      </c>
      <c r="F4690" t="b">
        <v>0</v>
      </c>
      <c r="G4690" t="s">
        <v>27</v>
      </c>
      <c r="H4690" s="4">
        <v>45717.627384259264</v>
      </c>
      <c r="I4690" t="b">
        <v>0</v>
      </c>
      <c r="J4690" t="b">
        <v>0</v>
      </c>
      <c r="K4690" t="s">
        <v>24</v>
      </c>
      <c r="L4690" t="s">
        <v>36</v>
      </c>
      <c r="N4690">
        <v>71.5</v>
      </c>
      <c r="O4690" t="s">
        <v>1731</v>
      </c>
      <c r="P4690" t="s">
        <v>2790</v>
      </c>
    </row>
    <row r="4691" spans="1:16" x14ac:dyDescent="0.25">
      <c r="A4691" t="s">
        <v>40</v>
      </c>
      <c r="B4691" t="s">
        <v>4566</v>
      </c>
      <c r="C4691" t="s">
        <v>217</v>
      </c>
      <c r="D4691" t="s">
        <v>4971</v>
      </c>
      <c r="E4691" t="s">
        <v>20</v>
      </c>
      <c r="F4691" t="b">
        <v>0</v>
      </c>
      <c r="G4691" t="s">
        <v>217</v>
      </c>
      <c r="H4691" s="4">
        <v>45717.674062500002</v>
      </c>
      <c r="I4691" t="b">
        <v>1</v>
      </c>
      <c r="J4691" t="b">
        <v>0</v>
      </c>
      <c r="K4691" t="s">
        <v>217</v>
      </c>
      <c r="L4691" t="s">
        <v>22</v>
      </c>
      <c r="M4691">
        <v>87179.5</v>
      </c>
      <c r="O4691" t="s">
        <v>4567</v>
      </c>
      <c r="P4691" t="s">
        <v>4568</v>
      </c>
    </row>
    <row r="4692" spans="1:16" x14ac:dyDescent="0.25">
      <c r="A4692" t="s">
        <v>1</v>
      </c>
      <c r="B4692" t="s">
        <v>8288</v>
      </c>
      <c r="C4692" t="s">
        <v>378</v>
      </c>
      <c r="D4692" t="s">
        <v>2208</v>
      </c>
      <c r="E4692" t="s">
        <v>20</v>
      </c>
      <c r="F4692" t="b">
        <v>0</v>
      </c>
      <c r="G4692" t="s">
        <v>27</v>
      </c>
      <c r="H4692" s="4">
        <v>45717.752395833333</v>
      </c>
      <c r="I4692" t="b">
        <v>0</v>
      </c>
      <c r="J4692" t="b">
        <v>1</v>
      </c>
      <c r="K4692" t="s">
        <v>24</v>
      </c>
      <c r="L4692" t="s">
        <v>22</v>
      </c>
      <c r="M4692">
        <v>167500</v>
      </c>
      <c r="O4692" t="s">
        <v>8289</v>
      </c>
      <c r="P4692" t="s">
        <v>8290</v>
      </c>
    </row>
    <row r="4693" spans="1:16" x14ac:dyDescent="0.25">
      <c r="A4693" t="s">
        <v>0</v>
      </c>
      <c r="B4693" t="s">
        <v>0</v>
      </c>
      <c r="C4693" t="s">
        <v>8291</v>
      </c>
      <c r="D4693" t="s">
        <v>3828</v>
      </c>
      <c r="E4693" t="s">
        <v>917</v>
      </c>
      <c r="F4693" t="b">
        <v>0</v>
      </c>
      <c r="G4693" t="s">
        <v>27</v>
      </c>
      <c r="H4693" s="4">
        <v>45717.791724537034</v>
      </c>
      <c r="I4693" t="b">
        <v>1</v>
      </c>
      <c r="J4693" t="b">
        <v>0</v>
      </c>
      <c r="K4693" t="s">
        <v>24</v>
      </c>
      <c r="L4693" t="s">
        <v>36</v>
      </c>
      <c r="N4693">
        <v>25</v>
      </c>
      <c r="O4693" t="s">
        <v>8292</v>
      </c>
      <c r="P4693" t="s">
        <v>8293</v>
      </c>
    </row>
    <row r="4694" spans="1:16" x14ac:dyDescent="0.25">
      <c r="A4694" t="s">
        <v>25</v>
      </c>
      <c r="B4694" t="s">
        <v>1746</v>
      </c>
      <c r="C4694" t="s">
        <v>44</v>
      </c>
      <c r="D4694" t="s">
        <v>3972</v>
      </c>
      <c r="E4694" t="s">
        <v>20</v>
      </c>
      <c r="F4694" t="b">
        <v>0</v>
      </c>
      <c r="G4694" t="s">
        <v>41</v>
      </c>
      <c r="H4694" s="4">
        <v>45717.833807870367</v>
      </c>
      <c r="I4694" t="b">
        <v>0</v>
      </c>
      <c r="J4694" t="b">
        <v>0</v>
      </c>
      <c r="K4694" t="s">
        <v>24</v>
      </c>
      <c r="L4694" t="s">
        <v>22</v>
      </c>
      <c r="M4694">
        <v>125000</v>
      </c>
      <c r="O4694" t="s">
        <v>8294</v>
      </c>
      <c r="P4694" t="s">
        <v>8295</v>
      </c>
    </row>
    <row r="4695" spans="1:16" x14ac:dyDescent="0.25">
      <c r="A4695" t="s">
        <v>19</v>
      </c>
      <c r="B4695" t="s">
        <v>8296</v>
      </c>
      <c r="C4695" t="s">
        <v>108</v>
      </c>
      <c r="D4695" t="s">
        <v>3956</v>
      </c>
      <c r="E4695" t="s">
        <v>20</v>
      </c>
      <c r="F4695" t="b">
        <v>0</v>
      </c>
      <c r="G4695" t="s">
        <v>27</v>
      </c>
      <c r="H4695" s="4">
        <v>45717.83489583333</v>
      </c>
      <c r="I4695" t="b">
        <v>0</v>
      </c>
      <c r="J4695" t="b">
        <v>1</v>
      </c>
      <c r="K4695" t="s">
        <v>24</v>
      </c>
      <c r="L4695" t="s">
        <v>36</v>
      </c>
      <c r="N4695">
        <v>49.895000457763672</v>
      </c>
      <c r="O4695" t="s">
        <v>2768</v>
      </c>
      <c r="P4695" t="s">
        <v>8155</v>
      </c>
    </row>
    <row r="4696" spans="1:16" x14ac:dyDescent="0.25">
      <c r="A4696" t="s">
        <v>1</v>
      </c>
      <c r="B4696" t="s">
        <v>8297</v>
      </c>
      <c r="C4696" t="s">
        <v>808</v>
      </c>
      <c r="D4696" t="s">
        <v>3956</v>
      </c>
      <c r="E4696" t="s">
        <v>20</v>
      </c>
      <c r="F4696" t="b">
        <v>0</v>
      </c>
      <c r="G4696" t="s">
        <v>41</v>
      </c>
      <c r="H4696" s="4">
        <v>45717.835150462961</v>
      </c>
      <c r="I4696" t="b">
        <v>0</v>
      </c>
      <c r="J4696" t="b">
        <v>1</v>
      </c>
      <c r="K4696" t="s">
        <v>24</v>
      </c>
      <c r="L4696" t="s">
        <v>36</v>
      </c>
      <c r="N4696">
        <v>78.544998168945313</v>
      </c>
      <c r="O4696" t="s">
        <v>1088</v>
      </c>
      <c r="P4696" t="s">
        <v>2385</v>
      </c>
    </row>
    <row r="4697" spans="1:16" x14ac:dyDescent="0.25">
      <c r="A4697" t="s">
        <v>139</v>
      </c>
      <c r="B4697" t="s">
        <v>8298</v>
      </c>
      <c r="C4697" t="s">
        <v>2640</v>
      </c>
      <c r="D4697" t="s">
        <v>3956</v>
      </c>
      <c r="E4697" t="s">
        <v>20</v>
      </c>
      <c r="F4697" t="b">
        <v>0</v>
      </c>
      <c r="G4697" t="s">
        <v>2641</v>
      </c>
      <c r="H4697" s="4">
        <v>45717.853761574072</v>
      </c>
      <c r="I4697" t="b">
        <v>0</v>
      </c>
      <c r="J4697" t="b">
        <v>0</v>
      </c>
      <c r="K4697" t="s">
        <v>2641</v>
      </c>
      <c r="L4697" t="s">
        <v>36</v>
      </c>
      <c r="N4697">
        <v>17.069999694824219</v>
      </c>
      <c r="O4697" t="s">
        <v>8299</v>
      </c>
      <c r="P4697" t="s">
        <v>8300</v>
      </c>
    </row>
    <row r="4698" spans="1:16" x14ac:dyDescent="0.25">
      <c r="A4698" t="s">
        <v>0</v>
      </c>
      <c r="B4698" t="s">
        <v>8301</v>
      </c>
      <c r="C4698" t="s">
        <v>44</v>
      </c>
      <c r="D4698" t="s">
        <v>3972</v>
      </c>
      <c r="E4698" t="s">
        <v>20</v>
      </c>
      <c r="F4698" t="b">
        <v>0</v>
      </c>
      <c r="G4698" t="s">
        <v>27</v>
      </c>
      <c r="H4698" s="4">
        <v>45717.960729166669</v>
      </c>
      <c r="I4698" t="b">
        <v>0</v>
      </c>
      <c r="J4698" t="b">
        <v>1</v>
      </c>
      <c r="K4698" t="s">
        <v>24</v>
      </c>
      <c r="L4698" t="s">
        <v>22</v>
      </c>
      <c r="M4698">
        <v>119500</v>
      </c>
      <c r="O4698" t="s">
        <v>110</v>
      </c>
      <c r="P4698" t="s">
        <v>603</v>
      </c>
    </row>
    <row r="4699" spans="1:16" x14ac:dyDescent="0.25">
      <c r="A4699" t="s">
        <v>40</v>
      </c>
      <c r="B4699" t="s">
        <v>40</v>
      </c>
      <c r="C4699" t="s">
        <v>1778</v>
      </c>
      <c r="D4699" t="s">
        <v>3828</v>
      </c>
      <c r="E4699" t="s">
        <v>20</v>
      </c>
      <c r="F4699" t="b">
        <v>0</v>
      </c>
      <c r="G4699" t="s">
        <v>23</v>
      </c>
      <c r="H4699" s="4">
        <v>45718.085833333331</v>
      </c>
      <c r="I4699" t="b">
        <v>1</v>
      </c>
      <c r="J4699" t="b">
        <v>1</v>
      </c>
      <c r="K4699" t="s">
        <v>24</v>
      </c>
      <c r="L4699" t="s">
        <v>22</v>
      </c>
      <c r="M4699">
        <v>120000</v>
      </c>
      <c r="O4699" t="s">
        <v>8302</v>
      </c>
      <c r="P4699" t="s">
        <v>8303</v>
      </c>
    </row>
    <row r="4700" spans="1:16" x14ac:dyDescent="0.25">
      <c r="A4700" t="s">
        <v>0</v>
      </c>
      <c r="B4700" t="s">
        <v>8304</v>
      </c>
      <c r="C4700" t="s">
        <v>82</v>
      </c>
      <c r="D4700" t="s">
        <v>2886</v>
      </c>
      <c r="E4700" t="s">
        <v>20</v>
      </c>
      <c r="F4700" t="b">
        <v>0</v>
      </c>
      <c r="G4700" t="s">
        <v>27</v>
      </c>
      <c r="H4700" s="4">
        <v>45718.250023148154</v>
      </c>
      <c r="I4700" t="b">
        <v>1</v>
      </c>
      <c r="J4700" t="b">
        <v>1</v>
      </c>
      <c r="K4700" t="s">
        <v>24</v>
      </c>
      <c r="L4700" t="s">
        <v>22</v>
      </c>
      <c r="M4700">
        <v>100000</v>
      </c>
      <c r="O4700" t="s">
        <v>2411</v>
      </c>
      <c r="P4700" t="s">
        <v>2996</v>
      </c>
    </row>
    <row r="4701" spans="1:16" x14ac:dyDescent="0.25">
      <c r="A4701" t="s">
        <v>0</v>
      </c>
      <c r="B4701" t="s">
        <v>0</v>
      </c>
      <c r="C4701" t="s">
        <v>4749</v>
      </c>
      <c r="D4701" t="s">
        <v>3828</v>
      </c>
      <c r="E4701" t="s">
        <v>51</v>
      </c>
      <c r="F4701" t="b">
        <v>0</v>
      </c>
      <c r="G4701" t="s">
        <v>41</v>
      </c>
      <c r="H4701" s="4">
        <v>45718.25037037037</v>
      </c>
      <c r="I4701" t="b">
        <v>0</v>
      </c>
      <c r="J4701" t="b">
        <v>1</v>
      </c>
      <c r="K4701" t="s">
        <v>24</v>
      </c>
      <c r="L4701" t="s">
        <v>36</v>
      </c>
      <c r="N4701">
        <v>35.5</v>
      </c>
      <c r="O4701" t="s">
        <v>8221</v>
      </c>
      <c r="P4701" t="s">
        <v>8222</v>
      </c>
    </row>
    <row r="4702" spans="1:16" x14ac:dyDescent="0.25">
      <c r="A4702" t="s">
        <v>0</v>
      </c>
      <c r="B4702" t="s">
        <v>3381</v>
      </c>
      <c r="C4702" t="s">
        <v>2539</v>
      </c>
      <c r="D4702" t="s">
        <v>3828</v>
      </c>
      <c r="E4702" t="s">
        <v>20</v>
      </c>
      <c r="F4702" t="b">
        <v>0</v>
      </c>
      <c r="G4702" t="s">
        <v>41</v>
      </c>
      <c r="H4702" s="4">
        <v>45718.25037037037</v>
      </c>
      <c r="I4702" t="b">
        <v>0</v>
      </c>
      <c r="J4702" t="b">
        <v>1</v>
      </c>
      <c r="K4702" t="s">
        <v>24</v>
      </c>
      <c r="L4702" t="s">
        <v>36</v>
      </c>
      <c r="N4702">
        <v>47.035003662109382</v>
      </c>
      <c r="O4702" t="s">
        <v>8305</v>
      </c>
      <c r="P4702" t="s">
        <v>8255</v>
      </c>
    </row>
    <row r="4703" spans="1:16" x14ac:dyDescent="0.25">
      <c r="A4703" t="s">
        <v>1</v>
      </c>
      <c r="B4703" t="s">
        <v>8306</v>
      </c>
      <c r="C4703" t="s">
        <v>945</v>
      </c>
      <c r="D4703" t="s">
        <v>3972</v>
      </c>
      <c r="E4703" t="s">
        <v>20</v>
      </c>
      <c r="F4703" t="b">
        <v>0</v>
      </c>
      <c r="G4703" t="s">
        <v>30</v>
      </c>
      <c r="H4703" s="4">
        <v>45718.251400462963</v>
      </c>
      <c r="I4703" t="b">
        <v>0</v>
      </c>
      <c r="J4703" t="b">
        <v>1</v>
      </c>
      <c r="K4703" t="s">
        <v>24</v>
      </c>
      <c r="L4703" t="s">
        <v>22</v>
      </c>
      <c r="M4703">
        <v>145000</v>
      </c>
      <c r="O4703" t="s">
        <v>8211</v>
      </c>
      <c r="P4703" t="s">
        <v>193</v>
      </c>
    </row>
    <row r="4704" spans="1:16" x14ac:dyDescent="0.25">
      <c r="A4704" t="s">
        <v>2</v>
      </c>
      <c r="B4704" t="s">
        <v>8307</v>
      </c>
      <c r="C4704" t="s">
        <v>808</v>
      </c>
      <c r="D4704" t="s">
        <v>2208</v>
      </c>
      <c r="E4704" t="s">
        <v>631</v>
      </c>
      <c r="F4704" t="b">
        <v>0</v>
      </c>
      <c r="G4704" t="s">
        <v>41</v>
      </c>
      <c r="H4704" s="4">
        <v>45718.251840277779</v>
      </c>
      <c r="I4704" t="b">
        <v>0</v>
      </c>
      <c r="J4704" t="b">
        <v>1</v>
      </c>
      <c r="K4704" t="s">
        <v>24</v>
      </c>
      <c r="L4704" t="s">
        <v>36</v>
      </c>
      <c r="N4704">
        <v>32.5</v>
      </c>
      <c r="O4704" t="s">
        <v>8308</v>
      </c>
      <c r="P4704" t="s">
        <v>8309</v>
      </c>
    </row>
    <row r="4705" spans="1:16" x14ac:dyDescent="0.25">
      <c r="A4705" t="s">
        <v>40</v>
      </c>
      <c r="B4705" t="s">
        <v>7091</v>
      </c>
      <c r="C4705" t="s">
        <v>555</v>
      </c>
      <c r="D4705" t="s">
        <v>8310</v>
      </c>
      <c r="E4705" t="s">
        <v>20</v>
      </c>
      <c r="F4705" t="b">
        <v>0</v>
      </c>
      <c r="G4705" t="s">
        <v>30</v>
      </c>
      <c r="H4705" s="4">
        <v>45718.252511574072</v>
      </c>
      <c r="I4705" t="b">
        <v>0</v>
      </c>
      <c r="J4705" t="b">
        <v>1</v>
      </c>
      <c r="K4705" t="s">
        <v>24</v>
      </c>
      <c r="L4705" t="s">
        <v>22</v>
      </c>
      <c r="M4705">
        <v>120000</v>
      </c>
      <c r="O4705" t="s">
        <v>75</v>
      </c>
      <c r="P4705" t="s">
        <v>7092</v>
      </c>
    </row>
    <row r="4706" spans="1:16" x14ac:dyDescent="0.25">
      <c r="A4706" t="s">
        <v>1</v>
      </c>
      <c r="B4706" t="s">
        <v>8311</v>
      </c>
      <c r="C4706" t="s">
        <v>1291</v>
      </c>
      <c r="D4706" t="s">
        <v>3956</v>
      </c>
      <c r="E4706" t="s">
        <v>34</v>
      </c>
      <c r="F4706" t="b">
        <v>0</v>
      </c>
      <c r="G4706" t="s">
        <v>1247</v>
      </c>
      <c r="H4706" s="4">
        <v>45718.291504629633</v>
      </c>
      <c r="I4706" t="b">
        <v>0</v>
      </c>
      <c r="J4706" t="b">
        <v>0</v>
      </c>
      <c r="K4706" t="s">
        <v>1247</v>
      </c>
      <c r="L4706" t="s">
        <v>36</v>
      </c>
      <c r="N4706">
        <v>24.479999542236332</v>
      </c>
      <c r="O4706" t="s">
        <v>8312</v>
      </c>
      <c r="P4706" t="s">
        <v>1310</v>
      </c>
    </row>
    <row r="4707" spans="1:16" x14ac:dyDescent="0.25">
      <c r="A4707" t="s">
        <v>0</v>
      </c>
      <c r="B4707" t="s">
        <v>7655</v>
      </c>
      <c r="C4707" t="s">
        <v>39</v>
      </c>
      <c r="D4707" t="s">
        <v>3956</v>
      </c>
      <c r="E4707" t="s">
        <v>20</v>
      </c>
      <c r="F4707" t="b">
        <v>1</v>
      </c>
      <c r="G4707" t="s">
        <v>2641</v>
      </c>
      <c r="H4707" s="4">
        <v>45718.293310185189</v>
      </c>
      <c r="I4707" t="b">
        <v>0</v>
      </c>
      <c r="J4707" t="b">
        <v>0</v>
      </c>
      <c r="K4707" t="s">
        <v>2641</v>
      </c>
      <c r="L4707" t="s">
        <v>36</v>
      </c>
      <c r="N4707">
        <v>26.97499847412109</v>
      </c>
      <c r="O4707" t="s">
        <v>7656</v>
      </c>
      <c r="P4707" t="s">
        <v>1484</v>
      </c>
    </row>
    <row r="4708" spans="1:16" x14ac:dyDescent="0.25">
      <c r="A4708" t="s">
        <v>40</v>
      </c>
      <c r="B4708" t="s">
        <v>2410</v>
      </c>
      <c r="C4708" t="s">
        <v>4316</v>
      </c>
      <c r="D4708" t="s">
        <v>3108</v>
      </c>
      <c r="E4708" t="s">
        <v>20</v>
      </c>
      <c r="F4708" t="b">
        <v>0</v>
      </c>
      <c r="G4708" t="s">
        <v>4317</v>
      </c>
      <c r="H4708" s="4">
        <v>45718.310752314806</v>
      </c>
      <c r="I4708" t="b">
        <v>1</v>
      </c>
      <c r="J4708" t="b">
        <v>0</v>
      </c>
      <c r="K4708" t="s">
        <v>4317</v>
      </c>
      <c r="L4708" t="s">
        <v>22</v>
      </c>
      <c r="M4708">
        <v>24000</v>
      </c>
      <c r="O4708" t="s">
        <v>2018</v>
      </c>
      <c r="P4708" t="s">
        <v>4318</v>
      </c>
    </row>
    <row r="4709" spans="1:16" x14ac:dyDescent="0.25">
      <c r="A4709" t="s">
        <v>2</v>
      </c>
      <c r="B4709" t="s">
        <v>8313</v>
      </c>
      <c r="C4709" t="s">
        <v>559</v>
      </c>
      <c r="D4709" t="s">
        <v>3972</v>
      </c>
      <c r="E4709" t="s">
        <v>20</v>
      </c>
      <c r="F4709" t="b">
        <v>0</v>
      </c>
      <c r="G4709" t="s">
        <v>27</v>
      </c>
      <c r="H4709" s="4">
        <v>45718.416828703703</v>
      </c>
      <c r="I4709" t="b">
        <v>0</v>
      </c>
      <c r="J4709" t="b">
        <v>1</v>
      </c>
      <c r="K4709" t="s">
        <v>24</v>
      </c>
      <c r="L4709" t="s">
        <v>22</v>
      </c>
      <c r="M4709">
        <v>146648.5</v>
      </c>
      <c r="O4709" t="s">
        <v>1642</v>
      </c>
      <c r="P4709" t="s">
        <v>8314</v>
      </c>
    </row>
    <row r="4710" spans="1:16" x14ac:dyDescent="0.25">
      <c r="A4710" t="s">
        <v>25</v>
      </c>
      <c r="B4710" t="s">
        <v>8315</v>
      </c>
      <c r="C4710" t="s">
        <v>192</v>
      </c>
      <c r="D4710" t="s">
        <v>3972</v>
      </c>
      <c r="E4710" t="s">
        <v>20</v>
      </c>
      <c r="F4710" t="b">
        <v>0</v>
      </c>
      <c r="G4710" t="s">
        <v>23</v>
      </c>
      <c r="H4710" s="4">
        <v>45718.451041666667</v>
      </c>
      <c r="I4710" t="b">
        <v>0</v>
      </c>
      <c r="J4710" t="b">
        <v>0</v>
      </c>
      <c r="K4710" t="s">
        <v>24</v>
      </c>
      <c r="L4710" t="s">
        <v>22</v>
      </c>
      <c r="M4710">
        <v>110000</v>
      </c>
      <c r="O4710" t="s">
        <v>6001</v>
      </c>
      <c r="P4710" t="s">
        <v>8316</v>
      </c>
    </row>
    <row r="4711" spans="1:16" x14ac:dyDescent="0.25">
      <c r="A4711" t="s">
        <v>139</v>
      </c>
      <c r="B4711" t="s">
        <v>2934</v>
      </c>
      <c r="C4711" t="s">
        <v>612</v>
      </c>
      <c r="D4711" t="s">
        <v>3972</v>
      </c>
      <c r="E4711" t="s">
        <v>20</v>
      </c>
      <c r="F4711" t="b">
        <v>0</v>
      </c>
      <c r="G4711" t="s">
        <v>27</v>
      </c>
      <c r="H4711" s="4">
        <v>45718.458425925928</v>
      </c>
      <c r="I4711" t="b">
        <v>0</v>
      </c>
      <c r="J4711" t="b">
        <v>1</v>
      </c>
      <c r="K4711" t="s">
        <v>24</v>
      </c>
      <c r="L4711" t="s">
        <v>22</v>
      </c>
      <c r="M4711">
        <v>120996</v>
      </c>
      <c r="O4711" t="s">
        <v>5481</v>
      </c>
      <c r="P4711" t="s">
        <v>466</v>
      </c>
    </row>
    <row r="4712" spans="1:16" x14ac:dyDescent="0.25">
      <c r="A4712" t="s">
        <v>139</v>
      </c>
      <c r="B4712" t="s">
        <v>8317</v>
      </c>
      <c r="C4712" t="s">
        <v>44</v>
      </c>
      <c r="D4712" t="s">
        <v>3972</v>
      </c>
      <c r="E4712" t="s">
        <v>20</v>
      </c>
      <c r="F4712" t="b">
        <v>0</v>
      </c>
      <c r="G4712" t="s">
        <v>41</v>
      </c>
      <c r="H4712" s="4">
        <v>45718.458923611113</v>
      </c>
      <c r="I4712" t="b">
        <v>0</v>
      </c>
      <c r="J4712" t="b">
        <v>1</v>
      </c>
      <c r="K4712" t="s">
        <v>24</v>
      </c>
      <c r="L4712" t="s">
        <v>22</v>
      </c>
      <c r="M4712">
        <v>127000</v>
      </c>
      <c r="O4712" t="s">
        <v>2467</v>
      </c>
    </row>
    <row r="4713" spans="1:16" x14ac:dyDescent="0.25">
      <c r="A4713" t="s">
        <v>0</v>
      </c>
      <c r="B4713" t="s">
        <v>1801</v>
      </c>
      <c r="C4713" t="s">
        <v>966</v>
      </c>
      <c r="D4713" t="s">
        <v>3972</v>
      </c>
      <c r="E4713" t="s">
        <v>20</v>
      </c>
      <c r="F4713" t="b">
        <v>0</v>
      </c>
      <c r="G4713" t="s">
        <v>30</v>
      </c>
      <c r="H4713" s="4">
        <v>45718.459305555552</v>
      </c>
      <c r="I4713" t="b">
        <v>0</v>
      </c>
      <c r="J4713" t="b">
        <v>1</v>
      </c>
      <c r="K4713" t="s">
        <v>24</v>
      </c>
      <c r="L4713" t="s">
        <v>22</v>
      </c>
      <c r="M4713">
        <v>65250</v>
      </c>
      <c r="O4713" t="s">
        <v>5481</v>
      </c>
      <c r="P4713" t="s">
        <v>8318</v>
      </c>
    </row>
    <row r="4714" spans="1:16" x14ac:dyDescent="0.25">
      <c r="A4714" t="s">
        <v>139</v>
      </c>
      <c r="B4714" t="s">
        <v>8319</v>
      </c>
      <c r="C4714" t="s">
        <v>879</v>
      </c>
      <c r="D4714" t="s">
        <v>3972</v>
      </c>
      <c r="E4714" t="s">
        <v>105</v>
      </c>
      <c r="F4714" t="b">
        <v>0</v>
      </c>
      <c r="G4714" t="s">
        <v>30</v>
      </c>
      <c r="H4714" s="4">
        <v>45718.459317129629</v>
      </c>
      <c r="I4714" t="b">
        <v>1</v>
      </c>
      <c r="J4714" t="b">
        <v>0</v>
      </c>
      <c r="K4714" t="s">
        <v>24</v>
      </c>
      <c r="L4714" t="s">
        <v>22</v>
      </c>
      <c r="M4714">
        <v>112996</v>
      </c>
      <c r="O4714" t="s">
        <v>5481</v>
      </c>
      <c r="P4714" t="s">
        <v>8320</v>
      </c>
    </row>
    <row r="4715" spans="1:16" x14ac:dyDescent="0.25">
      <c r="A4715" t="s">
        <v>1</v>
      </c>
      <c r="B4715" t="s">
        <v>8321</v>
      </c>
      <c r="C4715" t="s">
        <v>322</v>
      </c>
      <c r="D4715" t="s">
        <v>3972</v>
      </c>
      <c r="E4715" t="s">
        <v>20</v>
      </c>
      <c r="F4715" t="b">
        <v>0</v>
      </c>
      <c r="G4715" t="s">
        <v>41</v>
      </c>
      <c r="H4715" s="4">
        <v>45718.459629629629</v>
      </c>
      <c r="I4715" t="b">
        <v>0</v>
      </c>
      <c r="J4715" t="b">
        <v>1</v>
      </c>
      <c r="K4715" t="s">
        <v>24</v>
      </c>
      <c r="L4715" t="s">
        <v>22</v>
      </c>
      <c r="M4715">
        <v>169500</v>
      </c>
      <c r="O4715" t="s">
        <v>5481</v>
      </c>
      <c r="P4715" t="s">
        <v>8322</v>
      </c>
    </row>
    <row r="4716" spans="1:16" x14ac:dyDescent="0.25">
      <c r="A4716" t="s">
        <v>2</v>
      </c>
      <c r="B4716" t="s">
        <v>8323</v>
      </c>
      <c r="C4716" t="s">
        <v>39</v>
      </c>
      <c r="D4716" t="s">
        <v>3956</v>
      </c>
      <c r="E4716" t="s">
        <v>34</v>
      </c>
      <c r="F4716" t="b">
        <v>1</v>
      </c>
      <c r="G4716" t="s">
        <v>27</v>
      </c>
      <c r="H4716" s="4">
        <v>45718.501597222217</v>
      </c>
      <c r="I4716" t="b">
        <v>0</v>
      </c>
      <c r="J4716" t="b">
        <v>0</v>
      </c>
      <c r="K4716" t="s">
        <v>24</v>
      </c>
      <c r="L4716" t="s">
        <v>36</v>
      </c>
      <c r="N4716">
        <v>57.5</v>
      </c>
      <c r="O4716" t="s">
        <v>1650</v>
      </c>
      <c r="P4716" t="s">
        <v>8324</v>
      </c>
    </row>
    <row r="4717" spans="1:16" x14ac:dyDescent="0.25">
      <c r="A4717" t="s">
        <v>1</v>
      </c>
      <c r="B4717" t="s">
        <v>8325</v>
      </c>
      <c r="C4717" t="s">
        <v>2735</v>
      </c>
      <c r="D4717" t="s">
        <v>3956</v>
      </c>
      <c r="E4717" t="s">
        <v>20</v>
      </c>
      <c r="F4717" t="b">
        <v>0</v>
      </c>
      <c r="G4717" t="s">
        <v>27</v>
      </c>
      <c r="H4717" s="4">
        <v>45718.584537037037</v>
      </c>
      <c r="I4717" t="b">
        <v>0</v>
      </c>
      <c r="J4717" t="b">
        <v>0</v>
      </c>
      <c r="K4717" t="s">
        <v>24</v>
      </c>
      <c r="L4717" t="s">
        <v>36</v>
      </c>
      <c r="N4717">
        <v>33.775001525878913</v>
      </c>
      <c r="O4717" t="s">
        <v>294</v>
      </c>
      <c r="P4717" t="s">
        <v>8326</v>
      </c>
    </row>
    <row r="4718" spans="1:16" x14ac:dyDescent="0.25">
      <c r="A4718" t="s">
        <v>2</v>
      </c>
      <c r="B4718" t="s">
        <v>8327</v>
      </c>
      <c r="C4718" t="s">
        <v>39</v>
      </c>
      <c r="D4718" t="s">
        <v>4177</v>
      </c>
      <c r="E4718" t="s">
        <v>20</v>
      </c>
      <c r="F4718" t="b">
        <v>1</v>
      </c>
      <c r="G4718" t="s">
        <v>41</v>
      </c>
      <c r="H4718" s="4">
        <v>45718.626863425918</v>
      </c>
      <c r="I4718" t="b">
        <v>0</v>
      </c>
      <c r="J4718" t="b">
        <v>1</v>
      </c>
      <c r="K4718" t="s">
        <v>24</v>
      </c>
      <c r="L4718" t="s">
        <v>22</v>
      </c>
      <c r="M4718">
        <v>106650</v>
      </c>
      <c r="O4718" t="s">
        <v>635</v>
      </c>
      <c r="P4718" t="s">
        <v>8328</v>
      </c>
    </row>
    <row r="4719" spans="1:16" x14ac:dyDescent="0.25">
      <c r="A4719" t="s">
        <v>2</v>
      </c>
      <c r="B4719" t="s">
        <v>8329</v>
      </c>
      <c r="C4719" t="s">
        <v>39</v>
      </c>
      <c r="D4719" t="s">
        <v>112</v>
      </c>
      <c r="E4719" t="s">
        <v>51</v>
      </c>
      <c r="F4719" t="b">
        <v>1</v>
      </c>
      <c r="G4719" t="s">
        <v>41</v>
      </c>
      <c r="H4719" s="4">
        <v>45718.710196759261</v>
      </c>
      <c r="I4719" t="b">
        <v>1</v>
      </c>
      <c r="J4719" t="b">
        <v>0</v>
      </c>
      <c r="K4719" t="s">
        <v>24</v>
      </c>
      <c r="L4719" t="s">
        <v>36</v>
      </c>
      <c r="N4719">
        <v>55</v>
      </c>
      <c r="O4719" t="s">
        <v>112</v>
      </c>
    </row>
    <row r="4720" spans="1:16" x14ac:dyDescent="0.25">
      <c r="A4720" t="s">
        <v>139</v>
      </c>
      <c r="B4720" t="s">
        <v>1575</v>
      </c>
      <c r="C4720" t="s">
        <v>39</v>
      </c>
      <c r="D4720" t="s">
        <v>7657</v>
      </c>
      <c r="E4720" t="s">
        <v>20</v>
      </c>
      <c r="F4720" t="b">
        <v>1</v>
      </c>
      <c r="G4720" t="s">
        <v>310</v>
      </c>
      <c r="H4720" s="4">
        <v>45718.742152777777</v>
      </c>
      <c r="I4720" t="b">
        <v>0</v>
      </c>
      <c r="J4720" t="b">
        <v>0</v>
      </c>
      <c r="K4720" t="s">
        <v>310</v>
      </c>
      <c r="L4720" t="s">
        <v>22</v>
      </c>
      <c r="M4720">
        <v>70000</v>
      </c>
      <c r="O4720" t="s">
        <v>8330</v>
      </c>
      <c r="P4720" t="s">
        <v>280</v>
      </c>
    </row>
    <row r="4721" spans="1:16" x14ac:dyDescent="0.25">
      <c r="A4721" t="s">
        <v>2</v>
      </c>
      <c r="B4721" t="s">
        <v>1520</v>
      </c>
      <c r="C4721" t="s">
        <v>386</v>
      </c>
      <c r="D4721" t="s">
        <v>3972</v>
      </c>
      <c r="E4721" t="s">
        <v>20</v>
      </c>
      <c r="F4721" t="b">
        <v>0</v>
      </c>
      <c r="G4721" t="s">
        <v>27</v>
      </c>
      <c r="H4721" s="4">
        <v>45718.959907407407</v>
      </c>
      <c r="I4721" t="b">
        <v>1</v>
      </c>
      <c r="J4721" t="b">
        <v>1</v>
      </c>
      <c r="K4721" t="s">
        <v>24</v>
      </c>
      <c r="L4721" t="s">
        <v>22</v>
      </c>
      <c r="M4721">
        <v>200000</v>
      </c>
      <c r="O4721" t="s">
        <v>1655</v>
      </c>
      <c r="P4721" t="s">
        <v>8331</v>
      </c>
    </row>
    <row r="4722" spans="1:16" x14ac:dyDescent="0.25">
      <c r="A4722" t="s">
        <v>0</v>
      </c>
      <c r="B4722" t="s">
        <v>8332</v>
      </c>
      <c r="C4722" t="s">
        <v>8333</v>
      </c>
      <c r="D4722" t="s">
        <v>5122</v>
      </c>
      <c r="E4722" t="s">
        <v>20</v>
      </c>
      <c r="F4722" t="b">
        <v>0</v>
      </c>
      <c r="G4722" t="s">
        <v>27</v>
      </c>
      <c r="H4722" s="4">
        <v>45719.000162037039</v>
      </c>
      <c r="I4722" t="b">
        <v>0</v>
      </c>
      <c r="J4722" t="b">
        <v>1</v>
      </c>
      <c r="K4722" t="s">
        <v>24</v>
      </c>
      <c r="L4722" t="s">
        <v>22</v>
      </c>
      <c r="M4722">
        <v>98500</v>
      </c>
      <c r="O4722" t="s">
        <v>8334</v>
      </c>
      <c r="P4722" t="s">
        <v>119</v>
      </c>
    </row>
    <row r="4723" spans="1:16" x14ac:dyDescent="0.25">
      <c r="A4723" t="s">
        <v>0</v>
      </c>
      <c r="B4723" t="s">
        <v>3381</v>
      </c>
      <c r="C4723" t="s">
        <v>2539</v>
      </c>
      <c r="D4723" t="s">
        <v>2208</v>
      </c>
      <c r="E4723" t="s">
        <v>105</v>
      </c>
      <c r="F4723" t="b">
        <v>0</v>
      </c>
      <c r="G4723" t="s">
        <v>41</v>
      </c>
      <c r="H4723" s="4">
        <v>45719.250335648147</v>
      </c>
      <c r="I4723" t="b">
        <v>0</v>
      </c>
      <c r="J4723" t="b">
        <v>1</v>
      </c>
      <c r="K4723" t="s">
        <v>24</v>
      </c>
      <c r="L4723" t="s">
        <v>36</v>
      </c>
      <c r="N4723">
        <v>47.035003662109382</v>
      </c>
      <c r="O4723" t="s">
        <v>8335</v>
      </c>
      <c r="P4723" t="s">
        <v>8255</v>
      </c>
    </row>
    <row r="4724" spans="1:16" x14ac:dyDescent="0.25">
      <c r="A4724" t="s">
        <v>19</v>
      </c>
      <c r="B4724" t="s">
        <v>7085</v>
      </c>
      <c r="C4724" t="s">
        <v>322</v>
      </c>
      <c r="D4724" t="s">
        <v>7086</v>
      </c>
      <c r="E4724" t="s">
        <v>20</v>
      </c>
      <c r="F4724" t="b">
        <v>0</v>
      </c>
      <c r="G4724" t="s">
        <v>41</v>
      </c>
      <c r="H4724" s="4">
        <v>45719.251354166663</v>
      </c>
      <c r="I4724" t="b">
        <v>0</v>
      </c>
      <c r="J4724" t="b">
        <v>1</v>
      </c>
      <c r="K4724" t="s">
        <v>24</v>
      </c>
      <c r="L4724" t="s">
        <v>22</v>
      </c>
      <c r="M4724">
        <v>148400</v>
      </c>
      <c r="O4724" t="s">
        <v>1369</v>
      </c>
      <c r="P4724" t="s">
        <v>3762</v>
      </c>
    </row>
    <row r="4725" spans="1:16" x14ac:dyDescent="0.25">
      <c r="A4725" t="s">
        <v>1</v>
      </c>
      <c r="B4725" t="s">
        <v>1</v>
      </c>
      <c r="C4725" t="s">
        <v>2116</v>
      </c>
      <c r="D4725" t="s">
        <v>5057</v>
      </c>
      <c r="E4725" t="s">
        <v>388</v>
      </c>
      <c r="F4725" t="b">
        <v>0</v>
      </c>
      <c r="G4725" t="s">
        <v>35</v>
      </c>
      <c r="H4725" s="4">
        <v>45719.251458333332</v>
      </c>
      <c r="I4725" t="b">
        <v>0</v>
      </c>
      <c r="J4725" t="b">
        <v>0</v>
      </c>
      <c r="K4725" t="s">
        <v>24</v>
      </c>
      <c r="L4725" t="s">
        <v>22</v>
      </c>
      <c r="M4725">
        <v>27500</v>
      </c>
      <c r="O4725" t="s">
        <v>5058</v>
      </c>
      <c r="P4725" t="s">
        <v>119</v>
      </c>
    </row>
    <row r="4726" spans="1:16" x14ac:dyDescent="0.25">
      <c r="A4726" t="s">
        <v>1</v>
      </c>
      <c r="B4726" t="s">
        <v>8336</v>
      </c>
      <c r="C4726" t="s">
        <v>122</v>
      </c>
      <c r="D4726" t="s">
        <v>5534</v>
      </c>
      <c r="E4726" t="s">
        <v>20</v>
      </c>
      <c r="F4726" t="b">
        <v>0</v>
      </c>
      <c r="G4726" t="s">
        <v>52</v>
      </c>
      <c r="H4726" s="4">
        <v>45719.251712962963</v>
      </c>
      <c r="I4726" t="b">
        <v>0</v>
      </c>
      <c r="J4726" t="b">
        <v>1</v>
      </c>
      <c r="K4726" t="s">
        <v>24</v>
      </c>
      <c r="L4726" t="s">
        <v>22</v>
      </c>
      <c r="M4726">
        <v>127952</v>
      </c>
      <c r="O4726" t="s">
        <v>8337</v>
      </c>
      <c r="P4726" t="s">
        <v>2237</v>
      </c>
    </row>
    <row r="4727" spans="1:16" x14ac:dyDescent="0.25">
      <c r="A4727" t="s">
        <v>40</v>
      </c>
      <c r="B4727" t="s">
        <v>40</v>
      </c>
      <c r="C4727" t="s">
        <v>395</v>
      </c>
      <c r="D4727" t="s">
        <v>123</v>
      </c>
      <c r="E4727" t="s">
        <v>20</v>
      </c>
      <c r="F4727" t="b">
        <v>0</v>
      </c>
      <c r="G4727" t="s">
        <v>35</v>
      </c>
      <c r="H4727" s="4">
        <v>45719.252245370371</v>
      </c>
      <c r="I4727" t="b">
        <v>0</v>
      </c>
      <c r="J4727" t="b">
        <v>1</v>
      </c>
      <c r="K4727" t="s">
        <v>24</v>
      </c>
      <c r="L4727" t="s">
        <v>22</v>
      </c>
      <c r="M4727">
        <v>125000</v>
      </c>
      <c r="O4727" t="s">
        <v>123</v>
      </c>
    </row>
    <row r="4728" spans="1:16" x14ac:dyDescent="0.25">
      <c r="A4728" t="s">
        <v>0</v>
      </c>
      <c r="B4728" t="s">
        <v>8338</v>
      </c>
      <c r="C4728" t="s">
        <v>106</v>
      </c>
      <c r="D4728" t="s">
        <v>8339</v>
      </c>
      <c r="E4728" t="s">
        <v>219</v>
      </c>
      <c r="F4728" t="b">
        <v>0</v>
      </c>
      <c r="G4728" t="s">
        <v>106</v>
      </c>
      <c r="H4728" s="4">
        <v>45719.268738425933</v>
      </c>
      <c r="I4728" t="b">
        <v>1</v>
      </c>
      <c r="J4728" t="b">
        <v>0</v>
      </c>
      <c r="K4728" t="s">
        <v>106</v>
      </c>
      <c r="L4728" t="s">
        <v>36</v>
      </c>
      <c r="N4728">
        <v>34</v>
      </c>
      <c r="O4728" t="s">
        <v>8339</v>
      </c>
      <c r="P4728" t="s">
        <v>8340</v>
      </c>
    </row>
    <row r="4729" spans="1:16" x14ac:dyDescent="0.25">
      <c r="A4729" t="s">
        <v>40</v>
      </c>
      <c r="B4729" t="s">
        <v>40</v>
      </c>
      <c r="C4729" t="s">
        <v>8341</v>
      </c>
      <c r="D4729" t="s">
        <v>4013</v>
      </c>
      <c r="E4729" t="s">
        <v>20</v>
      </c>
      <c r="F4729" t="b">
        <v>0</v>
      </c>
      <c r="G4729" t="s">
        <v>820</v>
      </c>
      <c r="H4729" s="4">
        <v>45719.269560185188</v>
      </c>
      <c r="I4729" t="b">
        <v>0</v>
      </c>
      <c r="J4729" t="b">
        <v>1</v>
      </c>
      <c r="K4729" t="s">
        <v>820</v>
      </c>
      <c r="L4729" t="s">
        <v>22</v>
      </c>
      <c r="M4729">
        <v>128130</v>
      </c>
      <c r="O4729" t="s">
        <v>1747</v>
      </c>
      <c r="P4729" t="s">
        <v>8342</v>
      </c>
    </row>
    <row r="4730" spans="1:16" x14ac:dyDescent="0.25">
      <c r="A4730" t="s">
        <v>0</v>
      </c>
      <c r="B4730" t="s">
        <v>8343</v>
      </c>
      <c r="C4730" t="s">
        <v>293</v>
      </c>
      <c r="D4730" t="s">
        <v>3972</v>
      </c>
      <c r="E4730" t="s">
        <v>20</v>
      </c>
      <c r="F4730" t="b">
        <v>0</v>
      </c>
      <c r="G4730" t="s">
        <v>41</v>
      </c>
      <c r="H4730" s="4">
        <v>45719.292002314818</v>
      </c>
      <c r="I4730" t="b">
        <v>0</v>
      </c>
      <c r="J4730" t="b">
        <v>1</v>
      </c>
      <c r="K4730" t="s">
        <v>24</v>
      </c>
      <c r="L4730" t="s">
        <v>22</v>
      </c>
      <c r="M4730">
        <v>123666</v>
      </c>
      <c r="O4730" t="s">
        <v>43</v>
      </c>
      <c r="P4730" t="s">
        <v>8344</v>
      </c>
    </row>
    <row r="4731" spans="1:16" x14ac:dyDescent="0.25">
      <c r="A4731" t="s">
        <v>1</v>
      </c>
      <c r="B4731" t="s">
        <v>8345</v>
      </c>
      <c r="C4731" t="s">
        <v>690</v>
      </c>
      <c r="D4731" t="s">
        <v>2208</v>
      </c>
      <c r="E4731" t="s">
        <v>34</v>
      </c>
      <c r="F4731" t="b">
        <v>0</v>
      </c>
      <c r="G4731" t="s">
        <v>41</v>
      </c>
      <c r="H4731" s="4">
        <v>45719.418043981481</v>
      </c>
      <c r="I4731" t="b">
        <v>0</v>
      </c>
      <c r="J4731" t="b">
        <v>1</v>
      </c>
      <c r="K4731" t="s">
        <v>24</v>
      </c>
      <c r="L4731" t="s">
        <v>22</v>
      </c>
      <c r="M4731">
        <v>214500</v>
      </c>
      <c r="O4731" t="s">
        <v>428</v>
      </c>
      <c r="P4731" t="s">
        <v>7825</v>
      </c>
    </row>
    <row r="4732" spans="1:16" x14ac:dyDescent="0.25">
      <c r="A4732" t="s">
        <v>2</v>
      </c>
      <c r="B4732" t="s">
        <v>6325</v>
      </c>
      <c r="C4732" t="s">
        <v>7584</v>
      </c>
      <c r="D4732" t="s">
        <v>2208</v>
      </c>
      <c r="E4732" t="s">
        <v>34</v>
      </c>
      <c r="F4732" t="b">
        <v>0</v>
      </c>
      <c r="G4732" t="s">
        <v>27</v>
      </c>
      <c r="H4732" s="4">
        <v>45719.418692129628</v>
      </c>
      <c r="I4732" t="b">
        <v>0</v>
      </c>
      <c r="J4732" t="b">
        <v>1</v>
      </c>
      <c r="K4732" t="s">
        <v>24</v>
      </c>
      <c r="L4732" t="s">
        <v>22</v>
      </c>
      <c r="M4732">
        <v>165000</v>
      </c>
      <c r="O4732" t="s">
        <v>428</v>
      </c>
      <c r="P4732" t="s">
        <v>8346</v>
      </c>
    </row>
    <row r="4733" spans="1:16" x14ac:dyDescent="0.25">
      <c r="A4733" t="s">
        <v>2</v>
      </c>
      <c r="B4733" t="s">
        <v>8347</v>
      </c>
      <c r="C4733" t="s">
        <v>39</v>
      </c>
      <c r="D4733" t="s">
        <v>2208</v>
      </c>
      <c r="E4733" t="s">
        <v>20</v>
      </c>
      <c r="F4733" t="b">
        <v>1</v>
      </c>
      <c r="G4733" t="s">
        <v>27</v>
      </c>
      <c r="H4733" s="4">
        <v>45719.418703703697</v>
      </c>
      <c r="I4733" t="b">
        <v>0</v>
      </c>
      <c r="J4733" t="b">
        <v>1</v>
      </c>
      <c r="K4733" t="s">
        <v>24</v>
      </c>
      <c r="L4733" t="s">
        <v>22</v>
      </c>
      <c r="M4733">
        <v>90000</v>
      </c>
      <c r="O4733" t="s">
        <v>8348</v>
      </c>
      <c r="P4733" t="s">
        <v>1671</v>
      </c>
    </row>
    <row r="4734" spans="1:16" x14ac:dyDescent="0.25">
      <c r="A4734" t="s">
        <v>19</v>
      </c>
      <c r="B4734" t="s">
        <v>8349</v>
      </c>
      <c r="C4734" t="s">
        <v>44</v>
      </c>
      <c r="D4734" t="s">
        <v>3972</v>
      </c>
      <c r="E4734" t="s">
        <v>20</v>
      </c>
      <c r="F4734" t="b">
        <v>0</v>
      </c>
      <c r="G4734" t="s">
        <v>27</v>
      </c>
      <c r="H4734" s="4">
        <v>45719.418796296297</v>
      </c>
      <c r="I4734" t="b">
        <v>0</v>
      </c>
      <c r="J4734" t="b">
        <v>1</v>
      </c>
      <c r="K4734" t="s">
        <v>24</v>
      </c>
      <c r="L4734" t="s">
        <v>22</v>
      </c>
      <c r="M4734">
        <v>141500</v>
      </c>
      <c r="O4734" t="s">
        <v>8350</v>
      </c>
    </row>
    <row r="4735" spans="1:16" x14ac:dyDescent="0.25">
      <c r="A4735" t="s">
        <v>0</v>
      </c>
      <c r="B4735" t="s">
        <v>8351</v>
      </c>
      <c r="C4735" t="s">
        <v>39</v>
      </c>
      <c r="D4735" t="s">
        <v>4092</v>
      </c>
      <c r="E4735" t="s">
        <v>51</v>
      </c>
      <c r="F4735" t="b">
        <v>1</v>
      </c>
      <c r="G4735" t="s">
        <v>760</v>
      </c>
      <c r="H4735" s="4">
        <v>45719.444421296299</v>
      </c>
      <c r="I4735" t="b">
        <v>1</v>
      </c>
      <c r="J4735" t="b">
        <v>0</v>
      </c>
      <c r="K4735" t="s">
        <v>760</v>
      </c>
      <c r="L4735" t="s">
        <v>36</v>
      </c>
      <c r="N4735">
        <v>8</v>
      </c>
      <c r="O4735" t="s">
        <v>761</v>
      </c>
    </row>
    <row r="4736" spans="1:16" x14ac:dyDescent="0.25">
      <c r="A4736" t="s">
        <v>2</v>
      </c>
      <c r="B4736" t="s">
        <v>8352</v>
      </c>
      <c r="C4736" t="s">
        <v>37</v>
      </c>
      <c r="D4736" t="s">
        <v>3972</v>
      </c>
      <c r="E4736" t="s">
        <v>20</v>
      </c>
      <c r="F4736" t="b">
        <v>0</v>
      </c>
      <c r="G4736" t="s">
        <v>41</v>
      </c>
      <c r="H4736" s="4">
        <v>45719.460810185177</v>
      </c>
      <c r="I4736" t="b">
        <v>0</v>
      </c>
      <c r="J4736" t="b">
        <v>1</v>
      </c>
      <c r="K4736" t="s">
        <v>24</v>
      </c>
      <c r="L4736" t="s">
        <v>22</v>
      </c>
      <c r="M4736">
        <v>200000</v>
      </c>
      <c r="O4736" t="s">
        <v>3267</v>
      </c>
      <c r="P4736" t="s">
        <v>8353</v>
      </c>
    </row>
    <row r="4737" spans="1:16" x14ac:dyDescent="0.25">
      <c r="A4737" t="s">
        <v>2</v>
      </c>
      <c r="B4737" t="s">
        <v>307</v>
      </c>
      <c r="C4737" t="s">
        <v>39</v>
      </c>
      <c r="D4737" t="s">
        <v>7453</v>
      </c>
      <c r="E4737" t="s">
        <v>20</v>
      </c>
      <c r="F4737" t="b">
        <v>1</v>
      </c>
      <c r="G4737" t="s">
        <v>1094</v>
      </c>
      <c r="H4737" s="4">
        <v>45719.489560185182</v>
      </c>
      <c r="I4737" t="b">
        <v>1</v>
      </c>
      <c r="J4737" t="b">
        <v>0</v>
      </c>
      <c r="K4737" t="s">
        <v>1094</v>
      </c>
      <c r="L4737" t="s">
        <v>22</v>
      </c>
      <c r="M4737">
        <v>200000</v>
      </c>
      <c r="O4737" t="s">
        <v>7454</v>
      </c>
      <c r="P4737" t="s">
        <v>1818</v>
      </c>
    </row>
    <row r="4738" spans="1:16" x14ac:dyDescent="0.25">
      <c r="A4738" t="s">
        <v>0</v>
      </c>
      <c r="B4738" t="s">
        <v>8354</v>
      </c>
      <c r="C4738" t="s">
        <v>82</v>
      </c>
      <c r="D4738" t="s">
        <v>3972</v>
      </c>
      <c r="E4738" t="s">
        <v>20</v>
      </c>
      <c r="F4738" t="b">
        <v>0</v>
      </c>
      <c r="G4738" t="s">
        <v>27</v>
      </c>
      <c r="H4738" s="4">
        <v>45719.5000462963</v>
      </c>
      <c r="I4738" t="b">
        <v>0</v>
      </c>
      <c r="J4738" t="b">
        <v>1</v>
      </c>
      <c r="K4738" t="s">
        <v>24</v>
      </c>
      <c r="L4738" t="s">
        <v>22</v>
      </c>
      <c r="M4738">
        <v>180000</v>
      </c>
      <c r="O4738" t="s">
        <v>8355</v>
      </c>
      <c r="P4738" t="s">
        <v>3159</v>
      </c>
    </row>
    <row r="4739" spans="1:16" x14ac:dyDescent="0.25">
      <c r="A4739" t="s">
        <v>2</v>
      </c>
      <c r="B4739" t="s">
        <v>8356</v>
      </c>
      <c r="C4739" t="s">
        <v>33</v>
      </c>
      <c r="D4739" t="s">
        <v>3972</v>
      </c>
      <c r="E4739" t="s">
        <v>51</v>
      </c>
      <c r="F4739" t="b">
        <v>0</v>
      </c>
      <c r="G4739" t="s">
        <v>27</v>
      </c>
      <c r="H4739" s="4">
        <v>45719.502060185187</v>
      </c>
      <c r="I4739" t="b">
        <v>1</v>
      </c>
      <c r="J4739" t="b">
        <v>0</v>
      </c>
      <c r="K4739" t="s">
        <v>24</v>
      </c>
      <c r="L4739" t="s">
        <v>36</v>
      </c>
      <c r="N4739">
        <v>55</v>
      </c>
      <c r="O4739" t="s">
        <v>81</v>
      </c>
      <c r="P4739" t="s">
        <v>8357</v>
      </c>
    </row>
    <row r="4740" spans="1:16" x14ac:dyDescent="0.25">
      <c r="A4740" t="s">
        <v>1</v>
      </c>
      <c r="B4740" t="s">
        <v>8358</v>
      </c>
      <c r="C4740" t="s">
        <v>158</v>
      </c>
      <c r="D4740" t="s">
        <v>4034</v>
      </c>
      <c r="E4740" t="s">
        <v>20</v>
      </c>
      <c r="F4740" t="b">
        <v>0</v>
      </c>
      <c r="G4740" t="s">
        <v>158</v>
      </c>
      <c r="H4740" s="4">
        <v>45719.518101851849</v>
      </c>
      <c r="I4740" t="b">
        <v>0</v>
      </c>
      <c r="J4740" t="b">
        <v>0</v>
      </c>
      <c r="K4740" t="s">
        <v>158</v>
      </c>
      <c r="L4740" t="s">
        <v>22</v>
      </c>
      <c r="M4740">
        <v>61847.5</v>
      </c>
      <c r="O4740" t="s">
        <v>1906</v>
      </c>
      <c r="P4740" t="s">
        <v>6144</v>
      </c>
    </row>
    <row r="4741" spans="1:16" x14ac:dyDescent="0.25">
      <c r="A4741" t="s">
        <v>1</v>
      </c>
      <c r="B4741" t="s">
        <v>8359</v>
      </c>
      <c r="C4741" t="s">
        <v>160</v>
      </c>
      <c r="D4741" t="s">
        <v>5242</v>
      </c>
      <c r="E4741" t="s">
        <v>20</v>
      </c>
      <c r="F4741" t="b">
        <v>0</v>
      </c>
      <c r="G4741" t="s">
        <v>52</v>
      </c>
      <c r="H4741" s="4">
        <v>45719.585046296299</v>
      </c>
      <c r="I4741" t="b">
        <v>0</v>
      </c>
      <c r="J4741" t="b">
        <v>1</v>
      </c>
      <c r="K4741" t="s">
        <v>24</v>
      </c>
      <c r="L4741" t="s">
        <v>22</v>
      </c>
      <c r="M4741">
        <v>90000</v>
      </c>
      <c r="O4741" t="s">
        <v>8360</v>
      </c>
      <c r="P4741" t="s">
        <v>8361</v>
      </c>
    </row>
    <row r="4742" spans="1:16" x14ac:dyDescent="0.25">
      <c r="A4742" t="s">
        <v>0</v>
      </c>
      <c r="B4742" t="s">
        <v>8362</v>
      </c>
      <c r="C4742" t="s">
        <v>94</v>
      </c>
      <c r="D4742" t="s">
        <v>2208</v>
      </c>
      <c r="E4742" t="s">
        <v>20</v>
      </c>
      <c r="F4742" t="b">
        <v>0</v>
      </c>
      <c r="G4742" t="s">
        <v>30</v>
      </c>
      <c r="H4742" s="4">
        <v>45719.625810185193</v>
      </c>
      <c r="I4742" t="b">
        <v>0</v>
      </c>
      <c r="J4742" t="b">
        <v>0</v>
      </c>
      <c r="K4742" t="s">
        <v>24</v>
      </c>
      <c r="L4742" t="s">
        <v>36</v>
      </c>
      <c r="N4742">
        <v>36.455001831054688</v>
      </c>
      <c r="O4742" t="s">
        <v>1814</v>
      </c>
      <c r="P4742" t="s">
        <v>1942</v>
      </c>
    </row>
    <row r="4743" spans="1:16" x14ac:dyDescent="0.25">
      <c r="A4743" t="s">
        <v>40</v>
      </c>
      <c r="B4743" t="s">
        <v>8363</v>
      </c>
      <c r="C4743" t="s">
        <v>456</v>
      </c>
      <c r="D4743" t="s">
        <v>3972</v>
      </c>
      <c r="E4743" t="s">
        <v>20</v>
      </c>
      <c r="F4743" t="b">
        <v>0</v>
      </c>
      <c r="G4743" t="s">
        <v>27</v>
      </c>
      <c r="H4743" s="4">
        <v>45719.627129629633</v>
      </c>
      <c r="I4743" t="b">
        <v>0</v>
      </c>
      <c r="J4743" t="b">
        <v>1</v>
      </c>
      <c r="K4743" t="s">
        <v>24</v>
      </c>
      <c r="L4743" t="s">
        <v>22</v>
      </c>
      <c r="M4743">
        <v>130000</v>
      </c>
      <c r="O4743" t="s">
        <v>8364</v>
      </c>
      <c r="P4743" t="s">
        <v>193</v>
      </c>
    </row>
    <row r="4744" spans="1:16" x14ac:dyDescent="0.25">
      <c r="A4744" t="s">
        <v>0</v>
      </c>
      <c r="B4744" t="s">
        <v>8365</v>
      </c>
      <c r="C4744" t="s">
        <v>8366</v>
      </c>
      <c r="D4744" t="s">
        <v>4323</v>
      </c>
      <c r="E4744" t="s">
        <v>631</v>
      </c>
      <c r="F4744" t="b">
        <v>0</v>
      </c>
      <c r="G4744" t="s">
        <v>41</v>
      </c>
      <c r="H4744" s="4">
        <v>45719.667048611111</v>
      </c>
      <c r="I4744" t="b">
        <v>0</v>
      </c>
      <c r="J4744" t="b">
        <v>0</v>
      </c>
      <c r="K4744" t="s">
        <v>24</v>
      </c>
      <c r="L4744" t="s">
        <v>36</v>
      </c>
      <c r="N4744">
        <v>25</v>
      </c>
      <c r="O4744" t="s">
        <v>8367</v>
      </c>
      <c r="P4744" t="s">
        <v>8368</v>
      </c>
    </row>
    <row r="4745" spans="1:16" x14ac:dyDescent="0.25">
      <c r="A4745" t="s">
        <v>1</v>
      </c>
      <c r="B4745" t="s">
        <v>8369</v>
      </c>
      <c r="C4745" t="s">
        <v>505</v>
      </c>
      <c r="D4745" t="s">
        <v>3828</v>
      </c>
      <c r="E4745" t="s">
        <v>51</v>
      </c>
      <c r="F4745" t="b">
        <v>0</v>
      </c>
      <c r="G4745" t="s">
        <v>27</v>
      </c>
      <c r="H4745" s="4">
        <v>45719.667800925927</v>
      </c>
      <c r="I4745" t="b">
        <v>0</v>
      </c>
      <c r="J4745" t="b">
        <v>0</v>
      </c>
      <c r="K4745" t="s">
        <v>24</v>
      </c>
      <c r="L4745" t="s">
        <v>22</v>
      </c>
      <c r="M4745">
        <v>91501</v>
      </c>
      <c r="O4745" t="s">
        <v>8370</v>
      </c>
      <c r="P4745" t="s">
        <v>8371</v>
      </c>
    </row>
    <row r="4746" spans="1:16" x14ac:dyDescent="0.25">
      <c r="A4746" t="s">
        <v>0</v>
      </c>
      <c r="B4746" t="s">
        <v>875</v>
      </c>
      <c r="C4746" t="s">
        <v>2164</v>
      </c>
      <c r="D4746" t="s">
        <v>3972</v>
      </c>
      <c r="E4746" t="s">
        <v>631</v>
      </c>
      <c r="F4746" t="b">
        <v>0</v>
      </c>
      <c r="G4746" t="s">
        <v>30</v>
      </c>
      <c r="H4746" s="4">
        <v>45719.668194444443</v>
      </c>
      <c r="I4746" t="b">
        <v>0</v>
      </c>
      <c r="J4746" t="b">
        <v>0</v>
      </c>
      <c r="K4746" t="s">
        <v>24</v>
      </c>
      <c r="L4746" t="s">
        <v>36</v>
      </c>
      <c r="N4746">
        <v>20.5</v>
      </c>
      <c r="O4746" t="s">
        <v>8372</v>
      </c>
      <c r="P4746" t="s">
        <v>8373</v>
      </c>
    </row>
    <row r="4747" spans="1:16" x14ac:dyDescent="0.25">
      <c r="A4747" t="s">
        <v>2</v>
      </c>
      <c r="B4747" t="s">
        <v>8374</v>
      </c>
      <c r="C4747" t="s">
        <v>670</v>
      </c>
      <c r="D4747" t="s">
        <v>3600</v>
      </c>
      <c r="E4747" t="s">
        <v>20</v>
      </c>
      <c r="F4747" t="b">
        <v>0</v>
      </c>
      <c r="G4747" t="s">
        <v>27</v>
      </c>
      <c r="H4747" s="4">
        <v>45719.668495370373</v>
      </c>
      <c r="I4747" t="b">
        <v>1</v>
      </c>
      <c r="J4747" t="b">
        <v>0</v>
      </c>
      <c r="K4747" t="s">
        <v>24</v>
      </c>
      <c r="L4747" t="s">
        <v>22</v>
      </c>
      <c r="M4747">
        <v>110000</v>
      </c>
      <c r="O4747" t="s">
        <v>8375</v>
      </c>
      <c r="P4747" t="s">
        <v>3507</v>
      </c>
    </row>
    <row r="4748" spans="1:16" x14ac:dyDescent="0.25">
      <c r="A4748" t="s">
        <v>2</v>
      </c>
      <c r="B4748" t="s">
        <v>8376</v>
      </c>
      <c r="C4748" t="s">
        <v>670</v>
      </c>
      <c r="D4748" t="s">
        <v>3600</v>
      </c>
      <c r="E4748" t="s">
        <v>20</v>
      </c>
      <c r="F4748" t="b">
        <v>0</v>
      </c>
      <c r="G4748" t="s">
        <v>27</v>
      </c>
      <c r="H4748" s="4">
        <v>45719.668576388889</v>
      </c>
      <c r="I4748" t="b">
        <v>1</v>
      </c>
      <c r="J4748" t="b">
        <v>0</v>
      </c>
      <c r="K4748" t="s">
        <v>24</v>
      </c>
      <c r="L4748" t="s">
        <v>22</v>
      </c>
      <c r="M4748">
        <v>110000</v>
      </c>
      <c r="O4748" t="s">
        <v>8375</v>
      </c>
      <c r="P4748" t="s">
        <v>338</v>
      </c>
    </row>
    <row r="4749" spans="1:16" x14ac:dyDescent="0.25">
      <c r="A4749" t="s">
        <v>0</v>
      </c>
      <c r="B4749" t="s">
        <v>1632</v>
      </c>
      <c r="C4749" t="s">
        <v>606</v>
      </c>
      <c r="D4749" t="s">
        <v>3972</v>
      </c>
      <c r="E4749" t="s">
        <v>51</v>
      </c>
      <c r="F4749" t="b">
        <v>0</v>
      </c>
      <c r="G4749" t="s">
        <v>27</v>
      </c>
      <c r="H4749" s="4">
        <v>45719.708356481482</v>
      </c>
      <c r="I4749" t="b">
        <v>0</v>
      </c>
      <c r="J4749" t="b">
        <v>1</v>
      </c>
      <c r="K4749" t="s">
        <v>24</v>
      </c>
      <c r="L4749" t="s">
        <v>36</v>
      </c>
      <c r="N4749">
        <v>39.165000915527337</v>
      </c>
      <c r="O4749" t="s">
        <v>350</v>
      </c>
      <c r="P4749" t="s">
        <v>8377</v>
      </c>
    </row>
    <row r="4750" spans="1:16" x14ac:dyDescent="0.25">
      <c r="A4750" t="s">
        <v>0</v>
      </c>
      <c r="B4750" t="s">
        <v>0</v>
      </c>
      <c r="C4750" t="s">
        <v>3742</v>
      </c>
      <c r="D4750" t="s">
        <v>3828</v>
      </c>
      <c r="E4750" t="s">
        <v>20</v>
      </c>
      <c r="F4750" t="b">
        <v>0</v>
      </c>
      <c r="G4750" t="s">
        <v>27</v>
      </c>
      <c r="H4750" s="4">
        <v>45719.708449074067</v>
      </c>
      <c r="I4750" t="b">
        <v>0</v>
      </c>
      <c r="J4750" t="b">
        <v>1</v>
      </c>
      <c r="K4750" t="s">
        <v>24</v>
      </c>
      <c r="L4750" t="s">
        <v>22</v>
      </c>
      <c r="M4750">
        <v>55000</v>
      </c>
      <c r="O4750" t="s">
        <v>8378</v>
      </c>
      <c r="P4750" t="s">
        <v>221</v>
      </c>
    </row>
    <row r="4751" spans="1:16" x14ac:dyDescent="0.25">
      <c r="A4751" t="s">
        <v>1</v>
      </c>
      <c r="B4751" t="s">
        <v>467</v>
      </c>
      <c r="C4751" t="s">
        <v>82</v>
      </c>
      <c r="D4751" t="s">
        <v>3972</v>
      </c>
      <c r="E4751" t="s">
        <v>20</v>
      </c>
      <c r="F4751" t="b">
        <v>0</v>
      </c>
      <c r="G4751" t="s">
        <v>27</v>
      </c>
      <c r="H4751" s="4">
        <v>45719.709409722222</v>
      </c>
      <c r="I4751" t="b">
        <v>0</v>
      </c>
      <c r="J4751" t="b">
        <v>0</v>
      </c>
      <c r="K4751" t="s">
        <v>24</v>
      </c>
      <c r="L4751" t="s">
        <v>22</v>
      </c>
      <c r="M4751">
        <v>153000</v>
      </c>
      <c r="O4751" t="s">
        <v>1400</v>
      </c>
      <c r="P4751" t="s">
        <v>988</v>
      </c>
    </row>
    <row r="4752" spans="1:16" x14ac:dyDescent="0.25">
      <c r="A4752" t="s">
        <v>1</v>
      </c>
      <c r="B4752" t="s">
        <v>8379</v>
      </c>
      <c r="C4752" t="s">
        <v>505</v>
      </c>
      <c r="D4752" t="s">
        <v>3972</v>
      </c>
      <c r="E4752" t="s">
        <v>51</v>
      </c>
      <c r="F4752" t="b">
        <v>0</v>
      </c>
      <c r="G4752" t="s">
        <v>27</v>
      </c>
      <c r="H4752" s="4">
        <v>45719.709444444437</v>
      </c>
      <c r="I4752" t="b">
        <v>0</v>
      </c>
      <c r="J4752" t="b">
        <v>0</v>
      </c>
      <c r="K4752" t="s">
        <v>24</v>
      </c>
      <c r="L4752" t="s">
        <v>36</v>
      </c>
      <c r="N4752">
        <v>67.5</v>
      </c>
      <c r="O4752" t="s">
        <v>1137</v>
      </c>
      <c r="P4752" t="s">
        <v>8371</v>
      </c>
    </row>
    <row r="4753" spans="1:16" x14ac:dyDescent="0.25">
      <c r="A4753" t="s">
        <v>2</v>
      </c>
      <c r="B4753" t="s">
        <v>8380</v>
      </c>
      <c r="C4753" t="s">
        <v>24</v>
      </c>
      <c r="D4753" t="s">
        <v>3972</v>
      </c>
      <c r="E4753" t="s">
        <v>20</v>
      </c>
      <c r="F4753" t="b">
        <v>0</v>
      </c>
      <c r="G4753" t="s">
        <v>27</v>
      </c>
      <c r="H4753" s="4">
        <v>45719.71020833333</v>
      </c>
      <c r="I4753" t="b">
        <v>0</v>
      </c>
      <c r="J4753" t="b">
        <v>0</v>
      </c>
      <c r="K4753" t="s">
        <v>24</v>
      </c>
      <c r="L4753" t="s">
        <v>36</v>
      </c>
      <c r="N4753">
        <v>62.5</v>
      </c>
      <c r="O4753" t="s">
        <v>5500</v>
      </c>
      <c r="P4753" t="s">
        <v>8381</v>
      </c>
    </row>
    <row r="4754" spans="1:16" x14ac:dyDescent="0.25">
      <c r="A4754" t="s">
        <v>2</v>
      </c>
      <c r="B4754" t="s">
        <v>389</v>
      </c>
      <c r="C4754" t="s">
        <v>503</v>
      </c>
      <c r="D4754" t="s">
        <v>3828</v>
      </c>
      <c r="E4754" t="s">
        <v>20</v>
      </c>
      <c r="F4754" t="b">
        <v>0</v>
      </c>
      <c r="G4754" t="s">
        <v>27</v>
      </c>
      <c r="H4754" s="4">
        <v>45719.71020833333</v>
      </c>
      <c r="I4754" t="b">
        <v>0</v>
      </c>
      <c r="J4754" t="b">
        <v>0</v>
      </c>
      <c r="K4754" t="s">
        <v>24</v>
      </c>
      <c r="L4754" t="s">
        <v>22</v>
      </c>
      <c r="M4754">
        <v>120000</v>
      </c>
      <c r="O4754" t="s">
        <v>656</v>
      </c>
      <c r="P4754" t="s">
        <v>8382</v>
      </c>
    </row>
    <row r="4755" spans="1:16" x14ac:dyDescent="0.25">
      <c r="A4755" t="s">
        <v>40</v>
      </c>
      <c r="B4755" t="s">
        <v>8383</v>
      </c>
      <c r="C4755" t="s">
        <v>82</v>
      </c>
      <c r="D4755" t="s">
        <v>3972</v>
      </c>
      <c r="E4755" t="s">
        <v>20</v>
      </c>
      <c r="F4755" t="b">
        <v>0</v>
      </c>
      <c r="G4755" t="s">
        <v>41</v>
      </c>
      <c r="H4755" s="4">
        <v>45719.710833333331</v>
      </c>
      <c r="I4755" t="b">
        <v>0</v>
      </c>
      <c r="J4755" t="b">
        <v>0</v>
      </c>
      <c r="K4755" t="s">
        <v>24</v>
      </c>
      <c r="L4755" t="s">
        <v>22</v>
      </c>
      <c r="M4755">
        <v>152500</v>
      </c>
      <c r="O4755" t="s">
        <v>8384</v>
      </c>
      <c r="P4755" t="s">
        <v>8385</v>
      </c>
    </row>
    <row r="4756" spans="1:16" x14ac:dyDescent="0.25">
      <c r="A4756" t="s">
        <v>2</v>
      </c>
      <c r="B4756" t="s">
        <v>8386</v>
      </c>
      <c r="C4756" t="s">
        <v>322</v>
      </c>
      <c r="D4756" t="s">
        <v>3956</v>
      </c>
      <c r="E4756" t="s">
        <v>34</v>
      </c>
      <c r="F4756" t="b">
        <v>0</v>
      </c>
      <c r="G4756" t="s">
        <v>27</v>
      </c>
      <c r="H4756" s="4">
        <v>45719.751851851863</v>
      </c>
      <c r="I4756" t="b">
        <v>0</v>
      </c>
      <c r="J4756" t="b">
        <v>1</v>
      </c>
      <c r="K4756" t="s">
        <v>24</v>
      </c>
      <c r="L4756" t="s">
        <v>36</v>
      </c>
      <c r="N4756">
        <v>68.2449951171875</v>
      </c>
      <c r="O4756" t="s">
        <v>1883</v>
      </c>
      <c r="P4756" t="s">
        <v>119</v>
      </c>
    </row>
    <row r="4757" spans="1:16" x14ac:dyDescent="0.25">
      <c r="A4757" t="s">
        <v>2</v>
      </c>
      <c r="B4757" t="s">
        <v>195</v>
      </c>
      <c r="C4757" t="s">
        <v>1337</v>
      </c>
      <c r="D4757" t="s">
        <v>2208</v>
      </c>
      <c r="E4757" t="s">
        <v>20</v>
      </c>
      <c r="F4757" t="b">
        <v>0</v>
      </c>
      <c r="G4757" t="s">
        <v>27</v>
      </c>
      <c r="H4757" s="4">
        <v>45719.751932870371</v>
      </c>
      <c r="I4757" t="b">
        <v>0</v>
      </c>
      <c r="J4757" t="b">
        <v>0</v>
      </c>
      <c r="K4757" t="s">
        <v>24</v>
      </c>
      <c r="L4757" t="s">
        <v>22</v>
      </c>
      <c r="M4757">
        <v>150000</v>
      </c>
      <c r="O4757" t="s">
        <v>2575</v>
      </c>
      <c r="P4757" t="s">
        <v>8387</v>
      </c>
    </row>
    <row r="4758" spans="1:16" x14ac:dyDescent="0.25">
      <c r="A4758" t="s">
        <v>0</v>
      </c>
      <c r="B4758" t="s">
        <v>8388</v>
      </c>
      <c r="C4758" t="s">
        <v>628</v>
      </c>
      <c r="D4758" t="s">
        <v>3972</v>
      </c>
      <c r="E4758" t="s">
        <v>20</v>
      </c>
      <c r="F4758" t="b">
        <v>0</v>
      </c>
      <c r="G4758" t="s">
        <v>27</v>
      </c>
      <c r="H4758" s="4">
        <v>45719.791712962957</v>
      </c>
      <c r="I4758" t="b">
        <v>0</v>
      </c>
      <c r="J4758" t="b">
        <v>1</v>
      </c>
      <c r="K4758" t="s">
        <v>24</v>
      </c>
      <c r="L4758" t="s">
        <v>22</v>
      </c>
      <c r="M4758">
        <v>161000</v>
      </c>
      <c r="O4758" t="s">
        <v>482</v>
      </c>
      <c r="P4758" t="s">
        <v>2525</v>
      </c>
    </row>
    <row r="4759" spans="1:16" x14ac:dyDescent="0.25">
      <c r="A4759" t="s">
        <v>0</v>
      </c>
      <c r="B4759" t="s">
        <v>3944</v>
      </c>
      <c r="C4759" t="s">
        <v>1240</v>
      </c>
      <c r="D4759" t="s">
        <v>3828</v>
      </c>
      <c r="E4759" t="s">
        <v>51</v>
      </c>
      <c r="F4759" t="b">
        <v>0</v>
      </c>
      <c r="G4759" t="s">
        <v>27</v>
      </c>
      <c r="H4759" s="4">
        <v>45719.79173611111</v>
      </c>
      <c r="I4759" t="b">
        <v>0</v>
      </c>
      <c r="J4759" t="b">
        <v>0</v>
      </c>
      <c r="K4759" t="s">
        <v>24</v>
      </c>
      <c r="L4759" t="s">
        <v>36</v>
      </c>
      <c r="N4759">
        <v>60</v>
      </c>
      <c r="O4759" t="s">
        <v>404</v>
      </c>
      <c r="P4759" t="s">
        <v>8389</v>
      </c>
    </row>
    <row r="4760" spans="1:16" x14ac:dyDescent="0.25">
      <c r="A4760" t="s">
        <v>19</v>
      </c>
      <c r="B4760" t="s">
        <v>8390</v>
      </c>
      <c r="C4760" t="s">
        <v>1845</v>
      </c>
      <c r="D4760" t="s">
        <v>3972</v>
      </c>
      <c r="E4760" t="s">
        <v>20</v>
      </c>
      <c r="F4760" t="b">
        <v>0</v>
      </c>
      <c r="G4760" t="s">
        <v>27</v>
      </c>
      <c r="H4760" s="4">
        <v>45719.791805555556</v>
      </c>
      <c r="I4760" t="b">
        <v>0</v>
      </c>
      <c r="J4760" t="b">
        <v>1</v>
      </c>
      <c r="K4760" t="s">
        <v>24</v>
      </c>
      <c r="L4760" t="s">
        <v>22</v>
      </c>
      <c r="M4760">
        <v>100000</v>
      </c>
      <c r="O4760" t="s">
        <v>482</v>
      </c>
      <c r="P4760" t="s">
        <v>8391</v>
      </c>
    </row>
    <row r="4761" spans="1:16" x14ac:dyDescent="0.25">
      <c r="A4761" t="s">
        <v>0</v>
      </c>
      <c r="B4761" t="s">
        <v>8392</v>
      </c>
      <c r="C4761" t="s">
        <v>3390</v>
      </c>
      <c r="D4761" t="s">
        <v>3972</v>
      </c>
      <c r="E4761" t="s">
        <v>20</v>
      </c>
      <c r="F4761" t="b">
        <v>0</v>
      </c>
      <c r="G4761" t="s">
        <v>27</v>
      </c>
      <c r="H4761" s="4">
        <v>45719.791875000003</v>
      </c>
      <c r="I4761" t="b">
        <v>0</v>
      </c>
      <c r="J4761" t="b">
        <v>0</v>
      </c>
      <c r="K4761" t="s">
        <v>24</v>
      </c>
      <c r="L4761" t="s">
        <v>22</v>
      </c>
      <c r="M4761">
        <v>150000</v>
      </c>
      <c r="O4761" t="s">
        <v>8393</v>
      </c>
    </row>
    <row r="4762" spans="1:16" x14ac:dyDescent="0.25">
      <c r="A4762" t="s">
        <v>0</v>
      </c>
      <c r="B4762" t="s">
        <v>8394</v>
      </c>
      <c r="C4762" t="s">
        <v>44</v>
      </c>
      <c r="D4762" t="s">
        <v>3972</v>
      </c>
      <c r="E4762" t="s">
        <v>51</v>
      </c>
      <c r="F4762" t="b">
        <v>0</v>
      </c>
      <c r="G4762" t="s">
        <v>41</v>
      </c>
      <c r="H4762" s="4">
        <v>45719.79210648148</v>
      </c>
      <c r="I4762" t="b">
        <v>0</v>
      </c>
      <c r="J4762" t="b">
        <v>0</v>
      </c>
      <c r="K4762" t="s">
        <v>24</v>
      </c>
      <c r="L4762" t="s">
        <v>36</v>
      </c>
      <c r="N4762">
        <v>63.334999084472663</v>
      </c>
      <c r="O4762" t="s">
        <v>729</v>
      </c>
      <c r="P4762" t="s">
        <v>8395</v>
      </c>
    </row>
    <row r="4763" spans="1:16" x14ac:dyDescent="0.25">
      <c r="A4763" t="s">
        <v>1</v>
      </c>
      <c r="B4763" t="s">
        <v>8396</v>
      </c>
      <c r="C4763" t="s">
        <v>322</v>
      </c>
      <c r="D4763" t="s">
        <v>3972</v>
      </c>
      <c r="E4763" t="s">
        <v>20</v>
      </c>
      <c r="F4763" t="b">
        <v>0</v>
      </c>
      <c r="G4763" t="s">
        <v>41</v>
      </c>
      <c r="H4763" s="4">
        <v>45719.793043981481</v>
      </c>
      <c r="I4763" t="b">
        <v>0</v>
      </c>
      <c r="J4763" t="b">
        <v>1</v>
      </c>
      <c r="K4763" t="s">
        <v>24</v>
      </c>
      <c r="L4763" t="s">
        <v>22</v>
      </c>
      <c r="M4763">
        <v>214500</v>
      </c>
      <c r="O4763" t="s">
        <v>323</v>
      </c>
      <c r="P4763" t="s">
        <v>8397</v>
      </c>
    </row>
    <row r="4764" spans="1:16" x14ac:dyDescent="0.25">
      <c r="A4764" t="s">
        <v>0</v>
      </c>
      <c r="B4764" t="s">
        <v>8398</v>
      </c>
      <c r="C4764" t="s">
        <v>481</v>
      </c>
      <c r="D4764" t="s">
        <v>3972</v>
      </c>
      <c r="E4764" t="s">
        <v>20</v>
      </c>
      <c r="F4764" t="b">
        <v>0</v>
      </c>
      <c r="G4764" t="s">
        <v>27</v>
      </c>
      <c r="H4764" s="4">
        <v>45719.833379629628</v>
      </c>
      <c r="I4764" t="b">
        <v>0</v>
      </c>
      <c r="J4764" t="b">
        <v>1</v>
      </c>
      <c r="K4764" t="s">
        <v>24</v>
      </c>
      <c r="L4764" t="s">
        <v>22</v>
      </c>
      <c r="M4764">
        <v>95000</v>
      </c>
      <c r="O4764" t="s">
        <v>8399</v>
      </c>
      <c r="P4764" t="s">
        <v>8400</v>
      </c>
    </row>
    <row r="4765" spans="1:16" x14ac:dyDescent="0.25">
      <c r="A4765" t="s">
        <v>25</v>
      </c>
      <c r="B4765" t="s">
        <v>8401</v>
      </c>
      <c r="C4765" t="s">
        <v>921</v>
      </c>
      <c r="D4765" t="s">
        <v>3972</v>
      </c>
      <c r="E4765" t="s">
        <v>20</v>
      </c>
      <c r="F4765" t="b">
        <v>0</v>
      </c>
      <c r="G4765" t="s">
        <v>27</v>
      </c>
      <c r="H4765" s="4">
        <v>45719.833541666667</v>
      </c>
      <c r="I4765" t="b">
        <v>0</v>
      </c>
      <c r="J4765" t="b">
        <v>1</v>
      </c>
      <c r="K4765" t="s">
        <v>24</v>
      </c>
      <c r="L4765" t="s">
        <v>22</v>
      </c>
      <c r="M4765">
        <v>94700</v>
      </c>
      <c r="O4765" t="s">
        <v>2817</v>
      </c>
      <c r="P4765" t="s">
        <v>119</v>
      </c>
    </row>
    <row r="4766" spans="1:16" x14ac:dyDescent="0.25">
      <c r="A4766" t="s">
        <v>2</v>
      </c>
      <c r="B4766" t="s">
        <v>8402</v>
      </c>
      <c r="C4766" t="s">
        <v>39</v>
      </c>
      <c r="D4766" t="s">
        <v>3972</v>
      </c>
      <c r="E4766" t="s">
        <v>20</v>
      </c>
      <c r="F4766" t="b">
        <v>1</v>
      </c>
      <c r="G4766" t="s">
        <v>27</v>
      </c>
      <c r="H4766" s="4">
        <v>45719.835462962961</v>
      </c>
      <c r="I4766" t="b">
        <v>1</v>
      </c>
      <c r="J4766" t="b">
        <v>0</v>
      </c>
      <c r="K4766" t="s">
        <v>24</v>
      </c>
      <c r="L4766" t="s">
        <v>22</v>
      </c>
      <c r="M4766">
        <v>137500</v>
      </c>
      <c r="O4766" t="s">
        <v>1433</v>
      </c>
      <c r="P4766" t="s">
        <v>8403</v>
      </c>
    </row>
    <row r="4767" spans="1:16" x14ac:dyDescent="0.25">
      <c r="A4767" t="s">
        <v>89</v>
      </c>
      <c r="B4767" t="s">
        <v>2133</v>
      </c>
      <c r="C4767" t="s">
        <v>308</v>
      </c>
      <c r="D4767" t="s">
        <v>3972</v>
      </c>
      <c r="E4767" t="s">
        <v>51</v>
      </c>
      <c r="F4767" t="b">
        <v>0</v>
      </c>
      <c r="G4767" t="s">
        <v>27</v>
      </c>
      <c r="H4767" s="4">
        <v>45719.875150462962</v>
      </c>
      <c r="I4767" t="b">
        <v>0</v>
      </c>
      <c r="J4767" t="b">
        <v>1</v>
      </c>
      <c r="K4767" t="s">
        <v>24</v>
      </c>
      <c r="L4767" t="s">
        <v>36</v>
      </c>
      <c r="N4767">
        <v>60</v>
      </c>
      <c r="O4767" t="s">
        <v>1650</v>
      </c>
      <c r="P4767" t="s">
        <v>8404</v>
      </c>
    </row>
    <row r="4768" spans="1:16" x14ac:dyDescent="0.25">
      <c r="A4768" t="s">
        <v>19</v>
      </c>
      <c r="B4768" t="s">
        <v>8405</v>
      </c>
      <c r="C4768" t="s">
        <v>322</v>
      </c>
      <c r="D4768" t="s">
        <v>3972</v>
      </c>
      <c r="E4768" t="s">
        <v>20</v>
      </c>
      <c r="F4768" t="b">
        <v>0</v>
      </c>
      <c r="G4768" t="s">
        <v>41</v>
      </c>
      <c r="H4768" s="4">
        <v>45719.876354166663</v>
      </c>
      <c r="I4768" t="b">
        <v>0</v>
      </c>
      <c r="J4768" t="b">
        <v>1</v>
      </c>
      <c r="K4768" t="s">
        <v>24</v>
      </c>
      <c r="L4768" t="s">
        <v>22</v>
      </c>
      <c r="M4768">
        <v>186500</v>
      </c>
      <c r="O4768" t="s">
        <v>1883</v>
      </c>
      <c r="P4768" t="s">
        <v>8406</v>
      </c>
    </row>
    <row r="4769" spans="1:16" x14ac:dyDescent="0.25">
      <c r="A4769" t="s">
        <v>2</v>
      </c>
      <c r="B4769" t="s">
        <v>8407</v>
      </c>
      <c r="C4769" t="s">
        <v>425</v>
      </c>
      <c r="D4769" t="s">
        <v>3600</v>
      </c>
      <c r="E4769" t="s">
        <v>51</v>
      </c>
      <c r="F4769" t="b">
        <v>0</v>
      </c>
      <c r="G4769" t="s">
        <v>27</v>
      </c>
      <c r="H4769" s="4">
        <v>45719.876851851863</v>
      </c>
      <c r="I4769" t="b">
        <v>1</v>
      </c>
      <c r="J4769" t="b">
        <v>0</v>
      </c>
      <c r="K4769" t="s">
        <v>24</v>
      </c>
      <c r="L4769" t="s">
        <v>36</v>
      </c>
      <c r="N4769">
        <v>60</v>
      </c>
      <c r="O4769" t="s">
        <v>8408</v>
      </c>
      <c r="P4769" t="s">
        <v>8409</v>
      </c>
    </row>
    <row r="4770" spans="1:16" x14ac:dyDescent="0.25">
      <c r="A4770" t="s">
        <v>2</v>
      </c>
      <c r="B4770" t="s">
        <v>8410</v>
      </c>
      <c r="C4770" t="s">
        <v>606</v>
      </c>
      <c r="D4770" t="s">
        <v>3972</v>
      </c>
      <c r="E4770" t="s">
        <v>20</v>
      </c>
      <c r="F4770" t="b">
        <v>0</v>
      </c>
      <c r="G4770" t="s">
        <v>41</v>
      </c>
      <c r="H4770" s="4">
        <v>45719.877476851849</v>
      </c>
      <c r="I4770" t="b">
        <v>0</v>
      </c>
      <c r="J4770" t="b">
        <v>1</v>
      </c>
      <c r="K4770" t="s">
        <v>24</v>
      </c>
      <c r="L4770" t="s">
        <v>22</v>
      </c>
      <c r="M4770">
        <v>170000</v>
      </c>
      <c r="O4770" t="s">
        <v>8411</v>
      </c>
      <c r="P4770" t="s">
        <v>8412</v>
      </c>
    </row>
    <row r="4771" spans="1:16" x14ac:dyDescent="0.25">
      <c r="A4771" t="s">
        <v>89</v>
      </c>
      <c r="B4771" t="s">
        <v>8413</v>
      </c>
      <c r="C4771" t="s">
        <v>2283</v>
      </c>
      <c r="D4771" t="s">
        <v>3972</v>
      </c>
      <c r="E4771" t="s">
        <v>51</v>
      </c>
      <c r="F4771" t="b">
        <v>0</v>
      </c>
      <c r="G4771" t="s">
        <v>23</v>
      </c>
      <c r="H4771" s="4">
        <v>45719.906493055547</v>
      </c>
      <c r="I4771" t="b">
        <v>1</v>
      </c>
      <c r="J4771" t="b">
        <v>0</v>
      </c>
      <c r="K4771" t="s">
        <v>24</v>
      </c>
      <c r="L4771" t="s">
        <v>36</v>
      </c>
      <c r="N4771">
        <v>49.5</v>
      </c>
      <c r="O4771" t="s">
        <v>1961</v>
      </c>
      <c r="P4771" t="s">
        <v>8414</v>
      </c>
    </row>
    <row r="4772" spans="1:16" x14ac:dyDescent="0.25">
      <c r="A4772" t="s">
        <v>0</v>
      </c>
      <c r="B4772" t="s">
        <v>8415</v>
      </c>
      <c r="C4772" t="s">
        <v>44</v>
      </c>
      <c r="D4772" t="s">
        <v>3972</v>
      </c>
      <c r="E4772" t="s">
        <v>20</v>
      </c>
      <c r="F4772" t="b">
        <v>0</v>
      </c>
      <c r="G4772" t="s">
        <v>41</v>
      </c>
      <c r="H4772" s="4">
        <v>45719.917129629634</v>
      </c>
      <c r="I4772" t="b">
        <v>0</v>
      </c>
      <c r="J4772" t="b">
        <v>0</v>
      </c>
      <c r="K4772" t="s">
        <v>24</v>
      </c>
      <c r="L4772" t="s">
        <v>22</v>
      </c>
      <c r="M4772">
        <v>120000</v>
      </c>
      <c r="O4772" t="s">
        <v>8416</v>
      </c>
      <c r="P4772" t="s">
        <v>8417</v>
      </c>
    </row>
    <row r="4773" spans="1:16" x14ac:dyDescent="0.25">
      <c r="A4773" t="s">
        <v>0</v>
      </c>
      <c r="B4773" t="s">
        <v>8418</v>
      </c>
      <c r="C4773" t="s">
        <v>167</v>
      </c>
      <c r="D4773" t="s">
        <v>2208</v>
      </c>
      <c r="E4773" t="s">
        <v>20</v>
      </c>
      <c r="F4773" t="b">
        <v>0</v>
      </c>
      <c r="G4773" t="s">
        <v>35</v>
      </c>
      <c r="H4773" s="4">
        <v>45719.917303240742</v>
      </c>
      <c r="I4773" t="b">
        <v>0</v>
      </c>
      <c r="J4773" t="b">
        <v>1</v>
      </c>
      <c r="K4773" t="s">
        <v>24</v>
      </c>
      <c r="L4773" t="s">
        <v>22</v>
      </c>
      <c r="M4773">
        <v>172000</v>
      </c>
      <c r="O4773" t="s">
        <v>8419</v>
      </c>
      <c r="P4773" t="s">
        <v>274</v>
      </c>
    </row>
    <row r="4774" spans="1:16" x14ac:dyDescent="0.25">
      <c r="A4774" t="s">
        <v>0</v>
      </c>
      <c r="B4774" t="s">
        <v>565</v>
      </c>
      <c r="C4774" t="s">
        <v>1067</v>
      </c>
      <c r="D4774" t="s">
        <v>2208</v>
      </c>
      <c r="E4774" t="s">
        <v>20</v>
      </c>
      <c r="F4774" t="b">
        <v>0</v>
      </c>
      <c r="G4774" t="s">
        <v>30</v>
      </c>
      <c r="H4774" s="4">
        <v>45719.91747685185</v>
      </c>
      <c r="I4774" t="b">
        <v>0</v>
      </c>
      <c r="J4774" t="b">
        <v>1</v>
      </c>
      <c r="K4774" t="s">
        <v>24</v>
      </c>
      <c r="L4774" t="s">
        <v>22</v>
      </c>
      <c r="M4774">
        <v>83250</v>
      </c>
      <c r="O4774" t="s">
        <v>2424</v>
      </c>
      <c r="P4774" t="s">
        <v>8420</v>
      </c>
    </row>
    <row r="4775" spans="1:16" x14ac:dyDescent="0.25">
      <c r="A4775" t="s">
        <v>2</v>
      </c>
      <c r="B4775" t="s">
        <v>8421</v>
      </c>
      <c r="C4775" t="s">
        <v>39</v>
      </c>
      <c r="D4775" t="s">
        <v>112</v>
      </c>
      <c r="E4775" t="s">
        <v>51</v>
      </c>
      <c r="F4775" t="b">
        <v>1</v>
      </c>
      <c r="G4775" t="s">
        <v>27</v>
      </c>
      <c r="H4775" s="4">
        <v>45719.918541666673</v>
      </c>
      <c r="I4775" t="b">
        <v>0</v>
      </c>
      <c r="J4775" t="b">
        <v>0</v>
      </c>
      <c r="K4775" t="s">
        <v>24</v>
      </c>
      <c r="L4775" t="s">
        <v>36</v>
      </c>
      <c r="N4775">
        <v>57.5</v>
      </c>
      <c r="O4775" t="s">
        <v>112</v>
      </c>
      <c r="P4775" t="s">
        <v>8422</v>
      </c>
    </row>
    <row r="4776" spans="1:16" x14ac:dyDescent="0.25">
      <c r="A4776" t="s">
        <v>0</v>
      </c>
      <c r="B4776" t="s">
        <v>8423</v>
      </c>
      <c r="C4776" t="s">
        <v>8424</v>
      </c>
      <c r="D4776" t="s">
        <v>3972</v>
      </c>
      <c r="E4776" t="s">
        <v>51</v>
      </c>
      <c r="F4776" t="b">
        <v>0</v>
      </c>
      <c r="G4776" t="s">
        <v>106</v>
      </c>
      <c r="H4776" s="4">
        <v>45719.935543981483</v>
      </c>
      <c r="I4776" t="b">
        <v>0</v>
      </c>
      <c r="J4776" t="b">
        <v>0</v>
      </c>
      <c r="K4776" t="s">
        <v>106</v>
      </c>
      <c r="L4776" t="s">
        <v>36</v>
      </c>
      <c r="N4776">
        <v>41.5</v>
      </c>
      <c r="O4776" t="s">
        <v>8425</v>
      </c>
    </row>
    <row r="4777" spans="1:16" x14ac:dyDescent="0.25">
      <c r="A4777" t="s">
        <v>19</v>
      </c>
      <c r="B4777" t="s">
        <v>4936</v>
      </c>
      <c r="C4777" t="s">
        <v>64</v>
      </c>
      <c r="D4777" t="s">
        <v>2208</v>
      </c>
      <c r="E4777" t="s">
        <v>20</v>
      </c>
      <c r="F4777" t="b">
        <v>0</v>
      </c>
      <c r="G4777" t="s">
        <v>23</v>
      </c>
      <c r="H4777" s="4">
        <v>45719.948321759257</v>
      </c>
      <c r="I4777" t="b">
        <v>0</v>
      </c>
      <c r="J4777" t="b">
        <v>1</v>
      </c>
      <c r="K4777" t="s">
        <v>24</v>
      </c>
      <c r="L4777" t="s">
        <v>22</v>
      </c>
      <c r="M4777">
        <v>160992</v>
      </c>
      <c r="O4777" t="s">
        <v>6766</v>
      </c>
    </row>
    <row r="4778" spans="1:16" x14ac:dyDescent="0.25">
      <c r="A4778" t="s">
        <v>19</v>
      </c>
      <c r="B4778" t="s">
        <v>8426</v>
      </c>
      <c r="C4778" t="s">
        <v>64</v>
      </c>
      <c r="D4778" t="s">
        <v>2208</v>
      </c>
      <c r="E4778" t="s">
        <v>20</v>
      </c>
      <c r="F4778" t="b">
        <v>0</v>
      </c>
      <c r="G4778" t="s">
        <v>23</v>
      </c>
      <c r="H4778" s="4">
        <v>45719.948333333326</v>
      </c>
      <c r="I4778" t="b">
        <v>0</v>
      </c>
      <c r="J4778" t="b">
        <v>1</v>
      </c>
      <c r="K4778" t="s">
        <v>24</v>
      </c>
      <c r="L4778" t="s">
        <v>22</v>
      </c>
      <c r="M4778">
        <v>160992</v>
      </c>
      <c r="O4778" t="s">
        <v>6766</v>
      </c>
      <c r="P4778" t="s">
        <v>149</v>
      </c>
    </row>
    <row r="4779" spans="1:16" x14ac:dyDescent="0.25">
      <c r="A4779" t="s">
        <v>1</v>
      </c>
      <c r="B4779" t="s">
        <v>8427</v>
      </c>
      <c r="C4779" t="s">
        <v>490</v>
      </c>
      <c r="D4779" t="s">
        <v>3972</v>
      </c>
      <c r="E4779" t="s">
        <v>20</v>
      </c>
      <c r="F4779" t="b">
        <v>0</v>
      </c>
      <c r="G4779" t="s">
        <v>27</v>
      </c>
      <c r="H4779" s="4">
        <v>45719.958449074067</v>
      </c>
      <c r="I4779" t="b">
        <v>0</v>
      </c>
      <c r="J4779" t="b">
        <v>0</v>
      </c>
      <c r="K4779" t="s">
        <v>24</v>
      </c>
      <c r="L4779" t="s">
        <v>22</v>
      </c>
      <c r="M4779">
        <v>80150</v>
      </c>
      <c r="O4779" t="s">
        <v>8428</v>
      </c>
      <c r="P4779" t="s">
        <v>8429</v>
      </c>
    </row>
    <row r="4780" spans="1:16" x14ac:dyDescent="0.25">
      <c r="A4780" t="s">
        <v>0</v>
      </c>
      <c r="B4780" t="s">
        <v>8430</v>
      </c>
      <c r="C4780" t="s">
        <v>440</v>
      </c>
      <c r="D4780" t="s">
        <v>3972</v>
      </c>
      <c r="E4780" t="s">
        <v>20</v>
      </c>
      <c r="F4780" t="b">
        <v>0</v>
      </c>
      <c r="G4780" t="s">
        <v>27</v>
      </c>
      <c r="H4780" s="4">
        <v>45719.958483796298</v>
      </c>
      <c r="I4780" t="b">
        <v>0</v>
      </c>
      <c r="J4780" t="b">
        <v>1</v>
      </c>
      <c r="K4780" t="s">
        <v>24</v>
      </c>
      <c r="L4780" t="s">
        <v>22</v>
      </c>
      <c r="M4780">
        <v>180000</v>
      </c>
      <c r="O4780" t="s">
        <v>8431</v>
      </c>
      <c r="P4780" t="s">
        <v>3662</v>
      </c>
    </row>
    <row r="4781" spans="1:16" x14ac:dyDescent="0.25">
      <c r="A4781" t="s">
        <v>40</v>
      </c>
      <c r="B4781" t="s">
        <v>8432</v>
      </c>
      <c r="C4781" t="s">
        <v>842</v>
      </c>
      <c r="D4781" t="s">
        <v>3972</v>
      </c>
      <c r="E4781" t="s">
        <v>20</v>
      </c>
      <c r="F4781" t="b">
        <v>0</v>
      </c>
      <c r="G4781" t="s">
        <v>30</v>
      </c>
      <c r="H4781" s="4">
        <v>45719.959143518521</v>
      </c>
      <c r="I4781" t="b">
        <v>0</v>
      </c>
      <c r="J4781" t="b">
        <v>1</v>
      </c>
      <c r="K4781" t="s">
        <v>24</v>
      </c>
      <c r="L4781" t="s">
        <v>22</v>
      </c>
      <c r="M4781">
        <v>137800</v>
      </c>
      <c r="O4781" t="s">
        <v>5527</v>
      </c>
      <c r="P4781" t="s">
        <v>8433</v>
      </c>
    </row>
    <row r="4782" spans="1:16" x14ac:dyDescent="0.25">
      <c r="A4782" t="s">
        <v>2</v>
      </c>
      <c r="B4782" t="s">
        <v>8434</v>
      </c>
      <c r="C4782" t="s">
        <v>54</v>
      </c>
      <c r="D4782" t="s">
        <v>3972</v>
      </c>
      <c r="E4782" t="s">
        <v>20</v>
      </c>
      <c r="F4782" t="b">
        <v>0</v>
      </c>
      <c r="G4782" t="s">
        <v>27</v>
      </c>
      <c r="H4782" s="4">
        <v>45719.960416666669</v>
      </c>
      <c r="I4782" t="b">
        <v>0</v>
      </c>
      <c r="J4782" t="b">
        <v>0</v>
      </c>
      <c r="K4782" t="s">
        <v>24</v>
      </c>
      <c r="L4782" t="s">
        <v>22</v>
      </c>
      <c r="M4782">
        <v>250000</v>
      </c>
      <c r="O4782" t="s">
        <v>8435</v>
      </c>
      <c r="P4782" t="s">
        <v>8436</v>
      </c>
    </row>
    <row r="4783" spans="1:16" x14ac:dyDescent="0.25">
      <c r="A4783" t="s">
        <v>1</v>
      </c>
      <c r="B4783" t="s">
        <v>8437</v>
      </c>
      <c r="C4783" t="s">
        <v>211</v>
      </c>
      <c r="D4783" t="s">
        <v>3828</v>
      </c>
      <c r="E4783" t="s">
        <v>20</v>
      </c>
      <c r="F4783" t="b">
        <v>0</v>
      </c>
      <c r="G4783" t="s">
        <v>23</v>
      </c>
      <c r="H4783" s="4">
        <v>45719.989965277768</v>
      </c>
      <c r="I4783" t="b">
        <v>0</v>
      </c>
      <c r="J4783" t="b">
        <v>1</v>
      </c>
      <c r="K4783" t="s">
        <v>24</v>
      </c>
      <c r="L4783" t="s">
        <v>22</v>
      </c>
      <c r="M4783">
        <v>69703.96875</v>
      </c>
      <c r="O4783" t="s">
        <v>8438</v>
      </c>
      <c r="P4783" t="s">
        <v>193</v>
      </c>
    </row>
    <row r="4784" spans="1:16" x14ac:dyDescent="0.25">
      <c r="A4784" t="s">
        <v>1</v>
      </c>
      <c r="B4784" t="s">
        <v>467</v>
      </c>
      <c r="C4784" t="s">
        <v>118</v>
      </c>
      <c r="D4784" t="s">
        <v>2882</v>
      </c>
      <c r="E4784" t="s">
        <v>20</v>
      </c>
      <c r="F4784" t="b">
        <v>0</v>
      </c>
      <c r="G4784" t="s">
        <v>27</v>
      </c>
      <c r="H4784" s="4">
        <v>45720.001145833332</v>
      </c>
      <c r="I4784" t="b">
        <v>0</v>
      </c>
      <c r="J4784" t="b">
        <v>0</v>
      </c>
      <c r="K4784" t="s">
        <v>24</v>
      </c>
      <c r="L4784" t="s">
        <v>22</v>
      </c>
      <c r="M4784">
        <v>166080</v>
      </c>
      <c r="O4784" t="s">
        <v>563</v>
      </c>
      <c r="P4784" t="s">
        <v>8439</v>
      </c>
    </row>
    <row r="4785" spans="1:16" x14ac:dyDescent="0.25">
      <c r="A4785" t="s">
        <v>2</v>
      </c>
      <c r="B4785" t="s">
        <v>8440</v>
      </c>
      <c r="C4785" t="s">
        <v>7554</v>
      </c>
      <c r="D4785" t="s">
        <v>5122</v>
      </c>
      <c r="E4785" t="s">
        <v>20</v>
      </c>
      <c r="F4785" t="b">
        <v>0</v>
      </c>
      <c r="G4785" t="s">
        <v>27</v>
      </c>
      <c r="H4785" s="4">
        <v>45720.001909722218</v>
      </c>
      <c r="I4785" t="b">
        <v>0</v>
      </c>
      <c r="J4785" t="b">
        <v>1</v>
      </c>
      <c r="K4785" t="s">
        <v>24</v>
      </c>
      <c r="L4785" t="s">
        <v>22</v>
      </c>
      <c r="M4785">
        <v>123800</v>
      </c>
      <c r="O4785" t="s">
        <v>173</v>
      </c>
      <c r="P4785" t="s">
        <v>8068</v>
      </c>
    </row>
    <row r="4786" spans="1:16" x14ac:dyDescent="0.25">
      <c r="A4786" t="s">
        <v>19</v>
      </c>
      <c r="B4786" t="s">
        <v>8441</v>
      </c>
      <c r="C4786" t="s">
        <v>1358</v>
      </c>
      <c r="D4786" t="s">
        <v>3972</v>
      </c>
      <c r="E4786" t="s">
        <v>20</v>
      </c>
      <c r="F4786" t="b">
        <v>0</v>
      </c>
      <c r="G4786" t="s">
        <v>41</v>
      </c>
      <c r="H4786" s="4">
        <v>45720.042048611111</v>
      </c>
      <c r="I4786" t="b">
        <v>0</v>
      </c>
      <c r="J4786" t="b">
        <v>0</v>
      </c>
      <c r="K4786" t="s">
        <v>24</v>
      </c>
      <c r="L4786" t="s">
        <v>22</v>
      </c>
      <c r="M4786">
        <v>144000</v>
      </c>
      <c r="O4786" t="s">
        <v>8442</v>
      </c>
      <c r="P4786" t="s">
        <v>8443</v>
      </c>
    </row>
    <row r="4787" spans="1:16" x14ac:dyDescent="0.25">
      <c r="A4787" t="s">
        <v>2</v>
      </c>
      <c r="B4787" t="s">
        <v>392</v>
      </c>
      <c r="C4787" t="s">
        <v>1004</v>
      </c>
      <c r="D4787" t="s">
        <v>3972</v>
      </c>
      <c r="E4787" t="s">
        <v>20</v>
      </c>
      <c r="F4787" t="b">
        <v>0</v>
      </c>
      <c r="G4787" t="s">
        <v>27</v>
      </c>
      <c r="H4787" s="4">
        <v>45720.043692129628</v>
      </c>
      <c r="I4787" t="b">
        <v>0</v>
      </c>
      <c r="J4787" t="b">
        <v>1</v>
      </c>
      <c r="K4787" t="s">
        <v>24</v>
      </c>
      <c r="L4787" t="s">
        <v>22</v>
      </c>
      <c r="M4787">
        <v>157000</v>
      </c>
      <c r="O4787" t="s">
        <v>3576</v>
      </c>
      <c r="P4787" t="s">
        <v>2843</v>
      </c>
    </row>
    <row r="4788" spans="1:16" x14ac:dyDescent="0.25">
      <c r="A4788" t="s">
        <v>0</v>
      </c>
      <c r="B4788" t="s">
        <v>1639</v>
      </c>
      <c r="C4788" t="s">
        <v>900</v>
      </c>
      <c r="D4788" t="s">
        <v>3972</v>
      </c>
      <c r="E4788" t="s">
        <v>20</v>
      </c>
      <c r="F4788" t="b">
        <v>0</v>
      </c>
      <c r="G4788" t="s">
        <v>27</v>
      </c>
      <c r="H4788" s="4">
        <v>45720.083425925928</v>
      </c>
      <c r="I4788" t="b">
        <v>0</v>
      </c>
      <c r="J4788" t="b">
        <v>1</v>
      </c>
      <c r="K4788" t="s">
        <v>24</v>
      </c>
      <c r="L4788" t="s">
        <v>22</v>
      </c>
      <c r="M4788">
        <v>123800</v>
      </c>
      <c r="O4788" t="s">
        <v>173</v>
      </c>
      <c r="P4788" t="s">
        <v>8444</v>
      </c>
    </row>
    <row r="4789" spans="1:16" x14ac:dyDescent="0.25">
      <c r="A4789" t="s">
        <v>19</v>
      </c>
      <c r="B4789" t="s">
        <v>8445</v>
      </c>
      <c r="C4789" t="s">
        <v>315</v>
      </c>
      <c r="D4789" t="s">
        <v>3972</v>
      </c>
      <c r="E4789" t="s">
        <v>20</v>
      </c>
      <c r="F4789" t="b">
        <v>0</v>
      </c>
      <c r="G4789" t="s">
        <v>27</v>
      </c>
      <c r="H4789" s="4">
        <v>45720.125173611108</v>
      </c>
      <c r="I4789" t="b">
        <v>1</v>
      </c>
      <c r="J4789" t="b">
        <v>1</v>
      </c>
      <c r="K4789" t="s">
        <v>24</v>
      </c>
      <c r="L4789" t="s">
        <v>22</v>
      </c>
      <c r="M4789">
        <v>196000</v>
      </c>
      <c r="O4789" t="s">
        <v>1461</v>
      </c>
      <c r="P4789" t="s">
        <v>8446</v>
      </c>
    </row>
    <row r="4790" spans="1:16" x14ac:dyDescent="0.25">
      <c r="A4790" t="s">
        <v>2</v>
      </c>
      <c r="B4790" t="s">
        <v>8447</v>
      </c>
      <c r="C4790" t="s">
        <v>2600</v>
      </c>
      <c r="D4790" t="s">
        <v>3828</v>
      </c>
      <c r="F4790" t="b">
        <v>0</v>
      </c>
      <c r="G4790" t="s">
        <v>35</v>
      </c>
      <c r="H4790" s="4">
        <v>45720.127604166657</v>
      </c>
      <c r="I4790" t="b">
        <v>1</v>
      </c>
      <c r="J4790" t="b">
        <v>1</v>
      </c>
      <c r="K4790" t="s">
        <v>24</v>
      </c>
      <c r="L4790" t="s">
        <v>36</v>
      </c>
      <c r="N4790">
        <v>80</v>
      </c>
      <c r="O4790" t="s">
        <v>289</v>
      </c>
      <c r="P4790" t="s">
        <v>8448</v>
      </c>
    </row>
    <row r="4791" spans="1:16" x14ac:dyDescent="0.25">
      <c r="A4791" t="s">
        <v>139</v>
      </c>
      <c r="B4791" t="s">
        <v>8449</v>
      </c>
      <c r="C4791" t="s">
        <v>827</v>
      </c>
      <c r="D4791" t="s">
        <v>2208</v>
      </c>
      <c r="E4791" t="s">
        <v>20</v>
      </c>
      <c r="F4791" t="b">
        <v>0</v>
      </c>
      <c r="G4791" t="s">
        <v>41</v>
      </c>
      <c r="H4791" s="4">
        <v>45720.167071759257</v>
      </c>
      <c r="I4791" t="b">
        <v>0</v>
      </c>
      <c r="J4791" t="b">
        <v>1</v>
      </c>
      <c r="K4791" t="s">
        <v>24</v>
      </c>
      <c r="L4791" t="s">
        <v>36</v>
      </c>
      <c r="N4791">
        <v>42.81500244140625</v>
      </c>
      <c r="O4791" t="s">
        <v>1820</v>
      </c>
      <c r="P4791" t="s">
        <v>8450</v>
      </c>
    </row>
    <row r="4792" spans="1:16" x14ac:dyDescent="0.25">
      <c r="A4792" t="s">
        <v>0</v>
      </c>
      <c r="B4792" t="s">
        <v>1219</v>
      </c>
      <c r="C4792" t="s">
        <v>787</v>
      </c>
      <c r="D4792" t="s">
        <v>2208</v>
      </c>
      <c r="E4792" t="s">
        <v>20</v>
      </c>
      <c r="F4792" t="b">
        <v>0</v>
      </c>
      <c r="G4792" t="s">
        <v>41</v>
      </c>
      <c r="H4792" s="4">
        <v>45720.250405092593</v>
      </c>
      <c r="I4792" t="b">
        <v>0</v>
      </c>
      <c r="J4792" t="b">
        <v>0</v>
      </c>
      <c r="K4792" t="s">
        <v>24</v>
      </c>
      <c r="L4792" t="s">
        <v>22</v>
      </c>
      <c r="M4792">
        <v>103000</v>
      </c>
      <c r="O4792" t="s">
        <v>3001</v>
      </c>
      <c r="P4792" t="s">
        <v>1687</v>
      </c>
    </row>
    <row r="4793" spans="1:16" x14ac:dyDescent="0.25">
      <c r="A4793" t="s">
        <v>0</v>
      </c>
      <c r="B4793" t="s">
        <v>3381</v>
      </c>
      <c r="C4793" t="s">
        <v>2539</v>
      </c>
      <c r="D4793" t="s">
        <v>3828</v>
      </c>
      <c r="E4793" t="s">
        <v>20</v>
      </c>
      <c r="F4793" t="b">
        <v>0</v>
      </c>
      <c r="G4793" t="s">
        <v>41</v>
      </c>
      <c r="H4793" s="4">
        <v>45720.250405092593</v>
      </c>
      <c r="I4793" t="b">
        <v>0</v>
      </c>
      <c r="J4793" t="b">
        <v>1</v>
      </c>
      <c r="K4793" t="s">
        <v>24</v>
      </c>
      <c r="L4793" t="s">
        <v>36</v>
      </c>
      <c r="N4793">
        <v>47.035003662109382</v>
      </c>
      <c r="O4793" t="s">
        <v>8305</v>
      </c>
      <c r="P4793" t="s">
        <v>8255</v>
      </c>
    </row>
    <row r="4794" spans="1:16" x14ac:dyDescent="0.25">
      <c r="A4794" t="s">
        <v>0</v>
      </c>
      <c r="B4794" t="s">
        <v>250</v>
      </c>
      <c r="C4794" t="s">
        <v>1316</v>
      </c>
      <c r="D4794" t="s">
        <v>4204</v>
      </c>
      <c r="E4794" t="s">
        <v>219</v>
      </c>
      <c r="F4794" t="b">
        <v>0</v>
      </c>
      <c r="G4794" t="s">
        <v>41</v>
      </c>
      <c r="H4794" s="4">
        <v>45720.250405092593</v>
      </c>
      <c r="I4794" t="b">
        <v>1</v>
      </c>
      <c r="J4794" t="b">
        <v>1</v>
      </c>
      <c r="K4794" t="s">
        <v>24</v>
      </c>
      <c r="L4794" t="s">
        <v>36</v>
      </c>
      <c r="N4794">
        <v>77.5</v>
      </c>
      <c r="O4794" t="s">
        <v>8451</v>
      </c>
      <c r="P4794" t="s">
        <v>8452</v>
      </c>
    </row>
    <row r="4795" spans="1:16" x14ac:dyDescent="0.25">
      <c r="A4795" t="s">
        <v>0</v>
      </c>
      <c r="B4795" t="s">
        <v>8453</v>
      </c>
      <c r="C4795" t="s">
        <v>180</v>
      </c>
      <c r="D4795" t="s">
        <v>3972</v>
      </c>
      <c r="E4795" t="s">
        <v>20</v>
      </c>
      <c r="F4795" t="b">
        <v>0</v>
      </c>
      <c r="G4795" t="s">
        <v>41</v>
      </c>
      <c r="H4795" s="4">
        <v>45720.250405092593</v>
      </c>
      <c r="I4795" t="b">
        <v>1</v>
      </c>
      <c r="J4795" t="b">
        <v>1</v>
      </c>
      <c r="K4795" t="s">
        <v>24</v>
      </c>
      <c r="L4795" t="s">
        <v>36</v>
      </c>
      <c r="N4795">
        <v>47.904998779296882</v>
      </c>
      <c r="O4795" t="s">
        <v>8454</v>
      </c>
      <c r="P4795" t="s">
        <v>1329</v>
      </c>
    </row>
    <row r="4796" spans="1:16" x14ac:dyDescent="0.25">
      <c r="A4796" t="s">
        <v>0</v>
      </c>
      <c r="B4796" t="s">
        <v>8455</v>
      </c>
      <c r="C4796" t="s">
        <v>167</v>
      </c>
      <c r="D4796" t="s">
        <v>2262</v>
      </c>
      <c r="E4796" t="s">
        <v>219</v>
      </c>
      <c r="F4796" t="b">
        <v>0</v>
      </c>
      <c r="G4796" t="s">
        <v>35</v>
      </c>
      <c r="H4796" s="4">
        <v>45720.250868055547</v>
      </c>
      <c r="I4796" t="b">
        <v>1</v>
      </c>
      <c r="J4796" t="b">
        <v>1</v>
      </c>
      <c r="K4796" t="s">
        <v>24</v>
      </c>
      <c r="L4796" t="s">
        <v>36</v>
      </c>
      <c r="N4796">
        <v>52.75</v>
      </c>
      <c r="O4796" t="s">
        <v>2262</v>
      </c>
      <c r="P4796" t="s">
        <v>8456</v>
      </c>
    </row>
    <row r="4797" spans="1:16" x14ac:dyDescent="0.25">
      <c r="A4797" t="s">
        <v>0</v>
      </c>
      <c r="B4797" t="s">
        <v>8457</v>
      </c>
      <c r="C4797" t="s">
        <v>92</v>
      </c>
      <c r="D4797" t="s">
        <v>3972</v>
      </c>
      <c r="E4797" t="s">
        <v>51</v>
      </c>
      <c r="F4797" t="b">
        <v>0</v>
      </c>
      <c r="G4797" t="s">
        <v>30</v>
      </c>
      <c r="H4797" s="4">
        <v>45720.252708333333</v>
      </c>
      <c r="I4797" t="b">
        <v>1</v>
      </c>
      <c r="J4797" t="b">
        <v>1</v>
      </c>
      <c r="K4797" t="s">
        <v>24</v>
      </c>
      <c r="L4797" t="s">
        <v>36</v>
      </c>
      <c r="N4797">
        <v>54</v>
      </c>
      <c r="O4797" t="s">
        <v>350</v>
      </c>
      <c r="P4797" t="s">
        <v>8458</v>
      </c>
    </row>
    <row r="4798" spans="1:16" x14ac:dyDescent="0.25">
      <c r="A4798" t="s">
        <v>0</v>
      </c>
      <c r="B4798" t="s">
        <v>8459</v>
      </c>
      <c r="C4798" t="s">
        <v>8460</v>
      </c>
      <c r="D4798" t="s">
        <v>3972</v>
      </c>
      <c r="E4798" t="s">
        <v>20</v>
      </c>
      <c r="F4798" t="b">
        <v>0</v>
      </c>
      <c r="G4798" t="s">
        <v>30</v>
      </c>
      <c r="H4798" s="4">
        <v>45720.252708333333</v>
      </c>
      <c r="I4798" t="b">
        <v>0</v>
      </c>
      <c r="J4798" t="b">
        <v>0</v>
      </c>
      <c r="K4798" t="s">
        <v>24</v>
      </c>
      <c r="L4798" t="s">
        <v>36</v>
      </c>
      <c r="N4798">
        <v>46.220001220703118</v>
      </c>
      <c r="O4798" t="s">
        <v>8461</v>
      </c>
      <c r="P4798" t="s">
        <v>8462</v>
      </c>
    </row>
    <row r="4799" spans="1:16" x14ac:dyDescent="0.25">
      <c r="A4799" t="s">
        <v>28</v>
      </c>
      <c r="B4799" t="s">
        <v>8463</v>
      </c>
      <c r="C4799" t="s">
        <v>808</v>
      </c>
      <c r="D4799" t="s">
        <v>81</v>
      </c>
      <c r="E4799" t="s">
        <v>20</v>
      </c>
      <c r="F4799" t="b">
        <v>0</v>
      </c>
      <c r="G4799" t="s">
        <v>41</v>
      </c>
      <c r="H4799" s="4">
        <v>45720.253240740742</v>
      </c>
      <c r="I4799" t="b">
        <v>0</v>
      </c>
      <c r="J4799" t="b">
        <v>1</v>
      </c>
      <c r="K4799" t="s">
        <v>24</v>
      </c>
      <c r="L4799" t="s">
        <v>22</v>
      </c>
      <c r="M4799">
        <v>245000</v>
      </c>
      <c r="O4799" t="s">
        <v>81</v>
      </c>
      <c r="P4799" t="s">
        <v>8464</v>
      </c>
    </row>
    <row r="4800" spans="1:16" x14ac:dyDescent="0.25">
      <c r="A4800" t="s">
        <v>2</v>
      </c>
      <c r="B4800" t="s">
        <v>8307</v>
      </c>
      <c r="C4800" t="s">
        <v>808</v>
      </c>
      <c r="D4800" t="s">
        <v>2208</v>
      </c>
      <c r="E4800" t="s">
        <v>631</v>
      </c>
      <c r="F4800" t="b">
        <v>0</v>
      </c>
      <c r="G4800" t="s">
        <v>41</v>
      </c>
      <c r="H4800" s="4">
        <v>45720.254201388889</v>
      </c>
      <c r="I4800" t="b">
        <v>0</v>
      </c>
      <c r="J4800" t="b">
        <v>1</v>
      </c>
      <c r="K4800" t="s">
        <v>24</v>
      </c>
      <c r="L4800" t="s">
        <v>36</v>
      </c>
      <c r="N4800">
        <v>32.5</v>
      </c>
      <c r="O4800" t="s">
        <v>8308</v>
      </c>
      <c r="P4800" t="s">
        <v>8309</v>
      </c>
    </row>
    <row r="4801" spans="1:16" x14ac:dyDescent="0.25">
      <c r="A4801" t="s">
        <v>0</v>
      </c>
      <c r="B4801" t="s">
        <v>3005</v>
      </c>
      <c r="C4801" t="s">
        <v>39</v>
      </c>
      <c r="D4801" t="s">
        <v>8465</v>
      </c>
      <c r="E4801" t="s">
        <v>20</v>
      </c>
      <c r="F4801" t="b">
        <v>1</v>
      </c>
      <c r="G4801" t="s">
        <v>5137</v>
      </c>
      <c r="H4801" s="4">
        <v>45720.269652777781</v>
      </c>
      <c r="I4801" t="b">
        <v>0</v>
      </c>
      <c r="J4801" t="b">
        <v>0</v>
      </c>
      <c r="K4801" t="s">
        <v>5137</v>
      </c>
      <c r="L4801" t="s">
        <v>22</v>
      </c>
      <c r="M4801">
        <v>51000</v>
      </c>
      <c r="O4801" t="s">
        <v>8466</v>
      </c>
    </row>
    <row r="4802" spans="1:16" x14ac:dyDescent="0.25">
      <c r="A4802" t="s">
        <v>0</v>
      </c>
      <c r="B4802" t="s">
        <v>0</v>
      </c>
      <c r="C4802" t="s">
        <v>3711</v>
      </c>
      <c r="D4802" t="s">
        <v>3828</v>
      </c>
      <c r="E4802" t="s">
        <v>20</v>
      </c>
      <c r="F4802" t="b">
        <v>0</v>
      </c>
      <c r="G4802" t="s">
        <v>23</v>
      </c>
      <c r="H4802" s="4">
        <v>45720.281446759262</v>
      </c>
      <c r="I4802" t="b">
        <v>0</v>
      </c>
      <c r="J4802" t="b">
        <v>1</v>
      </c>
      <c r="K4802" t="s">
        <v>24</v>
      </c>
      <c r="L4802" t="s">
        <v>22</v>
      </c>
      <c r="M4802">
        <v>127050</v>
      </c>
      <c r="O4802" t="s">
        <v>2285</v>
      </c>
      <c r="P4802" t="s">
        <v>2136</v>
      </c>
    </row>
    <row r="4803" spans="1:16" x14ac:dyDescent="0.25">
      <c r="A4803" t="s">
        <v>0</v>
      </c>
      <c r="B4803" t="s">
        <v>8467</v>
      </c>
      <c r="C4803" t="s">
        <v>851</v>
      </c>
      <c r="D4803" t="s">
        <v>2208</v>
      </c>
      <c r="E4803" t="s">
        <v>20</v>
      </c>
      <c r="F4803" t="b">
        <v>0</v>
      </c>
      <c r="G4803" t="s">
        <v>27</v>
      </c>
      <c r="H4803" s="4">
        <v>45720.333414351851</v>
      </c>
      <c r="I4803" t="b">
        <v>0</v>
      </c>
      <c r="J4803" t="b">
        <v>0</v>
      </c>
      <c r="K4803" t="s">
        <v>24</v>
      </c>
      <c r="L4803" t="s">
        <v>36</v>
      </c>
      <c r="N4803">
        <v>81</v>
      </c>
      <c r="O4803" t="s">
        <v>3274</v>
      </c>
      <c r="P4803" t="s">
        <v>280</v>
      </c>
    </row>
    <row r="4804" spans="1:16" x14ac:dyDescent="0.25">
      <c r="A4804" t="s">
        <v>40</v>
      </c>
      <c r="B4804" t="s">
        <v>8468</v>
      </c>
      <c r="C4804" t="s">
        <v>497</v>
      </c>
      <c r="D4804" t="s">
        <v>8469</v>
      </c>
      <c r="E4804" t="s">
        <v>20</v>
      </c>
      <c r="F4804" t="b">
        <v>0</v>
      </c>
      <c r="G4804" t="s">
        <v>106</v>
      </c>
      <c r="H4804" s="4">
        <v>45720.340081018519</v>
      </c>
      <c r="I4804" t="b">
        <v>0</v>
      </c>
      <c r="J4804" t="b">
        <v>0</v>
      </c>
      <c r="K4804" t="s">
        <v>106</v>
      </c>
      <c r="L4804" t="s">
        <v>22</v>
      </c>
      <c r="M4804">
        <v>150000</v>
      </c>
      <c r="O4804" t="s">
        <v>607</v>
      </c>
      <c r="P4804" t="s">
        <v>8470</v>
      </c>
    </row>
    <row r="4805" spans="1:16" x14ac:dyDescent="0.25">
      <c r="A4805" t="s">
        <v>1</v>
      </c>
      <c r="B4805" t="s">
        <v>168</v>
      </c>
      <c r="C4805" t="s">
        <v>7051</v>
      </c>
      <c r="D4805" t="s">
        <v>3972</v>
      </c>
      <c r="E4805" t="s">
        <v>20</v>
      </c>
      <c r="F4805" t="b">
        <v>0</v>
      </c>
      <c r="G4805" t="s">
        <v>27</v>
      </c>
      <c r="H4805" s="4">
        <v>45720.419814814813</v>
      </c>
      <c r="I4805" t="b">
        <v>0</v>
      </c>
      <c r="J4805" t="b">
        <v>1</v>
      </c>
      <c r="K4805" t="s">
        <v>24</v>
      </c>
      <c r="L4805" t="s">
        <v>22</v>
      </c>
      <c r="M4805">
        <v>209000</v>
      </c>
      <c r="O4805" t="s">
        <v>65</v>
      </c>
      <c r="P4805" t="s">
        <v>492</v>
      </c>
    </row>
    <row r="4806" spans="1:16" x14ac:dyDescent="0.25">
      <c r="A4806" t="s">
        <v>2</v>
      </c>
      <c r="B4806" t="s">
        <v>4384</v>
      </c>
      <c r="C4806" t="s">
        <v>7584</v>
      </c>
      <c r="D4806" t="s">
        <v>2208</v>
      </c>
      <c r="E4806" t="s">
        <v>34</v>
      </c>
      <c r="F4806" t="b">
        <v>0</v>
      </c>
      <c r="G4806" t="s">
        <v>41</v>
      </c>
      <c r="H4806" s="4">
        <v>45720.421087962961</v>
      </c>
      <c r="I4806" t="b">
        <v>0</v>
      </c>
      <c r="J4806" t="b">
        <v>1</v>
      </c>
      <c r="K4806" t="s">
        <v>24</v>
      </c>
      <c r="L4806" t="s">
        <v>22</v>
      </c>
      <c r="M4806">
        <v>165000</v>
      </c>
      <c r="O4806" t="s">
        <v>428</v>
      </c>
      <c r="P4806" t="s">
        <v>8471</v>
      </c>
    </row>
    <row r="4807" spans="1:16" x14ac:dyDescent="0.25">
      <c r="A4807" t="s">
        <v>19</v>
      </c>
      <c r="B4807" t="s">
        <v>8472</v>
      </c>
      <c r="C4807" t="s">
        <v>118</v>
      </c>
      <c r="D4807" t="s">
        <v>3972</v>
      </c>
      <c r="E4807" t="s">
        <v>20</v>
      </c>
      <c r="F4807" t="b">
        <v>0</v>
      </c>
      <c r="G4807" t="s">
        <v>27</v>
      </c>
      <c r="H4807" s="4">
        <v>45720.458680555559</v>
      </c>
      <c r="I4807" t="b">
        <v>0</v>
      </c>
      <c r="J4807" t="b">
        <v>1</v>
      </c>
      <c r="K4807" t="s">
        <v>24</v>
      </c>
      <c r="L4807" t="s">
        <v>22</v>
      </c>
      <c r="M4807">
        <v>146500</v>
      </c>
      <c r="O4807" t="s">
        <v>8473</v>
      </c>
    </row>
    <row r="4808" spans="1:16" x14ac:dyDescent="0.25">
      <c r="A4808" t="s">
        <v>25</v>
      </c>
      <c r="B4808" t="s">
        <v>8474</v>
      </c>
      <c r="C4808" t="s">
        <v>500</v>
      </c>
      <c r="D4808" t="s">
        <v>3972</v>
      </c>
      <c r="E4808" t="s">
        <v>20</v>
      </c>
      <c r="F4808" t="b">
        <v>0</v>
      </c>
      <c r="G4808" t="s">
        <v>41</v>
      </c>
      <c r="H4808" s="4">
        <v>45720.458912037036</v>
      </c>
      <c r="I4808" t="b">
        <v>0</v>
      </c>
      <c r="J4808" t="b">
        <v>1</v>
      </c>
      <c r="K4808" t="s">
        <v>24</v>
      </c>
      <c r="L4808" t="s">
        <v>22</v>
      </c>
      <c r="M4808">
        <v>157000</v>
      </c>
      <c r="O4808" t="s">
        <v>2040</v>
      </c>
      <c r="P4808" t="s">
        <v>8475</v>
      </c>
    </row>
    <row r="4809" spans="1:16" x14ac:dyDescent="0.25">
      <c r="A4809" t="s">
        <v>139</v>
      </c>
      <c r="B4809" t="s">
        <v>8132</v>
      </c>
      <c r="C4809" t="s">
        <v>167</v>
      </c>
      <c r="D4809" t="s">
        <v>3972</v>
      </c>
      <c r="E4809" t="s">
        <v>20</v>
      </c>
      <c r="F4809" t="b">
        <v>0</v>
      </c>
      <c r="G4809" t="s">
        <v>35</v>
      </c>
      <c r="H4809" s="4">
        <v>45720.459363425929</v>
      </c>
      <c r="I4809" t="b">
        <v>0</v>
      </c>
      <c r="J4809" t="b">
        <v>0</v>
      </c>
      <c r="K4809" t="s">
        <v>24</v>
      </c>
      <c r="L4809" t="s">
        <v>22</v>
      </c>
      <c r="M4809">
        <v>117500</v>
      </c>
      <c r="O4809" t="s">
        <v>4235</v>
      </c>
    </row>
    <row r="4810" spans="1:16" x14ac:dyDescent="0.25">
      <c r="A4810" t="s">
        <v>25</v>
      </c>
      <c r="B4810" t="s">
        <v>8476</v>
      </c>
      <c r="C4810" t="s">
        <v>122</v>
      </c>
      <c r="D4810" t="s">
        <v>3972</v>
      </c>
      <c r="E4810" t="s">
        <v>20</v>
      </c>
      <c r="F4810" t="b">
        <v>0</v>
      </c>
      <c r="G4810" t="s">
        <v>52</v>
      </c>
      <c r="H4810" s="4">
        <v>45720.461331018523</v>
      </c>
      <c r="I4810" t="b">
        <v>0</v>
      </c>
      <c r="J4810" t="b">
        <v>1</v>
      </c>
      <c r="K4810" t="s">
        <v>24</v>
      </c>
      <c r="L4810" t="s">
        <v>22</v>
      </c>
      <c r="M4810">
        <v>123800</v>
      </c>
      <c r="O4810" t="s">
        <v>173</v>
      </c>
    </row>
    <row r="4811" spans="1:16" x14ac:dyDescent="0.25">
      <c r="A4811" t="s">
        <v>89</v>
      </c>
      <c r="B4811" t="s">
        <v>8477</v>
      </c>
      <c r="C4811" t="s">
        <v>1385</v>
      </c>
      <c r="D4811" t="s">
        <v>3972</v>
      </c>
      <c r="E4811" t="s">
        <v>20</v>
      </c>
      <c r="F4811" t="b">
        <v>0</v>
      </c>
      <c r="G4811" t="s">
        <v>41</v>
      </c>
      <c r="H4811" s="4">
        <v>45720.462777777779</v>
      </c>
      <c r="I4811" t="b">
        <v>0</v>
      </c>
      <c r="J4811" t="b">
        <v>0</v>
      </c>
      <c r="K4811" t="s">
        <v>24</v>
      </c>
      <c r="L4811" t="s">
        <v>22</v>
      </c>
      <c r="M4811">
        <v>82850</v>
      </c>
      <c r="O4811" t="s">
        <v>5481</v>
      </c>
      <c r="P4811" t="s">
        <v>8478</v>
      </c>
    </row>
    <row r="4812" spans="1:16" x14ac:dyDescent="0.25">
      <c r="A4812" t="s">
        <v>40</v>
      </c>
      <c r="B4812" t="s">
        <v>8479</v>
      </c>
      <c r="C4812" t="s">
        <v>306</v>
      </c>
      <c r="D4812" t="s">
        <v>3972</v>
      </c>
      <c r="E4812" t="s">
        <v>20</v>
      </c>
      <c r="F4812" t="b">
        <v>0</v>
      </c>
      <c r="G4812" t="s">
        <v>41</v>
      </c>
      <c r="H4812" s="4">
        <v>45720.46303240741</v>
      </c>
      <c r="I4812" t="b">
        <v>0</v>
      </c>
      <c r="J4812" t="b">
        <v>1</v>
      </c>
      <c r="K4812" t="s">
        <v>24</v>
      </c>
      <c r="L4812" t="s">
        <v>22</v>
      </c>
      <c r="M4812">
        <v>132350</v>
      </c>
      <c r="O4812" t="s">
        <v>8480</v>
      </c>
      <c r="P4812" t="s">
        <v>8481</v>
      </c>
    </row>
    <row r="4813" spans="1:16" x14ac:dyDescent="0.25">
      <c r="A4813" t="s">
        <v>139</v>
      </c>
      <c r="B4813" t="s">
        <v>8482</v>
      </c>
      <c r="C4813" t="s">
        <v>39</v>
      </c>
      <c r="D4813" t="s">
        <v>3972</v>
      </c>
      <c r="E4813" t="s">
        <v>20</v>
      </c>
      <c r="F4813" t="b">
        <v>1</v>
      </c>
      <c r="G4813" t="s">
        <v>314</v>
      </c>
      <c r="H4813" s="4">
        <v>45720.465937499997</v>
      </c>
      <c r="I4813" t="b">
        <v>0</v>
      </c>
      <c r="J4813" t="b">
        <v>0</v>
      </c>
      <c r="K4813" t="s">
        <v>314</v>
      </c>
      <c r="L4813" t="s">
        <v>22</v>
      </c>
      <c r="M4813">
        <v>108800</v>
      </c>
      <c r="O4813" t="s">
        <v>6060</v>
      </c>
      <c r="P4813" t="s">
        <v>8483</v>
      </c>
    </row>
    <row r="4814" spans="1:16" x14ac:dyDescent="0.25">
      <c r="A4814" t="s">
        <v>0</v>
      </c>
      <c r="B4814" t="s">
        <v>8484</v>
      </c>
      <c r="C4814" t="s">
        <v>33</v>
      </c>
      <c r="D4814" t="s">
        <v>3972</v>
      </c>
      <c r="E4814" t="s">
        <v>20</v>
      </c>
      <c r="F4814" t="b">
        <v>0</v>
      </c>
      <c r="G4814" t="s">
        <v>35</v>
      </c>
      <c r="H4814" s="4">
        <v>45720.501099537039</v>
      </c>
      <c r="I4814" t="b">
        <v>1</v>
      </c>
      <c r="J4814" t="b">
        <v>1</v>
      </c>
      <c r="K4814" t="s">
        <v>24</v>
      </c>
      <c r="L4814" t="s">
        <v>22</v>
      </c>
      <c r="M4814">
        <v>105000</v>
      </c>
      <c r="O4814" t="s">
        <v>1784</v>
      </c>
    </row>
    <row r="4815" spans="1:16" x14ac:dyDescent="0.25">
      <c r="A4815" t="s">
        <v>139</v>
      </c>
      <c r="B4815" t="s">
        <v>2126</v>
      </c>
      <c r="C4815" t="s">
        <v>8485</v>
      </c>
      <c r="D4815" t="s">
        <v>3972</v>
      </c>
      <c r="E4815" t="s">
        <v>20</v>
      </c>
      <c r="F4815" t="b">
        <v>0</v>
      </c>
      <c r="G4815" t="s">
        <v>52</v>
      </c>
      <c r="H4815" s="4">
        <v>45720.502939814818</v>
      </c>
      <c r="I4815" t="b">
        <v>0</v>
      </c>
      <c r="J4815" t="b">
        <v>1</v>
      </c>
      <c r="K4815" t="s">
        <v>24</v>
      </c>
      <c r="L4815" t="s">
        <v>22</v>
      </c>
      <c r="M4815">
        <v>75000</v>
      </c>
      <c r="O4815" t="s">
        <v>482</v>
      </c>
      <c r="P4815" t="s">
        <v>119</v>
      </c>
    </row>
    <row r="4816" spans="1:16" x14ac:dyDescent="0.25">
      <c r="A4816" t="s">
        <v>1</v>
      </c>
      <c r="B4816" t="s">
        <v>1</v>
      </c>
      <c r="C4816" t="s">
        <v>1645</v>
      </c>
      <c r="D4816" t="s">
        <v>3828</v>
      </c>
      <c r="E4816" t="s">
        <v>105</v>
      </c>
      <c r="F4816" t="b">
        <v>0</v>
      </c>
      <c r="G4816" t="s">
        <v>30</v>
      </c>
      <c r="H4816" s="4">
        <v>45720.50341435185</v>
      </c>
      <c r="I4816" t="b">
        <v>0</v>
      </c>
      <c r="J4816" t="b">
        <v>0</v>
      </c>
      <c r="K4816" t="s">
        <v>24</v>
      </c>
      <c r="L4816" t="s">
        <v>22</v>
      </c>
      <c r="M4816">
        <v>210000</v>
      </c>
      <c r="O4816" t="s">
        <v>7841</v>
      </c>
      <c r="P4816" t="s">
        <v>8486</v>
      </c>
    </row>
    <row r="4817" spans="1:16" x14ac:dyDescent="0.25">
      <c r="A4817" t="s">
        <v>2</v>
      </c>
      <c r="B4817" t="s">
        <v>8487</v>
      </c>
      <c r="C4817" t="s">
        <v>414</v>
      </c>
      <c r="D4817" t="s">
        <v>4034</v>
      </c>
      <c r="E4817" t="s">
        <v>20</v>
      </c>
      <c r="F4817" t="b">
        <v>0</v>
      </c>
      <c r="G4817" t="s">
        <v>414</v>
      </c>
      <c r="H4817" s="4">
        <v>45720.509745370371</v>
      </c>
      <c r="I4817" t="b">
        <v>0</v>
      </c>
      <c r="J4817" t="b">
        <v>0</v>
      </c>
      <c r="K4817" t="s">
        <v>414</v>
      </c>
      <c r="L4817" t="s">
        <v>22</v>
      </c>
      <c r="M4817">
        <v>70000</v>
      </c>
      <c r="O4817" t="s">
        <v>3837</v>
      </c>
      <c r="P4817" t="s">
        <v>8488</v>
      </c>
    </row>
    <row r="4818" spans="1:16" x14ac:dyDescent="0.25">
      <c r="A4818" t="s">
        <v>0</v>
      </c>
      <c r="B4818" t="s">
        <v>8489</v>
      </c>
      <c r="C4818" t="s">
        <v>870</v>
      </c>
      <c r="D4818" t="s">
        <v>4034</v>
      </c>
      <c r="E4818" t="s">
        <v>20</v>
      </c>
      <c r="F4818" t="b">
        <v>0</v>
      </c>
      <c r="G4818" t="s">
        <v>870</v>
      </c>
      <c r="H4818" s="4">
        <v>45720.509930555563</v>
      </c>
      <c r="I4818" t="b">
        <v>0</v>
      </c>
      <c r="J4818" t="b">
        <v>0</v>
      </c>
      <c r="K4818" t="s">
        <v>870</v>
      </c>
      <c r="L4818" t="s">
        <v>22</v>
      </c>
      <c r="M4818">
        <v>52000</v>
      </c>
      <c r="O4818" t="s">
        <v>4035</v>
      </c>
    </row>
    <row r="4819" spans="1:16" x14ac:dyDescent="0.25">
      <c r="A4819" t="s">
        <v>0</v>
      </c>
      <c r="B4819" t="s">
        <v>8490</v>
      </c>
      <c r="C4819" t="s">
        <v>862</v>
      </c>
      <c r="D4819" t="s">
        <v>4034</v>
      </c>
      <c r="E4819" t="s">
        <v>51</v>
      </c>
      <c r="F4819" t="b">
        <v>0</v>
      </c>
      <c r="G4819" t="s">
        <v>862</v>
      </c>
      <c r="H4819" s="4">
        <v>45720.51085648148</v>
      </c>
      <c r="I4819" t="b">
        <v>1</v>
      </c>
      <c r="J4819" t="b">
        <v>0</v>
      </c>
      <c r="K4819" t="s">
        <v>862</v>
      </c>
      <c r="L4819" t="s">
        <v>22</v>
      </c>
      <c r="M4819">
        <v>53560</v>
      </c>
      <c r="O4819" t="s">
        <v>8491</v>
      </c>
      <c r="P4819" t="s">
        <v>933</v>
      </c>
    </row>
    <row r="4820" spans="1:16" x14ac:dyDescent="0.25">
      <c r="A4820" t="s">
        <v>0</v>
      </c>
      <c r="B4820" t="s">
        <v>8492</v>
      </c>
      <c r="C4820" t="s">
        <v>142</v>
      </c>
      <c r="D4820" t="s">
        <v>5780</v>
      </c>
      <c r="E4820" t="s">
        <v>20</v>
      </c>
      <c r="F4820" t="b">
        <v>0</v>
      </c>
      <c r="G4820" t="s">
        <v>27</v>
      </c>
      <c r="H4820" s="4">
        <v>45720.54173611111</v>
      </c>
      <c r="I4820" t="b">
        <v>1</v>
      </c>
      <c r="J4820" t="b">
        <v>0</v>
      </c>
      <c r="K4820" t="s">
        <v>24</v>
      </c>
      <c r="L4820" t="s">
        <v>22</v>
      </c>
      <c r="M4820">
        <v>167500</v>
      </c>
      <c r="O4820" t="s">
        <v>8493</v>
      </c>
    </row>
    <row r="4821" spans="1:16" x14ac:dyDescent="0.25">
      <c r="A4821" t="s">
        <v>0</v>
      </c>
      <c r="B4821" t="s">
        <v>8494</v>
      </c>
      <c r="C4821" t="s">
        <v>114</v>
      </c>
      <c r="D4821" t="s">
        <v>3828</v>
      </c>
      <c r="E4821" t="s">
        <v>20</v>
      </c>
      <c r="F4821" t="b">
        <v>0</v>
      </c>
      <c r="G4821" t="s">
        <v>27</v>
      </c>
      <c r="H4821" s="4">
        <v>45720.54179398148</v>
      </c>
      <c r="I4821" t="b">
        <v>0</v>
      </c>
      <c r="J4821" t="b">
        <v>1</v>
      </c>
      <c r="K4821" t="s">
        <v>24</v>
      </c>
      <c r="L4821" t="s">
        <v>22</v>
      </c>
      <c r="M4821">
        <v>110000</v>
      </c>
      <c r="O4821" t="s">
        <v>8495</v>
      </c>
    </row>
    <row r="4822" spans="1:16" x14ac:dyDescent="0.25">
      <c r="A4822" t="s">
        <v>89</v>
      </c>
      <c r="B4822" t="s">
        <v>8496</v>
      </c>
      <c r="C4822" t="s">
        <v>33</v>
      </c>
      <c r="D4822" t="s">
        <v>3972</v>
      </c>
      <c r="E4822" t="s">
        <v>20</v>
      </c>
      <c r="F4822" t="b">
        <v>0</v>
      </c>
      <c r="G4822" t="s">
        <v>35</v>
      </c>
      <c r="H4822" s="4">
        <v>45720.542581018519</v>
      </c>
      <c r="I4822" t="b">
        <v>1</v>
      </c>
      <c r="J4822" t="b">
        <v>1</v>
      </c>
      <c r="K4822" t="s">
        <v>24</v>
      </c>
      <c r="L4822" t="s">
        <v>22</v>
      </c>
      <c r="M4822">
        <v>105996</v>
      </c>
      <c r="O4822" t="s">
        <v>554</v>
      </c>
      <c r="P4822" t="s">
        <v>221</v>
      </c>
    </row>
    <row r="4823" spans="1:16" x14ac:dyDescent="0.25">
      <c r="A4823" t="s">
        <v>1</v>
      </c>
      <c r="B4823" t="s">
        <v>8437</v>
      </c>
      <c r="C4823" t="s">
        <v>211</v>
      </c>
      <c r="D4823" t="s">
        <v>3972</v>
      </c>
      <c r="E4823" t="s">
        <v>20</v>
      </c>
      <c r="F4823" t="b">
        <v>0</v>
      </c>
      <c r="G4823" t="s">
        <v>23</v>
      </c>
      <c r="H4823" s="4">
        <v>45720.601539351846</v>
      </c>
      <c r="I4823" t="b">
        <v>0</v>
      </c>
      <c r="J4823" t="b">
        <v>1</v>
      </c>
      <c r="K4823" t="s">
        <v>24</v>
      </c>
      <c r="L4823" t="s">
        <v>22</v>
      </c>
      <c r="M4823">
        <v>69703.96875</v>
      </c>
      <c r="O4823" t="s">
        <v>8497</v>
      </c>
      <c r="P4823" t="s">
        <v>193</v>
      </c>
    </row>
    <row r="4824" spans="1:16" x14ac:dyDescent="0.25">
      <c r="A4824" t="s">
        <v>2</v>
      </c>
      <c r="B4824" t="s">
        <v>389</v>
      </c>
      <c r="C4824" t="s">
        <v>1135</v>
      </c>
      <c r="D4824" t="s">
        <v>3972</v>
      </c>
      <c r="E4824" t="s">
        <v>20</v>
      </c>
      <c r="F4824" t="b">
        <v>0</v>
      </c>
      <c r="G4824" t="s">
        <v>23</v>
      </c>
      <c r="H4824" s="4">
        <v>45720.601689814823</v>
      </c>
      <c r="I4824" t="b">
        <v>1</v>
      </c>
      <c r="J4824" t="b">
        <v>0</v>
      </c>
      <c r="K4824" t="s">
        <v>24</v>
      </c>
      <c r="L4824" t="s">
        <v>22</v>
      </c>
      <c r="M4824">
        <v>112500</v>
      </c>
      <c r="O4824" t="s">
        <v>8165</v>
      </c>
      <c r="P4824" t="s">
        <v>8498</v>
      </c>
    </row>
    <row r="4825" spans="1:16" x14ac:dyDescent="0.25">
      <c r="A4825" t="s">
        <v>2</v>
      </c>
      <c r="B4825" t="s">
        <v>8499</v>
      </c>
      <c r="C4825" t="s">
        <v>1614</v>
      </c>
      <c r="D4825" t="s">
        <v>3972</v>
      </c>
      <c r="E4825" t="s">
        <v>51</v>
      </c>
      <c r="F4825" t="b">
        <v>0</v>
      </c>
      <c r="G4825" t="s">
        <v>27</v>
      </c>
      <c r="H4825" s="4">
        <v>45720.6253125</v>
      </c>
      <c r="I4825" t="b">
        <v>0</v>
      </c>
      <c r="J4825" t="b">
        <v>1</v>
      </c>
      <c r="K4825" t="s">
        <v>24</v>
      </c>
      <c r="L4825" t="s">
        <v>36</v>
      </c>
      <c r="N4825">
        <v>67</v>
      </c>
      <c r="O4825" t="s">
        <v>80</v>
      </c>
      <c r="P4825" t="s">
        <v>8500</v>
      </c>
    </row>
    <row r="4826" spans="1:16" x14ac:dyDescent="0.25">
      <c r="A4826" t="s">
        <v>139</v>
      </c>
      <c r="B4826" t="s">
        <v>8501</v>
      </c>
      <c r="C4826" t="s">
        <v>172</v>
      </c>
      <c r="D4826" t="s">
        <v>3972</v>
      </c>
      <c r="E4826" t="s">
        <v>20</v>
      </c>
      <c r="F4826" t="b">
        <v>0</v>
      </c>
      <c r="G4826" t="s">
        <v>27</v>
      </c>
      <c r="H4826" s="4">
        <v>45720.62537037037</v>
      </c>
      <c r="I4826" t="b">
        <v>0</v>
      </c>
      <c r="J4826" t="b">
        <v>1</v>
      </c>
      <c r="K4826" t="s">
        <v>24</v>
      </c>
      <c r="L4826" t="s">
        <v>22</v>
      </c>
      <c r="M4826">
        <v>104950</v>
      </c>
      <c r="O4826" t="s">
        <v>1172</v>
      </c>
      <c r="P4826" t="s">
        <v>8502</v>
      </c>
    </row>
    <row r="4827" spans="1:16" x14ac:dyDescent="0.25">
      <c r="A4827" t="s">
        <v>2</v>
      </c>
      <c r="B4827" t="s">
        <v>8503</v>
      </c>
      <c r="C4827" t="s">
        <v>360</v>
      </c>
      <c r="D4827" t="s">
        <v>3972</v>
      </c>
      <c r="E4827" t="s">
        <v>20</v>
      </c>
      <c r="F4827" t="b">
        <v>0</v>
      </c>
      <c r="G4827" t="s">
        <v>27</v>
      </c>
      <c r="H4827" s="4">
        <v>45720.62537037037</v>
      </c>
      <c r="I4827" t="b">
        <v>0</v>
      </c>
      <c r="J4827" t="b">
        <v>1</v>
      </c>
      <c r="K4827" t="s">
        <v>24</v>
      </c>
      <c r="L4827" t="s">
        <v>22</v>
      </c>
      <c r="M4827">
        <v>97500</v>
      </c>
      <c r="O4827" t="s">
        <v>1363</v>
      </c>
      <c r="P4827" t="s">
        <v>8504</v>
      </c>
    </row>
    <row r="4828" spans="1:16" x14ac:dyDescent="0.25">
      <c r="A4828" t="s">
        <v>1</v>
      </c>
      <c r="B4828" t="s">
        <v>8505</v>
      </c>
      <c r="C4828" t="s">
        <v>225</v>
      </c>
      <c r="D4828" t="s">
        <v>3972</v>
      </c>
      <c r="E4828" t="s">
        <v>20</v>
      </c>
      <c r="F4828" t="b">
        <v>0</v>
      </c>
      <c r="G4828" t="s">
        <v>52</v>
      </c>
      <c r="H4828" s="4">
        <v>45720.627905092602</v>
      </c>
      <c r="I4828" t="b">
        <v>1</v>
      </c>
      <c r="J4828" t="b">
        <v>1</v>
      </c>
      <c r="K4828" t="s">
        <v>24</v>
      </c>
      <c r="L4828" t="s">
        <v>22</v>
      </c>
      <c r="M4828">
        <v>72500</v>
      </c>
      <c r="O4828" t="s">
        <v>3661</v>
      </c>
      <c r="P4828" t="s">
        <v>8506</v>
      </c>
    </row>
    <row r="4829" spans="1:16" x14ac:dyDescent="0.25">
      <c r="A4829" t="s">
        <v>2</v>
      </c>
      <c r="B4829" t="s">
        <v>8507</v>
      </c>
      <c r="C4829" t="s">
        <v>304</v>
      </c>
      <c r="D4829" t="s">
        <v>3972</v>
      </c>
      <c r="E4829" t="s">
        <v>20</v>
      </c>
      <c r="F4829" t="b">
        <v>0</v>
      </c>
      <c r="G4829" t="s">
        <v>27</v>
      </c>
      <c r="H4829" s="4">
        <v>45720.628078703703</v>
      </c>
      <c r="I4829" t="b">
        <v>0</v>
      </c>
      <c r="J4829" t="b">
        <v>1</v>
      </c>
      <c r="K4829" t="s">
        <v>24</v>
      </c>
      <c r="L4829" t="s">
        <v>22</v>
      </c>
      <c r="M4829">
        <v>100000</v>
      </c>
      <c r="O4829" t="s">
        <v>3669</v>
      </c>
      <c r="P4829" t="s">
        <v>8508</v>
      </c>
    </row>
    <row r="4830" spans="1:16" x14ac:dyDescent="0.25">
      <c r="A4830" t="s">
        <v>2</v>
      </c>
      <c r="B4830" t="s">
        <v>241</v>
      </c>
      <c r="C4830" t="s">
        <v>2051</v>
      </c>
      <c r="D4830" t="s">
        <v>3972</v>
      </c>
      <c r="E4830" t="s">
        <v>51</v>
      </c>
      <c r="F4830" t="b">
        <v>0</v>
      </c>
      <c r="G4830" t="s">
        <v>27</v>
      </c>
      <c r="H4830" s="4">
        <v>45720.628912037027</v>
      </c>
      <c r="I4830" t="b">
        <v>1</v>
      </c>
      <c r="J4830" t="b">
        <v>0</v>
      </c>
      <c r="K4830" t="s">
        <v>24</v>
      </c>
      <c r="L4830" t="s">
        <v>36</v>
      </c>
      <c r="N4830">
        <v>40</v>
      </c>
      <c r="O4830" t="s">
        <v>3522</v>
      </c>
      <c r="P4830" t="s">
        <v>8509</v>
      </c>
    </row>
    <row r="4831" spans="1:16" x14ac:dyDescent="0.25">
      <c r="A4831" t="s">
        <v>89</v>
      </c>
      <c r="B4831" t="s">
        <v>8510</v>
      </c>
      <c r="C4831" t="s">
        <v>5342</v>
      </c>
      <c r="D4831" t="s">
        <v>3972</v>
      </c>
      <c r="E4831" t="s">
        <v>20</v>
      </c>
      <c r="F4831" t="b">
        <v>0</v>
      </c>
      <c r="G4831" t="s">
        <v>27</v>
      </c>
      <c r="H4831" s="4">
        <v>45720.629074074073</v>
      </c>
      <c r="I4831" t="b">
        <v>0</v>
      </c>
      <c r="J4831" t="b">
        <v>1</v>
      </c>
      <c r="K4831" t="s">
        <v>24</v>
      </c>
      <c r="L4831" t="s">
        <v>22</v>
      </c>
      <c r="M4831">
        <v>206500</v>
      </c>
      <c r="O4831" t="s">
        <v>4534</v>
      </c>
      <c r="P4831" t="s">
        <v>1913</v>
      </c>
    </row>
    <row r="4832" spans="1:16" x14ac:dyDescent="0.25">
      <c r="A4832" t="s">
        <v>89</v>
      </c>
      <c r="B4832" t="s">
        <v>8511</v>
      </c>
      <c r="C4832" t="s">
        <v>203</v>
      </c>
      <c r="D4832" t="s">
        <v>3972</v>
      </c>
      <c r="E4832" t="s">
        <v>51</v>
      </c>
      <c r="F4832" t="b">
        <v>0</v>
      </c>
      <c r="G4832" t="s">
        <v>23</v>
      </c>
      <c r="H4832" s="4">
        <v>45720.643171296288</v>
      </c>
      <c r="I4832" t="b">
        <v>1</v>
      </c>
      <c r="J4832" t="b">
        <v>1</v>
      </c>
      <c r="K4832" t="s">
        <v>24</v>
      </c>
      <c r="L4832" t="s">
        <v>36</v>
      </c>
      <c r="N4832">
        <v>54</v>
      </c>
      <c r="O4832" t="s">
        <v>350</v>
      </c>
      <c r="P4832" t="s">
        <v>8458</v>
      </c>
    </row>
    <row r="4833" spans="1:16" x14ac:dyDescent="0.25">
      <c r="A4833" t="s">
        <v>2</v>
      </c>
      <c r="B4833" t="s">
        <v>8512</v>
      </c>
      <c r="C4833" t="s">
        <v>1316</v>
      </c>
      <c r="D4833" t="s">
        <v>3972</v>
      </c>
      <c r="E4833" t="s">
        <v>20</v>
      </c>
      <c r="F4833" t="b">
        <v>0</v>
      </c>
      <c r="G4833" t="s">
        <v>41</v>
      </c>
      <c r="H4833" s="4">
        <v>45720.667245370372</v>
      </c>
      <c r="I4833" t="b">
        <v>1</v>
      </c>
      <c r="J4833" t="b">
        <v>1</v>
      </c>
      <c r="K4833" t="s">
        <v>24</v>
      </c>
      <c r="L4833" t="s">
        <v>22</v>
      </c>
      <c r="M4833">
        <v>92500</v>
      </c>
      <c r="O4833" t="s">
        <v>830</v>
      </c>
      <c r="P4833" t="s">
        <v>2163</v>
      </c>
    </row>
    <row r="4834" spans="1:16" x14ac:dyDescent="0.25">
      <c r="A4834" t="s">
        <v>0</v>
      </c>
      <c r="B4834" t="s">
        <v>8513</v>
      </c>
      <c r="C4834" t="s">
        <v>140</v>
      </c>
      <c r="D4834" t="s">
        <v>3828</v>
      </c>
      <c r="E4834" t="s">
        <v>51</v>
      </c>
      <c r="F4834" t="b">
        <v>0</v>
      </c>
      <c r="G4834" t="s">
        <v>35</v>
      </c>
      <c r="H4834" s="4">
        <v>45720.667557870373</v>
      </c>
      <c r="I4834" t="b">
        <v>0</v>
      </c>
      <c r="J4834" t="b">
        <v>0</v>
      </c>
      <c r="K4834" t="s">
        <v>24</v>
      </c>
      <c r="L4834" t="s">
        <v>36</v>
      </c>
      <c r="N4834">
        <v>52.5</v>
      </c>
      <c r="O4834" t="s">
        <v>8514</v>
      </c>
      <c r="P4834" t="s">
        <v>8515</v>
      </c>
    </row>
    <row r="4835" spans="1:16" x14ac:dyDescent="0.25">
      <c r="A4835" t="s">
        <v>1</v>
      </c>
      <c r="B4835" t="s">
        <v>3037</v>
      </c>
      <c r="C4835" t="s">
        <v>966</v>
      </c>
      <c r="D4835" t="s">
        <v>3972</v>
      </c>
      <c r="E4835" t="s">
        <v>20</v>
      </c>
      <c r="F4835" t="b">
        <v>0</v>
      </c>
      <c r="G4835" t="s">
        <v>30</v>
      </c>
      <c r="H4835" s="4">
        <v>45720.669490740736</v>
      </c>
      <c r="I4835" t="b">
        <v>0</v>
      </c>
      <c r="J4835" t="b">
        <v>0</v>
      </c>
      <c r="K4835" t="s">
        <v>24</v>
      </c>
      <c r="L4835" t="s">
        <v>22</v>
      </c>
      <c r="M4835">
        <v>67964</v>
      </c>
      <c r="O4835" t="s">
        <v>8516</v>
      </c>
      <c r="P4835" t="s">
        <v>8517</v>
      </c>
    </row>
    <row r="4836" spans="1:16" x14ac:dyDescent="0.25">
      <c r="A4836" t="s">
        <v>0</v>
      </c>
      <c r="B4836" t="s">
        <v>2670</v>
      </c>
      <c r="C4836" t="s">
        <v>203</v>
      </c>
      <c r="D4836" t="s">
        <v>3972</v>
      </c>
      <c r="E4836" t="s">
        <v>51</v>
      </c>
      <c r="F4836" t="b">
        <v>0</v>
      </c>
      <c r="G4836" t="s">
        <v>23</v>
      </c>
      <c r="H4836" s="4">
        <v>45720.684687499997</v>
      </c>
      <c r="I4836" t="b">
        <v>1</v>
      </c>
      <c r="J4836" t="b">
        <v>0</v>
      </c>
      <c r="K4836" t="s">
        <v>24</v>
      </c>
      <c r="L4836" t="s">
        <v>36</v>
      </c>
      <c r="N4836">
        <v>56.5</v>
      </c>
      <c r="O4836" t="s">
        <v>81</v>
      </c>
      <c r="P4836" t="s">
        <v>8036</v>
      </c>
    </row>
    <row r="4837" spans="1:16" x14ac:dyDescent="0.25">
      <c r="A4837" t="s">
        <v>0</v>
      </c>
      <c r="B4837" t="s">
        <v>8518</v>
      </c>
      <c r="C4837" t="s">
        <v>335</v>
      </c>
      <c r="D4837" t="s">
        <v>3972</v>
      </c>
      <c r="E4837" t="s">
        <v>20</v>
      </c>
      <c r="F4837" t="b">
        <v>0</v>
      </c>
      <c r="G4837" t="s">
        <v>27</v>
      </c>
      <c r="H4837" s="4">
        <v>45720.708379629628</v>
      </c>
      <c r="I4837" t="b">
        <v>0</v>
      </c>
      <c r="J4837" t="b">
        <v>0</v>
      </c>
      <c r="K4837" t="s">
        <v>24</v>
      </c>
      <c r="L4837" t="s">
        <v>22</v>
      </c>
      <c r="M4837">
        <v>60000</v>
      </c>
      <c r="O4837" t="s">
        <v>8519</v>
      </c>
    </row>
    <row r="4838" spans="1:16" x14ac:dyDescent="0.25">
      <c r="A4838" t="s">
        <v>139</v>
      </c>
      <c r="B4838" t="s">
        <v>2189</v>
      </c>
      <c r="C4838" t="s">
        <v>306</v>
      </c>
      <c r="D4838" t="s">
        <v>3972</v>
      </c>
      <c r="E4838" t="s">
        <v>51</v>
      </c>
      <c r="F4838" t="b">
        <v>0</v>
      </c>
      <c r="G4838" t="s">
        <v>27</v>
      </c>
      <c r="H4838" s="4">
        <v>45720.708680555559</v>
      </c>
      <c r="I4838" t="b">
        <v>0</v>
      </c>
      <c r="J4838" t="b">
        <v>0</v>
      </c>
      <c r="K4838" t="s">
        <v>24</v>
      </c>
      <c r="L4838" t="s">
        <v>36</v>
      </c>
      <c r="N4838">
        <v>65</v>
      </c>
      <c r="O4838" t="s">
        <v>131</v>
      </c>
      <c r="P4838" t="s">
        <v>119</v>
      </c>
    </row>
    <row r="4839" spans="1:16" x14ac:dyDescent="0.25">
      <c r="A4839" t="s">
        <v>0</v>
      </c>
      <c r="B4839" t="s">
        <v>731</v>
      </c>
      <c r="C4839" t="s">
        <v>1496</v>
      </c>
      <c r="D4839" t="s">
        <v>3956</v>
      </c>
      <c r="E4839" t="s">
        <v>20</v>
      </c>
      <c r="F4839" t="b">
        <v>0</v>
      </c>
      <c r="G4839" t="s">
        <v>30</v>
      </c>
      <c r="H4839" s="4">
        <v>45720.711099537039</v>
      </c>
      <c r="I4839" t="b">
        <v>0</v>
      </c>
      <c r="J4839" t="b">
        <v>1</v>
      </c>
      <c r="K4839" t="s">
        <v>24</v>
      </c>
      <c r="L4839" t="s">
        <v>36</v>
      </c>
      <c r="N4839">
        <v>19.57500076293945</v>
      </c>
      <c r="O4839" t="s">
        <v>4405</v>
      </c>
      <c r="P4839" t="s">
        <v>1647</v>
      </c>
    </row>
    <row r="4840" spans="1:16" x14ac:dyDescent="0.25">
      <c r="A4840" t="s">
        <v>19</v>
      </c>
      <c r="B4840" t="s">
        <v>8520</v>
      </c>
      <c r="C4840" t="s">
        <v>151</v>
      </c>
      <c r="D4840" t="s">
        <v>3972</v>
      </c>
      <c r="E4840" t="s">
        <v>20</v>
      </c>
      <c r="F4840" t="b">
        <v>0</v>
      </c>
      <c r="G4840" t="s">
        <v>30</v>
      </c>
      <c r="H4840" s="4">
        <v>45720.711134259262</v>
      </c>
      <c r="I4840" t="b">
        <v>1</v>
      </c>
      <c r="J4840" t="b">
        <v>0</v>
      </c>
      <c r="K4840" t="s">
        <v>24</v>
      </c>
      <c r="L4840" t="s">
        <v>22</v>
      </c>
      <c r="M4840">
        <v>128500</v>
      </c>
      <c r="O4840" t="s">
        <v>2696</v>
      </c>
    </row>
    <row r="4841" spans="1:16" x14ac:dyDescent="0.25">
      <c r="A4841" t="s">
        <v>1</v>
      </c>
      <c r="B4841" t="s">
        <v>8521</v>
      </c>
      <c r="C4841" t="s">
        <v>749</v>
      </c>
      <c r="D4841" t="s">
        <v>3972</v>
      </c>
      <c r="E4841" t="s">
        <v>20</v>
      </c>
      <c r="F4841" t="b">
        <v>0</v>
      </c>
      <c r="G4841" t="s">
        <v>30</v>
      </c>
      <c r="H4841" s="4">
        <v>45720.711747685193</v>
      </c>
      <c r="I4841" t="b">
        <v>0</v>
      </c>
      <c r="J4841" t="b">
        <v>1</v>
      </c>
      <c r="K4841" t="s">
        <v>24</v>
      </c>
      <c r="L4841" t="s">
        <v>36</v>
      </c>
      <c r="N4841">
        <v>45.325000762939453</v>
      </c>
      <c r="O4841" t="s">
        <v>1658</v>
      </c>
      <c r="P4841" t="s">
        <v>447</v>
      </c>
    </row>
    <row r="4842" spans="1:16" x14ac:dyDescent="0.25">
      <c r="A4842" t="s">
        <v>19</v>
      </c>
      <c r="B4842" t="s">
        <v>8522</v>
      </c>
      <c r="C4842" t="s">
        <v>372</v>
      </c>
      <c r="D4842" t="s">
        <v>3972</v>
      </c>
      <c r="E4842" t="s">
        <v>20</v>
      </c>
      <c r="F4842" t="b">
        <v>0</v>
      </c>
      <c r="G4842" t="s">
        <v>27</v>
      </c>
      <c r="H4842" s="4">
        <v>45720.750034722223</v>
      </c>
      <c r="I4842" t="b">
        <v>0</v>
      </c>
      <c r="J4842" t="b">
        <v>0</v>
      </c>
      <c r="K4842" t="s">
        <v>24</v>
      </c>
      <c r="L4842" t="s">
        <v>22</v>
      </c>
      <c r="M4842">
        <v>114516</v>
      </c>
      <c r="O4842" t="s">
        <v>554</v>
      </c>
      <c r="P4842" t="s">
        <v>8523</v>
      </c>
    </row>
    <row r="4843" spans="1:16" x14ac:dyDescent="0.25">
      <c r="A4843" t="s">
        <v>0</v>
      </c>
      <c r="B4843" t="s">
        <v>3024</v>
      </c>
      <c r="C4843" t="s">
        <v>179</v>
      </c>
      <c r="D4843" t="s">
        <v>3972</v>
      </c>
      <c r="E4843" t="s">
        <v>20</v>
      </c>
      <c r="F4843" t="b">
        <v>0</v>
      </c>
      <c r="G4843" t="s">
        <v>27</v>
      </c>
      <c r="H4843" s="4">
        <v>45720.750196759262</v>
      </c>
      <c r="I4843" t="b">
        <v>1</v>
      </c>
      <c r="J4843" t="b">
        <v>1</v>
      </c>
      <c r="K4843" t="s">
        <v>24</v>
      </c>
      <c r="L4843" t="s">
        <v>22</v>
      </c>
      <c r="M4843">
        <v>115800</v>
      </c>
      <c r="O4843" t="s">
        <v>1857</v>
      </c>
      <c r="P4843" t="s">
        <v>2303</v>
      </c>
    </row>
    <row r="4844" spans="1:16" x14ac:dyDescent="0.25">
      <c r="A4844" t="s">
        <v>40</v>
      </c>
      <c r="B4844" t="s">
        <v>40</v>
      </c>
      <c r="C4844" t="s">
        <v>7892</v>
      </c>
      <c r="D4844" t="s">
        <v>3972</v>
      </c>
      <c r="E4844" t="s">
        <v>20</v>
      </c>
      <c r="F4844" t="b">
        <v>0</v>
      </c>
      <c r="G4844" t="s">
        <v>41</v>
      </c>
      <c r="H4844" s="4">
        <v>45720.754317129627</v>
      </c>
      <c r="I4844" t="b">
        <v>0</v>
      </c>
      <c r="J4844" t="b">
        <v>1</v>
      </c>
      <c r="K4844" t="s">
        <v>24</v>
      </c>
      <c r="L4844" t="s">
        <v>22</v>
      </c>
      <c r="M4844">
        <v>125000</v>
      </c>
      <c r="O4844" t="s">
        <v>1784</v>
      </c>
      <c r="P4844" t="s">
        <v>1205</v>
      </c>
    </row>
    <row r="4845" spans="1:16" x14ac:dyDescent="0.25">
      <c r="A4845" t="s">
        <v>2</v>
      </c>
      <c r="B4845" t="s">
        <v>8524</v>
      </c>
      <c r="C4845" t="s">
        <v>278</v>
      </c>
      <c r="D4845" t="s">
        <v>3956</v>
      </c>
      <c r="E4845" t="s">
        <v>20</v>
      </c>
      <c r="F4845" t="b">
        <v>0</v>
      </c>
      <c r="G4845" t="s">
        <v>41</v>
      </c>
      <c r="H4845" s="4">
        <v>45720.75445601852</v>
      </c>
      <c r="I4845" t="b">
        <v>0</v>
      </c>
      <c r="J4845" t="b">
        <v>1</v>
      </c>
      <c r="K4845" t="s">
        <v>24</v>
      </c>
      <c r="L4845" t="s">
        <v>36</v>
      </c>
      <c r="N4845">
        <v>46.455001831054688</v>
      </c>
      <c r="O4845" t="s">
        <v>2546</v>
      </c>
      <c r="P4845" t="s">
        <v>8525</v>
      </c>
    </row>
    <row r="4846" spans="1:16" x14ac:dyDescent="0.25">
      <c r="A4846" t="s">
        <v>89</v>
      </c>
      <c r="B4846" t="s">
        <v>8526</v>
      </c>
      <c r="C4846" t="s">
        <v>922</v>
      </c>
      <c r="D4846" t="s">
        <v>4034</v>
      </c>
      <c r="E4846" t="s">
        <v>20</v>
      </c>
      <c r="F4846" t="b">
        <v>0</v>
      </c>
      <c r="G4846" t="s">
        <v>158</v>
      </c>
      <c r="H4846" s="4">
        <v>45720.756157407413</v>
      </c>
      <c r="I4846" t="b">
        <v>0</v>
      </c>
      <c r="J4846" t="b">
        <v>0</v>
      </c>
      <c r="K4846" t="s">
        <v>158</v>
      </c>
      <c r="L4846" t="s">
        <v>22</v>
      </c>
      <c r="M4846">
        <v>48000</v>
      </c>
      <c r="O4846" t="s">
        <v>1827</v>
      </c>
      <c r="P4846" t="s">
        <v>8527</v>
      </c>
    </row>
    <row r="4847" spans="1:16" x14ac:dyDescent="0.25">
      <c r="A4847" t="s">
        <v>25</v>
      </c>
      <c r="B4847" t="s">
        <v>8528</v>
      </c>
      <c r="C4847" t="s">
        <v>192</v>
      </c>
      <c r="D4847" t="s">
        <v>3956</v>
      </c>
      <c r="E4847" t="s">
        <v>20</v>
      </c>
      <c r="F4847" t="b">
        <v>0</v>
      </c>
      <c r="G4847" t="s">
        <v>23</v>
      </c>
      <c r="H4847" s="4">
        <v>45720.76798611111</v>
      </c>
      <c r="I4847" t="b">
        <v>0</v>
      </c>
      <c r="J4847" t="b">
        <v>0</v>
      </c>
      <c r="K4847" t="s">
        <v>24</v>
      </c>
      <c r="L4847" t="s">
        <v>36</v>
      </c>
      <c r="N4847">
        <v>22.694999694824219</v>
      </c>
      <c r="O4847" t="s">
        <v>880</v>
      </c>
      <c r="P4847" t="s">
        <v>1660</v>
      </c>
    </row>
    <row r="4848" spans="1:16" x14ac:dyDescent="0.25">
      <c r="A4848" t="s">
        <v>2</v>
      </c>
      <c r="B4848" t="s">
        <v>8529</v>
      </c>
      <c r="C4848" t="s">
        <v>26</v>
      </c>
      <c r="D4848" t="s">
        <v>3956</v>
      </c>
      <c r="E4848" t="s">
        <v>20</v>
      </c>
      <c r="F4848" t="b">
        <v>0</v>
      </c>
      <c r="G4848" t="s">
        <v>23</v>
      </c>
      <c r="H4848" s="4">
        <v>45720.768310185187</v>
      </c>
      <c r="I4848" t="b">
        <v>0</v>
      </c>
      <c r="J4848" t="b">
        <v>1</v>
      </c>
      <c r="K4848" t="s">
        <v>24</v>
      </c>
      <c r="L4848" t="s">
        <v>36</v>
      </c>
      <c r="N4848">
        <v>61.159996032714837</v>
      </c>
      <c r="O4848" t="s">
        <v>8530</v>
      </c>
      <c r="P4848" t="s">
        <v>8531</v>
      </c>
    </row>
    <row r="4849" spans="1:16" x14ac:dyDescent="0.25">
      <c r="A4849" t="s">
        <v>1</v>
      </c>
      <c r="B4849" t="s">
        <v>8532</v>
      </c>
      <c r="C4849" t="s">
        <v>1291</v>
      </c>
      <c r="D4849" t="s">
        <v>3956</v>
      </c>
      <c r="E4849" t="s">
        <v>20</v>
      </c>
      <c r="F4849" t="b">
        <v>0</v>
      </c>
      <c r="G4849" t="s">
        <v>1247</v>
      </c>
      <c r="H4849" s="4">
        <v>45720.772638888891</v>
      </c>
      <c r="I4849" t="b">
        <v>0</v>
      </c>
      <c r="J4849" t="b">
        <v>0</v>
      </c>
      <c r="K4849" t="s">
        <v>1247</v>
      </c>
      <c r="L4849" t="s">
        <v>36</v>
      </c>
      <c r="N4849">
        <v>24.479999542236332</v>
      </c>
      <c r="O4849" t="s">
        <v>2944</v>
      </c>
      <c r="P4849" t="s">
        <v>8533</v>
      </c>
    </row>
    <row r="4850" spans="1:16" x14ac:dyDescent="0.25">
      <c r="A4850" t="s">
        <v>139</v>
      </c>
      <c r="B4850" t="s">
        <v>8534</v>
      </c>
      <c r="C4850" t="s">
        <v>2640</v>
      </c>
      <c r="D4850" t="s">
        <v>3956</v>
      </c>
      <c r="E4850" t="s">
        <v>20</v>
      </c>
      <c r="F4850" t="b">
        <v>0</v>
      </c>
      <c r="G4850" t="s">
        <v>2641</v>
      </c>
      <c r="H4850" s="4">
        <v>45720.774386574078</v>
      </c>
      <c r="I4850" t="b">
        <v>0</v>
      </c>
      <c r="J4850" t="b">
        <v>0</v>
      </c>
      <c r="K4850" t="s">
        <v>2641</v>
      </c>
      <c r="L4850" t="s">
        <v>36</v>
      </c>
      <c r="N4850">
        <v>58.425003051757813</v>
      </c>
      <c r="O4850" t="s">
        <v>2944</v>
      </c>
      <c r="P4850" t="s">
        <v>8535</v>
      </c>
    </row>
    <row r="4851" spans="1:16" x14ac:dyDescent="0.25">
      <c r="A4851" t="s">
        <v>0</v>
      </c>
      <c r="B4851" t="s">
        <v>8536</v>
      </c>
      <c r="C4851" t="s">
        <v>306</v>
      </c>
      <c r="D4851" t="s">
        <v>3956</v>
      </c>
      <c r="E4851" t="s">
        <v>20</v>
      </c>
      <c r="F4851" t="b">
        <v>0</v>
      </c>
      <c r="G4851" t="s">
        <v>27</v>
      </c>
      <c r="H4851" s="4">
        <v>45720.791712962957</v>
      </c>
      <c r="I4851" t="b">
        <v>1</v>
      </c>
      <c r="J4851" t="b">
        <v>0</v>
      </c>
      <c r="K4851" t="s">
        <v>24</v>
      </c>
      <c r="L4851" t="s">
        <v>36</v>
      </c>
      <c r="N4851">
        <v>24.014999389648441</v>
      </c>
      <c r="O4851" t="s">
        <v>8537</v>
      </c>
      <c r="P4851" t="s">
        <v>8538</v>
      </c>
    </row>
    <row r="4852" spans="1:16" x14ac:dyDescent="0.25">
      <c r="A4852" t="s">
        <v>25</v>
      </c>
      <c r="B4852" t="s">
        <v>8539</v>
      </c>
      <c r="C4852" t="s">
        <v>306</v>
      </c>
      <c r="D4852" t="s">
        <v>3956</v>
      </c>
      <c r="E4852" t="s">
        <v>20</v>
      </c>
      <c r="F4852" t="b">
        <v>0</v>
      </c>
      <c r="G4852" t="s">
        <v>27</v>
      </c>
      <c r="H4852" s="4">
        <v>45720.79173611111</v>
      </c>
      <c r="I4852" t="b">
        <v>1</v>
      </c>
      <c r="J4852" t="b">
        <v>1</v>
      </c>
      <c r="K4852" t="s">
        <v>24</v>
      </c>
      <c r="L4852" t="s">
        <v>36</v>
      </c>
      <c r="N4852">
        <v>24.014999389648441</v>
      </c>
      <c r="O4852" t="s">
        <v>1006</v>
      </c>
      <c r="P4852" t="s">
        <v>48</v>
      </c>
    </row>
    <row r="4853" spans="1:16" x14ac:dyDescent="0.25">
      <c r="A4853" t="s">
        <v>0</v>
      </c>
      <c r="B4853" t="s">
        <v>8540</v>
      </c>
      <c r="C4853" t="s">
        <v>570</v>
      </c>
      <c r="D4853" t="s">
        <v>3956</v>
      </c>
      <c r="E4853" t="s">
        <v>20</v>
      </c>
      <c r="F4853" t="b">
        <v>0</v>
      </c>
      <c r="G4853" t="s">
        <v>27</v>
      </c>
      <c r="H4853" s="4">
        <v>45720.791747685187</v>
      </c>
      <c r="I4853" t="b">
        <v>0</v>
      </c>
      <c r="J4853" t="b">
        <v>1</v>
      </c>
      <c r="K4853" t="s">
        <v>24</v>
      </c>
      <c r="L4853" t="s">
        <v>36</v>
      </c>
      <c r="N4853">
        <v>22.694999694824219</v>
      </c>
      <c r="O4853" t="s">
        <v>2113</v>
      </c>
      <c r="P4853" t="s">
        <v>8541</v>
      </c>
    </row>
    <row r="4854" spans="1:16" x14ac:dyDescent="0.25">
      <c r="A4854" t="s">
        <v>0</v>
      </c>
      <c r="B4854" t="s">
        <v>8542</v>
      </c>
      <c r="C4854" t="s">
        <v>3675</v>
      </c>
      <c r="D4854" t="s">
        <v>3956</v>
      </c>
      <c r="E4854" t="s">
        <v>20</v>
      </c>
      <c r="F4854" t="b">
        <v>0</v>
      </c>
      <c r="G4854" t="s">
        <v>27</v>
      </c>
      <c r="H4854" s="4">
        <v>45720.791747685187</v>
      </c>
      <c r="I4854" t="b">
        <v>0</v>
      </c>
      <c r="J4854" t="b">
        <v>0</v>
      </c>
      <c r="K4854" t="s">
        <v>24</v>
      </c>
      <c r="L4854" t="s">
        <v>36</v>
      </c>
      <c r="N4854">
        <v>22.694999694824219</v>
      </c>
      <c r="O4854" t="s">
        <v>8543</v>
      </c>
      <c r="P4854" t="s">
        <v>119</v>
      </c>
    </row>
    <row r="4855" spans="1:16" x14ac:dyDescent="0.25">
      <c r="A4855" t="s">
        <v>0</v>
      </c>
      <c r="B4855" t="s">
        <v>8544</v>
      </c>
      <c r="C4855" t="s">
        <v>85</v>
      </c>
      <c r="D4855" t="s">
        <v>3956</v>
      </c>
      <c r="E4855" t="s">
        <v>20</v>
      </c>
      <c r="F4855" t="b">
        <v>0</v>
      </c>
      <c r="G4855" t="s">
        <v>27</v>
      </c>
      <c r="H4855" s="4">
        <v>45720.791759259257</v>
      </c>
      <c r="I4855" t="b">
        <v>0</v>
      </c>
      <c r="J4855" t="b">
        <v>1</v>
      </c>
      <c r="K4855" t="s">
        <v>24</v>
      </c>
      <c r="L4855" t="s">
        <v>36</v>
      </c>
      <c r="N4855">
        <v>26.389999389648441</v>
      </c>
      <c r="O4855" t="s">
        <v>8545</v>
      </c>
      <c r="P4855" t="s">
        <v>863</v>
      </c>
    </row>
    <row r="4856" spans="1:16" x14ac:dyDescent="0.25">
      <c r="A4856" t="s">
        <v>0</v>
      </c>
      <c r="B4856" t="s">
        <v>8546</v>
      </c>
      <c r="C4856" t="s">
        <v>236</v>
      </c>
      <c r="D4856" t="s">
        <v>3956</v>
      </c>
      <c r="E4856" t="s">
        <v>20</v>
      </c>
      <c r="F4856" t="b">
        <v>0</v>
      </c>
      <c r="G4856" t="s">
        <v>27</v>
      </c>
      <c r="H4856" s="4">
        <v>45720.79179398148</v>
      </c>
      <c r="I4856" t="b">
        <v>0</v>
      </c>
      <c r="J4856" t="b">
        <v>1</v>
      </c>
      <c r="K4856" t="s">
        <v>24</v>
      </c>
      <c r="L4856" t="s">
        <v>36</v>
      </c>
      <c r="N4856">
        <v>27.29000091552734</v>
      </c>
      <c r="O4856" t="s">
        <v>2113</v>
      </c>
      <c r="P4856" t="s">
        <v>8541</v>
      </c>
    </row>
    <row r="4857" spans="1:16" x14ac:dyDescent="0.25">
      <c r="A4857" t="s">
        <v>0</v>
      </c>
      <c r="B4857" t="s">
        <v>8547</v>
      </c>
      <c r="C4857" t="s">
        <v>585</v>
      </c>
      <c r="D4857" t="s">
        <v>3956</v>
      </c>
      <c r="E4857" t="s">
        <v>20</v>
      </c>
      <c r="F4857" t="b">
        <v>0</v>
      </c>
      <c r="G4857" t="s">
        <v>41</v>
      </c>
      <c r="H4857" s="4">
        <v>45720.792118055557</v>
      </c>
      <c r="I4857" t="b">
        <v>0</v>
      </c>
      <c r="J4857" t="b">
        <v>1</v>
      </c>
      <c r="K4857" t="s">
        <v>24</v>
      </c>
      <c r="L4857" t="s">
        <v>36</v>
      </c>
      <c r="N4857">
        <v>24.969999313354489</v>
      </c>
      <c r="O4857" t="s">
        <v>800</v>
      </c>
      <c r="P4857" t="s">
        <v>1605</v>
      </c>
    </row>
    <row r="4858" spans="1:16" x14ac:dyDescent="0.25">
      <c r="A4858" t="s">
        <v>0</v>
      </c>
      <c r="B4858" t="s">
        <v>8548</v>
      </c>
      <c r="C4858" t="s">
        <v>180</v>
      </c>
      <c r="D4858" t="s">
        <v>3956</v>
      </c>
      <c r="E4858" t="s">
        <v>20</v>
      </c>
      <c r="F4858" t="b">
        <v>0</v>
      </c>
      <c r="G4858" t="s">
        <v>41</v>
      </c>
      <c r="H4858" s="4">
        <v>45720.792199074072</v>
      </c>
      <c r="I4858" t="b">
        <v>0</v>
      </c>
      <c r="J4858" t="b">
        <v>0</v>
      </c>
      <c r="K4858" t="s">
        <v>24</v>
      </c>
      <c r="L4858" t="s">
        <v>36</v>
      </c>
      <c r="N4858">
        <v>36.75</v>
      </c>
      <c r="O4858" t="s">
        <v>8549</v>
      </c>
      <c r="P4858" t="s">
        <v>8550</v>
      </c>
    </row>
    <row r="4859" spans="1:16" x14ac:dyDescent="0.25">
      <c r="A4859" t="s">
        <v>0</v>
      </c>
      <c r="B4859" t="s">
        <v>8551</v>
      </c>
      <c r="C4859" t="s">
        <v>293</v>
      </c>
      <c r="D4859" t="s">
        <v>3956</v>
      </c>
      <c r="E4859" t="s">
        <v>20</v>
      </c>
      <c r="F4859" t="b">
        <v>0</v>
      </c>
      <c r="G4859" t="s">
        <v>41</v>
      </c>
      <c r="H4859" s="4">
        <v>45720.792199074072</v>
      </c>
      <c r="I4859" t="b">
        <v>0</v>
      </c>
      <c r="J4859" t="b">
        <v>0</v>
      </c>
      <c r="K4859" t="s">
        <v>24</v>
      </c>
      <c r="L4859" t="s">
        <v>36</v>
      </c>
      <c r="N4859">
        <v>24.969999313354489</v>
      </c>
      <c r="O4859" t="s">
        <v>8552</v>
      </c>
      <c r="P4859" t="s">
        <v>8553</v>
      </c>
    </row>
    <row r="4860" spans="1:16" x14ac:dyDescent="0.25">
      <c r="A4860" t="s">
        <v>0</v>
      </c>
      <c r="B4860" t="s">
        <v>8554</v>
      </c>
      <c r="C4860" t="s">
        <v>44</v>
      </c>
      <c r="D4860" t="s">
        <v>3956</v>
      </c>
      <c r="E4860" t="s">
        <v>20</v>
      </c>
      <c r="F4860" t="b">
        <v>0</v>
      </c>
      <c r="G4860" t="s">
        <v>41</v>
      </c>
      <c r="H4860" s="4">
        <v>45720.792210648149</v>
      </c>
      <c r="I4860" t="b">
        <v>0</v>
      </c>
      <c r="J4860" t="b">
        <v>0</v>
      </c>
      <c r="K4860" t="s">
        <v>24</v>
      </c>
      <c r="L4860" t="s">
        <v>36</v>
      </c>
      <c r="N4860">
        <v>25.760000228881839</v>
      </c>
      <c r="O4860" t="s">
        <v>8552</v>
      </c>
      <c r="P4860" t="s">
        <v>8555</v>
      </c>
    </row>
    <row r="4861" spans="1:16" x14ac:dyDescent="0.25">
      <c r="A4861" t="s">
        <v>25</v>
      </c>
      <c r="B4861" t="s">
        <v>8556</v>
      </c>
      <c r="C4861" t="s">
        <v>140</v>
      </c>
      <c r="D4861" t="s">
        <v>3956</v>
      </c>
      <c r="E4861" t="s">
        <v>20</v>
      </c>
      <c r="F4861" t="b">
        <v>0</v>
      </c>
      <c r="G4861" t="s">
        <v>35</v>
      </c>
      <c r="H4861" s="4">
        <v>45720.792557870373</v>
      </c>
      <c r="I4861" t="b">
        <v>0</v>
      </c>
      <c r="J4861" t="b">
        <v>1</v>
      </c>
      <c r="K4861" t="s">
        <v>24</v>
      </c>
      <c r="L4861" t="s">
        <v>36</v>
      </c>
      <c r="N4861">
        <v>16.510000228881839</v>
      </c>
      <c r="O4861" t="s">
        <v>800</v>
      </c>
      <c r="P4861" t="s">
        <v>6223</v>
      </c>
    </row>
    <row r="4862" spans="1:16" x14ac:dyDescent="0.25">
      <c r="A4862" t="s">
        <v>0</v>
      </c>
      <c r="B4862" t="s">
        <v>8557</v>
      </c>
      <c r="C4862" t="s">
        <v>436</v>
      </c>
      <c r="D4862" t="s">
        <v>2208</v>
      </c>
      <c r="F4862" t="b">
        <v>0</v>
      </c>
      <c r="G4862" t="s">
        <v>30</v>
      </c>
      <c r="H4862" s="4">
        <v>45720.794432870367</v>
      </c>
      <c r="I4862" t="b">
        <v>0</v>
      </c>
      <c r="J4862" t="b">
        <v>0</v>
      </c>
      <c r="K4862" t="s">
        <v>24</v>
      </c>
      <c r="L4862" t="s">
        <v>36</v>
      </c>
      <c r="N4862">
        <v>30.5</v>
      </c>
      <c r="O4862" t="s">
        <v>3260</v>
      </c>
      <c r="P4862" t="s">
        <v>320</v>
      </c>
    </row>
    <row r="4863" spans="1:16" x14ac:dyDescent="0.25">
      <c r="A4863" t="s">
        <v>25</v>
      </c>
      <c r="B4863" t="s">
        <v>6222</v>
      </c>
      <c r="C4863" t="s">
        <v>1226</v>
      </c>
      <c r="D4863" t="s">
        <v>3956</v>
      </c>
      <c r="E4863" t="s">
        <v>20</v>
      </c>
      <c r="F4863" t="b">
        <v>0</v>
      </c>
      <c r="G4863" t="s">
        <v>52</v>
      </c>
      <c r="H4863" s="4">
        <v>45720.794571759259</v>
      </c>
      <c r="I4863" t="b">
        <v>0</v>
      </c>
      <c r="J4863" t="b">
        <v>1</v>
      </c>
      <c r="K4863" t="s">
        <v>24</v>
      </c>
      <c r="L4863" t="s">
        <v>36</v>
      </c>
      <c r="N4863">
        <v>18.795000076293949</v>
      </c>
      <c r="O4863" t="s">
        <v>800</v>
      </c>
      <c r="P4863" t="s">
        <v>6223</v>
      </c>
    </row>
    <row r="4864" spans="1:16" x14ac:dyDescent="0.25">
      <c r="A4864" t="s">
        <v>0</v>
      </c>
      <c r="B4864" t="s">
        <v>8558</v>
      </c>
      <c r="C4864" t="s">
        <v>1226</v>
      </c>
      <c r="D4864" t="s">
        <v>3956</v>
      </c>
      <c r="E4864" t="s">
        <v>20</v>
      </c>
      <c r="F4864" t="b">
        <v>0</v>
      </c>
      <c r="G4864" t="s">
        <v>52</v>
      </c>
      <c r="H4864" s="4">
        <v>45720.794571759259</v>
      </c>
      <c r="I4864" t="b">
        <v>0</v>
      </c>
      <c r="J4864" t="b">
        <v>0</v>
      </c>
      <c r="K4864" t="s">
        <v>24</v>
      </c>
      <c r="L4864" t="s">
        <v>36</v>
      </c>
      <c r="N4864">
        <v>18.795000076293949</v>
      </c>
      <c r="O4864" t="s">
        <v>8559</v>
      </c>
      <c r="P4864" t="s">
        <v>3620</v>
      </c>
    </row>
    <row r="4865" spans="1:16" x14ac:dyDescent="0.25">
      <c r="A4865" t="s">
        <v>1</v>
      </c>
      <c r="B4865" t="s">
        <v>8560</v>
      </c>
      <c r="C4865" t="s">
        <v>829</v>
      </c>
      <c r="D4865" t="s">
        <v>3956</v>
      </c>
      <c r="E4865" t="s">
        <v>20</v>
      </c>
      <c r="F4865" t="b">
        <v>0</v>
      </c>
      <c r="G4865" t="s">
        <v>27</v>
      </c>
      <c r="H4865" s="4">
        <v>45720.794745370367</v>
      </c>
      <c r="I4865" t="b">
        <v>0</v>
      </c>
      <c r="J4865" t="b">
        <v>1</v>
      </c>
      <c r="K4865" t="s">
        <v>24</v>
      </c>
      <c r="L4865" t="s">
        <v>36</v>
      </c>
      <c r="N4865">
        <v>51.239997863769531</v>
      </c>
      <c r="O4865" t="s">
        <v>377</v>
      </c>
      <c r="P4865" t="s">
        <v>4053</v>
      </c>
    </row>
    <row r="4866" spans="1:16" x14ac:dyDescent="0.25">
      <c r="A4866" t="s">
        <v>1</v>
      </c>
      <c r="B4866" t="s">
        <v>8561</v>
      </c>
      <c r="C4866" t="s">
        <v>559</v>
      </c>
      <c r="D4866" t="s">
        <v>3956</v>
      </c>
      <c r="E4866" t="s">
        <v>20</v>
      </c>
      <c r="F4866" t="b">
        <v>0</v>
      </c>
      <c r="G4866" t="s">
        <v>27</v>
      </c>
      <c r="H4866" s="4">
        <v>45720.794756944437</v>
      </c>
      <c r="I4866" t="b">
        <v>0</v>
      </c>
      <c r="J4866" t="b">
        <v>1</v>
      </c>
      <c r="K4866" t="s">
        <v>24</v>
      </c>
      <c r="L4866" t="s">
        <v>36</v>
      </c>
      <c r="N4866">
        <v>37.514999389648438</v>
      </c>
      <c r="O4866" t="s">
        <v>2113</v>
      </c>
      <c r="P4866" t="s">
        <v>7561</v>
      </c>
    </row>
    <row r="4867" spans="1:16" x14ac:dyDescent="0.25">
      <c r="A4867" t="s">
        <v>1</v>
      </c>
      <c r="B4867" t="s">
        <v>8562</v>
      </c>
      <c r="C4867" t="s">
        <v>118</v>
      </c>
      <c r="D4867" t="s">
        <v>3956</v>
      </c>
      <c r="E4867" t="s">
        <v>20</v>
      </c>
      <c r="F4867" t="b">
        <v>0</v>
      </c>
      <c r="G4867" t="s">
        <v>27</v>
      </c>
      <c r="H4867" s="4">
        <v>45720.794756944437</v>
      </c>
      <c r="I4867" t="b">
        <v>0</v>
      </c>
      <c r="J4867" t="b">
        <v>1</v>
      </c>
      <c r="K4867" t="s">
        <v>24</v>
      </c>
      <c r="L4867" t="s">
        <v>36</v>
      </c>
      <c r="N4867">
        <v>39.069999694824219</v>
      </c>
      <c r="O4867" t="s">
        <v>254</v>
      </c>
      <c r="P4867" t="s">
        <v>8563</v>
      </c>
    </row>
    <row r="4868" spans="1:16" x14ac:dyDescent="0.25">
      <c r="A4868" t="s">
        <v>1</v>
      </c>
      <c r="B4868" t="s">
        <v>8564</v>
      </c>
      <c r="C4868" t="s">
        <v>612</v>
      </c>
      <c r="D4868" t="s">
        <v>3956</v>
      </c>
      <c r="E4868" t="s">
        <v>20</v>
      </c>
      <c r="F4868" t="b">
        <v>0</v>
      </c>
      <c r="G4868" t="s">
        <v>27</v>
      </c>
      <c r="H4868" s="4">
        <v>45720.794791666667</v>
      </c>
      <c r="I4868" t="b">
        <v>0</v>
      </c>
      <c r="J4868" t="b">
        <v>1</v>
      </c>
      <c r="K4868" t="s">
        <v>24</v>
      </c>
      <c r="L4868" t="s">
        <v>36</v>
      </c>
      <c r="N4868">
        <v>54.775001525878913</v>
      </c>
      <c r="O4868" t="s">
        <v>1893</v>
      </c>
      <c r="P4868" t="s">
        <v>290</v>
      </c>
    </row>
    <row r="4869" spans="1:16" x14ac:dyDescent="0.25">
      <c r="A4869" t="s">
        <v>1</v>
      </c>
      <c r="B4869" t="s">
        <v>8565</v>
      </c>
      <c r="C4869" t="s">
        <v>1157</v>
      </c>
      <c r="D4869" t="s">
        <v>3956</v>
      </c>
      <c r="E4869" t="s">
        <v>20</v>
      </c>
      <c r="F4869" t="b">
        <v>0</v>
      </c>
      <c r="G4869" t="s">
        <v>27</v>
      </c>
      <c r="H4869" s="4">
        <v>45720.794791666667</v>
      </c>
      <c r="I4869" t="b">
        <v>0</v>
      </c>
      <c r="J4869" t="b">
        <v>1</v>
      </c>
      <c r="K4869" t="s">
        <v>24</v>
      </c>
      <c r="L4869" t="s">
        <v>36</v>
      </c>
      <c r="N4869">
        <v>33.775001525878913</v>
      </c>
      <c r="O4869" t="s">
        <v>377</v>
      </c>
      <c r="P4869" t="s">
        <v>4053</v>
      </c>
    </row>
    <row r="4870" spans="1:16" x14ac:dyDescent="0.25">
      <c r="A4870" t="s">
        <v>25</v>
      </c>
      <c r="B4870" t="s">
        <v>8566</v>
      </c>
      <c r="C4870" t="s">
        <v>118</v>
      </c>
      <c r="D4870" t="s">
        <v>3956</v>
      </c>
      <c r="E4870" t="s">
        <v>20</v>
      </c>
      <c r="F4870" t="b">
        <v>0</v>
      </c>
      <c r="G4870" t="s">
        <v>27</v>
      </c>
      <c r="H4870" s="4">
        <v>45720.794814814813</v>
      </c>
      <c r="I4870" t="b">
        <v>0</v>
      </c>
      <c r="J4870" t="b">
        <v>1</v>
      </c>
      <c r="K4870" t="s">
        <v>24</v>
      </c>
      <c r="L4870" t="s">
        <v>36</v>
      </c>
      <c r="N4870">
        <v>16.07500076293945</v>
      </c>
      <c r="O4870" t="s">
        <v>254</v>
      </c>
      <c r="P4870" t="s">
        <v>8567</v>
      </c>
    </row>
    <row r="4871" spans="1:16" x14ac:dyDescent="0.25">
      <c r="A4871" t="s">
        <v>1</v>
      </c>
      <c r="B4871" t="s">
        <v>6014</v>
      </c>
      <c r="C4871" t="s">
        <v>966</v>
      </c>
      <c r="D4871" t="s">
        <v>3956</v>
      </c>
      <c r="E4871" t="s">
        <v>20</v>
      </c>
      <c r="F4871" t="b">
        <v>0</v>
      </c>
      <c r="G4871" t="s">
        <v>30</v>
      </c>
      <c r="H4871" s="4">
        <v>45720.795081018521</v>
      </c>
      <c r="I4871" t="b">
        <v>0</v>
      </c>
      <c r="J4871" t="b">
        <v>1</v>
      </c>
      <c r="K4871" t="s">
        <v>24</v>
      </c>
      <c r="L4871" t="s">
        <v>36</v>
      </c>
      <c r="N4871">
        <v>36.120002746582031</v>
      </c>
      <c r="O4871" t="s">
        <v>254</v>
      </c>
      <c r="P4871" t="s">
        <v>3411</v>
      </c>
    </row>
    <row r="4872" spans="1:16" x14ac:dyDescent="0.25">
      <c r="A4872" t="s">
        <v>1</v>
      </c>
      <c r="B4872" t="s">
        <v>8568</v>
      </c>
      <c r="C4872" t="s">
        <v>966</v>
      </c>
      <c r="D4872" t="s">
        <v>3956</v>
      </c>
      <c r="E4872" t="s">
        <v>20</v>
      </c>
      <c r="F4872" t="b">
        <v>0</v>
      </c>
      <c r="G4872" t="s">
        <v>30</v>
      </c>
      <c r="H4872" s="4">
        <v>45720.795081018521</v>
      </c>
      <c r="I4872" t="b">
        <v>0</v>
      </c>
      <c r="J4872" t="b">
        <v>1</v>
      </c>
      <c r="K4872" t="s">
        <v>24</v>
      </c>
      <c r="L4872" t="s">
        <v>36</v>
      </c>
      <c r="N4872">
        <v>36.120002746582031</v>
      </c>
      <c r="O4872" t="s">
        <v>2113</v>
      </c>
      <c r="P4872" t="s">
        <v>8569</v>
      </c>
    </row>
    <row r="4873" spans="1:16" x14ac:dyDescent="0.25">
      <c r="A4873" t="s">
        <v>1</v>
      </c>
      <c r="B4873" t="s">
        <v>8570</v>
      </c>
      <c r="C4873" t="s">
        <v>3261</v>
      </c>
      <c r="D4873" t="s">
        <v>3956</v>
      </c>
      <c r="E4873" t="s">
        <v>20</v>
      </c>
      <c r="F4873" t="b">
        <v>0</v>
      </c>
      <c r="G4873" t="s">
        <v>30</v>
      </c>
      <c r="H4873" s="4">
        <v>45720.795104166667</v>
      </c>
      <c r="I4873" t="b">
        <v>0</v>
      </c>
      <c r="J4873" t="b">
        <v>1</v>
      </c>
      <c r="K4873" t="s">
        <v>24</v>
      </c>
      <c r="L4873" t="s">
        <v>36</v>
      </c>
      <c r="N4873">
        <v>40.81500244140625</v>
      </c>
      <c r="O4873" t="s">
        <v>3262</v>
      </c>
      <c r="P4873" t="s">
        <v>8571</v>
      </c>
    </row>
    <row r="4874" spans="1:16" x14ac:dyDescent="0.25">
      <c r="A4874" t="s">
        <v>2</v>
      </c>
      <c r="B4874" t="s">
        <v>8572</v>
      </c>
      <c r="C4874" t="s">
        <v>836</v>
      </c>
      <c r="D4874" t="s">
        <v>3956</v>
      </c>
      <c r="E4874" t="s">
        <v>20</v>
      </c>
      <c r="F4874" t="b">
        <v>0</v>
      </c>
      <c r="G4874" t="s">
        <v>27</v>
      </c>
      <c r="H4874" s="4">
        <v>45720.795497685183</v>
      </c>
      <c r="I4874" t="b">
        <v>0</v>
      </c>
      <c r="J4874" t="b">
        <v>0</v>
      </c>
      <c r="K4874" t="s">
        <v>24</v>
      </c>
      <c r="L4874" t="s">
        <v>36</v>
      </c>
      <c r="N4874">
        <v>52.919998168945313</v>
      </c>
      <c r="O4874" t="s">
        <v>229</v>
      </c>
      <c r="P4874" t="s">
        <v>8573</v>
      </c>
    </row>
    <row r="4875" spans="1:16" x14ac:dyDescent="0.25">
      <c r="A4875" t="s">
        <v>2</v>
      </c>
      <c r="B4875" t="s">
        <v>170</v>
      </c>
      <c r="C4875" t="s">
        <v>443</v>
      </c>
      <c r="D4875" t="s">
        <v>3956</v>
      </c>
      <c r="E4875" t="s">
        <v>20</v>
      </c>
      <c r="F4875" t="b">
        <v>0</v>
      </c>
      <c r="G4875" t="s">
        <v>27</v>
      </c>
      <c r="H4875" s="4">
        <v>45720.795497685183</v>
      </c>
      <c r="I4875" t="b">
        <v>0</v>
      </c>
      <c r="J4875" t="b">
        <v>0</v>
      </c>
      <c r="K4875" t="s">
        <v>24</v>
      </c>
      <c r="L4875" t="s">
        <v>36</v>
      </c>
      <c r="N4875">
        <v>61.159996032714837</v>
      </c>
      <c r="O4875" t="s">
        <v>8574</v>
      </c>
      <c r="P4875" t="s">
        <v>2802</v>
      </c>
    </row>
    <row r="4876" spans="1:16" x14ac:dyDescent="0.25">
      <c r="A4876" t="s">
        <v>40</v>
      </c>
      <c r="B4876" t="s">
        <v>8575</v>
      </c>
      <c r="C4876" t="s">
        <v>1705</v>
      </c>
      <c r="D4876" t="s">
        <v>3956</v>
      </c>
      <c r="E4876" t="s">
        <v>20</v>
      </c>
      <c r="F4876" t="b">
        <v>0</v>
      </c>
      <c r="G4876" t="s">
        <v>27</v>
      </c>
      <c r="H4876" s="4">
        <v>45720.795520833337</v>
      </c>
      <c r="I4876" t="b">
        <v>0</v>
      </c>
      <c r="J4876" t="b">
        <v>0</v>
      </c>
      <c r="K4876" t="s">
        <v>24</v>
      </c>
      <c r="L4876" t="s">
        <v>36</v>
      </c>
      <c r="N4876">
        <v>46.055000305175781</v>
      </c>
      <c r="O4876" t="s">
        <v>377</v>
      </c>
      <c r="P4876" t="s">
        <v>8576</v>
      </c>
    </row>
    <row r="4877" spans="1:16" x14ac:dyDescent="0.25">
      <c r="A4877" t="s">
        <v>2</v>
      </c>
      <c r="B4877" t="s">
        <v>8577</v>
      </c>
      <c r="C4877" t="s">
        <v>542</v>
      </c>
      <c r="D4877" t="s">
        <v>3956</v>
      </c>
      <c r="E4877" t="s">
        <v>20</v>
      </c>
      <c r="F4877" t="b">
        <v>0</v>
      </c>
      <c r="G4877" t="s">
        <v>27</v>
      </c>
      <c r="H4877" s="4">
        <v>45720.795520833337</v>
      </c>
      <c r="I4877" t="b">
        <v>1</v>
      </c>
      <c r="J4877" t="b">
        <v>1</v>
      </c>
      <c r="K4877" t="s">
        <v>24</v>
      </c>
      <c r="L4877" t="s">
        <v>36</v>
      </c>
      <c r="N4877">
        <v>52.779998779296882</v>
      </c>
      <c r="O4877" t="s">
        <v>822</v>
      </c>
    </row>
    <row r="4878" spans="1:16" x14ac:dyDescent="0.25">
      <c r="A4878" t="s">
        <v>2</v>
      </c>
      <c r="B4878" t="s">
        <v>8578</v>
      </c>
      <c r="C4878" t="s">
        <v>8579</v>
      </c>
      <c r="D4878" t="s">
        <v>3956</v>
      </c>
      <c r="E4878" t="s">
        <v>20</v>
      </c>
      <c r="F4878" t="b">
        <v>0</v>
      </c>
      <c r="G4878" t="s">
        <v>27</v>
      </c>
      <c r="H4878" s="4">
        <v>45720.795543981483</v>
      </c>
      <c r="I4878" t="b">
        <v>0</v>
      </c>
      <c r="J4878" t="b">
        <v>1</v>
      </c>
      <c r="K4878" t="s">
        <v>24</v>
      </c>
      <c r="L4878" t="s">
        <v>36</v>
      </c>
      <c r="N4878">
        <v>50.965000152587891</v>
      </c>
      <c r="O4878" t="s">
        <v>2750</v>
      </c>
      <c r="P4878" t="s">
        <v>8580</v>
      </c>
    </row>
    <row r="4879" spans="1:16" x14ac:dyDescent="0.25">
      <c r="A4879" t="s">
        <v>40</v>
      </c>
      <c r="B4879" t="s">
        <v>8581</v>
      </c>
      <c r="C4879" t="s">
        <v>966</v>
      </c>
      <c r="D4879" t="s">
        <v>3956</v>
      </c>
      <c r="E4879" t="s">
        <v>20</v>
      </c>
      <c r="F4879" t="b">
        <v>0</v>
      </c>
      <c r="G4879" t="s">
        <v>27</v>
      </c>
      <c r="H4879" s="4">
        <v>45720.795543981483</v>
      </c>
      <c r="I4879" t="b">
        <v>0</v>
      </c>
      <c r="J4879" t="b">
        <v>1</v>
      </c>
      <c r="K4879" t="s">
        <v>24</v>
      </c>
      <c r="L4879" t="s">
        <v>36</v>
      </c>
      <c r="N4879">
        <v>51.489997863769531</v>
      </c>
      <c r="O4879" t="s">
        <v>254</v>
      </c>
      <c r="P4879" t="s">
        <v>1307</v>
      </c>
    </row>
    <row r="4880" spans="1:16" x14ac:dyDescent="0.25">
      <c r="A4880" t="s">
        <v>2</v>
      </c>
      <c r="B4880" t="s">
        <v>8582</v>
      </c>
      <c r="C4880" t="s">
        <v>555</v>
      </c>
      <c r="D4880" t="s">
        <v>3956</v>
      </c>
      <c r="E4880" t="s">
        <v>20</v>
      </c>
      <c r="F4880" t="b">
        <v>0</v>
      </c>
      <c r="G4880" t="s">
        <v>27</v>
      </c>
      <c r="H4880" s="4">
        <v>45720.795555555553</v>
      </c>
      <c r="I4880" t="b">
        <v>0</v>
      </c>
      <c r="J4880" t="b">
        <v>0</v>
      </c>
      <c r="K4880" t="s">
        <v>24</v>
      </c>
      <c r="L4880" t="s">
        <v>36</v>
      </c>
      <c r="N4880">
        <v>50.669998168945313</v>
      </c>
      <c r="O4880" t="s">
        <v>2075</v>
      </c>
      <c r="P4880" t="s">
        <v>8583</v>
      </c>
    </row>
    <row r="4881" spans="1:16" x14ac:dyDescent="0.25">
      <c r="A4881" t="s">
        <v>40</v>
      </c>
      <c r="B4881" t="s">
        <v>8584</v>
      </c>
      <c r="C4881" t="s">
        <v>1939</v>
      </c>
      <c r="D4881" t="s">
        <v>3956</v>
      </c>
      <c r="E4881" t="s">
        <v>20</v>
      </c>
      <c r="F4881" t="b">
        <v>0</v>
      </c>
      <c r="G4881" t="s">
        <v>27</v>
      </c>
      <c r="H4881" s="4">
        <v>45720.795578703714</v>
      </c>
      <c r="I4881" t="b">
        <v>0</v>
      </c>
      <c r="J4881" t="b">
        <v>0</v>
      </c>
      <c r="K4881" t="s">
        <v>24</v>
      </c>
      <c r="L4881" t="s">
        <v>36</v>
      </c>
      <c r="N4881">
        <v>45.654998779296882</v>
      </c>
      <c r="O4881" t="s">
        <v>377</v>
      </c>
      <c r="P4881" t="s">
        <v>8576</v>
      </c>
    </row>
    <row r="4882" spans="1:16" x14ac:dyDescent="0.25">
      <c r="A4882" t="s">
        <v>2</v>
      </c>
      <c r="B4882" t="s">
        <v>170</v>
      </c>
      <c r="C4882" t="s">
        <v>3562</v>
      </c>
      <c r="D4882" t="s">
        <v>3956</v>
      </c>
      <c r="E4882" t="s">
        <v>20</v>
      </c>
      <c r="F4882" t="b">
        <v>0</v>
      </c>
      <c r="G4882" t="s">
        <v>27</v>
      </c>
      <c r="H4882" s="4">
        <v>45720.795648148152</v>
      </c>
      <c r="I4882" t="b">
        <v>0</v>
      </c>
      <c r="J4882" t="b">
        <v>1</v>
      </c>
      <c r="K4882" t="s">
        <v>24</v>
      </c>
      <c r="L4882" t="s">
        <v>36</v>
      </c>
      <c r="N4882">
        <v>47.439998626708977</v>
      </c>
      <c r="O4882" t="s">
        <v>8585</v>
      </c>
      <c r="P4882" t="s">
        <v>8586</v>
      </c>
    </row>
    <row r="4883" spans="1:16" x14ac:dyDescent="0.25">
      <c r="A4883" t="s">
        <v>40</v>
      </c>
      <c r="B4883" t="s">
        <v>2487</v>
      </c>
      <c r="C4883" t="s">
        <v>260</v>
      </c>
      <c r="D4883" t="s">
        <v>3956</v>
      </c>
      <c r="E4883" t="s">
        <v>20</v>
      </c>
      <c r="F4883" t="b">
        <v>0</v>
      </c>
      <c r="G4883" t="s">
        <v>27</v>
      </c>
      <c r="H4883" s="4">
        <v>45720.795694444438</v>
      </c>
      <c r="I4883" t="b">
        <v>0</v>
      </c>
      <c r="J4883" t="b">
        <v>1</v>
      </c>
      <c r="K4883" t="s">
        <v>24</v>
      </c>
      <c r="L4883" t="s">
        <v>36</v>
      </c>
      <c r="N4883">
        <v>62.560001373291023</v>
      </c>
      <c r="O4883" t="s">
        <v>2794</v>
      </c>
      <c r="P4883" t="s">
        <v>8587</v>
      </c>
    </row>
    <row r="4884" spans="1:16" x14ac:dyDescent="0.25">
      <c r="A4884" t="s">
        <v>2</v>
      </c>
      <c r="B4884" t="s">
        <v>8588</v>
      </c>
      <c r="C4884" t="s">
        <v>82</v>
      </c>
      <c r="D4884" t="s">
        <v>3956</v>
      </c>
      <c r="E4884" t="s">
        <v>20</v>
      </c>
      <c r="F4884" t="b">
        <v>0</v>
      </c>
      <c r="G4884" t="s">
        <v>41</v>
      </c>
      <c r="H4884" s="4">
        <v>45720.796122685177</v>
      </c>
      <c r="I4884" t="b">
        <v>0</v>
      </c>
      <c r="J4884" t="b">
        <v>1</v>
      </c>
      <c r="K4884" t="s">
        <v>24</v>
      </c>
      <c r="L4884" t="s">
        <v>36</v>
      </c>
      <c r="N4884">
        <v>54.420001983642578</v>
      </c>
      <c r="O4884" t="s">
        <v>254</v>
      </c>
      <c r="P4884" t="s">
        <v>8589</v>
      </c>
    </row>
    <row r="4885" spans="1:16" x14ac:dyDescent="0.25">
      <c r="A4885" t="s">
        <v>2</v>
      </c>
      <c r="B4885" t="s">
        <v>8590</v>
      </c>
      <c r="C4885" t="s">
        <v>2096</v>
      </c>
      <c r="D4885" t="s">
        <v>3956</v>
      </c>
      <c r="E4885" t="s">
        <v>20</v>
      </c>
      <c r="F4885" t="b">
        <v>0</v>
      </c>
      <c r="G4885" t="s">
        <v>41</v>
      </c>
      <c r="H4885" s="4">
        <v>45720.796134259261</v>
      </c>
      <c r="I4885" t="b">
        <v>0</v>
      </c>
      <c r="J4885" t="b">
        <v>1</v>
      </c>
      <c r="K4885" t="s">
        <v>24</v>
      </c>
      <c r="L4885" t="s">
        <v>36</v>
      </c>
      <c r="N4885">
        <v>45.634998321533203</v>
      </c>
      <c r="O4885" t="s">
        <v>3257</v>
      </c>
      <c r="P4885" t="s">
        <v>8591</v>
      </c>
    </row>
    <row r="4886" spans="1:16" x14ac:dyDescent="0.25">
      <c r="A4886" t="s">
        <v>0</v>
      </c>
      <c r="B4886" t="s">
        <v>8592</v>
      </c>
      <c r="C4886" t="s">
        <v>713</v>
      </c>
      <c r="D4886" t="s">
        <v>3956</v>
      </c>
      <c r="E4886" t="s">
        <v>20</v>
      </c>
      <c r="F4886" t="b">
        <v>0</v>
      </c>
      <c r="G4886" t="s">
        <v>23</v>
      </c>
      <c r="H4886" s="4">
        <v>45720.809687499997</v>
      </c>
      <c r="I4886" t="b">
        <v>0</v>
      </c>
      <c r="J4886" t="b">
        <v>1</v>
      </c>
      <c r="K4886" t="s">
        <v>24</v>
      </c>
      <c r="L4886" t="s">
        <v>36</v>
      </c>
      <c r="N4886">
        <v>22.694999694824219</v>
      </c>
      <c r="O4886" t="s">
        <v>8593</v>
      </c>
      <c r="P4886" t="s">
        <v>689</v>
      </c>
    </row>
    <row r="4887" spans="1:16" x14ac:dyDescent="0.25">
      <c r="A4887" t="s">
        <v>19</v>
      </c>
      <c r="B4887" t="s">
        <v>8594</v>
      </c>
      <c r="C4887" t="s">
        <v>192</v>
      </c>
      <c r="D4887" t="s">
        <v>3956</v>
      </c>
      <c r="E4887" t="s">
        <v>20</v>
      </c>
      <c r="F4887" t="b">
        <v>0</v>
      </c>
      <c r="G4887" t="s">
        <v>23</v>
      </c>
      <c r="H4887" s="4">
        <v>45720.809895833343</v>
      </c>
      <c r="I4887" t="b">
        <v>0</v>
      </c>
      <c r="J4887" t="b">
        <v>1</v>
      </c>
      <c r="K4887" t="s">
        <v>24</v>
      </c>
      <c r="L4887" t="s">
        <v>36</v>
      </c>
      <c r="N4887">
        <v>12.985000610351561</v>
      </c>
      <c r="O4887" t="s">
        <v>254</v>
      </c>
      <c r="P4887" t="s">
        <v>1637</v>
      </c>
    </row>
    <row r="4888" spans="1:16" x14ac:dyDescent="0.25">
      <c r="A4888" t="s">
        <v>139</v>
      </c>
      <c r="B4888" t="s">
        <v>5268</v>
      </c>
      <c r="C4888" t="s">
        <v>39</v>
      </c>
      <c r="D4888" t="s">
        <v>3956</v>
      </c>
      <c r="E4888" t="s">
        <v>20</v>
      </c>
      <c r="F4888" t="b">
        <v>1</v>
      </c>
      <c r="G4888" t="s">
        <v>2641</v>
      </c>
      <c r="H4888" s="4">
        <v>45720.816053240742</v>
      </c>
      <c r="I4888" t="b">
        <v>0</v>
      </c>
      <c r="J4888" t="b">
        <v>0</v>
      </c>
      <c r="K4888" t="s">
        <v>2641</v>
      </c>
      <c r="L4888" t="s">
        <v>36</v>
      </c>
      <c r="N4888">
        <v>17.645000457763668</v>
      </c>
      <c r="O4888" t="s">
        <v>8595</v>
      </c>
      <c r="P4888" t="s">
        <v>8596</v>
      </c>
    </row>
    <row r="4889" spans="1:16" x14ac:dyDescent="0.25">
      <c r="A4889" t="s">
        <v>1</v>
      </c>
      <c r="B4889" t="s">
        <v>8597</v>
      </c>
      <c r="C4889" t="s">
        <v>2640</v>
      </c>
      <c r="D4889" t="s">
        <v>3956</v>
      </c>
      <c r="E4889" t="s">
        <v>20</v>
      </c>
      <c r="F4889" t="b">
        <v>0</v>
      </c>
      <c r="G4889" t="s">
        <v>2641</v>
      </c>
      <c r="H4889" s="4">
        <v>45720.816053240742</v>
      </c>
      <c r="I4889" t="b">
        <v>0</v>
      </c>
      <c r="J4889" t="b">
        <v>0</v>
      </c>
      <c r="K4889" t="s">
        <v>2641</v>
      </c>
      <c r="L4889" t="s">
        <v>36</v>
      </c>
      <c r="N4889">
        <v>37.854999542236328</v>
      </c>
      <c r="O4889" t="s">
        <v>2113</v>
      </c>
      <c r="P4889" t="s">
        <v>8598</v>
      </c>
    </row>
    <row r="4890" spans="1:16" x14ac:dyDescent="0.25">
      <c r="A4890" t="s">
        <v>139</v>
      </c>
      <c r="B4890" t="s">
        <v>8599</v>
      </c>
      <c r="C4890" t="s">
        <v>2024</v>
      </c>
      <c r="D4890" t="s">
        <v>3972</v>
      </c>
      <c r="E4890" t="s">
        <v>20</v>
      </c>
      <c r="F4890" t="b">
        <v>0</v>
      </c>
      <c r="G4890" t="s">
        <v>27</v>
      </c>
      <c r="H4890" s="4">
        <v>45720.833680555559</v>
      </c>
      <c r="I4890" t="b">
        <v>0</v>
      </c>
      <c r="J4890" t="b">
        <v>1</v>
      </c>
      <c r="K4890" t="s">
        <v>24</v>
      </c>
      <c r="L4890" t="s">
        <v>22</v>
      </c>
      <c r="M4890">
        <v>110850</v>
      </c>
      <c r="O4890" t="s">
        <v>173</v>
      </c>
      <c r="P4890" t="s">
        <v>8600</v>
      </c>
    </row>
    <row r="4891" spans="1:16" x14ac:dyDescent="0.25">
      <c r="A4891" t="s">
        <v>0</v>
      </c>
      <c r="B4891" t="s">
        <v>8601</v>
      </c>
      <c r="C4891" t="s">
        <v>44</v>
      </c>
      <c r="D4891" t="s">
        <v>3956</v>
      </c>
      <c r="E4891" t="s">
        <v>20</v>
      </c>
      <c r="F4891" t="b">
        <v>0</v>
      </c>
      <c r="G4891" t="s">
        <v>41</v>
      </c>
      <c r="H4891" s="4">
        <v>45720.83390046296</v>
      </c>
      <c r="I4891" t="b">
        <v>0</v>
      </c>
      <c r="J4891" t="b">
        <v>0</v>
      </c>
      <c r="K4891" t="s">
        <v>24</v>
      </c>
      <c r="L4891" t="s">
        <v>36</v>
      </c>
      <c r="N4891">
        <v>24</v>
      </c>
      <c r="O4891" t="s">
        <v>8602</v>
      </c>
      <c r="P4891" t="s">
        <v>204</v>
      </c>
    </row>
    <row r="4892" spans="1:16" x14ac:dyDescent="0.25">
      <c r="A4892" t="s">
        <v>0</v>
      </c>
      <c r="B4892" t="s">
        <v>7505</v>
      </c>
      <c r="C4892" t="s">
        <v>966</v>
      </c>
      <c r="D4892" t="s">
        <v>3956</v>
      </c>
      <c r="E4892" t="s">
        <v>20</v>
      </c>
      <c r="F4892" t="b">
        <v>0</v>
      </c>
      <c r="G4892" t="s">
        <v>30</v>
      </c>
      <c r="H4892" s="4">
        <v>45720.836087962962</v>
      </c>
      <c r="I4892" t="b">
        <v>0</v>
      </c>
      <c r="J4892" t="b">
        <v>0</v>
      </c>
      <c r="K4892" t="s">
        <v>24</v>
      </c>
      <c r="L4892" t="s">
        <v>36</v>
      </c>
      <c r="N4892">
        <v>25</v>
      </c>
      <c r="O4892" t="s">
        <v>7506</v>
      </c>
      <c r="P4892" t="s">
        <v>7507</v>
      </c>
    </row>
    <row r="4893" spans="1:16" x14ac:dyDescent="0.25">
      <c r="A4893" t="s">
        <v>1</v>
      </c>
      <c r="B4893" t="s">
        <v>8603</v>
      </c>
      <c r="C4893" t="s">
        <v>293</v>
      </c>
      <c r="D4893" t="s">
        <v>3956</v>
      </c>
      <c r="E4893" t="s">
        <v>20</v>
      </c>
      <c r="F4893" t="b">
        <v>0</v>
      </c>
      <c r="G4893" t="s">
        <v>41</v>
      </c>
      <c r="H4893" s="4">
        <v>45720.836597222216</v>
      </c>
      <c r="I4893" t="b">
        <v>0</v>
      </c>
      <c r="J4893" t="b">
        <v>0</v>
      </c>
      <c r="K4893" t="s">
        <v>24</v>
      </c>
      <c r="L4893" t="s">
        <v>36</v>
      </c>
      <c r="N4893">
        <v>78.544998168945313</v>
      </c>
      <c r="O4893" t="s">
        <v>91</v>
      </c>
      <c r="P4893" t="s">
        <v>8604</v>
      </c>
    </row>
    <row r="4894" spans="1:16" x14ac:dyDescent="0.25">
      <c r="A4894" t="s">
        <v>0</v>
      </c>
      <c r="B4894" t="s">
        <v>433</v>
      </c>
      <c r="C4894" t="s">
        <v>334</v>
      </c>
      <c r="D4894" t="s">
        <v>3972</v>
      </c>
      <c r="E4894" t="s">
        <v>51</v>
      </c>
      <c r="F4894" t="b">
        <v>0</v>
      </c>
      <c r="G4894" t="s">
        <v>27</v>
      </c>
      <c r="H4894" s="4">
        <v>45720.875162037039</v>
      </c>
      <c r="I4894" t="b">
        <v>0</v>
      </c>
      <c r="J4894" t="b">
        <v>0</v>
      </c>
      <c r="K4894" t="s">
        <v>24</v>
      </c>
      <c r="L4894" t="s">
        <v>36</v>
      </c>
      <c r="N4894">
        <v>65</v>
      </c>
      <c r="O4894" t="s">
        <v>1158</v>
      </c>
      <c r="P4894" t="s">
        <v>280</v>
      </c>
    </row>
    <row r="4895" spans="1:16" x14ac:dyDescent="0.25">
      <c r="A4895" t="s">
        <v>0</v>
      </c>
      <c r="B4895" t="s">
        <v>7591</v>
      </c>
      <c r="C4895" t="s">
        <v>386</v>
      </c>
      <c r="D4895" t="s">
        <v>3972</v>
      </c>
      <c r="E4895" t="s">
        <v>20</v>
      </c>
      <c r="F4895" t="b">
        <v>0</v>
      </c>
      <c r="G4895" t="s">
        <v>41</v>
      </c>
      <c r="H4895" s="4">
        <v>45720.875451388893</v>
      </c>
      <c r="I4895" t="b">
        <v>0</v>
      </c>
      <c r="J4895" t="b">
        <v>1</v>
      </c>
      <c r="K4895" t="s">
        <v>24</v>
      </c>
      <c r="L4895" t="s">
        <v>22</v>
      </c>
      <c r="M4895">
        <v>130000</v>
      </c>
      <c r="O4895" t="s">
        <v>387</v>
      </c>
      <c r="P4895" t="s">
        <v>7592</v>
      </c>
    </row>
    <row r="4896" spans="1:16" x14ac:dyDescent="0.25">
      <c r="A4896" t="s">
        <v>139</v>
      </c>
      <c r="B4896" t="s">
        <v>5849</v>
      </c>
      <c r="C4896" t="s">
        <v>42</v>
      </c>
      <c r="D4896" t="s">
        <v>3972</v>
      </c>
      <c r="E4896" t="s">
        <v>51</v>
      </c>
      <c r="F4896" t="b">
        <v>0</v>
      </c>
      <c r="G4896" t="s">
        <v>41</v>
      </c>
      <c r="H4896" s="4">
        <v>45720.875451388893</v>
      </c>
      <c r="I4896" t="b">
        <v>0</v>
      </c>
      <c r="J4896" t="b">
        <v>0</v>
      </c>
      <c r="K4896" t="s">
        <v>24</v>
      </c>
      <c r="L4896" t="s">
        <v>36</v>
      </c>
      <c r="N4896">
        <v>80.5</v>
      </c>
      <c r="O4896" t="s">
        <v>2440</v>
      </c>
      <c r="P4896" t="s">
        <v>3406</v>
      </c>
    </row>
    <row r="4897" spans="1:16" x14ac:dyDescent="0.25">
      <c r="A4897" t="s">
        <v>139</v>
      </c>
      <c r="B4897" t="s">
        <v>8605</v>
      </c>
      <c r="C4897" t="s">
        <v>790</v>
      </c>
      <c r="D4897" t="s">
        <v>3972</v>
      </c>
      <c r="E4897" t="s">
        <v>51</v>
      </c>
      <c r="F4897" t="b">
        <v>0</v>
      </c>
      <c r="G4897" t="s">
        <v>41</v>
      </c>
      <c r="H4897" s="4">
        <v>45720.875543981478</v>
      </c>
      <c r="I4897" t="b">
        <v>0</v>
      </c>
      <c r="J4897" t="b">
        <v>1</v>
      </c>
      <c r="K4897" t="s">
        <v>24</v>
      </c>
      <c r="L4897" t="s">
        <v>36</v>
      </c>
      <c r="N4897">
        <v>53</v>
      </c>
      <c r="O4897" t="s">
        <v>2727</v>
      </c>
      <c r="P4897" t="s">
        <v>8606</v>
      </c>
    </row>
    <row r="4898" spans="1:16" x14ac:dyDescent="0.25">
      <c r="A4898" t="s">
        <v>139</v>
      </c>
      <c r="B4898" t="s">
        <v>8607</v>
      </c>
      <c r="C4898" t="s">
        <v>1060</v>
      </c>
      <c r="D4898" t="s">
        <v>3972</v>
      </c>
      <c r="E4898" t="s">
        <v>20</v>
      </c>
      <c r="F4898" t="b">
        <v>0</v>
      </c>
      <c r="G4898" t="s">
        <v>41</v>
      </c>
      <c r="H4898" s="4">
        <v>45720.875567129631</v>
      </c>
      <c r="I4898" t="b">
        <v>0</v>
      </c>
      <c r="J4898" t="b">
        <v>1</v>
      </c>
      <c r="K4898" t="s">
        <v>24</v>
      </c>
      <c r="L4898" t="s">
        <v>22</v>
      </c>
      <c r="M4898">
        <v>104950</v>
      </c>
      <c r="O4898" t="s">
        <v>1172</v>
      </c>
      <c r="P4898" t="s">
        <v>8608</v>
      </c>
    </row>
    <row r="4899" spans="1:16" x14ac:dyDescent="0.25">
      <c r="A4899" t="s">
        <v>0</v>
      </c>
      <c r="B4899" t="s">
        <v>8609</v>
      </c>
      <c r="C4899" t="s">
        <v>44</v>
      </c>
      <c r="D4899" t="s">
        <v>3972</v>
      </c>
      <c r="E4899" t="s">
        <v>20</v>
      </c>
      <c r="F4899" t="b">
        <v>0</v>
      </c>
      <c r="G4899" t="s">
        <v>41</v>
      </c>
      <c r="H4899" s="4">
        <v>45720.875567129631</v>
      </c>
      <c r="I4899" t="b">
        <v>0</v>
      </c>
      <c r="J4899" t="b">
        <v>0</v>
      </c>
      <c r="K4899" t="s">
        <v>24</v>
      </c>
      <c r="L4899" t="s">
        <v>22</v>
      </c>
      <c r="M4899">
        <v>113895</v>
      </c>
      <c r="O4899" t="s">
        <v>8610</v>
      </c>
      <c r="P4899" t="s">
        <v>448</v>
      </c>
    </row>
    <row r="4900" spans="1:16" x14ac:dyDescent="0.25">
      <c r="A4900" t="s">
        <v>2</v>
      </c>
      <c r="B4900" t="s">
        <v>2294</v>
      </c>
      <c r="C4900" t="s">
        <v>118</v>
      </c>
      <c r="D4900" t="s">
        <v>2208</v>
      </c>
      <c r="E4900" t="s">
        <v>20</v>
      </c>
      <c r="F4900" t="b">
        <v>0</v>
      </c>
      <c r="G4900" t="s">
        <v>27</v>
      </c>
      <c r="H4900" s="4">
        <v>45720.878888888888</v>
      </c>
      <c r="I4900" t="b">
        <v>0</v>
      </c>
      <c r="J4900" t="b">
        <v>1</v>
      </c>
      <c r="K4900" t="s">
        <v>24</v>
      </c>
      <c r="L4900" t="s">
        <v>22</v>
      </c>
      <c r="M4900">
        <v>118965</v>
      </c>
      <c r="O4900" t="s">
        <v>7064</v>
      </c>
      <c r="P4900" t="s">
        <v>8611</v>
      </c>
    </row>
    <row r="4901" spans="1:16" x14ac:dyDescent="0.25">
      <c r="A4901" t="s">
        <v>2</v>
      </c>
      <c r="B4901" t="s">
        <v>307</v>
      </c>
      <c r="C4901" t="s">
        <v>327</v>
      </c>
      <c r="D4901" t="s">
        <v>3972</v>
      </c>
      <c r="E4901" t="s">
        <v>20</v>
      </c>
      <c r="F4901" t="b">
        <v>0</v>
      </c>
      <c r="G4901" t="s">
        <v>27</v>
      </c>
      <c r="H4901" s="4">
        <v>45720.879050925927</v>
      </c>
      <c r="I4901" t="b">
        <v>0</v>
      </c>
      <c r="J4901" t="b">
        <v>1</v>
      </c>
      <c r="K4901" t="s">
        <v>24</v>
      </c>
      <c r="L4901" t="s">
        <v>22</v>
      </c>
      <c r="M4901">
        <v>195000</v>
      </c>
      <c r="O4901" t="s">
        <v>8612</v>
      </c>
      <c r="P4901" t="s">
        <v>8613</v>
      </c>
    </row>
    <row r="4902" spans="1:16" x14ac:dyDescent="0.25">
      <c r="A4902" t="s">
        <v>2</v>
      </c>
      <c r="B4902" t="s">
        <v>8614</v>
      </c>
      <c r="C4902" t="s">
        <v>8615</v>
      </c>
      <c r="D4902" t="s">
        <v>3972</v>
      </c>
      <c r="E4902" t="s">
        <v>20</v>
      </c>
      <c r="F4902" t="b">
        <v>0</v>
      </c>
      <c r="G4902" t="s">
        <v>41</v>
      </c>
      <c r="H4902" s="4">
        <v>45720.879467592589</v>
      </c>
      <c r="I4902" t="b">
        <v>0</v>
      </c>
      <c r="J4902" t="b">
        <v>1</v>
      </c>
      <c r="K4902" t="s">
        <v>24</v>
      </c>
      <c r="L4902" t="s">
        <v>36</v>
      </c>
      <c r="N4902">
        <v>45.75</v>
      </c>
      <c r="O4902" t="s">
        <v>1644</v>
      </c>
      <c r="P4902" t="s">
        <v>8616</v>
      </c>
    </row>
    <row r="4903" spans="1:16" x14ac:dyDescent="0.25">
      <c r="A4903" t="s">
        <v>2</v>
      </c>
      <c r="B4903" t="s">
        <v>8614</v>
      </c>
      <c r="C4903" t="s">
        <v>8617</v>
      </c>
      <c r="D4903" t="s">
        <v>3972</v>
      </c>
      <c r="E4903" t="s">
        <v>20</v>
      </c>
      <c r="F4903" t="b">
        <v>0</v>
      </c>
      <c r="G4903" t="s">
        <v>35</v>
      </c>
      <c r="H4903" s="4">
        <v>45720.880011574067</v>
      </c>
      <c r="I4903" t="b">
        <v>0</v>
      </c>
      <c r="J4903" t="b">
        <v>1</v>
      </c>
      <c r="K4903" t="s">
        <v>24</v>
      </c>
      <c r="L4903" t="s">
        <v>36</v>
      </c>
      <c r="N4903">
        <v>45.75</v>
      </c>
      <c r="O4903" t="s">
        <v>1644</v>
      </c>
      <c r="P4903" t="s">
        <v>8616</v>
      </c>
    </row>
    <row r="4904" spans="1:16" x14ac:dyDescent="0.25">
      <c r="A4904" t="s">
        <v>2</v>
      </c>
      <c r="B4904" t="s">
        <v>8618</v>
      </c>
      <c r="C4904" t="s">
        <v>82</v>
      </c>
      <c r="D4904" t="s">
        <v>3972</v>
      </c>
      <c r="E4904" t="s">
        <v>20</v>
      </c>
      <c r="F4904" t="b">
        <v>0</v>
      </c>
      <c r="G4904" t="s">
        <v>30</v>
      </c>
      <c r="H4904" s="4">
        <v>45720.880219907413</v>
      </c>
      <c r="I4904" t="b">
        <v>0</v>
      </c>
      <c r="J4904" t="b">
        <v>1</v>
      </c>
      <c r="K4904" t="s">
        <v>24</v>
      </c>
      <c r="L4904" t="s">
        <v>22</v>
      </c>
      <c r="M4904">
        <v>150000</v>
      </c>
      <c r="O4904" t="s">
        <v>470</v>
      </c>
      <c r="P4904" t="s">
        <v>8619</v>
      </c>
    </row>
    <row r="4905" spans="1:16" x14ac:dyDescent="0.25">
      <c r="A4905" t="s">
        <v>0</v>
      </c>
      <c r="B4905" t="s">
        <v>8620</v>
      </c>
      <c r="C4905" t="s">
        <v>179</v>
      </c>
      <c r="D4905" t="s">
        <v>3972</v>
      </c>
      <c r="E4905" t="s">
        <v>20</v>
      </c>
      <c r="F4905" t="b">
        <v>0</v>
      </c>
      <c r="G4905" t="s">
        <v>27</v>
      </c>
      <c r="H4905" s="4">
        <v>45720.916979166657</v>
      </c>
      <c r="I4905" t="b">
        <v>0</v>
      </c>
      <c r="J4905" t="b">
        <v>1</v>
      </c>
      <c r="K4905" t="s">
        <v>24</v>
      </c>
      <c r="L4905" t="s">
        <v>22</v>
      </c>
      <c r="M4905">
        <v>62355.453125</v>
      </c>
      <c r="O4905" t="s">
        <v>8621</v>
      </c>
      <c r="P4905" t="s">
        <v>1732</v>
      </c>
    </row>
    <row r="4906" spans="1:16" x14ac:dyDescent="0.25">
      <c r="A4906" t="s">
        <v>139</v>
      </c>
      <c r="B4906" t="s">
        <v>8622</v>
      </c>
      <c r="C4906" t="s">
        <v>352</v>
      </c>
      <c r="D4906" t="s">
        <v>3972</v>
      </c>
      <c r="E4906" t="s">
        <v>20</v>
      </c>
      <c r="F4906" t="b">
        <v>0</v>
      </c>
      <c r="G4906" t="s">
        <v>41</v>
      </c>
      <c r="H4906" s="4">
        <v>45720.917245370372</v>
      </c>
      <c r="I4906" t="b">
        <v>0</v>
      </c>
      <c r="J4906" t="b">
        <v>1</v>
      </c>
      <c r="K4906" t="s">
        <v>24</v>
      </c>
      <c r="L4906" t="s">
        <v>22</v>
      </c>
      <c r="M4906">
        <v>126000</v>
      </c>
      <c r="O4906" t="s">
        <v>2040</v>
      </c>
      <c r="P4906" t="s">
        <v>8623</v>
      </c>
    </row>
    <row r="4907" spans="1:16" x14ac:dyDescent="0.25">
      <c r="A4907" t="s">
        <v>19</v>
      </c>
      <c r="B4907" t="s">
        <v>8624</v>
      </c>
      <c r="C4907" t="s">
        <v>1322</v>
      </c>
      <c r="D4907" t="s">
        <v>3972</v>
      </c>
      <c r="E4907" t="s">
        <v>51</v>
      </c>
      <c r="F4907" t="b">
        <v>0</v>
      </c>
      <c r="G4907" t="s">
        <v>41</v>
      </c>
      <c r="H4907" s="4">
        <v>45720.917326388888</v>
      </c>
      <c r="I4907" t="b">
        <v>1</v>
      </c>
      <c r="J4907" t="b">
        <v>0</v>
      </c>
      <c r="K4907" t="s">
        <v>24</v>
      </c>
      <c r="L4907" t="s">
        <v>36</v>
      </c>
      <c r="N4907">
        <v>58.75</v>
      </c>
      <c r="O4907" t="s">
        <v>3634</v>
      </c>
      <c r="P4907" t="s">
        <v>8625</v>
      </c>
    </row>
    <row r="4908" spans="1:16" x14ac:dyDescent="0.25">
      <c r="A4908" t="s">
        <v>1</v>
      </c>
      <c r="B4908" t="s">
        <v>8626</v>
      </c>
      <c r="C4908" t="s">
        <v>628</v>
      </c>
      <c r="D4908" t="s">
        <v>3972</v>
      </c>
      <c r="E4908" t="s">
        <v>20</v>
      </c>
      <c r="F4908" t="b">
        <v>0</v>
      </c>
      <c r="G4908" t="s">
        <v>27</v>
      </c>
      <c r="H4908" s="4">
        <v>45720.919745370367</v>
      </c>
      <c r="I4908" t="b">
        <v>0</v>
      </c>
      <c r="J4908" t="b">
        <v>0</v>
      </c>
      <c r="K4908" t="s">
        <v>24</v>
      </c>
      <c r="L4908" t="s">
        <v>22</v>
      </c>
      <c r="M4908">
        <v>113895</v>
      </c>
      <c r="O4908" t="s">
        <v>8610</v>
      </c>
    </row>
    <row r="4909" spans="1:16" x14ac:dyDescent="0.25">
      <c r="A4909" t="s">
        <v>0</v>
      </c>
      <c r="B4909" t="s">
        <v>8467</v>
      </c>
      <c r="C4909" t="s">
        <v>334</v>
      </c>
      <c r="D4909" t="s">
        <v>3828</v>
      </c>
      <c r="E4909" t="s">
        <v>51</v>
      </c>
      <c r="F4909" t="b">
        <v>0</v>
      </c>
      <c r="G4909" t="s">
        <v>27</v>
      </c>
      <c r="H4909" s="4">
        <v>45720.958425925928</v>
      </c>
      <c r="I4909" t="b">
        <v>0</v>
      </c>
      <c r="J4909" t="b">
        <v>0</v>
      </c>
      <c r="K4909" t="s">
        <v>24</v>
      </c>
      <c r="L4909" t="s">
        <v>36</v>
      </c>
      <c r="N4909">
        <v>87.5</v>
      </c>
      <c r="O4909" t="s">
        <v>2554</v>
      </c>
      <c r="P4909" t="s">
        <v>280</v>
      </c>
    </row>
    <row r="4910" spans="1:16" x14ac:dyDescent="0.25">
      <c r="A4910" t="s">
        <v>1</v>
      </c>
      <c r="B4910" t="s">
        <v>8627</v>
      </c>
      <c r="C4910" t="s">
        <v>8628</v>
      </c>
      <c r="D4910" t="s">
        <v>3972</v>
      </c>
      <c r="E4910" t="s">
        <v>20</v>
      </c>
      <c r="F4910" t="b">
        <v>0</v>
      </c>
      <c r="G4910" t="s">
        <v>27</v>
      </c>
      <c r="H4910" s="4">
        <v>45720.958622685182</v>
      </c>
      <c r="I4910" t="b">
        <v>0</v>
      </c>
      <c r="J4910" t="b">
        <v>1</v>
      </c>
      <c r="K4910" t="s">
        <v>24</v>
      </c>
      <c r="L4910" t="s">
        <v>22</v>
      </c>
      <c r="M4910">
        <v>56000</v>
      </c>
      <c r="O4910" t="s">
        <v>8629</v>
      </c>
      <c r="P4910" t="s">
        <v>8630</v>
      </c>
    </row>
    <row r="4911" spans="1:16" x14ac:dyDescent="0.25">
      <c r="A4911" t="s">
        <v>2</v>
      </c>
      <c r="B4911" t="s">
        <v>8631</v>
      </c>
      <c r="C4911" t="s">
        <v>118</v>
      </c>
      <c r="D4911" t="s">
        <v>3972</v>
      </c>
      <c r="E4911" t="s">
        <v>20</v>
      </c>
      <c r="F4911" t="b">
        <v>0</v>
      </c>
      <c r="G4911" t="s">
        <v>27</v>
      </c>
      <c r="H4911" s="4">
        <v>45721.003831018519</v>
      </c>
      <c r="I4911" t="b">
        <v>0</v>
      </c>
      <c r="J4911" t="b">
        <v>1</v>
      </c>
      <c r="K4911" t="s">
        <v>24</v>
      </c>
      <c r="L4911" t="s">
        <v>22</v>
      </c>
      <c r="M4911">
        <v>163000</v>
      </c>
      <c r="O4911" t="s">
        <v>1656</v>
      </c>
    </row>
    <row r="4912" spans="1:16" x14ac:dyDescent="0.25">
      <c r="A4912" t="s">
        <v>0</v>
      </c>
      <c r="B4912" t="s">
        <v>8632</v>
      </c>
      <c r="C4912" t="s">
        <v>3256</v>
      </c>
      <c r="D4912" t="s">
        <v>3828</v>
      </c>
      <c r="E4912" t="s">
        <v>20</v>
      </c>
      <c r="F4912" t="b">
        <v>0</v>
      </c>
      <c r="G4912" t="s">
        <v>27</v>
      </c>
      <c r="H4912" s="4">
        <v>45721.04173611111</v>
      </c>
      <c r="I4912" t="b">
        <v>0</v>
      </c>
      <c r="J4912" t="b">
        <v>0</v>
      </c>
      <c r="K4912" t="s">
        <v>24</v>
      </c>
      <c r="L4912" t="s">
        <v>22</v>
      </c>
      <c r="M4912">
        <v>57500</v>
      </c>
      <c r="O4912" t="s">
        <v>8633</v>
      </c>
    </row>
    <row r="4913" spans="1:16" x14ac:dyDescent="0.25">
      <c r="A4913" t="s">
        <v>0</v>
      </c>
      <c r="B4913" t="s">
        <v>375</v>
      </c>
      <c r="C4913" t="s">
        <v>172</v>
      </c>
      <c r="D4913" t="s">
        <v>3972</v>
      </c>
      <c r="E4913" t="s">
        <v>20</v>
      </c>
      <c r="F4913" t="b">
        <v>0</v>
      </c>
      <c r="G4913" t="s">
        <v>27</v>
      </c>
      <c r="H4913" s="4">
        <v>45721.083460648151</v>
      </c>
      <c r="I4913" t="b">
        <v>0</v>
      </c>
      <c r="J4913" t="b">
        <v>1</v>
      </c>
      <c r="K4913" t="s">
        <v>24</v>
      </c>
      <c r="L4913" t="s">
        <v>22</v>
      </c>
      <c r="M4913">
        <v>158300</v>
      </c>
      <c r="O4913" t="s">
        <v>173</v>
      </c>
      <c r="P4913" t="s">
        <v>8634</v>
      </c>
    </row>
    <row r="4914" spans="1:16" x14ac:dyDescent="0.25">
      <c r="A4914" t="s">
        <v>0</v>
      </c>
      <c r="B4914" t="s">
        <v>8635</v>
      </c>
      <c r="C4914" t="s">
        <v>167</v>
      </c>
      <c r="D4914" t="s">
        <v>3828</v>
      </c>
      <c r="E4914" t="s">
        <v>51</v>
      </c>
      <c r="F4914" t="b">
        <v>0</v>
      </c>
      <c r="G4914" t="s">
        <v>35</v>
      </c>
      <c r="H4914" s="4">
        <v>45721.084224537037</v>
      </c>
      <c r="I4914" t="b">
        <v>1</v>
      </c>
      <c r="J4914" t="b">
        <v>0</v>
      </c>
      <c r="K4914" t="s">
        <v>24</v>
      </c>
      <c r="L4914" t="s">
        <v>36</v>
      </c>
      <c r="N4914">
        <v>62.5</v>
      </c>
      <c r="O4914" t="s">
        <v>514</v>
      </c>
      <c r="P4914" t="s">
        <v>8636</v>
      </c>
    </row>
    <row r="4915" spans="1:16" x14ac:dyDescent="0.25">
      <c r="A4915" t="s">
        <v>2</v>
      </c>
      <c r="B4915" t="s">
        <v>8637</v>
      </c>
      <c r="C4915" t="s">
        <v>1588</v>
      </c>
      <c r="D4915" t="s">
        <v>3828</v>
      </c>
      <c r="E4915" t="s">
        <v>20</v>
      </c>
      <c r="F4915" t="b">
        <v>0</v>
      </c>
      <c r="G4915" t="s">
        <v>41</v>
      </c>
      <c r="H4915" s="4">
        <v>45721.087685185194</v>
      </c>
      <c r="I4915" t="b">
        <v>0</v>
      </c>
      <c r="J4915" t="b">
        <v>1</v>
      </c>
      <c r="K4915" t="s">
        <v>24</v>
      </c>
      <c r="L4915" t="s">
        <v>22</v>
      </c>
      <c r="M4915">
        <v>105000</v>
      </c>
      <c r="O4915" t="s">
        <v>8638</v>
      </c>
      <c r="P4915" t="s">
        <v>8639</v>
      </c>
    </row>
    <row r="4916" spans="1:16" x14ac:dyDescent="0.25">
      <c r="A4916" t="s">
        <v>40</v>
      </c>
      <c r="B4916" t="s">
        <v>8640</v>
      </c>
      <c r="C4916" t="s">
        <v>151</v>
      </c>
      <c r="D4916" t="s">
        <v>3972</v>
      </c>
      <c r="E4916" t="s">
        <v>20</v>
      </c>
      <c r="F4916" t="b">
        <v>0</v>
      </c>
      <c r="G4916" t="s">
        <v>30</v>
      </c>
      <c r="H4916" s="4">
        <v>45721.127766203703</v>
      </c>
      <c r="I4916" t="b">
        <v>0</v>
      </c>
      <c r="J4916" t="b">
        <v>0</v>
      </c>
      <c r="K4916" t="s">
        <v>24</v>
      </c>
      <c r="L4916" t="s">
        <v>22</v>
      </c>
      <c r="M4916">
        <v>168800</v>
      </c>
      <c r="O4916" t="s">
        <v>563</v>
      </c>
      <c r="P4916" t="s">
        <v>8641</v>
      </c>
    </row>
    <row r="4917" spans="1:16" x14ac:dyDescent="0.25">
      <c r="A4917" t="s">
        <v>40</v>
      </c>
      <c r="B4917" t="s">
        <v>1473</v>
      </c>
      <c r="C4917" t="s">
        <v>33</v>
      </c>
      <c r="D4917" t="s">
        <v>3972</v>
      </c>
      <c r="E4917" t="s">
        <v>20</v>
      </c>
      <c r="F4917" t="b">
        <v>0</v>
      </c>
      <c r="G4917" t="s">
        <v>35</v>
      </c>
      <c r="H4917" s="4">
        <v>45721.167592592603</v>
      </c>
      <c r="I4917" t="b">
        <v>0</v>
      </c>
      <c r="J4917" t="b">
        <v>0</v>
      </c>
      <c r="K4917" t="s">
        <v>24</v>
      </c>
      <c r="L4917" t="s">
        <v>22</v>
      </c>
      <c r="M4917">
        <v>117500</v>
      </c>
      <c r="O4917" t="s">
        <v>8642</v>
      </c>
      <c r="P4917" t="s">
        <v>8643</v>
      </c>
    </row>
    <row r="4918" spans="1:16" x14ac:dyDescent="0.25">
      <c r="A4918" t="s">
        <v>1</v>
      </c>
      <c r="B4918" t="s">
        <v>8644</v>
      </c>
      <c r="C4918" t="s">
        <v>293</v>
      </c>
      <c r="D4918" t="s">
        <v>3972</v>
      </c>
      <c r="E4918" t="s">
        <v>20</v>
      </c>
      <c r="F4918" t="b">
        <v>0</v>
      </c>
      <c r="G4918" t="s">
        <v>41</v>
      </c>
      <c r="H4918" s="4">
        <v>45721.169907407413</v>
      </c>
      <c r="I4918" t="b">
        <v>0</v>
      </c>
      <c r="J4918" t="b">
        <v>1</v>
      </c>
      <c r="K4918" t="s">
        <v>24</v>
      </c>
      <c r="L4918" t="s">
        <v>22</v>
      </c>
      <c r="M4918">
        <v>194000</v>
      </c>
      <c r="O4918" t="s">
        <v>43</v>
      </c>
      <c r="P4918" t="s">
        <v>8645</v>
      </c>
    </row>
    <row r="4919" spans="1:16" x14ac:dyDescent="0.25">
      <c r="A4919" t="s">
        <v>139</v>
      </c>
      <c r="B4919" t="s">
        <v>8646</v>
      </c>
      <c r="C4919" t="s">
        <v>181</v>
      </c>
      <c r="D4919" t="s">
        <v>3972</v>
      </c>
      <c r="E4919" t="s">
        <v>20</v>
      </c>
      <c r="F4919" t="b">
        <v>0</v>
      </c>
      <c r="G4919" t="s">
        <v>41</v>
      </c>
      <c r="H4919" s="4">
        <v>45721.208877314813</v>
      </c>
      <c r="I4919" t="b">
        <v>0</v>
      </c>
      <c r="J4919" t="b">
        <v>1</v>
      </c>
      <c r="K4919" t="s">
        <v>24</v>
      </c>
      <c r="L4919" t="s">
        <v>22</v>
      </c>
      <c r="M4919">
        <v>124200</v>
      </c>
      <c r="O4919" t="s">
        <v>8647</v>
      </c>
      <c r="P4919" t="s">
        <v>8648</v>
      </c>
    </row>
    <row r="4920" spans="1:16" x14ac:dyDescent="0.25">
      <c r="A4920" t="s">
        <v>0</v>
      </c>
      <c r="B4920" t="s">
        <v>8453</v>
      </c>
      <c r="C4920" t="s">
        <v>180</v>
      </c>
      <c r="D4920" t="s">
        <v>3828</v>
      </c>
      <c r="E4920" t="s">
        <v>20</v>
      </c>
      <c r="F4920" t="b">
        <v>0</v>
      </c>
      <c r="G4920" t="s">
        <v>41</v>
      </c>
      <c r="H4920" s="4">
        <v>45721.250393518523</v>
      </c>
      <c r="I4920" t="b">
        <v>1</v>
      </c>
      <c r="J4920" t="b">
        <v>1</v>
      </c>
      <c r="K4920" t="s">
        <v>24</v>
      </c>
      <c r="L4920" t="s">
        <v>36</v>
      </c>
      <c r="N4920">
        <v>47.904998779296882</v>
      </c>
      <c r="O4920" t="s">
        <v>8454</v>
      </c>
      <c r="P4920" t="s">
        <v>1329</v>
      </c>
    </row>
    <row r="4921" spans="1:16" x14ac:dyDescent="0.25">
      <c r="A4921" t="s">
        <v>0</v>
      </c>
      <c r="B4921" t="s">
        <v>0</v>
      </c>
      <c r="C4921" t="s">
        <v>1574</v>
      </c>
      <c r="D4921" t="s">
        <v>3972</v>
      </c>
      <c r="E4921" t="s">
        <v>51</v>
      </c>
      <c r="F4921" t="b">
        <v>0</v>
      </c>
      <c r="G4921" t="s">
        <v>41</v>
      </c>
      <c r="H4921" s="4">
        <v>45721.250393518523</v>
      </c>
      <c r="I4921" t="b">
        <v>0</v>
      </c>
      <c r="J4921" t="b">
        <v>0</v>
      </c>
      <c r="K4921" t="s">
        <v>24</v>
      </c>
      <c r="L4921" t="s">
        <v>36</v>
      </c>
      <c r="N4921">
        <v>85</v>
      </c>
      <c r="O4921" t="s">
        <v>133</v>
      </c>
      <c r="P4921" t="s">
        <v>8649</v>
      </c>
    </row>
    <row r="4922" spans="1:16" x14ac:dyDescent="0.25">
      <c r="A4922" t="s">
        <v>1</v>
      </c>
      <c r="B4922" t="s">
        <v>8650</v>
      </c>
      <c r="C4922" t="s">
        <v>3238</v>
      </c>
      <c r="D4922" t="s">
        <v>3972</v>
      </c>
      <c r="E4922" t="s">
        <v>20</v>
      </c>
      <c r="F4922" t="b">
        <v>0</v>
      </c>
      <c r="G4922" t="s">
        <v>41</v>
      </c>
      <c r="H4922" s="4">
        <v>45721.250590277778</v>
      </c>
      <c r="I4922" t="b">
        <v>0</v>
      </c>
      <c r="J4922" t="b">
        <v>0</v>
      </c>
      <c r="K4922" t="s">
        <v>24</v>
      </c>
      <c r="L4922" t="s">
        <v>36</v>
      </c>
      <c r="N4922">
        <v>25</v>
      </c>
      <c r="O4922" t="s">
        <v>8651</v>
      </c>
      <c r="P4922" t="s">
        <v>8652</v>
      </c>
    </row>
    <row r="4923" spans="1:16" x14ac:dyDescent="0.25">
      <c r="A4923" t="s">
        <v>19</v>
      </c>
      <c r="B4923" t="s">
        <v>8653</v>
      </c>
      <c r="C4923" t="s">
        <v>82</v>
      </c>
      <c r="D4923" t="s">
        <v>3972</v>
      </c>
      <c r="E4923" t="s">
        <v>20</v>
      </c>
      <c r="F4923" t="b">
        <v>0</v>
      </c>
      <c r="G4923" t="s">
        <v>27</v>
      </c>
      <c r="H4923" s="4">
        <v>45721.252696759257</v>
      </c>
      <c r="I4923" t="b">
        <v>0</v>
      </c>
      <c r="J4923" t="b">
        <v>1</v>
      </c>
      <c r="K4923" t="s">
        <v>24</v>
      </c>
      <c r="L4923" t="s">
        <v>22</v>
      </c>
      <c r="M4923">
        <v>195500</v>
      </c>
      <c r="O4923" t="s">
        <v>1172</v>
      </c>
      <c r="P4923" t="s">
        <v>8654</v>
      </c>
    </row>
    <row r="4924" spans="1:16" x14ac:dyDescent="0.25">
      <c r="A4924" t="s">
        <v>1</v>
      </c>
      <c r="B4924" t="s">
        <v>1</v>
      </c>
      <c r="C4924" t="s">
        <v>372</v>
      </c>
      <c r="D4924" t="s">
        <v>4108</v>
      </c>
      <c r="E4924" t="s">
        <v>20</v>
      </c>
      <c r="F4924" t="b">
        <v>0</v>
      </c>
      <c r="G4924" t="s">
        <v>27</v>
      </c>
      <c r="H4924" s="4">
        <v>45721.252696759257</v>
      </c>
      <c r="I4924" t="b">
        <v>0</v>
      </c>
      <c r="J4924" t="b">
        <v>1</v>
      </c>
      <c r="K4924" t="s">
        <v>24</v>
      </c>
      <c r="L4924" t="s">
        <v>22</v>
      </c>
      <c r="M4924">
        <v>121500</v>
      </c>
      <c r="O4924" t="s">
        <v>1401</v>
      </c>
      <c r="P4924" t="s">
        <v>5677</v>
      </c>
    </row>
    <row r="4925" spans="1:16" x14ac:dyDescent="0.25">
      <c r="A4925" t="s">
        <v>1</v>
      </c>
      <c r="B4925" t="s">
        <v>8655</v>
      </c>
      <c r="C4925" t="s">
        <v>509</v>
      </c>
      <c r="D4925" t="s">
        <v>5534</v>
      </c>
      <c r="E4925" t="s">
        <v>20</v>
      </c>
      <c r="F4925" t="b">
        <v>0</v>
      </c>
      <c r="G4925" t="s">
        <v>35</v>
      </c>
      <c r="H4925" s="4">
        <v>45721.254386574074</v>
      </c>
      <c r="I4925" t="b">
        <v>0</v>
      </c>
      <c r="J4925" t="b">
        <v>1</v>
      </c>
      <c r="K4925" t="s">
        <v>24</v>
      </c>
      <c r="L4925" t="s">
        <v>22</v>
      </c>
      <c r="M4925">
        <v>127952</v>
      </c>
      <c r="O4925" t="s">
        <v>2768</v>
      </c>
      <c r="P4925" t="s">
        <v>8155</v>
      </c>
    </row>
    <row r="4926" spans="1:16" x14ac:dyDescent="0.25">
      <c r="A4926" t="s">
        <v>1</v>
      </c>
      <c r="B4926" t="s">
        <v>8656</v>
      </c>
      <c r="C4926" t="s">
        <v>696</v>
      </c>
      <c r="D4926" t="s">
        <v>2262</v>
      </c>
      <c r="E4926" t="s">
        <v>219</v>
      </c>
      <c r="F4926" t="b">
        <v>0</v>
      </c>
      <c r="G4926" t="s">
        <v>30</v>
      </c>
      <c r="H4926" s="4">
        <v>45721.254490740743</v>
      </c>
      <c r="I4926" t="b">
        <v>0</v>
      </c>
      <c r="J4926" t="b">
        <v>1</v>
      </c>
      <c r="K4926" t="s">
        <v>24</v>
      </c>
      <c r="L4926" t="s">
        <v>36</v>
      </c>
      <c r="N4926">
        <v>65.5</v>
      </c>
      <c r="O4926" t="s">
        <v>2262</v>
      </c>
      <c r="P4926" t="s">
        <v>8371</v>
      </c>
    </row>
    <row r="4927" spans="1:16" x14ac:dyDescent="0.25">
      <c r="A4927" t="s">
        <v>1</v>
      </c>
      <c r="B4927" t="s">
        <v>1570</v>
      </c>
      <c r="C4927" t="s">
        <v>966</v>
      </c>
      <c r="D4927" t="s">
        <v>3972</v>
      </c>
      <c r="E4927" t="s">
        <v>20</v>
      </c>
      <c r="F4927" t="b">
        <v>0</v>
      </c>
      <c r="G4927" t="s">
        <v>30</v>
      </c>
      <c r="H4927" s="4">
        <v>45721.254490740743</v>
      </c>
      <c r="I4927" t="b">
        <v>0</v>
      </c>
      <c r="J4927" t="b">
        <v>0</v>
      </c>
      <c r="K4927" t="s">
        <v>24</v>
      </c>
      <c r="L4927" t="s">
        <v>22</v>
      </c>
      <c r="M4927">
        <v>65500</v>
      </c>
      <c r="O4927" t="s">
        <v>7696</v>
      </c>
      <c r="P4927" t="s">
        <v>3236</v>
      </c>
    </row>
    <row r="4928" spans="1:16" x14ac:dyDescent="0.25">
      <c r="A4928" t="s">
        <v>1</v>
      </c>
      <c r="B4928" t="s">
        <v>2601</v>
      </c>
      <c r="C4928" t="s">
        <v>8657</v>
      </c>
      <c r="D4928" t="s">
        <v>4013</v>
      </c>
      <c r="E4928" t="s">
        <v>20</v>
      </c>
      <c r="F4928" t="b">
        <v>0</v>
      </c>
      <c r="G4928" t="s">
        <v>52</v>
      </c>
      <c r="H4928" s="4">
        <v>45721.254583333342</v>
      </c>
      <c r="I4928" t="b">
        <v>0</v>
      </c>
      <c r="J4928" t="b">
        <v>1</v>
      </c>
      <c r="K4928" t="s">
        <v>24</v>
      </c>
      <c r="L4928" t="s">
        <v>22</v>
      </c>
      <c r="M4928">
        <v>239870</v>
      </c>
      <c r="O4928" t="s">
        <v>759</v>
      </c>
      <c r="P4928" t="s">
        <v>1043</v>
      </c>
    </row>
    <row r="4929" spans="1:16" x14ac:dyDescent="0.25">
      <c r="A4929" t="s">
        <v>2</v>
      </c>
      <c r="B4929" t="s">
        <v>2</v>
      </c>
      <c r="C4929" t="s">
        <v>151</v>
      </c>
      <c r="D4929" t="s">
        <v>8658</v>
      </c>
      <c r="E4929" t="s">
        <v>20</v>
      </c>
      <c r="F4929" t="b">
        <v>0</v>
      </c>
      <c r="G4929" t="s">
        <v>30</v>
      </c>
      <c r="H4929" s="4">
        <v>45721.255914351852</v>
      </c>
      <c r="I4929" t="b">
        <v>1</v>
      </c>
      <c r="J4929" t="b">
        <v>0</v>
      </c>
      <c r="K4929" t="s">
        <v>24</v>
      </c>
      <c r="L4929" t="s">
        <v>22</v>
      </c>
      <c r="M4929">
        <v>225000</v>
      </c>
      <c r="O4929" t="s">
        <v>530</v>
      </c>
      <c r="P4929" t="s">
        <v>2972</v>
      </c>
    </row>
    <row r="4930" spans="1:16" x14ac:dyDescent="0.25">
      <c r="A4930" t="s">
        <v>2</v>
      </c>
      <c r="B4930" t="s">
        <v>195</v>
      </c>
      <c r="C4930" t="s">
        <v>8659</v>
      </c>
      <c r="D4930" t="s">
        <v>8660</v>
      </c>
      <c r="E4930" t="s">
        <v>20</v>
      </c>
      <c r="F4930" t="b">
        <v>0</v>
      </c>
      <c r="G4930" t="s">
        <v>2495</v>
      </c>
      <c r="H4930" s="4">
        <v>45721.26662037037</v>
      </c>
      <c r="I4930" t="b">
        <v>1</v>
      </c>
      <c r="J4930" t="b">
        <v>0</v>
      </c>
      <c r="K4930" t="s">
        <v>2495</v>
      </c>
      <c r="L4930" t="s">
        <v>22</v>
      </c>
      <c r="M4930">
        <v>57000</v>
      </c>
      <c r="O4930" t="s">
        <v>8661</v>
      </c>
      <c r="P4930" t="s">
        <v>8662</v>
      </c>
    </row>
    <row r="4931" spans="1:16" x14ac:dyDescent="0.25">
      <c r="A4931" t="s">
        <v>0</v>
      </c>
      <c r="B4931" t="s">
        <v>288</v>
      </c>
      <c r="C4931" t="s">
        <v>713</v>
      </c>
      <c r="D4931" t="s">
        <v>2208</v>
      </c>
      <c r="E4931" t="s">
        <v>20</v>
      </c>
      <c r="F4931" t="b">
        <v>0</v>
      </c>
      <c r="G4931" t="s">
        <v>23</v>
      </c>
      <c r="H4931" s="4">
        <v>45721.267395833333</v>
      </c>
      <c r="I4931" t="b">
        <v>0</v>
      </c>
      <c r="J4931" t="b">
        <v>1</v>
      </c>
      <c r="K4931" t="s">
        <v>24</v>
      </c>
      <c r="L4931" t="s">
        <v>36</v>
      </c>
      <c r="N4931">
        <v>29.215000152587891</v>
      </c>
      <c r="O4931" t="s">
        <v>8663</v>
      </c>
      <c r="P4931" t="s">
        <v>8664</v>
      </c>
    </row>
    <row r="4932" spans="1:16" x14ac:dyDescent="0.25">
      <c r="A4932" t="s">
        <v>1</v>
      </c>
      <c r="B4932" t="s">
        <v>8437</v>
      </c>
      <c r="C4932" t="s">
        <v>211</v>
      </c>
      <c r="D4932" t="s">
        <v>3828</v>
      </c>
      <c r="E4932" t="s">
        <v>20</v>
      </c>
      <c r="F4932" t="b">
        <v>0</v>
      </c>
      <c r="G4932" t="s">
        <v>23</v>
      </c>
      <c r="H4932" s="4">
        <v>45721.267638888887</v>
      </c>
      <c r="I4932" t="b">
        <v>0</v>
      </c>
      <c r="J4932" t="b">
        <v>1</v>
      </c>
      <c r="K4932" t="s">
        <v>24</v>
      </c>
      <c r="L4932" t="s">
        <v>22</v>
      </c>
      <c r="M4932">
        <v>69703.96875</v>
      </c>
      <c r="O4932" t="s">
        <v>8438</v>
      </c>
      <c r="P4932" t="s">
        <v>193</v>
      </c>
    </row>
    <row r="4933" spans="1:16" x14ac:dyDescent="0.25">
      <c r="A4933" t="s">
        <v>19</v>
      </c>
      <c r="B4933" t="s">
        <v>8665</v>
      </c>
      <c r="C4933" t="s">
        <v>39</v>
      </c>
      <c r="D4933" t="s">
        <v>7657</v>
      </c>
      <c r="E4933" t="s">
        <v>20</v>
      </c>
      <c r="F4933" t="b">
        <v>1</v>
      </c>
      <c r="G4933" t="s">
        <v>2134</v>
      </c>
      <c r="H4933" s="4">
        <v>45721.271249999998</v>
      </c>
      <c r="I4933" t="b">
        <v>0</v>
      </c>
      <c r="J4933" t="b">
        <v>0</v>
      </c>
      <c r="K4933" t="s">
        <v>2134</v>
      </c>
      <c r="L4933" t="s">
        <v>22</v>
      </c>
      <c r="M4933">
        <v>175000</v>
      </c>
      <c r="O4933" t="s">
        <v>8666</v>
      </c>
      <c r="P4933" t="s">
        <v>3725</v>
      </c>
    </row>
    <row r="4934" spans="1:16" x14ac:dyDescent="0.25">
      <c r="A4934" t="s">
        <v>1</v>
      </c>
      <c r="B4934" t="s">
        <v>7560</v>
      </c>
      <c r="C4934" t="s">
        <v>2640</v>
      </c>
      <c r="D4934" t="s">
        <v>3956</v>
      </c>
      <c r="E4934" t="s">
        <v>20</v>
      </c>
      <c r="F4934" t="b">
        <v>0</v>
      </c>
      <c r="G4934" t="s">
        <v>2641</v>
      </c>
      <c r="H4934" s="4">
        <v>45721.277083333327</v>
      </c>
      <c r="I4934" t="b">
        <v>0</v>
      </c>
      <c r="J4934" t="b">
        <v>0</v>
      </c>
      <c r="K4934" t="s">
        <v>2641</v>
      </c>
      <c r="L4934" t="s">
        <v>36</v>
      </c>
      <c r="N4934">
        <v>37.854999542236328</v>
      </c>
      <c r="O4934" t="s">
        <v>2113</v>
      </c>
      <c r="P4934" t="s">
        <v>7561</v>
      </c>
    </row>
    <row r="4935" spans="1:16" x14ac:dyDescent="0.25">
      <c r="A4935" t="s">
        <v>25</v>
      </c>
      <c r="B4935" t="s">
        <v>1555</v>
      </c>
      <c r="C4935" t="s">
        <v>42</v>
      </c>
      <c r="D4935" t="s">
        <v>3828</v>
      </c>
      <c r="E4935" t="s">
        <v>51</v>
      </c>
      <c r="F4935" t="b">
        <v>0</v>
      </c>
      <c r="G4935" t="s">
        <v>41</v>
      </c>
      <c r="H4935" s="4">
        <v>45721.292175925933</v>
      </c>
      <c r="I4935" t="b">
        <v>1</v>
      </c>
      <c r="J4935" t="b">
        <v>0</v>
      </c>
      <c r="K4935" t="s">
        <v>24</v>
      </c>
      <c r="L4935" t="s">
        <v>36</v>
      </c>
      <c r="N4935">
        <v>55</v>
      </c>
      <c r="O4935" t="s">
        <v>5012</v>
      </c>
      <c r="P4935" t="s">
        <v>2538</v>
      </c>
    </row>
    <row r="4936" spans="1:16" x14ac:dyDescent="0.25">
      <c r="A4936" t="s">
        <v>2</v>
      </c>
      <c r="B4936" t="s">
        <v>8667</v>
      </c>
      <c r="C4936" t="s">
        <v>489</v>
      </c>
      <c r="D4936" t="s">
        <v>3969</v>
      </c>
      <c r="E4936" t="s">
        <v>20</v>
      </c>
      <c r="F4936" t="b">
        <v>0</v>
      </c>
      <c r="G4936" t="s">
        <v>35</v>
      </c>
      <c r="H4936" s="4">
        <v>45721.297280092593</v>
      </c>
      <c r="I4936" t="b">
        <v>0</v>
      </c>
      <c r="J4936" t="b">
        <v>1</v>
      </c>
      <c r="K4936" t="s">
        <v>24</v>
      </c>
      <c r="L4936" t="s">
        <v>22</v>
      </c>
      <c r="M4936">
        <v>200000</v>
      </c>
      <c r="O4936" t="s">
        <v>2350</v>
      </c>
      <c r="P4936" t="s">
        <v>8668</v>
      </c>
    </row>
    <row r="4937" spans="1:16" x14ac:dyDescent="0.25">
      <c r="A4937" t="s">
        <v>25</v>
      </c>
      <c r="B4937" t="s">
        <v>8669</v>
      </c>
      <c r="C4937" t="s">
        <v>203</v>
      </c>
      <c r="D4937" t="s">
        <v>3972</v>
      </c>
      <c r="E4937" t="s">
        <v>20</v>
      </c>
      <c r="F4937" t="b">
        <v>0</v>
      </c>
      <c r="G4937" t="s">
        <v>23</v>
      </c>
      <c r="H4937" s="4">
        <v>45721.30909722222</v>
      </c>
      <c r="I4937" t="b">
        <v>0</v>
      </c>
      <c r="J4937" t="b">
        <v>1</v>
      </c>
      <c r="K4937" t="s">
        <v>24</v>
      </c>
      <c r="L4937" t="s">
        <v>22</v>
      </c>
      <c r="M4937">
        <v>151300</v>
      </c>
      <c r="O4937" t="s">
        <v>1147</v>
      </c>
      <c r="P4937" t="s">
        <v>2857</v>
      </c>
    </row>
    <row r="4938" spans="1:16" x14ac:dyDescent="0.25">
      <c r="A4938" t="s">
        <v>0</v>
      </c>
      <c r="B4938" t="s">
        <v>8670</v>
      </c>
      <c r="C4938" t="s">
        <v>2828</v>
      </c>
      <c r="D4938" t="s">
        <v>3956</v>
      </c>
      <c r="E4938" t="s">
        <v>34</v>
      </c>
      <c r="F4938" t="b">
        <v>0</v>
      </c>
      <c r="G4938" t="s">
        <v>41</v>
      </c>
      <c r="H4938" s="4">
        <v>45721.333749999998</v>
      </c>
      <c r="I4938" t="b">
        <v>0</v>
      </c>
      <c r="J4938" t="b">
        <v>1</v>
      </c>
      <c r="K4938" t="s">
        <v>24</v>
      </c>
      <c r="L4938" t="s">
        <v>36</v>
      </c>
      <c r="N4938">
        <v>24.969999313354489</v>
      </c>
      <c r="O4938" t="s">
        <v>3415</v>
      </c>
      <c r="P4938" t="s">
        <v>8671</v>
      </c>
    </row>
    <row r="4939" spans="1:16" x14ac:dyDescent="0.25">
      <c r="A4939" t="s">
        <v>25</v>
      </c>
      <c r="B4939" t="s">
        <v>25</v>
      </c>
      <c r="C4939" t="s">
        <v>283</v>
      </c>
      <c r="D4939" t="s">
        <v>3956</v>
      </c>
      <c r="E4939" t="s">
        <v>34</v>
      </c>
      <c r="F4939" t="b">
        <v>0</v>
      </c>
      <c r="G4939" t="s">
        <v>41</v>
      </c>
      <c r="H4939" s="4">
        <v>45721.33384259259</v>
      </c>
      <c r="I4939" t="b">
        <v>0</v>
      </c>
      <c r="J4939" t="b">
        <v>1</v>
      </c>
      <c r="K4939" t="s">
        <v>24</v>
      </c>
      <c r="L4939" t="s">
        <v>36</v>
      </c>
      <c r="N4939">
        <v>24.969999313354489</v>
      </c>
      <c r="O4939" t="s">
        <v>8672</v>
      </c>
      <c r="P4939" t="s">
        <v>1503</v>
      </c>
    </row>
    <row r="4940" spans="1:16" x14ac:dyDescent="0.25">
      <c r="A4940" t="s">
        <v>0</v>
      </c>
      <c r="B4940" t="s">
        <v>3538</v>
      </c>
      <c r="C4940" t="s">
        <v>187</v>
      </c>
      <c r="D4940" t="s">
        <v>3828</v>
      </c>
      <c r="E4940" t="s">
        <v>20</v>
      </c>
      <c r="F4940" t="b">
        <v>0</v>
      </c>
      <c r="G4940" t="s">
        <v>30</v>
      </c>
      <c r="H4940" s="4">
        <v>45721.335717592592</v>
      </c>
      <c r="I4940" t="b">
        <v>1</v>
      </c>
      <c r="J4940" t="b">
        <v>0</v>
      </c>
      <c r="K4940" t="s">
        <v>24</v>
      </c>
      <c r="L4940" t="s">
        <v>22</v>
      </c>
      <c r="M4940">
        <v>80000</v>
      </c>
      <c r="O4940" t="s">
        <v>8673</v>
      </c>
      <c r="P4940" t="s">
        <v>3093</v>
      </c>
    </row>
    <row r="4941" spans="1:16" x14ac:dyDescent="0.25">
      <c r="A4941" t="s">
        <v>2</v>
      </c>
      <c r="B4941" t="s">
        <v>8674</v>
      </c>
      <c r="C4941" t="s">
        <v>293</v>
      </c>
      <c r="D4941" t="s">
        <v>3972</v>
      </c>
      <c r="E4941" t="s">
        <v>20</v>
      </c>
      <c r="F4941" t="b">
        <v>0</v>
      </c>
      <c r="G4941" t="s">
        <v>27</v>
      </c>
      <c r="H4941" s="4">
        <v>45721.338240740741</v>
      </c>
      <c r="I4941" t="b">
        <v>0</v>
      </c>
      <c r="J4941" t="b">
        <v>1</v>
      </c>
      <c r="K4941" t="s">
        <v>24</v>
      </c>
      <c r="L4941" t="s">
        <v>22</v>
      </c>
      <c r="M4941">
        <v>184328.5</v>
      </c>
      <c r="O4941" t="s">
        <v>1101</v>
      </c>
      <c r="P4941" t="s">
        <v>8675</v>
      </c>
    </row>
    <row r="4942" spans="1:16" x14ac:dyDescent="0.25">
      <c r="A4942" t="s">
        <v>40</v>
      </c>
      <c r="B4942" t="s">
        <v>8676</v>
      </c>
      <c r="C4942" t="s">
        <v>42</v>
      </c>
      <c r="D4942" t="s">
        <v>3972</v>
      </c>
      <c r="E4942" t="s">
        <v>20</v>
      </c>
      <c r="F4942" t="b">
        <v>0</v>
      </c>
      <c r="G4942" t="s">
        <v>27</v>
      </c>
      <c r="H4942" s="4">
        <v>45721.338449074072</v>
      </c>
      <c r="I4942" t="b">
        <v>0</v>
      </c>
      <c r="J4942" t="b">
        <v>1</v>
      </c>
      <c r="K4942" t="s">
        <v>24</v>
      </c>
      <c r="L4942" t="s">
        <v>22</v>
      </c>
      <c r="M4942">
        <v>136500</v>
      </c>
      <c r="O4942" t="s">
        <v>3972</v>
      </c>
      <c r="P4942" t="s">
        <v>249</v>
      </c>
    </row>
    <row r="4943" spans="1:16" x14ac:dyDescent="0.25">
      <c r="A4943" t="s">
        <v>0</v>
      </c>
      <c r="B4943" t="s">
        <v>0</v>
      </c>
      <c r="C4943" t="s">
        <v>2846</v>
      </c>
      <c r="D4943" t="s">
        <v>4034</v>
      </c>
      <c r="E4943" t="s">
        <v>20</v>
      </c>
      <c r="F4943" t="b">
        <v>0</v>
      </c>
      <c r="G4943" t="s">
        <v>2846</v>
      </c>
      <c r="H4943" s="4">
        <v>45721.374502314808</v>
      </c>
      <c r="I4943" t="b">
        <v>0</v>
      </c>
      <c r="J4943" t="b">
        <v>0</v>
      </c>
      <c r="K4943" t="s">
        <v>2846</v>
      </c>
      <c r="L4943" t="s">
        <v>22</v>
      </c>
      <c r="M4943">
        <v>36900</v>
      </c>
      <c r="O4943" t="s">
        <v>7670</v>
      </c>
      <c r="P4943" t="s">
        <v>8677</v>
      </c>
    </row>
    <row r="4944" spans="1:16" x14ac:dyDescent="0.25">
      <c r="A4944" t="s">
        <v>0</v>
      </c>
      <c r="B4944" t="s">
        <v>2900</v>
      </c>
      <c r="C4944" t="s">
        <v>985</v>
      </c>
      <c r="D4944" t="s">
        <v>3828</v>
      </c>
      <c r="E4944" t="s">
        <v>51</v>
      </c>
      <c r="F4944" t="b">
        <v>0</v>
      </c>
      <c r="G4944" t="s">
        <v>27</v>
      </c>
      <c r="H4944" s="4">
        <v>45721.375138888892</v>
      </c>
      <c r="I4944" t="b">
        <v>1</v>
      </c>
      <c r="J4944" t="b">
        <v>0</v>
      </c>
      <c r="K4944" t="s">
        <v>24</v>
      </c>
      <c r="L4944" t="s">
        <v>36</v>
      </c>
      <c r="N4944">
        <v>57.5</v>
      </c>
      <c r="O4944" t="s">
        <v>8678</v>
      </c>
    </row>
    <row r="4945" spans="1:16" x14ac:dyDescent="0.25">
      <c r="A4945" t="s">
        <v>0</v>
      </c>
      <c r="B4945" t="s">
        <v>8679</v>
      </c>
      <c r="C4945" t="s">
        <v>365</v>
      </c>
      <c r="D4945" t="s">
        <v>3828</v>
      </c>
      <c r="E4945" t="s">
        <v>20</v>
      </c>
      <c r="F4945" t="b">
        <v>0</v>
      </c>
      <c r="G4945" t="s">
        <v>27</v>
      </c>
      <c r="H4945" s="4">
        <v>45721.375208333331</v>
      </c>
      <c r="I4945" t="b">
        <v>0</v>
      </c>
      <c r="J4945" t="b">
        <v>0</v>
      </c>
      <c r="K4945" t="s">
        <v>24</v>
      </c>
      <c r="L4945" t="s">
        <v>22</v>
      </c>
      <c r="M4945">
        <v>90000</v>
      </c>
      <c r="O4945" t="s">
        <v>8680</v>
      </c>
      <c r="P4945" t="s">
        <v>119</v>
      </c>
    </row>
    <row r="4946" spans="1:16" x14ac:dyDescent="0.25">
      <c r="A4946" t="s">
        <v>0</v>
      </c>
      <c r="B4946" t="s">
        <v>8681</v>
      </c>
      <c r="C4946" t="s">
        <v>390</v>
      </c>
      <c r="D4946" t="s">
        <v>3828</v>
      </c>
      <c r="E4946" t="s">
        <v>51</v>
      </c>
      <c r="F4946" t="b">
        <v>0</v>
      </c>
      <c r="G4946" t="s">
        <v>27</v>
      </c>
      <c r="H4946" s="4">
        <v>45721.375231481477</v>
      </c>
      <c r="I4946" t="b">
        <v>1</v>
      </c>
      <c r="J4946" t="b">
        <v>0</v>
      </c>
      <c r="K4946" t="s">
        <v>24</v>
      </c>
      <c r="L4946" t="s">
        <v>36</v>
      </c>
      <c r="N4946">
        <v>65</v>
      </c>
      <c r="O4946" t="s">
        <v>8682</v>
      </c>
      <c r="P4946" t="s">
        <v>8683</v>
      </c>
    </row>
    <row r="4947" spans="1:16" x14ac:dyDescent="0.25">
      <c r="A4947" t="s">
        <v>1</v>
      </c>
      <c r="B4947" t="s">
        <v>974</v>
      </c>
      <c r="C4947" t="s">
        <v>739</v>
      </c>
      <c r="D4947" t="s">
        <v>4034</v>
      </c>
      <c r="E4947" t="s">
        <v>20</v>
      </c>
      <c r="F4947" t="b">
        <v>0</v>
      </c>
      <c r="G4947" t="s">
        <v>41</v>
      </c>
      <c r="H4947" s="4">
        <v>45721.375474537039</v>
      </c>
      <c r="I4947" t="b">
        <v>0</v>
      </c>
      <c r="J4947" t="b">
        <v>0</v>
      </c>
      <c r="K4947" t="s">
        <v>24</v>
      </c>
      <c r="L4947" t="s">
        <v>22</v>
      </c>
      <c r="M4947">
        <v>173999.5</v>
      </c>
      <c r="O4947" t="s">
        <v>2961</v>
      </c>
      <c r="P4947" t="s">
        <v>1095</v>
      </c>
    </row>
    <row r="4948" spans="1:16" x14ac:dyDescent="0.25">
      <c r="A4948" t="s">
        <v>0</v>
      </c>
      <c r="B4948" t="s">
        <v>288</v>
      </c>
      <c r="C4948" t="s">
        <v>42</v>
      </c>
      <c r="D4948" t="s">
        <v>3828</v>
      </c>
      <c r="E4948" t="s">
        <v>51</v>
      </c>
      <c r="F4948" t="b">
        <v>0</v>
      </c>
      <c r="G4948" t="s">
        <v>41</v>
      </c>
      <c r="H4948" s="4">
        <v>45721.375497685192</v>
      </c>
      <c r="I4948" t="b">
        <v>1</v>
      </c>
      <c r="J4948" t="b">
        <v>0</v>
      </c>
      <c r="K4948" t="s">
        <v>24</v>
      </c>
      <c r="L4948" t="s">
        <v>36</v>
      </c>
      <c r="N4948">
        <v>70</v>
      </c>
      <c r="O4948" t="s">
        <v>8684</v>
      </c>
      <c r="P4948" t="s">
        <v>280</v>
      </c>
    </row>
    <row r="4949" spans="1:16" x14ac:dyDescent="0.25">
      <c r="A4949" t="s">
        <v>0</v>
      </c>
      <c r="B4949" t="s">
        <v>8685</v>
      </c>
      <c r="C4949" t="s">
        <v>143</v>
      </c>
      <c r="D4949" t="s">
        <v>3828</v>
      </c>
      <c r="E4949" t="s">
        <v>20</v>
      </c>
      <c r="F4949" t="b">
        <v>0</v>
      </c>
      <c r="G4949" t="s">
        <v>35</v>
      </c>
      <c r="H4949" s="4">
        <v>45721.377129629633</v>
      </c>
      <c r="I4949" t="b">
        <v>1</v>
      </c>
      <c r="J4949" t="b">
        <v>0</v>
      </c>
      <c r="K4949" t="s">
        <v>24</v>
      </c>
      <c r="L4949" t="s">
        <v>22</v>
      </c>
      <c r="M4949">
        <v>100000</v>
      </c>
      <c r="O4949" t="s">
        <v>147</v>
      </c>
      <c r="P4949" t="s">
        <v>8686</v>
      </c>
    </row>
    <row r="4950" spans="1:16" x14ac:dyDescent="0.25">
      <c r="A4950" t="s">
        <v>139</v>
      </c>
      <c r="B4950" t="s">
        <v>8687</v>
      </c>
      <c r="C4950" t="s">
        <v>122</v>
      </c>
      <c r="D4950" t="s">
        <v>3972</v>
      </c>
      <c r="E4950" t="s">
        <v>20</v>
      </c>
      <c r="F4950" t="b">
        <v>0</v>
      </c>
      <c r="G4950" t="s">
        <v>52</v>
      </c>
      <c r="H4950" s="4">
        <v>45721.377638888887</v>
      </c>
      <c r="I4950" t="b">
        <v>0</v>
      </c>
      <c r="J4950" t="b">
        <v>1</v>
      </c>
      <c r="K4950" t="s">
        <v>24</v>
      </c>
      <c r="L4950" t="s">
        <v>22</v>
      </c>
      <c r="M4950">
        <v>150590</v>
      </c>
      <c r="O4950" t="s">
        <v>759</v>
      </c>
      <c r="P4950" t="s">
        <v>8688</v>
      </c>
    </row>
    <row r="4951" spans="1:16" x14ac:dyDescent="0.25">
      <c r="A4951" t="s">
        <v>1</v>
      </c>
      <c r="B4951" t="s">
        <v>1368</v>
      </c>
      <c r="C4951" t="s">
        <v>122</v>
      </c>
      <c r="D4951" t="s">
        <v>3828</v>
      </c>
      <c r="E4951" t="s">
        <v>20</v>
      </c>
      <c r="F4951" t="b">
        <v>0</v>
      </c>
      <c r="G4951" t="s">
        <v>52</v>
      </c>
      <c r="H4951" s="4">
        <v>45721.379641203697</v>
      </c>
      <c r="I4951" t="b">
        <v>0</v>
      </c>
      <c r="J4951" t="b">
        <v>1</v>
      </c>
      <c r="K4951" t="s">
        <v>24</v>
      </c>
      <c r="L4951" t="s">
        <v>22</v>
      </c>
      <c r="M4951">
        <v>106000</v>
      </c>
      <c r="O4951" t="s">
        <v>1158</v>
      </c>
      <c r="P4951" t="s">
        <v>8689</v>
      </c>
    </row>
    <row r="4952" spans="1:16" x14ac:dyDescent="0.25">
      <c r="A4952" t="s">
        <v>2</v>
      </c>
      <c r="B4952" t="s">
        <v>8690</v>
      </c>
      <c r="C4952" t="s">
        <v>1867</v>
      </c>
      <c r="D4952" t="s">
        <v>3828</v>
      </c>
      <c r="E4952" t="s">
        <v>51</v>
      </c>
      <c r="F4952" t="b">
        <v>0</v>
      </c>
      <c r="G4952" t="s">
        <v>27</v>
      </c>
      <c r="H4952" s="4">
        <v>45721.379745370366</v>
      </c>
      <c r="I4952" t="b">
        <v>1</v>
      </c>
      <c r="J4952" t="b">
        <v>0</v>
      </c>
      <c r="K4952" t="s">
        <v>24</v>
      </c>
      <c r="L4952" t="s">
        <v>36</v>
      </c>
      <c r="N4952">
        <v>65</v>
      </c>
      <c r="O4952" t="s">
        <v>2220</v>
      </c>
      <c r="P4952" t="s">
        <v>8691</v>
      </c>
    </row>
    <row r="4953" spans="1:16" x14ac:dyDescent="0.25">
      <c r="A4953" t="s">
        <v>2</v>
      </c>
      <c r="B4953" t="s">
        <v>8692</v>
      </c>
      <c r="C4953" t="s">
        <v>1270</v>
      </c>
      <c r="D4953" t="s">
        <v>3972</v>
      </c>
      <c r="E4953" t="s">
        <v>20</v>
      </c>
      <c r="F4953" t="b">
        <v>0</v>
      </c>
      <c r="G4953" t="s">
        <v>27</v>
      </c>
      <c r="H4953" s="4">
        <v>45721.379872685182</v>
      </c>
      <c r="I4953" t="b">
        <v>0</v>
      </c>
      <c r="J4953" t="b">
        <v>1</v>
      </c>
      <c r="K4953" t="s">
        <v>24</v>
      </c>
      <c r="L4953" t="s">
        <v>22</v>
      </c>
      <c r="M4953">
        <v>162500</v>
      </c>
      <c r="O4953" t="s">
        <v>1172</v>
      </c>
      <c r="P4953" t="s">
        <v>8693</v>
      </c>
    </row>
    <row r="4954" spans="1:16" x14ac:dyDescent="0.25">
      <c r="A4954" t="s">
        <v>40</v>
      </c>
      <c r="B4954" t="s">
        <v>8694</v>
      </c>
      <c r="C4954" t="s">
        <v>180</v>
      </c>
      <c r="D4954" t="s">
        <v>4177</v>
      </c>
      <c r="E4954" t="s">
        <v>20</v>
      </c>
      <c r="F4954" t="b">
        <v>0</v>
      </c>
      <c r="G4954" t="s">
        <v>27</v>
      </c>
      <c r="H4954" s="4">
        <v>45721.379872685182</v>
      </c>
      <c r="I4954" t="b">
        <v>0</v>
      </c>
      <c r="J4954" t="b">
        <v>0</v>
      </c>
      <c r="K4954" t="s">
        <v>24</v>
      </c>
      <c r="L4954" t="s">
        <v>22</v>
      </c>
      <c r="M4954">
        <v>161738.5</v>
      </c>
      <c r="O4954" t="s">
        <v>5148</v>
      </c>
      <c r="P4954" t="s">
        <v>8695</v>
      </c>
    </row>
    <row r="4955" spans="1:16" x14ac:dyDescent="0.25">
      <c r="A4955" t="s">
        <v>139</v>
      </c>
      <c r="B4955" t="s">
        <v>8696</v>
      </c>
      <c r="C4955" t="s">
        <v>47</v>
      </c>
      <c r="D4955" t="s">
        <v>3972</v>
      </c>
      <c r="E4955" t="s">
        <v>20</v>
      </c>
      <c r="F4955" t="b">
        <v>0</v>
      </c>
      <c r="G4955" t="s">
        <v>27</v>
      </c>
      <c r="H4955" s="4">
        <v>45721.380057870367</v>
      </c>
      <c r="I4955" t="b">
        <v>0</v>
      </c>
      <c r="J4955" t="b">
        <v>1</v>
      </c>
      <c r="K4955" t="s">
        <v>24</v>
      </c>
      <c r="L4955" t="s">
        <v>22</v>
      </c>
      <c r="M4955">
        <v>160000</v>
      </c>
      <c r="O4955" t="s">
        <v>1172</v>
      </c>
      <c r="P4955" t="s">
        <v>8697</v>
      </c>
    </row>
    <row r="4956" spans="1:16" x14ac:dyDescent="0.25">
      <c r="A4956" t="s">
        <v>139</v>
      </c>
      <c r="B4956" t="s">
        <v>8698</v>
      </c>
      <c r="C4956" t="s">
        <v>140</v>
      </c>
      <c r="D4956" t="s">
        <v>3972</v>
      </c>
      <c r="E4956" t="s">
        <v>20</v>
      </c>
      <c r="F4956" t="b">
        <v>0</v>
      </c>
      <c r="G4956" t="s">
        <v>27</v>
      </c>
      <c r="H4956" s="4">
        <v>45721.380069444444</v>
      </c>
      <c r="I4956" t="b">
        <v>0</v>
      </c>
      <c r="J4956" t="b">
        <v>1</v>
      </c>
      <c r="K4956" t="s">
        <v>24</v>
      </c>
      <c r="L4956" t="s">
        <v>22</v>
      </c>
      <c r="M4956">
        <v>137300</v>
      </c>
      <c r="O4956" t="s">
        <v>1172</v>
      </c>
      <c r="P4956" t="s">
        <v>8699</v>
      </c>
    </row>
    <row r="4957" spans="1:16" x14ac:dyDescent="0.25">
      <c r="A4957" t="s">
        <v>40</v>
      </c>
      <c r="B4957" t="s">
        <v>8700</v>
      </c>
      <c r="C4957" t="s">
        <v>54</v>
      </c>
      <c r="D4957" t="s">
        <v>3972</v>
      </c>
      <c r="E4957" t="s">
        <v>20</v>
      </c>
      <c r="F4957" t="b">
        <v>0</v>
      </c>
      <c r="G4957" t="s">
        <v>41</v>
      </c>
      <c r="H4957" s="4">
        <v>45721.380150462966</v>
      </c>
      <c r="I4957" t="b">
        <v>0</v>
      </c>
      <c r="J4957" t="b">
        <v>1</v>
      </c>
      <c r="K4957" t="s">
        <v>24</v>
      </c>
      <c r="L4957" t="s">
        <v>22</v>
      </c>
      <c r="M4957">
        <v>189500</v>
      </c>
      <c r="O4957" t="s">
        <v>4534</v>
      </c>
      <c r="P4957" t="s">
        <v>3638</v>
      </c>
    </row>
    <row r="4958" spans="1:16" x14ac:dyDescent="0.25">
      <c r="A4958" t="s">
        <v>1</v>
      </c>
      <c r="B4958" t="s">
        <v>8701</v>
      </c>
      <c r="C4958" t="s">
        <v>283</v>
      </c>
      <c r="D4958" t="s">
        <v>3972</v>
      </c>
      <c r="E4958" t="s">
        <v>20</v>
      </c>
      <c r="F4958" t="b">
        <v>0</v>
      </c>
      <c r="G4958" t="s">
        <v>52</v>
      </c>
      <c r="H4958" s="4">
        <v>45721.381539351853</v>
      </c>
      <c r="I4958" t="b">
        <v>0</v>
      </c>
      <c r="J4958" t="b">
        <v>1</v>
      </c>
      <c r="K4958" t="s">
        <v>24</v>
      </c>
      <c r="L4958" t="s">
        <v>22</v>
      </c>
      <c r="M4958">
        <v>169500</v>
      </c>
      <c r="O4958" t="s">
        <v>4534</v>
      </c>
      <c r="P4958" t="s">
        <v>2059</v>
      </c>
    </row>
    <row r="4959" spans="1:16" x14ac:dyDescent="0.25">
      <c r="A4959" t="s">
        <v>1</v>
      </c>
      <c r="B4959" t="s">
        <v>8702</v>
      </c>
      <c r="C4959" t="s">
        <v>283</v>
      </c>
      <c r="D4959" t="s">
        <v>3972</v>
      </c>
      <c r="E4959" t="s">
        <v>20</v>
      </c>
      <c r="F4959" t="b">
        <v>0</v>
      </c>
      <c r="G4959" t="s">
        <v>23</v>
      </c>
      <c r="H4959" s="4">
        <v>45721.392800925933</v>
      </c>
      <c r="I4959" t="b">
        <v>0</v>
      </c>
      <c r="J4959" t="b">
        <v>1</v>
      </c>
      <c r="K4959" t="s">
        <v>24</v>
      </c>
      <c r="L4959" t="s">
        <v>22</v>
      </c>
      <c r="M4959">
        <v>169500</v>
      </c>
      <c r="O4959" t="s">
        <v>4534</v>
      </c>
      <c r="P4959" t="s">
        <v>8703</v>
      </c>
    </row>
    <row r="4960" spans="1:16" x14ac:dyDescent="0.25">
      <c r="A4960" t="s">
        <v>0</v>
      </c>
      <c r="B4960" t="s">
        <v>8704</v>
      </c>
      <c r="C4960" t="s">
        <v>1643</v>
      </c>
      <c r="D4960" t="s">
        <v>3956</v>
      </c>
      <c r="E4960" t="s">
        <v>34</v>
      </c>
      <c r="F4960" t="b">
        <v>0</v>
      </c>
      <c r="G4960" t="s">
        <v>27</v>
      </c>
      <c r="H4960" s="4">
        <v>45721.416724537034</v>
      </c>
      <c r="I4960" t="b">
        <v>1</v>
      </c>
      <c r="J4960" t="b">
        <v>0</v>
      </c>
      <c r="K4960" t="s">
        <v>24</v>
      </c>
      <c r="L4960" t="s">
        <v>36</v>
      </c>
      <c r="N4960">
        <v>27.979999542236332</v>
      </c>
      <c r="O4960" t="s">
        <v>8705</v>
      </c>
      <c r="P4960" t="s">
        <v>8706</v>
      </c>
    </row>
    <row r="4961" spans="1:16" x14ac:dyDescent="0.25">
      <c r="A4961" t="s">
        <v>25</v>
      </c>
      <c r="B4961" t="s">
        <v>8707</v>
      </c>
      <c r="C4961" t="s">
        <v>2729</v>
      </c>
      <c r="D4961" t="s">
        <v>3828</v>
      </c>
      <c r="E4961" t="s">
        <v>20</v>
      </c>
      <c r="F4961" t="b">
        <v>0</v>
      </c>
      <c r="G4961" t="s">
        <v>27</v>
      </c>
      <c r="H4961" s="4">
        <v>45721.416747685187</v>
      </c>
      <c r="I4961" t="b">
        <v>0</v>
      </c>
      <c r="J4961" t="b">
        <v>0</v>
      </c>
      <c r="K4961" t="s">
        <v>24</v>
      </c>
      <c r="L4961" t="s">
        <v>22</v>
      </c>
      <c r="M4961">
        <v>77500</v>
      </c>
      <c r="O4961" t="s">
        <v>2873</v>
      </c>
      <c r="P4961" t="s">
        <v>8708</v>
      </c>
    </row>
    <row r="4962" spans="1:16" x14ac:dyDescent="0.25">
      <c r="A4962" t="s">
        <v>0</v>
      </c>
      <c r="B4962" t="s">
        <v>1378</v>
      </c>
      <c r="C4962" t="s">
        <v>2182</v>
      </c>
      <c r="D4962" t="s">
        <v>3956</v>
      </c>
      <c r="E4962" t="s">
        <v>34</v>
      </c>
      <c r="F4962" t="b">
        <v>0</v>
      </c>
      <c r="G4962" t="s">
        <v>27</v>
      </c>
      <c r="H4962" s="4">
        <v>45721.416770833333</v>
      </c>
      <c r="I4962" t="b">
        <v>0</v>
      </c>
      <c r="J4962" t="b">
        <v>0</v>
      </c>
      <c r="K4962" t="s">
        <v>24</v>
      </c>
      <c r="L4962" t="s">
        <v>36</v>
      </c>
      <c r="N4962">
        <v>45.5</v>
      </c>
      <c r="O4962" t="s">
        <v>923</v>
      </c>
      <c r="P4962" t="s">
        <v>8709</v>
      </c>
    </row>
    <row r="4963" spans="1:16" x14ac:dyDescent="0.25">
      <c r="A4963" t="s">
        <v>25</v>
      </c>
      <c r="B4963" t="s">
        <v>1577</v>
      </c>
      <c r="C4963" t="s">
        <v>1096</v>
      </c>
      <c r="D4963" t="s">
        <v>3956</v>
      </c>
      <c r="E4963" t="s">
        <v>34</v>
      </c>
      <c r="F4963" t="b">
        <v>0</v>
      </c>
      <c r="G4963" t="s">
        <v>27</v>
      </c>
      <c r="H4963" s="4">
        <v>45721.41678240741</v>
      </c>
      <c r="I4963" t="b">
        <v>0</v>
      </c>
      <c r="J4963" t="b">
        <v>0</v>
      </c>
      <c r="K4963" t="s">
        <v>24</v>
      </c>
      <c r="L4963" t="s">
        <v>36</v>
      </c>
      <c r="N4963">
        <v>22.694999694824219</v>
      </c>
      <c r="O4963" t="s">
        <v>512</v>
      </c>
      <c r="P4963" t="s">
        <v>8710</v>
      </c>
    </row>
    <row r="4964" spans="1:16" x14ac:dyDescent="0.25">
      <c r="A4964" t="s">
        <v>0</v>
      </c>
      <c r="B4964" t="s">
        <v>731</v>
      </c>
      <c r="C4964" t="s">
        <v>2455</v>
      </c>
      <c r="D4964" t="s">
        <v>3956</v>
      </c>
      <c r="E4964" t="s">
        <v>34</v>
      </c>
      <c r="F4964" t="b">
        <v>0</v>
      </c>
      <c r="G4964" t="s">
        <v>27</v>
      </c>
      <c r="H4964" s="4">
        <v>45721.41678240741</v>
      </c>
      <c r="I4964" t="b">
        <v>0</v>
      </c>
      <c r="J4964" t="b">
        <v>0</v>
      </c>
      <c r="K4964" t="s">
        <v>24</v>
      </c>
      <c r="L4964" t="s">
        <v>36</v>
      </c>
      <c r="N4964">
        <v>27.979999542236332</v>
      </c>
      <c r="O4964" t="s">
        <v>847</v>
      </c>
      <c r="P4964" t="s">
        <v>223</v>
      </c>
    </row>
    <row r="4965" spans="1:16" x14ac:dyDescent="0.25">
      <c r="A4965" t="s">
        <v>0</v>
      </c>
      <c r="B4965" t="s">
        <v>2851</v>
      </c>
      <c r="C4965" t="s">
        <v>1845</v>
      </c>
      <c r="D4965" t="s">
        <v>3828</v>
      </c>
      <c r="E4965" t="s">
        <v>20</v>
      </c>
      <c r="F4965" t="b">
        <v>0</v>
      </c>
      <c r="G4965" t="s">
        <v>27</v>
      </c>
      <c r="H4965" s="4">
        <v>45721.416851851849</v>
      </c>
      <c r="I4965" t="b">
        <v>1</v>
      </c>
      <c r="J4965" t="b">
        <v>0</v>
      </c>
      <c r="K4965" t="s">
        <v>24</v>
      </c>
      <c r="L4965" t="s">
        <v>36</v>
      </c>
      <c r="N4965">
        <v>45</v>
      </c>
      <c r="O4965" t="s">
        <v>319</v>
      </c>
      <c r="P4965" t="s">
        <v>119</v>
      </c>
    </row>
    <row r="4966" spans="1:16" x14ac:dyDescent="0.25">
      <c r="A4966" t="s">
        <v>0</v>
      </c>
      <c r="B4966" t="s">
        <v>8711</v>
      </c>
      <c r="C4966" t="s">
        <v>623</v>
      </c>
      <c r="D4966" t="s">
        <v>3956</v>
      </c>
      <c r="E4966" t="s">
        <v>34</v>
      </c>
      <c r="F4966" t="b">
        <v>0</v>
      </c>
      <c r="G4966" t="s">
        <v>27</v>
      </c>
      <c r="H4966" s="4">
        <v>45721.416898148149</v>
      </c>
      <c r="I4966" t="b">
        <v>0</v>
      </c>
      <c r="J4966" t="b">
        <v>0</v>
      </c>
      <c r="K4966" t="s">
        <v>24</v>
      </c>
      <c r="L4966" t="s">
        <v>36</v>
      </c>
      <c r="N4966">
        <v>27.435001373291019</v>
      </c>
      <c r="O4966" t="s">
        <v>8712</v>
      </c>
      <c r="P4966" t="s">
        <v>190</v>
      </c>
    </row>
    <row r="4967" spans="1:16" x14ac:dyDescent="0.25">
      <c r="A4967" t="s">
        <v>0</v>
      </c>
      <c r="B4967" t="s">
        <v>8713</v>
      </c>
      <c r="C4967" t="s">
        <v>3755</v>
      </c>
      <c r="D4967" t="s">
        <v>3956</v>
      </c>
      <c r="E4967" t="s">
        <v>34</v>
      </c>
      <c r="F4967" t="b">
        <v>0</v>
      </c>
      <c r="G4967" t="s">
        <v>27</v>
      </c>
      <c r="H4967" s="4">
        <v>45721.416909722233</v>
      </c>
      <c r="I4967" t="b">
        <v>1</v>
      </c>
      <c r="J4967" t="b">
        <v>0</v>
      </c>
      <c r="K4967" t="s">
        <v>24</v>
      </c>
      <c r="L4967" t="s">
        <v>36</v>
      </c>
      <c r="N4967">
        <v>52</v>
      </c>
      <c r="O4967" t="s">
        <v>1617</v>
      </c>
      <c r="P4967" t="s">
        <v>8714</v>
      </c>
    </row>
    <row r="4968" spans="1:16" x14ac:dyDescent="0.25">
      <c r="A4968" t="s">
        <v>0</v>
      </c>
      <c r="B4968" t="s">
        <v>731</v>
      </c>
      <c r="C4968" t="s">
        <v>49</v>
      </c>
      <c r="D4968" t="s">
        <v>3956</v>
      </c>
      <c r="E4968" t="s">
        <v>34</v>
      </c>
      <c r="F4968" t="b">
        <v>0</v>
      </c>
      <c r="G4968" t="s">
        <v>41</v>
      </c>
      <c r="H4968" s="4">
        <v>45721.417141203703</v>
      </c>
      <c r="I4968" t="b">
        <v>1</v>
      </c>
      <c r="J4968" t="b">
        <v>0</v>
      </c>
      <c r="K4968" t="s">
        <v>24</v>
      </c>
      <c r="L4968" t="s">
        <v>36</v>
      </c>
      <c r="N4968">
        <v>24.33499908447266</v>
      </c>
      <c r="O4968" t="s">
        <v>8715</v>
      </c>
      <c r="P4968" t="s">
        <v>1303</v>
      </c>
    </row>
    <row r="4969" spans="1:16" x14ac:dyDescent="0.25">
      <c r="A4969" t="s">
        <v>25</v>
      </c>
      <c r="B4969" t="s">
        <v>1577</v>
      </c>
      <c r="C4969" t="s">
        <v>5286</v>
      </c>
      <c r="D4969" t="s">
        <v>3956</v>
      </c>
      <c r="E4969" t="s">
        <v>34</v>
      </c>
      <c r="F4969" t="b">
        <v>0</v>
      </c>
      <c r="G4969" t="s">
        <v>41</v>
      </c>
      <c r="H4969" s="4">
        <v>45721.417222222219</v>
      </c>
      <c r="I4969" t="b">
        <v>0</v>
      </c>
      <c r="J4969" t="b">
        <v>0</v>
      </c>
      <c r="K4969" t="s">
        <v>24</v>
      </c>
      <c r="L4969" t="s">
        <v>36</v>
      </c>
      <c r="N4969">
        <v>45.81500244140625</v>
      </c>
      <c r="O4969" t="s">
        <v>5718</v>
      </c>
      <c r="P4969" t="s">
        <v>3843</v>
      </c>
    </row>
    <row r="4970" spans="1:16" x14ac:dyDescent="0.25">
      <c r="A4970" t="s">
        <v>0</v>
      </c>
      <c r="B4970" t="s">
        <v>3030</v>
      </c>
      <c r="C4970" t="s">
        <v>465</v>
      </c>
      <c r="D4970" t="s">
        <v>3956</v>
      </c>
      <c r="E4970" t="s">
        <v>34</v>
      </c>
      <c r="F4970" t="b">
        <v>0</v>
      </c>
      <c r="G4970" t="s">
        <v>41</v>
      </c>
      <c r="H4970" s="4">
        <v>45721.417256944442</v>
      </c>
      <c r="I4970" t="b">
        <v>0</v>
      </c>
      <c r="J4970" t="b">
        <v>1</v>
      </c>
      <c r="K4970" t="s">
        <v>24</v>
      </c>
      <c r="L4970" t="s">
        <v>36</v>
      </c>
      <c r="N4970">
        <v>24.33499908447266</v>
      </c>
      <c r="O4970" t="s">
        <v>5167</v>
      </c>
    </row>
    <row r="4971" spans="1:16" x14ac:dyDescent="0.25">
      <c r="A4971" t="s">
        <v>2</v>
      </c>
      <c r="B4971" t="s">
        <v>471</v>
      </c>
      <c r="C4971" t="s">
        <v>879</v>
      </c>
      <c r="D4971" t="s">
        <v>3972</v>
      </c>
      <c r="E4971" t="s">
        <v>20</v>
      </c>
      <c r="F4971" t="b">
        <v>0</v>
      </c>
      <c r="G4971" t="s">
        <v>30</v>
      </c>
      <c r="H4971" s="4">
        <v>45721.419212962966</v>
      </c>
      <c r="I4971" t="b">
        <v>0</v>
      </c>
      <c r="J4971" t="b">
        <v>1</v>
      </c>
      <c r="K4971" t="s">
        <v>24</v>
      </c>
      <c r="L4971" t="s">
        <v>36</v>
      </c>
      <c r="N4971">
        <v>65</v>
      </c>
      <c r="O4971" t="s">
        <v>5481</v>
      </c>
      <c r="P4971" t="s">
        <v>8716</v>
      </c>
    </row>
    <row r="4972" spans="1:16" x14ac:dyDescent="0.25">
      <c r="A4972" t="s">
        <v>0</v>
      </c>
      <c r="B4972" t="s">
        <v>8717</v>
      </c>
      <c r="C4972" t="s">
        <v>39</v>
      </c>
      <c r="D4972" t="s">
        <v>3956</v>
      </c>
      <c r="E4972" t="s">
        <v>34</v>
      </c>
      <c r="F4972" t="b">
        <v>1</v>
      </c>
      <c r="G4972" t="s">
        <v>27</v>
      </c>
      <c r="H4972" s="4">
        <v>45721.419409722221</v>
      </c>
      <c r="I4972" t="b">
        <v>0</v>
      </c>
      <c r="J4972" t="b">
        <v>1</v>
      </c>
      <c r="K4972" t="s">
        <v>24</v>
      </c>
      <c r="L4972" t="s">
        <v>36</v>
      </c>
      <c r="N4972">
        <v>27.979999542236332</v>
      </c>
      <c r="O4972" t="s">
        <v>8718</v>
      </c>
      <c r="P4972" t="s">
        <v>149</v>
      </c>
    </row>
    <row r="4973" spans="1:16" x14ac:dyDescent="0.25">
      <c r="A4973" t="s">
        <v>1</v>
      </c>
      <c r="B4973" t="s">
        <v>1</v>
      </c>
      <c r="C4973" t="s">
        <v>985</v>
      </c>
      <c r="D4973" t="s">
        <v>3828</v>
      </c>
      <c r="E4973" t="s">
        <v>219</v>
      </c>
      <c r="F4973" t="b">
        <v>0</v>
      </c>
      <c r="G4973" t="s">
        <v>27</v>
      </c>
      <c r="H4973" s="4">
        <v>45721.419409722221</v>
      </c>
      <c r="I4973" t="b">
        <v>0</v>
      </c>
      <c r="J4973" t="b">
        <v>0</v>
      </c>
      <c r="K4973" t="s">
        <v>24</v>
      </c>
      <c r="L4973" t="s">
        <v>22</v>
      </c>
      <c r="M4973">
        <v>125000</v>
      </c>
      <c r="O4973" t="s">
        <v>8719</v>
      </c>
      <c r="P4973" t="s">
        <v>8720</v>
      </c>
    </row>
    <row r="4974" spans="1:16" x14ac:dyDescent="0.25">
      <c r="A4974" t="s">
        <v>1</v>
      </c>
      <c r="B4974" t="s">
        <v>8721</v>
      </c>
      <c r="C4974" t="s">
        <v>293</v>
      </c>
      <c r="D4974" t="s">
        <v>3828</v>
      </c>
      <c r="E4974" t="s">
        <v>51</v>
      </c>
      <c r="F4974" t="b">
        <v>0</v>
      </c>
      <c r="G4974" t="s">
        <v>41</v>
      </c>
      <c r="H4974" s="4">
        <v>45721.419560185182</v>
      </c>
      <c r="I4974" t="b">
        <v>1</v>
      </c>
      <c r="J4974" t="b">
        <v>0</v>
      </c>
      <c r="K4974" t="s">
        <v>24</v>
      </c>
      <c r="L4974" t="s">
        <v>36</v>
      </c>
      <c r="N4974">
        <v>80</v>
      </c>
      <c r="O4974" t="s">
        <v>8722</v>
      </c>
    </row>
    <row r="4975" spans="1:16" x14ac:dyDescent="0.25">
      <c r="A4975" t="s">
        <v>2</v>
      </c>
      <c r="B4975" t="s">
        <v>8723</v>
      </c>
      <c r="C4975" t="s">
        <v>5458</v>
      </c>
      <c r="D4975" t="s">
        <v>2208</v>
      </c>
      <c r="E4975" t="s">
        <v>34</v>
      </c>
      <c r="F4975" t="b">
        <v>0</v>
      </c>
      <c r="G4975" t="s">
        <v>27</v>
      </c>
      <c r="H4975" s="4">
        <v>45721.42150462963</v>
      </c>
      <c r="I4975" t="b">
        <v>0</v>
      </c>
      <c r="J4975" t="b">
        <v>1</v>
      </c>
      <c r="K4975" t="s">
        <v>24</v>
      </c>
      <c r="L4975" t="s">
        <v>22</v>
      </c>
      <c r="M4975">
        <v>135000</v>
      </c>
      <c r="O4975" t="s">
        <v>428</v>
      </c>
      <c r="P4975" t="s">
        <v>8724</v>
      </c>
    </row>
    <row r="4976" spans="1:16" x14ac:dyDescent="0.25">
      <c r="A4976" t="s">
        <v>2</v>
      </c>
      <c r="B4976" t="s">
        <v>439</v>
      </c>
      <c r="C4976" t="s">
        <v>213</v>
      </c>
      <c r="D4976" t="s">
        <v>2208</v>
      </c>
      <c r="E4976" t="s">
        <v>20</v>
      </c>
      <c r="F4976" t="b">
        <v>0</v>
      </c>
      <c r="G4976" t="s">
        <v>27</v>
      </c>
      <c r="H4976" s="4">
        <v>45721.42150462963</v>
      </c>
      <c r="I4976" t="b">
        <v>0</v>
      </c>
      <c r="J4976" t="b">
        <v>0</v>
      </c>
      <c r="K4976" t="s">
        <v>24</v>
      </c>
      <c r="L4976" t="s">
        <v>22</v>
      </c>
      <c r="M4976">
        <v>167500</v>
      </c>
      <c r="O4976" t="s">
        <v>7613</v>
      </c>
      <c r="P4976" t="s">
        <v>8725</v>
      </c>
    </row>
    <row r="4977" spans="1:16" x14ac:dyDescent="0.25">
      <c r="A4977" t="s">
        <v>2</v>
      </c>
      <c r="B4977" t="s">
        <v>8726</v>
      </c>
      <c r="C4977" t="s">
        <v>151</v>
      </c>
      <c r="D4977" t="s">
        <v>3956</v>
      </c>
      <c r="E4977" t="s">
        <v>34</v>
      </c>
      <c r="F4977" t="b">
        <v>0</v>
      </c>
      <c r="G4977" t="s">
        <v>27</v>
      </c>
      <c r="H4977" s="4">
        <v>45721.421539351853</v>
      </c>
      <c r="I4977" t="b">
        <v>1</v>
      </c>
      <c r="J4977" t="b">
        <v>0</v>
      </c>
      <c r="K4977" t="s">
        <v>24</v>
      </c>
      <c r="L4977" t="s">
        <v>36</v>
      </c>
      <c r="N4977">
        <v>50.669998168945313</v>
      </c>
      <c r="O4977" t="s">
        <v>8727</v>
      </c>
      <c r="P4977" t="s">
        <v>8728</v>
      </c>
    </row>
    <row r="4978" spans="1:16" x14ac:dyDescent="0.25">
      <c r="A4978" t="s">
        <v>2</v>
      </c>
      <c r="B4978" t="s">
        <v>1059</v>
      </c>
      <c r="C4978" t="s">
        <v>690</v>
      </c>
      <c r="D4978" t="s">
        <v>2208</v>
      </c>
      <c r="E4978" t="s">
        <v>34</v>
      </c>
      <c r="F4978" t="b">
        <v>0</v>
      </c>
      <c r="G4978" t="s">
        <v>27</v>
      </c>
      <c r="H4978" s="4">
        <v>45721.421574074076</v>
      </c>
      <c r="I4978" t="b">
        <v>0</v>
      </c>
      <c r="J4978" t="b">
        <v>1</v>
      </c>
      <c r="K4978" t="s">
        <v>24</v>
      </c>
      <c r="L4978" t="s">
        <v>22</v>
      </c>
      <c r="M4978">
        <v>175500</v>
      </c>
      <c r="O4978" t="s">
        <v>428</v>
      </c>
      <c r="P4978" t="s">
        <v>8729</v>
      </c>
    </row>
    <row r="4979" spans="1:16" x14ac:dyDescent="0.25">
      <c r="A4979" t="s">
        <v>2</v>
      </c>
      <c r="B4979" t="s">
        <v>8730</v>
      </c>
      <c r="C4979" t="s">
        <v>2389</v>
      </c>
      <c r="D4979" t="s">
        <v>3956</v>
      </c>
      <c r="E4979" t="s">
        <v>34</v>
      </c>
      <c r="F4979" t="b">
        <v>0</v>
      </c>
      <c r="G4979" t="s">
        <v>27</v>
      </c>
      <c r="H4979" s="4">
        <v>45721.421585648153</v>
      </c>
      <c r="I4979" t="b">
        <v>1</v>
      </c>
      <c r="J4979" t="b">
        <v>0</v>
      </c>
      <c r="K4979" t="s">
        <v>24</v>
      </c>
      <c r="L4979" t="s">
        <v>36</v>
      </c>
      <c r="N4979">
        <v>66.839996337890625</v>
      </c>
      <c r="O4979" t="s">
        <v>8731</v>
      </c>
    </row>
    <row r="4980" spans="1:16" x14ac:dyDescent="0.25">
      <c r="A4980" t="s">
        <v>2</v>
      </c>
      <c r="B4980" t="s">
        <v>195</v>
      </c>
      <c r="C4980" t="s">
        <v>8732</v>
      </c>
      <c r="D4980" t="s">
        <v>3972</v>
      </c>
      <c r="E4980" t="s">
        <v>20</v>
      </c>
      <c r="F4980" t="b">
        <v>0</v>
      </c>
      <c r="G4980" t="s">
        <v>27</v>
      </c>
      <c r="H4980" s="4">
        <v>45721.421597222223</v>
      </c>
      <c r="I4980" t="b">
        <v>0</v>
      </c>
      <c r="J4980" t="b">
        <v>1</v>
      </c>
      <c r="K4980" t="s">
        <v>24</v>
      </c>
      <c r="L4980" t="s">
        <v>22</v>
      </c>
      <c r="M4980">
        <v>149500</v>
      </c>
      <c r="O4980" t="s">
        <v>5481</v>
      </c>
      <c r="P4980" t="s">
        <v>7828</v>
      </c>
    </row>
    <row r="4981" spans="1:16" x14ac:dyDescent="0.25">
      <c r="A4981" t="s">
        <v>28</v>
      </c>
      <c r="B4981" t="s">
        <v>8733</v>
      </c>
      <c r="C4981" t="s">
        <v>82</v>
      </c>
      <c r="D4981" t="s">
        <v>3972</v>
      </c>
      <c r="E4981" t="s">
        <v>20</v>
      </c>
      <c r="F4981" t="b">
        <v>0</v>
      </c>
      <c r="G4981" t="s">
        <v>27</v>
      </c>
      <c r="H4981" s="4">
        <v>45721.421689814822</v>
      </c>
      <c r="I4981" t="b">
        <v>0</v>
      </c>
      <c r="J4981" t="b">
        <v>0</v>
      </c>
      <c r="K4981" t="s">
        <v>24</v>
      </c>
      <c r="L4981" t="s">
        <v>22</v>
      </c>
      <c r="M4981">
        <v>185000</v>
      </c>
      <c r="O4981" t="s">
        <v>202</v>
      </c>
      <c r="P4981" t="s">
        <v>8734</v>
      </c>
    </row>
    <row r="4982" spans="1:16" x14ac:dyDescent="0.25">
      <c r="A4982" t="s">
        <v>2</v>
      </c>
      <c r="B4982" t="s">
        <v>7753</v>
      </c>
      <c r="C4982" t="s">
        <v>47</v>
      </c>
      <c r="D4982" t="s">
        <v>3972</v>
      </c>
      <c r="E4982" t="s">
        <v>20</v>
      </c>
      <c r="F4982" t="b">
        <v>0</v>
      </c>
      <c r="G4982" t="s">
        <v>27</v>
      </c>
      <c r="H4982" s="4">
        <v>45721.421736111108</v>
      </c>
      <c r="I4982" t="b">
        <v>0</v>
      </c>
      <c r="J4982" t="b">
        <v>1</v>
      </c>
      <c r="K4982" t="s">
        <v>24</v>
      </c>
      <c r="L4982" t="s">
        <v>22</v>
      </c>
      <c r="M4982">
        <v>260000</v>
      </c>
      <c r="O4982" t="s">
        <v>2040</v>
      </c>
      <c r="P4982" t="s">
        <v>665</v>
      </c>
    </row>
    <row r="4983" spans="1:16" x14ac:dyDescent="0.25">
      <c r="A4983" t="s">
        <v>2</v>
      </c>
      <c r="B4983" t="s">
        <v>8735</v>
      </c>
      <c r="C4983" t="s">
        <v>54</v>
      </c>
      <c r="D4983" t="s">
        <v>2208</v>
      </c>
      <c r="E4983" t="s">
        <v>34</v>
      </c>
      <c r="F4983" t="b">
        <v>0</v>
      </c>
      <c r="G4983" t="s">
        <v>52</v>
      </c>
      <c r="H4983" s="4">
        <v>45721.422986111109</v>
      </c>
      <c r="I4983" t="b">
        <v>0</v>
      </c>
      <c r="J4983" t="b">
        <v>1</v>
      </c>
      <c r="K4983" t="s">
        <v>24</v>
      </c>
      <c r="L4983" t="s">
        <v>22</v>
      </c>
      <c r="M4983">
        <v>165000</v>
      </c>
      <c r="O4983" t="s">
        <v>428</v>
      </c>
      <c r="P4983" t="s">
        <v>8736</v>
      </c>
    </row>
    <row r="4984" spans="1:16" x14ac:dyDescent="0.25">
      <c r="A4984" t="s">
        <v>28</v>
      </c>
      <c r="B4984" t="s">
        <v>1830</v>
      </c>
      <c r="C4984" t="s">
        <v>903</v>
      </c>
      <c r="D4984" t="s">
        <v>3972</v>
      </c>
      <c r="E4984" t="s">
        <v>20</v>
      </c>
      <c r="F4984" t="b">
        <v>0</v>
      </c>
      <c r="G4984" t="s">
        <v>903</v>
      </c>
      <c r="H4984" s="4">
        <v>45721.426319444443</v>
      </c>
      <c r="I4984" t="b">
        <v>0</v>
      </c>
      <c r="J4984" t="b">
        <v>0</v>
      </c>
      <c r="K4984" t="s">
        <v>903</v>
      </c>
      <c r="L4984" t="s">
        <v>22</v>
      </c>
      <c r="M4984">
        <v>35000</v>
      </c>
      <c r="O4984" t="s">
        <v>8737</v>
      </c>
      <c r="P4984" t="s">
        <v>8738</v>
      </c>
    </row>
    <row r="4985" spans="1:16" x14ac:dyDescent="0.25">
      <c r="A4985" t="s">
        <v>139</v>
      </c>
      <c r="B4985" t="s">
        <v>8739</v>
      </c>
      <c r="C4985" t="s">
        <v>203</v>
      </c>
      <c r="D4985" t="s">
        <v>3972</v>
      </c>
      <c r="E4985" t="s">
        <v>20</v>
      </c>
      <c r="F4985" t="b">
        <v>0</v>
      </c>
      <c r="G4985" t="s">
        <v>23</v>
      </c>
      <c r="H4985" s="4">
        <v>45721.434120370373</v>
      </c>
      <c r="I4985" t="b">
        <v>0</v>
      </c>
      <c r="J4985" t="b">
        <v>0</v>
      </c>
      <c r="K4985" t="s">
        <v>24</v>
      </c>
      <c r="L4985" t="s">
        <v>36</v>
      </c>
      <c r="N4985">
        <v>46.439998626708977</v>
      </c>
      <c r="O4985" t="s">
        <v>5481</v>
      </c>
      <c r="P4985" t="s">
        <v>8740</v>
      </c>
    </row>
    <row r="4986" spans="1:16" x14ac:dyDescent="0.25">
      <c r="A4986" t="s">
        <v>139</v>
      </c>
      <c r="B4986" t="s">
        <v>5268</v>
      </c>
      <c r="C4986" t="s">
        <v>58</v>
      </c>
      <c r="D4986" t="s">
        <v>3972</v>
      </c>
      <c r="E4986" t="s">
        <v>20</v>
      </c>
      <c r="F4986" t="b">
        <v>0</v>
      </c>
      <c r="G4986" t="s">
        <v>27</v>
      </c>
      <c r="H4986" s="4">
        <v>45721.458645833343</v>
      </c>
      <c r="I4986" t="b">
        <v>0</v>
      </c>
      <c r="J4986" t="b">
        <v>1</v>
      </c>
      <c r="K4986" t="s">
        <v>24</v>
      </c>
      <c r="L4986" t="s">
        <v>36</v>
      </c>
      <c r="N4986">
        <v>55.985000610351563</v>
      </c>
      <c r="O4986" t="s">
        <v>5481</v>
      </c>
      <c r="P4986" t="s">
        <v>8596</v>
      </c>
    </row>
    <row r="4987" spans="1:16" x14ac:dyDescent="0.25">
      <c r="A4987" t="s">
        <v>19</v>
      </c>
      <c r="B4987" t="s">
        <v>8741</v>
      </c>
      <c r="C4987" t="s">
        <v>780</v>
      </c>
      <c r="D4987" t="s">
        <v>3972</v>
      </c>
      <c r="E4987" t="s">
        <v>20</v>
      </c>
      <c r="F4987" t="b">
        <v>0</v>
      </c>
      <c r="G4987" t="s">
        <v>27</v>
      </c>
      <c r="H4987" s="4">
        <v>45721.458668981482</v>
      </c>
      <c r="I4987" t="b">
        <v>0</v>
      </c>
      <c r="J4987" t="b">
        <v>0</v>
      </c>
      <c r="K4987" t="s">
        <v>24</v>
      </c>
      <c r="L4987" t="s">
        <v>22</v>
      </c>
      <c r="M4987">
        <v>113450</v>
      </c>
      <c r="O4987" t="s">
        <v>5481</v>
      </c>
      <c r="P4987" t="s">
        <v>8742</v>
      </c>
    </row>
    <row r="4988" spans="1:16" x14ac:dyDescent="0.25">
      <c r="A4988" t="s">
        <v>0</v>
      </c>
      <c r="B4988" t="s">
        <v>8743</v>
      </c>
      <c r="C4988" t="s">
        <v>140</v>
      </c>
      <c r="D4988" t="s">
        <v>3828</v>
      </c>
      <c r="E4988" t="s">
        <v>51</v>
      </c>
      <c r="F4988" t="b">
        <v>0</v>
      </c>
      <c r="G4988" t="s">
        <v>35</v>
      </c>
      <c r="H4988" s="4">
        <v>45721.460555555554</v>
      </c>
      <c r="I4988" t="b">
        <v>0</v>
      </c>
      <c r="J4988" t="b">
        <v>0</v>
      </c>
      <c r="K4988" t="s">
        <v>24</v>
      </c>
      <c r="L4988" t="s">
        <v>36</v>
      </c>
      <c r="N4988">
        <v>36.5</v>
      </c>
      <c r="O4988" t="s">
        <v>1018</v>
      </c>
      <c r="P4988" t="s">
        <v>671</v>
      </c>
    </row>
    <row r="4989" spans="1:16" x14ac:dyDescent="0.25">
      <c r="A4989" t="s">
        <v>28</v>
      </c>
      <c r="B4989" t="s">
        <v>8733</v>
      </c>
      <c r="C4989" t="s">
        <v>71</v>
      </c>
      <c r="D4989" t="s">
        <v>3972</v>
      </c>
      <c r="E4989" t="s">
        <v>20</v>
      </c>
      <c r="F4989" t="b">
        <v>0</v>
      </c>
      <c r="G4989" t="s">
        <v>27</v>
      </c>
      <c r="H4989" s="4">
        <v>45721.463449074072</v>
      </c>
      <c r="I4989" t="b">
        <v>0</v>
      </c>
      <c r="J4989" t="b">
        <v>0</v>
      </c>
      <c r="K4989" t="s">
        <v>24</v>
      </c>
      <c r="L4989" t="s">
        <v>22</v>
      </c>
      <c r="M4989">
        <v>185000</v>
      </c>
      <c r="O4989" t="s">
        <v>202</v>
      </c>
      <c r="P4989" t="s">
        <v>8734</v>
      </c>
    </row>
    <row r="4990" spans="1:16" x14ac:dyDescent="0.25">
      <c r="A4990" t="s">
        <v>2</v>
      </c>
      <c r="B4990" t="s">
        <v>660</v>
      </c>
      <c r="C4990" t="s">
        <v>1143</v>
      </c>
      <c r="D4990" t="s">
        <v>3828</v>
      </c>
      <c r="E4990" t="s">
        <v>51</v>
      </c>
      <c r="F4990" t="b">
        <v>0</v>
      </c>
      <c r="G4990" t="s">
        <v>52</v>
      </c>
      <c r="H4990" s="4">
        <v>45721.464791666673</v>
      </c>
      <c r="I4990" t="b">
        <v>1</v>
      </c>
      <c r="J4990" t="b">
        <v>0</v>
      </c>
      <c r="K4990" t="s">
        <v>24</v>
      </c>
      <c r="L4990" t="s">
        <v>36</v>
      </c>
      <c r="N4990">
        <v>45</v>
      </c>
      <c r="O4990" t="s">
        <v>8744</v>
      </c>
    </row>
    <row r="4991" spans="1:16" x14ac:dyDescent="0.25">
      <c r="A4991" t="s">
        <v>0</v>
      </c>
      <c r="B4991" t="s">
        <v>1098</v>
      </c>
      <c r="C4991" t="s">
        <v>3276</v>
      </c>
      <c r="D4991" t="s">
        <v>4083</v>
      </c>
      <c r="E4991" t="s">
        <v>20</v>
      </c>
      <c r="F4991" t="b">
        <v>0</v>
      </c>
      <c r="G4991" t="s">
        <v>27</v>
      </c>
      <c r="H4991" s="4">
        <v>45721.500057870369</v>
      </c>
      <c r="I4991" t="b">
        <v>0</v>
      </c>
      <c r="J4991" t="b">
        <v>0</v>
      </c>
      <c r="K4991" t="s">
        <v>24</v>
      </c>
      <c r="L4991" t="s">
        <v>22</v>
      </c>
      <c r="M4991">
        <v>77100</v>
      </c>
      <c r="O4991" t="s">
        <v>1997</v>
      </c>
      <c r="P4991" t="s">
        <v>3861</v>
      </c>
    </row>
    <row r="4992" spans="1:16" x14ac:dyDescent="0.25">
      <c r="A4992" t="s">
        <v>139</v>
      </c>
      <c r="B4992" t="s">
        <v>2126</v>
      </c>
      <c r="C4992" t="s">
        <v>122</v>
      </c>
      <c r="D4992" t="s">
        <v>3972</v>
      </c>
      <c r="E4992" t="s">
        <v>20</v>
      </c>
      <c r="F4992" t="b">
        <v>0</v>
      </c>
      <c r="G4992" t="s">
        <v>52</v>
      </c>
      <c r="H4992" s="4">
        <v>45721.502615740741</v>
      </c>
      <c r="I4992" t="b">
        <v>0</v>
      </c>
      <c r="J4992" t="b">
        <v>0</v>
      </c>
      <c r="K4992" t="s">
        <v>24</v>
      </c>
      <c r="L4992" t="s">
        <v>22</v>
      </c>
      <c r="M4992">
        <v>130000</v>
      </c>
      <c r="O4992" t="s">
        <v>482</v>
      </c>
      <c r="P4992" t="s">
        <v>8745</v>
      </c>
    </row>
    <row r="4993" spans="1:16" x14ac:dyDescent="0.25">
      <c r="A4993" t="s">
        <v>1</v>
      </c>
      <c r="B4993" t="s">
        <v>8746</v>
      </c>
      <c r="C4993" t="s">
        <v>122</v>
      </c>
      <c r="D4993" t="s">
        <v>3972</v>
      </c>
      <c r="E4993" t="s">
        <v>20</v>
      </c>
      <c r="F4993" t="b">
        <v>0</v>
      </c>
      <c r="G4993" t="s">
        <v>52</v>
      </c>
      <c r="H4993" s="4">
        <v>45721.504641203697</v>
      </c>
      <c r="I4993" t="b">
        <v>0</v>
      </c>
      <c r="J4993" t="b">
        <v>1</v>
      </c>
      <c r="K4993" t="s">
        <v>24</v>
      </c>
      <c r="L4993" t="s">
        <v>22</v>
      </c>
      <c r="M4993">
        <v>101000</v>
      </c>
      <c r="O4993" t="s">
        <v>2768</v>
      </c>
      <c r="P4993" t="s">
        <v>8747</v>
      </c>
    </row>
    <row r="4994" spans="1:16" x14ac:dyDescent="0.25">
      <c r="A4994" t="s">
        <v>2</v>
      </c>
      <c r="B4994" t="s">
        <v>8748</v>
      </c>
      <c r="C4994" t="s">
        <v>283</v>
      </c>
      <c r="D4994" t="s">
        <v>3972</v>
      </c>
      <c r="E4994" t="s">
        <v>20</v>
      </c>
      <c r="F4994" t="b">
        <v>0</v>
      </c>
      <c r="G4994" t="s">
        <v>27</v>
      </c>
      <c r="H4994" s="4">
        <v>45721.505115740743</v>
      </c>
      <c r="I4994" t="b">
        <v>0</v>
      </c>
      <c r="J4994" t="b">
        <v>1</v>
      </c>
      <c r="K4994" t="s">
        <v>24</v>
      </c>
      <c r="L4994" t="s">
        <v>22</v>
      </c>
      <c r="M4994">
        <v>186000</v>
      </c>
      <c r="O4994" t="s">
        <v>1773</v>
      </c>
      <c r="P4994" t="s">
        <v>8749</v>
      </c>
    </row>
    <row r="4995" spans="1:16" x14ac:dyDescent="0.25">
      <c r="A4995" t="s">
        <v>40</v>
      </c>
      <c r="B4995" t="s">
        <v>40</v>
      </c>
      <c r="C4995" t="s">
        <v>7892</v>
      </c>
      <c r="D4995" t="s">
        <v>3828</v>
      </c>
      <c r="E4995" t="s">
        <v>105</v>
      </c>
      <c r="F4995" t="b">
        <v>0</v>
      </c>
      <c r="G4995" t="s">
        <v>41</v>
      </c>
      <c r="H4995" s="4">
        <v>45721.505266203712</v>
      </c>
      <c r="I4995" t="b">
        <v>1</v>
      </c>
      <c r="J4995" t="b">
        <v>0</v>
      </c>
      <c r="K4995" t="s">
        <v>24</v>
      </c>
      <c r="L4995" t="s">
        <v>22</v>
      </c>
      <c r="M4995">
        <v>150000</v>
      </c>
      <c r="O4995" t="s">
        <v>7841</v>
      </c>
      <c r="P4995" t="s">
        <v>8750</v>
      </c>
    </row>
    <row r="4996" spans="1:16" x14ac:dyDescent="0.25">
      <c r="A4996" t="s">
        <v>19</v>
      </c>
      <c r="B4996" t="s">
        <v>19</v>
      </c>
      <c r="C4996" t="s">
        <v>336</v>
      </c>
      <c r="D4996" t="s">
        <v>3972</v>
      </c>
      <c r="E4996" t="s">
        <v>20</v>
      </c>
      <c r="F4996" t="b">
        <v>0</v>
      </c>
      <c r="G4996" t="s">
        <v>30</v>
      </c>
      <c r="H4996" s="4">
        <v>45721.544131944444</v>
      </c>
      <c r="I4996" t="b">
        <v>0</v>
      </c>
      <c r="J4996" t="b">
        <v>1</v>
      </c>
      <c r="K4996" t="s">
        <v>24</v>
      </c>
      <c r="L4996" t="s">
        <v>22</v>
      </c>
      <c r="M4996">
        <v>160000.578125</v>
      </c>
      <c r="O4996" t="s">
        <v>8751</v>
      </c>
      <c r="P4996" t="s">
        <v>8752</v>
      </c>
    </row>
    <row r="4997" spans="1:16" x14ac:dyDescent="0.25">
      <c r="A4997" t="s">
        <v>139</v>
      </c>
      <c r="B4997" t="s">
        <v>8753</v>
      </c>
      <c r="C4997" t="s">
        <v>1398</v>
      </c>
      <c r="D4997" t="s">
        <v>3972</v>
      </c>
      <c r="E4997" t="s">
        <v>20</v>
      </c>
      <c r="F4997" t="b">
        <v>0</v>
      </c>
      <c r="G4997" t="s">
        <v>52</v>
      </c>
      <c r="H4997" s="4">
        <v>45721.546342592592</v>
      </c>
      <c r="I4997" t="b">
        <v>1</v>
      </c>
      <c r="J4997" t="b">
        <v>1</v>
      </c>
      <c r="K4997" t="s">
        <v>24</v>
      </c>
      <c r="L4997" t="s">
        <v>22</v>
      </c>
      <c r="M4997">
        <v>157500</v>
      </c>
      <c r="O4997" t="s">
        <v>2401</v>
      </c>
      <c r="P4997" t="s">
        <v>8754</v>
      </c>
    </row>
    <row r="4998" spans="1:16" x14ac:dyDescent="0.25">
      <c r="A4998" t="s">
        <v>40</v>
      </c>
      <c r="B4998" t="s">
        <v>8755</v>
      </c>
      <c r="C4998" t="s">
        <v>897</v>
      </c>
      <c r="D4998" t="s">
        <v>3972</v>
      </c>
      <c r="E4998" t="s">
        <v>20</v>
      </c>
      <c r="F4998" t="b">
        <v>0</v>
      </c>
      <c r="G4998" t="s">
        <v>27</v>
      </c>
      <c r="H4998" s="4">
        <v>45721.546782407408</v>
      </c>
      <c r="I4998" t="b">
        <v>0</v>
      </c>
      <c r="J4998" t="b">
        <v>1</v>
      </c>
      <c r="K4998" t="s">
        <v>24</v>
      </c>
      <c r="L4998" t="s">
        <v>22</v>
      </c>
      <c r="M4998">
        <v>189500</v>
      </c>
      <c r="O4998" t="s">
        <v>1172</v>
      </c>
      <c r="P4998" t="s">
        <v>3002</v>
      </c>
    </row>
    <row r="4999" spans="1:16" x14ac:dyDescent="0.25">
      <c r="A4999" t="s">
        <v>19</v>
      </c>
      <c r="B4999" t="s">
        <v>8756</v>
      </c>
      <c r="C4999" t="s">
        <v>1044</v>
      </c>
      <c r="D4999" t="s">
        <v>3972</v>
      </c>
      <c r="E4999" t="s">
        <v>20</v>
      </c>
      <c r="F4999" t="b">
        <v>0</v>
      </c>
      <c r="G4999" t="s">
        <v>52</v>
      </c>
      <c r="H4999" s="4">
        <v>45721.548344907409</v>
      </c>
      <c r="I4999" t="b">
        <v>1</v>
      </c>
      <c r="J4999" t="b">
        <v>0</v>
      </c>
      <c r="K4999" t="s">
        <v>24</v>
      </c>
      <c r="L4999" t="s">
        <v>22</v>
      </c>
      <c r="M4999">
        <v>100000</v>
      </c>
      <c r="O4999" t="s">
        <v>482</v>
      </c>
    </row>
    <row r="5000" spans="1:16" x14ac:dyDescent="0.25">
      <c r="A5000" t="s">
        <v>1</v>
      </c>
      <c r="B5000" t="s">
        <v>8757</v>
      </c>
      <c r="C5000" t="s">
        <v>192</v>
      </c>
      <c r="D5000" t="s">
        <v>3956</v>
      </c>
      <c r="E5000" t="s">
        <v>20</v>
      </c>
      <c r="F5000" t="b">
        <v>0</v>
      </c>
      <c r="G5000" t="s">
        <v>23</v>
      </c>
      <c r="H5000" s="4">
        <v>45721.559374999997</v>
      </c>
      <c r="I5000" t="b">
        <v>0</v>
      </c>
      <c r="J5000" t="b">
        <v>0</v>
      </c>
      <c r="K5000" t="s">
        <v>24</v>
      </c>
      <c r="L5000" t="s">
        <v>36</v>
      </c>
      <c r="N5000">
        <v>41.884998321533203</v>
      </c>
      <c r="O5000" t="s">
        <v>8758</v>
      </c>
      <c r="P5000" t="s">
        <v>8759</v>
      </c>
    </row>
    <row r="5001" spans="1:16" x14ac:dyDescent="0.25">
      <c r="A5001" t="s">
        <v>40</v>
      </c>
      <c r="B5001" t="s">
        <v>2290</v>
      </c>
      <c r="C5001" t="s">
        <v>2640</v>
      </c>
      <c r="D5001" t="s">
        <v>3956</v>
      </c>
      <c r="E5001" t="s">
        <v>20</v>
      </c>
      <c r="F5001" t="b">
        <v>0</v>
      </c>
      <c r="G5001" t="s">
        <v>2641</v>
      </c>
      <c r="H5001" s="4">
        <v>45721.568796296298</v>
      </c>
      <c r="I5001" t="b">
        <v>0</v>
      </c>
      <c r="J5001" t="b">
        <v>0</v>
      </c>
      <c r="K5001" t="s">
        <v>2641</v>
      </c>
      <c r="L5001" t="s">
        <v>36</v>
      </c>
      <c r="N5001">
        <v>46.550003051757813</v>
      </c>
      <c r="O5001" t="s">
        <v>2113</v>
      </c>
      <c r="P5001" t="s">
        <v>8760</v>
      </c>
    </row>
    <row r="5002" spans="1:16" x14ac:dyDescent="0.25">
      <c r="A5002" t="s">
        <v>1</v>
      </c>
      <c r="B5002" t="s">
        <v>246</v>
      </c>
      <c r="C5002" t="s">
        <v>372</v>
      </c>
      <c r="D5002" t="s">
        <v>3956</v>
      </c>
      <c r="E5002" t="s">
        <v>105</v>
      </c>
      <c r="F5002" t="b">
        <v>0</v>
      </c>
      <c r="G5002" t="s">
        <v>27</v>
      </c>
      <c r="H5002" s="4">
        <v>45721.586053240739</v>
      </c>
      <c r="I5002" t="b">
        <v>0</v>
      </c>
      <c r="J5002" t="b">
        <v>0</v>
      </c>
      <c r="K5002" t="s">
        <v>24</v>
      </c>
      <c r="L5002" t="s">
        <v>36</v>
      </c>
      <c r="N5002">
        <v>40</v>
      </c>
      <c r="O5002" t="s">
        <v>6088</v>
      </c>
    </row>
    <row r="5003" spans="1:16" x14ac:dyDescent="0.25">
      <c r="A5003" t="s">
        <v>19</v>
      </c>
      <c r="B5003" t="s">
        <v>8761</v>
      </c>
      <c r="C5003" t="s">
        <v>8762</v>
      </c>
      <c r="D5003" t="s">
        <v>3956</v>
      </c>
      <c r="E5003" t="s">
        <v>20</v>
      </c>
      <c r="F5003" t="b">
        <v>0</v>
      </c>
      <c r="G5003" t="s">
        <v>27</v>
      </c>
      <c r="H5003" s="4">
        <v>45721.586099537039</v>
      </c>
      <c r="I5003" t="b">
        <v>0</v>
      </c>
      <c r="J5003" t="b">
        <v>1</v>
      </c>
      <c r="K5003" t="s">
        <v>24</v>
      </c>
      <c r="L5003" t="s">
        <v>36</v>
      </c>
      <c r="N5003">
        <v>49.895000457763672</v>
      </c>
      <c r="O5003" t="s">
        <v>2112</v>
      </c>
      <c r="P5003" t="s">
        <v>1750</v>
      </c>
    </row>
    <row r="5004" spans="1:16" x14ac:dyDescent="0.25">
      <c r="A5004" t="s">
        <v>1</v>
      </c>
      <c r="B5004" t="s">
        <v>8763</v>
      </c>
      <c r="C5004" t="s">
        <v>453</v>
      </c>
      <c r="D5004" t="s">
        <v>3956</v>
      </c>
      <c r="E5004" t="s">
        <v>34</v>
      </c>
      <c r="F5004" t="b">
        <v>0</v>
      </c>
      <c r="G5004" t="s">
        <v>27</v>
      </c>
      <c r="H5004" s="4">
        <v>45721.586122685178</v>
      </c>
      <c r="I5004" t="b">
        <v>0</v>
      </c>
      <c r="J5004" t="b">
        <v>0</v>
      </c>
      <c r="K5004" t="s">
        <v>24</v>
      </c>
      <c r="L5004" t="s">
        <v>36</v>
      </c>
      <c r="N5004">
        <v>51.239997863769531</v>
      </c>
      <c r="O5004" t="s">
        <v>349</v>
      </c>
      <c r="P5004" t="s">
        <v>8764</v>
      </c>
    </row>
    <row r="5005" spans="1:16" x14ac:dyDescent="0.25">
      <c r="A5005" t="s">
        <v>1</v>
      </c>
      <c r="B5005" t="s">
        <v>8765</v>
      </c>
      <c r="C5005" t="s">
        <v>749</v>
      </c>
      <c r="D5005" t="s">
        <v>3956</v>
      </c>
      <c r="E5005" t="s">
        <v>20</v>
      </c>
      <c r="F5005" t="b">
        <v>0</v>
      </c>
      <c r="G5005" t="s">
        <v>30</v>
      </c>
      <c r="H5005" s="4">
        <v>45721.587847222218</v>
      </c>
      <c r="I5005" t="b">
        <v>0</v>
      </c>
      <c r="J5005" t="b">
        <v>1</v>
      </c>
      <c r="K5005" t="s">
        <v>24</v>
      </c>
      <c r="L5005" t="s">
        <v>36</v>
      </c>
      <c r="N5005">
        <v>38.904998779296882</v>
      </c>
      <c r="O5005" t="s">
        <v>8766</v>
      </c>
      <c r="P5005" t="s">
        <v>8767</v>
      </c>
    </row>
    <row r="5006" spans="1:16" x14ac:dyDescent="0.25">
      <c r="A5006" t="s">
        <v>2</v>
      </c>
      <c r="B5006" t="s">
        <v>170</v>
      </c>
      <c r="C5006" t="s">
        <v>829</v>
      </c>
      <c r="D5006" t="s">
        <v>3956</v>
      </c>
      <c r="E5006" t="s">
        <v>20</v>
      </c>
      <c r="F5006" t="b">
        <v>0</v>
      </c>
      <c r="G5006" t="s">
        <v>27</v>
      </c>
      <c r="H5006" s="4">
        <v>45721.588067129633</v>
      </c>
      <c r="I5006" t="b">
        <v>0</v>
      </c>
      <c r="J5006" t="b">
        <v>1</v>
      </c>
      <c r="K5006" t="s">
        <v>24</v>
      </c>
      <c r="L5006" t="s">
        <v>36</v>
      </c>
      <c r="N5006">
        <v>54.985000610351563</v>
      </c>
      <c r="O5006" t="s">
        <v>254</v>
      </c>
      <c r="P5006" t="s">
        <v>8768</v>
      </c>
    </row>
    <row r="5007" spans="1:16" x14ac:dyDescent="0.25">
      <c r="A5007" t="s">
        <v>40</v>
      </c>
      <c r="B5007" t="s">
        <v>8769</v>
      </c>
      <c r="C5007" t="s">
        <v>591</v>
      </c>
      <c r="D5007" t="s">
        <v>131</v>
      </c>
      <c r="F5007" t="b">
        <v>0</v>
      </c>
      <c r="G5007" t="s">
        <v>27</v>
      </c>
      <c r="H5007" s="4">
        <v>45721.588113425933</v>
      </c>
      <c r="I5007" t="b">
        <v>1</v>
      </c>
      <c r="J5007" t="b">
        <v>0</v>
      </c>
      <c r="K5007" t="s">
        <v>24</v>
      </c>
      <c r="L5007" t="s">
        <v>36</v>
      </c>
      <c r="N5007">
        <v>75</v>
      </c>
      <c r="O5007" t="s">
        <v>131</v>
      </c>
      <c r="P5007" t="s">
        <v>8770</v>
      </c>
    </row>
    <row r="5008" spans="1:16" x14ac:dyDescent="0.25">
      <c r="A5008" t="s">
        <v>2</v>
      </c>
      <c r="B5008" t="s">
        <v>307</v>
      </c>
      <c r="C5008" t="s">
        <v>8771</v>
      </c>
      <c r="D5008" t="s">
        <v>3956</v>
      </c>
      <c r="E5008" t="s">
        <v>20</v>
      </c>
      <c r="F5008" t="b">
        <v>0</v>
      </c>
      <c r="G5008" t="s">
        <v>27</v>
      </c>
      <c r="H5008" s="4">
        <v>45721.588206018518</v>
      </c>
      <c r="I5008" t="b">
        <v>0</v>
      </c>
      <c r="J5008" t="b">
        <v>1</v>
      </c>
      <c r="K5008" t="s">
        <v>24</v>
      </c>
      <c r="L5008" t="s">
        <v>36</v>
      </c>
      <c r="N5008">
        <v>45.745002746582031</v>
      </c>
      <c r="O5008" t="s">
        <v>8772</v>
      </c>
      <c r="P5008" t="s">
        <v>8773</v>
      </c>
    </row>
    <row r="5009" spans="1:16" x14ac:dyDescent="0.25">
      <c r="A5009" t="s">
        <v>28</v>
      </c>
      <c r="B5009" t="s">
        <v>8774</v>
      </c>
      <c r="C5009" t="s">
        <v>864</v>
      </c>
      <c r="D5009" t="s">
        <v>3972</v>
      </c>
      <c r="E5009" t="s">
        <v>20</v>
      </c>
      <c r="F5009" t="b">
        <v>0</v>
      </c>
      <c r="G5009" t="s">
        <v>35</v>
      </c>
      <c r="H5009" s="4">
        <v>45721.589039351849</v>
      </c>
      <c r="I5009" t="b">
        <v>0</v>
      </c>
      <c r="J5009" t="b">
        <v>1</v>
      </c>
      <c r="K5009" t="s">
        <v>24</v>
      </c>
      <c r="L5009" t="s">
        <v>22</v>
      </c>
      <c r="M5009">
        <v>200000</v>
      </c>
      <c r="O5009" t="s">
        <v>1906</v>
      </c>
      <c r="P5009" t="s">
        <v>8775</v>
      </c>
    </row>
    <row r="5010" spans="1:16" x14ac:dyDescent="0.25">
      <c r="A5010" t="s">
        <v>40</v>
      </c>
      <c r="B5010" t="s">
        <v>8776</v>
      </c>
      <c r="C5010" t="s">
        <v>118</v>
      </c>
      <c r="D5010" t="s">
        <v>3956</v>
      </c>
      <c r="E5010" t="s">
        <v>20</v>
      </c>
      <c r="F5010" t="b">
        <v>0</v>
      </c>
      <c r="G5010" t="s">
        <v>35</v>
      </c>
      <c r="H5010" s="4">
        <v>45721.589085648149</v>
      </c>
      <c r="I5010" t="b">
        <v>0</v>
      </c>
      <c r="J5010" t="b">
        <v>0</v>
      </c>
      <c r="K5010" t="s">
        <v>24</v>
      </c>
      <c r="L5010" t="s">
        <v>36</v>
      </c>
      <c r="N5010">
        <v>48.400001525878913</v>
      </c>
      <c r="O5010" t="s">
        <v>563</v>
      </c>
      <c r="P5010" t="s">
        <v>3641</v>
      </c>
    </row>
    <row r="5011" spans="1:16" x14ac:dyDescent="0.25">
      <c r="A5011" t="s">
        <v>0</v>
      </c>
      <c r="B5011" t="s">
        <v>8777</v>
      </c>
      <c r="C5011" t="s">
        <v>192</v>
      </c>
      <c r="D5011" t="s">
        <v>3956</v>
      </c>
      <c r="E5011" t="s">
        <v>20</v>
      </c>
      <c r="F5011" t="b">
        <v>0</v>
      </c>
      <c r="G5011" t="s">
        <v>23</v>
      </c>
      <c r="H5011" s="4">
        <v>45721.600729166668</v>
      </c>
      <c r="I5011" t="b">
        <v>0</v>
      </c>
      <c r="J5011" t="b">
        <v>0</v>
      </c>
      <c r="K5011" t="s">
        <v>24</v>
      </c>
      <c r="L5011" t="s">
        <v>36</v>
      </c>
      <c r="N5011">
        <v>22.694999694824219</v>
      </c>
      <c r="O5011" t="s">
        <v>2874</v>
      </c>
      <c r="P5011" t="s">
        <v>280</v>
      </c>
    </row>
    <row r="5012" spans="1:16" x14ac:dyDescent="0.25">
      <c r="A5012" t="s">
        <v>19</v>
      </c>
      <c r="B5012" t="s">
        <v>19</v>
      </c>
      <c r="C5012" t="s">
        <v>278</v>
      </c>
      <c r="D5012" t="s">
        <v>3972</v>
      </c>
      <c r="E5012" t="s">
        <v>20</v>
      </c>
      <c r="F5012" t="b">
        <v>0</v>
      </c>
      <c r="G5012" t="s">
        <v>23</v>
      </c>
      <c r="H5012" s="4">
        <v>45721.600810185177</v>
      </c>
      <c r="I5012" t="b">
        <v>0</v>
      </c>
      <c r="J5012" t="b">
        <v>0</v>
      </c>
      <c r="K5012" t="s">
        <v>24</v>
      </c>
      <c r="L5012" t="s">
        <v>22</v>
      </c>
      <c r="M5012">
        <v>145403.5</v>
      </c>
      <c r="O5012" t="s">
        <v>8778</v>
      </c>
      <c r="P5012" t="s">
        <v>8779</v>
      </c>
    </row>
    <row r="5013" spans="1:16" x14ac:dyDescent="0.25">
      <c r="A5013" t="s">
        <v>0</v>
      </c>
      <c r="B5013" t="s">
        <v>8780</v>
      </c>
      <c r="C5013" t="s">
        <v>8781</v>
      </c>
      <c r="D5013" t="s">
        <v>3828</v>
      </c>
      <c r="E5013" t="s">
        <v>20</v>
      </c>
      <c r="F5013" t="b">
        <v>0</v>
      </c>
      <c r="G5013" t="s">
        <v>27</v>
      </c>
      <c r="H5013" s="4">
        <v>45721.625081018523</v>
      </c>
      <c r="I5013" t="b">
        <v>0</v>
      </c>
      <c r="J5013" t="b">
        <v>1</v>
      </c>
      <c r="K5013" t="s">
        <v>24</v>
      </c>
      <c r="L5013" t="s">
        <v>22</v>
      </c>
      <c r="M5013">
        <v>56500</v>
      </c>
      <c r="O5013" t="s">
        <v>8782</v>
      </c>
      <c r="P5013" t="s">
        <v>1750</v>
      </c>
    </row>
    <row r="5014" spans="1:16" x14ac:dyDescent="0.25">
      <c r="A5014" t="s">
        <v>0</v>
      </c>
      <c r="B5014" t="s">
        <v>8783</v>
      </c>
      <c r="C5014" t="s">
        <v>7051</v>
      </c>
      <c r="D5014" t="s">
        <v>3972</v>
      </c>
      <c r="E5014" t="s">
        <v>20</v>
      </c>
      <c r="F5014" t="b">
        <v>0</v>
      </c>
      <c r="G5014" t="s">
        <v>27</v>
      </c>
      <c r="H5014" s="4">
        <v>45721.625185185178</v>
      </c>
      <c r="I5014" t="b">
        <v>0</v>
      </c>
      <c r="J5014" t="b">
        <v>0</v>
      </c>
      <c r="K5014" t="s">
        <v>24</v>
      </c>
      <c r="L5014" t="s">
        <v>36</v>
      </c>
      <c r="N5014">
        <v>64.5</v>
      </c>
      <c r="O5014" t="s">
        <v>74</v>
      </c>
      <c r="P5014" t="s">
        <v>119</v>
      </c>
    </row>
    <row r="5015" spans="1:16" x14ac:dyDescent="0.25">
      <c r="A5015" t="s">
        <v>25</v>
      </c>
      <c r="B5015" t="s">
        <v>25</v>
      </c>
      <c r="C5015" t="s">
        <v>1573</v>
      </c>
      <c r="D5015" t="s">
        <v>3972</v>
      </c>
      <c r="E5015" t="s">
        <v>51</v>
      </c>
      <c r="F5015" t="b">
        <v>0</v>
      </c>
      <c r="G5015" t="s">
        <v>52</v>
      </c>
      <c r="H5015" s="4">
        <v>45721.627557870372</v>
      </c>
      <c r="I5015" t="b">
        <v>1</v>
      </c>
      <c r="J5015" t="b">
        <v>1</v>
      </c>
      <c r="K5015" t="s">
        <v>24</v>
      </c>
      <c r="L5015" t="s">
        <v>36</v>
      </c>
      <c r="N5015">
        <v>55</v>
      </c>
      <c r="O5015" t="s">
        <v>3933</v>
      </c>
      <c r="P5015" t="s">
        <v>2483</v>
      </c>
    </row>
    <row r="5016" spans="1:16" x14ac:dyDescent="0.25">
      <c r="A5016" t="s">
        <v>1</v>
      </c>
      <c r="B5016" t="s">
        <v>8321</v>
      </c>
      <c r="C5016" t="s">
        <v>322</v>
      </c>
      <c r="D5016" t="s">
        <v>3972</v>
      </c>
      <c r="E5016" t="s">
        <v>20</v>
      </c>
      <c r="F5016" t="b">
        <v>0</v>
      </c>
      <c r="G5016" t="s">
        <v>41</v>
      </c>
      <c r="H5016" s="4">
        <v>45721.627893518518</v>
      </c>
      <c r="I5016" t="b">
        <v>0</v>
      </c>
      <c r="J5016" t="b">
        <v>1</v>
      </c>
      <c r="K5016" t="s">
        <v>24</v>
      </c>
      <c r="L5016" t="s">
        <v>22</v>
      </c>
      <c r="M5016">
        <v>169500</v>
      </c>
      <c r="O5016" t="s">
        <v>1172</v>
      </c>
      <c r="P5016" t="s">
        <v>8322</v>
      </c>
    </row>
    <row r="5017" spans="1:16" x14ac:dyDescent="0.25">
      <c r="A5017" t="s">
        <v>0</v>
      </c>
      <c r="B5017" t="s">
        <v>8784</v>
      </c>
      <c r="C5017" t="s">
        <v>158</v>
      </c>
      <c r="D5017" t="s">
        <v>4034</v>
      </c>
      <c r="E5017" t="s">
        <v>20</v>
      </c>
      <c r="F5017" t="b">
        <v>0</v>
      </c>
      <c r="G5017" t="s">
        <v>158</v>
      </c>
      <c r="H5017" s="4">
        <v>45721.632268518522</v>
      </c>
      <c r="I5017" t="b">
        <v>0</v>
      </c>
      <c r="J5017" t="b">
        <v>0</v>
      </c>
      <c r="K5017" t="s">
        <v>158</v>
      </c>
      <c r="L5017" t="s">
        <v>22</v>
      </c>
      <c r="M5017">
        <v>42847.5</v>
      </c>
      <c r="O5017" t="s">
        <v>2730</v>
      </c>
      <c r="P5017" t="s">
        <v>521</v>
      </c>
    </row>
    <row r="5018" spans="1:16" x14ac:dyDescent="0.25">
      <c r="A5018" t="s">
        <v>0</v>
      </c>
      <c r="B5018" t="s">
        <v>8785</v>
      </c>
      <c r="C5018" t="s">
        <v>1099</v>
      </c>
      <c r="D5018" t="s">
        <v>3600</v>
      </c>
      <c r="E5018" t="s">
        <v>51</v>
      </c>
      <c r="F5018" t="b">
        <v>0</v>
      </c>
      <c r="G5018" t="s">
        <v>27</v>
      </c>
      <c r="H5018" s="4">
        <v>45721.666724537034</v>
      </c>
      <c r="I5018" t="b">
        <v>1</v>
      </c>
      <c r="J5018" t="b">
        <v>0</v>
      </c>
      <c r="K5018" t="s">
        <v>24</v>
      </c>
      <c r="L5018" t="s">
        <v>36</v>
      </c>
      <c r="N5018">
        <v>60</v>
      </c>
      <c r="O5018" t="s">
        <v>8786</v>
      </c>
      <c r="P5018" t="s">
        <v>119</v>
      </c>
    </row>
    <row r="5019" spans="1:16" x14ac:dyDescent="0.25">
      <c r="A5019" t="s">
        <v>28</v>
      </c>
      <c r="B5019" t="s">
        <v>8787</v>
      </c>
      <c r="C5019" t="s">
        <v>82</v>
      </c>
      <c r="D5019" t="s">
        <v>3972</v>
      </c>
      <c r="E5019" t="s">
        <v>20</v>
      </c>
      <c r="F5019" t="b">
        <v>0</v>
      </c>
      <c r="G5019" t="s">
        <v>27</v>
      </c>
      <c r="H5019" s="4">
        <v>45721.669386574067</v>
      </c>
      <c r="I5019" t="b">
        <v>0</v>
      </c>
      <c r="J5019" t="b">
        <v>1</v>
      </c>
      <c r="K5019" t="s">
        <v>24</v>
      </c>
      <c r="L5019" t="s">
        <v>22</v>
      </c>
      <c r="M5019">
        <v>203260</v>
      </c>
      <c r="O5019" t="s">
        <v>3423</v>
      </c>
      <c r="P5019" t="s">
        <v>8788</v>
      </c>
    </row>
    <row r="5020" spans="1:16" x14ac:dyDescent="0.25">
      <c r="A5020" t="s">
        <v>0</v>
      </c>
      <c r="B5020" t="s">
        <v>8789</v>
      </c>
      <c r="C5020" t="s">
        <v>151</v>
      </c>
      <c r="D5020" t="s">
        <v>3972</v>
      </c>
      <c r="E5020" t="s">
        <v>20</v>
      </c>
      <c r="F5020" t="b">
        <v>0</v>
      </c>
      <c r="G5020" t="s">
        <v>30</v>
      </c>
      <c r="H5020" s="4">
        <v>45721.671180555553</v>
      </c>
      <c r="I5020" t="b">
        <v>0</v>
      </c>
      <c r="J5020" t="b">
        <v>1</v>
      </c>
      <c r="K5020" t="s">
        <v>24</v>
      </c>
      <c r="L5020" t="s">
        <v>22</v>
      </c>
      <c r="M5020">
        <v>55000</v>
      </c>
      <c r="O5020" t="s">
        <v>8790</v>
      </c>
      <c r="P5020" t="s">
        <v>1594</v>
      </c>
    </row>
    <row r="5021" spans="1:16" x14ac:dyDescent="0.25">
      <c r="A5021" t="s">
        <v>2</v>
      </c>
      <c r="B5021" t="s">
        <v>8791</v>
      </c>
      <c r="C5021" t="s">
        <v>1164</v>
      </c>
      <c r="D5021" t="s">
        <v>3956</v>
      </c>
      <c r="E5021" t="s">
        <v>34</v>
      </c>
      <c r="F5021" t="b">
        <v>0</v>
      </c>
      <c r="G5021" t="s">
        <v>27</v>
      </c>
      <c r="H5021" s="4">
        <v>45721.671701388892</v>
      </c>
      <c r="I5021" t="b">
        <v>0</v>
      </c>
      <c r="J5021" t="b">
        <v>0</v>
      </c>
      <c r="K5021" t="s">
        <v>24</v>
      </c>
      <c r="L5021" t="s">
        <v>36</v>
      </c>
      <c r="N5021">
        <v>52.779998779296882</v>
      </c>
      <c r="O5021" t="s">
        <v>5148</v>
      </c>
    </row>
    <row r="5022" spans="1:16" x14ac:dyDescent="0.25">
      <c r="A5022" t="s">
        <v>2</v>
      </c>
      <c r="B5022" t="s">
        <v>195</v>
      </c>
      <c r="C5022" t="s">
        <v>509</v>
      </c>
      <c r="D5022" t="s">
        <v>131</v>
      </c>
      <c r="F5022" t="b">
        <v>0</v>
      </c>
      <c r="G5022" t="s">
        <v>41</v>
      </c>
      <c r="H5022" s="4">
        <v>45721.671898148154</v>
      </c>
      <c r="I5022" t="b">
        <v>1</v>
      </c>
      <c r="J5022" t="b">
        <v>0</v>
      </c>
      <c r="K5022" t="s">
        <v>24</v>
      </c>
      <c r="L5022" t="s">
        <v>36</v>
      </c>
      <c r="N5022">
        <v>51.5</v>
      </c>
      <c r="O5022" t="s">
        <v>131</v>
      </c>
      <c r="P5022" t="s">
        <v>8792</v>
      </c>
    </row>
    <row r="5023" spans="1:16" x14ac:dyDescent="0.25">
      <c r="A5023" t="s">
        <v>2</v>
      </c>
      <c r="B5023" t="s">
        <v>8793</v>
      </c>
      <c r="C5023" t="s">
        <v>801</v>
      </c>
      <c r="D5023" t="s">
        <v>4327</v>
      </c>
      <c r="E5023" t="s">
        <v>51</v>
      </c>
      <c r="F5023" t="b">
        <v>0</v>
      </c>
      <c r="G5023" t="s">
        <v>30</v>
      </c>
      <c r="H5023" s="4">
        <v>45721.67260416667</v>
      </c>
      <c r="I5023" t="b">
        <v>0</v>
      </c>
      <c r="J5023" t="b">
        <v>0</v>
      </c>
      <c r="K5023" t="s">
        <v>24</v>
      </c>
      <c r="L5023" t="s">
        <v>36</v>
      </c>
      <c r="N5023">
        <v>65</v>
      </c>
      <c r="O5023" t="s">
        <v>8794</v>
      </c>
      <c r="P5023" t="s">
        <v>8795</v>
      </c>
    </row>
    <row r="5024" spans="1:16" x14ac:dyDescent="0.25">
      <c r="A5024" t="s">
        <v>0</v>
      </c>
      <c r="B5024" t="s">
        <v>8796</v>
      </c>
      <c r="C5024" t="s">
        <v>334</v>
      </c>
      <c r="D5024" t="s">
        <v>3828</v>
      </c>
      <c r="E5024" t="s">
        <v>219</v>
      </c>
      <c r="F5024" t="b">
        <v>0</v>
      </c>
      <c r="G5024" t="s">
        <v>27</v>
      </c>
      <c r="H5024" s="4">
        <v>45721.708472222221</v>
      </c>
      <c r="I5024" t="b">
        <v>0</v>
      </c>
      <c r="J5024" t="b">
        <v>0</v>
      </c>
      <c r="K5024" t="s">
        <v>24</v>
      </c>
      <c r="L5024" t="s">
        <v>36</v>
      </c>
      <c r="N5024">
        <v>82</v>
      </c>
      <c r="O5024" t="s">
        <v>8797</v>
      </c>
      <c r="P5024" t="s">
        <v>2174</v>
      </c>
    </row>
    <row r="5025" spans="1:16" x14ac:dyDescent="0.25">
      <c r="A5025" t="s">
        <v>1</v>
      </c>
      <c r="B5025" t="s">
        <v>8798</v>
      </c>
      <c r="C5025" t="s">
        <v>2842</v>
      </c>
      <c r="D5025" t="s">
        <v>3972</v>
      </c>
      <c r="E5025" t="s">
        <v>51</v>
      </c>
      <c r="F5025" t="b">
        <v>0</v>
      </c>
      <c r="G5025" t="s">
        <v>52</v>
      </c>
      <c r="H5025" s="4">
        <v>45721.7109375</v>
      </c>
      <c r="I5025" t="b">
        <v>0</v>
      </c>
      <c r="J5025" t="b">
        <v>1</v>
      </c>
      <c r="K5025" t="s">
        <v>24</v>
      </c>
      <c r="L5025" t="s">
        <v>36</v>
      </c>
      <c r="N5025">
        <v>37.255001068115227</v>
      </c>
      <c r="O5025" t="s">
        <v>1051</v>
      </c>
      <c r="P5025" t="s">
        <v>448</v>
      </c>
    </row>
    <row r="5026" spans="1:16" x14ac:dyDescent="0.25">
      <c r="A5026" t="s">
        <v>139</v>
      </c>
      <c r="B5026" t="s">
        <v>8799</v>
      </c>
      <c r="C5026" t="s">
        <v>268</v>
      </c>
      <c r="D5026" t="s">
        <v>3972</v>
      </c>
      <c r="E5026" t="s">
        <v>51</v>
      </c>
      <c r="F5026" t="b">
        <v>0</v>
      </c>
      <c r="G5026" t="s">
        <v>52</v>
      </c>
      <c r="H5026" s="4">
        <v>45721.710972222223</v>
      </c>
      <c r="I5026" t="b">
        <v>0</v>
      </c>
      <c r="J5026" t="b">
        <v>1</v>
      </c>
      <c r="K5026" t="s">
        <v>24</v>
      </c>
      <c r="L5026" t="s">
        <v>36</v>
      </c>
      <c r="N5026">
        <v>20.89999961853027</v>
      </c>
      <c r="O5026" t="s">
        <v>2016</v>
      </c>
      <c r="P5026" t="s">
        <v>8800</v>
      </c>
    </row>
    <row r="5027" spans="1:16" x14ac:dyDescent="0.25">
      <c r="A5027" t="s">
        <v>2</v>
      </c>
      <c r="B5027" t="s">
        <v>307</v>
      </c>
      <c r="C5027" t="s">
        <v>559</v>
      </c>
      <c r="D5027" t="s">
        <v>3828</v>
      </c>
      <c r="E5027" t="s">
        <v>20</v>
      </c>
      <c r="F5027" t="b">
        <v>0</v>
      </c>
      <c r="G5027" t="s">
        <v>27</v>
      </c>
      <c r="H5027" s="4">
        <v>45721.713078703702</v>
      </c>
      <c r="I5027" t="b">
        <v>1</v>
      </c>
      <c r="J5027" t="b">
        <v>1</v>
      </c>
      <c r="K5027" t="s">
        <v>24</v>
      </c>
      <c r="L5027" t="s">
        <v>22</v>
      </c>
      <c r="M5027">
        <v>145000</v>
      </c>
      <c r="O5027" t="s">
        <v>8801</v>
      </c>
      <c r="P5027" t="s">
        <v>8802</v>
      </c>
    </row>
    <row r="5028" spans="1:16" x14ac:dyDescent="0.25">
      <c r="A5028" t="s">
        <v>2</v>
      </c>
      <c r="B5028" t="s">
        <v>2</v>
      </c>
      <c r="C5028" t="s">
        <v>431</v>
      </c>
      <c r="D5028" t="s">
        <v>3828</v>
      </c>
      <c r="E5028" t="s">
        <v>20</v>
      </c>
      <c r="F5028" t="b">
        <v>0</v>
      </c>
      <c r="G5028" t="s">
        <v>41</v>
      </c>
      <c r="H5028" s="4">
        <v>45721.713622685187</v>
      </c>
      <c r="I5028" t="b">
        <v>0</v>
      </c>
      <c r="J5028" t="b">
        <v>0</v>
      </c>
      <c r="K5028" t="s">
        <v>24</v>
      </c>
      <c r="L5028" t="s">
        <v>22</v>
      </c>
      <c r="M5028">
        <v>105000</v>
      </c>
      <c r="O5028" t="s">
        <v>8803</v>
      </c>
      <c r="P5028" t="s">
        <v>8804</v>
      </c>
    </row>
    <row r="5029" spans="1:16" x14ac:dyDescent="0.25">
      <c r="A5029" t="s">
        <v>0</v>
      </c>
      <c r="B5029" t="s">
        <v>3561</v>
      </c>
      <c r="C5029" t="s">
        <v>3787</v>
      </c>
      <c r="D5029" t="s">
        <v>3828</v>
      </c>
      <c r="E5029" t="s">
        <v>20</v>
      </c>
      <c r="F5029" t="b">
        <v>0</v>
      </c>
      <c r="G5029" t="s">
        <v>23</v>
      </c>
      <c r="H5029" s="4">
        <v>45721.725763888891</v>
      </c>
      <c r="I5029" t="b">
        <v>0</v>
      </c>
      <c r="J5029" t="b">
        <v>0</v>
      </c>
      <c r="K5029" t="s">
        <v>24</v>
      </c>
      <c r="L5029" t="s">
        <v>22</v>
      </c>
      <c r="M5029">
        <v>85000</v>
      </c>
      <c r="O5029" t="s">
        <v>398</v>
      </c>
      <c r="P5029" t="s">
        <v>8805</v>
      </c>
    </row>
    <row r="5030" spans="1:16" x14ac:dyDescent="0.25">
      <c r="A5030" t="s">
        <v>0</v>
      </c>
      <c r="B5030" t="s">
        <v>8806</v>
      </c>
      <c r="C5030" t="s">
        <v>39</v>
      </c>
      <c r="D5030" t="s">
        <v>3828</v>
      </c>
      <c r="E5030" t="s">
        <v>20</v>
      </c>
      <c r="F5030" t="b">
        <v>1</v>
      </c>
      <c r="G5030" t="s">
        <v>1247</v>
      </c>
      <c r="H5030" s="4">
        <v>45721.734189814822</v>
      </c>
      <c r="I5030" t="b">
        <v>0</v>
      </c>
      <c r="J5030" t="b">
        <v>0</v>
      </c>
      <c r="K5030" t="s">
        <v>1247</v>
      </c>
      <c r="L5030" t="s">
        <v>22</v>
      </c>
      <c r="M5030">
        <v>80000</v>
      </c>
      <c r="O5030" t="s">
        <v>8807</v>
      </c>
      <c r="P5030" t="s">
        <v>8808</v>
      </c>
    </row>
    <row r="5031" spans="1:16" x14ac:dyDescent="0.25">
      <c r="A5031" t="s">
        <v>2</v>
      </c>
      <c r="B5031" t="s">
        <v>8809</v>
      </c>
      <c r="C5031" t="s">
        <v>2305</v>
      </c>
      <c r="D5031" t="s">
        <v>3972</v>
      </c>
      <c r="E5031" t="s">
        <v>51</v>
      </c>
      <c r="F5031" t="b">
        <v>0</v>
      </c>
      <c r="G5031" t="s">
        <v>27</v>
      </c>
      <c r="H5031" s="4">
        <v>45721.750081018523</v>
      </c>
      <c r="I5031" t="b">
        <v>0</v>
      </c>
      <c r="J5031" t="b">
        <v>0</v>
      </c>
      <c r="K5031" t="s">
        <v>24</v>
      </c>
      <c r="L5031" t="s">
        <v>36</v>
      </c>
      <c r="N5031">
        <v>54</v>
      </c>
      <c r="O5031" t="s">
        <v>669</v>
      </c>
      <c r="P5031" t="s">
        <v>8810</v>
      </c>
    </row>
    <row r="5032" spans="1:16" x14ac:dyDescent="0.25">
      <c r="A5032" t="s">
        <v>0</v>
      </c>
      <c r="B5032" t="s">
        <v>8811</v>
      </c>
      <c r="C5032" t="s">
        <v>322</v>
      </c>
      <c r="D5032" t="s">
        <v>3828</v>
      </c>
      <c r="E5032" t="s">
        <v>51</v>
      </c>
      <c r="F5032" t="b">
        <v>0</v>
      </c>
      <c r="G5032" t="s">
        <v>41</v>
      </c>
      <c r="H5032" s="4">
        <v>45721.750393518523</v>
      </c>
      <c r="I5032" t="b">
        <v>0</v>
      </c>
      <c r="J5032" t="b">
        <v>1</v>
      </c>
      <c r="K5032" t="s">
        <v>24</v>
      </c>
      <c r="L5032" t="s">
        <v>36</v>
      </c>
      <c r="N5032">
        <v>65</v>
      </c>
      <c r="O5032" t="s">
        <v>3717</v>
      </c>
      <c r="P5032" t="s">
        <v>8812</v>
      </c>
    </row>
    <row r="5033" spans="1:16" x14ac:dyDescent="0.25">
      <c r="A5033" t="s">
        <v>0</v>
      </c>
      <c r="B5033" t="s">
        <v>8813</v>
      </c>
      <c r="C5033" t="s">
        <v>143</v>
      </c>
      <c r="D5033" t="s">
        <v>3972</v>
      </c>
      <c r="E5033" t="s">
        <v>51</v>
      </c>
      <c r="F5033" t="b">
        <v>0</v>
      </c>
      <c r="G5033" t="s">
        <v>35</v>
      </c>
      <c r="H5033" s="4">
        <v>45721.752129629633</v>
      </c>
      <c r="I5033" t="b">
        <v>0</v>
      </c>
      <c r="J5033" t="b">
        <v>0</v>
      </c>
      <c r="K5033" t="s">
        <v>24</v>
      </c>
      <c r="L5033" t="s">
        <v>36</v>
      </c>
      <c r="N5033">
        <v>37</v>
      </c>
      <c r="O5033" t="s">
        <v>729</v>
      </c>
      <c r="P5033" t="s">
        <v>1711</v>
      </c>
    </row>
    <row r="5034" spans="1:16" x14ac:dyDescent="0.25">
      <c r="A5034" t="s">
        <v>0</v>
      </c>
      <c r="B5034" t="s">
        <v>8814</v>
      </c>
      <c r="C5034" t="s">
        <v>179</v>
      </c>
      <c r="D5034" t="s">
        <v>3972</v>
      </c>
      <c r="E5034" t="s">
        <v>20</v>
      </c>
      <c r="F5034" t="b">
        <v>0</v>
      </c>
      <c r="G5034" t="s">
        <v>27</v>
      </c>
      <c r="H5034" s="4">
        <v>45721.791932870372</v>
      </c>
      <c r="I5034" t="b">
        <v>0</v>
      </c>
      <c r="J5034" t="b">
        <v>1</v>
      </c>
      <c r="K5034" t="s">
        <v>24</v>
      </c>
      <c r="L5034" t="s">
        <v>22</v>
      </c>
      <c r="M5034">
        <v>87500</v>
      </c>
      <c r="O5034" t="s">
        <v>8815</v>
      </c>
      <c r="P5034" t="s">
        <v>850</v>
      </c>
    </row>
    <row r="5035" spans="1:16" x14ac:dyDescent="0.25">
      <c r="A5035" t="s">
        <v>2</v>
      </c>
      <c r="B5035" t="s">
        <v>692</v>
      </c>
      <c r="C5035" t="s">
        <v>986</v>
      </c>
      <c r="D5035" t="s">
        <v>3972</v>
      </c>
      <c r="E5035" t="s">
        <v>51</v>
      </c>
      <c r="F5035" t="b">
        <v>0</v>
      </c>
      <c r="G5035" t="s">
        <v>41</v>
      </c>
      <c r="H5035" s="4">
        <v>45721.792083333326</v>
      </c>
      <c r="I5035" t="b">
        <v>0</v>
      </c>
      <c r="J5035" t="b">
        <v>0</v>
      </c>
      <c r="K5035" t="s">
        <v>24</v>
      </c>
      <c r="L5035" t="s">
        <v>36</v>
      </c>
      <c r="N5035">
        <v>89</v>
      </c>
      <c r="O5035" t="s">
        <v>8816</v>
      </c>
      <c r="P5035" t="s">
        <v>1124</v>
      </c>
    </row>
    <row r="5036" spans="1:16" x14ac:dyDescent="0.25">
      <c r="A5036" t="s">
        <v>19</v>
      </c>
      <c r="B5036" t="s">
        <v>8817</v>
      </c>
      <c r="C5036" t="s">
        <v>44</v>
      </c>
      <c r="D5036" t="s">
        <v>3972</v>
      </c>
      <c r="E5036" t="s">
        <v>20</v>
      </c>
      <c r="F5036" t="b">
        <v>0</v>
      </c>
      <c r="G5036" t="s">
        <v>41</v>
      </c>
      <c r="H5036" s="4">
        <v>45721.792141203703</v>
      </c>
      <c r="I5036" t="b">
        <v>0</v>
      </c>
      <c r="J5036" t="b">
        <v>1</v>
      </c>
      <c r="K5036" t="s">
        <v>24</v>
      </c>
      <c r="L5036" t="s">
        <v>22</v>
      </c>
      <c r="M5036">
        <v>206500</v>
      </c>
      <c r="O5036" t="s">
        <v>1883</v>
      </c>
    </row>
    <row r="5037" spans="1:16" x14ac:dyDescent="0.25">
      <c r="A5037" t="s">
        <v>139</v>
      </c>
      <c r="B5037" t="s">
        <v>3486</v>
      </c>
      <c r="C5037" t="s">
        <v>500</v>
      </c>
      <c r="D5037" t="s">
        <v>3972</v>
      </c>
      <c r="E5037" t="s">
        <v>51</v>
      </c>
      <c r="F5037" t="b">
        <v>0</v>
      </c>
      <c r="G5037" t="s">
        <v>41</v>
      </c>
      <c r="H5037" s="4">
        <v>45721.792164351849</v>
      </c>
      <c r="I5037" t="b">
        <v>0</v>
      </c>
      <c r="J5037" t="b">
        <v>0</v>
      </c>
      <c r="K5037" t="s">
        <v>24</v>
      </c>
      <c r="L5037" t="s">
        <v>36</v>
      </c>
      <c r="N5037">
        <v>57.5</v>
      </c>
      <c r="O5037" t="s">
        <v>8818</v>
      </c>
    </row>
    <row r="5038" spans="1:16" x14ac:dyDescent="0.25">
      <c r="A5038" t="s">
        <v>0</v>
      </c>
      <c r="B5038" t="s">
        <v>8819</v>
      </c>
      <c r="C5038" t="s">
        <v>8820</v>
      </c>
      <c r="D5038" t="s">
        <v>3828</v>
      </c>
      <c r="E5038" t="s">
        <v>20</v>
      </c>
      <c r="F5038" t="b">
        <v>0</v>
      </c>
      <c r="G5038" t="s">
        <v>35</v>
      </c>
      <c r="H5038" s="4">
        <v>45721.793877314813</v>
      </c>
      <c r="I5038" t="b">
        <v>0</v>
      </c>
      <c r="J5038" t="b">
        <v>0</v>
      </c>
      <c r="K5038" t="s">
        <v>24</v>
      </c>
      <c r="L5038" t="s">
        <v>22</v>
      </c>
      <c r="M5038">
        <v>70000</v>
      </c>
      <c r="O5038" t="s">
        <v>8821</v>
      </c>
      <c r="P5038" t="s">
        <v>8822</v>
      </c>
    </row>
    <row r="5039" spans="1:16" x14ac:dyDescent="0.25">
      <c r="A5039" t="s">
        <v>139</v>
      </c>
      <c r="B5039" t="s">
        <v>8823</v>
      </c>
      <c r="C5039" t="s">
        <v>167</v>
      </c>
      <c r="D5039" t="s">
        <v>3972</v>
      </c>
      <c r="E5039" t="s">
        <v>51</v>
      </c>
      <c r="F5039" t="b">
        <v>0</v>
      </c>
      <c r="G5039" t="s">
        <v>35</v>
      </c>
      <c r="H5039" s="4">
        <v>45721.793923611112</v>
      </c>
      <c r="I5039" t="b">
        <v>0</v>
      </c>
      <c r="J5039" t="b">
        <v>0</v>
      </c>
      <c r="K5039" t="s">
        <v>24</v>
      </c>
      <c r="L5039" t="s">
        <v>36</v>
      </c>
      <c r="N5039">
        <v>67.5</v>
      </c>
      <c r="O5039" t="s">
        <v>8824</v>
      </c>
    </row>
    <row r="5040" spans="1:16" x14ac:dyDescent="0.25">
      <c r="A5040" t="s">
        <v>139</v>
      </c>
      <c r="B5040" t="s">
        <v>4523</v>
      </c>
      <c r="C5040" t="s">
        <v>33</v>
      </c>
      <c r="D5040" t="s">
        <v>3972</v>
      </c>
      <c r="E5040" t="s">
        <v>20</v>
      </c>
      <c r="F5040" t="b">
        <v>0</v>
      </c>
      <c r="G5040" t="s">
        <v>35</v>
      </c>
      <c r="H5040" s="4">
        <v>45721.793946759259</v>
      </c>
      <c r="I5040" t="b">
        <v>1</v>
      </c>
      <c r="J5040" t="b">
        <v>1</v>
      </c>
      <c r="K5040" t="s">
        <v>24</v>
      </c>
      <c r="L5040" t="s">
        <v>22</v>
      </c>
      <c r="M5040">
        <v>120000</v>
      </c>
      <c r="O5040" t="s">
        <v>69</v>
      </c>
      <c r="P5040" t="s">
        <v>8825</v>
      </c>
    </row>
    <row r="5041" spans="1:16" x14ac:dyDescent="0.25">
      <c r="A5041" t="s">
        <v>0</v>
      </c>
      <c r="B5041" t="s">
        <v>8826</v>
      </c>
      <c r="C5041" t="s">
        <v>82</v>
      </c>
      <c r="D5041" t="s">
        <v>3972</v>
      </c>
      <c r="E5041" t="s">
        <v>20</v>
      </c>
      <c r="F5041" t="b">
        <v>0</v>
      </c>
      <c r="G5041" t="s">
        <v>27</v>
      </c>
      <c r="H5041" s="4">
        <v>45721.833391203712</v>
      </c>
      <c r="I5041" t="b">
        <v>0</v>
      </c>
      <c r="J5041" t="b">
        <v>1</v>
      </c>
      <c r="K5041" t="s">
        <v>24</v>
      </c>
      <c r="L5041" t="s">
        <v>22</v>
      </c>
      <c r="M5041">
        <v>167500</v>
      </c>
      <c r="O5041" t="s">
        <v>3972</v>
      </c>
      <c r="P5041" t="s">
        <v>8827</v>
      </c>
    </row>
    <row r="5042" spans="1:16" x14ac:dyDescent="0.25">
      <c r="A5042" t="s">
        <v>0</v>
      </c>
      <c r="B5042" t="s">
        <v>8828</v>
      </c>
      <c r="C5042" t="s">
        <v>559</v>
      </c>
      <c r="D5042" t="s">
        <v>3972</v>
      </c>
      <c r="E5042" t="s">
        <v>20</v>
      </c>
      <c r="F5042" t="b">
        <v>0</v>
      </c>
      <c r="G5042" t="s">
        <v>27</v>
      </c>
      <c r="H5042" s="4">
        <v>45721.833495370367</v>
      </c>
      <c r="I5042" t="b">
        <v>0</v>
      </c>
      <c r="J5042" t="b">
        <v>0</v>
      </c>
      <c r="K5042" t="s">
        <v>24</v>
      </c>
      <c r="L5042" t="s">
        <v>22</v>
      </c>
      <c r="M5042">
        <v>95305</v>
      </c>
      <c r="O5042" t="s">
        <v>8829</v>
      </c>
    </row>
    <row r="5043" spans="1:16" x14ac:dyDescent="0.25">
      <c r="A5043" t="s">
        <v>89</v>
      </c>
      <c r="B5043" t="s">
        <v>8830</v>
      </c>
      <c r="C5043" t="s">
        <v>39</v>
      </c>
      <c r="D5043" t="s">
        <v>3972</v>
      </c>
      <c r="E5043" t="s">
        <v>51</v>
      </c>
      <c r="F5043" t="b">
        <v>1</v>
      </c>
      <c r="G5043" t="s">
        <v>41</v>
      </c>
      <c r="H5043" s="4">
        <v>45721.83388888889</v>
      </c>
      <c r="I5043" t="b">
        <v>0</v>
      </c>
      <c r="J5043" t="b">
        <v>1</v>
      </c>
      <c r="K5043" t="s">
        <v>24</v>
      </c>
      <c r="L5043" t="s">
        <v>36</v>
      </c>
      <c r="N5043">
        <v>46.5</v>
      </c>
      <c r="O5043" t="s">
        <v>483</v>
      </c>
      <c r="P5043" t="s">
        <v>2261</v>
      </c>
    </row>
    <row r="5044" spans="1:16" x14ac:dyDescent="0.25">
      <c r="A5044" t="s">
        <v>0</v>
      </c>
      <c r="B5044" t="s">
        <v>2296</v>
      </c>
      <c r="C5044" t="s">
        <v>33</v>
      </c>
      <c r="D5044" t="s">
        <v>3828</v>
      </c>
      <c r="E5044" t="s">
        <v>51</v>
      </c>
      <c r="F5044" t="b">
        <v>0</v>
      </c>
      <c r="G5044" t="s">
        <v>35</v>
      </c>
      <c r="H5044" s="4">
        <v>45721.835462962961</v>
      </c>
      <c r="I5044" t="b">
        <v>0</v>
      </c>
      <c r="J5044" t="b">
        <v>0</v>
      </c>
      <c r="K5044" t="s">
        <v>24</v>
      </c>
      <c r="L5044" t="s">
        <v>22</v>
      </c>
      <c r="M5044">
        <v>50000</v>
      </c>
      <c r="O5044" t="s">
        <v>1024</v>
      </c>
      <c r="P5044" t="s">
        <v>798</v>
      </c>
    </row>
    <row r="5045" spans="1:16" x14ac:dyDescent="0.25">
      <c r="A5045" t="s">
        <v>25</v>
      </c>
      <c r="B5045" t="s">
        <v>8831</v>
      </c>
      <c r="C5045" t="s">
        <v>143</v>
      </c>
      <c r="D5045" t="s">
        <v>3972</v>
      </c>
      <c r="E5045" t="s">
        <v>20</v>
      </c>
      <c r="F5045" t="b">
        <v>0</v>
      </c>
      <c r="G5045" t="s">
        <v>35</v>
      </c>
      <c r="H5045" s="4">
        <v>45721.835543981477</v>
      </c>
      <c r="I5045" t="b">
        <v>0</v>
      </c>
      <c r="J5045" t="b">
        <v>1</v>
      </c>
      <c r="K5045" t="s">
        <v>24</v>
      </c>
      <c r="L5045" t="s">
        <v>22</v>
      </c>
      <c r="M5045">
        <v>119500</v>
      </c>
      <c r="O5045" t="s">
        <v>1126</v>
      </c>
      <c r="P5045" t="s">
        <v>8832</v>
      </c>
    </row>
    <row r="5046" spans="1:16" x14ac:dyDescent="0.25">
      <c r="A5046" t="s">
        <v>139</v>
      </c>
      <c r="B5046" t="s">
        <v>8833</v>
      </c>
      <c r="C5046" t="s">
        <v>509</v>
      </c>
      <c r="D5046" t="s">
        <v>3956</v>
      </c>
      <c r="E5046" t="s">
        <v>20</v>
      </c>
      <c r="F5046" t="b">
        <v>0</v>
      </c>
      <c r="G5046" t="s">
        <v>35</v>
      </c>
      <c r="H5046" s="4">
        <v>45721.835543981477</v>
      </c>
      <c r="I5046" t="b">
        <v>0</v>
      </c>
      <c r="J5046" t="b">
        <v>1</v>
      </c>
      <c r="K5046" t="s">
        <v>24</v>
      </c>
      <c r="L5046" t="s">
        <v>36</v>
      </c>
      <c r="N5046">
        <v>37.850002288818359</v>
      </c>
      <c r="O5046" t="s">
        <v>800</v>
      </c>
      <c r="P5046" t="s">
        <v>280</v>
      </c>
    </row>
    <row r="5047" spans="1:16" x14ac:dyDescent="0.25">
      <c r="A5047" t="s">
        <v>89</v>
      </c>
      <c r="B5047" t="s">
        <v>8834</v>
      </c>
      <c r="C5047" t="s">
        <v>33</v>
      </c>
      <c r="D5047" t="s">
        <v>3972</v>
      </c>
      <c r="E5047" t="s">
        <v>51</v>
      </c>
      <c r="F5047" t="b">
        <v>0</v>
      </c>
      <c r="G5047" t="s">
        <v>35</v>
      </c>
      <c r="H5047" s="4">
        <v>45721.835625</v>
      </c>
      <c r="I5047" t="b">
        <v>1</v>
      </c>
      <c r="J5047" t="b">
        <v>0</v>
      </c>
      <c r="K5047" t="s">
        <v>24</v>
      </c>
      <c r="L5047" t="s">
        <v>36</v>
      </c>
      <c r="N5047">
        <v>70</v>
      </c>
      <c r="O5047" t="s">
        <v>8835</v>
      </c>
      <c r="P5047" t="s">
        <v>8836</v>
      </c>
    </row>
    <row r="5048" spans="1:16" x14ac:dyDescent="0.25">
      <c r="A5048" t="s">
        <v>19</v>
      </c>
      <c r="B5048" t="s">
        <v>8837</v>
      </c>
      <c r="C5048" t="s">
        <v>1025</v>
      </c>
      <c r="D5048" t="s">
        <v>3956</v>
      </c>
      <c r="E5048" t="s">
        <v>20</v>
      </c>
      <c r="F5048" t="b">
        <v>0</v>
      </c>
      <c r="G5048" t="s">
        <v>27</v>
      </c>
      <c r="H5048" s="4">
        <v>45721.836134259262</v>
      </c>
      <c r="I5048" t="b">
        <v>0</v>
      </c>
      <c r="J5048" t="b">
        <v>0</v>
      </c>
      <c r="K5048" t="s">
        <v>24</v>
      </c>
      <c r="L5048" t="s">
        <v>36</v>
      </c>
      <c r="N5048">
        <v>49.895000457763672</v>
      </c>
      <c r="O5048" t="s">
        <v>1370</v>
      </c>
      <c r="P5048" t="s">
        <v>8838</v>
      </c>
    </row>
    <row r="5049" spans="1:16" x14ac:dyDescent="0.25">
      <c r="A5049" t="s">
        <v>40</v>
      </c>
      <c r="B5049" t="s">
        <v>40</v>
      </c>
      <c r="C5049" t="s">
        <v>668</v>
      </c>
      <c r="D5049" t="s">
        <v>3972</v>
      </c>
      <c r="E5049" t="s">
        <v>20</v>
      </c>
      <c r="F5049" t="b">
        <v>0</v>
      </c>
      <c r="G5049" t="s">
        <v>27</v>
      </c>
      <c r="H5049" s="4">
        <v>45721.838090277779</v>
      </c>
      <c r="I5049" t="b">
        <v>0</v>
      </c>
      <c r="J5049" t="b">
        <v>0</v>
      </c>
      <c r="K5049" t="s">
        <v>24</v>
      </c>
      <c r="L5049" t="s">
        <v>22</v>
      </c>
      <c r="M5049">
        <v>152500</v>
      </c>
      <c r="O5049" t="s">
        <v>8839</v>
      </c>
      <c r="P5049" t="s">
        <v>8840</v>
      </c>
    </row>
    <row r="5050" spans="1:16" x14ac:dyDescent="0.25">
      <c r="A5050" t="s">
        <v>2</v>
      </c>
      <c r="B5050" t="s">
        <v>8841</v>
      </c>
      <c r="C5050" t="s">
        <v>2182</v>
      </c>
      <c r="D5050" t="s">
        <v>3956</v>
      </c>
      <c r="E5050" t="s">
        <v>20</v>
      </c>
      <c r="F5050" t="b">
        <v>0</v>
      </c>
      <c r="G5050" t="s">
        <v>41</v>
      </c>
      <c r="H5050" s="4">
        <v>45721.838599537034</v>
      </c>
      <c r="I5050" t="b">
        <v>1</v>
      </c>
      <c r="J5050" t="b">
        <v>0</v>
      </c>
      <c r="K5050" t="s">
        <v>24</v>
      </c>
      <c r="L5050" t="s">
        <v>36</v>
      </c>
      <c r="N5050">
        <v>54.420001983642578</v>
      </c>
      <c r="O5050" t="s">
        <v>1147</v>
      </c>
      <c r="P5050" t="s">
        <v>2210</v>
      </c>
    </row>
    <row r="5051" spans="1:16" x14ac:dyDescent="0.25">
      <c r="A5051" t="s">
        <v>2</v>
      </c>
      <c r="B5051" t="s">
        <v>170</v>
      </c>
      <c r="C5051" t="s">
        <v>140</v>
      </c>
      <c r="D5051" t="s">
        <v>3956</v>
      </c>
      <c r="E5051" t="s">
        <v>20</v>
      </c>
      <c r="F5051" t="b">
        <v>0</v>
      </c>
      <c r="G5051" t="s">
        <v>41</v>
      </c>
      <c r="H5051" s="4">
        <v>45721.838703703703</v>
      </c>
      <c r="I5051" t="b">
        <v>0</v>
      </c>
      <c r="J5051" t="b">
        <v>1</v>
      </c>
      <c r="K5051" t="s">
        <v>24</v>
      </c>
      <c r="L5051" t="s">
        <v>36</v>
      </c>
      <c r="N5051">
        <v>67.379997253417969</v>
      </c>
      <c r="O5051" t="s">
        <v>8842</v>
      </c>
      <c r="P5051" t="s">
        <v>8843</v>
      </c>
    </row>
    <row r="5052" spans="1:16" x14ac:dyDescent="0.25">
      <c r="A5052" t="s">
        <v>0</v>
      </c>
      <c r="B5052" t="s">
        <v>8844</v>
      </c>
      <c r="C5052" t="s">
        <v>1413</v>
      </c>
      <c r="D5052" t="s">
        <v>3828</v>
      </c>
      <c r="E5052" t="s">
        <v>20</v>
      </c>
      <c r="F5052" t="b">
        <v>0</v>
      </c>
      <c r="G5052" t="s">
        <v>27</v>
      </c>
      <c r="H5052" s="4">
        <v>45721.8752662037</v>
      </c>
      <c r="I5052" t="b">
        <v>0</v>
      </c>
      <c r="J5052" t="b">
        <v>1</v>
      </c>
      <c r="K5052" t="s">
        <v>24</v>
      </c>
      <c r="L5052" t="s">
        <v>22</v>
      </c>
      <c r="M5052">
        <v>63771.5</v>
      </c>
      <c r="O5052" t="s">
        <v>8845</v>
      </c>
      <c r="P5052" t="s">
        <v>2394</v>
      </c>
    </row>
    <row r="5053" spans="1:16" x14ac:dyDescent="0.25">
      <c r="A5053" t="s">
        <v>1</v>
      </c>
      <c r="B5053" t="s">
        <v>2907</v>
      </c>
      <c r="C5053" t="s">
        <v>316</v>
      </c>
      <c r="D5053" t="s">
        <v>3972</v>
      </c>
      <c r="E5053" t="s">
        <v>20</v>
      </c>
      <c r="F5053" t="b">
        <v>0</v>
      </c>
      <c r="G5053" t="s">
        <v>35</v>
      </c>
      <c r="H5053" s="4">
        <v>45721.877233796287</v>
      </c>
      <c r="I5053" t="b">
        <v>0</v>
      </c>
      <c r="J5053" t="b">
        <v>1</v>
      </c>
      <c r="K5053" t="s">
        <v>24</v>
      </c>
      <c r="L5053" t="s">
        <v>22</v>
      </c>
      <c r="M5053">
        <v>166055</v>
      </c>
      <c r="O5053" t="s">
        <v>759</v>
      </c>
      <c r="P5053" t="s">
        <v>8846</v>
      </c>
    </row>
    <row r="5054" spans="1:16" x14ac:dyDescent="0.25">
      <c r="A5054" t="s">
        <v>1</v>
      </c>
      <c r="B5054" t="s">
        <v>8847</v>
      </c>
      <c r="C5054" t="s">
        <v>140</v>
      </c>
      <c r="D5054" t="s">
        <v>3972</v>
      </c>
      <c r="E5054" t="s">
        <v>20</v>
      </c>
      <c r="F5054" t="b">
        <v>0</v>
      </c>
      <c r="G5054" t="s">
        <v>35</v>
      </c>
      <c r="H5054" s="4">
        <v>45721.877233796287</v>
      </c>
      <c r="I5054" t="b">
        <v>0</v>
      </c>
      <c r="J5054" t="b">
        <v>1</v>
      </c>
      <c r="K5054" t="s">
        <v>24</v>
      </c>
      <c r="L5054" t="s">
        <v>22</v>
      </c>
      <c r="M5054">
        <v>186500</v>
      </c>
      <c r="O5054" t="s">
        <v>1883</v>
      </c>
      <c r="P5054" t="s">
        <v>2477</v>
      </c>
    </row>
    <row r="5055" spans="1:16" x14ac:dyDescent="0.25">
      <c r="A5055" t="s">
        <v>25</v>
      </c>
      <c r="B5055" t="s">
        <v>8848</v>
      </c>
      <c r="C5055" t="s">
        <v>1696</v>
      </c>
      <c r="D5055" t="s">
        <v>3600</v>
      </c>
      <c r="E5055" t="s">
        <v>20</v>
      </c>
      <c r="F5055" t="b">
        <v>0</v>
      </c>
      <c r="G5055" t="s">
        <v>30</v>
      </c>
      <c r="H5055" s="4">
        <v>45721.877395833333</v>
      </c>
      <c r="I5055" t="b">
        <v>0</v>
      </c>
      <c r="J5055" t="b">
        <v>1</v>
      </c>
      <c r="K5055" t="s">
        <v>24</v>
      </c>
      <c r="L5055" t="s">
        <v>22</v>
      </c>
      <c r="M5055">
        <v>133000</v>
      </c>
      <c r="O5055" t="s">
        <v>2697</v>
      </c>
      <c r="P5055" t="s">
        <v>8849</v>
      </c>
    </row>
    <row r="5056" spans="1:16" x14ac:dyDescent="0.25">
      <c r="A5056" t="s">
        <v>19</v>
      </c>
      <c r="B5056" t="s">
        <v>8850</v>
      </c>
      <c r="C5056" t="s">
        <v>322</v>
      </c>
      <c r="D5056" t="s">
        <v>3972</v>
      </c>
      <c r="E5056" t="s">
        <v>20</v>
      </c>
      <c r="F5056" t="b">
        <v>0</v>
      </c>
      <c r="G5056" t="s">
        <v>41</v>
      </c>
      <c r="H5056" s="4">
        <v>45721.877916666657</v>
      </c>
      <c r="I5056" t="b">
        <v>0</v>
      </c>
      <c r="J5056" t="b">
        <v>1</v>
      </c>
      <c r="K5056" t="s">
        <v>24</v>
      </c>
      <c r="L5056" t="s">
        <v>22</v>
      </c>
      <c r="M5056">
        <v>175500</v>
      </c>
      <c r="O5056" t="s">
        <v>323</v>
      </c>
      <c r="P5056" t="s">
        <v>8851</v>
      </c>
    </row>
    <row r="5057" spans="1:16" x14ac:dyDescent="0.25">
      <c r="A5057" t="s">
        <v>0</v>
      </c>
      <c r="B5057" t="s">
        <v>3168</v>
      </c>
      <c r="C5057" t="s">
        <v>704</v>
      </c>
      <c r="D5057" t="s">
        <v>3972</v>
      </c>
      <c r="E5057" t="s">
        <v>20</v>
      </c>
      <c r="F5057" t="b">
        <v>0</v>
      </c>
      <c r="G5057" t="s">
        <v>30</v>
      </c>
      <c r="H5057" s="4">
        <v>45721.879525462973</v>
      </c>
      <c r="I5057" t="b">
        <v>0</v>
      </c>
      <c r="J5057" t="b">
        <v>0</v>
      </c>
      <c r="K5057" t="s">
        <v>24</v>
      </c>
      <c r="L5057" t="s">
        <v>22</v>
      </c>
      <c r="M5057">
        <v>104000</v>
      </c>
      <c r="O5057" t="s">
        <v>1136</v>
      </c>
      <c r="P5057" t="s">
        <v>1297</v>
      </c>
    </row>
    <row r="5058" spans="1:16" x14ac:dyDescent="0.25">
      <c r="A5058" t="s">
        <v>28</v>
      </c>
      <c r="B5058" t="s">
        <v>8852</v>
      </c>
      <c r="C5058" t="s">
        <v>1084</v>
      </c>
      <c r="D5058" t="s">
        <v>4034</v>
      </c>
      <c r="E5058" t="s">
        <v>20</v>
      </c>
      <c r="F5058" t="b">
        <v>0</v>
      </c>
      <c r="G5058" t="s">
        <v>158</v>
      </c>
      <c r="H5058" s="4">
        <v>45721.882303240738</v>
      </c>
      <c r="I5058" t="b">
        <v>0</v>
      </c>
      <c r="J5058" t="b">
        <v>0</v>
      </c>
      <c r="K5058" t="s">
        <v>158</v>
      </c>
      <c r="L5058" t="s">
        <v>22</v>
      </c>
      <c r="M5058">
        <v>78261.5</v>
      </c>
      <c r="O5058" t="s">
        <v>1454</v>
      </c>
      <c r="P5058" t="s">
        <v>8853</v>
      </c>
    </row>
    <row r="5059" spans="1:16" x14ac:dyDescent="0.25">
      <c r="A5059" t="s">
        <v>139</v>
      </c>
      <c r="B5059" t="s">
        <v>8854</v>
      </c>
      <c r="C5059" t="s">
        <v>172</v>
      </c>
      <c r="D5059" t="s">
        <v>3972</v>
      </c>
      <c r="E5059" t="s">
        <v>20</v>
      </c>
      <c r="F5059" t="b">
        <v>0</v>
      </c>
      <c r="G5059" t="s">
        <v>23</v>
      </c>
      <c r="H5059" s="4">
        <v>45721.892800925933</v>
      </c>
      <c r="I5059" t="b">
        <v>1</v>
      </c>
      <c r="J5059" t="b">
        <v>1</v>
      </c>
      <c r="K5059" t="s">
        <v>24</v>
      </c>
      <c r="L5059" t="s">
        <v>22</v>
      </c>
      <c r="M5059">
        <v>160000</v>
      </c>
      <c r="O5059" t="s">
        <v>1172</v>
      </c>
      <c r="P5059" t="s">
        <v>8855</v>
      </c>
    </row>
    <row r="5060" spans="1:16" x14ac:dyDescent="0.25">
      <c r="A5060" t="s">
        <v>0</v>
      </c>
      <c r="B5060" t="s">
        <v>8856</v>
      </c>
      <c r="C5060" t="s">
        <v>2455</v>
      </c>
      <c r="D5060" t="s">
        <v>3828</v>
      </c>
      <c r="E5060" t="s">
        <v>631</v>
      </c>
      <c r="F5060" t="b">
        <v>0</v>
      </c>
      <c r="G5060" t="s">
        <v>27</v>
      </c>
      <c r="H5060" s="4">
        <v>45721.916724537034</v>
      </c>
      <c r="I5060" t="b">
        <v>0</v>
      </c>
      <c r="J5060" t="b">
        <v>0</v>
      </c>
      <c r="K5060" t="s">
        <v>24</v>
      </c>
      <c r="L5060" t="s">
        <v>36</v>
      </c>
      <c r="N5060">
        <v>19</v>
      </c>
      <c r="O5060" t="s">
        <v>8857</v>
      </c>
      <c r="P5060" t="s">
        <v>1977</v>
      </c>
    </row>
    <row r="5061" spans="1:16" x14ac:dyDescent="0.25">
      <c r="A5061" t="s">
        <v>0</v>
      </c>
      <c r="B5061" t="s">
        <v>8620</v>
      </c>
      <c r="C5061" t="s">
        <v>179</v>
      </c>
      <c r="D5061" t="s">
        <v>3972</v>
      </c>
      <c r="E5061" t="s">
        <v>20</v>
      </c>
      <c r="F5061" t="b">
        <v>0</v>
      </c>
      <c r="G5061" t="s">
        <v>27</v>
      </c>
      <c r="H5061" s="4">
        <v>45721.917025462957</v>
      </c>
      <c r="I5061" t="b">
        <v>0</v>
      </c>
      <c r="J5061" t="b">
        <v>1</v>
      </c>
      <c r="K5061" t="s">
        <v>24</v>
      </c>
      <c r="L5061" t="s">
        <v>22</v>
      </c>
      <c r="M5061">
        <v>62355.453125</v>
      </c>
      <c r="O5061" t="s">
        <v>8621</v>
      </c>
      <c r="P5061" t="s">
        <v>1732</v>
      </c>
    </row>
    <row r="5062" spans="1:16" x14ac:dyDescent="0.25">
      <c r="A5062" t="s">
        <v>19</v>
      </c>
      <c r="B5062" t="s">
        <v>8858</v>
      </c>
      <c r="C5062" t="s">
        <v>613</v>
      </c>
      <c r="D5062" t="s">
        <v>3972</v>
      </c>
      <c r="E5062" t="s">
        <v>20</v>
      </c>
      <c r="F5062" t="b">
        <v>0</v>
      </c>
      <c r="G5062" t="s">
        <v>41</v>
      </c>
      <c r="H5062" s="4">
        <v>45721.91710648148</v>
      </c>
      <c r="I5062" t="b">
        <v>0</v>
      </c>
      <c r="J5062" t="b">
        <v>1</v>
      </c>
      <c r="K5062" t="s">
        <v>24</v>
      </c>
      <c r="L5062" t="s">
        <v>22</v>
      </c>
      <c r="M5062">
        <v>163000</v>
      </c>
      <c r="O5062" t="s">
        <v>8143</v>
      </c>
      <c r="P5062" t="s">
        <v>8859</v>
      </c>
    </row>
    <row r="5063" spans="1:16" x14ac:dyDescent="0.25">
      <c r="A5063" t="s">
        <v>139</v>
      </c>
      <c r="B5063" t="s">
        <v>8860</v>
      </c>
      <c r="C5063" t="s">
        <v>39</v>
      </c>
      <c r="D5063" t="s">
        <v>3972</v>
      </c>
      <c r="E5063" t="s">
        <v>20</v>
      </c>
      <c r="F5063" t="b">
        <v>1</v>
      </c>
      <c r="G5063" t="s">
        <v>41</v>
      </c>
      <c r="H5063" s="4">
        <v>45721.917164351849</v>
      </c>
      <c r="I5063" t="b">
        <v>0</v>
      </c>
      <c r="J5063" t="b">
        <v>0</v>
      </c>
      <c r="K5063" t="s">
        <v>24</v>
      </c>
      <c r="L5063" t="s">
        <v>22</v>
      </c>
      <c r="M5063">
        <v>120000</v>
      </c>
      <c r="O5063" t="s">
        <v>8861</v>
      </c>
      <c r="P5063" t="s">
        <v>5965</v>
      </c>
    </row>
    <row r="5064" spans="1:16" x14ac:dyDescent="0.25">
      <c r="A5064" t="s">
        <v>2</v>
      </c>
      <c r="B5064" t="s">
        <v>8862</v>
      </c>
      <c r="C5064" t="s">
        <v>39</v>
      </c>
      <c r="D5064" t="s">
        <v>3828</v>
      </c>
      <c r="E5064" t="s">
        <v>20</v>
      </c>
      <c r="F5064" t="b">
        <v>1</v>
      </c>
      <c r="G5064" t="s">
        <v>41</v>
      </c>
      <c r="H5064" s="4">
        <v>45721.921886574077</v>
      </c>
      <c r="I5064" t="b">
        <v>1</v>
      </c>
      <c r="J5064" t="b">
        <v>1</v>
      </c>
      <c r="K5064" t="s">
        <v>24</v>
      </c>
      <c r="L5064" t="s">
        <v>22</v>
      </c>
      <c r="M5064">
        <v>100000</v>
      </c>
      <c r="O5064" t="s">
        <v>8863</v>
      </c>
      <c r="P5064" t="s">
        <v>8864</v>
      </c>
    </row>
    <row r="5065" spans="1:16" x14ac:dyDescent="0.25">
      <c r="A5065" t="s">
        <v>2</v>
      </c>
      <c r="B5065" t="s">
        <v>8865</v>
      </c>
      <c r="C5065" t="s">
        <v>465</v>
      </c>
      <c r="D5065" t="s">
        <v>3972</v>
      </c>
      <c r="E5065" t="s">
        <v>20</v>
      </c>
      <c r="F5065" t="b">
        <v>0</v>
      </c>
      <c r="G5065" t="s">
        <v>52</v>
      </c>
      <c r="H5065" s="4">
        <v>45721.923344907409</v>
      </c>
      <c r="I5065" t="b">
        <v>0</v>
      </c>
      <c r="J5065" t="b">
        <v>0</v>
      </c>
      <c r="K5065" t="s">
        <v>24</v>
      </c>
      <c r="L5065" t="s">
        <v>36</v>
      </c>
      <c r="N5065">
        <v>20</v>
      </c>
      <c r="O5065" t="s">
        <v>8866</v>
      </c>
      <c r="P5065" t="s">
        <v>8867</v>
      </c>
    </row>
    <row r="5066" spans="1:16" x14ac:dyDescent="0.25">
      <c r="A5066" t="s">
        <v>139</v>
      </c>
      <c r="B5066" t="s">
        <v>8868</v>
      </c>
      <c r="C5066" t="s">
        <v>39</v>
      </c>
      <c r="D5066" t="s">
        <v>3972</v>
      </c>
      <c r="E5066" t="s">
        <v>20</v>
      </c>
      <c r="F5066" t="b">
        <v>1</v>
      </c>
      <c r="G5066" t="s">
        <v>30</v>
      </c>
      <c r="H5066" s="4">
        <v>45721.960833333331</v>
      </c>
      <c r="I5066" t="b">
        <v>0</v>
      </c>
      <c r="J5066" t="b">
        <v>1</v>
      </c>
      <c r="K5066" t="s">
        <v>24</v>
      </c>
      <c r="L5066" t="s">
        <v>22</v>
      </c>
      <c r="M5066">
        <v>96187</v>
      </c>
      <c r="O5066" t="s">
        <v>8869</v>
      </c>
      <c r="P5066" t="s">
        <v>119</v>
      </c>
    </row>
    <row r="5067" spans="1:16" x14ac:dyDescent="0.25">
      <c r="A5067" t="s">
        <v>25</v>
      </c>
      <c r="B5067" t="s">
        <v>8870</v>
      </c>
      <c r="C5067" t="s">
        <v>82</v>
      </c>
      <c r="D5067" t="s">
        <v>2208</v>
      </c>
      <c r="E5067" t="s">
        <v>20</v>
      </c>
      <c r="F5067" t="b">
        <v>0</v>
      </c>
      <c r="G5067" t="s">
        <v>27</v>
      </c>
      <c r="H5067" s="4">
        <v>45721.961076388892</v>
      </c>
      <c r="I5067" t="b">
        <v>0</v>
      </c>
      <c r="J5067" t="b">
        <v>1</v>
      </c>
      <c r="K5067" t="s">
        <v>24</v>
      </c>
      <c r="L5067" t="s">
        <v>22</v>
      </c>
      <c r="M5067">
        <v>166860</v>
      </c>
      <c r="O5067" t="s">
        <v>7064</v>
      </c>
      <c r="P5067" t="s">
        <v>8871</v>
      </c>
    </row>
    <row r="5068" spans="1:16" x14ac:dyDescent="0.25">
      <c r="A5068" t="s">
        <v>19</v>
      </c>
      <c r="B5068" t="s">
        <v>525</v>
      </c>
      <c r="C5068" t="s">
        <v>293</v>
      </c>
      <c r="D5068" t="s">
        <v>8469</v>
      </c>
      <c r="E5068" t="s">
        <v>105</v>
      </c>
      <c r="F5068" t="b">
        <v>0</v>
      </c>
      <c r="G5068" t="s">
        <v>41</v>
      </c>
      <c r="H5068" s="4">
        <v>45721.961226851847</v>
      </c>
      <c r="I5068" t="b">
        <v>0</v>
      </c>
      <c r="J5068" t="b">
        <v>1</v>
      </c>
      <c r="K5068" t="s">
        <v>24</v>
      </c>
      <c r="L5068" t="s">
        <v>22</v>
      </c>
      <c r="M5068">
        <v>198000</v>
      </c>
      <c r="O5068" t="s">
        <v>428</v>
      </c>
      <c r="P5068" t="s">
        <v>3566</v>
      </c>
    </row>
    <row r="5069" spans="1:16" x14ac:dyDescent="0.25">
      <c r="A5069" t="s">
        <v>2</v>
      </c>
      <c r="B5069" t="s">
        <v>8872</v>
      </c>
      <c r="C5069" t="s">
        <v>8873</v>
      </c>
      <c r="D5069" t="s">
        <v>3972</v>
      </c>
      <c r="E5069" t="s">
        <v>20</v>
      </c>
      <c r="F5069" t="b">
        <v>0</v>
      </c>
      <c r="G5069" t="s">
        <v>27</v>
      </c>
      <c r="H5069" s="4">
        <v>45721.963113425933</v>
      </c>
      <c r="I5069" t="b">
        <v>0</v>
      </c>
      <c r="J5069" t="b">
        <v>1</v>
      </c>
      <c r="K5069" t="s">
        <v>24</v>
      </c>
      <c r="L5069" t="s">
        <v>36</v>
      </c>
      <c r="N5069">
        <v>71.5</v>
      </c>
      <c r="O5069" t="s">
        <v>4343</v>
      </c>
      <c r="P5069" t="s">
        <v>8874</v>
      </c>
    </row>
    <row r="5070" spans="1:16" x14ac:dyDescent="0.25">
      <c r="A5070" t="s">
        <v>2</v>
      </c>
      <c r="B5070" t="s">
        <v>389</v>
      </c>
      <c r="C5070" t="s">
        <v>3099</v>
      </c>
      <c r="D5070" t="s">
        <v>2208</v>
      </c>
      <c r="E5070" t="s">
        <v>20</v>
      </c>
      <c r="F5070" t="b">
        <v>0</v>
      </c>
      <c r="G5070" t="s">
        <v>27</v>
      </c>
      <c r="H5070" s="4">
        <v>45721.963206018518</v>
      </c>
      <c r="I5070" t="b">
        <v>0</v>
      </c>
      <c r="J5070" t="b">
        <v>1</v>
      </c>
      <c r="K5070" t="s">
        <v>24</v>
      </c>
      <c r="L5070" t="s">
        <v>22</v>
      </c>
      <c r="M5070">
        <v>129500.0390625</v>
      </c>
      <c r="O5070" t="s">
        <v>2424</v>
      </c>
      <c r="P5070" t="s">
        <v>8875</v>
      </c>
    </row>
    <row r="5071" spans="1:16" x14ac:dyDescent="0.25">
      <c r="A5071" t="s">
        <v>0</v>
      </c>
      <c r="B5071" t="s">
        <v>6853</v>
      </c>
      <c r="C5071" t="s">
        <v>33</v>
      </c>
      <c r="D5071" t="s">
        <v>4013</v>
      </c>
      <c r="E5071" t="s">
        <v>20</v>
      </c>
      <c r="F5071" t="b">
        <v>0</v>
      </c>
      <c r="G5071" t="s">
        <v>35</v>
      </c>
      <c r="H5071" s="4">
        <v>45722.002129629633</v>
      </c>
      <c r="I5071" t="b">
        <v>0</v>
      </c>
      <c r="J5071" t="b">
        <v>1</v>
      </c>
      <c r="K5071" t="s">
        <v>24</v>
      </c>
      <c r="L5071" t="s">
        <v>22</v>
      </c>
      <c r="M5071">
        <v>157200</v>
      </c>
      <c r="O5071" t="s">
        <v>402</v>
      </c>
    </row>
    <row r="5072" spans="1:16" x14ac:dyDescent="0.25">
      <c r="A5072" t="s">
        <v>1</v>
      </c>
      <c r="B5072" t="s">
        <v>8876</v>
      </c>
      <c r="C5072" t="s">
        <v>3328</v>
      </c>
      <c r="D5072" t="s">
        <v>6373</v>
      </c>
      <c r="E5072" t="s">
        <v>20</v>
      </c>
      <c r="F5072" t="b">
        <v>0</v>
      </c>
      <c r="G5072" t="s">
        <v>41</v>
      </c>
      <c r="H5072" s="4">
        <v>45722.002928240741</v>
      </c>
      <c r="I5072" t="b">
        <v>0</v>
      </c>
      <c r="J5072" t="b">
        <v>0</v>
      </c>
      <c r="K5072" t="s">
        <v>24</v>
      </c>
      <c r="L5072" t="s">
        <v>22</v>
      </c>
      <c r="M5072">
        <v>200000</v>
      </c>
      <c r="O5072" t="s">
        <v>8877</v>
      </c>
      <c r="P5072" t="s">
        <v>8878</v>
      </c>
    </row>
    <row r="5073" spans="1:16" x14ac:dyDescent="0.25">
      <c r="A5073" t="s">
        <v>2</v>
      </c>
      <c r="B5073" t="s">
        <v>8879</v>
      </c>
      <c r="C5073" t="s">
        <v>3293</v>
      </c>
      <c r="D5073" t="s">
        <v>3972</v>
      </c>
      <c r="E5073" t="s">
        <v>20</v>
      </c>
      <c r="F5073" t="b">
        <v>0</v>
      </c>
      <c r="G5073" t="s">
        <v>35</v>
      </c>
      <c r="H5073" s="4">
        <v>45722.005856481483</v>
      </c>
      <c r="I5073" t="b">
        <v>0</v>
      </c>
      <c r="J5073" t="b">
        <v>0</v>
      </c>
      <c r="K5073" t="s">
        <v>24</v>
      </c>
      <c r="L5073" t="s">
        <v>22</v>
      </c>
      <c r="M5073">
        <v>96309.1953125</v>
      </c>
      <c r="O5073" t="s">
        <v>3294</v>
      </c>
      <c r="P5073" t="s">
        <v>8880</v>
      </c>
    </row>
    <row r="5074" spans="1:16" x14ac:dyDescent="0.25">
      <c r="A5074" t="s">
        <v>25</v>
      </c>
      <c r="B5074" t="s">
        <v>3453</v>
      </c>
      <c r="C5074" t="s">
        <v>158</v>
      </c>
      <c r="D5074" t="s">
        <v>4034</v>
      </c>
      <c r="E5074" t="s">
        <v>20</v>
      </c>
      <c r="F5074" t="b">
        <v>0</v>
      </c>
      <c r="G5074" t="s">
        <v>158</v>
      </c>
      <c r="H5074" s="4">
        <v>45722.007268518522</v>
      </c>
      <c r="I5074" t="b">
        <v>0</v>
      </c>
      <c r="J5074" t="b">
        <v>0</v>
      </c>
      <c r="K5074" t="s">
        <v>158</v>
      </c>
      <c r="L5074" t="s">
        <v>22</v>
      </c>
      <c r="M5074">
        <v>93827.5</v>
      </c>
      <c r="O5074" t="s">
        <v>428</v>
      </c>
      <c r="P5074" t="s">
        <v>8881</v>
      </c>
    </row>
    <row r="5075" spans="1:16" x14ac:dyDescent="0.25">
      <c r="A5075" t="s">
        <v>0</v>
      </c>
      <c r="B5075" t="s">
        <v>8882</v>
      </c>
      <c r="C5075" t="s">
        <v>8883</v>
      </c>
      <c r="D5075" t="s">
        <v>4034</v>
      </c>
      <c r="E5075" t="s">
        <v>20</v>
      </c>
      <c r="F5075" t="b">
        <v>0</v>
      </c>
      <c r="G5075" t="s">
        <v>314</v>
      </c>
      <c r="H5075" s="4">
        <v>45722.008576388893</v>
      </c>
      <c r="I5075" t="b">
        <v>0</v>
      </c>
      <c r="J5075" t="b">
        <v>0</v>
      </c>
      <c r="K5075" t="s">
        <v>314</v>
      </c>
      <c r="L5075" t="s">
        <v>22</v>
      </c>
      <c r="M5075">
        <v>123800</v>
      </c>
      <c r="O5075" t="s">
        <v>173</v>
      </c>
      <c r="P5075" t="s">
        <v>2540</v>
      </c>
    </row>
    <row r="5076" spans="1:16" x14ac:dyDescent="0.25">
      <c r="A5076" t="s">
        <v>0</v>
      </c>
      <c r="B5076" t="s">
        <v>8884</v>
      </c>
      <c r="C5076" t="s">
        <v>8885</v>
      </c>
      <c r="D5076" t="s">
        <v>4013</v>
      </c>
      <c r="E5076" t="s">
        <v>20</v>
      </c>
      <c r="F5076" t="b">
        <v>0</v>
      </c>
      <c r="G5076" t="s">
        <v>23</v>
      </c>
      <c r="H5076" s="4">
        <v>45722.017395833333</v>
      </c>
      <c r="I5076" t="b">
        <v>0</v>
      </c>
      <c r="J5076" t="b">
        <v>1</v>
      </c>
      <c r="K5076" t="s">
        <v>24</v>
      </c>
      <c r="L5076" t="s">
        <v>22</v>
      </c>
      <c r="M5076">
        <v>166055</v>
      </c>
      <c r="O5076" t="s">
        <v>759</v>
      </c>
      <c r="P5076" t="s">
        <v>8886</v>
      </c>
    </row>
    <row r="5077" spans="1:16" x14ac:dyDescent="0.25">
      <c r="A5077" t="s">
        <v>25</v>
      </c>
      <c r="B5077" t="s">
        <v>25</v>
      </c>
      <c r="C5077" t="s">
        <v>1025</v>
      </c>
      <c r="D5077" t="s">
        <v>3972</v>
      </c>
      <c r="E5077" t="s">
        <v>20</v>
      </c>
      <c r="F5077" t="b">
        <v>0</v>
      </c>
      <c r="G5077" t="s">
        <v>27</v>
      </c>
      <c r="H5077" s="4">
        <v>45722.04178240741</v>
      </c>
      <c r="I5077" t="b">
        <v>0</v>
      </c>
      <c r="J5077" t="b">
        <v>0</v>
      </c>
      <c r="K5077" t="s">
        <v>24</v>
      </c>
      <c r="L5077" t="s">
        <v>22</v>
      </c>
      <c r="M5077">
        <v>100500</v>
      </c>
      <c r="O5077" t="s">
        <v>2342</v>
      </c>
      <c r="P5077" t="s">
        <v>8887</v>
      </c>
    </row>
    <row r="5078" spans="1:16" x14ac:dyDescent="0.25">
      <c r="A5078" t="s">
        <v>0</v>
      </c>
      <c r="B5078" t="s">
        <v>4697</v>
      </c>
      <c r="C5078" t="s">
        <v>151</v>
      </c>
      <c r="D5078" t="s">
        <v>3972</v>
      </c>
      <c r="E5078" t="s">
        <v>20</v>
      </c>
      <c r="F5078" t="b">
        <v>0</v>
      </c>
      <c r="G5078" t="s">
        <v>30</v>
      </c>
      <c r="H5078" s="4">
        <v>45722.044050925928</v>
      </c>
      <c r="I5078" t="b">
        <v>0</v>
      </c>
      <c r="J5078" t="b">
        <v>1</v>
      </c>
      <c r="K5078" t="s">
        <v>24</v>
      </c>
      <c r="L5078" t="s">
        <v>22</v>
      </c>
      <c r="M5078">
        <v>93000</v>
      </c>
      <c r="O5078" t="s">
        <v>3112</v>
      </c>
      <c r="P5078" t="s">
        <v>671</v>
      </c>
    </row>
    <row r="5079" spans="1:16" x14ac:dyDescent="0.25">
      <c r="A5079" t="s">
        <v>0</v>
      </c>
      <c r="B5079" t="s">
        <v>8888</v>
      </c>
      <c r="C5079" t="s">
        <v>92</v>
      </c>
      <c r="D5079" t="s">
        <v>3972</v>
      </c>
      <c r="E5079" t="s">
        <v>20</v>
      </c>
      <c r="F5079" t="b">
        <v>0</v>
      </c>
      <c r="G5079" t="s">
        <v>30</v>
      </c>
      <c r="H5079" s="4">
        <v>45722.044085648151</v>
      </c>
      <c r="I5079" t="b">
        <v>1</v>
      </c>
      <c r="J5079" t="b">
        <v>1</v>
      </c>
      <c r="K5079" t="s">
        <v>24</v>
      </c>
      <c r="L5079" t="s">
        <v>22</v>
      </c>
      <c r="M5079">
        <v>154500</v>
      </c>
      <c r="O5079" t="s">
        <v>1147</v>
      </c>
      <c r="P5079" t="s">
        <v>2027</v>
      </c>
    </row>
    <row r="5080" spans="1:16" x14ac:dyDescent="0.25">
      <c r="A5080" t="s">
        <v>19</v>
      </c>
      <c r="B5080" t="s">
        <v>8889</v>
      </c>
      <c r="C5080" t="s">
        <v>122</v>
      </c>
      <c r="D5080" t="s">
        <v>3972</v>
      </c>
      <c r="E5080" t="s">
        <v>20</v>
      </c>
      <c r="F5080" t="b">
        <v>0</v>
      </c>
      <c r="G5080" t="s">
        <v>52</v>
      </c>
      <c r="H5080" s="4">
        <v>45722.044259259259</v>
      </c>
      <c r="I5080" t="b">
        <v>0</v>
      </c>
      <c r="J5080" t="b">
        <v>1</v>
      </c>
      <c r="K5080" t="s">
        <v>24</v>
      </c>
      <c r="L5080" t="s">
        <v>22</v>
      </c>
      <c r="M5080">
        <v>129900</v>
      </c>
      <c r="O5080" t="s">
        <v>402</v>
      </c>
    </row>
    <row r="5081" spans="1:16" x14ac:dyDescent="0.25">
      <c r="A5081" t="s">
        <v>1</v>
      </c>
      <c r="B5081" t="s">
        <v>8890</v>
      </c>
      <c r="C5081" t="s">
        <v>8891</v>
      </c>
      <c r="D5081" t="s">
        <v>3972</v>
      </c>
      <c r="E5081" t="s">
        <v>20</v>
      </c>
      <c r="F5081" t="b">
        <v>0</v>
      </c>
      <c r="G5081" t="s">
        <v>52</v>
      </c>
      <c r="H5081" s="4">
        <v>45722.044282407413</v>
      </c>
      <c r="I5081" t="b">
        <v>0</v>
      </c>
      <c r="J5081" t="b">
        <v>0</v>
      </c>
      <c r="K5081" t="s">
        <v>24</v>
      </c>
      <c r="L5081" t="s">
        <v>22</v>
      </c>
      <c r="M5081">
        <v>156500</v>
      </c>
      <c r="O5081" t="s">
        <v>2342</v>
      </c>
      <c r="P5081" t="s">
        <v>2980</v>
      </c>
    </row>
    <row r="5082" spans="1:16" x14ac:dyDescent="0.25">
      <c r="A5082" t="s">
        <v>1</v>
      </c>
      <c r="B5082" t="s">
        <v>1</v>
      </c>
      <c r="C5082" t="s">
        <v>2081</v>
      </c>
      <c r="D5082" t="s">
        <v>3972</v>
      </c>
      <c r="E5082" t="s">
        <v>20</v>
      </c>
      <c r="F5082" t="b">
        <v>0</v>
      </c>
      <c r="G5082" t="s">
        <v>30</v>
      </c>
      <c r="H5082" s="4">
        <v>45722.046157407407</v>
      </c>
      <c r="I5082" t="b">
        <v>0</v>
      </c>
      <c r="J5082" t="b">
        <v>1</v>
      </c>
      <c r="K5082" t="s">
        <v>24</v>
      </c>
      <c r="L5082" t="s">
        <v>22</v>
      </c>
      <c r="M5082">
        <v>137500</v>
      </c>
      <c r="O5082" t="s">
        <v>8892</v>
      </c>
      <c r="P5082" t="s">
        <v>8893</v>
      </c>
    </row>
    <row r="5083" spans="1:16" x14ac:dyDescent="0.25">
      <c r="A5083" t="s">
        <v>1</v>
      </c>
      <c r="B5083" t="s">
        <v>8894</v>
      </c>
      <c r="C5083" t="s">
        <v>192</v>
      </c>
      <c r="D5083" t="s">
        <v>3972</v>
      </c>
      <c r="E5083" t="s">
        <v>20</v>
      </c>
      <c r="F5083" t="b">
        <v>0</v>
      </c>
      <c r="G5083" t="s">
        <v>23</v>
      </c>
      <c r="H5083" s="4">
        <v>45722.059305555558</v>
      </c>
      <c r="I5083" t="b">
        <v>0</v>
      </c>
      <c r="J5083" t="b">
        <v>1</v>
      </c>
      <c r="K5083" t="s">
        <v>24</v>
      </c>
      <c r="L5083" t="s">
        <v>22</v>
      </c>
      <c r="M5083">
        <v>160000</v>
      </c>
      <c r="O5083" t="s">
        <v>2401</v>
      </c>
      <c r="P5083" t="s">
        <v>8895</v>
      </c>
    </row>
    <row r="5084" spans="1:16" x14ac:dyDescent="0.25">
      <c r="A5084" t="s">
        <v>0</v>
      </c>
      <c r="B5084" t="s">
        <v>1098</v>
      </c>
      <c r="C5084" t="s">
        <v>468</v>
      </c>
      <c r="D5084" t="s">
        <v>3828</v>
      </c>
      <c r="E5084" t="s">
        <v>20</v>
      </c>
      <c r="F5084" t="b">
        <v>0</v>
      </c>
      <c r="G5084" t="s">
        <v>27</v>
      </c>
      <c r="H5084" s="4">
        <v>45722.08357638889</v>
      </c>
      <c r="I5084" t="b">
        <v>0</v>
      </c>
      <c r="J5084" t="b">
        <v>1</v>
      </c>
      <c r="K5084" t="s">
        <v>24</v>
      </c>
      <c r="L5084" t="s">
        <v>22</v>
      </c>
      <c r="M5084">
        <v>165750</v>
      </c>
      <c r="O5084" t="s">
        <v>635</v>
      </c>
      <c r="P5084" t="s">
        <v>8896</v>
      </c>
    </row>
    <row r="5085" spans="1:16" x14ac:dyDescent="0.25">
      <c r="A5085" t="s">
        <v>89</v>
      </c>
      <c r="B5085" t="s">
        <v>8897</v>
      </c>
      <c r="C5085" t="s">
        <v>82</v>
      </c>
      <c r="D5085" t="s">
        <v>3972</v>
      </c>
      <c r="E5085" t="s">
        <v>20</v>
      </c>
      <c r="F5085" t="b">
        <v>0</v>
      </c>
      <c r="G5085" t="s">
        <v>41</v>
      </c>
      <c r="H5085" s="4">
        <v>45722.088784722233</v>
      </c>
      <c r="I5085" t="b">
        <v>0</v>
      </c>
      <c r="J5085" t="b">
        <v>0</v>
      </c>
      <c r="K5085" t="s">
        <v>24</v>
      </c>
      <c r="L5085" t="s">
        <v>22</v>
      </c>
      <c r="M5085">
        <v>101390</v>
      </c>
      <c r="O5085" t="s">
        <v>2479</v>
      </c>
      <c r="P5085" t="s">
        <v>8898</v>
      </c>
    </row>
    <row r="5086" spans="1:16" x14ac:dyDescent="0.25">
      <c r="A5086" t="s">
        <v>2</v>
      </c>
      <c r="B5086" t="s">
        <v>1544</v>
      </c>
      <c r="C5086" t="s">
        <v>151</v>
      </c>
      <c r="D5086" t="s">
        <v>3972</v>
      </c>
      <c r="E5086" t="s">
        <v>20</v>
      </c>
      <c r="F5086" t="b">
        <v>0</v>
      </c>
      <c r="G5086" t="s">
        <v>30</v>
      </c>
      <c r="H5086" s="4">
        <v>45722.127523148149</v>
      </c>
      <c r="I5086" t="b">
        <v>1</v>
      </c>
      <c r="J5086" t="b">
        <v>0</v>
      </c>
      <c r="K5086" t="s">
        <v>24</v>
      </c>
      <c r="L5086" t="s">
        <v>22</v>
      </c>
      <c r="M5086">
        <v>168800</v>
      </c>
      <c r="O5086" t="s">
        <v>563</v>
      </c>
      <c r="P5086" t="s">
        <v>8641</v>
      </c>
    </row>
    <row r="5087" spans="1:16" x14ac:dyDescent="0.25">
      <c r="A5087" t="s">
        <v>28</v>
      </c>
      <c r="B5087" t="s">
        <v>8899</v>
      </c>
      <c r="C5087" t="s">
        <v>71</v>
      </c>
      <c r="D5087" t="s">
        <v>3972</v>
      </c>
      <c r="E5087" t="s">
        <v>20</v>
      </c>
      <c r="F5087" t="b">
        <v>0</v>
      </c>
      <c r="G5087" t="s">
        <v>27</v>
      </c>
      <c r="H5087" s="4">
        <v>45722.130057870367</v>
      </c>
      <c r="I5087" t="b">
        <v>0</v>
      </c>
      <c r="J5087" t="b">
        <v>1</v>
      </c>
      <c r="K5087" t="s">
        <v>24</v>
      </c>
      <c r="L5087" t="s">
        <v>22</v>
      </c>
      <c r="M5087">
        <v>196500</v>
      </c>
      <c r="O5087" t="s">
        <v>8900</v>
      </c>
      <c r="P5087" t="s">
        <v>8901</v>
      </c>
    </row>
    <row r="5088" spans="1:16" x14ac:dyDescent="0.25">
      <c r="A5088" t="s">
        <v>0</v>
      </c>
      <c r="B5088" t="s">
        <v>8902</v>
      </c>
      <c r="C5088" t="s">
        <v>82</v>
      </c>
      <c r="D5088" t="s">
        <v>3972</v>
      </c>
      <c r="E5088" t="s">
        <v>20</v>
      </c>
      <c r="F5088" t="b">
        <v>0</v>
      </c>
      <c r="G5088" t="s">
        <v>27</v>
      </c>
      <c r="H5088" s="4">
        <v>45722.169386574067</v>
      </c>
      <c r="I5088" t="b">
        <v>0</v>
      </c>
      <c r="J5088" t="b">
        <v>0</v>
      </c>
      <c r="K5088" t="s">
        <v>24</v>
      </c>
      <c r="L5088" t="s">
        <v>22</v>
      </c>
      <c r="M5088">
        <v>106000</v>
      </c>
      <c r="O5088" t="s">
        <v>374</v>
      </c>
      <c r="P5088" t="s">
        <v>4661</v>
      </c>
    </row>
    <row r="5089" spans="1:16" x14ac:dyDescent="0.25">
      <c r="A5089" t="s">
        <v>2</v>
      </c>
      <c r="B5089" t="s">
        <v>1550</v>
      </c>
      <c r="C5089" t="s">
        <v>3705</v>
      </c>
      <c r="D5089" t="s">
        <v>3972</v>
      </c>
      <c r="E5089" t="s">
        <v>20</v>
      </c>
      <c r="F5089" t="b">
        <v>0</v>
      </c>
      <c r="G5089" t="s">
        <v>52</v>
      </c>
      <c r="H5089" s="4">
        <v>45722.171284722222</v>
      </c>
      <c r="I5089" t="b">
        <v>0</v>
      </c>
      <c r="J5089" t="b">
        <v>1</v>
      </c>
      <c r="K5089" t="s">
        <v>24</v>
      </c>
      <c r="L5089" t="s">
        <v>36</v>
      </c>
      <c r="N5089">
        <v>55</v>
      </c>
      <c r="O5089" t="s">
        <v>736</v>
      </c>
      <c r="P5089" t="s">
        <v>8903</v>
      </c>
    </row>
    <row r="5090" spans="1:16" x14ac:dyDescent="0.25">
      <c r="A5090" t="s">
        <v>191</v>
      </c>
      <c r="B5090" t="s">
        <v>8904</v>
      </c>
      <c r="C5090" t="s">
        <v>475</v>
      </c>
      <c r="D5090" t="s">
        <v>3972</v>
      </c>
      <c r="E5090" t="s">
        <v>20</v>
      </c>
      <c r="F5090" t="b">
        <v>0</v>
      </c>
      <c r="G5090" t="s">
        <v>27</v>
      </c>
      <c r="H5090" s="4">
        <v>45722.171446759261</v>
      </c>
      <c r="I5090" t="b">
        <v>0</v>
      </c>
      <c r="J5090" t="b">
        <v>0</v>
      </c>
      <c r="K5090" t="s">
        <v>24</v>
      </c>
      <c r="L5090" t="s">
        <v>22</v>
      </c>
      <c r="M5090">
        <v>183162.5</v>
      </c>
      <c r="O5090" t="s">
        <v>446</v>
      </c>
      <c r="P5090" t="s">
        <v>8905</v>
      </c>
    </row>
    <row r="5091" spans="1:16" x14ac:dyDescent="0.25">
      <c r="A5091" t="s">
        <v>0</v>
      </c>
      <c r="B5091" t="s">
        <v>8304</v>
      </c>
      <c r="C5091" t="s">
        <v>82</v>
      </c>
      <c r="D5091" t="s">
        <v>2886</v>
      </c>
      <c r="E5091" t="s">
        <v>20</v>
      </c>
      <c r="F5091" t="b">
        <v>0</v>
      </c>
      <c r="G5091" t="s">
        <v>27</v>
      </c>
      <c r="H5091" s="4">
        <v>45722.250023148154</v>
      </c>
      <c r="I5091" t="b">
        <v>1</v>
      </c>
      <c r="J5091" t="b">
        <v>1</v>
      </c>
      <c r="K5091" t="s">
        <v>24</v>
      </c>
      <c r="L5091" t="s">
        <v>22</v>
      </c>
      <c r="M5091">
        <v>100000</v>
      </c>
      <c r="O5091" t="s">
        <v>2411</v>
      </c>
      <c r="P5091" t="s">
        <v>2996</v>
      </c>
    </row>
    <row r="5092" spans="1:16" x14ac:dyDescent="0.25">
      <c r="A5092" t="s">
        <v>0</v>
      </c>
      <c r="B5092" t="s">
        <v>8453</v>
      </c>
      <c r="C5092" t="s">
        <v>180</v>
      </c>
      <c r="D5092" t="s">
        <v>3828</v>
      </c>
      <c r="E5092" t="s">
        <v>20</v>
      </c>
      <c r="F5092" t="b">
        <v>0</v>
      </c>
      <c r="G5092" t="s">
        <v>41</v>
      </c>
      <c r="H5092" s="4">
        <v>45722.250416666669</v>
      </c>
      <c r="I5092" t="b">
        <v>1</v>
      </c>
      <c r="J5092" t="b">
        <v>1</v>
      </c>
      <c r="K5092" t="s">
        <v>24</v>
      </c>
      <c r="L5092" t="s">
        <v>36</v>
      </c>
      <c r="N5092">
        <v>47.904998779296882</v>
      </c>
      <c r="O5092" t="s">
        <v>8454</v>
      </c>
      <c r="P5092" t="s">
        <v>1329</v>
      </c>
    </row>
    <row r="5093" spans="1:16" x14ac:dyDescent="0.25">
      <c r="A5093" t="s">
        <v>0</v>
      </c>
      <c r="B5093" t="s">
        <v>8906</v>
      </c>
      <c r="C5093" t="s">
        <v>1358</v>
      </c>
      <c r="D5093" t="s">
        <v>3600</v>
      </c>
      <c r="E5093" t="s">
        <v>51</v>
      </c>
      <c r="F5093" t="b">
        <v>0</v>
      </c>
      <c r="G5093" t="s">
        <v>41</v>
      </c>
      <c r="H5093" s="4">
        <v>45722.250416666669</v>
      </c>
      <c r="I5093" t="b">
        <v>0</v>
      </c>
      <c r="J5093" t="b">
        <v>0</v>
      </c>
      <c r="K5093" t="s">
        <v>24</v>
      </c>
      <c r="L5093" t="s">
        <v>36</v>
      </c>
      <c r="N5093">
        <v>50</v>
      </c>
      <c r="O5093" t="s">
        <v>8907</v>
      </c>
      <c r="P5093" t="s">
        <v>8908</v>
      </c>
    </row>
    <row r="5094" spans="1:16" x14ac:dyDescent="0.25">
      <c r="A5094" t="s">
        <v>0</v>
      </c>
      <c r="B5094" t="s">
        <v>0</v>
      </c>
      <c r="C5094" t="s">
        <v>1574</v>
      </c>
      <c r="D5094" t="s">
        <v>3972</v>
      </c>
      <c r="E5094" t="s">
        <v>51</v>
      </c>
      <c r="F5094" t="b">
        <v>0</v>
      </c>
      <c r="G5094" t="s">
        <v>41</v>
      </c>
      <c r="H5094" s="4">
        <v>45722.250416666669</v>
      </c>
      <c r="I5094" t="b">
        <v>0</v>
      </c>
      <c r="J5094" t="b">
        <v>0</v>
      </c>
      <c r="K5094" t="s">
        <v>24</v>
      </c>
      <c r="L5094" t="s">
        <v>36</v>
      </c>
      <c r="N5094">
        <v>85</v>
      </c>
      <c r="O5094" t="s">
        <v>133</v>
      </c>
      <c r="P5094" t="s">
        <v>8649</v>
      </c>
    </row>
    <row r="5095" spans="1:16" x14ac:dyDescent="0.25">
      <c r="A5095" t="s">
        <v>0</v>
      </c>
      <c r="B5095" t="s">
        <v>0</v>
      </c>
      <c r="C5095" t="s">
        <v>8909</v>
      </c>
      <c r="D5095" t="s">
        <v>8910</v>
      </c>
      <c r="E5095" t="s">
        <v>20</v>
      </c>
      <c r="F5095" t="b">
        <v>0</v>
      </c>
      <c r="G5095" t="s">
        <v>30</v>
      </c>
      <c r="H5095" s="4">
        <v>45722.251122685193</v>
      </c>
      <c r="I5095" t="b">
        <v>1</v>
      </c>
      <c r="J5095" t="b">
        <v>0</v>
      </c>
      <c r="K5095" t="s">
        <v>24</v>
      </c>
      <c r="L5095" t="s">
        <v>22</v>
      </c>
      <c r="M5095">
        <v>55000</v>
      </c>
      <c r="O5095" t="s">
        <v>8911</v>
      </c>
      <c r="P5095" t="s">
        <v>280</v>
      </c>
    </row>
    <row r="5096" spans="1:16" x14ac:dyDescent="0.25">
      <c r="A5096" t="s">
        <v>0</v>
      </c>
      <c r="B5096" t="s">
        <v>2770</v>
      </c>
      <c r="C5096" t="s">
        <v>151</v>
      </c>
      <c r="D5096" t="s">
        <v>2208</v>
      </c>
      <c r="E5096" t="s">
        <v>20</v>
      </c>
      <c r="F5096" t="b">
        <v>0</v>
      </c>
      <c r="G5096" t="s">
        <v>30</v>
      </c>
      <c r="H5096" s="4">
        <v>45722.251122685193</v>
      </c>
      <c r="I5096" t="b">
        <v>0</v>
      </c>
      <c r="J5096" t="b">
        <v>1</v>
      </c>
      <c r="K5096" t="s">
        <v>24</v>
      </c>
      <c r="L5096" t="s">
        <v>22</v>
      </c>
      <c r="M5096">
        <v>92250</v>
      </c>
      <c r="O5096" t="s">
        <v>8912</v>
      </c>
      <c r="P5096" t="s">
        <v>8913</v>
      </c>
    </row>
    <row r="5097" spans="1:16" x14ac:dyDescent="0.25">
      <c r="A5097" t="s">
        <v>0</v>
      </c>
      <c r="B5097" t="s">
        <v>8914</v>
      </c>
      <c r="C5097" t="s">
        <v>122</v>
      </c>
      <c r="D5097" t="s">
        <v>3600</v>
      </c>
      <c r="E5097" t="s">
        <v>20</v>
      </c>
      <c r="F5097" t="b">
        <v>0</v>
      </c>
      <c r="G5097" t="s">
        <v>52</v>
      </c>
      <c r="H5097" s="4">
        <v>45722.251354166663</v>
      </c>
      <c r="I5097" t="b">
        <v>1</v>
      </c>
      <c r="J5097" t="b">
        <v>1</v>
      </c>
      <c r="K5097" t="s">
        <v>24</v>
      </c>
      <c r="L5097" t="s">
        <v>22</v>
      </c>
      <c r="M5097">
        <v>112116</v>
      </c>
      <c r="O5097" t="s">
        <v>554</v>
      </c>
      <c r="P5097" t="s">
        <v>8225</v>
      </c>
    </row>
    <row r="5098" spans="1:16" x14ac:dyDescent="0.25">
      <c r="A5098" t="s">
        <v>1</v>
      </c>
      <c r="B5098" t="s">
        <v>1</v>
      </c>
      <c r="C5098" t="s">
        <v>2081</v>
      </c>
      <c r="D5098" t="s">
        <v>3972</v>
      </c>
      <c r="E5098" t="s">
        <v>20</v>
      </c>
      <c r="F5098" t="b">
        <v>0</v>
      </c>
      <c r="G5098" t="s">
        <v>30</v>
      </c>
      <c r="H5098" s="4">
        <v>45722.252002314817</v>
      </c>
      <c r="I5098" t="b">
        <v>0</v>
      </c>
      <c r="J5098" t="b">
        <v>1</v>
      </c>
      <c r="K5098" t="s">
        <v>24</v>
      </c>
      <c r="L5098" t="s">
        <v>22</v>
      </c>
      <c r="M5098">
        <v>137500</v>
      </c>
      <c r="O5098" t="s">
        <v>8892</v>
      </c>
      <c r="P5098" t="s">
        <v>8893</v>
      </c>
    </row>
    <row r="5099" spans="1:16" x14ac:dyDescent="0.25">
      <c r="A5099" t="s">
        <v>1</v>
      </c>
      <c r="B5099" t="s">
        <v>2907</v>
      </c>
      <c r="C5099" t="s">
        <v>8915</v>
      </c>
      <c r="D5099" t="s">
        <v>4013</v>
      </c>
      <c r="E5099" t="s">
        <v>20</v>
      </c>
      <c r="F5099" t="b">
        <v>0</v>
      </c>
      <c r="G5099" t="s">
        <v>52</v>
      </c>
      <c r="H5099" s="4">
        <v>45722.252175925933</v>
      </c>
      <c r="I5099" t="b">
        <v>0</v>
      </c>
      <c r="J5099" t="b">
        <v>1</v>
      </c>
      <c r="K5099" t="s">
        <v>24</v>
      </c>
      <c r="L5099" t="s">
        <v>22</v>
      </c>
      <c r="M5099">
        <v>166055</v>
      </c>
      <c r="O5099" t="s">
        <v>759</v>
      </c>
      <c r="P5099" t="s">
        <v>8846</v>
      </c>
    </row>
    <row r="5100" spans="1:16" x14ac:dyDescent="0.25">
      <c r="A5100" t="s">
        <v>1</v>
      </c>
      <c r="B5100" t="s">
        <v>8890</v>
      </c>
      <c r="C5100" t="s">
        <v>8891</v>
      </c>
      <c r="D5100" t="s">
        <v>3972</v>
      </c>
      <c r="E5100" t="s">
        <v>20</v>
      </c>
      <c r="F5100" t="b">
        <v>0</v>
      </c>
      <c r="G5100" t="s">
        <v>52</v>
      </c>
      <c r="H5100" s="4">
        <v>45722.252175925933</v>
      </c>
      <c r="I5100" t="b">
        <v>0</v>
      </c>
      <c r="J5100" t="b">
        <v>1</v>
      </c>
      <c r="K5100" t="s">
        <v>24</v>
      </c>
      <c r="L5100" t="s">
        <v>22</v>
      </c>
      <c r="M5100">
        <v>156500</v>
      </c>
      <c r="O5100" t="s">
        <v>2342</v>
      </c>
      <c r="P5100" t="s">
        <v>2980</v>
      </c>
    </row>
    <row r="5101" spans="1:16" x14ac:dyDescent="0.25">
      <c r="A5101" t="s">
        <v>2</v>
      </c>
      <c r="B5101" t="s">
        <v>8916</v>
      </c>
      <c r="C5101" t="s">
        <v>167</v>
      </c>
      <c r="D5101" t="s">
        <v>3969</v>
      </c>
      <c r="E5101" t="s">
        <v>20</v>
      </c>
      <c r="F5101" t="b">
        <v>0</v>
      </c>
      <c r="G5101" t="s">
        <v>27</v>
      </c>
      <c r="H5101" s="4">
        <v>45722.252453703702</v>
      </c>
      <c r="I5101" t="b">
        <v>0</v>
      </c>
      <c r="J5101" t="b">
        <v>1</v>
      </c>
      <c r="K5101" t="s">
        <v>24</v>
      </c>
      <c r="L5101" t="s">
        <v>22</v>
      </c>
      <c r="M5101">
        <v>227500</v>
      </c>
      <c r="O5101" t="s">
        <v>8917</v>
      </c>
      <c r="P5101" t="s">
        <v>493</v>
      </c>
    </row>
    <row r="5102" spans="1:16" x14ac:dyDescent="0.25">
      <c r="A5102" t="s">
        <v>1</v>
      </c>
      <c r="B5102" t="s">
        <v>8918</v>
      </c>
      <c r="C5102" t="s">
        <v>39</v>
      </c>
      <c r="D5102" t="s">
        <v>4013</v>
      </c>
      <c r="E5102" t="s">
        <v>20</v>
      </c>
      <c r="F5102" t="b">
        <v>1</v>
      </c>
      <c r="G5102" t="s">
        <v>90</v>
      </c>
      <c r="H5102" s="4">
        <v>45722.280173611107</v>
      </c>
      <c r="I5102" t="b">
        <v>0</v>
      </c>
      <c r="J5102" t="b">
        <v>1</v>
      </c>
      <c r="K5102" t="s">
        <v>90</v>
      </c>
      <c r="L5102" t="s">
        <v>22</v>
      </c>
      <c r="M5102">
        <v>126175</v>
      </c>
      <c r="O5102" t="s">
        <v>254</v>
      </c>
      <c r="P5102" t="s">
        <v>2921</v>
      </c>
    </row>
    <row r="5103" spans="1:16" x14ac:dyDescent="0.25">
      <c r="A5103" t="s">
        <v>2</v>
      </c>
      <c r="B5103" t="s">
        <v>8919</v>
      </c>
      <c r="C5103" t="s">
        <v>2712</v>
      </c>
      <c r="D5103" t="s">
        <v>8920</v>
      </c>
      <c r="E5103" t="s">
        <v>20</v>
      </c>
      <c r="F5103" t="b">
        <v>0</v>
      </c>
      <c r="G5103" t="s">
        <v>2713</v>
      </c>
      <c r="H5103" s="4">
        <v>45722.28402777778</v>
      </c>
      <c r="I5103" t="b">
        <v>0</v>
      </c>
      <c r="J5103" t="b">
        <v>0</v>
      </c>
      <c r="K5103" t="s">
        <v>2713</v>
      </c>
      <c r="L5103" t="s">
        <v>22</v>
      </c>
      <c r="M5103">
        <v>101728.5</v>
      </c>
      <c r="O5103" t="s">
        <v>8921</v>
      </c>
      <c r="P5103" t="s">
        <v>8922</v>
      </c>
    </row>
    <row r="5104" spans="1:16" x14ac:dyDescent="0.25">
      <c r="A5104" t="s">
        <v>28</v>
      </c>
      <c r="B5104" t="s">
        <v>28</v>
      </c>
      <c r="C5104" t="s">
        <v>39</v>
      </c>
      <c r="D5104" t="s">
        <v>3984</v>
      </c>
      <c r="E5104" t="s">
        <v>20</v>
      </c>
      <c r="F5104" t="b">
        <v>1</v>
      </c>
      <c r="G5104" t="s">
        <v>256</v>
      </c>
      <c r="H5104" s="4">
        <v>45722.291875000003</v>
      </c>
      <c r="I5104" t="b">
        <v>0</v>
      </c>
      <c r="J5104" t="b">
        <v>0</v>
      </c>
      <c r="K5104" t="s">
        <v>256</v>
      </c>
      <c r="L5104" t="s">
        <v>22</v>
      </c>
      <c r="M5104">
        <v>70000</v>
      </c>
      <c r="O5104" t="s">
        <v>7649</v>
      </c>
      <c r="P5104" t="s">
        <v>8923</v>
      </c>
    </row>
    <row r="5105" spans="1:16" x14ac:dyDescent="0.25">
      <c r="A5105" t="s">
        <v>0</v>
      </c>
      <c r="B5105" t="s">
        <v>1219</v>
      </c>
      <c r="C5105" t="s">
        <v>142</v>
      </c>
      <c r="D5105" t="s">
        <v>4083</v>
      </c>
      <c r="E5105" t="s">
        <v>20</v>
      </c>
      <c r="F5105" t="b">
        <v>0</v>
      </c>
      <c r="G5105" t="s">
        <v>27</v>
      </c>
      <c r="H5105" s="4">
        <v>45722.292048611111</v>
      </c>
      <c r="I5105" t="b">
        <v>0</v>
      </c>
      <c r="J5105" t="b">
        <v>0</v>
      </c>
      <c r="K5105" t="s">
        <v>24</v>
      </c>
      <c r="L5105" t="s">
        <v>36</v>
      </c>
      <c r="N5105">
        <v>69.930000305175781</v>
      </c>
      <c r="O5105" t="s">
        <v>2527</v>
      </c>
      <c r="P5105" t="s">
        <v>7597</v>
      </c>
    </row>
    <row r="5106" spans="1:16" x14ac:dyDescent="0.25">
      <c r="A5106" t="s">
        <v>1</v>
      </c>
      <c r="B5106" t="s">
        <v>1</v>
      </c>
      <c r="C5106" t="s">
        <v>5703</v>
      </c>
      <c r="D5106" t="s">
        <v>3969</v>
      </c>
      <c r="E5106" t="s">
        <v>20</v>
      </c>
      <c r="F5106" t="b">
        <v>0</v>
      </c>
      <c r="G5106" t="s">
        <v>1247</v>
      </c>
      <c r="H5106" s="4">
        <v>45722.301099537042</v>
      </c>
      <c r="I5106" t="b">
        <v>0</v>
      </c>
      <c r="J5106" t="b">
        <v>0</v>
      </c>
      <c r="K5106" t="s">
        <v>1247</v>
      </c>
      <c r="L5106" t="s">
        <v>22</v>
      </c>
      <c r="M5106">
        <v>191000</v>
      </c>
      <c r="O5106" t="s">
        <v>8924</v>
      </c>
      <c r="P5106" t="s">
        <v>8925</v>
      </c>
    </row>
    <row r="5107" spans="1:16" x14ac:dyDescent="0.25">
      <c r="A5107" t="s">
        <v>89</v>
      </c>
      <c r="B5107" t="s">
        <v>8926</v>
      </c>
      <c r="C5107" t="s">
        <v>39</v>
      </c>
      <c r="D5107" t="s">
        <v>3984</v>
      </c>
      <c r="E5107" t="s">
        <v>20</v>
      </c>
      <c r="F5107" t="b">
        <v>1</v>
      </c>
      <c r="G5107" t="s">
        <v>8927</v>
      </c>
      <c r="H5107" s="4">
        <v>45722.306620370371</v>
      </c>
      <c r="I5107" t="b">
        <v>1</v>
      </c>
      <c r="J5107" t="b">
        <v>0</v>
      </c>
      <c r="K5107" t="s">
        <v>8927</v>
      </c>
      <c r="L5107" t="s">
        <v>22</v>
      </c>
      <c r="M5107">
        <v>270000</v>
      </c>
      <c r="O5107" t="s">
        <v>4052</v>
      </c>
      <c r="P5107" t="s">
        <v>8928</v>
      </c>
    </row>
    <row r="5108" spans="1:16" x14ac:dyDescent="0.25">
      <c r="A5108" t="s">
        <v>2</v>
      </c>
      <c r="B5108" t="s">
        <v>2865</v>
      </c>
      <c r="C5108" t="s">
        <v>2749</v>
      </c>
      <c r="D5108" t="s">
        <v>3972</v>
      </c>
      <c r="E5108" t="s">
        <v>20</v>
      </c>
      <c r="F5108" t="b">
        <v>0</v>
      </c>
      <c r="G5108" t="s">
        <v>27</v>
      </c>
      <c r="H5108" s="4">
        <v>45722.335902777777</v>
      </c>
      <c r="I5108" t="b">
        <v>0</v>
      </c>
      <c r="J5108" t="b">
        <v>0</v>
      </c>
      <c r="K5108" t="s">
        <v>24</v>
      </c>
      <c r="L5108" t="s">
        <v>22</v>
      </c>
      <c r="M5108">
        <v>77500</v>
      </c>
      <c r="O5108" t="s">
        <v>202</v>
      </c>
      <c r="P5108" t="s">
        <v>3595</v>
      </c>
    </row>
    <row r="5109" spans="1:16" x14ac:dyDescent="0.25">
      <c r="A5109" t="s">
        <v>1</v>
      </c>
      <c r="B5109" t="s">
        <v>8112</v>
      </c>
      <c r="C5109" t="s">
        <v>829</v>
      </c>
      <c r="D5109" t="s">
        <v>3828</v>
      </c>
      <c r="E5109" t="s">
        <v>20</v>
      </c>
      <c r="F5109" t="b">
        <v>0</v>
      </c>
      <c r="G5109" t="s">
        <v>27</v>
      </c>
      <c r="H5109" s="4">
        <v>45722.376574074071</v>
      </c>
      <c r="I5109" t="b">
        <v>0</v>
      </c>
      <c r="J5109" t="b">
        <v>0</v>
      </c>
      <c r="K5109" t="s">
        <v>24</v>
      </c>
      <c r="L5109" t="s">
        <v>36</v>
      </c>
      <c r="N5109">
        <v>40</v>
      </c>
      <c r="O5109" t="s">
        <v>6623</v>
      </c>
    </row>
    <row r="5110" spans="1:16" x14ac:dyDescent="0.25">
      <c r="A5110" t="s">
        <v>1</v>
      </c>
      <c r="B5110" t="s">
        <v>8929</v>
      </c>
      <c r="C5110" t="s">
        <v>54</v>
      </c>
      <c r="D5110" t="s">
        <v>3972</v>
      </c>
      <c r="E5110" t="s">
        <v>20</v>
      </c>
      <c r="F5110" t="b">
        <v>0</v>
      </c>
      <c r="G5110" t="s">
        <v>41</v>
      </c>
      <c r="H5110" s="4">
        <v>45722.376805555563</v>
      </c>
      <c r="I5110" t="b">
        <v>0</v>
      </c>
      <c r="J5110" t="b">
        <v>1</v>
      </c>
      <c r="K5110" t="s">
        <v>24</v>
      </c>
      <c r="L5110" t="s">
        <v>22</v>
      </c>
      <c r="M5110">
        <v>169500</v>
      </c>
      <c r="O5110" t="s">
        <v>1172</v>
      </c>
      <c r="P5110" t="s">
        <v>2059</v>
      </c>
    </row>
    <row r="5111" spans="1:16" x14ac:dyDescent="0.25">
      <c r="A5111" t="s">
        <v>40</v>
      </c>
      <c r="B5111" t="s">
        <v>8432</v>
      </c>
      <c r="C5111" t="s">
        <v>3340</v>
      </c>
      <c r="D5111" t="s">
        <v>3969</v>
      </c>
      <c r="E5111" t="s">
        <v>20</v>
      </c>
      <c r="F5111" t="b">
        <v>0</v>
      </c>
      <c r="G5111" t="s">
        <v>30</v>
      </c>
      <c r="H5111" s="4">
        <v>45722.377025462964</v>
      </c>
      <c r="I5111" t="b">
        <v>0</v>
      </c>
      <c r="J5111" t="b">
        <v>1</v>
      </c>
      <c r="K5111" t="s">
        <v>24</v>
      </c>
      <c r="L5111" t="s">
        <v>22</v>
      </c>
      <c r="M5111">
        <v>137800</v>
      </c>
      <c r="O5111" t="s">
        <v>843</v>
      </c>
      <c r="P5111" t="s">
        <v>8433</v>
      </c>
    </row>
    <row r="5112" spans="1:16" x14ac:dyDescent="0.25">
      <c r="A5112" t="s">
        <v>139</v>
      </c>
      <c r="B5112" t="s">
        <v>8930</v>
      </c>
      <c r="C5112" t="s">
        <v>140</v>
      </c>
      <c r="D5112" t="s">
        <v>3972</v>
      </c>
      <c r="E5112" t="s">
        <v>20</v>
      </c>
      <c r="F5112" t="b">
        <v>0</v>
      </c>
      <c r="G5112" t="s">
        <v>27</v>
      </c>
      <c r="H5112" s="4">
        <v>45722.377708333333</v>
      </c>
      <c r="I5112" t="b">
        <v>1</v>
      </c>
      <c r="J5112" t="b">
        <v>1</v>
      </c>
      <c r="K5112" t="s">
        <v>24</v>
      </c>
      <c r="L5112" t="s">
        <v>22</v>
      </c>
      <c r="M5112">
        <v>137300</v>
      </c>
      <c r="O5112" t="s">
        <v>1172</v>
      </c>
      <c r="P5112" t="s">
        <v>8931</v>
      </c>
    </row>
    <row r="5113" spans="1:16" x14ac:dyDescent="0.25">
      <c r="A5113" t="s">
        <v>139</v>
      </c>
      <c r="B5113" t="s">
        <v>8932</v>
      </c>
      <c r="C5113" t="s">
        <v>82</v>
      </c>
      <c r="D5113" t="s">
        <v>3972</v>
      </c>
      <c r="E5113" t="s">
        <v>20</v>
      </c>
      <c r="F5113" t="b">
        <v>0</v>
      </c>
      <c r="G5113" t="s">
        <v>30</v>
      </c>
      <c r="H5113" s="4">
        <v>45722.39875</v>
      </c>
      <c r="I5113" t="b">
        <v>1</v>
      </c>
      <c r="J5113" t="b">
        <v>1</v>
      </c>
      <c r="K5113" t="s">
        <v>24</v>
      </c>
      <c r="L5113" t="s">
        <v>22</v>
      </c>
      <c r="M5113">
        <v>137300</v>
      </c>
      <c r="O5113" t="s">
        <v>1172</v>
      </c>
      <c r="P5113" t="s">
        <v>8933</v>
      </c>
    </row>
    <row r="5114" spans="1:16" x14ac:dyDescent="0.25">
      <c r="A5114" t="s">
        <v>0</v>
      </c>
      <c r="B5114" t="s">
        <v>5420</v>
      </c>
      <c r="C5114" t="s">
        <v>372</v>
      </c>
      <c r="D5114" t="s">
        <v>3956</v>
      </c>
      <c r="E5114" t="s">
        <v>34</v>
      </c>
      <c r="F5114" t="b">
        <v>0</v>
      </c>
      <c r="G5114" t="s">
        <v>27</v>
      </c>
      <c r="H5114" s="4">
        <v>45722.416701388887</v>
      </c>
      <c r="I5114" t="b">
        <v>1</v>
      </c>
      <c r="J5114" t="b">
        <v>0</v>
      </c>
      <c r="K5114" t="s">
        <v>24</v>
      </c>
      <c r="L5114" t="s">
        <v>36</v>
      </c>
      <c r="N5114">
        <v>27.979999542236332</v>
      </c>
      <c r="O5114" t="s">
        <v>4621</v>
      </c>
    </row>
    <row r="5115" spans="1:16" x14ac:dyDescent="0.25">
      <c r="A5115" t="s">
        <v>0</v>
      </c>
      <c r="B5115" t="s">
        <v>731</v>
      </c>
      <c r="C5115" t="s">
        <v>628</v>
      </c>
      <c r="D5115" t="s">
        <v>3956</v>
      </c>
      <c r="E5115" t="s">
        <v>34</v>
      </c>
      <c r="F5115" t="b">
        <v>0</v>
      </c>
      <c r="G5115" t="s">
        <v>27</v>
      </c>
      <c r="H5115" s="4">
        <v>45722.416770833333</v>
      </c>
      <c r="I5115" t="b">
        <v>0</v>
      </c>
      <c r="J5115" t="b">
        <v>1</v>
      </c>
      <c r="K5115" t="s">
        <v>24</v>
      </c>
      <c r="L5115" t="s">
        <v>36</v>
      </c>
      <c r="N5115">
        <v>27.979999542236332</v>
      </c>
      <c r="O5115" t="s">
        <v>74</v>
      </c>
      <c r="P5115" t="s">
        <v>393</v>
      </c>
    </row>
    <row r="5116" spans="1:16" x14ac:dyDescent="0.25">
      <c r="A5116" t="s">
        <v>0</v>
      </c>
      <c r="B5116" t="s">
        <v>5661</v>
      </c>
      <c r="C5116" t="s">
        <v>904</v>
      </c>
      <c r="D5116" t="s">
        <v>3956</v>
      </c>
      <c r="E5116" t="s">
        <v>34</v>
      </c>
      <c r="F5116" t="b">
        <v>0</v>
      </c>
      <c r="G5116" t="s">
        <v>27</v>
      </c>
      <c r="H5116" s="4">
        <v>45722.416770833333</v>
      </c>
      <c r="I5116" t="b">
        <v>0</v>
      </c>
      <c r="J5116" t="b">
        <v>0</v>
      </c>
      <c r="K5116" t="s">
        <v>24</v>
      </c>
      <c r="L5116" t="s">
        <v>36</v>
      </c>
      <c r="N5116">
        <v>27.979999542236332</v>
      </c>
      <c r="O5116" t="s">
        <v>8934</v>
      </c>
      <c r="P5116" t="s">
        <v>328</v>
      </c>
    </row>
    <row r="5117" spans="1:16" x14ac:dyDescent="0.25">
      <c r="A5117" t="s">
        <v>0</v>
      </c>
      <c r="B5117" t="s">
        <v>3106</v>
      </c>
      <c r="C5117" t="s">
        <v>8935</v>
      </c>
      <c r="D5117" t="s">
        <v>3956</v>
      </c>
      <c r="E5117" t="s">
        <v>34</v>
      </c>
      <c r="F5117" t="b">
        <v>0</v>
      </c>
      <c r="G5117" t="s">
        <v>27</v>
      </c>
      <c r="H5117" s="4">
        <v>45722.416817129633</v>
      </c>
      <c r="I5117" t="b">
        <v>0</v>
      </c>
      <c r="J5117" t="b">
        <v>1</v>
      </c>
      <c r="K5117" t="s">
        <v>24</v>
      </c>
      <c r="L5117" t="s">
        <v>36</v>
      </c>
      <c r="N5117">
        <v>39.925003051757813</v>
      </c>
      <c r="O5117" t="s">
        <v>1916</v>
      </c>
      <c r="P5117" t="s">
        <v>8936</v>
      </c>
    </row>
    <row r="5118" spans="1:16" x14ac:dyDescent="0.25">
      <c r="A5118" t="s">
        <v>0</v>
      </c>
      <c r="B5118" t="s">
        <v>731</v>
      </c>
      <c r="C5118" t="s">
        <v>8937</v>
      </c>
      <c r="D5118" t="s">
        <v>3956</v>
      </c>
      <c r="E5118" t="s">
        <v>34</v>
      </c>
      <c r="F5118" t="b">
        <v>0</v>
      </c>
      <c r="G5118" t="s">
        <v>27</v>
      </c>
      <c r="H5118" s="4">
        <v>45722.416875000003</v>
      </c>
      <c r="I5118" t="b">
        <v>0</v>
      </c>
      <c r="J5118" t="b">
        <v>0</v>
      </c>
      <c r="K5118" t="s">
        <v>24</v>
      </c>
      <c r="L5118" t="s">
        <v>36</v>
      </c>
      <c r="N5118">
        <v>27.435001373291019</v>
      </c>
      <c r="O5118" t="s">
        <v>8938</v>
      </c>
      <c r="P5118" t="s">
        <v>726</v>
      </c>
    </row>
    <row r="5119" spans="1:16" x14ac:dyDescent="0.25">
      <c r="A5119" t="s">
        <v>0</v>
      </c>
      <c r="B5119" t="s">
        <v>8939</v>
      </c>
      <c r="C5119" t="s">
        <v>39</v>
      </c>
      <c r="D5119" t="s">
        <v>3956</v>
      </c>
      <c r="E5119" t="s">
        <v>34</v>
      </c>
      <c r="F5119" t="b">
        <v>1</v>
      </c>
      <c r="G5119" t="s">
        <v>27</v>
      </c>
      <c r="H5119" s="4">
        <v>45722.416875000003</v>
      </c>
      <c r="I5119" t="b">
        <v>0</v>
      </c>
      <c r="J5119" t="b">
        <v>0</v>
      </c>
      <c r="K5119" t="s">
        <v>24</v>
      </c>
      <c r="L5119" t="s">
        <v>36</v>
      </c>
      <c r="N5119">
        <v>26.389999389648441</v>
      </c>
      <c r="O5119" t="s">
        <v>8940</v>
      </c>
      <c r="P5119" t="s">
        <v>8941</v>
      </c>
    </row>
    <row r="5120" spans="1:16" x14ac:dyDescent="0.25">
      <c r="A5120" t="s">
        <v>0</v>
      </c>
      <c r="B5120" t="s">
        <v>3938</v>
      </c>
      <c r="C5120" t="s">
        <v>3755</v>
      </c>
      <c r="D5120" t="s">
        <v>3956</v>
      </c>
      <c r="E5120" t="s">
        <v>34</v>
      </c>
      <c r="F5120" t="b">
        <v>0</v>
      </c>
      <c r="G5120" t="s">
        <v>27</v>
      </c>
      <c r="H5120" s="4">
        <v>45722.416909722233</v>
      </c>
      <c r="I5120" t="b">
        <v>1</v>
      </c>
      <c r="J5120" t="b">
        <v>0</v>
      </c>
      <c r="K5120" t="s">
        <v>24</v>
      </c>
      <c r="L5120" t="s">
        <v>36</v>
      </c>
      <c r="N5120">
        <v>27.435001373291019</v>
      </c>
      <c r="O5120" t="s">
        <v>2425</v>
      </c>
      <c r="P5120" t="s">
        <v>8714</v>
      </c>
    </row>
    <row r="5121" spans="1:16" x14ac:dyDescent="0.25">
      <c r="A5121" t="s">
        <v>0</v>
      </c>
      <c r="B5121" t="s">
        <v>731</v>
      </c>
      <c r="C5121" t="s">
        <v>3616</v>
      </c>
      <c r="D5121" t="s">
        <v>3956</v>
      </c>
      <c r="E5121" t="s">
        <v>34</v>
      </c>
      <c r="F5121" t="b">
        <v>0</v>
      </c>
      <c r="G5121" t="s">
        <v>27</v>
      </c>
      <c r="H5121" s="4">
        <v>45722.416909722233</v>
      </c>
      <c r="I5121" t="b">
        <v>1</v>
      </c>
      <c r="J5121" t="b">
        <v>1</v>
      </c>
      <c r="K5121" t="s">
        <v>24</v>
      </c>
      <c r="L5121" t="s">
        <v>36</v>
      </c>
      <c r="N5121">
        <v>27.435001373291019</v>
      </c>
      <c r="O5121" t="s">
        <v>8942</v>
      </c>
      <c r="P5121" t="s">
        <v>8943</v>
      </c>
    </row>
    <row r="5122" spans="1:16" x14ac:dyDescent="0.25">
      <c r="A5122" t="s">
        <v>25</v>
      </c>
      <c r="B5122" t="s">
        <v>1577</v>
      </c>
      <c r="C5122" t="s">
        <v>315</v>
      </c>
      <c r="D5122" t="s">
        <v>3956</v>
      </c>
      <c r="E5122" t="s">
        <v>34</v>
      </c>
      <c r="F5122" t="b">
        <v>0</v>
      </c>
      <c r="G5122" t="s">
        <v>27</v>
      </c>
      <c r="H5122" s="4">
        <v>45722.416921296302</v>
      </c>
      <c r="I5122" t="b">
        <v>1</v>
      </c>
      <c r="J5122" t="b">
        <v>1</v>
      </c>
      <c r="K5122" t="s">
        <v>24</v>
      </c>
      <c r="L5122" t="s">
        <v>36</v>
      </c>
      <c r="N5122">
        <v>26.389999389648441</v>
      </c>
      <c r="O5122" t="s">
        <v>8944</v>
      </c>
      <c r="P5122" t="s">
        <v>8945</v>
      </c>
    </row>
    <row r="5123" spans="1:16" x14ac:dyDescent="0.25">
      <c r="A5123" t="s">
        <v>0</v>
      </c>
      <c r="B5123" t="s">
        <v>8946</v>
      </c>
      <c r="C5123" t="s">
        <v>293</v>
      </c>
      <c r="D5123" t="s">
        <v>4083</v>
      </c>
      <c r="E5123" t="s">
        <v>20</v>
      </c>
      <c r="F5123" t="b">
        <v>0</v>
      </c>
      <c r="G5123" t="s">
        <v>41</v>
      </c>
      <c r="H5123" s="4">
        <v>45722.41710648148</v>
      </c>
      <c r="I5123" t="b">
        <v>1</v>
      </c>
      <c r="J5123" t="b">
        <v>0</v>
      </c>
      <c r="K5123" t="s">
        <v>24</v>
      </c>
      <c r="L5123" t="s">
        <v>22</v>
      </c>
      <c r="M5123">
        <v>115000</v>
      </c>
      <c r="O5123" t="s">
        <v>8947</v>
      </c>
      <c r="P5123" t="s">
        <v>8948</v>
      </c>
    </row>
    <row r="5124" spans="1:16" x14ac:dyDescent="0.25">
      <c r="A5124" t="s">
        <v>25</v>
      </c>
      <c r="B5124" t="s">
        <v>8949</v>
      </c>
      <c r="C5124" t="s">
        <v>542</v>
      </c>
      <c r="D5124" t="s">
        <v>3956</v>
      </c>
      <c r="E5124" t="s">
        <v>34</v>
      </c>
      <c r="F5124" t="b">
        <v>0</v>
      </c>
      <c r="G5124" t="s">
        <v>41</v>
      </c>
      <c r="H5124" s="4">
        <v>45722.417164351849</v>
      </c>
      <c r="I5124" t="b">
        <v>0</v>
      </c>
      <c r="J5124" t="b">
        <v>1</v>
      </c>
      <c r="K5124" t="s">
        <v>24</v>
      </c>
      <c r="L5124" t="s">
        <v>36</v>
      </c>
      <c r="N5124">
        <v>24.33499908447266</v>
      </c>
      <c r="O5124" t="s">
        <v>3333</v>
      </c>
    </row>
    <row r="5125" spans="1:16" x14ac:dyDescent="0.25">
      <c r="A5125" t="s">
        <v>28</v>
      </c>
      <c r="B5125" t="s">
        <v>8950</v>
      </c>
      <c r="C5125" t="s">
        <v>624</v>
      </c>
      <c r="D5125" t="s">
        <v>3972</v>
      </c>
      <c r="E5125" t="s">
        <v>20</v>
      </c>
      <c r="F5125" t="b">
        <v>0</v>
      </c>
      <c r="G5125" t="s">
        <v>35</v>
      </c>
      <c r="H5125" s="4">
        <v>45722.417708333327</v>
      </c>
      <c r="I5125" t="b">
        <v>0</v>
      </c>
      <c r="J5125" t="b">
        <v>1</v>
      </c>
      <c r="K5125" t="s">
        <v>24</v>
      </c>
      <c r="L5125" t="s">
        <v>22</v>
      </c>
      <c r="M5125">
        <v>156500</v>
      </c>
      <c r="O5125" t="s">
        <v>65</v>
      </c>
      <c r="P5125" t="s">
        <v>3536</v>
      </c>
    </row>
    <row r="5126" spans="1:16" x14ac:dyDescent="0.25">
      <c r="A5126" t="s">
        <v>25</v>
      </c>
      <c r="B5126" t="s">
        <v>5947</v>
      </c>
      <c r="C5126" t="s">
        <v>122</v>
      </c>
      <c r="D5126" t="s">
        <v>3972</v>
      </c>
      <c r="E5126" t="s">
        <v>20</v>
      </c>
      <c r="F5126" t="b">
        <v>0</v>
      </c>
      <c r="G5126" t="s">
        <v>52</v>
      </c>
      <c r="H5126" s="4">
        <v>45722.418067129627</v>
      </c>
      <c r="I5126" t="b">
        <v>0</v>
      </c>
      <c r="J5126" t="b">
        <v>1</v>
      </c>
      <c r="K5126" t="s">
        <v>24</v>
      </c>
      <c r="L5126" t="s">
        <v>22</v>
      </c>
      <c r="M5126">
        <v>123800</v>
      </c>
      <c r="O5126" t="s">
        <v>173</v>
      </c>
    </row>
    <row r="5127" spans="1:16" x14ac:dyDescent="0.25">
      <c r="A5127" t="s">
        <v>1</v>
      </c>
      <c r="B5127" t="s">
        <v>8951</v>
      </c>
      <c r="C5127" t="s">
        <v>8952</v>
      </c>
      <c r="D5127" t="s">
        <v>3956</v>
      </c>
      <c r="E5127" t="s">
        <v>34</v>
      </c>
      <c r="F5127" t="b">
        <v>0</v>
      </c>
      <c r="G5127" t="s">
        <v>27</v>
      </c>
      <c r="H5127" s="4">
        <v>45722.418287037042</v>
      </c>
      <c r="I5127" t="b">
        <v>0</v>
      </c>
      <c r="J5127" t="b">
        <v>0</v>
      </c>
      <c r="K5127" t="s">
        <v>24</v>
      </c>
      <c r="L5127" t="s">
        <v>36</v>
      </c>
      <c r="N5127">
        <v>49.895000457763672</v>
      </c>
      <c r="O5127" t="s">
        <v>8953</v>
      </c>
      <c r="P5127" t="s">
        <v>8954</v>
      </c>
    </row>
    <row r="5128" spans="1:16" x14ac:dyDescent="0.25">
      <c r="A5128" t="s">
        <v>28</v>
      </c>
      <c r="B5128" t="s">
        <v>8955</v>
      </c>
      <c r="C5128" t="s">
        <v>151</v>
      </c>
      <c r="D5128" t="s">
        <v>3956</v>
      </c>
      <c r="E5128" t="s">
        <v>34</v>
      </c>
      <c r="F5128" t="b">
        <v>0</v>
      </c>
      <c r="G5128" t="s">
        <v>30</v>
      </c>
      <c r="H5128" s="4">
        <v>45722.418726851851</v>
      </c>
      <c r="I5128" t="b">
        <v>0</v>
      </c>
      <c r="J5128" t="b">
        <v>0</v>
      </c>
      <c r="K5128" t="s">
        <v>24</v>
      </c>
      <c r="L5128" t="s">
        <v>36</v>
      </c>
      <c r="N5128">
        <v>40.81500244140625</v>
      </c>
      <c r="O5128" t="s">
        <v>8956</v>
      </c>
      <c r="P5128" t="s">
        <v>8957</v>
      </c>
    </row>
    <row r="5129" spans="1:16" x14ac:dyDescent="0.25">
      <c r="A5129" t="s">
        <v>28</v>
      </c>
      <c r="B5129" t="s">
        <v>8958</v>
      </c>
      <c r="C5129" t="s">
        <v>151</v>
      </c>
      <c r="D5129" t="s">
        <v>3956</v>
      </c>
      <c r="E5129" t="s">
        <v>34</v>
      </c>
      <c r="F5129" t="b">
        <v>0</v>
      </c>
      <c r="G5129" t="s">
        <v>30</v>
      </c>
      <c r="H5129" s="4">
        <v>45722.418726851851</v>
      </c>
      <c r="I5129" t="b">
        <v>0</v>
      </c>
      <c r="J5129" t="b">
        <v>0</v>
      </c>
      <c r="K5129" t="s">
        <v>24</v>
      </c>
      <c r="L5129" t="s">
        <v>36</v>
      </c>
      <c r="N5129">
        <v>40.81500244140625</v>
      </c>
      <c r="O5129" t="s">
        <v>8727</v>
      </c>
      <c r="P5129" t="s">
        <v>8957</v>
      </c>
    </row>
    <row r="5130" spans="1:16" x14ac:dyDescent="0.25">
      <c r="A5130" t="s">
        <v>2</v>
      </c>
      <c r="B5130" t="s">
        <v>8959</v>
      </c>
      <c r="C5130" t="s">
        <v>2104</v>
      </c>
      <c r="D5130" t="s">
        <v>3972</v>
      </c>
      <c r="E5130" t="s">
        <v>20</v>
      </c>
      <c r="F5130" t="b">
        <v>0</v>
      </c>
      <c r="G5130" t="s">
        <v>27</v>
      </c>
      <c r="H5130" s="4">
        <v>45722.419131944444</v>
      </c>
      <c r="I5130" t="b">
        <v>0</v>
      </c>
      <c r="J5130" t="b">
        <v>1</v>
      </c>
      <c r="K5130" t="s">
        <v>24</v>
      </c>
      <c r="L5130" t="s">
        <v>22</v>
      </c>
      <c r="M5130">
        <v>116738.5</v>
      </c>
      <c r="O5130" t="s">
        <v>5481</v>
      </c>
      <c r="P5130" t="s">
        <v>8960</v>
      </c>
    </row>
    <row r="5131" spans="1:16" x14ac:dyDescent="0.25">
      <c r="A5131" t="s">
        <v>2</v>
      </c>
      <c r="B5131" t="s">
        <v>471</v>
      </c>
      <c r="C5131" t="s">
        <v>436</v>
      </c>
      <c r="D5131" t="s">
        <v>3972</v>
      </c>
      <c r="E5131" t="s">
        <v>20</v>
      </c>
      <c r="F5131" t="b">
        <v>0</v>
      </c>
      <c r="G5131" t="s">
        <v>27</v>
      </c>
      <c r="H5131" s="4">
        <v>45722.419166666667</v>
      </c>
      <c r="I5131" t="b">
        <v>0</v>
      </c>
      <c r="J5131" t="b">
        <v>1</v>
      </c>
      <c r="K5131" t="s">
        <v>24</v>
      </c>
      <c r="L5131" t="s">
        <v>36</v>
      </c>
      <c r="N5131">
        <v>65</v>
      </c>
      <c r="O5131" t="s">
        <v>5481</v>
      </c>
      <c r="P5131" t="s">
        <v>8716</v>
      </c>
    </row>
    <row r="5132" spans="1:16" x14ac:dyDescent="0.25">
      <c r="A5132" t="s">
        <v>89</v>
      </c>
      <c r="B5132" t="s">
        <v>8961</v>
      </c>
      <c r="C5132" t="s">
        <v>966</v>
      </c>
      <c r="D5132" t="s">
        <v>3972</v>
      </c>
      <c r="E5132" t="s">
        <v>20</v>
      </c>
      <c r="F5132" t="b">
        <v>0</v>
      </c>
      <c r="G5132" t="s">
        <v>27</v>
      </c>
      <c r="H5132" s="4">
        <v>45722.419212962966</v>
      </c>
      <c r="I5132" t="b">
        <v>0</v>
      </c>
      <c r="J5132" t="b">
        <v>0</v>
      </c>
      <c r="K5132" t="s">
        <v>24</v>
      </c>
      <c r="L5132" t="s">
        <v>22</v>
      </c>
      <c r="M5132">
        <v>253000</v>
      </c>
      <c r="O5132" t="s">
        <v>5481</v>
      </c>
      <c r="P5132" t="s">
        <v>8962</v>
      </c>
    </row>
    <row r="5133" spans="1:16" x14ac:dyDescent="0.25">
      <c r="A5133" t="s">
        <v>139</v>
      </c>
      <c r="B5133" t="s">
        <v>8963</v>
      </c>
      <c r="C5133" t="s">
        <v>970</v>
      </c>
      <c r="D5133" t="s">
        <v>3972</v>
      </c>
      <c r="E5133" t="s">
        <v>20</v>
      </c>
      <c r="F5133" t="b">
        <v>0</v>
      </c>
      <c r="G5133" t="s">
        <v>41</v>
      </c>
      <c r="H5133" s="4">
        <v>45722.458877314813</v>
      </c>
      <c r="I5133" t="b">
        <v>0</v>
      </c>
      <c r="J5133" t="b">
        <v>0</v>
      </c>
      <c r="K5133" t="s">
        <v>24</v>
      </c>
      <c r="L5133" t="s">
        <v>22</v>
      </c>
      <c r="M5133">
        <v>137612.796875</v>
      </c>
      <c r="O5133" t="s">
        <v>8964</v>
      </c>
      <c r="P5133" t="s">
        <v>1483</v>
      </c>
    </row>
    <row r="5134" spans="1:16" x14ac:dyDescent="0.25">
      <c r="A5134" t="s">
        <v>19</v>
      </c>
      <c r="B5134" t="s">
        <v>4861</v>
      </c>
      <c r="C5134" t="s">
        <v>49</v>
      </c>
      <c r="D5134" t="s">
        <v>3972</v>
      </c>
      <c r="E5134" t="s">
        <v>20</v>
      </c>
      <c r="F5134" t="b">
        <v>0</v>
      </c>
      <c r="G5134" t="s">
        <v>41</v>
      </c>
      <c r="H5134" s="4">
        <v>45722.45890046296</v>
      </c>
      <c r="I5134" t="b">
        <v>0</v>
      </c>
      <c r="J5134" t="b">
        <v>1</v>
      </c>
      <c r="K5134" t="s">
        <v>24</v>
      </c>
      <c r="L5134" t="s">
        <v>22</v>
      </c>
      <c r="M5134">
        <v>223000</v>
      </c>
      <c r="O5134" t="s">
        <v>1088</v>
      </c>
      <c r="P5134" t="s">
        <v>1089</v>
      </c>
    </row>
    <row r="5135" spans="1:16" x14ac:dyDescent="0.25">
      <c r="A5135" t="s">
        <v>1</v>
      </c>
      <c r="B5135" t="s">
        <v>8965</v>
      </c>
      <c r="C5135" t="s">
        <v>453</v>
      </c>
      <c r="D5135" t="s">
        <v>3972</v>
      </c>
      <c r="E5135" t="s">
        <v>20</v>
      </c>
      <c r="F5135" t="b">
        <v>0</v>
      </c>
      <c r="G5135" t="s">
        <v>41</v>
      </c>
      <c r="H5135" s="4">
        <v>45722.461134259262</v>
      </c>
      <c r="I5135" t="b">
        <v>0</v>
      </c>
      <c r="J5135" t="b">
        <v>0</v>
      </c>
      <c r="K5135" t="s">
        <v>24</v>
      </c>
      <c r="L5135" t="s">
        <v>36</v>
      </c>
      <c r="N5135">
        <v>57.5</v>
      </c>
      <c r="O5135" t="s">
        <v>4343</v>
      </c>
      <c r="P5135" t="s">
        <v>8966</v>
      </c>
    </row>
    <row r="5136" spans="1:16" x14ac:dyDescent="0.25">
      <c r="A5136" t="s">
        <v>1</v>
      </c>
      <c r="B5136" t="s">
        <v>8965</v>
      </c>
      <c r="C5136" t="s">
        <v>453</v>
      </c>
      <c r="D5136" t="s">
        <v>3972</v>
      </c>
      <c r="E5136" t="s">
        <v>20</v>
      </c>
      <c r="F5136" t="b">
        <v>0</v>
      </c>
      <c r="G5136" t="s">
        <v>30</v>
      </c>
      <c r="H5136" s="4">
        <v>45722.481817129628</v>
      </c>
      <c r="I5136" t="b">
        <v>0</v>
      </c>
      <c r="J5136" t="b">
        <v>0</v>
      </c>
      <c r="K5136" t="s">
        <v>24</v>
      </c>
      <c r="L5136" t="s">
        <v>36</v>
      </c>
      <c r="N5136">
        <v>57.5</v>
      </c>
      <c r="O5136" t="s">
        <v>4343</v>
      </c>
      <c r="P5136" t="s">
        <v>8966</v>
      </c>
    </row>
    <row r="5137" spans="1:16" x14ac:dyDescent="0.25">
      <c r="A5137" t="s">
        <v>2</v>
      </c>
      <c r="B5137" t="s">
        <v>8967</v>
      </c>
      <c r="C5137" t="s">
        <v>427</v>
      </c>
      <c r="D5137" t="s">
        <v>3972</v>
      </c>
      <c r="E5137" t="s">
        <v>20</v>
      </c>
      <c r="F5137" t="b">
        <v>0</v>
      </c>
      <c r="G5137" t="s">
        <v>30</v>
      </c>
      <c r="H5137" s="4">
        <v>45722.481956018521</v>
      </c>
      <c r="I5137" t="b">
        <v>0</v>
      </c>
      <c r="J5137" t="b">
        <v>1</v>
      </c>
      <c r="K5137" t="s">
        <v>24</v>
      </c>
      <c r="L5137" t="s">
        <v>22</v>
      </c>
      <c r="M5137">
        <v>165000</v>
      </c>
      <c r="O5137" t="s">
        <v>428</v>
      </c>
      <c r="P5137" t="s">
        <v>3695</v>
      </c>
    </row>
    <row r="5138" spans="1:16" x14ac:dyDescent="0.25">
      <c r="A5138" t="s">
        <v>139</v>
      </c>
      <c r="B5138" t="s">
        <v>8968</v>
      </c>
      <c r="C5138" t="s">
        <v>82</v>
      </c>
      <c r="D5138" t="s">
        <v>3972</v>
      </c>
      <c r="E5138" t="s">
        <v>20</v>
      </c>
      <c r="F5138" t="b">
        <v>0</v>
      </c>
      <c r="G5138" t="s">
        <v>30</v>
      </c>
      <c r="H5138" s="4">
        <v>45722.482106481482</v>
      </c>
      <c r="I5138" t="b">
        <v>1</v>
      </c>
      <c r="J5138" t="b">
        <v>1</v>
      </c>
      <c r="K5138" t="s">
        <v>24</v>
      </c>
      <c r="L5138" t="s">
        <v>22</v>
      </c>
      <c r="M5138">
        <v>160000</v>
      </c>
      <c r="O5138" t="s">
        <v>8969</v>
      </c>
      <c r="P5138" t="s">
        <v>582</v>
      </c>
    </row>
    <row r="5139" spans="1:16" x14ac:dyDescent="0.25">
      <c r="A5139" t="s">
        <v>2</v>
      </c>
      <c r="B5139" t="s">
        <v>8970</v>
      </c>
      <c r="C5139" t="s">
        <v>870</v>
      </c>
      <c r="D5139" t="s">
        <v>4034</v>
      </c>
      <c r="E5139" t="s">
        <v>20</v>
      </c>
      <c r="F5139" t="b">
        <v>0</v>
      </c>
      <c r="G5139" t="s">
        <v>870</v>
      </c>
      <c r="H5139" s="4">
        <v>45722.488275462973</v>
      </c>
      <c r="I5139" t="b">
        <v>0</v>
      </c>
      <c r="J5139" t="b">
        <v>0</v>
      </c>
      <c r="K5139" t="s">
        <v>870</v>
      </c>
      <c r="L5139" t="s">
        <v>22</v>
      </c>
      <c r="M5139">
        <v>90999.5</v>
      </c>
      <c r="O5139" t="s">
        <v>5618</v>
      </c>
      <c r="P5139" t="s">
        <v>8971</v>
      </c>
    </row>
    <row r="5140" spans="1:16" x14ac:dyDescent="0.25">
      <c r="A5140" t="s">
        <v>89</v>
      </c>
      <c r="B5140" t="s">
        <v>8972</v>
      </c>
      <c r="C5140" t="s">
        <v>304</v>
      </c>
      <c r="D5140" t="s">
        <v>3972</v>
      </c>
      <c r="E5140" t="s">
        <v>20</v>
      </c>
      <c r="F5140" t="b">
        <v>0</v>
      </c>
      <c r="G5140" t="s">
        <v>27</v>
      </c>
      <c r="H5140" s="4">
        <v>45722.502546296288</v>
      </c>
      <c r="I5140" t="b">
        <v>0</v>
      </c>
      <c r="J5140" t="b">
        <v>1</v>
      </c>
      <c r="K5140" t="s">
        <v>24</v>
      </c>
      <c r="L5140" t="s">
        <v>22</v>
      </c>
      <c r="M5140">
        <v>142500</v>
      </c>
      <c r="O5140" t="s">
        <v>3669</v>
      </c>
      <c r="P5140" t="s">
        <v>2671</v>
      </c>
    </row>
    <row r="5141" spans="1:16" x14ac:dyDescent="0.25">
      <c r="A5141" t="s">
        <v>28</v>
      </c>
      <c r="B5141" t="s">
        <v>8973</v>
      </c>
      <c r="C5141" t="s">
        <v>283</v>
      </c>
      <c r="D5141" t="s">
        <v>3972</v>
      </c>
      <c r="E5141" t="s">
        <v>20</v>
      </c>
      <c r="F5141" t="b">
        <v>0</v>
      </c>
      <c r="G5141" t="s">
        <v>41</v>
      </c>
      <c r="H5141" s="4">
        <v>45722.543506944443</v>
      </c>
      <c r="I5141" t="b">
        <v>0</v>
      </c>
      <c r="J5141" t="b">
        <v>1</v>
      </c>
      <c r="K5141" t="s">
        <v>24</v>
      </c>
      <c r="L5141" t="s">
        <v>22</v>
      </c>
      <c r="M5141">
        <v>149083.203125</v>
      </c>
      <c r="O5141" t="s">
        <v>8974</v>
      </c>
      <c r="P5141" t="s">
        <v>8975</v>
      </c>
    </row>
    <row r="5142" spans="1:16" x14ac:dyDescent="0.25">
      <c r="A5142" t="s">
        <v>1</v>
      </c>
      <c r="B5142" t="s">
        <v>8976</v>
      </c>
      <c r="C5142" t="s">
        <v>8891</v>
      </c>
      <c r="D5142" t="s">
        <v>3972</v>
      </c>
      <c r="E5142" t="s">
        <v>20</v>
      </c>
      <c r="F5142" t="b">
        <v>0</v>
      </c>
      <c r="G5142" t="s">
        <v>52</v>
      </c>
      <c r="H5142" s="4">
        <v>45722.543842592589</v>
      </c>
      <c r="I5142" t="b">
        <v>0</v>
      </c>
      <c r="J5142" t="b">
        <v>1</v>
      </c>
      <c r="K5142" t="s">
        <v>24</v>
      </c>
      <c r="L5142" t="s">
        <v>22</v>
      </c>
      <c r="M5142">
        <v>156500</v>
      </c>
      <c r="O5142" t="s">
        <v>2342</v>
      </c>
      <c r="P5142" t="s">
        <v>8977</v>
      </c>
    </row>
    <row r="5143" spans="1:16" x14ac:dyDescent="0.25">
      <c r="A5143" t="s">
        <v>28</v>
      </c>
      <c r="B5143" t="s">
        <v>28</v>
      </c>
      <c r="C5143" t="s">
        <v>278</v>
      </c>
      <c r="D5143" t="s">
        <v>3972</v>
      </c>
      <c r="E5143" t="s">
        <v>51</v>
      </c>
      <c r="F5143" t="b">
        <v>0</v>
      </c>
      <c r="G5143" t="s">
        <v>27</v>
      </c>
      <c r="H5143" s="4">
        <v>45722.544236111113</v>
      </c>
      <c r="I5143" t="b">
        <v>0</v>
      </c>
      <c r="J5143" t="b">
        <v>1</v>
      </c>
      <c r="K5143" t="s">
        <v>24</v>
      </c>
      <c r="L5143" t="s">
        <v>36</v>
      </c>
      <c r="N5143">
        <v>85</v>
      </c>
      <c r="O5143" t="s">
        <v>1710</v>
      </c>
      <c r="P5143" t="s">
        <v>8978</v>
      </c>
    </row>
    <row r="5144" spans="1:16" x14ac:dyDescent="0.25">
      <c r="A5144" t="s">
        <v>2</v>
      </c>
      <c r="B5144" t="s">
        <v>8979</v>
      </c>
      <c r="C5144" t="s">
        <v>199</v>
      </c>
      <c r="D5144" t="s">
        <v>3956</v>
      </c>
      <c r="E5144" t="s">
        <v>20</v>
      </c>
      <c r="F5144" t="b">
        <v>0</v>
      </c>
      <c r="G5144" t="s">
        <v>30</v>
      </c>
      <c r="H5144" s="4">
        <v>45722.56527777778</v>
      </c>
      <c r="I5144" t="b">
        <v>0</v>
      </c>
      <c r="J5144" t="b">
        <v>1</v>
      </c>
      <c r="K5144" t="s">
        <v>24</v>
      </c>
      <c r="L5144" t="s">
        <v>36</v>
      </c>
      <c r="N5144">
        <v>50.965000152587891</v>
      </c>
      <c r="O5144" t="s">
        <v>1071</v>
      </c>
      <c r="P5144" t="s">
        <v>8980</v>
      </c>
    </row>
    <row r="5145" spans="1:16" x14ac:dyDescent="0.25">
      <c r="A5145" t="s">
        <v>2</v>
      </c>
      <c r="B5145" t="s">
        <v>8108</v>
      </c>
      <c r="C5145" t="s">
        <v>8981</v>
      </c>
      <c r="D5145" t="s">
        <v>3956</v>
      </c>
      <c r="E5145" t="s">
        <v>20</v>
      </c>
      <c r="F5145" t="b">
        <v>0</v>
      </c>
      <c r="G5145" t="s">
        <v>30</v>
      </c>
      <c r="H5145" s="4">
        <v>45722.565312500003</v>
      </c>
      <c r="I5145" t="b">
        <v>0</v>
      </c>
      <c r="J5145" t="b">
        <v>1</v>
      </c>
      <c r="K5145" t="s">
        <v>24</v>
      </c>
      <c r="L5145" t="s">
        <v>36</v>
      </c>
      <c r="N5145">
        <v>56.145000457763672</v>
      </c>
      <c r="O5145" t="s">
        <v>2768</v>
      </c>
      <c r="P5145" t="s">
        <v>5568</v>
      </c>
    </row>
    <row r="5146" spans="1:16" x14ac:dyDescent="0.25">
      <c r="A5146" t="s">
        <v>0</v>
      </c>
      <c r="B5146" t="s">
        <v>8982</v>
      </c>
      <c r="C5146" t="s">
        <v>39</v>
      </c>
      <c r="D5146" t="s">
        <v>4092</v>
      </c>
      <c r="E5146" t="s">
        <v>51</v>
      </c>
      <c r="F5146" t="b">
        <v>1</v>
      </c>
      <c r="G5146" t="s">
        <v>804</v>
      </c>
      <c r="H5146" s="4">
        <v>45722.580659722233</v>
      </c>
      <c r="I5146" t="b">
        <v>1</v>
      </c>
      <c r="J5146" t="b">
        <v>0</v>
      </c>
      <c r="K5146" t="s">
        <v>804</v>
      </c>
      <c r="L5146" t="s">
        <v>36</v>
      </c>
      <c r="N5146">
        <v>10</v>
      </c>
      <c r="O5146" t="s">
        <v>761</v>
      </c>
    </row>
    <row r="5147" spans="1:16" x14ac:dyDescent="0.25">
      <c r="A5147" t="s">
        <v>2</v>
      </c>
      <c r="B5147" t="s">
        <v>2161</v>
      </c>
      <c r="C5147" t="s">
        <v>203</v>
      </c>
      <c r="D5147" t="s">
        <v>3972</v>
      </c>
      <c r="E5147" t="s">
        <v>20</v>
      </c>
      <c r="F5147" t="b">
        <v>0</v>
      </c>
      <c r="G5147" t="s">
        <v>23</v>
      </c>
      <c r="H5147" s="4">
        <v>45722.58258101852</v>
      </c>
      <c r="I5147" t="b">
        <v>0</v>
      </c>
      <c r="J5147" t="b">
        <v>1</v>
      </c>
      <c r="K5147" t="s">
        <v>24</v>
      </c>
      <c r="L5147" t="s">
        <v>22</v>
      </c>
      <c r="M5147">
        <v>102500</v>
      </c>
      <c r="O5147" t="s">
        <v>1784</v>
      </c>
      <c r="P5147" t="s">
        <v>8983</v>
      </c>
    </row>
    <row r="5148" spans="1:16" x14ac:dyDescent="0.25">
      <c r="A5148" t="s">
        <v>2</v>
      </c>
      <c r="B5148" t="s">
        <v>8984</v>
      </c>
      <c r="C5148" t="s">
        <v>203</v>
      </c>
      <c r="D5148" t="s">
        <v>3972</v>
      </c>
      <c r="E5148" t="s">
        <v>20</v>
      </c>
      <c r="F5148" t="b">
        <v>0</v>
      </c>
      <c r="G5148" t="s">
        <v>23</v>
      </c>
      <c r="H5148" s="4">
        <v>45722.582708333342</v>
      </c>
      <c r="I5148" t="b">
        <v>0</v>
      </c>
      <c r="J5148" t="b">
        <v>1</v>
      </c>
      <c r="K5148" t="s">
        <v>24</v>
      </c>
      <c r="L5148" t="s">
        <v>36</v>
      </c>
      <c r="N5148">
        <v>104.5</v>
      </c>
      <c r="O5148" t="s">
        <v>1784</v>
      </c>
      <c r="P5148" t="s">
        <v>8985</v>
      </c>
    </row>
    <row r="5149" spans="1:16" x14ac:dyDescent="0.25">
      <c r="A5149" t="s">
        <v>0</v>
      </c>
      <c r="B5149" t="s">
        <v>1174</v>
      </c>
      <c r="C5149" t="s">
        <v>8986</v>
      </c>
      <c r="D5149" t="s">
        <v>3956</v>
      </c>
      <c r="E5149" t="s">
        <v>34</v>
      </c>
      <c r="F5149" t="b">
        <v>0</v>
      </c>
      <c r="G5149" t="s">
        <v>27</v>
      </c>
      <c r="H5149" s="4">
        <v>45722.583344907413</v>
      </c>
      <c r="I5149" t="b">
        <v>1</v>
      </c>
      <c r="J5149" t="b">
        <v>1</v>
      </c>
      <c r="K5149" t="s">
        <v>24</v>
      </c>
      <c r="L5149" t="s">
        <v>36</v>
      </c>
      <c r="N5149">
        <v>27.979999542236332</v>
      </c>
      <c r="O5149" t="s">
        <v>6961</v>
      </c>
      <c r="P5149" t="s">
        <v>280</v>
      </c>
    </row>
    <row r="5150" spans="1:16" x14ac:dyDescent="0.25">
      <c r="A5150" t="s">
        <v>139</v>
      </c>
      <c r="B5150" t="s">
        <v>8987</v>
      </c>
      <c r="C5150" t="s">
        <v>82</v>
      </c>
      <c r="D5150" t="s">
        <v>3972</v>
      </c>
      <c r="E5150" t="s">
        <v>20</v>
      </c>
      <c r="F5150" t="b">
        <v>0</v>
      </c>
      <c r="G5150" t="s">
        <v>27</v>
      </c>
      <c r="H5150" s="4">
        <v>45722.583437499998</v>
      </c>
      <c r="I5150" t="b">
        <v>0</v>
      </c>
      <c r="J5150" t="b">
        <v>1</v>
      </c>
      <c r="K5150" t="s">
        <v>24</v>
      </c>
      <c r="L5150" t="s">
        <v>22</v>
      </c>
      <c r="M5150">
        <v>104950</v>
      </c>
      <c r="O5150" t="s">
        <v>1172</v>
      </c>
      <c r="P5150" t="s">
        <v>3715</v>
      </c>
    </row>
    <row r="5151" spans="1:16" x14ac:dyDescent="0.25">
      <c r="A5151" t="s">
        <v>0</v>
      </c>
      <c r="B5151" t="s">
        <v>8988</v>
      </c>
      <c r="C5151" t="s">
        <v>1017</v>
      </c>
      <c r="D5151" t="s">
        <v>2208</v>
      </c>
      <c r="E5151" t="s">
        <v>20</v>
      </c>
      <c r="F5151" t="b">
        <v>0</v>
      </c>
      <c r="G5151" t="s">
        <v>35</v>
      </c>
      <c r="H5151" s="4">
        <v>45722.584155092591</v>
      </c>
      <c r="I5151" t="b">
        <v>0</v>
      </c>
      <c r="J5151" t="b">
        <v>0</v>
      </c>
      <c r="K5151" t="s">
        <v>24</v>
      </c>
      <c r="L5151" t="s">
        <v>22</v>
      </c>
      <c r="M5151">
        <v>67500</v>
      </c>
      <c r="O5151" t="s">
        <v>8989</v>
      </c>
      <c r="P5151" t="s">
        <v>8990</v>
      </c>
    </row>
    <row r="5152" spans="1:16" x14ac:dyDescent="0.25">
      <c r="A5152" t="s">
        <v>0</v>
      </c>
      <c r="B5152" t="s">
        <v>2491</v>
      </c>
      <c r="C5152" t="s">
        <v>624</v>
      </c>
      <c r="D5152" t="s">
        <v>2208</v>
      </c>
      <c r="E5152" t="s">
        <v>20</v>
      </c>
      <c r="F5152" t="b">
        <v>0</v>
      </c>
      <c r="G5152" t="s">
        <v>35</v>
      </c>
      <c r="H5152" s="4">
        <v>45722.58425925926</v>
      </c>
      <c r="I5152" t="b">
        <v>0</v>
      </c>
      <c r="J5152" t="b">
        <v>1</v>
      </c>
      <c r="K5152" t="s">
        <v>24</v>
      </c>
      <c r="L5152" t="s">
        <v>22</v>
      </c>
      <c r="M5152">
        <v>98500</v>
      </c>
      <c r="O5152" t="s">
        <v>647</v>
      </c>
      <c r="P5152" t="s">
        <v>3688</v>
      </c>
    </row>
    <row r="5153" spans="1:16" x14ac:dyDescent="0.25">
      <c r="A5153" t="s">
        <v>0</v>
      </c>
      <c r="B5153" t="s">
        <v>8991</v>
      </c>
      <c r="C5153" t="s">
        <v>8992</v>
      </c>
      <c r="D5153" t="s">
        <v>3956</v>
      </c>
      <c r="E5153" t="s">
        <v>20</v>
      </c>
      <c r="F5153" t="b">
        <v>0</v>
      </c>
      <c r="G5153" t="s">
        <v>30</v>
      </c>
      <c r="H5153" s="4">
        <v>45722.584537037037</v>
      </c>
      <c r="I5153" t="b">
        <v>1</v>
      </c>
      <c r="J5153" t="b">
        <v>1</v>
      </c>
      <c r="K5153" t="s">
        <v>24</v>
      </c>
      <c r="L5153" t="s">
        <v>36</v>
      </c>
      <c r="N5153">
        <v>22.694999694824219</v>
      </c>
      <c r="O5153" t="s">
        <v>8993</v>
      </c>
      <c r="P5153" t="s">
        <v>3676</v>
      </c>
    </row>
    <row r="5154" spans="1:16" x14ac:dyDescent="0.25">
      <c r="A5154" t="s">
        <v>139</v>
      </c>
      <c r="B5154" t="s">
        <v>8994</v>
      </c>
      <c r="C5154" t="s">
        <v>122</v>
      </c>
      <c r="D5154" t="s">
        <v>3956</v>
      </c>
      <c r="E5154" t="s">
        <v>20</v>
      </c>
      <c r="F5154" t="b">
        <v>0</v>
      </c>
      <c r="G5154" t="s">
        <v>52</v>
      </c>
      <c r="H5154" s="4">
        <v>45722.584722222222</v>
      </c>
      <c r="I5154" t="b">
        <v>0</v>
      </c>
      <c r="J5154" t="b">
        <v>1</v>
      </c>
      <c r="K5154" t="s">
        <v>24</v>
      </c>
      <c r="L5154" t="s">
        <v>36</v>
      </c>
      <c r="N5154">
        <v>31.77500152587891</v>
      </c>
      <c r="O5154" t="s">
        <v>759</v>
      </c>
      <c r="P5154" t="s">
        <v>8995</v>
      </c>
    </row>
    <row r="5155" spans="1:16" x14ac:dyDescent="0.25">
      <c r="A5155" t="s">
        <v>1</v>
      </c>
      <c r="B5155" t="s">
        <v>8996</v>
      </c>
      <c r="C5155" t="s">
        <v>82</v>
      </c>
      <c r="D5155" t="s">
        <v>3956</v>
      </c>
      <c r="E5155" t="s">
        <v>34</v>
      </c>
      <c r="F5155" t="b">
        <v>0</v>
      </c>
      <c r="G5155" t="s">
        <v>27</v>
      </c>
      <c r="H5155" s="4">
        <v>45722.584907407407</v>
      </c>
      <c r="I5155" t="b">
        <v>0</v>
      </c>
      <c r="J5155" t="b">
        <v>1</v>
      </c>
      <c r="K5155" t="s">
        <v>24</v>
      </c>
      <c r="L5155" t="s">
        <v>36</v>
      </c>
      <c r="N5155">
        <v>55</v>
      </c>
      <c r="O5155" t="s">
        <v>254</v>
      </c>
      <c r="P5155" t="s">
        <v>596</v>
      </c>
    </row>
    <row r="5156" spans="1:16" x14ac:dyDescent="0.25">
      <c r="A5156" t="s">
        <v>1</v>
      </c>
      <c r="B5156" t="s">
        <v>8997</v>
      </c>
      <c r="C5156" t="s">
        <v>2305</v>
      </c>
      <c r="D5156" t="s">
        <v>3956</v>
      </c>
      <c r="E5156" t="s">
        <v>20</v>
      </c>
      <c r="F5156" t="b">
        <v>0</v>
      </c>
      <c r="G5156" t="s">
        <v>27</v>
      </c>
      <c r="H5156" s="4">
        <v>45722.584907407407</v>
      </c>
      <c r="I5156" t="b">
        <v>0</v>
      </c>
      <c r="J5156" t="b">
        <v>1</v>
      </c>
      <c r="K5156" t="s">
        <v>24</v>
      </c>
      <c r="L5156" t="s">
        <v>36</v>
      </c>
      <c r="N5156">
        <v>49.895000457763672</v>
      </c>
      <c r="O5156" t="s">
        <v>1982</v>
      </c>
      <c r="P5156" t="s">
        <v>8998</v>
      </c>
    </row>
    <row r="5157" spans="1:16" x14ac:dyDescent="0.25">
      <c r="A5157" t="s">
        <v>1</v>
      </c>
      <c r="B5157" t="s">
        <v>1153</v>
      </c>
      <c r="C5157" t="s">
        <v>3015</v>
      </c>
      <c r="D5157" t="s">
        <v>3956</v>
      </c>
      <c r="E5157" t="s">
        <v>105</v>
      </c>
      <c r="F5157" t="b">
        <v>0</v>
      </c>
      <c r="G5157" t="s">
        <v>27</v>
      </c>
      <c r="H5157" s="4">
        <v>45722.584976851853</v>
      </c>
      <c r="I5157" t="b">
        <v>0</v>
      </c>
      <c r="J5157" t="b">
        <v>0</v>
      </c>
      <c r="K5157" t="s">
        <v>24</v>
      </c>
      <c r="L5157" t="s">
        <v>36</v>
      </c>
      <c r="N5157">
        <v>40</v>
      </c>
      <c r="O5157" t="s">
        <v>6088</v>
      </c>
    </row>
    <row r="5158" spans="1:16" x14ac:dyDescent="0.25">
      <c r="A5158" t="s">
        <v>19</v>
      </c>
      <c r="B5158" t="s">
        <v>8999</v>
      </c>
      <c r="C5158" t="s">
        <v>1025</v>
      </c>
      <c r="D5158" t="s">
        <v>3956</v>
      </c>
      <c r="E5158" t="s">
        <v>20</v>
      </c>
      <c r="F5158" t="b">
        <v>0</v>
      </c>
      <c r="G5158" t="s">
        <v>27</v>
      </c>
      <c r="H5158" s="4">
        <v>45722.585034722222</v>
      </c>
      <c r="I5158" t="b">
        <v>0</v>
      </c>
      <c r="J5158" t="b">
        <v>1</v>
      </c>
      <c r="K5158" t="s">
        <v>24</v>
      </c>
      <c r="L5158" t="s">
        <v>36</v>
      </c>
      <c r="N5158">
        <v>49.895000457763672</v>
      </c>
      <c r="O5158" t="s">
        <v>1370</v>
      </c>
      <c r="P5158" t="s">
        <v>1587</v>
      </c>
    </row>
    <row r="5159" spans="1:16" x14ac:dyDescent="0.25">
      <c r="A5159" t="s">
        <v>1</v>
      </c>
      <c r="B5159" t="s">
        <v>9000</v>
      </c>
      <c r="C5159" t="s">
        <v>151</v>
      </c>
      <c r="D5159" t="s">
        <v>3956</v>
      </c>
      <c r="E5159" t="s">
        <v>20</v>
      </c>
      <c r="F5159" t="b">
        <v>0</v>
      </c>
      <c r="G5159" t="s">
        <v>30</v>
      </c>
      <c r="H5159" s="4">
        <v>45722.585358796299</v>
      </c>
      <c r="I5159" t="b">
        <v>0</v>
      </c>
      <c r="J5159" t="b">
        <v>1</v>
      </c>
      <c r="K5159" t="s">
        <v>24</v>
      </c>
      <c r="L5159" t="s">
        <v>36</v>
      </c>
      <c r="N5159">
        <v>40.81500244140625</v>
      </c>
      <c r="O5159" t="s">
        <v>1066</v>
      </c>
      <c r="P5159" t="s">
        <v>9001</v>
      </c>
    </row>
    <row r="5160" spans="1:16" x14ac:dyDescent="0.25">
      <c r="A5160" t="s">
        <v>1</v>
      </c>
      <c r="B5160" t="s">
        <v>2515</v>
      </c>
      <c r="C5160" t="s">
        <v>1263</v>
      </c>
      <c r="D5160" t="s">
        <v>3956</v>
      </c>
      <c r="E5160" t="s">
        <v>20</v>
      </c>
      <c r="F5160" t="b">
        <v>0</v>
      </c>
      <c r="G5160" t="s">
        <v>52</v>
      </c>
      <c r="H5160" s="4">
        <v>45722.585532407407</v>
      </c>
      <c r="I5160" t="b">
        <v>0</v>
      </c>
      <c r="J5160" t="b">
        <v>0</v>
      </c>
      <c r="K5160" t="s">
        <v>24</v>
      </c>
      <c r="L5160" t="s">
        <v>36</v>
      </c>
      <c r="N5160">
        <v>40.099998474121087</v>
      </c>
      <c r="O5160" t="s">
        <v>2288</v>
      </c>
    </row>
    <row r="5161" spans="1:16" x14ac:dyDescent="0.25">
      <c r="A5161" t="s">
        <v>40</v>
      </c>
      <c r="B5161" t="s">
        <v>40</v>
      </c>
      <c r="C5161" t="s">
        <v>9002</v>
      </c>
      <c r="D5161" t="s">
        <v>3956</v>
      </c>
      <c r="E5161" t="s">
        <v>20</v>
      </c>
      <c r="F5161" t="b">
        <v>0</v>
      </c>
      <c r="G5161" t="s">
        <v>27</v>
      </c>
      <c r="H5161" s="4">
        <v>45722.585787037038</v>
      </c>
      <c r="I5161" t="b">
        <v>1</v>
      </c>
      <c r="J5161" t="b">
        <v>1</v>
      </c>
      <c r="K5161" t="s">
        <v>24</v>
      </c>
      <c r="L5161" t="s">
        <v>36</v>
      </c>
      <c r="N5161">
        <v>52.919998168945313</v>
      </c>
      <c r="O5161" t="s">
        <v>9003</v>
      </c>
      <c r="P5161" t="s">
        <v>9004</v>
      </c>
    </row>
    <row r="5162" spans="1:16" x14ac:dyDescent="0.25">
      <c r="A5162" t="s">
        <v>2</v>
      </c>
      <c r="B5162" t="s">
        <v>9005</v>
      </c>
      <c r="C5162" t="s">
        <v>3687</v>
      </c>
      <c r="D5162" t="s">
        <v>3956</v>
      </c>
      <c r="E5162" t="s">
        <v>20</v>
      </c>
      <c r="F5162" t="b">
        <v>0</v>
      </c>
      <c r="G5162" t="s">
        <v>27</v>
      </c>
      <c r="H5162" s="4">
        <v>45722.585798611108</v>
      </c>
      <c r="I5162" t="b">
        <v>0</v>
      </c>
      <c r="J5162" t="b">
        <v>1</v>
      </c>
      <c r="K5162" t="s">
        <v>24</v>
      </c>
      <c r="L5162" t="s">
        <v>36</v>
      </c>
      <c r="N5162">
        <v>45.654998779296882</v>
      </c>
      <c r="O5162" t="s">
        <v>2112</v>
      </c>
      <c r="P5162" t="s">
        <v>9006</v>
      </c>
    </row>
    <row r="5163" spans="1:16" x14ac:dyDescent="0.25">
      <c r="A5163" t="s">
        <v>40</v>
      </c>
      <c r="B5163" t="s">
        <v>2487</v>
      </c>
      <c r="C5163" t="s">
        <v>9007</v>
      </c>
      <c r="D5163" t="s">
        <v>3956</v>
      </c>
      <c r="E5163" t="s">
        <v>20</v>
      </c>
      <c r="F5163" t="b">
        <v>0</v>
      </c>
      <c r="G5163" t="s">
        <v>27</v>
      </c>
      <c r="H5163" s="4">
        <v>45722.585833333331</v>
      </c>
      <c r="I5163" t="b">
        <v>0</v>
      </c>
      <c r="J5163" t="b">
        <v>1</v>
      </c>
      <c r="K5163" t="s">
        <v>24</v>
      </c>
      <c r="L5163" t="s">
        <v>36</v>
      </c>
      <c r="N5163">
        <v>45.745002746582031</v>
      </c>
      <c r="O5163" t="s">
        <v>9008</v>
      </c>
      <c r="P5163" t="s">
        <v>9009</v>
      </c>
    </row>
    <row r="5164" spans="1:16" x14ac:dyDescent="0.25">
      <c r="A5164" t="s">
        <v>2</v>
      </c>
      <c r="B5164" t="s">
        <v>9010</v>
      </c>
      <c r="C5164" t="s">
        <v>203</v>
      </c>
      <c r="D5164" t="s">
        <v>3956</v>
      </c>
      <c r="E5164" t="s">
        <v>20</v>
      </c>
      <c r="F5164" t="b">
        <v>0</v>
      </c>
      <c r="G5164" t="s">
        <v>27</v>
      </c>
      <c r="H5164" s="4">
        <v>45722.585902777777</v>
      </c>
      <c r="I5164" t="b">
        <v>0</v>
      </c>
      <c r="J5164" t="b">
        <v>1</v>
      </c>
      <c r="K5164" t="s">
        <v>24</v>
      </c>
      <c r="L5164" t="s">
        <v>36</v>
      </c>
      <c r="N5164">
        <v>50.870002746582031</v>
      </c>
      <c r="O5164" t="s">
        <v>1495</v>
      </c>
      <c r="P5164" t="s">
        <v>9011</v>
      </c>
    </row>
    <row r="5165" spans="1:16" x14ac:dyDescent="0.25">
      <c r="A5165" t="s">
        <v>40</v>
      </c>
      <c r="B5165" t="s">
        <v>9012</v>
      </c>
      <c r="C5165" t="s">
        <v>54</v>
      </c>
      <c r="D5165" t="s">
        <v>3956</v>
      </c>
      <c r="E5165" t="s">
        <v>20</v>
      </c>
      <c r="F5165" t="b">
        <v>0</v>
      </c>
      <c r="G5165" t="s">
        <v>41</v>
      </c>
      <c r="H5165" s="4">
        <v>45722.586111111108</v>
      </c>
      <c r="I5165" t="b">
        <v>0</v>
      </c>
      <c r="J5165" t="b">
        <v>1</v>
      </c>
      <c r="K5165" t="s">
        <v>24</v>
      </c>
      <c r="L5165" t="s">
        <v>36</v>
      </c>
      <c r="N5165">
        <v>68.2449951171875</v>
      </c>
      <c r="O5165" t="s">
        <v>405</v>
      </c>
      <c r="P5165" t="s">
        <v>9013</v>
      </c>
    </row>
    <row r="5166" spans="1:16" x14ac:dyDescent="0.25">
      <c r="A5166" t="s">
        <v>1</v>
      </c>
      <c r="B5166" t="s">
        <v>9014</v>
      </c>
      <c r="C5166" t="s">
        <v>1715</v>
      </c>
      <c r="D5166" t="s">
        <v>81</v>
      </c>
      <c r="E5166" t="s">
        <v>20</v>
      </c>
      <c r="F5166" t="b">
        <v>0</v>
      </c>
      <c r="G5166" t="s">
        <v>27</v>
      </c>
      <c r="H5166" s="4">
        <v>45722.627326388887</v>
      </c>
      <c r="I5166" t="b">
        <v>0</v>
      </c>
      <c r="J5166" t="b">
        <v>1</v>
      </c>
      <c r="K5166" t="s">
        <v>24</v>
      </c>
      <c r="L5166" t="s">
        <v>22</v>
      </c>
      <c r="M5166">
        <v>200000</v>
      </c>
      <c r="O5166" t="s">
        <v>81</v>
      </c>
      <c r="P5166" t="s">
        <v>9015</v>
      </c>
    </row>
    <row r="5167" spans="1:16" x14ac:dyDescent="0.25">
      <c r="A5167" t="s">
        <v>1</v>
      </c>
      <c r="B5167" t="s">
        <v>9016</v>
      </c>
      <c r="C5167" t="s">
        <v>160</v>
      </c>
      <c r="D5167" t="s">
        <v>3828</v>
      </c>
      <c r="E5167" t="s">
        <v>20</v>
      </c>
      <c r="F5167" t="b">
        <v>0</v>
      </c>
      <c r="G5167" t="s">
        <v>52</v>
      </c>
      <c r="H5167" s="4">
        <v>45722.668865740743</v>
      </c>
      <c r="I5167" t="b">
        <v>0</v>
      </c>
      <c r="J5167" t="b">
        <v>1</v>
      </c>
      <c r="K5167" t="s">
        <v>24</v>
      </c>
      <c r="L5167" t="s">
        <v>22</v>
      </c>
      <c r="M5167">
        <v>220500</v>
      </c>
      <c r="O5167" t="s">
        <v>3939</v>
      </c>
    </row>
    <row r="5168" spans="1:16" x14ac:dyDescent="0.25">
      <c r="A5168" t="s">
        <v>2</v>
      </c>
      <c r="B5168" t="s">
        <v>2</v>
      </c>
      <c r="C5168" t="s">
        <v>92</v>
      </c>
      <c r="D5168" t="s">
        <v>131</v>
      </c>
      <c r="E5168" t="s">
        <v>20</v>
      </c>
      <c r="F5168" t="b">
        <v>0</v>
      </c>
      <c r="G5168" t="s">
        <v>41</v>
      </c>
      <c r="H5168" s="4">
        <v>45722.669444444437</v>
      </c>
      <c r="I5168" t="b">
        <v>1</v>
      </c>
      <c r="J5168" t="b">
        <v>0</v>
      </c>
      <c r="K5168" t="s">
        <v>24</v>
      </c>
      <c r="L5168" t="s">
        <v>22</v>
      </c>
      <c r="M5168">
        <v>120000</v>
      </c>
      <c r="O5168" t="s">
        <v>131</v>
      </c>
      <c r="P5168" t="s">
        <v>9017</v>
      </c>
    </row>
    <row r="5169" spans="1:16" x14ac:dyDescent="0.25">
      <c r="A5169" t="s">
        <v>2</v>
      </c>
      <c r="B5169" t="s">
        <v>6874</v>
      </c>
      <c r="C5169" t="s">
        <v>985</v>
      </c>
      <c r="D5169" t="s">
        <v>3828</v>
      </c>
      <c r="E5169" t="s">
        <v>20</v>
      </c>
      <c r="F5169" t="b">
        <v>0</v>
      </c>
      <c r="G5169" t="s">
        <v>41</v>
      </c>
      <c r="H5169" s="4">
        <v>45722.669525462959</v>
      </c>
      <c r="I5169" t="b">
        <v>1</v>
      </c>
      <c r="J5169" t="b">
        <v>1</v>
      </c>
      <c r="K5169" t="s">
        <v>24</v>
      </c>
      <c r="L5169" t="s">
        <v>22</v>
      </c>
      <c r="M5169">
        <v>124107.5</v>
      </c>
      <c r="O5169" t="s">
        <v>554</v>
      </c>
      <c r="P5169" t="s">
        <v>9018</v>
      </c>
    </row>
    <row r="5170" spans="1:16" x14ac:dyDescent="0.25">
      <c r="A5170" t="s">
        <v>0</v>
      </c>
      <c r="B5170" t="s">
        <v>9019</v>
      </c>
      <c r="C5170" t="s">
        <v>1209</v>
      </c>
      <c r="D5170" t="s">
        <v>3828</v>
      </c>
      <c r="E5170" t="s">
        <v>20</v>
      </c>
      <c r="F5170" t="b">
        <v>0</v>
      </c>
      <c r="G5170" t="s">
        <v>35</v>
      </c>
      <c r="H5170" s="4">
        <v>45722.709155092591</v>
      </c>
      <c r="I5170" t="b">
        <v>0</v>
      </c>
      <c r="J5170" t="b">
        <v>0</v>
      </c>
      <c r="K5170" t="s">
        <v>24</v>
      </c>
      <c r="L5170" t="s">
        <v>36</v>
      </c>
      <c r="N5170">
        <v>43.005001068115227</v>
      </c>
      <c r="O5170" t="s">
        <v>9020</v>
      </c>
      <c r="P5170" t="s">
        <v>9021</v>
      </c>
    </row>
    <row r="5171" spans="1:16" x14ac:dyDescent="0.25">
      <c r="A5171" t="s">
        <v>0</v>
      </c>
      <c r="B5171" t="s">
        <v>8819</v>
      </c>
      <c r="C5171" t="s">
        <v>8820</v>
      </c>
      <c r="D5171" t="s">
        <v>3972</v>
      </c>
      <c r="E5171" t="s">
        <v>20</v>
      </c>
      <c r="F5171" t="b">
        <v>0</v>
      </c>
      <c r="G5171" t="s">
        <v>35</v>
      </c>
      <c r="H5171" s="4">
        <v>45722.709155092591</v>
      </c>
      <c r="I5171" t="b">
        <v>0</v>
      </c>
      <c r="J5171" t="b">
        <v>0</v>
      </c>
      <c r="K5171" t="s">
        <v>24</v>
      </c>
      <c r="L5171" t="s">
        <v>22</v>
      </c>
      <c r="M5171">
        <v>70000</v>
      </c>
      <c r="O5171" t="s">
        <v>8821</v>
      </c>
      <c r="P5171" t="s">
        <v>8822</v>
      </c>
    </row>
    <row r="5172" spans="1:16" x14ac:dyDescent="0.25">
      <c r="A5172" t="s">
        <v>28</v>
      </c>
      <c r="B5172" t="s">
        <v>9022</v>
      </c>
      <c r="C5172" t="s">
        <v>688</v>
      </c>
      <c r="D5172" t="s">
        <v>3972</v>
      </c>
      <c r="E5172" t="s">
        <v>20</v>
      </c>
      <c r="F5172" t="b">
        <v>0</v>
      </c>
      <c r="G5172" t="s">
        <v>30</v>
      </c>
      <c r="H5172" s="4">
        <v>45722.731979166667</v>
      </c>
      <c r="I5172" t="b">
        <v>0</v>
      </c>
      <c r="J5172" t="b">
        <v>0</v>
      </c>
      <c r="K5172" t="s">
        <v>24</v>
      </c>
      <c r="L5172" t="s">
        <v>36</v>
      </c>
      <c r="N5172">
        <v>82.5</v>
      </c>
      <c r="O5172" t="s">
        <v>4343</v>
      </c>
      <c r="P5172" t="s">
        <v>9023</v>
      </c>
    </row>
    <row r="5173" spans="1:16" x14ac:dyDescent="0.25">
      <c r="A5173" t="s">
        <v>1</v>
      </c>
      <c r="B5173" t="s">
        <v>1104</v>
      </c>
      <c r="C5173" t="s">
        <v>9024</v>
      </c>
      <c r="D5173" t="s">
        <v>3972</v>
      </c>
      <c r="E5173" t="s">
        <v>20</v>
      </c>
      <c r="F5173" t="b">
        <v>0</v>
      </c>
      <c r="G5173" t="s">
        <v>27</v>
      </c>
      <c r="H5173" s="4">
        <v>45722.750150462962</v>
      </c>
      <c r="I5173" t="b">
        <v>0</v>
      </c>
      <c r="J5173" t="b">
        <v>1</v>
      </c>
      <c r="K5173" t="s">
        <v>24</v>
      </c>
      <c r="L5173" t="s">
        <v>22</v>
      </c>
      <c r="M5173">
        <v>80000</v>
      </c>
      <c r="O5173" t="s">
        <v>1493</v>
      </c>
      <c r="P5173" t="s">
        <v>204</v>
      </c>
    </row>
    <row r="5174" spans="1:16" x14ac:dyDescent="0.25">
      <c r="A5174" t="s">
        <v>89</v>
      </c>
      <c r="B5174" t="s">
        <v>2984</v>
      </c>
      <c r="D5174" t="s">
        <v>4034</v>
      </c>
      <c r="E5174" t="s">
        <v>20</v>
      </c>
      <c r="F5174" t="b">
        <v>0</v>
      </c>
      <c r="G5174" t="s">
        <v>41</v>
      </c>
      <c r="H5174" s="4">
        <v>45722.750439814823</v>
      </c>
      <c r="I5174" t="b">
        <v>0</v>
      </c>
      <c r="J5174" t="b">
        <v>0</v>
      </c>
      <c r="K5174" t="s">
        <v>24</v>
      </c>
      <c r="L5174" t="s">
        <v>22</v>
      </c>
      <c r="M5174">
        <v>135000</v>
      </c>
      <c r="O5174" t="s">
        <v>9025</v>
      </c>
      <c r="P5174" t="s">
        <v>193</v>
      </c>
    </row>
    <row r="5175" spans="1:16" x14ac:dyDescent="0.25">
      <c r="A5175" t="s">
        <v>1</v>
      </c>
      <c r="B5175" t="s">
        <v>852</v>
      </c>
      <c r="C5175" t="s">
        <v>2465</v>
      </c>
      <c r="D5175" t="s">
        <v>3972</v>
      </c>
      <c r="E5175" t="s">
        <v>20</v>
      </c>
      <c r="F5175" t="b">
        <v>0</v>
      </c>
      <c r="G5175" t="s">
        <v>41</v>
      </c>
      <c r="H5175" s="4">
        <v>45722.750486111108</v>
      </c>
      <c r="I5175" t="b">
        <v>0</v>
      </c>
      <c r="J5175" t="b">
        <v>0</v>
      </c>
      <c r="K5175" t="s">
        <v>24</v>
      </c>
      <c r="L5175" t="s">
        <v>22</v>
      </c>
      <c r="M5175">
        <v>167500</v>
      </c>
      <c r="O5175" t="s">
        <v>6215</v>
      </c>
    </row>
    <row r="5176" spans="1:16" x14ac:dyDescent="0.25">
      <c r="A5176" t="s">
        <v>0</v>
      </c>
      <c r="B5176" t="s">
        <v>103</v>
      </c>
      <c r="C5176" t="s">
        <v>33</v>
      </c>
      <c r="D5176" t="s">
        <v>3828</v>
      </c>
      <c r="E5176" t="s">
        <v>51</v>
      </c>
      <c r="F5176" t="b">
        <v>0</v>
      </c>
      <c r="G5176" t="s">
        <v>35</v>
      </c>
      <c r="H5176" s="4">
        <v>45722.750821759262</v>
      </c>
      <c r="I5176" t="b">
        <v>0</v>
      </c>
      <c r="J5176" t="b">
        <v>0</v>
      </c>
      <c r="K5176" t="s">
        <v>24</v>
      </c>
      <c r="L5176" t="s">
        <v>22</v>
      </c>
      <c r="M5176">
        <v>50000</v>
      </c>
      <c r="O5176" t="s">
        <v>1024</v>
      </c>
      <c r="P5176" t="s">
        <v>3076</v>
      </c>
    </row>
    <row r="5177" spans="1:16" x14ac:dyDescent="0.25">
      <c r="A5177" t="s">
        <v>1</v>
      </c>
      <c r="B5177" t="s">
        <v>9026</v>
      </c>
      <c r="C5177" t="s">
        <v>167</v>
      </c>
      <c r="D5177" t="s">
        <v>3972</v>
      </c>
      <c r="E5177" t="s">
        <v>20</v>
      </c>
      <c r="F5177" t="b">
        <v>0</v>
      </c>
      <c r="G5177" t="s">
        <v>35</v>
      </c>
      <c r="H5177" s="4">
        <v>45722.750844907408</v>
      </c>
      <c r="I5177" t="b">
        <v>1</v>
      </c>
      <c r="J5177" t="b">
        <v>0</v>
      </c>
      <c r="K5177" t="s">
        <v>24</v>
      </c>
      <c r="L5177" t="s">
        <v>36</v>
      </c>
      <c r="N5177">
        <v>38</v>
      </c>
      <c r="O5177" t="s">
        <v>9027</v>
      </c>
      <c r="P5177" t="s">
        <v>9028</v>
      </c>
    </row>
    <row r="5178" spans="1:16" x14ac:dyDescent="0.25">
      <c r="A5178" t="s">
        <v>1</v>
      </c>
      <c r="B5178" t="s">
        <v>9029</v>
      </c>
      <c r="C5178" t="s">
        <v>141</v>
      </c>
      <c r="D5178" t="s">
        <v>3828</v>
      </c>
      <c r="E5178" t="s">
        <v>20</v>
      </c>
      <c r="F5178" t="b">
        <v>0</v>
      </c>
      <c r="G5178" t="s">
        <v>27</v>
      </c>
      <c r="H5178" s="4">
        <v>45722.751597222217</v>
      </c>
      <c r="I5178" t="b">
        <v>0</v>
      </c>
      <c r="J5178" t="b">
        <v>1</v>
      </c>
      <c r="K5178" t="s">
        <v>24</v>
      </c>
      <c r="L5178" t="s">
        <v>22</v>
      </c>
      <c r="M5178">
        <v>133805.5</v>
      </c>
      <c r="O5178" t="s">
        <v>9030</v>
      </c>
      <c r="P5178" t="s">
        <v>9031</v>
      </c>
    </row>
    <row r="5179" spans="1:16" x14ac:dyDescent="0.25">
      <c r="A5179" t="s">
        <v>25</v>
      </c>
      <c r="B5179" t="s">
        <v>9032</v>
      </c>
      <c r="C5179" t="s">
        <v>158</v>
      </c>
      <c r="D5179" t="s">
        <v>4034</v>
      </c>
      <c r="E5179" t="s">
        <v>20</v>
      </c>
      <c r="F5179" t="b">
        <v>0</v>
      </c>
      <c r="G5179" t="s">
        <v>158</v>
      </c>
      <c r="H5179" s="4">
        <v>45722.774837962963</v>
      </c>
      <c r="I5179" t="b">
        <v>0</v>
      </c>
      <c r="J5179" t="b">
        <v>0</v>
      </c>
      <c r="K5179" t="s">
        <v>158</v>
      </c>
      <c r="L5179" t="s">
        <v>22</v>
      </c>
      <c r="M5179">
        <v>64271.5</v>
      </c>
      <c r="O5179" t="s">
        <v>402</v>
      </c>
      <c r="P5179" t="s">
        <v>9033</v>
      </c>
    </row>
    <row r="5180" spans="1:16" x14ac:dyDescent="0.25">
      <c r="A5180" t="s">
        <v>0</v>
      </c>
      <c r="B5180" t="s">
        <v>0</v>
      </c>
      <c r="C5180" t="s">
        <v>9034</v>
      </c>
      <c r="D5180" t="s">
        <v>3828</v>
      </c>
      <c r="E5180" t="s">
        <v>20</v>
      </c>
      <c r="F5180" t="b">
        <v>0</v>
      </c>
      <c r="G5180" t="s">
        <v>23</v>
      </c>
      <c r="H5180" s="4">
        <v>45722.790856481479</v>
      </c>
      <c r="I5180" t="b">
        <v>0</v>
      </c>
      <c r="J5180" t="b">
        <v>1</v>
      </c>
      <c r="K5180" t="s">
        <v>24</v>
      </c>
      <c r="L5180" t="s">
        <v>22</v>
      </c>
      <c r="M5180">
        <v>70620</v>
      </c>
      <c r="O5180" t="s">
        <v>7686</v>
      </c>
      <c r="P5180" t="s">
        <v>9035</v>
      </c>
    </row>
    <row r="5181" spans="1:16" x14ac:dyDescent="0.25">
      <c r="A5181" t="s">
        <v>0</v>
      </c>
      <c r="B5181" t="s">
        <v>1300</v>
      </c>
      <c r="C5181" t="s">
        <v>167</v>
      </c>
      <c r="D5181" t="s">
        <v>3828</v>
      </c>
      <c r="E5181" t="s">
        <v>51</v>
      </c>
      <c r="F5181" t="b">
        <v>0</v>
      </c>
      <c r="G5181" t="s">
        <v>35</v>
      </c>
      <c r="H5181" s="4">
        <v>45722.792488425926</v>
      </c>
      <c r="I5181" t="b">
        <v>0</v>
      </c>
      <c r="J5181" t="b">
        <v>0</v>
      </c>
      <c r="K5181" t="s">
        <v>24</v>
      </c>
      <c r="L5181" t="s">
        <v>36</v>
      </c>
      <c r="N5181">
        <v>37.5</v>
      </c>
      <c r="O5181" t="s">
        <v>9036</v>
      </c>
      <c r="P5181" t="s">
        <v>9037</v>
      </c>
    </row>
    <row r="5182" spans="1:16" x14ac:dyDescent="0.25">
      <c r="A5182" t="s">
        <v>139</v>
      </c>
      <c r="B5182" t="s">
        <v>9038</v>
      </c>
      <c r="C5182" t="s">
        <v>167</v>
      </c>
      <c r="D5182" t="s">
        <v>2208</v>
      </c>
      <c r="E5182" t="s">
        <v>51</v>
      </c>
      <c r="F5182" t="b">
        <v>0</v>
      </c>
      <c r="G5182" t="s">
        <v>35</v>
      </c>
      <c r="H5182" s="4">
        <v>45722.792604166672</v>
      </c>
      <c r="I5182" t="b">
        <v>0</v>
      </c>
      <c r="J5182" t="b">
        <v>0</v>
      </c>
      <c r="K5182" t="s">
        <v>24</v>
      </c>
      <c r="L5182" t="s">
        <v>36</v>
      </c>
      <c r="N5182">
        <v>34</v>
      </c>
      <c r="O5182" t="s">
        <v>923</v>
      </c>
      <c r="P5182" t="s">
        <v>9039</v>
      </c>
    </row>
    <row r="5183" spans="1:16" x14ac:dyDescent="0.25">
      <c r="A5183" t="s">
        <v>0</v>
      </c>
      <c r="B5183" t="s">
        <v>0</v>
      </c>
      <c r="C5183" t="s">
        <v>9040</v>
      </c>
      <c r="D5183" t="s">
        <v>3972</v>
      </c>
      <c r="E5183" t="s">
        <v>105</v>
      </c>
      <c r="F5183" t="b">
        <v>0</v>
      </c>
      <c r="G5183" t="s">
        <v>30</v>
      </c>
      <c r="H5183" s="4">
        <v>45722.792870370373</v>
      </c>
      <c r="I5183" t="b">
        <v>0</v>
      </c>
      <c r="J5183" t="b">
        <v>0</v>
      </c>
      <c r="K5183" t="s">
        <v>24</v>
      </c>
      <c r="L5183" t="s">
        <v>36</v>
      </c>
      <c r="N5183">
        <v>35</v>
      </c>
      <c r="O5183" t="s">
        <v>776</v>
      </c>
      <c r="P5183" t="s">
        <v>204</v>
      </c>
    </row>
    <row r="5184" spans="1:16" x14ac:dyDescent="0.25">
      <c r="A5184" t="s">
        <v>0</v>
      </c>
      <c r="B5184" t="s">
        <v>9041</v>
      </c>
      <c r="C5184" t="s">
        <v>9042</v>
      </c>
      <c r="D5184" t="s">
        <v>3972</v>
      </c>
      <c r="E5184" t="s">
        <v>20</v>
      </c>
      <c r="F5184" t="b">
        <v>0</v>
      </c>
      <c r="G5184" t="s">
        <v>30</v>
      </c>
      <c r="H5184" s="4">
        <v>45722.792893518519</v>
      </c>
      <c r="I5184" t="b">
        <v>1</v>
      </c>
      <c r="J5184" t="b">
        <v>0</v>
      </c>
      <c r="K5184" t="s">
        <v>24</v>
      </c>
      <c r="L5184" t="s">
        <v>22</v>
      </c>
      <c r="M5184">
        <v>80000</v>
      </c>
      <c r="O5184" t="s">
        <v>3241</v>
      </c>
      <c r="P5184" t="s">
        <v>709</v>
      </c>
    </row>
    <row r="5185" spans="1:16" x14ac:dyDescent="0.25">
      <c r="A5185" t="s">
        <v>0</v>
      </c>
      <c r="B5185" t="s">
        <v>9043</v>
      </c>
      <c r="C5185" t="s">
        <v>39</v>
      </c>
      <c r="D5185" t="s">
        <v>3972</v>
      </c>
      <c r="E5185" t="s">
        <v>20</v>
      </c>
      <c r="F5185" t="b">
        <v>1</v>
      </c>
      <c r="G5185" t="s">
        <v>27</v>
      </c>
      <c r="H5185" s="4">
        <v>45722.794212962966</v>
      </c>
      <c r="I5185" t="b">
        <v>0</v>
      </c>
      <c r="J5185" t="b">
        <v>1</v>
      </c>
      <c r="K5185" t="s">
        <v>24</v>
      </c>
      <c r="L5185" t="s">
        <v>22</v>
      </c>
      <c r="M5185">
        <v>112950</v>
      </c>
      <c r="O5185" t="s">
        <v>2815</v>
      </c>
      <c r="P5185" t="s">
        <v>9044</v>
      </c>
    </row>
    <row r="5186" spans="1:16" x14ac:dyDescent="0.25">
      <c r="A5186" t="s">
        <v>0</v>
      </c>
      <c r="B5186" t="s">
        <v>3444</v>
      </c>
      <c r="C5186" t="s">
        <v>9045</v>
      </c>
      <c r="D5186" t="s">
        <v>3956</v>
      </c>
      <c r="E5186" t="s">
        <v>20</v>
      </c>
      <c r="F5186" t="b">
        <v>0</v>
      </c>
      <c r="G5186" t="s">
        <v>23</v>
      </c>
      <c r="H5186" s="4">
        <v>45722.832557870373</v>
      </c>
      <c r="I5186" t="b">
        <v>1</v>
      </c>
      <c r="J5186" t="b">
        <v>0</v>
      </c>
      <c r="K5186" t="s">
        <v>24</v>
      </c>
      <c r="L5186" t="s">
        <v>36</v>
      </c>
      <c r="N5186">
        <v>19.579999923706051</v>
      </c>
      <c r="O5186" t="s">
        <v>4418</v>
      </c>
    </row>
    <row r="5187" spans="1:16" x14ac:dyDescent="0.25">
      <c r="A5187" t="s">
        <v>25</v>
      </c>
      <c r="B5187" t="s">
        <v>3453</v>
      </c>
      <c r="C5187" t="s">
        <v>278</v>
      </c>
      <c r="D5187" t="s">
        <v>4083</v>
      </c>
      <c r="E5187" t="s">
        <v>20</v>
      </c>
      <c r="F5187" t="b">
        <v>0</v>
      </c>
      <c r="G5187" t="s">
        <v>23</v>
      </c>
      <c r="H5187" s="4">
        <v>45722.832800925928</v>
      </c>
      <c r="I5187" t="b">
        <v>0</v>
      </c>
      <c r="J5187" t="b">
        <v>0</v>
      </c>
      <c r="K5187" t="s">
        <v>24</v>
      </c>
      <c r="L5187" t="s">
        <v>22</v>
      </c>
      <c r="M5187">
        <v>145000</v>
      </c>
      <c r="O5187" t="s">
        <v>1598</v>
      </c>
      <c r="P5187" t="s">
        <v>726</v>
      </c>
    </row>
    <row r="5188" spans="1:16" x14ac:dyDescent="0.25">
      <c r="A5188" t="s">
        <v>2</v>
      </c>
      <c r="B5188" t="s">
        <v>9046</v>
      </c>
      <c r="C5188" t="s">
        <v>3084</v>
      </c>
      <c r="D5188" t="s">
        <v>3956</v>
      </c>
      <c r="E5188" t="s">
        <v>20</v>
      </c>
      <c r="F5188" t="b">
        <v>0</v>
      </c>
      <c r="G5188" t="s">
        <v>30</v>
      </c>
      <c r="H5188" s="4">
        <v>45722.835358796299</v>
      </c>
      <c r="I5188" t="b">
        <v>0</v>
      </c>
      <c r="J5188" t="b">
        <v>1</v>
      </c>
      <c r="K5188" t="s">
        <v>24</v>
      </c>
      <c r="L5188" t="s">
        <v>36</v>
      </c>
      <c r="N5188">
        <v>25.2400016784668</v>
      </c>
      <c r="O5188" t="s">
        <v>9047</v>
      </c>
      <c r="P5188" t="s">
        <v>9048</v>
      </c>
    </row>
    <row r="5189" spans="1:16" x14ac:dyDescent="0.25">
      <c r="A5189" t="s">
        <v>40</v>
      </c>
      <c r="B5189" t="s">
        <v>9049</v>
      </c>
      <c r="C5189" t="s">
        <v>9050</v>
      </c>
      <c r="D5189" t="s">
        <v>3956</v>
      </c>
      <c r="E5189" t="s">
        <v>20</v>
      </c>
      <c r="F5189" t="b">
        <v>0</v>
      </c>
      <c r="G5189" t="s">
        <v>27</v>
      </c>
      <c r="H5189" s="4">
        <v>45722.835763888892</v>
      </c>
      <c r="I5189" t="b">
        <v>0</v>
      </c>
      <c r="J5189" t="b">
        <v>1</v>
      </c>
      <c r="K5189" t="s">
        <v>24</v>
      </c>
      <c r="L5189" t="s">
        <v>36</v>
      </c>
      <c r="N5189">
        <v>48.135002136230469</v>
      </c>
      <c r="O5189" t="s">
        <v>1009</v>
      </c>
      <c r="P5189" t="s">
        <v>9051</v>
      </c>
    </row>
    <row r="5190" spans="1:16" x14ac:dyDescent="0.25">
      <c r="A5190" t="s">
        <v>2</v>
      </c>
      <c r="B5190" t="s">
        <v>2</v>
      </c>
      <c r="C5190" t="s">
        <v>9052</v>
      </c>
      <c r="D5190" t="s">
        <v>3956</v>
      </c>
      <c r="E5190" t="s">
        <v>20</v>
      </c>
      <c r="F5190" t="b">
        <v>0</v>
      </c>
      <c r="G5190" t="s">
        <v>27</v>
      </c>
      <c r="H5190" s="4">
        <v>45722.835787037038</v>
      </c>
      <c r="I5190" t="b">
        <v>0</v>
      </c>
      <c r="J5190" t="b">
        <v>0</v>
      </c>
      <c r="K5190" t="s">
        <v>24</v>
      </c>
      <c r="L5190" t="s">
        <v>36</v>
      </c>
      <c r="N5190">
        <v>45.745002746582031</v>
      </c>
      <c r="O5190" t="s">
        <v>1608</v>
      </c>
      <c r="P5190" t="s">
        <v>9053</v>
      </c>
    </row>
    <row r="5191" spans="1:16" x14ac:dyDescent="0.25">
      <c r="A5191" t="s">
        <v>2</v>
      </c>
      <c r="B5191" t="s">
        <v>9054</v>
      </c>
      <c r="C5191" t="s">
        <v>327</v>
      </c>
      <c r="D5191" t="s">
        <v>3956</v>
      </c>
      <c r="E5191" t="s">
        <v>20</v>
      </c>
      <c r="F5191" t="b">
        <v>0</v>
      </c>
      <c r="G5191" t="s">
        <v>41</v>
      </c>
      <c r="H5191" s="4">
        <v>45722.836134259262</v>
      </c>
      <c r="I5191" t="b">
        <v>0</v>
      </c>
      <c r="J5191" t="b">
        <v>1</v>
      </c>
      <c r="K5191" t="s">
        <v>24</v>
      </c>
      <c r="L5191" t="s">
        <v>36</v>
      </c>
      <c r="N5191">
        <v>56</v>
      </c>
      <c r="O5191" t="s">
        <v>1071</v>
      </c>
      <c r="P5191" t="s">
        <v>8980</v>
      </c>
    </row>
    <row r="5192" spans="1:16" x14ac:dyDescent="0.25">
      <c r="A5192" t="s">
        <v>2</v>
      </c>
      <c r="B5192" t="s">
        <v>1676</v>
      </c>
      <c r="C5192" t="s">
        <v>9055</v>
      </c>
      <c r="D5192" t="s">
        <v>3956</v>
      </c>
      <c r="E5192" t="s">
        <v>20</v>
      </c>
      <c r="F5192" t="b">
        <v>0</v>
      </c>
      <c r="G5192" t="s">
        <v>41</v>
      </c>
      <c r="H5192" s="4">
        <v>45722.836157407408</v>
      </c>
      <c r="I5192" t="b">
        <v>0</v>
      </c>
      <c r="J5192" t="b">
        <v>1</v>
      </c>
      <c r="K5192" t="s">
        <v>24</v>
      </c>
      <c r="L5192" t="s">
        <v>36</v>
      </c>
      <c r="N5192">
        <v>45.745002746582031</v>
      </c>
      <c r="O5192" t="s">
        <v>9056</v>
      </c>
      <c r="P5192" t="s">
        <v>9057</v>
      </c>
    </row>
    <row r="5193" spans="1:16" x14ac:dyDescent="0.25">
      <c r="A5193" t="s">
        <v>2</v>
      </c>
      <c r="B5193" t="s">
        <v>7986</v>
      </c>
      <c r="C5193" t="s">
        <v>1291</v>
      </c>
      <c r="D5193" t="s">
        <v>3956</v>
      </c>
      <c r="E5193" t="s">
        <v>20</v>
      </c>
      <c r="F5193" t="b">
        <v>0</v>
      </c>
      <c r="G5193" t="s">
        <v>1247</v>
      </c>
      <c r="H5193" s="4">
        <v>45722.842800925922</v>
      </c>
      <c r="I5193" t="b">
        <v>1</v>
      </c>
      <c r="J5193" t="b">
        <v>0</v>
      </c>
      <c r="K5193" t="s">
        <v>1247</v>
      </c>
      <c r="L5193" t="s">
        <v>36</v>
      </c>
      <c r="N5193">
        <v>25.244998931884769</v>
      </c>
      <c r="O5193" t="s">
        <v>1071</v>
      </c>
      <c r="P5193" t="s">
        <v>7666</v>
      </c>
    </row>
    <row r="5194" spans="1:16" x14ac:dyDescent="0.25">
      <c r="A5194" t="s">
        <v>19</v>
      </c>
      <c r="B5194" t="s">
        <v>9058</v>
      </c>
      <c r="C5194" t="s">
        <v>192</v>
      </c>
      <c r="D5194" t="s">
        <v>3972</v>
      </c>
      <c r="E5194" t="s">
        <v>20</v>
      </c>
      <c r="F5194" t="b">
        <v>0</v>
      </c>
      <c r="G5194" t="s">
        <v>23</v>
      </c>
      <c r="H5194" s="4">
        <v>45722.874525462961</v>
      </c>
      <c r="I5194" t="b">
        <v>0</v>
      </c>
      <c r="J5194" t="b">
        <v>1</v>
      </c>
      <c r="K5194" t="s">
        <v>24</v>
      </c>
      <c r="L5194" t="s">
        <v>22</v>
      </c>
      <c r="M5194">
        <v>218380</v>
      </c>
      <c r="O5194" t="s">
        <v>9059</v>
      </c>
      <c r="P5194" t="s">
        <v>9060</v>
      </c>
    </row>
    <row r="5195" spans="1:16" x14ac:dyDescent="0.25">
      <c r="A5195" t="s">
        <v>139</v>
      </c>
      <c r="B5195" t="s">
        <v>9061</v>
      </c>
      <c r="C5195" t="s">
        <v>2311</v>
      </c>
      <c r="D5195" t="s">
        <v>3972</v>
      </c>
      <c r="E5195" t="s">
        <v>20</v>
      </c>
      <c r="F5195" t="b">
        <v>0</v>
      </c>
      <c r="G5195" t="s">
        <v>35</v>
      </c>
      <c r="H5195" s="4">
        <v>45722.875937500001</v>
      </c>
      <c r="I5195" t="b">
        <v>0</v>
      </c>
      <c r="J5195" t="b">
        <v>0</v>
      </c>
      <c r="K5195" t="s">
        <v>24</v>
      </c>
      <c r="L5195" t="s">
        <v>22</v>
      </c>
      <c r="M5195">
        <v>81317.109375</v>
      </c>
      <c r="O5195" t="s">
        <v>9062</v>
      </c>
      <c r="P5195" t="s">
        <v>3000</v>
      </c>
    </row>
    <row r="5196" spans="1:16" x14ac:dyDescent="0.25">
      <c r="A5196" t="s">
        <v>2</v>
      </c>
      <c r="B5196" t="s">
        <v>3568</v>
      </c>
      <c r="C5196" t="s">
        <v>725</v>
      </c>
      <c r="D5196" t="s">
        <v>3972</v>
      </c>
      <c r="E5196" t="s">
        <v>20</v>
      </c>
      <c r="F5196" t="b">
        <v>0</v>
      </c>
      <c r="G5196" t="s">
        <v>27</v>
      </c>
      <c r="H5196" s="4">
        <v>45722.877500000002</v>
      </c>
      <c r="I5196" t="b">
        <v>1</v>
      </c>
      <c r="J5196" t="b">
        <v>1</v>
      </c>
      <c r="K5196" t="s">
        <v>24</v>
      </c>
      <c r="L5196" t="s">
        <v>22</v>
      </c>
      <c r="M5196">
        <v>110000</v>
      </c>
      <c r="O5196" t="s">
        <v>9063</v>
      </c>
      <c r="P5196" t="s">
        <v>9064</v>
      </c>
    </row>
    <row r="5197" spans="1:16" x14ac:dyDescent="0.25">
      <c r="A5197" t="s">
        <v>2</v>
      </c>
      <c r="B5197" t="s">
        <v>1055</v>
      </c>
      <c r="C5197" t="s">
        <v>327</v>
      </c>
      <c r="D5197" t="s">
        <v>3972</v>
      </c>
      <c r="E5197" t="s">
        <v>20</v>
      </c>
      <c r="F5197" t="b">
        <v>0</v>
      </c>
      <c r="G5197" t="s">
        <v>30</v>
      </c>
      <c r="H5197" s="4">
        <v>45722.898564814823</v>
      </c>
      <c r="I5197" t="b">
        <v>1</v>
      </c>
      <c r="J5197" t="b">
        <v>0</v>
      </c>
      <c r="K5197" t="s">
        <v>24</v>
      </c>
      <c r="L5197" t="s">
        <v>22</v>
      </c>
      <c r="M5197">
        <v>65000</v>
      </c>
      <c r="O5197" t="s">
        <v>102</v>
      </c>
      <c r="P5197" t="s">
        <v>9065</v>
      </c>
    </row>
    <row r="5198" spans="1:16" x14ac:dyDescent="0.25">
      <c r="A5198" t="s">
        <v>0</v>
      </c>
      <c r="B5198" t="s">
        <v>2994</v>
      </c>
      <c r="C5198" t="s">
        <v>817</v>
      </c>
      <c r="D5198" t="s">
        <v>3972</v>
      </c>
      <c r="E5198" t="s">
        <v>20</v>
      </c>
      <c r="F5198" t="b">
        <v>0</v>
      </c>
      <c r="G5198" t="s">
        <v>27</v>
      </c>
      <c r="H5198" s="4">
        <v>45722.916967592602</v>
      </c>
      <c r="I5198" t="b">
        <v>0</v>
      </c>
      <c r="J5198" t="b">
        <v>0</v>
      </c>
      <c r="K5198" t="s">
        <v>24</v>
      </c>
      <c r="L5198" t="s">
        <v>22</v>
      </c>
      <c r="M5198">
        <v>70640.5</v>
      </c>
      <c r="O5198" t="s">
        <v>9066</v>
      </c>
      <c r="P5198" t="s">
        <v>9067</v>
      </c>
    </row>
    <row r="5199" spans="1:16" x14ac:dyDescent="0.25">
      <c r="A5199" t="s">
        <v>89</v>
      </c>
      <c r="B5199" t="s">
        <v>2377</v>
      </c>
      <c r="C5199" t="s">
        <v>623</v>
      </c>
      <c r="D5199" t="s">
        <v>3972</v>
      </c>
      <c r="E5199" t="s">
        <v>51</v>
      </c>
      <c r="F5199" t="b">
        <v>0</v>
      </c>
      <c r="G5199" t="s">
        <v>27</v>
      </c>
      <c r="H5199" s="4">
        <v>45722.916979166657</v>
      </c>
      <c r="I5199" t="b">
        <v>0</v>
      </c>
      <c r="J5199" t="b">
        <v>1</v>
      </c>
      <c r="K5199" t="s">
        <v>24</v>
      </c>
      <c r="L5199" t="s">
        <v>36</v>
      </c>
      <c r="N5199">
        <v>65</v>
      </c>
      <c r="O5199" t="s">
        <v>483</v>
      </c>
      <c r="P5199" t="s">
        <v>9068</v>
      </c>
    </row>
    <row r="5200" spans="1:16" x14ac:dyDescent="0.25">
      <c r="A5200" t="s">
        <v>2</v>
      </c>
      <c r="B5200" t="s">
        <v>1302</v>
      </c>
      <c r="C5200" t="s">
        <v>613</v>
      </c>
      <c r="D5200" t="s">
        <v>3828</v>
      </c>
      <c r="E5200" t="s">
        <v>34</v>
      </c>
      <c r="F5200" t="b">
        <v>0</v>
      </c>
      <c r="G5200" t="s">
        <v>27</v>
      </c>
      <c r="H5200" s="4">
        <v>45722.91909722222</v>
      </c>
      <c r="I5200" t="b">
        <v>0</v>
      </c>
      <c r="J5200" t="b">
        <v>1</v>
      </c>
      <c r="K5200" t="s">
        <v>24</v>
      </c>
      <c r="L5200" t="s">
        <v>36</v>
      </c>
      <c r="N5200">
        <v>65</v>
      </c>
      <c r="O5200" t="s">
        <v>9069</v>
      </c>
      <c r="P5200" t="s">
        <v>9070</v>
      </c>
    </row>
    <row r="5201" spans="1:16" x14ac:dyDescent="0.25">
      <c r="A5201" t="s">
        <v>139</v>
      </c>
      <c r="B5201" t="s">
        <v>9071</v>
      </c>
      <c r="C5201" t="s">
        <v>76</v>
      </c>
      <c r="D5201" t="s">
        <v>3972</v>
      </c>
      <c r="E5201" t="s">
        <v>51</v>
      </c>
      <c r="F5201" t="b">
        <v>0</v>
      </c>
      <c r="G5201" t="s">
        <v>41</v>
      </c>
      <c r="H5201" s="4">
        <v>45722.958865740737</v>
      </c>
      <c r="I5201" t="b">
        <v>1</v>
      </c>
      <c r="J5201" t="b">
        <v>0</v>
      </c>
      <c r="K5201" t="s">
        <v>24</v>
      </c>
      <c r="L5201" t="s">
        <v>36</v>
      </c>
      <c r="N5201">
        <v>55</v>
      </c>
      <c r="O5201" t="s">
        <v>2862</v>
      </c>
      <c r="P5201" t="s">
        <v>9072</v>
      </c>
    </row>
    <row r="5202" spans="1:16" x14ac:dyDescent="0.25">
      <c r="A5202" t="s">
        <v>19</v>
      </c>
      <c r="B5202" t="s">
        <v>3169</v>
      </c>
      <c r="C5202" t="s">
        <v>2983</v>
      </c>
      <c r="D5202" t="s">
        <v>4013</v>
      </c>
      <c r="E5202" t="s">
        <v>20</v>
      </c>
      <c r="F5202" t="b">
        <v>0</v>
      </c>
      <c r="G5202" t="s">
        <v>23</v>
      </c>
      <c r="H5202" s="4">
        <v>45722.999525462961</v>
      </c>
      <c r="I5202" t="b">
        <v>0</v>
      </c>
      <c r="J5202" t="b">
        <v>1</v>
      </c>
      <c r="K5202" t="s">
        <v>24</v>
      </c>
      <c r="L5202" t="s">
        <v>22</v>
      </c>
      <c r="M5202">
        <v>193500</v>
      </c>
      <c r="O5202" t="s">
        <v>2070</v>
      </c>
      <c r="P5202" t="s">
        <v>3166</v>
      </c>
    </row>
    <row r="5203" spans="1:16" x14ac:dyDescent="0.25">
      <c r="A5203" t="s">
        <v>40</v>
      </c>
      <c r="B5203" t="s">
        <v>40</v>
      </c>
      <c r="C5203" t="s">
        <v>928</v>
      </c>
      <c r="D5203" t="s">
        <v>4752</v>
      </c>
      <c r="E5203" t="s">
        <v>20</v>
      </c>
      <c r="F5203" t="b">
        <v>0</v>
      </c>
      <c r="G5203" t="s">
        <v>27</v>
      </c>
      <c r="H5203" s="4">
        <v>45723.002326388887</v>
      </c>
      <c r="I5203" t="b">
        <v>0</v>
      </c>
      <c r="J5203" t="b">
        <v>1</v>
      </c>
      <c r="K5203" t="s">
        <v>24</v>
      </c>
      <c r="L5203" t="s">
        <v>36</v>
      </c>
      <c r="N5203">
        <v>65</v>
      </c>
      <c r="O5203" t="s">
        <v>289</v>
      </c>
      <c r="P5203" t="s">
        <v>9073</v>
      </c>
    </row>
    <row r="5204" spans="1:16" x14ac:dyDescent="0.25">
      <c r="A5204" t="s">
        <v>0</v>
      </c>
      <c r="B5204" t="s">
        <v>9074</v>
      </c>
      <c r="C5204" t="s">
        <v>371</v>
      </c>
      <c r="D5204" t="s">
        <v>3972</v>
      </c>
      <c r="E5204" t="s">
        <v>20</v>
      </c>
      <c r="F5204" t="b">
        <v>0</v>
      </c>
      <c r="G5204" t="s">
        <v>27</v>
      </c>
      <c r="H5204" s="4">
        <v>45723.083541666667</v>
      </c>
      <c r="I5204" t="b">
        <v>1</v>
      </c>
      <c r="J5204" t="b">
        <v>1</v>
      </c>
      <c r="K5204" t="s">
        <v>24</v>
      </c>
      <c r="L5204" t="s">
        <v>22</v>
      </c>
      <c r="M5204">
        <v>98700</v>
      </c>
      <c r="O5204" t="s">
        <v>173</v>
      </c>
      <c r="P5204" t="s">
        <v>9075</v>
      </c>
    </row>
    <row r="5205" spans="1:16" x14ac:dyDescent="0.25">
      <c r="A5205" t="s">
        <v>0</v>
      </c>
      <c r="B5205" t="s">
        <v>9076</v>
      </c>
      <c r="C5205" t="s">
        <v>9077</v>
      </c>
      <c r="D5205" t="s">
        <v>3972</v>
      </c>
      <c r="E5205" t="s">
        <v>20</v>
      </c>
      <c r="F5205" t="b">
        <v>0</v>
      </c>
      <c r="G5205" t="s">
        <v>52</v>
      </c>
      <c r="H5205" s="4">
        <v>45723.190497685187</v>
      </c>
      <c r="I5205" t="b">
        <v>0</v>
      </c>
      <c r="J5205" t="b">
        <v>0</v>
      </c>
      <c r="K5205" t="s">
        <v>24</v>
      </c>
      <c r="L5205" t="s">
        <v>22</v>
      </c>
      <c r="M5205">
        <v>108000</v>
      </c>
      <c r="O5205" t="s">
        <v>374</v>
      </c>
      <c r="P5205" t="s">
        <v>5301</v>
      </c>
    </row>
    <row r="5206" spans="1:16" x14ac:dyDescent="0.25">
      <c r="A5206" t="s">
        <v>1</v>
      </c>
      <c r="B5206" t="s">
        <v>6112</v>
      </c>
      <c r="C5206" t="s">
        <v>1494</v>
      </c>
      <c r="D5206" t="s">
        <v>3972</v>
      </c>
      <c r="E5206" t="s">
        <v>20</v>
      </c>
      <c r="F5206" t="b">
        <v>0</v>
      </c>
      <c r="G5206" t="s">
        <v>23</v>
      </c>
      <c r="H5206" s="4">
        <v>45723.20753472222</v>
      </c>
      <c r="I5206" t="b">
        <v>0</v>
      </c>
      <c r="J5206" t="b">
        <v>0</v>
      </c>
      <c r="K5206" t="s">
        <v>24</v>
      </c>
      <c r="L5206" t="s">
        <v>22</v>
      </c>
      <c r="M5206">
        <v>107000</v>
      </c>
      <c r="O5206" t="s">
        <v>374</v>
      </c>
      <c r="P5206" t="s">
        <v>4249</v>
      </c>
    </row>
    <row r="5207" spans="1:16" x14ac:dyDescent="0.25">
      <c r="A5207" t="s">
        <v>0</v>
      </c>
      <c r="B5207" t="s">
        <v>9078</v>
      </c>
      <c r="C5207" t="s">
        <v>1358</v>
      </c>
      <c r="D5207" t="s">
        <v>3969</v>
      </c>
      <c r="E5207" t="s">
        <v>20</v>
      </c>
      <c r="F5207" t="b">
        <v>0</v>
      </c>
      <c r="G5207" t="s">
        <v>41</v>
      </c>
      <c r="H5207" s="4">
        <v>45723.250347222223</v>
      </c>
      <c r="I5207" t="b">
        <v>1</v>
      </c>
      <c r="J5207" t="b">
        <v>0</v>
      </c>
      <c r="K5207" t="s">
        <v>24</v>
      </c>
      <c r="L5207" t="s">
        <v>22</v>
      </c>
      <c r="M5207">
        <v>80750</v>
      </c>
      <c r="O5207" t="s">
        <v>9079</v>
      </c>
      <c r="P5207" t="s">
        <v>9080</v>
      </c>
    </row>
    <row r="5208" spans="1:16" x14ac:dyDescent="0.25">
      <c r="A5208" t="s">
        <v>0</v>
      </c>
      <c r="B5208" t="s">
        <v>8988</v>
      </c>
      <c r="C5208" t="s">
        <v>9081</v>
      </c>
      <c r="D5208" t="s">
        <v>3828</v>
      </c>
      <c r="E5208" t="s">
        <v>20</v>
      </c>
      <c r="F5208" t="b">
        <v>0</v>
      </c>
      <c r="G5208" t="s">
        <v>35</v>
      </c>
      <c r="H5208" s="4">
        <v>45723.250578703701</v>
      </c>
      <c r="I5208" t="b">
        <v>0</v>
      </c>
      <c r="J5208" t="b">
        <v>0</v>
      </c>
      <c r="K5208" t="s">
        <v>24</v>
      </c>
      <c r="L5208" t="s">
        <v>22</v>
      </c>
      <c r="M5208">
        <v>67500</v>
      </c>
      <c r="O5208" t="s">
        <v>8989</v>
      </c>
      <c r="P5208" t="s">
        <v>8990</v>
      </c>
    </row>
    <row r="5209" spans="1:16" x14ac:dyDescent="0.25">
      <c r="A5209" t="s">
        <v>0</v>
      </c>
      <c r="B5209" t="s">
        <v>2353</v>
      </c>
      <c r="C5209" t="s">
        <v>3120</v>
      </c>
      <c r="D5209" t="s">
        <v>9082</v>
      </c>
      <c r="E5209" t="s">
        <v>20</v>
      </c>
      <c r="F5209" t="b">
        <v>0</v>
      </c>
      <c r="G5209" t="s">
        <v>35</v>
      </c>
      <c r="H5209" s="4">
        <v>45723.250578703701</v>
      </c>
      <c r="I5209" t="b">
        <v>0</v>
      </c>
      <c r="J5209" t="b">
        <v>1</v>
      </c>
      <c r="K5209" t="s">
        <v>24</v>
      </c>
      <c r="L5209" t="s">
        <v>36</v>
      </c>
      <c r="N5209">
        <v>22.5</v>
      </c>
      <c r="O5209" t="s">
        <v>9083</v>
      </c>
      <c r="P5209" t="s">
        <v>204</v>
      </c>
    </row>
    <row r="5210" spans="1:16" x14ac:dyDescent="0.25">
      <c r="A5210" t="s">
        <v>25</v>
      </c>
      <c r="B5210" t="s">
        <v>25</v>
      </c>
      <c r="C5210" t="s">
        <v>848</v>
      </c>
      <c r="D5210" t="s">
        <v>9084</v>
      </c>
      <c r="E5210" t="s">
        <v>20</v>
      </c>
      <c r="F5210" t="b">
        <v>0</v>
      </c>
      <c r="G5210" t="s">
        <v>52</v>
      </c>
      <c r="H5210" s="4">
        <v>45723.251111111109</v>
      </c>
      <c r="I5210" t="b">
        <v>1</v>
      </c>
      <c r="J5210" t="b">
        <v>1</v>
      </c>
      <c r="K5210" t="s">
        <v>24</v>
      </c>
      <c r="L5210" t="s">
        <v>22</v>
      </c>
      <c r="M5210">
        <v>117500</v>
      </c>
      <c r="O5210" t="s">
        <v>131</v>
      </c>
      <c r="P5210" t="s">
        <v>9085</v>
      </c>
    </row>
    <row r="5211" spans="1:16" x14ac:dyDescent="0.25">
      <c r="A5211" t="s">
        <v>1</v>
      </c>
      <c r="B5211" t="s">
        <v>9086</v>
      </c>
      <c r="C5211" t="s">
        <v>283</v>
      </c>
      <c r="D5211" t="s">
        <v>3828</v>
      </c>
      <c r="E5211" t="s">
        <v>20</v>
      </c>
      <c r="F5211" t="b">
        <v>0</v>
      </c>
      <c r="G5211" t="s">
        <v>41</v>
      </c>
      <c r="H5211" s="4">
        <v>45723.251527777778</v>
      </c>
      <c r="I5211" t="b">
        <v>0</v>
      </c>
      <c r="J5211" t="b">
        <v>0</v>
      </c>
      <c r="K5211" t="s">
        <v>24</v>
      </c>
      <c r="L5211" t="s">
        <v>22</v>
      </c>
      <c r="M5211">
        <v>150500</v>
      </c>
      <c r="O5211" t="s">
        <v>3408</v>
      </c>
      <c r="P5211" t="s">
        <v>9087</v>
      </c>
    </row>
    <row r="5212" spans="1:16" x14ac:dyDescent="0.25">
      <c r="A5212" t="s">
        <v>1</v>
      </c>
      <c r="B5212" t="s">
        <v>9088</v>
      </c>
      <c r="C5212" t="s">
        <v>555</v>
      </c>
      <c r="D5212" t="s">
        <v>2262</v>
      </c>
      <c r="E5212" t="s">
        <v>219</v>
      </c>
      <c r="F5212" t="b">
        <v>0</v>
      </c>
      <c r="G5212" t="s">
        <v>30</v>
      </c>
      <c r="H5212" s="4">
        <v>45723.266562500001</v>
      </c>
      <c r="I5212" t="b">
        <v>0</v>
      </c>
      <c r="J5212" t="b">
        <v>1</v>
      </c>
      <c r="K5212" t="s">
        <v>24</v>
      </c>
      <c r="L5212" t="s">
        <v>36</v>
      </c>
      <c r="N5212">
        <v>67.694999694824219</v>
      </c>
      <c r="O5212" t="s">
        <v>2262</v>
      </c>
      <c r="P5212" t="s">
        <v>1155</v>
      </c>
    </row>
    <row r="5213" spans="1:16" x14ac:dyDescent="0.25">
      <c r="A5213" t="s">
        <v>1</v>
      </c>
      <c r="B5213" t="s">
        <v>9089</v>
      </c>
      <c r="C5213" t="s">
        <v>122</v>
      </c>
      <c r="D5213" t="s">
        <v>3972</v>
      </c>
      <c r="E5213" t="s">
        <v>51</v>
      </c>
      <c r="F5213" t="b">
        <v>0</v>
      </c>
      <c r="G5213" t="s">
        <v>52</v>
      </c>
      <c r="H5213" s="4">
        <v>45723.266701388893</v>
      </c>
      <c r="I5213" t="b">
        <v>0</v>
      </c>
      <c r="J5213" t="b">
        <v>0</v>
      </c>
      <c r="K5213" t="s">
        <v>24</v>
      </c>
      <c r="L5213" t="s">
        <v>36</v>
      </c>
      <c r="N5213">
        <v>67.5</v>
      </c>
      <c r="O5213" t="s">
        <v>81</v>
      </c>
      <c r="P5213" t="s">
        <v>9090</v>
      </c>
    </row>
    <row r="5214" spans="1:16" x14ac:dyDescent="0.25">
      <c r="A5214" t="s">
        <v>1</v>
      </c>
      <c r="B5214" t="s">
        <v>3361</v>
      </c>
      <c r="C5214" t="s">
        <v>1338</v>
      </c>
      <c r="D5214" t="s">
        <v>3828</v>
      </c>
      <c r="E5214" t="s">
        <v>20</v>
      </c>
      <c r="F5214" t="b">
        <v>0</v>
      </c>
      <c r="G5214" t="s">
        <v>52</v>
      </c>
      <c r="H5214" s="4">
        <v>45723.266701388893</v>
      </c>
      <c r="I5214" t="b">
        <v>0</v>
      </c>
      <c r="J5214" t="b">
        <v>1</v>
      </c>
      <c r="K5214" t="s">
        <v>24</v>
      </c>
      <c r="L5214" t="s">
        <v>22</v>
      </c>
      <c r="M5214">
        <v>90000</v>
      </c>
      <c r="O5214" t="s">
        <v>7436</v>
      </c>
      <c r="P5214" t="s">
        <v>9091</v>
      </c>
    </row>
    <row r="5215" spans="1:16" x14ac:dyDescent="0.25">
      <c r="A5215" t="s">
        <v>40</v>
      </c>
      <c r="B5215" t="s">
        <v>9092</v>
      </c>
      <c r="C5215" t="s">
        <v>484</v>
      </c>
      <c r="D5215" t="s">
        <v>3383</v>
      </c>
      <c r="E5215" t="s">
        <v>20</v>
      </c>
      <c r="F5215" t="b">
        <v>0</v>
      </c>
      <c r="G5215" t="s">
        <v>27</v>
      </c>
      <c r="H5215" s="4">
        <v>45723.266782407409</v>
      </c>
      <c r="I5215" t="b">
        <v>0</v>
      </c>
      <c r="J5215" t="b">
        <v>1</v>
      </c>
      <c r="K5215" t="s">
        <v>24</v>
      </c>
      <c r="L5215" t="s">
        <v>22</v>
      </c>
      <c r="M5215">
        <v>193000</v>
      </c>
      <c r="O5215" t="s">
        <v>5005</v>
      </c>
      <c r="P5215" t="s">
        <v>5568</v>
      </c>
    </row>
    <row r="5216" spans="1:16" x14ac:dyDescent="0.25">
      <c r="A5216" t="s">
        <v>2</v>
      </c>
      <c r="B5216" t="s">
        <v>9093</v>
      </c>
      <c r="C5216" t="s">
        <v>386</v>
      </c>
      <c r="D5216" t="s">
        <v>2886</v>
      </c>
      <c r="E5216" t="s">
        <v>20</v>
      </c>
      <c r="F5216" t="b">
        <v>0</v>
      </c>
      <c r="G5216" t="s">
        <v>41</v>
      </c>
      <c r="H5216" s="4">
        <v>45723.267106481479</v>
      </c>
      <c r="I5216" t="b">
        <v>0</v>
      </c>
      <c r="J5216" t="b">
        <v>1</v>
      </c>
      <c r="K5216" t="s">
        <v>24</v>
      </c>
      <c r="L5216" t="s">
        <v>22</v>
      </c>
      <c r="M5216">
        <v>118500</v>
      </c>
      <c r="O5216" t="s">
        <v>9094</v>
      </c>
      <c r="P5216" t="s">
        <v>9095</v>
      </c>
    </row>
    <row r="5217" spans="1:16" x14ac:dyDescent="0.25">
      <c r="A5217" t="s">
        <v>2</v>
      </c>
      <c r="B5217" t="s">
        <v>2</v>
      </c>
      <c r="C5217" t="s">
        <v>9096</v>
      </c>
      <c r="D5217" t="s">
        <v>4013</v>
      </c>
      <c r="E5217" t="s">
        <v>20</v>
      </c>
      <c r="F5217" t="b">
        <v>0</v>
      </c>
      <c r="G5217" t="s">
        <v>30</v>
      </c>
      <c r="H5217" s="4">
        <v>45723.267777777779</v>
      </c>
      <c r="I5217" t="b">
        <v>0</v>
      </c>
      <c r="J5217" t="b">
        <v>0</v>
      </c>
      <c r="K5217" t="s">
        <v>24</v>
      </c>
      <c r="L5217" t="s">
        <v>22</v>
      </c>
      <c r="M5217">
        <v>104300</v>
      </c>
      <c r="O5217" t="s">
        <v>1926</v>
      </c>
      <c r="P5217" t="s">
        <v>4963</v>
      </c>
    </row>
    <row r="5218" spans="1:16" x14ac:dyDescent="0.25">
      <c r="A5218" t="s">
        <v>2</v>
      </c>
      <c r="B5218" t="s">
        <v>422</v>
      </c>
      <c r="C5218" t="s">
        <v>373</v>
      </c>
      <c r="D5218" t="s">
        <v>4034</v>
      </c>
      <c r="E5218" t="s">
        <v>20</v>
      </c>
      <c r="F5218" t="b">
        <v>0</v>
      </c>
      <c r="G5218" t="s">
        <v>206</v>
      </c>
      <c r="H5218" s="4">
        <v>45723.281006944453</v>
      </c>
      <c r="I5218" t="b">
        <v>0</v>
      </c>
      <c r="J5218" t="b">
        <v>0</v>
      </c>
      <c r="K5218" t="s">
        <v>206</v>
      </c>
      <c r="L5218" t="s">
        <v>22</v>
      </c>
      <c r="M5218">
        <v>102048.5</v>
      </c>
      <c r="O5218" t="s">
        <v>9097</v>
      </c>
      <c r="P5218" t="s">
        <v>9098</v>
      </c>
    </row>
    <row r="5219" spans="1:16" x14ac:dyDescent="0.25">
      <c r="A5219" t="s">
        <v>0</v>
      </c>
      <c r="B5219" t="s">
        <v>9099</v>
      </c>
      <c r="C5219" t="s">
        <v>140</v>
      </c>
      <c r="D5219" t="s">
        <v>3972</v>
      </c>
      <c r="E5219" t="s">
        <v>51</v>
      </c>
      <c r="F5219" t="b">
        <v>0</v>
      </c>
      <c r="G5219" t="s">
        <v>35</v>
      </c>
      <c r="H5219" s="4">
        <v>45723.292268518519</v>
      </c>
      <c r="I5219" t="b">
        <v>0</v>
      </c>
      <c r="J5219" t="b">
        <v>1</v>
      </c>
      <c r="K5219" t="s">
        <v>24</v>
      </c>
      <c r="L5219" t="s">
        <v>36</v>
      </c>
      <c r="N5219">
        <v>53.040000915527337</v>
      </c>
      <c r="O5219" t="s">
        <v>2694</v>
      </c>
      <c r="P5219" t="s">
        <v>9100</v>
      </c>
    </row>
    <row r="5220" spans="1:16" x14ac:dyDescent="0.25">
      <c r="A5220" t="s">
        <v>0</v>
      </c>
      <c r="B5220" t="s">
        <v>9101</v>
      </c>
      <c r="C5220" t="s">
        <v>9102</v>
      </c>
      <c r="D5220" t="s">
        <v>4089</v>
      </c>
      <c r="E5220" t="s">
        <v>20</v>
      </c>
      <c r="F5220" t="b">
        <v>0</v>
      </c>
      <c r="G5220" t="s">
        <v>30</v>
      </c>
      <c r="H5220" s="4">
        <v>45723.292500000003</v>
      </c>
      <c r="I5220" t="b">
        <v>1</v>
      </c>
      <c r="J5220" t="b">
        <v>0</v>
      </c>
      <c r="K5220" t="s">
        <v>24</v>
      </c>
      <c r="L5220" t="s">
        <v>36</v>
      </c>
      <c r="N5220">
        <v>64.5</v>
      </c>
      <c r="O5220" t="s">
        <v>9103</v>
      </c>
      <c r="P5220" t="s">
        <v>1075</v>
      </c>
    </row>
    <row r="5221" spans="1:16" x14ac:dyDescent="0.25">
      <c r="A5221" t="s">
        <v>1</v>
      </c>
      <c r="B5221" t="s">
        <v>9104</v>
      </c>
      <c r="C5221" t="s">
        <v>2183</v>
      </c>
      <c r="D5221" t="s">
        <v>3972</v>
      </c>
      <c r="E5221" t="s">
        <v>20</v>
      </c>
      <c r="F5221" t="b">
        <v>0</v>
      </c>
      <c r="G5221" t="s">
        <v>23</v>
      </c>
      <c r="H5221" s="4">
        <v>45723.300659722219</v>
      </c>
      <c r="I5221" t="b">
        <v>0</v>
      </c>
      <c r="J5221" t="b">
        <v>0</v>
      </c>
      <c r="K5221" t="s">
        <v>24</v>
      </c>
      <c r="L5221" t="s">
        <v>22</v>
      </c>
      <c r="M5221">
        <v>108000</v>
      </c>
      <c r="O5221" t="s">
        <v>374</v>
      </c>
      <c r="P5221" t="s">
        <v>4661</v>
      </c>
    </row>
    <row r="5222" spans="1:16" x14ac:dyDescent="0.25">
      <c r="A5222" t="s">
        <v>25</v>
      </c>
      <c r="B5222" t="s">
        <v>3146</v>
      </c>
      <c r="C5222" t="s">
        <v>39</v>
      </c>
      <c r="D5222" t="s">
        <v>3956</v>
      </c>
      <c r="E5222" t="s">
        <v>20</v>
      </c>
      <c r="F5222" t="b">
        <v>1</v>
      </c>
      <c r="G5222" t="s">
        <v>1247</v>
      </c>
      <c r="H5222" s="4">
        <v>45723.305266203701</v>
      </c>
      <c r="I5222" t="b">
        <v>0</v>
      </c>
      <c r="J5222" t="b">
        <v>0</v>
      </c>
      <c r="K5222" t="s">
        <v>1247</v>
      </c>
      <c r="L5222" t="s">
        <v>36</v>
      </c>
      <c r="N5222">
        <v>13.014999389648439</v>
      </c>
      <c r="O5222" t="s">
        <v>8595</v>
      </c>
      <c r="P5222" t="s">
        <v>9105</v>
      </c>
    </row>
    <row r="5223" spans="1:16" x14ac:dyDescent="0.25">
      <c r="A5223" t="s">
        <v>2</v>
      </c>
      <c r="B5223" t="s">
        <v>195</v>
      </c>
      <c r="C5223" t="s">
        <v>1291</v>
      </c>
      <c r="D5223" t="s">
        <v>3828</v>
      </c>
      <c r="E5223" t="s">
        <v>20</v>
      </c>
      <c r="F5223" t="b">
        <v>0</v>
      </c>
      <c r="G5223" t="s">
        <v>1247</v>
      </c>
      <c r="H5223" s="4">
        <v>45723.305324074077</v>
      </c>
      <c r="I5223" t="b">
        <v>1</v>
      </c>
      <c r="J5223" t="b">
        <v>0</v>
      </c>
      <c r="K5223" t="s">
        <v>1247</v>
      </c>
      <c r="L5223" t="s">
        <v>22</v>
      </c>
      <c r="M5223">
        <v>162500</v>
      </c>
      <c r="O5223" t="s">
        <v>9106</v>
      </c>
      <c r="P5223" t="s">
        <v>9107</v>
      </c>
    </row>
    <row r="5224" spans="1:16" x14ac:dyDescent="0.25">
      <c r="A5224" t="s">
        <v>89</v>
      </c>
      <c r="B5224" t="s">
        <v>9108</v>
      </c>
      <c r="C5224" t="s">
        <v>1403</v>
      </c>
      <c r="D5224" t="s">
        <v>4034</v>
      </c>
      <c r="E5224" t="s">
        <v>20</v>
      </c>
      <c r="F5224" t="b">
        <v>0</v>
      </c>
      <c r="G5224" t="s">
        <v>158</v>
      </c>
      <c r="H5224" s="4">
        <v>45723.393842592603</v>
      </c>
      <c r="I5224" t="b">
        <v>0</v>
      </c>
      <c r="J5224" t="b">
        <v>0</v>
      </c>
      <c r="K5224" t="s">
        <v>158</v>
      </c>
      <c r="L5224" t="s">
        <v>22</v>
      </c>
      <c r="M5224">
        <v>57500</v>
      </c>
      <c r="O5224" t="s">
        <v>9109</v>
      </c>
      <c r="P5224" t="s">
        <v>9110</v>
      </c>
    </row>
    <row r="5225" spans="1:16" x14ac:dyDescent="0.25">
      <c r="A5225" t="s">
        <v>0</v>
      </c>
      <c r="B5225" t="s">
        <v>9111</v>
      </c>
      <c r="C5225" t="s">
        <v>82</v>
      </c>
      <c r="D5225" t="s">
        <v>3956</v>
      </c>
      <c r="E5225" t="s">
        <v>34</v>
      </c>
      <c r="F5225" t="b">
        <v>0</v>
      </c>
      <c r="G5225" t="s">
        <v>27</v>
      </c>
      <c r="H5225" s="4">
        <v>45723.416712962957</v>
      </c>
      <c r="I5225" t="b">
        <v>1</v>
      </c>
      <c r="J5225" t="b">
        <v>0</v>
      </c>
      <c r="K5225" t="s">
        <v>24</v>
      </c>
      <c r="L5225" t="s">
        <v>36</v>
      </c>
      <c r="N5225">
        <v>27.979999542236332</v>
      </c>
      <c r="O5225" t="s">
        <v>8727</v>
      </c>
      <c r="P5225" t="s">
        <v>721</v>
      </c>
    </row>
    <row r="5226" spans="1:16" x14ac:dyDescent="0.25">
      <c r="A5226" t="s">
        <v>25</v>
      </c>
      <c r="B5226" t="s">
        <v>9112</v>
      </c>
      <c r="C5226" t="s">
        <v>1099</v>
      </c>
      <c r="D5226" t="s">
        <v>3956</v>
      </c>
      <c r="E5226" t="s">
        <v>34</v>
      </c>
      <c r="F5226" t="b">
        <v>0</v>
      </c>
      <c r="G5226" t="s">
        <v>27</v>
      </c>
      <c r="H5226" s="4">
        <v>45723.416770833333</v>
      </c>
      <c r="I5226" t="b">
        <v>1</v>
      </c>
      <c r="J5226" t="b">
        <v>0</v>
      </c>
      <c r="K5226" t="s">
        <v>24</v>
      </c>
      <c r="L5226" t="s">
        <v>36</v>
      </c>
      <c r="N5226">
        <v>27.979999542236332</v>
      </c>
      <c r="O5226" t="s">
        <v>319</v>
      </c>
      <c r="P5226" t="s">
        <v>2128</v>
      </c>
    </row>
    <row r="5227" spans="1:16" x14ac:dyDescent="0.25">
      <c r="A5227" t="s">
        <v>0</v>
      </c>
      <c r="B5227" t="s">
        <v>9113</v>
      </c>
      <c r="C5227" t="s">
        <v>1041</v>
      </c>
      <c r="D5227" t="s">
        <v>3956</v>
      </c>
      <c r="E5227" t="s">
        <v>34</v>
      </c>
      <c r="F5227" t="b">
        <v>0</v>
      </c>
      <c r="G5227" t="s">
        <v>41</v>
      </c>
      <c r="H5227" s="4">
        <v>45723.417083333326</v>
      </c>
      <c r="I5227" t="b">
        <v>0</v>
      </c>
      <c r="J5227" t="b">
        <v>0</v>
      </c>
      <c r="K5227" t="s">
        <v>24</v>
      </c>
      <c r="L5227" t="s">
        <v>36</v>
      </c>
      <c r="N5227">
        <v>24.33499908447266</v>
      </c>
      <c r="O5227" t="s">
        <v>1567</v>
      </c>
      <c r="P5227" t="s">
        <v>48</v>
      </c>
    </row>
    <row r="5228" spans="1:16" x14ac:dyDescent="0.25">
      <c r="A5228" t="s">
        <v>2</v>
      </c>
      <c r="B5228" t="s">
        <v>506</v>
      </c>
      <c r="C5228" t="s">
        <v>1917</v>
      </c>
      <c r="D5228" t="s">
        <v>3972</v>
      </c>
      <c r="E5228" t="s">
        <v>20</v>
      </c>
      <c r="F5228" t="b">
        <v>0</v>
      </c>
      <c r="G5228" t="s">
        <v>41</v>
      </c>
      <c r="H5228" s="4">
        <v>45723.417175925933</v>
      </c>
      <c r="I5228" t="b">
        <v>0</v>
      </c>
      <c r="J5228" t="b">
        <v>1</v>
      </c>
      <c r="K5228" t="s">
        <v>24</v>
      </c>
      <c r="L5228" t="s">
        <v>22</v>
      </c>
      <c r="M5228">
        <v>137872.796875</v>
      </c>
      <c r="O5228" t="s">
        <v>2276</v>
      </c>
      <c r="P5228" t="s">
        <v>9114</v>
      </c>
    </row>
    <row r="5229" spans="1:16" x14ac:dyDescent="0.25">
      <c r="A5229" t="s">
        <v>0</v>
      </c>
      <c r="B5229" t="s">
        <v>6000</v>
      </c>
      <c r="C5229" t="s">
        <v>167</v>
      </c>
      <c r="D5229" t="s">
        <v>3972</v>
      </c>
      <c r="E5229" t="s">
        <v>20</v>
      </c>
      <c r="F5229" t="b">
        <v>0</v>
      </c>
      <c r="G5229" t="s">
        <v>35</v>
      </c>
      <c r="H5229" s="4">
        <v>45723.417326388888</v>
      </c>
      <c r="I5229" t="b">
        <v>0</v>
      </c>
      <c r="J5229" t="b">
        <v>0</v>
      </c>
      <c r="K5229" t="s">
        <v>24</v>
      </c>
      <c r="L5229" t="s">
        <v>22</v>
      </c>
      <c r="M5229">
        <v>145000</v>
      </c>
      <c r="O5229" t="s">
        <v>6001</v>
      </c>
    </row>
    <row r="5230" spans="1:16" x14ac:dyDescent="0.25">
      <c r="A5230" t="s">
        <v>0</v>
      </c>
      <c r="B5230" t="s">
        <v>9115</v>
      </c>
      <c r="C5230" t="s">
        <v>2349</v>
      </c>
      <c r="D5230" t="s">
        <v>3956</v>
      </c>
      <c r="E5230" t="s">
        <v>34</v>
      </c>
      <c r="F5230" t="b">
        <v>0</v>
      </c>
      <c r="G5230" t="s">
        <v>30</v>
      </c>
      <c r="H5230" s="4">
        <v>45723.417511574073</v>
      </c>
      <c r="I5230" t="b">
        <v>0</v>
      </c>
      <c r="J5230" t="b">
        <v>1</v>
      </c>
      <c r="K5230" t="s">
        <v>24</v>
      </c>
      <c r="L5230" t="s">
        <v>36</v>
      </c>
      <c r="N5230">
        <v>25.2400016784668</v>
      </c>
      <c r="O5230" t="s">
        <v>9116</v>
      </c>
      <c r="P5230" t="s">
        <v>393</v>
      </c>
    </row>
    <row r="5231" spans="1:16" x14ac:dyDescent="0.25">
      <c r="A5231" t="s">
        <v>139</v>
      </c>
      <c r="B5231" t="s">
        <v>9117</v>
      </c>
      <c r="C5231" t="s">
        <v>1278</v>
      </c>
      <c r="D5231" t="s">
        <v>3972</v>
      </c>
      <c r="E5231" t="s">
        <v>20</v>
      </c>
      <c r="F5231" t="b">
        <v>0</v>
      </c>
      <c r="G5231" t="s">
        <v>30</v>
      </c>
      <c r="H5231" s="4">
        <v>45723.417557870373</v>
      </c>
      <c r="I5231" t="b">
        <v>1</v>
      </c>
      <c r="J5231" t="b">
        <v>1</v>
      </c>
      <c r="K5231" t="s">
        <v>24</v>
      </c>
      <c r="L5231" t="s">
        <v>22</v>
      </c>
      <c r="M5231">
        <v>85000</v>
      </c>
      <c r="O5231" t="s">
        <v>9118</v>
      </c>
      <c r="P5231" t="s">
        <v>9119</v>
      </c>
    </row>
    <row r="5232" spans="1:16" x14ac:dyDescent="0.25">
      <c r="A5232" t="s">
        <v>1</v>
      </c>
      <c r="B5232" t="s">
        <v>9120</v>
      </c>
      <c r="C5232" t="s">
        <v>1346</v>
      </c>
      <c r="D5232" t="s">
        <v>2208</v>
      </c>
      <c r="E5232" t="s">
        <v>34</v>
      </c>
      <c r="F5232" t="b">
        <v>0</v>
      </c>
      <c r="G5232" t="s">
        <v>41</v>
      </c>
      <c r="H5232" s="4">
        <v>45723.418229166673</v>
      </c>
      <c r="I5232" t="b">
        <v>0</v>
      </c>
      <c r="J5232" t="b">
        <v>1</v>
      </c>
      <c r="K5232" t="s">
        <v>24</v>
      </c>
      <c r="L5232" t="s">
        <v>22</v>
      </c>
      <c r="M5232">
        <v>214500</v>
      </c>
      <c r="O5232" t="s">
        <v>428</v>
      </c>
      <c r="P5232" t="s">
        <v>9121</v>
      </c>
    </row>
    <row r="5233" spans="1:16" x14ac:dyDescent="0.25">
      <c r="A5233" t="s">
        <v>1</v>
      </c>
      <c r="B5233" t="s">
        <v>9122</v>
      </c>
      <c r="C5233" t="s">
        <v>39</v>
      </c>
      <c r="D5233" t="s">
        <v>2208</v>
      </c>
      <c r="E5233" t="s">
        <v>20</v>
      </c>
      <c r="F5233" t="b">
        <v>1</v>
      </c>
      <c r="G5233" t="s">
        <v>41</v>
      </c>
      <c r="H5233" s="4">
        <v>45723.418229166673</v>
      </c>
      <c r="I5233" t="b">
        <v>0</v>
      </c>
      <c r="J5233" t="b">
        <v>1</v>
      </c>
      <c r="K5233" t="s">
        <v>24</v>
      </c>
      <c r="L5233" t="s">
        <v>22</v>
      </c>
      <c r="M5233">
        <v>314000</v>
      </c>
      <c r="O5233" t="s">
        <v>3972</v>
      </c>
      <c r="P5233" t="s">
        <v>249</v>
      </c>
    </row>
    <row r="5234" spans="1:16" x14ac:dyDescent="0.25">
      <c r="A5234" t="s">
        <v>1</v>
      </c>
      <c r="B5234" t="s">
        <v>769</v>
      </c>
      <c r="C5234" t="s">
        <v>966</v>
      </c>
      <c r="D5234" t="s">
        <v>3972</v>
      </c>
      <c r="E5234" t="s">
        <v>20</v>
      </c>
      <c r="F5234" t="b">
        <v>0</v>
      </c>
      <c r="G5234" t="s">
        <v>30</v>
      </c>
      <c r="H5234" s="4">
        <v>45723.433287037027</v>
      </c>
      <c r="I5234" t="b">
        <v>0</v>
      </c>
      <c r="J5234" t="b">
        <v>1</v>
      </c>
      <c r="K5234" t="s">
        <v>24</v>
      </c>
      <c r="L5234" t="s">
        <v>22</v>
      </c>
      <c r="M5234">
        <v>251500</v>
      </c>
      <c r="O5234" t="s">
        <v>112</v>
      </c>
      <c r="P5234" t="s">
        <v>193</v>
      </c>
    </row>
    <row r="5235" spans="1:16" x14ac:dyDescent="0.25">
      <c r="A5235" t="s">
        <v>0</v>
      </c>
      <c r="B5235" t="s">
        <v>875</v>
      </c>
      <c r="C5235" t="s">
        <v>2164</v>
      </c>
      <c r="D5235" t="s">
        <v>7668</v>
      </c>
      <c r="E5235" t="s">
        <v>20</v>
      </c>
      <c r="F5235" t="b">
        <v>0</v>
      </c>
      <c r="G5235" t="s">
        <v>30</v>
      </c>
      <c r="H5235" s="4">
        <v>45723.459166666667</v>
      </c>
      <c r="I5235" t="b">
        <v>0</v>
      </c>
      <c r="J5235" t="b">
        <v>0</v>
      </c>
      <c r="K5235" t="s">
        <v>24</v>
      </c>
      <c r="L5235" t="s">
        <v>36</v>
      </c>
      <c r="N5235">
        <v>20.5</v>
      </c>
      <c r="O5235" t="s">
        <v>8372</v>
      </c>
      <c r="P5235" t="s">
        <v>8373</v>
      </c>
    </row>
    <row r="5236" spans="1:16" x14ac:dyDescent="0.25">
      <c r="A5236" t="s">
        <v>0</v>
      </c>
      <c r="B5236" t="s">
        <v>1632</v>
      </c>
      <c r="C5236" t="s">
        <v>7082</v>
      </c>
      <c r="D5236" t="s">
        <v>3972</v>
      </c>
      <c r="E5236" t="s">
        <v>20</v>
      </c>
      <c r="F5236" t="b">
        <v>0</v>
      </c>
      <c r="G5236" t="s">
        <v>35</v>
      </c>
      <c r="H5236" s="4">
        <v>45723.500625000001</v>
      </c>
      <c r="I5236" t="b">
        <v>1</v>
      </c>
      <c r="J5236" t="b">
        <v>1</v>
      </c>
      <c r="K5236" t="s">
        <v>24</v>
      </c>
      <c r="L5236" t="s">
        <v>22</v>
      </c>
      <c r="M5236">
        <v>85000</v>
      </c>
      <c r="O5236" t="s">
        <v>131</v>
      </c>
      <c r="P5236" t="s">
        <v>9123</v>
      </c>
    </row>
    <row r="5237" spans="1:16" x14ac:dyDescent="0.25">
      <c r="A5237" t="s">
        <v>0</v>
      </c>
      <c r="B5237" t="s">
        <v>3488</v>
      </c>
      <c r="C5237" t="s">
        <v>158</v>
      </c>
      <c r="D5237" t="s">
        <v>4034</v>
      </c>
      <c r="E5237" t="s">
        <v>20</v>
      </c>
      <c r="F5237" t="b">
        <v>0</v>
      </c>
      <c r="G5237" t="s">
        <v>158</v>
      </c>
      <c r="H5237" s="4">
        <v>45723.518564814818</v>
      </c>
      <c r="I5237" t="b">
        <v>1</v>
      </c>
      <c r="J5237" t="b">
        <v>0</v>
      </c>
      <c r="K5237" t="s">
        <v>158</v>
      </c>
      <c r="L5237" t="s">
        <v>22</v>
      </c>
      <c r="M5237">
        <v>42847.5</v>
      </c>
      <c r="O5237" t="s">
        <v>9124</v>
      </c>
      <c r="P5237" t="s">
        <v>9125</v>
      </c>
    </row>
    <row r="5238" spans="1:16" x14ac:dyDescent="0.25">
      <c r="A5238" t="s">
        <v>28</v>
      </c>
      <c r="B5238" t="s">
        <v>9126</v>
      </c>
      <c r="C5238" t="s">
        <v>82</v>
      </c>
      <c r="D5238" t="s">
        <v>3972</v>
      </c>
      <c r="E5238" t="s">
        <v>20</v>
      </c>
      <c r="F5238" t="b">
        <v>0</v>
      </c>
      <c r="G5238" t="s">
        <v>27</v>
      </c>
      <c r="H5238" s="4">
        <v>45723.543009259258</v>
      </c>
      <c r="I5238" t="b">
        <v>0</v>
      </c>
      <c r="J5238" t="b">
        <v>1</v>
      </c>
      <c r="K5238" t="s">
        <v>24</v>
      </c>
      <c r="L5238" t="s">
        <v>22</v>
      </c>
      <c r="M5238">
        <v>176500</v>
      </c>
      <c r="O5238" t="s">
        <v>1172</v>
      </c>
    </row>
    <row r="5239" spans="1:16" x14ac:dyDescent="0.25">
      <c r="A5239" t="s">
        <v>2</v>
      </c>
      <c r="B5239" t="s">
        <v>9127</v>
      </c>
      <c r="C5239" t="s">
        <v>9052</v>
      </c>
      <c r="D5239" t="s">
        <v>3956</v>
      </c>
      <c r="E5239" t="s">
        <v>20</v>
      </c>
      <c r="F5239" t="b">
        <v>0</v>
      </c>
      <c r="G5239" t="s">
        <v>27</v>
      </c>
      <c r="H5239" s="4">
        <v>45723.558599537027</v>
      </c>
      <c r="I5239" t="b">
        <v>0</v>
      </c>
      <c r="J5239" t="b">
        <v>0</v>
      </c>
      <c r="K5239" t="s">
        <v>24</v>
      </c>
      <c r="L5239" t="s">
        <v>36</v>
      </c>
      <c r="N5239">
        <v>45.745002746582031</v>
      </c>
      <c r="O5239" t="s">
        <v>1608</v>
      </c>
      <c r="P5239" t="s">
        <v>9128</v>
      </c>
    </row>
    <row r="5240" spans="1:16" x14ac:dyDescent="0.25">
      <c r="A5240" t="s">
        <v>139</v>
      </c>
      <c r="B5240" t="s">
        <v>9129</v>
      </c>
      <c r="C5240" t="s">
        <v>1509</v>
      </c>
      <c r="D5240" t="s">
        <v>3972</v>
      </c>
      <c r="E5240" t="s">
        <v>20</v>
      </c>
      <c r="F5240" t="b">
        <v>0</v>
      </c>
      <c r="G5240" t="s">
        <v>41</v>
      </c>
      <c r="H5240" s="4">
        <v>45723.559062499997</v>
      </c>
      <c r="I5240" t="b">
        <v>1</v>
      </c>
      <c r="J5240" t="b">
        <v>1</v>
      </c>
      <c r="K5240" t="s">
        <v>24</v>
      </c>
      <c r="L5240" t="s">
        <v>22</v>
      </c>
      <c r="M5240">
        <v>137300</v>
      </c>
      <c r="O5240" t="s">
        <v>1172</v>
      </c>
      <c r="P5240" t="s">
        <v>4856</v>
      </c>
    </row>
    <row r="5241" spans="1:16" x14ac:dyDescent="0.25">
      <c r="A5241" t="s">
        <v>2</v>
      </c>
      <c r="B5241" t="s">
        <v>9130</v>
      </c>
      <c r="C5241" t="s">
        <v>39</v>
      </c>
      <c r="D5241" t="s">
        <v>3972</v>
      </c>
      <c r="E5241" t="s">
        <v>51</v>
      </c>
      <c r="F5241" t="b">
        <v>1</v>
      </c>
      <c r="G5241" t="s">
        <v>35</v>
      </c>
      <c r="H5241" s="4">
        <v>45723.583935185183</v>
      </c>
      <c r="I5241" t="b">
        <v>1</v>
      </c>
      <c r="J5241" t="b">
        <v>0</v>
      </c>
      <c r="K5241" t="s">
        <v>24</v>
      </c>
      <c r="L5241" t="s">
        <v>36</v>
      </c>
      <c r="N5241">
        <v>67.5</v>
      </c>
      <c r="O5241" t="s">
        <v>9131</v>
      </c>
      <c r="P5241" t="s">
        <v>9132</v>
      </c>
    </row>
    <row r="5242" spans="1:16" x14ac:dyDescent="0.25">
      <c r="A5242" t="s">
        <v>0</v>
      </c>
      <c r="B5242" t="s">
        <v>7847</v>
      </c>
      <c r="C5242" t="s">
        <v>336</v>
      </c>
      <c r="D5242" t="s">
        <v>3956</v>
      </c>
      <c r="E5242" t="s">
        <v>20</v>
      </c>
      <c r="F5242" t="b">
        <v>0</v>
      </c>
      <c r="G5242" t="s">
        <v>30</v>
      </c>
      <c r="H5242" s="4">
        <v>45723.599976851852</v>
      </c>
      <c r="I5242" t="b">
        <v>0</v>
      </c>
      <c r="J5242" t="b">
        <v>0</v>
      </c>
      <c r="K5242" t="s">
        <v>24</v>
      </c>
      <c r="L5242" t="s">
        <v>36</v>
      </c>
      <c r="N5242">
        <v>25.2400016784668</v>
      </c>
      <c r="O5242" t="s">
        <v>7848</v>
      </c>
      <c r="P5242" t="s">
        <v>700</v>
      </c>
    </row>
    <row r="5243" spans="1:16" x14ac:dyDescent="0.25">
      <c r="A5243" t="s">
        <v>191</v>
      </c>
      <c r="B5243" t="s">
        <v>9133</v>
      </c>
      <c r="C5243" t="s">
        <v>225</v>
      </c>
      <c r="D5243" t="s">
        <v>3972</v>
      </c>
      <c r="E5243" t="s">
        <v>20</v>
      </c>
      <c r="F5243" t="b">
        <v>0</v>
      </c>
      <c r="G5243" t="s">
        <v>52</v>
      </c>
      <c r="H5243" s="4">
        <v>45723.600081018521</v>
      </c>
      <c r="I5243" t="b">
        <v>0</v>
      </c>
      <c r="J5243" t="b">
        <v>0</v>
      </c>
      <c r="K5243" t="s">
        <v>24</v>
      </c>
      <c r="L5243" t="s">
        <v>22</v>
      </c>
      <c r="M5243">
        <v>152500</v>
      </c>
      <c r="O5243" t="s">
        <v>294</v>
      </c>
      <c r="P5243" t="s">
        <v>9134</v>
      </c>
    </row>
    <row r="5244" spans="1:16" x14ac:dyDescent="0.25">
      <c r="A5244" t="s">
        <v>2</v>
      </c>
      <c r="B5244" t="s">
        <v>638</v>
      </c>
      <c r="C5244" t="s">
        <v>2047</v>
      </c>
      <c r="D5244" t="s">
        <v>7852</v>
      </c>
      <c r="E5244" t="s">
        <v>20</v>
      </c>
      <c r="F5244" t="b">
        <v>0</v>
      </c>
      <c r="G5244" t="s">
        <v>27</v>
      </c>
      <c r="H5244" s="4">
        <v>45723.600277777783</v>
      </c>
      <c r="I5244" t="b">
        <v>0</v>
      </c>
      <c r="J5244" t="b">
        <v>0</v>
      </c>
      <c r="K5244" t="s">
        <v>24</v>
      </c>
      <c r="L5244" t="s">
        <v>22</v>
      </c>
      <c r="M5244">
        <v>75000</v>
      </c>
      <c r="O5244" t="s">
        <v>9135</v>
      </c>
      <c r="P5244" t="s">
        <v>3378</v>
      </c>
    </row>
    <row r="5245" spans="1:16" x14ac:dyDescent="0.25">
      <c r="A5245" t="s">
        <v>0</v>
      </c>
      <c r="B5245" t="s">
        <v>2240</v>
      </c>
      <c r="C5245" t="s">
        <v>628</v>
      </c>
      <c r="D5245" t="s">
        <v>3972</v>
      </c>
      <c r="E5245" t="s">
        <v>20</v>
      </c>
      <c r="F5245" t="b">
        <v>0</v>
      </c>
      <c r="G5245" t="s">
        <v>27</v>
      </c>
      <c r="H5245" s="4">
        <v>45723.625104166669</v>
      </c>
      <c r="I5245" t="b">
        <v>0</v>
      </c>
      <c r="J5245" t="b">
        <v>0</v>
      </c>
      <c r="K5245" t="s">
        <v>24</v>
      </c>
      <c r="L5245" t="s">
        <v>22</v>
      </c>
      <c r="M5245">
        <v>161000</v>
      </c>
      <c r="O5245" t="s">
        <v>482</v>
      </c>
      <c r="P5245" t="s">
        <v>2525</v>
      </c>
    </row>
    <row r="5246" spans="1:16" x14ac:dyDescent="0.25">
      <c r="A5246" t="s">
        <v>0</v>
      </c>
      <c r="B5246" t="s">
        <v>1225</v>
      </c>
      <c r="C5246" t="s">
        <v>151</v>
      </c>
      <c r="D5246" t="s">
        <v>131</v>
      </c>
      <c r="F5246" t="b">
        <v>0</v>
      </c>
      <c r="G5246" t="s">
        <v>30</v>
      </c>
      <c r="H5246" s="4">
        <v>45723.625833333332</v>
      </c>
      <c r="I5246" t="b">
        <v>1</v>
      </c>
      <c r="J5246" t="b">
        <v>0</v>
      </c>
      <c r="K5246" t="s">
        <v>24</v>
      </c>
      <c r="L5246" t="s">
        <v>36</v>
      </c>
      <c r="N5246">
        <v>35.025001525878913</v>
      </c>
      <c r="O5246" t="s">
        <v>131</v>
      </c>
      <c r="P5246" t="s">
        <v>9136</v>
      </c>
    </row>
    <row r="5247" spans="1:16" x14ac:dyDescent="0.25">
      <c r="A5247" t="s">
        <v>25</v>
      </c>
      <c r="B5247" t="s">
        <v>9137</v>
      </c>
      <c r="C5247" t="s">
        <v>160</v>
      </c>
      <c r="D5247" t="s">
        <v>7852</v>
      </c>
      <c r="E5247" t="s">
        <v>20</v>
      </c>
      <c r="F5247" t="b">
        <v>0</v>
      </c>
      <c r="G5247" t="s">
        <v>52</v>
      </c>
      <c r="H5247" s="4">
        <v>45723.626168981478</v>
      </c>
      <c r="I5247" t="b">
        <v>0</v>
      </c>
      <c r="J5247" t="b">
        <v>1</v>
      </c>
      <c r="K5247" t="s">
        <v>24</v>
      </c>
      <c r="L5247" t="s">
        <v>22</v>
      </c>
      <c r="M5247">
        <v>133120</v>
      </c>
      <c r="O5247" t="s">
        <v>9138</v>
      </c>
      <c r="P5247" t="s">
        <v>1682</v>
      </c>
    </row>
    <row r="5248" spans="1:16" x14ac:dyDescent="0.25">
      <c r="A5248" t="s">
        <v>19</v>
      </c>
      <c r="B5248" t="s">
        <v>9139</v>
      </c>
      <c r="C5248" t="s">
        <v>322</v>
      </c>
      <c r="D5248" t="s">
        <v>3956</v>
      </c>
      <c r="E5248" t="s">
        <v>34</v>
      </c>
      <c r="F5248" t="b">
        <v>0</v>
      </c>
      <c r="G5248" t="s">
        <v>41</v>
      </c>
      <c r="H5248" s="4">
        <v>45723.626562500001</v>
      </c>
      <c r="I5248" t="b">
        <v>0</v>
      </c>
      <c r="J5248" t="b">
        <v>1</v>
      </c>
      <c r="K5248" t="s">
        <v>24</v>
      </c>
      <c r="L5248" t="s">
        <v>36</v>
      </c>
      <c r="N5248">
        <v>78.544998168945313</v>
      </c>
      <c r="O5248" t="s">
        <v>428</v>
      </c>
      <c r="P5248" t="s">
        <v>958</v>
      </c>
    </row>
    <row r="5249" spans="1:16" x14ac:dyDescent="0.25">
      <c r="A5249" t="s">
        <v>1</v>
      </c>
      <c r="B5249" t="s">
        <v>9140</v>
      </c>
      <c r="C5249" t="s">
        <v>322</v>
      </c>
      <c r="D5249" t="s">
        <v>3956</v>
      </c>
      <c r="E5249" t="s">
        <v>34</v>
      </c>
      <c r="F5249" t="b">
        <v>0</v>
      </c>
      <c r="G5249" t="s">
        <v>41</v>
      </c>
      <c r="H5249" s="4">
        <v>45723.626574074071</v>
      </c>
      <c r="I5249" t="b">
        <v>0</v>
      </c>
      <c r="J5249" t="b">
        <v>1</v>
      </c>
      <c r="K5249" t="s">
        <v>24</v>
      </c>
      <c r="L5249" t="s">
        <v>36</v>
      </c>
      <c r="N5249">
        <v>78.544998168945313</v>
      </c>
      <c r="O5249" t="s">
        <v>428</v>
      </c>
      <c r="P5249" t="s">
        <v>356</v>
      </c>
    </row>
    <row r="5250" spans="1:16" x14ac:dyDescent="0.25">
      <c r="A5250" t="s">
        <v>2</v>
      </c>
      <c r="B5250" t="s">
        <v>307</v>
      </c>
      <c r="C5250" t="s">
        <v>425</v>
      </c>
      <c r="D5250" t="s">
        <v>3828</v>
      </c>
      <c r="E5250" t="s">
        <v>20</v>
      </c>
      <c r="F5250" t="b">
        <v>0</v>
      </c>
      <c r="G5250" t="s">
        <v>27</v>
      </c>
      <c r="H5250" s="4">
        <v>45723.641863425917</v>
      </c>
      <c r="I5250" t="b">
        <v>1</v>
      </c>
      <c r="J5250" t="b">
        <v>0</v>
      </c>
      <c r="K5250" t="s">
        <v>24</v>
      </c>
      <c r="L5250" t="s">
        <v>36</v>
      </c>
      <c r="N5250">
        <v>72.5</v>
      </c>
      <c r="O5250" t="s">
        <v>9141</v>
      </c>
      <c r="P5250" t="s">
        <v>9142</v>
      </c>
    </row>
    <row r="5251" spans="1:16" x14ac:dyDescent="0.25">
      <c r="A5251" t="s">
        <v>2</v>
      </c>
      <c r="B5251" t="s">
        <v>195</v>
      </c>
      <c r="C5251" t="s">
        <v>653</v>
      </c>
      <c r="D5251" t="s">
        <v>3828</v>
      </c>
      <c r="E5251" t="s">
        <v>20</v>
      </c>
      <c r="F5251" t="b">
        <v>0</v>
      </c>
      <c r="G5251" t="s">
        <v>41</v>
      </c>
      <c r="H5251" s="4">
        <v>45723.642141203702</v>
      </c>
      <c r="I5251" t="b">
        <v>0</v>
      </c>
      <c r="J5251" t="b">
        <v>1</v>
      </c>
      <c r="K5251" t="s">
        <v>24</v>
      </c>
      <c r="L5251" t="s">
        <v>22</v>
      </c>
      <c r="M5251">
        <v>100000</v>
      </c>
      <c r="O5251" t="s">
        <v>9143</v>
      </c>
      <c r="P5251" t="s">
        <v>9144</v>
      </c>
    </row>
    <row r="5252" spans="1:16" x14ac:dyDescent="0.25">
      <c r="A5252" t="s">
        <v>0</v>
      </c>
      <c r="B5252" t="s">
        <v>9145</v>
      </c>
      <c r="C5252" t="s">
        <v>1923</v>
      </c>
      <c r="D5252" t="s">
        <v>3972</v>
      </c>
      <c r="E5252" t="s">
        <v>20</v>
      </c>
      <c r="F5252" t="b">
        <v>0</v>
      </c>
      <c r="G5252" t="s">
        <v>30</v>
      </c>
      <c r="H5252" s="4">
        <v>45723.66747685185</v>
      </c>
      <c r="I5252" t="b">
        <v>0</v>
      </c>
      <c r="J5252" t="b">
        <v>1</v>
      </c>
      <c r="K5252" t="s">
        <v>24</v>
      </c>
      <c r="L5252" t="s">
        <v>22</v>
      </c>
      <c r="M5252">
        <v>89500</v>
      </c>
      <c r="O5252" t="s">
        <v>9146</v>
      </c>
      <c r="P5252" t="s">
        <v>9147</v>
      </c>
    </row>
    <row r="5253" spans="1:16" x14ac:dyDescent="0.25">
      <c r="A5253" t="s">
        <v>1</v>
      </c>
      <c r="B5253" t="s">
        <v>9148</v>
      </c>
      <c r="C5253" t="s">
        <v>2305</v>
      </c>
      <c r="D5253" t="s">
        <v>3972</v>
      </c>
      <c r="E5253" t="s">
        <v>51</v>
      </c>
      <c r="F5253" t="b">
        <v>0</v>
      </c>
      <c r="G5253" t="s">
        <v>27</v>
      </c>
      <c r="H5253" s="4">
        <v>45723.708379629628</v>
      </c>
      <c r="I5253" t="b">
        <v>0</v>
      </c>
      <c r="J5253" t="b">
        <v>1</v>
      </c>
      <c r="K5253" t="s">
        <v>24</v>
      </c>
      <c r="L5253" t="s">
        <v>36</v>
      </c>
      <c r="N5253">
        <v>52.189998626708977</v>
      </c>
      <c r="O5253" t="s">
        <v>2114</v>
      </c>
      <c r="P5253" t="s">
        <v>8810</v>
      </c>
    </row>
    <row r="5254" spans="1:16" x14ac:dyDescent="0.25">
      <c r="A5254" t="s">
        <v>0</v>
      </c>
      <c r="B5254" t="s">
        <v>288</v>
      </c>
      <c r="C5254" t="s">
        <v>623</v>
      </c>
      <c r="D5254" t="s">
        <v>3972</v>
      </c>
      <c r="E5254" t="s">
        <v>51</v>
      </c>
      <c r="F5254" t="b">
        <v>0</v>
      </c>
      <c r="G5254" t="s">
        <v>27</v>
      </c>
      <c r="H5254" s="4">
        <v>45723.708483796298</v>
      </c>
      <c r="I5254" t="b">
        <v>0</v>
      </c>
      <c r="J5254" t="b">
        <v>1</v>
      </c>
      <c r="K5254" t="s">
        <v>24</v>
      </c>
      <c r="L5254" t="s">
        <v>36</v>
      </c>
      <c r="N5254">
        <v>52.5</v>
      </c>
      <c r="O5254" t="s">
        <v>483</v>
      </c>
      <c r="P5254" t="s">
        <v>9149</v>
      </c>
    </row>
    <row r="5255" spans="1:16" x14ac:dyDescent="0.25">
      <c r="A5255" t="s">
        <v>0</v>
      </c>
      <c r="B5255" t="s">
        <v>9150</v>
      </c>
      <c r="C5255" t="s">
        <v>49</v>
      </c>
      <c r="D5255" t="s">
        <v>3972</v>
      </c>
      <c r="E5255" t="s">
        <v>51</v>
      </c>
      <c r="F5255" t="b">
        <v>0</v>
      </c>
      <c r="G5255" t="s">
        <v>41</v>
      </c>
      <c r="H5255" s="4">
        <v>45723.70884259259</v>
      </c>
      <c r="I5255" t="b">
        <v>1</v>
      </c>
      <c r="J5255" t="b">
        <v>0</v>
      </c>
      <c r="K5255" t="s">
        <v>24</v>
      </c>
      <c r="L5255" t="s">
        <v>36</v>
      </c>
      <c r="N5255">
        <v>39</v>
      </c>
      <c r="O5255" t="s">
        <v>2030</v>
      </c>
      <c r="P5255" t="s">
        <v>204</v>
      </c>
    </row>
    <row r="5256" spans="1:16" x14ac:dyDescent="0.25">
      <c r="A5256" t="s">
        <v>139</v>
      </c>
      <c r="B5256" t="s">
        <v>7522</v>
      </c>
      <c r="C5256" t="s">
        <v>151</v>
      </c>
      <c r="D5256" t="s">
        <v>3972</v>
      </c>
      <c r="E5256" t="s">
        <v>20</v>
      </c>
      <c r="F5256" t="b">
        <v>0</v>
      </c>
      <c r="G5256" t="s">
        <v>30</v>
      </c>
      <c r="H5256" s="4">
        <v>45723.709236111114</v>
      </c>
      <c r="I5256" t="b">
        <v>0</v>
      </c>
      <c r="J5256" t="b">
        <v>0</v>
      </c>
      <c r="K5256" t="s">
        <v>24</v>
      </c>
      <c r="L5256" t="s">
        <v>36</v>
      </c>
      <c r="N5256">
        <v>22</v>
      </c>
      <c r="O5256" t="s">
        <v>7523</v>
      </c>
      <c r="P5256" t="s">
        <v>2808</v>
      </c>
    </row>
    <row r="5257" spans="1:16" x14ac:dyDescent="0.25">
      <c r="A5257" t="s">
        <v>139</v>
      </c>
      <c r="B5257" t="s">
        <v>9151</v>
      </c>
      <c r="C5257" t="s">
        <v>1111</v>
      </c>
      <c r="D5257" t="s">
        <v>3972</v>
      </c>
      <c r="E5257" t="s">
        <v>20</v>
      </c>
      <c r="F5257" t="b">
        <v>0</v>
      </c>
      <c r="G5257" t="s">
        <v>30</v>
      </c>
      <c r="H5257" s="4">
        <v>45723.709317129629</v>
      </c>
      <c r="I5257" t="b">
        <v>0</v>
      </c>
      <c r="J5257" t="b">
        <v>1</v>
      </c>
      <c r="K5257" t="s">
        <v>24</v>
      </c>
      <c r="L5257" t="s">
        <v>36</v>
      </c>
      <c r="N5257">
        <v>37.5</v>
      </c>
      <c r="O5257" t="s">
        <v>2199</v>
      </c>
      <c r="P5257" t="s">
        <v>1876</v>
      </c>
    </row>
    <row r="5258" spans="1:16" x14ac:dyDescent="0.25">
      <c r="A5258" t="s">
        <v>28</v>
      </c>
      <c r="B5258" t="s">
        <v>9152</v>
      </c>
      <c r="C5258" t="s">
        <v>327</v>
      </c>
      <c r="D5258" t="s">
        <v>3972</v>
      </c>
      <c r="E5258" t="s">
        <v>20</v>
      </c>
      <c r="F5258" t="b">
        <v>0</v>
      </c>
      <c r="G5258" t="s">
        <v>27</v>
      </c>
      <c r="H5258" s="4">
        <v>45723.725405092591</v>
      </c>
      <c r="I5258" t="b">
        <v>0</v>
      </c>
      <c r="J5258" t="b">
        <v>0</v>
      </c>
      <c r="K5258" t="s">
        <v>24</v>
      </c>
      <c r="L5258" t="s">
        <v>22</v>
      </c>
      <c r="M5258">
        <v>120000</v>
      </c>
      <c r="O5258" t="s">
        <v>1493</v>
      </c>
      <c r="P5258" t="s">
        <v>9153</v>
      </c>
    </row>
    <row r="5259" spans="1:16" x14ac:dyDescent="0.25">
      <c r="A5259" t="s">
        <v>40</v>
      </c>
      <c r="B5259" t="s">
        <v>9154</v>
      </c>
      <c r="C5259" t="s">
        <v>82</v>
      </c>
      <c r="D5259" t="s">
        <v>3600</v>
      </c>
      <c r="E5259" t="s">
        <v>51</v>
      </c>
      <c r="F5259" t="b">
        <v>0</v>
      </c>
      <c r="G5259" t="s">
        <v>41</v>
      </c>
      <c r="H5259" s="4">
        <v>45723.725474537037</v>
      </c>
      <c r="I5259" t="b">
        <v>0</v>
      </c>
      <c r="J5259" t="b">
        <v>0</v>
      </c>
      <c r="K5259" t="s">
        <v>24</v>
      </c>
      <c r="L5259" t="s">
        <v>36</v>
      </c>
      <c r="N5259">
        <v>65</v>
      </c>
      <c r="O5259" t="s">
        <v>9155</v>
      </c>
      <c r="P5259" t="s">
        <v>9156</v>
      </c>
    </row>
    <row r="5260" spans="1:16" x14ac:dyDescent="0.25">
      <c r="A5260" t="s">
        <v>0</v>
      </c>
      <c r="B5260" t="s">
        <v>9157</v>
      </c>
      <c r="C5260" t="s">
        <v>490</v>
      </c>
      <c r="D5260" t="s">
        <v>3828</v>
      </c>
      <c r="E5260" t="s">
        <v>51</v>
      </c>
      <c r="F5260" t="b">
        <v>0</v>
      </c>
      <c r="G5260" t="s">
        <v>27</v>
      </c>
      <c r="H5260" s="4">
        <v>45723.750081018523</v>
      </c>
      <c r="I5260" t="b">
        <v>0</v>
      </c>
      <c r="J5260" t="b">
        <v>0</v>
      </c>
      <c r="K5260" t="s">
        <v>24</v>
      </c>
      <c r="L5260" t="s">
        <v>36</v>
      </c>
      <c r="N5260">
        <v>48.705001831054688</v>
      </c>
      <c r="O5260" t="s">
        <v>9158</v>
      </c>
      <c r="P5260" t="s">
        <v>48</v>
      </c>
    </row>
    <row r="5261" spans="1:16" x14ac:dyDescent="0.25">
      <c r="A5261" t="s">
        <v>0</v>
      </c>
      <c r="B5261" t="s">
        <v>731</v>
      </c>
      <c r="C5261" t="s">
        <v>9159</v>
      </c>
      <c r="D5261" t="s">
        <v>3956</v>
      </c>
      <c r="E5261" t="s">
        <v>34</v>
      </c>
      <c r="F5261" t="b">
        <v>0</v>
      </c>
      <c r="G5261" t="s">
        <v>27</v>
      </c>
      <c r="H5261" s="4">
        <v>45723.750081018523</v>
      </c>
      <c r="I5261" t="b">
        <v>1</v>
      </c>
      <c r="J5261" t="b">
        <v>1</v>
      </c>
      <c r="K5261" t="s">
        <v>24</v>
      </c>
      <c r="L5261" t="s">
        <v>36</v>
      </c>
      <c r="N5261">
        <v>27.979999542236332</v>
      </c>
      <c r="O5261" t="s">
        <v>6961</v>
      </c>
      <c r="P5261" t="s">
        <v>280</v>
      </c>
    </row>
    <row r="5262" spans="1:16" x14ac:dyDescent="0.25">
      <c r="A5262" t="s">
        <v>0</v>
      </c>
      <c r="B5262" t="s">
        <v>3005</v>
      </c>
      <c r="C5262" t="s">
        <v>225</v>
      </c>
      <c r="D5262" t="s">
        <v>2208</v>
      </c>
      <c r="E5262" t="s">
        <v>20</v>
      </c>
      <c r="F5262" t="b">
        <v>0</v>
      </c>
      <c r="G5262" t="s">
        <v>52</v>
      </c>
      <c r="H5262" s="4">
        <v>45723.751111111109</v>
      </c>
      <c r="I5262" t="b">
        <v>1</v>
      </c>
      <c r="J5262" t="b">
        <v>0</v>
      </c>
      <c r="K5262" t="s">
        <v>24</v>
      </c>
      <c r="L5262" t="s">
        <v>36</v>
      </c>
      <c r="N5262">
        <v>20</v>
      </c>
      <c r="O5262" t="s">
        <v>9160</v>
      </c>
      <c r="P5262" t="s">
        <v>1580</v>
      </c>
    </row>
    <row r="5263" spans="1:16" x14ac:dyDescent="0.25">
      <c r="A5263" t="s">
        <v>1</v>
      </c>
      <c r="B5263" t="s">
        <v>2978</v>
      </c>
      <c r="C5263" t="s">
        <v>2975</v>
      </c>
      <c r="D5263" t="s">
        <v>9161</v>
      </c>
      <c r="E5263" t="s">
        <v>51</v>
      </c>
      <c r="F5263" t="b">
        <v>0</v>
      </c>
      <c r="G5263" t="s">
        <v>30</v>
      </c>
      <c r="H5263" s="4">
        <v>45723.766562500001</v>
      </c>
      <c r="I5263" t="b">
        <v>0</v>
      </c>
      <c r="J5263" t="b">
        <v>1</v>
      </c>
      <c r="K5263" t="s">
        <v>24</v>
      </c>
      <c r="L5263" t="s">
        <v>36</v>
      </c>
      <c r="N5263">
        <v>65</v>
      </c>
      <c r="O5263" t="s">
        <v>1020</v>
      </c>
      <c r="P5263" t="s">
        <v>9162</v>
      </c>
    </row>
    <row r="5264" spans="1:16" x14ac:dyDescent="0.25">
      <c r="A5264" t="s">
        <v>2</v>
      </c>
      <c r="B5264" t="s">
        <v>9163</v>
      </c>
      <c r="C5264" t="s">
        <v>468</v>
      </c>
      <c r="D5264" t="s">
        <v>3828</v>
      </c>
      <c r="E5264" t="s">
        <v>20</v>
      </c>
      <c r="F5264" t="b">
        <v>0</v>
      </c>
      <c r="G5264" t="s">
        <v>27</v>
      </c>
      <c r="H5264" s="4">
        <v>45723.766840277778</v>
      </c>
      <c r="I5264" t="b">
        <v>0</v>
      </c>
      <c r="J5264" t="b">
        <v>1</v>
      </c>
      <c r="K5264" t="s">
        <v>24</v>
      </c>
      <c r="L5264" t="s">
        <v>22</v>
      </c>
      <c r="M5264">
        <v>88500</v>
      </c>
      <c r="O5264" t="s">
        <v>9164</v>
      </c>
      <c r="P5264" t="s">
        <v>9165</v>
      </c>
    </row>
    <row r="5265" spans="1:16" x14ac:dyDescent="0.25">
      <c r="A5265" t="s">
        <v>89</v>
      </c>
      <c r="B5265" t="s">
        <v>9166</v>
      </c>
      <c r="C5265" t="s">
        <v>1208</v>
      </c>
      <c r="D5265" t="s">
        <v>3972</v>
      </c>
      <c r="E5265" t="s">
        <v>20</v>
      </c>
      <c r="F5265" t="b">
        <v>0</v>
      </c>
      <c r="G5265" t="s">
        <v>27</v>
      </c>
      <c r="H5265" s="4">
        <v>45723.766967592594</v>
      </c>
      <c r="I5265" t="b">
        <v>1</v>
      </c>
      <c r="J5265" t="b">
        <v>1</v>
      </c>
      <c r="K5265" t="s">
        <v>24</v>
      </c>
      <c r="L5265" t="s">
        <v>22</v>
      </c>
      <c r="M5265">
        <v>165500</v>
      </c>
      <c r="O5265" t="s">
        <v>65</v>
      </c>
      <c r="P5265" t="s">
        <v>9167</v>
      </c>
    </row>
    <row r="5266" spans="1:16" x14ac:dyDescent="0.25">
      <c r="A5266" t="s">
        <v>0</v>
      </c>
      <c r="B5266" t="s">
        <v>1219</v>
      </c>
      <c r="C5266" t="s">
        <v>490</v>
      </c>
      <c r="D5266" t="s">
        <v>364</v>
      </c>
      <c r="E5266" t="s">
        <v>51</v>
      </c>
      <c r="F5266" t="b">
        <v>0</v>
      </c>
      <c r="G5266" t="s">
        <v>27</v>
      </c>
      <c r="H5266" s="4">
        <v>45723.79173611111</v>
      </c>
      <c r="I5266" t="b">
        <v>0</v>
      </c>
      <c r="J5266" t="b">
        <v>1</v>
      </c>
      <c r="K5266" t="s">
        <v>24</v>
      </c>
      <c r="L5266" t="s">
        <v>36</v>
      </c>
      <c r="N5266">
        <v>46.334999084472663</v>
      </c>
      <c r="O5266" t="s">
        <v>364</v>
      </c>
      <c r="P5266" t="s">
        <v>48</v>
      </c>
    </row>
    <row r="5267" spans="1:16" x14ac:dyDescent="0.25">
      <c r="A5267" t="s">
        <v>0</v>
      </c>
      <c r="B5267" t="s">
        <v>9168</v>
      </c>
      <c r="C5267" t="s">
        <v>810</v>
      </c>
      <c r="D5267" t="s">
        <v>3972</v>
      </c>
      <c r="E5267" t="s">
        <v>20</v>
      </c>
      <c r="F5267" t="b">
        <v>0</v>
      </c>
      <c r="G5267" t="s">
        <v>27</v>
      </c>
      <c r="H5267" s="4">
        <v>45723.833611111113</v>
      </c>
      <c r="I5267" t="b">
        <v>0</v>
      </c>
      <c r="J5267" t="b">
        <v>1</v>
      </c>
      <c r="K5267" t="s">
        <v>24</v>
      </c>
      <c r="L5267" t="s">
        <v>22</v>
      </c>
      <c r="M5267">
        <v>134000</v>
      </c>
      <c r="O5267" t="s">
        <v>1126</v>
      </c>
      <c r="P5267" t="s">
        <v>9169</v>
      </c>
    </row>
    <row r="5268" spans="1:16" x14ac:dyDescent="0.25">
      <c r="A5268" t="s">
        <v>0</v>
      </c>
      <c r="B5268" t="s">
        <v>9170</v>
      </c>
      <c r="C5268" t="s">
        <v>889</v>
      </c>
      <c r="D5268" t="s">
        <v>2208</v>
      </c>
      <c r="E5268" t="s">
        <v>51</v>
      </c>
      <c r="F5268" t="b">
        <v>0</v>
      </c>
      <c r="G5268" t="s">
        <v>41</v>
      </c>
      <c r="H5268" s="4">
        <v>45723.833703703713</v>
      </c>
      <c r="I5268" t="b">
        <v>1</v>
      </c>
      <c r="J5268" t="b">
        <v>0</v>
      </c>
      <c r="K5268" t="s">
        <v>24</v>
      </c>
      <c r="L5268" t="s">
        <v>36</v>
      </c>
      <c r="N5268">
        <v>59.5</v>
      </c>
      <c r="O5268" t="s">
        <v>3699</v>
      </c>
      <c r="P5268" t="s">
        <v>1851</v>
      </c>
    </row>
    <row r="5269" spans="1:16" x14ac:dyDescent="0.25">
      <c r="A5269" t="s">
        <v>0</v>
      </c>
      <c r="B5269" t="s">
        <v>9171</v>
      </c>
      <c r="C5269" t="s">
        <v>808</v>
      </c>
      <c r="D5269" t="s">
        <v>3956</v>
      </c>
      <c r="E5269" t="s">
        <v>20</v>
      </c>
      <c r="F5269" t="b">
        <v>0</v>
      </c>
      <c r="G5269" t="s">
        <v>41</v>
      </c>
      <c r="H5269" s="4">
        <v>45723.833703703713</v>
      </c>
      <c r="I5269" t="b">
        <v>0</v>
      </c>
      <c r="J5269" t="b">
        <v>1</v>
      </c>
      <c r="K5269" t="s">
        <v>24</v>
      </c>
      <c r="L5269" t="s">
        <v>36</v>
      </c>
      <c r="N5269">
        <v>28.779998779296879</v>
      </c>
      <c r="O5269" t="s">
        <v>2759</v>
      </c>
      <c r="P5269" t="s">
        <v>933</v>
      </c>
    </row>
    <row r="5270" spans="1:16" x14ac:dyDescent="0.25">
      <c r="A5270" t="s">
        <v>25</v>
      </c>
      <c r="B5270" t="s">
        <v>9172</v>
      </c>
      <c r="C5270" t="s">
        <v>49</v>
      </c>
      <c r="D5270" t="s">
        <v>3972</v>
      </c>
      <c r="E5270" t="s">
        <v>20</v>
      </c>
      <c r="F5270" t="b">
        <v>0</v>
      </c>
      <c r="G5270" t="s">
        <v>41</v>
      </c>
      <c r="H5270" s="4">
        <v>45723.833726851852</v>
      </c>
      <c r="I5270" t="b">
        <v>0</v>
      </c>
      <c r="J5270" t="b">
        <v>1</v>
      </c>
      <c r="K5270" t="s">
        <v>24</v>
      </c>
      <c r="L5270" t="s">
        <v>22</v>
      </c>
      <c r="M5270">
        <v>130000</v>
      </c>
      <c r="O5270" t="s">
        <v>9173</v>
      </c>
      <c r="P5270" t="s">
        <v>221</v>
      </c>
    </row>
    <row r="5271" spans="1:16" x14ac:dyDescent="0.25">
      <c r="A5271" t="s">
        <v>0</v>
      </c>
      <c r="B5271" t="s">
        <v>9174</v>
      </c>
      <c r="C5271" t="s">
        <v>292</v>
      </c>
      <c r="D5271" t="s">
        <v>3956</v>
      </c>
      <c r="E5271" t="s">
        <v>20</v>
      </c>
      <c r="F5271" t="b">
        <v>0</v>
      </c>
      <c r="G5271" t="s">
        <v>30</v>
      </c>
      <c r="H5271" s="4">
        <v>45723.834236111114</v>
      </c>
      <c r="I5271" t="b">
        <v>0</v>
      </c>
      <c r="J5271" t="b">
        <v>1</v>
      </c>
      <c r="K5271" t="s">
        <v>24</v>
      </c>
      <c r="L5271" t="s">
        <v>36</v>
      </c>
      <c r="N5271">
        <v>22.694999694824219</v>
      </c>
      <c r="O5271" t="s">
        <v>9175</v>
      </c>
      <c r="P5271" t="s">
        <v>1303</v>
      </c>
    </row>
    <row r="5272" spans="1:16" x14ac:dyDescent="0.25">
      <c r="A5272" t="s">
        <v>139</v>
      </c>
      <c r="B5272" t="s">
        <v>7777</v>
      </c>
      <c r="C5272" t="s">
        <v>713</v>
      </c>
      <c r="D5272" t="s">
        <v>3972</v>
      </c>
      <c r="E5272" t="s">
        <v>51</v>
      </c>
      <c r="F5272" t="b">
        <v>0</v>
      </c>
      <c r="G5272" t="s">
        <v>23</v>
      </c>
      <c r="H5272" s="4">
        <v>45723.842233796298</v>
      </c>
      <c r="I5272" t="b">
        <v>0</v>
      </c>
      <c r="J5272" t="b">
        <v>0</v>
      </c>
      <c r="K5272" t="s">
        <v>24</v>
      </c>
      <c r="L5272" t="s">
        <v>22</v>
      </c>
      <c r="M5272">
        <v>110000</v>
      </c>
      <c r="O5272" t="s">
        <v>9176</v>
      </c>
    </row>
    <row r="5273" spans="1:16" x14ac:dyDescent="0.25">
      <c r="A5273" t="s">
        <v>2</v>
      </c>
      <c r="B5273" t="s">
        <v>9177</v>
      </c>
      <c r="C5273" t="s">
        <v>9052</v>
      </c>
      <c r="D5273" t="s">
        <v>3956</v>
      </c>
      <c r="E5273" t="s">
        <v>20</v>
      </c>
      <c r="F5273" t="b">
        <v>0</v>
      </c>
      <c r="G5273" t="s">
        <v>27</v>
      </c>
      <c r="H5273" s="4">
        <v>45723.850266203714</v>
      </c>
      <c r="I5273" t="b">
        <v>0</v>
      </c>
      <c r="J5273" t="b">
        <v>0</v>
      </c>
      <c r="K5273" t="s">
        <v>24</v>
      </c>
      <c r="L5273" t="s">
        <v>36</v>
      </c>
      <c r="N5273">
        <v>45.745002746582031</v>
      </c>
      <c r="O5273" t="s">
        <v>1608</v>
      </c>
      <c r="P5273" t="s">
        <v>9178</v>
      </c>
    </row>
    <row r="5274" spans="1:16" x14ac:dyDescent="0.25">
      <c r="A5274" t="s">
        <v>2</v>
      </c>
      <c r="B5274" t="s">
        <v>2</v>
      </c>
      <c r="C5274" t="s">
        <v>9179</v>
      </c>
      <c r="D5274" t="s">
        <v>3956</v>
      </c>
      <c r="E5274" t="s">
        <v>20</v>
      </c>
      <c r="F5274" t="b">
        <v>0</v>
      </c>
      <c r="G5274" t="s">
        <v>27</v>
      </c>
      <c r="H5274" s="4">
        <v>45723.850277777783</v>
      </c>
      <c r="I5274" t="b">
        <v>0</v>
      </c>
      <c r="J5274" t="b">
        <v>1</v>
      </c>
      <c r="K5274" t="s">
        <v>24</v>
      </c>
      <c r="L5274" t="s">
        <v>36</v>
      </c>
      <c r="N5274">
        <v>45.745002746582031</v>
      </c>
      <c r="O5274" t="s">
        <v>9180</v>
      </c>
      <c r="P5274" t="s">
        <v>9181</v>
      </c>
    </row>
    <row r="5275" spans="1:16" x14ac:dyDescent="0.25">
      <c r="A5275" t="s">
        <v>0</v>
      </c>
      <c r="B5275" t="s">
        <v>9182</v>
      </c>
      <c r="C5275" t="s">
        <v>1914</v>
      </c>
      <c r="D5275" t="s">
        <v>3972</v>
      </c>
      <c r="E5275" t="s">
        <v>20</v>
      </c>
      <c r="F5275" t="b">
        <v>0</v>
      </c>
      <c r="G5275" t="s">
        <v>41</v>
      </c>
      <c r="H5275" s="4">
        <v>45723.875416666669</v>
      </c>
      <c r="I5275" t="b">
        <v>0</v>
      </c>
      <c r="J5275" t="b">
        <v>0</v>
      </c>
      <c r="K5275" t="s">
        <v>24</v>
      </c>
      <c r="L5275" t="s">
        <v>22</v>
      </c>
      <c r="M5275">
        <v>105000</v>
      </c>
      <c r="O5275" t="s">
        <v>9183</v>
      </c>
      <c r="P5275" t="s">
        <v>9184</v>
      </c>
    </row>
    <row r="5276" spans="1:16" x14ac:dyDescent="0.25">
      <c r="A5276" t="s">
        <v>139</v>
      </c>
      <c r="B5276" t="s">
        <v>9185</v>
      </c>
      <c r="C5276" t="s">
        <v>151</v>
      </c>
      <c r="D5276" t="s">
        <v>3972</v>
      </c>
      <c r="E5276" t="s">
        <v>20</v>
      </c>
      <c r="F5276" t="b">
        <v>0</v>
      </c>
      <c r="G5276" t="s">
        <v>30</v>
      </c>
      <c r="H5276" s="4">
        <v>45723.875844907408</v>
      </c>
      <c r="I5276" t="b">
        <v>0</v>
      </c>
      <c r="J5276" t="b">
        <v>1</v>
      </c>
      <c r="K5276" t="s">
        <v>24</v>
      </c>
      <c r="L5276" t="s">
        <v>22</v>
      </c>
      <c r="M5276">
        <v>60000</v>
      </c>
      <c r="O5276" t="s">
        <v>9186</v>
      </c>
      <c r="P5276" t="s">
        <v>9187</v>
      </c>
    </row>
    <row r="5277" spans="1:16" x14ac:dyDescent="0.25">
      <c r="A5277" t="s">
        <v>1</v>
      </c>
      <c r="B5277" t="s">
        <v>9188</v>
      </c>
      <c r="C5277" t="s">
        <v>2073</v>
      </c>
      <c r="D5277" t="s">
        <v>3956</v>
      </c>
      <c r="E5277" t="s">
        <v>20</v>
      </c>
      <c r="F5277" t="b">
        <v>0</v>
      </c>
      <c r="G5277" t="s">
        <v>27</v>
      </c>
      <c r="H5277" s="4">
        <v>45723.876400462963</v>
      </c>
      <c r="I5277" t="b">
        <v>0</v>
      </c>
      <c r="J5277" t="b">
        <v>0</v>
      </c>
      <c r="K5277" t="s">
        <v>24</v>
      </c>
      <c r="L5277" t="s">
        <v>36</v>
      </c>
      <c r="N5277">
        <v>39.069999694824219</v>
      </c>
      <c r="O5277" t="s">
        <v>2988</v>
      </c>
      <c r="P5277" t="s">
        <v>9189</v>
      </c>
    </row>
    <row r="5278" spans="1:16" x14ac:dyDescent="0.25">
      <c r="A5278" t="s">
        <v>89</v>
      </c>
      <c r="B5278" t="s">
        <v>9190</v>
      </c>
      <c r="C5278" t="s">
        <v>376</v>
      </c>
      <c r="D5278" t="s">
        <v>3972</v>
      </c>
      <c r="E5278" t="s">
        <v>20</v>
      </c>
      <c r="F5278" t="b">
        <v>0</v>
      </c>
      <c r="G5278" t="s">
        <v>23</v>
      </c>
      <c r="H5278" s="4">
        <v>45723.88385416667</v>
      </c>
      <c r="I5278" t="b">
        <v>0</v>
      </c>
      <c r="J5278" t="b">
        <v>0</v>
      </c>
      <c r="K5278" t="s">
        <v>24</v>
      </c>
      <c r="L5278" t="s">
        <v>36</v>
      </c>
      <c r="N5278">
        <v>45</v>
      </c>
      <c r="O5278" t="s">
        <v>74</v>
      </c>
    </row>
    <row r="5279" spans="1:16" x14ac:dyDescent="0.25">
      <c r="A5279" t="s">
        <v>2</v>
      </c>
      <c r="B5279" t="s">
        <v>9191</v>
      </c>
      <c r="C5279" t="s">
        <v>120</v>
      </c>
      <c r="D5279" t="s">
        <v>3600</v>
      </c>
      <c r="E5279" t="s">
        <v>51</v>
      </c>
      <c r="F5279" t="b">
        <v>0</v>
      </c>
      <c r="G5279" t="s">
        <v>27</v>
      </c>
      <c r="H5279" s="4">
        <v>45723.891840277778</v>
      </c>
      <c r="I5279" t="b">
        <v>0</v>
      </c>
      <c r="J5279" t="b">
        <v>0</v>
      </c>
      <c r="K5279" t="s">
        <v>24</v>
      </c>
      <c r="L5279" t="s">
        <v>36</v>
      </c>
      <c r="N5279">
        <v>25</v>
      </c>
      <c r="O5279" t="s">
        <v>2904</v>
      </c>
    </row>
    <row r="5280" spans="1:16" x14ac:dyDescent="0.25">
      <c r="A5280" t="s">
        <v>2</v>
      </c>
      <c r="B5280" t="s">
        <v>2</v>
      </c>
      <c r="C5280" t="s">
        <v>238</v>
      </c>
      <c r="D5280" t="s">
        <v>3828</v>
      </c>
      <c r="E5280" t="s">
        <v>20</v>
      </c>
      <c r="F5280" t="b">
        <v>0</v>
      </c>
      <c r="G5280" t="s">
        <v>41</v>
      </c>
      <c r="H5280" s="4">
        <v>45723.892175925917</v>
      </c>
      <c r="I5280" t="b">
        <v>0</v>
      </c>
      <c r="J5280" t="b">
        <v>1</v>
      </c>
      <c r="K5280" t="s">
        <v>24</v>
      </c>
      <c r="L5280" t="s">
        <v>22</v>
      </c>
      <c r="M5280">
        <v>87500</v>
      </c>
      <c r="O5280" t="s">
        <v>9192</v>
      </c>
      <c r="P5280" t="s">
        <v>9193</v>
      </c>
    </row>
    <row r="5281" spans="1:16" x14ac:dyDescent="0.25">
      <c r="A5281" t="s">
        <v>0</v>
      </c>
      <c r="B5281" t="s">
        <v>9194</v>
      </c>
      <c r="C5281" t="s">
        <v>151</v>
      </c>
      <c r="D5281" t="s">
        <v>3972</v>
      </c>
      <c r="E5281" t="s">
        <v>20</v>
      </c>
      <c r="F5281" t="b">
        <v>0</v>
      </c>
      <c r="G5281" t="s">
        <v>30</v>
      </c>
      <c r="H5281" s="4">
        <v>45723.917500000003</v>
      </c>
      <c r="I5281" t="b">
        <v>0</v>
      </c>
      <c r="J5281" t="b">
        <v>0</v>
      </c>
      <c r="K5281" t="s">
        <v>24</v>
      </c>
      <c r="L5281" t="s">
        <v>22</v>
      </c>
      <c r="M5281">
        <v>117500</v>
      </c>
      <c r="O5281" t="s">
        <v>562</v>
      </c>
      <c r="P5281" t="s">
        <v>9195</v>
      </c>
    </row>
    <row r="5282" spans="1:16" x14ac:dyDescent="0.25">
      <c r="A5282" t="s">
        <v>19</v>
      </c>
      <c r="B5282" t="s">
        <v>1759</v>
      </c>
      <c r="C5282" t="s">
        <v>49</v>
      </c>
      <c r="D5282" t="s">
        <v>3972</v>
      </c>
      <c r="E5282" t="s">
        <v>20</v>
      </c>
      <c r="F5282" t="b">
        <v>0</v>
      </c>
      <c r="G5282" t="s">
        <v>41</v>
      </c>
      <c r="H5282" s="4">
        <v>45723.958796296298</v>
      </c>
      <c r="I5282" t="b">
        <v>0</v>
      </c>
      <c r="J5282" t="b">
        <v>0</v>
      </c>
      <c r="K5282" t="s">
        <v>24</v>
      </c>
      <c r="L5282" t="s">
        <v>22</v>
      </c>
      <c r="M5282">
        <v>125000</v>
      </c>
      <c r="O5282" t="s">
        <v>1457</v>
      </c>
      <c r="P5282" t="s">
        <v>221</v>
      </c>
    </row>
    <row r="5283" spans="1:16" x14ac:dyDescent="0.25">
      <c r="A5283" t="s">
        <v>2</v>
      </c>
      <c r="B5283" t="s">
        <v>9196</v>
      </c>
      <c r="C5283" t="s">
        <v>437</v>
      </c>
      <c r="D5283" t="s">
        <v>3828</v>
      </c>
      <c r="E5283" t="s">
        <v>20</v>
      </c>
      <c r="F5283" t="b">
        <v>0</v>
      </c>
      <c r="G5283" t="s">
        <v>27</v>
      </c>
      <c r="H5283" s="4">
        <v>45724.016886574071</v>
      </c>
      <c r="I5283" t="b">
        <v>0</v>
      </c>
      <c r="J5283" t="b">
        <v>1</v>
      </c>
      <c r="K5283" t="s">
        <v>24</v>
      </c>
      <c r="L5283" t="s">
        <v>22</v>
      </c>
      <c r="M5283">
        <v>157500</v>
      </c>
      <c r="O5283" t="s">
        <v>9197</v>
      </c>
      <c r="P5283" t="s">
        <v>9198</v>
      </c>
    </row>
    <row r="5284" spans="1:16" x14ac:dyDescent="0.25">
      <c r="A5284" t="s">
        <v>0</v>
      </c>
      <c r="B5284" t="s">
        <v>9199</v>
      </c>
      <c r="C5284" t="s">
        <v>39</v>
      </c>
      <c r="D5284" t="s">
        <v>9200</v>
      </c>
      <c r="E5284" t="s">
        <v>34</v>
      </c>
      <c r="F5284" t="b">
        <v>1</v>
      </c>
      <c r="G5284" t="s">
        <v>158</v>
      </c>
      <c r="H5284" s="4">
        <v>45724.018645833326</v>
      </c>
      <c r="I5284" t="b">
        <v>0</v>
      </c>
      <c r="J5284" t="b">
        <v>0</v>
      </c>
      <c r="K5284" t="s">
        <v>158</v>
      </c>
      <c r="L5284" t="s">
        <v>36</v>
      </c>
      <c r="N5284">
        <v>25</v>
      </c>
      <c r="O5284" t="s">
        <v>9201</v>
      </c>
      <c r="P5284" t="s">
        <v>1620</v>
      </c>
    </row>
    <row r="5285" spans="1:16" x14ac:dyDescent="0.25">
      <c r="A5285" t="s">
        <v>0</v>
      </c>
      <c r="B5285" t="s">
        <v>9202</v>
      </c>
      <c r="C5285" t="s">
        <v>82</v>
      </c>
      <c r="D5285" t="s">
        <v>4034</v>
      </c>
      <c r="E5285" t="s">
        <v>20</v>
      </c>
      <c r="F5285" t="b">
        <v>0</v>
      </c>
      <c r="G5285" t="s">
        <v>27</v>
      </c>
      <c r="H5285" s="4">
        <v>45724.25</v>
      </c>
      <c r="I5285" t="b">
        <v>0</v>
      </c>
      <c r="J5285" t="b">
        <v>1</v>
      </c>
      <c r="K5285" t="s">
        <v>24</v>
      </c>
      <c r="L5285" t="s">
        <v>22</v>
      </c>
      <c r="M5285">
        <v>117831.5</v>
      </c>
      <c r="O5285" t="s">
        <v>1816</v>
      </c>
      <c r="P5285" t="s">
        <v>1580</v>
      </c>
    </row>
    <row r="5286" spans="1:16" x14ac:dyDescent="0.25">
      <c r="A5286" t="s">
        <v>0</v>
      </c>
      <c r="B5286" t="s">
        <v>9019</v>
      </c>
      <c r="C5286" t="s">
        <v>1209</v>
      </c>
      <c r="D5286" t="s">
        <v>3828</v>
      </c>
      <c r="E5286" t="s">
        <v>20</v>
      </c>
      <c r="F5286" t="b">
        <v>0</v>
      </c>
      <c r="G5286" t="s">
        <v>35</v>
      </c>
      <c r="H5286" s="4">
        <v>45724.250752314823</v>
      </c>
      <c r="I5286" t="b">
        <v>0</v>
      </c>
      <c r="J5286" t="b">
        <v>0</v>
      </c>
      <c r="K5286" t="s">
        <v>24</v>
      </c>
      <c r="L5286" t="s">
        <v>36</v>
      </c>
      <c r="N5286">
        <v>43.005001068115227</v>
      </c>
      <c r="O5286" t="s">
        <v>9020</v>
      </c>
      <c r="P5286" t="s">
        <v>9021</v>
      </c>
    </row>
    <row r="5287" spans="1:16" x14ac:dyDescent="0.25">
      <c r="A5287" t="s">
        <v>25</v>
      </c>
      <c r="B5287" t="s">
        <v>2953</v>
      </c>
      <c r="C5287" t="s">
        <v>3751</v>
      </c>
      <c r="D5287" t="s">
        <v>3828</v>
      </c>
      <c r="E5287" t="s">
        <v>20</v>
      </c>
      <c r="F5287" t="b">
        <v>0</v>
      </c>
      <c r="G5287" t="s">
        <v>30</v>
      </c>
      <c r="H5287" s="4">
        <v>45724.250925925917</v>
      </c>
      <c r="I5287" t="b">
        <v>0</v>
      </c>
      <c r="J5287" t="b">
        <v>0</v>
      </c>
      <c r="K5287" t="s">
        <v>24</v>
      </c>
      <c r="L5287" t="s">
        <v>22</v>
      </c>
      <c r="M5287">
        <v>107500</v>
      </c>
      <c r="O5287" t="s">
        <v>9203</v>
      </c>
      <c r="P5287" t="s">
        <v>3076</v>
      </c>
    </row>
    <row r="5288" spans="1:16" x14ac:dyDescent="0.25">
      <c r="A5288" t="s">
        <v>0</v>
      </c>
      <c r="B5288" t="s">
        <v>9204</v>
      </c>
      <c r="C5288" t="s">
        <v>9205</v>
      </c>
      <c r="D5288" t="s">
        <v>4013</v>
      </c>
      <c r="E5288" t="s">
        <v>20</v>
      </c>
      <c r="F5288" t="b">
        <v>0</v>
      </c>
      <c r="G5288" t="s">
        <v>52</v>
      </c>
      <c r="H5288" s="4">
        <v>45724.251099537039</v>
      </c>
      <c r="I5288" t="b">
        <v>0</v>
      </c>
      <c r="J5288" t="b">
        <v>1</v>
      </c>
      <c r="K5288" t="s">
        <v>24</v>
      </c>
      <c r="L5288" t="s">
        <v>22</v>
      </c>
      <c r="M5288">
        <v>157000</v>
      </c>
      <c r="O5288" t="s">
        <v>402</v>
      </c>
      <c r="P5288" t="s">
        <v>9206</v>
      </c>
    </row>
    <row r="5289" spans="1:16" x14ac:dyDescent="0.25">
      <c r="A5289" t="s">
        <v>0</v>
      </c>
      <c r="B5289" t="s">
        <v>1699</v>
      </c>
      <c r="C5289" t="s">
        <v>1436</v>
      </c>
      <c r="D5289" t="s">
        <v>4071</v>
      </c>
      <c r="E5289" t="s">
        <v>20</v>
      </c>
      <c r="F5289" t="b">
        <v>0</v>
      </c>
      <c r="G5289" t="s">
        <v>52</v>
      </c>
      <c r="H5289" s="4">
        <v>45724.251111111109</v>
      </c>
      <c r="I5289" t="b">
        <v>0</v>
      </c>
      <c r="J5289" t="b">
        <v>0</v>
      </c>
      <c r="K5289" t="s">
        <v>24</v>
      </c>
      <c r="L5289" t="s">
        <v>22</v>
      </c>
      <c r="M5289">
        <v>82836</v>
      </c>
      <c r="O5289" t="s">
        <v>9207</v>
      </c>
      <c r="P5289" t="s">
        <v>9208</v>
      </c>
    </row>
    <row r="5290" spans="1:16" x14ac:dyDescent="0.25">
      <c r="A5290" t="s">
        <v>2</v>
      </c>
      <c r="B5290" t="s">
        <v>9209</v>
      </c>
      <c r="C5290" t="s">
        <v>39</v>
      </c>
      <c r="D5290" t="s">
        <v>4099</v>
      </c>
      <c r="E5290" t="s">
        <v>631</v>
      </c>
      <c r="F5290" t="b">
        <v>1</v>
      </c>
      <c r="G5290" t="s">
        <v>41</v>
      </c>
      <c r="H5290" s="4">
        <v>45724.252326388887</v>
      </c>
      <c r="I5290" t="b">
        <v>0</v>
      </c>
      <c r="J5290" t="b">
        <v>1</v>
      </c>
      <c r="K5290" t="s">
        <v>24</v>
      </c>
      <c r="L5290" t="s">
        <v>36</v>
      </c>
      <c r="N5290">
        <v>60</v>
      </c>
      <c r="O5290" t="s">
        <v>602</v>
      </c>
      <c r="P5290" t="s">
        <v>9210</v>
      </c>
    </row>
    <row r="5291" spans="1:16" x14ac:dyDescent="0.25">
      <c r="A5291" t="s">
        <v>2</v>
      </c>
      <c r="B5291" t="s">
        <v>307</v>
      </c>
      <c r="C5291" t="s">
        <v>949</v>
      </c>
      <c r="D5291" t="s">
        <v>9211</v>
      </c>
      <c r="E5291" t="s">
        <v>20</v>
      </c>
      <c r="F5291" t="b">
        <v>0</v>
      </c>
      <c r="G5291" t="s">
        <v>30</v>
      </c>
      <c r="H5291" s="4">
        <v>45724.25309027778</v>
      </c>
      <c r="I5291" t="b">
        <v>0</v>
      </c>
      <c r="J5291" t="b">
        <v>1</v>
      </c>
      <c r="K5291" t="s">
        <v>24</v>
      </c>
      <c r="L5291" t="s">
        <v>22</v>
      </c>
      <c r="M5291">
        <v>226000</v>
      </c>
      <c r="O5291" t="s">
        <v>59</v>
      </c>
      <c r="P5291" t="s">
        <v>2062</v>
      </c>
    </row>
    <row r="5292" spans="1:16" x14ac:dyDescent="0.25">
      <c r="A5292" t="s">
        <v>0</v>
      </c>
      <c r="B5292" t="s">
        <v>9212</v>
      </c>
      <c r="C5292" t="s">
        <v>9213</v>
      </c>
      <c r="D5292" t="s">
        <v>3969</v>
      </c>
      <c r="E5292" t="s">
        <v>20</v>
      </c>
      <c r="F5292" t="b">
        <v>0</v>
      </c>
      <c r="G5292" t="s">
        <v>27</v>
      </c>
      <c r="H5292" s="4">
        <v>45724.291724537034</v>
      </c>
      <c r="I5292" t="b">
        <v>0</v>
      </c>
      <c r="J5292" t="b">
        <v>1</v>
      </c>
      <c r="K5292" t="s">
        <v>24</v>
      </c>
      <c r="L5292" t="s">
        <v>22</v>
      </c>
      <c r="M5292">
        <v>110000</v>
      </c>
      <c r="O5292" t="s">
        <v>9214</v>
      </c>
      <c r="P5292" t="s">
        <v>9215</v>
      </c>
    </row>
    <row r="5293" spans="1:16" x14ac:dyDescent="0.25">
      <c r="A5293" t="s">
        <v>40</v>
      </c>
      <c r="B5293" t="s">
        <v>9216</v>
      </c>
      <c r="C5293" t="s">
        <v>1453</v>
      </c>
      <c r="D5293" t="s">
        <v>4108</v>
      </c>
      <c r="E5293" t="s">
        <v>20</v>
      </c>
      <c r="F5293" t="b">
        <v>0</v>
      </c>
      <c r="G5293" t="s">
        <v>1094</v>
      </c>
      <c r="H5293" s="4">
        <v>45724.29755787037</v>
      </c>
      <c r="I5293" t="b">
        <v>1</v>
      </c>
      <c r="J5293" t="b">
        <v>0</v>
      </c>
      <c r="K5293" t="s">
        <v>1094</v>
      </c>
      <c r="L5293" t="s">
        <v>22</v>
      </c>
      <c r="M5293">
        <v>800000</v>
      </c>
      <c r="O5293" t="s">
        <v>1797</v>
      </c>
      <c r="P5293" t="s">
        <v>9217</v>
      </c>
    </row>
    <row r="5294" spans="1:16" x14ac:dyDescent="0.25">
      <c r="A5294" t="s">
        <v>0</v>
      </c>
      <c r="B5294" t="s">
        <v>9218</v>
      </c>
      <c r="C5294" t="s">
        <v>39</v>
      </c>
      <c r="D5294" t="s">
        <v>4013</v>
      </c>
      <c r="E5294" t="s">
        <v>20</v>
      </c>
      <c r="F5294" t="b">
        <v>1</v>
      </c>
      <c r="G5294" t="s">
        <v>2452</v>
      </c>
      <c r="H5294" s="4">
        <v>45724.30201388889</v>
      </c>
      <c r="I5294" t="b">
        <v>0</v>
      </c>
      <c r="J5294" t="b">
        <v>1</v>
      </c>
      <c r="K5294" t="s">
        <v>2452</v>
      </c>
      <c r="L5294" t="s">
        <v>22</v>
      </c>
      <c r="M5294">
        <v>94535</v>
      </c>
      <c r="O5294" t="s">
        <v>9219</v>
      </c>
      <c r="P5294" t="s">
        <v>9220</v>
      </c>
    </row>
    <row r="5295" spans="1:16" x14ac:dyDescent="0.25">
      <c r="A5295" t="s">
        <v>0</v>
      </c>
      <c r="B5295" t="s">
        <v>3754</v>
      </c>
      <c r="C5295" t="s">
        <v>39</v>
      </c>
      <c r="D5295" t="s">
        <v>7657</v>
      </c>
      <c r="E5295" t="s">
        <v>20</v>
      </c>
      <c r="F5295" t="b">
        <v>1</v>
      </c>
      <c r="G5295" t="s">
        <v>1197</v>
      </c>
      <c r="H5295" s="4">
        <v>45724.302430555559</v>
      </c>
      <c r="I5295" t="b">
        <v>1</v>
      </c>
      <c r="J5295" t="b">
        <v>0</v>
      </c>
      <c r="K5295" t="s">
        <v>1197</v>
      </c>
      <c r="L5295" t="s">
        <v>22</v>
      </c>
      <c r="M5295">
        <v>122500</v>
      </c>
      <c r="O5295" t="s">
        <v>2595</v>
      </c>
      <c r="P5295" t="s">
        <v>3253</v>
      </c>
    </row>
    <row r="5296" spans="1:16" x14ac:dyDescent="0.25">
      <c r="A5296" t="s">
        <v>0</v>
      </c>
      <c r="B5296" t="s">
        <v>9221</v>
      </c>
      <c r="C5296" t="s">
        <v>1264</v>
      </c>
      <c r="D5296" t="s">
        <v>3956</v>
      </c>
      <c r="E5296" t="s">
        <v>34</v>
      </c>
      <c r="F5296" t="b">
        <v>0</v>
      </c>
      <c r="G5296" t="s">
        <v>27</v>
      </c>
      <c r="H5296" s="4">
        <v>45724.416724537034</v>
      </c>
      <c r="I5296" t="b">
        <v>1</v>
      </c>
      <c r="J5296" t="b">
        <v>0</v>
      </c>
      <c r="K5296" t="s">
        <v>24</v>
      </c>
      <c r="L5296" t="s">
        <v>36</v>
      </c>
      <c r="N5296">
        <v>27.979999542236332</v>
      </c>
      <c r="O5296" t="s">
        <v>9222</v>
      </c>
      <c r="P5296" t="s">
        <v>863</v>
      </c>
    </row>
    <row r="5297" spans="1:16" x14ac:dyDescent="0.25">
      <c r="A5297" t="s">
        <v>0</v>
      </c>
      <c r="B5297" t="s">
        <v>9223</v>
      </c>
      <c r="C5297" t="s">
        <v>9224</v>
      </c>
      <c r="D5297" t="s">
        <v>3956</v>
      </c>
      <c r="E5297" t="s">
        <v>34</v>
      </c>
      <c r="F5297" t="b">
        <v>0</v>
      </c>
      <c r="G5297" t="s">
        <v>27</v>
      </c>
      <c r="H5297" s="4">
        <v>45724.416875000003</v>
      </c>
      <c r="I5297" t="b">
        <v>0</v>
      </c>
      <c r="J5297" t="b">
        <v>0</v>
      </c>
      <c r="K5297" t="s">
        <v>24</v>
      </c>
      <c r="L5297" t="s">
        <v>36</v>
      </c>
      <c r="N5297">
        <v>27.435001373291019</v>
      </c>
      <c r="O5297" t="s">
        <v>9225</v>
      </c>
      <c r="P5297" t="s">
        <v>66</v>
      </c>
    </row>
    <row r="5298" spans="1:16" x14ac:dyDescent="0.25">
      <c r="A5298" t="s">
        <v>25</v>
      </c>
      <c r="B5298" t="s">
        <v>9226</v>
      </c>
      <c r="C5298" t="s">
        <v>140</v>
      </c>
      <c r="D5298" t="s">
        <v>3972</v>
      </c>
      <c r="E5298" t="s">
        <v>20</v>
      </c>
      <c r="F5298" t="b">
        <v>0</v>
      </c>
      <c r="G5298" t="s">
        <v>35</v>
      </c>
      <c r="H5298" s="4">
        <v>45724.41747685185</v>
      </c>
      <c r="I5298" t="b">
        <v>0</v>
      </c>
      <c r="J5298" t="b">
        <v>0</v>
      </c>
      <c r="K5298" t="s">
        <v>24</v>
      </c>
      <c r="L5298" t="s">
        <v>22</v>
      </c>
      <c r="M5298">
        <v>145000</v>
      </c>
      <c r="O5298" t="s">
        <v>6001</v>
      </c>
    </row>
    <row r="5299" spans="1:16" x14ac:dyDescent="0.25">
      <c r="A5299" t="s">
        <v>1</v>
      </c>
      <c r="B5299" t="s">
        <v>8951</v>
      </c>
      <c r="C5299" t="s">
        <v>8952</v>
      </c>
      <c r="D5299" t="s">
        <v>3956</v>
      </c>
      <c r="E5299" t="s">
        <v>34</v>
      </c>
      <c r="F5299" t="b">
        <v>0</v>
      </c>
      <c r="G5299" t="s">
        <v>27</v>
      </c>
      <c r="H5299" s="4">
        <v>45724.418055555558</v>
      </c>
      <c r="I5299" t="b">
        <v>0</v>
      </c>
      <c r="J5299" t="b">
        <v>0</v>
      </c>
      <c r="K5299" t="s">
        <v>24</v>
      </c>
      <c r="L5299" t="s">
        <v>36</v>
      </c>
      <c r="N5299">
        <v>49.895000457763672</v>
      </c>
      <c r="O5299" t="s">
        <v>8953</v>
      </c>
      <c r="P5299" t="s">
        <v>8954</v>
      </c>
    </row>
    <row r="5300" spans="1:16" x14ac:dyDescent="0.25">
      <c r="A5300" t="s">
        <v>28</v>
      </c>
      <c r="B5300" t="s">
        <v>9227</v>
      </c>
      <c r="C5300" t="s">
        <v>3082</v>
      </c>
      <c r="D5300" t="s">
        <v>2208</v>
      </c>
      <c r="E5300" t="s">
        <v>34</v>
      </c>
      <c r="F5300" t="b">
        <v>0</v>
      </c>
      <c r="G5300" t="s">
        <v>41</v>
      </c>
      <c r="H5300" s="4">
        <v>45724.418252314812</v>
      </c>
      <c r="I5300" t="b">
        <v>0</v>
      </c>
      <c r="J5300" t="b">
        <v>1</v>
      </c>
      <c r="K5300" t="s">
        <v>24</v>
      </c>
      <c r="L5300" t="s">
        <v>22</v>
      </c>
      <c r="M5300">
        <v>175500</v>
      </c>
      <c r="O5300" t="s">
        <v>428</v>
      </c>
      <c r="P5300" t="s">
        <v>9228</v>
      </c>
    </row>
    <row r="5301" spans="1:16" x14ac:dyDescent="0.25">
      <c r="A5301" t="s">
        <v>191</v>
      </c>
      <c r="B5301" t="s">
        <v>9229</v>
      </c>
      <c r="C5301" t="s">
        <v>71</v>
      </c>
      <c r="D5301" t="s">
        <v>3972</v>
      </c>
      <c r="E5301" t="s">
        <v>20</v>
      </c>
      <c r="F5301" t="b">
        <v>0</v>
      </c>
      <c r="G5301" t="s">
        <v>27</v>
      </c>
      <c r="H5301" s="4">
        <v>45724.418819444443</v>
      </c>
      <c r="I5301" t="b">
        <v>0</v>
      </c>
      <c r="J5301" t="b">
        <v>0</v>
      </c>
      <c r="K5301" t="s">
        <v>24</v>
      </c>
      <c r="L5301" t="s">
        <v>22</v>
      </c>
      <c r="M5301">
        <v>305000</v>
      </c>
      <c r="O5301" t="s">
        <v>3410</v>
      </c>
    </row>
    <row r="5302" spans="1:16" x14ac:dyDescent="0.25">
      <c r="A5302" t="s">
        <v>2</v>
      </c>
      <c r="B5302" t="s">
        <v>9230</v>
      </c>
      <c r="C5302" t="s">
        <v>24</v>
      </c>
      <c r="D5302" t="s">
        <v>3972</v>
      </c>
      <c r="E5302" t="s">
        <v>20</v>
      </c>
      <c r="F5302" t="b">
        <v>0</v>
      </c>
      <c r="G5302" t="s">
        <v>27</v>
      </c>
      <c r="H5302" s="4">
        <v>45724.41883101852</v>
      </c>
      <c r="I5302" t="b">
        <v>0</v>
      </c>
      <c r="J5302" t="b">
        <v>0</v>
      </c>
      <c r="K5302" t="s">
        <v>24</v>
      </c>
      <c r="L5302" t="s">
        <v>22</v>
      </c>
      <c r="M5302">
        <v>108617.5</v>
      </c>
      <c r="O5302" t="s">
        <v>9231</v>
      </c>
      <c r="P5302" t="s">
        <v>9232</v>
      </c>
    </row>
    <row r="5303" spans="1:16" x14ac:dyDescent="0.25">
      <c r="A5303" t="s">
        <v>2</v>
      </c>
      <c r="B5303" t="s">
        <v>5546</v>
      </c>
      <c r="C5303" t="s">
        <v>992</v>
      </c>
      <c r="D5303" t="s">
        <v>3972</v>
      </c>
      <c r="E5303" t="s">
        <v>20</v>
      </c>
      <c r="F5303" t="b">
        <v>0</v>
      </c>
      <c r="G5303" t="s">
        <v>27</v>
      </c>
      <c r="H5303" s="4">
        <v>45724.418877314813</v>
      </c>
      <c r="I5303" t="b">
        <v>0</v>
      </c>
      <c r="J5303" t="b">
        <v>1</v>
      </c>
      <c r="K5303" t="s">
        <v>24</v>
      </c>
      <c r="L5303" t="s">
        <v>22</v>
      </c>
      <c r="M5303">
        <v>151500</v>
      </c>
      <c r="O5303" t="s">
        <v>1642</v>
      </c>
      <c r="P5303" t="s">
        <v>5547</v>
      </c>
    </row>
    <row r="5304" spans="1:16" x14ac:dyDescent="0.25">
      <c r="A5304" t="s">
        <v>40</v>
      </c>
      <c r="B5304" t="s">
        <v>9233</v>
      </c>
      <c r="C5304" t="s">
        <v>71</v>
      </c>
      <c r="D5304" t="s">
        <v>7542</v>
      </c>
      <c r="E5304" t="s">
        <v>20</v>
      </c>
      <c r="F5304" t="b">
        <v>0</v>
      </c>
      <c r="G5304" t="s">
        <v>41</v>
      </c>
      <c r="H5304" s="4">
        <v>45724.419062499997</v>
      </c>
      <c r="I5304" t="b">
        <v>0</v>
      </c>
      <c r="J5304" t="b">
        <v>0</v>
      </c>
      <c r="K5304" t="s">
        <v>24</v>
      </c>
      <c r="L5304" t="s">
        <v>22</v>
      </c>
      <c r="M5304">
        <v>90000</v>
      </c>
      <c r="O5304" t="s">
        <v>607</v>
      </c>
      <c r="P5304" t="s">
        <v>9234</v>
      </c>
    </row>
    <row r="5305" spans="1:16" x14ac:dyDescent="0.25">
      <c r="A5305" t="s">
        <v>0</v>
      </c>
      <c r="B5305" t="s">
        <v>9235</v>
      </c>
      <c r="C5305" t="s">
        <v>203</v>
      </c>
      <c r="D5305" t="s">
        <v>3972</v>
      </c>
      <c r="E5305" t="s">
        <v>20</v>
      </c>
      <c r="F5305" t="b">
        <v>0</v>
      </c>
      <c r="G5305" t="s">
        <v>23</v>
      </c>
      <c r="H5305" s="4">
        <v>45724.422766203701</v>
      </c>
      <c r="I5305" t="b">
        <v>0</v>
      </c>
      <c r="J5305" t="b">
        <v>1</v>
      </c>
      <c r="K5305" t="s">
        <v>24</v>
      </c>
      <c r="L5305" t="s">
        <v>22</v>
      </c>
      <c r="M5305">
        <v>81108.453125</v>
      </c>
      <c r="O5305" t="s">
        <v>2513</v>
      </c>
      <c r="P5305" t="s">
        <v>883</v>
      </c>
    </row>
    <row r="5306" spans="1:16" x14ac:dyDescent="0.25">
      <c r="A5306" t="s">
        <v>25</v>
      </c>
      <c r="B5306" t="s">
        <v>9236</v>
      </c>
      <c r="C5306" t="s">
        <v>1099</v>
      </c>
      <c r="D5306" t="s">
        <v>3956</v>
      </c>
      <c r="E5306" t="s">
        <v>34</v>
      </c>
      <c r="F5306" t="b">
        <v>0</v>
      </c>
      <c r="G5306" t="s">
        <v>27</v>
      </c>
      <c r="H5306" s="4">
        <v>45724.458414351851</v>
      </c>
      <c r="I5306" t="b">
        <v>1</v>
      </c>
      <c r="J5306" t="b">
        <v>1</v>
      </c>
      <c r="K5306" t="s">
        <v>24</v>
      </c>
      <c r="L5306" t="s">
        <v>36</v>
      </c>
      <c r="N5306">
        <v>62.5</v>
      </c>
      <c r="O5306" t="s">
        <v>9237</v>
      </c>
      <c r="P5306" t="s">
        <v>9238</v>
      </c>
    </row>
    <row r="5307" spans="1:16" x14ac:dyDescent="0.25">
      <c r="A5307" t="s">
        <v>1</v>
      </c>
      <c r="B5307" t="s">
        <v>9239</v>
      </c>
      <c r="C5307" t="s">
        <v>42</v>
      </c>
      <c r="D5307" t="s">
        <v>3972</v>
      </c>
      <c r="E5307" t="s">
        <v>20</v>
      </c>
      <c r="F5307" t="b">
        <v>0</v>
      </c>
      <c r="G5307" t="s">
        <v>41</v>
      </c>
      <c r="H5307" s="4">
        <v>45724.45890046296</v>
      </c>
      <c r="I5307" t="b">
        <v>0</v>
      </c>
      <c r="J5307" t="b">
        <v>1</v>
      </c>
      <c r="K5307" t="s">
        <v>24</v>
      </c>
      <c r="L5307" t="s">
        <v>22</v>
      </c>
      <c r="M5307">
        <v>130000</v>
      </c>
      <c r="O5307" t="s">
        <v>2215</v>
      </c>
      <c r="P5307" t="s">
        <v>1239</v>
      </c>
    </row>
    <row r="5308" spans="1:16" x14ac:dyDescent="0.25">
      <c r="A5308" t="s">
        <v>0</v>
      </c>
      <c r="B5308" t="s">
        <v>9240</v>
      </c>
      <c r="C5308" t="s">
        <v>292</v>
      </c>
      <c r="D5308" t="s">
        <v>3972</v>
      </c>
      <c r="E5308" t="s">
        <v>20</v>
      </c>
      <c r="F5308" t="b">
        <v>0</v>
      </c>
      <c r="G5308" t="s">
        <v>30</v>
      </c>
      <c r="H5308" s="4">
        <v>45724.459328703713</v>
      </c>
      <c r="I5308" t="b">
        <v>0</v>
      </c>
      <c r="J5308" t="b">
        <v>0</v>
      </c>
      <c r="K5308" t="s">
        <v>24</v>
      </c>
      <c r="L5308" t="s">
        <v>22</v>
      </c>
      <c r="M5308">
        <v>88350</v>
      </c>
      <c r="O5308" t="s">
        <v>2257</v>
      </c>
      <c r="P5308" t="s">
        <v>9241</v>
      </c>
    </row>
    <row r="5309" spans="1:16" x14ac:dyDescent="0.25">
      <c r="A5309" t="s">
        <v>1</v>
      </c>
      <c r="B5309" t="s">
        <v>9242</v>
      </c>
      <c r="C5309" t="s">
        <v>2504</v>
      </c>
      <c r="D5309" t="s">
        <v>3972</v>
      </c>
      <c r="E5309" t="s">
        <v>20</v>
      </c>
      <c r="F5309" t="b">
        <v>0</v>
      </c>
      <c r="G5309" t="s">
        <v>27</v>
      </c>
      <c r="H5309" s="4">
        <v>45724.459722222222</v>
      </c>
      <c r="I5309" t="b">
        <v>0</v>
      </c>
      <c r="J5309" t="b">
        <v>1</v>
      </c>
      <c r="K5309" t="s">
        <v>24</v>
      </c>
      <c r="L5309" t="s">
        <v>22</v>
      </c>
      <c r="M5309">
        <v>139412.5</v>
      </c>
      <c r="O5309" t="s">
        <v>3142</v>
      </c>
      <c r="P5309" t="s">
        <v>9243</v>
      </c>
    </row>
    <row r="5310" spans="1:16" x14ac:dyDescent="0.25">
      <c r="A5310" t="s">
        <v>2</v>
      </c>
      <c r="B5310" t="s">
        <v>9244</v>
      </c>
      <c r="C5310" t="s">
        <v>260</v>
      </c>
      <c r="D5310" t="s">
        <v>7542</v>
      </c>
      <c r="E5310" t="s">
        <v>20</v>
      </c>
      <c r="F5310" t="b">
        <v>0</v>
      </c>
      <c r="G5310" t="s">
        <v>27</v>
      </c>
      <c r="H5310" s="4">
        <v>45724.460381944453</v>
      </c>
      <c r="I5310" t="b">
        <v>1</v>
      </c>
      <c r="J5310" t="b">
        <v>0</v>
      </c>
      <c r="K5310" t="s">
        <v>24</v>
      </c>
      <c r="L5310" t="s">
        <v>22</v>
      </c>
      <c r="M5310">
        <v>48000</v>
      </c>
      <c r="O5310" t="s">
        <v>9245</v>
      </c>
      <c r="P5310" t="s">
        <v>1791</v>
      </c>
    </row>
    <row r="5311" spans="1:16" x14ac:dyDescent="0.25">
      <c r="A5311" t="s">
        <v>2</v>
      </c>
      <c r="B5311" t="s">
        <v>9246</v>
      </c>
      <c r="C5311" t="s">
        <v>114</v>
      </c>
      <c r="D5311" t="s">
        <v>3972</v>
      </c>
      <c r="E5311" t="s">
        <v>20</v>
      </c>
      <c r="F5311" t="b">
        <v>0</v>
      </c>
      <c r="G5311" t="s">
        <v>27</v>
      </c>
      <c r="H5311" s="4">
        <v>45724.460439814808</v>
      </c>
      <c r="I5311" t="b">
        <v>0</v>
      </c>
      <c r="J5311" t="b">
        <v>1</v>
      </c>
      <c r="K5311" t="s">
        <v>24</v>
      </c>
      <c r="L5311" t="s">
        <v>22</v>
      </c>
      <c r="M5311">
        <v>160000</v>
      </c>
      <c r="O5311" t="s">
        <v>202</v>
      </c>
      <c r="P5311" t="s">
        <v>4243</v>
      </c>
    </row>
    <row r="5312" spans="1:16" x14ac:dyDescent="0.25">
      <c r="A5312" t="s">
        <v>28</v>
      </c>
      <c r="B5312" t="s">
        <v>9247</v>
      </c>
      <c r="C5312" t="s">
        <v>180</v>
      </c>
      <c r="D5312" t="s">
        <v>3972</v>
      </c>
      <c r="E5312" t="s">
        <v>20</v>
      </c>
      <c r="F5312" t="b">
        <v>0</v>
      </c>
      <c r="G5312" t="s">
        <v>41</v>
      </c>
      <c r="H5312" s="4">
        <v>45724.460659722223</v>
      </c>
      <c r="I5312" t="b">
        <v>0</v>
      </c>
      <c r="J5312" t="b">
        <v>1</v>
      </c>
      <c r="K5312" t="s">
        <v>24</v>
      </c>
      <c r="L5312" t="s">
        <v>22</v>
      </c>
      <c r="M5312">
        <v>234000</v>
      </c>
      <c r="O5312" t="s">
        <v>9248</v>
      </c>
      <c r="P5312" t="s">
        <v>9249</v>
      </c>
    </row>
    <row r="5313" spans="1:16" x14ac:dyDescent="0.25">
      <c r="A5313" t="s">
        <v>25</v>
      </c>
      <c r="B5313" t="s">
        <v>9250</v>
      </c>
      <c r="C5313" t="s">
        <v>453</v>
      </c>
      <c r="D5313" t="s">
        <v>7542</v>
      </c>
      <c r="E5313" t="s">
        <v>20</v>
      </c>
      <c r="F5313" t="b">
        <v>0</v>
      </c>
      <c r="G5313" t="s">
        <v>27</v>
      </c>
      <c r="H5313" s="4">
        <v>45724.500034722223</v>
      </c>
      <c r="I5313" t="b">
        <v>0</v>
      </c>
      <c r="J5313" t="b">
        <v>0</v>
      </c>
      <c r="K5313" t="s">
        <v>24</v>
      </c>
      <c r="L5313" t="s">
        <v>22</v>
      </c>
      <c r="M5313">
        <v>105950</v>
      </c>
      <c r="O5313" t="s">
        <v>9251</v>
      </c>
      <c r="P5313" t="s">
        <v>9252</v>
      </c>
    </row>
    <row r="5314" spans="1:16" x14ac:dyDescent="0.25">
      <c r="A5314" t="s">
        <v>139</v>
      </c>
      <c r="B5314" t="s">
        <v>9253</v>
      </c>
      <c r="C5314" t="s">
        <v>5945</v>
      </c>
      <c r="D5314" t="s">
        <v>3972</v>
      </c>
      <c r="E5314" t="s">
        <v>20</v>
      </c>
      <c r="F5314" t="b">
        <v>0</v>
      </c>
      <c r="G5314" t="s">
        <v>30</v>
      </c>
      <c r="H5314" s="4">
        <v>45724.500983796293</v>
      </c>
      <c r="I5314" t="b">
        <v>0</v>
      </c>
      <c r="J5314" t="b">
        <v>1</v>
      </c>
      <c r="K5314" t="s">
        <v>24</v>
      </c>
      <c r="L5314" t="s">
        <v>22</v>
      </c>
      <c r="M5314">
        <v>144000</v>
      </c>
      <c r="O5314" t="s">
        <v>2224</v>
      </c>
      <c r="P5314" t="s">
        <v>3247</v>
      </c>
    </row>
    <row r="5315" spans="1:16" x14ac:dyDescent="0.25">
      <c r="A5315" t="s">
        <v>19</v>
      </c>
      <c r="B5315" t="s">
        <v>9254</v>
      </c>
      <c r="C5315" t="s">
        <v>292</v>
      </c>
      <c r="D5315" t="s">
        <v>3972</v>
      </c>
      <c r="E5315" t="s">
        <v>20</v>
      </c>
      <c r="F5315" t="b">
        <v>0</v>
      </c>
      <c r="G5315" t="s">
        <v>30</v>
      </c>
      <c r="H5315" s="4">
        <v>45724.50099537037</v>
      </c>
      <c r="I5315" t="b">
        <v>0</v>
      </c>
      <c r="J5315" t="b">
        <v>0</v>
      </c>
      <c r="K5315" t="s">
        <v>24</v>
      </c>
      <c r="L5315" t="s">
        <v>22</v>
      </c>
      <c r="M5315">
        <v>120150</v>
      </c>
      <c r="O5315" t="s">
        <v>9255</v>
      </c>
    </row>
    <row r="5316" spans="1:16" x14ac:dyDescent="0.25">
      <c r="A5316" t="s">
        <v>0</v>
      </c>
      <c r="B5316" t="s">
        <v>9256</v>
      </c>
      <c r="C5316" t="s">
        <v>39</v>
      </c>
      <c r="D5316" t="s">
        <v>3972</v>
      </c>
      <c r="E5316" t="s">
        <v>20</v>
      </c>
      <c r="F5316" t="b">
        <v>1</v>
      </c>
      <c r="G5316" t="s">
        <v>27</v>
      </c>
      <c r="H5316" s="4">
        <v>45724.50136574074</v>
      </c>
      <c r="I5316" t="b">
        <v>1</v>
      </c>
      <c r="J5316" t="b">
        <v>1</v>
      </c>
      <c r="K5316" t="s">
        <v>24</v>
      </c>
      <c r="L5316" t="s">
        <v>22</v>
      </c>
      <c r="M5316">
        <v>125000</v>
      </c>
      <c r="O5316" t="s">
        <v>1386</v>
      </c>
      <c r="P5316" t="s">
        <v>9257</v>
      </c>
    </row>
    <row r="5317" spans="1:16" x14ac:dyDescent="0.25">
      <c r="A5317" t="s">
        <v>139</v>
      </c>
      <c r="B5317" t="s">
        <v>2126</v>
      </c>
      <c r="C5317" t="s">
        <v>143</v>
      </c>
      <c r="D5317" t="s">
        <v>3972</v>
      </c>
      <c r="E5317" t="s">
        <v>20</v>
      </c>
      <c r="F5317" t="b">
        <v>0</v>
      </c>
      <c r="G5317" t="s">
        <v>35</v>
      </c>
      <c r="H5317" s="4">
        <v>45724.54246527778</v>
      </c>
      <c r="I5317" t="b">
        <v>0</v>
      </c>
      <c r="J5317" t="b">
        <v>0</v>
      </c>
      <c r="K5317" t="s">
        <v>24</v>
      </c>
      <c r="L5317" t="s">
        <v>22</v>
      </c>
      <c r="M5317">
        <v>115000</v>
      </c>
      <c r="O5317" t="s">
        <v>482</v>
      </c>
      <c r="P5317" t="s">
        <v>9258</v>
      </c>
    </row>
    <row r="5318" spans="1:16" x14ac:dyDescent="0.25">
      <c r="A5318" t="s">
        <v>139</v>
      </c>
      <c r="B5318" t="s">
        <v>2126</v>
      </c>
      <c r="C5318" t="s">
        <v>1226</v>
      </c>
      <c r="D5318" t="s">
        <v>3972</v>
      </c>
      <c r="E5318" t="s">
        <v>20</v>
      </c>
      <c r="F5318" t="b">
        <v>0</v>
      </c>
      <c r="G5318" t="s">
        <v>52</v>
      </c>
      <c r="H5318" s="4">
        <v>45724.542916666673</v>
      </c>
      <c r="I5318" t="b">
        <v>0</v>
      </c>
      <c r="J5318" t="b">
        <v>0</v>
      </c>
      <c r="K5318" t="s">
        <v>24</v>
      </c>
      <c r="L5318" t="s">
        <v>22</v>
      </c>
      <c r="M5318">
        <v>127500</v>
      </c>
      <c r="O5318" t="s">
        <v>482</v>
      </c>
    </row>
    <row r="5319" spans="1:16" x14ac:dyDescent="0.25">
      <c r="A5319" t="s">
        <v>89</v>
      </c>
      <c r="B5319" t="s">
        <v>9259</v>
      </c>
      <c r="C5319" t="s">
        <v>122</v>
      </c>
      <c r="D5319" t="s">
        <v>3972</v>
      </c>
      <c r="E5319" t="s">
        <v>20</v>
      </c>
      <c r="F5319" t="b">
        <v>0</v>
      </c>
      <c r="G5319" t="s">
        <v>52</v>
      </c>
      <c r="H5319" s="4">
        <v>45724.542974537027</v>
      </c>
      <c r="I5319" t="b">
        <v>0</v>
      </c>
      <c r="J5319" t="b">
        <v>1</v>
      </c>
      <c r="K5319" t="s">
        <v>24</v>
      </c>
      <c r="L5319" t="s">
        <v>22</v>
      </c>
      <c r="M5319">
        <v>142300</v>
      </c>
      <c r="O5319" t="s">
        <v>402</v>
      </c>
      <c r="P5319" t="s">
        <v>9260</v>
      </c>
    </row>
    <row r="5320" spans="1:16" x14ac:dyDescent="0.25">
      <c r="A5320" t="s">
        <v>2</v>
      </c>
      <c r="B5320" t="s">
        <v>9261</v>
      </c>
      <c r="C5320" t="s">
        <v>9262</v>
      </c>
      <c r="D5320" t="s">
        <v>7542</v>
      </c>
      <c r="E5320" t="s">
        <v>20</v>
      </c>
      <c r="F5320" t="b">
        <v>0</v>
      </c>
      <c r="G5320" t="s">
        <v>27</v>
      </c>
      <c r="H5320" s="4">
        <v>45724.543715277781</v>
      </c>
      <c r="I5320" t="b">
        <v>0</v>
      </c>
      <c r="J5320" t="b">
        <v>0</v>
      </c>
      <c r="K5320" t="s">
        <v>24</v>
      </c>
      <c r="L5320" t="s">
        <v>22</v>
      </c>
      <c r="M5320">
        <v>57600</v>
      </c>
      <c r="O5320" t="s">
        <v>9263</v>
      </c>
      <c r="P5320" t="s">
        <v>2881</v>
      </c>
    </row>
    <row r="5321" spans="1:16" x14ac:dyDescent="0.25">
      <c r="A5321" t="s">
        <v>2</v>
      </c>
      <c r="B5321" t="s">
        <v>9264</v>
      </c>
      <c r="C5321" t="s">
        <v>160</v>
      </c>
      <c r="D5321" t="s">
        <v>7542</v>
      </c>
      <c r="E5321" t="s">
        <v>20</v>
      </c>
      <c r="F5321" t="b">
        <v>0</v>
      </c>
      <c r="G5321" t="s">
        <v>27</v>
      </c>
      <c r="H5321" s="4">
        <v>45724.543715277781</v>
      </c>
      <c r="I5321" t="b">
        <v>1</v>
      </c>
      <c r="J5321" t="b">
        <v>0</v>
      </c>
      <c r="K5321" t="s">
        <v>24</v>
      </c>
      <c r="L5321" t="s">
        <v>22</v>
      </c>
      <c r="M5321">
        <v>57600</v>
      </c>
      <c r="O5321" t="s">
        <v>9265</v>
      </c>
      <c r="P5321" t="s">
        <v>149</v>
      </c>
    </row>
    <row r="5322" spans="1:16" x14ac:dyDescent="0.25">
      <c r="A5322" t="s">
        <v>2</v>
      </c>
      <c r="B5322" t="s">
        <v>9266</v>
      </c>
      <c r="C5322" t="s">
        <v>71</v>
      </c>
      <c r="D5322" t="s">
        <v>5830</v>
      </c>
      <c r="E5322" t="s">
        <v>20</v>
      </c>
      <c r="F5322" t="b">
        <v>0</v>
      </c>
      <c r="G5322" t="s">
        <v>41</v>
      </c>
      <c r="H5322" s="4">
        <v>45724.544062499997</v>
      </c>
      <c r="I5322" t="b">
        <v>0</v>
      </c>
      <c r="J5322" t="b">
        <v>1</v>
      </c>
      <c r="K5322" t="s">
        <v>24</v>
      </c>
      <c r="L5322" t="s">
        <v>22</v>
      </c>
      <c r="M5322">
        <v>178000</v>
      </c>
      <c r="O5322" t="s">
        <v>1700</v>
      </c>
      <c r="P5322" t="s">
        <v>2187</v>
      </c>
    </row>
    <row r="5323" spans="1:16" x14ac:dyDescent="0.25">
      <c r="A5323" t="s">
        <v>0</v>
      </c>
      <c r="B5323" t="s">
        <v>9267</v>
      </c>
      <c r="C5323" t="s">
        <v>8992</v>
      </c>
      <c r="D5323" t="s">
        <v>3956</v>
      </c>
      <c r="E5323" t="s">
        <v>20</v>
      </c>
      <c r="F5323" t="b">
        <v>0</v>
      </c>
      <c r="G5323" t="s">
        <v>30</v>
      </c>
      <c r="H5323" s="4">
        <v>45724.584328703713</v>
      </c>
      <c r="I5323" t="b">
        <v>1</v>
      </c>
      <c r="J5323" t="b">
        <v>1</v>
      </c>
      <c r="K5323" t="s">
        <v>24</v>
      </c>
      <c r="L5323" t="s">
        <v>36</v>
      </c>
      <c r="N5323">
        <v>22.694999694824219</v>
      </c>
      <c r="O5323" t="s">
        <v>8993</v>
      </c>
      <c r="P5323" t="s">
        <v>3676</v>
      </c>
    </row>
    <row r="5324" spans="1:16" x14ac:dyDescent="0.25">
      <c r="A5324" t="s">
        <v>1</v>
      </c>
      <c r="B5324" t="s">
        <v>9268</v>
      </c>
      <c r="C5324" t="s">
        <v>82</v>
      </c>
      <c r="D5324" t="s">
        <v>3956</v>
      </c>
      <c r="E5324" t="s">
        <v>20</v>
      </c>
      <c r="F5324" t="b">
        <v>0</v>
      </c>
      <c r="G5324" t="s">
        <v>27</v>
      </c>
      <c r="H5324" s="4">
        <v>45724.584699074083</v>
      </c>
      <c r="I5324" t="b">
        <v>0</v>
      </c>
      <c r="J5324" t="b">
        <v>1</v>
      </c>
      <c r="K5324" t="s">
        <v>24</v>
      </c>
      <c r="L5324" t="s">
        <v>36</v>
      </c>
      <c r="N5324">
        <v>49.895000457763672</v>
      </c>
      <c r="O5324" t="s">
        <v>1964</v>
      </c>
      <c r="P5324" t="s">
        <v>48</v>
      </c>
    </row>
    <row r="5325" spans="1:16" x14ac:dyDescent="0.25">
      <c r="A5325" t="s">
        <v>19</v>
      </c>
      <c r="B5325" t="s">
        <v>9269</v>
      </c>
      <c r="C5325" t="s">
        <v>966</v>
      </c>
      <c r="D5325" t="s">
        <v>3956</v>
      </c>
      <c r="E5325" t="s">
        <v>20</v>
      </c>
      <c r="F5325" t="b">
        <v>0</v>
      </c>
      <c r="G5325" t="s">
        <v>30</v>
      </c>
      <c r="H5325" s="4">
        <v>45724.585162037038</v>
      </c>
      <c r="I5325" t="b">
        <v>0</v>
      </c>
      <c r="J5325" t="b">
        <v>1</v>
      </c>
      <c r="K5325" t="s">
        <v>24</v>
      </c>
      <c r="L5325" t="s">
        <v>36</v>
      </c>
      <c r="N5325">
        <v>36.120002746582031</v>
      </c>
      <c r="O5325" t="s">
        <v>254</v>
      </c>
      <c r="P5325" t="s">
        <v>9270</v>
      </c>
    </row>
    <row r="5326" spans="1:16" x14ac:dyDescent="0.25">
      <c r="A5326" t="s">
        <v>1</v>
      </c>
      <c r="B5326" t="s">
        <v>9271</v>
      </c>
      <c r="C5326" t="s">
        <v>3155</v>
      </c>
      <c r="D5326" t="s">
        <v>3956</v>
      </c>
      <c r="E5326" t="s">
        <v>20</v>
      </c>
      <c r="F5326" t="b">
        <v>0</v>
      </c>
      <c r="G5326" t="s">
        <v>30</v>
      </c>
      <c r="H5326" s="4">
        <v>45724.585185185177</v>
      </c>
      <c r="I5326" t="b">
        <v>0</v>
      </c>
      <c r="J5326" t="b">
        <v>0</v>
      </c>
      <c r="K5326" t="s">
        <v>24</v>
      </c>
      <c r="L5326" t="s">
        <v>36</v>
      </c>
      <c r="N5326">
        <v>35.084999084472663</v>
      </c>
      <c r="O5326" t="s">
        <v>3281</v>
      </c>
      <c r="P5326" t="s">
        <v>3181</v>
      </c>
    </row>
    <row r="5327" spans="1:16" x14ac:dyDescent="0.25">
      <c r="A5327" t="s">
        <v>2</v>
      </c>
      <c r="B5327" t="s">
        <v>9272</v>
      </c>
      <c r="C5327" t="s">
        <v>242</v>
      </c>
      <c r="D5327" t="s">
        <v>3972</v>
      </c>
      <c r="E5327" t="s">
        <v>20</v>
      </c>
      <c r="F5327" t="b">
        <v>0</v>
      </c>
      <c r="G5327" t="s">
        <v>27</v>
      </c>
      <c r="H5327" s="4">
        <v>45724.585439814808</v>
      </c>
      <c r="I5327" t="b">
        <v>1</v>
      </c>
      <c r="J5327" t="b">
        <v>1</v>
      </c>
      <c r="K5327" t="s">
        <v>24</v>
      </c>
      <c r="L5327" t="s">
        <v>22</v>
      </c>
      <c r="M5327">
        <v>177500</v>
      </c>
      <c r="O5327" t="s">
        <v>8411</v>
      </c>
      <c r="P5327" t="s">
        <v>9273</v>
      </c>
    </row>
    <row r="5328" spans="1:16" x14ac:dyDescent="0.25">
      <c r="A5328" t="s">
        <v>40</v>
      </c>
      <c r="B5328" t="s">
        <v>9274</v>
      </c>
      <c r="C5328" t="s">
        <v>172</v>
      </c>
      <c r="D5328" t="s">
        <v>3972</v>
      </c>
      <c r="E5328" t="s">
        <v>20</v>
      </c>
      <c r="F5328" t="b">
        <v>0</v>
      </c>
      <c r="G5328" t="s">
        <v>27</v>
      </c>
      <c r="H5328" s="4">
        <v>45724.585497685177</v>
      </c>
      <c r="I5328" t="b">
        <v>0</v>
      </c>
      <c r="J5328" t="b">
        <v>1</v>
      </c>
      <c r="K5328" t="s">
        <v>24</v>
      </c>
      <c r="L5328" t="s">
        <v>22</v>
      </c>
      <c r="M5328">
        <v>150000</v>
      </c>
      <c r="O5328" t="s">
        <v>259</v>
      </c>
    </row>
    <row r="5329" spans="1:16" x14ac:dyDescent="0.25">
      <c r="A5329" t="s">
        <v>139</v>
      </c>
      <c r="B5329" t="s">
        <v>7606</v>
      </c>
      <c r="C5329" t="s">
        <v>1270</v>
      </c>
      <c r="D5329" t="s">
        <v>3972</v>
      </c>
      <c r="E5329" t="s">
        <v>20</v>
      </c>
      <c r="F5329" t="b">
        <v>0</v>
      </c>
      <c r="G5329" t="s">
        <v>27</v>
      </c>
      <c r="H5329" s="4">
        <v>45724.585520833331</v>
      </c>
      <c r="I5329" t="b">
        <v>1</v>
      </c>
      <c r="J5329" t="b">
        <v>1</v>
      </c>
      <c r="K5329" t="s">
        <v>24</v>
      </c>
      <c r="L5329" t="s">
        <v>22</v>
      </c>
      <c r="M5329">
        <v>160000</v>
      </c>
      <c r="O5329" t="s">
        <v>1172</v>
      </c>
      <c r="P5329" t="s">
        <v>582</v>
      </c>
    </row>
    <row r="5330" spans="1:16" x14ac:dyDescent="0.25">
      <c r="A5330" t="s">
        <v>2</v>
      </c>
      <c r="B5330" t="s">
        <v>9275</v>
      </c>
      <c r="C5330" t="s">
        <v>42</v>
      </c>
      <c r="D5330" t="s">
        <v>3972</v>
      </c>
      <c r="E5330" t="s">
        <v>20</v>
      </c>
      <c r="F5330" t="b">
        <v>0</v>
      </c>
      <c r="G5330" t="s">
        <v>27</v>
      </c>
      <c r="H5330" s="4">
        <v>45724.585613425923</v>
      </c>
      <c r="I5330" t="b">
        <v>0</v>
      </c>
      <c r="J5330" t="b">
        <v>1</v>
      </c>
      <c r="K5330" t="s">
        <v>24</v>
      </c>
      <c r="L5330" t="s">
        <v>22</v>
      </c>
      <c r="M5330">
        <v>184328.5</v>
      </c>
      <c r="O5330" t="s">
        <v>43</v>
      </c>
      <c r="P5330" t="s">
        <v>9276</v>
      </c>
    </row>
    <row r="5331" spans="1:16" x14ac:dyDescent="0.25">
      <c r="A5331" t="s">
        <v>2</v>
      </c>
      <c r="B5331" t="s">
        <v>9277</v>
      </c>
      <c r="C5331" t="s">
        <v>167</v>
      </c>
      <c r="D5331" t="s">
        <v>3956</v>
      </c>
      <c r="E5331" t="s">
        <v>20</v>
      </c>
      <c r="F5331" t="b">
        <v>0</v>
      </c>
      <c r="G5331" t="s">
        <v>41</v>
      </c>
      <c r="H5331" s="4">
        <v>45724.585902777777</v>
      </c>
      <c r="I5331" t="b">
        <v>0</v>
      </c>
      <c r="J5331" t="b">
        <v>0</v>
      </c>
      <c r="K5331" t="s">
        <v>24</v>
      </c>
      <c r="L5331" t="s">
        <v>36</v>
      </c>
      <c r="N5331">
        <v>57.060001373291023</v>
      </c>
      <c r="O5331" t="s">
        <v>2805</v>
      </c>
      <c r="P5331" t="s">
        <v>9278</v>
      </c>
    </row>
    <row r="5332" spans="1:16" x14ac:dyDescent="0.25">
      <c r="A5332" t="s">
        <v>89</v>
      </c>
      <c r="B5332" t="s">
        <v>9279</v>
      </c>
      <c r="C5332" t="s">
        <v>9280</v>
      </c>
      <c r="D5332" t="s">
        <v>4323</v>
      </c>
      <c r="E5332" t="s">
        <v>631</v>
      </c>
      <c r="F5332" t="b">
        <v>0</v>
      </c>
      <c r="G5332" t="s">
        <v>282</v>
      </c>
      <c r="H5332" s="4">
        <v>45724.608020833337</v>
      </c>
      <c r="I5332" t="b">
        <v>0</v>
      </c>
      <c r="J5332" t="b">
        <v>0</v>
      </c>
      <c r="K5332" t="s">
        <v>282</v>
      </c>
      <c r="L5332" t="s">
        <v>22</v>
      </c>
      <c r="M5332">
        <v>43500</v>
      </c>
      <c r="O5332" t="s">
        <v>1741</v>
      </c>
      <c r="P5332" t="s">
        <v>3050</v>
      </c>
    </row>
    <row r="5333" spans="1:16" x14ac:dyDescent="0.25">
      <c r="A5333" t="s">
        <v>139</v>
      </c>
      <c r="B5333" t="s">
        <v>9281</v>
      </c>
      <c r="C5333" t="s">
        <v>957</v>
      </c>
      <c r="D5333" t="s">
        <v>3972</v>
      </c>
      <c r="E5333" t="s">
        <v>20</v>
      </c>
      <c r="F5333" t="b">
        <v>0</v>
      </c>
      <c r="G5333" t="s">
        <v>27</v>
      </c>
      <c r="H5333" s="4">
        <v>45724.625034722223</v>
      </c>
      <c r="I5333" t="b">
        <v>0</v>
      </c>
      <c r="J5333" t="b">
        <v>1</v>
      </c>
      <c r="K5333" t="s">
        <v>24</v>
      </c>
      <c r="L5333" t="s">
        <v>22</v>
      </c>
      <c r="M5333">
        <v>140500</v>
      </c>
      <c r="O5333" t="s">
        <v>1906</v>
      </c>
      <c r="P5333" t="s">
        <v>2748</v>
      </c>
    </row>
    <row r="5334" spans="1:16" x14ac:dyDescent="0.25">
      <c r="A5334" t="s">
        <v>19</v>
      </c>
      <c r="B5334" t="s">
        <v>9282</v>
      </c>
      <c r="C5334" t="s">
        <v>151</v>
      </c>
      <c r="D5334" t="s">
        <v>3972</v>
      </c>
      <c r="E5334" t="s">
        <v>20</v>
      </c>
      <c r="F5334" t="b">
        <v>0</v>
      </c>
      <c r="G5334" t="s">
        <v>30</v>
      </c>
      <c r="H5334" s="4">
        <v>45724.625972222217</v>
      </c>
      <c r="I5334" t="b">
        <v>0</v>
      </c>
      <c r="J5334" t="b">
        <v>1</v>
      </c>
      <c r="K5334" t="s">
        <v>24</v>
      </c>
      <c r="L5334" t="s">
        <v>22</v>
      </c>
      <c r="M5334">
        <v>82500</v>
      </c>
      <c r="O5334" t="s">
        <v>9283</v>
      </c>
    </row>
    <row r="5335" spans="1:16" x14ac:dyDescent="0.25">
      <c r="A5335" t="s">
        <v>139</v>
      </c>
      <c r="B5335" t="s">
        <v>9284</v>
      </c>
      <c r="C5335" t="s">
        <v>1696</v>
      </c>
      <c r="D5335" t="s">
        <v>3972</v>
      </c>
      <c r="E5335" t="s">
        <v>51</v>
      </c>
      <c r="F5335" t="b">
        <v>0</v>
      </c>
      <c r="G5335" t="s">
        <v>30</v>
      </c>
      <c r="H5335" s="4">
        <v>45724.626030092593</v>
      </c>
      <c r="I5335" t="b">
        <v>0</v>
      </c>
      <c r="J5335" t="b">
        <v>0</v>
      </c>
      <c r="K5335" t="s">
        <v>24</v>
      </c>
      <c r="L5335" t="s">
        <v>36</v>
      </c>
      <c r="N5335">
        <v>57</v>
      </c>
      <c r="O5335" t="s">
        <v>2629</v>
      </c>
      <c r="P5335" t="s">
        <v>2748</v>
      </c>
    </row>
    <row r="5336" spans="1:16" x14ac:dyDescent="0.25">
      <c r="A5336" t="s">
        <v>1</v>
      </c>
      <c r="B5336" t="s">
        <v>264</v>
      </c>
      <c r="C5336" t="s">
        <v>64</v>
      </c>
      <c r="D5336" t="s">
        <v>2208</v>
      </c>
      <c r="E5336" t="s">
        <v>20</v>
      </c>
      <c r="F5336" t="b">
        <v>0</v>
      </c>
      <c r="G5336" t="s">
        <v>52</v>
      </c>
      <c r="H5336" s="4">
        <v>45724.626226851848</v>
      </c>
      <c r="I5336" t="b">
        <v>0</v>
      </c>
      <c r="J5336" t="b">
        <v>1</v>
      </c>
      <c r="K5336" t="s">
        <v>24</v>
      </c>
      <c r="L5336" t="s">
        <v>22</v>
      </c>
      <c r="M5336">
        <v>75100</v>
      </c>
      <c r="O5336" t="s">
        <v>2520</v>
      </c>
      <c r="P5336" t="s">
        <v>9285</v>
      </c>
    </row>
    <row r="5337" spans="1:16" x14ac:dyDescent="0.25">
      <c r="A5337" t="s">
        <v>0</v>
      </c>
      <c r="B5337" t="s">
        <v>6861</v>
      </c>
      <c r="C5337" t="s">
        <v>6862</v>
      </c>
      <c r="D5337" t="s">
        <v>7542</v>
      </c>
      <c r="E5337" t="s">
        <v>20</v>
      </c>
      <c r="F5337" t="b">
        <v>0</v>
      </c>
      <c r="G5337" t="s">
        <v>27</v>
      </c>
      <c r="H5337" s="4">
        <v>45724.666724537034</v>
      </c>
      <c r="I5337" t="b">
        <v>0</v>
      </c>
      <c r="J5337" t="b">
        <v>0</v>
      </c>
      <c r="K5337" t="s">
        <v>24</v>
      </c>
      <c r="L5337" t="s">
        <v>22</v>
      </c>
      <c r="M5337">
        <v>57600</v>
      </c>
      <c r="O5337" t="s">
        <v>6863</v>
      </c>
      <c r="P5337" t="s">
        <v>1297</v>
      </c>
    </row>
    <row r="5338" spans="1:16" x14ac:dyDescent="0.25">
      <c r="A5338" t="s">
        <v>139</v>
      </c>
      <c r="B5338" t="s">
        <v>9286</v>
      </c>
      <c r="C5338" t="s">
        <v>49</v>
      </c>
      <c r="D5338" t="s">
        <v>3972</v>
      </c>
      <c r="E5338" t="s">
        <v>20</v>
      </c>
      <c r="F5338" t="b">
        <v>0</v>
      </c>
      <c r="G5338" t="s">
        <v>41</v>
      </c>
      <c r="H5338" s="4">
        <v>45724.667222222219</v>
      </c>
      <c r="I5338" t="b">
        <v>0</v>
      </c>
      <c r="J5338" t="b">
        <v>0</v>
      </c>
      <c r="K5338" t="s">
        <v>24</v>
      </c>
      <c r="L5338" t="s">
        <v>22</v>
      </c>
      <c r="M5338">
        <v>142500</v>
      </c>
      <c r="O5338" t="s">
        <v>2481</v>
      </c>
      <c r="P5338" t="s">
        <v>204</v>
      </c>
    </row>
    <row r="5339" spans="1:16" x14ac:dyDescent="0.25">
      <c r="A5339" t="s">
        <v>1</v>
      </c>
      <c r="B5339" t="s">
        <v>9287</v>
      </c>
      <c r="C5339" t="s">
        <v>82</v>
      </c>
      <c r="D5339" t="s">
        <v>7542</v>
      </c>
      <c r="E5339" t="s">
        <v>20</v>
      </c>
      <c r="F5339" t="b">
        <v>0</v>
      </c>
      <c r="G5339" t="s">
        <v>27</v>
      </c>
      <c r="H5339" s="4">
        <v>45724.668020833327</v>
      </c>
      <c r="I5339" t="b">
        <v>0</v>
      </c>
      <c r="J5339" t="b">
        <v>0</v>
      </c>
      <c r="K5339" t="s">
        <v>24</v>
      </c>
      <c r="L5339" t="s">
        <v>22</v>
      </c>
      <c r="M5339">
        <v>90000</v>
      </c>
      <c r="O5339" t="s">
        <v>9288</v>
      </c>
      <c r="P5339" t="s">
        <v>9289</v>
      </c>
    </row>
    <row r="5340" spans="1:16" x14ac:dyDescent="0.25">
      <c r="A5340" t="s">
        <v>1</v>
      </c>
      <c r="B5340" t="s">
        <v>1847</v>
      </c>
      <c r="C5340" t="s">
        <v>82</v>
      </c>
      <c r="D5340" t="s">
        <v>7542</v>
      </c>
      <c r="E5340" t="s">
        <v>20</v>
      </c>
      <c r="F5340" t="b">
        <v>0</v>
      </c>
      <c r="G5340" t="s">
        <v>27</v>
      </c>
      <c r="H5340" s="4">
        <v>45724.668020833327</v>
      </c>
      <c r="I5340" t="b">
        <v>0</v>
      </c>
      <c r="J5340" t="b">
        <v>0</v>
      </c>
      <c r="K5340" t="s">
        <v>24</v>
      </c>
      <c r="L5340" t="s">
        <v>22</v>
      </c>
      <c r="M5340">
        <v>144000</v>
      </c>
      <c r="O5340" t="s">
        <v>3239</v>
      </c>
    </row>
    <row r="5341" spans="1:16" x14ac:dyDescent="0.25">
      <c r="A5341" t="s">
        <v>0</v>
      </c>
      <c r="B5341" t="s">
        <v>9290</v>
      </c>
      <c r="C5341" t="s">
        <v>2198</v>
      </c>
      <c r="D5341" t="s">
        <v>3972</v>
      </c>
      <c r="E5341" t="s">
        <v>20</v>
      </c>
      <c r="F5341" t="b">
        <v>0</v>
      </c>
      <c r="G5341" t="s">
        <v>27</v>
      </c>
      <c r="H5341" s="4">
        <v>45724.668877314813</v>
      </c>
      <c r="I5341" t="b">
        <v>1</v>
      </c>
      <c r="J5341" t="b">
        <v>1</v>
      </c>
      <c r="K5341" t="s">
        <v>24</v>
      </c>
      <c r="L5341" t="s">
        <v>22</v>
      </c>
      <c r="M5341">
        <v>117500</v>
      </c>
      <c r="O5341" t="s">
        <v>9291</v>
      </c>
      <c r="P5341" t="s">
        <v>9292</v>
      </c>
    </row>
    <row r="5342" spans="1:16" x14ac:dyDescent="0.25">
      <c r="A5342" t="s">
        <v>89</v>
      </c>
      <c r="B5342" t="s">
        <v>9293</v>
      </c>
      <c r="C5342" t="s">
        <v>3074</v>
      </c>
      <c r="D5342" t="s">
        <v>3972</v>
      </c>
      <c r="E5342" t="s">
        <v>631</v>
      </c>
      <c r="F5342" t="b">
        <v>0</v>
      </c>
      <c r="G5342" t="s">
        <v>41</v>
      </c>
      <c r="H5342" s="4">
        <v>45724.710729166669</v>
      </c>
      <c r="I5342" t="b">
        <v>0</v>
      </c>
      <c r="J5342" t="b">
        <v>0</v>
      </c>
      <c r="K5342" t="s">
        <v>24</v>
      </c>
      <c r="L5342" t="s">
        <v>36</v>
      </c>
      <c r="N5342">
        <v>22.5</v>
      </c>
      <c r="O5342" t="s">
        <v>9294</v>
      </c>
      <c r="P5342" t="s">
        <v>9295</v>
      </c>
    </row>
    <row r="5343" spans="1:16" x14ac:dyDescent="0.25">
      <c r="A5343" t="s">
        <v>25</v>
      </c>
      <c r="B5343" t="s">
        <v>9296</v>
      </c>
      <c r="C5343" t="s">
        <v>1398</v>
      </c>
      <c r="D5343" t="s">
        <v>3828</v>
      </c>
      <c r="E5343" t="s">
        <v>20</v>
      </c>
      <c r="F5343" t="b">
        <v>0</v>
      </c>
      <c r="G5343" t="s">
        <v>52</v>
      </c>
      <c r="H5343" s="4">
        <v>45724.751099537039</v>
      </c>
      <c r="I5343" t="b">
        <v>0</v>
      </c>
      <c r="J5343" t="b">
        <v>1</v>
      </c>
      <c r="K5343" t="s">
        <v>24</v>
      </c>
      <c r="L5343" t="s">
        <v>22</v>
      </c>
      <c r="M5343">
        <v>103400</v>
      </c>
      <c r="O5343" t="s">
        <v>2206</v>
      </c>
      <c r="P5343" t="s">
        <v>3393</v>
      </c>
    </row>
    <row r="5344" spans="1:16" x14ac:dyDescent="0.25">
      <c r="A5344" t="s">
        <v>1</v>
      </c>
      <c r="B5344" t="s">
        <v>9297</v>
      </c>
      <c r="C5344" t="s">
        <v>82</v>
      </c>
      <c r="D5344" t="s">
        <v>7542</v>
      </c>
      <c r="E5344" t="s">
        <v>20</v>
      </c>
      <c r="F5344" t="b">
        <v>0</v>
      </c>
      <c r="G5344" t="s">
        <v>27</v>
      </c>
      <c r="H5344" s="4">
        <v>45724.751354166663</v>
      </c>
      <c r="I5344" t="b">
        <v>0</v>
      </c>
      <c r="J5344" t="b">
        <v>1</v>
      </c>
      <c r="K5344" t="s">
        <v>24</v>
      </c>
      <c r="L5344" t="s">
        <v>22</v>
      </c>
      <c r="M5344">
        <v>72000</v>
      </c>
      <c r="O5344" t="s">
        <v>1560</v>
      </c>
      <c r="P5344" t="s">
        <v>9298</v>
      </c>
    </row>
    <row r="5345" spans="1:16" x14ac:dyDescent="0.25">
      <c r="A5345" t="s">
        <v>2</v>
      </c>
      <c r="B5345" t="s">
        <v>1734</v>
      </c>
      <c r="C5345" t="s">
        <v>3318</v>
      </c>
      <c r="D5345" t="s">
        <v>7542</v>
      </c>
      <c r="E5345" t="s">
        <v>20</v>
      </c>
      <c r="F5345" t="b">
        <v>0</v>
      </c>
      <c r="G5345" t="s">
        <v>41</v>
      </c>
      <c r="H5345" s="4">
        <v>45724.752349537041</v>
      </c>
      <c r="I5345" t="b">
        <v>0</v>
      </c>
      <c r="J5345" t="b">
        <v>0</v>
      </c>
      <c r="K5345" t="s">
        <v>24</v>
      </c>
      <c r="L5345" t="s">
        <v>22</v>
      </c>
      <c r="M5345">
        <v>90000</v>
      </c>
      <c r="O5345" t="s">
        <v>6336</v>
      </c>
      <c r="P5345" t="s">
        <v>9299</v>
      </c>
    </row>
    <row r="5346" spans="1:16" x14ac:dyDescent="0.25">
      <c r="A5346" t="s">
        <v>1</v>
      </c>
      <c r="B5346" t="s">
        <v>9300</v>
      </c>
      <c r="C5346" t="s">
        <v>192</v>
      </c>
      <c r="D5346" t="s">
        <v>7542</v>
      </c>
      <c r="E5346" t="s">
        <v>20</v>
      </c>
      <c r="F5346" t="b">
        <v>0</v>
      </c>
      <c r="G5346" t="s">
        <v>23</v>
      </c>
      <c r="H5346" s="4">
        <v>45724.756273148138</v>
      </c>
      <c r="I5346" t="b">
        <v>0</v>
      </c>
      <c r="J5346" t="b">
        <v>0</v>
      </c>
      <c r="K5346" t="s">
        <v>24</v>
      </c>
      <c r="L5346" t="s">
        <v>22</v>
      </c>
      <c r="M5346">
        <v>90000</v>
      </c>
      <c r="O5346" t="s">
        <v>4630</v>
      </c>
      <c r="P5346" t="s">
        <v>6461</v>
      </c>
    </row>
    <row r="5347" spans="1:16" x14ac:dyDescent="0.25">
      <c r="A5347" t="s">
        <v>2</v>
      </c>
      <c r="B5347" t="s">
        <v>9301</v>
      </c>
      <c r="C5347" t="s">
        <v>1793</v>
      </c>
      <c r="D5347" t="s">
        <v>3956</v>
      </c>
      <c r="E5347" t="s">
        <v>20</v>
      </c>
      <c r="F5347" t="b">
        <v>0</v>
      </c>
      <c r="G5347" t="s">
        <v>27</v>
      </c>
      <c r="H5347" s="4">
        <v>45724.793819444443</v>
      </c>
      <c r="I5347" t="b">
        <v>0</v>
      </c>
      <c r="J5347" t="b">
        <v>1</v>
      </c>
      <c r="K5347" t="s">
        <v>24</v>
      </c>
      <c r="L5347" t="s">
        <v>36</v>
      </c>
      <c r="N5347">
        <v>47.549999237060547</v>
      </c>
      <c r="O5347" t="s">
        <v>1662</v>
      </c>
      <c r="P5347" t="s">
        <v>7374</v>
      </c>
    </row>
    <row r="5348" spans="1:16" x14ac:dyDescent="0.25">
      <c r="A5348" t="s">
        <v>2</v>
      </c>
      <c r="B5348" t="s">
        <v>392</v>
      </c>
      <c r="C5348" t="s">
        <v>390</v>
      </c>
      <c r="D5348" t="s">
        <v>3972</v>
      </c>
      <c r="E5348" t="s">
        <v>20</v>
      </c>
      <c r="F5348" t="b">
        <v>0</v>
      </c>
      <c r="G5348" t="s">
        <v>27</v>
      </c>
      <c r="H5348" s="4">
        <v>45724.833437499998</v>
      </c>
      <c r="I5348" t="b">
        <v>0</v>
      </c>
      <c r="J5348" t="b">
        <v>1</v>
      </c>
      <c r="K5348" t="s">
        <v>24</v>
      </c>
      <c r="L5348" t="s">
        <v>22</v>
      </c>
      <c r="M5348">
        <v>145000</v>
      </c>
      <c r="O5348" t="s">
        <v>131</v>
      </c>
      <c r="P5348" t="s">
        <v>9302</v>
      </c>
    </row>
    <row r="5349" spans="1:16" x14ac:dyDescent="0.25">
      <c r="A5349" t="s">
        <v>0</v>
      </c>
      <c r="B5349" t="s">
        <v>9303</v>
      </c>
      <c r="C5349" t="s">
        <v>167</v>
      </c>
      <c r="D5349" t="s">
        <v>3956</v>
      </c>
      <c r="E5349" t="s">
        <v>20</v>
      </c>
      <c r="F5349" t="b">
        <v>0</v>
      </c>
      <c r="G5349" t="s">
        <v>35</v>
      </c>
      <c r="H5349" s="4">
        <v>45724.834108796298</v>
      </c>
      <c r="I5349" t="b">
        <v>0</v>
      </c>
      <c r="J5349" t="b">
        <v>1</v>
      </c>
      <c r="K5349" t="s">
        <v>24</v>
      </c>
      <c r="L5349" t="s">
        <v>36</v>
      </c>
      <c r="N5349">
        <v>40.770000457763672</v>
      </c>
      <c r="O5349" t="s">
        <v>2546</v>
      </c>
      <c r="P5349" t="s">
        <v>9304</v>
      </c>
    </row>
    <row r="5350" spans="1:16" x14ac:dyDescent="0.25">
      <c r="A5350" t="s">
        <v>25</v>
      </c>
      <c r="B5350" t="s">
        <v>9305</v>
      </c>
      <c r="C5350" t="s">
        <v>151</v>
      </c>
      <c r="D5350" t="s">
        <v>3956</v>
      </c>
      <c r="E5350" t="s">
        <v>20</v>
      </c>
      <c r="F5350" t="b">
        <v>0</v>
      </c>
      <c r="G5350" t="s">
        <v>30</v>
      </c>
      <c r="H5350" s="4">
        <v>45724.834282407413</v>
      </c>
      <c r="I5350" t="b">
        <v>0</v>
      </c>
      <c r="J5350" t="b">
        <v>1</v>
      </c>
      <c r="K5350" t="s">
        <v>24</v>
      </c>
      <c r="L5350" t="s">
        <v>36</v>
      </c>
      <c r="N5350">
        <v>51.014999389648438</v>
      </c>
      <c r="O5350" t="s">
        <v>2143</v>
      </c>
      <c r="P5350" t="s">
        <v>7219</v>
      </c>
    </row>
    <row r="5351" spans="1:16" x14ac:dyDescent="0.25">
      <c r="A5351" t="s">
        <v>89</v>
      </c>
      <c r="B5351" t="s">
        <v>9306</v>
      </c>
      <c r="C5351" t="s">
        <v>92</v>
      </c>
      <c r="D5351" t="s">
        <v>3972</v>
      </c>
      <c r="E5351" t="s">
        <v>51</v>
      </c>
      <c r="F5351" t="b">
        <v>0</v>
      </c>
      <c r="G5351" t="s">
        <v>30</v>
      </c>
      <c r="H5351" s="4">
        <v>45724.834363425929</v>
      </c>
      <c r="I5351" t="b">
        <v>0</v>
      </c>
      <c r="J5351" t="b">
        <v>0</v>
      </c>
      <c r="K5351" t="s">
        <v>24</v>
      </c>
      <c r="L5351" t="s">
        <v>36</v>
      </c>
      <c r="N5351">
        <v>45</v>
      </c>
      <c r="O5351" t="s">
        <v>74</v>
      </c>
      <c r="P5351" t="s">
        <v>9307</v>
      </c>
    </row>
    <row r="5352" spans="1:16" x14ac:dyDescent="0.25">
      <c r="A5352" t="s">
        <v>1</v>
      </c>
      <c r="B5352" t="s">
        <v>9188</v>
      </c>
      <c r="C5352" t="s">
        <v>2073</v>
      </c>
      <c r="D5352" t="s">
        <v>3956</v>
      </c>
      <c r="E5352" t="s">
        <v>20</v>
      </c>
      <c r="F5352" t="b">
        <v>0</v>
      </c>
      <c r="G5352" t="s">
        <v>27</v>
      </c>
      <c r="H5352" s="4">
        <v>45724.834768518522</v>
      </c>
      <c r="I5352" t="b">
        <v>0</v>
      </c>
      <c r="J5352" t="b">
        <v>0</v>
      </c>
      <c r="K5352" t="s">
        <v>24</v>
      </c>
      <c r="L5352" t="s">
        <v>36</v>
      </c>
      <c r="N5352">
        <v>39.069999694824219</v>
      </c>
      <c r="O5352" t="s">
        <v>2988</v>
      </c>
      <c r="P5352" t="s">
        <v>9189</v>
      </c>
    </row>
    <row r="5353" spans="1:16" x14ac:dyDescent="0.25">
      <c r="A5353" t="s">
        <v>28</v>
      </c>
      <c r="B5353" t="s">
        <v>9308</v>
      </c>
      <c r="C5353" t="s">
        <v>808</v>
      </c>
      <c r="D5353" t="s">
        <v>3956</v>
      </c>
      <c r="E5353" t="s">
        <v>20</v>
      </c>
      <c r="F5353" t="b">
        <v>0</v>
      </c>
      <c r="G5353" t="s">
        <v>41</v>
      </c>
      <c r="H5353" s="4">
        <v>45724.83494212963</v>
      </c>
      <c r="I5353" t="b">
        <v>0</v>
      </c>
      <c r="J5353" t="b">
        <v>0</v>
      </c>
      <c r="K5353" t="s">
        <v>24</v>
      </c>
      <c r="L5353" t="s">
        <v>36</v>
      </c>
      <c r="N5353">
        <v>78.544998168945313</v>
      </c>
      <c r="O5353" t="s">
        <v>1071</v>
      </c>
      <c r="P5353" t="s">
        <v>1150</v>
      </c>
    </row>
    <row r="5354" spans="1:16" x14ac:dyDescent="0.25">
      <c r="A5354" t="s">
        <v>2</v>
      </c>
      <c r="B5354" t="s">
        <v>9309</v>
      </c>
      <c r="C5354" t="s">
        <v>1591</v>
      </c>
      <c r="D5354" t="s">
        <v>3956</v>
      </c>
      <c r="E5354" t="s">
        <v>20</v>
      </c>
      <c r="F5354" t="b">
        <v>0</v>
      </c>
      <c r="G5354" t="s">
        <v>27</v>
      </c>
      <c r="H5354" s="4">
        <v>45724.835416666669</v>
      </c>
      <c r="I5354" t="b">
        <v>0</v>
      </c>
      <c r="J5354" t="b">
        <v>1</v>
      </c>
      <c r="K5354" t="s">
        <v>24</v>
      </c>
      <c r="L5354" t="s">
        <v>36</v>
      </c>
      <c r="N5354">
        <v>44.159999847412109</v>
      </c>
      <c r="O5354" t="s">
        <v>8299</v>
      </c>
      <c r="P5354" t="s">
        <v>9310</v>
      </c>
    </row>
    <row r="5355" spans="1:16" x14ac:dyDescent="0.25">
      <c r="A5355" t="s">
        <v>2</v>
      </c>
      <c r="B5355" t="s">
        <v>170</v>
      </c>
      <c r="C5355" t="s">
        <v>505</v>
      </c>
      <c r="D5355" t="s">
        <v>3956</v>
      </c>
      <c r="E5355" t="s">
        <v>20</v>
      </c>
      <c r="F5355" t="b">
        <v>0</v>
      </c>
      <c r="G5355" t="s">
        <v>27</v>
      </c>
      <c r="H5355" s="4">
        <v>45724.835428240738</v>
      </c>
      <c r="I5355" t="b">
        <v>1</v>
      </c>
      <c r="J5355" t="b">
        <v>0</v>
      </c>
      <c r="K5355" t="s">
        <v>24</v>
      </c>
      <c r="L5355" t="s">
        <v>36</v>
      </c>
      <c r="N5355">
        <v>49.084999084472663</v>
      </c>
      <c r="O5355" t="s">
        <v>9311</v>
      </c>
      <c r="P5355" t="s">
        <v>9312</v>
      </c>
    </row>
    <row r="5356" spans="1:16" x14ac:dyDescent="0.25">
      <c r="A5356" t="s">
        <v>40</v>
      </c>
      <c r="B5356" t="s">
        <v>9313</v>
      </c>
      <c r="C5356" t="s">
        <v>9314</v>
      </c>
      <c r="D5356" t="s">
        <v>3956</v>
      </c>
      <c r="E5356" t="s">
        <v>20</v>
      </c>
      <c r="F5356" t="b">
        <v>0</v>
      </c>
      <c r="G5356" t="s">
        <v>27</v>
      </c>
      <c r="H5356" s="4">
        <v>45724.835439814808</v>
      </c>
      <c r="I5356" t="b">
        <v>0</v>
      </c>
      <c r="J5356" t="b">
        <v>1</v>
      </c>
      <c r="K5356" t="s">
        <v>24</v>
      </c>
      <c r="L5356" t="s">
        <v>36</v>
      </c>
      <c r="N5356">
        <v>45.745002746582031</v>
      </c>
      <c r="O5356" t="s">
        <v>9008</v>
      </c>
      <c r="P5356" t="s">
        <v>9315</v>
      </c>
    </row>
    <row r="5357" spans="1:16" x14ac:dyDescent="0.25">
      <c r="A5357" t="s">
        <v>2</v>
      </c>
      <c r="B5357" t="s">
        <v>9316</v>
      </c>
      <c r="C5357" t="s">
        <v>9317</v>
      </c>
      <c r="D5357" t="s">
        <v>3956</v>
      </c>
      <c r="E5357" t="s">
        <v>20</v>
      </c>
      <c r="F5357" t="b">
        <v>0</v>
      </c>
      <c r="G5357" t="s">
        <v>27</v>
      </c>
      <c r="H5357" s="4">
        <v>45724.835462962961</v>
      </c>
      <c r="I5357" t="b">
        <v>0</v>
      </c>
      <c r="J5357" t="b">
        <v>0</v>
      </c>
      <c r="K5357" t="s">
        <v>24</v>
      </c>
      <c r="L5357" t="s">
        <v>36</v>
      </c>
      <c r="N5357">
        <v>38.215000152587891</v>
      </c>
      <c r="O5357" t="s">
        <v>9318</v>
      </c>
      <c r="P5357" t="s">
        <v>9319</v>
      </c>
    </row>
    <row r="5358" spans="1:16" x14ac:dyDescent="0.25">
      <c r="A5358" t="s">
        <v>2</v>
      </c>
      <c r="B5358" t="s">
        <v>1285</v>
      </c>
      <c r="C5358" t="s">
        <v>2104</v>
      </c>
      <c r="D5358" t="s">
        <v>3956</v>
      </c>
      <c r="E5358" t="s">
        <v>20</v>
      </c>
      <c r="F5358" t="b">
        <v>0</v>
      </c>
      <c r="G5358" t="s">
        <v>27</v>
      </c>
      <c r="H5358" s="4">
        <v>45724.835486111107</v>
      </c>
      <c r="I5358" t="b">
        <v>0</v>
      </c>
      <c r="J5358" t="b">
        <v>0</v>
      </c>
      <c r="K5358" t="s">
        <v>24</v>
      </c>
      <c r="L5358" t="s">
        <v>36</v>
      </c>
      <c r="N5358">
        <v>36.599998474121087</v>
      </c>
      <c r="O5358" t="s">
        <v>896</v>
      </c>
      <c r="P5358" t="s">
        <v>9320</v>
      </c>
    </row>
    <row r="5359" spans="1:16" x14ac:dyDescent="0.25">
      <c r="A5359" t="s">
        <v>40</v>
      </c>
      <c r="B5359" t="s">
        <v>9321</v>
      </c>
      <c r="C5359" t="s">
        <v>9322</v>
      </c>
      <c r="D5359" t="s">
        <v>3956</v>
      </c>
      <c r="E5359" t="s">
        <v>20</v>
      </c>
      <c r="F5359" t="b">
        <v>0</v>
      </c>
      <c r="G5359" t="s">
        <v>41</v>
      </c>
      <c r="H5359" s="4">
        <v>45724.835902777777</v>
      </c>
      <c r="I5359" t="b">
        <v>0</v>
      </c>
      <c r="J5359" t="b">
        <v>1</v>
      </c>
      <c r="K5359" t="s">
        <v>24</v>
      </c>
      <c r="L5359" t="s">
        <v>36</v>
      </c>
      <c r="N5359">
        <v>58.680000305175781</v>
      </c>
      <c r="O5359" t="s">
        <v>9323</v>
      </c>
      <c r="P5359" t="s">
        <v>9324</v>
      </c>
    </row>
    <row r="5360" spans="1:16" x14ac:dyDescent="0.25">
      <c r="A5360" t="s">
        <v>25</v>
      </c>
      <c r="B5360" t="s">
        <v>9325</v>
      </c>
      <c r="C5360" t="s">
        <v>203</v>
      </c>
      <c r="D5360" t="s">
        <v>3956</v>
      </c>
      <c r="E5360" t="s">
        <v>20</v>
      </c>
      <c r="F5360" t="b">
        <v>0</v>
      </c>
      <c r="G5360" t="s">
        <v>23</v>
      </c>
      <c r="H5360" s="4">
        <v>45724.839409722219</v>
      </c>
      <c r="I5360" t="b">
        <v>0</v>
      </c>
      <c r="J5360" t="b">
        <v>0</v>
      </c>
      <c r="K5360" t="s">
        <v>24</v>
      </c>
      <c r="L5360" t="s">
        <v>36</v>
      </c>
      <c r="N5360">
        <v>22.694999694824219</v>
      </c>
      <c r="O5360" t="s">
        <v>2301</v>
      </c>
      <c r="P5360" t="s">
        <v>48</v>
      </c>
    </row>
    <row r="5361" spans="1:16" x14ac:dyDescent="0.25">
      <c r="A5361" t="s">
        <v>139</v>
      </c>
      <c r="B5361" t="s">
        <v>9326</v>
      </c>
      <c r="C5361" t="s">
        <v>2765</v>
      </c>
      <c r="D5361" t="s">
        <v>3956</v>
      </c>
      <c r="E5361" t="s">
        <v>20</v>
      </c>
      <c r="F5361" t="b">
        <v>0</v>
      </c>
      <c r="G5361" t="s">
        <v>23</v>
      </c>
      <c r="H5361" s="4">
        <v>45724.839432870373</v>
      </c>
      <c r="I5361" t="b">
        <v>0</v>
      </c>
      <c r="J5361" t="b">
        <v>1</v>
      </c>
      <c r="K5361" t="s">
        <v>24</v>
      </c>
      <c r="L5361" t="s">
        <v>36</v>
      </c>
      <c r="N5361">
        <v>11.335000038146971</v>
      </c>
      <c r="O5361" t="s">
        <v>254</v>
      </c>
      <c r="P5361" t="s">
        <v>9327</v>
      </c>
    </row>
    <row r="5362" spans="1:16" x14ac:dyDescent="0.25">
      <c r="A5362" t="s">
        <v>2</v>
      </c>
      <c r="B5362" t="s">
        <v>9328</v>
      </c>
      <c r="C5362" t="s">
        <v>39</v>
      </c>
      <c r="D5362" t="s">
        <v>3600</v>
      </c>
      <c r="E5362" t="s">
        <v>20</v>
      </c>
      <c r="F5362" t="b">
        <v>1</v>
      </c>
      <c r="G5362" t="s">
        <v>23</v>
      </c>
      <c r="H5362" s="4">
        <v>45724.839675925927</v>
      </c>
      <c r="I5362" t="b">
        <v>0</v>
      </c>
      <c r="J5362" t="b">
        <v>1</v>
      </c>
      <c r="K5362" t="s">
        <v>24</v>
      </c>
      <c r="L5362" t="s">
        <v>22</v>
      </c>
      <c r="M5362">
        <v>197730</v>
      </c>
      <c r="O5362" t="s">
        <v>759</v>
      </c>
      <c r="P5362" t="s">
        <v>6057</v>
      </c>
    </row>
    <row r="5363" spans="1:16" x14ac:dyDescent="0.25">
      <c r="A5363" t="s">
        <v>2</v>
      </c>
      <c r="B5363" t="s">
        <v>170</v>
      </c>
      <c r="C5363" t="s">
        <v>2104</v>
      </c>
      <c r="D5363" t="s">
        <v>3956</v>
      </c>
      <c r="E5363" t="s">
        <v>20</v>
      </c>
      <c r="F5363" t="b">
        <v>0</v>
      </c>
      <c r="G5363" t="s">
        <v>23</v>
      </c>
      <c r="H5363" s="4">
        <v>45724.839803240742</v>
      </c>
      <c r="I5363" t="b">
        <v>1</v>
      </c>
      <c r="J5363" t="b">
        <v>0</v>
      </c>
      <c r="K5363" t="s">
        <v>24</v>
      </c>
      <c r="L5363" t="s">
        <v>36</v>
      </c>
      <c r="N5363">
        <v>36.599998474121087</v>
      </c>
      <c r="O5363" t="s">
        <v>896</v>
      </c>
      <c r="P5363" t="s">
        <v>9329</v>
      </c>
    </row>
    <row r="5364" spans="1:16" x14ac:dyDescent="0.25">
      <c r="A5364" t="s">
        <v>89</v>
      </c>
      <c r="B5364" t="s">
        <v>9330</v>
      </c>
      <c r="C5364" t="s">
        <v>1291</v>
      </c>
      <c r="D5364" t="s">
        <v>3956</v>
      </c>
      <c r="E5364" t="s">
        <v>20</v>
      </c>
      <c r="F5364" t="b">
        <v>0</v>
      </c>
      <c r="G5364" t="s">
        <v>1247</v>
      </c>
      <c r="H5364" s="4">
        <v>45724.848391203697</v>
      </c>
      <c r="I5364" t="b">
        <v>0</v>
      </c>
      <c r="J5364" t="b">
        <v>0</v>
      </c>
      <c r="K5364" t="s">
        <v>1247</v>
      </c>
      <c r="L5364" t="s">
        <v>36</v>
      </c>
      <c r="N5364">
        <v>28</v>
      </c>
      <c r="O5364" t="s">
        <v>7551</v>
      </c>
      <c r="P5364" t="s">
        <v>9331</v>
      </c>
    </row>
    <row r="5365" spans="1:16" x14ac:dyDescent="0.25">
      <c r="A5365" t="s">
        <v>25</v>
      </c>
      <c r="B5365" t="s">
        <v>9332</v>
      </c>
      <c r="C5365" t="s">
        <v>1099</v>
      </c>
      <c r="D5365" t="s">
        <v>3956</v>
      </c>
      <c r="E5365" t="s">
        <v>34</v>
      </c>
      <c r="F5365" t="b">
        <v>0</v>
      </c>
      <c r="G5365" t="s">
        <v>27</v>
      </c>
      <c r="H5365" s="4">
        <v>45724.916747685187</v>
      </c>
      <c r="I5365" t="b">
        <v>1</v>
      </c>
      <c r="J5365" t="b">
        <v>1</v>
      </c>
      <c r="K5365" t="s">
        <v>24</v>
      </c>
      <c r="L5365" t="s">
        <v>36</v>
      </c>
      <c r="N5365">
        <v>62.5</v>
      </c>
      <c r="O5365" t="s">
        <v>9237</v>
      </c>
      <c r="P5365" t="s">
        <v>9333</v>
      </c>
    </row>
    <row r="5366" spans="1:16" x14ac:dyDescent="0.25">
      <c r="A5366" t="s">
        <v>0</v>
      </c>
      <c r="B5366" t="s">
        <v>9334</v>
      </c>
      <c r="C5366" t="s">
        <v>334</v>
      </c>
      <c r="D5366" t="s">
        <v>3956</v>
      </c>
      <c r="E5366" t="s">
        <v>34</v>
      </c>
      <c r="F5366" t="b">
        <v>0</v>
      </c>
      <c r="G5366" t="s">
        <v>27</v>
      </c>
      <c r="H5366" s="4">
        <v>45724.91678240741</v>
      </c>
      <c r="I5366" t="b">
        <v>0</v>
      </c>
      <c r="J5366" t="b">
        <v>0</v>
      </c>
      <c r="K5366" t="s">
        <v>24</v>
      </c>
      <c r="L5366" t="s">
        <v>36</v>
      </c>
      <c r="N5366">
        <v>81</v>
      </c>
      <c r="O5366" t="s">
        <v>3930</v>
      </c>
      <c r="P5366" t="s">
        <v>280</v>
      </c>
    </row>
    <row r="5367" spans="1:16" x14ac:dyDescent="0.25">
      <c r="A5367" t="s">
        <v>0</v>
      </c>
      <c r="B5367" t="s">
        <v>731</v>
      </c>
      <c r="C5367" t="s">
        <v>617</v>
      </c>
      <c r="D5367" t="s">
        <v>3956</v>
      </c>
      <c r="E5367" t="s">
        <v>34</v>
      </c>
      <c r="F5367" t="b">
        <v>0</v>
      </c>
      <c r="G5367" t="s">
        <v>27</v>
      </c>
      <c r="H5367" s="4">
        <v>45724.916805555556</v>
      </c>
      <c r="I5367" t="b">
        <v>0</v>
      </c>
      <c r="J5367" t="b">
        <v>1</v>
      </c>
      <c r="K5367" t="s">
        <v>24</v>
      </c>
      <c r="L5367" t="s">
        <v>36</v>
      </c>
      <c r="N5367">
        <v>24.014999389648441</v>
      </c>
      <c r="O5367" t="s">
        <v>4723</v>
      </c>
      <c r="P5367" t="s">
        <v>4724</v>
      </c>
    </row>
    <row r="5368" spans="1:16" x14ac:dyDescent="0.25">
      <c r="A5368" t="s">
        <v>25</v>
      </c>
      <c r="B5368" t="s">
        <v>9335</v>
      </c>
      <c r="C5368" t="s">
        <v>805</v>
      </c>
      <c r="D5368" t="s">
        <v>3956</v>
      </c>
      <c r="E5368" t="s">
        <v>34</v>
      </c>
      <c r="F5368" t="b">
        <v>0</v>
      </c>
      <c r="G5368" t="s">
        <v>27</v>
      </c>
      <c r="H5368" s="4">
        <v>45724.916851851849</v>
      </c>
      <c r="I5368" t="b">
        <v>0</v>
      </c>
      <c r="J5368" t="b">
        <v>0</v>
      </c>
      <c r="K5368" t="s">
        <v>24</v>
      </c>
      <c r="L5368" t="s">
        <v>36</v>
      </c>
      <c r="N5368">
        <v>26.389999389648441</v>
      </c>
      <c r="O5368" t="s">
        <v>4369</v>
      </c>
      <c r="P5368" t="s">
        <v>204</v>
      </c>
    </row>
    <row r="5369" spans="1:16" x14ac:dyDescent="0.25">
      <c r="A5369" t="s">
        <v>0</v>
      </c>
      <c r="B5369" t="s">
        <v>1378</v>
      </c>
      <c r="C5369" t="s">
        <v>989</v>
      </c>
      <c r="D5369" t="s">
        <v>3956</v>
      </c>
      <c r="E5369" t="s">
        <v>34</v>
      </c>
      <c r="F5369" t="b">
        <v>0</v>
      </c>
      <c r="G5369" t="s">
        <v>41</v>
      </c>
      <c r="H5369" s="4">
        <v>45724.917222222219</v>
      </c>
      <c r="I5369" t="b">
        <v>1</v>
      </c>
      <c r="J5369" t="b">
        <v>0</v>
      </c>
      <c r="K5369" t="s">
        <v>24</v>
      </c>
      <c r="L5369" t="s">
        <v>36</v>
      </c>
      <c r="N5369">
        <v>24.969999313354489</v>
      </c>
      <c r="O5369" t="s">
        <v>4621</v>
      </c>
    </row>
    <row r="5370" spans="1:16" x14ac:dyDescent="0.25">
      <c r="A5370" t="s">
        <v>25</v>
      </c>
      <c r="B5370" t="s">
        <v>9336</v>
      </c>
      <c r="C5370" t="s">
        <v>122</v>
      </c>
      <c r="D5370" t="s">
        <v>3956</v>
      </c>
      <c r="E5370" t="s">
        <v>34</v>
      </c>
      <c r="F5370" t="b">
        <v>0</v>
      </c>
      <c r="G5370" t="s">
        <v>52</v>
      </c>
      <c r="H5370" s="4">
        <v>45724.917916666673</v>
      </c>
      <c r="I5370" t="b">
        <v>0</v>
      </c>
      <c r="J5370" t="b">
        <v>0</v>
      </c>
      <c r="K5370" t="s">
        <v>24</v>
      </c>
      <c r="L5370" t="s">
        <v>36</v>
      </c>
      <c r="N5370">
        <v>60</v>
      </c>
      <c r="O5370" t="s">
        <v>5530</v>
      </c>
    </row>
    <row r="5371" spans="1:16" x14ac:dyDescent="0.25">
      <c r="A5371" t="s">
        <v>2</v>
      </c>
      <c r="B5371" t="s">
        <v>9337</v>
      </c>
      <c r="C5371" t="s">
        <v>2556</v>
      </c>
      <c r="D5371" t="s">
        <v>3956</v>
      </c>
      <c r="E5371" t="s">
        <v>34</v>
      </c>
      <c r="F5371" t="b">
        <v>0</v>
      </c>
      <c r="G5371" t="s">
        <v>35</v>
      </c>
      <c r="H5371" s="4">
        <v>45724.919537037043</v>
      </c>
      <c r="I5371" t="b">
        <v>1</v>
      </c>
      <c r="J5371" t="b">
        <v>0</v>
      </c>
      <c r="K5371" t="s">
        <v>24</v>
      </c>
      <c r="L5371" t="s">
        <v>36</v>
      </c>
      <c r="N5371">
        <v>52.409999847412109</v>
      </c>
      <c r="O5371" t="s">
        <v>8956</v>
      </c>
      <c r="P5371" t="s">
        <v>863</v>
      </c>
    </row>
    <row r="5372" spans="1:16" x14ac:dyDescent="0.25">
      <c r="A5372" t="s">
        <v>0</v>
      </c>
      <c r="B5372" t="s">
        <v>218</v>
      </c>
      <c r="C5372" t="s">
        <v>33</v>
      </c>
      <c r="D5372" t="s">
        <v>3828</v>
      </c>
      <c r="E5372" t="s">
        <v>51</v>
      </c>
      <c r="F5372" t="b">
        <v>0</v>
      </c>
      <c r="G5372" t="s">
        <v>35</v>
      </c>
      <c r="H5372" s="4">
        <v>45724.959085648137</v>
      </c>
      <c r="I5372" t="b">
        <v>0</v>
      </c>
      <c r="J5372" t="b">
        <v>0</v>
      </c>
      <c r="K5372" t="s">
        <v>24</v>
      </c>
      <c r="L5372" t="s">
        <v>22</v>
      </c>
      <c r="M5372">
        <v>50000</v>
      </c>
      <c r="O5372" t="s">
        <v>1024</v>
      </c>
      <c r="P5372" t="s">
        <v>1321</v>
      </c>
    </row>
    <row r="5373" spans="1:16" x14ac:dyDescent="0.25">
      <c r="A5373" t="s">
        <v>0</v>
      </c>
      <c r="B5373" t="s">
        <v>257</v>
      </c>
      <c r="C5373" t="s">
        <v>468</v>
      </c>
      <c r="D5373" t="s">
        <v>3972</v>
      </c>
      <c r="E5373" t="s">
        <v>20</v>
      </c>
      <c r="F5373" t="b">
        <v>0</v>
      </c>
      <c r="G5373" t="s">
        <v>27</v>
      </c>
      <c r="H5373" s="4">
        <v>45725.000231481477</v>
      </c>
      <c r="I5373" t="b">
        <v>0</v>
      </c>
      <c r="J5373" t="b">
        <v>1</v>
      </c>
      <c r="K5373" t="s">
        <v>24</v>
      </c>
      <c r="L5373" t="s">
        <v>22</v>
      </c>
      <c r="M5373">
        <v>125000</v>
      </c>
      <c r="O5373" t="s">
        <v>5481</v>
      </c>
      <c r="P5373" t="s">
        <v>9338</v>
      </c>
    </row>
    <row r="5374" spans="1:16" x14ac:dyDescent="0.25">
      <c r="A5374" t="s">
        <v>89</v>
      </c>
      <c r="B5374" t="s">
        <v>5531</v>
      </c>
      <c r="C5374" t="s">
        <v>3196</v>
      </c>
      <c r="D5374" t="s">
        <v>3972</v>
      </c>
      <c r="E5374" t="s">
        <v>51</v>
      </c>
      <c r="F5374" t="b">
        <v>0</v>
      </c>
      <c r="G5374" t="s">
        <v>41</v>
      </c>
      <c r="H5374" s="4">
        <v>45725.000462962962</v>
      </c>
      <c r="I5374" t="b">
        <v>1</v>
      </c>
      <c r="J5374" t="b">
        <v>0</v>
      </c>
      <c r="K5374" t="s">
        <v>24</v>
      </c>
      <c r="L5374" t="s">
        <v>36</v>
      </c>
      <c r="N5374">
        <v>47.5</v>
      </c>
      <c r="O5374" t="s">
        <v>806</v>
      </c>
      <c r="P5374" t="s">
        <v>5532</v>
      </c>
    </row>
    <row r="5375" spans="1:16" x14ac:dyDescent="0.25">
      <c r="A5375" t="s">
        <v>2</v>
      </c>
      <c r="B5375" t="s">
        <v>1167</v>
      </c>
      <c r="C5375" t="s">
        <v>29</v>
      </c>
      <c r="D5375" t="s">
        <v>5534</v>
      </c>
      <c r="E5375" t="s">
        <v>20</v>
      </c>
      <c r="F5375" t="b">
        <v>0</v>
      </c>
      <c r="G5375" t="s">
        <v>27</v>
      </c>
      <c r="H5375" s="4">
        <v>45725.001157407409</v>
      </c>
      <c r="I5375" t="b">
        <v>1</v>
      </c>
      <c r="J5375" t="b">
        <v>1</v>
      </c>
      <c r="K5375" t="s">
        <v>24</v>
      </c>
      <c r="L5375" t="s">
        <v>22</v>
      </c>
      <c r="M5375">
        <v>88582</v>
      </c>
      <c r="O5375" t="s">
        <v>77</v>
      </c>
      <c r="P5375" t="s">
        <v>9339</v>
      </c>
    </row>
    <row r="5376" spans="1:16" x14ac:dyDescent="0.25">
      <c r="A5376" t="s">
        <v>40</v>
      </c>
      <c r="B5376" t="s">
        <v>9340</v>
      </c>
      <c r="C5376" t="s">
        <v>748</v>
      </c>
      <c r="D5376" t="s">
        <v>4034</v>
      </c>
      <c r="E5376" t="s">
        <v>20</v>
      </c>
      <c r="F5376" t="b">
        <v>0</v>
      </c>
      <c r="G5376" t="s">
        <v>158</v>
      </c>
      <c r="H5376" s="4">
        <v>45725.014479166668</v>
      </c>
      <c r="I5376" t="b">
        <v>0</v>
      </c>
      <c r="J5376" t="b">
        <v>0</v>
      </c>
      <c r="K5376" t="s">
        <v>158</v>
      </c>
      <c r="L5376" t="s">
        <v>22</v>
      </c>
      <c r="M5376">
        <v>83999.5</v>
      </c>
      <c r="O5376" t="s">
        <v>2768</v>
      </c>
      <c r="P5376" t="s">
        <v>3411</v>
      </c>
    </row>
    <row r="5377" spans="1:16" x14ac:dyDescent="0.25">
      <c r="A5377" t="s">
        <v>28</v>
      </c>
      <c r="B5377" t="s">
        <v>28</v>
      </c>
      <c r="C5377" t="s">
        <v>5241</v>
      </c>
      <c r="D5377" t="s">
        <v>5242</v>
      </c>
      <c r="E5377" t="s">
        <v>20</v>
      </c>
      <c r="F5377" t="b">
        <v>0</v>
      </c>
      <c r="G5377" t="s">
        <v>314</v>
      </c>
      <c r="H5377" s="4">
        <v>45725.023402777777</v>
      </c>
      <c r="I5377" t="b">
        <v>0</v>
      </c>
      <c r="J5377" t="b">
        <v>0</v>
      </c>
      <c r="K5377" t="s">
        <v>314</v>
      </c>
      <c r="L5377" t="s">
        <v>22</v>
      </c>
      <c r="M5377">
        <v>90000</v>
      </c>
      <c r="O5377" t="s">
        <v>6696</v>
      </c>
      <c r="P5377" t="s">
        <v>6697</v>
      </c>
    </row>
    <row r="5378" spans="1:16" x14ac:dyDescent="0.25">
      <c r="A5378" t="s">
        <v>0</v>
      </c>
      <c r="B5378" t="s">
        <v>0</v>
      </c>
      <c r="C5378" t="s">
        <v>9341</v>
      </c>
      <c r="D5378" t="s">
        <v>7546</v>
      </c>
      <c r="E5378" t="s">
        <v>34</v>
      </c>
      <c r="F5378" t="b">
        <v>0</v>
      </c>
      <c r="G5378" t="s">
        <v>41</v>
      </c>
      <c r="H5378" s="4">
        <v>45725.042337962957</v>
      </c>
      <c r="I5378" t="b">
        <v>0</v>
      </c>
      <c r="J5378" t="b">
        <v>0</v>
      </c>
      <c r="K5378" t="s">
        <v>24</v>
      </c>
      <c r="L5378" t="s">
        <v>36</v>
      </c>
      <c r="N5378">
        <v>15</v>
      </c>
      <c r="O5378" t="s">
        <v>7547</v>
      </c>
      <c r="P5378" t="s">
        <v>61</v>
      </c>
    </row>
    <row r="5379" spans="1:16" x14ac:dyDescent="0.25">
      <c r="A5379" t="s">
        <v>0</v>
      </c>
      <c r="B5379" t="s">
        <v>4605</v>
      </c>
      <c r="C5379" t="s">
        <v>386</v>
      </c>
      <c r="D5379" t="s">
        <v>4606</v>
      </c>
      <c r="E5379" t="s">
        <v>51</v>
      </c>
      <c r="F5379" t="b">
        <v>0</v>
      </c>
      <c r="G5379" t="s">
        <v>41</v>
      </c>
      <c r="H5379" s="4">
        <v>45725.250300925924</v>
      </c>
      <c r="I5379" t="b">
        <v>1</v>
      </c>
      <c r="J5379" t="b">
        <v>0</v>
      </c>
      <c r="K5379" t="s">
        <v>24</v>
      </c>
      <c r="L5379" t="s">
        <v>22</v>
      </c>
      <c r="M5379">
        <v>169241</v>
      </c>
      <c r="O5379" t="s">
        <v>4607</v>
      </c>
      <c r="P5379" t="s">
        <v>4608</v>
      </c>
    </row>
    <row r="5380" spans="1:16" x14ac:dyDescent="0.25">
      <c r="A5380" t="s">
        <v>0</v>
      </c>
      <c r="B5380" t="s">
        <v>0</v>
      </c>
      <c r="C5380" t="s">
        <v>517</v>
      </c>
      <c r="D5380" t="s">
        <v>4752</v>
      </c>
      <c r="E5380" t="s">
        <v>51</v>
      </c>
      <c r="F5380" t="b">
        <v>0</v>
      </c>
      <c r="G5380" t="s">
        <v>41</v>
      </c>
      <c r="H5380" s="4">
        <v>45725.25037037037</v>
      </c>
      <c r="I5380" t="b">
        <v>0</v>
      </c>
      <c r="J5380" t="b">
        <v>1</v>
      </c>
      <c r="K5380" t="s">
        <v>24</v>
      </c>
      <c r="L5380" t="s">
        <v>36</v>
      </c>
      <c r="N5380">
        <v>47.5</v>
      </c>
      <c r="O5380" t="s">
        <v>289</v>
      </c>
      <c r="P5380" t="s">
        <v>2400</v>
      </c>
    </row>
    <row r="5381" spans="1:16" x14ac:dyDescent="0.25">
      <c r="A5381" t="s">
        <v>0</v>
      </c>
      <c r="B5381" t="s">
        <v>9342</v>
      </c>
      <c r="C5381" t="s">
        <v>151</v>
      </c>
      <c r="D5381" t="s">
        <v>3828</v>
      </c>
      <c r="E5381" t="s">
        <v>20</v>
      </c>
      <c r="F5381" t="b">
        <v>0</v>
      </c>
      <c r="G5381" t="s">
        <v>30</v>
      </c>
      <c r="H5381" s="4">
        <v>45725.250567129631</v>
      </c>
      <c r="I5381" t="b">
        <v>0</v>
      </c>
      <c r="J5381" t="b">
        <v>1</v>
      </c>
      <c r="K5381" t="s">
        <v>24</v>
      </c>
      <c r="L5381" t="s">
        <v>36</v>
      </c>
      <c r="N5381">
        <v>43.875</v>
      </c>
      <c r="O5381" t="s">
        <v>6082</v>
      </c>
      <c r="P5381" t="s">
        <v>9343</v>
      </c>
    </row>
    <row r="5382" spans="1:16" x14ac:dyDescent="0.25">
      <c r="A5382" t="s">
        <v>0</v>
      </c>
      <c r="B5382" t="s">
        <v>0</v>
      </c>
      <c r="C5382" t="s">
        <v>3330</v>
      </c>
      <c r="D5382" t="s">
        <v>3828</v>
      </c>
      <c r="E5382" t="s">
        <v>51</v>
      </c>
      <c r="F5382" t="b">
        <v>0</v>
      </c>
      <c r="G5382" t="s">
        <v>30</v>
      </c>
      <c r="H5382" s="4">
        <v>45725.250625000001</v>
      </c>
      <c r="I5382" t="b">
        <v>0</v>
      </c>
      <c r="J5382" t="b">
        <v>0</v>
      </c>
      <c r="K5382" t="s">
        <v>24</v>
      </c>
      <c r="L5382" t="s">
        <v>22</v>
      </c>
      <c r="M5382">
        <v>76212</v>
      </c>
      <c r="O5382" t="s">
        <v>9344</v>
      </c>
      <c r="P5382" t="s">
        <v>9345</v>
      </c>
    </row>
    <row r="5383" spans="1:16" x14ac:dyDescent="0.25">
      <c r="A5383" t="s">
        <v>1</v>
      </c>
      <c r="B5383" t="s">
        <v>663</v>
      </c>
      <c r="C5383" t="s">
        <v>140</v>
      </c>
      <c r="D5383" t="s">
        <v>3972</v>
      </c>
      <c r="E5383" t="s">
        <v>20</v>
      </c>
      <c r="F5383" t="b">
        <v>0</v>
      </c>
      <c r="G5383" t="s">
        <v>35</v>
      </c>
      <c r="H5383" s="4">
        <v>45725.250972222217</v>
      </c>
      <c r="I5383" t="b">
        <v>0</v>
      </c>
      <c r="J5383" t="b">
        <v>1</v>
      </c>
      <c r="K5383" t="s">
        <v>24</v>
      </c>
      <c r="L5383" t="s">
        <v>22</v>
      </c>
      <c r="M5383">
        <v>124350</v>
      </c>
      <c r="O5383" t="s">
        <v>664</v>
      </c>
      <c r="P5383" t="s">
        <v>9346</v>
      </c>
    </row>
    <row r="5384" spans="1:16" x14ac:dyDescent="0.25">
      <c r="A5384" t="s">
        <v>1</v>
      </c>
      <c r="B5384" t="s">
        <v>3439</v>
      </c>
      <c r="C5384" t="s">
        <v>82</v>
      </c>
      <c r="D5384" t="s">
        <v>3969</v>
      </c>
      <c r="E5384" t="s">
        <v>20</v>
      </c>
      <c r="F5384" t="b">
        <v>0</v>
      </c>
      <c r="G5384" t="s">
        <v>27</v>
      </c>
      <c r="H5384" s="4">
        <v>45725.251006944447</v>
      </c>
      <c r="I5384" t="b">
        <v>0</v>
      </c>
      <c r="J5384" t="b">
        <v>1</v>
      </c>
      <c r="K5384" t="s">
        <v>24</v>
      </c>
      <c r="L5384" t="s">
        <v>22</v>
      </c>
      <c r="M5384">
        <v>152000</v>
      </c>
      <c r="O5384" t="s">
        <v>65</v>
      </c>
      <c r="P5384" t="s">
        <v>723</v>
      </c>
    </row>
    <row r="5385" spans="1:16" x14ac:dyDescent="0.25">
      <c r="A5385" t="s">
        <v>191</v>
      </c>
      <c r="B5385" t="s">
        <v>9347</v>
      </c>
      <c r="C5385" t="s">
        <v>82</v>
      </c>
      <c r="D5385" t="s">
        <v>3972</v>
      </c>
      <c r="E5385" t="s">
        <v>20</v>
      </c>
      <c r="F5385" t="b">
        <v>0</v>
      </c>
      <c r="G5385" t="s">
        <v>27</v>
      </c>
      <c r="H5385" s="4">
        <v>45725.251168981478</v>
      </c>
      <c r="I5385" t="b">
        <v>0</v>
      </c>
      <c r="J5385" t="b">
        <v>0</v>
      </c>
      <c r="K5385" t="s">
        <v>24</v>
      </c>
      <c r="L5385" t="s">
        <v>36</v>
      </c>
      <c r="N5385">
        <v>70.5</v>
      </c>
      <c r="O5385" t="s">
        <v>4343</v>
      </c>
      <c r="P5385" t="s">
        <v>9348</v>
      </c>
    </row>
    <row r="5386" spans="1:16" x14ac:dyDescent="0.25">
      <c r="A5386" t="s">
        <v>1</v>
      </c>
      <c r="B5386" t="s">
        <v>9349</v>
      </c>
      <c r="C5386" t="s">
        <v>1521</v>
      </c>
      <c r="D5386" t="s">
        <v>3383</v>
      </c>
      <c r="E5386" t="s">
        <v>20</v>
      </c>
      <c r="F5386" t="b">
        <v>0</v>
      </c>
      <c r="G5386" t="s">
        <v>52</v>
      </c>
      <c r="H5386" s="4">
        <v>45725.251273148147</v>
      </c>
      <c r="I5386" t="b">
        <v>0</v>
      </c>
      <c r="J5386" t="b">
        <v>1</v>
      </c>
      <c r="K5386" t="s">
        <v>24</v>
      </c>
      <c r="L5386" t="s">
        <v>22</v>
      </c>
      <c r="M5386">
        <v>80000</v>
      </c>
      <c r="O5386" t="s">
        <v>1549</v>
      </c>
      <c r="P5386" t="s">
        <v>700</v>
      </c>
    </row>
    <row r="5387" spans="1:16" x14ac:dyDescent="0.25">
      <c r="A5387" t="s">
        <v>2</v>
      </c>
      <c r="B5387" t="s">
        <v>638</v>
      </c>
      <c r="C5387" t="s">
        <v>213</v>
      </c>
      <c r="D5387" t="s">
        <v>3828</v>
      </c>
      <c r="E5387" t="s">
        <v>20</v>
      </c>
      <c r="F5387" t="b">
        <v>0</v>
      </c>
      <c r="G5387" t="s">
        <v>41</v>
      </c>
      <c r="H5387" s="4">
        <v>45725.252337962957</v>
      </c>
      <c r="I5387" t="b">
        <v>0</v>
      </c>
      <c r="J5387" t="b">
        <v>1</v>
      </c>
      <c r="K5387" t="s">
        <v>24</v>
      </c>
      <c r="L5387" t="s">
        <v>22</v>
      </c>
      <c r="M5387">
        <v>128114.578125</v>
      </c>
      <c r="O5387" t="s">
        <v>7800</v>
      </c>
      <c r="P5387" t="s">
        <v>7801</v>
      </c>
    </row>
    <row r="5388" spans="1:16" x14ac:dyDescent="0.25">
      <c r="A5388" t="s">
        <v>2</v>
      </c>
      <c r="B5388" t="s">
        <v>9350</v>
      </c>
      <c r="C5388" t="s">
        <v>1247</v>
      </c>
      <c r="D5388" t="s">
        <v>2208</v>
      </c>
      <c r="E5388" t="s">
        <v>20</v>
      </c>
      <c r="F5388" t="b">
        <v>0</v>
      </c>
      <c r="G5388" t="s">
        <v>1247</v>
      </c>
      <c r="H5388" s="4">
        <v>45725.263842592591</v>
      </c>
      <c r="I5388" t="b">
        <v>1</v>
      </c>
      <c r="J5388" t="b">
        <v>0</v>
      </c>
      <c r="K5388" t="s">
        <v>1247</v>
      </c>
      <c r="L5388" t="s">
        <v>22</v>
      </c>
      <c r="M5388">
        <v>162500</v>
      </c>
      <c r="O5388" t="s">
        <v>9351</v>
      </c>
      <c r="P5388" t="s">
        <v>9352</v>
      </c>
    </row>
    <row r="5389" spans="1:16" x14ac:dyDescent="0.25">
      <c r="A5389" t="s">
        <v>1</v>
      </c>
      <c r="B5389" t="s">
        <v>844</v>
      </c>
      <c r="C5389" t="s">
        <v>82</v>
      </c>
      <c r="D5389" t="s">
        <v>3828</v>
      </c>
      <c r="E5389" t="s">
        <v>20</v>
      </c>
      <c r="F5389" t="b">
        <v>0</v>
      </c>
      <c r="G5389" t="s">
        <v>27</v>
      </c>
      <c r="H5389" s="4">
        <v>45725.265682870369</v>
      </c>
      <c r="I5389" t="b">
        <v>0</v>
      </c>
      <c r="J5389" t="b">
        <v>1</v>
      </c>
      <c r="K5389" t="s">
        <v>24</v>
      </c>
      <c r="L5389" t="s">
        <v>22</v>
      </c>
      <c r="M5389">
        <v>207500</v>
      </c>
      <c r="O5389" t="s">
        <v>341</v>
      </c>
      <c r="P5389" t="s">
        <v>302</v>
      </c>
    </row>
    <row r="5390" spans="1:16" x14ac:dyDescent="0.25">
      <c r="A5390" t="s">
        <v>1</v>
      </c>
      <c r="B5390" t="s">
        <v>9353</v>
      </c>
      <c r="C5390" t="s">
        <v>192</v>
      </c>
      <c r="D5390" t="s">
        <v>4327</v>
      </c>
      <c r="E5390" t="s">
        <v>51</v>
      </c>
      <c r="F5390" t="b">
        <v>0</v>
      </c>
      <c r="G5390" t="s">
        <v>23</v>
      </c>
      <c r="H5390" s="4">
        <v>45725.266527777778</v>
      </c>
      <c r="I5390" t="b">
        <v>0</v>
      </c>
      <c r="J5390" t="b">
        <v>0</v>
      </c>
      <c r="K5390" t="s">
        <v>24</v>
      </c>
      <c r="L5390" t="s">
        <v>36</v>
      </c>
      <c r="N5390">
        <v>60</v>
      </c>
      <c r="O5390" t="s">
        <v>2486</v>
      </c>
      <c r="P5390" t="s">
        <v>9354</v>
      </c>
    </row>
    <row r="5391" spans="1:16" x14ac:dyDescent="0.25">
      <c r="A5391" t="s">
        <v>139</v>
      </c>
      <c r="B5391" t="s">
        <v>7988</v>
      </c>
      <c r="C5391" t="s">
        <v>39</v>
      </c>
      <c r="D5391" t="s">
        <v>3984</v>
      </c>
      <c r="E5391" t="s">
        <v>20</v>
      </c>
      <c r="F5391" t="b">
        <v>1</v>
      </c>
      <c r="G5391" t="s">
        <v>2438</v>
      </c>
      <c r="H5391" s="4">
        <v>45725.279976851853</v>
      </c>
      <c r="I5391" t="b">
        <v>1</v>
      </c>
      <c r="J5391" t="b">
        <v>0</v>
      </c>
      <c r="K5391" t="s">
        <v>2438</v>
      </c>
      <c r="L5391" t="s">
        <v>22</v>
      </c>
      <c r="M5391">
        <v>80000</v>
      </c>
      <c r="O5391" t="s">
        <v>7989</v>
      </c>
      <c r="P5391" t="s">
        <v>204</v>
      </c>
    </row>
    <row r="5392" spans="1:16" x14ac:dyDescent="0.25">
      <c r="A5392" t="s">
        <v>139</v>
      </c>
      <c r="B5392" t="s">
        <v>9355</v>
      </c>
      <c r="C5392" t="s">
        <v>39</v>
      </c>
      <c r="D5392" t="s">
        <v>2208</v>
      </c>
      <c r="E5392" t="s">
        <v>20</v>
      </c>
      <c r="F5392" t="b">
        <v>1</v>
      </c>
      <c r="G5392" t="s">
        <v>2641</v>
      </c>
      <c r="H5392" s="4">
        <v>45725.284930555557</v>
      </c>
      <c r="I5392" t="b">
        <v>0</v>
      </c>
      <c r="J5392" t="b">
        <v>0</v>
      </c>
      <c r="K5392" t="s">
        <v>2641</v>
      </c>
      <c r="L5392" t="s">
        <v>22</v>
      </c>
      <c r="M5392">
        <v>141810.3125</v>
      </c>
      <c r="O5392" t="s">
        <v>9356</v>
      </c>
      <c r="P5392" t="s">
        <v>9357</v>
      </c>
    </row>
    <row r="5393" spans="1:16" x14ac:dyDescent="0.25">
      <c r="A5393" t="s">
        <v>2</v>
      </c>
      <c r="B5393" t="s">
        <v>4313</v>
      </c>
      <c r="C5393" t="s">
        <v>3088</v>
      </c>
      <c r="D5393" t="s">
        <v>4002</v>
      </c>
      <c r="E5393" t="s">
        <v>20</v>
      </c>
      <c r="F5393" t="b">
        <v>0</v>
      </c>
      <c r="G5393" t="s">
        <v>2134</v>
      </c>
      <c r="H5393" s="4">
        <v>45725.285879629628</v>
      </c>
      <c r="I5393" t="b">
        <v>1</v>
      </c>
      <c r="J5393" t="b">
        <v>0</v>
      </c>
      <c r="K5393" t="s">
        <v>2134</v>
      </c>
      <c r="L5393" t="s">
        <v>22</v>
      </c>
      <c r="M5393">
        <v>410000</v>
      </c>
      <c r="O5393" t="s">
        <v>822</v>
      </c>
    </row>
    <row r="5394" spans="1:16" x14ac:dyDescent="0.25">
      <c r="A5394" t="s">
        <v>0</v>
      </c>
      <c r="B5394" t="s">
        <v>288</v>
      </c>
      <c r="C5394" t="s">
        <v>9358</v>
      </c>
      <c r="D5394" t="s">
        <v>4083</v>
      </c>
      <c r="E5394" t="s">
        <v>20</v>
      </c>
      <c r="F5394" t="b">
        <v>0</v>
      </c>
      <c r="G5394" t="s">
        <v>27</v>
      </c>
      <c r="H5394" s="4">
        <v>45725.291921296302</v>
      </c>
      <c r="I5394" t="b">
        <v>0</v>
      </c>
      <c r="J5394" t="b">
        <v>0</v>
      </c>
      <c r="K5394" t="s">
        <v>24</v>
      </c>
      <c r="L5394" t="s">
        <v>22</v>
      </c>
      <c r="M5394">
        <v>100000</v>
      </c>
      <c r="O5394" t="s">
        <v>9359</v>
      </c>
      <c r="P5394" t="s">
        <v>3836</v>
      </c>
    </row>
    <row r="5395" spans="1:16" x14ac:dyDescent="0.25">
      <c r="A5395" t="s">
        <v>0</v>
      </c>
      <c r="B5395" t="s">
        <v>103</v>
      </c>
      <c r="C5395" t="s">
        <v>203</v>
      </c>
      <c r="D5395" t="s">
        <v>2208</v>
      </c>
      <c r="E5395" t="s">
        <v>20</v>
      </c>
      <c r="F5395" t="b">
        <v>0</v>
      </c>
      <c r="G5395" t="s">
        <v>23</v>
      </c>
      <c r="H5395" s="4">
        <v>45725.312141203707</v>
      </c>
      <c r="I5395" t="b">
        <v>0</v>
      </c>
      <c r="J5395" t="b">
        <v>0</v>
      </c>
      <c r="K5395" t="s">
        <v>24</v>
      </c>
      <c r="L5395" t="s">
        <v>22</v>
      </c>
      <c r="M5395">
        <v>70000</v>
      </c>
      <c r="O5395" t="s">
        <v>803</v>
      </c>
      <c r="P5395" t="s">
        <v>9360</v>
      </c>
    </row>
    <row r="5396" spans="1:16" x14ac:dyDescent="0.25">
      <c r="A5396" t="s">
        <v>139</v>
      </c>
      <c r="B5396" t="s">
        <v>9361</v>
      </c>
      <c r="C5396" t="s">
        <v>5090</v>
      </c>
      <c r="D5396" t="s">
        <v>3969</v>
      </c>
      <c r="E5396" t="s">
        <v>20</v>
      </c>
      <c r="F5396" t="b">
        <v>0</v>
      </c>
      <c r="G5396" t="s">
        <v>30</v>
      </c>
      <c r="H5396" s="4">
        <v>45725.333865740737</v>
      </c>
      <c r="I5396" t="b">
        <v>0</v>
      </c>
      <c r="J5396" t="b">
        <v>1</v>
      </c>
      <c r="K5396" t="s">
        <v>24</v>
      </c>
      <c r="L5396" t="s">
        <v>22</v>
      </c>
      <c r="M5396">
        <v>110000</v>
      </c>
      <c r="O5396" t="s">
        <v>800</v>
      </c>
      <c r="P5396" t="s">
        <v>249</v>
      </c>
    </row>
    <row r="5397" spans="1:16" x14ac:dyDescent="0.25">
      <c r="A5397" t="s">
        <v>89</v>
      </c>
      <c r="B5397" t="s">
        <v>4515</v>
      </c>
      <c r="C5397" t="s">
        <v>71</v>
      </c>
      <c r="D5397" t="s">
        <v>3972</v>
      </c>
      <c r="E5397" t="s">
        <v>20</v>
      </c>
      <c r="F5397" t="b">
        <v>0</v>
      </c>
      <c r="G5397" t="s">
        <v>27</v>
      </c>
      <c r="H5397" s="4">
        <v>45725.334814814807</v>
      </c>
      <c r="I5397" t="b">
        <v>0</v>
      </c>
      <c r="J5397" t="b">
        <v>1</v>
      </c>
      <c r="K5397" t="s">
        <v>24</v>
      </c>
      <c r="L5397" t="s">
        <v>22</v>
      </c>
      <c r="M5397">
        <v>187625</v>
      </c>
      <c r="O5397" t="s">
        <v>1101</v>
      </c>
      <c r="P5397" t="s">
        <v>4516</v>
      </c>
    </row>
    <row r="5398" spans="1:16" x14ac:dyDescent="0.25">
      <c r="A5398" t="s">
        <v>40</v>
      </c>
      <c r="B5398" t="s">
        <v>3193</v>
      </c>
      <c r="C5398" t="s">
        <v>1471</v>
      </c>
      <c r="D5398" t="s">
        <v>4177</v>
      </c>
      <c r="E5398" t="s">
        <v>20</v>
      </c>
      <c r="F5398" t="b">
        <v>0</v>
      </c>
      <c r="G5398" t="s">
        <v>41</v>
      </c>
      <c r="H5398" s="4">
        <v>45725.335868055547</v>
      </c>
      <c r="I5398" t="b">
        <v>0</v>
      </c>
      <c r="J5398" t="b">
        <v>1</v>
      </c>
      <c r="K5398" t="s">
        <v>24</v>
      </c>
      <c r="L5398" t="s">
        <v>22</v>
      </c>
      <c r="M5398">
        <v>241000</v>
      </c>
      <c r="O5398" t="s">
        <v>59</v>
      </c>
      <c r="P5398" t="s">
        <v>137</v>
      </c>
    </row>
    <row r="5399" spans="1:16" x14ac:dyDescent="0.25">
      <c r="A5399" t="s">
        <v>139</v>
      </c>
      <c r="B5399" t="s">
        <v>9362</v>
      </c>
      <c r="C5399" t="s">
        <v>9363</v>
      </c>
      <c r="D5399" t="s">
        <v>9364</v>
      </c>
      <c r="E5399" t="s">
        <v>631</v>
      </c>
      <c r="F5399" t="b">
        <v>0</v>
      </c>
      <c r="G5399" t="s">
        <v>820</v>
      </c>
      <c r="H5399" s="4">
        <v>45725.341273148151</v>
      </c>
      <c r="I5399" t="b">
        <v>0</v>
      </c>
      <c r="J5399" t="b">
        <v>0</v>
      </c>
      <c r="K5399" t="s">
        <v>820</v>
      </c>
      <c r="L5399" t="s">
        <v>22</v>
      </c>
      <c r="M5399">
        <v>103000</v>
      </c>
      <c r="O5399" t="s">
        <v>341</v>
      </c>
      <c r="P5399" t="s">
        <v>9365</v>
      </c>
    </row>
    <row r="5400" spans="1:16" x14ac:dyDescent="0.25">
      <c r="A5400" t="s">
        <v>2</v>
      </c>
      <c r="B5400" t="s">
        <v>9366</v>
      </c>
      <c r="C5400" t="s">
        <v>1828</v>
      </c>
      <c r="D5400" t="s">
        <v>3828</v>
      </c>
      <c r="E5400" t="s">
        <v>20</v>
      </c>
      <c r="F5400" t="b">
        <v>0</v>
      </c>
      <c r="G5400" t="s">
        <v>41</v>
      </c>
      <c r="H5400" s="4">
        <v>45725.37667824074</v>
      </c>
      <c r="I5400" t="b">
        <v>0</v>
      </c>
      <c r="J5400" t="b">
        <v>1</v>
      </c>
      <c r="K5400" t="s">
        <v>24</v>
      </c>
      <c r="L5400" t="s">
        <v>22</v>
      </c>
      <c r="M5400">
        <v>90750</v>
      </c>
      <c r="O5400" t="s">
        <v>3185</v>
      </c>
      <c r="P5400" t="s">
        <v>9367</v>
      </c>
    </row>
    <row r="5401" spans="1:16" x14ac:dyDescent="0.25">
      <c r="A5401" t="s">
        <v>2</v>
      </c>
      <c r="B5401" t="s">
        <v>9368</v>
      </c>
      <c r="C5401" t="s">
        <v>179</v>
      </c>
      <c r="D5401" t="s">
        <v>4177</v>
      </c>
      <c r="E5401" t="s">
        <v>20</v>
      </c>
      <c r="F5401" t="b">
        <v>0</v>
      </c>
      <c r="G5401" t="s">
        <v>27</v>
      </c>
      <c r="H5401" s="4">
        <v>45725.377337962957</v>
      </c>
      <c r="I5401" t="b">
        <v>0</v>
      </c>
      <c r="J5401" t="b">
        <v>1</v>
      </c>
      <c r="K5401" t="s">
        <v>24</v>
      </c>
      <c r="L5401" t="s">
        <v>22</v>
      </c>
      <c r="M5401">
        <v>207000</v>
      </c>
      <c r="O5401" t="s">
        <v>59</v>
      </c>
      <c r="P5401" t="s">
        <v>137</v>
      </c>
    </row>
    <row r="5402" spans="1:16" x14ac:dyDescent="0.25">
      <c r="A5402" t="s">
        <v>2</v>
      </c>
      <c r="B5402" t="s">
        <v>4227</v>
      </c>
      <c r="C5402" t="s">
        <v>690</v>
      </c>
      <c r="D5402" t="s">
        <v>2208</v>
      </c>
      <c r="E5402" t="s">
        <v>34</v>
      </c>
      <c r="F5402" t="b">
        <v>0</v>
      </c>
      <c r="G5402" t="s">
        <v>27</v>
      </c>
      <c r="H5402" s="4">
        <v>45725.432141203702</v>
      </c>
      <c r="I5402" t="b">
        <v>0</v>
      </c>
      <c r="J5402" t="b">
        <v>1</v>
      </c>
      <c r="K5402" t="s">
        <v>24</v>
      </c>
      <c r="L5402" t="s">
        <v>22</v>
      </c>
      <c r="M5402">
        <v>175500</v>
      </c>
      <c r="O5402" t="s">
        <v>428</v>
      </c>
      <c r="P5402" t="s">
        <v>4237</v>
      </c>
    </row>
    <row r="5403" spans="1:16" x14ac:dyDescent="0.25">
      <c r="A5403" t="s">
        <v>0</v>
      </c>
      <c r="B5403" t="s">
        <v>0</v>
      </c>
      <c r="C5403" t="s">
        <v>1978</v>
      </c>
      <c r="D5403" t="s">
        <v>7546</v>
      </c>
      <c r="E5403" t="s">
        <v>34</v>
      </c>
      <c r="F5403" t="b">
        <v>0</v>
      </c>
      <c r="G5403" t="s">
        <v>52</v>
      </c>
      <c r="H5403" s="4">
        <v>45725.459699074083</v>
      </c>
      <c r="I5403" t="b">
        <v>0</v>
      </c>
      <c r="J5403" t="b">
        <v>0</v>
      </c>
      <c r="K5403" t="s">
        <v>24</v>
      </c>
      <c r="L5403" t="s">
        <v>36</v>
      </c>
      <c r="N5403">
        <v>15</v>
      </c>
      <c r="O5403" t="s">
        <v>7547</v>
      </c>
      <c r="P5403" t="s">
        <v>61</v>
      </c>
    </row>
    <row r="5404" spans="1:16" x14ac:dyDescent="0.25">
      <c r="A5404" t="s">
        <v>25</v>
      </c>
      <c r="B5404" t="s">
        <v>9369</v>
      </c>
      <c r="C5404" t="s">
        <v>9370</v>
      </c>
      <c r="D5404" t="s">
        <v>3350</v>
      </c>
      <c r="E5404" t="s">
        <v>20</v>
      </c>
      <c r="F5404" t="b">
        <v>0</v>
      </c>
      <c r="G5404" t="s">
        <v>314</v>
      </c>
      <c r="H5404" s="4">
        <v>45725.483020833337</v>
      </c>
      <c r="I5404" t="b">
        <v>1</v>
      </c>
      <c r="J5404" t="b">
        <v>0</v>
      </c>
      <c r="K5404" t="s">
        <v>314</v>
      </c>
      <c r="L5404" t="s">
        <v>22</v>
      </c>
      <c r="M5404">
        <v>40000</v>
      </c>
      <c r="O5404" t="s">
        <v>3350</v>
      </c>
      <c r="P5404" t="s">
        <v>1304</v>
      </c>
    </row>
    <row r="5405" spans="1:16" x14ac:dyDescent="0.25">
      <c r="A5405" t="s">
        <v>0</v>
      </c>
      <c r="B5405" t="s">
        <v>5524</v>
      </c>
      <c r="C5405" t="s">
        <v>851</v>
      </c>
      <c r="D5405" t="s">
        <v>4327</v>
      </c>
      <c r="E5405" t="s">
        <v>20</v>
      </c>
      <c r="F5405" t="b">
        <v>0</v>
      </c>
      <c r="G5405" t="s">
        <v>27</v>
      </c>
      <c r="H5405" s="4">
        <v>45725.500081018523</v>
      </c>
      <c r="I5405" t="b">
        <v>0</v>
      </c>
      <c r="J5405" t="b">
        <v>0</v>
      </c>
      <c r="K5405" t="s">
        <v>24</v>
      </c>
      <c r="L5405" t="s">
        <v>22</v>
      </c>
      <c r="M5405">
        <v>62500</v>
      </c>
      <c r="O5405" t="s">
        <v>5525</v>
      </c>
      <c r="P5405" t="s">
        <v>5526</v>
      </c>
    </row>
    <row r="5406" spans="1:16" x14ac:dyDescent="0.25">
      <c r="A5406" t="s">
        <v>0</v>
      </c>
      <c r="B5406" t="s">
        <v>0</v>
      </c>
      <c r="C5406" t="s">
        <v>3934</v>
      </c>
      <c r="D5406" t="s">
        <v>7546</v>
      </c>
      <c r="E5406" t="s">
        <v>34</v>
      </c>
      <c r="F5406" t="b">
        <v>0</v>
      </c>
      <c r="G5406" t="s">
        <v>35</v>
      </c>
      <c r="H5406" s="4">
        <v>45725.500648148147</v>
      </c>
      <c r="I5406" t="b">
        <v>0</v>
      </c>
      <c r="J5406" t="b">
        <v>0</v>
      </c>
      <c r="K5406" t="s">
        <v>24</v>
      </c>
      <c r="L5406" t="s">
        <v>36</v>
      </c>
      <c r="N5406">
        <v>15</v>
      </c>
      <c r="O5406" t="s">
        <v>7547</v>
      </c>
      <c r="P5406" t="s">
        <v>61</v>
      </c>
    </row>
    <row r="5407" spans="1:16" x14ac:dyDescent="0.25">
      <c r="A5407" t="s">
        <v>1</v>
      </c>
      <c r="B5407" t="s">
        <v>2392</v>
      </c>
      <c r="C5407" t="s">
        <v>292</v>
      </c>
      <c r="D5407" t="s">
        <v>3972</v>
      </c>
      <c r="E5407" t="s">
        <v>20</v>
      </c>
      <c r="F5407" t="b">
        <v>0</v>
      </c>
      <c r="G5407" t="s">
        <v>30</v>
      </c>
      <c r="H5407" s="4">
        <v>45725.501180555562</v>
      </c>
      <c r="I5407" t="b">
        <v>0</v>
      </c>
      <c r="J5407" t="b">
        <v>1</v>
      </c>
      <c r="K5407" t="s">
        <v>24</v>
      </c>
      <c r="L5407" t="s">
        <v>22</v>
      </c>
      <c r="M5407">
        <v>193426.5</v>
      </c>
      <c r="O5407" t="s">
        <v>5481</v>
      </c>
      <c r="P5407" t="s">
        <v>1809</v>
      </c>
    </row>
    <row r="5408" spans="1:16" x14ac:dyDescent="0.25">
      <c r="A5408" t="s">
        <v>40</v>
      </c>
      <c r="B5408" t="s">
        <v>9371</v>
      </c>
      <c r="C5408" t="s">
        <v>2031</v>
      </c>
      <c r="D5408" t="s">
        <v>3956</v>
      </c>
      <c r="E5408" t="s">
        <v>34</v>
      </c>
      <c r="F5408" t="b">
        <v>0</v>
      </c>
      <c r="G5408" t="s">
        <v>27</v>
      </c>
      <c r="H5408" s="4">
        <v>45725.501296296286</v>
      </c>
      <c r="I5408" t="b">
        <v>0</v>
      </c>
      <c r="J5408" t="b">
        <v>1</v>
      </c>
      <c r="K5408" t="s">
        <v>24</v>
      </c>
      <c r="L5408" t="s">
        <v>36</v>
      </c>
      <c r="N5408">
        <v>54.420001983642578</v>
      </c>
      <c r="O5408" t="s">
        <v>2319</v>
      </c>
      <c r="P5408" t="s">
        <v>9372</v>
      </c>
    </row>
    <row r="5409" spans="1:16" x14ac:dyDescent="0.25">
      <c r="A5409" t="s">
        <v>2</v>
      </c>
      <c r="B5409" t="s">
        <v>7405</v>
      </c>
      <c r="C5409" t="s">
        <v>1358</v>
      </c>
      <c r="D5409" t="s">
        <v>3972</v>
      </c>
      <c r="E5409" t="s">
        <v>20</v>
      </c>
      <c r="F5409" t="b">
        <v>0</v>
      </c>
      <c r="G5409" t="s">
        <v>41</v>
      </c>
      <c r="H5409" s="4">
        <v>45725.501400462963</v>
      </c>
      <c r="I5409" t="b">
        <v>0</v>
      </c>
      <c r="J5409" t="b">
        <v>0</v>
      </c>
      <c r="K5409" t="s">
        <v>24</v>
      </c>
      <c r="L5409" t="s">
        <v>22</v>
      </c>
      <c r="M5409">
        <v>82850</v>
      </c>
      <c r="O5409" t="s">
        <v>5481</v>
      </c>
      <c r="P5409" t="s">
        <v>3772</v>
      </c>
    </row>
    <row r="5410" spans="1:16" x14ac:dyDescent="0.25">
      <c r="A5410" t="s">
        <v>2</v>
      </c>
      <c r="B5410" t="s">
        <v>9373</v>
      </c>
      <c r="C5410" t="s">
        <v>1050</v>
      </c>
      <c r="D5410" t="s">
        <v>3972</v>
      </c>
      <c r="E5410" t="s">
        <v>20</v>
      </c>
      <c r="F5410" t="b">
        <v>0</v>
      </c>
      <c r="G5410" t="s">
        <v>41</v>
      </c>
      <c r="H5410" s="4">
        <v>45725.502187500002</v>
      </c>
      <c r="I5410" t="b">
        <v>0</v>
      </c>
      <c r="J5410" t="b">
        <v>1</v>
      </c>
      <c r="K5410" t="s">
        <v>24</v>
      </c>
      <c r="L5410" t="s">
        <v>22</v>
      </c>
      <c r="M5410">
        <v>122900</v>
      </c>
      <c r="O5410" t="s">
        <v>5481</v>
      </c>
      <c r="P5410" t="s">
        <v>9374</v>
      </c>
    </row>
    <row r="5411" spans="1:16" x14ac:dyDescent="0.25">
      <c r="A5411" t="s">
        <v>1</v>
      </c>
      <c r="B5411" t="s">
        <v>9375</v>
      </c>
      <c r="C5411" t="s">
        <v>1050</v>
      </c>
      <c r="D5411" t="s">
        <v>3972</v>
      </c>
      <c r="E5411" t="s">
        <v>20</v>
      </c>
      <c r="F5411" t="b">
        <v>0</v>
      </c>
      <c r="G5411" t="s">
        <v>35</v>
      </c>
      <c r="H5411" s="4">
        <v>45725.502349537041</v>
      </c>
      <c r="I5411" t="b">
        <v>0</v>
      </c>
      <c r="J5411" t="b">
        <v>1</v>
      </c>
      <c r="K5411" t="s">
        <v>24</v>
      </c>
      <c r="L5411" t="s">
        <v>36</v>
      </c>
      <c r="N5411">
        <v>73</v>
      </c>
      <c r="O5411" t="s">
        <v>5481</v>
      </c>
      <c r="P5411" t="s">
        <v>354</v>
      </c>
    </row>
    <row r="5412" spans="1:16" x14ac:dyDescent="0.25">
      <c r="A5412" t="s">
        <v>25</v>
      </c>
      <c r="B5412" t="s">
        <v>9376</v>
      </c>
      <c r="C5412" t="s">
        <v>820</v>
      </c>
      <c r="D5412" t="s">
        <v>4034</v>
      </c>
      <c r="E5412" t="s">
        <v>20</v>
      </c>
      <c r="F5412" t="b">
        <v>0</v>
      </c>
      <c r="G5412" t="s">
        <v>820</v>
      </c>
      <c r="H5412" s="4">
        <v>45725.507175925923</v>
      </c>
      <c r="I5412" t="b">
        <v>0</v>
      </c>
      <c r="J5412" t="b">
        <v>0</v>
      </c>
      <c r="K5412" t="s">
        <v>820</v>
      </c>
      <c r="L5412" t="s">
        <v>22</v>
      </c>
      <c r="M5412">
        <v>64800</v>
      </c>
      <c r="O5412" t="s">
        <v>9377</v>
      </c>
      <c r="P5412" t="s">
        <v>9378</v>
      </c>
    </row>
    <row r="5413" spans="1:16" x14ac:dyDescent="0.25">
      <c r="A5413" t="s">
        <v>2</v>
      </c>
      <c r="B5413" t="s">
        <v>9379</v>
      </c>
      <c r="C5413" t="s">
        <v>3318</v>
      </c>
      <c r="D5413" t="s">
        <v>3828</v>
      </c>
      <c r="E5413" t="s">
        <v>20</v>
      </c>
      <c r="F5413" t="b">
        <v>0</v>
      </c>
      <c r="G5413" t="s">
        <v>27</v>
      </c>
      <c r="H5413" s="4">
        <v>45725.543055555558</v>
      </c>
      <c r="I5413" t="b">
        <v>0</v>
      </c>
      <c r="J5413" t="b">
        <v>1</v>
      </c>
      <c r="K5413" t="s">
        <v>24</v>
      </c>
      <c r="L5413" t="s">
        <v>36</v>
      </c>
      <c r="N5413">
        <v>63.5</v>
      </c>
      <c r="O5413" t="s">
        <v>3060</v>
      </c>
      <c r="P5413" t="s">
        <v>9380</v>
      </c>
    </row>
    <row r="5414" spans="1:16" x14ac:dyDescent="0.25">
      <c r="A5414" t="s">
        <v>2</v>
      </c>
      <c r="B5414" t="s">
        <v>2</v>
      </c>
      <c r="C5414" t="s">
        <v>87</v>
      </c>
      <c r="D5414" t="s">
        <v>131</v>
      </c>
      <c r="E5414" t="s">
        <v>20</v>
      </c>
      <c r="F5414" t="b">
        <v>0</v>
      </c>
      <c r="G5414" t="s">
        <v>41</v>
      </c>
      <c r="H5414" s="4">
        <v>45725.554652777777</v>
      </c>
      <c r="I5414" t="b">
        <v>1</v>
      </c>
      <c r="J5414" t="b">
        <v>0</v>
      </c>
      <c r="K5414" t="s">
        <v>24</v>
      </c>
      <c r="L5414" t="s">
        <v>22</v>
      </c>
      <c r="M5414">
        <v>130000</v>
      </c>
      <c r="O5414" t="s">
        <v>131</v>
      </c>
      <c r="P5414" t="s">
        <v>9381</v>
      </c>
    </row>
    <row r="5415" spans="1:16" x14ac:dyDescent="0.25">
      <c r="A5415" t="s">
        <v>25</v>
      </c>
      <c r="B5415" t="s">
        <v>7230</v>
      </c>
      <c r="C5415" t="s">
        <v>7231</v>
      </c>
      <c r="D5415" t="s">
        <v>3972</v>
      </c>
      <c r="E5415" t="s">
        <v>51</v>
      </c>
      <c r="F5415" t="b">
        <v>0</v>
      </c>
      <c r="G5415" t="s">
        <v>30</v>
      </c>
      <c r="H5415" s="4">
        <v>45725.58421296296</v>
      </c>
      <c r="I5415" t="b">
        <v>0</v>
      </c>
      <c r="J5415" t="b">
        <v>0</v>
      </c>
      <c r="K5415" t="s">
        <v>24</v>
      </c>
      <c r="L5415" t="s">
        <v>36</v>
      </c>
      <c r="N5415">
        <v>57</v>
      </c>
      <c r="O5415" t="s">
        <v>1002</v>
      </c>
    </row>
    <row r="5416" spans="1:16" x14ac:dyDescent="0.25">
      <c r="A5416" t="s">
        <v>40</v>
      </c>
      <c r="B5416" t="s">
        <v>9382</v>
      </c>
      <c r="C5416" t="s">
        <v>538</v>
      </c>
      <c r="D5416" t="s">
        <v>3828</v>
      </c>
      <c r="E5416" t="s">
        <v>20</v>
      </c>
      <c r="F5416" t="b">
        <v>0</v>
      </c>
      <c r="G5416" t="s">
        <v>27</v>
      </c>
      <c r="H5416" s="4">
        <v>45725.585023148153</v>
      </c>
      <c r="I5416" t="b">
        <v>0</v>
      </c>
      <c r="J5416" t="b">
        <v>1</v>
      </c>
      <c r="K5416" t="s">
        <v>24</v>
      </c>
      <c r="L5416" t="s">
        <v>22</v>
      </c>
      <c r="M5416">
        <v>163000</v>
      </c>
      <c r="O5416" t="s">
        <v>487</v>
      </c>
      <c r="P5416" t="s">
        <v>9383</v>
      </c>
    </row>
    <row r="5417" spans="1:16" x14ac:dyDescent="0.25">
      <c r="A5417" t="s">
        <v>89</v>
      </c>
      <c r="B5417" t="s">
        <v>7026</v>
      </c>
      <c r="C5417" t="s">
        <v>82</v>
      </c>
      <c r="D5417" t="s">
        <v>3972</v>
      </c>
      <c r="E5417" t="s">
        <v>20</v>
      </c>
      <c r="F5417" t="b">
        <v>0</v>
      </c>
      <c r="G5417" t="s">
        <v>41</v>
      </c>
      <c r="H5417" s="4">
        <v>45725.585682870369</v>
      </c>
      <c r="I5417" t="b">
        <v>0</v>
      </c>
      <c r="J5417" t="b">
        <v>1</v>
      </c>
      <c r="K5417" t="s">
        <v>24</v>
      </c>
      <c r="L5417" t="s">
        <v>22</v>
      </c>
      <c r="M5417">
        <v>147500</v>
      </c>
      <c r="O5417" t="s">
        <v>7027</v>
      </c>
      <c r="P5417" t="s">
        <v>7028</v>
      </c>
    </row>
    <row r="5418" spans="1:16" x14ac:dyDescent="0.25">
      <c r="A5418" t="s">
        <v>19</v>
      </c>
      <c r="B5418" t="s">
        <v>9384</v>
      </c>
      <c r="C5418" t="s">
        <v>140</v>
      </c>
      <c r="D5418" t="s">
        <v>3600</v>
      </c>
      <c r="E5418" t="s">
        <v>51</v>
      </c>
      <c r="F5418" t="b">
        <v>0</v>
      </c>
      <c r="G5418" t="s">
        <v>41</v>
      </c>
      <c r="H5418" s="4">
        <v>45725.596435185187</v>
      </c>
      <c r="I5418" t="b">
        <v>0</v>
      </c>
      <c r="J5418" t="b">
        <v>0</v>
      </c>
      <c r="K5418" t="s">
        <v>24</v>
      </c>
      <c r="L5418" t="s">
        <v>36</v>
      </c>
      <c r="N5418">
        <v>110</v>
      </c>
      <c r="O5418" t="s">
        <v>2569</v>
      </c>
      <c r="P5418" t="s">
        <v>2188</v>
      </c>
    </row>
    <row r="5419" spans="1:16" x14ac:dyDescent="0.25">
      <c r="A5419" t="s">
        <v>139</v>
      </c>
      <c r="B5419" t="s">
        <v>1697</v>
      </c>
      <c r="C5419" t="s">
        <v>39</v>
      </c>
      <c r="D5419" t="s">
        <v>7657</v>
      </c>
      <c r="E5419" t="s">
        <v>20</v>
      </c>
      <c r="F5419" t="b">
        <v>1</v>
      </c>
      <c r="G5419" t="s">
        <v>625</v>
      </c>
      <c r="H5419" s="4">
        <v>45725.624872685177</v>
      </c>
      <c r="I5419" t="b">
        <v>1</v>
      </c>
      <c r="J5419" t="b">
        <v>0</v>
      </c>
      <c r="K5419" t="s">
        <v>625</v>
      </c>
      <c r="L5419" t="s">
        <v>22</v>
      </c>
      <c r="M5419">
        <v>70000</v>
      </c>
      <c r="O5419" t="s">
        <v>9385</v>
      </c>
      <c r="P5419" t="s">
        <v>9386</v>
      </c>
    </row>
    <row r="5420" spans="1:16" x14ac:dyDescent="0.25">
      <c r="A5420" t="s">
        <v>0</v>
      </c>
      <c r="B5420" t="s">
        <v>1632</v>
      </c>
      <c r="C5420" t="s">
        <v>118</v>
      </c>
      <c r="D5420" t="s">
        <v>131</v>
      </c>
      <c r="F5420" t="b">
        <v>0</v>
      </c>
      <c r="G5420" t="s">
        <v>27</v>
      </c>
      <c r="H5420" s="4">
        <v>45725.625127314823</v>
      </c>
      <c r="I5420" t="b">
        <v>1</v>
      </c>
      <c r="J5420" t="b">
        <v>0</v>
      </c>
      <c r="K5420" t="s">
        <v>24</v>
      </c>
      <c r="L5420" t="s">
        <v>36</v>
      </c>
      <c r="N5420">
        <v>41</v>
      </c>
      <c r="O5420" t="s">
        <v>131</v>
      </c>
      <c r="P5420" t="s">
        <v>9387</v>
      </c>
    </row>
    <row r="5421" spans="1:16" x14ac:dyDescent="0.25">
      <c r="A5421" t="s">
        <v>19</v>
      </c>
      <c r="B5421" t="s">
        <v>9388</v>
      </c>
      <c r="C5421" t="s">
        <v>3887</v>
      </c>
      <c r="D5421" t="s">
        <v>3972</v>
      </c>
      <c r="E5421" t="s">
        <v>20</v>
      </c>
      <c r="F5421" t="b">
        <v>0</v>
      </c>
      <c r="G5421" t="s">
        <v>27</v>
      </c>
      <c r="H5421" s="4">
        <v>45725.625775462962</v>
      </c>
      <c r="I5421" t="b">
        <v>0</v>
      </c>
      <c r="J5421" t="b">
        <v>1</v>
      </c>
      <c r="K5421" t="s">
        <v>24</v>
      </c>
      <c r="L5421" t="s">
        <v>22</v>
      </c>
      <c r="M5421">
        <v>152500</v>
      </c>
      <c r="O5421" t="s">
        <v>9389</v>
      </c>
      <c r="P5421" t="s">
        <v>9390</v>
      </c>
    </row>
    <row r="5422" spans="1:16" x14ac:dyDescent="0.25">
      <c r="A5422" t="s">
        <v>40</v>
      </c>
      <c r="B5422" t="s">
        <v>9391</v>
      </c>
      <c r="C5422" t="s">
        <v>1118</v>
      </c>
      <c r="D5422" t="s">
        <v>3972</v>
      </c>
      <c r="E5422" t="s">
        <v>20</v>
      </c>
      <c r="F5422" t="b">
        <v>0</v>
      </c>
      <c r="G5422" t="s">
        <v>27</v>
      </c>
      <c r="H5422" s="4">
        <v>45725.627222222232</v>
      </c>
      <c r="I5422" t="b">
        <v>0</v>
      </c>
      <c r="J5422" t="b">
        <v>1</v>
      </c>
      <c r="K5422" t="s">
        <v>24</v>
      </c>
      <c r="L5422" t="s">
        <v>22</v>
      </c>
      <c r="M5422">
        <v>135000</v>
      </c>
      <c r="O5422" t="s">
        <v>1784</v>
      </c>
      <c r="P5422" t="s">
        <v>2489</v>
      </c>
    </row>
    <row r="5423" spans="1:16" x14ac:dyDescent="0.25">
      <c r="A5423" t="s">
        <v>2</v>
      </c>
      <c r="B5423" t="s">
        <v>2</v>
      </c>
      <c r="C5423" t="s">
        <v>9392</v>
      </c>
      <c r="D5423" t="s">
        <v>3972</v>
      </c>
      <c r="E5423" t="s">
        <v>20</v>
      </c>
      <c r="F5423" t="b">
        <v>0</v>
      </c>
      <c r="G5423" t="s">
        <v>52</v>
      </c>
      <c r="H5423" s="4">
        <v>45725.629131944443</v>
      </c>
      <c r="I5423" t="b">
        <v>0</v>
      </c>
      <c r="J5423" t="b">
        <v>1</v>
      </c>
      <c r="K5423" t="s">
        <v>24</v>
      </c>
      <c r="L5423" t="s">
        <v>22</v>
      </c>
      <c r="M5423">
        <v>187153</v>
      </c>
      <c r="O5423" t="s">
        <v>5481</v>
      </c>
      <c r="P5423" t="s">
        <v>3226</v>
      </c>
    </row>
    <row r="5424" spans="1:16" x14ac:dyDescent="0.25">
      <c r="A5424" t="s">
        <v>2</v>
      </c>
      <c r="B5424" t="s">
        <v>4907</v>
      </c>
      <c r="C5424" t="s">
        <v>475</v>
      </c>
      <c r="D5424" t="s">
        <v>3972</v>
      </c>
      <c r="E5424" t="s">
        <v>20</v>
      </c>
      <c r="F5424" t="b">
        <v>0</v>
      </c>
      <c r="G5424" t="s">
        <v>27</v>
      </c>
      <c r="H5424" s="4">
        <v>45725.641516203701</v>
      </c>
      <c r="I5424" t="b">
        <v>0</v>
      </c>
      <c r="J5424" t="b">
        <v>0</v>
      </c>
      <c r="K5424" t="s">
        <v>24</v>
      </c>
      <c r="L5424" t="s">
        <v>22</v>
      </c>
      <c r="M5424">
        <v>130000</v>
      </c>
      <c r="O5424" t="s">
        <v>2925</v>
      </c>
    </row>
    <row r="5425" spans="1:16" x14ac:dyDescent="0.25">
      <c r="A5425" t="s">
        <v>1</v>
      </c>
      <c r="B5425" t="s">
        <v>9393</v>
      </c>
      <c r="C5425" t="s">
        <v>371</v>
      </c>
      <c r="D5425" t="s">
        <v>2208</v>
      </c>
      <c r="E5425" t="s">
        <v>20</v>
      </c>
      <c r="F5425" t="b">
        <v>0</v>
      </c>
      <c r="G5425" t="s">
        <v>27</v>
      </c>
      <c r="H5425" s="4">
        <v>45725.643113425933</v>
      </c>
      <c r="I5425" t="b">
        <v>0</v>
      </c>
      <c r="J5425" t="b">
        <v>0</v>
      </c>
      <c r="K5425" t="s">
        <v>24</v>
      </c>
      <c r="L5425" t="s">
        <v>22</v>
      </c>
      <c r="M5425">
        <v>95000</v>
      </c>
      <c r="O5425" t="s">
        <v>5490</v>
      </c>
      <c r="P5425" t="s">
        <v>9394</v>
      </c>
    </row>
    <row r="5426" spans="1:16" x14ac:dyDescent="0.25">
      <c r="A5426" t="s">
        <v>0</v>
      </c>
      <c r="B5426" t="s">
        <v>8785</v>
      </c>
      <c r="C5426" t="s">
        <v>1099</v>
      </c>
      <c r="D5426" t="s">
        <v>3600</v>
      </c>
      <c r="E5426" t="s">
        <v>51</v>
      </c>
      <c r="F5426" t="b">
        <v>0</v>
      </c>
      <c r="G5426" t="s">
        <v>27</v>
      </c>
      <c r="H5426" s="4">
        <v>45725.666724537034</v>
      </c>
      <c r="I5426" t="b">
        <v>1</v>
      </c>
      <c r="J5426" t="b">
        <v>0</v>
      </c>
      <c r="K5426" t="s">
        <v>24</v>
      </c>
      <c r="L5426" t="s">
        <v>36</v>
      </c>
      <c r="N5426">
        <v>60</v>
      </c>
      <c r="O5426" t="s">
        <v>8786</v>
      </c>
      <c r="P5426" t="s">
        <v>119</v>
      </c>
    </row>
    <row r="5427" spans="1:16" x14ac:dyDescent="0.25">
      <c r="A5427" t="s">
        <v>1</v>
      </c>
      <c r="B5427" t="s">
        <v>9016</v>
      </c>
      <c r="C5427" t="s">
        <v>160</v>
      </c>
      <c r="D5427" t="s">
        <v>3828</v>
      </c>
      <c r="E5427" t="s">
        <v>20</v>
      </c>
      <c r="F5427" t="b">
        <v>0</v>
      </c>
      <c r="G5427" t="s">
        <v>52</v>
      </c>
      <c r="H5427" s="4">
        <v>45725.668865740743</v>
      </c>
      <c r="I5427" t="b">
        <v>0</v>
      </c>
      <c r="J5427" t="b">
        <v>1</v>
      </c>
      <c r="K5427" t="s">
        <v>24</v>
      </c>
      <c r="L5427" t="s">
        <v>22</v>
      </c>
      <c r="M5427">
        <v>220500</v>
      </c>
      <c r="O5427" t="s">
        <v>3939</v>
      </c>
    </row>
    <row r="5428" spans="1:16" x14ac:dyDescent="0.25">
      <c r="A5428" t="s">
        <v>2</v>
      </c>
      <c r="B5428" t="s">
        <v>7236</v>
      </c>
      <c r="C5428" t="s">
        <v>2360</v>
      </c>
      <c r="D5428" t="s">
        <v>7237</v>
      </c>
      <c r="E5428" t="s">
        <v>20</v>
      </c>
      <c r="F5428" t="b">
        <v>0</v>
      </c>
      <c r="G5428" t="s">
        <v>1740</v>
      </c>
      <c r="H5428" s="4">
        <v>45725.685069444437</v>
      </c>
      <c r="I5428" t="b">
        <v>0</v>
      </c>
      <c r="J5428" t="b">
        <v>0</v>
      </c>
      <c r="K5428" t="s">
        <v>1740</v>
      </c>
      <c r="L5428" t="s">
        <v>22</v>
      </c>
      <c r="M5428">
        <v>28000</v>
      </c>
      <c r="O5428" t="s">
        <v>7238</v>
      </c>
    </row>
    <row r="5429" spans="1:16" x14ac:dyDescent="0.25">
      <c r="A5429" t="s">
        <v>0</v>
      </c>
      <c r="B5429" t="s">
        <v>9395</v>
      </c>
      <c r="C5429" t="s">
        <v>443</v>
      </c>
      <c r="D5429" t="s">
        <v>3600</v>
      </c>
      <c r="E5429" t="s">
        <v>20</v>
      </c>
      <c r="F5429" t="b">
        <v>0</v>
      </c>
      <c r="G5429" t="s">
        <v>27</v>
      </c>
      <c r="H5429" s="4">
        <v>45725.708368055559</v>
      </c>
      <c r="I5429" t="b">
        <v>0</v>
      </c>
      <c r="J5429" t="b">
        <v>0</v>
      </c>
      <c r="K5429" t="s">
        <v>24</v>
      </c>
      <c r="L5429" t="s">
        <v>22</v>
      </c>
      <c r="M5429">
        <v>107500</v>
      </c>
      <c r="O5429" t="s">
        <v>9396</v>
      </c>
      <c r="P5429" t="s">
        <v>9397</v>
      </c>
    </row>
    <row r="5430" spans="1:16" x14ac:dyDescent="0.25">
      <c r="A5430" t="s">
        <v>0</v>
      </c>
      <c r="B5430" t="s">
        <v>0</v>
      </c>
      <c r="C5430" t="s">
        <v>621</v>
      </c>
      <c r="D5430" t="s">
        <v>3972</v>
      </c>
      <c r="E5430" t="s">
        <v>51</v>
      </c>
      <c r="F5430" t="b">
        <v>0</v>
      </c>
      <c r="G5430" t="s">
        <v>52</v>
      </c>
      <c r="H5430" s="4">
        <v>45725.709050925929</v>
      </c>
      <c r="I5430" t="b">
        <v>1</v>
      </c>
      <c r="J5430" t="b">
        <v>0</v>
      </c>
      <c r="K5430" t="s">
        <v>24</v>
      </c>
      <c r="L5430" t="s">
        <v>36</v>
      </c>
      <c r="N5430">
        <v>22.5</v>
      </c>
      <c r="O5430" t="s">
        <v>1783</v>
      </c>
    </row>
    <row r="5431" spans="1:16" x14ac:dyDescent="0.25">
      <c r="A5431" t="s">
        <v>1</v>
      </c>
      <c r="B5431" t="s">
        <v>779</v>
      </c>
      <c r="C5431" t="s">
        <v>64</v>
      </c>
      <c r="D5431" t="s">
        <v>3972</v>
      </c>
      <c r="E5431" t="s">
        <v>631</v>
      </c>
      <c r="F5431" t="b">
        <v>0</v>
      </c>
      <c r="G5431" t="s">
        <v>52</v>
      </c>
      <c r="H5431" s="4">
        <v>45725.710057870368</v>
      </c>
      <c r="I5431" t="b">
        <v>0</v>
      </c>
      <c r="J5431" t="b">
        <v>0</v>
      </c>
      <c r="K5431" t="s">
        <v>24</v>
      </c>
      <c r="L5431" t="s">
        <v>36</v>
      </c>
      <c r="N5431">
        <v>20</v>
      </c>
      <c r="O5431" t="s">
        <v>3888</v>
      </c>
      <c r="P5431" t="s">
        <v>149</v>
      </c>
    </row>
    <row r="5432" spans="1:16" x14ac:dyDescent="0.25">
      <c r="A5432" t="s">
        <v>2</v>
      </c>
      <c r="B5432" t="s">
        <v>9398</v>
      </c>
      <c r="C5432" t="s">
        <v>172</v>
      </c>
      <c r="D5432" t="s">
        <v>3972</v>
      </c>
      <c r="E5432" t="s">
        <v>20</v>
      </c>
      <c r="F5432" t="b">
        <v>0</v>
      </c>
      <c r="G5432" t="s">
        <v>27</v>
      </c>
      <c r="H5432" s="4">
        <v>45725.710231481477</v>
      </c>
      <c r="I5432" t="b">
        <v>0</v>
      </c>
      <c r="J5432" t="b">
        <v>1</v>
      </c>
      <c r="K5432" t="s">
        <v>24</v>
      </c>
      <c r="L5432" t="s">
        <v>22</v>
      </c>
      <c r="M5432">
        <v>162500</v>
      </c>
      <c r="O5432" t="s">
        <v>1172</v>
      </c>
      <c r="P5432" t="s">
        <v>9399</v>
      </c>
    </row>
    <row r="5433" spans="1:16" x14ac:dyDescent="0.25">
      <c r="A5433" t="s">
        <v>2</v>
      </c>
      <c r="B5433" t="s">
        <v>9400</v>
      </c>
      <c r="C5433" t="s">
        <v>633</v>
      </c>
      <c r="D5433" t="s">
        <v>2208</v>
      </c>
      <c r="E5433" t="s">
        <v>20</v>
      </c>
      <c r="F5433" t="b">
        <v>0</v>
      </c>
      <c r="G5433" t="s">
        <v>27</v>
      </c>
      <c r="H5433" s="4">
        <v>45725.710277777784</v>
      </c>
      <c r="I5433" t="b">
        <v>0</v>
      </c>
      <c r="J5433" t="b">
        <v>1</v>
      </c>
      <c r="K5433" t="s">
        <v>24</v>
      </c>
      <c r="L5433" t="s">
        <v>22</v>
      </c>
      <c r="M5433">
        <v>135000</v>
      </c>
      <c r="O5433" t="s">
        <v>3506</v>
      </c>
      <c r="P5433" t="s">
        <v>9401</v>
      </c>
    </row>
    <row r="5434" spans="1:16" x14ac:dyDescent="0.25">
      <c r="A5434" t="s">
        <v>2</v>
      </c>
      <c r="B5434" t="s">
        <v>2</v>
      </c>
      <c r="C5434" t="s">
        <v>39</v>
      </c>
      <c r="D5434" t="s">
        <v>3984</v>
      </c>
      <c r="E5434" t="s">
        <v>20</v>
      </c>
      <c r="F5434" t="b">
        <v>1</v>
      </c>
      <c r="G5434" t="s">
        <v>3446</v>
      </c>
      <c r="H5434" s="4">
        <v>45725.710682870369</v>
      </c>
      <c r="I5434" t="b">
        <v>0</v>
      </c>
      <c r="J5434" t="b">
        <v>0</v>
      </c>
      <c r="K5434" t="s">
        <v>3446</v>
      </c>
      <c r="L5434" t="s">
        <v>22</v>
      </c>
      <c r="M5434">
        <v>37500</v>
      </c>
      <c r="O5434" t="s">
        <v>7649</v>
      </c>
      <c r="P5434" t="s">
        <v>7650</v>
      </c>
    </row>
    <row r="5435" spans="1:16" x14ac:dyDescent="0.25">
      <c r="A5435" t="s">
        <v>2</v>
      </c>
      <c r="B5435" t="s">
        <v>9402</v>
      </c>
      <c r="C5435" t="s">
        <v>9403</v>
      </c>
      <c r="D5435" t="s">
        <v>4083</v>
      </c>
      <c r="E5435" t="s">
        <v>20</v>
      </c>
      <c r="F5435" t="b">
        <v>0</v>
      </c>
      <c r="G5435" t="s">
        <v>158</v>
      </c>
      <c r="H5435" s="4">
        <v>45725.712916666656</v>
      </c>
      <c r="I5435" t="b">
        <v>0</v>
      </c>
      <c r="J5435" t="b">
        <v>0</v>
      </c>
      <c r="K5435" t="s">
        <v>158</v>
      </c>
      <c r="L5435" t="s">
        <v>22</v>
      </c>
      <c r="M5435">
        <v>110000</v>
      </c>
      <c r="O5435" t="s">
        <v>9404</v>
      </c>
      <c r="P5435" t="s">
        <v>1244</v>
      </c>
    </row>
    <row r="5436" spans="1:16" x14ac:dyDescent="0.25">
      <c r="A5436" t="s">
        <v>2</v>
      </c>
      <c r="B5436" t="s">
        <v>9405</v>
      </c>
      <c r="C5436" t="s">
        <v>4207</v>
      </c>
      <c r="D5436" t="s">
        <v>3828</v>
      </c>
      <c r="E5436" t="s">
        <v>219</v>
      </c>
      <c r="F5436" t="b">
        <v>0</v>
      </c>
      <c r="G5436" t="s">
        <v>1247</v>
      </c>
      <c r="H5436" s="4">
        <v>45725.738020833327</v>
      </c>
      <c r="I5436" t="b">
        <v>0</v>
      </c>
      <c r="J5436" t="b">
        <v>0</v>
      </c>
      <c r="K5436" t="s">
        <v>1247</v>
      </c>
      <c r="L5436" t="s">
        <v>36</v>
      </c>
      <c r="N5436">
        <v>32.5</v>
      </c>
      <c r="O5436" t="s">
        <v>9406</v>
      </c>
    </row>
    <row r="5437" spans="1:16" x14ac:dyDescent="0.25">
      <c r="A5437" t="s">
        <v>2</v>
      </c>
      <c r="B5437" t="s">
        <v>9407</v>
      </c>
      <c r="C5437" t="s">
        <v>122</v>
      </c>
      <c r="D5437" t="s">
        <v>3600</v>
      </c>
      <c r="E5437" t="s">
        <v>20</v>
      </c>
      <c r="F5437" t="b">
        <v>0</v>
      </c>
      <c r="G5437" t="s">
        <v>27</v>
      </c>
      <c r="H5437" s="4">
        <v>45725.752106481479</v>
      </c>
      <c r="I5437" t="b">
        <v>1</v>
      </c>
      <c r="J5437" t="b">
        <v>0</v>
      </c>
      <c r="K5437" t="s">
        <v>24</v>
      </c>
      <c r="L5437" t="s">
        <v>22</v>
      </c>
      <c r="M5437">
        <v>95000</v>
      </c>
      <c r="O5437" t="s">
        <v>9408</v>
      </c>
      <c r="P5437" t="s">
        <v>48</v>
      </c>
    </row>
    <row r="5438" spans="1:16" x14ac:dyDescent="0.25">
      <c r="A5438" t="s">
        <v>2</v>
      </c>
      <c r="B5438" t="s">
        <v>8529</v>
      </c>
      <c r="C5438" t="s">
        <v>26</v>
      </c>
      <c r="D5438" t="s">
        <v>3956</v>
      </c>
      <c r="E5438" t="s">
        <v>20</v>
      </c>
      <c r="F5438" t="b">
        <v>0</v>
      </c>
      <c r="G5438" t="s">
        <v>23</v>
      </c>
      <c r="H5438" s="4">
        <v>45725.768310185187</v>
      </c>
      <c r="I5438" t="b">
        <v>0</v>
      </c>
      <c r="J5438" t="b">
        <v>1</v>
      </c>
      <c r="K5438" t="s">
        <v>24</v>
      </c>
      <c r="L5438" t="s">
        <v>36</v>
      </c>
      <c r="N5438">
        <v>61.159996032714837</v>
      </c>
      <c r="O5438" t="s">
        <v>8530</v>
      </c>
      <c r="P5438" t="s">
        <v>8531</v>
      </c>
    </row>
    <row r="5439" spans="1:16" x14ac:dyDescent="0.25">
      <c r="A5439" t="s">
        <v>0</v>
      </c>
      <c r="B5439" t="s">
        <v>9409</v>
      </c>
      <c r="C5439" t="s">
        <v>329</v>
      </c>
      <c r="D5439" t="s">
        <v>3972</v>
      </c>
      <c r="E5439" t="s">
        <v>51</v>
      </c>
      <c r="F5439" t="b">
        <v>0</v>
      </c>
      <c r="G5439" t="s">
        <v>27</v>
      </c>
      <c r="H5439" s="4">
        <v>45725.791932870372</v>
      </c>
      <c r="I5439" t="b">
        <v>0</v>
      </c>
      <c r="J5439" t="b">
        <v>0</v>
      </c>
      <c r="K5439" t="s">
        <v>24</v>
      </c>
      <c r="L5439" t="s">
        <v>36</v>
      </c>
      <c r="N5439">
        <v>80</v>
      </c>
      <c r="O5439" t="s">
        <v>9410</v>
      </c>
    </row>
    <row r="5440" spans="1:16" x14ac:dyDescent="0.25">
      <c r="A5440" t="s">
        <v>0</v>
      </c>
      <c r="B5440" t="s">
        <v>1246</v>
      </c>
      <c r="C5440" t="s">
        <v>768</v>
      </c>
      <c r="D5440" t="s">
        <v>4083</v>
      </c>
      <c r="F5440" t="b">
        <v>0</v>
      </c>
      <c r="G5440" t="s">
        <v>27</v>
      </c>
      <c r="H5440" s="4">
        <v>45725.792013888888</v>
      </c>
      <c r="I5440" t="b">
        <v>0</v>
      </c>
      <c r="J5440" t="b">
        <v>0</v>
      </c>
      <c r="K5440" t="s">
        <v>24</v>
      </c>
      <c r="L5440" t="s">
        <v>22</v>
      </c>
      <c r="M5440">
        <v>93176</v>
      </c>
      <c r="O5440" t="s">
        <v>9411</v>
      </c>
    </row>
    <row r="5441" spans="1:16" x14ac:dyDescent="0.25">
      <c r="A5441" t="s">
        <v>2</v>
      </c>
      <c r="B5441" t="s">
        <v>9412</v>
      </c>
      <c r="C5441" t="s">
        <v>1025</v>
      </c>
      <c r="D5441" t="s">
        <v>3600</v>
      </c>
      <c r="E5441" t="s">
        <v>51</v>
      </c>
      <c r="F5441" t="b">
        <v>0</v>
      </c>
      <c r="G5441" t="s">
        <v>35</v>
      </c>
      <c r="H5441" s="4">
        <v>45725.793356481481</v>
      </c>
      <c r="I5441" t="b">
        <v>1</v>
      </c>
      <c r="J5441" t="b">
        <v>0</v>
      </c>
      <c r="K5441" t="s">
        <v>24</v>
      </c>
      <c r="L5441" t="s">
        <v>36</v>
      </c>
      <c r="N5441">
        <v>65</v>
      </c>
      <c r="O5441" t="s">
        <v>9413</v>
      </c>
      <c r="P5441" t="s">
        <v>2177</v>
      </c>
    </row>
    <row r="5442" spans="1:16" x14ac:dyDescent="0.25">
      <c r="A5442" t="s">
        <v>0</v>
      </c>
      <c r="B5442" t="s">
        <v>8055</v>
      </c>
      <c r="C5442" t="s">
        <v>696</v>
      </c>
      <c r="D5442" t="s">
        <v>3972</v>
      </c>
      <c r="E5442" t="s">
        <v>51</v>
      </c>
      <c r="F5442" t="b">
        <v>0</v>
      </c>
      <c r="G5442" t="s">
        <v>30</v>
      </c>
      <c r="H5442" s="4">
        <v>45725.793506944443</v>
      </c>
      <c r="I5442" t="b">
        <v>0</v>
      </c>
      <c r="J5442" t="b">
        <v>0</v>
      </c>
      <c r="K5442" t="s">
        <v>24</v>
      </c>
      <c r="L5442" t="s">
        <v>36</v>
      </c>
      <c r="N5442">
        <v>47.5</v>
      </c>
      <c r="O5442" t="s">
        <v>1137</v>
      </c>
      <c r="P5442" t="s">
        <v>709</v>
      </c>
    </row>
    <row r="5443" spans="1:16" x14ac:dyDescent="0.25">
      <c r="A5443" t="s">
        <v>2</v>
      </c>
      <c r="B5443" t="s">
        <v>9414</v>
      </c>
      <c r="C5443" t="s">
        <v>9415</v>
      </c>
      <c r="D5443" t="s">
        <v>3972</v>
      </c>
      <c r="E5443" t="s">
        <v>20</v>
      </c>
      <c r="F5443" t="b">
        <v>0</v>
      </c>
      <c r="G5443" t="s">
        <v>27</v>
      </c>
      <c r="H5443" s="4">
        <v>45725.793703703697</v>
      </c>
      <c r="I5443" t="b">
        <v>0</v>
      </c>
      <c r="J5443" t="b">
        <v>1</v>
      </c>
      <c r="K5443" t="s">
        <v>24</v>
      </c>
      <c r="L5443" t="s">
        <v>22</v>
      </c>
      <c r="M5443">
        <v>119000</v>
      </c>
      <c r="O5443" t="s">
        <v>734</v>
      </c>
      <c r="P5443" t="s">
        <v>9416</v>
      </c>
    </row>
    <row r="5444" spans="1:16" x14ac:dyDescent="0.25">
      <c r="A5444" t="s">
        <v>89</v>
      </c>
      <c r="B5444" t="s">
        <v>6659</v>
      </c>
      <c r="C5444" t="s">
        <v>44</v>
      </c>
      <c r="D5444" t="s">
        <v>3972</v>
      </c>
      <c r="E5444" t="s">
        <v>20</v>
      </c>
      <c r="F5444" t="b">
        <v>0</v>
      </c>
      <c r="G5444" t="s">
        <v>27</v>
      </c>
      <c r="H5444" s="4">
        <v>45725.795057870368</v>
      </c>
      <c r="I5444" t="b">
        <v>1</v>
      </c>
      <c r="J5444" t="b">
        <v>1</v>
      </c>
      <c r="K5444" t="s">
        <v>24</v>
      </c>
      <c r="L5444" t="s">
        <v>22</v>
      </c>
      <c r="M5444">
        <v>185000</v>
      </c>
      <c r="O5444" t="s">
        <v>2815</v>
      </c>
      <c r="P5444" t="s">
        <v>6660</v>
      </c>
    </row>
    <row r="5445" spans="1:16" x14ac:dyDescent="0.25">
      <c r="A5445" t="s">
        <v>0</v>
      </c>
      <c r="B5445" t="s">
        <v>9417</v>
      </c>
      <c r="C5445" t="s">
        <v>316</v>
      </c>
      <c r="D5445" t="s">
        <v>3956</v>
      </c>
      <c r="E5445" t="s">
        <v>20</v>
      </c>
      <c r="F5445" t="b">
        <v>0</v>
      </c>
      <c r="G5445" t="s">
        <v>35</v>
      </c>
      <c r="H5445" s="4">
        <v>45725.833819444437</v>
      </c>
      <c r="I5445" t="b">
        <v>0</v>
      </c>
      <c r="J5445" t="b">
        <v>1</v>
      </c>
      <c r="K5445" t="s">
        <v>24</v>
      </c>
      <c r="L5445" t="s">
        <v>36</v>
      </c>
      <c r="N5445">
        <v>16.510000228881839</v>
      </c>
      <c r="O5445" t="s">
        <v>759</v>
      </c>
      <c r="P5445" t="s">
        <v>9418</v>
      </c>
    </row>
    <row r="5446" spans="1:16" x14ac:dyDescent="0.25">
      <c r="A5446" t="s">
        <v>0</v>
      </c>
      <c r="B5446" t="s">
        <v>9174</v>
      </c>
      <c r="C5446" t="s">
        <v>292</v>
      </c>
      <c r="D5446" t="s">
        <v>3956</v>
      </c>
      <c r="E5446" t="s">
        <v>20</v>
      </c>
      <c r="F5446" t="b">
        <v>0</v>
      </c>
      <c r="G5446" t="s">
        <v>30</v>
      </c>
      <c r="H5446" s="4">
        <v>45725.834236111114</v>
      </c>
      <c r="I5446" t="b">
        <v>0</v>
      </c>
      <c r="J5446" t="b">
        <v>1</v>
      </c>
      <c r="K5446" t="s">
        <v>24</v>
      </c>
      <c r="L5446" t="s">
        <v>36</v>
      </c>
      <c r="N5446">
        <v>22.694999694824219</v>
      </c>
      <c r="O5446" t="s">
        <v>9175</v>
      </c>
      <c r="P5446" t="s">
        <v>1303</v>
      </c>
    </row>
    <row r="5447" spans="1:16" x14ac:dyDescent="0.25">
      <c r="A5447" t="s">
        <v>139</v>
      </c>
      <c r="B5447" t="s">
        <v>1634</v>
      </c>
      <c r="C5447" t="s">
        <v>945</v>
      </c>
      <c r="D5447" t="s">
        <v>3972</v>
      </c>
      <c r="E5447" t="s">
        <v>20</v>
      </c>
      <c r="F5447" t="b">
        <v>0</v>
      </c>
      <c r="G5447" t="s">
        <v>30</v>
      </c>
      <c r="H5447" s="4">
        <v>45725.83425925926</v>
      </c>
      <c r="I5447" t="b">
        <v>0</v>
      </c>
      <c r="J5447" t="b">
        <v>0</v>
      </c>
      <c r="K5447" t="s">
        <v>24</v>
      </c>
      <c r="L5447" t="s">
        <v>22</v>
      </c>
      <c r="M5447">
        <v>67884</v>
      </c>
      <c r="O5447" t="s">
        <v>3090</v>
      </c>
    </row>
    <row r="5448" spans="1:16" x14ac:dyDescent="0.25">
      <c r="A5448" t="s">
        <v>2</v>
      </c>
      <c r="B5448" t="s">
        <v>2617</v>
      </c>
      <c r="C5448" t="s">
        <v>151</v>
      </c>
      <c r="D5448" t="s">
        <v>3972</v>
      </c>
      <c r="E5448" t="s">
        <v>20</v>
      </c>
      <c r="F5448" t="b">
        <v>0</v>
      </c>
      <c r="G5448" t="s">
        <v>30</v>
      </c>
      <c r="H5448" s="4">
        <v>45725.835636574076</v>
      </c>
      <c r="I5448" t="b">
        <v>0</v>
      </c>
      <c r="J5448" t="b">
        <v>1</v>
      </c>
      <c r="K5448" t="s">
        <v>24</v>
      </c>
      <c r="L5448" t="s">
        <v>22</v>
      </c>
      <c r="M5448">
        <v>130500</v>
      </c>
      <c r="O5448" t="s">
        <v>9419</v>
      </c>
      <c r="P5448" t="s">
        <v>9420</v>
      </c>
    </row>
    <row r="5449" spans="1:16" x14ac:dyDescent="0.25">
      <c r="A5449" t="s">
        <v>2</v>
      </c>
      <c r="B5449" t="s">
        <v>2076</v>
      </c>
      <c r="C5449" t="s">
        <v>236</v>
      </c>
      <c r="D5449" t="s">
        <v>3956</v>
      </c>
      <c r="E5449" t="s">
        <v>34</v>
      </c>
      <c r="F5449" t="b">
        <v>0</v>
      </c>
      <c r="G5449" t="s">
        <v>41</v>
      </c>
      <c r="H5449" s="4">
        <v>45725.835763888892</v>
      </c>
      <c r="I5449" t="b">
        <v>1</v>
      </c>
      <c r="J5449" t="b">
        <v>1</v>
      </c>
      <c r="K5449" t="s">
        <v>24</v>
      </c>
      <c r="L5449" t="s">
        <v>36</v>
      </c>
      <c r="N5449">
        <v>56.475002288818359</v>
      </c>
      <c r="O5449" t="s">
        <v>186</v>
      </c>
      <c r="P5449" t="s">
        <v>4097</v>
      </c>
    </row>
    <row r="5450" spans="1:16" x14ac:dyDescent="0.25">
      <c r="A5450" t="s">
        <v>2</v>
      </c>
      <c r="B5450" t="s">
        <v>9421</v>
      </c>
      <c r="C5450" t="s">
        <v>823</v>
      </c>
      <c r="D5450" t="s">
        <v>3828</v>
      </c>
      <c r="E5450" t="s">
        <v>20</v>
      </c>
      <c r="F5450" t="b">
        <v>0</v>
      </c>
      <c r="G5450" t="s">
        <v>52</v>
      </c>
      <c r="H5450" s="4">
        <v>45725.838194444441</v>
      </c>
      <c r="I5450" t="b">
        <v>0</v>
      </c>
      <c r="J5450" t="b">
        <v>1</v>
      </c>
      <c r="K5450" t="s">
        <v>24</v>
      </c>
      <c r="L5450" t="s">
        <v>22</v>
      </c>
      <c r="M5450">
        <v>98883</v>
      </c>
      <c r="O5450" t="s">
        <v>9422</v>
      </c>
      <c r="P5450" t="s">
        <v>9423</v>
      </c>
    </row>
    <row r="5451" spans="1:16" x14ac:dyDescent="0.25">
      <c r="A5451" t="s">
        <v>25</v>
      </c>
      <c r="B5451" t="s">
        <v>9424</v>
      </c>
      <c r="C5451" t="s">
        <v>203</v>
      </c>
      <c r="D5451" t="s">
        <v>3828</v>
      </c>
      <c r="E5451" t="s">
        <v>20</v>
      </c>
      <c r="F5451" t="b">
        <v>0</v>
      </c>
      <c r="G5451" t="s">
        <v>23</v>
      </c>
      <c r="H5451" s="4">
        <v>45725.863483796304</v>
      </c>
      <c r="I5451" t="b">
        <v>1</v>
      </c>
      <c r="J5451" t="b">
        <v>1</v>
      </c>
      <c r="K5451" t="s">
        <v>24</v>
      </c>
      <c r="L5451" t="s">
        <v>22</v>
      </c>
      <c r="M5451">
        <v>108750</v>
      </c>
      <c r="O5451" t="s">
        <v>935</v>
      </c>
      <c r="P5451" t="s">
        <v>1813</v>
      </c>
    </row>
    <row r="5452" spans="1:16" x14ac:dyDescent="0.25">
      <c r="A5452" t="s">
        <v>0</v>
      </c>
      <c r="B5452" t="s">
        <v>0</v>
      </c>
      <c r="C5452" t="s">
        <v>916</v>
      </c>
      <c r="D5452" t="s">
        <v>3972</v>
      </c>
      <c r="E5452" t="s">
        <v>20</v>
      </c>
      <c r="F5452" t="b">
        <v>0</v>
      </c>
      <c r="G5452" t="s">
        <v>27</v>
      </c>
      <c r="H5452" s="4">
        <v>45725.876296296286</v>
      </c>
      <c r="I5452" t="b">
        <v>1</v>
      </c>
      <c r="J5452" t="b">
        <v>0</v>
      </c>
      <c r="K5452" t="s">
        <v>24</v>
      </c>
      <c r="L5452" t="s">
        <v>22</v>
      </c>
      <c r="M5452">
        <v>82500</v>
      </c>
      <c r="O5452" t="s">
        <v>1899</v>
      </c>
      <c r="P5452" t="s">
        <v>338</v>
      </c>
    </row>
    <row r="5453" spans="1:16" x14ac:dyDescent="0.25">
      <c r="A5453" t="s">
        <v>0</v>
      </c>
      <c r="B5453" t="s">
        <v>9425</v>
      </c>
      <c r="C5453" t="s">
        <v>213</v>
      </c>
      <c r="D5453" t="s">
        <v>3828</v>
      </c>
      <c r="E5453" t="s">
        <v>20</v>
      </c>
      <c r="F5453" t="b">
        <v>0</v>
      </c>
      <c r="G5453" t="s">
        <v>41</v>
      </c>
      <c r="H5453" s="4">
        <v>45725.876331018517</v>
      </c>
      <c r="I5453" t="b">
        <v>0</v>
      </c>
      <c r="J5453" t="b">
        <v>1</v>
      </c>
      <c r="K5453" t="s">
        <v>24</v>
      </c>
      <c r="L5453" t="s">
        <v>36</v>
      </c>
      <c r="N5453">
        <v>23</v>
      </c>
      <c r="O5453" t="s">
        <v>9426</v>
      </c>
      <c r="P5453" t="s">
        <v>9427</v>
      </c>
    </row>
    <row r="5454" spans="1:16" x14ac:dyDescent="0.25">
      <c r="A5454" t="s">
        <v>89</v>
      </c>
      <c r="B5454" t="s">
        <v>9428</v>
      </c>
      <c r="C5454" t="s">
        <v>2172</v>
      </c>
      <c r="D5454" t="s">
        <v>3600</v>
      </c>
      <c r="E5454" t="s">
        <v>20</v>
      </c>
      <c r="F5454" t="b">
        <v>0</v>
      </c>
      <c r="G5454" t="s">
        <v>52</v>
      </c>
      <c r="H5454" s="4">
        <v>45725.877812500003</v>
      </c>
      <c r="I5454" t="b">
        <v>0</v>
      </c>
      <c r="J5454" t="b">
        <v>1</v>
      </c>
      <c r="K5454" t="s">
        <v>24</v>
      </c>
      <c r="L5454" t="s">
        <v>22</v>
      </c>
      <c r="M5454">
        <v>255630</v>
      </c>
      <c r="O5454" t="s">
        <v>773</v>
      </c>
    </row>
    <row r="5455" spans="1:16" x14ac:dyDescent="0.25">
      <c r="A5455" t="s">
        <v>0</v>
      </c>
      <c r="B5455" t="s">
        <v>1934</v>
      </c>
      <c r="C5455" t="s">
        <v>1247</v>
      </c>
      <c r="D5455" t="s">
        <v>3828</v>
      </c>
      <c r="E5455" t="s">
        <v>20</v>
      </c>
      <c r="F5455" t="b">
        <v>0</v>
      </c>
      <c r="G5455" t="s">
        <v>1247</v>
      </c>
      <c r="H5455" s="4">
        <v>45725.905011574083</v>
      </c>
      <c r="I5455" t="b">
        <v>0</v>
      </c>
      <c r="J5455" t="b">
        <v>0</v>
      </c>
      <c r="K5455" t="s">
        <v>1247</v>
      </c>
      <c r="L5455" t="s">
        <v>22</v>
      </c>
      <c r="M5455">
        <v>38500</v>
      </c>
      <c r="O5455" t="s">
        <v>5659</v>
      </c>
      <c r="P5455" t="s">
        <v>5660</v>
      </c>
    </row>
    <row r="5456" spans="1:16" x14ac:dyDescent="0.25">
      <c r="A5456" t="s">
        <v>0</v>
      </c>
      <c r="B5456" t="s">
        <v>8620</v>
      </c>
      <c r="C5456" t="s">
        <v>179</v>
      </c>
      <c r="D5456" t="s">
        <v>3972</v>
      </c>
      <c r="E5456" t="s">
        <v>20</v>
      </c>
      <c r="F5456" t="b">
        <v>0</v>
      </c>
      <c r="G5456" t="s">
        <v>27</v>
      </c>
      <c r="H5456" s="4">
        <v>45725.916979166657</v>
      </c>
      <c r="I5456" t="b">
        <v>0</v>
      </c>
      <c r="J5456" t="b">
        <v>1</v>
      </c>
      <c r="K5456" t="s">
        <v>24</v>
      </c>
      <c r="L5456" t="s">
        <v>22</v>
      </c>
      <c r="M5456">
        <v>62355.453125</v>
      </c>
      <c r="O5456" t="s">
        <v>8621</v>
      </c>
      <c r="P5456" t="s">
        <v>1732</v>
      </c>
    </row>
    <row r="5457" spans="1:16" x14ac:dyDescent="0.25">
      <c r="A5457" t="s">
        <v>2</v>
      </c>
      <c r="B5457" t="s">
        <v>9429</v>
      </c>
      <c r="C5457" t="s">
        <v>145</v>
      </c>
      <c r="D5457" t="s">
        <v>3828</v>
      </c>
      <c r="E5457" t="s">
        <v>20</v>
      </c>
      <c r="F5457" t="b">
        <v>0</v>
      </c>
      <c r="G5457" t="s">
        <v>27</v>
      </c>
      <c r="H5457" s="4">
        <v>45725.917870370373</v>
      </c>
      <c r="I5457" t="b">
        <v>0</v>
      </c>
      <c r="J5457" t="b">
        <v>1</v>
      </c>
      <c r="K5457" t="s">
        <v>24</v>
      </c>
      <c r="L5457" t="s">
        <v>22</v>
      </c>
      <c r="M5457">
        <v>204500</v>
      </c>
      <c r="O5457" t="s">
        <v>9430</v>
      </c>
      <c r="P5457" t="s">
        <v>9431</v>
      </c>
    </row>
    <row r="5458" spans="1:16" x14ac:dyDescent="0.25">
      <c r="A5458" t="s">
        <v>1</v>
      </c>
      <c r="B5458" t="s">
        <v>9432</v>
      </c>
      <c r="C5458" t="s">
        <v>192</v>
      </c>
      <c r="D5458" t="s">
        <v>2208</v>
      </c>
      <c r="E5458" t="s">
        <v>20</v>
      </c>
      <c r="F5458" t="b">
        <v>0</v>
      </c>
      <c r="G5458" t="s">
        <v>23</v>
      </c>
      <c r="H5458" s="4">
        <v>45725.930821759262</v>
      </c>
      <c r="I5458" t="b">
        <v>0</v>
      </c>
      <c r="J5458" t="b">
        <v>1</v>
      </c>
      <c r="K5458" t="s">
        <v>24</v>
      </c>
      <c r="L5458" t="s">
        <v>36</v>
      </c>
      <c r="N5458">
        <v>40.81500244140625</v>
      </c>
      <c r="O5458" t="s">
        <v>9433</v>
      </c>
      <c r="P5458" t="s">
        <v>9434</v>
      </c>
    </row>
    <row r="5459" spans="1:16" x14ac:dyDescent="0.25">
      <c r="A5459" t="s">
        <v>89</v>
      </c>
      <c r="B5459" t="s">
        <v>5117</v>
      </c>
      <c r="C5459" t="s">
        <v>367</v>
      </c>
      <c r="D5459" t="s">
        <v>3972</v>
      </c>
      <c r="E5459" t="s">
        <v>20</v>
      </c>
      <c r="F5459" t="b">
        <v>0</v>
      </c>
      <c r="G5459" t="s">
        <v>27</v>
      </c>
      <c r="H5459" s="4">
        <v>45725.958541666667</v>
      </c>
      <c r="I5459" t="b">
        <v>0</v>
      </c>
      <c r="J5459" t="b">
        <v>1</v>
      </c>
      <c r="K5459" t="s">
        <v>24</v>
      </c>
      <c r="L5459" t="s">
        <v>22</v>
      </c>
      <c r="M5459">
        <v>160000</v>
      </c>
      <c r="O5459" t="s">
        <v>368</v>
      </c>
      <c r="P5459" t="s">
        <v>5118</v>
      </c>
    </row>
    <row r="5460" spans="1:16" x14ac:dyDescent="0.25">
      <c r="A5460" t="s">
        <v>0</v>
      </c>
      <c r="B5460" t="s">
        <v>1174</v>
      </c>
      <c r="C5460" t="s">
        <v>9435</v>
      </c>
      <c r="D5460" t="s">
        <v>3956</v>
      </c>
      <c r="E5460" t="s">
        <v>34</v>
      </c>
      <c r="F5460" t="b">
        <v>0</v>
      </c>
      <c r="G5460" t="s">
        <v>35</v>
      </c>
      <c r="H5460" s="4">
        <v>45725.958761574067</v>
      </c>
      <c r="I5460" t="b">
        <v>0</v>
      </c>
      <c r="J5460" t="b">
        <v>0</v>
      </c>
      <c r="K5460" t="s">
        <v>24</v>
      </c>
      <c r="L5460" t="s">
        <v>36</v>
      </c>
      <c r="N5460">
        <v>16.510000228881839</v>
      </c>
      <c r="O5460" t="s">
        <v>9436</v>
      </c>
      <c r="P5460" t="s">
        <v>9437</v>
      </c>
    </row>
    <row r="5461" spans="1:16" x14ac:dyDescent="0.25">
      <c r="A5461" t="s">
        <v>2</v>
      </c>
      <c r="B5461" t="s">
        <v>369</v>
      </c>
      <c r="C5461" t="s">
        <v>8873</v>
      </c>
      <c r="D5461" t="s">
        <v>3972</v>
      </c>
      <c r="E5461" t="s">
        <v>631</v>
      </c>
      <c r="F5461" t="b">
        <v>0</v>
      </c>
      <c r="G5461" t="s">
        <v>41</v>
      </c>
      <c r="H5461" s="4">
        <v>45725.971516203703</v>
      </c>
      <c r="I5461" t="b">
        <v>0</v>
      </c>
      <c r="J5461" t="b">
        <v>0</v>
      </c>
      <c r="K5461" t="s">
        <v>24</v>
      </c>
      <c r="L5461" t="s">
        <v>22</v>
      </c>
      <c r="M5461">
        <v>87000</v>
      </c>
      <c r="O5461" t="s">
        <v>91</v>
      </c>
      <c r="P5461" t="s">
        <v>9438</v>
      </c>
    </row>
    <row r="5462" spans="1:16" x14ac:dyDescent="0.25">
      <c r="A5462" t="s">
        <v>40</v>
      </c>
      <c r="B5462" t="s">
        <v>1786</v>
      </c>
      <c r="C5462" t="s">
        <v>5426</v>
      </c>
      <c r="D5462" t="s">
        <v>4013</v>
      </c>
      <c r="E5462" t="s">
        <v>20</v>
      </c>
      <c r="F5462" t="b">
        <v>0</v>
      </c>
      <c r="G5462" t="s">
        <v>27</v>
      </c>
      <c r="H5462" s="4">
        <v>45725.997129629628</v>
      </c>
      <c r="I5462" t="b">
        <v>0</v>
      </c>
      <c r="J5462" t="b">
        <v>1</v>
      </c>
      <c r="K5462" t="s">
        <v>24</v>
      </c>
      <c r="L5462" t="s">
        <v>22</v>
      </c>
      <c r="M5462">
        <v>253000</v>
      </c>
      <c r="O5462" t="s">
        <v>59</v>
      </c>
      <c r="P5462" t="s">
        <v>137</v>
      </c>
    </row>
    <row r="5463" spans="1:16" x14ac:dyDescent="0.25">
      <c r="A5463" t="s">
        <v>0</v>
      </c>
      <c r="B5463" t="s">
        <v>257</v>
      </c>
      <c r="C5463" t="s">
        <v>468</v>
      </c>
      <c r="D5463" t="s">
        <v>3972</v>
      </c>
      <c r="E5463" t="s">
        <v>20</v>
      </c>
      <c r="F5463" t="b">
        <v>0</v>
      </c>
      <c r="G5463" t="s">
        <v>27</v>
      </c>
      <c r="H5463" s="4">
        <v>45726.000231481477</v>
      </c>
      <c r="I5463" t="b">
        <v>0</v>
      </c>
      <c r="J5463" t="b">
        <v>1</v>
      </c>
      <c r="K5463" t="s">
        <v>24</v>
      </c>
      <c r="L5463" t="s">
        <v>22</v>
      </c>
      <c r="M5463">
        <v>125000</v>
      </c>
      <c r="O5463" t="s">
        <v>5481</v>
      </c>
      <c r="P5463" t="s">
        <v>9338</v>
      </c>
    </row>
    <row r="5464" spans="1:16" x14ac:dyDescent="0.25">
      <c r="A5464" t="s">
        <v>89</v>
      </c>
      <c r="B5464" t="s">
        <v>5531</v>
      </c>
      <c r="C5464" t="s">
        <v>3196</v>
      </c>
      <c r="D5464" t="s">
        <v>3972</v>
      </c>
      <c r="E5464" t="s">
        <v>51</v>
      </c>
      <c r="F5464" t="b">
        <v>0</v>
      </c>
      <c r="G5464" t="s">
        <v>41</v>
      </c>
      <c r="H5464" s="4">
        <v>45726.000462962962</v>
      </c>
      <c r="I5464" t="b">
        <v>1</v>
      </c>
      <c r="J5464" t="b">
        <v>0</v>
      </c>
      <c r="K5464" t="s">
        <v>24</v>
      </c>
      <c r="L5464" t="s">
        <v>36</v>
      </c>
      <c r="N5464">
        <v>47.5</v>
      </c>
      <c r="O5464" t="s">
        <v>806</v>
      </c>
      <c r="P5464" t="s">
        <v>5532</v>
      </c>
    </row>
    <row r="5465" spans="1:16" x14ac:dyDescent="0.25">
      <c r="A5465" t="s">
        <v>2</v>
      </c>
      <c r="B5465" t="s">
        <v>1167</v>
      </c>
      <c r="C5465" t="s">
        <v>29</v>
      </c>
      <c r="D5465" t="s">
        <v>5534</v>
      </c>
      <c r="E5465" t="s">
        <v>20</v>
      </c>
      <c r="F5465" t="b">
        <v>0</v>
      </c>
      <c r="G5465" t="s">
        <v>27</v>
      </c>
      <c r="H5465" s="4">
        <v>45726.001157407409</v>
      </c>
      <c r="I5465" t="b">
        <v>1</v>
      </c>
      <c r="J5465" t="b">
        <v>1</v>
      </c>
      <c r="K5465" t="s">
        <v>24</v>
      </c>
      <c r="L5465" t="s">
        <v>22</v>
      </c>
      <c r="M5465">
        <v>88582</v>
      </c>
      <c r="O5465" t="s">
        <v>77</v>
      </c>
      <c r="P5465" t="s">
        <v>9339</v>
      </c>
    </row>
    <row r="5466" spans="1:16" x14ac:dyDescent="0.25">
      <c r="A5466" t="s">
        <v>2</v>
      </c>
      <c r="B5466" t="s">
        <v>2</v>
      </c>
      <c r="C5466" t="s">
        <v>9439</v>
      </c>
      <c r="D5466" t="s">
        <v>3972</v>
      </c>
      <c r="E5466" t="s">
        <v>20</v>
      </c>
      <c r="F5466" t="b">
        <v>0</v>
      </c>
      <c r="G5466" t="s">
        <v>27</v>
      </c>
      <c r="H5466" s="4">
        <v>45726.001620370371</v>
      </c>
      <c r="I5466" t="b">
        <v>0</v>
      </c>
      <c r="J5466" t="b">
        <v>1</v>
      </c>
      <c r="K5466" t="s">
        <v>24</v>
      </c>
      <c r="L5466" t="s">
        <v>22</v>
      </c>
      <c r="M5466">
        <v>90000</v>
      </c>
      <c r="O5466" t="s">
        <v>4343</v>
      </c>
      <c r="P5466" t="s">
        <v>9440</v>
      </c>
    </row>
    <row r="5467" spans="1:16" x14ac:dyDescent="0.25">
      <c r="A5467" t="s">
        <v>40</v>
      </c>
      <c r="B5467" t="s">
        <v>9340</v>
      </c>
      <c r="C5467" t="s">
        <v>748</v>
      </c>
      <c r="D5467" t="s">
        <v>4034</v>
      </c>
      <c r="E5467" t="s">
        <v>20</v>
      </c>
      <c r="F5467" t="b">
        <v>0</v>
      </c>
      <c r="G5467" t="s">
        <v>158</v>
      </c>
      <c r="H5467" s="4">
        <v>45726.014479166668</v>
      </c>
      <c r="I5467" t="b">
        <v>0</v>
      </c>
      <c r="J5467" t="b">
        <v>0</v>
      </c>
      <c r="K5467" t="s">
        <v>158</v>
      </c>
      <c r="L5467" t="s">
        <v>22</v>
      </c>
      <c r="M5467">
        <v>83999.5</v>
      </c>
      <c r="O5467" t="s">
        <v>2768</v>
      </c>
      <c r="P5467" t="s">
        <v>3411</v>
      </c>
    </row>
    <row r="5468" spans="1:16" x14ac:dyDescent="0.25">
      <c r="A5468" t="s">
        <v>28</v>
      </c>
      <c r="B5468" t="s">
        <v>28</v>
      </c>
      <c r="C5468" t="s">
        <v>5241</v>
      </c>
      <c r="D5468" t="s">
        <v>5242</v>
      </c>
      <c r="E5468" t="s">
        <v>20</v>
      </c>
      <c r="F5468" t="b">
        <v>0</v>
      </c>
      <c r="G5468" t="s">
        <v>314</v>
      </c>
      <c r="H5468" s="4">
        <v>45726.023402777777</v>
      </c>
      <c r="I5468" t="b">
        <v>0</v>
      </c>
      <c r="J5468" t="b">
        <v>0</v>
      </c>
      <c r="K5468" t="s">
        <v>314</v>
      </c>
      <c r="L5468" t="s">
        <v>22</v>
      </c>
      <c r="M5468">
        <v>90000</v>
      </c>
      <c r="O5468" t="s">
        <v>6696</v>
      </c>
      <c r="P5468" t="s">
        <v>6697</v>
      </c>
    </row>
    <row r="5469" spans="1:16" x14ac:dyDescent="0.25">
      <c r="A5469" t="s">
        <v>0</v>
      </c>
      <c r="B5469" t="s">
        <v>0</v>
      </c>
      <c r="C5469" t="s">
        <v>9341</v>
      </c>
      <c r="D5469" t="s">
        <v>7546</v>
      </c>
      <c r="E5469" t="s">
        <v>34</v>
      </c>
      <c r="F5469" t="b">
        <v>0</v>
      </c>
      <c r="G5469" t="s">
        <v>41</v>
      </c>
      <c r="H5469" s="4">
        <v>45726.042337962957</v>
      </c>
      <c r="I5469" t="b">
        <v>0</v>
      </c>
      <c r="J5469" t="b">
        <v>0</v>
      </c>
      <c r="K5469" t="s">
        <v>24</v>
      </c>
      <c r="L5469" t="s">
        <v>36</v>
      </c>
      <c r="N5469">
        <v>15</v>
      </c>
      <c r="O5469" t="s">
        <v>7547</v>
      </c>
      <c r="P5469" t="s">
        <v>61</v>
      </c>
    </row>
    <row r="5470" spans="1:16" x14ac:dyDescent="0.25">
      <c r="A5470" t="s">
        <v>0</v>
      </c>
      <c r="B5470" t="s">
        <v>3282</v>
      </c>
      <c r="C5470" t="s">
        <v>82</v>
      </c>
      <c r="D5470" t="s">
        <v>3972</v>
      </c>
      <c r="E5470" t="s">
        <v>20</v>
      </c>
      <c r="F5470" t="b">
        <v>0</v>
      </c>
      <c r="G5470" t="s">
        <v>27</v>
      </c>
      <c r="H5470" s="4">
        <v>45726.25</v>
      </c>
      <c r="I5470" t="b">
        <v>0</v>
      </c>
      <c r="J5470" t="b">
        <v>0</v>
      </c>
      <c r="K5470" t="s">
        <v>24</v>
      </c>
      <c r="L5470" t="s">
        <v>22</v>
      </c>
      <c r="M5470">
        <v>68500</v>
      </c>
      <c r="O5470" t="s">
        <v>5549</v>
      </c>
      <c r="P5470" t="s">
        <v>204</v>
      </c>
    </row>
    <row r="5471" spans="1:16" x14ac:dyDescent="0.25">
      <c r="A5471" t="s">
        <v>0</v>
      </c>
      <c r="B5471" t="s">
        <v>4605</v>
      </c>
      <c r="C5471" t="s">
        <v>386</v>
      </c>
      <c r="D5471" t="s">
        <v>4606</v>
      </c>
      <c r="E5471" t="s">
        <v>51</v>
      </c>
      <c r="F5471" t="b">
        <v>0</v>
      </c>
      <c r="G5471" t="s">
        <v>41</v>
      </c>
      <c r="H5471" s="4">
        <v>45726.250300925924</v>
      </c>
      <c r="I5471" t="b">
        <v>1</v>
      </c>
      <c r="J5471" t="b">
        <v>0</v>
      </c>
      <c r="K5471" t="s">
        <v>24</v>
      </c>
      <c r="L5471" t="s">
        <v>22</v>
      </c>
      <c r="M5471">
        <v>169241</v>
      </c>
      <c r="O5471" t="s">
        <v>4607</v>
      </c>
      <c r="P5471" t="s">
        <v>4608</v>
      </c>
    </row>
    <row r="5472" spans="1:16" x14ac:dyDescent="0.25">
      <c r="A5472" t="s">
        <v>0</v>
      </c>
      <c r="B5472" t="s">
        <v>0</v>
      </c>
      <c r="C5472" t="s">
        <v>517</v>
      </c>
      <c r="D5472" t="s">
        <v>4752</v>
      </c>
      <c r="E5472" t="s">
        <v>51</v>
      </c>
      <c r="F5472" t="b">
        <v>0</v>
      </c>
      <c r="G5472" t="s">
        <v>41</v>
      </c>
      <c r="H5472" s="4">
        <v>45726.25037037037</v>
      </c>
      <c r="I5472" t="b">
        <v>0</v>
      </c>
      <c r="J5472" t="b">
        <v>1</v>
      </c>
      <c r="K5472" t="s">
        <v>24</v>
      </c>
      <c r="L5472" t="s">
        <v>36</v>
      </c>
      <c r="N5472">
        <v>47.5</v>
      </c>
      <c r="O5472" t="s">
        <v>289</v>
      </c>
      <c r="P5472" t="s">
        <v>2400</v>
      </c>
    </row>
    <row r="5473" spans="1:16" x14ac:dyDescent="0.25">
      <c r="A5473" t="s">
        <v>0</v>
      </c>
      <c r="B5473" t="s">
        <v>9342</v>
      </c>
      <c r="C5473" t="s">
        <v>151</v>
      </c>
      <c r="D5473" t="s">
        <v>3828</v>
      </c>
      <c r="E5473" t="s">
        <v>20</v>
      </c>
      <c r="F5473" t="b">
        <v>0</v>
      </c>
      <c r="G5473" t="s">
        <v>30</v>
      </c>
      <c r="H5473" s="4">
        <v>45726.250567129631</v>
      </c>
      <c r="I5473" t="b">
        <v>0</v>
      </c>
      <c r="J5473" t="b">
        <v>1</v>
      </c>
      <c r="K5473" t="s">
        <v>24</v>
      </c>
      <c r="L5473" t="s">
        <v>36</v>
      </c>
      <c r="N5473">
        <v>43.875</v>
      </c>
      <c r="O5473" t="s">
        <v>6082</v>
      </c>
      <c r="P5473" t="s">
        <v>9343</v>
      </c>
    </row>
    <row r="5474" spans="1:16" x14ac:dyDescent="0.25">
      <c r="A5474" t="s">
        <v>0</v>
      </c>
      <c r="B5474" t="s">
        <v>0</v>
      </c>
      <c r="C5474" t="s">
        <v>3330</v>
      </c>
      <c r="D5474" t="s">
        <v>3828</v>
      </c>
      <c r="E5474" t="s">
        <v>51</v>
      </c>
      <c r="F5474" t="b">
        <v>0</v>
      </c>
      <c r="G5474" t="s">
        <v>30</v>
      </c>
      <c r="H5474" s="4">
        <v>45726.250625000001</v>
      </c>
      <c r="I5474" t="b">
        <v>0</v>
      </c>
      <c r="J5474" t="b">
        <v>0</v>
      </c>
      <c r="K5474" t="s">
        <v>24</v>
      </c>
      <c r="L5474" t="s">
        <v>22</v>
      </c>
      <c r="M5474">
        <v>76212</v>
      </c>
      <c r="O5474" t="s">
        <v>9344</v>
      </c>
      <c r="P5474" t="s">
        <v>9345</v>
      </c>
    </row>
    <row r="5475" spans="1:16" x14ac:dyDescent="0.25">
      <c r="A5475" t="s">
        <v>1</v>
      </c>
      <c r="B5475" t="s">
        <v>663</v>
      </c>
      <c r="C5475" t="s">
        <v>140</v>
      </c>
      <c r="D5475" t="s">
        <v>3972</v>
      </c>
      <c r="E5475" t="s">
        <v>20</v>
      </c>
      <c r="F5475" t="b">
        <v>0</v>
      </c>
      <c r="G5475" t="s">
        <v>35</v>
      </c>
      <c r="H5475" s="4">
        <v>45726.250972222217</v>
      </c>
      <c r="I5475" t="b">
        <v>0</v>
      </c>
      <c r="J5475" t="b">
        <v>1</v>
      </c>
      <c r="K5475" t="s">
        <v>24</v>
      </c>
      <c r="L5475" t="s">
        <v>22</v>
      </c>
      <c r="M5475">
        <v>124350</v>
      </c>
      <c r="O5475" t="s">
        <v>664</v>
      </c>
      <c r="P5475" t="s">
        <v>9346</v>
      </c>
    </row>
    <row r="5476" spans="1:16" x14ac:dyDescent="0.25">
      <c r="A5476" t="s">
        <v>1</v>
      </c>
      <c r="B5476" t="s">
        <v>3439</v>
      </c>
      <c r="C5476" t="s">
        <v>82</v>
      </c>
      <c r="D5476" t="s">
        <v>3969</v>
      </c>
      <c r="E5476" t="s">
        <v>20</v>
      </c>
      <c r="F5476" t="b">
        <v>0</v>
      </c>
      <c r="G5476" t="s">
        <v>27</v>
      </c>
      <c r="H5476" s="4">
        <v>45726.251006944447</v>
      </c>
      <c r="I5476" t="b">
        <v>0</v>
      </c>
      <c r="J5476" t="b">
        <v>1</v>
      </c>
      <c r="K5476" t="s">
        <v>24</v>
      </c>
      <c r="L5476" t="s">
        <v>22</v>
      </c>
      <c r="M5476">
        <v>152000</v>
      </c>
      <c r="O5476" t="s">
        <v>65</v>
      </c>
      <c r="P5476" t="s">
        <v>723</v>
      </c>
    </row>
    <row r="5477" spans="1:16" x14ac:dyDescent="0.25">
      <c r="A5477" t="s">
        <v>191</v>
      </c>
      <c r="B5477" t="s">
        <v>9347</v>
      </c>
      <c r="C5477" t="s">
        <v>82</v>
      </c>
      <c r="D5477" t="s">
        <v>3972</v>
      </c>
      <c r="E5477" t="s">
        <v>20</v>
      </c>
      <c r="F5477" t="b">
        <v>0</v>
      </c>
      <c r="G5477" t="s">
        <v>27</v>
      </c>
      <c r="H5477" s="4">
        <v>45726.251168981478</v>
      </c>
      <c r="I5477" t="b">
        <v>0</v>
      </c>
      <c r="J5477" t="b">
        <v>0</v>
      </c>
      <c r="K5477" t="s">
        <v>24</v>
      </c>
      <c r="L5477" t="s">
        <v>36</v>
      </c>
      <c r="N5477">
        <v>70.5</v>
      </c>
      <c r="O5477" t="s">
        <v>4343</v>
      </c>
      <c r="P5477" t="s">
        <v>9348</v>
      </c>
    </row>
    <row r="5478" spans="1:16" x14ac:dyDescent="0.25">
      <c r="A5478" t="s">
        <v>1</v>
      </c>
      <c r="B5478" t="s">
        <v>9349</v>
      </c>
      <c r="C5478" t="s">
        <v>1521</v>
      </c>
      <c r="D5478" t="s">
        <v>3383</v>
      </c>
      <c r="E5478" t="s">
        <v>20</v>
      </c>
      <c r="F5478" t="b">
        <v>0</v>
      </c>
      <c r="G5478" t="s">
        <v>52</v>
      </c>
      <c r="H5478" s="4">
        <v>45726.251273148147</v>
      </c>
      <c r="I5478" t="b">
        <v>0</v>
      </c>
      <c r="J5478" t="b">
        <v>1</v>
      </c>
      <c r="K5478" t="s">
        <v>24</v>
      </c>
      <c r="L5478" t="s">
        <v>22</v>
      </c>
      <c r="M5478">
        <v>80000</v>
      </c>
      <c r="O5478" t="s">
        <v>1549</v>
      </c>
      <c r="P5478" t="s">
        <v>700</v>
      </c>
    </row>
    <row r="5479" spans="1:16" x14ac:dyDescent="0.25">
      <c r="A5479" t="s">
        <v>2</v>
      </c>
      <c r="B5479" t="s">
        <v>638</v>
      </c>
      <c r="C5479" t="s">
        <v>213</v>
      </c>
      <c r="D5479" t="s">
        <v>3828</v>
      </c>
      <c r="E5479" t="s">
        <v>20</v>
      </c>
      <c r="F5479" t="b">
        <v>0</v>
      </c>
      <c r="G5479" t="s">
        <v>41</v>
      </c>
      <c r="H5479" s="4">
        <v>45726.252337962957</v>
      </c>
      <c r="I5479" t="b">
        <v>0</v>
      </c>
      <c r="J5479" t="b">
        <v>1</v>
      </c>
      <c r="K5479" t="s">
        <v>24</v>
      </c>
      <c r="L5479" t="s">
        <v>22</v>
      </c>
      <c r="M5479">
        <v>128114.578125</v>
      </c>
      <c r="O5479" t="s">
        <v>7800</v>
      </c>
      <c r="P5479" t="s">
        <v>7801</v>
      </c>
    </row>
    <row r="5480" spans="1:16" x14ac:dyDescent="0.25">
      <c r="A5480" t="s">
        <v>2</v>
      </c>
      <c r="B5480" t="s">
        <v>9350</v>
      </c>
      <c r="C5480" t="s">
        <v>1247</v>
      </c>
      <c r="D5480" t="s">
        <v>2208</v>
      </c>
      <c r="E5480" t="s">
        <v>20</v>
      </c>
      <c r="F5480" t="b">
        <v>0</v>
      </c>
      <c r="G5480" t="s">
        <v>1247</v>
      </c>
      <c r="H5480" s="4">
        <v>45726.263842592591</v>
      </c>
      <c r="I5480" t="b">
        <v>1</v>
      </c>
      <c r="J5480" t="b">
        <v>0</v>
      </c>
      <c r="K5480" t="s">
        <v>1247</v>
      </c>
      <c r="L5480" t="s">
        <v>22</v>
      </c>
      <c r="M5480">
        <v>162500</v>
      </c>
      <c r="O5480" t="s">
        <v>9351</v>
      </c>
      <c r="P5480" t="s">
        <v>9352</v>
      </c>
    </row>
    <row r="5481" spans="1:16" x14ac:dyDescent="0.25">
      <c r="A5481" t="s">
        <v>1</v>
      </c>
      <c r="B5481" t="s">
        <v>844</v>
      </c>
      <c r="C5481" t="s">
        <v>82</v>
      </c>
      <c r="D5481" t="s">
        <v>3828</v>
      </c>
      <c r="E5481" t="s">
        <v>20</v>
      </c>
      <c r="F5481" t="b">
        <v>0</v>
      </c>
      <c r="G5481" t="s">
        <v>27</v>
      </c>
      <c r="H5481" s="4">
        <v>45726.265682870369</v>
      </c>
      <c r="I5481" t="b">
        <v>0</v>
      </c>
      <c r="J5481" t="b">
        <v>1</v>
      </c>
      <c r="K5481" t="s">
        <v>24</v>
      </c>
      <c r="L5481" t="s">
        <v>22</v>
      </c>
      <c r="M5481">
        <v>207500</v>
      </c>
      <c r="O5481" t="s">
        <v>341</v>
      </c>
      <c r="P5481" t="s">
        <v>302</v>
      </c>
    </row>
    <row r="5482" spans="1:16" x14ac:dyDescent="0.25">
      <c r="A5482" t="s">
        <v>1</v>
      </c>
      <c r="B5482" t="s">
        <v>9353</v>
      </c>
      <c r="C5482" t="s">
        <v>192</v>
      </c>
      <c r="D5482" t="s">
        <v>4327</v>
      </c>
      <c r="E5482" t="s">
        <v>51</v>
      </c>
      <c r="F5482" t="b">
        <v>0</v>
      </c>
      <c r="G5482" t="s">
        <v>23</v>
      </c>
      <c r="H5482" s="4">
        <v>45726.266527777778</v>
      </c>
      <c r="I5482" t="b">
        <v>0</v>
      </c>
      <c r="J5482" t="b">
        <v>0</v>
      </c>
      <c r="K5482" t="s">
        <v>24</v>
      </c>
      <c r="L5482" t="s">
        <v>36</v>
      </c>
      <c r="N5482">
        <v>60</v>
      </c>
      <c r="O5482" t="s">
        <v>2486</v>
      </c>
      <c r="P5482" t="s">
        <v>9354</v>
      </c>
    </row>
    <row r="5483" spans="1:16" x14ac:dyDescent="0.25">
      <c r="A5483" t="s">
        <v>139</v>
      </c>
      <c r="B5483" t="s">
        <v>1756</v>
      </c>
      <c r="C5483" t="s">
        <v>39</v>
      </c>
      <c r="D5483" t="s">
        <v>7657</v>
      </c>
      <c r="E5483" t="s">
        <v>20</v>
      </c>
      <c r="F5483" t="b">
        <v>1</v>
      </c>
      <c r="G5483" t="s">
        <v>2452</v>
      </c>
      <c r="H5483" s="4">
        <v>45726.275023148148</v>
      </c>
      <c r="I5483" t="b">
        <v>0</v>
      </c>
      <c r="J5483" t="b">
        <v>0</v>
      </c>
      <c r="K5483" t="s">
        <v>2452</v>
      </c>
      <c r="L5483" t="s">
        <v>22</v>
      </c>
      <c r="M5483">
        <v>62500</v>
      </c>
      <c r="O5483" t="s">
        <v>9441</v>
      </c>
      <c r="P5483" t="s">
        <v>671</v>
      </c>
    </row>
    <row r="5484" spans="1:16" x14ac:dyDescent="0.25">
      <c r="A5484" t="s">
        <v>139</v>
      </c>
      <c r="B5484" t="s">
        <v>7988</v>
      </c>
      <c r="C5484" t="s">
        <v>39</v>
      </c>
      <c r="D5484" t="s">
        <v>3984</v>
      </c>
      <c r="E5484" t="s">
        <v>20</v>
      </c>
      <c r="F5484" t="b">
        <v>1</v>
      </c>
      <c r="G5484" t="s">
        <v>2438</v>
      </c>
      <c r="H5484" s="4">
        <v>45726.279976851853</v>
      </c>
      <c r="I5484" t="b">
        <v>1</v>
      </c>
      <c r="J5484" t="b">
        <v>0</v>
      </c>
      <c r="K5484" t="s">
        <v>2438</v>
      </c>
      <c r="L5484" t="s">
        <v>22</v>
      </c>
      <c r="M5484">
        <v>80000</v>
      </c>
      <c r="O5484" t="s">
        <v>7989</v>
      </c>
      <c r="P5484" t="s">
        <v>204</v>
      </c>
    </row>
    <row r="5485" spans="1:16" x14ac:dyDescent="0.25">
      <c r="A5485" t="s">
        <v>139</v>
      </c>
      <c r="B5485" t="s">
        <v>9355</v>
      </c>
      <c r="C5485" t="s">
        <v>39</v>
      </c>
      <c r="D5485" t="s">
        <v>2208</v>
      </c>
      <c r="E5485" t="s">
        <v>20</v>
      </c>
      <c r="F5485" t="b">
        <v>1</v>
      </c>
      <c r="G5485" t="s">
        <v>2641</v>
      </c>
      <c r="H5485" s="4">
        <v>45726.284930555557</v>
      </c>
      <c r="I5485" t="b">
        <v>0</v>
      </c>
      <c r="J5485" t="b">
        <v>0</v>
      </c>
      <c r="K5485" t="s">
        <v>2641</v>
      </c>
      <c r="L5485" t="s">
        <v>22</v>
      </c>
      <c r="M5485">
        <v>141810.3125</v>
      </c>
      <c r="O5485" t="s">
        <v>9356</v>
      </c>
      <c r="P5485" t="s">
        <v>9357</v>
      </c>
    </row>
    <row r="5486" spans="1:16" x14ac:dyDescent="0.25">
      <c r="A5486" t="s">
        <v>2</v>
      </c>
      <c r="B5486" t="s">
        <v>4313</v>
      </c>
      <c r="C5486" t="s">
        <v>3088</v>
      </c>
      <c r="D5486" t="s">
        <v>4002</v>
      </c>
      <c r="E5486" t="s">
        <v>20</v>
      </c>
      <c r="F5486" t="b">
        <v>0</v>
      </c>
      <c r="G5486" t="s">
        <v>2134</v>
      </c>
      <c r="H5486" s="4">
        <v>45726.285879629628</v>
      </c>
      <c r="I5486" t="b">
        <v>1</v>
      </c>
      <c r="J5486" t="b">
        <v>0</v>
      </c>
      <c r="K5486" t="s">
        <v>2134</v>
      </c>
      <c r="L5486" t="s">
        <v>22</v>
      </c>
      <c r="M5486">
        <v>410000</v>
      </c>
      <c r="O5486" t="s">
        <v>822</v>
      </c>
    </row>
    <row r="5487" spans="1:16" x14ac:dyDescent="0.25">
      <c r="A5487" t="s">
        <v>0</v>
      </c>
      <c r="B5487" t="s">
        <v>288</v>
      </c>
      <c r="C5487" t="s">
        <v>9358</v>
      </c>
      <c r="D5487" t="s">
        <v>4083</v>
      </c>
      <c r="E5487" t="s">
        <v>20</v>
      </c>
      <c r="F5487" t="b">
        <v>0</v>
      </c>
      <c r="G5487" t="s">
        <v>27</v>
      </c>
      <c r="H5487" s="4">
        <v>45726.291921296302</v>
      </c>
      <c r="I5487" t="b">
        <v>0</v>
      </c>
      <c r="J5487" t="b">
        <v>0</v>
      </c>
      <c r="K5487" t="s">
        <v>24</v>
      </c>
      <c r="L5487" t="s">
        <v>22</v>
      </c>
      <c r="M5487">
        <v>100000</v>
      </c>
      <c r="O5487" t="s">
        <v>9359</v>
      </c>
      <c r="P5487" t="s">
        <v>3836</v>
      </c>
    </row>
    <row r="5488" spans="1:16" x14ac:dyDescent="0.25">
      <c r="A5488" t="s">
        <v>0</v>
      </c>
      <c r="B5488" t="s">
        <v>103</v>
      </c>
      <c r="C5488" t="s">
        <v>203</v>
      </c>
      <c r="D5488" t="s">
        <v>2208</v>
      </c>
      <c r="E5488" t="s">
        <v>20</v>
      </c>
      <c r="F5488" t="b">
        <v>0</v>
      </c>
      <c r="G5488" t="s">
        <v>23</v>
      </c>
      <c r="H5488" s="4">
        <v>45726.312141203707</v>
      </c>
      <c r="I5488" t="b">
        <v>0</v>
      </c>
      <c r="J5488" t="b">
        <v>0</v>
      </c>
      <c r="K5488" t="s">
        <v>24</v>
      </c>
      <c r="L5488" t="s">
        <v>22</v>
      </c>
      <c r="M5488">
        <v>70000</v>
      </c>
      <c r="O5488" t="s">
        <v>803</v>
      </c>
      <c r="P5488" t="s">
        <v>9360</v>
      </c>
    </row>
    <row r="5489" spans="1:16" x14ac:dyDescent="0.25">
      <c r="A5489" t="s">
        <v>139</v>
      </c>
      <c r="B5489" t="s">
        <v>9361</v>
      </c>
      <c r="C5489" t="s">
        <v>5090</v>
      </c>
      <c r="D5489" t="s">
        <v>3969</v>
      </c>
      <c r="E5489" t="s">
        <v>20</v>
      </c>
      <c r="F5489" t="b">
        <v>0</v>
      </c>
      <c r="G5489" t="s">
        <v>30</v>
      </c>
      <c r="H5489" s="4">
        <v>45726.333865740737</v>
      </c>
      <c r="I5489" t="b">
        <v>0</v>
      </c>
      <c r="J5489" t="b">
        <v>1</v>
      </c>
      <c r="K5489" t="s">
        <v>24</v>
      </c>
      <c r="L5489" t="s">
        <v>22</v>
      </c>
      <c r="M5489">
        <v>110000</v>
      </c>
      <c r="O5489" t="s">
        <v>800</v>
      </c>
      <c r="P5489" t="s">
        <v>249</v>
      </c>
    </row>
    <row r="5490" spans="1:16" x14ac:dyDescent="0.25">
      <c r="A5490" t="s">
        <v>89</v>
      </c>
      <c r="B5490" t="s">
        <v>4515</v>
      </c>
      <c r="C5490" t="s">
        <v>71</v>
      </c>
      <c r="D5490" t="s">
        <v>3972</v>
      </c>
      <c r="E5490" t="s">
        <v>20</v>
      </c>
      <c r="F5490" t="b">
        <v>0</v>
      </c>
      <c r="G5490" t="s">
        <v>27</v>
      </c>
      <c r="H5490" s="4">
        <v>45726.334814814807</v>
      </c>
      <c r="I5490" t="b">
        <v>0</v>
      </c>
      <c r="J5490" t="b">
        <v>1</v>
      </c>
      <c r="K5490" t="s">
        <v>24</v>
      </c>
      <c r="L5490" t="s">
        <v>22</v>
      </c>
      <c r="M5490">
        <v>187625</v>
      </c>
      <c r="O5490" t="s">
        <v>1101</v>
      </c>
      <c r="P5490" t="s">
        <v>4516</v>
      </c>
    </row>
    <row r="5491" spans="1:16" x14ac:dyDescent="0.25">
      <c r="A5491" t="s">
        <v>40</v>
      </c>
      <c r="B5491" t="s">
        <v>3193</v>
      </c>
      <c r="C5491" t="s">
        <v>1471</v>
      </c>
      <c r="D5491" t="s">
        <v>4177</v>
      </c>
      <c r="E5491" t="s">
        <v>20</v>
      </c>
      <c r="F5491" t="b">
        <v>0</v>
      </c>
      <c r="G5491" t="s">
        <v>41</v>
      </c>
      <c r="H5491" s="4">
        <v>45726.335868055547</v>
      </c>
      <c r="I5491" t="b">
        <v>0</v>
      </c>
      <c r="J5491" t="b">
        <v>1</v>
      </c>
      <c r="K5491" t="s">
        <v>24</v>
      </c>
      <c r="L5491" t="s">
        <v>22</v>
      </c>
      <c r="M5491">
        <v>241000</v>
      </c>
      <c r="O5491" t="s">
        <v>59</v>
      </c>
      <c r="P5491" t="s">
        <v>137</v>
      </c>
    </row>
    <row r="5492" spans="1:16" x14ac:dyDescent="0.25">
      <c r="A5492" t="s">
        <v>1</v>
      </c>
      <c r="B5492" t="s">
        <v>6626</v>
      </c>
      <c r="C5492" t="s">
        <v>39</v>
      </c>
      <c r="D5492" t="s">
        <v>3956</v>
      </c>
      <c r="E5492" t="s">
        <v>34</v>
      </c>
      <c r="F5492" t="b">
        <v>1</v>
      </c>
      <c r="G5492" t="s">
        <v>52</v>
      </c>
      <c r="H5492" s="4">
        <v>45726.336539351847</v>
      </c>
      <c r="I5492" t="b">
        <v>0</v>
      </c>
      <c r="J5492" t="b">
        <v>0</v>
      </c>
      <c r="K5492" t="s">
        <v>24</v>
      </c>
      <c r="L5492" t="s">
        <v>36</v>
      </c>
      <c r="N5492">
        <v>13.430000305175779</v>
      </c>
      <c r="O5492" t="s">
        <v>6627</v>
      </c>
      <c r="P5492" t="s">
        <v>1506</v>
      </c>
    </row>
    <row r="5493" spans="1:16" x14ac:dyDescent="0.25">
      <c r="A5493" t="s">
        <v>139</v>
      </c>
      <c r="B5493" t="s">
        <v>9362</v>
      </c>
      <c r="C5493" t="s">
        <v>9363</v>
      </c>
      <c r="D5493" t="s">
        <v>9364</v>
      </c>
      <c r="E5493" t="s">
        <v>631</v>
      </c>
      <c r="F5493" t="b">
        <v>0</v>
      </c>
      <c r="G5493" t="s">
        <v>820</v>
      </c>
      <c r="H5493" s="4">
        <v>45726.341273148151</v>
      </c>
      <c r="I5493" t="b">
        <v>0</v>
      </c>
      <c r="J5493" t="b">
        <v>0</v>
      </c>
      <c r="K5493" t="s">
        <v>820</v>
      </c>
      <c r="L5493" t="s">
        <v>22</v>
      </c>
      <c r="M5493">
        <v>103000</v>
      </c>
      <c r="O5493" t="s">
        <v>341</v>
      </c>
      <c r="P5493" t="s">
        <v>9365</v>
      </c>
    </row>
    <row r="5494" spans="1:16" x14ac:dyDescent="0.25">
      <c r="A5494" t="s">
        <v>2</v>
      </c>
      <c r="B5494" t="s">
        <v>9366</v>
      </c>
      <c r="C5494" t="s">
        <v>1828</v>
      </c>
      <c r="D5494" t="s">
        <v>3828</v>
      </c>
      <c r="E5494" t="s">
        <v>20</v>
      </c>
      <c r="F5494" t="b">
        <v>0</v>
      </c>
      <c r="G5494" t="s">
        <v>41</v>
      </c>
      <c r="H5494" s="4">
        <v>45726.37667824074</v>
      </c>
      <c r="I5494" t="b">
        <v>0</v>
      </c>
      <c r="J5494" t="b">
        <v>1</v>
      </c>
      <c r="K5494" t="s">
        <v>24</v>
      </c>
      <c r="L5494" t="s">
        <v>22</v>
      </c>
      <c r="M5494">
        <v>90750</v>
      </c>
      <c r="O5494" t="s">
        <v>3185</v>
      </c>
      <c r="P5494" t="s">
        <v>9367</v>
      </c>
    </row>
    <row r="5495" spans="1:16" x14ac:dyDescent="0.25">
      <c r="A5495" t="s">
        <v>2</v>
      </c>
      <c r="B5495" t="s">
        <v>9368</v>
      </c>
      <c r="C5495" t="s">
        <v>179</v>
      </c>
      <c r="D5495" t="s">
        <v>4177</v>
      </c>
      <c r="E5495" t="s">
        <v>20</v>
      </c>
      <c r="F5495" t="b">
        <v>0</v>
      </c>
      <c r="G5495" t="s">
        <v>27</v>
      </c>
      <c r="H5495" s="4">
        <v>45726.377337962957</v>
      </c>
      <c r="I5495" t="b">
        <v>0</v>
      </c>
      <c r="J5495" t="b">
        <v>1</v>
      </c>
      <c r="K5495" t="s">
        <v>24</v>
      </c>
      <c r="L5495" t="s">
        <v>22</v>
      </c>
      <c r="M5495">
        <v>207000</v>
      </c>
      <c r="O5495" t="s">
        <v>59</v>
      </c>
      <c r="P5495" t="s">
        <v>137</v>
      </c>
    </row>
    <row r="5496" spans="1:16" x14ac:dyDescent="0.25">
      <c r="A5496" t="s">
        <v>1</v>
      </c>
      <c r="B5496" t="s">
        <v>2799</v>
      </c>
      <c r="C5496" t="s">
        <v>1346</v>
      </c>
      <c r="D5496" t="s">
        <v>2208</v>
      </c>
      <c r="E5496" t="s">
        <v>34</v>
      </c>
      <c r="F5496" t="b">
        <v>0</v>
      </c>
      <c r="G5496" t="s">
        <v>41</v>
      </c>
      <c r="H5496" s="4">
        <v>45726.418229166673</v>
      </c>
      <c r="I5496" t="b">
        <v>0</v>
      </c>
      <c r="J5496" t="b">
        <v>1</v>
      </c>
      <c r="K5496" t="s">
        <v>24</v>
      </c>
      <c r="L5496" t="s">
        <v>22</v>
      </c>
      <c r="M5496">
        <v>198000</v>
      </c>
      <c r="O5496" t="s">
        <v>428</v>
      </c>
      <c r="P5496" t="s">
        <v>7308</v>
      </c>
    </row>
    <row r="5497" spans="1:16" x14ac:dyDescent="0.25">
      <c r="A5497" t="s">
        <v>2</v>
      </c>
      <c r="B5497" t="s">
        <v>4227</v>
      </c>
      <c r="C5497" t="s">
        <v>690</v>
      </c>
      <c r="D5497" t="s">
        <v>2208</v>
      </c>
      <c r="E5497" t="s">
        <v>34</v>
      </c>
      <c r="F5497" t="b">
        <v>0</v>
      </c>
      <c r="G5497" t="s">
        <v>27</v>
      </c>
      <c r="H5497" s="4">
        <v>45726.432141203702</v>
      </c>
      <c r="I5497" t="b">
        <v>0</v>
      </c>
      <c r="J5497" t="b">
        <v>1</v>
      </c>
      <c r="K5497" t="s">
        <v>24</v>
      </c>
      <c r="L5497" t="s">
        <v>22</v>
      </c>
      <c r="M5497">
        <v>175500</v>
      </c>
      <c r="O5497" t="s">
        <v>428</v>
      </c>
      <c r="P5497" t="s">
        <v>4237</v>
      </c>
    </row>
    <row r="5498" spans="1:16" x14ac:dyDescent="0.25">
      <c r="A5498" t="s">
        <v>89</v>
      </c>
      <c r="B5498" t="s">
        <v>7451</v>
      </c>
      <c r="C5498" t="s">
        <v>7312</v>
      </c>
      <c r="D5498" t="s">
        <v>2208</v>
      </c>
      <c r="E5498" t="s">
        <v>34</v>
      </c>
      <c r="F5498" t="b">
        <v>0</v>
      </c>
      <c r="G5498" t="s">
        <v>41</v>
      </c>
      <c r="H5498" s="4">
        <v>45726.433148148149</v>
      </c>
      <c r="I5498" t="b">
        <v>0</v>
      </c>
      <c r="J5498" t="b">
        <v>1</v>
      </c>
      <c r="K5498" t="s">
        <v>24</v>
      </c>
      <c r="L5498" t="s">
        <v>22</v>
      </c>
      <c r="M5498">
        <v>195000</v>
      </c>
      <c r="O5498" t="s">
        <v>428</v>
      </c>
      <c r="P5498" t="s">
        <v>7452</v>
      </c>
    </row>
    <row r="5499" spans="1:16" x14ac:dyDescent="0.25">
      <c r="A5499" t="s">
        <v>0</v>
      </c>
      <c r="B5499" t="s">
        <v>0</v>
      </c>
      <c r="C5499" t="s">
        <v>1978</v>
      </c>
      <c r="D5499" t="s">
        <v>7546</v>
      </c>
      <c r="E5499" t="s">
        <v>34</v>
      </c>
      <c r="F5499" t="b">
        <v>0</v>
      </c>
      <c r="G5499" t="s">
        <v>52</v>
      </c>
      <c r="H5499" s="4">
        <v>45726.459699074083</v>
      </c>
      <c r="I5499" t="b">
        <v>0</v>
      </c>
      <c r="J5499" t="b">
        <v>0</v>
      </c>
      <c r="K5499" t="s">
        <v>24</v>
      </c>
      <c r="L5499" t="s">
        <v>36</v>
      </c>
      <c r="N5499">
        <v>15</v>
      </c>
      <c r="O5499" t="s">
        <v>7547</v>
      </c>
      <c r="P5499" t="s">
        <v>61</v>
      </c>
    </row>
    <row r="5500" spans="1:16" x14ac:dyDescent="0.25">
      <c r="A5500" t="s">
        <v>25</v>
      </c>
      <c r="B5500" t="s">
        <v>9369</v>
      </c>
      <c r="C5500" t="s">
        <v>9370</v>
      </c>
      <c r="D5500" t="s">
        <v>3350</v>
      </c>
      <c r="E5500" t="s">
        <v>20</v>
      </c>
      <c r="F5500" t="b">
        <v>0</v>
      </c>
      <c r="G5500" t="s">
        <v>314</v>
      </c>
      <c r="H5500" s="4">
        <v>45726.483020833337</v>
      </c>
      <c r="I5500" t="b">
        <v>1</v>
      </c>
      <c r="J5500" t="b">
        <v>0</v>
      </c>
      <c r="K5500" t="s">
        <v>314</v>
      </c>
      <c r="L5500" t="s">
        <v>22</v>
      </c>
      <c r="M5500">
        <v>40000</v>
      </c>
      <c r="O5500" t="s">
        <v>3350</v>
      </c>
      <c r="P5500" t="s">
        <v>1304</v>
      </c>
    </row>
    <row r="5501" spans="1:16" x14ac:dyDescent="0.25">
      <c r="A5501" t="s">
        <v>0</v>
      </c>
      <c r="B5501" t="s">
        <v>5524</v>
      </c>
      <c r="C5501" t="s">
        <v>851</v>
      </c>
      <c r="D5501" t="s">
        <v>4327</v>
      </c>
      <c r="E5501" t="s">
        <v>20</v>
      </c>
      <c r="F5501" t="b">
        <v>0</v>
      </c>
      <c r="G5501" t="s">
        <v>27</v>
      </c>
      <c r="H5501" s="4">
        <v>45726.500081018523</v>
      </c>
      <c r="I5501" t="b">
        <v>0</v>
      </c>
      <c r="J5501" t="b">
        <v>0</v>
      </c>
      <c r="K5501" t="s">
        <v>24</v>
      </c>
      <c r="L5501" t="s">
        <v>22</v>
      </c>
      <c r="M5501">
        <v>62500</v>
      </c>
      <c r="O5501" t="s">
        <v>5525</v>
      </c>
      <c r="P5501" t="s">
        <v>5526</v>
      </c>
    </row>
    <row r="5502" spans="1:16" x14ac:dyDescent="0.25">
      <c r="A5502" t="s">
        <v>0</v>
      </c>
      <c r="B5502" t="s">
        <v>0</v>
      </c>
      <c r="C5502" t="s">
        <v>9442</v>
      </c>
      <c r="D5502" t="s">
        <v>7546</v>
      </c>
      <c r="E5502" t="s">
        <v>34</v>
      </c>
      <c r="F5502" t="b">
        <v>0</v>
      </c>
      <c r="G5502" t="s">
        <v>41</v>
      </c>
      <c r="H5502" s="4">
        <v>45726.500381944446</v>
      </c>
      <c r="I5502" t="b">
        <v>0</v>
      </c>
      <c r="J5502" t="b">
        <v>0</v>
      </c>
      <c r="K5502" t="s">
        <v>24</v>
      </c>
      <c r="L5502" t="s">
        <v>36</v>
      </c>
      <c r="N5502">
        <v>15</v>
      </c>
      <c r="O5502" t="s">
        <v>7547</v>
      </c>
      <c r="P5502" t="s">
        <v>61</v>
      </c>
    </row>
    <row r="5503" spans="1:16" x14ac:dyDescent="0.25">
      <c r="A5503" t="s">
        <v>0</v>
      </c>
      <c r="B5503" t="s">
        <v>0</v>
      </c>
      <c r="C5503" t="s">
        <v>3934</v>
      </c>
      <c r="D5503" t="s">
        <v>7546</v>
      </c>
      <c r="E5503" t="s">
        <v>34</v>
      </c>
      <c r="F5503" t="b">
        <v>0</v>
      </c>
      <c r="G5503" t="s">
        <v>35</v>
      </c>
      <c r="H5503" s="4">
        <v>45726.500648148147</v>
      </c>
      <c r="I5503" t="b">
        <v>0</v>
      </c>
      <c r="J5503" t="b">
        <v>0</v>
      </c>
      <c r="K5503" t="s">
        <v>24</v>
      </c>
      <c r="L5503" t="s">
        <v>36</v>
      </c>
      <c r="N5503">
        <v>15</v>
      </c>
      <c r="O5503" t="s">
        <v>7547</v>
      </c>
      <c r="P5503" t="s">
        <v>61</v>
      </c>
    </row>
    <row r="5504" spans="1:16" x14ac:dyDescent="0.25">
      <c r="A5504" t="s">
        <v>1</v>
      </c>
      <c r="B5504" t="s">
        <v>2392</v>
      </c>
      <c r="C5504" t="s">
        <v>292</v>
      </c>
      <c r="D5504" t="s">
        <v>3972</v>
      </c>
      <c r="E5504" t="s">
        <v>20</v>
      </c>
      <c r="F5504" t="b">
        <v>0</v>
      </c>
      <c r="G5504" t="s">
        <v>30</v>
      </c>
      <c r="H5504" s="4">
        <v>45726.501180555562</v>
      </c>
      <c r="I5504" t="b">
        <v>0</v>
      </c>
      <c r="J5504" t="b">
        <v>1</v>
      </c>
      <c r="K5504" t="s">
        <v>24</v>
      </c>
      <c r="L5504" t="s">
        <v>22</v>
      </c>
      <c r="M5504">
        <v>193426.5</v>
      </c>
      <c r="O5504" t="s">
        <v>5481</v>
      </c>
      <c r="P5504" t="s">
        <v>1809</v>
      </c>
    </row>
    <row r="5505" spans="1:16" x14ac:dyDescent="0.25">
      <c r="A5505" t="s">
        <v>40</v>
      </c>
      <c r="B5505" t="s">
        <v>9371</v>
      </c>
      <c r="C5505" t="s">
        <v>2031</v>
      </c>
      <c r="D5505" t="s">
        <v>3956</v>
      </c>
      <c r="E5505" t="s">
        <v>34</v>
      </c>
      <c r="F5505" t="b">
        <v>0</v>
      </c>
      <c r="G5505" t="s">
        <v>27</v>
      </c>
      <c r="H5505" s="4">
        <v>45726.501296296286</v>
      </c>
      <c r="I5505" t="b">
        <v>0</v>
      </c>
      <c r="J5505" t="b">
        <v>1</v>
      </c>
      <c r="K5505" t="s">
        <v>24</v>
      </c>
      <c r="L5505" t="s">
        <v>36</v>
      </c>
      <c r="N5505">
        <v>54.420001983642578</v>
      </c>
      <c r="O5505" t="s">
        <v>2319</v>
      </c>
      <c r="P5505" t="s">
        <v>9372</v>
      </c>
    </row>
    <row r="5506" spans="1:16" x14ac:dyDescent="0.25">
      <c r="A5506" t="s">
        <v>2</v>
      </c>
      <c r="B5506" t="s">
        <v>7405</v>
      </c>
      <c r="C5506" t="s">
        <v>1358</v>
      </c>
      <c r="D5506" t="s">
        <v>3972</v>
      </c>
      <c r="E5506" t="s">
        <v>20</v>
      </c>
      <c r="F5506" t="b">
        <v>0</v>
      </c>
      <c r="G5506" t="s">
        <v>41</v>
      </c>
      <c r="H5506" s="4">
        <v>45726.501400462963</v>
      </c>
      <c r="I5506" t="b">
        <v>0</v>
      </c>
      <c r="J5506" t="b">
        <v>0</v>
      </c>
      <c r="K5506" t="s">
        <v>24</v>
      </c>
      <c r="L5506" t="s">
        <v>22</v>
      </c>
      <c r="M5506">
        <v>82850</v>
      </c>
      <c r="O5506" t="s">
        <v>5481</v>
      </c>
      <c r="P5506" t="s">
        <v>3772</v>
      </c>
    </row>
    <row r="5507" spans="1:16" x14ac:dyDescent="0.25">
      <c r="A5507" t="s">
        <v>2</v>
      </c>
      <c r="B5507" t="s">
        <v>9373</v>
      </c>
      <c r="C5507" t="s">
        <v>1050</v>
      </c>
      <c r="D5507" t="s">
        <v>3972</v>
      </c>
      <c r="E5507" t="s">
        <v>20</v>
      </c>
      <c r="F5507" t="b">
        <v>0</v>
      </c>
      <c r="G5507" t="s">
        <v>41</v>
      </c>
      <c r="H5507" s="4">
        <v>45726.502187500002</v>
      </c>
      <c r="I5507" t="b">
        <v>0</v>
      </c>
      <c r="J5507" t="b">
        <v>1</v>
      </c>
      <c r="K5507" t="s">
        <v>24</v>
      </c>
      <c r="L5507" t="s">
        <v>22</v>
      </c>
      <c r="M5507">
        <v>122900</v>
      </c>
      <c r="O5507" t="s">
        <v>5481</v>
      </c>
      <c r="P5507" t="s">
        <v>9374</v>
      </c>
    </row>
    <row r="5508" spans="1:16" x14ac:dyDescent="0.25">
      <c r="A5508" t="s">
        <v>1</v>
      </c>
      <c r="B5508" t="s">
        <v>9375</v>
      </c>
      <c r="C5508" t="s">
        <v>1050</v>
      </c>
      <c r="D5508" t="s">
        <v>3972</v>
      </c>
      <c r="E5508" t="s">
        <v>20</v>
      </c>
      <c r="F5508" t="b">
        <v>0</v>
      </c>
      <c r="G5508" t="s">
        <v>35</v>
      </c>
      <c r="H5508" s="4">
        <v>45726.502349537041</v>
      </c>
      <c r="I5508" t="b">
        <v>0</v>
      </c>
      <c r="J5508" t="b">
        <v>1</v>
      </c>
      <c r="K5508" t="s">
        <v>24</v>
      </c>
      <c r="L5508" t="s">
        <v>36</v>
      </c>
      <c r="N5508">
        <v>73</v>
      </c>
      <c r="O5508" t="s">
        <v>5481</v>
      </c>
      <c r="P5508" t="s">
        <v>354</v>
      </c>
    </row>
    <row r="5509" spans="1:16" x14ac:dyDescent="0.25">
      <c r="A5509" t="s">
        <v>25</v>
      </c>
      <c r="B5509" t="s">
        <v>9376</v>
      </c>
      <c r="C5509" t="s">
        <v>820</v>
      </c>
      <c r="D5509" t="s">
        <v>4034</v>
      </c>
      <c r="E5509" t="s">
        <v>20</v>
      </c>
      <c r="F5509" t="b">
        <v>0</v>
      </c>
      <c r="G5509" t="s">
        <v>820</v>
      </c>
      <c r="H5509" s="4">
        <v>45726.507175925923</v>
      </c>
      <c r="I5509" t="b">
        <v>0</v>
      </c>
      <c r="J5509" t="b">
        <v>0</v>
      </c>
      <c r="K5509" t="s">
        <v>820</v>
      </c>
      <c r="L5509" t="s">
        <v>22</v>
      </c>
      <c r="M5509">
        <v>64800</v>
      </c>
      <c r="O5509" t="s">
        <v>9377</v>
      </c>
      <c r="P5509" t="s">
        <v>9378</v>
      </c>
    </row>
    <row r="5510" spans="1:16" x14ac:dyDescent="0.25">
      <c r="A5510" t="s">
        <v>40</v>
      </c>
      <c r="B5510" t="s">
        <v>40</v>
      </c>
      <c r="C5510" t="s">
        <v>3608</v>
      </c>
      <c r="D5510" t="s">
        <v>3972</v>
      </c>
      <c r="E5510" t="s">
        <v>20</v>
      </c>
      <c r="F5510" t="b">
        <v>0</v>
      </c>
      <c r="G5510" t="s">
        <v>27</v>
      </c>
      <c r="H5510" s="4">
        <v>45726.516180555547</v>
      </c>
      <c r="I5510" t="b">
        <v>0</v>
      </c>
      <c r="J5510" t="b">
        <v>1</v>
      </c>
      <c r="K5510" t="s">
        <v>24</v>
      </c>
      <c r="L5510" t="s">
        <v>22</v>
      </c>
      <c r="M5510">
        <v>148000</v>
      </c>
      <c r="O5510" t="s">
        <v>5481</v>
      </c>
      <c r="P5510" t="s">
        <v>9443</v>
      </c>
    </row>
    <row r="5511" spans="1:16" x14ac:dyDescent="0.25">
      <c r="A5511" t="s">
        <v>2</v>
      </c>
      <c r="B5511" t="s">
        <v>9379</v>
      </c>
      <c r="C5511" t="s">
        <v>3318</v>
      </c>
      <c r="D5511" t="s">
        <v>3828</v>
      </c>
      <c r="E5511" t="s">
        <v>20</v>
      </c>
      <c r="F5511" t="b">
        <v>0</v>
      </c>
      <c r="G5511" t="s">
        <v>27</v>
      </c>
      <c r="H5511" s="4">
        <v>45726.543055555558</v>
      </c>
      <c r="I5511" t="b">
        <v>0</v>
      </c>
      <c r="J5511" t="b">
        <v>1</v>
      </c>
      <c r="K5511" t="s">
        <v>24</v>
      </c>
      <c r="L5511" t="s">
        <v>36</v>
      </c>
      <c r="N5511">
        <v>63.5</v>
      </c>
      <c r="O5511" t="s">
        <v>3060</v>
      </c>
      <c r="P5511" t="s">
        <v>9380</v>
      </c>
    </row>
    <row r="5512" spans="1:16" x14ac:dyDescent="0.25">
      <c r="A5512" t="s">
        <v>2</v>
      </c>
      <c r="B5512" t="s">
        <v>2</v>
      </c>
      <c r="C5512" t="s">
        <v>87</v>
      </c>
      <c r="D5512" t="s">
        <v>131</v>
      </c>
      <c r="E5512" t="s">
        <v>20</v>
      </c>
      <c r="F5512" t="b">
        <v>0</v>
      </c>
      <c r="G5512" t="s">
        <v>41</v>
      </c>
      <c r="H5512" s="4">
        <v>45726.554652777777</v>
      </c>
      <c r="I5512" t="b">
        <v>1</v>
      </c>
      <c r="J5512" t="b">
        <v>0</v>
      </c>
      <c r="K5512" t="s">
        <v>24</v>
      </c>
      <c r="L5512" t="s">
        <v>22</v>
      </c>
      <c r="M5512">
        <v>130000</v>
      </c>
      <c r="O5512" t="s">
        <v>131</v>
      </c>
      <c r="P5512" t="s">
        <v>9381</v>
      </c>
    </row>
    <row r="5513" spans="1:16" x14ac:dyDescent="0.25">
      <c r="A5513" t="s">
        <v>25</v>
      </c>
      <c r="B5513" t="s">
        <v>7230</v>
      </c>
      <c r="C5513" t="s">
        <v>7231</v>
      </c>
      <c r="D5513" t="s">
        <v>3972</v>
      </c>
      <c r="E5513" t="s">
        <v>51</v>
      </c>
      <c r="F5513" t="b">
        <v>0</v>
      </c>
      <c r="G5513" t="s">
        <v>30</v>
      </c>
      <c r="H5513" s="4">
        <v>45726.58421296296</v>
      </c>
      <c r="I5513" t="b">
        <v>0</v>
      </c>
      <c r="J5513" t="b">
        <v>0</v>
      </c>
      <c r="K5513" t="s">
        <v>24</v>
      </c>
      <c r="L5513" t="s">
        <v>36</v>
      </c>
      <c r="N5513">
        <v>57</v>
      </c>
      <c r="O5513" t="s">
        <v>1002</v>
      </c>
    </row>
    <row r="5514" spans="1:16" x14ac:dyDescent="0.25">
      <c r="A5514" t="s">
        <v>28</v>
      </c>
      <c r="B5514" t="s">
        <v>9444</v>
      </c>
      <c r="C5514" t="s">
        <v>180</v>
      </c>
      <c r="D5514" t="s">
        <v>3972</v>
      </c>
      <c r="E5514" t="s">
        <v>20</v>
      </c>
      <c r="F5514" t="b">
        <v>0</v>
      </c>
      <c r="G5514" t="s">
        <v>41</v>
      </c>
      <c r="H5514" s="4">
        <v>45726.584409722222</v>
      </c>
      <c r="I5514" t="b">
        <v>0</v>
      </c>
      <c r="J5514" t="b">
        <v>1</v>
      </c>
      <c r="K5514" t="s">
        <v>24</v>
      </c>
      <c r="L5514" t="s">
        <v>22</v>
      </c>
      <c r="M5514">
        <v>155500</v>
      </c>
      <c r="O5514" t="s">
        <v>9248</v>
      </c>
      <c r="P5514" t="s">
        <v>9445</v>
      </c>
    </row>
    <row r="5515" spans="1:16" x14ac:dyDescent="0.25">
      <c r="A5515" t="s">
        <v>40</v>
      </c>
      <c r="B5515" t="s">
        <v>9382</v>
      </c>
      <c r="C5515" t="s">
        <v>538</v>
      </c>
      <c r="D5515" t="s">
        <v>3828</v>
      </c>
      <c r="E5515" t="s">
        <v>20</v>
      </c>
      <c r="F5515" t="b">
        <v>0</v>
      </c>
      <c r="G5515" t="s">
        <v>27</v>
      </c>
      <c r="H5515" s="4">
        <v>45726.585023148153</v>
      </c>
      <c r="I5515" t="b">
        <v>0</v>
      </c>
      <c r="J5515" t="b">
        <v>1</v>
      </c>
      <c r="K5515" t="s">
        <v>24</v>
      </c>
      <c r="L5515" t="s">
        <v>22</v>
      </c>
      <c r="M5515">
        <v>163000</v>
      </c>
      <c r="O5515" t="s">
        <v>487</v>
      </c>
      <c r="P5515" t="s">
        <v>9383</v>
      </c>
    </row>
    <row r="5516" spans="1:16" x14ac:dyDescent="0.25">
      <c r="A5516" t="s">
        <v>2</v>
      </c>
      <c r="B5516" t="s">
        <v>2</v>
      </c>
      <c r="C5516" t="s">
        <v>1778</v>
      </c>
      <c r="D5516" t="s">
        <v>3828</v>
      </c>
      <c r="E5516" t="s">
        <v>20</v>
      </c>
      <c r="F5516" t="b">
        <v>0</v>
      </c>
      <c r="G5516" t="s">
        <v>41</v>
      </c>
      <c r="H5516" s="4">
        <v>45726.585625</v>
      </c>
      <c r="I5516" t="b">
        <v>1</v>
      </c>
      <c r="J5516" t="b">
        <v>1</v>
      </c>
      <c r="K5516" t="s">
        <v>24</v>
      </c>
      <c r="L5516" t="s">
        <v>22</v>
      </c>
      <c r="M5516">
        <v>128825</v>
      </c>
      <c r="O5516" t="s">
        <v>2409</v>
      </c>
      <c r="P5516" t="s">
        <v>9446</v>
      </c>
    </row>
    <row r="5517" spans="1:16" x14ac:dyDescent="0.25">
      <c r="A5517" t="s">
        <v>89</v>
      </c>
      <c r="B5517" t="s">
        <v>7026</v>
      </c>
      <c r="C5517" t="s">
        <v>82</v>
      </c>
      <c r="D5517" t="s">
        <v>3972</v>
      </c>
      <c r="E5517" t="s">
        <v>20</v>
      </c>
      <c r="F5517" t="b">
        <v>0</v>
      </c>
      <c r="G5517" t="s">
        <v>41</v>
      </c>
      <c r="H5517" s="4">
        <v>45726.585682870369</v>
      </c>
      <c r="I5517" t="b">
        <v>0</v>
      </c>
      <c r="J5517" t="b">
        <v>1</v>
      </c>
      <c r="K5517" t="s">
        <v>24</v>
      </c>
      <c r="L5517" t="s">
        <v>22</v>
      </c>
      <c r="M5517">
        <v>147500</v>
      </c>
      <c r="O5517" t="s">
        <v>7027</v>
      </c>
      <c r="P5517" t="s">
        <v>7028</v>
      </c>
    </row>
    <row r="5518" spans="1:16" x14ac:dyDescent="0.25">
      <c r="A5518" t="s">
        <v>19</v>
      </c>
      <c r="B5518" t="s">
        <v>9384</v>
      </c>
      <c r="C5518" t="s">
        <v>140</v>
      </c>
      <c r="D5518" t="s">
        <v>3600</v>
      </c>
      <c r="E5518" t="s">
        <v>51</v>
      </c>
      <c r="F5518" t="b">
        <v>0</v>
      </c>
      <c r="G5518" t="s">
        <v>41</v>
      </c>
      <c r="H5518" s="4">
        <v>45726.596435185187</v>
      </c>
      <c r="I5518" t="b">
        <v>0</v>
      </c>
      <c r="J5518" t="b">
        <v>0</v>
      </c>
      <c r="K5518" t="s">
        <v>24</v>
      </c>
      <c r="L5518" t="s">
        <v>36</v>
      </c>
      <c r="N5518">
        <v>110</v>
      </c>
      <c r="O5518" t="s">
        <v>2569</v>
      </c>
      <c r="P5518" t="s">
        <v>2188</v>
      </c>
    </row>
    <row r="5519" spans="1:16" x14ac:dyDescent="0.25">
      <c r="A5519" t="s">
        <v>139</v>
      </c>
      <c r="B5519" t="s">
        <v>1697</v>
      </c>
      <c r="C5519" t="s">
        <v>39</v>
      </c>
      <c r="D5519" t="s">
        <v>7657</v>
      </c>
      <c r="E5519" t="s">
        <v>20</v>
      </c>
      <c r="F5519" t="b">
        <v>1</v>
      </c>
      <c r="G5519" t="s">
        <v>625</v>
      </c>
      <c r="H5519" s="4">
        <v>45726.624872685177</v>
      </c>
      <c r="I5519" t="b">
        <v>1</v>
      </c>
      <c r="J5519" t="b">
        <v>0</v>
      </c>
      <c r="K5519" t="s">
        <v>625</v>
      </c>
      <c r="L5519" t="s">
        <v>22</v>
      </c>
      <c r="M5519">
        <v>70000</v>
      </c>
      <c r="O5519" t="s">
        <v>9385</v>
      </c>
      <c r="P5519" t="s">
        <v>9386</v>
      </c>
    </row>
    <row r="5520" spans="1:16" x14ac:dyDescent="0.25">
      <c r="A5520" t="s">
        <v>0</v>
      </c>
      <c r="B5520" t="s">
        <v>1632</v>
      </c>
      <c r="C5520" t="s">
        <v>118</v>
      </c>
      <c r="D5520" t="s">
        <v>131</v>
      </c>
      <c r="F5520" t="b">
        <v>0</v>
      </c>
      <c r="G5520" t="s">
        <v>27</v>
      </c>
      <c r="H5520" s="4">
        <v>45726.625127314823</v>
      </c>
      <c r="I5520" t="b">
        <v>1</v>
      </c>
      <c r="J5520" t="b">
        <v>0</v>
      </c>
      <c r="K5520" t="s">
        <v>24</v>
      </c>
      <c r="L5520" t="s">
        <v>36</v>
      </c>
      <c r="N5520">
        <v>41</v>
      </c>
      <c r="O5520" t="s">
        <v>131</v>
      </c>
      <c r="P5520" t="s">
        <v>9387</v>
      </c>
    </row>
    <row r="5521" spans="1:16" x14ac:dyDescent="0.25">
      <c r="A5521" t="s">
        <v>19</v>
      </c>
      <c r="B5521" t="s">
        <v>9388</v>
      </c>
      <c r="C5521" t="s">
        <v>3887</v>
      </c>
      <c r="D5521" t="s">
        <v>3972</v>
      </c>
      <c r="E5521" t="s">
        <v>20</v>
      </c>
      <c r="F5521" t="b">
        <v>0</v>
      </c>
      <c r="G5521" t="s">
        <v>27</v>
      </c>
      <c r="H5521" s="4">
        <v>45726.625775462962</v>
      </c>
      <c r="I5521" t="b">
        <v>0</v>
      </c>
      <c r="J5521" t="b">
        <v>1</v>
      </c>
      <c r="K5521" t="s">
        <v>24</v>
      </c>
      <c r="L5521" t="s">
        <v>22</v>
      </c>
      <c r="M5521">
        <v>152500</v>
      </c>
      <c r="O5521" t="s">
        <v>9389</v>
      </c>
      <c r="P5521" t="s">
        <v>9390</v>
      </c>
    </row>
    <row r="5522" spans="1:16" x14ac:dyDescent="0.25">
      <c r="A5522" t="s">
        <v>25</v>
      </c>
      <c r="B5522" t="s">
        <v>8208</v>
      </c>
      <c r="C5522" t="s">
        <v>64</v>
      </c>
      <c r="D5522" t="s">
        <v>3972</v>
      </c>
      <c r="E5522" t="s">
        <v>20</v>
      </c>
      <c r="F5522" t="b">
        <v>0</v>
      </c>
      <c r="G5522" t="s">
        <v>52</v>
      </c>
      <c r="H5522" s="4">
        <v>45726.625949074078</v>
      </c>
      <c r="I5522" t="b">
        <v>0</v>
      </c>
      <c r="J5522" t="b">
        <v>1</v>
      </c>
      <c r="K5522" t="s">
        <v>24</v>
      </c>
      <c r="L5522" t="s">
        <v>22</v>
      </c>
      <c r="M5522">
        <v>98950</v>
      </c>
      <c r="O5522" t="s">
        <v>1906</v>
      </c>
      <c r="P5522" t="s">
        <v>8209</v>
      </c>
    </row>
    <row r="5523" spans="1:16" x14ac:dyDescent="0.25">
      <c r="A5523" t="s">
        <v>40</v>
      </c>
      <c r="B5523" t="s">
        <v>9391</v>
      </c>
      <c r="C5523" t="s">
        <v>1118</v>
      </c>
      <c r="D5523" t="s">
        <v>3972</v>
      </c>
      <c r="E5523" t="s">
        <v>20</v>
      </c>
      <c r="F5523" t="b">
        <v>0</v>
      </c>
      <c r="G5523" t="s">
        <v>27</v>
      </c>
      <c r="H5523" s="4">
        <v>45726.627222222232</v>
      </c>
      <c r="I5523" t="b">
        <v>0</v>
      </c>
      <c r="J5523" t="b">
        <v>1</v>
      </c>
      <c r="K5523" t="s">
        <v>24</v>
      </c>
      <c r="L5523" t="s">
        <v>22</v>
      </c>
      <c r="M5523">
        <v>135000</v>
      </c>
      <c r="O5523" t="s">
        <v>1784</v>
      </c>
      <c r="P5523" t="s">
        <v>2489</v>
      </c>
    </row>
    <row r="5524" spans="1:16" x14ac:dyDescent="0.25">
      <c r="A5524" t="s">
        <v>2</v>
      </c>
      <c r="B5524" t="s">
        <v>2</v>
      </c>
      <c r="C5524" t="s">
        <v>9392</v>
      </c>
      <c r="D5524" t="s">
        <v>3972</v>
      </c>
      <c r="E5524" t="s">
        <v>20</v>
      </c>
      <c r="F5524" t="b">
        <v>0</v>
      </c>
      <c r="G5524" t="s">
        <v>52</v>
      </c>
      <c r="H5524" s="4">
        <v>45726.629131944443</v>
      </c>
      <c r="I5524" t="b">
        <v>0</v>
      </c>
      <c r="J5524" t="b">
        <v>1</v>
      </c>
      <c r="K5524" t="s">
        <v>24</v>
      </c>
      <c r="L5524" t="s">
        <v>22</v>
      </c>
      <c r="M5524">
        <v>187153</v>
      </c>
      <c r="O5524" t="s">
        <v>5481</v>
      </c>
      <c r="P5524" t="s">
        <v>3226</v>
      </c>
    </row>
    <row r="5525" spans="1:16" x14ac:dyDescent="0.25">
      <c r="A5525" t="s">
        <v>2</v>
      </c>
      <c r="B5525" t="s">
        <v>4907</v>
      </c>
      <c r="C5525" t="s">
        <v>475</v>
      </c>
      <c r="D5525" t="s">
        <v>3972</v>
      </c>
      <c r="E5525" t="s">
        <v>20</v>
      </c>
      <c r="F5525" t="b">
        <v>0</v>
      </c>
      <c r="G5525" t="s">
        <v>27</v>
      </c>
      <c r="H5525" s="4">
        <v>45726.641516203701</v>
      </c>
      <c r="I5525" t="b">
        <v>0</v>
      </c>
      <c r="J5525" t="b">
        <v>0</v>
      </c>
      <c r="K5525" t="s">
        <v>24</v>
      </c>
      <c r="L5525" t="s">
        <v>22</v>
      </c>
      <c r="M5525">
        <v>130000</v>
      </c>
      <c r="O5525" t="s">
        <v>2925</v>
      </c>
    </row>
    <row r="5526" spans="1:16" x14ac:dyDescent="0.25">
      <c r="A5526" t="s">
        <v>1</v>
      </c>
      <c r="B5526" t="s">
        <v>9393</v>
      </c>
      <c r="C5526" t="s">
        <v>371</v>
      </c>
      <c r="D5526" t="s">
        <v>2208</v>
      </c>
      <c r="E5526" t="s">
        <v>20</v>
      </c>
      <c r="F5526" t="b">
        <v>0</v>
      </c>
      <c r="G5526" t="s">
        <v>27</v>
      </c>
      <c r="H5526" s="4">
        <v>45726.643113425933</v>
      </c>
      <c r="I5526" t="b">
        <v>0</v>
      </c>
      <c r="J5526" t="b">
        <v>0</v>
      </c>
      <c r="K5526" t="s">
        <v>24</v>
      </c>
      <c r="L5526" t="s">
        <v>22</v>
      </c>
      <c r="M5526">
        <v>95000</v>
      </c>
      <c r="O5526" t="s">
        <v>5490</v>
      </c>
      <c r="P5526" t="s">
        <v>9394</v>
      </c>
    </row>
    <row r="5527" spans="1:16" x14ac:dyDescent="0.25">
      <c r="A5527" t="s">
        <v>0</v>
      </c>
      <c r="B5527" t="s">
        <v>8785</v>
      </c>
      <c r="C5527" t="s">
        <v>1099</v>
      </c>
      <c r="D5527" t="s">
        <v>3600</v>
      </c>
      <c r="E5527" t="s">
        <v>51</v>
      </c>
      <c r="F5527" t="b">
        <v>0</v>
      </c>
      <c r="G5527" t="s">
        <v>27</v>
      </c>
      <c r="H5527" s="4">
        <v>45726.666724537034</v>
      </c>
      <c r="I5527" t="b">
        <v>1</v>
      </c>
      <c r="J5527" t="b">
        <v>0</v>
      </c>
      <c r="K5527" t="s">
        <v>24</v>
      </c>
      <c r="L5527" t="s">
        <v>36</v>
      </c>
      <c r="N5527">
        <v>60</v>
      </c>
      <c r="O5527" t="s">
        <v>8786</v>
      </c>
      <c r="P5527" t="s">
        <v>119</v>
      </c>
    </row>
    <row r="5528" spans="1:16" x14ac:dyDescent="0.25">
      <c r="A5528" t="s">
        <v>1</v>
      </c>
      <c r="B5528" t="s">
        <v>9016</v>
      </c>
      <c r="C5528" t="s">
        <v>160</v>
      </c>
      <c r="D5528" t="s">
        <v>3828</v>
      </c>
      <c r="E5528" t="s">
        <v>20</v>
      </c>
      <c r="F5528" t="b">
        <v>0</v>
      </c>
      <c r="G5528" t="s">
        <v>52</v>
      </c>
      <c r="H5528" s="4">
        <v>45726.668865740743</v>
      </c>
      <c r="I5528" t="b">
        <v>0</v>
      </c>
      <c r="J5528" t="b">
        <v>1</v>
      </c>
      <c r="K5528" t="s">
        <v>24</v>
      </c>
      <c r="L5528" t="s">
        <v>22</v>
      </c>
      <c r="M5528">
        <v>220500</v>
      </c>
      <c r="O5528" t="s">
        <v>3939</v>
      </c>
    </row>
    <row r="5529" spans="1:16" x14ac:dyDescent="0.25">
      <c r="A5529" t="s">
        <v>2</v>
      </c>
      <c r="B5529" t="s">
        <v>7236</v>
      </c>
      <c r="C5529" t="s">
        <v>2360</v>
      </c>
      <c r="D5529" t="s">
        <v>7237</v>
      </c>
      <c r="E5529" t="s">
        <v>20</v>
      </c>
      <c r="F5529" t="b">
        <v>0</v>
      </c>
      <c r="G5529" t="s">
        <v>1740</v>
      </c>
      <c r="H5529" s="4">
        <v>45726.685069444437</v>
      </c>
      <c r="I5529" t="b">
        <v>0</v>
      </c>
      <c r="J5529" t="b">
        <v>0</v>
      </c>
      <c r="K5529" t="s">
        <v>1740</v>
      </c>
      <c r="L5529" t="s">
        <v>22</v>
      </c>
      <c r="M5529">
        <v>28000</v>
      </c>
      <c r="O5529" t="s">
        <v>7238</v>
      </c>
    </row>
    <row r="5530" spans="1:16" x14ac:dyDescent="0.25">
      <c r="A5530" t="s">
        <v>19</v>
      </c>
      <c r="B5530" t="s">
        <v>2537</v>
      </c>
      <c r="C5530" t="s">
        <v>82</v>
      </c>
      <c r="D5530" t="s">
        <v>3972</v>
      </c>
      <c r="E5530" t="s">
        <v>51</v>
      </c>
      <c r="F5530" t="b">
        <v>0</v>
      </c>
      <c r="G5530" t="s">
        <v>27</v>
      </c>
      <c r="H5530" s="4">
        <v>45726.708344907413</v>
      </c>
      <c r="I5530" t="b">
        <v>0</v>
      </c>
      <c r="J5530" t="b">
        <v>0</v>
      </c>
      <c r="K5530" t="s">
        <v>24</v>
      </c>
      <c r="L5530" t="s">
        <v>36</v>
      </c>
      <c r="N5530">
        <v>77.5</v>
      </c>
      <c r="O5530" t="s">
        <v>5097</v>
      </c>
      <c r="P5530" t="s">
        <v>5098</v>
      </c>
    </row>
    <row r="5531" spans="1:16" x14ac:dyDescent="0.25">
      <c r="A5531" t="s">
        <v>0</v>
      </c>
      <c r="B5531" t="s">
        <v>9395</v>
      </c>
      <c r="C5531" t="s">
        <v>443</v>
      </c>
      <c r="D5531" t="s">
        <v>3600</v>
      </c>
      <c r="E5531" t="s">
        <v>20</v>
      </c>
      <c r="F5531" t="b">
        <v>0</v>
      </c>
      <c r="G5531" t="s">
        <v>27</v>
      </c>
      <c r="H5531" s="4">
        <v>45726.708368055559</v>
      </c>
      <c r="I5531" t="b">
        <v>0</v>
      </c>
      <c r="J5531" t="b">
        <v>0</v>
      </c>
      <c r="K5531" t="s">
        <v>24</v>
      </c>
      <c r="L5531" t="s">
        <v>22</v>
      </c>
      <c r="M5531">
        <v>107500</v>
      </c>
      <c r="O5531" t="s">
        <v>9396</v>
      </c>
      <c r="P5531" t="s">
        <v>9397</v>
      </c>
    </row>
    <row r="5532" spans="1:16" x14ac:dyDescent="0.25">
      <c r="A5532" t="s">
        <v>0</v>
      </c>
      <c r="B5532" t="s">
        <v>0</v>
      </c>
      <c r="C5532" t="s">
        <v>621</v>
      </c>
      <c r="D5532" t="s">
        <v>3972</v>
      </c>
      <c r="E5532" t="s">
        <v>51</v>
      </c>
      <c r="F5532" t="b">
        <v>0</v>
      </c>
      <c r="G5532" t="s">
        <v>52</v>
      </c>
      <c r="H5532" s="4">
        <v>45726.709050925929</v>
      </c>
      <c r="I5532" t="b">
        <v>1</v>
      </c>
      <c r="J5532" t="b">
        <v>0</v>
      </c>
      <c r="K5532" t="s">
        <v>24</v>
      </c>
      <c r="L5532" t="s">
        <v>36</v>
      </c>
      <c r="N5532">
        <v>22.5</v>
      </c>
      <c r="O5532" t="s">
        <v>1783</v>
      </c>
    </row>
    <row r="5533" spans="1:16" x14ac:dyDescent="0.25">
      <c r="A5533" t="s">
        <v>1</v>
      </c>
      <c r="B5533" t="s">
        <v>779</v>
      </c>
      <c r="C5533" t="s">
        <v>64</v>
      </c>
      <c r="D5533" t="s">
        <v>3972</v>
      </c>
      <c r="E5533" t="s">
        <v>631</v>
      </c>
      <c r="F5533" t="b">
        <v>0</v>
      </c>
      <c r="G5533" t="s">
        <v>52</v>
      </c>
      <c r="H5533" s="4">
        <v>45726.710057870368</v>
      </c>
      <c r="I5533" t="b">
        <v>0</v>
      </c>
      <c r="J5533" t="b">
        <v>0</v>
      </c>
      <c r="K5533" t="s">
        <v>24</v>
      </c>
      <c r="L5533" t="s">
        <v>36</v>
      </c>
      <c r="N5533">
        <v>20</v>
      </c>
      <c r="O5533" t="s">
        <v>3888</v>
      </c>
      <c r="P5533" t="s">
        <v>149</v>
      </c>
    </row>
    <row r="5534" spans="1:16" x14ac:dyDescent="0.25">
      <c r="A5534" t="s">
        <v>2</v>
      </c>
      <c r="B5534" t="s">
        <v>9398</v>
      </c>
      <c r="C5534" t="s">
        <v>172</v>
      </c>
      <c r="D5534" t="s">
        <v>3972</v>
      </c>
      <c r="E5534" t="s">
        <v>20</v>
      </c>
      <c r="F5534" t="b">
        <v>0</v>
      </c>
      <c r="G5534" t="s">
        <v>27</v>
      </c>
      <c r="H5534" s="4">
        <v>45726.710231481477</v>
      </c>
      <c r="I5534" t="b">
        <v>0</v>
      </c>
      <c r="J5534" t="b">
        <v>1</v>
      </c>
      <c r="K5534" t="s">
        <v>24</v>
      </c>
      <c r="L5534" t="s">
        <v>22</v>
      </c>
      <c r="M5534">
        <v>162500</v>
      </c>
      <c r="O5534" t="s">
        <v>1172</v>
      </c>
      <c r="P5534" t="s">
        <v>9399</v>
      </c>
    </row>
    <row r="5535" spans="1:16" x14ac:dyDescent="0.25">
      <c r="A5535" t="s">
        <v>2</v>
      </c>
      <c r="B5535" t="s">
        <v>9400</v>
      </c>
      <c r="C5535" t="s">
        <v>633</v>
      </c>
      <c r="D5535" t="s">
        <v>2208</v>
      </c>
      <c r="E5535" t="s">
        <v>20</v>
      </c>
      <c r="F5535" t="b">
        <v>0</v>
      </c>
      <c r="G5535" t="s">
        <v>27</v>
      </c>
      <c r="H5535" s="4">
        <v>45726.710277777784</v>
      </c>
      <c r="I5535" t="b">
        <v>0</v>
      </c>
      <c r="J5535" t="b">
        <v>1</v>
      </c>
      <c r="K5535" t="s">
        <v>24</v>
      </c>
      <c r="L5535" t="s">
        <v>22</v>
      </c>
      <c r="M5535">
        <v>135000</v>
      </c>
      <c r="O5535" t="s">
        <v>3506</v>
      </c>
      <c r="P5535" t="s">
        <v>9401</v>
      </c>
    </row>
    <row r="5536" spans="1:16" x14ac:dyDescent="0.25">
      <c r="A5536" t="s">
        <v>2</v>
      </c>
      <c r="B5536" t="s">
        <v>2</v>
      </c>
      <c r="C5536" t="s">
        <v>39</v>
      </c>
      <c r="D5536" t="s">
        <v>3984</v>
      </c>
      <c r="E5536" t="s">
        <v>20</v>
      </c>
      <c r="F5536" t="b">
        <v>1</v>
      </c>
      <c r="G5536" t="s">
        <v>3446</v>
      </c>
      <c r="H5536" s="4">
        <v>45726.710682870369</v>
      </c>
      <c r="I5536" t="b">
        <v>0</v>
      </c>
      <c r="J5536" t="b">
        <v>0</v>
      </c>
      <c r="K5536" t="s">
        <v>3446</v>
      </c>
      <c r="L5536" t="s">
        <v>22</v>
      </c>
      <c r="M5536">
        <v>37500</v>
      </c>
      <c r="O5536" t="s">
        <v>7649</v>
      </c>
      <c r="P5536" t="s">
        <v>7650</v>
      </c>
    </row>
    <row r="5537" spans="1:16" x14ac:dyDescent="0.25">
      <c r="A5537" t="s">
        <v>2</v>
      </c>
      <c r="B5537" t="s">
        <v>9402</v>
      </c>
      <c r="C5537" t="s">
        <v>9403</v>
      </c>
      <c r="D5537" t="s">
        <v>4083</v>
      </c>
      <c r="E5537" t="s">
        <v>20</v>
      </c>
      <c r="F5537" t="b">
        <v>0</v>
      </c>
      <c r="G5537" t="s">
        <v>158</v>
      </c>
      <c r="H5537" s="4">
        <v>45726.712916666656</v>
      </c>
      <c r="I5537" t="b">
        <v>0</v>
      </c>
      <c r="J5537" t="b">
        <v>0</v>
      </c>
      <c r="K5537" t="s">
        <v>158</v>
      </c>
      <c r="L5537" t="s">
        <v>22</v>
      </c>
      <c r="M5537">
        <v>110000</v>
      </c>
      <c r="O5537" t="s">
        <v>9404</v>
      </c>
      <c r="P5537" t="s">
        <v>1244</v>
      </c>
    </row>
    <row r="5538" spans="1:16" x14ac:dyDescent="0.25">
      <c r="A5538" t="s">
        <v>2</v>
      </c>
      <c r="B5538" t="s">
        <v>9405</v>
      </c>
      <c r="C5538" t="s">
        <v>4207</v>
      </c>
      <c r="D5538" t="s">
        <v>3828</v>
      </c>
      <c r="E5538" t="s">
        <v>219</v>
      </c>
      <c r="F5538" t="b">
        <v>0</v>
      </c>
      <c r="G5538" t="s">
        <v>1247</v>
      </c>
      <c r="H5538" s="4">
        <v>45726.738020833327</v>
      </c>
      <c r="I5538" t="b">
        <v>0</v>
      </c>
      <c r="J5538" t="b">
        <v>0</v>
      </c>
      <c r="K5538" t="s">
        <v>1247</v>
      </c>
      <c r="L5538" t="s">
        <v>36</v>
      </c>
      <c r="N5538">
        <v>32.5</v>
      </c>
      <c r="O5538" t="s">
        <v>9406</v>
      </c>
    </row>
    <row r="5539" spans="1:16" x14ac:dyDescent="0.25">
      <c r="A5539" t="s">
        <v>2</v>
      </c>
      <c r="B5539" t="s">
        <v>9407</v>
      </c>
      <c r="C5539" t="s">
        <v>122</v>
      </c>
      <c r="D5539" t="s">
        <v>3600</v>
      </c>
      <c r="E5539" t="s">
        <v>20</v>
      </c>
      <c r="F5539" t="b">
        <v>0</v>
      </c>
      <c r="G5539" t="s">
        <v>27</v>
      </c>
      <c r="H5539" s="4">
        <v>45726.752106481479</v>
      </c>
      <c r="I5539" t="b">
        <v>1</v>
      </c>
      <c r="J5539" t="b">
        <v>0</v>
      </c>
      <c r="K5539" t="s">
        <v>24</v>
      </c>
      <c r="L5539" t="s">
        <v>22</v>
      </c>
      <c r="M5539">
        <v>95000</v>
      </c>
      <c r="O5539" t="s">
        <v>9408</v>
      </c>
      <c r="P5539" t="s">
        <v>48</v>
      </c>
    </row>
    <row r="5540" spans="1:16" x14ac:dyDescent="0.25">
      <c r="A5540" t="s">
        <v>2</v>
      </c>
      <c r="B5540" t="s">
        <v>8529</v>
      </c>
      <c r="C5540" t="s">
        <v>26</v>
      </c>
      <c r="D5540" t="s">
        <v>3956</v>
      </c>
      <c r="E5540" t="s">
        <v>20</v>
      </c>
      <c r="F5540" t="b">
        <v>0</v>
      </c>
      <c r="G5540" t="s">
        <v>23</v>
      </c>
      <c r="H5540" s="4">
        <v>45726.768310185187</v>
      </c>
      <c r="I5540" t="b">
        <v>0</v>
      </c>
      <c r="J5540" t="b">
        <v>1</v>
      </c>
      <c r="K5540" t="s">
        <v>24</v>
      </c>
      <c r="L5540" t="s">
        <v>36</v>
      </c>
      <c r="N5540">
        <v>61.159996032714837</v>
      </c>
      <c r="O5540" t="s">
        <v>8530</v>
      </c>
      <c r="P5540" t="s">
        <v>8531</v>
      </c>
    </row>
    <row r="5541" spans="1:16" x14ac:dyDescent="0.25">
      <c r="A5541" t="s">
        <v>0</v>
      </c>
      <c r="B5541" t="s">
        <v>9409</v>
      </c>
      <c r="C5541" t="s">
        <v>329</v>
      </c>
      <c r="D5541" t="s">
        <v>3972</v>
      </c>
      <c r="E5541" t="s">
        <v>51</v>
      </c>
      <c r="F5541" t="b">
        <v>0</v>
      </c>
      <c r="G5541" t="s">
        <v>27</v>
      </c>
      <c r="H5541" s="4">
        <v>45726.791932870372</v>
      </c>
      <c r="I5541" t="b">
        <v>0</v>
      </c>
      <c r="J5541" t="b">
        <v>0</v>
      </c>
      <c r="K5541" t="s">
        <v>24</v>
      </c>
      <c r="L5541" t="s">
        <v>36</v>
      </c>
      <c r="N5541">
        <v>80</v>
      </c>
      <c r="O5541" t="s">
        <v>9410</v>
      </c>
    </row>
    <row r="5542" spans="1:16" x14ac:dyDescent="0.25">
      <c r="A5542" t="s">
        <v>0</v>
      </c>
      <c r="B5542" t="s">
        <v>1246</v>
      </c>
      <c r="C5542" t="s">
        <v>768</v>
      </c>
      <c r="D5542" t="s">
        <v>4083</v>
      </c>
      <c r="F5542" t="b">
        <v>0</v>
      </c>
      <c r="G5542" t="s">
        <v>27</v>
      </c>
      <c r="H5542" s="4">
        <v>45726.792013888888</v>
      </c>
      <c r="I5542" t="b">
        <v>0</v>
      </c>
      <c r="J5542" t="b">
        <v>0</v>
      </c>
      <c r="K5542" t="s">
        <v>24</v>
      </c>
      <c r="L5542" t="s">
        <v>22</v>
      </c>
      <c r="M5542">
        <v>93176</v>
      </c>
      <c r="O5542" t="s">
        <v>9411</v>
      </c>
    </row>
    <row r="5543" spans="1:16" x14ac:dyDescent="0.25">
      <c r="A5543" t="s">
        <v>2</v>
      </c>
      <c r="B5543" t="s">
        <v>9412</v>
      </c>
      <c r="C5543" t="s">
        <v>1025</v>
      </c>
      <c r="D5543" t="s">
        <v>3600</v>
      </c>
      <c r="E5543" t="s">
        <v>51</v>
      </c>
      <c r="F5543" t="b">
        <v>0</v>
      </c>
      <c r="G5543" t="s">
        <v>35</v>
      </c>
      <c r="H5543" s="4">
        <v>45726.793356481481</v>
      </c>
      <c r="I5543" t="b">
        <v>1</v>
      </c>
      <c r="J5543" t="b">
        <v>0</v>
      </c>
      <c r="K5543" t="s">
        <v>24</v>
      </c>
      <c r="L5543" t="s">
        <v>36</v>
      </c>
      <c r="N5543">
        <v>65</v>
      </c>
      <c r="O5543" t="s">
        <v>9413</v>
      </c>
      <c r="P5543" t="s">
        <v>2177</v>
      </c>
    </row>
    <row r="5544" spans="1:16" x14ac:dyDescent="0.25">
      <c r="A5544" t="s">
        <v>0</v>
      </c>
      <c r="B5544" t="s">
        <v>8055</v>
      </c>
      <c r="C5544" t="s">
        <v>696</v>
      </c>
      <c r="D5544" t="s">
        <v>3972</v>
      </c>
      <c r="E5544" t="s">
        <v>51</v>
      </c>
      <c r="F5544" t="b">
        <v>0</v>
      </c>
      <c r="G5544" t="s">
        <v>30</v>
      </c>
      <c r="H5544" s="4">
        <v>45726.793506944443</v>
      </c>
      <c r="I5544" t="b">
        <v>0</v>
      </c>
      <c r="J5544" t="b">
        <v>0</v>
      </c>
      <c r="K5544" t="s">
        <v>24</v>
      </c>
      <c r="L5544" t="s">
        <v>36</v>
      </c>
      <c r="N5544">
        <v>47.5</v>
      </c>
      <c r="O5544" t="s">
        <v>1137</v>
      </c>
      <c r="P5544" t="s">
        <v>709</v>
      </c>
    </row>
    <row r="5545" spans="1:16" x14ac:dyDescent="0.25">
      <c r="A5545" t="s">
        <v>2</v>
      </c>
      <c r="B5545" t="s">
        <v>9414</v>
      </c>
      <c r="C5545" t="s">
        <v>9415</v>
      </c>
      <c r="D5545" t="s">
        <v>3972</v>
      </c>
      <c r="E5545" t="s">
        <v>20</v>
      </c>
      <c r="F5545" t="b">
        <v>0</v>
      </c>
      <c r="G5545" t="s">
        <v>27</v>
      </c>
      <c r="H5545" s="4">
        <v>45726.793703703697</v>
      </c>
      <c r="I5545" t="b">
        <v>0</v>
      </c>
      <c r="J5545" t="b">
        <v>1</v>
      </c>
      <c r="K5545" t="s">
        <v>24</v>
      </c>
      <c r="L5545" t="s">
        <v>22</v>
      </c>
      <c r="M5545">
        <v>119000</v>
      </c>
      <c r="O5545" t="s">
        <v>734</v>
      </c>
      <c r="P5545" t="s">
        <v>9416</v>
      </c>
    </row>
    <row r="5546" spans="1:16" x14ac:dyDescent="0.25">
      <c r="A5546" t="s">
        <v>89</v>
      </c>
      <c r="B5546" t="s">
        <v>6659</v>
      </c>
      <c r="C5546" t="s">
        <v>44</v>
      </c>
      <c r="D5546" t="s">
        <v>3972</v>
      </c>
      <c r="E5546" t="s">
        <v>20</v>
      </c>
      <c r="F5546" t="b">
        <v>0</v>
      </c>
      <c r="G5546" t="s">
        <v>27</v>
      </c>
      <c r="H5546" s="4">
        <v>45726.795057870368</v>
      </c>
      <c r="I5546" t="b">
        <v>1</v>
      </c>
      <c r="J5546" t="b">
        <v>1</v>
      </c>
      <c r="K5546" t="s">
        <v>24</v>
      </c>
      <c r="L5546" t="s">
        <v>22</v>
      </c>
      <c r="M5546">
        <v>185000</v>
      </c>
      <c r="O5546" t="s">
        <v>2815</v>
      </c>
      <c r="P5546" t="s">
        <v>6660</v>
      </c>
    </row>
    <row r="5547" spans="1:16" x14ac:dyDescent="0.25">
      <c r="A5547" t="s">
        <v>0</v>
      </c>
      <c r="B5547" t="s">
        <v>9417</v>
      </c>
      <c r="C5547" t="s">
        <v>316</v>
      </c>
      <c r="D5547" t="s">
        <v>3956</v>
      </c>
      <c r="E5547" t="s">
        <v>20</v>
      </c>
      <c r="F5547" t="b">
        <v>0</v>
      </c>
      <c r="G5547" t="s">
        <v>35</v>
      </c>
      <c r="H5547" s="4">
        <v>45726.833819444437</v>
      </c>
      <c r="I5547" t="b">
        <v>0</v>
      </c>
      <c r="J5547" t="b">
        <v>1</v>
      </c>
      <c r="K5547" t="s">
        <v>24</v>
      </c>
      <c r="L5547" t="s">
        <v>36</v>
      </c>
      <c r="N5547">
        <v>16.510000228881839</v>
      </c>
      <c r="O5547" t="s">
        <v>759</v>
      </c>
      <c r="P5547" t="s">
        <v>9418</v>
      </c>
    </row>
    <row r="5548" spans="1:16" x14ac:dyDescent="0.25">
      <c r="A5548" t="s">
        <v>0</v>
      </c>
      <c r="B5548" t="s">
        <v>9174</v>
      </c>
      <c r="C5548" t="s">
        <v>292</v>
      </c>
      <c r="D5548" t="s">
        <v>3956</v>
      </c>
      <c r="E5548" t="s">
        <v>20</v>
      </c>
      <c r="F5548" t="b">
        <v>0</v>
      </c>
      <c r="G5548" t="s">
        <v>30</v>
      </c>
      <c r="H5548" s="4">
        <v>45726.834236111114</v>
      </c>
      <c r="I5548" t="b">
        <v>0</v>
      </c>
      <c r="J5548" t="b">
        <v>1</v>
      </c>
      <c r="K5548" t="s">
        <v>24</v>
      </c>
      <c r="L5548" t="s">
        <v>36</v>
      </c>
      <c r="N5548">
        <v>22.694999694824219</v>
      </c>
      <c r="O5548" t="s">
        <v>9175</v>
      </c>
      <c r="P5548" t="s">
        <v>1303</v>
      </c>
    </row>
    <row r="5549" spans="1:16" x14ac:dyDescent="0.25">
      <c r="A5549" t="s">
        <v>139</v>
      </c>
      <c r="B5549" t="s">
        <v>1634</v>
      </c>
      <c r="C5549" t="s">
        <v>945</v>
      </c>
      <c r="D5549" t="s">
        <v>3972</v>
      </c>
      <c r="E5549" t="s">
        <v>20</v>
      </c>
      <c r="F5549" t="b">
        <v>0</v>
      </c>
      <c r="G5549" t="s">
        <v>30</v>
      </c>
      <c r="H5549" s="4">
        <v>45726.83425925926</v>
      </c>
      <c r="I5549" t="b">
        <v>0</v>
      </c>
      <c r="J5549" t="b">
        <v>0</v>
      </c>
      <c r="K5549" t="s">
        <v>24</v>
      </c>
      <c r="L5549" t="s">
        <v>22</v>
      </c>
      <c r="M5549">
        <v>67884</v>
      </c>
      <c r="O5549" t="s">
        <v>3090</v>
      </c>
    </row>
    <row r="5550" spans="1:16" x14ac:dyDescent="0.25">
      <c r="A5550" t="s">
        <v>2</v>
      </c>
      <c r="B5550" t="s">
        <v>2617</v>
      </c>
      <c r="C5550" t="s">
        <v>151</v>
      </c>
      <c r="D5550" t="s">
        <v>3972</v>
      </c>
      <c r="E5550" t="s">
        <v>20</v>
      </c>
      <c r="F5550" t="b">
        <v>0</v>
      </c>
      <c r="G5550" t="s">
        <v>30</v>
      </c>
      <c r="H5550" s="4">
        <v>45726.835636574076</v>
      </c>
      <c r="I5550" t="b">
        <v>0</v>
      </c>
      <c r="J5550" t="b">
        <v>1</v>
      </c>
      <c r="K5550" t="s">
        <v>24</v>
      </c>
      <c r="L5550" t="s">
        <v>22</v>
      </c>
      <c r="M5550">
        <v>130500</v>
      </c>
      <c r="O5550" t="s">
        <v>9419</v>
      </c>
      <c r="P5550" t="s">
        <v>9420</v>
      </c>
    </row>
    <row r="5551" spans="1:16" x14ac:dyDescent="0.25">
      <c r="A5551" t="s">
        <v>2</v>
      </c>
      <c r="B5551" t="s">
        <v>2076</v>
      </c>
      <c r="C5551" t="s">
        <v>236</v>
      </c>
      <c r="D5551" t="s">
        <v>3956</v>
      </c>
      <c r="E5551" t="s">
        <v>34</v>
      </c>
      <c r="F5551" t="b">
        <v>0</v>
      </c>
      <c r="G5551" t="s">
        <v>41</v>
      </c>
      <c r="H5551" s="4">
        <v>45726.835763888892</v>
      </c>
      <c r="I5551" t="b">
        <v>1</v>
      </c>
      <c r="J5551" t="b">
        <v>1</v>
      </c>
      <c r="K5551" t="s">
        <v>24</v>
      </c>
      <c r="L5551" t="s">
        <v>36</v>
      </c>
      <c r="N5551">
        <v>56.475002288818359</v>
      </c>
      <c r="O5551" t="s">
        <v>186</v>
      </c>
      <c r="P5551" t="s">
        <v>4097</v>
      </c>
    </row>
    <row r="5552" spans="1:16" x14ac:dyDescent="0.25">
      <c r="A5552" t="s">
        <v>2</v>
      </c>
      <c r="B5552" t="s">
        <v>9421</v>
      </c>
      <c r="C5552" t="s">
        <v>823</v>
      </c>
      <c r="D5552" t="s">
        <v>3828</v>
      </c>
      <c r="E5552" t="s">
        <v>20</v>
      </c>
      <c r="F5552" t="b">
        <v>0</v>
      </c>
      <c r="G5552" t="s">
        <v>52</v>
      </c>
      <c r="H5552" s="4">
        <v>45726.838194444441</v>
      </c>
      <c r="I5552" t="b">
        <v>0</v>
      </c>
      <c r="J5552" t="b">
        <v>1</v>
      </c>
      <c r="K5552" t="s">
        <v>24</v>
      </c>
      <c r="L5552" t="s">
        <v>22</v>
      </c>
      <c r="M5552">
        <v>98883</v>
      </c>
      <c r="O5552" t="s">
        <v>9422</v>
      </c>
      <c r="P5552" t="s">
        <v>9423</v>
      </c>
    </row>
    <row r="5553" spans="1:16" x14ac:dyDescent="0.25">
      <c r="A5553" t="s">
        <v>25</v>
      </c>
      <c r="B5553" t="s">
        <v>9424</v>
      </c>
      <c r="C5553" t="s">
        <v>203</v>
      </c>
      <c r="D5553" t="s">
        <v>3828</v>
      </c>
      <c r="E5553" t="s">
        <v>20</v>
      </c>
      <c r="F5553" t="b">
        <v>0</v>
      </c>
      <c r="G5553" t="s">
        <v>23</v>
      </c>
      <c r="H5553" s="4">
        <v>45726.863483796304</v>
      </c>
      <c r="I5553" t="b">
        <v>1</v>
      </c>
      <c r="J5553" t="b">
        <v>1</v>
      </c>
      <c r="K5553" t="s">
        <v>24</v>
      </c>
      <c r="L5553" t="s">
        <v>22</v>
      </c>
      <c r="M5553">
        <v>108750</v>
      </c>
      <c r="O5553" t="s">
        <v>935</v>
      </c>
      <c r="P5553" t="s">
        <v>1813</v>
      </c>
    </row>
    <row r="5554" spans="1:16" x14ac:dyDescent="0.25">
      <c r="A5554" t="s">
        <v>0</v>
      </c>
      <c r="B5554" t="s">
        <v>5399</v>
      </c>
      <c r="C5554" t="s">
        <v>306</v>
      </c>
      <c r="D5554" t="s">
        <v>3972</v>
      </c>
      <c r="E5554" t="s">
        <v>20</v>
      </c>
      <c r="F5554" t="b">
        <v>0</v>
      </c>
      <c r="G5554" t="s">
        <v>27</v>
      </c>
      <c r="H5554" s="4">
        <v>45726.875219907408</v>
      </c>
      <c r="I5554" t="b">
        <v>0</v>
      </c>
      <c r="J5554" t="b">
        <v>0</v>
      </c>
      <c r="K5554" t="s">
        <v>24</v>
      </c>
      <c r="L5554" t="s">
        <v>22</v>
      </c>
      <c r="M5554">
        <v>66000</v>
      </c>
      <c r="O5554" t="s">
        <v>5400</v>
      </c>
    </row>
    <row r="5555" spans="1:16" x14ac:dyDescent="0.25">
      <c r="A5555" t="s">
        <v>0</v>
      </c>
      <c r="B5555" t="s">
        <v>0</v>
      </c>
      <c r="C5555" t="s">
        <v>916</v>
      </c>
      <c r="D5555" t="s">
        <v>3972</v>
      </c>
      <c r="E5555" t="s">
        <v>20</v>
      </c>
      <c r="F5555" t="b">
        <v>0</v>
      </c>
      <c r="G5555" t="s">
        <v>27</v>
      </c>
      <c r="H5555" s="4">
        <v>45726.876296296286</v>
      </c>
      <c r="I5555" t="b">
        <v>1</v>
      </c>
      <c r="J5555" t="b">
        <v>0</v>
      </c>
      <c r="K5555" t="s">
        <v>24</v>
      </c>
      <c r="L5555" t="s">
        <v>22</v>
      </c>
      <c r="M5555">
        <v>82500</v>
      </c>
      <c r="O5555" t="s">
        <v>1899</v>
      </c>
      <c r="P5555" t="s">
        <v>338</v>
      </c>
    </row>
    <row r="5556" spans="1:16" x14ac:dyDescent="0.25">
      <c r="A5556" t="s">
        <v>0</v>
      </c>
      <c r="B5556" t="s">
        <v>9425</v>
      </c>
      <c r="C5556" t="s">
        <v>213</v>
      </c>
      <c r="D5556" t="s">
        <v>3828</v>
      </c>
      <c r="E5556" t="s">
        <v>20</v>
      </c>
      <c r="F5556" t="b">
        <v>0</v>
      </c>
      <c r="G5556" t="s">
        <v>41</v>
      </c>
      <c r="H5556" s="4">
        <v>45726.876331018517</v>
      </c>
      <c r="I5556" t="b">
        <v>0</v>
      </c>
      <c r="J5556" t="b">
        <v>1</v>
      </c>
      <c r="K5556" t="s">
        <v>24</v>
      </c>
      <c r="L5556" t="s">
        <v>36</v>
      </c>
      <c r="N5556">
        <v>23</v>
      </c>
      <c r="O5556" t="s">
        <v>9426</v>
      </c>
      <c r="P5556" t="s">
        <v>9427</v>
      </c>
    </row>
    <row r="5557" spans="1:16" x14ac:dyDescent="0.25">
      <c r="A5557" t="s">
        <v>89</v>
      </c>
      <c r="B5557" t="s">
        <v>9428</v>
      </c>
      <c r="C5557" t="s">
        <v>2172</v>
      </c>
      <c r="D5557" t="s">
        <v>3600</v>
      </c>
      <c r="E5557" t="s">
        <v>20</v>
      </c>
      <c r="F5557" t="b">
        <v>0</v>
      </c>
      <c r="G5557" t="s">
        <v>52</v>
      </c>
      <c r="H5557" s="4">
        <v>45726.877812500003</v>
      </c>
      <c r="I5557" t="b">
        <v>0</v>
      </c>
      <c r="J5557" t="b">
        <v>1</v>
      </c>
      <c r="K5557" t="s">
        <v>24</v>
      </c>
      <c r="L5557" t="s">
        <v>22</v>
      </c>
      <c r="M5557">
        <v>255630</v>
      </c>
      <c r="O5557" t="s">
        <v>773</v>
      </c>
    </row>
    <row r="5558" spans="1:16" x14ac:dyDescent="0.25">
      <c r="A5558" t="s">
        <v>0</v>
      </c>
      <c r="B5558" t="s">
        <v>1934</v>
      </c>
      <c r="C5558" t="s">
        <v>1247</v>
      </c>
      <c r="D5558" t="s">
        <v>3828</v>
      </c>
      <c r="E5558" t="s">
        <v>20</v>
      </c>
      <c r="F5558" t="b">
        <v>0</v>
      </c>
      <c r="G5558" t="s">
        <v>1247</v>
      </c>
      <c r="H5558" s="4">
        <v>45726.905011574083</v>
      </c>
      <c r="I5558" t="b">
        <v>0</v>
      </c>
      <c r="J5558" t="b">
        <v>0</v>
      </c>
      <c r="K5558" t="s">
        <v>1247</v>
      </c>
      <c r="L5558" t="s">
        <v>22</v>
      </c>
      <c r="M5558">
        <v>38500</v>
      </c>
      <c r="O5558" t="s">
        <v>5659</v>
      </c>
      <c r="P5558" t="s">
        <v>5660</v>
      </c>
    </row>
    <row r="5559" spans="1:16" x14ac:dyDescent="0.25">
      <c r="A5559" t="s">
        <v>89</v>
      </c>
      <c r="B5559" t="s">
        <v>2377</v>
      </c>
      <c r="C5559" t="s">
        <v>623</v>
      </c>
      <c r="D5559" t="s">
        <v>3972</v>
      </c>
      <c r="E5559" t="s">
        <v>51</v>
      </c>
      <c r="F5559" t="b">
        <v>0</v>
      </c>
      <c r="G5559" t="s">
        <v>27</v>
      </c>
      <c r="H5559" s="4">
        <v>45726.916979166657</v>
      </c>
      <c r="I5559" t="b">
        <v>0</v>
      </c>
      <c r="J5559" t="b">
        <v>1</v>
      </c>
      <c r="K5559" t="s">
        <v>24</v>
      </c>
      <c r="L5559" t="s">
        <v>36</v>
      </c>
      <c r="N5559">
        <v>65</v>
      </c>
      <c r="O5559" t="s">
        <v>483</v>
      </c>
      <c r="P5559" t="s">
        <v>9068</v>
      </c>
    </row>
    <row r="5560" spans="1:16" x14ac:dyDescent="0.25">
      <c r="A5560" t="s">
        <v>0</v>
      </c>
      <c r="B5560" t="s">
        <v>8620</v>
      </c>
      <c r="C5560" t="s">
        <v>179</v>
      </c>
      <c r="D5560" t="s">
        <v>3972</v>
      </c>
      <c r="E5560" t="s">
        <v>20</v>
      </c>
      <c r="F5560" t="b">
        <v>0</v>
      </c>
      <c r="G5560" t="s">
        <v>27</v>
      </c>
      <c r="H5560" s="4">
        <v>45726.916979166657</v>
      </c>
      <c r="I5560" t="b">
        <v>0</v>
      </c>
      <c r="J5560" t="b">
        <v>1</v>
      </c>
      <c r="K5560" t="s">
        <v>24</v>
      </c>
      <c r="L5560" t="s">
        <v>22</v>
      </c>
      <c r="M5560">
        <v>62355.453125</v>
      </c>
      <c r="O5560" t="s">
        <v>8621</v>
      </c>
      <c r="P5560" t="s">
        <v>1732</v>
      </c>
    </row>
    <row r="5561" spans="1:16" x14ac:dyDescent="0.25">
      <c r="A5561" t="s">
        <v>2</v>
      </c>
      <c r="B5561" t="s">
        <v>9429</v>
      </c>
      <c r="C5561" t="s">
        <v>145</v>
      </c>
      <c r="D5561" t="s">
        <v>3828</v>
      </c>
      <c r="E5561" t="s">
        <v>20</v>
      </c>
      <c r="F5561" t="b">
        <v>0</v>
      </c>
      <c r="G5561" t="s">
        <v>27</v>
      </c>
      <c r="H5561" s="4">
        <v>45726.917870370373</v>
      </c>
      <c r="I5561" t="b">
        <v>0</v>
      </c>
      <c r="J5561" t="b">
        <v>1</v>
      </c>
      <c r="K5561" t="s">
        <v>24</v>
      </c>
      <c r="L5561" t="s">
        <v>22</v>
      </c>
      <c r="M5561">
        <v>204500</v>
      </c>
      <c r="O5561" t="s">
        <v>9430</v>
      </c>
      <c r="P5561" t="s">
        <v>9431</v>
      </c>
    </row>
    <row r="5562" spans="1:16" x14ac:dyDescent="0.25">
      <c r="A5562" t="s">
        <v>1</v>
      </c>
      <c r="B5562" t="s">
        <v>9432</v>
      </c>
      <c r="C5562" t="s">
        <v>192</v>
      </c>
      <c r="D5562" t="s">
        <v>2208</v>
      </c>
      <c r="E5562" t="s">
        <v>20</v>
      </c>
      <c r="F5562" t="b">
        <v>0</v>
      </c>
      <c r="G5562" t="s">
        <v>23</v>
      </c>
      <c r="H5562" s="4">
        <v>45726.930821759262</v>
      </c>
      <c r="I5562" t="b">
        <v>0</v>
      </c>
      <c r="J5562" t="b">
        <v>1</v>
      </c>
      <c r="K5562" t="s">
        <v>24</v>
      </c>
      <c r="L5562" t="s">
        <v>36</v>
      </c>
      <c r="N5562">
        <v>40.81500244140625</v>
      </c>
      <c r="O5562" t="s">
        <v>9433</v>
      </c>
      <c r="P5562" t="s">
        <v>9434</v>
      </c>
    </row>
    <row r="5563" spans="1:16" x14ac:dyDescent="0.25">
      <c r="A5563" t="s">
        <v>89</v>
      </c>
      <c r="B5563" t="s">
        <v>5117</v>
      </c>
      <c r="C5563" t="s">
        <v>367</v>
      </c>
      <c r="D5563" t="s">
        <v>3972</v>
      </c>
      <c r="E5563" t="s">
        <v>20</v>
      </c>
      <c r="F5563" t="b">
        <v>0</v>
      </c>
      <c r="G5563" t="s">
        <v>27</v>
      </c>
      <c r="H5563" s="4">
        <v>45726.958541666667</v>
      </c>
      <c r="I5563" t="b">
        <v>0</v>
      </c>
      <c r="J5563" t="b">
        <v>1</v>
      </c>
      <c r="K5563" t="s">
        <v>24</v>
      </c>
      <c r="L5563" t="s">
        <v>22</v>
      </c>
      <c r="M5563">
        <v>160000</v>
      </c>
      <c r="O5563" t="s">
        <v>368</v>
      </c>
      <c r="P5563" t="s">
        <v>5118</v>
      </c>
    </row>
    <row r="5564" spans="1:16" x14ac:dyDescent="0.25">
      <c r="A5564" t="s">
        <v>0</v>
      </c>
      <c r="B5564" t="s">
        <v>1174</v>
      </c>
      <c r="C5564" t="s">
        <v>9435</v>
      </c>
      <c r="D5564" t="s">
        <v>3956</v>
      </c>
      <c r="E5564" t="s">
        <v>34</v>
      </c>
      <c r="F5564" t="b">
        <v>0</v>
      </c>
      <c r="G5564" t="s">
        <v>35</v>
      </c>
      <c r="H5564" s="4">
        <v>45726.958761574067</v>
      </c>
      <c r="I5564" t="b">
        <v>0</v>
      </c>
      <c r="J5564" t="b">
        <v>0</v>
      </c>
      <c r="K5564" t="s">
        <v>24</v>
      </c>
      <c r="L5564" t="s">
        <v>36</v>
      </c>
      <c r="N5564">
        <v>16.510000228881839</v>
      </c>
      <c r="O5564" t="s">
        <v>9436</v>
      </c>
      <c r="P5564" t="s">
        <v>9437</v>
      </c>
    </row>
    <row r="5565" spans="1:16" x14ac:dyDescent="0.25">
      <c r="A5565" t="s">
        <v>2</v>
      </c>
      <c r="B5565" t="s">
        <v>369</v>
      </c>
      <c r="C5565" t="s">
        <v>8873</v>
      </c>
      <c r="D5565" t="s">
        <v>3972</v>
      </c>
      <c r="E5565" t="s">
        <v>631</v>
      </c>
      <c r="F5565" t="b">
        <v>0</v>
      </c>
      <c r="G5565" t="s">
        <v>41</v>
      </c>
      <c r="H5565" s="4">
        <v>45726.971516203703</v>
      </c>
      <c r="I5565" t="b">
        <v>0</v>
      </c>
      <c r="J5565" t="b">
        <v>0</v>
      </c>
      <c r="K5565" t="s">
        <v>24</v>
      </c>
      <c r="L5565" t="s">
        <v>22</v>
      </c>
      <c r="M5565">
        <v>87000</v>
      </c>
      <c r="O5565" t="s">
        <v>91</v>
      </c>
      <c r="P5565" t="s">
        <v>9438</v>
      </c>
    </row>
    <row r="5566" spans="1:16" x14ac:dyDescent="0.25">
      <c r="A5566" t="s">
        <v>40</v>
      </c>
      <c r="B5566" t="s">
        <v>1786</v>
      </c>
      <c r="C5566" t="s">
        <v>5426</v>
      </c>
      <c r="D5566" t="s">
        <v>4013</v>
      </c>
      <c r="E5566" t="s">
        <v>20</v>
      </c>
      <c r="F5566" t="b">
        <v>0</v>
      </c>
      <c r="G5566" t="s">
        <v>27</v>
      </c>
      <c r="H5566" s="4">
        <v>45726.997129629628</v>
      </c>
      <c r="I5566" t="b">
        <v>0</v>
      </c>
      <c r="J5566" t="b">
        <v>1</v>
      </c>
      <c r="K5566" t="s">
        <v>24</v>
      </c>
      <c r="L5566" t="s">
        <v>22</v>
      </c>
      <c r="M5566">
        <v>253000</v>
      </c>
      <c r="O5566" t="s">
        <v>59</v>
      </c>
      <c r="P5566" t="s">
        <v>137</v>
      </c>
    </row>
    <row r="5567" spans="1:16" x14ac:dyDescent="0.25">
      <c r="A5567" t="s">
        <v>0</v>
      </c>
      <c r="B5567" t="s">
        <v>257</v>
      </c>
      <c r="C5567" t="s">
        <v>468</v>
      </c>
      <c r="D5567" t="s">
        <v>3972</v>
      </c>
      <c r="E5567" t="s">
        <v>20</v>
      </c>
      <c r="F5567" t="b">
        <v>0</v>
      </c>
      <c r="G5567" t="s">
        <v>27</v>
      </c>
      <c r="H5567" s="4">
        <v>45727.000231481477</v>
      </c>
      <c r="I5567" t="b">
        <v>0</v>
      </c>
      <c r="J5567" t="b">
        <v>1</v>
      </c>
      <c r="K5567" t="s">
        <v>24</v>
      </c>
      <c r="L5567" t="s">
        <v>22</v>
      </c>
      <c r="M5567">
        <v>125000</v>
      </c>
      <c r="O5567" t="s">
        <v>5481</v>
      </c>
      <c r="P5567" t="s">
        <v>9338</v>
      </c>
    </row>
    <row r="5568" spans="1:16" x14ac:dyDescent="0.25">
      <c r="A5568" t="s">
        <v>89</v>
      </c>
      <c r="B5568" t="s">
        <v>5531</v>
      </c>
      <c r="C5568" t="s">
        <v>3196</v>
      </c>
      <c r="D5568" t="s">
        <v>3972</v>
      </c>
      <c r="E5568" t="s">
        <v>51</v>
      </c>
      <c r="F5568" t="b">
        <v>0</v>
      </c>
      <c r="G5568" t="s">
        <v>41</v>
      </c>
      <c r="H5568" s="4">
        <v>45727.000462962962</v>
      </c>
      <c r="I5568" t="b">
        <v>1</v>
      </c>
      <c r="J5568" t="b">
        <v>0</v>
      </c>
      <c r="K5568" t="s">
        <v>24</v>
      </c>
      <c r="L5568" t="s">
        <v>36</v>
      </c>
      <c r="N5568">
        <v>47.5</v>
      </c>
      <c r="O5568" t="s">
        <v>806</v>
      </c>
      <c r="P5568" t="s">
        <v>5532</v>
      </c>
    </row>
    <row r="5569" spans="1:16" x14ac:dyDescent="0.25">
      <c r="A5569" t="s">
        <v>2</v>
      </c>
      <c r="B5569" t="s">
        <v>1167</v>
      </c>
      <c r="C5569" t="s">
        <v>29</v>
      </c>
      <c r="D5569" t="s">
        <v>5534</v>
      </c>
      <c r="E5569" t="s">
        <v>20</v>
      </c>
      <c r="F5569" t="b">
        <v>0</v>
      </c>
      <c r="G5569" t="s">
        <v>27</v>
      </c>
      <c r="H5569" s="4">
        <v>45727.001157407409</v>
      </c>
      <c r="I5569" t="b">
        <v>1</v>
      </c>
      <c r="J5569" t="b">
        <v>1</v>
      </c>
      <c r="K5569" t="s">
        <v>24</v>
      </c>
      <c r="L5569" t="s">
        <v>22</v>
      </c>
      <c r="M5569">
        <v>88582</v>
      </c>
      <c r="O5569" t="s">
        <v>77</v>
      </c>
      <c r="P5569" t="s">
        <v>9339</v>
      </c>
    </row>
    <row r="5570" spans="1:16" x14ac:dyDescent="0.25">
      <c r="A5570" t="s">
        <v>2</v>
      </c>
      <c r="B5570" t="s">
        <v>2</v>
      </c>
      <c r="C5570" t="s">
        <v>9439</v>
      </c>
      <c r="D5570" t="s">
        <v>3972</v>
      </c>
      <c r="E5570" t="s">
        <v>20</v>
      </c>
      <c r="F5570" t="b">
        <v>0</v>
      </c>
      <c r="G5570" t="s">
        <v>27</v>
      </c>
      <c r="H5570" s="4">
        <v>45727.001620370371</v>
      </c>
      <c r="I5570" t="b">
        <v>0</v>
      </c>
      <c r="J5570" t="b">
        <v>1</v>
      </c>
      <c r="K5570" t="s">
        <v>24</v>
      </c>
      <c r="L5570" t="s">
        <v>22</v>
      </c>
      <c r="M5570">
        <v>90000</v>
      </c>
      <c r="O5570" t="s">
        <v>4343</v>
      </c>
      <c r="P5570" t="s">
        <v>9440</v>
      </c>
    </row>
    <row r="5571" spans="1:16" x14ac:dyDescent="0.25">
      <c r="A5571" t="s">
        <v>40</v>
      </c>
      <c r="B5571" t="s">
        <v>9340</v>
      </c>
      <c r="C5571" t="s">
        <v>748</v>
      </c>
      <c r="D5571" t="s">
        <v>4034</v>
      </c>
      <c r="E5571" t="s">
        <v>20</v>
      </c>
      <c r="F5571" t="b">
        <v>0</v>
      </c>
      <c r="G5571" t="s">
        <v>158</v>
      </c>
      <c r="H5571" s="4">
        <v>45727.014479166668</v>
      </c>
      <c r="I5571" t="b">
        <v>0</v>
      </c>
      <c r="J5571" t="b">
        <v>0</v>
      </c>
      <c r="K5571" t="s">
        <v>158</v>
      </c>
      <c r="L5571" t="s">
        <v>22</v>
      </c>
      <c r="M5571">
        <v>83999.5</v>
      </c>
      <c r="O5571" t="s">
        <v>2768</v>
      </c>
      <c r="P5571" t="s">
        <v>3411</v>
      </c>
    </row>
    <row r="5572" spans="1:16" x14ac:dyDescent="0.25">
      <c r="A5572" t="s">
        <v>28</v>
      </c>
      <c r="B5572" t="s">
        <v>28</v>
      </c>
      <c r="C5572" t="s">
        <v>5241</v>
      </c>
      <c r="D5572" t="s">
        <v>5242</v>
      </c>
      <c r="E5572" t="s">
        <v>20</v>
      </c>
      <c r="F5572" t="b">
        <v>0</v>
      </c>
      <c r="G5572" t="s">
        <v>314</v>
      </c>
      <c r="H5572" s="4">
        <v>45727.023402777777</v>
      </c>
      <c r="I5572" t="b">
        <v>0</v>
      </c>
      <c r="J5572" t="b">
        <v>0</v>
      </c>
      <c r="K5572" t="s">
        <v>314</v>
      </c>
      <c r="L5572" t="s">
        <v>22</v>
      </c>
      <c r="M5572">
        <v>90000</v>
      </c>
      <c r="O5572" t="s">
        <v>6696</v>
      </c>
      <c r="P5572" t="s">
        <v>6697</v>
      </c>
    </row>
    <row r="5573" spans="1:16" x14ac:dyDescent="0.25">
      <c r="A5573" t="s">
        <v>0</v>
      </c>
      <c r="B5573" t="s">
        <v>0</v>
      </c>
      <c r="C5573" t="s">
        <v>9341</v>
      </c>
      <c r="D5573" t="s">
        <v>7546</v>
      </c>
      <c r="E5573" t="s">
        <v>34</v>
      </c>
      <c r="F5573" t="b">
        <v>0</v>
      </c>
      <c r="G5573" t="s">
        <v>41</v>
      </c>
      <c r="H5573" s="4">
        <v>45727.042337962957</v>
      </c>
      <c r="I5573" t="b">
        <v>0</v>
      </c>
      <c r="J5573" t="b">
        <v>0</v>
      </c>
      <c r="K5573" t="s">
        <v>24</v>
      </c>
      <c r="L5573" t="s">
        <v>36</v>
      </c>
      <c r="N5573">
        <v>15</v>
      </c>
      <c r="O5573" t="s">
        <v>7547</v>
      </c>
      <c r="P5573" t="s">
        <v>61</v>
      </c>
    </row>
    <row r="5574" spans="1:16" x14ac:dyDescent="0.25">
      <c r="A5574" t="s">
        <v>0</v>
      </c>
      <c r="B5574" t="s">
        <v>3282</v>
      </c>
      <c r="C5574" t="s">
        <v>82</v>
      </c>
      <c r="D5574" t="s">
        <v>3972</v>
      </c>
      <c r="E5574" t="s">
        <v>20</v>
      </c>
      <c r="F5574" t="b">
        <v>0</v>
      </c>
      <c r="G5574" t="s">
        <v>27</v>
      </c>
      <c r="H5574" s="4">
        <v>45727.25</v>
      </c>
      <c r="I5574" t="b">
        <v>0</v>
      </c>
      <c r="J5574" t="b">
        <v>0</v>
      </c>
      <c r="K5574" t="s">
        <v>24</v>
      </c>
      <c r="L5574" t="s">
        <v>22</v>
      </c>
      <c r="M5574">
        <v>68500</v>
      </c>
      <c r="O5574" t="s">
        <v>5549</v>
      </c>
      <c r="P5574" t="s">
        <v>204</v>
      </c>
    </row>
    <row r="5575" spans="1:16" x14ac:dyDescent="0.25">
      <c r="A5575" t="s">
        <v>0</v>
      </c>
      <c r="B5575" t="s">
        <v>4605</v>
      </c>
      <c r="C5575" t="s">
        <v>386</v>
      </c>
      <c r="D5575" t="s">
        <v>4606</v>
      </c>
      <c r="E5575" t="s">
        <v>51</v>
      </c>
      <c r="F5575" t="b">
        <v>0</v>
      </c>
      <c r="G5575" t="s">
        <v>41</v>
      </c>
      <c r="H5575" s="4">
        <v>45727.250300925924</v>
      </c>
      <c r="I5575" t="b">
        <v>1</v>
      </c>
      <c r="J5575" t="b">
        <v>0</v>
      </c>
      <c r="K5575" t="s">
        <v>24</v>
      </c>
      <c r="L5575" t="s">
        <v>22</v>
      </c>
      <c r="M5575">
        <v>169241</v>
      </c>
      <c r="O5575" t="s">
        <v>4607</v>
      </c>
      <c r="P5575" t="s">
        <v>4608</v>
      </c>
    </row>
    <row r="5576" spans="1:16" x14ac:dyDescent="0.25">
      <c r="A5576" t="s">
        <v>0</v>
      </c>
      <c r="B5576" t="s">
        <v>0</v>
      </c>
      <c r="C5576" t="s">
        <v>517</v>
      </c>
      <c r="D5576" t="s">
        <v>4752</v>
      </c>
      <c r="E5576" t="s">
        <v>51</v>
      </c>
      <c r="F5576" t="b">
        <v>0</v>
      </c>
      <c r="G5576" t="s">
        <v>41</v>
      </c>
      <c r="H5576" s="4">
        <v>45727.25037037037</v>
      </c>
      <c r="I5576" t="b">
        <v>0</v>
      </c>
      <c r="J5576" t="b">
        <v>1</v>
      </c>
      <c r="K5576" t="s">
        <v>24</v>
      </c>
      <c r="L5576" t="s">
        <v>36</v>
      </c>
      <c r="N5576">
        <v>47.5</v>
      </c>
      <c r="O5576" t="s">
        <v>289</v>
      </c>
      <c r="P5576" t="s">
        <v>2400</v>
      </c>
    </row>
    <row r="5577" spans="1:16" x14ac:dyDescent="0.25">
      <c r="A5577" t="s">
        <v>0</v>
      </c>
      <c r="B5577" t="s">
        <v>9342</v>
      </c>
      <c r="C5577" t="s">
        <v>151</v>
      </c>
      <c r="D5577" t="s">
        <v>3828</v>
      </c>
      <c r="E5577" t="s">
        <v>20</v>
      </c>
      <c r="F5577" t="b">
        <v>0</v>
      </c>
      <c r="G5577" t="s">
        <v>30</v>
      </c>
      <c r="H5577" s="4">
        <v>45727.250567129631</v>
      </c>
      <c r="I5577" t="b">
        <v>0</v>
      </c>
      <c r="J5577" t="b">
        <v>1</v>
      </c>
      <c r="K5577" t="s">
        <v>24</v>
      </c>
      <c r="L5577" t="s">
        <v>36</v>
      </c>
      <c r="N5577">
        <v>43.875</v>
      </c>
      <c r="O5577" t="s">
        <v>6082</v>
      </c>
      <c r="P5577" t="s">
        <v>9343</v>
      </c>
    </row>
    <row r="5578" spans="1:16" x14ac:dyDescent="0.25">
      <c r="A5578" t="s">
        <v>0</v>
      </c>
      <c r="B5578" t="s">
        <v>0</v>
      </c>
      <c r="C5578" t="s">
        <v>3330</v>
      </c>
      <c r="D5578" t="s">
        <v>3828</v>
      </c>
      <c r="E5578" t="s">
        <v>51</v>
      </c>
      <c r="F5578" t="b">
        <v>0</v>
      </c>
      <c r="G5578" t="s">
        <v>30</v>
      </c>
      <c r="H5578" s="4">
        <v>45727.250625000001</v>
      </c>
      <c r="I5578" t="b">
        <v>0</v>
      </c>
      <c r="J5578" t="b">
        <v>0</v>
      </c>
      <c r="K5578" t="s">
        <v>24</v>
      </c>
      <c r="L5578" t="s">
        <v>22</v>
      </c>
      <c r="M5578">
        <v>76212</v>
      </c>
      <c r="O5578" t="s">
        <v>9344</v>
      </c>
      <c r="P5578" t="s">
        <v>9345</v>
      </c>
    </row>
    <row r="5579" spans="1:16" x14ac:dyDescent="0.25">
      <c r="A5579" t="s">
        <v>1</v>
      </c>
      <c r="B5579" t="s">
        <v>663</v>
      </c>
      <c r="C5579" t="s">
        <v>140</v>
      </c>
      <c r="D5579" t="s">
        <v>3972</v>
      </c>
      <c r="E5579" t="s">
        <v>20</v>
      </c>
      <c r="F5579" t="b">
        <v>0</v>
      </c>
      <c r="G5579" t="s">
        <v>35</v>
      </c>
      <c r="H5579" s="4">
        <v>45727.250972222217</v>
      </c>
      <c r="I5579" t="b">
        <v>0</v>
      </c>
      <c r="J5579" t="b">
        <v>1</v>
      </c>
      <c r="K5579" t="s">
        <v>24</v>
      </c>
      <c r="L5579" t="s">
        <v>22</v>
      </c>
      <c r="M5579">
        <v>124350</v>
      </c>
      <c r="O5579" t="s">
        <v>664</v>
      </c>
      <c r="P5579" t="s">
        <v>9346</v>
      </c>
    </row>
    <row r="5580" spans="1:16" x14ac:dyDescent="0.25">
      <c r="A5580" t="s">
        <v>1</v>
      </c>
      <c r="B5580" t="s">
        <v>3439</v>
      </c>
      <c r="C5580" t="s">
        <v>82</v>
      </c>
      <c r="D5580" t="s">
        <v>3969</v>
      </c>
      <c r="E5580" t="s">
        <v>20</v>
      </c>
      <c r="F5580" t="b">
        <v>0</v>
      </c>
      <c r="G5580" t="s">
        <v>27</v>
      </c>
      <c r="H5580" s="4">
        <v>45727.251006944447</v>
      </c>
      <c r="I5580" t="b">
        <v>0</v>
      </c>
      <c r="J5580" t="b">
        <v>1</v>
      </c>
      <c r="K5580" t="s">
        <v>24</v>
      </c>
      <c r="L5580" t="s">
        <v>22</v>
      </c>
      <c r="M5580">
        <v>152000</v>
      </c>
      <c r="O5580" t="s">
        <v>65</v>
      </c>
      <c r="P5580" t="s">
        <v>723</v>
      </c>
    </row>
    <row r="5581" spans="1:16" x14ac:dyDescent="0.25">
      <c r="A5581" t="s">
        <v>191</v>
      </c>
      <c r="B5581" t="s">
        <v>9347</v>
      </c>
      <c r="C5581" t="s">
        <v>82</v>
      </c>
      <c r="D5581" t="s">
        <v>3972</v>
      </c>
      <c r="E5581" t="s">
        <v>20</v>
      </c>
      <c r="F5581" t="b">
        <v>0</v>
      </c>
      <c r="G5581" t="s">
        <v>27</v>
      </c>
      <c r="H5581" s="4">
        <v>45727.251168981478</v>
      </c>
      <c r="I5581" t="b">
        <v>0</v>
      </c>
      <c r="J5581" t="b">
        <v>0</v>
      </c>
      <c r="K5581" t="s">
        <v>24</v>
      </c>
      <c r="L5581" t="s">
        <v>36</v>
      </c>
      <c r="N5581">
        <v>70.5</v>
      </c>
      <c r="O5581" t="s">
        <v>4343</v>
      </c>
      <c r="P5581" t="s">
        <v>9348</v>
      </c>
    </row>
    <row r="5582" spans="1:16" x14ac:dyDescent="0.25">
      <c r="A5582" t="s">
        <v>1</v>
      </c>
      <c r="B5582" t="s">
        <v>9349</v>
      </c>
      <c r="C5582" t="s">
        <v>1521</v>
      </c>
      <c r="D5582" t="s">
        <v>3383</v>
      </c>
      <c r="E5582" t="s">
        <v>20</v>
      </c>
      <c r="F5582" t="b">
        <v>0</v>
      </c>
      <c r="G5582" t="s">
        <v>52</v>
      </c>
      <c r="H5582" s="4">
        <v>45727.251273148147</v>
      </c>
      <c r="I5582" t="b">
        <v>0</v>
      </c>
      <c r="J5582" t="b">
        <v>1</v>
      </c>
      <c r="K5582" t="s">
        <v>24</v>
      </c>
      <c r="L5582" t="s">
        <v>22</v>
      </c>
      <c r="M5582">
        <v>80000</v>
      </c>
      <c r="O5582" t="s">
        <v>1549</v>
      </c>
      <c r="P5582" t="s">
        <v>700</v>
      </c>
    </row>
    <row r="5583" spans="1:16" x14ac:dyDescent="0.25">
      <c r="A5583" t="s">
        <v>2</v>
      </c>
      <c r="B5583" t="s">
        <v>638</v>
      </c>
      <c r="C5583" t="s">
        <v>213</v>
      </c>
      <c r="D5583" t="s">
        <v>3828</v>
      </c>
      <c r="E5583" t="s">
        <v>20</v>
      </c>
      <c r="F5583" t="b">
        <v>0</v>
      </c>
      <c r="G5583" t="s">
        <v>41</v>
      </c>
      <c r="H5583" s="4">
        <v>45727.252337962957</v>
      </c>
      <c r="I5583" t="b">
        <v>0</v>
      </c>
      <c r="J5583" t="b">
        <v>1</v>
      </c>
      <c r="K5583" t="s">
        <v>24</v>
      </c>
      <c r="L5583" t="s">
        <v>22</v>
      </c>
      <c r="M5583">
        <v>128114.578125</v>
      </c>
      <c r="O5583" t="s">
        <v>7800</v>
      </c>
      <c r="P5583" t="s">
        <v>7801</v>
      </c>
    </row>
    <row r="5584" spans="1:16" x14ac:dyDescent="0.25">
      <c r="A5584" t="s">
        <v>2</v>
      </c>
      <c r="B5584" t="s">
        <v>9350</v>
      </c>
      <c r="C5584" t="s">
        <v>1247</v>
      </c>
      <c r="D5584" t="s">
        <v>2208</v>
      </c>
      <c r="E5584" t="s">
        <v>20</v>
      </c>
      <c r="F5584" t="b">
        <v>0</v>
      </c>
      <c r="G5584" t="s">
        <v>1247</v>
      </c>
      <c r="H5584" s="4">
        <v>45727.263842592591</v>
      </c>
      <c r="I5584" t="b">
        <v>1</v>
      </c>
      <c r="J5584" t="b">
        <v>0</v>
      </c>
      <c r="K5584" t="s">
        <v>1247</v>
      </c>
      <c r="L5584" t="s">
        <v>22</v>
      </c>
      <c r="M5584">
        <v>162500</v>
      </c>
      <c r="O5584" t="s">
        <v>9351</v>
      </c>
      <c r="P5584" t="s">
        <v>9352</v>
      </c>
    </row>
    <row r="5585" spans="1:16" x14ac:dyDescent="0.25">
      <c r="A5585" t="s">
        <v>1</v>
      </c>
      <c r="B5585" t="s">
        <v>844</v>
      </c>
      <c r="C5585" t="s">
        <v>82</v>
      </c>
      <c r="D5585" t="s">
        <v>3828</v>
      </c>
      <c r="E5585" t="s">
        <v>20</v>
      </c>
      <c r="F5585" t="b">
        <v>0</v>
      </c>
      <c r="G5585" t="s">
        <v>27</v>
      </c>
      <c r="H5585" s="4">
        <v>45727.265682870369</v>
      </c>
      <c r="I5585" t="b">
        <v>0</v>
      </c>
      <c r="J5585" t="b">
        <v>1</v>
      </c>
      <c r="K5585" t="s">
        <v>24</v>
      </c>
      <c r="L5585" t="s">
        <v>22</v>
      </c>
      <c r="M5585">
        <v>207500</v>
      </c>
      <c r="O5585" t="s">
        <v>341</v>
      </c>
      <c r="P5585" t="s">
        <v>302</v>
      </c>
    </row>
    <row r="5586" spans="1:16" x14ac:dyDescent="0.25">
      <c r="A5586" t="s">
        <v>1</v>
      </c>
      <c r="B5586" t="s">
        <v>9353</v>
      </c>
      <c r="C5586" t="s">
        <v>192</v>
      </c>
      <c r="D5586" t="s">
        <v>4327</v>
      </c>
      <c r="E5586" t="s">
        <v>51</v>
      </c>
      <c r="F5586" t="b">
        <v>0</v>
      </c>
      <c r="G5586" t="s">
        <v>23</v>
      </c>
      <c r="H5586" s="4">
        <v>45727.266527777778</v>
      </c>
      <c r="I5586" t="b">
        <v>0</v>
      </c>
      <c r="J5586" t="b">
        <v>0</v>
      </c>
      <c r="K5586" t="s">
        <v>24</v>
      </c>
      <c r="L5586" t="s">
        <v>36</v>
      </c>
      <c r="N5586">
        <v>60</v>
      </c>
      <c r="O5586" t="s">
        <v>2486</v>
      </c>
      <c r="P5586" t="s">
        <v>9354</v>
      </c>
    </row>
    <row r="5587" spans="1:16" x14ac:dyDescent="0.25">
      <c r="A5587" t="s">
        <v>139</v>
      </c>
      <c r="B5587" t="s">
        <v>1756</v>
      </c>
      <c r="C5587" t="s">
        <v>39</v>
      </c>
      <c r="D5587" t="s">
        <v>7657</v>
      </c>
      <c r="E5587" t="s">
        <v>20</v>
      </c>
      <c r="F5587" t="b">
        <v>1</v>
      </c>
      <c r="G5587" t="s">
        <v>2452</v>
      </c>
      <c r="H5587" s="4">
        <v>45727.275023148148</v>
      </c>
      <c r="I5587" t="b">
        <v>0</v>
      </c>
      <c r="J5587" t="b">
        <v>0</v>
      </c>
      <c r="K5587" t="s">
        <v>2452</v>
      </c>
      <c r="L5587" t="s">
        <v>22</v>
      </c>
      <c r="M5587">
        <v>62500</v>
      </c>
      <c r="O5587" t="s">
        <v>9441</v>
      </c>
      <c r="P5587" t="s">
        <v>671</v>
      </c>
    </row>
    <row r="5588" spans="1:16" x14ac:dyDescent="0.25">
      <c r="A5588" t="s">
        <v>139</v>
      </c>
      <c r="B5588" t="s">
        <v>7988</v>
      </c>
      <c r="C5588" t="s">
        <v>39</v>
      </c>
      <c r="D5588" t="s">
        <v>3984</v>
      </c>
      <c r="E5588" t="s">
        <v>20</v>
      </c>
      <c r="F5588" t="b">
        <v>1</v>
      </c>
      <c r="G5588" t="s">
        <v>2438</v>
      </c>
      <c r="H5588" s="4">
        <v>45727.279976851853</v>
      </c>
      <c r="I5588" t="b">
        <v>1</v>
      </c>
      <c r="J5588" t="b">
        <v>0</v>
      </c>
      <c r="K5588" t="s">
        <v>2438</v>
      </c>
      <c r="L5588" t="s">
        <v>22</v>
      </c>
      <c r="M5588">
        <v>80000</v>
      </c>
      <c r="O5588" t="s">
        <v>7989</v>
      </c>
      <c r="P5588" t="s">
        <v>204</v>
      </c>
    </row>
    <row r="5589" spans="1:16" x14ac:dyDescent="0.25">
      <c r="A5589" t="s">
        <v>139</v>
      </c>
      <c r="B5589" t="s">
        <v>9355</v>
      </c>
      <c r="C5589" t="s">
        <v>39</v>
      </c>
      <c r="D5589" t="s">
        <v>2208</v>
      </c>
      <c r="E5589" t="s">
        <v>20</v>
      </c>
      <c r="F5589" t="b">
        <v>1</v>
      </c>
      <c r="G5589" t="s">
        <v>2641</v>
      </c>
      <c r="H5589" s="4">
        <v>45727.284930555557</v>
      </c>
      <c r="I5589" t="b">
        <v>0</v>
      </c>
      <c r="J5589" t="b">
        <v>0</v>
      </c>
      <c r="K5589" t="s">
        <v>2641</v>
      </c>
      <c r="L5589" t="s">
        <v>22</v>
      </c>
      <c r="M5589">
        <v>141810.3125</v>
      </c>
      <c r="O5589" t="s">
        <v>9356</v>
      </c>
      <c r="P5589" t="s">
        <v>9357</v>
      </c>
    </row>
    <row r="5590" spans="1:16" x14ac:dyDescent="0.25">
      <c r="A5590" t="s">
        <v>2</v>
      </c>
      <c r="B5590" t="s">
        <v>4313</v>
      </c>
      <c r="C5590" t="s">
        <v>3088</v>
      </c>
      <c r="D5590" t="s">
        <v>4002</v>
      </c>
      <c r="E5590" t="s">
        <v>20</v>
      </c>
      <c r="F5590" t="b">
        <v>0</v>
      </c>
      <c r="G5590" t="s">
        <v>2134</v>
      </c>
      <c r="H5590" s="4">
        <v>45727.285879629628</v>
      </c>
      <c r="I5590" t="b">
        <v>1</v>
      </c>
      <c r="J5590" t="b">
        <v>0</v>
      </c>
      <c r="K5590" t="s">
        <v>2134</v>
      </c>
      <c r="L5590" t="s">
        <v>22</v>
      </c>
      <c r="M5590">
        <v>410000</v>
      </c>
      <c r="O5590" t="s">
        <v>822</v>
      </c>
    </row>
    <row r="5591" spans="1:16" x14ac:dyDescent="0.25">
      <c r="A5591" t="s">
        <v>0</v>
      </c>
      <c r="B5591" t="s">
        <v>288</v>
      </c>
      <c r="C5591" t="s">
        <v>9358</v>
      </c>
      <c r="D5591" t="s">
        <v>4083</v>
      </c>
      <c r="E5591" t="s">
        <v>20</v>
      </c>
      <c r="F5591" t="b">
        <v>0</v>
      </c>
      <c r="G5591" t="s">
        <v>27</v>
      </c>
      <c r="H5591" s="4">
        <v>45727.291921296302</v>
      </c>
      <c r="I5591" t="b">
        <v>0</v>
      </c>
      <c r="J5591" t="b">
        <v>0</v>
      </c>
      <c r="K5591" t="s">
        <v>24</v>
      </c>
      <c r="L5591" t="s">
        <v>22</v>
      </c>
      <c r="M5591">
        <v>100000</v>
      </c>
      <c r="O5591" t="s">
        <v>9359</v>
      </c>
      <c r="P5591" t="s">
        <v>3836</v>
      </c>
    </row>
    <row r="5592" spans="1:16" x14ac:dyDescent="0.25">
      <c r="A5592" t="s">
        <v>0</v>
      </c>
      <c r="B5592" t="s">
        <v>6622</v>
      </c>
      <c r="C5592" t="s">
        <v>1591</v>
      </c>
      <c r="D5592" t="s">
        <v>3828</v>
      </c>
      <c r="E5592" t="s">
        <v>51</v>
      </c>
      <c r="F5592" t="b">
        <v>0</v>
      </c>
      <c r="G5592" t="s">
        <v>23</v>
      </c>
      <c r="H5592" s="4">
        <v>45727.310844907413</v>
      </c>
      <c r="I5592" t="b">
        <v>0</v>
      </c>
      <c r="J5592" t="b">
        <v>0</v>
      </c>
      <c r="K5592" t="s">
        <v>24</v>
      </c>
      <c r="L5592" t="s">
        <v>36</v>
      </c>
      <c r="N5592">
        <v>40</v>
      </c>
      <c r="O5592" t="s">
        <v>6623</v>
      </c>
    </row>
    <row r="5593" spans="1:16" x14ac:dyDescent="0.25">
      <c r="A5593" t="s">
        <v>0</v>
      </c>
      <c r="B5593" t="s">
        <v>103</v>
      </c>
      <c r="C5593" t="s">
        <v>203</v>
      </c>
      <c r="D5593" t="s">
        <v>2208</v>
      </c>
      <c r="E5593" t="s">
        <v>20</v>
      </c>
      <c r="F5593" t="b">
        <v>0</v>
      </c>
      <c r="G5593" t="s">
        <v>23</v>
      </c>
      <c r="H5593" s="4">
        <v>45727.312141203707</v>
      </c>
      <c r="I5593" t="b">
        <v>0</v>
      </c>
      <c r="J5593" t="b">
        <v>0</v>
      </c>
      <c r="K5593" t="s">
        <v>24</v>
      </c>
      <c r="L5593" t="s">
        <v>22</v>
      </c>
      <c r="M5593">
        <v>70000</v>
      </c>
      <c r="O5593" t="s">
        <v>803</v>
      </c>
      <c r="P5593" t="s">
        <v>9360</v>
      </c>
    </row>
    <row r="5594" spans="1:16" x14ac:dyDescent="0.25">
      <c r="A5594" t="s">
        <v>139</v>
      </c>
      <c r="B5594" t="s">
        <v>9361</v>
      </c>
      <c r="C5594" t="s">
        <v>5090</v>
      </c>
      <c r="D5594" t="s">
        <v>3969</v>
      </c>
      <c r="E5594" t="s">
        <v>20</v>
      </c>
      <c r="F5594" t="b">
        <v>0</v>
      </c>
      <c r="G5594" t="s">
        <v>30</v>
      </c>
      <c r="H5594" s="4">
        <v>45727.333865740737</v>
      </c>
      <c r="I5594" t="b">
        <v>0</v>
      </c>
      <c r="J5594" t="b">
        <v>1</v>
      </c>
      <c r="K5594" t="s">
        <v>24</v>
      </c>
      <c r="L5594" t="s">
        <v>22</v>
      </c>
      <c r="M5594">
        <v>110000</v>
      </c>
      <c r="O5594" t="s">
        <v>800</v>
      </c>
      <c r="P5594" t="s">
        <v>249</v>
      </c>
    </row>
    <row r="5595" spans="1:16" x14ac:dyDescent="0.25">
      <c r="A5595" t="s">
        <v>89</v>
      </c>
      <c r="B5595" t="s">
        <v>4515</v>
      </c>
      <c r="C5595" t="s">
        <v>71</v>
      </c>
      <c r="D5595" t="s">
        <v>3972</v>
      </c>
      <c r="E5595" t="s">
        <v>20</v>
      </c>
      <c r="F5595" t="b">
        <v>0</v>
      </c>
      <c r="G5595" t="s">
        <v>27</v>
      </c>
      <c r="H5595" s="4">
        <v>45727.334814814807</v>
      </c>
      <c r="I5595" t="b">
        <v>0</v>
      </c>
      <c r="J5595" t="b">
        <v>1</v>
      </c>
      <c r="K5595" t="s">
        <v>24</v>
      </c>
      <c r="L5595" t="s">
        <v>22</v>
      </c>
      <c r="M5595">
        <v>187625</v>
      </c>
      <c r="O5595" t="s">
        <v>1101</v>
      </c>
      <c r="P5595" t="s">
        <v>4516</v>
      </c>
    </row>
    <row r="5596" spans="1:16" x14ac:dyDescent="0.25">
      <c r="A5596" t="s">
        <v>40</v>
      </c>
      <c r="B5596" t="s">
        <v>3193</v>
      </c>
      <c r="C5596" t="s">
        <v>1471</v>
      </c>
      <c r="D5596" t="s">
        <v>4177</v>
      </c>
      <c r="E5596" t="s">
        <v>20</v>
      </c>
      <c r="F5596" t="b">
        <v>0</v>
      </c>
      <c r="G5596" t="s">
        <v>41</v>
      </c>
      <c r="H5596" s="4">
        <v>45727.335868055547</v>
      </c>
      <c r="I5596" t="b">
        <v>0</v>
      </c>
      <c r="J5596" t="b">
        <v>1</v>
      </c>
      <c r="K5596" t="s">
        <v>24</v>
      </c>
      <c r="L5596" t="s">
        <v>22</v>
      </c>
      <c r="M5596">
        <v>241000</v>
      </c>
      <c r="O5596" t="s">
        <v>59</v>
      </c>
      <c r="P5596" t="s">
        <v>137</v>
      </c>
    </row>
    <row r="5597" spans="1:16" x14ac:dyDescent="0.25">
      <c r="A5597" t="s">
        <v>1</v>
      </c>
      <c r="B5597" t="s">
        <v>6626</v>
      </c>
      <c r="C5597" t="s">
        <v>39</v>
      </c>
      <c r="D5597" t="s">
        <v>3956</v>
      </c>
      <c r="E5597" t="s">
        <v>34</v>
      </c>
      <c r="F5597" t="b">
        <v>1</v>
      </c>
      <c r="G5597" t="s">
        <v>52</v>
      </c>
      <c r="H5597" s="4">
        <v>45727.336539351847</v>
      </c>
      <c r="I5597" t="b">
        <v>0</v>
      </c>
      <c r="J5597" t="b">
        <v>0</v>
      </c>
      <c r="K5597" t="s">
        <v>24</v>
      </c>
      <c r="L5597" t="s">
        <v>36</v>
      </c>
      <c r="N5597">
        <v>13.430000305175779</v>
      </c>
      <c r="O5597" t="s">
        <v>6627</v>
      </c>
      <c r="P5597" t="s">
        <v>1506</v>
      </c>
    </row>
    <row r="5598" spans="1:16" x14ac:dyDescent="0.25">
      <c r="A5598" t="s">
        <v>139</v>
      </c>
      <c r="B5598" t="s">
        <v>9362</v>
      </c>
      <c r="C5598" t="s">
        <v>9363</v>
      </c>
      <c r="D5598" t="s">
        <v>9364</v>
      </c>
      <c r="E5598" t="s">
        <v>631</v>
      </c>
      <c r="F5598" t="b">
        <v>0</v>
      </c>
      <c r="G5598" t="s">
        <v>820</v>
      </c>
      <c r="H5598" s="4">
        <v>45727.341273148151</v>
      </c>
      <c r="I5598" t="b">
        <v>0</v>
      </c>
      <c r="J5598" t="b">
        <v>0</v>
      </c>
      <c r="K5598" t="s">
        <v>820</v>
      </c>
      <c r="L5598" t="s">
        <v>22</v>
      </c>
      <c r="M5598">
        <v>103000</v>
      </c>
      <c r="O5598" t="s">
        <v>341</v>
      </c>
      <c r="P5598" t="s">
        <v>9365</v>
      </c>
    </row>
    <row r="5599" spans="1:16" x14ac:dyDescent="0.25">
      <c r="A5599" t="s">
        <v>2</v>
      </c>
      <c r="B5599" t="s">
        <v>9366</v>
      </c>
      <c r="C5599" t="s">
        <v>1828</v>
      </c>
      <c r="D5599" t="s">
        <v>3828</v>
      </c>
      <c r="E5599" t="s">
        <v>20</v>
      </c>
      <c r="F5599" t="b">
        <v>0</v>
      </c>
      <c r="G5599" t="s">
        <v>41</v>
      </c>
      <c r="H5599" s="4">
        <v>45727.37667824074</v>
      </c>
      <c r="I5599" t="b">
        <v>0</v>
      </c>
      <c r="J5599" t="b">
        <v>1</v>
      </c>
      <c r="K5599" t="s">
        <v>24</v>
      </c>
      <c r="L5599" t="s">
        <v>22</v>
      </c>
      <c r="M5599">
        <v>90750</v>
      </c>
      <c r="O5599" t="s">
        <v>3185</v>
      </c>
      <c r="P5599" t="s">
        <v>9367</v>
      </c>
    </row>
    <row r="5600" spans="1:16" x14ac:dyDescent="0.25">
      <c r="A5600" t="s">
        <v>2</v>
      </c>
      <c r="B5600" t="s">
        <v>9368</v>
      </c>
      <c r="C5600" t="s">
        <v>179</v>
      </c>
      <c r="D5600" t="s">
        <v>4177</v>
      </c>
      <c r="E5600" t="s">
        <v>20</v>
      </c>
      <c r="F5600" t="b">
        <v>0</v>
      </c>
      <c r="G5600" t="s">
        <v>27</v>
      </c>
      <c r="H5600" s="4">
        <v>45727.377337962957</v>
      </c>
      <c r="I5600" t="b">
        <v>0</v>
      </c>
      <c r="J5600" t="b">
        <v>1</v>
      </c>
      <c r="K5600" t="s">
        <v>24</v>
      </c>
      <c r="L5600" t="s">
        <v>22</v>
      </c>
      <c r="M5600">
        <v>207000</v>
      </c>
      <c r="O5600" t="s">
        <v>59</v>
      </c>
      <c r="P5600" t="s">
        <v>137</v>
      </c>
    </row>
    <row r="5601" spans="1:16" x14ac:dyDescent="0.25">
      <c r="A5601" t="s">
        <v>1</v>
      </c>
      <c r="B5601" t="s">
        <v>2799</v>
      </c>
      <c r="C5601" t="s">
        <v>1346</v>
      </c>
      <c r="D5601" t="s">
        <v>2208</v>
      </c>
      <c r="E5601" t="s">
        <v>34</v>
      </c>
      <c r="F5601" t="b">
        <v>0</v>
      </c>
      <c r="G5601" t="s">
        <v>41</v>
      </c>
      <c r="H5601" s="4">
        <v>45727.418229166673</v>
      </c>
      <c r="I5601" t="b">
        <v>0</v>
      </c>
      <c r="J5601" t="b">
        <v>1</v>
      </c>
      <c r="K5601" t="s">
        <v>24</v>
      </c>
      <c r="L5601" t="s">
        <v>22</v>
      </c>
      <c r="M5601">
        <v>198000</v>
      </c>
      <c r="O5601" t="s">
        <v>428</v>
      </c>
      <c r="P5601" t="s">
        <v>7308</v>
      </c>
    </row>
    <row r="5602" spans="1:16" x14ac:dyDescent="0.25">
      <c r="A5602" t="s">
        <v>2</v>
      </c>
      <c r="B5602" t="s">
        <v>4227</v>
      </c>
      <c r="C5602" t="s">
        <v>690</v>
      </c>
      <c r="D5602" t="s">
        <v>2208</v>
      </c>
      <c r="E5602" t="s">
        <v>34</v>
      </c>
      <c r="F5602" t="b">
        <v>0</v>
      </c>
      <c r="G5602" t="s">
        <v>27</v>
      </c>
      <c r="H5602" s="4">
        <v>45727.432141203702</v>
      </c>
      <c r="I5602" t="b">
        <v>0</v>
      </c>
      <c r="J5602" t="b">
        <v>1</v>
      </c>
      <c r="K5602" t="s">
        <v>24</v>
      </c>
      <c r="L5602" t="s">
        <v>22</v>
      </c>
      <c r="M5602">
        <v>175500</v>
      </c>
      <c r="O5602" t="s">
        <v>428</v>
      </c>
      <c r="P5602" t="s">
        <v>4237</v>
      </c>
    </row>
    <row r="5603" spans="1:16" x14ac:dyDescent="0.25">
      <c r="A5603" t="s">
        <v>89</v>
      </c>
      <c r="B5603" t="s">
        <v>7451</v>
      </c>
      <c r="C5603" t="s">
        <v>7312</v>
      </c>
      <c r="D5603" t="s">
        <v>2208</v>
      </c>
      <c r="E5603" t="s">
        <v>34</v>
      </c>
      <c r="F5603" t="b">
        <v>0</v>
      </c>
      <c r="G5603" t="s">
        <v>41</v>
      </c>
      <c r="H5603" s="4">
        <v>45727.433148148149</v>
      </c>
      <c r="I5603" t="b">
        <v>0</v>
      </c>
      <c r="J5603" t="b">
        <v>1</v>
      </c>
      <c r="K5603" t="s">
        <v>24</v>
      </c>
      <c r="L5603" t="s">
        <v>22</v>
      </c>
      <c r="M5603">
        <v>195000</v>
      </c>
      <c r="O5603" t="s">
        <v>428</v>
      </c>
      <c r="P5603" t="s">
        <v>7452</v>
      </c>
    </row>
    <row r="5604" spans="1:16" x14ac:dyDescent="0.25">
      <c r="A5604" t="s">
        <v>0</v>
      </c>
      <c r="B5604" t="s">
        <v>0</v>
      </c>
      <c r="C5604" t="s">
        <v>1978</v>
      </c>
      <c r="D5604" t="s">
        <v>7546</v>
      </c>
      <c r="E5604" t="s">
        <v>34</v>
      </c>
      <c r="F5604" t="b">
        <v>0</v>
      </c>
      <c r="G5604" t="s">
        <v>52</v>
      </c>
      <c r="H5604" s="4">
        <v>45727.459699074083</v>
      </c>
      <c r="I5604" t="b">
        <v>0</v>
      </c>
      <c r="J5604" t="b">
        <v>0</v>
      </c>
      <c r="K5604" t="s">
        <v>24</v>
      </c>
      <c r="L5604" t="s">
        <v>36</v>
      </c>
      <c r="N5604">
        <v>15</v>
      </c>
      <c r="O5604" t="s">
        <v>7547</v>
      </c>
      <c r="P5604" t="s">
        <v>61</v>
      </c>
    </row>
    <row r="5605" spans="1:16" x14ac:dyDescent="0.25">
      <c r="A5605" t="s">
        <v>25</v>
      </c>
      <c r="B5605" t="s">
        <v>9369</v>
      </c>
      <c r="C5605" t="s">
        <v>9370</v>
      </c>
      <c r="D5605" t="s">
        <v>3350</v>
      </c>
      <c r="E5605" t="s">
        <v>20</v>
      </c>
      <c r="F5605" t="b">
        <v>0</v>
      </c>
      <c r="G5605" t="s">
        <v>314</v>
      </c>
      <c r="H5605" s="4">
        <v>45727.483020833337</v>
      </c>
      <c r="I5605" t="b">
        <v>1</v>
      </c>
      <c r="J5605" t="b">
        <v>0</v>
      </c>
      <c r="K5605" t="s">
        <v>314</v>
      </c>
      <c r="L5605" t="s">
        <v>22</v>
      </c>
      <c r="M5605">
        <v>40000</v>
      </c>
      <c r="O5605" t="s">
        <v>3350</v>
      </c>
      <c r="P5605" t="s">
        <v>1304</v>
      </c>
    </row>
    <row r="5606" spans="1:16" x14ac:dyDescent="0.25">
      <c r="A5606" t="s">
        <v>0</v>
      </c>
      <c r="B5606" t="s">
        <v>5524</v>
      </c>
      <c r="C5606" t="s">
        <v>851</v>
      </c>
      <c r="D5606" t="s">
        <v>4327</v>
      </c>
      <c r="E5606" t="s">
        <v>20</v>
      </c>
      <c r="F5606" t="b">
        <v>0</v>
      </c>
      <c r="G5606" t="s">
        <v>27</v>
      </c>
      <c r="H5606" s="4">
        <v>45727.500081018523</v>
      </c>
      <c r="I5606" t="b">
        <v>0</v>
      </c>
      <c r="J5606" t="b">
        <v>0</v>
      </c>
      <c r="K5606" t="s">
        <v>24</v>
      </c>
      <c r="L5606" t="s">
        <v>22</v>
      </c>
      <c r="M5606">
        <v>62500</v>
      </c>
      <c r="O5606" t="s">
        <v>5525</v>
      </c>
      <c r="P5606" t="s">
        <v>5526</v>
      </c>
    </row>
    <row r="5607" spans="1:16" x14ac:dyDescent="0.25">
      <c r="A5607" t="s">
        <v>0</v>
      </c>
      <c r="B5607" t="s">
        <v>0</v>
      </c>
      <c r="C5607" t="s">
        <v>9442</v>
      </c>
      <c r="D5607" t="s">
        <v>7546</v>
      </c>
      <c r="E5607" t="s">
        <v>34</v>
      </c>
      <c r="F5607" t="b">
        <v>0</v>
      </c>
      <c r="G5607" t="s">
        <v>41</v>
      </c>
      <c r="H5607" s="4">
        <v>45727.500381944446</v>
      </c>
      <c r="I5607" t="b">
        <v>0</v>
      </c>
      <c r="J5607" t="b">
        <v>0</v>
      </c>
      <c r="K5607" t="s">
        <v>24</v>
      </c>
      <c r="L5607" t="s">
        <v>36</v>
      </c>
      <c r="N5607">
        <v>15</v>
      </c>
      <c r="O5607" t="s">
        <v>7547</v>
      </c>
      <c r="P5607" t="s">
        <v>61</v>
      </c>
    </row>
    <row r="5608" spans="1:16" x14ac:dyDescent="0.25">
      <c r="A5608" t="s">
        <v>0</v>
      </c>
      <c r="B5608" t="s">
        <v>0</v>
      </c>
      <c r="C5608" t="s">
        <v>3934</v>
      </c>
      <c r="D5608" t="s">
        <v>7546</v>
      </c>
      <c r="E5608" t="s">
        <v>34</v>
      </c>
      <c r="F5608" t="b">
        <v>0</v>
      </c>
      <c r="G5608" t="s">
        <v>35</v>
      </c>
      <c r="H5608" s="4">
        <v>45727.500648148147</v>
      </c>
      <c r="I5608" t="b">
        <v>0</v>
      </c>
      <c r="J5608" t="b">
        <v>0</v>
      </c>
      <c r="K5608" t="s">
        <v>24</v>
      </c>
      <c r="L5608" t="s">
        <v>36</v>
      </c>
      <c r="N5608">
        <v>15</v>
      </c>
      <c r="O5608" t="s">
        <v>7547</v>
      </c>
      <c r="P5608" t="s">
        <v>61</v>
      </c>
    </row>
    <row r="5609" spans="1:16" x14ac:dyDescent="0.25">
      <c r="A5609" t="s">
        <v>1</v>
      </c>
      <c r="B5609" t="s">
        <v>2392</v>
      </c>
      <c r="C5609" t="s">
        <v>292</v>
      </c>
      <c r="D5609" t="s">
        <v>3972</v>
      </c>
      <c r="E5609" t="s">
        <v>20</v>
      </c>
      <c r="F5609" t="b">
        <v>0</v>
      </c>
      <c r="G5609" t="s">
        <v>30</v>
      </c>
      <c r="H5609" s="4">
        <v>45727.501180555562</v>
      </c>
      <c r="I5609" t="b">
        <v>0</v>
      </c>
      <c r="J5609" t="b">
        <v>1</v>
      </c>
      <c r="K5609" t="s">
        <v>24</v>
      </c>
      <c r="L5609" t="s">
        <v>22</v>
      </c>
      <c r="M5609">
        <v>193426.5</v>
      </c>
      <c r="O5609" t="s">
        <v>5481</v>
      </c>
      <c r="P5609" t="s">
        <v>1809</v>
      </c>
    </row>
    <row r="5610" spans="1:16" x14ac:dyDescent="0.25">
      <c r="A5610" t="s">
        <v>40</v>
      </c>
      <c r="B5610" t="s">
        <v>9371</v>
      </c>
      <c r="C5610" t="s">
        <v>2031</v>
      </c>
      <c r="D5610" t="s">
        <v>3956</v>
      </c>
      <c r="E5610" t="s">
        <v>34</v>
      </c>
      <c r="F5610" t="b">
        <v>0</v>
      </c>
      <c r="G5610" t="s">
        <v>27</v>
      </c>
      <c r="H5610" s="4">
        <v>45727.501296296286</v>
      </c>
      <c r="I5610" t="b">
        <v>0</v>
      </c>
      <c r="J5610" t="b">
        <v>1</v>
      </c>
      <c r="K5610" t="s">
        <v>24</v>
      </c>
      <c r="L5610" t="s">
        <v>36</v>
      </c>
      <c r="N5610">
        <v>54.420001983642578</v>
      </c>
      <c r="O5610" t="s">
        <v>2319</v>
      </c>
      <c r="P5610" t="s">
        <v>9372</v>
      </c>
    </row>
    <row r="5611" spans="1:16" x14ac:dyDescent="0.25">
      <c r="A5611" t="s">
        <v>2</v>
      </c>
      <c r="B5611" t="s">
        <v>7405</v>
      </c>
      <c r="C5611" t="s">
        <v>1358</v>
      </c>
      <c r="D5611" t="s">
        <v>3972</v>
      </c>
      <c r="E5611" t="s">
        <v>20</v>
      </c>
      <c r="F5611" t="b">
        <v>0</v>
      </c>
      <c r="G5611" t="s">
        <v>41</v>
      </c>
      <c r="H5611" s="4">
        <v>45727.501400462963</v>
      </c>
      <c r="I5611" t="b">
        <v>0</v>
      </c>
      <c r="J5611" t="b">
        <v>0</v>
      </c>
      <c r="K5611" t="s">
        <v>24</v>
      </c>
      <c r="L5611" t="s">
        <v>22</v>
      </c>
      <c r="M5611">
        <v>82850</v>
      </c>
      <c r="O5611" t="s">
        <v>5481</v>
      </c>
      <c r="P5611" t="s">
        <v>3772</v>
      </c>
    </row>
    <row r="5612" spans="1:16" x14ac:dyDescent="0.25">
      <c r="A5612" t="s">
        <v>2</v>
      </c>
      <c r="B5612" t="s">
        <v>9373</v>
      </c>
      <c r="C5612" t="s">
        <v>1050</v>
      </c>
      <c r="D5612" t="s">
        <v>3972</v>
      </c>
      <c r="E5612" t="s">
        <v>20</v>
      </c>
      <c r="F5612" t="b">
        <v>0</v>
      </c>
      <c r="G5612" t="s">
        <v>41</v>
      </c>
      <c r="H5612" s="4">
        <v>45727.502187500002</v>
      </c>
      <c r="I5612" t="b">
        <v>0</v>
      </c>
      <c r="J5612" t="b">
        <v>1</v>
      </c>
      <c r="K5612" t="s">
        <v>24</v>
      </c>
      <c r="L5612" t="s">
        <v>22</v>
      </c>
      <c r="M5612">
        <v>122900</v>
      </c>
      <c r="O5612" t="s">
        <v>5481</v>
      </c>
      <c r="P5612" t="s">
        <v>9374</v>
      </c>
    </row>
    <row r="5613" spans="1:16" x14ac:dyDescent="0.25">
      <c r="A5613" t="s">
        <v>1</v>
      </c>
      <c r="B5613" t="s">
        <v>9375</v>
      </c>
      <c r="C5613" t="s">
        <v>1050</v>
      </c>
      <c r="D5613" t="s">
        <v>3972</v>
      </c>
      <c r="E5613" t="s">
        <v>20</v>
      </c>
      <c r="F5613" t="b">
        <v>0</v>
      </c>
      <c r="G5613" t="s">
        <v>35</v>
      </c>
      <c r="H5613" s="4">
        <v>45727.502349537041</v>
      </c>
      <c r="I5613" t="b">
        <v>0</v>
      </c>
      <c r="J5613" t="b">
        <v>1</v>
      </c>
      <c r="K5613" t="s">
        <v>24</v>
      </c>
      <c r="L5613" t="s">
        <v>36</v>
      </c>
      <c r="N5613">
        <v>73</v>
      </c>
      <c r="O5613" t="s">
        <v>5481</v>
      </c>
      <c r="P5613" t="s">
        <v>354</v>
      </c>
    </row>
    <row r="5614" spans="1:16" x14ac:dyDescent="0.25">
      <c r="A5614" t="s">
        <v>25</v>
      </c>
      <c r="B5614" t="s">
        <v>9376</v>
      </c>
      <c r="C5614" t="s">
        <v>820</v>
      </c>
      <c r="D5614" t="s">
        <v>4034</v>
      </c>
      <c r="E5614" t="s">
        <v>20</v>
      </c>
      <c r="F5614" t="b">
        <v>0</v>
      </c>
      <c r="G5614" t="s">
        <v>820</v>
      </c>
      <c r="H5614" s="4">
        <v>45727.507175925923</v>
      </c>
      <c r="I5614" t="b">
        <v>0</v>
      </c>
      <c r="J5614" t="b">
        <v>0</v>
      </c>
      <c r="K5614" t="s">
        <v>820</v>
      </c>
      <c r="L5614" t="s">
        <v>22</v>
      </c>
      <c r="M5614">
        <v>64800</v>
      </c>
      <c r="O5614" t="s">
        <v>9377</v>
      </c>
      <c r="P5614" t="s">
        <v>9378</v>
      </c>
    </row>
    <row r="5615" spans="1:16" x14ac:dyDescent="0.25">
      <c r="A5615" t="s">
        <v>40</v>
      </c>
      <c r="B5615" t="s">
        <v>40</v>
      </c>
      <c r="C5615" t="s">
        <v>3608</v>
      </c>
      <c r="D5615" t="s">
        <v>3972</v>
      </c>
      <c r="E5615" t="s">
        <v>20</v>
      </c>
      <c r="F5615" t="b">
        <v>0</v>
      </c>
      <c r="G5615" t="s">
        <v>27</v>
      </c>
      <c r="H5615" s="4">
        <v>45727.516180555547</v>
      </c>
      <c r="I5615" t="b">
        <v>0</v>
      </c>
      <c r="J5615" t="b">
        <v>1</v>
      </c>
      <c r="K5615" t="s">
        <v>24</v>
      </c>
      <c r="L5615" t="s">
        <v>22</v>
      </c>
      <c r="M5615">
        <v>148000</v>
      </c>
      <c r="O5615" t="s">
        <v>5481</v>
      </c>
      <c r="P5615" t="s">
        <v>9443</v>
      </c>
    </row>
    <row r="5616" spans="1:16" x14ac:dyDescent="0.25">
      <c r="A5616" t="s">
        <v>0</v>
      </c>
      <c r="B5616" t="s">
        <v>9447</v>
      </c>
      <c r="C5616" t="s">
        <v>114</v>
      </c>
      <c r="D5616" t="s">
        <v>3956</v>
      </c>
      <c r="E5616" t="s">
        <v>34</v>
      </c>
      <c r="F5616" t="b">
        <v>0</v>
      </c>
      <c r="G5616" t="s">
        <v>27</v>
      </c>
      <c r="H5616" s="4">
        <v>45727.541886574072</v>
      </c>
      <c r="I5616" t="b">
        <v>1</v>
      </c>
      <c r="J5616" t="b">
        <v>1</v>
      </c>
      <c r="K5616" t="s">
        <v>24</v>
      </c>
      <c r="L5616" t="s">
        <v>36</v>
      </c>
      <c r="N5616">
        <v>26.389999389648441</v>
      </c>
      <c r="O5616" t="s">
        <v>9448</v>
      </c>
      <c r="P5616" t="s">
        <v>2787</v>
      </c>
    </row>
    <row r="5617" spans="1:16" x14ac:dyDescent="0.25">
      <c r="A5617" t="s">
        <v>2</v>
      </c>
      <c r="B5617" t="s">
        <v>9379</v>
      </c>
      <c r="C5617" t="s">
        <v>3318</v>
      </c>
      <c r="D5617" t="s">
        <v>3828</v>
      </c>
      <c r="E5617" t="s">
        <v>20</v>
      </c>
      <c r="F5617" t="b">
        <v>0</v>
      </c>
      <c r="G5617" t="s">
        <v>27</v>
      </c>
      <c r="H5617" s="4">
        <v>45727.543055555558</v>
      </c>
      <c r="I5617" t="b">
        <v>0</v>
      </c>
      <c r="J5617" t="b">
        <v>1</v>
      </c>
      <c r="K5617" t="s">
        <v>24</v>
      </c>
      <c r="L5617" t="s">
        <v>36</v>
      </c>
      <c r="N5617">
        <v>63.5</v>
      </c>
      <c r="O5617" t="s">
        <v>3060</v>
      </c>
      <c r="P5617" t="s">
        <v>9380</v>
      </c>
    </row>
    <row r="5618" spans="1:16" x14ac:dyDescent="0.25">
      <c r="A5618" t="s">
        <v>2</v>
      </c>
      <c r="B5618" t="s">
        <v>2</v>
      </c>
      <c r="C5618" t="s">
        <v>87</v>
      </c>
      <c r="D5618" t="s">
        <v>131</v>
      </c>
      <c r="E5618" t="s">
        <v>20</v>
      </c>
      <c r="F5618" t="b">
        <v>0</v>
      </c>
      <c r="G5618" t="s">
        <v>41</v>
      </c>
      <c r="H5618" s="4">
        <v>45727.554652777777</v>
      </c>
      <c r="I5618" t="b">
        <v>1</v>
      </c>
      <c r="J5618" t="b">
        <v>0</v>
      </c>
      <c r="K5618" t="s">
        <v>24</v>
      </c>
      <c r="L5618" t="s">
        <v>22</v>
      </c>
      <c r="M5618">
        <v>130000</v>
      </c>
      <c r="O5618" t="s">
        <v>131</v>
      </c>
      <c r="P5618" t="s">
        <v>9381</v>
      </c>
    </row>
    <row r="5619" spans="1:16" x14ac:dyDescent="0.25">
      <c r="A5619" t="s">
        <v>25</v>
      </c>
      <c r="B5619" t="s">
        <v>7230</v>
      </c>
      <c r="C5619" t="s">
        <v>7231</v>
      </c>
      <c r="D5619" t="s">
        <v>3972</v>
      </c>
      <c r="E5619" t="s">
        <v>51</v>
      </c>
      <c r="F5619" t="b">
        <v>0</v>
      </c>
      <c r="G5619" t="s">
        <v>30</v>
      </c>
      <c r="H5619" s="4">
        <v>45727.58421296296</v>
      </c>
      <c r="I5619" t="b">
        <v>0</v>
      </c>
      <c r="J5619" t="b">
        <v>0</v>
      </c>
      <c r="K5619" t="s">
        <v>24</v>
      </c>
      <c r="L5619" t="s">
        <v>36</v>
      </c>
      <c r="N5619">
        <v>57</v>
      </c>
      <c r="O5619" t="s">
        <v>1002</v>
      </c>
    </row>
    <row r="5620" spans="1:16" x14ac:dyDescent="0.25">
      <c r="A5620" t="s">
        <v>28</v>
      </c>
      <c r="B5620" t="s">
        <v>9444</v>
      </c>
      <c r="C5620" t="s">
        <v>180</v>
      </c>
      <c r="D5620" t="s">
        <v>3972</v>
      </c>
      <c r="E5620" t="s">
        <v>20</v>
      </c>
      <c r="F5620" t="b">
        <v>0</v>
      </c>
      <c r="G5620" t="s">
        <v>41</v>
      </c>
      <c r="H5620" s="4">
        <v>45727.584409722222</v>
      </c>
      <c r="I5620" t="b">
        <v>0</v>
      </c>
      <c r="J5620" t="b">
        <v>1</v>
      </c>
      <c r="K5620" t="s">
        <v>24</v>
      </c>
      <c r="L5620" t="s">
        <v>22</v>
      </c>
      <c r="M5620">
        <v>155500</v>
      </c>
      <c r="O5620" t="s">
        <v>9248</v>
      </c>
      <c r="P5620" t="s">
        <v>9445</v>
      </c>
    </row>
    <row r="5621" spans="1:16" x14ac:dyDescent="0.25">
      <c r="A5621" t="s">
        <v>40</v>
      </c>
      <c r="B5621" t="s">
        <v>9382</v>
      </c>
      <c r="C5621" t="s">
        <v>538</v>
      </c>
      <c r="D5621" t="s">
        <v>3828</v>
      </c>
      <c r="E5621" t="s">
        <v>20</v>
      </c>
      <c r="F5621" t="b">
        <v>0</v>
      </c>
      <c r="G5621" t="s">
        <v>27</v>
      </c>
      <c r="H5621" s="4">
        <v>45727.585023148153</v>
      </c>
      <c r="I5621" t="b">
        <v>0</v>
      </c>
      <c r="J5621" t="b">
        <v>1</v>
      </c>
      <c r="K5621" t="s">
        <v>24</v>
      </c>
      <c r="L5621" t="s">
        <v>22</v>
      </c>
      <c r="M5621">
        <v>163000</v>
      </c>
      <c r="O5621" t="s">
        <v>487</v>
      </c>
      <c r="P5621" t="s">
        <v>9383</v>
      </c>
    </row>
    <row r="5622" spans="1:16" x14ac:dyDescent="0.25">
      <c r="A5622" t="s">
        <v>2</v>
      </c>
      <c r="B5622" t="s">
        <v>2</v>
      </c>
      <c r="C5622" t="s">
        <v>1778</v>
      </c>
      <c r="D5622" t="s">
        <v>3828</v>
      </c>
      <c r="E5622" t="s">
        <v>20</v>
      </c>
      <c r="F5622" t="b">
        <v>0</v>
      </c>
      <c r="G5622" t="s">
        <v>41</v>
      </c>
      <c r="H5622" s="4">
        <v>45727.585625</v>
      </c>
      <c r="I5622" t="b">
        <v>1</v>
      </c>
      <c r="J5622" t="b">
        <v>1</v>
      </c>
      <c r="K5622" t="s">
        <v>24</v>
      </c>
      <c r="L5622" t="s">
        <v>22</v>
      </c>
      <c r="M5622">
        <v>128825</v>
      </c>
      <c r="O5622" t="s">
        <v>2409</v>
      </c>
      <c r="P5622" t="s">
        <v>9446</v>
      </c>
    </row>
    <row r="5623" spans="1:16" x14ac:dyDescent="0.25">
      <c r="A5623" t="s">
        <v>89</v>
      </c>
      <c r="B5623" t="s">
        <v>7026</v>
      </c>
      <c r="C5623" t="s">
        <v>82</v>
      </c>
      <c r="D5623" t="s">
        <v>3972</v>
      </c>
      <c r="E5623" t="s">
        <v>20</v>
      </c>
      <c r="F5623" t="b">
        <v>0</v>
      </c>
      <c r="G5623" t="s">
        <v>41</v>
      </c>
      <c r="H5623" s="4">
        <v>45727.585682870369</v>
      </c>
      <c r="I5623" t="b">
        <v>0</v>
      </c>
      <c r="J5623" t="b">
        <v>1</v>
      </c>
      <c r="K5623" t="s">
        <v>24</v>
      </c>
      <c r="L5623" t="s">
        <v>22</v>
      </c>
      <c r="M5623">
        <v>147500</v>
      </c>
      <c r="O5623" t="s">
        <v>7027</v>
      </c>
      <c r="P5623" t="s">
        <v>7028</v>
      </c>
    </row>
    <row r="5624" spans="1:16" x14ac:dyDescent="0.25">
      <c r="A5624" t="s">
        <v>19</v>
      </c>
      <c r="B5624" t="s">
        <v>9384</v>
      </c>
      <c r="C5624" t="s">
        <v>140</v>
      </c>
      <c r="D5624" t="s">
        <v>3600</v>
      </c>
      <c r="E5624" t="s">
        <v>51</v>
      </c>
      <c r="F5624" t="b">
        <v>0</v>
      </c>
      <c r="G5624" t="s">
        <v>41</v>
      </c>
      <c r="H5624" s="4">
        <v>45727.596435185187</v>
      </c>
      <c r="I5624" t="b">
        <v>0</v>
      </c>
      <c r="J5624" t="b">
        <v>0</v>
      </c>
      <c r="K5624" t="s">
        <v>24</v>
      </c>
      <c r="L5624" t="s">
        <v>36</v>
      </c>
      <c r="N5624">
        <v>110</v>
      </c>
      <c r="O5624" t="s">
        <v>2569</v>
      </c>
      <c r="P5624" t="s">
        <v>2188</v>
      </c>
    </row>
    <row r="5625" spans="1:16" x14ac:dyDescent="0.25">
      <c r="A5625" t="s">
        <v>139</v>
      </c>
      <c r="B5625" t="s">
        <v>1697</v>
      </c>
      <c r="C5625" t="s">
        <v>39</v>
      </c>
      <c r="D5625" t="s">
        <v>7657</v>
      </c>
      <c r="E5625" t="s">
        <v>20</v>
      </c>
      <c r="F5625" t="b">
        <v>1</v>
      </c>
      <c r="G5625" t="s">
        <v>625</v>
      </c>
      <c r="H5625" s="4">
        <v>45727.624872685177</v>
      </c>
      <c r="I5625" t="b">
        <v>1</v>
      </c>
      <c r="J5625" t="b">
        <v>0</v>
      </c>
      <c r="K5625" t="s">
        <v>625</v>
      </c>
      <c r="L5625" t="s">
        <v>22</v>
      </c>
      <c r="M5625">
        <v>70000</v>
      </c>
      <c r="O5625" t="s">
        <v>9385</v>
      </c>
      <c r="P5625" t="s">
        <v>9386</v>
      </c>
    </row>
    <row r="5626" spans="1:16" x14ac:dyDescent="0.25">
      <c r="A5626" t="s">
        <v>0</v>
      </c>
      <c r="B5626" t="s">
        <v>1632</v>
      </c>
      <c r="C5626" t="s">
        <v>118</v>
      </c>
      <c r="D5626" t="s">
        <v>131</v>
      </c>
      <c r="F5626" t="b">
        <v>0</v>
      </c>
      <c r="G5626" t="s">
        <v>27</v>
      </c>
      <c r="H5626" s="4">
        <v>45727.625127314823</v>
      </c>
      <c r="I5626" t="b">
        <v>1</v>
      </c>
      <c r="J5626" t="b">
        <v>0</v>
      </c>
      <c r="K5626" t="s">
        <v>24</v>
      </c>
      <c r="L5626" t="s">
        <v>36</v>
      </c>
      <c r="N5626">
        <v>41</v>
      </c>
      <c r="O5626" t="s">
        <v>131</v>
      </c>
      <c r="P5626" t="s">
        <v>9387</v>
      </c>
    </row>
    <row r="5627" spans="1:16" x14ac:dyDescent="0.25">
      <c r="A5627" t="s">
        <v>19</v>
      </c>
      <c r="B5627" t="s">
        <v>9388</v>
      </c>
      <c r="C5627" t="s">
        <v>3887</v>
      </c>
      <c r="D5627" t="s">
        <v>3972</v>
      </c>
      <c r="E5627" t="s">
        <v>20</v>
      </c>
      <c r="F5627" t="b">
        <v>0</v>
      </c>
      <c r="G5627" t="s">
        <v>27</v>
      </c>
      <c r="H5627" s="4">
        <v>45727.625775462962</v>
      </c>
      <c r="I5627" t="b">
        <v>0</v>
      </c>
      <c r="J5627" t="b">
        <v>1</v>
      </c>
      <c r="K5627" t="s">
        <v>24</v>
      </c>
      <c r="L5627" t="s">
        <v>22</v>
      </c>
      <c r="M5627">
        <v>152500</v>
      </c>
      <c r="O5627" t="s">
        <v>9389</v>
      </c>
      <c r="P5627" t="s">
        <v>9390</v>
      </c>
    </row>
    <row r="5628" spans="1:16" x14ac:dyDescent="0.25">
      <c r="A5628" t="s">
        <v>25</v>
      </c>
      <c r="B5628" t="s">
        <v>8208</v>
      </c>
      <c r="C5628" t="s">
        <v>64</v>
      </c>
      <c r="D5628" t="s">
        <v>3972</v>
      </c>
      <c r="E5628" t="s">
        <v>20</v>
      </c>
      <c r="F5628" t="b">
        <v>0</v>
      </c>
      <c r="G5628" t="s">
        <v>52</v>
      </c>
      <c r="H5628" s="4">
        <v>45727.625949074078</v>
      </c>
      <c r="I5628" t="b">
        <v>0</v>
      </c>
      <c r="J5628" t="b">
        <v>1</v>
      </c>
      <c r="K5628" t="s">
        <v>24</v>
      </c>
      <c r="L5628" t="s">
        <v>22</v>
      </c>
      <c r="M5628">
        <v>98950</v>
      </c>
      <c r="O5628" t="s">
        <v>1906</v>
      </c>
      <c r="P5628" t="s">
        <v>8209</v>
      </c>
    </row>
    <row r="5629" spans="1:16" x14ac:dyDescent="0.25">
      <c r="A5629" t="s">
        <v>40</v>
      </c>
      <c r="B5629" t="s">
        <v>9391</v>
      </c>
      <c r="C5629" t="s">
        <v>1118</v>
      </c>
      <c r="D5629" t="s">
        <v>3972</v>
      </c>
      <c r="E5629" t="s">
        <v>20</v>
      </c>
      <c r="F5629" t="b">
        <v>0</v>
      </c>
      <c r="G5629" t="s">
        <v>27</v>
      </c>
      <c r="H5629" s="4">
        <v>45727.627222222232</v>
      </c>
      <c r="I5629" t="b">
        <v>0</v>
      </c>
      <c r="J5629" t="b">
        <v>1</v>
      </c>
      <c r="K5629" t="s">
        <v>24</v>
      </c>
      <c r="L5629" t="s">
        <v>22</v>
      </c>
      <c r="M5629">
        <v>135000</v>
      </c>
      <c r="O5629" t="s">
        <v>1784</v>
      </c>
      <c r="P5629" t="s">
        <v>2489</v>
      </c>
    </row>
    <row r="5630" spans="1:16" x14ac:dyDescent="0.25">
      <c r="A5630" t="s">
        <v>2</v>
      </c>
      <c r="B5630" t="s">
        <v>2</v>
      </c>
      <c r="C5630" t="s">
        <v>9392</v>
      </c>
      <c r="D5630" t="s">
        <v>3972</v>
      </c>
      <c r="E5630" t="s">
        <v>20</v>
      </c>
      <c r="F5630" t="b">
        <v>0</v>
      </c>
      <c r="G5630" t="s">
        <v>52</v>
      </c>
      <c r="H5630" s="4">
        <v>45727.629131944443</v>
      </c>
      <c r="I5630" t="b">
        <v>0</v>
      </c>
      <c r="J5630" t="b">
        <v>1</v>
      </c>
      <c r="K5630" t="s">
        <v>24</v>
      </c>
      <c r="L5630" t="s">
        <v>22</v>
      </c>
      <c r="M5630">
        <v>187153</v>
      </c>
      <c r="O5630" t="s">
        <v>5481</v>
      </c>
      <c r="P5630" t="s">
        <v>3226</v>
      </c>
    </row>
    <row r="5631" spans="1:16" x14ac:dyDescent="0.25">
      <c r="A5631" t="s">
        <v>2</v>
      </c>
      <c r="B5631" t="s">
        <v>4907</v>
      </c>
      <c r="C5631" t="s">
        <v>475</v>
      </c>
      <c r="D5631" t="s">
        <v>3972</v>
      </c>
      <c r="E5631" t="s">
        <v>20</v>
      </c>
      <c r="F5631" t="b">
        <v>0</v>
      </c>
      <c r="G5631" t="s">
        <v>27</v>
      </c>
      <c r="H5631" s="4">
        <v>45727.641516203701</v>
      </c>
      <c r="I5631" t="b">
        <v>0</v>
      </c>
      <c r="J5631" t="b">
        <v>0</v>
      </c>
      <c r="K5631" t="s">
        <v>24</v>
      </c>
      <c r="L5631" t="s">
        <v>22</v>
      </c>
      <c r="M5631">
        <v>130000</v>
      </c>
      <c r="O5631" t="s">
        <v>2925</v>
      </c>
    </row>
    <row r="5632" spans="1:16" x14ac:dyDescent="0.25">
      <c r="A5632" t="s">
        <v>1</v>
      </c>
      <c r="B5632" t="s">
        <v>9393</v>
      </c>
      <c r="C5632" t="s">
        <v>371</v>
      </c>
      <c r="D5632" t="s">
        <v>2208</v>
      </c>
      <c r="E5632" t="s">
        <v>20</v>
      </c>
      <c r="F5632" t="b">
        <v>0</v>
      </c>
      <c r="G5632" t="s">
        <v>27</v>
      </c>
      <c r="H5632" s="4">
        <v>45727.643113425933</v>
      </c>
      <c r="I5632" t="b">
        <v>0</v>
      </c>
      <c r="J5632" t="b">
        <v>0</v>
      </c>
      <c r="K5632" t="s">
        <v>24</v>
      </c>
      <c r="L5632" t="s">
        <v>22</v>
      </c>
      <c r="M5632">
        <v>95000</v>
      </c>
      <c r="O5632" t="s">
        <v>5490</v>
      </c>
      <c r="P5632" t="s">
        <v>9394</v>
      </c>
    </row>
    <row r="5633" spans="1:16" x14ac:dyDescent="0.25">
      <c r="A5633" t="s">
        <v>0</v>
      </c>
      <c r="B5633" t="s">
        <v>8785</v>
      </c>
      <c r="C5633" t="s">
        <v>1099</v>
      </c>
      <c r="D5633" t="s">
        <v>3600</v>
      </c>
      <c r="E5633" t="s">
        <v>51</v>
      </c>
      <c r="F5633" t="b">
        <v>0</v>
      </c>
      <c r="G5633" t="s">
        <v>27</v>
      </c>
      <c r="H5633" s="4">
        <v>45727.666724537034</v>
      </c>
      <c r="I5633" t="b">
        <v>1</v>
      </c>
      <c r="J5633" t="b">
        <v>0</v>
      </c>
      <c r="K5633" t="s">
        <v>24</v>
      </c>
      <c r="L5633" t="s">
        <v>36</v>
      </c>
      <c r="N5633">
        <v>60</v>
      </c>
      <c r="O5633" t="s">
        <v>8786</v>
      </c>
      <c r="P5633" t="s">
        <v>119</v>
      </c>
    </row>
    <row r="5634" spans="1:16" x14ac:dyDescent="0.25">
      <c r="A5634" t="s">
        <v>40</v>
      </c>
      <c r="B5634" t="s">
        <v>9449</v>
      </c>
      <c r="C5634" t="s">
        <v>44</v>
      </c>
      <c r="D5634" t="s">
        <v>9450</v>
      </c>
      <c r="E5634" t="s">
        <v>20</v>
      </c>
      <c r="F5634" t="b">
        <v>0</v>
      </c>
      <c r="G5634" t="s">
        <v>27</v>
      </c>
      <c r="H5634" s="4">
        <v>45727.668182870373</v>
      </c>
      <c r="I5634" t="b">
        <v>1</v>
      </c>
      <c r="J5634" t="b">
        <v>0</v>
      </c>
      <c r="K5634" t="s">
        <v>24</v>
      </c>
      <c r="L5634" t="s">
        <v>22</v>
      </c>
      <c r="M5634">
        <v>190000</v>
      </c>
      <c r="O5634" t="s">
        <v>9451</v>
      </c>
      <c r="P5634" t="s">
        <v>9452</v>
      </c>
    </row>
    <row r="5635" spans="1:16" x14ac:dyDescent="0.25">
      <c r="A5635" t="s">
        <v>1</v>
      </c>
      <c r="B5635" t="s">
        <v>9016</v>
      </c>
      <c r="C5635" t="s">
        <v>160</v>
      </c>
      <c r="D5635" t="s">
        <v>3828</v>
      </c>
      <c r="E5635" t="s">
        <v>20</v>
      </c>
      <c r="F5635" t="b">
        <v>0</v>
      </c>
      <c r="G5635" t="s">
        <v>52</v>
      </c>
      <c r="H5635" s="4">
        <v>45727.668865740743</v>
      </c>
      <c r="I5635" t="b">
        <v>0</v>
      </c>
      <c r="J5635" t="b">
        <v>1</v>
      </c>
      <c r="K5635" t="s">
        <v>24</v>
      </c>
      <c r="L5635" t="s">
        <v>22</v>
      </c>
      <c r="M5635">
        <v>220500</v>
      </c>
      <c r="O5635" t="s">
        <v>3939</v>
      </c>
    </row>
    <row r="5636" spans="1:16" x14ac:dyDescent="0.25">
      <c r="A5636" t="s">
        <v>40</v>
      </c>
      <c r="B5636" t="s">
        <v>9453</v>
      </c>
      <c r="C5636" t="s">
        <v>39</v>
      </c>
      <c r="D5636" t="s">
        <v>3972</v>
      </c>
      <c r="E5636" t="s">
        <v>20</v>
      </c>
      <c r="F5636" t="b">
        <v>1</v>
      </c>
      <c r="G5636" t="s">
        <v>41</v>
      </c>
      <c r="H5636" s="4">
        <v>45727.669120370367</v>
      </c>
      <c r="I5636" t="b">
        <v>1</v>
      </c>
      <c r="J5636" t="b">
        <v>1</v>
      </c>
      <c r="K5636" t="s">
        <v>24</v>
      </c>
      <c r="L5636" t="s">
        <v>22</v>
      </c>
      <c r="M5636">
        <v>115000</v>
      </c>
      <c r="O5636" t="s">
        <v>9454</v>
      </c>
      <c r="P5636" t="s">
        <v>9455</v>
      </c>
    </row>
    <row r="5637" spans="1:16" x14ac:dyDescent="0.25">
      <c r="A5637" t="s">
        <v>2</v>
      </c>
      <c r="B5637" t="s">
        <v>7236</v>
      </c>
      <c r="C5637" t="s">
        <v>2360</v>
      </c>
      <c r="D5637" t="s">
        <v>7237</v>
      </c>
      <c r="E5637" t="s">
        <v>20</v>
      </c>
      <c r="F5637" t="b">
        <v>0</v>
      </c>
      <c r="G5637" t="s">
        <v>1740</v>
      </c>
      <c r="H5637" s="4">
        <v>45727.685069444437</v>
      </c>
      <c r="I5637" t="b">
        <v>0</v>
      </c>
      <c r="J5637" t="b">
        <v>0</v>
      </c>
      <c r="K5637" t="s">
        <v>1740</v>
      </c>
      <c r="L5637" t="s">
        <v>22</v>
      </c>
      <c r="M5637">
        <v>28000</v>
      </c>
      <c r="O5637" t="s">
        <v>7238</v>
      </c>
    </row>
    <row r="5638" spans="1:16" x14ac:dyDescent="0.25">
      <c r="A5638" t="s">
        <v>19</v>
      </c>
      <c r="B5638" t="s">
        <v>2537</v>
      </c>
      <c r="C5638" t="s">
        <v>82</v>
      </c>
      <c r="D5638" t="s">
        <v>3972</v>
      </c>
      <c r="E5638" t="s">
        <v>51</v>
      </c>
      <c r="F5638" t="b">
        <v>0</v>
      </c>
      <c r="G5638" t="s">
        <v>27</v>
      </c>
      <c r="H5638" s="4">
        <v>45727.708344907413</v>
      </c>
      <c r="I5638" t="b">
        <v>0</v>
      </c>
      <c r="J5638" t="b">
        <v>0</v>
      </c>
      <c r="K5638" t="s">
        <v>24</v>
      </c>
      <c r="L5638" t="s">
        <v>36</v>
      </c>
      <c r="N5638">
        <v>77.5</v>
      </c>
      <c r="O5638" t="s">
        <v>5097</v>
      </c>
      <c r="P5638" t="s">
        <v>5098</v>
      </c>
    </row>
    <row r="5639" spans="1:16" x14ac:dyDescent="0.25">
      <c r="A5639" t="s">
        <v>0</v>
      </c>
      <c r="B5639" t="s">
        <v>9395</v>
      </c>
      <c r="C5639" t="s">
        <v>443</v>
      </c>
      <c r="D5639" t="s">
        <v>3600</v>
      </c>
      <c r="E5639" t="s">
        <v>20</v>
      </c>
      <c r="F5639" t="b">
        <v>0</v>
      </c>
      <c r="G5639" t="s">
        <v>27</v>
      </c>
      <c r="H5639" s="4">
        <v>45727.708368055559</v>
      </c>
      <c r="I5639" t="b">
        <v>0</v>
      </c>
      <c r="J5639" t="b">
        <v>0</v>
      </c>
      <c r="K5639" t="s">
        <v>24</v>
      </c>
      <c r="L5639" t="s">
        <v>22</v>
      </c>
      <c r="M5639">
        <v>107500</v>
      </c>
      <c r="O5639" t="s">
        <v>9396</v>
      </c>
      <c r="P5639" t="s">
        <v>9397</v>
      </c>
    </row>
    <row r="5640" spans="1:16" x14ac:dyDescent="0.25">
      <c r="A5640" t="s">
        <v>0</v>
      </c>
      <c r="B5640" t="s">
        <v>0</v>
      </c>
      <c r="C5640" t="s">
        <v>621</v>
      </c>
      <c r="D5640" t="s">
        <v>3972</v>
      </c>
      <c r="E5640" t="s">
        <v>51</v>
      </c>
      <c r="F5640" t="b">
        <v>0</v>
      </c>
      <c r="G5640" t="s">
        <v>52</v>
      </c>
      <c r="H5640" s="4">
        <v>45727.709050925929</v>
      </c>
      <c r="I5640" t="b">
        <v>1</v>
      </c>
      <c r="J5640" t="b">
        <v>0</v>
      </c>
      <c r="K5640" t="s">
        <v>24</v>
      </c>
      <c r="L5640" t="s">
        <v>36</v>
      </c>
      <c r="N5640">
        <v>22.5</v>
      </c>
      <c r="O5640" t="s">
        <v>1783</v>
      </c>
    </row>
    <row r="5641" spans="1:16" x14ac:dyDescent="0.25">
      <c r="A5641" t="s">
        <v>1</v>
      </c>
      <c r="B5641" t="s">
        <v>9456</v>
      </c>
      <c r="C5641" t="s">
        <v>82</v>
      </c>
      <c r="D5641" t="s">
        <v>4083</v>
      </c>
      <c r="E5641" t="s">
        <v>20</v>
      </c>
      <c r="F5641" t="b">
        <v>0</v>
      </c>
      <c r="G5641" t="s">
        <v>27</v>
      </c>
      <c r="H5641" s="4">
        <v>45727.709236111114</v>
      </c>
      <c r="I5641" t="b">
        <v>0</v>
      </c>
      <c r="J5641" t="b">
        <v>0</v>
      </c>
      <c r="K5641" t="s">
        <v>24</v>
      </c>
      <c r="L5641" t="s">
        <v>22</v>
      </c>
      <c r="M5641">
        <v>245000</v>
      </c>
      <c r="O5641" t="s">
        <v>2761</v>
      </c>
      <c r="P5641" t="s">
        <v>3842</v>
      </c>
    </row>
    <row r="5642" spans="1:16" x14ac:dyDescent="0.25">
      <c r="A5642" t="s">
        <v>1</v>
      </c>
      <c r="B5642" t="s">
        <v>779</v>
      </c>
      <c r="C5642" t="s">
        <v>64</v>
      </c>
      <c r="D5642" t="s">
        <v>3972</v>
      </c>
      <c r="E5642" t="s">
        <v>631</v>
      </c>
      <c r="F5642" t="b">
        <v>0</v>
      </c>
      <c r="G5642" t="s">
        <v>52</v>
      </c>
      <c r="H5642" s="4">
        <v>45727.710057870368</v>
      </c>
      <c r="I5642" t="b">
        <v>0</v>
      </c>
      <c r="J5642" t="b">
        <v>0</v>
      </c>
      <c r="K5642" t="s">
        <v>24</v>
      </c>
      <c r="L5642" t="s">
        <v>36</v>
      </c>
      <c r="N5642">
        <v>20</v>
      </c>
      <c r="O5642" t="s">
        <v>3888</v>
      </c>
      <c r="P5642" t="s">
        <v>149</v>
      </c>
    </row>
    <row r="5643" spans="1:16" x14ac:dyDescent="0.25">
      <c r="A5643" t="s">
        <v>2</v>
      </c>
      <c r="B5643" t="s">
        <v>9398</v>
      </c>
      <c r="C5643" t="s">
        <v>172</v>
      </c>
      <c r="D5643" t="s">
        <v>3972</v>
      </c>
      <c r="E5643" t="s">
        <v>20</v>
      </c>
      <c r="F5643" t="b">
        <v>0</v>
      </c>
      <c r="G5643" t="s">
        <v>27</v>
      </c>
      <c r="H5643" s="4">
        <v>45727.710231481477</v>
      </c>
      <c r="I5643" t="b">
        <v>0</v>
      </c>
      <c r="J5643" t="b">
        <v>1</v>
      </c>
      <c r="K5643" t="s">
        <v>24</v>
      </c>
      <c r="L5643" t="s">
        <v>22</v>
      </c>
      <c r="M5643">
        <v>162500</v>
      </c>
      <c r="O5643" t="s">
        <v>1172</v>
      </c>
      <c r="P5643" t="s">
        <v>9399</v>
      </c>
    </row>
    <row r="5644" spans="1:16" x14ac:dyDescent="0.25">
      <c r="A5644" t="s">
        <v>2</v>
      </c>
      <c r="B5644" t="s">
        <v>9400</v>
      </c>
      <c r="C5644" t="s">
        <v>633</v>
      </c>
      <c r="D5644" t="s">
        <v>2208</v>
      </c>
      <c r="E5644" t="s">
        <v>20</v>
      </c>
      <c r="F5644" t="b">
        <v>0</v>
      </c>
      <c r="G5644" t="s">
        <v>27</v>
      </c>
      <c r="H5644" s="4">
        <v>45727.710277777784</v>
      </c>
      <c r="I5644" t="b">
        <v>0</v>
      </c>
      <c r="J5644" t="b">
        <v>1</v>
      </c>
      <c r="K5644" t="s">
        <v>24</v>
      </c>
      <c r="L5644" t="s">
        <v>22</v>
      </c>
      <c r="M5644">
        <v>135000</v>
      </c>
      <c r="O5644" t="s">
        <v>3506</v>
      </c>
      <c r="P5644" t="s">
        <v>9401</v>
      </c>
    </row>
    <row r="5645" spans="1:16" x14ac:dyDescent="0.25">
      <c r="A5645" t="s">
        <v>2</v>
      </c>
      <c r="B5645" t="s">
        <v>2</v>
      </c>
      <c r="C5645" t="s">
        <v>39</v>
      </c>
      <c r="D5645" t="s">
        <v>3984</v>
      </c>
      <c r="E5645" t="s">
        <v>20</v>
      </c>
      <c r="F5645" t="b">
        <v>1</v>
      </c>
      <c r="G5645" t="s">
        <v>3446</v>
      </c>
      <c r="H5645" s="4">
        <v>45727.710682870369</v>
      </c>
      <c r="I5645" t="b">
        <v>0</v>
      </c>
      <c r="J5645" t="b">
        <v>0</v>
      </c>
      <c r="K5645" t="s">
        <v>3446</v>
      </c>
      <c r="L5645" t="s">
        <v>22</v>
      </c>
      <c r="M5645">
        <v>37500</v>
      </c>
      <c r="O5645" t="s">
        <v>7649</v>
      </c>
      <c r="P5645" t="s">
        <v>7650</v>
      </c>
    </row>
    <row r="5646" spans="1:16" x14ac:dyDescent="0.25">
      <c r="A5646" t="s">
        <v>2</v>
      </c>
      <c r="B5646" t="s">
        <v>9402</v>
      </c>
      <c r="C5646" t="s">
        <v>9403</v>
      </c>
      <c r="D5646" t="s">
        <v>4083</v>
      </c>
      <c r="E5646" t="s">
        <v>20</v>
      </c>
      <c r="F5646" t="b">
        <v>0</v>
      </c>
      <c r="G5646" t="s">
        <v>158</v>
      </c>
      <c r="H5646" s="4">
        <v>45727.712916666656</v>
      </c>
      <c r="I5646" t="b">
        <v>0</v>
      </c>
      <c r="J5646" t="b">
        <v>0</v>
      </c>
      <c r="K5646" t="s">
        <v>158</v>
      </c>
      <c r="L5646" t="s">
        <v>22</v>
      </c>
      <c r="M5646">
        <v>110000</v>
      </c>
      <c r="O5646" t="s">
        <v>9404</v>
      </c>
      <c r="P5646" t="s">
        <v>1244</v>
      </c>
    </row>
    <row r="5647" spans="1:16" x14ac:dyDescent="0.25">
      <c r="A5647" t="s">
        <v>2</v>
      </c>
      <c r="B5647" t="s">
        <v>9405</v>
      </c>
      <c r="C5647" t="s">
        <v>4207</v>
      </c>
      <c r="D5647" t="s">
        <v>3828</v>
      </c>
      <c r="E5647" t="s">
        <v>219</v>
      </c>
      <c r="F5647" t="b">
        <v>0</v>
      </c>
      <c r="G5647" t="s">
        <v>1247</v>
      </c>
      <c r="H5647" s="4">
        <v>45727.738020833327</v>
      </c>
      <c r="I5647" t="b">
        <v>0</v>
      </c>
      <c r="J5647" t="b">
        <v>0</v>
      </c>
      <c r="K5647" t="s">
        <v>1247</v>
      </c>
      <c r="L5647" t="s">
        <v>36</v>
      </c>
      <c r="N5647">
        <v>32.5</v>
      </c>
      <c r="O5647" t="s">
        <v>9406</v>
      </c>
    </row>
    <row r="5648" spans="1:16" x14ac:dyDescent="0.25">
      <c r="A5648" t="s">
        <v>2</v>
      </c>
      <c r="B5648" t="s">
        <v>3818</v>
      </c>
      <c r="C5648" t="s">
        <v>33</v>
      </c>
      <c r="D5648" t="s">
        <v>4034</v>
      </c>
      <c r="E5648" t="s">
        <v>20</v>
      </c>
      <c r="F5648" t="b">
        <v>0</v>
      </c>
      <c r="G5648" t="s">
        <v>27</v>
      </c>
      <c r="H5648" s="4">
        <v>45727.751516203702</v>
      </c>
      <c r="I5648" t="b">
        <v>0</v>
      </c>
      <c r="J5648" t="b">
        <v>0</v>
      </c>
      <c r="K5648" t="s">
        <v>24</v>
      </c>
      <c r="L5648" t="s">
        <v>22</v>
      </c>
      <c r="M5648">
        <v>184799.5</v>
      </c>
      <c r="O5648" t="s">
        <v>9457</v>
      </c>
      <c r="P5648" t="s">
        <v>9458</v>
      </c>
    </row>
    <row r="5649" spans="1:16" x14ac:dyDescent="0.25">
      <c r="A5649" t="s">
        <v>2</v>
      </c>
      <c r="B5649" t="s">
        <v>9407</v>
      </c>
      <c r="C5649" t="s">
        <v>122</v>
      </c>
      <c r="D5649" t="s">
        <v>3600</v>
      </c>
      <c r="E5649" t="s">
        <v>20</v>
      </c>
      <c r="F5649" t="b">
        <v>0</v>
      </c>
      <c r="G5649" t="s">
        <v>27</v>
      </c>
      <c r="H5649" s="4">
        <v>45727.752106481479</v>
      </c>
      <c r="I5649" t="b">
        <v>1</v>
      </c>
      <c r="J5649" t="b">
        <v>0</v>
      </c>
      <c r="K5649" t="s">
        <v>24</v>
      </c>
      <c r="L5649" t="s">
        <v>22</v>
      </c>
      <c r="M5649">
        <v>95000</v>
      </c>
      <c r="O5649" t="s">
        <v>9408</v>
      </c>
      <c r="P5649" t="s">
        <v>48</v>
      </c>
    </row>
    <row r="5650" spans="1:16" x14ac:dyDescent="0.25">
      <c r="A5650" t="s">
        <v>2</v>
      </c>
      <c r="B5650" t="s">
        <v>8529</v>
      </c>
      <c r="C5650" t="s">
        <v>26</v>
      </c>
      <c r="D5650" t="s">
        <v>3956</v>
      </c>
      <c r="E5650" t="s">
        <v>20</v>
      </c>
      <c r="F5650" t="b">
        <v>0</v>
      </c>
      <c r="G5650" t="s">
        <v>23</v>
      </c>
      <c r="H5650" s="4">
        <v>45727.768310185187</v>
      </c>
      <c r="I5650" t="b">
        <v>0</v>
      </c>
      <c r="J5650" t="b">
        <v>1</v>
      </c>
      <c r="K5650" t="s">
        <v>24</v>
      </c>
      <c r="L5650" t="s">
        <v>36</v>
      </c>
      <c r="N5650">
        <v>61.159996032714837</v>
      </c>
      <c r="O5650" t="s">
        <v>8530</v>
      </c>
      <c r="P5650" t="s">
        <v>8531</v>
      </c>
    </row>
    <row r="5651" spans="1:16" x14ac:dyDescent="0.25">
      <c r="A5651" t="s">
        <v>0</v>
      </c>
      <c r="B5651" t="s">
        <v>9409</v>
      </c>
      <c r="C5651" t="s">
        <v>329</v>
      </c>
      <c r="D5651" t="s">
        <v>3972</v>
      </c>
      <c r="E5651" t="s">
        <v>51</v>
      </c>
      <c r="F5651" t="b">
        <v>0</v>
      </c>
      <c r="G5651" t="s">
        <v>27</v>
      </c>
      <c r="H5651" s="4">
        <v>45727.791932870372</v>
      </c>
      <c r="I5651" t="b">
        <v>0</v>
      </c>
      <c r="J5651" t="b">
        <v>0</v>
      </c>
      <c r="K5651" t="s">
        <v>24</v>
      </c>
      <c r="L5651" t="s">
        <v>36</v>
      </c>
      <c r="N5651">
        <v>80</v>
      </c>
      <c r="O5651" t="s">
        <v>9410</v>
      </c>
    </row>
    <row r="5652" spans="1:16" x14ac:dyDescent="0.25">
      <c r="A5652" t="s">
        <v>0</v>
      </c>
      <c r="B5652" t="s">
        <v>1246</v>
      </c>
      <c r="C5652" t="s">
        <v>768</v>
      </c>
      <c r="D5652" t="s">
        <v>4083</v>
      </c>
      <c r="F5652" t="b">
        <v>0</v>
      </c>
      <c r="G5652" t="s">
        <v>27</v>
      </c>
      <c r="H5652" s="4">
        <v>45727.792013888888</v>
      </c>
      <c r="I5652" t="b">
        <v>0</v>
      </c>
      <c r="J5652" t="b">
        <v>0</v>
      </c>
      <c r="K5652" t="s">
        <v>24</v>
      </c>
      <c r="L5652" t="s">
        <v>22</v>
      </c>
      <c r="M5652">
        <v>93176</v>
      </c>
      <c r="O5652" t="s">
        <v>9411</v>
      </c>
    </row>
    <row r="5653" spans="1:16" x14ac:dyDescent="0.25">
      <c r="A5653" t="s">
        <v>2</v>
      </c>
      <c r="B5653" t="s">
        <v>9412</v>
      </c>
      <c r="C5653" t="s">
        <v>1025</v>
      </c>
      <c r="D5653" t="s">
        <v>3600</v>
      </c>
      <c r="E5653" t="s">
        <v>51</v>
      </c>
      <c r="F5653" t="b">
        <v>0</v>
      </c>
      <c r="G5653" t="s">
        <v>35</v>
      </c>
      <c r="H5653" s="4">
        <v>45727.793356481481</v>
      </c>
      <c r="I5653" t="b">
        <v>1</v>
      </c>
      <c r="J5653" t="b">
        <v>0</v>
      </c>
      <c r="K5653" t="s">
        <v>24</v>
      </c>
      <c r="L5653" t="s">
        <v>36</v>
      </c>
      <c r="N5653">
        <v>65</v>
      </c>
      <c r="O5653" t="s">
        <v>9413</v>
      </c>
      <c r="P5653" t="s">
        <v>2177</v>
      </c>
    </row>
    <row r="5654" spans="1:16" x14ac:dyDescent="0.25">
      <c r="A5654" t="s">
        <v>0</v>
      </c>
      <c r="B5654" t="s">
        <v>8055</v>
      </c>
      <c r="C5654" t="s">
        <v>696</v>
      </c>
      <c r="D5654" t="s">
        <v>3972</v>
      </c>
      <c r="E5654" t="s">
        <v>51</v>
      </c>
      <c r="F5654" t="b">
        <v>0</v>
      </c>
      <c r="G5654" t="s">
        <v>30</v>
      </c>
      <c r="H5654" s="4">
        <v>45727.793506944443</v>
      </c>
      <c r="I5654" t="b">
        <v>0</v>
      </c>
      <c r="J5654" t="b">
        <v>0</v>
      </c>
      <c r="K5654" t="s">
        <v>24</v>
      </c>
      <c r="L5654" t="s">
        <v>36</v>
      </c>
      <c r="N5654">
        <v>47.5</v>
      </c>
      <c r="O5654" t="s">
        <v>1137</v>
      </c>
      <c r="P5654" t="s">
        <v>709</v>
      </c>
    </row>
    <row r="5655" spans="1:16" x14ac:dyDescent="0.25">
      <c r="A5655" t="s">
        <v>2</v>
      </c>
      <c r="B5655" t="s">
        <v>9414</v>
      </c>
      <c r="C5655" t="s">
        <v>9415</v>
      </c>
      <c r="D5655" t="s">
        <v>3972</v>
      </c>
      <c r="E5655" t="s">
        <v>20</v>
      </c>
      <c r="F5655" t="b">
        <v>0</v>
      </c>
      <c r="G5655" t="s">
        <v>27</v>
      </c>
      <c r="H5655" s="4">
        <v>45727.793703703697</v>
      </c>
      <c r="I5655" t="b">
        <v>0</v>
      </c>
      <c r="J5655" t="b">
        <v>1</v>
      </c>
      <c r="K5655" t="s">
        <v>24</v>
      </c>
      <c r="L5655" t="s">
        <v>22</v>
      </c>
      <c r="M5655">
        <v>119000</v>
      </c>
      <c r="O5655" t="s">
        <v>734</v>
      </c>
      <c r="P5655" t="s">
        <v>9416</v>
      </c>
    </row>
    <row r="5656" spans="1:16" x14ac:dyDescent="0.25">
      <c r="A5656" t="s">
        <v>89</v>
      </c>
      <c r="B5656" t="s">
        <v>6659</v>
      </c>
      <c r="C5656" t="s">
        <v>44</v>
      </c>
      <c r="D5656" t="s">
        <v>3972</v>
      </c>
      <c r="E5656" t="s">
        <v>20</v>
      </c>
      <c r="F5656" t="b">
        <v>0</v>
      </c>
      <c r="G5656" t="s">
        <v>27</v>
      </c>
      <c r="H5656" s="4">
        <v>45727.795057870368</v>
      </c>
      <c r="I5656" t="b">
        <v>1</v>
      </c>
      <c r="J5656" t="b">
        <v>1</v>
      </c>
      <c r="K5656" t="s">
        <v>24</v>
      </c>
      <c r="L5656" t="s">
        <v>22</v>
      </c>
      <c r="M5656">
        <v>185000</v>
      </c>
      <c r="O5656" t="s">
        <v>2815</v>
      </c>
      <c r="P5656" t="s">
        <v>6660</v>
      </c>
    </row>
    <row r="5657" spans="1:16" x14ac:dyDescent="0.25">
      <c r="A5657" t="s">
        <v>0</v>
      </c>
      <c r="B5657" t="s">
        <v>9417</v>
      </c>
      <c r="C5657" t="s">
        <v>316</v>
      </c>
      <c r="D5657" t="s">
        <v>3956</v>
      </c>
      <c r="E5657" t="s">
        <v>20</v>
      </c>
      <c r="F5657" t="b">
        <v>0</v>
      </c>
      <c r="G5657" t="s">
        <v>35</v>
      </c>
      <c r="H5657" s="4">
        <v>45727.833819444437</v>
      </c>
      <c r="I5657" t="b">
        <v>0</v>
      </c>
      <c r="J5657" t="b">
        <v>1</v>
      </c>
      <c r="K5657" t="s">
        <v>24</v>
      </c>
      <c r="L5657" t="s">
        <v>36</v>
      </c>
      <c r="N5657">
        <v>16.510000228881839</v>
      </c>
      <c r="O5657" t="s">
        <v>759</v>
      </c>
      <c r="P5657" t="s">
        <v>9418</v>
      </c>
    </row>
    <row r="5658" spans="1:16" x14ac:dyDescent="0.25">
      <c r="A5658" t="s">
        <v>0</v>
      </c>
      <c r="B5658" t="s">
        <v>9174</v>
      </c>
      <c r="C5658" t="s">
        <v>292</v>
      </c>
      <c r="D5658" t="s">
        <v>3956</v>
      </c>
      <c r="E5658" t="s">
        <v>20</v>
      </c>
      <c r="F5658" t="b">
        <v>0</v>
      </c>
      <c r="G5658" t="s">
        <v>30</v>
      </c>
      <c r="H5658" s="4">
        <v>45727.834236111114</v>
      </c>
      <c r="I5658" t="b">
        <v>0</v>
      </c>
      <c r="J5658" t="b">
        <v>1</v>
      </c>
      <c r="K5658" t="s">
        <v>24</v>
      </c>
      <c r="L5658" t="s">
        <v>36</v>
      </c>
      <c r="N5658">
        <v>22.694999694824219</v>
      </c>
      <c r="O5658" t="s">
        <v>9175</v>
      </c>
      <c r="P5658" t="s">
        <v>1303</v>
      </c>
    </row>
    <row r="5659" spans="1:16" x14ac:dyDescent="0.25">
      <c r="A5659" t="s">
        <v>139</v>
      </c>
      <c r="B5659" t="s">
        <v>1634</v>
      </c>
      <c r="C5659" t="s">
        <v>945</v>
      </c>
      <c r="D5659" t="s">
        <v>3972</v>
      </c>
      <c r="E5659" t="s">
        <v>20</v>
      </c>
      <c r="F5659" t="b">
        <v>0</v>
      </c>
      <c r="G5659" t="s">
        <v>30</v>
      </c>
      <c r="H5659" s="4">
        <v>45727.83425925926</v>
      </c>
      <c r="I5659" t="b">
        <v>0</v>
      </c>
      <c r="J5659" t="b">
        <v>0</v>
      </c>
      <c r="K5659" t="s">
        <v>24</v>
      </c>
      <c r="L5659" t="s">
        <v>22</v>
      </c>
      <c r="M5659">
        <v>67884</v>
      </c>
      <c r="O5659" t="s">
        <v>3090</v>
      </c>
    </row>
    <row r="5660" spans="1:16" x14ac:dyDescent="0.25">
      <c r="A5660" t="s">
        <v>2</v>
      </c>
      <c r="B5660" t="s">
        <v>2617</v>
      </c>
      <c r="C5660" t="s">
        <v>151</v>
      </c>
      <c r="D5660" t="s">
        <v>3972</v>
      </c>
      <c r="E5660" t="s">
        <v>20</v>
      </c>
      <c r="F5660" t="b">
        <v>0</v>
      </c>
      <c r="G5660" t="s">
        <v>30</v>
      </c>
      <c r="H5660" s="4">
        <v>45727.835636574076</v>
      </c>
      <c r="I5660" t="b">
        <v>0</v>
      </c>
      <c r="J5660" t="b">
        <v>1</v>
      </c>
      <c r="K5660" t="s">
        <v>24</v>
      </c>
      <c r="L5660" t="s">
        <v>22</v>
      </c>
      <c r="M5660">
        <v>130500</v>
      </c>
      <c r="O5660" t="s">
        <v>9419</v>
      </c>
      <c r="P5660" t="s">
        <v>9420</v>
      </c>
    </row>
    <row r="5661" spans="1:16" x14ac:dyDescent="0.25">
      <c r="A5661" t="s">
        <v>2</v>
      </c>
      <c r="B5661" t="s">
        <v>2076</v>
      </c>
      <c r="C5661" t="s">
        <v>236</v>
      </c>
      <c r="D5661" t="s">
        <v>3956</v>
      </c>
      <c r="E5661" t="s">
        <v>34</v>
      </c>
      <c r="F5661" t="b">
        <v>0</v>
      </c>
      <c r="G5661" t="s">
        <v>41</v>
      </c>
      <c r="H5661" s="4">
        <v>45727.835763888892</v>
      </c>
      <c r="I5661" t="b">
        <v>1</v>
      </c>
      <c r="J5661" t="b">
        <v>1</v>
      </c>
      <c r="K5661" t="s">
        <v>24</v>
      </c>
      <c r="L5661" t="s">
        <v>36</v>
      </c>
      <c r="N5661">
        <v>56.475002288818359</v>
      </c>
      <c r="O5661" t="s">
        <v>186</v>
      </c>
      <c r="P5661" t="s">
        <v>4097</v>
      </c>
    </row>
    <row r="5662" spans="1:16" x14ac:dyDescent="0.25">
      <c r="A5662" t="s">
        <v>2</v>
      </c>
      <c r="B5662" t="s">
        <v>9421</v>
      </c>
      <c r="C5662" t="s">
        <v>823</v>
      </c>
      <c r="D5662" t="s">
        <v>3828</v>
      </c>
      <c r="E5662" t="s">
        <v>20</v>
      </c>
      <c r="F5662" t="b">
        <v>0</v>
      </c>
      <c r="G5662" t="s">
        <v>52</v>
      </c>
      <c r="H5662" s="4">
        <v>45727.838194444441</v>
      </c>
      <c r="I5662" t="b">
        <v>0</v>
      </c>
      <c r="J5662" t="b">
        <v>1</v>
      </c>
      <c r="K5662" t="s">
        <v>24</v>
      </c>
      <c r="L5662" t="s">
        <v>22</v>
      </c>
      <c r="M5662">
        <v>98883</v>
      </c>
      <c r="O5662" t="s">
        <v>9422</v>
      </c>
      <c r="P5662" t="s">
        <v>9423</v>
      </c>
    </row>
    <row r="5663" spans="1:16" x14ac:dyDescent="0.25">
      <c r="A5663" t="s">
        <v>25</v>
      </c>
      <c r="B5663" t="s">
        <v>9424</v>
      </c>
      <c r="C5663" t="s">
        <v>203</v>
      </c>
      <c r="D5663" t="s">
        <v>3828</v>
      </c>
      <c r="E5663" t="s">
        <v>20</v>
      </c>
      <c r="F5663" t="b">
        <v>0</v>
      </c>
      <c r="G5663" t="s">
        <v>23</v>
      </c>
      <c r="H5663" s="4">
        <v>45727.863483796304</v>
      </c>
      <c r="I5663" t="b">
        <v>1</v>
      </c>
      <c r="J5663" t="b">
        <v>1</v>
      </c>
      <c r="K5663" t="s">
        <v>24</v>
      </c>
      <c r="L5663" t="s">
        <v>22</v>
      </c>
      <c r="M5663">
        <v>108750</v>
      </c>
      <c r="O5663" t="s">
        <v>935</v>
      </c>
      <c r="P5663" t="s">
        <v>1813</v>
      </c>
    </row>
    <row r="5664" spans="1:16" x14ac:dyDescent="0.25">
      <c r="A5664" t="s">
        <v>0</v>
      </c>
      <c r="B5664" t="s">
        <v>5399</v>
      </c>
      <c r="C5664" t="s">
        <v>306</v>
      </c>
      <c r="D5664" t="s">
        <v>3972</v>
      </c>
      <c r="E5664" t="s">
        <v>20</v>
      </c>
      <c r="F5664" t="b">
        <v>0</v>
      </c>
      <c r="G5664" t="s">
        <v>27</v>
      </c>
      <c r="H5664" s="4">
        <v>45727.875219907408</v>
      </c>
      <c r="I5664" t="b">
        <v>0</v>
      </c>
      <c r="J5664" t="b">
        <v>0</v>
      </c>
      <c r="K5664" t="s">
        <v>24</v>
      </c>
      <c r="L5664" t="s">
        <v>22</v>
      </c>
      <c r="M5664">
        <v>66000</v>
      </c>
      <c r="O5664" t="s">
        <v>5400</v>
      </c>
    </row>
    <row r="5665" spans="1:16" x14ac:dyDescent="0.25">
      <c r="A5665" t="s">
        <v>0</v>
      </c>
      <c r="B5665" t="s">
        <v>0</v>
      </c>
      <c r="C5665" t="s">
        <v>916</v>
      </c>
      <c r="D5665" t="s">
        <v>3972</v>
      </c>
      <c r="E5665" t="s">
        <v>20</v>
      </c>
      <c r="F5665" t="b">
        <v>0</v>
      </c>
      <c r="G5665" t="s">
        <v>27</v>
      </c>
      <c r="H5665" s="4">
        <v>45727.876296296286</v>
      </c>
      <c r="I5665" t="b">
        <v>1</v>
      </c>
      <c r="J5665" t="b">
        <v>0</v>
      </c>
      <c r="K5665" t="s">
        <v>24</v>
      </c>
      <c r="L5665" t="s">
        <v>22</v>
      </c>
      <c r="M5665">
        <v>82500</v>
      </c>
      <c r="O5665" t="s">
        <v>1899</v>
      </c>
      <c r="P5665" t="s">
        <v>338</v>
      </c>
    </row>
    <row r="5666" spans="1:16" x14ac:dyDescent="0.25">
      <c r="A5666" t="s">
        <v>0</v>
      </c>
      <c r="B5666" t="s">
        <v>9425</v>
      </c>
      <c r="C5666" t="s">
        <v>213</v>
      </c>
      <c r="D5666" t="s">
        <v>3828</v>
      </c>
      <c r="E5666" t="s">
        <v>20</v>
      </c>
      <c r="F5666" t="b">
        <v>0</v>
      </c>
      <c r="G5666" t="s">
        <v>41</v>
      </c>
      <c r="H5666" s="4">
        <v>45727.876331018517</v>
      </c>
      <c r="I5666" t="b">
        <v>0</v>
      </c>
      <c r="J5666" t="b">
        <v>1</v>
      </c>
      <c r="K5666" t="s">
        <v>24</v>
      </c>
      <c r="L5666" t="s">
        <v>36</v>
      </c>
      <c r="N5666">
        <v>23</v>
      </c>
      <c r="O5666" t="s">
        <v>9426</v>
      </c>
      <c r="P5666" t="s">
        <v>9427</v>
      </c>
    </row>
    <row r="5667" spans="1:16" x14ac:dyDescent="0.25">
      <c r="A5667" t="s">
        <v>89</v>
      </c>
      <c r="B5667" t="s">
        <v>9428</v>
      </c>
      <c r="C5667" t="s">
        <v>2172</v>
      </c>
      <c r="D5667" t="s">
        <v>3600</v>
      </c>
      <c r="E5667" t="s">
        <v>20</v>
      </c>
      <c r="F5667" t="b">
        <v>0</v>
      </c>
      <c r="G5667" t="s">
        <v>52</v>
      </c>
      <c r="H5667" s="4">
        <v>45727.877812500003</v>
      </c>
      <c r="I5667" t="b">
        <v>0</v>
      </c>
      <c r="J5667" t="b">
        <v>1</v>
      </c>
      <c r="K5667" t="s">
        <v>24</v>
      </c>
      <c r="L5667" t="s">
        <v>22</v>
      </c>
      <c r="M5667">
        <v>255630</v>
      </c>
      <c r="O5667" t="s">
        <v>773</v>
      </c>
    </row>
    <row r="5668" spans="1:16" x14ac:dyDescent="0.25">
      <c r="A5668" t="s">
        <v>0</v>
      </c>
      <c r="B5668" t="s">
        <v>1934</v>
      </c>
      <c r="C5668" t="s">
        <v>1247</v>
      </c>
      <c r="D5668" t="s">
        <v>3828</v>
      </c>
      <c r="E5668" t="s">
        <v>20</v>
      </c>
      <c r="F5668" t="b">
        <v>0</v>
      </c>
      <c r="G5668" t="s">
        <v>1247</v>
      </c>
      <c r="H5668" s="4">
        <v>45727.905011574083</v>
      </c>
      <c r="I5668" t="b">
        <v>0</v>
      </c>
      <c r="J5668" t="b">
        <v>0</v>
      </c>
      <c r="K5668" t="s">
        <v>1247</v>
      </c>
      <c r="L5668" t="s">
        <v>22</v>
      </c>
      <c r="M5668">
        <v>38500</v>
      </c>
      <c r="O5668" t="s">
        <v>5659</v>
      </c>
      <c r="P5668" t="s">
        <v>5660</v>
      </c>
    </row>
    <row r="5669" spans="1:16" x14ac:dyDescent="0.25">
      <c r="A5669" t="s">
        <v>89</v>
      </c>
      <c r="B5669" t="s">
        <v>2377</v>
      </c>
      <c r="C5669" t="s">
        <v>623</v>
      </c>
      <c r="D5669" t="s">
        <v>3972</v>
      </c>
      <c r="E5669" t="s">
        <v>51</v>
      </c>
      <c r="F5669" t="b">
        <v>0</v>
      </c>
      <c r="G5669" t="s">
        <v>27</v>
      </c>
      <c r="H5669" s="4">
        <v>45727.916979166657</v>
      </c>
      <c r="I5669" t="b">
        <v>0</v>
      </c>
      <c r="J5669" t="b">
        <v>1</v>
      </c>
      <c r="K5669" t="s">
        <v>24</v>
      </c>
      <c r="L5669" t="s">
        <v>36</v>
      </c>
      <c r="N5669">
        <v>65</v>
      </c>
      <c r="O5669" t="s">
        <v>483</v>
      </c>
      <c r="P5669" t="s">
        <v>9068</v>
      </c>
    </row>
    <row r="5670" spans="1:16" x14ac:dyDescent="0.25">
      <c r="A5670" t="s">
        <v>0</v>
      </c>
      <c r="B5670" t="s">
        <v>8620</v>
      </c>
      <c r="C5670" t="s">
        <v>179</v>
      </c>
      <c r="D5670" t="s">
        <v>3972</v>
      </c>
      <c r="E5670" t="s">
        <v>20</v>
      </c>
      <c r="F5670" t="b">
        <v>0</v>
      </c>
      <c r="G5670" t="s">
        <v>27</v>
      </c>
      <c r="H5670" s="4">
        <v>45727.916979166657</v>
      </c>
      <c r="I5670" t="b">
        <v>0</v>
      </c>
      <c r="J5670" t="b">
        <v>1</v>
      </c>
      <c r="K5670" t="s">
        <v>24</v>
      </c>
      <c r="L5670" t="s">
        <v>22</v>
      </c>
      <c r="M5670">
        <v>62355.453125</v>
      </c>
      <c r="O5670" t="s">
        <v>8621</v>
      </c>
      <c r="P5670" t="s">
        <v>1732</v>
      </c>
    </row>
    <row r="5671" spans="1:16" x14ac:dyDescent="0.25">
      <c r="A5671" t="s">
        <v>2</v>
      </c>
      <c r="B5671" t="s">
        <v>9429</v>
      </c>
      <c r="C5671" t="s">
        <v>145</v>
      </c>
      <c r="D5671" t="s">
        <v>3828</v>
      </c>
      <c r="E5671" t="s">
        <v>20</v>
      </c>
      <c r="F5671" t="b">
        <v>0</v>
      </c>
      <c r="G5671" t="s">
        <v>27</v>
      </c>
      <c r="H5671" s="4">
        <v>45727.917870370373</v>
      </c>
      <c r="I5671" t="b">
        <v>0</v>
      </c>
      <c r="J5671" t="b">
        <v>1</v>
      </c>
      <c r="K5671" t="s">
        <v>24</v>
      </c>
      <c r="L5671" t="s">
        <v>22</v>
      </c>
      <c r="M5671">
        <v>204500</v>
      </c>
      <c r="O5671" t="s">
        <v>9430</v>
      </c>
      <c r="P5671" t="s">
        <v>9431</v>
      </c>
    </row>
    <row r="5672" spans="1:16" x14ac:dyDescent="0.25">
      <c r="A5672" t="s">
        <v>1</v>
      </c>
      <c r="B5672" t="s">
        <v>9432</v>
      </c>
      <c r="C5672" t="s">
        <v>192</v>
      </c>
      <c r="D5672" t="s">
        <v>2208</v>
      </c>
      <c r="E5672" t="s">
        <v>20</v>
      </c>
      <c r="F5672" t="b">
        <v>0</v>
      </c>
      <c r="G5672" t="s">
        <v>23</v>
      </c>
      <c r="H5672" s="4">
        <v>45727.930821759262</v>
      </c>
      <c r="I5672" t="b">
        <v>0</v>
      </c>
      <c r="J5672" t="b">
        <v>1</v>
      </c>
      <c r="K5672" t="s">
        <v>24</v>
      </c>
      <c r="L5672" t="s">
        <v>36</v>
      </c>
      <c r="N5672">
        <v>40.81500244140625</v>
      </c>
      <c r="O5672" t="s">
        <v>9433</v>
      </c>
      <c r="P5672" t="s">
        <v>9434</v>
      </c>
    </row>
    <row r="5673" spans="1:16" x14ac:dyDescent="0.25">
      <c r="A5673" t="s">
        <v>89</v>
      </c>
      <c r="B5673" t="s">
        <v>5117</v>
      </c>
      <c r="C5673" t="s">
        <v>367</v>
      </c>
      <c r="D5673" t="s">
        <v>3972</v>
      </c>
      <c r="E5673" t="s">
        <v>20</v>
      </c>
      <c r="F5673" t="b">
        <v>0</v>
      </c>
      <c r="G5673" t="s">
        <v>27</v>
      </c>
      <c r="H5673" s="4">
        <v>45727.958541666667</v>
      </c>
      <c r="I5673" t="b">
        <v>0</v>
      </c>
      <c r="J5673" t="b">
        <v>1</v>
      </c>
      <c r="K5673" t="s">
        <v>24</v>
      </c>
      <c r="L5673" t="s">
        <v>22</v>
      </c>
      <c r="M5673">
        <v>160000</v>
      </c>
      <c r="O5673" t="s">
        <v>368</v>
      </c>
      <c r="P5673" t="s">
        <v>5118</v>
      </c>
    </row>
    <row r="5674" spans="1:16" x14ac:dyDescent="0.25">
      <c r="A5674" t="s">
        <v>0</v>
      </c>
      <c r="B5674" t="s">
        <v>1174</v>
      </c>
      <c r="C5674" t="s">
        <v>9435</v>
      </c>
      <c r="D5674" t="s">
        <v>3956</v>
      </c>
      <c r="E5674" t="s">
        <v>34</v>
      </c>
      <c r="F5674" t="b">
        <v>0</v>
      </c>
      <c r="G5674" t="s">
        <v>35</v>
      </c>
      <c r="H5674" s="4">
        <v>45727.958761574067</v>
      </c>
      <c r="I5674" t="b">
        <v>0</v>
      </c>
      <c r="J5674" t="b">
        <v>0</v>
      </c>
      <c r="K5674" t="s">
        <v>24</v>
      </c>
      <c r="L5674" t="s">
        <v>36</v>
      </c>
      <c r="N5674">
        <v>16.510000228881839</v>
      </c>
      <c r="O5674" t="s">
        <v>9436</v>
      </c>
      <c r="P5674" t="s">
        <v>9437</v>
      </c>
    </row>
    <row r="5675" spans="1:16" x14ac:dyDescent="0.25">
      <c r="A5675" t="s">
        <v>2</v>
      </c>
      <c r="B5675" t="s">
        <v>369</v>
      </c>
      <c r="C5675" t="s">
        <v>8873</v>
      </c>
      <c r="D5675" t="s">
        <v>3972</v>
      </c>
      <c r="E5675" t="s">
        <v>631</v>
      </c>
      <c r="F5675" t="b">
        <v>0</v>
      </c>
      <c r="G5675" t="s">
        <v>41</v>
      </c>
      <c r="H5675" s="4">
        <v>45727.971516203703</v>
      </c>
      <c r="I5675" t="b">
        <v>0</v>
      </c>
      <c r="J5675" t="b">
        <v>0</v>
      </c>
      <c r="K5675" t="s">
        <v>24</v>
      </c>
      <c r="L5675" t="s">
        <v>22</v>
      </c>
      <c r="M5675">
        <v>87000</v>
      </c>
      <c r="O5675" t="s">
        <v>91</v>
      </c>
      <c r="P5675" t="s">
        <v>9438</v>
      </c>
    </row>
    <row r="5676" spans="1:16" x14ac:dyDescent="0.25">
      <c r="A5676" t="s">
        <v>40</v>
      </c>
      <c r="B5676" t="s">
        <v>1786</v>
      </c>
      <c r="C5676" t="s">
        <v>5426</v>
      </c>
      <c r="D5676" t="s">
        <v>4013</v>
      </c>
      <c r="E5676" t="s">
        <v>20</v>
      </c>
      <c r="F5676" t="b">
        <v>0</v>
      </c>
      <c r="G5676" t="s">
        <v>27</v>
      </c>
      <c r="H5676" s="4">
        <v>45727.997129629628</v>
      </c>
      <c r="I5676" t="b">
        <v>0</v>
      </c>
      <c r="J5676" t="b">
        <v>1</v>
      </c>
      <c r="K5676" t="s">
        <v>24</v>
      </c>
      <c r="L5676" t="s">
        <v>22</v>
      </c>
      <c r="M5676">
        <v>253000</v>
      </c>
      <c r="O5676" t="s">
        <v>59</v>
      </c>
      <c r="P5676" t="s">
        <v>137</v>
      </c>
    </row>
    <row r="5677" spans="1:16" x14ac:dyDescent="0.25">
      <c r="A5677" t="s">
        <v>0</v>
      </c>
      <c r="B5677" t="s">
        <v>257</v>
      </c>
      <c r="C5677" t="s">
        <v>468</v>
      </c>
      <c r="D5677" t="s">
        <v>3972</v>
      </c>
      <c r="E5677" t="s">
        <v>20</v>
      </c>
      <c r="F5677" t="b">
        <v>0</v>
      </c>
      <c r="G5677" t="s">
        <v>27</v>
      </c>
      <c r="H5677" s="4">
        <v>45728.000231481477</v>
      </c>
      <c r="I5677" t="b">
        <v>0</v>
      </c>
      <c r="J5677" t="b">
        <v>1</v>
      </c>
      <c r="K5677" t="s">
        <v>24</v>
      </c>
      <c r="L5677" t="s">
        <v>22</v>
      </c>
      <c r="M5677">
        <v>125000</v>
      </c>
      <c r="O5677" t="s">
        <v>5481</v>
      </c>
      <c r="P5677" t="s">
        <v>9338</v>
      </c>
    </row>
    <row r="5678" spans="1:16" x14ac:dyDescent="0.25">
      <c r="A5678" t="s">
        <v>89</v>
      </c>
      <c r="B5678" t="s">
        <v>5531</v>
      </c>
      <c r="C5678" t="s">
        <v>3196</v>
      </c>
      <c r="D5678" t="s">
        <v>3972</v>
      </c>
      <c r="E5678" t="s">
        <v>51</v>
      </c>
      <c r="F5678" t="b">
        <v>0</v>
      </c>
      <c r="G5678" t="s">
        <v>41</v>
      </c>
      <c r="H5678" s="4">
        <v>45728.000462962962</v>
      </c>
      <c r="I5678" t="b">
        <v>1</v>
      </c>
      <c r="J5678" t="b">
        <v>0</v>
      </c>
      <c r="K5678" t="s">
        <v>24</v>
      </c>
      <c r="L5678" t="s">
        <v>36</v>
      </c>
      <c r="N5678">
        <v>47.5</v>
      </c>
      <c r="O5678" t="s">
        <v>806</v>
      </c>
      <c r="P5678" t="s">
        <v>5532</v>
      </c>
    </row>
    <row r="5679" spans="1:16" x14ac:dyDescent="0.25">
      <c r="A5679" t="s">
        <v>2</v>
      </c>
      <c r="B5679" t="s">
        <v>1167</v>
      </c>
      <c r="C5679" t="s">
        <v>29</v>
      </c>
      <c r="D5679" t="s">
        <v>5534</v>
      </c>
      <c r="E5679" t="s">
        <v>20</v>
      </c>
      <c r="F5679" t="b">
        <v>0</v>
      </c>
      <c r="G5679" t="s">
        <v>27</v>
      </c>
      <c r="H5679" s="4">
        <v>45728.001157407409</v>
      </c>
      <c r="I5679" t="b">
        <v>1</v>
      </c>
      <c r="J5679" t="b">
        <v>1</v>
      </c>
      <c r="K5679" t="s">
        <v>24</v>
      </c>
      <c r="L5679" t="s">
        <v>22</v>
      </c>
      <c r="M5679">
        <v>88582</v>
      </c>
      <c r="O5679" t="s">
        <v>77</v>
      </c>
      <c r="P5679" t="s">
        <v>9339</v>
      </c>
    </row>
    <row r="5680" spans="1:16" x14ac:dyDescent="0.25">
      <c r="A5680" t="s">
        <v>2</v>
      </c>
      <c r="B5680" t="s">
        <v>2</v>
      </c>
      <c r="C5680" t="s">
        <v>9439</v>
      </c>
      <c r="D5680" t="s">
        <v>3972</v>
      </c>
      <c r="E5680" t="s">
        <v>20</v>
      </c>
      <c r="F5680" t="b">
        <v>0</v>
      </c>
      <c r="G5680" t="s">
        <v>27</v>
      </c>
      <c r="H5680" s="4">
        <v>45728.001620370371</v>
      </c>
      <c r="I5680" t="b">
        <v>0</v>
      </c>
      <c r="J5680" t="b">
        <v>1</v>
      </c>
      <c r="K5680" t="s">
        <v>24</v>
      </c>
      <c r="L5680" t="s">
        <v>22</v>
      </c>
      <c r="M5680">
        <v>90000</v>
      </c>
      <c r="O5680" t="s">
        <v>4343</v>
      </c>
      <c r="P5680" t="s">
        <v>9440</v>
      </c>
    </row>
    <row r="5681" spans="1:16" x14ac:dyDescent="0.25">
      <c r="A5681" t="s">
        <v>2</v>
      </c>
      <c r="B5681" t="s">
        <v>6904</v>
      </c>
      <c r="C5681" t="s">
        <v>151</v>
      </c>
      <c r="D5681" t="s">
        <v>4013</v>
      </c>
      <c r="E5681" t="s">
        <v>20</v>
      </c>
      <c r="F5681" t="b">
        <v>0</v>
      </c>
      <c r="G5681" t="s">
        <v>35</v>
      </c>
      <c r="H5681" s="4">
        <v>45728.002337962957</v>
      </c>
      <c r="I5681" t="b">
        <v>0</v>
      </c>
      <c r="J5681" t="b">
        <v>0</v>
      </c>
      <c r="K5681" t="s">
        <v>24</v>
      </c>
      <c r="L5681" t="s">
        <v>22</v>
      </c>
      <c r="M5681">
        <v>166500</v>
      </c>
      <c r="O5681" t="s">
        <v>1454</v>
      </c>
      <c r="P5681" t="s">
        <v>6905</v>
      </c>
    </row>
    <row r="5682" spans="1:16" x14ac:dyDescent="0.25">
      <c r="A5682" t="s">
        <v>40</v>
      </c>
      <c r="B5682" t="s">
        <v>9340</v>
      </c>
      <c r="C5682" t="s">
        <v>748</v>
      </c>
      <c r="D5682" t="s">
        <v>4034</v>
      </c>
      <c r="E5682" t="s">
        <v>20</v>
      </c>
      <c r="F5682" t="b">
        <v>0</v>
      </c>
      <c r="G5682" t="s">
        <v>158</v>
      </c>
      <c r="H5682" s="4">
        <v>45728.014479166668</v>
      </c>
      <c r="I5682" t="b">
        <v>0</v>
      </c>
      <c r="J5682" t="b">
        <v>0</v>
      </c>
      <c r="K5682" t="s">
        <v>158</v>
      </c>
      <c r="L5682" t="s">
        <v>22</v>
      </c>
      <c r="M5682">
        <v>83999.5</v>
      </c>
      <c r="O5682" t="s">
        <v>2768</v>
      </c>
      <c r="P5682" t="s">
        <v>3411</v>
      </c>
    </row>
    <row r="5683" spans="1:16" x14ac:dyDescent="0.25">
      <c r="A5683" t="s">
        <v>28</v>
      </c>
      <c r="B5683" t="s">
        <v>28</v>
      </c>
      <c r="C5683" t="s">
        <v>5241</v>
      </c>
      <c r="D5683" t="s">
        <v>5242</v>
      </c>
      <c r="E5683" t="s">
        <v>20</v>
      </c>
      <c r="F5683" t="b">
        <v>0</v>
      </c>
      <c r="G5683" t="s">
        <v>314</v>
      </c>
      <c r="H5683" s="4">
        <v>45728.023402777777</v>
      </c>
      <c r="I5683" t="b">
        <v>0</v>
      </c>
      <c r="J5683" t="b">
        <v>0</v>
      </c>
      <c r="K5683" t="s">
        <v>314</v>
      </c>
      <c r="L5683" t="s">
        <v>22</v>
      </c>
      <c r="M5683">
        <v>90000</v>
      </c>
      <c r="O5683" t="s">
        <v>6696</v>
      </c>
      <c r="P5683" t="s">
        <v>6697</v>
      </c>
    </row>
    <row r="5684" spans="1:16" x14ac:dyDescent="0.25">
      <c r="A5684" t="s">
        <v>0</v>
      </c>
      <c r="B5684" t="s">
        <v>0</v>
      </c>
      <c r="C5684" t="s">
        <v>9341</v>
      </c>
      <c r="D5684" t="s">
        <v>7546</v>
      </c>
      <c r="E5684" t="s">
        <v>34</v>
      </c>
      <c r="F5684" t="b">
        <v>0</v>
      </c>
      <c r="G5684" t="s">
        <v>41</v>
      </c>
      <c r="H5684" s="4">
        <v>45728.042337962957</v>
      </c>
      <c r="I5684" t="b">
        <v>0</v>
      </c>
      <c r="J5684" t="b">
        <v>0</v>
      </c>
      <c r="K5684" t="s">
        <v>24</v>
      </c>
      <c r="L5684" t="s">
        <v>36</v>
      </c>
      <c r="N5684">
        <v>15</v>
      </c>
      <c r="O5684" t="s">
        <v>7547</v>
      </c>
      <c r="P5684" t="s">
        <v>61</v>
      </c>
    </row>
    <row r="5685" spans="1:16" x14ac:dyDescent="0.25">
      <c r="A5685" t="s">
        <v>0</v>
      </c>
      <c r="B5685" t="s">
        <v>3282</v>
      </c>
      <c r="C5685" t="s">
        <v>82</v>
      </c>
      <c r="D5685" t="s">
        <v>3972</v>
      </c>
      <c r="E5685" t="s">
        <v>20</v>
      </c>
      <c r="F5685" t="b">
        <v>0</v>
      </c>
      <c r="G5685" t="s">
        <v>27</v>
      </c>
      <c r="H5685" s="4">
        <v>45728.25</v>
      </c>
      <c r="I5685" t="b">
        <v>0</v>
      </c>
      <c r="J5685" t="b">
        <v>0</v>
      </c>
      <c r="K5685" t="s">
        <v>24</v>
      </c>
      <c r="L5685" t="s">
        <v>22</v>
      </c>
      <c r="M5685">
        <v>68500</v>
      </c>
      <c r="O5685" t="s">
        <v>5549</v>
      </c>
      <c r="P5685" t="s">
        <v>204</v>
      </c>
    </row>
    <row r="5686" spans="1:16" x14ac:dyDescent="0.25">
      <c r="A5686" t="s">
        <v>0</v>
      </c>
      <c r="B5686" t="s">
        <v>4605</v>
      </c>
      <c r="C5686" t="s">
        <v>386</v>
      </c>
      <c r="D5686" t="s">
        <v>4606</v>
      </c>
      <c r="E5686" t="s">
        <v>51</v>
      </c>
      <c r="F5686" t="b">
        <v>0</v>
      </c>
      <c r="G5686" t="s">
        <v>41</v>
      </c>
      <c r="H5686" s="4">
        <v>45728.250300925924</v>
      </c>
      <c r="I5686" t="b">
        <v>1</v>
      </c>
      <c r="J5686" t="b">
        <v>0</v>
      </c>
      <c r="K5686" t="s">
        <v>24</v>
      </c>
      <c r="L5686" t="s">
        <v>22</v>
      </c>
      <c r="M5686">
        <v>169241</v>
      </c>
      <c r="O5686" t="s">
        <v>4607</v>
      </c>
      <c r="P5686" t="s">
        <v>4608</v>
      </c>
    </row>
    <row r="5687" spans="1:16" x14ac:dyDescent="0.25">
      <c r="A5687" t="s">
        <v>0</v>
      </c>
      <c r="B5687" t="s">
        <v>0</v>
      </c>
      <c r="C5687" t="s">
        <v>517</v>
      </c>
      <c r="D5687" t="s">
        <v>4752</v>
      </c>
      <c r="E5687" t="s">
        <v>51</v>
      </c>
      <c r="F5687" t="b">
        <v>0</v>
      </c>
      <c r="G5687" t="s">
        <v>41</v>
      </c>
      <c r="H5687" s="4">
        <v>45728.25037037037</v>
      </c>
      <c r="I5687" t="b">
        <v>0</v>
      </c>
      <c r="J5687" t="b">
        <v>1</v>
      </c>
      <c r="K5687" t="s">
        <v>24</v>
      </c>
      <c r="L5687" t="s">
        <v>36</v>
      </c>
      <c r="N5687">
        <v>47.5</v>
      </c>
      <c r="O5687" t="s">
        <v>289</v>
      </c>
      <c r="P5687" t="s">
        <v>2400</v>
      </c>
    </row>
    <row r="5688" spans="1:16" x14ac:dyDescent="0.25">
      <c r="A5688" t="s">
        <v>0</v>
      </c>
      <c r="B5688" t="s">
        <v>9342</v>
      </c>
      <c r="C5688" t="s">
        <v>151</v>
      </c>
      <c r="D5688" t="s">
        <v>3828</v>
      </c>
      <c r="E5688" t="s">
        <v>20</v>
      </c>
      <c r="F5688" t="b">
        <v>0</v>
      </c>
      <c r="G5688" t="s">
        <v>30</v>
      </c>
      <c r="H5688" s="4">
        <v>45728.250567129631</v>
      </c>
      <c r="I5688" t="b">
        <v>0</v>
      </c>
      <c r="J5688" t="b">
        <v>1</v>
      </c>
      <c r="K5688" t="s">
        <v>24</v>
      </c>
      <c r="L5688" t="s">
        <v>36</v>
      </c>
      <c r="N5688">
        <v>43.875</v>
      </c>
      <c r="O5688" t="s">
        <v>6082</v>
      </c>
      <c r="P5688" t="s">
        <v>9343</v>
      </c>
    </row>
    <row r="5689" spans="1:16" x14ac:dyDescent="0.25">
      <c r="A5689" t="s">
        <v>0</v>
      </c>
      <c r="B5689" t="s">
        <v>0</v>
      </c>
      <c r="C5689" t="s">
        <v>7082</v>
      </c>
      <c r="D5689" t="s">
        <v>131</v>
      </c>
      <c r="E5689" t="s">
        <v>20</v>
      </c>
      <c r="F5689" t="b">
        <v>0</v>
      </c>
      <c r="G5689" t="s">
        <v>35</v>
      </c>
      <c r="H5689" s="4">
        <v>45728.250613425917</v>
      </c>
      <c r="I5689" t="b">
        <v>1</v>
      </c>
      <c r="J5689" t="b">
        <v>0</v>
      </c>
      <c r="K5689" t="s">
        <v>24</v>
      </c>
      <c r="L5689" t="s">
        <v>22</v>
      </c>
      <c r="M5689">
        <v>82500</v>
      </c>
      <c r="O5689" t="s">
        <v>131</v>
      </c>
    </row>
    <row r="5690" spans="1:16" x14ac:dyDescent="0.25">
      <c r="A5690" t="s">
        <v>0</v>
      </c>
      <c r="B5690" t="s">
        <v>0</v>
      </c>
      <c r="C5690" t="s">
        <v>3330</v>
      </c>
      <c r="D5690" t="s">
        <v>3828</v>
      </c>
      <c r="E5690" t="s">
        <v>51</v>
      </c>
      <c r="F5690" t="b">
        <v>0</v>
      </c>
      <c r="G5690" t="s">
        <v>30</v>
      </c>
      <c r="H5690" s="4">
        <v>45728.250625000001</v>
      </c>
      <c r="I5690" t="b">
        <v>0</v>
      </c>
      <c r="J5690" t="b">
        <v>0</v>
      </c>
      <c r="K5690" t="s">
        <v>24</v>
      </c>
      <c r="L5690" t="s">
        <v>22</v>
      </c>
      <c r="M5690">
        <v>76212</v>
      </c>
      <c r="O5690" t="s">
        <v>9344</v>
      </c>
      <c r="P5690" t="s">
        <v>9345</v>
      </c>
    </row>
    <row r="5691" spans="1:16" x14ac:dyDescent="0.25">
      <c r="A5691" t="s">
        <v>1</v>
      </c>
      <c r="B5691" t="s">
        <v>663</v>
      </c>
      <c r="C5691" t="s">
        <v>140</v>
      </c>
      <c r="D5691" t="s">
        <v>3972</v>
      </c>
      <c r="E5691" t="s">
        <v>20</v>
      </c>
      <c r="F5691" t="b">
        <v>0</v>
      </c>
      <c r="G5691" t="s">
        <v>35</v>
      </c>
      <c r="H5691" s="4">
        <v>45728.250972222217</v>
      </c>
      <c r="I5691" t="b">
        <v>0</v>
      </c>
      <c r="J5691" t="b">
        <v>1</v>
      </c>
      <c r="K5691" t="s">
        <v>24</v>
      </c>
      <c r="L5691" t="s">
        <v>22</v>
      </c>
      <c r="M5691">
        <v>124350</v>
      </c>
      <c r="O5691" t="s">
        <v>664</v>
      </c>
      <c r="P5691" t="s">
        <v>9346</v>
      </c>
    </row>
    <row r="5692" spans="1:16" x14ac:dyDescent="0.25">
      <c r="A5692" t="s">
        <v>1</v>
      </c>
      <c r="B5692" t="s">
        <v>3439</v>
      </c>
      <c r="C5692" t="s">
        <v>82</v>
      </c>
      <c r="D5692" t="s">
        <v>3969</v>
      </c>
      <c r="E5692" t="s">
        <v>20</v>
      </c>
      <c r="F5692" t="b">
        <v>0</v>
      </c>
      <c r="G5692" t="s">
        <v>27</v>
      </c>
      <c r="H5692" s="4">
        <v>45728.251006944447</v>
      </c>
      <c r="I5692" t="b">
        <v>0</v>
      </c>
      <c r="J5692" t="b">
        <v>1</v>
      </c>
      <c r="K5692" t="s">
        <v>24</v>
      </c>
      <c r="L5692" t="s">
        <v>22</v>
      </c>
      <c r="M5692">
        <v>152000</v>
      </c>
      <c r="O5692" t="s">
        <v>65</v>
      </c>
      <c r="P5692" t="s">
        <v>723</v>
      </c>
    </row>
    <row r="5693" spans="1:16" x14ac:dyDescent="0.25">
      <c r="A5693" t="s">
        <v>191</v>
      </c>
      <c r="B5693" t="s">
        <v>9347</v>
      </c>
      <c r="C5693" t="s">
        <v>82</v>
      </c>
      <c r="D5693" t="s">
        <v>3972</v>
      </c>
      <c r="E5693" t="s">
        <v>20</v>
      </c>
      <c r="F5693" t="b">
        <v>0</v>
      </c>
      <c r="G5693" t="s">
        <v>27</v>
      </c>
      <c r="H5693" s="4">
        <v>45728.251168981478</v>
      </c>
      <c r="I5693" t="b">
        <v>0</v>
      </c>
      <c r="J5693" t="b">
        <v>0</v>
      </c>
      <c r="K5693" t="s">
        <v>24</v>
      </c>
      <c r="L5693" t="s">
        <v>36</v>
      </c>
      <c r="N5693">
        <v>70.5</v>
      </c>
      <c r="O5693" t="s">
        <v>4343</v>
      </c>
      <c r="P5693" t="s">
        <v>9348</v>
      </c>
    </row>
    <row r="5694" spans="1:16" x14ac:dyDescent="0.25">
      <c r="A5694" t="s">
        <v>1</v>
      </c>
      <c r="B5694" t="s">
        <v>9349</v>
      </c>
      <c r="C5694" t="s">
        <v>1521</v>
      </c>
      <c r="D5694" t="s">
        <v>3383</v>
      </c>
      <c r="E5694" t="s">
        <v>20</v>
      </c>
      <c r="F5694" t="b">
        <v>0</v>
      </c>
      <c r="G5694" t="s">
        <v>52</v>
      </c>
      <c r="H5694" s="4">
        <v>45728.251273148147</v>
      </c>
      <c r="I5694" t="b">
        <v>0</v>
      </c>
      <c r="J5694" t="b">
        <v>1</v>
      </c>
      <c r="K5694" t="s">
        <v>24</v>
      </c>
      <c r="L5694" t="s">
        <v>22</v>
      </c>
      <c r="M5694">
        <v>80000</v>
      </c>
      <c r="O5694" t="s">
        <v>1549</v>
      </c>
      <c r="P5694" t="s">
        <v>700</v>
      </c>
    </row>
    <row r="5695" spans="1:16" x14ac:dyDescent="0.25">
      <c r="A5695" t="s">
        <v>2</v>
      </c>
      <c r="B5695" t="s">
        <v>638</v>
      </c>
      <c r="C5695" t="s">
        <v>213</v>
      </c>
      <c r="D5695" t="s">
        <v>3828</v>
      </c>
      <c r="E5695" t="s">
        <v>20</v>
      </c>
      <c r="F5695" t="b">
        <v>0</v>
      </c>
      <c r="G5695" t="s">
        <v>41</v>
      </c>
      <c r="H5695" s="4">
        <v>45728.252337962957</v>
      </c>
      <c r="I5695" t="b">
        <v>0</v>
      </c>
      <c r="J5695" t="b">
        <v>1</v>
      </c>
      <c r="K5695" t="s">
        <v>24</v>
      </c>
      <c r="L5695" t="s">
        <v>22</v>
      </c>
      <c r="M5695">
        <v>128114.578125</v>
      </c>
      <c r="O5695" t="s">
        <v>7800</v>
      </c>
      <c r="P5695" t="s">
        <v>7801</v>
      </c>
    </row>
    <row r="5696" spans="1:16" x14ac:dyDescent="0.25">
      <c r="A5696" t="s">
        <v>2</v>
      </c>
      <c r="B5696" t="s">
        <v>9350</v>
      </c>
      <c r="C5696" t="s">
        <v>1247</v>
      </c>
      <c r="D5696" t="s">
        <v>2208</v>
      </c>
      <c r="E5696" t="s">
        <v>20</v>
      </c>
      <c r="F5696" t="b">
        <v>0</v>
      </c>
      <c r="G5696" t="s">
        <v>1247</v>
      </c>
      <c r="H5696" s="4">
        <v>45728.263842592591</v>
      </c>
      <c r="I5696" t="b">
        <v>1</v>
      </c>
      <c r="J5696" t="b">
        <v>0</v>
      </c>
      <c r="K5696" t="s">
        <v>1247</v>
      </c>
      <c r="L5696" t="s">
        <v>22</v>
      </c>
      <c r="M5696">
        <v>162500</v>
      </c>
      <c r="O5696" t="s">
        <v>9351</v>
      </c>
      <c r="P5696" t="s">
        <v>9352</v>
      </c>
    </row>
    <row r="5697" spans="1:16" x14ac:dyDescent="0.25">
      <c r="A5697" t="s">
        <v>1</v>
      </c>
      <c r="B5697" t="s">
        <v>844</v>
      </c>
      <c r="C5697" t="s">
        <v>82</v>
      </c>
      <c r="D5697" t="s">
        <v>3828</v>
      </c>
      <c r="E5697" t="s">
        <v>20</v>
      </c>
      <c r="F5697" t="b">
        <v>0</v>
      </c>
      <c r="G5697" t="s">
        <v>27</v>
      </c>
      <c r="H5697" s="4">
        <v>45728.265682870369</v>
      </c>
      <c r="I5697" t="b">
        <v>0</v>
      </c>
      <c r="J5697" t="b">
        <v>1</v>
      </c>
      <c r="K5697" t="s">
        <v>24</v>
      </c>
      <c r="L5697" t="s">
        <v>22</v>
      </c>
      <c r="M5697">
        <v>207500</v>
      </c>
      <c r="O5697" t="s">
        <v>341</v>
      </c>
      <c r="P5697" t="s">
        <v>302</v>
      </c>
    </row>
    <row r="5698" spans="1:16" x14ac:dyDescent="0.25">
      <c r="A5698" t="s">
        <v>1</v>
      </c>
      <c r="B5698" t="s">
        <v>9353</v>
      </c>
      <c r="C5698" t="s">
        <v>192</v>
      </c>
      <c r="D5698" t="s">
        <v>4327</v>
      </c>
      <c r="E5698" t="s">
        <v>51</v>
      </c>
      <c r="F5698" t="b">
        <v>0</v>
      </c>
      <c r="G5698" t="s">
        <v>23</v>
      </c>
      <c r="H5698" s="4">
        <v>45728.266527777778</v>
      </c>
      <c r="I5698" t="b">
        <v>0</v>
      </c>
      <c r="J5698" t="b">
        <v>0</v>
      </c>
      <c r="K5698" t="s">
        <v>24</v>
      </c>
      <c r="L5698" t="s">
        <v>36</v>
      </c>
      <c r="N5698">
        <v>60</v>
      </c>
      <c r="O5698" t="s">
        <v>2486</v>
      </c>
      <c r="P5698" t="s">
        <v>9354</v>
      </c>
    </row>
    <row r="5699" spans="1:16" x14ac:dyDescent="0.25">
      <c r="A5699" t="s">
        <v>139</v>
      </c>
      <c r="B5699" t="s">
        <v>1756</v>
      </c>
      <c r="C5699" t="s">
        <v>39</v>
      </c>
      <c r="D5699" t="s">
        <v>7657</v>
      </c>
      <c r="E5699" t="s">
        <v>20</v>
      </c>
      <c r="F5699" t="b">
        <v>1</v>
      </c>
      <c r="G5699" t="s">
        <v>2452</v>
      </c>
      <c r="H5699" s="4">
        <v>45728.275023148148</v>
      </c>
      <c r="I5699" t="b">
        <v>0</v>
      </c>
      <c r="J5699" t="b">
        <v>0</v>
      </c>
      <c r="K5699" t="s">
        <v>2452</v>
      </c>
      <c r="L5699" t="s">
        <v>22</v>
      </c>
      <c r="M5699">
        <v>62500</v>
      </c>
      <c r="O5699" t="s">
        <v>9441</v>
      </c>
      <c r="P5699" t="s">
        <v>671</v>
      </c>
    </row>
    <row r="5700" spans="1:16" x14ac:dyDescent="0.25">
      <c r="A5700" t="s">
        <v>139</v>
      </c>
      <c r="B5700" t="s">
        <v>7988</v>
      </c>
      <c r="C5700" t="s">
        <v>39</v>
      </c>
      <c r="D5700" t="s">
        <v>3984</v>
      </c>
      <c r="E5700" t="s">
        <v>20</v>
      </c>
      <c r="F5700" t="b">
        <v>1</v>
      </c>
      <c r="G5700" t="s">
        <v>2438</v>
      </c>
      <c r="H5700" s="4">
        <v>45728.279976851853</v>
      </c>
      <c r="I5700" t="b">
        <v>1</v>
      </c>
      <c r="J5700" t="b">
        <v>0</v>
      </c>
      <c r="K5700" t="s">
        <v>2438</v>
      </c>
      <c r="L5700" t="s">
        <v>22</v>
      </c>
      <c r="M5700">
        <v>80000</v>
      </c>
      <c r="O5700" t="s">
        <v>7989</v>
      </c>
      <c r="P5700" t="s">
        <v>204</v>
      </c>
    </row>
    <row r="5701" spans="1:16" x14ac:dyDescent="0.25">
      <c r="A5701" t="s">
        <v>139</v>
      </c>
      <c r="B5701" t="s">
        <v>9355</v>
      </c>
      <c r="C5701" t="s">
        <v>39</v>
      </c>
      <c r="D5701" t="s">
        <v>2208</v>
      </c>
      <c r="E5701" t="s">
        <v>20</v>
      </c>
      <c r="F5701" t="b">
        <v>1</v>
      </c>
      <c r="G5701" t="s">
        <v>2641</v>
      </c>
      <c r="H5701" s="4">
        <v>45728.284930555557</v>
      </c>
      <c r="I5701" t="b">
        <v>0</v>
      </c>
      <c r="J5701" t="b">
        <v>0</v>
      </c>
      <c r="K5701" t="s">
        <v>2641</v>
      </c>
      <c r="L5701" t="s">
        <v>22</v>
      </c>
      <c r="M5701">
        <v>141810.3125</v>
      </c>
      <c r="O5701" t="s">
        <v>9356</v>
      </c>
      <c r="P5701" t="s">
        <v>9357</v>
      </c>
    </row>
    <row r="5702" spans="1:16" x14ac:dyDescent="0.25">
      <c r="A5702" t="s">
        <v>2</v>
      </c>
      <c r="B5702" t="s">
        <v>4313</v>
      </c>
      <c r="C5702" t="s">
        <v>3088</v>
      </c>
      <c r="D5702" t="s">
        <v>4002</v>
      </c>
      <c r="E5702" t="s">
        <v>20</v>
      </c>
      <c r="F5702" t="b">
        <v>0</v>
      </c>
      <c r="G5702" t="s">
        <v>2134</v>
      </c>
      <c r="H5702" s="4">
        <v>45728.285879629628</v>
      </c>
      <c r="I5702" t="b">
        <v>1</v>
      </c>
      <c r="J5702" t="b">
        <v>0</v>
      </c>
      <c r="K5702" t="s">
        <v>2134</v>
      </c>
      <c r="L5702" t="s">
        <v>22</v>
      </c>
      <c r="M5702">
        <v>410000</v>
      </c>
      <c r="O5702" t="s">
        <v>822</v>
      </c>
    </row>
    <row r="5703" spans="1:16" x14ac:dyDescent="0.25">
      <c r="A5703" t="s">
        <v>0</v>
      </c>
      <c r="B5703" t="s">
        <v>288</v>
      </c>
      <c r="C5703" t="s">
        <v>9358</v>
      </c>
      <c r="D5703" t="s">
        <v>4083</v>
      </c>
      <c r="E5703" t="s">
        <v>20</v>
      </c>
      <c r="F5703" t="b">
        <v>0</v>
      </c>
      <c r="G5703" t="s">
        <v>27</v>
      </c>
      <c r="H5703" s="4">
        <v>45728.291921296302</v>
      </c>
      <c r="I5703" t="b">
        <v>0</v>
      </c>
      <c r="J5703" t="b">
        <v>0</v>
      </c>
      <c r="K5703" t="s">
        <v>24</v>
      </c>
      <c r="L5703" t="s">
        <v>22</v>
      </c>
      <c r="M5703">
        <v>100000</v>
      </c>
      <c r="O5703" t="s">
        <v>9359</v>
      </c>
      <c r="P5703" t="s">
        <v>3836</v>
      </c>
    </row>
    <row r="5704" spans="1:16" x14ac:dyDescent="0.25">
      <c r="A5704" t="s">
        <v>0</v>
      </c>
      <c r="B5704" t="s">
        <v>6622</v>
      </c>
      <c r="C5704" t="s">
        <v>1591</v>
      </c>
      <c r="D5704" t="s">
        <v>3828</v>
      </c>
      <c r="E5704" t="s">
        <v>51</v>
      </c>
      <c r="F5704" t="b">
        <v>0</v>
      </c>
      <c r="G5704" t="s">
        <v>23</v>
      </c>
      <c r="H5704" s="4">
        <v>45728.310844907413</v>
      </c>
      <c r="I5704" t="b">
        <v>0</v>
      </c>
      <c r="J5704" t="b">
        <v>0</v>
      </c>
      <c r="K5704" t="s">
        <v>24</v>
      </c>
      <c r="L5704" t="s">
        <v>36</v>
      </c>
      <c r="N5704">
        <v>40</v>
      </c>
      <c r="O5704" t="s">
        <v>6623</v>
      </c>
    </row>
    <row r="5705" spans="1:16" x14ac:dyDescent="0.25">
      <c r="A5705" t="s">
        <v>0</v>
      </c>
      <c r="B5705" t="s">
        <v>103</v>
      </c>
      <c r="C5705" t="s">
        <v>203</v>
      </c>
      <c r="D5705" t="s">
        <v>2208</v>
      </c>
      <c r="E5705" t="s">
        <v>20</v>
      </c>
      <c r="F5705" t="b">
        <v>0</v>
      </c>
      <c r="G5705" t="s">
        <v>23</v>
      </c>
      <c r="H5705" s="4">
        <v>45728.312141203707</v>
      </c>
      <c r="I5705" t="b">
        <v>0</v>
      </c>
      <c r="J5705" t="b">
        <v>0</v>
      </c>
      <c r="K5705" t="s">
        <v>24</v>
      </c>
      <c r="L5705" t="s">
        <v>22</v>
      </c>
      <c r="M5705">
        <v>70000</v>
      </c>
      <c r="O5705" t="s">
        <v>803</v>
      </c>
      <c r="P5705" t="s">
        <v>9360</v>
      </c>
    </row>
    <row r="5706" spans="1:16" x14ac:dyDescent="0.25">
      <c r="A5706" t="s">
        <v>139</v>
      </c>
      <c r="B5706" t="s">
        <v>9361</v>
      </c>
      <c r="C5706" t="s">
        <v>5090</v>
      </c>
      <c r="D5706" t="s">
        <v>3969</v>
      </c>
      <c r="E5706" t="s">
        <v>20</v>
      </c>
      <c r="F5706" t="b">
        <v>0</v>
      </c>
      <c r="G5706" t="s">
        <v>30</v>
      </c>
      <c r="H5706" s="4">
        <v>45728.333865740737</v>
      </c>
      <c r="I5706" t="b">
        <v>0</v>
      </c>
      <c r="J5706" t="b">
        <v>1</v>
      </c>
      <c r="K5706" t="s">
        <v>24</v>
      </c>
      <c r="L5706" t="s">
        <v>22</v>
      </c>
      <c r="M5706">
        <v>110000</v>
      </c>
      <c r="O5706" t="s">
        <v>800</v>
      </c>
      <c r="P5706" t="s">
        <v>249</v>
      </c>
    </row>
    <row r="5707" spans="1:16" x14ac:dyDescent="0.25">
      <c r="A5707" t="s">
        <v>89</v>
      </c>
      <c r="B5707" t="s">
        <v>4515</v>
      </c>
      <c r="C5707" t="s">
        <v>71</v>
      </c>
      <c r="D5707" t="s">
        <v>3972</v>
      </c>
      <c r="E5707" t="s">
        <v>20</v>
      </c>
      <c r="F5707" t="b">
        <v>0</v>
      </c>
      <c r="G5707" t="s">
        <v>27</v>
      </c>
      <c r="H5707" s="4">
        <v>45728.334814814807</v>
      </c>
      <c r="I5707" t="b">
        <v>0</v>
      </c>
      <c r="J5707" t="b">
        <v>1</v>
      </c>
      <c r="K5707" t="s">
        <v>24</v>
      </c>
      <c r="L5707" t="s">
        <v>22</v>
      </c>
      <c r="M5707">
        <v>187625</v>
      </c>
      <c r="O5707" t="s">
        <v>1101</v>
      </c>
      <c r="P5707" t="s">
        <v>4516</v>
      </c>
    </row>
    <row r="5708" spans="1:16" x14ac:dyDescent="0.25">
      <c r="A5708" t="s">
        <v>40</v>
      </c>
      <c r="B5708" t="s">
        <v>3193</v>
      </c>
      <c r="C5708" t="s">
        <v>1471</v>
      </c>
      <c r="D5708" t="s">
        <v>4177</v>
      </c>
      <c r="E5708" t="s">
        <v>20</v>
      </c>
      <c r="F5708" t="b">
        <v>0</v>
      </c>
      <c r="G5708" t="s">
        <v>41</v>
      </c>
      <c r="H5708" s="4">
        <v>45728.335868055547</v>
      </c>
      <c r="I5708" t="b">
        <v>0</v>
      </c>
      <c r="J5708" t="b">
        <v>1</v>
      </c>
      <c r="K5708" t="s">
        <v>24</v>
      </c>
      <c r="L5708" t="s">
        <v>22</v>
      </c>
      <c r="M5708">
        <v>241000</v>
      </c>
      <c r="O5708" t="s">
        <v>59</v>
      </c>
      <c r="P5708" t="s">
        <v>137</v>
      </c>
    </row>
    <row r="5709" spans="1:16" x14ac:dyDescent="0.25">
      <c r="A5709" t="s">
        <v>1</v>
      </c>
      <c r="B5709" t="s">
        <v>6626</v>
      </c>
      <c r="C5709" t="s">
        <v>39</v>
      </c>
      <c r="D5709" t="s">
        <v>3956</v>
      </c>
      <c r="E5709" t="s">
        <v>34</v>
      </c>
      <c r="F5709" t="b">
        <v>1</v>
      </c>
      <c r="G5709" t="s">
        <v>52</v>
      </c>
      <c r="H5709" s="4">
        <v>45728.336539351847</v>
      </c>
      <c r="I5709" t="b">
        <v>0</v>
      </c>
      <c r="J5709" t="b">
        <v>0</v>
      </c>
      <c r="K5709" t="s">
        <v>24</v>
      </c>
      <c r="L5709" t="s">
        <v>36</v>
      </c>
      <c r="N5709">
        <v>13.430000305175779</v>
      </c>
      <c r="O5709" t="s">
        <v>6627</v>
      </c>
      <c r="P5709" t="s">
        <v>1506</v>
      </c>
    </row>
    <row r="5710" spans="1:16" x14ac:dyDescent="0.25">
      <c r="A5710" t="s">
        <v>139</v>
      </c>
      <c r="B5710" t="s">
        <v>9362</v>
      </c>
      <c r="C5710" t="s">
        <v>9363</v>
      </c>
      <c r="D5710" t="s">
        <v>9364</v>
      </c>
      <c r="E5710" t="s">
        <v>631</v>
      </c>
      <c r="F5710" t="b">
        <v>0</v>
      </c>
      <c r="G5710" t="s">
        <v>820</v>
      </c>
      <c r="H5710" s="4">
        <v>45728.341273148151</v>
      </c>
      <c r="I5710" t="b">
        <v>0</v>
      </c>
      <c r="J5710" t="b">
        <v>0</v>
      </c>
      <c r="K5710" t="s">
        <v>820</v>
      </c>
      <c r="L5710" t="s">
        <v>22</v>
      </c>
      <c r="M5710">
        <v>103000</v>
      </c>
      <c r="O5710" t="s">
        <v>341</v>
      </c>
      <c r="P5710" t="s">
        <v>9365</v>
      </c>
    </row>
    <row r="5711" spans="1:16" x14ac:dyDescent="0.25">
      <c r="A5711" t="s">
        <v>2</v>
      </c>
      <c r="B5711" t="s">
        <v>9366</v>
      </c>
      <c r="C5711" t="s">
        <v>1828</v>
      </c>
      <c r="D5711" t="s">
        <v>3828</v>
      </c>
      <c r="E5711" t="s">
        <v>20</v>
      </c>
      <c r="F5711" t="b">
        <v>0</v>
      </c>
      <c r="G5711" t="s">
        <v>41</v>
      </c>
      <c r="H5711" s="4">
        <v>45728.37667824074</v>
      </c>
      <c r="I5711" t="b">
        <v>0</v>
      </c>
      <c r="J5711" t="b">
        <v>1</v>
      </c>
      <c r="K5711" t="s">
        <v>24</v>
      </c>
      <c r="L5711" t="s">
        <v>22</v>
      </c>
      <c r="M5711">
        <v>90750</v>
      </c>
      <c r="O5711" t="s">
        <v>3185</v>
      </c>
      <c r="P5711" t="s">
        <v>9367</v>
      </c>
    </row>
    <row r="5712" spans="1:16" x14ac:dyDescent="0.25">
      <c r="A5712" t="s">
        <v>2</v>
      </c>
      <c r="B5712" t="s">
        <v>9368</v>
      </c>
      <c r="C5712" t="s">
        <v>179</v>
      </c>
      <c r="D5712" t="s">
        <v>4177</v>
      </c>
      <c r="E5712" t="s">
        <v>20</v>
      </c>
      <c r="F5712" t="b">
        <v>0</v>
      </c>
      <c r="G5712" t="s">
        <v>27</v>
      </c>
      <c r="H5712" s="4">
        <v>45728.377337962957</v>
      </c>
      <c r="I5712" t="b">
        <v>0</v>
      </c>
      <c r="J5712" t="b">
        <v>1</v>
      </c>
      <c r="K5712" t="s">
        <v>24</v>
      </c>
      <c r="L5712" t="s">
        <v>22</v>
      </c>
      <c r="M5712">
        <v>207000</v>
      </c>
      <c r="O5712" t="s">
        <v>59</v>
      </c>
      <c r="P5712" t="s">
        <v>137</v>
      </c>
    </row>
    <row r="5713" spans="1:16" x14ac:dyDescent="0.25">
      <c r="A5713" t="s">
        <v>1</v>
      </c>
      <c r="B5713" t="s">
        <v>2799</v>
      </c>
      <c r="C5713" t="s">
        <v>1346</v>
      </c>
      <c r="D5713" t="s">
        <v>2208</v>
      </c>
      <c r="E5713" t="s">
        <v>34</v>
      </c>
      <c r="F5713" t="b">
        <v>0</v>
      </c>
      <c r="G5713" t="s">
        <v>41</v>
      </c>
      <c r="H5713" s="4">
        <v>45728.418229166673</v>
      </c>
      <c r="I5713" t="b">
        <v>0</v>
      </c>
      <c r="J5713" t="b">
        <v>1</v>
      </c>
      <c r="K5713" t="s">
        <v>24</v>
      </c>
      <c r="L5713" t="s">
        <v>22</v>
      </c>
      <c r="M5713">
        <v>198000</v>
      </c>
      <c r="O5713" t="s">
        <v>428</v>
      </c>
      <c r="P5713" t="s">
        <v>7308</v>
      </c>
    </row>
    <row r="5714" spans="1:16" x14ac:dyDescent="0.25">
      <c r="A5714" t="s">
        <v>2</v>
      </c>
      <c r="B5714" t="s">
        <v>4227</v>
      </c>
      <c r="C5714" t="s">
        <v>690</v>
      </c>
      <c r="D5714" t="s">
        <v>2208</v>
      </c>
      <c r="E5714" t="s">
        <v>34</v>
      </c>
      <c r="F5714" t="b">
        <v>0</v>
      </c>
      <c r="G5714" t="s">
        <v>27</v>
      </c>
      <c r="H5714" s="4">
        <v>45728.432141203702</v>
      </c>
      <c r="I5714" t="b">
        <v>0</v>
      </c>
      <c r="J5714" t="b">
        <v>1</v>
      </c>
      <c r="K5714" t="s">
        <v>24</v>
      </c>
      <c r="L5714" t="s">
        <v>22</v>
      </c>
      <c r="M5714">
        <v>175500</v>
      </c>
      <c r="O5714" t="s">
        <v>428</v>
      </c>
      <c r="P5714" t="s">
        <v>4237</v>
      </c>
    </row>
    <row r="5715" spans="1:16" x14ac:dyDescent="0.25">
      <c r="A5715" t="s">
        <v>89</v>
      </c>
      <c r="B5715" t="s">
        <v>7451</v>
      </c>
      <c r="C5715" t="s">
        <v>7312</v>
      </c>
      <c r="D5715" t="s">
        <v>2208</v>
      </c>
      <c r="E5715" t="s">
        <v>34</v>
      </c>
      <c r="F5715" t="b">
        <v>0</v>
      </c>
      <c r="G5715" t="s">
        <v>41</v>
      </c>
      <c r="H5715" s="4">
        <v>45728.433148148149</v>
      </c>
      <c r="I5715" t="b">
        <v>0</v>
      </c>
      <c r="J5715" t="b">
        <v>1</v>
      </c>
      <c r="K5715" t="s">
        <v>24</v>
      </c>
      <c r="L5715" t="s">
        <v>22</v>
      </c>
      <c r="M5715">
        <v>195000</v>
      </c>
      <c r="O5715" t="s">
        <v>428</v>
      </c>
      <c r="P5715" t="s">
        <v>7452</v>
      </c>
    </row>
    <row r="5716" spans="1:16" x14ac:dyDescent="0.25">
      <c r="A5716" t="s">
        <v>0</v>
      </c>
      <c r="B5716" t="s">
        <v>0</v>
      </c>
      <c r="C5716" t="s">
        <v>1978</v>
      </c>
      <c r="D5716" t="s">
        <v>7546</v>
      </c>
      <c r="E5716" t="s">
        <v>34</v>
      </c>
      <c r="F5716" t="b">
        <v>0</v>
      </c>
      <c r="G5716" t="s">
        <v>52</v>
      </c>
      <c r="H5716" s="4">
        <v>45728.459699074083</v>
      </c>
      <c r="I5716" t="b">
        <v>0</v>
      </c>
      <c r="J5716" t="b">
        <v>0</v>
      </c>
      <c r="K5716" t="s">
        <v>24</v>
      </c>
      <c r="L5716" t="s">
        <v>36</v>
      </c>
      <c r="N5716">
        <v>15</v>
      </c>
      <c r="O5716" t="s">
        <v>7547</v>
      </c>
      <c r="P5716" t="s">
        <v>61</v>
      </c>
    </row>
    <row r="5717" spans="1:16" x14ac:dyDescent="0.25">
      <c r="A5717" t="s">
        <v>25</v>
      </c>
      <c r="B5717" t="s">
        <v>9369</v>
      </c>
      <c r="C5717" t="s">
        <v>9370</v>
      </c>
      <c r="D5717" t="s">
        <v>3350</v>
      </c>
      <c r="E5717" t="s">
        <v>20</v>
      </c>
      <c r="F5717" t="b">
        <v>0</v>
      </c>
      <c r="G5717" t="s">
        <v>314</v>
      </c>
      <c r="H5717" s="4">
        <v>45728.483020833337</v>
      </c>
      <c r="I5717" t="b">
        <v>1</v>
      </c>
      <c r="J5717" t="b">
        <v>0</v>
      </c>
      <c r="K5717" t="s">
        <v>314</v>
      </c>
      <c r="L5717" t="s">
        <v>22</v>
      </c>
      <c r="M5717">
        <v>40000</v>
      </c>
      <c r="O5717" t="s">
        <v>3350</v>
      </c>
      <c r="P5717" t="s">
        <v>1304</v>
      </c>
    </row>
    <row r="5718" spans="1:16" x14ac:dyDescent="0.25">
      <c r="A5718" t="s">
        <v>0</v>
      </c>
      <c r="B5718" t="s">
        <v>5524</v>
      </c>
      <c r="C5718" t="s">
        <v>851</v>
      </c>
      <c r="D5718" t="s">
        <v>4327</v>
      </c>
      <c r="E5718" t="s">
        <v>20</v>
      </c>
      <c r="F5718" t="b">
        <v>0</v>
      </c>
      <c r="G5718" t="s">
        <v>27</v>
      </c>
      <c r="H5718" s="4">
        <v>45728.500081018523</v>
      </c>
      <c r="I5718" t="b">
        <v>0</v>
      </c>
      <c r="J5718" t="b">
        <v>0</v>
      </c>
      <c r="K5718" t="s">
        <v>24</v>
      </c>
      <c r="L5718" t="s">
        <v>22</v>
      </c>
      <c r="M5718">
        <v>62500</v>
      </c>
      <c r="O5718" t="s">
        <v>5525</v>
      </c>
      <c r="P5718" t="s">
        <v>5526</v>
      </c>
    </row>
    <row r="5719" spans="1:16" x14ac:dyDescent="0.25">
      <c r="A5719" t="s">
        <v>0</v>
      </c>
      <c r="B5719" t="s">
        <v>0</v>
      </c>
      <c r="C5719" t="s">
        <v>9442</v>
      </c>
      <c r="D5719" t="s">
        <v>7546</v>
      </c>
      <c r="E5719" t="s">
        <v>34</v>
      </c>
      <c r="F5719" t="b">
        <v>0</v>
      </c>
      <c r="G5719" t="s">
        <v>41</v>
      </c>
      <c r="H5719" s="4">
        <v>45728.500381944446</v>
      </c>
      <c r="I5719" t="b">
        <v>0</v>
      </c>
      <c r="J5719" t="b">
        <v>0</v>
      </c>
      <c r="K5719" t="s">
        <v>24</v>
      </c>
      <c r="L5719" t="s">
        <v>36</v>
      </c>
      <c r="N5719">
        <v>15</v>
      </c>
      <c r="O5719" t="s">
        <v>7547</v>
      </c>
      <c r="P5719" t="s">
        <v>61</v>
      </c>
    </row>
    <row r="5720" spans="1:16" x14ac:dyDescent="0.25">
      <c r="A5720" t="s">
        <v>0</v>
      </c>
      <c r="B5720" t="s">
        <v>0</v>
      </c>
      <c r="C5720" t="s">
        <v>3934</v>
      </c>
      <c r="D5720" t="s">
        <v>7546</v>
      </c>
      <c r="E5720" t="s">
        <v>34</v>
      </c>
      <c r="F5720" t="b">
        <v>0</v>
      </c>
      <c r="G5720" t="s">
        <v>35</v>
      </c>
      <c r="H5720" s="4">
        <v>45728.500648148147</v>
      </c>
      <c r="I5720" t="b">
        <v>0</v>
      </c>
      <c r="J5720" t="b">
        <v>0</v>
      </c>
      <c r="K5720" t="s">
        <v>24</v>
      </c>
      <c r="L5720" t="s">
        <v>36</v>
      </c>
      <c r="N5720">
        <v>15</v>
      </c>
      <c r="O5720" t="s">
        <v>7547</v>
      </c>
      <c r="P5720" t="s">
        <v>61</v>
      </c>
    </row>
    <row r="5721" spans="1:16" x14ac:dyDescent="0.25">
      <c r="A5721" t="s">
        <v>1</v>
      </c>
      <c r="B5721" t="s">
        <v>2392</v>
      </c>
      <c r="C5721" t="s">
        <v>292</v>
      </c>
      <c r="D5721" t="s">
        <v>3972</v>
      </c>
      <c r="E5721" t="s">
        <v>20</v>
      </c>
      <c r="F5721" t="b">
        <v>0</v>
      </c>
      <c r="G5721" t="s">
        <v>30</v>
      </c>
      <c r="H5721" s="4">
        <v>45728.501180555562</v>
      </c>
      <c r="I5721" t="b">
        <v>0</v>
      </c>
      <c r="J5721" t="b">
        <v>1</v>
      </c>
      <c r="K5721" t="s">
        <v>24</v>
      </c>
      <c r="L5721" t="s">
        <v>22</v>
      </c>
      <c r="M5721">
        <v>193426.5</v>
      </c>
      <c r="O5721" t="s">
        <v>5481</v>
      </c>
      <c r="P5721" t="s">
        <v>1809</v>
      </c>
    </row>
    <row r="5722" spans="1:16" x14ac:dyDescent="0.25">
      <c r="A5722" t="s">
        <v>40</v>
      </c>
      <c r="B5722" t="s">
        <v>9371</v>
      </c>
      <c r="C5722" t="s">
        <v>2031</v>
      </c>
      <c r="D5722" t="s">
        <v>3956</v>
      </c>
      <c r="E5722" t="s">
        <v>34</v>
      </c>
      <c r="F5722" t="b">
        <v>0</v>
      </c>
      <c r="G5722" t="s">
        <v>27</v>
      </c>
      <c r="H5722" s="4">
        <v>45728.501296296286</v>
      </c>
      <c r="I5722" t="b">
        <v>0</v>
      </c>
      <c r="J5722" t="b">
        <v>1</v>
      </c>
      <c r="K5722" t="s">
        <v>24</v>
      </c>
      <c r="L5722" t="s">
        <v>36</v>
      </c>
      <c r="N5722">
        <v>54.420001983642578</v>
      </c>
      <c r="O5722" t="s">
        <v>2319</v>
      </c>
      <c r="P5722" t="s">
        <v>9372</v>
      </c>
    </row>
    <row r="5723" spans="1:16" x14ac:dyDescent="0.25">
      <c r="A5723" t="s">
        <v>2</v>
      </c>
      <c r="B5723" t="s">
        <v>7405</v>
      </c>
      <c r="C5723" t="s">
        <v>1358</v>
      </c>
      <c r="D5723" t="s">
        <v>3972</v>
      </c>
      <c r="E5723" t="s">
        <v>20</v>
      </c>
      <c r="F5723" t="b">
        <v>0</v>
      </c>
      <c r="G5723" t="s">
        <v>41</v>
      </c>
      <c r="H5723" s="4">
        <v>45728.501400462963</v>
      </c>
      <c r="I5723" t="b">
        <v>0</v>
      </c>
      <c r="J5723" t="b">
        <v>0</v>
      </c>
      <c r="K5723" t="s">
        <v>24</v>
      </c>
      <c r="L5723" t="s">
        <v>22</v>
      </c>
      <c r="M5723">
        <v>82850</v>
      </c>
      <c r="O5723" t="s">
        <v>5481</v>
      </c>
      <c r="P5723" t="s">
        <v>3772</v>
      </c>
    </row>
    <row r="5724" spans="1:16" x14ac:dyDescent="0.25">
      <c r="A5724" t="s">
        <v>2</v>
      </c>
      <c r="B5724" t="s">
        <v>9373</v>
      </c>
      <c r="C5724" t="s">
        <v>1050</v>
      </c>
      <c r="D5724" t="s">
        <v>3972</v>
      </c>
      <c r="E5724" t="s">
        <v>20</v>
      </c>
      <c r="F5724" t="b">
        <v>0</v>
      </c>
      <c r="G5724" t="s">
        <v>41</v>
      </c>
      <c r="H5724" s="4">
        <v>45728.502187500002</v>
      </c>
      <c r="I5724" t="b">
        <v>0</v>
      </c>
      <c r="J5724" t="b">
        <v>1</v>
      </c>
      <c r="K5724" t="s">
        <v>24</v>
      </c>
      <c r="L5724" t="s">
        <v>22</v>
      </c>
      <c r="M5724">
        <v>122900</v>
      </c>
      <c r="O5724" t="s">
        <v>5481</v>
      </c>
      <c r="P5724" t="s">
        <v>9374</v>
      </c>
    </row>
    <row r="5725" spans="1:16" x14ac:dyDescent="0.25">
      <c r="A5725" t="s">
        <v>1</v>
      </c>
      <c r="B5725" t="s">
        <v>9375</v>
      </c>
      <c r="C5725" t="s">
        <v>1050</v>
      </c>
      <c r="D5725" t="s">
        <v>3972</v>
      </c>
      <c r="E5725" t="s">
        <v>20</v>
      </c>
      <c r="F5725" t="b">
        <v>0</v>
      </c>
      <c r="G5725" t="s">
        <v>35</v>
      </c>
      <c r="H5725" s="4">
        <v>45728.502349537041</v>
      </c>
      <c r="I5725" t="b">
        <v>0</v>
      </c>
      <c r="J5725" t="b">
        <v>1</v>
      </c>
      <c r="K5725" t="s">
        <v>24</v>
      </c>
      <c r="L5725" t="s">
        <v>36</v>
      </c>
      <c r="N5725">
        <v>73</v>
      </c>
      <c r="O5725" t="s">
        <v>5481</v>
      </c>
      <c r="P5725" t="s">
        <v>354</v>
      </c>
    </row>
    <row r="5726" spans="1:16" x14ac:dyDescent="0.25">
      <c r="A5726" t="s">
        <v>25</v>
      </c>
      <c r="B5726" t="s">
        <v>9376</v>
      </c>
      <c r="C5726" t="s">
        <v>820</v>
      </c>
      <c r="D5726" t="s">
        <v>4034</v>
      </c>
      <c r="E5726" t="s">
        <v>20</v>
      </c>
      <c r="F5726" t="b">
        <v>0</v>
      </c>
      <c r="G5726" t="s">
        <v>820</v>
      </c>
      <c r="H5726" s="4">
        <v>45728.507175925923</v>
      </c>
      <c r="I5726" t="b">
        <v>0</v>
      </c>
      <c r="J5726" t="b">
        <v>0</v>
      </c>
      <c r="K5726" t="s">
        <v>820</v>
      </c>
      <c r="L5726" t="s">
        <v>22</v>
      </c>
      <c r="M5726">
        <v>64800</v>
      </c>
      <c r="O5726" t="s">
        <v>9377</v>
      </c>
      <c r="P5726" t="s">
        <v>9378</v>
      </c>
    </row>
    <row r="5727" spans="1:16" x14ac:dyDescent="0.25">
      <c r="A5727" t="s">
        <v>40</v>
      </c>
      <c r="B5727" t="s">
        <v>40</v>
      </c>
      <c r="C5727" t="s">
        <v>3608</v>
      </c>
      <c r="D5727" t="s">
        <v>3972</v>
      </c>
      <c r="E5727" t="s">
        <v>20</v>
      </c>
      <c r="F5727" t="b">
        <v>0</v>
      </c>
      <c r="G5727" t="s">
        <v>27</v>
      </c>
      <c r="H5727" s="4">
        <v>45728.516180555547</v>
      </c>
      <c r="I5727" t="b">
        <v>0</v>
      </c>
      <c r="J5727" t="b">
        <v>1</v>
      </c>
      <c r="K5727" t="s">
        <v>24</v>
      </c>
      <c r="L5727" t="s">
        <v>22</v>
      </c>
      <c r="M5727">
        <v>148000</v>
      </c>
      <c r="O5727" t="s">
        <v>5481</v>
      </c>
      <c r="P5727" t="s">
        <v>9443</v>
      </c>
    </row>
    <row r="5728" spans="1:16" x14ac:dyDescent="0.25">
      <c r="A5728" t="s">
        <v>0</v>
      </c>
      <c r="B5728" t="s">
        <v>9447</v>
      </c>
      <c r="C5728" t="s">
        <v>114</v>
      </c>
      <c r="D5728" t="s">
        <v>3956</v>
      </c>
      <c r="E5728" t="s">
        <v>34</v>
      </c>
      <c r="F5728" t="b">
        <v>0</v>
      </c>
      <c r="G5728" t="s">
        <v>27</v>
      </c>
      <c r="H5728" s="4">
        <v>45728.541886574072</v>
      </c>
      <c r="I5728" t="b">
        <v>1</v>
      </c>
      <c r="J5728" t="b">
        <v>1</v>
      </c>
      <c r="K5728" t="s">
        <v>24</v>
      </c>
      <c r="L5728" t="s">
        <v>36</v>
      </c>
      <c r="N5728">
        <v>26.389999389648441</v>
      </c>
      <c r="O5728" t="s">
        <v>9448</v>
      </c>
      <c r="P5728" t="s">
        <v>2787</v>
      </c>
    </row>
    <row r="5729" spans="1:16" x14ac:dyDescent="0.25">
      <c r="A5729" t="s">
        <v>2</v>
      </c>
      <c r="B5729" t="s">
        <v>9379</v>
      </c>
      <c r="C5729" t="s">
        <v>3318</v>
      </c>
      <c r="D5729" t="s">
        <v>3828</v>
      </c>
      <c r="E5729" t="s">
        <v>20</v>
      </c>
      <c r="F5729" t="b">
        <v>0</v>
      </c>
      <c r="G5729" t="s">
        <v>27</v>
      </c>
      <c r="H5729" s="4">
        <v>45728.543055555558</v>
      </c>
      <c r="I5729" t="b">
        <v>0</v>
      </c>
      <c r="J5729" t="b">
        <v>1</v>
      </c>
      <c r="K5729" t="s">
        <v>24</v>
      </c>
      <c r="L5729" t="s">
        <v>36</v>
      </c>
      <c r="N5729">
        <v>63.5</v>
      </c>
      <c r="O5729" t="s">
        <v>3060</v>
      </c>
      <c r="P5729" t="s">
        <v>9380</v>
      </c>
    </row>
    <row r="5730" spans="1:16" x14ac:dyDescent="0.25">
      <c r="A5730" t="s">
        <v>2</v>
      </c>
      <c r="B5730" t="s">
        <v>2</v>
      </c>
      <c r="C5730" t="s">
        <v>87</v>
      </c>
      <c r="D5730" t="s">
        <v>131</v>
      </c>
      <c r="E5730" t="s">
        <v>20</v>
      </c>
      <c r="F5730" t="b">
        <v>0</v>
      </c>
      <c r="G5730" t="s">
        <v>41</v>
      </c>
      <c r="H5730" s="4">
        <v>45728.554652777777</v>
      </c>
      <c r="I5730" t="b">
        <v>1</v>
      </c>
      <c r="J5730" t="b">
        <v>0</v>
      </c>
      <c r="K5730" t="s">
        <v>24</v>
      </c>
      <c r="L5730" t="s">
        <v>22</v>
      </c>
      <c r="M5730">
        <v>130000</v>
      </c>
      <c r="O5730" t="s">
        <v>131</v>
      </c>
      <c r="P5730" t="s">
        <v>9381</v>
      </c>
    </row>
    <row r="5731" spans="1:16" x14ac:dyDescent="0.25">
      <c r="A5731" t="s">
        <v>25</v>
      </c>
      <c r="B5731" t="s">
        <v>7230</v>
      </c>
      <c r="C5731" t="s">
        <v>7231</v>
      </c>
      <c r="D5731" t="s">
        <v>3972</v>
      </c>
      <c r="E5731" t="s">
        <v>51</v>
      </c>
      <c r="F5731" t="b">
        <v>0</v>
      </c>
      <c r="G5731" t="s">
        <v>30</v>
      </c>
      <c r="H5731" s="4">
        <v>45728.58421296296</v>
      </c>
      <c r="I5731" t="b">
        <v>0</v>
      </c>
      <c r="J5731" t="b">
        <v>0</v>
      </c>
      <c r="K5731" t="s">
        <v>24</v>
      </c>
      <c r="L5731" t="s">
        <v>36</v>
      </c>
      <c r="N5731">
        <v>57</v>
      </c>
      <c r="O5731" t="s">
        <v>1002</v>
      </c>
    </row>
    <row r="5732" spans="1:16" x14ac:dyDescent="0.25">
      <c r="A5732" t="s">
        <v>28</v>
      </c>
      <c r="B5732" t="s">
        <v>9444</v>
      </c>
      <c r="C5732" t="s">
        <v>180</v>
      </c>
      <c r="D5732" t="s">
        <v>3972</v>
      </c>
      <c r="E5732" t="s">
        <v>20</v>
      </c>
      <c r="F5732" t="b">
        <v>0</v>
      </c>
      <c r="G5732" t="s">
        <v>41</v>
      </c>
      <c r="H5732" s="4">
        <v>45728.584409722222</v>
      </c>
      <c r="I5732" t="b">
        <v>0</v>
      </c>
      <c r="J5732" t="b">
        <v>1</v>
      </c>
      <c r="K5732" t="s">
        <v>24</v>
      </c>
      <c r="L5732" t="s">
        <v>22</v>
      </c>
      <c r="M5732">
        <v>155500</v>
      </c>
      <c r="O5732" t="s">
        <v>9248</v>
      </c>
      <c r="P5732" t="s">
        <v>9445</v>
      </c>
    </row>
    <row r="5733" spans="1:16" x14ac:dyDescent="0.25">
      <c r="A5733" t="s">
        <v>89</v>
      </c>
      <c r="B5733" t="s">
        <v>9459</v>
      </c>
      <c r="C5733" t="s">
        <v>236</v>
      </c>
      <c r="D5733" t="s">
        <v>3972</v>
      </c>
      <c r="E5733" t="s">
        <v>20</v>
      </c>
      <c r="F5733" t="b">
        <v>0</v>
      </c>
      <c r="G5733" t="s">
        <v>27</v>
      </c>
      <c r="H5733" s="4">
        <v>45728.584907407407</v>
      </c>
      <c r="I5733" t="b">
        <v>1</v>
      </c>
      <c r="J5733" t="b">
        <v>1</v>
      </c>
      <c r="K5733" t="s">
        <v>24</v>
      </c>
      <c r="L5733" t="s">
        <v>22</v>
      </c>
      <c r="M5733">
        <v>157500</v>
      </c>
      <c r="O5733" t="s">
        <v>1489</v>
      </c>
    </row>
    <row r="5734" spans="1:16" x14ac:dyDescent="0.25">
      <c r="A5734" t="s">
        <v>40</v>
      </c>
      <c r="B5734" t="s">
        <v>9382</v>
      </c>
      <c r="C5734" t="s">
        <v>538</v>
      </c>
      <c r="D5734" t="s">
        <v>3828</v>
      </c>
      <c r="E5734" t="s">
        <v>20</v>
      </c>
      <c r="F5734" t="b">
        <v>0</v>
      </c>
      <c r="G5734" t="s">
        <v>27</v>
      </c>
      <c r="H5734" s="4">
        <v>45728.585023148153</v>
      </c>
      <c r="I5734" t="b">
        <v>0</v>
      </c>
      <c r="J5734" t="b">
        <v>1</v>
      </c>
      <c r="K5734" t="s">
        <v>24</v>
      </c>
      <c r="L5734" t="s">
        <v>22</v>
      </c>
      <c r="M5734">
        <v>163000</v>
      </c>
      <c r="O5734" t="s">
        <v>487</v>
      </c>
      <c r="P5734" t="s">
        <v>9383</v>
      </c>
    </row>
    <row r="5735" spans="1:16" x14ac:dyDescent="0.25">
      <c r="A5735" t="s">
        <v>2</v>
      </c>
      <c r="B5735" t="s">
        <v>2</v>
      </c>
      <c r="C5735" t="s">
        <v>1778</v>
      </c>
      <c r="D5735" t="s">
        <v>3828</v>
      </c>
      <c r="E5735" t="s">
        <v>20</v>
      </c>
      <c r="F5735" t="b">
        <v>0</v>
      </c>
      <c r="G5735" t="s">
        <v>41</v>
      </c>
      <c r="H5735" s="4">
        <v>45728.585625</v>
      </c>
      <c r="I5735" t="b">
        <v>1</v>
      </c>
      <c r="J5735" t="b">
        <v>1</v>
      </c>
      <c r="K5735" t="s">
        <v>24</v>
      </c>
      <c r="L5735" t="s">
        <v>22</v>
      </c>
      <c r="M5735">
        <v>128825</v>
      </c>
      <c r="O5735" t="s">
        <v>2409</v>
      </c>
      <c r="P5735" t="s">
        <v>9446</v>
      </c>
    </row>
    <row r="5736" spans="1:16" x14ac:dyDescent="0.25">
      <c r="A5736" t="s">
        <v>89</v>
      </c>
      <c r="B5736" t="s">
        <v>7026</v>
      </c>
      <c r="C5736" t="s">
        <v>82</v>
      </c>
      <c r="D5736" t="s">
        <v>3972</v>
      </c>
      <c r="E5736" t="s">
        <v>20</v>
      </c>
      <c r="F5736" t="b">
        <v>0</v>
      </c>
      <c r="G5736" t="s">
        <v>41</v>
      </c>
      <c r="H5736" s="4">
        <v>45728.585682870369</v>
      </c>
      <c r="I5736" t="b">
        <v>0</v>
      </c>
      <c r="J5736" t="b">
        <v>1</v>
      </c>
      <c r="K5736" t="s">
        <v>24</v>
      </c>
      <c r="L5736" t="s">
        <v>22</v>
      </c>
      <c r="M5736">
        <v>147500</v>
      </c>
      <c r="O5736" t="s">
        <v>7027</v>
      </c>
      <c r="P5736" t="s">
        <v>7028</v>
      </c>
    </row>
    <row r="5737" spans="1:16" x14ac:dyDescent="0.25">
      <c r="A5737" t="s">
        <v>19</v>
      </c>
      <c r="B5737" t="s">
        <v>9384</v>
      </c>
      <c r="C5737" t="s">
        <v>140</v>
      </c>
      <c r="D5737" t="s">
        <v>3600</v>
      </c>
      <c r="E5737" t="s">
        <v>51</v>
      </c>
      <c r="F5737" t="b">
        <v>0</v>
      </c>
      <c r="G5737" t="s">
        <v>41</v>
      </c>
      <c r="H5737" s="4">
        <v>45728.596435185187</v>
      </c>
      <c r="I5737" t="b">
        <v>0</v>
      </c>
      <c r="J5737" t="b">
        <v>0</v>
      </c>
      <c r="K5737" t="s">
        <v>24</v>
      </c>
      <c r="L5737" t="s">
        <v>36</v>
      </c>
      <c r="N5737">
        <v>110</v>
      </c>
      <c r="O5737" t="s">
        <v>2569</v>
      </c>
      <c r="P5737" t="s">
        <v>2188</v>
      </c>
    </row>
    <row r="5738" spans="1:16" x14ac:dyDescent="0.25">
      <c r="A5738" t="s">
        <v>139</v>
      </c>
      <c r="B5738" t="s">
        <v>1697</v>
      </c>
      <c r="C5738" t="s">
        <v>39</v>
      </c>
      <c r="D5738" t="s">
        <v>7657</v>
      </c>
      <c r="E5738" t="s">
        <v>20</v>
      </c>
      <c r="F5738" t="b">
        <v>1</v>
      </c>
      <c r="G5738" t="s">
        <v>625</v>
      </c>
      <c r="H5738" s="4">
        <v>45728.624872685177</v>
      </c>
      <c r="I5738" t="b">
        <v>1</v>
      </c>
      <c r="J5738" t="b">
        <v>0</v>
      </c>
      <c r="K5738" t="s">
        <v>625</v>
      </c>
      <c r="L5738" t="s">
        <v>22</v>
      </c>
      <c r="M5738">
        <v>70000</v>
      </c>
      <c r="O5738" t="s">
        <v>9385</v>
      </c>
      <c r="P5738" t="s">
        <v>9386</v>
      </c>
    </row>
    <row r="5739" spans="1:16" x14ac:dyDescent="0.25">
      <c r="A5739" t="s">
        <v>0</v>
      </c>
      <c r="B5739" t="s">
        <v>1632</v>
      </c>
      <c r="C5739" t="s">
        <v>118</v>
      </c>
      <c r="D5739" t="s">
        <v>131</v>
      </c>
      <c r="F5739" t="b">
        <v>0</v>
      </c>
      <c r="G5739" t="s">
        <v>27</v>
      </c>
      <c r="H5739" s="4">
        <v>45728.625127314823</v>
      </c>
      <c r="I5739" t="b">
        <v>1</v>
      </c>
      <c r="J5739" t="b">
        <v>0</v>
      </c>
      <c r="K5739" t="s">
        <v>24</v>
      </c>
      <c r="L5739" t="s">
        <v>36</v>
      </c>
      <c r="N5739">
        <v>41</v>
      </c>
      <c r="O5739" t="s">
        <v>131</v>
      </c>
      <c r="P5739" t="s">
        <v>9387</v>
      </c>
    </row>
    <row r="5740" spans="1:16" x14ac:dyDescent="0.25">
      <c r="A5740" t="s">
        <v>19</v>
      </c>
      <c r="B5740" t="s">
        <v>9388</v>
      </c>
      <c r="C5740" t="s">
        <v>3887</v>
      </c>
      <c r="D5740" t="s">
        <v>3972</v>
      </c>
      <c r="E5740" t="s">
        <v>20</v>
      </c>
      <c r="F5740" t="b">
        <v>0</v>
      </c>
      <c r="G5740" t="s">
        <v>27</v>
      </c>
      <c r="H5740" s="4">
        <v>45728.625775462962</v>
      </c>
      <c r="I5740" t="b">
        <v>0</v>
      </c>
      <c r="J5740" t="b">
        <v>1</v>
      </c>
      <c r="K5740" t="s">
        <v>24</v>
      </c>
      <c r="L5740" t="s">
        <v>22</v>
      </c>
      <c r="M5740">
        <v>152500</v>
      </c>
      <c r="O5740" t="s">
        <v>9389</v>
      </c>
      <c r="P5740" t="s">
        <v>9390</v>
      </c>
    </row>
    <row r="5741" spans="1:16" x14ac:dyDescent="0.25">
      <c r="A5741" t="s">
        <v>25</v>
      </c>
      <c r="B5741" t="s">
        <v>8208</v>
      </c>
      <c r="C5741" t="s">
        <v>64</v>
      </c>
      <c r="D5741" t="s">
        <v>3972</v>
      </c>
      <c r="E5741" t="s">
        <v>20</v>
      </c>
      <c r="F5741" t="b">
        <v>0</v>
      </c>
      <c r="G5741" t="s">
        <v>52</v>
      </c>
      <c r="H5741" s="4">
        <v>45728.625949074078</v>
      </c>
      <c r="I5741" t="b">
        <v>0</v>
      </c>
      <c r="J5741" t="b">
        <v>1</v>
      </c>
      <c r="K5741" t="s">
        <v>24</v>
      </c>
      <c r="L5741" t="s">
        <v>22</v>
      </c>
      <c r="M5741">
        <v>98950</v>
      </c>
      <c r="O5741" t="s">
        <v>1906</v>
      </c>
      <c r="P5741" t="s">
        <v>8209</v>
      </c>
    </row>
    <row r="5742" spans="1:16" x14ac:dyDescent="0.25">
      <c r="A5742" t="s">
        <v>40</v>
      </c>
      <c r="B5742" t="s">
        <v>9391</v>
      </c>
      <c r="C5742" t="s">
        <v>1118</v>
      </c>
      <c r="D5742" t="s">
        <v>3972</v>
      </c>
      <c r="E5742" t="s">
        <v>20</v>
      </c>
      <c r="F5742" t="b">
        <v>0</v>
      </c>
      <c r="G5742" t="s">
        <v>27</v>
      </c>
      <c r="H5742" s="4">
        <v>45728.627222222232</v>
      </c>
      <c r="I5742" t="b">
        <v>0</v>
      </c>
      <c r="J5742" t="b">
        <v>1</v>
      </c>
      <c r="K5742" t="s">
        <v>24</v>
      </c>
      <c r="L5742" t="s">
        <v>22</v>
      </c>
      <c r="M5742">
        <v>135000</v>
      </c>
      <c r="O5742" t="s">
        <v>1784</v>
      </c>
      <c r="P5742" t="s">
        <v>2489</v>
      </c>
    </row>
    <row r="5743" spans="1:16" x14ac:dyDescent="0.25">
      <c r="A5743" t="s">
        <v>2</v>
      </c>
      <c r="B5743" t="s">
        <v>2</v>
      </c>
      <c r="C5743" t="s">
        <v>9392</v>
      </c>
      <c r="D5743" t="s">
        <v>3972</v>
      </c>
      <c r="E5743" t="s">
        <v>20</v>
      </c>
      <c r="F5743" t="b">
        <v>0</v>
      </c>
      <c r="G5743" t="s">
        <v>52</v>
      </c>
      <c r="H5743" s="4">
        <v>45728.629131944443</v>
      </c>
      <c r="I5743" t="b">
        <v>0</v>
      </c>
      <c r="J5743" t="b">
        <v>1</v>
      </c>
      <c r="K5743" t="s">
        <v>24</v>
      </c>
      <c r="L5743" t="s">
        <v>22</v>
      </c>
      <c r="M5743">
        <v>187153</v>
      </c>
      <c r="O5743" t="s">
        <v>5481</v>
      </c>
      <c r="P5743" t="s">
        <v>3226</v>
      </c>
    </row>
    <row r="5744" spans="1:16" x14ac:dyDescent="0.25">
      <c r="A5744" t="s">
        <v>2</v>
      </c>
      <c r="B5744" t="s">
        <v>4907</v>
      </c>
      <c r="C5744" t="s">
        <v>475</v>
      </c>
      <c r="D5744" t="s">
        <v>3972</v>
      </c>
      <c r="E5744" t="s">
        <v>20</v>
      </c>
      <c r="F5744" t="b">
        <v>0</v>
      </c>
      <c r="G5744" t="s">
        <v>27</v>
      </c>
      <c r="H5744" s="4">
        <v>45728.641516203701</v>
      </c>
      <c r="I5744" t="b">
        <v>0</v>
      </c>
      <c r="J5744" t="b">
        <v>0</v>
      </c>
      <c r="K5744" t="s">
        <v>24</v>
      </c>
      <c r="L5744" t="s">
        <v>22</v>
      </c>
      <c r="M5744">
        <v>130000</v>
      </c>
      <c r="O5744" t="s">
        <v>2925</v>
      </c>
    </row>
    <row r="5745" spans="1:16" x14ac:dyDescent="0.25">
      <c r="A5745" t="s">
        <v>1</v>
      </c>
      <c r="B5745" t="s">
        <v>9393</v>
      </c>
      <c r="C5745" t="s">
        <v>371</v>
      </c>
      <c r="D5745" t="s">
        <v>2208</v>
      </c>
      <c r="E5745" t="s">
        <v>20</v>
      </c>
      <c r="F5745" t="b">
        <v>0</v>
      </c>
      <c r="G5745" t="s">
        <v>27</v>
      </c>
      <c r="H5745" s="4">
        <v>45728.643113425933</v>
      </c>
      <c r="I5745" t="b">
        <v>0</v>
      </c>
      <c r="J5745" t="b">
        <v>0</v>
      </c>
      <c r="K5745" t="s">
        <v>24</v>
      </c>
      <c r="L5745" t="s">
        <v>22</v>
      </c>
      <c r="M5745">
        <v>95000</v>
      </c>
      <c r="O5745" t="s">
        <v>5490</v>
      </c>
      <c r="P5745" t="s">
        <v>9394</v>
      </c>
    </row>
    <row r="5746" spans="1:16" x14ac:dyDescent="0.25">
      <c r="A5746" t="s">
        <v>0</v>
      </c>
      <c r="B5746" t="s">
        <v>8785</v>
      </c>
      <c r="C5746" t="s">
        <v>1099</v>
      </c>
      <c r="D5746" t="s">
        <v>3600</v>
      </c>
      <c r="E5746" t="s">
        <v>51</v>
      </c>
      <c r="F5746" t="b">
        <v>0</v>
      </c>
      <c r="G5746" t="s">
        <v>27</v>
      </c>
      <c r="H5746" s="4">
        <v>45728.666724537034</v>
      </c>
      <c r="I5746" t="b">
        <v>1</v>
      </c>
      <c r="J5746" t="b">
        <v>0</v>
      </c>
      <c r="K5746" t="s">
        <v>24</v>
      </c>
      <c r="L5746" t="s">
        <v>36</v>
      </c>
      <c r="N5746">
        <v>60</v>
      </c>
      <c r="O5746" t="s">
        <v>8786</v>
      </c>
      <c r="P5746" t="s">
        <v>119</v>
      </c>
    </row>
    <row r="5747" spans="1:16" x14ac:dyDescent="0.25">
      <c r="A5747" t="s">
        <v>0</v>
      </c>
      <c r="B5747" t="s">
        <v>218</v>
      </c>
      <c r="C5747" t="s">
        <v>33</v>
      </c>
      <c r="D5747" t="s">
        <v>3828</v>
      </c>
      <c r="E5747" t="s">
        <v>219</v>
      </c>
      <c r="F5747" t="b">
        <v>0</v>
      </c>
      <c r="G5747" t="s">
        <v>35</v>
      </c>
      <c r="H5747" s="4">
        <v>45728.667037037027</v>
      </c>
      <c r="I5747" t="b">
        <v>0</v>
      </c>
      <c r="J5747" t="b">
        <v>0</v>
      </c>
      <c r="K5747" t="s">
        <v>24</v>
      </c>
      <c r="L5747" t="s">
        <v>22</v>
      </c>
      <c r="M5747">
        <v>50000</v>
      </c>
      <c r="O5747" t="s">
        <v>1024</v>
      </c>
      <c r="P5747" t="s">
        <v>1321</v>
      </c>
    </row>
    <row r="5748" spans="1:16" x14ac:dyDescent="0.25">
      <c r="A5748" t="s">
        <v>40</v>
      </c>
      <c r="B5748" t="s">
        <v>9449</v>
      </c>
      <c r="C5748" t="s">
        <v>44</v>
      </c>
      <c r="D5748" t="s">
        <v>9450</v>
      </c>
      <c r="E5748" t="s">
        <v>20</v>
      </c>
      <c r="F5748" t="b">
        <v>0</v>
      </c>
      <c r="G5748" t="s">
        <v>27</v>
      </c>
      <c r="H5748" s="4">
        <v>45728.668182870373</v>
      </c>
      <c r="I5748" t="b">
        <v>1</v>
      </c>
      <c r="J5748" t="b">
        <v>0</v>
      </c>
      <c r="K5748" t="s">
        <v>24</v>
      </c>
      <c r="L5748" t="s">
        <v>22</v>
      </c>
      <c r="M5748">
        <v>190000</v>
      </c>
      <c r="O5748" t="s">
        <v>9451</v>
      </c>
      <c r="P5748" t="s">
        <v>9452</v>
      </c>
    </row>
    <row r="5749" spans="1:16" x14ac:dyDescent="0.25">
      <c r="A5749" t="s">
        <v>2</v>
      </c>
      <c r="B5749" t="s">
        <v>8984</v>
      </c>
      <c r="C5749" t="s">
        <v>42</v>
      </c>
      <c r="D5749" t="s">
        <v>3828</v>
      </c>
      <c r="E5749" t="s">
        <v>51</v>
      </c>
      <c r="F5749" t="b">
        <v>0</v>
      </c>
      <c r="G5749" t="s">
        <v>27</v>
      </c>
      <c r="H5749" s="4">
        <v>45728.668414351851</v>
      </c>
      <c r="I5749" t="b">
        <v>1</v>
      </c>
      <c r="J5749" t="b">
        <v>0</v>
      </c>
      <c r="K5749" t="s">
        <v>24</v>
      </c>
      <c r="L5749" t="s">
        <v>36</v>
      </c>
      <c r="N5749">
        <v>60</v>
      </c>
      <c r="O5749" t="s">
        <v>9460</v>
      </c>
      <c r="P5749" t="s">
        <v>9461</v>
      </c>
    </row>
    <row r="5750" spans="1:16" x14ac:dyDescent="0.25">
      <c r="A5750" t="s">
        <v>1</v>
      </c>
      <c r="B5750" t="s">
        <v>9016</v>
      </c>
      <c r="C5750" t="s">
        <v>160</v>
      </c>
      <c r="D5750" t="s">
        <v>3828</v>
      </c>
      <c r="E5750" t="s">
        <v>20</v>
      </c>
      <c r="F5750" t="b">
        <v>0</v>
      </c>
      <c r="G5750" t="s">
        <v>52</v>
      </c>
      <c r="H5750" s="4">
        <v>45728.668865740743</v>
      </c>
      <c r="I5750" t="b">
        <v>0</v>
      </c>
      <c r="J5750" t="b">
        <v>1</v>
      </c>
      <c r="K5750" t="s">
        <v>24</v>
      </c>
      <c r="L5750" t="s">
        <v>22</v>
      </c>
      <c r="M5750">
        <v>220500</v>
      </c>
      <c r="O5750" t="s">
        <v>3939</v>
      </c>
    </row>
    <row r="5751" spans="1:16" x14ac:dyDescent="0.25">
      <c r="A5751" t="s">
        <v>40</v>
      </c>
      <c r="B5751" t="s">
        <v>9453</v>
      </c>
      <c r="C5751" t="s">
        <v>39</v>
      </c>
      <c r="D5751" t="s">
        <v>3972</v>
      </c>
      <c r="E5751" t="s">
        <v>20</v>
      </c>
      <c r="F5751" t="b">
        <v>1</v>
      </c>
      <c r="G5751" t="s">
        <v>41</v>
      </c>
      <c r="H5751" s="4">
        <v>45728.669120370367</v>
      </c>
      <c r="I5751" t="b">
        <v>1</v>
      </c>
      <c r="J5751" t="b">
        <v>1</v>
      </c>
      <c r="K5751" t="s">
        <v>24</v>
      </c>
      <c r="L5751" t="s">
        <v>22</v>
      </c>
      <c r="M5751">
        <v>115000</v>
      </c>
      <c r="O5751" t="s">
        <v>9454</v>
      </c>
      <c r="P5751" t="s">
        <v>9455</v>
      </c>
    </row>
    <row r="5752" spans="1:16" x14ac:dyDescent="0.25">
      <c r="A5752" t="s">
        <v>2</v>
      </c>
      <c r="B5752" t="s">
        <v>7236</v>
      </c>
      <c r="C5752" t="s">
        <v>2360</v>
      </c>
      <c r="D5752" t="s">
        <v>7237</v>
      </c>
      <c r="E5752" t="s">
        <v>20</v>
      </c>
      <c r="F5752" t="b">
        <v>0</v>
      </c>
      <c r="G5752" t="s">
        <v>1740</v>
      </c>
      <c r="H5752" s="4">
        <v>45728.685069444437</v>
      </c>
      <c r="I5752" t="b">
        <v>0</v>
      </c>
      <c r="J5752" t="b">
        <v>0</v>
      </c>
      <c r="K5752" t="s">
        <v>1740</v>
      </c>
      <c r="L5752" t="s">
        <v>22</v>
      </c>
      <c r="M5752">
        <v>28000</v>
      </c>
      <c r="O5752" t="s">
        <v>7238</v>
      </c>
    </row>
    <row r="5753" spans="1:16" x14ac:dyDescent="0.25">
      <c r="A5753" t="s">
        <v>19</v>
      </c>
      <c r="B5753" t="s">
        <v>2537</v>
      </c>
      <c r="C5753" t="s">
        <v>82</v>
      </c>
      <c r="D5753" t="s">
        <v>3972</v>
      </c>
      <c r="E5753" t="s">
        <v>51</v>
      </c>
      <c r="F5753" t="b">
        <v>0</v>
      </c>
      <c r="G5753" t="s">
        <v>27</v>
      </c>
      <c r="H5753" s="4">
        <v>45728.708344907413</v>
      </c>
      <c r="I5753" t="b">
        <v>0</v>
      </c>
      <c r="J5753" t="b">
        <v>0</v>
      </c>
      <c r="K5753" t="s">
        <v>24</v>
      </c>
      <c r="L5753" t="s">
        <v>36</v>
      </c>
      <c r="N5753">
        <v>77.5</v>
      </c>
      <c r="O5753" t="s">
        <v>5097</v>
      </c>
      <c r="P5753" t="s">
        <v>5098</v>
      </c>
    </row>
    <row r="5754" spans="1:16" x14ac:dyDescent="0.25">
      <c r="A5754" t="s">
        <v>0</v>
      </c>
      <c r="B5754" t="s">
        <v>9395</v>
      </c>
      <c r="C5754" t="s">
        <v>443</v>
      </c>
      <c r="D5754" t="s">
        <v>3600</v>
      </c>
      <c r="E5754" t="s">
        <v>20</v>
      </c>
      <c r="F5754" t="b">
        <v>0</v>
      </c>
      <c r="G5754" t="s">
        <v>27</v>
      </c>
      <c r="H5754" s="4">
        <v>45728.708368055559</v>
      </c>
      <c r="I5754" t="b">
        <v>0</v>
      </c>
      <c r="J5754" t="b">
        <v>0</v>
      </c>
      <c r="K5754" t="s">
        <v>24</v>
      </c>
      <c r="L5754" t="s">
        <v>22</v>
      </c>
      <c r="M5754">
        <v>107500</v>
      </c>
      <c r="O5754" t="s">
        <v>9396</v>
      </c>
      <c r="P5754" t="s">
        <v>9397</v>
      </c>
    </row>
    <row r="5755" spans="1:16" x14ac:dyDescent="0.25">
      <c r="A5755" t="s">
        <v>0</v>
      </c>
      <c r="B5755" t="s">
        <v>0</v>
      </c>
      <c r="C5755" t="s">
        <v>621</v>
      </c>
      <c r="D5755" t="s">
        <v>3972</v>
      </c>
      <c r="E5755" t="s">
        <v>51</v>
      </c>
      <c r="F5755" t="b">
        <v>0</v>
      </c>
      <c r="G5755" t="s">
        <v>52</v>
      </c>
      <c r="H5755" s="4">
        <v>45728.709050925929</v>
      </c>
      <c r="I5755" t="b">
        <v>1</v>
      </c>
      <c r="J5755" t="b">
        <v>0</v>
      </c>
      <c r="K5755" t="s">
        <v>24</v>
      </c>
      <c r="L5755" t="s">
        <v>36</v>
      </c>
      <c r="N5755">
        <v>22.5</v>
      </c>
      <c r="O5755" t="s">
        <v>1783</v>
      </c>
    </row>
    <row r="5756" spans="1:16" x14ac:dyDescent="0.25">
      <c r="A5756" t="s">
        <v>1</v>
      </c>
      <c r="B5756" t="s">
        <v>9456</v>
      </c>
      <c r="C5756" t="s">
        <v>82</v>
      </c>
      <c r="D5756" t="s">
        <v>4083</v>
      </c>
      <c r="E5756" t="s">
        <v>20</v>
      </c>
      <c r="F5756" t="b">
        <v>0</v>
      </c>
      <c r="G5756" t="s">
        <v>27</v>
      </c>
      <c r="H5756" s="4">
        <v>45728.709236111114</v>
      </c>
      <c r="I5756" t="b">
        <v>0</v>
      </c>
      <c r="J5756" t="b">
        <v>0</v>
      </c>
      <c r="K5756" t="s">
        <v>24</v>
      </c>
      <c r="L5756" t="s">
        <v>22</v>
      </c>
      <c r="M5756">
        <v>245000</v>
      </c>
      <c r="O5756" t="s">
        <v>2761</v>
      </c>
      <c r="P5756" t="s">
        <v>3842</v>
      </c>
    </row>
    <row r="5757" spans="1:16" x14ac:dyDescent="0.25">
      <c r="A5757" t="s">
        <v>1</v>
      </c>
      <c r="B5757" t="s">
        <v>779</v>
      </c>
      <c r="C5757" t="s">
        <v>64</v>
      </c>
      <c r="D5757" t="s">
        <v>3972</v>
      </c>
      <c r="E5757" t="s">
        <v>631</v>
      </c>
      <c r="F5757" t="b">
        <v>0</v>
      </c>
      <c r="G5757" t="s">
        <v>52</v>
      </c>
      <c r="H5757" s="4">
        <v>45728.710057870368</v>
      </c>
      <c r="I5757" t="b">
        <v>0</v>
      </c>
      <c r="J5757" t="b">
        <v>0</v>
      </c>
      <c r="K5757" t="s">
        <v>24</v>
      </c>
      <c r="L5757" t="s">
        <v>36</v>
      </c>
      <c r="N5757">
        <v>20</v>
      </c>
      <c r="O5757" t="s">
        <v>3888</v>
      </c>
      <c r="P5757" t="s">
        <v>149</v>
      </c>
    </row>
    <row r="5758" spans="1:16" x14ac:dyDescent="0.25">
      <c r="A5758" t="s">
        <v>2</v>
      </c>
      <c r="B5758" t="s">
        <v>9398</v>
      </c>
      <c r="C5758" t="s">
        <v>172</v>
      </c>
      <c r="D5758" t="s">
        <v>3972</v>
      </c>
      <c r="E5758" t="s">
        <v>20</v>
      </c>
      <c r="F5758" t="b">
        <v>0</v>
      </c>
      <c r="G5758" t="s">
        <v>27</v>
      </c>
      <c r="H5758" s="4">
        <v>45728.710231481477</v>
      </c>
      <c r="I5758" t="b">
        <v>0</v>
      </c>
      <c r="J5758" t="b">
        <v>1</v>
      </c>
      <c r="K5758" t="s">
        <v>24</v>
      </c>
      <c r="L5758" t="s">
        <v>22</v>
      </c>
      <c r="M5758">
        <v>162500</v>
      </c>
      <c r="O5758" t="s">
        <v>1172</v>
      </c>
      <c r="P5758" t="s">
        <v>9399</v>
      </c>
    </row>
    <row r="5759" spans="1:16" x14ac:dyDescent="0.25">
      <c r="A5759" t="s">
        <v>2</v>
      </c>
      <c r="B5759" t="s">
        <v>9400</v>
      </c>
      <c r="C5759" t="s">
        <v>633</v>
      </c>
      <c r="D5759" t="s">
        <v>2208</v>
      </c>
      <c r="E5759" t="s">
        <v>20</v>
      </c>
      <c r="F5759" t="b">
        <v>0</v>
      </c>
      <c r="G5759" t="s">
        <v>27</v>
      </c>
      <c r="H5759" s="4">
        <v>45728.710277777784</v>
      </c>
      <c r="I5759" t="b">
        <v>0</v>
      </c>
      <c r="J5759" t="b">
        <v>1</v>
      </c>
      <c r="K5759" t="s">
        <v>24</v>
      </c>
      <c r="L5759" t="s">
        <v>22</v>
      </c>
      <c r="M5759">
        <v>135000</v>
      </c>
      <c r="O5759" t="s">
        <v>3506</v>
      </c>
      <c r="P5759" t="s">
        <v>9401</v>
      </c>
    </row>
    <row r="5760" spans="1:16" x14ac:dyDescent="0.25">
      <c r="A5760" t="s">
        <v>2</v>
      </c>
      <c r="B5760" t="s">
        <v>2</v>
      </c>
      <c r="C5760" t="s">
        <v>39</v>
      </c>
      <c r="D5760" t="s">
        <v>3984</v>
      </c>
      <c r="E5760" t="s">
        <v>20</v>
      </c>
      <c r="F5760" t="b">
        <v>1</v>
      </c>
      <c r="G5760" t="s">
        <v>3446</v>
      </c>
      <c r="H5760" s="4">
        <v>45728.710682870369</v>
      </c>
      <c r="I5760" t="b">
        <v>0</v>
      </c>
      <c r="J5760" t="b">
        <v>0</v>
      </c>
      <c r="K5760" t="s">
        <v>3446</v>
      </c>
      <c r="L5760" t="s">
        <v>22</v>
      </c>
      <c r="M5760">
        <v>37500</v>
      </c>
      <c r="O5760" t="s">
        <v>7649</v>
      </c>
      <c r="P5760" t="s">
        <v>7650</v>
      </c>
    </row>
    <row r="5761" spans="1:16" x14ac:dyDescent="0.25">
      <c r="A5761" t="s">
        <v>2</v>
      </c>
      <c r="B5761" t="s">
        <v>9402</v>
      </c>
      <c r="C5761" t="s">
        <v>9403</v>
      </c>
      <c r="D5761" t="s">
        <v>4083</v>
      </c>
      <c r="E5761" t="s">
        <v>20</v>
      </c>
      <c r="F5761" t="b">
        <v>0</v>
      </c>
      <c r="G5761" t="s">
        <v>158</v>
      </c>
      <c r="H5761" s="4">
        <v>45728.712916666656</v>
      </c>
      <c r="I5761" t="b">
        <v>0</v>
      </c>
      <c r="J5761" t="b">
        <v>0</v>
      </c>
      <c r="K5761" t="s">
        <v>158</v>
      </c>
      <c r="L5761" t="s">
        <v>22</v>
      </c>
      <c r="M5761">
        <v>110000</v>
      </c>
      <c r="O5761" t="s">
        <v>9404</v>
      </c>
      <c r="P5761" t="s">
        <v>1244</v>
      </c>
    </row>
    <row r="5762" spans="1:16" x14ac:dyDescent="0.25">
      <c r="A5762" t="s">
        <v>2</v>
      </c>
      <c r="B5762" t="s">
        <v>9405</v>
      </c>
      <c r="C5762" t="s">
        <v>4207</v>
      </c>
      <c r="D5762" t="s">
        <v>3828</v>
      </c>
      <c r="E5762" t="s">
        <v>219</v>
      </c>
      <c r="F5762" t="b">
        <v>0</v>
      </c>
      <c r="G5762" t="s">
        <v>1247</v>
      </c>
      <c r="H5762" s="4">
        <v>45728.738020833327</v>
      </c>
      <c r="I5762" t="b">
        <v>0</v>
      </c>
      <c r="J5762" t="b">
        <v>0</v>
      </c>
      <c r="K5762" t="s">
        <v>1247</v>
      </c>
      <c r="L5762" t="s">
        <v>36</v>
      </c>
      <c r="N5762">
        <v>32.5</v>
      </c>
      <c r="O5762" t="s">
        <v>9406</v>
      </c>
    </row>
    <row r="5763" spans="1:16" x14ac:dyDescent="0.25">
      <c r="A5763" t="s">
        <v>2</v>
      </c>
      <c r="B5763" t="s">
        <v>3818</v>
      </c>
      <c r="C5763" t="s">
        <v>33</v>
      </c>
      <c r="D5763" t="s">
        <v>4034</v>
      </c>
      <c r="E5763" t="s">
        <v>20</v>
      </c>
      <c r="F5763" t="b">
        <v>0</v>
      </c>
      <c r="G5763" t="s">
        <v>27</v>
      </c>
      <c r="H5763" s="4">
        <v>45728.751516203702</v>
      </c>
      <c r="I5763" t="b">
        <v>0</v>
      </c>
      <c r="J5763" t="b">
        <v>0</v>
      </c>
      <c r="K5763" t="s">
        <v>24</v>
      </c>
      <c r="L5763" t="s">
        <v>22</v>
      </c>
      <c r="M5763">
        <v>184799.5</v>
      </c>
      <c r="O5763" t="s">
        <v>9457</v>
      </c>
      <c r="P5763" t="s">
        <v>9458</v>
      </c>
    </row>
    <row r="5764" spans="1:16" x14ac:dyDescent="0.25">
      <c r="A5764" t="s">
        <v>2</v>
      </c>
      <c r="B5764" t="s">
        <v>9407</v>
      </c>
      <c r="C5764" t="s">
        <v>122</v>
      </c>
      <c r="D5764" t="s">
        <v>3600</v>
      </c>
      <c r="E5764" t="s">
        <v>20</v>
      </c>
      <c r="F5764" t="b">
        <v>0</v>
      </c>
      <c r="G5764" t="s">
        <v>27</v>
      </c>
      <c r="H5764" s="4">
        <v>45728.752106481479</v>
      </c>
      <c r="I5764" t="b">
        <v>1</v>
      </c>
      <c r="J5764" t="b">
        <v>0</v>
      </c>
      <c r="K5764" t="s">
        <v>24</v>
      </c>
      <c r="L5764" t="s">
        <v>22</v>
      </c>
      <c r="M5764">
        <v>95000</v>
      </c>
      <c r="O5764" t="s">
        <v>9408</v>
      </c>
      <c r="P5764" t="s">
        <v>48</v>
      </c>
    </row>
    <row r="5765" spans="1:16" x14ac:dyDescent="0.25">
      <c r="A5765" t="s">
        <v>2</v>
      </c>
      <c r="B5765" t="s">
        <v>8529</v>
      </c>
      <c r="C5765" t="s">
        <v>26</v>
      </c>
      <c r="D5765" t="s">
        <v>3956</v>
      </c>
      <c r="E5765" t="s">
        <v>20</v>
      </c>
      <c r="F5765" t="b">
        <v>0</v>
      </c>
      <c r="G5765" t="s">
        <v>23</v>
      </c>
      <c r="H5765" s="4">
        <v>45728.768310185187</v>
      </c>
      <c r="I5765" t="b">
        <v>0</v>
      </c>
      <c r="J5765" t="b">
        <v>1</v>
      </c>
      <c r="K5765" t="s">
        <v>24</v>
      </c>
      <c r="L5765" t="s">
        <v>36</v>
      </c>
      <c r="N5765">
        <v>61.159996032714837</v>
      </c>
      <c r="O5765" t="s">
        <v>8530</v>
      </c>
      <c r="P5765" t="s">
        <v>8531</v>
      </c>
    </row>
    <row r="5766" spans="1:16" x14ac:dyDescent="0.25">
      <c r="A5766" t="s">
        <v>0</v>
      </c>
      <c r="B5766" t="s">
        <v>9409</v>
      </c>
      <c r="C5766" t="s">
        <v>329</v>
      </c>
      <c r="D5766" t="s">
        <v>3972</v>
      </c>
      <c r="E5766" t="s">
        <v>51</v>
      </c>
      <c r="F5766" t="b">
        <v>0</v>
      </c>
      <c r="G5766" t="s">
        <v>27</v>
      </c>
      <c r="H5766" s="4">
        <v>45728.791932870372</v>
      </c>
      <c r="I5766" t="b">
        <v>0</v>
      </c>
      <c r="J5766" t="b">
        <v>0</v>
      </c>
      <c r="K5766" t="s">
        <v>24</v>
      </c>
      <c r="L5766" t="s">
        <v>36</v>
      </c>
      <c r="N5766">
        <v>80</v>
      </c>
      <c r="O5766" t="s">
        <v>9410</v>
      </c>
    </row>
    <row r="5767" spans="1:16" x14ac:dyDescent="0.25">
      <c r="A5767" t="s">
        <v>0</v>
      </c>
      <c r="B5767" t="s">
        <v>1246</v>
      </c>
      <c r="C5767" t="s">
        <v>768</v>
      </c>
      <c r="D5767" t="s">
        <v>4083</v>
      </c>
      <c r="F5767" t="b">
        <v>0</v>
      </c>
      <c r="G5767" t="s">
        <v>27</v>
      </c>
      <c r="H5767" s="4">
        <v>45728.792013888888</v>
      </c>
      <c r="I5767" t="b">
        <v>0</v>
      </c>
      <c r="J5767" t="b">
        <v>0</v>
      </c>
      <c r="K5767" t="s">
        <v>24</v>
      </c>
      <c r="L5767" t="s">
        <v>22</v>
      </c>
      <c r="M5767">
        <v>93176</v>
      </c>
      <c r="O5767" t="s">
        <v>9411</v>
      </c>
    </row>
    <row r="5768" spans="1:16" x14ac:dyDescent="0.25">
      <c r="A5768" t="s">
        <v>2</v>
      </c>
      <c r="B5768" t="s">
        <v>9412</v>
      </c>
      <c r="C5768" t="s">
        <v>1025</v>
      </c>
      <c r="D5768" t="s">
        <v>3600</v>
      </c>
      <c r="E5768" t="s">
        <v>51</v>
      </c>
      <c r="F5768" t="b">
        <v>0</v>
      </c>
      <c r="G5768" t="s">
        <v>35</v>
      </c>
      <c r="H5768" s="4">
        <v>45728.793356481481</v>
      </c>
      <c r="I5768" t="b">
        <v>1</v>
      </c>
      <c r="J5768" t="b">
        <v>0</v>
      </c>
      <c r="K5768" t="s">
        <v>24</v>
      </c>
      <c r="L5768" t="s">
        <v>36</v>
      </c>
      <c r="N5768">
        <v>65</v>
      </c>
      <c r="O5768" t="s">
        <v>9413</v>
      </c>
      <c r="P5768" t="s">
        <v>2177</v>
      </c>
    </row>
    <row r="5769" spans="1:16" x14ac:dyDescent="0.25">
      <c r="A5769" t="s">
        <v>0</v>
      </c>
      <c r="B5769" t="s">
        <v>8055</v>
      </c>
      <c r="C5769" t="s">
        <v>696</v>
      </c>
      <c r="D5769" t="s">
        <v>3972</v>
      </c>
      <c r="E5769" t="s">
        <v>51</v>
      </c>
      <c r="F5769" t="b">
        <v>0</v>
      </c>
      <c r="G5769" t="s">
        <v>30</v>
      </c>
      <c r="H5769" s="4">
        <v>45728.793506944443</v>
      </c>
      <c r="I5769" t="b">
        <v>0</v>
      </c>
      <c r="J5769" t="b">
        <v>0</v>
      </c>
      <c r="K5769" t="s">
        <v>24</v>
      </c>
      <c r="L5769" t="s">
        <v>36</v>
      </c>
      <c r="N5769">
        <v>47.5</v>
      </c>
      <c r="O5769" t="s">
        <v>1137</v>
      </c>
      <c r="P5769" t="s">
        <v>709</v>
      </c>
    </row>
    <row r="5770" spans="1:16" x14ac:dyDescent="0.25">
      <c r="A5770" t="s">
        <v>2</v>
      </c>
      <c r="B5770" t="s">
        <v>9414</v>
      </c>
      <c r="C5770" t="s">
        <v>9415</v>
      </c>
      <c r="D5770" t="s">
        <v>3972</v>
      </c>
      <c r="E5770" t="s">
        <v>20</v>
      </c>
      <c r="F5770" t="b">
        <v>0</v>
      </c>
      <c r="G5770" t="s">
        <v>27</v>
      </c>
      <c r="H5770" s="4">
        <v>45728.793703703697</v>
      </c>
      <c r="I5770" t="b">
        <v>0</v>
      </c>
      <c r="J5770" t="b">
        <v>1</v>
      </c>
      <c r="K5770" t="s">
        <v>24</v>
      </c>
      <c r="L5770" t="s">
        <v>22</v>
      </c>
      <c r="M5770">
        <v>119000</v>
      </c>
      <c r="O5770" t="s">
        <v>734</v>
      </c>
      <c r="P5770" t="s">
        <v>9416</v>
      </c>
    </row>
    <row r="5771" spans="1:16" x14ac:dyDescent="0.25">
      <c r="A5771" t="s">
        <v>40</v>
      </c>
      <c r="B5771" t="s">
        <v>9462</v>
      </c>
      <c r="C5771" t="s">
        <v>3515</v>
      </c>
      <c r="D5771" t="s">
        <v>2208</v>
      </c>
      <c r="E5771" t="s">
        <v>20</v>
      </c>
      <c r="F5771" t="b">
        <v>0</v>
      </c>
      <c r="G5771" t="s">
        <v>27</v>
      </c>
      <c r="H5771" s="4">
        <v>45728.793726851851</v>
      </c>
      <c r="I5771" t="b">
        <v>0</v>
      </c>
      <c r="J5771" t="b">
        <v>1</v>
      </c>
      <c r="K5771" t="s">
        <v>24</v>
      </c>
      <c r="L5771" t="s">
        <v>22</v>
      </c>
      <c r="M5771">
        <v>125525</v>
      </c>
      <c r="O5771" t="s">
        <v>9463</v>
      </c>
      <c r="P5771" t="s">
        <v>9464</v>
      </c>
    </row>
    <row r="5772" spans="1:16" x14ac:dyDescent="0.25">
      <c r="A5772" t="s">
        <v>89</v>
      </c>
      <c r="B5772" t="s">
        <v>6659</v>
      </c>
      <c r="C5772" t="s">
        <v>44</v>
      </c>
      <c r="D5772" t="s">
        <v>3972</v>
      </c>
      <c r="E5772" t="s">
        <v>20</v>
      </c>
      <c r="F5772" t="b">
        <v>0</v>
      </c>
      <c r="G5772" t="s">
        <v>27</v>
      </c>
      <c r="H5772" s="4">
        <v>45728.795057870368</v>
      </c>
      <c r="I5772" t="b">
        <v>1</v>
      </c>
      <c r="J5772" t="b">
        <v>1</v>
      </c>
      <c r="K5772" t="s">
        <v>24</v>
      </c>
      <c r="L5772" t="s">
        <v>22</v>
      </c>
      <c r="M5772">
        <v>185000</v>
      </c>
      <c r="O5772" t="s">
        <v>2815</v>
      </c>
      <c r="P5772" t="s">
        <v>6660</v>
      </c>
    </row>
    <row r="5773" spans="1:16" x14ac:dyDescent="0.25">
      <c r="A5773" t="s">
        <v>0</v>
      </c>
      <c r="B5773" t="s">
        <v>9417</v>
      </c>
      <c r="C5773" t="s">
        <v>316</v>
      </c>
      <c r="D5773" t="s">
        <v>3956</v>
      </c>
      <c r="E5773" t="s">
        <v>20</v>
      </c>
      <c r="F5773" t="b">
        <v>0</v>
      </c>
      <c r="G5773" t="s">
        <v>35</v>
      </c>
      <c r="H5773" s="4">
        <v>45728.833819444437</v>
      </c>
      <c r="I5773" t="b">
        <v>0</v>
      </c>
      <c r="J5773" t="b">
        <v>1</v>
      </c>
      <c r="K5773" t="s">
        <v>24</v>
      </c>
      <c r="L5773" t="s">
        <v>36</v>
      </c>
      <c r="N5773">
        <v>16.510000228881839</v>
      </c>
      <c r="O5773" t="s">
        <v>759</v>
      </c>
      <c r="P5773" t="s">
        <v>9418</v>
      </c>
    </row>
    <row r="5774" spans="1:16" x14ac:dyDescent="0.25">
      <c r="A5774" t="s">
        <v>0</v>
      </c>
      <c r="B5774" t="s">
        <v>9174</v>
      </c>
      <c r="C5774" t="s">
        <v>292</v>
      </c>
      <c r="D5774" t="s">
        <v>3956</v>
      </c>
      <c r="E5774" t="s">
        <v>20</v>
      </c>
      <c r="F5774" t="b">
        <v>0</v>
      </c>
      <c r="G5774" t="s">
        <v>30</v>
      </c>
      <c r="H5774" s="4">
        <v>45728.834236111114</v>
      </c>
      <c r="I5774" t="b">
        <v>0</v>
      </c>
      <c r="J5774" t="b">
        <v>1</v>
      </c>
      <c r="K5774" t="s">
        <v>24</v>
      </c>
      <c r="L5774" t="s">
        <v>36</v>
      </c>
      <c r="N5774">
        <v>22.694999694824219</v>
      </c>
      <c r="O5774" t="s">
        <v>9175</v>
      </c>
      <c r="P5774" t="s">
        <v>1303</v>
      </c>
    </row>
    <row r="5775" spans="1:16" x14ac:dyDescent="0.25">
      <c r="A5775" t="s">
        <v>139</v>
      </c>
      <c r="B5775" t="s">
        <v>1634</v>
      </c>
      <c r="C5775" t="s">
        <v>945</v>
      </c>
      <c r="D5775" t="s">
        <v>3972</v>
      </c>
      <c r="E5775" t="s">
        <v>20</v>
      </c>
      <c r="F5775" t="b">
        <v>0</v>
      </c>
      <c r="G5775" t="s">
        <v>30</v>
      </c>
      <c r="H5775" s="4">
        <v>45728.83425925926</v>
      </c>
      <c r="I5775" t="b">
        <v>0</v>
      </c>
      <c r="J5775" t="b">
        <v>0</v>
      </c>
      <c r="K5775" t="s">
        <v>24</v>
      </c>
      <c r="L5775" t="s">
        <v>22</v>
      </c>
      <c r="M5775">
        <v>67884</v>
      </c>
      <c r="O5775" t="s">
        <v>3090</v>
      </c>
    </row>
    <row r="5776" spans="1:16" x14ac:dyDescent="0.25">
      <c r="A5776" t="s">
        <v>2</v>
      </c>
      <c r="B5776" t="s">
        <v>2617</v>
      </c>
      <c r="C5776" t="s">
        <v>151</v>
      </c>
      <c r="D5776" t="s">
        <v>3972</v>
      </c>
      <c r="E5776" t="s">
        <v>20</v>
      </c>
      <c r="F5776" t="b">
        <v>0</v>
      </c>
      <c r="G5776" t="s">
        <v>30</v>
      </c>
      <c r="H5776" s="4">
        <v>45728.835636574076</v>
      </c>
      <c r="I5776" t="b">
        <v>0</v>
      </c>
      <c r="J5776" t="b">
        <v>1</v>
      </c>
      <c r="K5776" t="s">
        <v>24</v>
      </c>
      <c r="L5776" t="s">
        <v>22</v>
      </c>
      <c r="M5776">
        <v>130500</v>
      </c>
      <c r="O5776" t="s">
        <v>9419</v>
      </c>
      <c r="P5776" t="s">
        <v>9420</v>
      </c>
    </row>
    <row r="5777" spans="1:16" x14ac:dyDescent="0.25">
      <c r="A5777" t="s">
        <v>2</v>
      </c>
      <c r="B5777" t="s">
        <v>2076</v>
      </c>
      <c r="C5777" t="s">
        <v>236</v>
      </c>
      <c r="D5777" t="s">
        <v>3956</v>
      </c>
      <c r="E5777" t="s">
        <v>34</v>
      </c>
      <c r="F5777" t="b">
        <v>0</v>
      </c>
      <c r="G5777" t="s">
        <v>41</v>
      </c>
      <c r="H5777" s="4">
        <v>45728.835763888892</v>
      </c>
      <c r="I5777" t="b">
        <v>1</v>
      </c>
      <c r="J5777" t="b">
        <v>1</v>
      </c>
      <c r="K5777" t="s">
        <v>24</v>
      </c>
      <c r="L5777" t="s">
        <v>36</v>
      </c>
      <c r="N5777">
        <v>56.475002288818359</v>
      </c>
      <c r="O5777" t="s">
        <v>186</v>
      </c>
      <c r="P5777" t="s">
        <v>4097</v>
      </c>
    </row>
    <row r="5778" spans="1:16" x14ac:dyDescent="0.25">
      <c r="A5778" t="s">
        <v>2</v>
      </c>
      <c r="B5778" t="s">
        <v>9421</v>
      </c>
      <c r="C5778" t="s">
        <v>823</v>
      </c>
      <c r="D5778" t="s">
        <v>3828</v>
      </c>
      <c r="E5778" t="s">
        <v>20</v>
      </c>
      <c r="F5778" t="b">
        <v>0</v>
      </c>
      <c r="G5778" t="s">
        <v>52</v>
      </c>
      <c r="H5778" s="4">
        <v>45728.838194444441</v>
      </c>
      <c r="I5778" t="b">
        <v>0</v>
      </c>
      <c r="J5778" t="b">
        <v>1</v>
      </c>
      <c r="K5778" t="s">
        <v>24</v>
      </c>
      <c r="L5778" t="s">
        <v>22</v>
      </c>
      <c r="M5778">
        <v>98883</v>
      </c>
      <c r="O5778" t="s">
        <v>9422</v>
      </c>
      <c r="P5778" t="s">
        <v>9423</v>
      </c>
    </row>
    <row r="5779" spans="1:16" x14ac:dyDescent="0.25">
      <c r="A5779" t="s">
        <v>25</v>
      </c>
      <c r="B5779" t="s">
        <v>9424</v>
      </c>
      <c r="C5779" t="s">
        <v>203</v>
      </c>
      <c r="D5779" t="s">
        <v>3828</v>
      </c>
      <c r="E5779" t="s">
        <v>20</v>
      </c>
      <c r="F5779" t="b">
        <v>0</v>
      </c>
      <c r="G5779" t="s">
        <v>23</v>
      </c>
      <c r="H5779" s="4">
        <v>45728.863483796304</v>
      </c>
      <c r="I5779" t="b">
        <v>1</v>
      </c>
      <c r="J5779" t="b">
        <v>1</v>
      </c>
      <c r="K5779" t="s">
        <v>24</v>
      </c>
      <c r="L5779" t="s">
        <v>22</v>
      </c>
      <c r="M5779">
        <v>108750</v>
      </c>
      <c r="O5779" t="s">
        <v>935</v>
      </c>
      <c r="P5779" t="s">
        <v>1813</v>
      </c>
    </row>
    <row r="5780" spans="1:16" x14ac:dyDescent="0.25">
      <c r="A5780" t="s">
        <v>0</v>
      </c>
      <c r="B5780" t="s">
        <v>5399</v>
      </c>
      <c r="C5780" t="s">
        <v>306</v>
      </c>
      <c r="D5780" t="s">
        <v>3972</v>
      </c>
      <c r="E5780" t="s">
        <v>20</v>
      </c>
      <c r="F5780" t="b">
        <v>0</v>
      </c>
      <c r="G5780" t="s">
        <v>27</v>
      </c>
      <c r="H5780" s="4">
        <v>45728.875219907408</v>
      </c>
      <c r="I5780" t="b">
        <v>0</v>
      </c>
      <c r="J5780" t="b">
        <v>0</v>
      </c>
      <c r="K5780" t="s">
        <v>24</v>
      </c>
      <c r="L5780" t="s">
        <v>22</v>
      </c>
      <c r="M5780">
        <v>66000</v>
      </c>
      <c r="O5780" t="s">
        <v>5400</v>
      </c>
    </row>
    <row r="5781" spans="1:16" x14ac:dyDescent="0.25">
      <c r="A5781" t="s">
        <v>0</v>
      </c>
      <c r="B5781" t="s">
        <v>0</v>
      </c>
      <c r="C5781" t="s">
        <v>916</v>
      </c>
      <c r="D5781" t="s">
        <v>3972</v>
      </c>
      <c r="E5781" t="s">
        <v>20</v>
      </c>
      <c r="F5781" t="b">
        <v>0</v>
      </c>
      <c r="G5781" t="s">
        <v>27</v>
      </c>
      <c r="H5781" s="4">
        <v>45728.876296296286</v>
      </c>
      <c r="I5781" t="b">
        <v>1</v>
      </c>
      <c r="J5781" t="b">
        <v>0</v>
      </c>
      <c r="K5781" t="s">
        <v>24</v>
      </c>
      <c r="L5781" t="s">
        <v>22</v>
      </c>
      <c r="M5781">
        <v>82500</v>
      </c>
      <c r="O5781" t="s">
        <v>1899</v>
      </c>
      <c r="P5781" t="s">
        <v>338</v>
      </c>
    </row>
    <row r="5782" spans="1:16" x14ac:dyDescent="0.25">
      <c r="A5782" t="s">
        <v>0</v>
      </c>
      <c r="B5782" t="s">
        <v>9425</v>
      </c>
      <c r="C5782" t="s">
        <v>213</v>
      </c>
      <c r="D5782" t="s">
        <v>3828</v>
      </c>
      <c r="E5782" t="s">
        <v>20</v>
      </c>
      <c r="F5782" t="b">
        <v>0</v>
      </c>
      <c r="G5782" t="s">
        <v>41</v>
      </c>
      <c r="H5782" s="4">
        <v>45728.876331018517</v>
      </c>
      <c r="I5782" t="b">
        <v>0</v>
      </c>
      <c r="J5782" t="b">
        <v>1</v>
      </c>
      <c r="K5782" t="s">
        <v>24</v>
      </c>
      <c r="L5782" t="s">
        <v>36</v>
      </c>
      <c r="N5782">
        <v>23</v>
      </c>
      <c r="O5782" t="s">
        <v>9426</v>
      </c>
      <c r="P5782" t="s">
        <v>9427</v>
      </c>
    </row>
    <row r="5783" spans="1:16" x14ac:dyDescent="0.25">
      <c r="A5783" t="s">
        <v>89</v>
      </c>
      <c r="B5783" t="s">
        <v>9428</v>
      </c>
      <c r="C5783" t="s">
        <v>2172</v>
      </c>
      <c r="D5783" t="s">
        <v>3600</v>
      </c>
      <c r="E5783" t="s">
        <v>20</v>
      </c>
      <c r="F5783" t="b">
        <v>0</v>
      </c>
      <c r="G5783" t="s">
        <v>52</v>
      </c>
      <c r="H5783" s="4">
        <v>45728.877812500003</v>
      </c>
      <c r="I5783" t="b">
        <v>0</v>
      </c>
      <c r="J5783" t="b">
        <v>1</v>
      </c>
      <c r="K5783" t="s">
        <v>24</v>
      </c>
      <c r="L5783" t="s">
        <v>22</v>
      </c>
      <c r="M5783">
        <v>255630</v>
      </c>
      <c r="O5783" t="s">
        <v>773</v>
      </c>
    </row>
    <row r="5784" spans="1:16" x14ac:dyDescent="0.25">
      <c r="A5784" t="s">
        <v>0</v>
      </c>
      <c r="B5784" t="s">
        <v>1934</v>
      </c>
      <c r="C5784" t="s">
        <v>1247</v>
      </c>
      <c r="D5784" t="s">
        <v>3828</v>
      </c>
      <c r="E5784" t="s">
        <v>20</v>
      </c>
      <c r="F5784" t="b">
        <v>0</v>
      </c>
      <c r="G5784" t="s">
        <v>1247</v>
      </c>
      <c r="H5784" s="4">
        <v>45728.905011574083</v>
      </c>
      <c r="I5784" t="b">
        <v>0</v>
      </c>
      <c r="J5784" t="b">
        <v>0</v>
      </c>
      <c r="K5784" t="s">
        <v>1247</v>
      </c>
      <c r="L5784" t="s">
        <v>22</v>
      </c>
      <c r="M5784">
        <v>38500</v>
      </c>
      <c r="O5784" t="s">
        <v>5659</v>
      </c>
      <c r="P5784" t="s">
        <v>5660</v>
      </c>
    </row>
    <row r="5785" spans="1:16" x14ac:dyDescent="0.25">
      <c r="A5785" t="s">
        <v>89</v>
      </c>
      <c r="B5785" t="s">
        <v>2377</v>
      </c>
      <c r="C5785" t="s">
        <v>623</v>
      </c>
      <c r="D5785" t="s">
        <v>3972</v>
      </c>
      <c r="E5785" t="s">
        <v>51</v>
      </c>
      <c r="F5785" t="b">
        <v>0</v>
      </c>
      <c r="G5785" t="s">
        <v>27</v>
      </c>
      <c r="H5785" s="4">
        <v>45728.916979166657</v>
      </c>
      <c r="I5785" t="b">
        <v>0</v>
      </c>
      <c r="J5785" t="b">
        <v>1</v>
      </c>
      <c r="K5785" t="s">
        <v>24</v>
      </c>
      <c r="L5785" t="s">
        <v>36</v>
      </c>
      <c r="N5785">
        <v>65</v>
      </c>
      <c r="O5785" t="s">
        <v>483</v>
      </c>
      <c r="P5785" t="s">
        <v>9068</v>
      </c>
    </row>
    <row r="5786" spans="1:16" x14ac:dyDescent="0.25">
      <c r="A5786" t="s">
        <v>0</v>
      </c>
      <c r="B5786" t="s">
        <v>8620</v>
      </c>
      <c r="C5786" t="s">
        <v>179</v>
      </c>
      <c r="D5786" t="s">
        <v>3972</v>
      </c>
      <c r="E5786" t="s">
        <v>20</v>
      </c>
      <c r="F5786" t="b">
        <v>0</v>
      </c>
      <c r="G5786" t="s">
        <v>27</v>
      </c>
      <c r="H5786" s="4">
        <v>45728.916979166657</v>
      </c>
      <c r="I5786" t="b">
        <v>0</v>
      </c>
      <c r="J5786" t="b">
        <v>1</v>
      </c>
      <c r="K5786" t="s">
        <v>24</v>
      </c>
      <c r="L5786" t="s">
        <v>22</v>
      </c>
      <c r="M5786">
        <v>62355.453125</v>
      </c>
      <c r="O5786" t="s">
        <v>8621</v>
      </c>
      <c r="P5786" t="s">
        <v>1732</v>
      </c>
    </row>
    <row r="5787" spans="1:16" x14ac:dyDescent="0.25">
      <c r="A5787" t="s">
        <v>2</v>
      </c>
      <c r="B5787" t="s">
        <v>9429</v>
      </c>
      <c r="C5787" t="s">
        <v>145</v>
      </c>
      <c r="D5787" t="s">
        <v>3828</v>
      </c>
      <c r="E5787" t="s">
        <v>20</v>
      </c>
      <c r="F5787" t="b">
        <v>0</v>
      </c>
      <c r="G5787" t="s">
        <v>27</v>
      </c>
      <c r="H5787" s="4">
        <v>45728.917870370373</v>
      </c>
      <c r="I5787" t="b">
        <v>0</v>
      </c>
      <c r="J5787" t="b">
        <v>1</v>
      </c>
      <c r="K5787" t="s">
        <v>24</v>
      </c>
      <c r="L5787" t="s">
        <v>22</v>
      </c>
      <c r="M5787">
        <v>204500</v>
      </c>
      <c r="O5787" t="s">
        <v>9430</v>
      </c>
      <c r="P5787" t="s">
        <v>9431</v>
      </c>
    </row>
    <row r="5788" spans="1:16" x14ac:dyDescent="0.25">
      <c r="A5788" t="s">
        <v>1</v>
      </c>
      <c r="B5788" t="s">
        <v>9432</v>
      </c>
      <c r="C5788" t="s">
        <v>192</v>
      </c>
      <c r="D5788" t="s">
        <v>2208</v>
      </c>
      <c r="E5788" t="s">
        <v>20</v>
      </c>
      <c r="F5788" t="b">
        <v>0</v>
      </c>
      <c r="G5788" t="s">
        <v>23</v>
      </c>
      <c r="H5788" s="4">
        <v>45728.930821759262</v>
      </c>
      <c r="I5788" t="b">
        <v>0</v>
      </c>
      <c r="J5788" t="b">
        <v>1</v>
      </c>
      <c r="K5788" t="s">
        <v>24</v>
      </c>
      <c r="L5788" t="s">
        <v>36</v>
      </c>
      <c r="N5788">
        <v>40.81500244140625</v>
      </c>
      <c r="O5788" t="s">
        <v>9433</v>
      </c>
      <c r="P5788" t="s">
        <v>9434</v>
      </c>
    </row>
    <row r="5789" spans="1:16" x14ac:dyDescent="0.25">
      <c r="A5789" t="s">
        <v>89</v>
      </c>
      <c r="B5789" t="s">
        <v>5117</v>
      </c>
      <c r="C5789" t="s">
        <v>367</v>
      </c>
      <c r="D5789" t="s">
        <v>3972</v>
      </c>
      <c r="E5789" t="s">
        <v>20</v>
      </c>
      <c r="F5789" t="b">
        <v>0</v>
      </c>
      <c r="G5789" t="s">
        <v>27</v>
      </c>
      <c r="H5789" s="4">
        <v>45728.958541666667</v>
      </c>
      <c r="I5789" t="b">
        <v>0</v>
      </c>
      <c r="J5789" t="b">
        <v>1</v>
      </c>
      <c r="K5789" t="s">
        <v>24</v>
      </c>
      <c r="L5789" t="s">
        <v>22</v>
      </c>
      <c r="M5789">
        <v>160000</v>
      </c>
      <c r="O5789" t="s">
        <v>368</v>
      </c>
      <c r="P5789" t="s">
        <v>5118</v>
      </c>
    </row>
    <row r="5790" spans="1:16" x14ac:dyDescent="0.25">
      <c r="A5790" t="s">
        <v>0</v>
      </c>
      <c r="B5790" t="s">
        <v>1174</v>
      </c>
      <c r="C5790" t="s">
        <v>9435</v>
      </c>
      <c r="D5790" t="s">
        <v>3956</v>
      </c>
      <c r="E5790" t="s">
        <v>34</v>
      </c>
      <c r="F5790" t="b">
        <v>0</v>
      </c>
      <c r="G5790" t="s">
        <v>35</v>
      </c>
      <c r="H5790" s="4">
        <v>45728.958761574067</v>
      </c>
      <c r="I5790" t="b">
        <v>0</v>
      </c>
      <c r="J5790" t="b">
        <v>0</v>
      </c>
      <c r="K5790" t="s">
        <v>24</v>
      </c>
      <c r="L5790" t="s">
        <v>36</v>
      </c>
      <c r="N5790">
        <v>16.510000228881839</v>
      </c>
      <c r="O5790" t="s">
        <v>9436</v>
      </c>
      <c r="P5790" t="s">
        <v>9437</v>
      </c>
    </row>
    <row r="5791" spans="1:16" x14ac:dyDescent="0.25">
      <c r="A5791" t="s">
        <v>2</v>
      </c>
      <c r="B5791" t="s">
        <v>369</v>
      </c>
      <c r="C5791" t="s">
        <v>8873</v>
      </c>
      <c r="D5791" t="s">
        <v>3972</v>
      </c>
      <c r="E5791" t="s">
        <v>631</v>
      </c>
      <c r="F5791" t="b">
        <v>0</v>
      </c>
      <c r="G5791" t="s">
        <v>41</v>
      </c>
      <c r="H5791" s="4">
        <v>45728.971516203703</v>
      </c>
      <c r="I5791" t="b">
        <v>0</v>
      </c>
      <c r="J5791" t="b">
        <v>0</v>
      </c>
      <c r="K5791" t="s">
        <v>24</v>
      </c>
      <c r="L5791" t="s">
        <v>22</v>
      </c>
      <c r="M5791">
        <v>87000</v>
      </c>
      <c r="O5791" t="s">
        <v>91</v>
      </c>
      <c r="P5791" t="s">
        <v>9438</v>
      </c>
    </row>
    <row r="5792" spans="1:16" x14ac:dyDescent="0.25">
      <c r="A5792" t="s">
        <v>40</v>
      </c>
      <c r="B5792" t="s">
        <v>1786</v>
      </c>
      <c r="C5792" t="s">
        <v>5426</v>
      </c>
      <c r="D5792" t="s">
        <v>4013</v>
      </c>
      <c r="E5792" t="s">
        <v>20</v>
      </c>
      <c r="F5792" t="b">
        <v>0</v>
      </c>
      <c r="G5792" t="s">
        <v>27</v>
      </c>
      <c r="H5792" s="4">
        <v>45728.997129629628</v>
      </c>
      <c r="I5792" t="b">
        <v>0</v>
      </c>
      <c r="J5792" t="b">
        <v>1</v>
      </c>
      <c r="K5792" t="s">
        <v>24</v>
      </c>
      <c r="L5792" t="s">
        <v>22</v>
      </c>
      <c r="M5792">
        <v>253000</v>
      </c>
      <c r="O5792" t="s">
        <v>59</v>
      </c>
      <c r="P5792" t="s">
        <v>137</v>
      </c>
    </row>
    <row r="5793" spans="1:16" x14ac:dyDescent="0.25">
      <c r="A5793" t="s">
        <v>0</v>
      </c>
      <c r="B5793" t="s">
        <v>257</v>
      </c>
      <c r="C5793" t="s">
        <v>468</v>
      </c>
      <c r="D5793" t="s">
        <v>3972</v>
      </c>
      <c r="E5793" t="s">
        <v>20</v>
      </c>
      <c r="F5793" t="b">
        <v>0</v>
      </c>
      <c r="G5793" t="s">
        <v>27</v>
      </c>
      <c r="H5793" s="4">
        <v>45729.000231481477</v>
      </c>
      <c r="I5793" t="b">
        <v>0</v>
      </c>
      <c r="J5793" t="b">
        <v>1</v>
      </c>
      <c r="K5793" t="s">
        <v>24</v>
      </c>
      <c r="L5793" t="s">
        <v>22</v>
      </c>
      <c r="M5793">
        <v>125000</v>
      </c>
      <c r="O5793" t="s">
        <v>5481</v>
      </c>
      <c r="P5793" t="s">
        <v>9338</v>
      </c>
    </row>
    <row r="5794" spans="1:16" x14ac:dyDescent="0.25">
      <c r="A5794" t="s">
        <v>89</v>
      </c>
      <c r="B5794" t="s">
        <v>5531</v>
      </c>
      <c r="C5794" t="s">
        <v>3196</v>
      </c>
      <c r="D5794" t="s">
        <v>3972</v>
      </c>
      <c r="E5794" t="s">
        <v>51</v>
      </c>
      <c r="F5794" t="b">
        <v>0</v>
      </c>
      <c r="G5794" t="s">
        <v>41</v>
      </c>
      <c r="H5794" s="4">
        <v>45729.000462962962</v>
      </c>
      <c r="I5794" t="b">
        <v>1</v>
      </c>
      <c r="J5794" t="b">
        <v>0</v>
      </c>
      <c r="K5794" t="s">
        <v>24</v>
      </c>
      <c r="L5794" t="s">
        <v>36</v>
      </c>
      <c r="N5794">
        <v>47.5</v>
      </c>
      <c r="O5794" t="s">
        <v>806</v>
      </c>
      <c r="P5794" t="s">
        <v>5532</v>
      </c>
    </row>
    <row r="5795" spans="1:16" x14ac:dyDescent="0.25">
      <c r="A5795" t="s">
        <v>2</v>
      </c>
      <c r="B5795" t="s">
        <v>1167</v>
      </c>
      <c r="C5795" t="s">
        <v>29</v>
      </c>
      <c r="D5795" t="s">
        <v>5534</v>
      </c>
      <c r="E5795" t="s">
        <v>20</v>
      </c>
      <c r="F5795" t="b">
        <v>0</v>
      </c>
      <c r="G5795" t="s">
        <v>27</v>
      </c>
      <c r="H5795" s="4">
        <v>45729.001157407409</v>
      </c>
      <c r="I5795" t="b">
        <v>1</v>
      </c>
      <c r="J5795" t="b">
        <v>1</v>
      </c>
      <c r="K5795" t="s">
        <v>24</v>
      </c>
      <c r="L5795" t="s">
        <v>22</v>
      </c>
      <c r="M5795">
        <v>88582</v>
      </c>
      <c r="O5795" t="s">
        <v>77</v>
      </c>
      <c r="P5795" t="s">
        <v>9339</v>
      </c>
    </row>
    <row r="5796" spans="1:16" x14ac:dyDescent="0.25">
      <c r="A5796" t="s">
        <v>2</v>
      </c>
      <c r="B5796" t="s">
        <v>2</v>
      </c>
      <c r="C5796" t="s">
        <v>9439</v>
      </c>
      <c r="D5796" t="s">
        <v>3972</v>
      </c>
      <c r="E5796" t="s">
        <v>20</v>
      </c>
      <c r="F5796" t="b">
        <v>0</v>
      </c>
      <c r="G5796" t="s">
        <v>27</v>
      </c>
      <c r="H5796" s="4">
        <v>45729.001620370371</v>
      </c>
      <c r="I5796" t="b">
        <v>0</v>
      </c>
      <c r="J5796" t="b">
        <v>1</v>
      </c>
      <c r="K5796" t="s">
        <v>24</v>
      </c>
      <c r="L5796" t="s">
        <v>22</v>
      </c>
      <c r="M5796">
        <v>90000</v>
      </c>
      <c r="O5796" t="s">
        <v>4343</v>
      </c>
      <c r="P5796" t="s">
        <v>9440</v>
      </c>
    </row>
    <row r="5797" spans="1:16" x14ac:dyDescent="0.25">
      <c r="A5797" t="s">
        <v>2</v>
      </c>
      <c r="B5797" t="s">
        <v>6904</v>
      </c>
      <c r="C5797" t="s">
        <v>151</v>
      </c>
      <c r="D5797" t="s">
        <v>4013</v>
      </c>
      <c r="E5797" t="s">
        <v>20</v>
      </c>
      <c r="F5797" t="b">
        <v>0</v>
      </c>
      <c r="G5797" t="s">
        <v>35</v>
      </c>
      <c r="H5797" s="4">
        <v>45729.002337962957</v>
      </c>
      <c r="I5797" t="b">
        <v>0</v>
      </c>
      <c r="J5797" t="b">
        <v>0</v>
      </c>
      <c r="K5797" t="s">
        <v>24</v>
      </c>
      <c r="L5797" t="s">
        <v>22</v>
      </c>
      <c r="M5797">
        <v>166500</v>
      </c>
      <c r="O5797" t="s">
        <v>1454</v>
      </c>
      <c r="P5797" t="s">
        <v>6905</v>
      </c>
    </row>
    <row r="5798" spans="1:16" x14ac:dyDescent="0.25">
      <c r="A5798" t="s">
        <v>40</v>
      </c>
      <c r="B5798" t="s">
        <v>9340</v>
      </c>
      <c r="C5798" t="s">
        <v>748</v>
      </c>
      <c r="D5798" t="s">
        <v>4034</v>
      </c>
      <c r="E5798" t="s">
        <v>20</v>
      </c>
      <c r="F5798" t="b">
        <v>0</v>
      </c>
      <c r="G5798" t="s">
        <v>158</v>
      </c>
      <c r="H5798" s="4">
        <v>45729.014479166668</v>
      </c>
      <c r="I5798" t="b">
        <v>0</v>
      </c>
      <c r="J5798" t="b">
        <v>0</v>
      </c>
      <c r="K5798" t="s">
        <v>158</v>
      </c>
      <c r="L5798" t="s">
        <v>22</v>
      </c>
      <c r="M5798">
        <v>83999.5</v>
      </c>
      <c r="O5798" t="s">
        <v>2768</v>
      </c>
      <c r="P5798" t="s">
        <v>3411</v>
      </c>
    </row>
    <row r="5799" spans="1:16" x14ac:dyDescent="0.25">
      <c r="A5799" t="s">
        <v>28</v>
      </c>
      <c r="B5799" t="s">
        <v>28</v>
      </c>
      <c r="C5799" t="s">
        <v>5241</v>
      </c>
      <c r="D5799" t="s">
        <v>5242</v>
      </c>
      <c r="E5799" t="s">
        <v>20</v>
      </c>
      <c r="F5799" t="b">
        <v>0</v>
      </c>
      <c r="G5799" t="s">
        <v>314</v>
      </c>
      <c r="H5799" s="4">
        <v>45729.023402777777</v>
      </c>
      <c r="I5799" t="b">
        <v>0</v>
      </c>
      <c r="J5799" t="b">
        <v>0</v>
      </c>
      <c r="K5799" t="s">
        <v>314</v>
      </c>
      <c r="L5799" t="s">
        <v>22</v>
      </c>
      <c r="M5799">
        <v>90000</v>
      </c>
      <c r="O5799" t="s">
        <v>6696</v>
      </c>
      <c r="P5799" t="s">
        <v>6697</v>
      </c>
    </row>
    <row r="5800" spans="1:16" x14ac:dyDescent="0.25">
      <c r="A5800" t="s">
        <v>0</v>
      </c>
      <c r="B5800" t="s">
        <v>0</v>
      </c>
      <c r="C5800" t="s">
        <v>9341</v>
      </c>
      <c r="D5800" t="s">
        <v>7546</v>
      </c>
      <c r="E5800" t="s">
        <v>34</v>
      </c>
      <c r="F5800" t="b">
        <v>0</v>
      </c>
      <c r="G5800" t="s">
        <v>41</v>
      </c>
      <c r="H5800" s="4">
        <v>45729.042337962957</v>
      </c>
      <c r="I5800" t="b">
        <v>0</v>
      </c>
      <c r="J5800" t="b">
        <v>0</v>
      </c>
      <c r="K5800" t="s">
        <v>24</v>
      </c>
      <c r="L5800" t="s">
        <v>36</v>
      </c>
      <c r="N5800">
        <v>15</v>
      </c>
      <c r="O5800" t="s">
        <v>7547</v>
      </c>
      <c r="P5800" t="s">
        <v>61</v>
      </c>
    </row>
    <row r="5801" spans="1:16" x14ac:dyDescent="0.25">
      <c r="A5801" t="s">
        <v>89</v>
      </c>
      <c r="B5801" t="s">
        <v>9465</v>
      </c>
      <c r="C5801" t="s">
        <v>39</v>
      </c>
      <c r="D5801" t="s">
        <v>7657</v>
      </c>
      <c r="E5801" t="s">
        <v>20</v>
      </c>
      <c r="F5801" t="b">
        <v>1</v>
      </c>
      <c r="G5801" t="s">
        <v>23</v>
      </c>
      <c r="H5801" s="4">
        <v>45729.139317129629</v>
      </c>
      <c r="I5801" t="b">
        <v>0</v>
      </c>
      <c r="J5801" t="b">
        <v>1</v>
      </c>
      <c r="K5801" t="s">
        <v>24</v>
      </c>
      <c r="L5801" t="s">
        <v>22</v>
      </c>
      <c r="M5801">
        <v>80000</v>
      </c>
      <c r="O5801" t="s">
        <v>9466</v>
      </c>
      <c r="P5801" t="s">
        <v>9467</v>
      </c>
    </row>
    <row r="5802" spans="1:16" x14ac:dyDescent="0.25">
      <c r="A5802" t="s">
        <v>89</v>
      </c>
      <c r="B5802" t="s">
        <v>9465</v>
      </c>
      <c r="C5802" t="s">
        <v>39</v>
      </c>
      <c r="D5802" t="s">
        <v>7657</v>
      </c>
      <c r="E5802" t="s">
        <v>20</v>
      </c>
      <c r="F5802" t="b">
        <v>1</v>
      </c>
      <c r="G5802" t="s">
        <v>23</v>
      </c>
      <c r="H5802" s="4">
        <v>45729.139317129629</v>
      </c>
      <c r="I5802" t="b">
        <v>0</v>
      </c>
      <c r="J5802" t="b">
        <v>1</v>
      </c>
      <c r="K5802" t="s">
        <v>24</v>
      </c>
      <c r="L5802" t="s">
        <v>22</v>
      </c>
      <c r="M5802">
        <v>80000</v>
      </c>
      <c r="O5802" t="s">
        <v>9466</v>
      </c>
      <c r="P5802" t="s">
        <v>9467</v>
      </c>
    </row>
    <row r="5803" spans="1:16" x14ac:dyDescent="0.25">
      <c r="A5803" t="s">
        <v>0</v>
      </c>
      <c r="B5803" t="s">
        <v>3282</v>
      </c>
      <c r="C5803" t="s">
        <v>82</v>
      </c>
      <c r="D5803" t="s">
        <v>3972</v>
      </c>
      <c r="E5803" t="s">
        <v>20</v>
      </c>
      <c r="F5803" t="b">
        <v>0</v>
      </c>
      <c r="G5803" t="s">
        <v>27</v>
      </c>
      <c r="H5803" s="4">
        <v>45729.25</v>
      </c>
      <c r="I5803" t="b">
        <v>0</v>
      </c>
      <c r="J5803" t="b">
        <v>0</v>
      </c>
      <c r="K5803" t="s">
        <v>24</v>
      </c>
      <c r="L5803" t="s">
        <v>22</v>
      </c>
      <c r="M5803">
        <v>68500</v>
      </c>
      <c r="O5803" t="s">
        <v>5549</v>
      </c>
      <c r="P5803" t="s">
        <v>204</v>
      </c>
    </row>
    <row r="5804" spans="1:16" x14ac:dyDescent="0.25">
      <c r="A5804" t="s">
        <v>0</v>
      </c>
      <c r="B5804" t="s">
        <v>4605</v>
      </c>
      <c r="C5804" t="s">
        <v>386</v>
      </c>
      <c r="D5804" t="s">
        <v>4606</v>
      </c>
      <c r="E5804" t="s">
        <v>51</v>
      </c>
      <c r="F5804" t="b">
        <v>0</v>
      </c>
      <c r="G5804" t="s">
        <v>41</v>
      </c>
      <c r="H5804" s="4">
        <v>45729.250300925924</v>
      </c>
      <c r="I5804" t="b">
        <v>1</v>
      </c>
      <c r="J5804" t="b">
        <v>0</v>
      </c>
      <c r="K5804" t="s">
        <v>24</v>
      </c>
      <c r="L5804" t="s">
        <v>22</v>
      </c>
      <c r="M5804">
        <v>169241</v>
      </c>
      <c r="O5804" t="s">
        <v>4607</v>
      </c>
      <c r="P5804" t="s">
        <v>4608</v>
      </c>
    </row>
    <row r="5805" spans="1:16" x14ac:dyDescent="0.25">
      <c r="A5805" t="s">
        <v>0</v>
      </c>
      <c r="B5805" t="s">
        <v>0</v>
      </c>
      <c r="C5805" t="s">
        <v>517</v>
      </c>
      <c r="D5805" t="s">
        <v>4752</v>
      </c>
      <c r="E5805" t="s">
        <v>51</v>
      </c>
      <c r="F5805" t="b">
        <v>0</v>
      </c>
      <c r="G5805" t="s">
        <v>41</v>
      </c>
      <c r="H5805" s="4">
        <v>45729.25037037037</v>
      </c>
      <c r="I5805" t="b">
        <v>0</v>
      </c>
      <c r="J5805" t="b">
        <v>1</v>
      </c>
      <c r="K5805" t="s">
        <v>24</v>
      </c>
      <c r="L5805" t="s">
        <v>36</v>
      </c>
      <c r="N5805">
        <v>47.5</v>
      </c>
      <c r="O5805" t="s">
        <v>289</v>
      </c>
      <c r="P5805" t="s">
        <v>2400</v>
      </c>
    </row>
    <row r="5806" spans="1:16" x14ac:dyDescent="0.25">
      <c r="A5806" t="s">
        <v>0</v>
      </c>
      <c r="B5806" t="s">
        <v>2005</v>
      </c>
      <c r="C5806" t="s">
        <v>3681</v>
      </c>
      <c r="D5806" t="s">
        <v>3828</v>
      </c>
      <c r="E5806" t="s">
        <v>20</v>
      </c>
      <c r="F5806" t="b">
        <v>0</v>
      </c>
      <c r="G5806" t="s">
        <v>41</v>
      </c>
      <c r="H5806" s="4">
        <v>45729.250416666669</v>
      </c>
      <c r="I5806" t="b">
        <v>0</v>
      </c>
      <c r="J5806" t="b">
        <v>0</v>
      </c>
      <c r="K5806" t="s">
        <v>24</v>
      </c>
      <c r="L5806" t="s">
        <v>36</v>
      </c>
      <c r="N5806">
        <v>38.224998474121087</v>
      </c>
      <c r="O5806" t="s">
        <v>9468</v>
      </c>
      <c r="P5806" t="s">
        <v>9469</v>
      </c>
    </row>
    <row r="5807" spans="1:16" x14ac:dyDescent="0.25">
      <c r="A5807" t="s">
        <v>0</v>
      </c>
      <c r="B5807" t="s">
        <v>9342</v>
      </c>
      <c r="C5807" t="s">
        <v>151</v>
      </c>
      <c r="D5807" t="s">
        <v>3828</v>
      </c>
      <c r="E5807" t="s">
        <v>20</v>
      </c>
      <c r="F5807" t="b">
        <v>0</v>
      </c>
      <c r="G5807" t="s">
        <v>30</v>
      </c>
      <c r="H5807" s="4">
        <v>45729.250567129631</v>
      </c>
      <c r="I5807" t="b">
        <v>0</v>
      </c>
      <c r="J5807" t="b">
        <v>1</v>
      </c>
      <c r="K5807" t="s">
        <v>24</v>
      </c>
      <c r="L5807" t="s">
        <v>36</v>
      </c>
      <c r="N5807">
        <v>43.875</v>
      </c>
      <c r="O5807" t="s">
        <v>6082</v>
      </c>
      <c r="P5807" t="s">
        <v>9343</v>
      </c>
    </row>
    <row r="5808" spans="1:16" x14ac:dyDescent="0.25">
      <c r="A5808" t="s">
        <v>0</v>
      </c>
      <c r="B5808" t="s">
        <v>0</v>
      </c>
      <c r="C5808" t="s">
        <v>7082</v>
      </c>
      <c r="D5808" t="s">
        <v>131</v>
      </c>
      <c r="E5808" t="s">
        <v>20</v>
      </c>
      <c r="F5808" t="b">
        <v>0</v>
      </c>
      <c r="G5808" t="s">
        <v>35</v>
      </c>
      <c r="H5808" s="4">
        <v>45729.250613425917</v>
      </c>
      <c r="I5808" t="b">
        <v>1</v>
      </c>
      <c r="J5808" t="b">
        <v>0</v>
      </c>
      <c r="K5808" t="s">
        <v>24</v>
      </c>
      <c r="L5808" t="s">
        <v>22</v>
      </c>
      <c r="M5808">
        <v>82500</v>
      </c>
      <c r="O5808" t="s">
        <v>131</v>
      </c>
    </row>
    <row r="5809" spans="1:16" x14ac:dyDescent="0.25">
      <c r="A5809" t="s">
        <v>0</v>
      </c>
      <c r="B5809" t="s">
        <v>0</v>
      </c>
      <c r="C5809" t="s">
        <v>3330</v>
      </c>
      <c r="D5809" t="s">
        <v>3828</v>
      </c>
      <c r="E5809" t="s">
        <v>51</v>
      </c>
      <c r="F5809" t="b">
        <v>0</v>
      </c>
      <c r="G5809" t="s">
        <v>30</v>
      </c>
      <c r="H5809" s="4">
        <v>45729.250625000001</v>
      </c>
      <c r="I5809" t="b">
        <v>0</v>
      </c>
      <c r="J5809" t="b">
        <v>0</v>
      </c>
      <c r="K5809" t="s">
        <v>24</v>
      </c>
      <c r="L5809" t="s">
        <v>22</v>
      </c>
      <c r="M5809">
        <v>76212</v>
      </c>
      <c r="O5809" t="s">
        <v>9344</v>
      </c>
      <c r="P5809" t="s">
        <v>9345</v>
      </c>
    </row>
    <row r="5810" spans="1:16" x14ac:dyDescent="0.25">
      <c r="A5810" t="s">
        <v>1</v>
      </c>
      <c r="B5810" t="s">
        <v>663</v>
      </c>
      <c r="C5810" t="s">
        <v>140</v>
      </c>
      <c r="D5810" t="s">
        <v>3972</v>
      </c>
      <c r="E5810" t="s">
        <v>20</v>
      </c>
      <c r="F5810" t="b">
        <v>0</v>
      </c>
      <c r="G5810" t="s">
        <v>35</v>
      </c>
      <c r="H5810" s="4">
        <v>45729.250972222217</v>
      </c>
      <c r="I5810" t="b">
        <v>0</v>
      </c>
      <c r="J5810" t="b">
        <v>1</v>
      </c>
      <c r="K5810" t="s">
        <v>24</v>
      </c>
      <c r="L5810" t="s">
        <v>22</v>
      </c>
      <c r="M5810">
        <v>124350</v>
      </c>
      <c r="O5810" t="s">
        <v>664</v>
      </c>
      <c r="P5810" t="s">
        <v>9346</v>
      </c>
    </row>
    <row r="5811" spans="1:16" x14ac:dyDescent="0.25">
      <c r="A5811" t="s">
        <v>1</v>
      </c>
      <c r="B5811" t="s">
        <v>3439</v>
      </c>
      <c r="C5811" t="s">
        <v>82</v>
      </c>
      <c r="D5811" t="s">
        <v>3969</v>
      </c>
      <c r="E5811" t="s">
        <v>20</v>
      </c>
      <c r="F5811" t="b">
        <v>0</v>
      </c>
      <c r="G5811" t="s">
        <v>27</v>
      </c>
      <c r="H5811" s="4">
        <v>45729.251006944447</v>
      </c>
      <c r="I5811" t="b">
        <v>0</v>
      </c>
      <c r="J5811" t="b">
        <v>1</v>
      </c>
      <c r="K5811" t="s">
        <v>24</v>
      </c>
      <c r="L5811" t="s">
        <v>22</v>
      </c>
      <c r="M5811">
        <v>152000</v>
      </c>
      <c r="O5811" t="s">
        <v>65</v>
      </c>
      <c r="P5811" t="s">
        <v>723</v>
      </c>
    </row>
    <row r="5812" spans="1:16" x14ac:dyDescent="0.25">
      <c r="A5812" t="s">
        <v>191</v>
      </c>
      <c r="B5812" t="s">
        <v>9347</v>
      </c>
      <c r="C5812" t="s">
        <v>82</v>
      </c>
      <c r="D5812" t="s">
        <v>3972</v>
      </c>
      <c r="E5812" t="s">
        <v>20</v>
      </c>
      <c r="F5812" t="b">
        <v>0</v>
      </c>
      <c r="G5812" t="s">
        <v>27</v>
      </c>
      <c r="H5812" s="4">
        <v>45729.251168981478</v>
      </c>
      <c r="I5812" t="b">
        <v>0</v>
      </c>
      <c r="J5812" t="b">
        <v>0</v>
      </c>
      <c r="K5812" t="s">
        <v>24</v>
      </c>
      <c r="L5812" t="s">
        <v>36</v>
      </c>
      <c r="N5812">
        <v>70.5</v>
      </c>
      <c r="O5812" t="s">
        <v>4343</v>
      </c>
      <c r="P5812" t="s">
        <v>9348</v>
      </c>
    </row>
    <row r="5813" spans="1:16" x14ac:dyDescent="0.25">
      <c r="A5813" t="s">
        <v>1</v>
      </c>
      <c r="B5813" t="s">
        <v>9349</v>
      </c>
      <c r="C5813" t="s">
        <v>1521</v>
      </c>
      <c r="D5813" t="s">
        <v>3383</v>
      </c>
      <c r="E5813" t="s">
        <v>20</v>
      </c>
      <c r="F5813" t="b">
        <v>0</v>
      </c>
      <c r="G5813" t="s">
        <v>52</v>
      </c>
      <c r="H5813" s="4">
        <v>45729.251273148147</v>
      </c>
      <c r="I5813" t="b">
        <v>0</v>
      </c>
      <c r="J5813" t="b">
        <v>1</v>
      </c>
      <c r="K5813" t="s">
        <v>24</v>
      </c>
      <c r="L5813" t="s">
        <v>22</v>
      </c>
      <c r="M5813">
        <v>80000</v>
      </c>
      <c r="O5813" t="s">
        <v>1549</v>
      </c>
      <c r="P5813" t="s">
        <v>700</v>
      </c>
    </row>
    <row r="5814" spans="1:16" x14ac:dyDescent="0.25">
      <c r="A5814" t="s">
        <v>2</v>
      </c>
      <c r="B5814" t="s">
        <v>638</v>
      </c>
      <c r="C5814" t="s">
        <v>213</v>
      </c>
      <c r="D5814" t="s">
        <v>3828</v>
      </c>
      <c r="E5814" t="s">
        <v>20</v>
      </c>
      <c r="F5814" t="b">
        <v>0</v>
      </c>
      <c r="G5814" t="s">
        <v>41</v>
      </c>
      <c r="H5814" s="4">
        <v>45729.252337962957</v>
      </c>
      <c r="I5814" t="b">
        <v>0</v>
      </c>
      <c r="J5814" t="b">
        <v>1</v>
      </c>
      <c r="K5814" t="s">
        <v>24</v>
      </c>
      <c r="L5814" t="s">
        <v>22</v>
      </c>
      <c r="M5814">
        <v>128114.578125</v>
      </c>
      <c r="O5814" t="s">
        <v>7800</v>
      </c>
      <c r="P5814" t="s">
        <v>7801</v>
      </c>
    </row>
    <row r="5815" spans="1:16" x14ac:dyDescent="0.25">
      <c r="A5815" t="s">
        <v>2</v>
      </c>
      <c r="B5815" t="s">
        <v>9350</v>
      </c>
      <c r="C5815" t="s">
        <v>1247</v>
      </c>
      <c r="D5815" t="s">
        <v>2208</v>
      </c>
      <c r="E5815" t="s">
        <v>20</v>
      </c>
      <c r="F5815" t="b">
        <v>0</v>
      </c>
      <c r="G5815" t="s">
        <v>1247</v>
      </c>
      <c r="H5815" s="4">
        <v>45729.263842592591</v>
      </c>
      <c r="I5815" t="b">
        <v>1</v>
      </c>
      <c r="J5815" t="b">
        <v>0</v>
      </c>
      <c r="K5815" t="s">
        <v>1247</v>
      </c>
      <c r="L5815" t="s">
        <v>22</v>
      </c>
      <c r="M5815">
        <v>162500</v>
      </c>
      <c r="O5815" t="s">
        <v>9351</v>
      </c>
      <c r="P5815" t="s">
        <v>9352</v>
      </c>
    </row>
    <row r="5816" spans="1:16" x14ac:dyDescent="0.25">
      <c r="A5816" t="s">
        <v>1</v>
      </c>
      <c r="B5816" t="s">
        <v>844</v>
      </c>
      <c r="C5816" t="s">
        <v>82</v>
      </c>
      <c r="D5816" t="s">
        <v>3828</v>
      </c>
      <c r="E5816" t="s">
        <v>20</v>
      </c>
      <c r="F5816" t="b">
        <v>0</v>
      </c>
      <c r="G5816" t="s">
        <v>27</v>
      </c>
      <c r="H5816" s="4">
        <v>45729.265682870369</v>
      </c>
      <c r="I5816" t="b">
        <v>0</v>
      </c>
      <c r="J5816" t="b">
        <v>1</v>
      </c>
      <c r="K5816" t="s">
        <v>24</v>
      </c>
      <c r="L5816" t="s">
        <v>22</v>
      </c>
      <c r="M5816">
        <v>207500</v>
      </c>
      <c r="O5816" t="s">
        <v>341</v>
      </c>
      <c r="P5816" t="s">
        <v>302</v>
      </c>
    </row>
    <row r="5817" spans="1:16" x14ac:dyDescent="0.25">
      <c r="A5817" t="s">
        <v>1</v>
      </c>
      <c r="B5817" t="s">
        <v>9353</v>
      </c>
      <c r="C5817" t="s">
        <v>192</v>
      </c>
      <c r="D5817" t="s">
        <v>4327</v>
      </c>
      <c r="E5817" t="s">
        <v>51</v>
      </c>
      <c r="F5817" t="b">
        <v>0</v>
      </c>
      <c r="G5817" t="s">
        <v>23</v>
      </c>
      <c r="H5817" s="4">
        <v>45729.266527777778</v>
      </c>
      <c r="I5817" t="b">
        <v>0</v>
      </c>
      <c r="J5817" t="b">
        <v>0</v>
      </c>
      <c r="K5817" t="s">
        <v>24</v>
      </c>
      <c r="L5817" t="s">
        <v>36</v>
      </c>
      <c r="N5817">
        <v>60</v>
      </c>
      <c r="O5817" t="s">
        <v>2486</v>
      </c>
      <c r="P5817" t="s">
        <v>9354</v>
      </c>
    </row>
    <row r="5818" spans="1:16" x14ac:dyDescent="0.25">
      <c r="A5818" t="s">
        <v>1</v>
      </c>
      <c r="B5818" t="s">
        <v>1</v>
      </c>
      <c r="C5818" t="s">
        <v>211</v>
      </c>
      <c r="D5818" t="s">
        <v>4071</v>
      </c>
      <c r="E5818" t="s">
        <v>20</v>
      </c>
      <c r="F5818" t="b">
        <v>0</v>
      </c>
      <c r="G5818" t="s">
        <v>23</v>
      </c>
      <c r="H5818" s="4">
        <v>45729.270555555559</v>
      </c>
      <c r="I5818" t="b">
        <v>0</v>
      </c>
      <c r="J5818" t="b">
        <v>0</v>
      </c>
      <c r="K5818" t="s">
        <v>24</v>
      </c>
      <c r="L5818" t="s">
        <v>22</v>
      </c>
      <c r="M5818">
        <v>62636</v>
      </c>
      <c r="O5818" t="s">
        <v>9470</v>
      </c>
    </row>
    <row r="5819" spans="1:16" x14ac:dyDescent="0.25">
      <c r="A5819" t="s">
        <v>139</v>
      </c>
      <c r="B5819" t="s">
        <v>1756</v>
      </c>
      <c r="C5819" t="s">
        <v>39</v>
      </c>
      <c r="D5819" t="s">
        <v>7657</v>
      </c>
      <c r="E5819" t="s">
        <v>20</v>
      </c>
      <c r="F5819" t="b">
        <v>1</v>
      </c>
      <c r="G5819" t="s">
        <v>2452</v>
      </c>
      <c r="H5819" s="4">
        <v>45729.275023148148</v>
      </c>
      <c r="I5819" t="b">
        <v>0</v>
      </c>
      <c r="J5819" t="b">
        <v>0</v>
      </c>
      <c r="K5819" t="s">
        <v>2452</v>
      </c>
      <c r="L5819" t="s">
        <v>22</v>
      </c>
      <c r="M5819">
        <v>62500</v>
      </c>
      <c r="O5819" t="s">
        <v>9441</v>
      </c>
      <c r="P5819" t="s">
        <v>671</v>
      </c>
    </row>
    <row r="5820" spans="1:16" x14ac:dyDescent="0.25">
      <c r="A5820" t="s">
        <v>139</v>
      </c>
      <c r="B5820" t="s">
        <v>7988</v>
      </c>
      <c r="C5820" t="s">
        <v>39</v>
      </c>
      <c r="D5820" t="s">
        <v>3984</v>
      </c>
      <c r="E5820" t="s">
        <v>20</v>
      </c>
      <c r="F5820" t="b">
        <v>1</v>
      </c>
      <c r="G5820" t="s">
        <v>2438</v>
      </c>
      <c r="H5820" s="4">
        <v>45729.279976851853</v>
      </c>
      <c r="I5820" t="b">
        <v>1</v>
      </c>
      <c r="J5820" t="b">
        <v>0</v>
      </c>
      <c r="K5820" t="s">
        <v>2438</v>
      </c>
      <c r="L5820" t="s">
        <v>22</v>
      </c>
      <c r="M5820">
        <v>80000</v>
      </c>
      <c r="O5820" t="s">
        <v>7989</v>
      </c>
      <c r="P5820" t="s">
        <v>204</v>
      </c>
    </row>
    <row r="5821" spans="1:16" x14ac:dyDescent="0.25">
      <c r="A5821" t="s">
        <v>139</v>
      </c>
      <c r="B5821" t="s">
        <v>9355</v>
      </c>
      <c r="C5821" t="s">
        <v>39</v>
      </c>
      <c r="D5821" t="s">
        <v>2208</v>
      </c>
      <c r="E5821" t="s">
        <v>20</v>
      </c>
      <c r="F5821" t="b">
        <v>1</v>
      </c>
      <c r="G5821" t="s">
        <v>2641</v>
      </c>
      <c r="H5821" s="4">
        <v>45729.284930555557</v>
      </c>
      <c r="I5821" t="b">
        <v>0</v>
      </c>
      <c r="J5821" t="b">
        <v>0</v>
      </c>
      <c r="K5821" t="s">
        <v>2641</v>
      </c>
      <c r="L5821" t="s">
        <v>22</v>
      </c>
      <c r="M5821">
        <v>141810.3125</v>
      </c>
      <c r="O5821" t="s">
        <v>9356</v>
      </c>
      <c r="P5821" t="s">
        <v>9357</v>
      </c>
    </row>
    <row r="5822" spans="1:16" x14ac:dyDescent="0.25">
      <c r="A5822" t="s">
        <v>2</v>
      </c>
      <c r="B5822" t="s">
        <v>4313</v>
      </c>
      <c r="C5822" t="s">
        <v>3088</v>
      </c>
      <c r="D5822" t="s">
        <v>4002</v>
      </c>
      <c r="E5822" t="s">
        <v>20</v>
      </c>
      <c r="F5822" t="b">
        <v>0</v>
      </c>
      <c r="G5822" t="s">
        <v>2134</v>
      </c>
      <c r="H5822" s="4">
        <v>45729.285879629628</v>
      </c>
      <c r="I5822" t="b">
        <v>1</v>
      </c>
      <c r="J5822" t="b">
        <v>0</v>
      </c>
      <c r="K5822" t="s">
        <v>2134</v>
      </c>
      <c r="L5822" t="s">
        <v>22</v>
      </c>
      <c r="M5822">
        <v>410000</v>
      </c>
      <c r="O5822" t="s">
        <v>822</v>
      </c>
    </row>
    <row r="5823" spans="1:16" x14ac:dyDescent="0.25">
      <c r="A5823" t="s">
        <v>0</v>
      </c>
      <c r="B5823" t="s">
        <v>288</v>
      </c>
      <c r="C5823" t="s">
        <v>9358</v>
      </c>
      <c r="D5823" t="s">
        <v>4083</v>
      </c>
      <c r="E5823" t="s">
        <v>20</v>
      </c>
      <c r="F5823" t="b">
        <v>0</v>
      </c>
      <c r="G5823" t="s">
        <v>27</v>
      </c>
      <c r="H5823" s="4">
        <v>45729.291921296302</v>
      </c>
      <c r="I5823" t="b">
        <v>0</v>
      </c>
      <c r="J5823" t="b">
        <v>0</v>
      </c>
      <c r="K5823" t="s">
        <v>24</v>
      </c>
      <c r="L5823" t="s">
        <v>22</v>
      </c>
      <c r="M5823">
        <v>100000</v>
      </c>
      <c r="O5823" t="s">
        <v>9359</v>
      </c>
      <c r="P5823" t="s">
        <v>3836</v>
      </c>
    </row>
    <row r="5824" spans="1:16" x14ac:dyDescent="0.25">
      <c r="A5824" t="s">
        <v>40</v>
      </c>
      <c r="B5824" t="s">
        <v>9471</v>
      </c>
      <c r="C5824" t="s">
        <v>247</v>
      </c>
      <c r="D5824" t="s">
        <v>4177</v>
      </c>
      <c r="E5824" t="s">
        <v>20</v>
      </c>
      <c r="F5824" t="b">
        <v>0</v>
      </c>
      <c r="G5824" t="s">
        <v>27</v>
      </c>
      <c r="H5824" s="4">
        <v>45729.292812500003</v>
      </c>
      <c r="I5824" t="b">
        <v>0</v>
      </c>
      <c r="J5824" t="b">
        <v>1</v>
      </c>
      <c r="K5824" t="s">
        <v>24</v>
      </c>
      <c r="L5824" t="s">
        <v>22</v>
      </c>
      <c r="M5824">
        <v>170000</v>
      </c>
      <c r="O5824" t="s">
        <v>59</v>
      </c>
      <c r="P5824" t="s">
        <v>137</v>
      </c>
    </row>
    <row r="5825" spans="1:16" x14ac:dyDescent="0.25">
      <c r="A5825" t="s">
        <v>0</v>
      </c>
      <c r="B5825" t="s">
        <v>6622</v>
      </c>
      <c r="C5825" t="s">
        <v>1591</v>
      </c>
      <c r="D5825" t="s">
        <v>3828</v>
      </c>
      <c r="E5825" t="s">
        <v>51</v>
      </c>
      <c r="F5825" t="b">
        <v>0</v>
      </c>
      <c r="G5825" t="s">
        <v>23</v>
      </c>
      <c r="H5825" s="4">
        <v>45729.310844907413</v>
      </c>
      <c r="I5825" t="b">
        <v>0</v>
      </c>
      <c r="J5825" t="b">
        <v>0</v>
      </c>
      <c r="K5825" t="s">
        <v>24</v>
      </c>
      <c r="L5825" t="s">
        <v>36</v>
      </c>
      <c r="N5825">
        <v>40</v>
      </c>
      <c r="O5825" t="s">
        <v>6623</v>
      </c>
    </row>
    <row r="5826" spans="1:16" x14ac:dyDescent="0.25">
      <c r="A5826" t="s">
        <v>0</v>
      </c>
      <c r="B5826" t="s">
        <v>103</v>
      </c>
      <c r="C5826" t="s">
        <v>203</v>
      </c>
      <c r="D5826" t="s">
        <v>2208</v>
      </c>
      <c r="E5826" t="s">
        <v>20</v>
      </c>
      <c r="F5826" t="b">
        <v>0</v>
      </c>
      <c r="G5826" t="s">
        <v>23</v>
      </c>
      <c r="H5826" s="4">
        <v>45729.312141203707</v>
      </c>
      <c r="I5826" t="b">
        <v>0</v>
      </c>
      <c r="J5826" t="b">
        <v>0</v>
      </c>
      <c r="K5826" t="s">
        <v>24</v>
      </c>
      <c r="L5826" t="s">
        <v>22</v>
      </c>
      <c r="M5826">
        <v>70000</v>
      </c>
      <c r="O5826" t="s">
        <v>803</v>
      </c>
      <c r="P5826" t="s">
        <v>9360</v>
      </c>
    </row>
    <row r="5827" spans="1:16" x14ac:dyDescent="0.25">
      <c r="A5827" t="s">
        <v>139</v>
      </c>
      <c r="B5827" t="s">
        <v>9361</v>
      </c>
      <c r="C5827" t="s">
        <v>5090</v>
      </c>
      <c r="D5827" t="s">
        <v>3969</v>
      </c>
      <c r="E5827" t="s">
        <v>20</v>
      </c>
      <c r="F5827" t="b">
        <v>0</v>
      </c>
      <c r="G5827" t="s">
        <v>30</v>
      </c>
      <c r="H5827" s="4">
        <v>45729.333865740737</v>
      </c>
      <c r="I5827" t="b">
        <v>0</v>
      </c>
      <c r="J5827" t="b">
        <v>1</v>
      </c>
      <c r="K5827" t="s">
        <v>24</v>
      </c>
      <c r="L5827" t="s">
        <v>22</v>
      </c>
      <c r="M5827">
        <v>110000</v>
      </c>
      <c r="O5827" t="s">
        <v>800</v>
      </c>
      <c r="P5827" t="s">
        <v>249</v>
      </c>
    </row>
    <row r="5828" spans="1:16" x14ac:dyDescent="0.25">
      <c r="A5828" t="s">
        <v>89</v>
      </c>
      <c r="B5828" t="s">
        <v>4515</v>
      </c>
      <c r="C5828" t="s">
        <v>71</v>
      </c>
      <c r="D5828" t="s">
        <v>3972</v>
      </c>
      <c r="E5828" t="s">
        <v>20</v>
      </c>
      <c r="F5828" t="b">
        <v>0</v>
      </c>
      <c r="G5828" t="s">
        <v>27</v>
      </c>
      <c r="H5828" s="4">
        <v>45729.334814814807</v>
      </c>
      <c r="I5828" t="b">
        <v>0</v>
      </c>
      <c r="J5828" t="b">
        <v>1</v>
      </c>
      <c r="K5828" t="s">
        <v>24</v>
      </c>
      <c r="L5828" t="s">
        <v>22</v>
      </c>
      <c r="M5828">
        <v>187625</v>
      </c>
      <c r="O5828" t="s">
        <v>1101</v>
      </c>
      <c r="P5828" t="s">
        <v>4516</v>
      </c>
    </row>
    <row r="5829" spans="1:16" x14ac:dyDescent="0.25">
      <c r="A5829" t="s">
        <v>40</v>
      </c>
      <c r="B5829" t="s">
        <v>3193</v>
      </c>
      <c r="C5829" t="s">
        <v>1471</v>
      </c>
      <c r="D5829" t="s">
        <v>4177</v>
      </c>
      <c r="E5829" t="s">
        <v>20</v>
      </c>
      <c r="F5829" t="b">
        <v>0</v>
      </c>
      <c r="G5829" t="s">
        <v>41</v>
      </c>
      <c r="H5829" s="4">
        <v>45729.335868055547</v>
      </c>
      <c r="I5829" t="b">
        <v>0</v>
      </c>
      <c r="J5829" t="b">
        <v>1</v>
      </c>
      <c r="K5829" t="s">
        <v>24</v>
      </c>
      <c r="L5829" t="s">
        <v>22</v>
      </c>
      <c r="M5829">
        <v>241000</v>
      </c>
      <c r="O5829" t="s">
        <v>59</v>
      </c>
      <c r="P5829" t="s">
        <v>137</v>
      </c>
    </row>
    <row r="5830" spans="1:16" x14ac:dyDescent="0.25">
      <c r="A5830" t="s">
        <v>1</v>
      </c>
      <c r="B5830" t="s">
        <v>6626</v>
      </c>
      <c r="C5830" t="s">
        <v>39</v>
      </c>
      <c r="D5830" t="s">
        <v>3956</v>
      </c>
      <c r="E5830" t="s">
        <v>34</v>
      </c>
      <c r="F5830" t="b">
        <v>1</v>
      </c>
      <c r="G5830" t="s">
        <v>52</v>
      </c>
      <c r="H5830" s="4">
        <v>45729.336539351847</v>
      </c>
      <c r="I5830" t="b">
        <v>0</v>
      </c>
      <c r="J5830" t="b">
        <v>0</v>
      </c>
      <c r="K5830" t="s">
        <v>24</v>
      </c>
      <c r="L5830" t="s">
        <v>36</v>
      </c>
      <c r="N5830">
        <v>13.430000305175779</v>
      </c>
      <c r="O5830" t="s">
        <v>6627</v>
      </c>
      <c r="P5830" t="s">
        <v>1506</v>
      </c>
    </row>
    <row r="5831" spans="1:16" x14ac:dyDescent="0.25">
      <c r="A5831" t="s">
        <v>139</v>
      </c>
      <c r="B5831" t="s">
        <v>9362</v>
      </c>
      <c r="C5831" t="s">
        <v>9363</v>
      </c>
      <c r="D5831" t="s">
        <v>9364</v>
      </c>
      <c r="E5831" t="s">
        <v>631</v>
      </c>
      <c r="F5831" t="b">
        <v>0</v>
      </c>
      <c r="G5831" t="s">
        <v>820</v>
      </c>
      <c r="H5831" s="4">
        <v>45729.341273148151</v>
      </c>
      <c r="I5831" t="b">
        <v>0</v>
      </c>
      <c r="J5831" t="b">
        <v>0</v>
      </c>
      <c r="K5831" t="s">
        <v>820</v>
      </c>
      <c r="L5831" t="s">
        <v>22</v>
      </c>
      <c r="M5831">
        <v>103000</v>
      </c>
      <c r="O5831" t="s">
        <v>341</v>
      </c>
      <c r="P5831" t="s">
        <v>9365</v>
      </c>
    </row>
    <row r="5832" spans="1:16" x14ac:dyDescent="0.25">
      <c r="A5832" t="s">
        <v>2</v>
      </c>
      <c r="B5832" t="s">
        <v>2</v>
      </c>
      <c r="C5832" t="s">
        <v>936</v>
      </c>
      <c r="D5832" t="s">
        <v>4089</v>
      </c>
      <c r="E5832" t="s">
        <v>20</v>
      </c>
      <c r="F5832" t="b">
        <v>0</v>
      </c>
      <c r="G5832" t="s">
        <v>30</v>
      </c>
      <c r="H5832" s="4">
        <v>45729.346805555557</v>
      </c>
      <c r="I5832" t="b">
        <v>0</v>
      </c>
      <c r="J5832" t="b">
        <v>0</v>
      </c>
      <c r="K5832" t="s">
        <v>24</v>
      </c>
      <c r="L5832" t="s">
        <v>36</v>
      </c>
      <c r="N5832">
        <v>42.5</v>
      </c>
      <c r="O5832" t="s">
        <v>9472</v>
      </c>
      <c r="P5832" t="s">
        <v>9473</v>
      </c>
    </row>
    <row r="5833" spans="1:16" x14ac:dyDescent="0.25">
      <c r="A5833" t="s">
        <v>2</v>
      </c>
      <c r="B5833" t="s">
        <v>9366</v>
      </c>
      <c r="C5833" t="s">
        <v>1828</v>
      </c>
      <c r="D5833" t="s">
        <v>3828</v>
      </c>
      <c r="E5833" t="s">
        <v>20</v>
      </c>
      <c r="F5833" t="b">
        <v>0</v>
      </c>
      <c r="G5833" t="s">
        <v>41</v>
      </c>
      <c r="H5833" s="4">
        <v>45729.37667824074</v>
      </c>
      <c r="I5833" t="b">
        <v>0</v>
      </c>
      <c r="J5833" t="b">
        <v>1</v>
      </c>
      <c r="K5833" t="s">
        <v>24</v>
      </c>
      <c r="L5833" t="s">
        <v>22</v>
      </c>
      <c r="M5833">
        <v>90750</v>
      </c>
      <c r="O5833" t="s">
        <v>3185</v>
      </c>
      <c r="P5833" t="s">
        <v>9367</v>
      </c>
    </row>
    <row r="5834" spans="1:16" x14ac:dyDescent="0.25">
      <c r="A5834" t="s">
        <v>19</v>
      </c>
      <c r="B5834" t="s">
        <v>9474</v>
      </c>
      <c r="C5834" t="s">
        <v>659</v>
      </c>
      <c r="D5834" t="s">
        <v>3972</v>
      </c>
      <c r="E5834" t="s">
        <v>20</v>
      </c>
      <c r="F5834" t="b">
        <v>0</v>
      </c>
      <c r="G5834" t="s">
        <v>41</v>
      </c>
      <c r="H5834" s="4">
        <v>45729.377106481479</v>
      </c>
      <c r="I5834" t="b">
        <v>0</v>
      </c>
      <c r="J5834" t="b">
        <v>0</v>
      </c>
      <c r="K5834" t="s">
        <v>24</v>
      </c>
      <c r="L5834" t="s">
        <v>22</v>
      </c>
      <c r="M5834">
        <v>128500</v>
      </c>
      <c r="O5834" t="s">
        <v>2696</v>
      </c>
      <c r="P5834" t="s">
        <v>9475</v>
      </c>
    </row>
    <row r="5835" spans="1:16" x14ac:dyDescent="0.25">
      <c r="A5835" t="s">
        <v>2</v>
      </c>
      <c r="B5835" t="s">
        <v>9368</v>
      </c>
      <c r="C5835" t="s">
        <v>179</v>
      </c>
      <c r="D5835" t="s">
        <v>4177</v>
      </c>
      <c r="E5835" t="s">
        <v>20</v>
      </c>
      <c r="F5835" t="b">
        <v>0</v>
      </c>
      <c r="G5835" t="s">
        <v>27</v>
      </c>
      <c r="H5835" s="4">
        <v>45729.377337962957</v>
      </c>
      <c r="I5835" t="b">
        <v>0</v>
      </c>
      <c r="J5835" t="b">
        <v>1</v>
      </c>
      <c r="K5835" t="s">
        <v>24</v>
      </c>
      <c r="L5835" t="s">
        <v>22</v>
      </c>
      <c r="M5835">
        <v>207000</v>
      </c>
      <c r="O5835" t="s">
        <v>59</v>
      </c>
      <c r="P5835" t="s">
        <v>137</v>
      </c>
    </row>
    <row r="5836" spans="1:16" x14ac:dyDescent="0.25">
      <c r="A5836" t="s">
        <v>25</v>
      </c>
      <c r="B5836" t="s">
        <v>9476</v>
      </c>
      <c r="C5836" t="s">
        <v>39</v>
      </c>
      <c r="D5836" t="s">
        <v>3828</v>
      </c>
      <c r="E5836" t="s">
        <v>20</v>
      </c>
      <c r="F5836" t="b">
        <v>1</v>
      </c>
      <c r="G5836" t="s">
        <v>30</v>
      </c>
      <c r="H5836" s="4">
        <v>45729.417696759258</v>
      </c>
      <c r="I5836" t="b">
        <v>0</v>
      </c>
      <c r="J5836" t="b">
        <v>0</v>
      </c>
      <c r="K5836" t="s">
        <v>24</v>
      </c>
      <c r="L5836" t="s">
        <v>36</v>
      </c>
      <c r="N5836">
        <v>24.97500038146973</v>
      </c>
      <c r="O5836" t="s">
        <v>9477</v>
      </c>
      <c r="P5836" t="s">
        <v>393</v>
      </c>
    </row>
    <row r="5837" spans="1:16" x14ac:dyDescent="0.25">
      <c r="A5837" t="s">
        <v>1</v>
      </c>
      <c r="B5837" t="s">
        <v>2799</v>
      </c>
      <c r="C5837" t="s">
        <v>1346</v>
      </c>
      <c r="D5837" t="s">
        <v>2208</v>
      </c>
      <c r="E5837" t="s">
        <v>34</v>
      </c>
      <c r="F5837" t="b">
        <v>0</v>
      </c>
      <c r="G5837" t="s">
        <v>41</v>
      </c>
      <c r="H5837" s="4">
        <v>45729.418229166673</v>
      </c>
      <c r="I5837" t="b">
        <v>0</v>
      </c>
      <c r="J5837" t="b">
        <v>1</v>
      </c>
      <c r="K5837" t="s">
        <v>24</v>
      </c>
      <c r="L5837" t="s">
        <v>22</v>
      </c>
      <c r="M5837">
        <v>198000</v>
      </c>
      <c r="O5837" t="s">
        <v>428</v>
      </c>
      <c r="P5837" t="s">
        <v>7308</v>
      </c>
    </row>
    <row r="5838" spans="1:16" x14ac:dyDescent="0.25">
      <c r="A5838" t="s">
        <v>2</v>
      </c>
      <c r="B5838" t="s">
        <v>2118</v>
      </c>
      <c r="C5838" t="s">
        <v>808</v>
      </c>
      <c r="D5838" t="s">
        <v>3972</v>
      </c>
      <c r="E5838" t="s">
        <v>20</v>
      </c>
      <c r="F5838" t="b">
        <v>0</v>
      </c>
      <c r="G5838" t="s">
        <v>27</v>
      </c>
      <c r="H5838" s="4">
        <v>45729.420219907413</v>
      </c>
      <c r="I5838" t="b">
        <v>0</v>
      </c>
      <c r="J5838" t="b">
        <v>1</v>
      </c>
      <c r="K5838" t="s">
        <v>24</v>
      </c>
      <c r="L5838" t="s">
        <v>22</v>
      </c>
      <c r="M5838">
        <v>180000</v>
      </c>
      <c r="O5838" t="s">
        <v>9478</v>
      </c>
      <c r="P5838" t="s">
        <v>9479</v>
      </c>
    </row>
    <row r="5839" spans="1:16" x14ac:dyDescent="0.25">
      <c r="A5839" t="s">
        <v>2</v>
      </c>
      <c r="B5839" t="s">
        <v>4227</v>
      </c>
      <c r="C5839" t="s">
        <v>690</v>
      </c>
      <c r="D5839" t="s">
        <v>2208</v>
      </c>
      <c r="E5839" t="s">
        <v>34</v>
      </c>
      <c r="F5839" t="b">
        <v>0</v>
      </c>
      <c r="G5839" t="s">
        <v>27</v>
      </c>
      <c r="H5839" s="4">
        <v>45729.432141203702</v>
      </c>
      <c r="I5839" t="b">
        <v>0</v>
      </c>
      <c r="J5839" t="b">
        <v>1</v>
      </c>
      <c r="K5839" t="s">
        <v>24</v>
      </c>
      <c r="L5839" t="s">
        <v>22</v>
      </c>
      <c r="M5839">
        <v>175500</v>
      </c>
      <c r="O5839" t="s">
        <v>428</v>
      </c>
      <c r="P5839" t="s">
        <v>4237</v>
      </c>
    </row>
    <row r="5840" spans="1:16" x14ac:dyDescent="0.25">
      <c r="A5840" t="s">
        <v>89</v>
      </c>
      <c r="B5840" t="s">
        <v>7451</v>
      </c>
      <c r="C5840" t="s">
        <v>7312</v>
      </c>
      <c r="D5840" t="s">
        <v>2208</v>
      </c>
      <c r="E5840" t="s">
        <v>34</v>
      </c>
      <c r="F5840" t="b">
        <v>0</v>
      </c>
      <c r="G5840" t="s">
        <v>41</v>
      </c>
      <c r="H5840" s="4">
        <v>45729.433148148149</v>
      </c>
      <c r="I5840" t="b">
        <v>0</v>
      </c>
      <c r="J5840" t="b">
        <v>1</v>
      </c>
      <c r="K5840" t="s">
        <v>24</v>
      </c>
      <c r="L5840" t="s">
        <v>22</v>
      </c>
      <c r="M5840">
        <v>195000</v>
      </c>
      <c r="O5840" t="s">
        <v>428</v>
      </c>
      <c r="P5840" t="s">
        <v>7452</v>
      </c>
    </row>
    <row r="5841" spans="1:16" x14ac:dyDescent="0.25">
      <c r="A5841" t="s">
        <v>0</v>
      </c>
      <c r="B5841" t="s">
        <v>0</v>
      </c>
      <c r="C5841" t="s">
        <v>1978</v>
      </c>
      <c r="D5841" t="s">
        <v>7546</v>
      </c>
      <c r="E5841" t="s">
        <v>34</v>
      </c>
      <c r="F5841" t="b">
        <v>0</v>
      </c>
      <c r="G5841" t="s">
        <v>52</v>
      </c>
      <c r="H5841" s="4">
        <v>45729.459699074083</v>
      </c>
      <c r="I5841" t="b">
        <v>0</v>
      </c>
      <c r="J5841" t="b">
        <v>0</v>
      </c>
      <c r="K5841" t="s">
        <v>24</v>
      </c>
      <c r="L5841" t="s">
        <v>36</v>
      </c>
      <c r="N5841">
        <v>15</v>
      </c>
      <c r="O5841" t="s">
        <v>7547</v>
      </c>
      <c r="P5841" t="s">
        <v>61</v>
      </c>
    </row>
    <row r="5842" spans="1:16" x14ac:dyDescent="0.25">
      <c r="A5842" t="s">
        <v>0</v>
      </c>
      <c r="B5842" t="s">
        <v>731</v>
      </c>
      <c r="C5842" t="s">
        <v>529</v>
      </c>
      <c r="D5842" t="s">
        <v>3956</v>
      </c>
      <c r="E5842" t="s">
        <v>34</v>
      </c>
      <c r="F5842" t="b">
        <v>0</v>
      </c>
      <c r="G5842" t="s">
        <v>52</v>
      </c>
      <c r="H5842" s="4">
        <v>45729.460277777784</v>
      </c>
      <c r="I5842" t="b">
        <v>0</v>
      </c>
      <c r="J5842" t="b">
        <v>0</v>
      </c>
      <c r="K5842" t="s">
        <v>24</v>
      </c>
      <c r="L5842" t="s">
        <v>36</v>
      </c>
      <c r="N5842">
        <v>22.694999694824219</v>
      </c>
      <c r="O5842" t="s">
        <v>9480</v>
      </c>
      <c r="P5842" t="s">
        <v>9481</v>
      </c>
    </row>
    <row r="5843" spans="1:16" x14ac:dyDescent="0.25">
      <c r="A5843" t="s">
        <v>40</v>
      </c>
      <c r="B5843" t="s">
        <v>9482</v>
      </c>
      <c r="C5843" t="s">
        <v>39</v>
      </c>
      <c r="D5843" t="s">
        <v>112</v>
      </c>
      <c r="E5843" t="s">
        <v>51</v>
      </c>
      <c r="F5843" t="b">
        <v>1</v>
      </c>
      <c r="G5843" t="s">
        <v>35</v>
      </c>
      <c r="H5843" s="4">
        <v>45729.460879629631</v>
      </c>
      <c r="I5843" t="b">
        <v>1</v>
      </c>
      <c r="J5843" t="b">
        <v>0</v>
      </c>
      <c r="K5843" t="s">
        <v>24</v>
      </c>
      <c r="L5843" t="s">
        <v>36</v>
      </c>
      <c r="N5843">
        <v>21</v>
      </c>
      <c r="O5843" t="s">
        <v>112</v>
      </c>
      <c r="P5843" t="s">
        <v>9483</v>
      </c>
    </row>
    <row r="5844" spans="1:16" x14ac:dyDescent="0.25">
      <c r="A5844" t="s">
        <v>25</v>
      </c>
      <c r="B5844" t="s">
        <v>9369</v>
      </c>
      <c r="C5844" t="s">
        <v>9370</v>
      </c>
      <c r="D5844" t="s">
        <v>3350</v>
      </c>
      <c r="E5844" t="s">
        <v>20</v>
      </c>
      <c r="F5844" t="b">
        <v>0</v>
      </c>
      <c r="G5844" t="s">
        <v>314</v>
      </c>
      <c r="H5844" s="4">
        <v>45729.483020833337</v>
      </c>
      <c r="I5844" t="b">
        <v>1</v>
      </c>
      <c r="J5844" t="b">
        <v>0</v>
      </c>
      <c r="K5844" t="s">
        <v>314</v>
      </c>
      <c r="L5844" t="s">
        <v>22</v>
      </c>
      <c r="M5844">
        <v>40000</v>
      </c>
      <c r="O5844" t="s">
        <v>3350</v>
      </c>
      <c r="P5844" t="s">
        <v>1304</v>
      </c>
    </row>
    <row r="5845" spans="1:16" x14ac:dyDescent="0.25">
      <c r="A5845" t="s">
        <v>0</v>
      </c>
      <c r="B5845" t="s">
        <v>5524</v>
      </c>
      <c r="C5845" t="s">
        <v>851</v>
      </c>
      <c r="D5845" t="s">
        <v>4327</v>
      </c>
      <c r="E5845" t="s">
        <v>20</v>
      </c>
      <c r="F5845" t="b">
        <v>0</v>
      </c>
      <c r="G5845" t="s">
        <v>27</v>
      </c>
      <c r="H5845" s="4">
        <v>45729.500081018523</v>
      </c>
      <c r="I5845" t="b">
        <v>0</v>
      </c>
      <c r="J5845" t="b">
        <v>0</v>
      </c>
      <c r="K5845" t="s">
        <v>24</v>
      </c>
      <c r="L5845" t="s">
        <v>22</v>
      </c>
      <c r="M5845">
        <v>62500</v>
      </c>
      <c r="O5845" t="s">
        <v>5525</v>
      </c>
      <c r="P5845" t="s">
        <v>5526</v>
      </c>
    </row>
    <row r="5846" spans="1:16" x14ac:dyDescent="0.25">
      <c r="A5846" t="s">
        <v>0</v>
      </c>
      <c r="B5846" t="s">
        <v>0</v>
      </c>
      <c r="C5846" t="s">
        <v>9442</v>
      </c>
      <c r="D5846" t="s">
        <v>7546</v>
      </c>
      <c r="E5846" t="s">
        <v>34</v>
      </c>
      <c r="F5846" t="b">
        <v>0</v>
      </c>
      <c r="G5846" t="s">
        <v>41</v>
      </c>
      <c r="H5846" s="4">
        <v>45729.500381944446</v>
      </c>
      <c r="I5846" t="b">
        <v>0</v>
      </c>
      <c r="J5846" t="b">
        <v>0</v>
      </c>
      <c r="K5846" t="s">
        <v>24</v>
      </c>
      <c r="L5846" t="s">
        <v>36</v>
      </c>
      <c r="N5846">
        <v>15</v>
      </c>
      <c r="O5846" t="s">
        <v>7547</v>
      </c>
      <c r="P5846" t="s">
        <v>61</v>
      </c>
    </row>
    <row r="5847" spans="1:16" x14ac:dyDescent="0.25">
      <c r="A5847" t="s">
        <v>0</v>
      </c>
      <c r="B5847" t="s">
        <v>0</v>
      </c>
      <c r="C5847" t="s">
        <v>3934</v>
      </c>
      <c r="D5847" t="s">
        <v>7546</v>
      </c>
      <c r="E5847" t="s">
        <v>34</v>
      </c>
      <c r="F5847" t="b">
        <v>0</v>
      </c>
      <c r="G5847" t="s">
        <v>35</v>
      </c>
      <c r="H5847" s="4">
        <v>45729.500648148147</v>
      </c>
      <c r="I5847" t="b">
        <v>0</v>
      </c>
      <c r="J5847" t="b">
        <v>0</v>
      </c>
      <c r="K5847" t="s">
        <v>24</v>
      </c>
      <c r="L5847" t="s">
        <v>36</v>
      </c>
      <c r="N5847">
        <v>15</v>
      </c>
      <c r="O5847" t="s">
        <v>7547</v>
      </c>
      <c r="P5847" t="s">
        <v>61</v>
      </c>
    </row>
    <row r="5848" spans="1:16" x14ac:dyDescent="0.25">
      <c r="A5848" t="s">
        <v>25</v>
      </c>
      <c r="B5848" t="s">
        <v>577</v>
      </c>
      <c r="C5848" t="s">
        <v>122</v>
      </c>
      <c r="D5848" t="s">
        <v>3956</v>
      </c>
      <c r="E5848" t="s">
        <v>34</v>
      </c>
      <c r="F5848" t="b">
        <v>0</v>
      </c>
      <c r="G5848" t="s">
        <v>52</v>
      </c>
      <c r="H5848" s="4">
        <v>45729.500787037039</v>
      </c>
      <c r="I5848" t="b">
        <v>0</v>
      </c>
      <c r="J5848" t="b">
        <v>0</v>
      </c>
      <c r="K5848" t="s">
        <v>24</v>
      </c>
      <c r="L5848" t="s">
        <v>36</v>
      </c>
      <c r="N5848">
        <v>67.5</v>
      </c>
      <c r="O5848" t="s">
        <v>5530</v>
      </c>
      <c r="P5848" t="s">
        <v>9484</v>
      </c>
    </row>
    <row r="5849" spans="1:16" x14ac:dyDescent="0.25">
      <c r="A5849" t="s">
        <v>2</v>
      </c>
      <c r="B5849" t="s">
        <v>9373</v>
      </c>
      <c r="C5849" t="s">
        <v>612</v>
      </c>
      <c r="D5849" t="s">
        <v>3972</v>
      </c>
      <c r="E5849" t="s">
        <v>20</v>
      </c>
      <c r="F5849" t="b">
        <v>0</v>
      </c>
      <c r="G5849" t="s">
        <v>27</v>
      </c>
      <c r="H5849" s="4">
        <v>45729.501006944447</v>
      </c>
      <c r="I5849" t="b">
        <v>0</v>
      </c>
      <c r="J5849" t="b">
        <v>1</v>
      </c>
      <c r="K5849" t="s">
        <v>24</v>
      </c>
      <c r="L5849" t="s">
        <v>22</v>
      </c>
      <c r="M5849">
        <v>122900</v>
      </c>
      <c r="O5849" t="s">
        <v>5481</v>
      </c>
      <c r="P5849" t="s">
        <v>9374</v>
      </c>
    </row>
    <row r="5850" spans="1:16" x14ac:dyDescent="0.25">
      <c r="A5850" t="s">
        <v>1</v>
      </c>
      <c r="B5850" t="s">
        <v>2392</v>
      </c>
      <c r="C5850" t="s">
        <v>292</v>
      </c>
      <c r="D5850" t="s">
        <v>3972</v>
      </c>
      <c r="E5850" t="s">
        <v>20</v>
      </c>
      <c r="F5850" t="b">
        <v>0</v>
      </c>
      <c r="G5850" t="s">
        <v>30</v>
      </c>
      <c r="H5850" s="4">
        <v>45729.501180555562</v>
      </c>
      <c r="I5850" t="b">
        <v>0</v>
      </c>
      <c r="J5850" t="b">
        <v>1</v>
      </c>
      <c r="K5850" t="s">
        <v>24</v>
      </c>
      <c r="L5850" t="s">
        <v>22</v>
      </c>
      <c r="M5850">
        <v>193426.5</v>
      </c>
      <c r="O5850" t="s">
        <v>5481</v>
      </c>
      <c r="P5850" t="s">
        <v>1809</v>
      </c>
    </row>
    <row r="5851" spans="1:16" x14ac:dyDescent="0.25">
      <c r="A5851" t="s">
        <v>40</v>
      </c>
      <c r="B5851" t="s">
        <v>9371</v>
      </c>
      <c r="C5851" t="s">
        <v>2031</v>
      </c>
      <c r="D5851" t="s">
        <v>3956</v>
      </c>
      <c r="E5851" t="s">
        <v>34</v>
      </c>
      <c r="F5851" t="b">
        <v>0</v>
      </c>
      <c r="G5851" t="s">
        <v>27</v>
      </c>
      <c r="H5851" s="4">
        <v>45729.501296296286</v>
      </c>
      <c r="I5851" t="b">
        <v>0</v>
      </c>
      <c r="J5851" t="b">
        <v>1</v>
      </c>
      <c r="K5851" t="s">
        <v>24</v>
      </c>
      <c r="L5851" t="s">
        <v>36</v>
      </c>
      <c r="N5851">
        <v>54.420001983642578</v>
      </c>
      <c r="O5851" t="s">
        <v>2319</v>
      </c>
      <c r="P5851" t="s">
        <v>9372</v>
      </c>
    </row>
    <row r="5852" spans="1:16" x14ac:dyDescent="0.25">
      <c r="A5852" t="s">
        <v>2</v>
      </c>
      <c r="B5852" t="s">
        <v>7405</v>
      </c>
      <c r="C5852" t="s">
        <v>1358</v>
      </c>
      <c r="D5852" t="s">
        <v>3972</v>
      </c>
      <c r="E5852" t="s">
        <v>20</v>
      </c>
      <c r="F5852" t="b">
        <v>0</v>
      </c>
      <c r="G5852" t="s">
        <v>41</v>
      </c>
      <c r="H5852" s="4">
        <v>45729.501400462963</v>
      </c>
      <c r="I5852" t="b">
        <v>0</v>
      </c>
      <c r="J5852" t="b">
        <v>0</v>
      </c>
      <c r="K5852" t="s">
        <v>24</v>
      </c>
      <c r="L5852" t="s">
        <v>22</v>
      </c>
      <c r="M5852">
        <v>82850</v>
      </c>
      <c r="O5852" t="s">
        <v>5481</v>
      </c>
      <c r="P5852" t="s">
        <v>3772</v>
      </c>
    </row>
    <row r="5853" spans="1:16" x14ac:dyDescent="0.25">
      <c r="A5853" t="s">
        <v>2</v>
      </c>
      <c r="B5853" t="s">
        <v>9373</v>
      </c>
      <c r="C5853" t="s">
        <v>1050</v>
      </c>
      <c r="D5853" t="s">
        <v>3972</v>
      </c>
      <c r="E5853" t="s">
        <v>20</v>
      </c>
      <c r="F5853" t="b">
        <v>0</v>
      </c>
      <c r="G5853" t="s">
        <v>41</v>
      </c>
      <c r="H5853" s="4">
        <v>45729.502187500002</v>
      </c>
      <c r="I5853" t="b">
        <v>0</v>
      </c>
      <c r="J5853" t="b">
        <v>1</v>
      </c>
      <c r="K5853" t="s">
        <v>24</v>
      </c>
      <c r="L5853" t="s">
        <v>22</v>
      </c>
      <c r="M5853">
        <v>122900</v>
      </c>
      <c r="O5853" t="s">
        <v>5481</v>
      </c>
      <c r="P5853" t="s">
        <v>9374</v>
      </c>
    </row>
    <row r="5854" spans="1:16" x14ac:dyDescent="0.25">
      <c r="A5854" t="s">
        <v>1</v>
      </c>
      <c r="B5854" t="s">
        <v>9375</v>
      </c>
      <c r="C5854" t="s">
        <v>1050</v>
      </c>
      <c r="D5854" t="s">
        <v>3972</v>
      </c>
      <c r="E5854" t="s">
        <v>20</v>
      </c>
      <c r="F5854" t="b">
        <v>0</v>
      </c>
      <c r="G5854" t="s">
        <v>35</v>
      </c>
      <c r="H5854" s="4">
        <v>45729.502349537041</v>
      </c>
      <c r="I5854" t="b">
        <v>0</v>
      </c>
      <c r="J5854" t="b">
        <v>1</v>
      </c>
      <c r="K5854" t="s">
        <v>24</v>
      </c>
      <c r="L5854" t="s">
        <v>36</v>
      </c>
      <c r="N5854">
        <v>73</v>
      </c>
      <c r="O5854" t="s">
        <v>5481</v>
      </c>
      <c r="P5854" t="s">
        <v>354</v>
      </c>
    </row>
    <row r="5855" spans="1:16" x14ac:dyDescent="0.25">
      <c r="A5855" t="s">
        <v>25</v>
      </c>
      <c r="B5855" t="s">
        <v>9376</v>
      </c>
      <c r="C5855" t="s">
        <v>820</v>
      </c>
      <c r="D5855" t="s">
        <v>4034</v>
      </c>
      <c r="E5855" t="s">
        <v>20</v>
      </c>
      <c r="F5855" t="b">
        <v>0</v>
      </c>
      <c r="G5855" t="s">
        <v>820</v>
      </c>
      <c r="H5855" s="4">
        <v>45729.507175925923</v>
      </c>
      <c r="I5855" t="b">
        <v>0</v>
      </c>
      <c r="J5855" t="b">
        <v>0</v>
      </c>
      <c r="K5855" t="s">
        <v>820</v>
      </c>
      <c r="L5855" t="s">
        <v>22</v>
      </c>
      <c r="M5855">
        <v>64800</v>
      </c>
      <c r="O5855" t="s">
        <v>9377</v>
      </c>
      <c r="P5855" t="s">
        <v>9378</v>
      </c>
    </row>
    <row r="5856" spans="1:16" x14ac:dyDescent="0.25">
      <c r="A5856" t="s">
        <v>40</v>
      </c>
      <c r="B5856" t="s">
        <v>40</v>
      </c>
      <c r="C5856" t="s">
        <v>3608</v>
      </c>
      <c r="D5856" t="s">
        <v>3972</v>
      </c>
      <c r="E5856" t="s">
        <v>20</v>
      </c>
      <c r="F5856" t="b">
        <v>0</v>
      </c>
      <c r="G5856" t="s">
        <v>27</v>
      </c>
      <c r="H5856" s="4">
        <v>45729.516180555547</v>
      </c>
      <c r="I5856" t="b">
        <v>0</v>
      </c>
      <c r="J5856" t="b">
        <v>1</v>
      </c>
      <c r="K5856" t="s">
        <v>24</v>
      </c>
      <c r="L5856" t="s">
        <v>22</v>
      </c>
      <c r="M5856">
        <v>148000</v>
      </c>
      <c r="O5856" t="s">
        <v>5481</v>
      </c>
      <c r="P5856" t="s">
        <v>9443</v>
      </c>
    </row>
    <row r="5857" spans="1:16" x14ac:dyDescent="0.25">
      <c r="A5857" t="s">
        <v>0</v>
      </c>
      <c r="B5857" t="s">
        <v>9447</v>
      </c>
      <c r="C5857" t="s">
        <v>114</v>
      </c>
      <c r="D5857" t="s">
        <v>3956</v>
      </c>
      <c r="E5857" t="s">
        <v>34</v>
      </c>
      <c r="F5857" t="b">
        <v>0</v>
      </c>
      <c r="G5857" t="s">
        <v>27</v>
      </c>
      <c r="H5857" s="4">
        <v>45729.541886574072</v>
      </c>
      <c r="I5857" t="b">
        <v>1</v>
      </c>
      <c r="J5857" t="b">
        <v>1</v>
      </c>
      <c r="K5857" t="s">
        <v>24</v>
      </c>
      <c r="L5857" t="s">
        <v>36</v>
      </c>
      <c r="N5857">
        <v>26.389999389648441</v>
      </c>
      <c r="O5857" t="s">
        <v>9448</v>
      </c>
      <c r="P5857" t="s">
        <v>2787</v>
      </c>
    </row>
    <row r="5858" spans="1:16" x14ac:dyDescent="0.25">
      <c r="A5858" t="s">
        <v>2</v>
      </c>
      <c r="B5858" t="s">
        <v>9379</v>
      </c>
      <c r="C5858" t="s">
        <v>3318</v>
      </c>
      <c r="D5858" t="s">
        <v>3828</v>
      </c>
      <c r="E5858" t="s">
        <v>20</v>
      </c>
      <c r="F5858" t="b">
        <v>0</v>
      </c>
      <c r="G5858" t="s">
        <v>27</v>
      </c>
      <c r="H5858" s="4">
        <v>45729.543055555558</v>
      </c>
      <c r="I5858" t="b">
        <v>0</v>
      </c>
      <c r="J5858" t="b">
        <v>1</v>
      </c>
      <c r="K5858" t="s">
        <v>24</v>
      </c>
      <c r="L5858" t="s">
        <v>36</v>
      </c>
      <c r="N5858">
        <v>63.5</v>
      </c>
      <c r="O5858" t="s">
        <v>3060</v>
      </c>
      <c r="P5858" t="s">
        <v>9380</v>
      </c>
    </row>
    <row r="5859" spans="1:16" x14ac:dyDescent="0.25">
      <c r="A5859" t="s">
        <v>2</v>
      </c>
      <c r="B5859" t="s">
        <v>2</v>
      </c>
      <c r="C5859" t="s">
        <v>87</v>
      </c>
      <c r="D5859" t="s">
        <v>131</v>
      </c>
      <c r="E5859" t="s">
        <v>20</v>
      </c>
      <c r="F5859" t="b">
        <v>0</v>
      </c>
      <c r="G5859" t="s">
        <v>41</v>
      </c>
      <c r="H5859" s="4">
        <v>45729.554652777777</v>
      </c>
      <c r="I5859" t="b">
        <v>1</v>
      </c>
      <c r="J5859" t="b">
        <v>0</v>
      </c>
      <c r="K5859" t="s">
        <v>24</v>
      </c>
      <c r="L5859" t="s">
        <v>22</v>
      </c>
      <c r="M5859">
        <v>130000</v>
      </c>
      <c r="O5859" t="s">
        <v>131</v>
      </c>
      <c r="P5859" t="s">
        <v>9381</v>
      </c>
    </row>
    <row r="5860" spans="1:16" x14ac:dyDescent="0.25">
      <c r="A5860" t="s">
        <v>2</v>
      </c>
      <c r="B5860" t="s">
        <v>9485</v>
      </c>
      <c r="C5860" t="s">
        <v>4007</v>
      </c>
      <c r="D5860" t="s">
        <v>3956</v>
      </c>
      <c r="E5860" t="s">
        <v>20</v>
      </c>
      <c r="F5860" t="b">
        <v>0</v>
      </c>
      <c r="G5860" t="s">
        <v>1247</v>
      </c>
      <c r="H5860" s="4">
        <v>45729.57135416667</v>
      </c>
      <c r="I5860" t="b">
        <v>0</v>
      </c>
      <c r="J5860" t="b">
        <v>0</v>
      </c>
      <c r="K5860" t="s">
        <v>1247</v>
      </c>
      <c r="L5860" t="s">
        <v>36</v>
      </c>
      <c r="N5860">
        <v>24.819999694824219</v>
      </c>
      <c r="O5860" t="s">
        <v>9486</v>
      </c>
      <c r="P5860" t="s">
        <v>9487</v>
      </c>
    </row>
    <row r="5861" spans="1:16" x14ac:dyDescent="0.25">
      <c r="A5861" t="s">
        <v>25</v>
      </c>
      <c r="B5861" t="s">
        <v>7230</v>
      </c>
      <c r="C5861" t="s">
        <v>7231</v>
      </c>
      <c r="D5861" t="s">
        <v>3972</v>
      </c>
      <c r="E5861" t="s">
        <v>51</v>
      </c>
      <c r="F5861" t="b">
        <v>0</v>
      </c>
      <c r="G5861" t="s">
        <v>30</v>
      </c>
      <c r="H5861" s="4">
        <v>45729.58421296296</v>
      </c>
      <c r="I5861" t="b">
        <v>0</v>
      </c>
      <c r="J5861" t="b">
        <v>0</v>
      </c>
      <c r="K5861" t="s">
        <v>24</v>
      </c>
      <c r="L5861" t="s">
        <v>36</v>
      </c>
      <c r="N5861">
        <v>57</v>
      </c>
      <c r="O5861" t="s">
        <v>1002</v>
      </c>
    </row>
    <row r="5862" spans="1:16" x14ac:dyDescent="0.25">
      <c r="A5862" t="s">
        <v>28</v>
      </c>
      <c r="B5862" t="s">
        <v>9444</v>
      </c>
      <c r="C5862" t="s">
        <v>180</v>
      </c>
      <c r="D5862" t="s">
        <v>3972</v>
      </c>
      <c r="E5862" t="s">
        <v>20</v>
      </c>
      <c r="F5862" t="b">
        <v>0</v>
      </c>
      <c r="G5862" t="s">
        <v>41</v>
      </c>
      <c r="H5862" s="4">
        <v>45729.584409722222</v>
      </c>
      <c r="I5862" t="b">
        <v>0</v>
      </c>
      <c r="J5862" t="b">
        <v>1</v>
      </c>
      <c r="K5862" t="s">
        <v>24</v>
      </c>
      <c r="L5862" t="s">
        <v>22</v>
      </c>
      <c r="M5862">
        <v>155500</v>
      </c>
      <c r="O5862" t="s">
        <v>9248</v>
      </c>
      <c r="P5862" t="s">
        <v>9445</v>
      </c>
    </row>
    <row r="5863" spans="1:16" x14ac:dyDescent="0.25">
      <c r="A5863" t="s">
        <v>89</v>
      </c>
      <c r="B5863" t="s">
        <v>9459</v>
      </c>
      <c r="C5863" t="s">
        <v>236</v>
      </c>
      <c r="D5863" t="s">
        <v>3972</v>
      </c>
      <c r="E5863" t="s">
        <v>20</v>
      </c>
      <c r="F5863" t="b">
        <v>0</v>
      </c>
      <c r="G5863" t="s">
        <v>27</v>
      </c>
      <c r="H5863" s="4">
        <v>45729.584907407407</v>
      </c>
      <c r="I5863" t="b">
        <v>1</v>
      </c>
      <c r="J5863" t="b">
        <v>1</v>
      </c>
      <c r="K5863" t="s">
        <v>24</v>
      </c>
      <c r="L5863" t="s">
        <v>22</v>
      </c>
      <c r="M5863">
        <v>157500</v>
      </c>
      <c r="O5863" t="s">
        <v>1489</v>
      </c>
    </row>
    <row r="5864" spans="1:16" x14ac:dyDescent="0.25">
      <c r="A5864" t="s">
        <v>40</v>
      </c>
      <c r="B5864" t="s">
        <v>9382</v>
      </c>
      <c r="C5864" t="s">
        <v>538</v>
      </c>
      <c r="D5864" t="s">
        <v>3828</v>
      </c>
      <c r="E5864" t="s">
        <v>20</v>
      </c>
      <c r="F5864" t="b">
        <v>0</v>
      </c>
      <c r="G5864" t="s">
        <v>27</v>
      </c>
      <c r="H5864" s="4">
        <v>45729.585023148153</v>
      </c>
      <c r="I5864" t="b">
        <v>0</v>
      </c>
      <c r="J5864" t="b">
        <v>1</v>
      </c>
      <c r="K5864" t="s">
        <v>24</v>
      </c>
      <c r="L5864" t="s">
        <v>22</v>
      </c>
      <c r="M5864">
        <v>163000</v>
      </c>
      <c r="O5864" t="s">
        <v>487</v>
      </c>
      <c r="P5864" t="s">
        <v>9383</v>
      </c>
    </row>
    <row r="5865" spans="1:16" x14ac:dyDescent="0.25">
      <c r="A5865" t="s">
        <v>2</v>
      </c>
      <c r="B5865" t="s">
        <v>2</v>
      </c>
      <c r="C5865" t="s">
        <v>1778</v>
      </c>
      <c r="D5865" t="s">
        <v>3828</v>
      </c>
      <c r="E5865" t="s">
        <v>20</v>
      </c>
      <c r="F5865" t="b">
        <v>0</v>
      </c>
      <c r="G5865" t="s">
        <v>41</v>
      </c>
      <c r="H5865" s="4">
        <v>45729.585625</v>
      </c>
      <c r="I5865" t="b">
        <v>1</v>
      </c>
      <c r="J5865" t="b">
        <v>1</v>
      </c>
      <c r="K5865" t="s">
        <v>24</v>
      </c>
      <c r="L5865" t="s">
        <v>22</v>
      </c>
      <c r="M5865">
        <v>128825</v>
      </c>
      <c r="O5865" t="s">
        <v>2409</v>
      </c>
      <c r="P5865" t="s">
        <v>9446</v>
      </c>
    </row>
    <row r="5866" spans="1:16" x14ac:dyDescent="0.25">
      <c r="A5866" t="s">
        <v>89</v>
      </c>
      <c r="B5866" t="s">
        <v>7026</v>
      </c>
      <c r="C5866" t="s">
        <v>82</v>
      </c>
      <c r="D5866" t="s">
        <v>3972</v>
      </c>
      <c r="E5866" t="s">
        <v>20</v>
      </c>
      <c r="F5866" t="b">
        <v>0</v>
      </c>
      <c r="G5866" t="s">
        <v>41</v>
      </c>
      <c r="H5866" s="4">
        <v>45729.585682870369</v>
      </c>
      <c r="I5866" t="b">
        <v>0</v>
      </c>
      <c r="J5866" t="b">
        <v>1</v>
      </c>
      <c r="K5866" t="s">
        <v>24</v>
      </c>
      <c r="L5866" t="s">
        <v>22</v>
      </c>
      <c r="M5866">
        <v>147500</v>
      </c>
      <c r="O5866" t="s">
        <v>7027</v>
      </c>
      <c r="P5866" t="s">
        <v>7028</v>
      </c>
    </row>
    <row r="5867" spans="1:16" x14ac:dyDescent="0.25">
      <c r="A5867" t="s">
        <v>2</v>
      </c>
      <c r="B5867" t="s">
        <v>9488</v>
      </c>
      <c r="C5867" t="s">
        <v>1151</v>
      </c>
      <c r="D5867" t="s">
        <v>3956</v>
      </c>
      <c r="E5867" t="s">
        <v>20</v>
      </c>
      <c r="F5867" t="b">
        <v>0</v>
      </c>
      <c r="G5867" t="s">
        <v>30</v>
      </c>
      <c r="H5867" s="4">
        <v>45729.586099537039</v>
      </c>
      <c r="I5867" t="b">
        <v>0</v>
      </c>
      <c r="J5867" t="b">
        <v>0</v>
      </c>
      <c r="K5867" t="s">
        <v>24</v>
      </c>
      <c r="L5867" t="s">
        <v>36</v>
      </c>
      <c r="N5867">
        <v>34.334999084472663</v>
      </c>
      <c r="O5867" t="s">
        <v>8552</v>
      </c>
      <c r="P5867" t="s">
        <v>9489</v>
      </c>
    </row>
    <row r="5868" spans="1:16" x14ac:dyDescent="0.25">
      <c r="A5868" t="s">
        <v>89</v>
      </c>
      <c r="B5868" t="s">
        <v>9490</v>
      </c>
      <c r="C5868" t="s">
        <v>151</v>
      </c>
      <c r="D5868" t="s">
        <v>3972</v>
      </c>
      <c r="E5868" t="s">
        <v>20</v>
      </c>
      <c r="F5868" t="b">
        <v>0</v>
      </c>
      <c r="G5868" t="s">
        <v>52</v>
      </c>
      <c r="H5868" s="4">
        <v>45729.588009259263</v>
      </c>
      <c r="I5868" t="b">
        <v>1</v>
      </c>
      <c r="J5868" t="b">
        <v>1</v>
      </c>
      <c r="K5868" t="s">
        <v>24</v>
      </c>
      <c r="L5868" t="s">
        <v>22</v>
      </c>
      <c r="M5868">
        <v>175000</v>
      </c>
      <c r="O5868" t="s">
        <v>9491</v>
      </c>
      <c r="P5868" t="s">
        <v>2582</v>
      </c>
    </row>
    <row r="5869" spans="1:16" x14ac:dyDescent="0.25">
      <c r="A5869" t="s">
        <v>19</v>
      </c>
      <c r="B5869" t="s">
        <v>9384</v>
      </c>
      <c r="C5869" t="s">
        <v>140</v>
      </c>
      <c r="D5869" t="s">
        <v>3600</v>
      </c>
      <c r="E5869" t="s">
        <v>51</v>
      </c>
      <c r="F5869" t="b">
        <v>0</v>
      </c>
      <c r="G5869" t="s">
        <v>41</v>
      </c>
      <c r="H5869" s="4">
        <v>45729.596435185187</v>
      </c>
      <c r="I5869" t="b">
        <v>0</v>
      </c>
      <c r="J5869" t="b">
        <v>0</v>
      </c>
      <c r="K5869" t="s">
        <v>24</v>
      </c>
      <c r="L5869" t="s">
        <v>36</v>
      </c>
      <c r="N5869">
        <v>110</v>
      </c>
      <c r="O5869" t="s">
        <v>2569</v>
      </c>
      <c r="P5869" t="s">
        <v>2188</v>
      </c>
    </row>
    <row r="5870" spans="1:16" x14ac:dyDescent="0.25">
      <c r="A5870" t="s">
        <v>139</v>
      </c>
      <c r="B5870" t="s">
        <v>1697</v>
      </c>
      <c r="C5870" t="s">
        <v>39</v>
      </c>
      <c r="D5870" t="s">
        <v>7657</v>
      </c>
      <c r="E5870" t="s">
        <v>20</v>
      </c>
      <c r="F5870" t="b">
        <v>1</v>
      </c>
      <c r="G5870" t="s">
        <v>625</v>
      </c>
      <c r="H5870" s="4">
        <v>45729.624872685177</v>
      </c>
      <c r="I5870" t="b">
        <v>1</v>
      </c>
      <c r="J5870" t="b">
        <v>0</v>
      </c>
      <c r="K5870" t="s">
        <v>625</v>
      </c>
      <c r="L5870" t="s">
        <v>22</v>
      </c>
      <c r="M5870">
        <v>70000</v>
      </c>
      <c r="O5870" t="s">
        <v>9385</v>
      </c>
      <c r="P5870" t="s">
        <v>9386</v>
      </c>
    </row>
    <row r="5871" spans="1:16" x14ac:dyDescent="0.25">
      <c r="A5871" t="s">
        <v>0</v>
      </c>
      <c r="B5871" t="s">
        <v>1632</v>
      </c>
      <c r="C5871" t="s">
        <v>118</v>
      </c>
      <c r="D5871" t="s">
        <v>131</v>
      </c>
      <c r="F5871" t="b">
        <v>0</v>
      </c>
      <c r="G5871" t="s">
        <v>27</v>
      </c>
      <c r="H5871" s="4">
        <v>45729.625127314823</v>
      </c>
      <c r="I5871" t="b">
        <v>1</v>
      </c>
      <c r="J5871" t="b">
        <v>0</v>
      </c>
      <c r="K5871" t="s">
        <v>24</v>
      </c>
      <c r="L5871" t="s">
        <v>36</v>
      </c>
      <c r="N5871">
        <v>41</v>
      </c>
      <c r="O5871" t="s">
        <v>131</v>
      </c>
      <c r="P5871" t="s">
        <v>9387</v>
      </c>
    </row>
    <row r="5872" spans="1:16" x14ac:dyDescent="0.25">
      <c r="A5872" t="s">
        <v>19</v>
      </c>
      <c r="B5872" t="s">
        <v>9388</v>
      </c>
      <c r="C5872" t="s">
        <v>3887</v>
      </c>
      <c r="D5872" t="s">
        <v>3972</v>
      </c>
      <c r="E5872" t="s">
        <v>20</v>
      </c>
      <c r="F5872" t="b">
        <v>0</v>
      </c>
      <c r="G5872" t="s">
        <v>27</v>
      </c>
      <c r="H5872" s="4">
        <v>45729.625775462962</v>
      </c>
      <c r="I5872" t="b">
        <v>0</v>
      </c>
      <c r="J5872" t="b">
        <v>1</v>
      </c>
      <c r="K5872" t="s">
        <v>24</v>
      </c>
      <c r="L5872" t="s">
        <v>22</v>
      </c>
      <c r="M5872">
        <v>152500</v>
      </c>
      <c r="O5872" t="s">
        <v>9389</v>
      </c>
      <c r="P5872" t="s">
        <v>9390</v>
      </c>
    </row>
    <row r="5873" spans="1:16" x14ac:dyDescent="0.25">
      <c r="A5873" t="s">
        <v>25</v>
      </c>
      <c r="B5873" t="s">
        <v>8208</v>
      </c>
      <c r="C5873" t="s">
        <v>64</v>
      </c>
      <c r="D5873" t="s">
        <v>3972</v>
      </c>
      <c r="E5873" t="s">
        <v>20</v>
      </c>
      <c r="F5873" t="b">
        <v>0</v>
      </c>
      <c r="G5873" t="s">
        <v>52</v>
      </c>
      <c r="H5873" s="4">
        <v>45729.625949074078</v>
      </c>
      <c r="I5873" t="b">
        <v>0</v>
      </c>
      <c r="J5873" t="b">
        <v>1</v>
      </c>
      <c r="K5873" t="s">
        <v>24</v>
      </c>
      <c r="L5873" t="s">
        <v>22</v>
      </c>
      <c r="M5873">
        <v>98950</v>
      </c>
      <c r="O5873" t="s">
        <v>1906</v>
      </c>
      <c r="P5873" t="s">
        <v>8209</v>
      </c>
    </row>
    <row r="5874" spans="1:16" x14ac:dyDescent="0.25">
      <c r="A5874" t="s">
        <v>40</v>
      </c>
      <c r="B5874" t="s">
        <v>9391</v>
      </c>
      <c r="C5874" t="s">
        <v>1118</v>
      </c>
      <c r="D5874" t="s">
        <v>3972</v>
      </c>
      <c r="E5874" t="s">
        <v>20</v>
      </c>
      <c r="F5874" t="b">
        <v>0</v>
      </c>
      <c r="G5874" t="s">
        <v>27</v>
      </c>
      <c r="H5874" s="4">
        <v>45729.627222222232</v>
      </c>
      <c r="I5874" t="b">
        <v>0</v>
      </c>
      <c r="J5874" t="b">
        <v>1</v>
      </c>
      <c r="K5874" t="s">
        <v>24</v>
      </c>
      <c r="L5874" t="s">
        <v>22</v>
      </c>
      <c r="M5874">
        <v>135000</v>
      </c>
      <c r="O5874" t="s">
        <v>1784</v>
      </c>
      <c r="P5874" t="s">
        <v>2489</v>
      </c>
    </row>
    <row r="5875" spans="1:16" x14ac:dyDescent="0.25">
      <c r="A5875" t="s">
        <v>2</v>
      </c>
      <c r="B5875" t="s">
        <v>8158</v>
      </c>
      <c r="C5875" t="s">
        <v>71</v>
      </c>
      <c r="D5875" t="s">
        <v>3972</v>
      </c>
      <c r="E5875" t="s">
        <v>20</v>
      </c>
      <c r="F5875" t="b">
        <v>0</v>
      </c>
      <c r="G5875" t="s">
        <v>27</v>
      </c>
      <c r="H5875" s="4">
        <v>45729.627858796302</v>
      </c>
      <c r="I5875" t="b">
        <v>0</v>
      </c>
      <c r="J5875" t="b">
        <v>0</v>
      </c>
      <c r="K5875" t="s">
        <v>24</v>
      </c>
      <c r="L5875" t="s">
        <v>22</v>
      </c>
      <c r="M5875">
        <v>258300</v>
      </c>
      <c r="O5875" t="s">
        <v>294</v>
      </c>
      <c r="P5875" t="s">
        <v>8159</v>
      </c>
    </row>
    <row r="5876" spans="1:16" x14ac:dyDescent="0.25">
      <c r="A5876" t="s">
        <v>2</v>
      </c>
      <c r="B5876" t="s">
        <v>2</v>
      </c>
      <c r="C5876" t="s">
        <v>9392</v>
      </c>
      <c r="D5876" t="s">
        <v>3972</v>
      </c>
      <c r="E5876" t="s">
        <v>20</v>
      </c>
      <c r="F5876" t="b">
        <v>0</v>
      </c>
      <c r="G5876" t="s">
        <v>52</v>
      </c>
      <c r="H5876" s="4">
        <v>45729.629131944443</v>
      </c>
      <c r="I5876" t="b">
        <v>0</v>
      </c>
      <c r="J5876" t="b">
        <v>1</v>
      </c>
      <c r="K5876" t="s">
        <v>24</v>
      </c>
      <c r="L5876" t="s">
        <v>22</v>
      </c>
      <c r="M5876">
        <v>187153</v>
      </c>
      <c r="O5876" t="s">
        <v>5481</v>
      </c>
      <c r="P5876" t="s">
        <v>3226</v>
      </c>
    </row>
    <row r="5877" spans="1:16" x14ac:dyDescent="0.25">
      <c r="A5877" t="s">
        <v>2</v>
      </c>
      <c r="B5877" t="s">
        <v>4907</v>
      </c>
      <c r="C5877" t="s">
        <v>475</v>
      </c>
      <c r="D5877" t="s">
        <v>3972</v>
      </c>
      <c r="E5877" t="s">
        <v>20</v>
      </c>
      <c r="F5877" t="b">
        <v>0</v>
      </c>
      <c r="G5877" t="s">
        <v>27</v>
      </c>
      <c r="H5877" s="4">
        <v>45729.641516203701</v>
      </c>
      <c r="I5877" t="b">
        <v>0</v>
      </c>
      <c r="J5877" t="b">
        <v>0</v>
      </c>
      <c r="K5877" t="s">
        <v>24</v>
      </c>
      <c r="L5877" t="s">
        <v>22</v>
      </c>
      <c r="M5877">
        <v>130000</v>
      </c>
      <c r="O5877" t="s">
        <v>2925</v>
      </c>
    </row>
    <row r="5878" spans="1:16" x14ac:dyDescent="0.25">
      <c r="A5878" t="s">
        <v>1</v>
      </c>
      <c r="B5878" t="s">
        <v>9393</v>
      </c>
      <c r="C5878" t="s">
        <v>371</v>
      </c>
      <c r="D5878" t="s">
        <v>2208</v>
      </c>
      <c r="E5878" t="s">
        <v>20</v>
      </c>
      <c r="F5878" t="b">
        <v>0</v>
      </c>
      <c r="G5878" t="s">
        <v>27</v>
      </c>
      <c r="H5878" s="4">
        <v>45729.643113425933</v>
      </c>
      <c r="I5878" t="b">
        <v>0</v>
      </c>
      <c r="J5878" t="b">
        <v>0</v>
      </c>
      <c r="K5878" t="s">
        <v>24</v>
      </c>
      <c r="L5878" t="s">
        <v>22</v>
      </c>
      <c r="M5878">
        <v>95000</v>
      </c>
      <c r="O5878" t="s">
        <v>5490</v>
      </c>
      <c r="P5878" t="s">
        <v>9394</v>
      </c>
    </row>
    <row r="5879" spans="1:16" x14ac:dyDescent="0.25">
      <c r="A5879" t="s">
        <v>0</v>
      </c>
      <c r="B5879" t="s">
        <v>8785</v>
      </c>
      <c r="C5879" t="s">
        <v>1099</v>
      </c>
      <c r="D5879" t="s">
        <v>3600</v>
      </c>
      <c r="E5879" t="s">
        <v>51</v>
      </c>
      <c r="F5879" t="b">
        <v>0</v>
      </c>
      <c r="G5879" t="s">
        <v>27</v>
      </c>
      <c r="H5879" s="4">
        <v>45729.666724537034</v>
      </c>
      <c r="I5879" t="b">
        <v>1</v>
      </c>
      <c r="J5879" t="b">
        <v>0</v>
      </c>
      <c r="K5879" t="s">
        <v>24</v>
      </c>
      <c r="L5879" t="s">
        <v>36</v>
      </c>
      <c r="N5879">
        <v>60</v>
      </c>
      <c r="O5879" t="s">
        <v>8786</v>
      </c>
      <c r="P5879" t="s">
        <v>119</v>
      </c>
    </row>
    <row r="5880" spans="1:16" x14ac:dyDescent="0.25">
      <c r="A5880" t="s">
        <v>0</v>
      </c>
      <c r="B5880" t="s">
        <v>218</v>
      </c>
      <c r="C5880" t="s">
        <v>33</v>
      </c>
      <c r="D5880" t="s">
        <v>3828</v>
      </c>
      <c r="E5880" t="s">
        <v>219</v>
      </c>
      <c r="F5880" t="b">
        <v>0</v>
      </c>
      <c r="G5880" t="s">
        <v>35</v>
      </c>
      <c r="H5880" s="4">
        <v>45729.667037037027</v>
      </c>
      <c r="I5880" t="b">
        <v>0</v>
      </c>
      <c r="J5880" t="b">
        <v>0</v>
      </c>
      <c r="K5880" t="s">
        <v>24</v>
      </c>
      <c r="L5880" t="s">
        <v>22</v>
      </c>
      <c r="M5880">
        <v>50000</v>
      </c>
      <c r="O5880" t="s">
        <v>1024</v>
      </c>
      <c r="P5880" t="s">
        <v>1321</v>
      </c>
    </row>
    <row r="5881" spans="1:16" x14ac:dyDescent="0.25">
      <c r="A5881" t="s">
        <v>40</v>
      </c>
      <c r="B5881" t="s">
        <v>9449</v>
      </c>
      <c r="C5881" t="s">
        <v>44</v>
      </c>
      <c r="D5881" t="s">
        <v>9450</v>
      </c>
      <c r="E5881" t="s">
        <v>20</v>
      </c>
      <c r="F5881" t="b">
        <v>0</v>
      </c>
      <c r="G5881" t="s">
        <v>27</v>
      </c>
      <c r="H5881" s="4">
        <v>45729.668182870373</v>
      </c>
      <c r="I5881" t="b">
        <v>1</v>
      </c>
      <c r="J5881" t="b">
        <v>0</v>
      </c>
      <c r="K5881" t="s">
        <v>24</v>
      </c>
      <c r="L5881" t="s">
        <v>22</v>
      </c>
      <c r="M5881">
        <v>190000</v>
      </c>
      <c r="O5881" t="s">
        <v>9451</v>
      </c>
      <c r="P5881" t="s">
        <v>9452</v>
      </c>
    </row>
    <row r="5882" spans="1:16" x14ac:dyDescent="0.25">
      <c r="A5882" t="s">
        <v>2</v>
      </c>
      <c r="B5882" t="s">
        <v>8984</v>
      </c>
      <c r="C5882" t="s">
        <v>42</v>
      </c>
      <c r="D5882" t="s">
        <v>3828</v>
      </c>
      <c r="E5882" t="s">
        <v>51</v>
      </c>
      <c r="F5882" t="b">
        <v>0</v>
      </c>
      <c r="G5882" t="s">
        <v>27</v>
      </c>
      <c r="H5882" s="4">
        <v>45729.668414351851</v>
      </c>
      <c r="I5882" t="b">
        <v>1</v>
      </c>
      <c r="J5882" t="b">
        <v>0</v>
      </c>
      <c r="K5882" t="s">
        <v>24</v>
      </c>
      <c r="L5882" t="s">
        <v>36</v>
      </c>
      <c r="N5882">
        <v>60</v>
      </c>
      <c r="O5882" t="s">
        <v>9460</v>
      </c>
      <c r="P5882" t="s">
        <v>9461</v>
      </c>
    </row>
    <row r="5883" spans="1:16" x14ac:dyDescent="0.25">
      <c r="A5883" t="s">
        <v>1</v>
      </c>
      <c r="B5883" t="s">
        <v>9016</v>
      </c>
      <c r="C5883" t="s">
        <v>160</v>
      </c>
      <c r="D5883" t="s">
        <v>3828</v>
      </c>
      <c r="E5883" t="s">
        <v>20</v>
      </c>
      <c r="F5883" t="b">
        <v>0</v>
      </c>
      <c r="G5883" t="s">
        <v>52</v>
      </c>
      <c r="H5883" s="4">
        <v>45729.668865740743</v>
      </c>
      <c r="I5883" t="b">
        <v>0</v>
      </c>
      <c r="J5883" t="b">
        <v>1</v>
      </c>
      <c r="K5883" t="s">
        <v>24</v>
      </c>
      <c r="L5883" t="s">
        <v>22</v>
      </c>
      <c r="M5883">
        <v>220500</v>
      </c>
      <c r="O5883" t="s">
        <v>3939</v>
      </c>
    </row>
    <row r="5884" spans="1:16" x14ac:dyDescent="0.25">
      <c r="A5884" t="s">
        <v>40</v>
      </c>
      <c r="B5884" t="s">
        <v>9453</v>
      </c>
      <c r="C5884" t="s">
        <v>39</v>
      </c>
      <c r="D5884" t="s">
        <v>3972</v>
      </c>
      <c r="E5884" t="s">
        <v>20</v>
      </c>
      <c r="F5884" t="b">
        <v>1</v>
      </c>
      <c r="G5884" t="s">
        <v>41</v>
      </c>
      <c r="H5884" s="4">
        <v>45729.669120370367</v>
      </c>
      <c r="I5884" t="b">
        <v>1</v>
      </c>
      <c r="J5884" t="b">
        <v>1</v>
      </c>
      <c r="K5884" t="s">
        <v>24</v>
      </c>
      <c r="L5884" t="s">
        <v>22</v>
      </c>
      <c r="M5884">
        <v>115000</v>
      </c>
      <c r="O5884" t="s">
        <v>9454</v>
      </c>
      <c r="P5884" t="s">
        <v>9455</v>
      </c>
    </row>
    <row r="5885" spans="1:16" x14ac:dyDescent="0.25">
      <c r="A5885" t="s">
        <v>2</v>
      </c>
      <c r="B5885" t="s">
        <v>7236</v>
      </c>
      <c r="C5885" t="s">
        <v>2360</v>
      </c>
      <c r="D5885" t="s">
        <v>7237</v>
      </c>
      <c r="E5885" t="s">
        <v>20</v>
      </c>
      <c r="F5885" t="b">
        <v>0</v>
      </c>
      <c r="G5885" t="s">
        <v>1740</v>
      </c>
      <c r="H5885" s="4">
        <v>45729.685069444437</v>
      </c>
      <c r="I5885" t="b">
        <v>0</v>
      </c>
      <c r="J5885" t="b">
        <v>0</v>
      </c>
      <c r="K5885" t="s">
        <v>1740</v>
      </c>
      <c r="L5885" t="s">
        <v>22</v>
      </c>
      <c r="M5885">
        <v>28000</v>
      </c>
      <c r="O5885" t="s">
        <v>7238</v>
      </c>
    </row>
    <row r="5886" spans="1:16" x14ac:dyDescent="0.25">
      <c r="A5886" t="s">
        <v>19</v>
      </c>
      <c r="B5886" t="s">
        <v>2537</v>
      </c>
      <c r="C5886" t="s">
        <v>82</v>
      </c>
      <c r="D5886" t="s">
        <v>3972</v>
      </c>
      <c r="E5886" t="s">
        <v>51</v>
      </c>
      <c r="F5886" t="b">
        <v>0</v>
      </c>
      <c r="G5886" t="s">
        <v>27</v>
      </c>
      <c r="H5886" s="4">
        <v>45729.708344907413</v>
      </c>
      <c r="I5886" t="b">
        <v>0</v>
      </c>
      <c r="J5886" t="b">
        <v>0</v>
      </c>
      <c r="K5886" t="s">
        <v>24</v>
      </c>
      <c r="L5886" t="s">
        <v>36</v>
      </c>
      <c r="N5886">
        <v>77.5</v>
      </c>
      <c r="O5886" t="s">
        <v>5097</v>
      </c>
      <c r="P5886" t="s">
        <v>5098</v>
      </c>
    </row>
    <row r="5887" spans="1:16" x14ac:dyDescent="0.25">
      <c r="A5887" t="s">
        <v>0</v>
      </c>
      <c r="B5887" t="s">
        <v>9395</v>
      </c>
      <c r="C5887" t="s">
        <v>443</v>
      </c>
      <c r="D5887" t="s">
        <v>3600</v>
      </c>
      <c r="E5887" t="s">
        <v>20</v>
      </c>
      <c r="F5887" t="b">
        <v>0</v>
      </c>
      <c r="G5887" t="s">
        <v>27</v>
      </c>
      <c r="H5887" s="4">
        <v>45729.708368055559</v>
      </c>
      <c r="I5887" t="b">
        <v>0</v>
      </c>
      <c r="J5887" t="b">
        <v>0</v>
      </c>
      <c r="K5887" t="s">
        <v>24</v>
      </c>
      <c r="L5887" t="s">
        <v>22</v>
      </c>
      <c r="M5887">
        <v>107500</v>
      </c>
      <c r="O5887" t="s">
        <v>9396</v>
      </c>
      <c r="P5887" t="s">
        <v>9397</v>
      </c>
    </row>
    <row r="5888" spans="1:16" x14ac:dyDescent="0.25">
      <c r="A5888" t="s">
        <v>0</v>
      </c>
      <c r="B5888" t="s">
        <v>0</v>
      </c>
      <c r="C5888" t="s">
        <v>621</v>
      </c>
      <c r="D5888" t="s">
        <v>3972</v>
      </c>
      <c r="E5888" t="s">
        <v>51</v>
      </c>
      <c r="F5888" t="b">
        <v>0</v>
      </c>
      <c r="G5888" t="s">
        <v>52</v>
      </c>
      <c r="H5888" s="4">
        <v>45729.709050925929</v>
      </c>
      <c r="I5888" t="b">
        <v>1</v>
      </c>
      <c r="J5888" t="b">
        <v>0</v>
      </c>
      <c r="K5888" t="s">
        <v>24</v>
      </c>
      <c r="L5888" t="s">
        <v>36</v>
      </c>
      <c r="N5888">
        <v>22.5</v>
      </c>
      <c r="O5888" t="s">
        <v>1783</v>
      </c>
    </row>
    <row r="5889" spans="1:16" x14ac:dyDescent="0.25">
      <c r="A5889" t="s">
        <v>1</v>
      </c>
      <c r="B5889" t="s">
        <v>9456</v>
      </c>
      <c r="C5889" t="s">
        <v>82</v>
      </c>
      <c r="D5889" t="s">
        <v>4083</v>
      </c>
      <c r="E5889" t="s">
        <v>20</v>
      </c>
      <c r="F5889" t="b">
        <v>0</v>
      </c>
      <c r="G5889" t="s">
        <v>27</v>
      </c>
      <c r="H5889" s="4">
        <v>45729.709236111114</v>
      </c>
      <c r="I5889" t="b">
        <v>0</v>
      </c>
      <c r="J5889" t="b">
        <v>0</v>
      </c>
      <c r="K5889" t="s">
        <v>24</v>
      </c>
      <c r="L5889" t="s">
        <v>22</v>
      </c>
      <c r="M5889">
        <v>245000</v>
      </c>
      <c r="O5889" t="s">
        <v>2761</v>
      </c>
      <c r="P5889" t="s">
        <v>3842</v>
      </c>
    </row>
    <row r="5890" spans="1:16" x14ac:dyDescent="0.25">
      <c r="A5890" t="s">
        <v>1</v>
      </c>
      <c r="B5890" t="s">
        <v>779</v>
      </c>
      <c r="C5890" t="s">
        <v>64</v>
      </c>
      <c r="D5890" t="s">
        <v>3972</v>
      </c>
      <c r="E5890" t="s">
        <v>631</v>
      </c>
      <c r="F5890" t="b">
        <v>0</v>
      </c>
      <c r="G5890" t="s">
        <v>52</v>
      </c>
      <c r="H5890" s="4">
        <v>45729.710057870368</v>
      </c>
      <c r="I5890" t="b">
        <v>0</v>
      </c>
      <c r="J5890" t="b">
        <v>0</v>
      </c>
      <c r="K5890" t="s">
        <v>24</v>
      </c>
      <c r="L5890" t="s">
        <v>36</v>
      </c>
      <c r="N5890">
        <v>20</v>
      </c>
      <c r="O5890" t="s">
        <v>3888</v>
      </c>
      <c r="P5890" t="s">
        <v>149</v>
      </c>
    </row>
    <row r="5891" spans="1:16" x14ac:dyDescent="0.25">
      <c r="A5891" t="s">
        <v>2</v>
      </c>
      <c r="B5891" t="s">
        <v>9398</v>
      </c>
      <c r="C5891" t="s">
        <v>172</v>
      </c>
      <c r="D5891" t="s">
        <v>3972</v>
      </c>
      <c r="E5891" t="s">
        <v>20</v>
      </c>
      <c r="F5891" t="b">
        <v>0</v>
      </c>
      <c r="G5891" t="s">
        <v>27</v>
      </c>
      <c r="H5891" s="4">
        <v>45729.710231481477</v>
      </c>
      <c r="I5891" t="b">
        <v>0</v>
      </c>
      <c r="J5891" t="b">
        <v>1</v>
      </c>
      <c r="K5891" t="s">
        <v>24</v>
      </c>
      <c r="L5891" t="s">
        <v>22</v>
      </c>
      <c r="M5891">
        <v>162500</v>
      </c>
      <c r="O5891" t="s">
        <v>1172</v>
      </c>
      <c r="P5891" t="s">
        <v>9399</v>
      </c>
    </row>
    <row r="5892" spans="1:16" x14ac:dyDescent="0.25">
      <c r="A5892" t="s">
        <v>2</v>
      </c>
      <c r="B5892" t="s">
        <v>9400</v>
      </c>
      <c r="C5892" t="s">
        <v>633</v>
      </c>
      <c r="D5892" t="s">
        <v>2208</v>
      </c>
      <c r="E5892" t="s">
        <v>20</v>
      </c>
      <c r="F5892" t="b">
        <v>0</v>
      </c>
      <c r="G5892" t="s">
        <v>27</v>
      </c>
      <c r="H5892" s="4">
        <v>45729.710277777784</v>
      </c>
      <c r="I5892" t="b">
        <v>0</v>
      </c>
      <c r="J5892" t="b">
        <v>1</v>
      </c>
      <c r="K5892" t="s">
        <v>24</v>
      </c>
      <c r="L5892" t="s">
        <v>22</v>
      </c>
      <c r="M5892">
        <v>135000</v>
      </c>
      <c r="O5892" t="s">
        <v>3506</v>
      </c>
      <c r="P5892" t="s">
        <v>9401</v>
      </c>
    </row>
    <row r="5893" spans="1:16" x14ac:dyDescent="0.25">
      <c r="A5893" t="s">
        <v>2</v>
      </c>
      <c r="B5893" t="s">
        <v>2</v>
      </c>
      <c r="C5893" t="s">
        <v>39</v>
      </c>
      <c r="D5893" t="s">
        <v>3984</v>
      </c>
      <c r="E5893" t="s">
        <v>20</v>
      </c>
      <c r="F5893" t="b">
        <v>1</v>
      </c>
      <c r="G5893" t="s">
        <v>3446</v>
      </c>
      <c r="H5893" s="4">
        <v>45729.710682870369</v>
      </c>
      <c r="I5893" t="b">
        <v>0</v>
      </c>
      <c r="J5893" t="b">
        <v>0</v>
      </c>
      <c r="K5893" t="s">
        <v>3446</v>
      </c>
      <c r="L5893" t="s">
        <v>22</v>
      </c>
      <c r="M5893">
        <v>37500</v>
      </c>
      <c r="O5893" t="s">
        <v>7649</v>
      </c>
      <c r="P5893" t="s">
        <v>7650</v>
      </c>
    </row>
    <row r="5894" spans="1:16" x14ac:dyDescent="0.25">
      <c r="A5894" t="s">
        <v>2</v>
      </c>
      <c r="B5894" t="s">
        <v>9402</v>
      </c>
      <c r="C5894" t="s">
        <v>9403</v>
      </c>
      <c r="D5894" t="s">
        <v>4083</v>
      </c>
      <c r="E5894" t="s">
        <v>20</v>
      </c>
      <c r="F5894" t="b">
        <v>0</v>
      </c>
      <c r="G5894" t="s">
        <v>158</v>
      </c>
      <c r="H5894" s="4">
        <v>45729.712916666656</v>
      </c>
      <c r="I5894" t="b">
        <v>0</v>
      </c>
      <c r="J5894" t="b">
        <v>0</v>
      </c>
      <c r="K5894" t="s">
        <v>158</v>
      </c>
      <c r="L5894" t="s">
        <v>22</v>
      </c>
      <c r="M5894">
        <v>110000</v>
      </c>
      <c r="O5894" t="s">
        <v>9404</v>
      </c>
      <c r="P5894" t="s">
        <v>1244</v>
      </c>
    </row>
    <row r="5895" spans="1:16" x14ac:dyDescent="0.25">
      <c r="A5895" t="s">
        <v>2</v>
      </c>
      <c r="B5895" t="s">
        <v>9405</v>
      </c>
      <c r="C5895" t="s">
        <v>4207</v>
      </c>
      <c r="D5895" t="s">
        <v>3828</v>
      </c>
      <c r="E5895" t="s">
        <v>219</v>
      </c>
      <c r="F5895" t="b">
        <v>0</v>
      </c>
      <c r="G5895" t="s">
        <v>1247</v>
      </c>
      <c r="H5895" s="4">
        <v>45729.738020833327</v>
      </c>
      <c r="I5895" t="b">
        <v>0</v>
      </c>
      <c r="J5895" t="b">
        <v>0</v>
      </c>
      <c r="K5895" t="s">
        <v>1247</v>
      </c>
      <c r="L5895" t="s">
        <v>36</v>
      </c>
      <c r="N5895">
        <v>32.5</v>
      </c>
      <c r="O5895" t="s">
        <v>9406</v>
      </c>
    </row>
    <row r="5896" spans="1:16" x14ac:dyDescent="0.25">
      <c r="A5896" t="s">
        <v>0</v>
      </c>
      <c r="B5896" t="s">
        <v>0</v>
      </c>
      <c r="C5896" t="s">
        <v>507</v>
      </c>
      <c r="D5896" t="s">
        <v>131</v>
      </c>
      <c r="F5896" t="b">
        <v>0</v>
      </c>
      <c r="G5896" t="s">
        <v>41</v>
      </c>
      <c r="H5896" s="4">
        <v>45729.750405092593</v>
      </c>
      <c r="I5896" t="b">
        <v>1</v>
      </c>
      <c r="J5896" t="b">
        <v>0</v>
      </c>
      <c r="K5896" t="s">
        <v>24</v>
      </c>
      <c r="L5896" t="s">
        <v>36</v>
      </c>
      <c r="N5896">
        <v>23.909999847412109</v>
      </c>
      <c r="O5896" t="s">
        <v>131</v>
      </c>
      <c r="P5896" t="s">
        <v>883</v>
      </c>
    </row>
    <row r="5897" spans="1:16" x14ac:dyDescent="0.25">
      <c r="A5897" t="s">
        <v>2</v>
      </c>
      <c r="B5897" t="s">
        <v>3818</v>
      </c>
      <c r="C5897" t="s">
        <v>33</v>
      </c>
      <c r="D5897" t="s">
        <v>4034</v>
      </c>
      <c r="E5897" t="s">
        <v>20</v>
      </c>
      <c r="F5897" t="b">
        <v>0</v>
      </c>
      <c r="G5897" t="s">
        <v>27</v>
      </c>
      <c r="H5897" s="4">
        <v>45729.751516203702</v>
      </c>
      <c r="I5897" t="b">
        <v>0</v>
      </c>
      <c r="J5897" t="b">
        <v>0</v>
      </c>
      <c r="K5897" t="s">
        <v>24</v>
      </c>
      <c r="L5897" t="s">
        <v>22</v>
      </c>
      <c r="M5897">
        <v>184799.5</v>
      </c>
      <c r="O5897" t="s">
        <v>9457</v>
      </c>
      <c r="P5897" t="s">
        <v>9458</v>
      </c>
    </row>
    <row r="5898" spans="1:16" x14ac:dyDescent="0.25">
      <c r="A5898" t="s">
        <v>2</v>
      </c>
      <c r="B5898" t="s">
        <v>9407</v>
      </c>
      <c r="C5898" t="s">
        <v>122</v>
      </c>
      <c r="D5898" t="s">
        <v>3600</v>
      </c>
      <c r="E5898" t="s">
        <v>20</v>
      </c>
      <c r="F5898" t="b">
        <v>0</v>
      </c>
      <c r="G5898" t="s">
        <v>27</v>
      </c>
      <c r="H5898" s="4">
        <v>45729.752106481479</v>
      </c>
      <c r="I5898" t="b">
        <v>1</v>
      </c>
      <c r="J5898" t="b">
        <v>0</v>
      </c>
      <c r="K5898" t="s">
        <v>24</v>
      </c>
      <c r="L5898" t="s">
        <v>22</v>
      </c>
      <c r="M5898">
        <v>95000</v>
      </c>
      <c r="O5898" t="s">
        <v>9408</v>
      </c>
      <c r="P5898" t="s">
        <v>48</v>
      </c>
    </row>
    <row r="5899" spans="1:16" x14ac:dyDescent="0.25">
      <c r="A5899" t="s">
        <v>2</v>
      </c>
      <c r="B5899" t="s">
        <v>8529</v>
      </c>
      <c r="C5899" t="s">
        <v>26</v>
      </c>
      <c r="D5899" t="s">
        <v>3956</v>
      </c>
      <c r="E5899" t="s">
        <v>20</v>
      </c>
      <c r="F5899" t="b">
        <v>0</v>
      </c>
      <c r="G5899" t="s">
        <v>23</v>
      </c>
      <c r="H5899" s="4">
        <v>45729.768310185187</v>
      </c>
      <c r="I5899" t="b">
        <v>0</v>
      </c>
      <c r="J5899" t="b">
        <v>1</v>
      </c>
      <c r="K5899" t="s">
        <v>24</v>
      </c>
      <c r="L5899" t="s">
        <v>36</v>
      </c>
      <c r="N5899">
        <v>61.159996032714837</v>
      </c>
      <c r="O5899" t="s">
        <v>8530</v>
      </c>
      <c r="P5899" t="s">
        <v>8531</v>
      </c>
    </row>
    <row r="5900" spans="1:16" x14ac:dyDescent="0.25">
      <c r="A5900" t="s">
        <v>0</v>
      </c>
      <c r="B5900" t="s">
        <v>9409</v>
      </c>
      <c r="C5900" t="s">
        <v>329</v>
      </c>
      <c r="D5900" t="s">
        <v>3972</v>
      </c>
      <c r="E5900" t="s">
        <v>51</v>
      </c>
      <c r="F5900" t="b">
        <v>0</v>
      </c>
      <c r="G5900" t="s">
        <v>27</v>
      </c>
      <c r="H5900" s="4">
        <v>45729.791932870372</v>
      </c>
      <c r="I5900" t="b">
        <v>0</v>
      </c>
      <c r="J5900" t="b">
        <v>0</v>
      </c>
      <c r="K5900" t="s">
        <v>24</v>
      </c>
      <c r="L5900" t="s">
        <v>36</v>
      </c>
      <c r="N5900">
        <v>80</v>
      </c>
      <c r="O5900" t="s">
        <v>9410</v>
      </c>
    </row>
    <row r="5901" spans="1:16" x14ac:dyDescent="0.25">
      <c r="A5901" t="s">
        <v>0</v>
      </c>
      <c r="B5901" t="s">
        <v>1246</v>
      </c>
      <c r="C5901" t="s">
        <v>768</v>
      </c>
      <c r="D5901" t="s">
        <v>4083</v>
      </c>
      <c r="F5901" t="b">
        <v>0</v>
      </c>
      <c r="G5901" t="s">
        <v>27</v>
      </c>
      <c r="H5901" s="4">
        <v>45729.792013888888</v>
      </c>
      <c r="I5901" t="b">
        <v>0</v>
      </c>
      <c r="J5901" t="b">
        <v>0</v>
      </c>
      <c r="K5901" t="s">
        <v>24</v>
      </c>
      <c r="L5901" t="s">
        <v>22</v>
      </c>
      <c r="M5901">
        <v>93176</v>
      </c>
      <c r="O5901" t="s">
        <v>9411</v>
      </c>
    </row>
    <row r="5902" spans="1:16" x14ac:dyDescent="0.25">
      <c r="A5902" t="s">
        <v>89</v>
      </c>
      <c r="B5902" t="s">
        <v>4460</v>
      </c>
      <c r="C5902" t="s">
        <v>167</v>
      </c>
      <c r="D5902" t="s">
        <v>2208</v>
      </c>
      <c r="E5902" t="s">
        <v>20</v>
      </c>
      <c r="F5902" t="b">
        <v>0</v>
      </c>
      <c r="G5902" t="s">
        <v>35</v>
      </c>
      <c r="H5902" s="4">
        <v>45729.792141203703</v>
      </c>
      <c r="I5902" t="b">
        <v>0</v>
      </c>
      <c r="J5902" t="b">
        <v>0</v>
      </c>
      <c r="K5902" t="s">
        <v>24</v>
      </c>
      <c r="L5902" t="s">
        <v>22</v>
      </c>
      <c r="M5902">
        <v>118750</v>
      </c>
      <c r="O5902" t="s">
        <v>4461</v>
      </c>
      <c r="P5902" t="s">
        <v>4462</v>
      </c>
    </row>
    <row r="5903" spans="1:16" x14ac:dyDescent="0.25">
      <c r="A5903" t="s">
        <v>19</v>
      </c>
      <c r="B5903" t="s">
        <v>9492</v>
      </c>
      <c r="C5903" t="s">
        <v>120</v>
      </c>
      <c r="D5903" t="s">
        <v>3828</v>
      </c>
      <c r="E5903" t="s">
        <v>20</v>
      </c>
      <c r="F5903" t="b">
        <v>0</v>
      </c>
      <c r="G5903" t="s">
        <v>35</v>
      </c>
      <c r="H5903" s="4">
        <v>45729.793090277781</v>
      </c>
      <c r="I5903" t="b">
        <v>0</v>
      </c>
      <c r="J5903" t="b">
        <v>0</v>
      </c>
      <c r="K5903" t="s">
        <v>24</v>
      </c>
      <c r="L5903" t="s">
        <v>22</v>
      </c>
      <c r="M5903">
        <v>135000</v>
      </c>
      <c r="O5903" t="s">
        <v>2021</v>
      </c>
      <c r="P5903" t="s">
        <v>9493</v>
      </c>
    </row>
    <row r="5904" spans="1:16" x14ac:dyDescent="0.25">
      <c r="A5904" t="s">
        <v>2</v>
      </c>
      <c r="B5904" t="s">
        <v>9412</v>
      </c>
      <c r="C5904" t="s">
        <v>1025</v>
      </c>
      <c r="D5904" t="s">
        <v>3600</v>
      </c>
      <c r="E5904" t="s">
        <v>51</v>
      </c>
      <c r="F5904" t="b">
        <v>0</v>
      </c>
      <c r="G5904" t="s">
        <v>35</v>
      </c>
      <c r="H5904" s="4">
        <v>45729.793356481481</v>
      </c>
      <c r="I5904" t="b">
        <v>1</v>
      </c>
      <c r="J5904" t="b">
        <v>0</v>
      </c>
      <c r="K5904" t="s">
        <v>24</v>
      </c>
      <c r="L5904" t="s">
        <v>36</v>
      </c>
      <c r="N5904">
        <v>65</v>
      </c>
      <c r="O5904" t="s">
        <v>9413</v>
      </c>
      <c r="P5904" t="s">
        <v>2177</v>
      </c>
    </row>
    <row r="5905" spans="1:16" x14ac:dyDescent="0.25">
      <c r="A5905" t="s">
        <v>0</v>
      </c>
      <c r="B5905" t="s">
        <v>8055</v>
      </c>
      <c r="C5905" t="s">
        <v>696</v>
      </c>
      <c r="D5905" t="s">
        <v>3972</v>
      </c>
      <c r="E5905" t="s">
        <v>51</v>
      </c>
      <c r="F5905" t="b">
        <v>0</v>
      </c>
      <c r="G5905" t="s">
        <v>30</v>
      </c>
      <c r="H5905" s="4">
        <v>45729.793506944443</v>
      </c>
      <c r="I5905" t="b">
        <v>0</v>
      </c>
      <c r="J5905" t="b">
        <v>0</v>
      </c>
      <c r="K5905" t="s">
        <v>24</v>
      </c>
      <c r="L5905" t="s">
        <v>36</v>
      </c>
      <c r="N5905">
        <v>47.5</v>
      </c>
      <c r="O5905" t="s">
        <v>1137</v>
      </c>
      <c r="P5905" t="s">
        <v>709</v>
      </c>
    </row>
    <row r="5906" spans="1:16" x14ac:dyDescent="0.25">
      <c r="A5906" t="s">
        <v>2</v>
      </c>
      <c r="B5906" t="s">
        <v>9414</v>
      </c>
      <c r="C5906" t="s">
        <v>9415</v>
      </c>
      <c r="D5906" t="s">
        <v>3972</v>
      </c>
      <c r="E5906" t="s">
        <v>20</v>
      </c>
      <c r="F5906" t="b">
        <v>0</v>
      </c>
      <c r="G5906" t="s">
        <v>27</v>
      </c>
      <c r="H5906" s="4">
        <v>45729.793703703697</v>
      </c>
      <c r="I5906" t="b">
        <v>0</v>
      </c>
      <c r="J5906" t="b">
        <v>1</v>
      </c>
      <c r="K5906" t="s">
        <v>24</v>
      </c>
      <c r="L5906" t="s">
        <v>22</v>
      </c>
      <c r="M5906">
        <v>119000</v>
      </c>
      <c r="O5906" t="s">
        <v>734</v>
      </c>
      <c r="P5906" t="s">
        <v>9416</v>
      </c>
    </row>
    <row r="5907" spans="1:16" x14ac:dyDescent="0.25">
      <c r="A5907" t="s">
        <v>40</v>
      </c>
      <c r="B5907" t="s">
        <v>9462</v>
      </c>
      <c r="C5907" t="s">
        <v>3515</v>
      </c>
      <c r="D5907" t="s">
        <v>2208</v>
      </c>
      <c r="E5907" t="s">
        <v>20</v>
      </c>
      <c r="F5907" t="b">
        <v>0</v>
      </c>
      <c r="G5907" t="s">
        <v>27</v>
      </c>
      <c r="H5907" s="4">
        <v>45729.793726851851</v>
      </c>
      <c r="I5907" t="b">
        <v>0</v>
      </c>
      <c r="J5907" t="b">
        <v>1</v>
      </c>
      <c r="K5907" t="s">
        <v>24</v>
      </c>
      <c r="L5907" t="s">
        <v>22</v>
      </c>
      <c r="M5907">
        <v>125525</v>
      </c>
      <c r="O5907" t="s">
        <v>9463</v>
      </c>
      <c r="P5907" t="s">
        <v>9464</v>
      </c>
    </row>
    <row r="5908" spans="1:16" x14ac:dyDescent="0.25">
      <c r="A5908" t="s">
        <v>89</v>
      </c>
      <c r="B5908" t="s">
        <v>6659</v>
      </c>
      <c r="C5908" t="s">
        <v>44</v>
      </c>
      <c r="D5908" t="s">
        <v>3972</v>
      </c>
      <c r="E5908" t="s">
        <v>20</v>
      </c>
      <c r="F5908" t="b">
        <v>0</v>
      </c>
      <c r="G5908" t="s">
        <v>27</v>
      </c>
      <c r="H5908" s="4">
        <v>45729.795057870368</v>
      </c>
      <c r="I5908" t="b">
        <v>1</v>
      </c>
      <c r="J5908" t="b">
        <v>1</v>
      </c>
      <c r="K5908" t="s">
        <v>24</v>
      </c>
      <c r="L5908" t="s">
        <v>22</v>
      </c>
      <c r="M5908">
        <v>185000</v>
      </c>
      <c r="O5908" t="s">
        <v>2815</v>
      </c>
      <c r="P5908" t="s">
        <v>6660</v>
      </c>
    </row>
    <row r="5909" spans="1:16" x14ac:dyDescent="0.25">
      <c r="A5909" t="s">
        <v>0</v>
      </c>
      <c r="B5909" t="s">
        <v>9417</v>
      </c>
      <c r="C5909" t="s">
        <v>316</v>
      </c>
      <c r="D5909" t="s">
        <v>3956</v>
      </c>
      <c r="E5909" t="s">
        <v>20</v>
      </c>
      <c r="F5909" t="b">
        <v>0</v>
      </c>
      <c r="G5909" t="s">
        <v>35</v>
      </c>
      <c r="H5909" s="4">
        <v>45729.833819444437</v>
      </c>
      <c r="I5909" t="b">
        <v>0</v>
      </c>
      <c r="J5909" t="b">
        <v>1</v>
      </c>
      <c r="K5909" t="s">
        <v>24</v>
      </c>
      <c r="L5909" t="s">
        <v>36</v>
      </c>
      <c r="N5909">
        <v>16.510000228881839</v>
      </c>
      <c r="O5909" t="s">
        <v>759</v>
      </c>
      <c r="P5909" t="s">
        <v>9418</v>
      </c>
    </row>
    <row r="5910" spans="1:16" x14ac:dyDescent="0.25">
      <c r="A5910" t="s">
        <v>0</v>
      </c>
      <c r="B5910" t="s">
        <v>9174</v>
      </c>
      <c r="C5910" t="s">
        <v>292</v>
      </c>
      <c r="D5910" t="s">
        <v>3956</v>
      </c>
      <c r="E5910" t="s">
        <v>20</v>
      </c>
      <c r="F5910" t="b">
        <v>0</v>
      </c>
      <c r="G5910" t="s">
        <v>30</v>
      </c>
      <c r="H5910" s="4">
        <v>45729.834236111114</v>
      </c>
      <c r="I5910" t="b">
        <v>0</v>
      </c>
      <c r="J5910" t="b">
        <v>1</v>
      </c>
      <c r="K5910" t="s">
        <v>24</v>
      </c>
      <c r="L5910" t="s">
        <v>36</v>
      </c>
      <c r="N5910">
        <v>22.694999694824219</v>
      </c>
      <c r="O5910" t="s">
        <v>9175</v>
      </c>
      <c r="P5910" t="s">
        <v>1303</v>
      </c>
    </row>
    <row r="5911" spans="1:16" x14ac:dyDescent="0.25">
      <c r="A5911" t="s">
        <v>139</v>
      </c>
      <c r="B5911" t="s">
        <v>1634</v>
      </c>
      <c r="C5911" t="s">
        <v>945</v>
      </c>
      <c r="D5911" t="s">
        <v>3972</v>
      </c>
      <c r="E5911" t="s">
        <v>20</v>
      </c>
      <c r="F5911" t="b">
        <v>0</v>
      </c>
      <c r="G5911" t="s">
        <v>30</v>
      </c>
      <c r="H5911" s="4">
        <v>45729.83425925926</v>
      </c>
      <c r="I5911" t="b">
        <v>0</v>
      </c>
      <c r="J5911" t="b">
        <v>0</v>
      </c>
      <c r="K5911" t="s">
        <v>24</v>
      </c>
      <c r="L5911" t="s">
        <v>22</v>
      </c>
      <c r="M5911">
        <v>67884</v>
      </c>
      <c r="O5911" t="s">
        <v>3090</v>
      </c>
    </row>
    <row r="5912" spans="1:16" x14ac:dyDescent="0.25">
      <c r="A5912" t="s">
        <v>2</v>
      </c>
      <c r="B5912" t="s">
        <v>2617</v>
      </c>
      <c r="C5912" t="s">
        <v>151</v>
      </c>
      <c r="D5912" t="s">
        <v>3972</v>
      </c>
      <c r="E5912" t="s">
        <v>20</v>
      </c>
      <c r="F5912" t="b">
        <v>0</v>
      </c>
      <c r="G5912" t="s">
        <v>30</v>
      </c>
      <c r="H5912" s="4">
        <v>45729.835636574076</v>
      </c>
      <c r="I5912" t="b">
        <v>0</v>
      </c>
      <c r="J5912" t="b">
        <v>1</v>
      </c>
      <c r="K5912" t="s">
        <v>24</v>
      </c>
      <c r="L5912" t="s">
        <v>22</v>
      </c>
      <c r="M5912">
        <v>130500</v>
      </c>
      <c r="O5912" t="s">
        <v>9419</v>
      </c>
      <c r="P5912" t="s">
        <v>9420</v>
      </c>
    </row>
    <row r="5913" spans="1:16" x14ac:dyDescent="0.25">
      <c r="A5913" t="s">
        <v>2</v>
      </c>
      <c r="B5913" t="s">
        <v>2076</v>
      </c>
      <c r="C5913" t="s">
        <v>236</v>
      </c>
      <c r="D5913" t="s">
        <v>3956</v>
      </c>
      <c r="E5913" t="s">
        <v>34</v>
      </c>
      <c r="F5913" t="b">
        <v>0</v>
      </c>
      <c r="G5913" t="s">
        <v>41</v>
      </c>
      <c r="H5913" s="4">
        <v>45729.835763888892</v>
      </c>
      <c r="I5913" t="b">
        <v>1</v>
      </c>
      <c r="J5913" t="b">
        <v>1</v>
      </c>
      <c r="K5913" t="s">
        <v>24</v>
      </c>
      <c r="L5913" t="s">
        <v>36</v>
      </c>
      <c r="N5913">
        <v>56.475002288818359</v>
      </c>
      <c r="O5913" t="s">
        <v>186</v>
      </c>
      <c r="P5913" t="s">
        <v>4097</v>
      </c>
    </row>
    <row r="5914" spans="1:16" x14ac:dyDescent="0.25">
      <c r="A5914" t="s">
        <v>2</v>
      </c>
      <c r="B5914" t="s">
        <v>9421</v>
      </c>
      <c r="C5914" t="s">
        <v>823</v>
      </c>
      <c r="D5914" t="s">
        <v>3828</v>
      </c>
      <c r="E5914" t="s">
        <v>20</v>
      </c>
      <c r="F5914" t="b">
        <v>0</v>
      </c>
      <c r="G5914" t="s">
        <v>52</v>
      </c>
      <c r="H5914" s="4">
        <v>45729.838194444441</v>
      </c>
      <c r="I5914" t="b">
        <v>0</v>
      </c>
      <c r="J5914" t="b">
        <v>1</v>
      </c>
      <c r="K5914" t="s">
        <v>24</v>
      </c>
      <c r="L5914" t="s">
        <v>22</v>
      </c>
      <c r="M5914">
        <v>98883</v>
      </c>
      <c r="O5914" t="s">
        <v>9422</v>
      </c>
      <c r="P5914" t="s">
        <v>9423</v>
      </c>
    </row>
    <row r="5915" spans="1:16" x14ac:dyDescent="0.25">
      <c r="A5915" t="s">
        <v>25</v>
      </c>
      <c r="B5915" t="s">
        <v>9424</v>
      </c>
      <c r="C5915" t="s">
        <v>203</v>
      </c>
      <c r="D5915" t="s">
        <v>3828</v>
      </c>
      <c r="E5915" t="s">
        <v>20</v>
      </c>
      <c r="F5915" t="b">
        <v>0</v>
      </c>
      <c r="G5915" t="s">
        <v>23</v>
      </c>
      <c r="H5915" s="4">
        <v>45729.863483796304</v>
      </c>
      <c r="I5915" t="b">
        <v>1</v>
      </c>
      <c r="J5915" t="b">
        <v>1</v>
      </c>
      <c r="K5915" t="s">
        <v>24</v>
      </c>
      <c r="L5915" t="s">
        <v>22</v>
      </c>
      <c r="M5915">
        <v>108750</v>
      </c>
      <c r="O5915" t="s">
        <v>935</v>
      </c>
      <c r="P5915" t="s">
        <v>1813</v>
      </c>
    </row>
    <row r="5916" spans="1:16" x14ac:dyDescent="0.25">
      <c r="A5916" t="s">
        <v>2</v>
      </c>
      <c r="B5916" t="s">
        <v>7717</v>
      </c>
      <c r="C5916" t="s">
        <v>39</v>
      </c>
      <c r="D5916" t="s">
        <v>3600</v>
      </c>
      <c r="E5916" t="s">
        <v>20</v>
      </c>
      <c r="F5916" t="b">
        <v>1</v>
      </c>
      <c r="G5916" t="s">
        <v>35</v>
      </c>
      <c r="H5916" s="4">
        <v>45729.873055555552</v>
      </c>
      <c r="I5916" t="b">
        <v>0</v>
      </c>
      <c r="J5916" t="b">
        <v>1</v>
      </c>
      <c r="K5916" t="s">
        <v>24</v>
      </c>
      <c r="L5916" t="s">
        <v>22</v>
      </c>
      <c r="M5916">
        <v>188000</v>
      </c>
      <c r="O5916" t="s">
        <v>3886</v>
      </c>
      <c r="P5916" t="s">
        <v>7718</v>
      </c>
    </row>
    <row r="5917" spans="1:16" x14ac:dyDescent="0.25">
      <c r="A5917" t="s">
        <v>0</v>
      </c>
      <c r="B5917" t="s">
        <v>5399</v>
      </c>
      <c r="C5917" t="s">
        <v>306</v>
      </c>
      <c r="D5917" t="s">
        <v>3972</v>
      </c>
      <c r="E5917" t="s">
        <v>20</v>
      </c>
      <c r="F5917" t="b">
        <v>0</v>
      </c>
      <c r="G5917" t="s">
        <v>27</v>
      </c>
      <c r="H5917" s="4">
        <v>45729.875219907408</v>
      </c>
      <c r="I5917" t="b">
        <v>0</v>
      </c>
      <c r="J5917" t="b">
        <v>0</v>
      </c>
      <c r="K5917" t="s">
        <v>24</v>
      </c>
      <c r="L5917" t="s">
        <v>22</v>
      </c>
      <c r="M5917">
        <v>66000</v>
      </c>
      <c r="O5917" t="s">
        <v>5400</v>
      </c>
    </row>
    <row r="5918" spans="1:16" x14ac:dyDescent="0.25">
      <c r="A5918" t="s">
        <v>0</v>
      </c>
      <c r="B5918" t="s">
        <v>0</v>
      </c>
      <c r="C5918" t="s">
        <v>916</v>
      </c>
      <c r="D5918" t="s">
        <v>3972</v>
      </c>
      <c r="E5918" t="s">
        <v>20</v>
      </c>
      <c r="F5918" t="b">
        <v>0</v>
      </c>
      <c r="G5918" t="s">
        <v>27</v>
      </c>
      <c r="H5918" s="4">
        <v>45729.876296296286</v>
      </c>
      <c r="I5918" t="b">
        <v>1</v>
      </c>
      <c r="J5918" t="b">
        <v>0</v>
      </c>
      <c r="K5918" t="s">
        <v>24</v>
      </c>
      <c r="L5918" t="s">
        <v>22</v>
      </c>
      <c r="M5918">
        <v>82500</v>
      </c>
      <c r="O5918" t="s">
        <v>1899</v>
      </c>
      <c r="P5918" t="s">
        <v>338</v>
      </c>
    </row>
    <row r="5919" spans="1:16" x14ac:dyDescent="0.25">
      <c r="A5919" t="s">
        <v>0</v>
      </c>
      <c r="B5919" t="s">
        <v>9425</v>
      </c>
      <c r="C5919" t="s">
        <v>213</v>
      </c>
      <c r="D5919" t="s">
        <v>3828</v>
      </c>
      <c r="E5919" t="s">
        <v>20</v>
      </c>
      <c r="F5919" t="b">
        <v>0</v>
      </c>
      <c r="G5919" t="s">
        <v>41</v>
      </c>
      <c r="H5919" s="4">
        <v>45729.876331018517</v>
      </c>
      <c r="I5919" t="b">
        <v>0</v>
      </c>
      <c r="J5919" t="b">
        <v>1</v>
      </c>
      <c r="K5919" t="s">
        <v>24</v>
      </c>
      <c r="L5919" t="s">
        <v>36</v>
      </c>
      <c r="N5919">
        <v>23</v>
      </c>
      <c r="O5919" t="s">
        <v>9426</v>
      </c>
      <c r="P5919" t="s">
        <v>9427</v>
      </c>
    </row>
    <row r="5920" spans="1:16" x14ac:dyDescent="0.25">
      <c r="A5920" t="s">
        <v>89</v>
      </c>
      <c r="B5920" t="s">
        <v>9428</v>
      </c>
      <c r="C5920" t="s">
        <v>2172</v>
      </c>
      <c r="D5920" t="s">
        <v>3600</v>
      </c>
      <c r="E5920" t="s">
        <v>20</v>
      </c>
      <c r="F5920" t="b">
        <v>0</v>
      </c>
      <c r="G5920" t="s">
        <v>52</v>
      </c>
      <c r="H5920" s="4">
        <v>45729.877812500003</v>
      </c>
      <c r="I5920" t="b">
        <v>0</v>
      </c>
      <c r="J5920" t="b">
        <v>1</v>
      </c>
      <c r="K5920" t="s">
        <v>24</v>
      </c>
      <c r="L5920" t="s">
        <v>22</v>
      </c>
      <c r="M5920">
        <v>255630</v>
      </c>
      <c r="O5920" t="s">
        <v>773</v>
      </c>
    </row>
    <row r="5921" spans="1:16" x14ac:dyDescent="0.25">
      <c r="A5921" t="s">
        <v>0</v>
      </c>
      <c r="B5921" t="s">
        <v>1934</v>
      </c>
      <c r="C5921" t="s">
        <v>1247</v>
      </c>
      <c r="D5921" t="s">
        <v>3828</v>
      </c>
      <c r="E5921" t="s">
        <v>20</v>
      </c>
      <c r="F5921" t="b">
        <v>0</v>
      </c>
      <c r="G5921" t="s">
        <v>1247</v>
      </c>
      <c r="H5921" s="4">
        <v>45729.905011574083</v>
      </c>
      <c r="I5921" t="b">
        <v>0</v>
      </c>
      <c r="J5921" t="b">
        <v>0</v>
      </c>
      <c r="K5921" t="s">
        <v>1247</v>
      </c>
      <c r="L5921" t="s">
        <v>22</v>
      </c>
      <c r="M5921">
        <v>38500</v>
      </c>
      <c r="O5921" t="s">
        <v>5659</v>
      </c>
      <c r="P5921" t="s">
        <v>5660</v>
      </c>
    </row>
    <row r="5922" spans="1:16" x14ac:dyDescent="0.25">
      <c r="A5922" t="s">
        <v>0</v>
      </c>
      <c r="B5922" t="s">
        <v>8620</v>
      </c>
      <c r="C5922" t="s">
        <v>179</v>
      </c>
      <c r="D5922" t="s">
        <v>3972</v>
      </c>
      <c r="E5922" t="s">
        <v>20</v>
      </c>
      <c r="F5922" t="b">
        <v>0</v>
      </c>
      <c r="G5922" t="s">
        <v>27</v>
      </c>
      <c r="H5922" s="4">
        <v>45729.916979166657</v>
      </c>
      <c r="I5922" t="b">
        <v>0</v>
      </c>
      <c r="J5922" t="b">
        <v>1</v>
      </c>
      <c r="K5922" t="s">
        <v>24</v>
      </c>
      <c r="L5922" t="s">
        <v>22</v>
      </c>
      <c r="M5922">
        <v>62355.453125</v>
      </c>
      <c r="O5922" t="s">
        <v>8621</v>
      </c>
      <c r="P5922" t="s">
        <v>1732</v>
      </c>
    </row>
    <row r="5923" spans="1:16" x14ac:dyDescent="0.25">
      <c r="A5923" t="s">
        <v>89</v>
      </c>
      <c r="B5923" t="s">
        <v>2377</v>
      </c>
      <c r="C5923" t="s">
        <v>623</v>
      </c>
      <c r="D5923" t="s">
        <v>3972</v>
      </c>
      <c r="E5923" t="s">
        <v>51</v>
      </c>
      <c r="F5923" t="b">
        <v>0</v>
      </c>
      <c r="G5923" t="s">
        <v>27</v>
      </c>
      <c r="H5923" s="4">
        <v>45729.916979166657</v>
      </c>
      <c r="I5923" t="b">
        <v>0</v>
      </c>
      <c r="J5923" t="b">
        <v>1</v>
      </c>
      <c r="K5923" t="s">
        <v>24</v>
      </c>
      <c r="L5923" t="s">
        <v>36</v>
      </c>
      <c r="N5923">
        <v>65</v>
      </c>
      <c r="O5923" t="s">
        <v>483</v>
      </c>
      <c r="P5923" t="s">
        <v>9068</v>
      </c>
    </row>
    <row r="5924" spans="1:16" x14ac:dyDescent="0.25">
      <c r="A5924" t="s">
        <v>0</v>
      </c>
      <c r="B5924" t="s">
        <v>8620</v>
      </c>
      <c r="C5924" t="s">
        <v>179</v>
      </c>
      <c r="D5924" t="s">
        <v>3972</v>
      </c>
      <c r="E5924" t="s">
        <v>20</v>
      </c>
      <c r="F5924" t="b">
        <v>0</v>
      </c>
      <c r="G5924" t="s">
        <v>27</v>
      </c>
      <c r="H5924" s="4">
        <v>45729.916979166657</v>
      </c>
      <c r="I5924" t="b">
        <v>0</v>
      </c>
      <c r="J5924" t="b">
        <v>1</v>
      </c>
      <c r="K5924" t="s">
        <v>24</v>
      </c>
      <c r="L5924" t="s">
        <v>22</v>
      </c>
      <c r="M5924">
        <v>62355.453125</v>
      </c>
      <c r="O5924" t="s">
        <v>8621</v>
      </c>
      <c r="P5924" t="s">
        <v>1732</v>
      </c>
    </row>
    <row r="5925" spans="1:16" x14ac:dyDescent="0.25">
      <c r="A5925" t="s">
        <v>2</v>
      </c>
      <c r="B5925" t="s">
        <v>9429</v>
      </c>
      <c r="C5925" t="s">
        <v>145</v>
      </c>
      <c r="D5925" t="s">
        <v>3828</v>
      </c>
      <c r="E5925" t="s">
        <v>20</v>
      </c>
      <c r="F5925" t="b">
        <v>0</v>
      </c>
      <c r="G5925" t="s">
        <v>27</v>
      </c>
      <c r="H5925" s="4">
        <v>45729.917870370373</v>
      </c>
      <c r="I5925" t="b">
        <v>0</v>
      </c>
      <c r="J5925" t="b">
        <v>1</v>
      </c>
      <c r="K5925" t="s">
        <v>24</v>
      </c>
      <c r="L5925" t="s">
        <v>22</v>
      </c>
      <c r="M5925">
        <v>204500</v>
      </c>
      <c r="O5925" t="s">
        <v>9430</v>
      </c>
      <c r="P5925" t="s">
        <v>9431</v>
      </c>
    </row>
    <row r="5926" spans="1:16" x14ac:dyDescent="0.25">
      <c r="A5926" t="s">
        <v>1</v>
      </c>
      <c r="B5926" t="s">
        <v>9432</v>
      </c>
      <c r="C5926" t="s">
        <v>192</v>
      </c>
      <c r="D5926" t="s">
        <v>2208</v>
      </c>
      <c r="E5926" t="s">
        <v>20</v>
      </c>
      <c r="F5926" t="b">
        <v>0</v>
      </c>
      <c r="G5926" t="s">
        <v>23</v>
      </c>
      <c r="H5926" s="4">
        <v>45729.930821759262</v>
      </c>
      <c r="I5926" t="b">
        <v>0</v>
      </c>
      <c r="J5926" t="b">
        <v>1</v>
      </c>
      <c r="K5926" t="s">
        <v>24</v>
      </c>
      <c r="L5926" t="s">
        <v>36</v>
      </c>
      <c r="N5926">
        <v>40.81500244140625</v>
      </c>
      <c r="O5926" t="s">
        <v>9433</v>
      </c>
      <c r="P5926" t="s">
        <v>9434</v>
      </c>
    </row>
    <row r="5927" spans="1:16" x14ac:dyDescent="0.25">
      <c r="A5927" t="s">
        <v>0</v>
      </c>
      <c r="B5927" t="s">
        <v>7387</v>
      </c>
      <c r="C5927" t="s">
        <v>192</v>
      </c>
      <c r="D5927" t="s">
        <v>3972</v>
      </c>
      <c r="E5927" t="s">
        <v>51</v>
      </c>
      <c r="F5927" t="b">
        <v>0</v>
      </c>
      <c r="G5927" t="s">
        <v>23</v>
      </c>
      <c r="H5927" s="4">
        <v>45729.94940972222</v>
      </c>
      <c r="I5927" t="b">
        <v>0</v>
      </c>
      <c r="J5927" t="b">
        <v>0</v>
      </c>
      <c r="K5927" t="s">
        <v>24</v>
      </c>
      <c r="L5927" t="s">
        <v>36</v>
      </c>
      <c r="N5927">
        <v>27.5</v>
      </c>
      <c r="O5927" t="s">
        <v>7388</v>
      </c>
      <c r="P5927" t="s">
        <v>2146</v>
      </c>
    </row>
    <row r="5928" spans="1:16" x14ac:dyDescent="0.25">
      <c r="A5928" t="s">
        <v>89</v>
      </c>
      <c r="B5928" t="s">
        <v>5117</v>
      </c>
      <c r="C5928" t="s">
        <v>367</v>
      </c>
      <c r="D5928" t="s">
        <v>3972</v>
      </c>
      <c r="E5928" t="s">
        <v>20</v>
      </c>
      <c r="F5928" t="b">
        <v>0</v>
      </c>
      <c r="G5928" t="s">
        <v>27</v>
      </c>
      <c r="H5928" s="4">
        <v>45729.958541666667</v>
      </c>
      <c r="I5928" t="b">
        <v>0</v>
      </c>
      <c r="J5928" t="b">
        <v>1</v>
      </c>
      <c r="K5928" t="s">
        <v>24</v>
      </c>
      <c r="L5928" t="s">
        <v>22</v>
      </c>
      <c r="M5928">
        <v>160000</v>
      </c>
      <c r="O5928" t="s">
        <v>368</v>
      </c>
      <c r="P5928" t="s">
        <v>5118</v>
      </c>
    </row>
    <row r="5929" spans="1:16" x14ac:dyDescent="0.25">
      <c r="A5929" t="s">
        <v>0</v>
      </c>
      <c r="B5929" t="s">
        <v>1174</v>
      </c>
      <c r="C5929" t="s">
        <v>9435</v>
      </c>
      <c r="D5929" t="s">
        <v>3956</v>
      </c>
      <c r="E5929" t="s">
        <v>34</v>
      </c>
      <c r="F5929" t="b">
        <v>0</v>
      </c>
      <c r="G5929" t="s">
        <v>35</v>
      </c>
      <c r="H5929" s="4">
        <v>45729.958761574067</v>
      </c>
      <c r="I5929" t="b">
        <v>0</v>
      </c>
      <c r="J5929" t="b">
        <v>0</v>
      </c>
      <c r="K5929" t="s">
        <v>24</v>
      </c>
      <c r="L5929" t="s">
        <v>36</v>
      </c>
      <c r="N5929">
        <v>16.510000228881839</v>
      </c>
      <c r="O5929" t="s">
        <v>9436</v>
      </c>
      <c r="P5929" t="s">
        <v>9437</v>
      </c>
    </row>
    <row r="5930" spans="1:16" x14ac:dyDescent="0.25">
      <c r="A5930" t="s">
        <v>2</v>
      </c>
      <c r="B5930" t="s">
        <v>6883</v>
      </c>
      <c r="C5930" t="s">
        <v>337</v>
      </c>
      <c r="D5930" t="s">
        <v>5242</v>
      </c>
      <c r="E5930" t="s">
        <v>20</v>
      </c>
      <c r="F5930" t="b">
        <v>0</v>
      </c>
      <c r="G5930" t="s">
        <v>27</v>
      </c>
      <c r="H5930" s="4">
        <v>45729.9606712963</v>
      </c>
      <c r="I5930" t="b">
        <v>0</v>
      </c>
      <c r="J5930" t="b">
        <v>0</v>
      </c>
      <c r="K5930" t="s">
        <v>24</v>
      </c>
      <c r="L5930" t="s">
        <v>22</v>
      </c>
      <c r="M5930">
        <v>167000</v>
      </c>
      <c r="O5930" t="s">
        <v>6884</v>
      </c>
      <c r="P5930" t="s">
        <v>6885</v>
      </c>
    </row>
    <row r="5931" spans="1:16" x14ac:dyDescent="0.25">
      <c r="A5931" t="s">
        <v>2</v>
      </c>
      <c r="B5931" t="s">
        <v>369</v>
      </c>
      <c r="C5931" t="s">
        <v>8873</v>
      </c>
      <c r="D5931" t="s">
        <v>3972</v>
      </c>
      <c r="E5931" t="s">
        <v>631</v>
      </c>
      <c r="F5931" t="b">
        <v>0</v>
      </c>
      <c r="G5931" t="s">
        <v>41</v>
      </c>
      <c r="H5931" s="4">
        <v>45729.971516203703</v>
      </c>
      <c r="I5931" t="b">
        <v>0</v>
      </c>
      <c r="J5931" t="b">
        <v>0</v>
      </c>
      <c r="K5931" t="s">
        <v>24</v>
      </c>
      <c r="L5931" t="s">
        <v>22</v>
      </c>
      <c r="M5931">
        <v>87000</v>
      </c>
      <c r="O5931" t="s">
        <v>91</v>
      </c>
      <c r="P5931" t="s">
        <v>9438</v>
      </c>
    </row>
    <row r="5932" spans="1:16" x14ac:dyDescent="0.25">
      <c r="A5932" t="s">
        <v>40</v>
      </c>
      <c r="B5932" t="s">
        <v>1786</v>
      </c>
      <c r="C5932" t="s">
        <v>5426</v>
      </c>
      <c r="D5932" t="s">
        <v>4013</v>
      </c>
      <c r="E5932" t="s">
        <v>20</v>
      </c>
      <c r="F5932" t="b">
        <v>0</v>
      </c>
      <c r="G5932" t="s">
        <v>27</v>
      </c>
      <c r="H5932" s="4">
        <v>45729.997129629628</v>
      </c>
      <c r="I5932" t="b">
        <v>0</v>
      </c>
      <c r="J5932" t="b">
        <v>1</v>
      </c>
      <c r="K5932" t="s">
        <v>24</v>
      </c>
      <c r="L5932" t="s">
        <v>22</v>
      </c>
      <c r="M5932">
        <v>253000</v>
      </c>
      <c r="O5932" t="s">
        <v>59</v>
      </c>
      <c r="P5932" t="s">
        <v>137</v>
      </c>
    </row>
    <row r="5933" spans="1:16" x14ac:dyDescent="0.25">
      <c r="A5933" t="s">
        <v>0</v>
      </c>
      <c r="B5933" t="s">
        <v>257</v>
      </c>
      <c r="C5933" t="s">
        <v>468</v>
      </c>
      <c r="D5933" t="s">
        <v>3972</v>
      </c>
      <c r="E5933" t="s">
        <v>20</v>
      </c>
      <c r="F5933" t="b">
        <v>0</v>
      </c>
      <c r="G5933" t="s">
        <v>27</v>
      </c>
      <c r="H5933" s="4">
        <v>45730.000231481477</v>
      </c>
      <c r="I5933" t="b">
        <v>0</v>
      </c>
      <c r="J5933" t="b">
        <v>1</v>
      </c>
      <c r="K5933" t="s">
        <v>24</v>
      </c>
      <c r="L5933" t="s">
        <v>22</v>
      </c>
      <c r="M5933">
        <v>125000</v>
      </c>
      <c r="O5933" t="s">
        <v>5481</v>
      </c>
      <c r="P5933" t="s">
        <v>9338</v>
      </c>
    </row>
    <row r="5934" spans="1:16" x14ac:dyDescent="0.25">
      <c r="A5934" t="s">
        <v>89</v>
      </c>
      <c r="B5934" t="s">
        <v>5531</v>
      </c>
      <c r="C5934" t="s">
        <v>3196</v>
      </c>
      <c r="D5934" t="s">
        <v>3972</v>
      </c>
      <c r="E5934" t="s">
        <v>51</v>
      </c>
      <c r="F5934" t="b">
        <v>0</v>
      </c>
      <c r="G5934" t="s">
        <v>41</v>
      </c>
      <c r="H5934" s="4">
        <v>45730.000462962962</v>
      </c>
      <c r="I5934" t="b">
        <v>1</v>
      </c>
      <c r="J5934" t="b">
        <v>0</v>
      </c>
      <c r="K5934" t="s">
        <v>24</v>
      </c>
      <c r="L5934" t="s">
        <v>36</v>
      </c>
      <c r="N5934">
        <v>47.5</v>
      </c>
      <c r="O5934" t="s">
        <v>806</v>
      </c>
      <c r="P5934" t="s">
        <v>5532</v>
      </c>
    </row>
    <row r="5935" spans="1:16" x14ac:dyDescent="0.25">
      <c r="A5935" t="s">
        <v>2</v>
      </c>
      <c r="B5935" t="s">
        <v>1167</v>
      </c>
      <c r="C5935" t="s">
        <v>29</v>
      </c>
      <c r="D5935" t="s">
        <v>5534</v>
      </c>
      <c r="E5935" t="s">
        <v>20</v>
      </c>
      <c r="F5935" t="b">
        <v>0</v>
      </c>
      <c r="G5935" t="s">
        <v>27</v>
      </c>
      <c r="H5935" s="4">
        <v>45730.001157407409</v>
      </c>
      <c r="I5935" t="b">
        <v>1</v>
      </c>
      <c r="J5935" t="b">
        <v>1</v>
      </c>
      <c r="K5935" t="s">
        <v>24</v>
      </c>
      <c r="L5935" t="s">
        <v>22</v>
      </c>
      <c r="M5935">
        <v>88582</v>
      </c>
      <c r="O5935" t="s">
        <v>77</v>
      </c>
      <c r="P5935" t="s">
        <v>9339</v>
      </c>
    </row>
    <row r="5936" spans="1:16" x14ac:dyDescent="0.25">
      <c r="A5936" t="s">
        <v>40</v>
      </c>
      <c r="B5936" t="s">
        <v>9340</v>
      </c>
      <c r="C5936" t="s">
        <v>748</v>
      </c>
      <c r="D5936" t="s">
        <v>4034</v>
      </c>
      <c r="E5936" t="s">
        <v>20</v>
      </c>
      <c r="F5936" t="b">
        <v>0</v>
      </c>
      <c r="G5936" t="s">
        <v>158</v>
      </c>
      <c r="H5936" s="4">
        <v>45730.014479166668</v>
      </c>
      <c r="I5936" t="b">
        <v>0</v>
      </c>
      <c r="J5936" t="b">
        <v>0</v>
      </c>
      <c r="K5936" t="s">
        <v>158</v>
      </c>
      <c r="L5936" t="s">
        <v>22</v>
      </c>
      <c r="M5936">
        <v>83999.5</v>
      </c>
      <c r="O5936" t="s">
        <v>2768</v>
      </c>
      <c r="P5936" t="s">
        <v>3411</v>
      </c>
    </row>
    <row r="5937" spans="1:16" x14ac:dyDescent="0.25">
      <c r="A5937" t="s">
        <v>28</v>
      </c>
      <c r="B5937" t="s">
        <v>28</v>
      </c>
      <c r="C5937" t="s">
        <v>5241</v>
      </c>
      <c r="D5937" t="s">
        <v>5242</v>
      </c>
      <c r="E5937" t="s">
        <v>20</v>
      </c>
      <c r="F5937" t="b">
        <v>0</v>
      </c>
      <c r="G5937" t="s">
        <v>314</v>
      </c>
      <c r="H5937" s="4">
        <v>45730.023402777777</v>
      </c>
      <c r="I5937" t="b">
        <v>0</v>
      </c>
      <c r="J5937" t="b">
        <v>0</v>
      </c>
      <c r="K5937" t="s">
        <v>314</v>
      </c>
      <c r="L5937" t="s">
        <v>22</v>
      </c>
      <c r="M5937">
        <v>90000</v>
      </c>
      <c r="O5937" t="s">
        <v>6696</v>
      </c>
      <c r="P5937" t="s">
        <v>6697</v>
      </c>
    </row>
    <row r="5938" spans="1:16" x14ac:dyDescent="0.25">
      <c r="A5938" t="s">
        <v>0</v>
      </c>
      <c r="B5938" t="s">
        <v>0</v>
      </c>
      <c r="C5938" t="s">
        <v>9341</v>
      </c>
      <c r="D5938" t="s">
        <v>7546</v>
      </c>
      <c r="E5938" t="s">
        <v>34</v>
      </c>
      <c r="F5938" t="b">
        <v>0</v>
      </c>
      <c r="G5938" t="s">
        <v>41</v>
      </c>
      <c r="H5938" s="4">
        <v>45730.042337962957</v>
      </c>
      <c r="I5938" t="b">
        <v>0</v>
      </c>
      <c r="J5938" t="b">
        <v>0</v>
      </c>
      <c r="K5938" t="s">
        <v>24</v>
      </c>
      <c r="L5938" t="s">
        <v>36</v>
      </c>
      <c r="N5938">
        <v>15</v>
      </c>
      <c r="O5938" t="s">
        <v>7547</v>
      </c>
      <c r="P5938" t="s">
        <v>61</v>
      </c>
    </row>
    <row r="5939" spans="1:16" x14ac:dyDescent="0.25">
      <c r="A5939" t="s">
        <v>0</v>
      </c>
      <c r="B5939" t="s">
        <v>4605</v>
      </c>
      <c r="C5939" t="s">
        <v>386</v>
      </c>
      <c r="D5939" t="s">
        <v>4606</v>
      </c>
      <c r="E5939" t="s">
        <v>51</v>
      </c>
      <c r="F5939" t="b">
        <v>0</v>
      </c>
      <c r="G5939" t="s">
        <v>41</v>
      </c>
      <c r="H5939" s="4">
        <v>45730.250300925924</v>
      </c>
      <c r="I5939" t="b">
        <v>1</v>
      </c>
      <c r="J5939" t="b">
        <v>0</v>
      </c>
      <c r="K5939" t="s">
        <v>24</v>
      </c>
      <c r="L5939" t="s">
        <v>22</v>
      </c>
      <c r="M5939">
        <v>169241</v>
      </c>
      <c r="O5939" t="s">
        <v>4607</v>
      </c>
      <c r="P5939" t="s">
        <v>4608</v>
      </c>
    </row>
    <row r="5940" spans="1:16" x14ac:dyDescent="0.25">
      <c r="A5940" t="s">
        <v>0</v>
      </c>
      <c r="B5940" t="s">
        <v>0</v>
      </c>
      <c r="C5940" t="s">
        <v>517</v>
      </c>
      <c r="D5940" t="s">
        <v>4752</v>
      </c>
      <c r="E5940" t="s">
        <v>51</v>
      </c>
      <c r="F5940" t="b">
        <v>0</v>
      </c>
      <c r="G5940" t="s">
        <v>41</v>
      </c>
      <c r="H5940" s="4">
        <v>45730.25037037037</v>
      </c>
      <c r="I5940" t="b">
        <v>0</v>
      </c>
      <c r="J5940" t="b">
        <v>1</v>
      </c>
      <c r="K5940" t="s">
        <v>24</v>
      </c>
      <c r="L5940" t="s">
        <v>36</v>
      </c>
      <c r="N5940">
        <v>47.5</v>
      </c>
      <c r="O5940" t="s">
        <v>289</v>
      </c>
      <c r="P5940" t="s">
        <v>2400</v>
      </c>
    </row>
    <row r="5941" spans="1:16" x14ac:dyDescent="0.25">
      <c r="A5941" t="s">
        <v>0</v>
      </c>
      <c r="B5941" t="s">
        <v>9342</v>
      </c>
      <c r="C5941" t="s">
        <v>151</v>
      </c>
      <c r="D5941" t="s">
        <v>3828</v>
      </c>
      <c r="E5941" t="s">
        <v>20</v>
      </c>
      <c r="F5941" t="b">
        <v>0</v>
      </c>
      <c r="G5941" t="s">
        <v>30</v>
      </c>
      <c r="H5941" s="4">
        <v>45730.250567129631</v>
      </c>
      <c r="I5941" t="b">
        <v>0</v>
      </c>
      <c r="J5941" t="b">
        <v>1</v>
      </c>
      <c r="K5941" t="s">
        <v>24</v>
      </c>
      <c r="L5941" t="s">
        <v>36</v>
      </c>
      <c r="N5941">
        <v>43.875</v>
      </c>
      <c r="O5941" t="s">
        <v>6082</v>
      </c>
      <c r="P5941" t="s">
        <v>9343</v>
      </c>
    </row>
    <row r="5942" spans="1:16" x14ac:dyDescent="0.25">
      <c r="A5942" t="s">
        <v>0</v>
      </c>
      <c r="B5942" t="s">
        <v>0</v>
      </c>
      <c r="C5942" t="s">
        <v>3330</v>
      </c>
      <c r="D5942" t="s">
        <v>3828</v>
      </c>
      <c r="E5942" t="s">
        <v>51</v>
      </c>
      <c r="F5942" t="b">
        <v>0</v>
      </c>
      <c r="G5942" t="s">
        <v>30</v>
      </c>
      <c r="H5942" s="4">
        <v>45730.250625000001</v>
      </c>
      <c r="I5942" t="b">
        <v>0</v>
      </c>
      <c r="J5942" t="b">
        <v>0</v>
      </c>
      <c r="K5942" t="s">
        <v>24</v>
      </c>
      <c r="L5942" t="s">
        <v>22</v>
      </c>
      <c r="M5942">
        <v>76212</v>
      </c>
      <c r="O5942" t="s">
        <v>9344</v>
      </c>
      <c r="P5942" t="s">
        <v>9345</v>
      </c>
    </row>
    <row r="5943" spans="1:16" x14ac:dyDescent="0.25">
      <c r="A5943" t="s">
        <v>1</v>
      </c>
      <c r="B5943" t="s">
        <v>663</v>
      </c>
      <c r="C5943" t="s">
        <v>140</v>
      </c>
      <c r="D5943" t="s">
        <v>3972</v>
      </c>
      <c r="E5943" t="s">
        <v>20</v>
      </c>
      <c r="F5943" t="b">
        <v>0</v>
      </c>
      <c r="G5943" t="s">
        <v>35</v>
      </c>
      <c r="H5943" s="4">
        <v>45730.250972222217</v>
      </c>
      <c r="I5943" t="b">
        <v>0</v>
      </c>
      <c r="J5943" t="b">
        <v>1</v>
      </c>
      <c r="K5943" t="s">
        <v>24</v>
      </c>
      <c r="L5943" t="s">
        <v>22</v>
      </c>
      <c r="M5943">
        <v>124350</v>
      </c>
      <c r="O5943" t="s">
        <v>664</v>
      </c>
      <c r="P5943" t="s">
        <v>9346</v>
      </c>
    </row>
    <row r="5944" spans="1:16" x14ac:dyDescent="0.25">
      <c r="A5944" t="s">
        <v>1</v>
      </c>
      <c r="B5944" t="s">
        <v>3439</v>
      </c>
      <c r="C5944" t="s">
        <v>82</v>
      </c>
      <c r="D5944" t="s">
        <v>3969</v>
      </c>
      <c r="E5944" t="s">
        <v>20</v>
      </c>
      <c r="F5944" t="b">
        <v>0</v>
      </c>
      <c r="G5944" t="s">
        <v>27</v>
      </c>
      <c r="H5944" s="4">
        <v>45730.251006944447</v>
      </c>
      <c r="I5944" t="b">
        <v>0</v>
      </c>
      <c r="J5944" t="b">
        <v>1</v>
      </c>
      <c r="K5944" t="s">
        <v>24</v>
      </c>
      <c r="L5944" t="s">
        <v>22</v>
      </c>
      <c r="M5944">
        <v>152000</v>
      </c>
      <c r="O5944" t="s">
        <v>65</v>
      </c>
      <c r="P5944" t="s">
        <v>723</v>
      </c>
    </row>
    <row r="5945" spans="1:16" x14ac:dyDescent="0.25">
      <c r="A5945" t="s">
        <v>191</v>
      </c>
      <c r="B5945" t="s">
        <v>9347</v>
      </c>
      <c r="C5945" t="s">
        <v>82</v>
      </c>
      <c r="D5945" t="s">
        <v>3972</v>
      </c>
      <c r="E5945" t="s">
        <v>20</v>
      </c>
      <c r="F5945" t="b">
        <v>0</v>
      </c>
      <c r="G5945" t="s">
        <v>27</v>
      </c>
      <c r="H5945" s="4">
        <v>45730.251168981478</v>
      </c>
      <c r="I5945" t="b">
        <v>0</v>
      </c>
      <c r="J5945" t="b">
        <v>0</v>
      </c>
      <c r="K5945" t="s">
        <v>24</v>
      </c>
      <c r="L5945" t="s">
        <v>36</v>
      </c>
      <c r="N5945">
        <v>70.5</v>
      </c>
      <c r="O5945" t="s">
        <v>4343</v>
      </c>
      <c r="P5945" t="s">
        <v>9348</v>
      </c>
    </row>
    <row r="5946" spans="1:16" x14ac:dyDescent="0.25">
      <c r="A5946" t="s">
        <v>1</v>
      </c>
      <c r="B5946" t="s">
        <v>9349</v>
      </c>
      <c r="C5946" t="s">
        <v>1521</v>
      </c>
      <c r="D5946" t="s">
        <v>3383</v>
      </c>
      <c r="E5946" t="s">
        <v>20</v>
      </c>
      <c r="F5946" t="b">
        <v>0</v>
      </c>
      <c r="G5946" t="s">
        <v>52</v>
      </c>
      <c r="H5946" s="4">
        <v>45730.251273148147</v>
      </c>
      <c r="I5946" t="b">
        <v>0</v>
      </c>
      <c r="J5946" t="b">
        <v>1</v>
      </c>
      <c r="K5946" t="s">
        <v>24</v>
      </c>
      <c r="L5946" t="s">
        <v>22</v>
      </c>
      <c r="M5946">
        <v>80000</v>
      </c>
      <c r="O5946" t="s">
        <v>1549</v>
      </c>
      <c r="P5946" t="s">
        <v>700</v>
      </c>
    </row>
    <row r="5947" spans="1:16" x14ac:dyDescent="0.25">
      <c r="A5947" t="s">
        <v>2</v>
      </c>
      <c r="B5947" t="s">
        <v>638</v>
      </c>
      <c r="C5947" t="s">
        <v>213</v>
      </c>
      <c r="D5947" t="s">
        <v>3828</v>
      </c>
      <c r="E5947" t="s">
        <v>20</v>
      </c>
      <c r="F5947" t="b">
        <v>0</v>
      </c>
      <c r="G5947" t="s">
        <v>41</v>
      </c>
      <c r="H5947" s="4">
        <v>45730.252337962957</v>
      </c>
      <c r="I5947" t="b">
        <v>0</v>
      </c>
      <c r="J5947" t="b">
        <v>1</v>
      </c>
      <c r="K5947" t="s">
        <v>24</v>
      </c>
      <c r="L5947" t="s">
        <v>22</v>
      </c>
      <c r="M5947">
        <v>128114.578125</v>
      </c>
      <c r="O5947" t="s">
        <v>7800</v>
      </c>
      <c r="P5947" t="s">
        <v>7801</v>
      </c>
    </row>
    <row r="5948" spans="1:16" x14ac:dyDescent="0.25">
      <c r="A5948" t="s">
        <v>2</v>
      </c>
      <c r="B5948" t="s">
        <v>9350</v>
      </c>
      <c r="C5948" t="s">
        <v>1247</v>
      </c>
      <c r="D5948" t="s">
        <v>2208</v>
      </c>
      <c r="E5948" t="s">
        <v>20</v>
      </c>
      <c r="F5948" t="b">
        <v>0</v>
      </c>
      <c r="G5948" t="s">
        <v>1247</v>
      </c>
      <c r="H5948" s="4">
        <v>45730.263842592591</v>
      </c>
      <c r="I5948" t="b">
        <v>1</v>
      </c>
      <c r="J5948" t="b">
        <v>0</v>
      </c>
      <c r="K5948" t="s">
        <v>1247</v>
      </c>
      <c r="L5948" t="s">
        <v>22</v>
      </c>
      <c r="M5948">
        <v>162500</v>
      </c>
      <c r="O5948" t="s">
        <v>9351</v>
      </c>
      <c r="P5948" t="s">
        <v>9352</v>
      </c>
    </row>
    <row r="5949" spans="1:16" x14ac:dyDescent="0.25">
      <c r="A5949" t="s">
        <v>1</v>
      </c>
      <c r="B5949" t="s">
        <v>844</v>
      </c>
      <c r="C5949" t="s">
        <v>82</v>
      </c>
      <c r="D5949" t="s">
        <v>3828</v>
      </c>
      <c r="E5949" t="s">
        <v>20</v>
      </c>
      <c r="F5949" t="b">
        <v>0</v>
      </c>
      <c r="G5949" t="s">
        <v>27</v>
      </c>
      <c r="H5949" s="4">
        <v>45730.265682870369</v>
      </c>
      <c r="I5949" t="b">
        <v>0</v>
      </c>
      <c r="J5949" t="b">
        <v>1</v>
      </c>
      <c r="K5949" t="s">
        <v>24</v>
      </c>
      <c r="L5949" t="s">
        <v>22</v>
      </c>
      <c r="M5949">
        <v>207500</v>
      </c>
      <c r="O5949" t="s">
        <v>341</v>
      </c>
      <c r="P5949" t="s">
        <v>302</v>
      </c>
    </row>
    <row r="5950" spans="1:16" x14ac:dyDescent="0.25">
      <c r="A5950" t="s">
        <v>1</v>
      </c>
      <c r="B5950" t="s">
        <v>9353</v>
      </c>
      <c r="C5950" t="s">
        <v>192</v>
      </c>
      <c r="D5950" t="s">
        <v>4327</v>
      </c>
      <c r="E5950" t="s">
        <v>51</v>
      </c>
      <c r="F5950" t="b">
        <v>0</v>
      </c>
      <c r="G5950" t="s">
        <v>23</v>
      </c>
      <c r="H5950" s="4">
        <v>45730.266527777778</v>
      </c>
      <c r="I5950" t="b">
        <v>0</v>
      </c>
      <c r="J5950" t="b">
        <v>0</v>
      </c>
      <c r="K5950" t="s">
        <v>24</v>
      </c>
      <c r="L5950" t="s">
        <v>36</v>
      </c>
      <c r="N5950">
        <v>60</v>
      </c>
      <c r="O5950" t="s">
        <v>2486</v>
      </c>
      <c r="P5950" t="s">
        <v>9354</v>
      </c>
    </row>
    <row r="5951" spans="1:16" x14ac:dyDescent="0.25">
      <c r="A5951" t="s">
        <v>139</v>
      </c>
      <c r="B5951" t="s">
        <v>1756</v>
      </c>
      <c r="C5951" t="s">
        <v>39</v>
      </c>
      <c r="D5951" t="s">
        <v>7657</v>
      </c>
      <c r="E5951" t="s">
        <v>20</v>
      </c>
      <c r="F5951" t="b">
        <v>1</v>
      </c>
      <c r="G5951" t="s">
        <v>2452</v>
      </c>
      <c r="H5951" s="4">
        <v>45730.275023148148</v>
      </c>
      <c r="I5951" t="b">
        <v>0</v>
      </c>
      <c r="J5951" t="b">
        <v>0</v>
      </c>
      <c r="K5951" t="s">
        <v>2452</v>
      </c>
      <c r="L5951" t="s">
        <v>22</v>
      </c>
      <c r="M5951">
        <v>62500</v>
      </c>
      <c r="O5951" t="s">
        <v>9441</v>
      </c>
      <c r="P5951" t="s">
        <v>671</v>
      </c>
    </row>
    <row r="5952" spans="1:16" x14ac:dyDescent="0.25">
      <c r="A5952" t="s">
        <v>139</v>
      </c>
      <c r="B5952" t="s">
        <v>7988</v>
      </c>
      <c r="C5952" t="s">
        <v>39</v>
      </c>
      <c r="D5952" t="s">
        <v>3984</v>
      </c>
      <c r="E5952" t="s">
        <v>20</v>
      </c>
      <c r="F5952" t="b">
        <v>1</v>
      </c>
      <c r="G5952" t="s">
        <v>2438</v>
      </c>
      <c r="H5952" s="4">
        <v>45730.279976851853</v>
      </c>
      <c r="I5952" t="b">
        <v>1</v>
      </c>
      <c r="J5952" t="b">
        <v>0</v>
      </c>
      <c r="K5952" t="s">
        <v>2438</v>
      </c>
      <c r="L5952" t="s">
        <v>22</v>
      </c>
      <c r="M5952">
        <v>80000</v>
      </c>
      <c r="O5952" t="s">
        <v>7989</v>
      </c>
      <c r="P5952" t="s">
        <v>204</v>
      </c>
    </row>
    <row r="5953" spans="1:16" x14ac:dyDescent="0.25">
      <c r="A5953" t="s">
        <v>139</v>
      </c>
      <c r="B5953" t="s">
        <v>9355</v>
      </c>
      <c r="C5953" t="s">
        <v>39</v>
      </c>
      <c r="D5953" t="s">
        <v>2208</v>
      </c>
      <c r="E5953" t="s">
        <v>20</v>
      </c>
      <c r="F5953" t="b">
        <v>1</v>
      </c>
      <c r="G5953" t="s">
        <v>2641</v>
      </c>
      <c r="H5953" s="4">
        <v>45730.284930555557</v>
      </c>
      <c r="I5953" t="b">
        <v>0</v>
      </c>
      <c r="J5953" t="b">
        <v>0</v>
      </c>
      <c r="K5953" t="s">
        <v>2641</v>
      </c>
      <c r="L5953" t="s">
        <v>22</v>
      </c>
      <c r="M5953">
        <v>141810.3125</v>
      </c>
      <c r="O5953" t="s">
        <v>9356</v>
      </c>
      <c r="P5953" t="s">
        <v>9357</v>
      </c>
    </row>
    <row r="5954" spans="1:16" x14ac:dyDescent="0.25">
      <c r="A5954" t="s">
        <v>2</v>
      </c>
      <c r="B5954" t="s">
        <v>4313</v>
      </c>
      <c r="C5954" t="s">
        <v>3088</v>
      </c>
      <c r="D5954" t="s">
        <v>4002</v>
      </c>
      <c r="E5954" t="s">
        <v>20</v>
      </c>
      <c r="F5954" t="b">
        <v>0</v>
      </c>
      <c r="G5954" t="s">
        <v>2134</v>
      </c>
      <c r="H5954" s="4">
        <v>45730.285879629628</v>
      </c>
      <c r="I5954" t="b">
        <v>1</v>
      </c>
      <c r="J5954" t="b">
        <v>0</v>
      </c>
      <c r="K5954" t="s">
        <v>2134</v>
      </c>
      <c r="L5954" t="s">
        <v>22</v>
      </c>
      <c r="M5954">
        <v>410000</v>
      </c>
      <c r="O5954" t="s">
        <v>822</v>
      </c>
    </row>
    <row r="5955" spans="1:16" x14ac:dyDescent="0.25">
      <c r="A5955" t="s">
        <v>0</v>
      </c>
      <c r="B5955" t="s">
        <v>288</v>
      </c>
      <c r="C5955" t="s">
        <v>9358</v>
      </c>
      <c r="D5955" t="s">
        <v>4083</v>
      </c>
      <c r="E5955" t="s">
        <v>20</v>
      </c>
      <c r="F5955" t="b">
        <v>0</v>
      </c>
      <c r="G5955" t="s">
        <v>27</v>
      </c>
      <c r="H5955" s="4">
        <v>45730.291921296302</v>
      </c>
      <c r="I5955" t="b">
        <v>0</v>
      </c>
      <c r="J5955" t="b">
        <v>0</v>
      </c>
      <c r="K5955" t="s">
        <v>24</v>
      </c>
      <c r="L5955" t="s">
        <v>22</v>
      </c>
      <c r="M5955">
        <v>100000</v>
      </c>
      <c r="O5955" t="s">
        <v>9359</v>
      </c>
      <c r="P5955" t="s">
        <v>3836</v>
      </c>
    </row>
    <row r="5956" spans="1:16" x14ac:dyDescent="0.25">
      <c r="A5956" t="s">
        <v>0</v>
      </c>
      <c r="B5956" t="s">
        <v>103</v>
      </c>
      <c r="C5956" t="s">
        <v>203</v>
      </c>
      <c r="D5956" t="s">
        <v>2208</v>
      </c>
      <c r="E5956" t="s">
        <v>20</v>
      </c>
      <c r="F5956" t="b">
        <v>0</v>
      </c>
      <c r="G5956" t="s">
        <v>23</v>
      </c>
      <c r="H5956" s="4">
        <v>45730.312141203707</v>
      </c>
      <c r="I5956" t="b">
        <v>0</v>
      </c>
      <c r="J5956" t="b">
        <v>0</v>
      </c>
      <c r="K5956" t="s">
        <v>24</v>
      </c>
      <c r="L5956" t="s">
        <v>22</v>
      </c>
      <c r="M5956">
        <v>70000</v>
      </c>
      <c r="O5956" t="s">
        <v>803</v>
      </c>
      <c r="P5956" t="s">
        <v>9360</v>
      </c>
    </row>
    <row r="5957" spans="1:16" x14ac:dyDescent="0.25">
      <c r="A5957" t="s">
        <v>139</v>
      </c>
      <c r="B5957" t="s">
        <v>9361</v>
      </c>
      <c r="C5957" t="s">
        <v>5090</v>
      </c>
      <c r="D5957" t="s">
        <v>3969</v>
      </c>
      <c r="E5957" t="s">
        <v>20</v>
      </c>
      <c r="F5957" t="b">
        <v>0</v>
      </c>
      <c r="G5957" t="s">
        <v>30</v>
      </c>
      <c r="H5957" s="4">
        <v>45730.333865740737</v>
      </c>
      <c r="I5957" t="b">
        <v>0</v>
      </c>
      <c r="J5957" t="b">
        <v>1</v>
      </c>
      <c r="K5957" t="s">
        <v>24</v>
      </c>
      <c r="L5957" t="s">
        <v>22</v>
      </c>
      <c r="M5957">
        <v>110000</v>
      </c>
      <c r="O5957" t="s">
        <v>800</v>
      </c>
      <c r="P5957" t="s">
        <v>249</v>
      </c>
    </row>
    <row r="5958" spans="1:16" x14ac:dyDescent="0.25">
      <c r="A5958" t="s">
        <v>89</v>
      </c>
      <c r="B5958" t="s">
        <v>4515</v>
      </c>
      <c r="C5958" t="s">
        <v>71</v>
      </c>
      <c r="D5958" t="s">
        <v>3972</v>
      </c>
      <c r="E5958" t="s">
        <v>20</v>
      </c>
      <c r="F5958" t="b">
        <v>0</v>
      </c>
      <c r="G5958" t="s">
        <v>27</v>
      </c>
      <c r="H5958" s="4">
        <v>45730.334814814807</v>
      </c>
      <c r="I5958" t="b">
        <v>0</v>
      </c>
      <c r="J5958" t="b">
        <v>1</v>
      </c>
      <c r="K5958" t="s">
        <v>24</v>
      </c>
      <c r="L5958" t="s">
        <v>22</v>
      </c>
      <c r="M5958">
        <v>187625</v>
      </c>
      <c r="O5958" t="s">
        <v>1101</v>
      </c>
      <c r="P5958" t="s">
        <v>4516</v>
      </c>
    </row>
    <row r="5959" spans="1:16" x14ac:dyDescent="0.25">
      <c r="A5959" t="s">
        <v>40</v>
      </c>
      <c r="B5959" t="s">
        <v>3193</v>
      </c>
      <c r="C5959" t="s">
        <v>1471</v>
      </c>
      <c r="D5959" t="s">
        <v>4177</v>
      </c>
      <c r="E5959" t="s">
        <v>20</v>
      </c>
      <c r="F5959" t="b">
        <v>0</v>
      </c>
      <c r="G5959" t="s">
        <v>41</v>
      </c>
      <c r="H5959" s="4">
        <v>45730.335868055547</v>
      </c>
      <c r="I5959" t="b">
        <v>0</v>
      </c>
      <c r="J5959" t="b">
        <v>1</v>
      </c>
      <c r="K5959" t="s">
        <v>24</v>
      </c>
      <c r="L5959" t="s">
        <v>22</v>
      </c>
      <c r="M5959">
        <v>241000</v>
      </c>
      <c r="O5959" t="s">
        <v>59</v>
      </c>
      <c r="P5959" t="s">
        <v>137</v>
      </c>
    </row>
    <row r="5960" spans="1:16" x14ac:dyDescent="0.25">
      <c r="A5960" t="s">
        <v>1</v>
      </c>
      <c r="B5960" t="s">
        <v>6626</v>
      </c>
      <c r="C5960" t="s">
        <v>39</v>
      </c>
      <c r="D5960" t="s">
        <v>3956</v>
      </c>
      <c r="E5960" t="s">
        <v>34</v>
      </c>
      <c r="F5960" t="b">
        <v>1</v>
      </c>
      <c r="G5960" t="s">
        <v>52</v>
      </c>
      <c r="H5960" s="4">
        <v>45730.336539351847</v>
      </c>
      <c r="I5960" t="b">
        <v>0</v>
      </c>
      <c r="J5960" t="b">
        <v>0</v>
      </c>
      <c r="K5960" t="s">
        <v>24</v>
      </c>
      <c r="L5960" t="s">
        <v>36</v>
      </c>
      <c r="N5960">
        <v>13.430000305175779</v>
      </c>
      <c r="O5960" t="s">
        <v>6627</v>
      </c>
      <c r="P5960" t="s">
        <v>1506</v>
      </c>
    </row>
    <row r="5961" spans="1:16" x14ac:dyDescent="0.25">
      <c r="A5961" t="s">
        <v>139</v>
      </c>
      <c r="B5961" t="s">
        <v>9362</v>
      </c>
      <c r="C5961" t="s">
        <v>9363</v>
      </c>
      <c r="D5961" t="s">
        <v>9364</v>
      </c>
      <c r="E5961" t="s">
        <v>631</v>
      </c>
      <c r="F5961" t="b">
        <v>0</v>
      </c>
      <c r="G5961" t="s">
        <v>820</v>
      </c>
      <c r="H5961" s="4">
        <v>45730.341273148151</v>
      </c>
      <c r="I5961" t="b">
        <v>0</v>
      </c>
      <c r="J5961" t="b">
        <v>0</v>
      </c>
      <c r="K5961" t="s">
        <v>820</v>
      </c>
      <c r="L5961" t="s">
        <v>22</v>
      </c>
      <c r="M5961">
        <v>103000</v>
      </c>
      <c r="O5961" t="s">
        <v>341</v>
      </c>
      <c r="P5961" t="s">
        <v>9365</v>
      </c>
    </row>
    <row r="5962" spans="1:16" x14ac:dyDescent="0.25">
      <c r="A5962" t="s">
        <v>2</v>
      </c>
      <c r="B5962" t="s">
        <v>9366</v>
      </c>
      <c r="C5962" t="s">
        <v>1828</v>
      </c>
      <c r="D5962" t="s">
        <v>3828</v>
      </c>
      <c r="E5962" t="s">
        <v>20</v>
      </c>
      <c r="F5962" t="b">
        <v>0</v>
      </c>
      <c r="G5962" t="s">
        <v>41</v>
      </c>
      <c r="H5962" s="4">
        <v>45730.37667824074</v>
      </c>
      <c r="I5962" t="b">
        <v>0</v>
      </c>
      <c r="J5962" t="b">
        <v>1</v>
      </c>
      <c r="K5962" t="s">
        <v>24</v>
      </c>
      <c r="L5962" t="s">
        <v>22</v>
      </c>
      <c r="M5962">
        <v>90750</v>
      </c>
      <c r="O5962" t="s">
        <v>3185</v>
      </c>
      <c r="P5962" t="s">
        <v>9367</v>
      </c>
    </row>
    <row r="5963" spans="1:16" x14ac:dyDescent="0.25">
      <c r="A5963" t="s">
        <v>2</v>
      </c>
      <c r="B5963" t="s">
        <v>9368</v>
      </c>
      <c r="C5963" t="s">
        <v>179</v>
      </c>
      <c r="D5963" t="s">
        <v>4177</v>
      </c>
      <c r="E5963" t="s">
        <v>20</v>
      </c>
      <c r="F5963" t="b">
        <v>0</v>
      </c>
      <c r="G5963" t="s">
        <v>27</v>
      </c>
      <c r="H5963" s="4">
        <v>45730.377337962957</v>
      </c>
      <c r="I5963" t="b">
        <v>0</v>
      </c>
      <c r="J5963" t="b">
        <v>1</v>
      </c>
      <c r="K5963" t="s">
        <v>24</v>
      </c>
      <c r="L5963" t="s">
        <v>22</v>
      </c>
      <c r="M5963">
        <v>207000</v>
      </c>
      <c r="O5963" t="s">
        <v>59</v>
      </c>
      <c r="P5963" t="s">
        <v>137</v>
      </c>
    </row>
    <row r="5964" spans="1:16" x14ac:dyDescent="0.25">
      <c r="A5964" t="s">
        <v>1</v>
      </c>
      <c r="B5964" t="s">
        <v>2799</v>
      </c>
      <c r="C5964" t="s">
        <v>1346</v>
      </c>
      <c r="D5964" t="s">
        <v>2208</v>
      </c>
      <c r="E5964" t="s">
        <v>34</v>
      </c>
      <c r="F5964" t="b">
        <v>0</v>
      </c>
      <c r="G5964" t="s">
        <v>41</v>
      </c>
      <c r="H5964" s="4">
        <v>45730.418229166673</v>
      </c>
      <c r="I5964" t="b">
        <v>0</v>
      </c>
      <c r="J5964" t="b">
        <v>1</v>
      </c>
      <c r="K5964" t="s">
        <v>24</v>
      </c>
      <c r="L5964" t="s">
        <v>22</v>
      </c>
      <c r="M5964">
        <v>198000</v>
      </c>
      <c r="O5964" t="s">
        <v>428</v>
      </c>
      <c r="P5964" t="s">
        <v>7308</v>
      </c>
    </row>
    <row r="5965" spans="1:16" x14ac:dyDescent="0.25">
      <c r="A5965" t="s">
        <v>2</v>
      </c>
      <c r="B5965" t="s">
        <v>4227</v>
      </c>
      <c r="C5965" t="s">
        <v>690</v>
      </c>
      <c r="D5965" t="s">
        <v>2208</v>
      </c>
      <c r="E5965" t="s">
        <v>34</v>
      </c>
      <c r="F5965" t="b">
        <v>0</v>
      </c>
      <c r="G5965" t="s">
        <v>27</v>
      </c>
      <c r="H5965" s="4">
        <v>45730.432141203702</v>
      </c>
      <c r="I5965" t="b">
        <v>0</v>
      </c>
      <c r="J5965" t="b">
        <v>1</v>
      </c>
      <c r="K5965" t="s">
        <v>24</v>
      </c>
      <c r="L5965" t="s">
        <v>22</v>
      </c>
      <c r="M5965">
        <v>175500</v>
      </c>
      <c r="O5965" t="s">
        <v>428</v>
      </c>
      <c r="P5965" t="s">
        <v>4237</v>
      </c>
    </row>
    <row r="5966" spans="1:16" x14ac:dyDescent="0.25">
      <c r="A5966" t="s">
        <v>0</v>
      </c>
      <c r="B5966" t="s">
        <v>0</v>
      </c>
      <c r="C5966" t="s">
        <v>1978</v>
      </c>
      <c r="D5966" t="s">
        <v>7546</v>
      </c>
      <c r="E5966" t="s">
        <v>34</v>
      </c>
      <c r="F5966" t="b">
        <v>0</v>
      </c>
      <c r="G5966" t="s">
        <v>52</v>
      </c>
      <c r="H5966" s="4">
        <v>45730.459699074083</v>
      </c>
      <c r="I5966" t="b">
        <v>0</v>
      </c>
      <c r="J5966" t="b">
        <v>0</v>
      </c>
      <c r="K5966" t="s">
        <v>24</v>
      </c>
      <c r="L5966" t="s">
        <v>36</v>
      </c>
      <c r="N5966">
        <v>15</v>
      </c>
      <c r="O5966" t="s">
        <v>7547</v>
      </c>
      <c r="P5966" t="s">
        <v>61</v>
      </c>
    </row>
    <row r="5967" spans="1:16" x14ac:dyDescent="0.25">
      <c r="A5967" t="s">
        <v>25</v>
      </c>
      <c r="B5967" t="s">
        <v>9369</v>
      </c>
      <c r="C5967" t="s">
        <v>9370</v>
      </c>
      <c r="D5967" t="s">
        <v>3350</v>
      </c>
      <c r="E5967" t="s">
        <v>20</v>
      </c>
      <c r="F5967" t="b">
        <v>0</v>
      </c>
      <c r="G5967" t="s">
        <v>314</v>
      </c>
      <c r="H5967" s="4">
        <v>45730.483020833337</v>
      </c>
      <c r="I5967" t="b">
        <v>1</v>
      </c>
      <c r="J5967" t="b">
        <v>0</v>
      </c>
      <c r="K5967" t="s">
        <v>314</v>
      </c>
      <c r="L5967" t="s">
        <v>22</v>
      </c>
      <c r="M5967">
        <v>40000</v>
      </c>
      <c r="O5967" t="s">
        <v>3350</v>
      </c>
      <c r="P5967" t="s">
        <v>1304</v>
      </c>
    </row>
    <row r="5968" spans="1:16" x14ac:dyDescent="0.25">
      <c r="A5968" t="s">
        <v>0</v>
      </c>
      <c r="B5968" t="s">
        <v>5524</v>
      </c>
      <c r="C5968" t="s">
        <v>851</v>
      </c>
      <c r="D5968" t="s">
        <v>4327</v>
      </c>
      <c r="E5968" t="s">
        <v>20</v>
      </c>
      <c r="F5968" t="b">
        <v>0</v>
      </c>
      <c r="G5968" t="s">
        <v>27</v>
      </c>
      <c r="H5968" s="4">
        <v>45730.500081018523</v>
      </c>
      <c r="I5968" t="b">
        <v>0</v>
      </c>
      <c r="J5968" t="b">
        <v>0</v>
      </c>
      <c r="K5968" t="s">
        <v>24</v>
      </c>
      <c r="L5968" t="s">
        <v>22</v>
      </c>
      <c r="M5968">
        <v>62500</v>
      </c>
      <c r="O5968" t="s">
        <v>5525</v>
      </c>
      <c r="P5968" t="s">
        <v>5526</v>
      </c>
    </row>
    <row r="5969" spans="1:16" x14ac:dyDescent="0.25">
      <c r="A5969" t="s">
        <v>0</v>
      </c>
      <c r="B5969" t="s">
        <v>0</v>
      </c>
      <c r="C5969" t="s">
        <v>9442</v>
      </c>
      <c r="D5969" t="s">
        <v>7546</v>
      </c>
      <c r="E5969" t="s">
        <v>34</v>
      </c>
      <c r="F5969" t="b">
        <v>0</v>
      </c>
      <c r="G5969" t="s">
        <v>41</v>
      </c>
      <c r="H5969" s="4">
        <v>45730.500381944446</v>
      </c>
      <c r="I5969" t="b">
        <v>0</v>
      </c>
      <c r="J5969" t="b">
        <v>0</v>
      </c>
      <c r="K5969" t="s">
        <v>24</v>
      </c>
      <c r="L5969" t="s">
        <v>36</v>
      </c>
      <c r="N5969">
        <v>15</v>
      </c>
      <c r="O5969" t="s">
        <v>7547</v>
      </c>
      <c r="P5969" t="s">
        <v>61</v>
      </c>
    </row>
    <row r="5970" spans="1:16" x14ac:dyDescent="0.25">
      <c r="A5970" t="s">
        <v>0</v>
      </c>
      <c r="B5970" t="s">
        <v>0</v>
      </c>
      <c r="C5970" t="s">
        <v>3934</v>
      </c>
      <c r="D5970" t="s">
        <v>7546</v>
      </c>
      <c r="E5970" t="s">
        <v>34</v>
      </c>
      <c r="F5970" t="b">
        <v>0</v>
      </c>
      <c r="G5970" t="s">
        <v>35</v>
      </c>
      <c r="H5970" s="4">
        <v>45730.500648148147</v>
      </c>
      <c r="I5970" t="b">
        <v>0</v>
      </c>
      <c r="J5970" t="b">
        <v>0</v>
      </c>
      <c r="K5970" t="s">
        <v>24</v>
      </c>
      <c r="L5970" t="s">
        <v>36</v>
      </c>
      <c r="N5970">
        <v>15</v>
      </c>
      <c r="O5970" t="s">
        <v>7547</v>
      </c>
      <c r="P5970" t="s">
        <v>61</v>
      </c>
    </row>
    <row r="5971" spans="1:16" x14ac:dyDescent="0.25">
      <c r="A5971" t="s">
        <v>1</v>
      </c>
      <c r="B5971" t="s">
        <v>2392</v>
      </c>
      <c r="C5971" t="s">
        <v>292</v>
      </c>
      <c r="D5971" t="s">
        <v>3972</v>
      </c>
      <c r="E5971" t="s">
        <v>20</v>
      </c>
      <c r="F5971" t="b">
        <v>0</v>
      </c>
      <c r="G5971" t="s">
        <v>30</v>
      </c>
      <c r="H5971" s="4">
        <v>45730.501180555562</v>
      </c>
      <c r="I5971" t="b">
        <v>0</v>
      </c>
      <c r="J5971" t="b">
        <v>1</v>
      </c>
      <c r="K5971" t="s">
        <v>24</v>
      </c>
      <c r="L5971" t="s">
        <v>22</v>
      </c>
      <c r="M5971">
        <v>193426.5</v>
      </c>
      <c r="O5971" t="s">
        <v>5481</v>
      </c>
      <c r="P5971" t="s">
        <v>1809</v>
      </c>
    </row>
    <row r="5972" spans="1:16" x14ac:dyDescent="0.25">
      <c r="A5972" t="s">
        <v>40</v>
      </c>
      <c r="B5972" t="s">
        <v>9371</v>
      </c>
      <c r="C5972" t="s">
        <v>2031</v>
      </c>
      <c r="D5972" t="s">
        <v>3956</v>
      </c>
      <c r="E5972" t="s">
        <v>34</v>
      </c>
      <c r="F5972" t="b">
        <v>0</v>
      </c>
      <c r="G5972" t="s">
        <v>27</v>
      </c>
      <c r="H5972" s="4">
        <v>45730.501296296286</v>
      </c>
      <c r="I5972" t="b">
        <v>0</v>
      </c>
      <c r="J5972" t="b">
        <v>1</v>
      </c>
      <c r="K5972" t="s">
        <v>24</v>
      </c>
      <c r="L5972" t="s">
        <v>36</v>
      </c>
      <c r="N5972">
        <v>54.420001983642578</v>
      </c>
      <c r="O5972" t="s">
        <v>2319</v>
      </c>
      <c r="P5972" t="s">
        <v>9372</v>
      </c>
    </row>
    <row r="5973" spans="1:16" x14ac:dyDescent="0.25">
      <c r="A5973" t="s">
        <v>2</v>
      </c>
      <c r="B5973" t="s">
        <v>7405</v>
      </c>
      <c r="C5973" t="s">
        <v>1358</v>
      </c>
      <c r="D5973" t="s">
        <v>3972</v>
      </c>
      <c r="E5973" t="s">
        <v>20</v>
      </c>
      <c r="F5973" t="b">
        <v>0</v>
      </c>
      <c r="G5973" t="s">
        <v>41</v>
      </c>
      <c r="H5973" s="4">
        <v>45730.501400462963</v>
      </c>
      <c r="I5973" t="b">
        <v>0</v>
      </c>
      <c r="J5973" t="b">
        <v>0</v>
      </c>
      <c r="K5973" t="s">
        <v>24</v>
      </c>
      <c r="L5973" t="s">
        <v>22</v>
      </c>
      <c r="M5973">
        <v>82850</v>
      </c>
      <c r="O5973" t="s">
        <v>5481</v>
      </c>
      <c r="P5973" t="s">
        <v>3772</v>
      </c>
    </row>
    <row r="5974" spans="1:16" x14ac:dyDescent="0.25">
      <c r="A5974" t="s">
        <v>2</v>
      </c>
      <c r="B5974" t="s">
        <v>9373</v>
      </c>
      <c r="C5974" t="s">
        <v>1050</v>
      </c>
      <c r="D5974" t="s">
        <v>3972</v>
      </c>
      <c r="E5974" t="s">
        <v>20</v>
      </c>
      <c r="F5974" t="b">
        <v>0</v>
      </c>
      <c r="G5974" t="s">
        <v>41</v>
      </c>
      <c r="H5974" s="4">
        <v>45730.502187500002</v>
      </c>
      <c r="I5974" t="b">
        <v>0</v>
      </c>
      <c r="J5974" t="b">
        <v>1</v>
      </c>
      <c r="K5974" t="s">
        <v>24</v>
      </c>
      <c r="L5974" t="s">
        <v>22</v>
      </c>
      <c r="M5974">
        <v>122900</v>
      </c>
      <c r="O5974" t="s">
        <v>5481</v>
      </c>
      <c r="P5974" t="s">
        <v>9374</v>
      </c>
    </row>
    <row r="5975" spans="1:16" x14ac:dyDescent="0.25">
      <c r="A5975" t="s">
        <v>1</v>
      </c>
      <c r="B5975" t="s">
        <v>9375</v>
      </c>
      <c r="C5975" t="s">
        <v>1050</v>
      </c>
      <c r="D5975" t="s">
        <v>3972</v>
      </c>
      <c r="E5975" t="s">
        <v>20</v>
      </c>
      <c r="F5975" t="b">
        <v>0</v>
      </c>
      <c r="G5975" t="s">
        <v>35</v>
      </c>
      <c r="H5975" s="4">
        <v>45730.502349537041</v>
      </c>
      <c r="I5975" t="b">
        <v>0</v>
      </c>
      <c r="J5975" t="b">
        <v>1</v>
      </c>
      <c r="K5975" t="s">
        <v>24</v>
      </c>
      <c r="L5975" t="s">
        <v>36</v>
      </c>
      <c r="N5975">
        <v>73</v>
      </c>
      <c r="O5975" t="s">
        <v>5481</v>
      </c>
      <c r="P5975" t="s">
        <v>354</v>
      </c>
    </row>
    <row r="5976" spans="1:16" x14ac:dyDescent="0.25">
      <c r="A5976" t="s">
        <v>25</v>
      </c>
      <c r="B5976" t="s">
        <v>9376</v>
      </c>
      <c r="C5976" t="s">
        <v>820</v>
      </c>
      <c r="D5976" t="s">
        <v>4034</v>
      </c>
      <c r="E5976" t="s">
        <v>20</v>
      </c>
      <c r="F5976" t="b">
        <v>0</v>
      </c>
      <c r="G5976" t="s">
        <v>820</v>
      </c>
      <c r="H5976" s="4">
        <v>45730.507175925923</v>
      </c>
      <c r="I5976" t="b">
        <v>0</v>
      </c>
      <c r="J5976" t="b">
        <v>0</v>
      </c>
      <c r="K5976" t="s">
        <v>820</v>
      </c>
      <c r="L5976" t="s">
        <v>22</v>
      </c>
      <c r="M5976">
        <v>64800</v>
      </c>
      <c r="O5976" t="s">
        <v>9377</v>
      </c>
      <c r="P5976" t="s">
        <v>9378</v>
      </c>
    </row>
    <row r="5977" spans="1:16" x14ac:dyDescent="0.25">
      <c r="A5977" t="s">
        <v>2</v>
      </c>
      <c r="B5977" t="s">
        <v>9379</v>
      </c>
      <c r="C5977" t="s">
        <v>3318</v>
      </c>
      <c r="D5977" t="s">
        <v>3828</v>
      </c>
      <c r="E5977" t="s">
        <v>20</v>
      </c>
      <c r="F5977" t="b">
        <v>0</v>
      </c>
      <c r="G5977" t="s">
        <v>27</v>
      </c>
      <c r="H5977" s="4">
        <v>45730.543055555558</v>
      </c>
      <c r="I5977" t="b">
        <v>0</v>
      </c>
      <c r="J5977" t="b">
        <v>1</v>
      </c>
      <c r="K5977" t="s">
        <v>24</v>
      </c>
      <c r="L5977" t="s">
        <v>36</v>
      </c>
      <c r="N5977">
        <v>63.5</v>
      </c>
      <c r="O5977" t="s">
        <v>3060</v>
      </c>
      <c r="P5977" t="s">
        <v>9380</v>
      </c>
    </row>
    <row r="5978" spans="1:16" x14ac:dyDescent="0.25">
      <c r="A5978" t="s">
        <v>2</v>
      </c>
      <c r="B5978" t="s">
        <v>2</v>
      </c>
      <c r="C5978" t="s">
        <v>87</v>
      </c>
      <c r="D5978" t="s">
        <v>131</v>
      </c>
      <c r="E5978" t="s">
        <v>20</v>
      </c>
      <c r="F5978" t="b">
        <v>0</v>
      </c>
      <c r="G5978" t="s">
        <v>41</v>
      </c>
      <c r="H5978" s="4">
        <v>45730.554652777777</v>
      </c>
      <c r="I5978" t="b">
        <v>1</v>
      </c>
      <c r="J5978" t="b">
        <v>0</v>
      </c>
      <c r="K5978" t="s">
        <v>24</v>
      </c>
      <c r="L5978" t="s">
        <v>22</v>
      </c>
      <c r="M5978">
        <v>130000</v>
      </c>
      <c r="O5978" t="s">
        <v>131</v>
      </c>
      <c r="P5978" t="s">
        <v>9381</v>
      </c>
    </row>
    <row r="5979" spans="1:16" x14ac:dyDescent="0.25">
      <c r="A5979" t="s">
        <v>25</v>
      </c>
      <c r="B5979" t="s">
        <v>7230</v>
      </c>
      <c r="C5979" t="s">
        <v>7231</v>
      </c>
      <c r="D5979" t="s">
        <v>3972</v>
      </c>
      <c r="E5979" t="s">
        <v>51</v>
      </c>
      <c r="F5979" t="b">
        <v>0</v>
      </c>
      <c r="G5979" t="s">
        <v>30</v>
      </c>
      <c r="H5979" s="4">
        <v>45730.58421296296</v>
      </c>
      <c r="I5979" t="b">
        <v>0</v>
      </c>
      <c r="J5979" t="b">
        <v>0</v>
      </c>
      <c r="K5979" t="s">
        <v>24</v>
      </c>
      <c r="L5979" t="s">
        <v>36</v>
      </c>
      <c r="N5979">
        <v>57</v>
      </c>
      <c r="O5979" t="s">
        <v>1002</v>
      </c>
    </row>
    <row r="5980" spans="1:16" x14ac:dyDescent="0.25">
      <c r="A5980" t="s">
        <v>28</v>
      </c>
      <c r="B5980" t="s">
        <v>9444</v>
      </c>
      <c r="C5980" t="s">
        <v>180</v>
      </c>
      <c r="D5980" t="s">
        <v>3972</v>
      </c>
      <c r="E5980" t="s">
        <v>20</v>
      </c>
      <c r="F5980" t="b">
        <v>0</v>
      </c>
      <c r="G5980" t="s">
        <v>41</v>
      </c>
      <c r="H5980" s="4">
        <v>45730.584409722222</v>
      </c>
      <c r="I5980" t="b">
        <v>0</v>
      </c>
      <c r="J5980" t="b">
        <v>1</v>
      </c>
      <c r="K5980" t="s">
        <v>24</v>
      </c>
      <c r="L5980" t="s">
        <v>22</v>
      </c>
      <c r="M5980">
        <v>155500</v>
      </c>
      <c r="O5980" t="s">
        <v>9248</v>
      </c>
      <c r="P5980" t="s">
        <v>9445</v>
      </c>
    </row>
    <row r="5981" spans="1:16" x14ac:dyDescent="0.25">
      <c r="A5981" t="s">
        <v>40</v>
      </c>
      <c r="B5981" t="s">
        <v>9382</v>
      </c>
      <c r="C5981" t="s">
        <v>538</v>
      </c>
      <c r="D5981" t="s">
        <v>3828</v>
      </c>
      <c r="E5981" t="s">
        <v>20</v>
      </c>
      <c r="F5981" t="b">
        <v>0</v>
      </c>
      <c r="G5981" t="s">
        <v>27</v>
      </c>
      <c r="H5981" s="4">
        <v>45730.585023148153</v>
      </c>
      <c r="I5981" t="b">
        <v>0</v>
      </c>
      <c r="J5981" t="b">
        <v>1</v>
      </c>
      <c r="K5981" t="s">
        <v>24</v>
      </c>
      <c r="L5981" t="s">
        <v>22</v>
      </c>
      <c r="M5981">
        <v>163000</v>
      </c>
      <c r="O5981" t="s">
        <v>487</v>
      </c>
      <c r="P5981" t="s">
        <v>9383</v>
      </c>
    </row>
    <row r="5982" spans="1:16" x14ac:dyDescent="0.25">
      <c r="A5982" t="s">
        <v>89</v>
      </c>
      <c r="B5982" t="s">
        <v>7026</v>
      </c>
      <c r="C5982" t="s">
        <v>82</v>
      </c>
      <c r="D5982" t="s">
        <v>3972</v>
      </c>
      <c r="E5982" t="s">
        <v>20</v>
      </c>
      <c r="F5982" t="b">
        <v>0</v>
      </c>
      <c r="G5982" t="s">
        <v>41</v>
      </c>
      <c r="H5982" s="4">
        <v>45730.585682870369</v>
      </c>
      <c r="I5982" t="b">
        <v>0</v>
      </c>
      <c r="J5982" t="b">
        <v>1</v>
      </c>
      <c r="K5982" t="s">
        <v>24</v>
      </c>
      <c r="L5982" t="s">
        <v>22</v>
      </c>
      <c r="M5982">
        <v>147500</v>
      </c>
      <c r="O5982" t="s">
        <v>7027</v>
      </c>
      <c r="P5982" t="s">
        <v>7028</v>
      </c>
    </row>
    <row r="5983" spans="1:16" x14ac:dyDescent="0.25">
      <c r="A5983" t="s">
        <v>19</v>
      </c>
      <c r="B5983" t="s">
        <v>9384</v>
      </c>
      <c r="C5983" t="s">
        <v>140</v>
      </c>
      <c r="D5983" t="s">
        <v>3600</v>
      </c>
      <c r="E5983" t="s">
        <v>51</v>
      </c>
      <c r="F5983" t="b">
        <v>0</v>
      </c>
      <c r="G5983" t="s">
        <v>41</v>
      </c>
      <c r="H5983" s="4">
        <v>45730.596435185187</v>
      </c>
      <c r="I5983" t="b">
        <v>0</v>
      </c>
      <c r="J5983" t="b">
        <v>0</v>
      </c>
      <c r="K5983" t="s">
        <v>24</v>
      </c>
      <c r="L5983" t="s">
        <v>36</v>
      </c>
      <c r="N5983">
        <v>110</v>
      </c>
      <c r="O5983" t="s">
        <v>2569</v>
      </c>
      <c r="P5983" t="s">
        <v>2188</v>
      </c>
    </row>
    <row r="5984" spans="1:16" x14ac:dyDescent="0.25">
      <c r="A5984" t="s">
        <v>139</v>
      </c>
      <c r="B5984" t="s">
        <v>1697</v>
      </c>
      <c r="C5984" t="s">
        <v>39</v>
      </c>
      <c r="D5984" t="s">
        <v>7657</v>
      </c>
      <c r="E5984" t="s">
        <v>20</v>
      </c>
      <c r="F5984" t="b">
        <v>1</v>
      </c>
      <c r="G5984" t="s">
        <v>625</v>
      </c>
      <c r="H5984" s="4">
        <v>45730.624872685177</v>
      </c>
      <c r="I5984" t="b">
        <v>1</v>
      </c>
      <c r="J5984" t="b">
        <v>0</v>
      </c>
      <c r="K5984" t="s">
        <v>625</v>
      </c>
      <c r="L5984" t="s">
        <v>22</v>
      </c>
      <c r="M5984">
        <v>70000</v>
      </c>
      <c r="O5984" t="s">
        <v>9385</v>
      </c>
      <c r="P5984" t="s">
        <v>9386</v>
      </c>
    </row>
    <row r="5985" spans="1:16" x14ac:dyDescent="0.25">
      <c r="A5985" t="s">
        <v>0</v>
      </c>
      <c r="B5985" t="s">
        <v>1632</v>
      </c>
      <c r="C5985" t="s">
        <v>118</v>
      </c>
      <c r="D5985" t="s">
        <v>131</v>
      </c>
      <c r="F5985" t="b">
        <v>0</v>
      </c>
      <c r="G5985" t="s">
        <v>27</v>
      </c>
      <c r="H5985" s="4">
        <v>45730.625127314823</v>
      </c>
      <c r="I5985" t="b">
        <v>1</v>
      </c>
      <c r="J5985" t="b">
        <v>0</v>
      </c>
      <c r="K5985" t="s">
        <v>24</v>
      </c>
      <c r="L5985" t="s">
        <v>36</v>
      </c>
      <c r="N5985">
        <v>41</v>
      </c>
      <c r="O5985" t="s">
        <v>131</v>
      </c>
      <c r="P5985" t="s">
        <v>9387</v>
      </c>
    </row>
    <row r="5986" spans="1:16" x14ac:dyDescent="0.25">
      <c r="A5986" t="s">
        <v>19</v>
      </c>
      <c r="B5986" t="s">
        <v>9388</v>
      </c>
      <c r="C5986" t="s">
        <v>3887</v>
      </c>
      <c r="D5986" t="s">
        <v>3972</v>
      </c>
      <c r="E5986" t="s">
        <v>20</v>
      </c>
      <c r="F5986" t="b">
        <v>0</v>
      </c>
      <c r="G5986" t="s">
        <v>27</v>
      </c>
      <c r="H5986" s="4">
        <v>45730.625775462962</v>
      </c>
      <c r="I5986" t="b">
        <v>0</v>
      </c>
      <c r="J5986" t="b">
        <v>1</v>
      </c>
      <c r="K5986" t="s">
        <v>24</v>
      </c>
      <c r="L5986" t="s">
        <v>22</v>
      </c>
      <c r="M5986">
        <v>152500</v>
      </c>
      <c r="O5986" t="s">
        <v>9389</v>
      </c>
      <c r="P5986" t="s">
        <v>9390</v>
      </c>
    </row>
    <row r="5987" spans="1:16" x14ac:dyDescent="0.25">
      <c r="A5987" t="s">
        <v>25</v>
      </c>
      <c r="B5987" t="s">
        <v>8208</v>
      </c>
      <c r="C5987" t="s">
        <v>64</v>
      </c>
      <c r="D5987" t="s">
        <v>3972</v>
      </c>
      <c r="E5987" t="s">
        <v>20</v>
      </c>
      <c r="F5987" t="b">
        <v>0</v>
      </c>
      <c r="G5987" t="s">
        <v>52</v>
      </c>
      <c r="H5987" s="4">
        <v>45730.625949074078</v>
      </c>
      <c r="I5987" t="b">
        <v>0</v>
      </c>
      <c r="J5987" t="b">
        <v>1</v>
      </c>
      <c r="K5987" t="s">
        <v>24</v>
      </c>
      <c r="L5987" t="s">
        <v>22</v>
      </c>
      <c r="M5987">
        <v>98950</v>
      </c>
      <c r="O5987" t="s">
        <v>1906</v>
      </c>
      <c r="P5987" t="s">
        <v>8209</v>
      </c>
    </row>
    <row r="5988" spans="1:16" x14ac:dyDescent="0.25">
      <c r="A5988" t="s">
        <v>40</v>
      </c>
      <c r="B5988" t="s">
        <v>9391</v>
      </c>
      <c r="C5988" t="s">
        <v>1118</v>
      </c>
      <c r="D5988" t="s">
        <v>3972</v>
      </c>
      <c r="E5988" t="s">
        <v>20</v>
      </c>
      <c r="F5988" t="b">
        <v>0</v>
      </c>
      <c r="G5988" t="s">
        <v>27</v>
      </c>
      <c r="H5988" s="4">
        <v>45730.627222222232</v>
      </c>
      <c r="I5988" t="b">
        <v>0</v>
      </c>
      <c r="J5988" t="b">
        <v>1</v>
      </c>
      <c r="K5988" t="s">
        <v>24</v>
      </c>
      <c r="L5988" t="s">
        <v>22</v>
      </c>
      <c r="M5988">
        <v>135000</v>
      </c>
      <c r="O5988" t="s">
        <v>1784</v>
      </c>
      <c r="P5988" t="s">
        <v>2489</v>
      </c>
    </row>
    <row r="5989" spans="1:16" x14ac:dyDescent="0.25">
      <c r="A5989" t="s">
        <v>2</v>
      </c>
      <c r="B5989" t="s">
        <v>2</v>
      </c>
      <c r="C5989" t="s">
        <v>9392</v>
      </c>
      <c r="D5989" t="s">
        <v>3972</v>
      </c>
      <c r="E5989" t="s">
        <v>20</v>
      </c>
      <c r="F5989" t="b">
        <v>0</v>
      </c>
      <c r="G5989" t="s">
        <v>52</v>
      </c>
      <c r="H5989" s="4">
        <v>45730.629131944443</v>
      </c>
      <c r="I5989" t="b">
        <v>0</v>
      </c>
      <c r="J5989" t="b">
        <v>1</v>
      </c>
      <c r="K5989" t="s">
        <v>24</v>
      </c>
      <c r="L5989" t="s">
        <v>22</v>
      </c>
      <c r="M5989">
        <v>187153</v>
      </c>
      <c r="O5989" t="s">
        <v>5481</v>
      </c>
      <c r="P5989" t="s">
        <v>3226</v>
      </c>
    </row>
    <row r="5990" spans="1:16" x14ac:dyDescent="0.25">
      <c r="A5990" t="s">
        <v>2</v>
      </c>
      <c r="B5990" t="s">
        <v>4907</v>
      </c>
      <c r="C5990" t="s">
        <v>475</v>
      </c>
      <c r="D5990" t="s">
        <v>3972</v>
      </c>
      <c r="E5990" t="s">
        <v>20</v>
      </c>
      <c r="F5990" t="b">
        <v>0</v>
      </c>
      <c r="G5990" t="s">
        <v>27</v>
      </c>
      <c r="H5990" s="4">
        <v>45730.641516203701</v>
      </c>
      <c r="I5990" t="b">
        <v>0</v>
      </c>
      <c r="J5990" t="b">
        <v>0</v>
      </c>
      <c r="K5990" t="s">
        <v>24</v>
      </c>
      <c r="L5990" t="s">
        <v>22</v>
      </c>
      <c r="M5990">
        <v>130000</v>
      </c>
      <c r="O5990" t="s">
        <v>2925</v>
      </c>
    </row>
    <row r="5991" spans="1:16" x14ac:dyDescent="0.25">
      <c r="A5991" t="s">
        <v>1</v>
      </c>
      <c r="B5991" t="s">
        <v>9393</v>
      </c>
      <c r="C5991" t="s">
        <v>371</v>
      </c>
      <c r="D5991" t="s">
        <v>2208</v>
      </c>
      <c r="E5991" t="s">
        <v>20</v>
      </c>
      <c r="F5991" t="b">
        <v>0</v>
      </c>
      <c r="G5991" t="s">
        <v>27</v>
      </c>
      <c r="H5991" s="4">
        <v>45730.643113425933</v>
      </c>
      <c r="I5991" t="b">
        <v>0</v>
      </c>
      <c r="J5991" t="b">
        <v>0</v>
      </c>
      <c r="K5991" t="s">
        <v>24</v>
      </c>
      <c r="L5991" t="s">
        <v>22</v>
      </c>
      <c r="M5991">
        <v>95000</v>
      </c>
      <c r="O5991" t="s">
        <v>5490</v>
      </c>
      <c r="P5991" t="s">
        <v>9394</v>
      </c>
    </row>
    <row r="5992" spans="1:16" x14ac:dyDescent="0.25">
      <c r="A5992" t="s">
        <v>0</v>
      </c>
      <c r="B5992" t="s">
        <v>8785</v>
      </c>
      <c r="C5992" t="s">
        <v>1099</v>
      </c>
      <c r="D5992" t="s">
        <v>3600</v>
      </c>
      <c r="E5992" t="s">
        <v>51</v>
      </c>
      <c r="F5992" t="b">
        <v>0</v>
      </c>
      <c r="G5992" t="s">
        <v>27</v>
      </c>
      <c r="H5992" s="4">
        <v>45730.666724537034</v>
      </c>
      <c r="I5992" t="b">
        <v>1</v>
      </c>
      <c r="J5992" t="b">
        <v>0</v>
      </c>
      <c r="K5992" t="s">
        <v>24</v>
      </c>
      <c r="L5992" t="s">
        <v>36</v>
      </c>
      <c r="N5992">
        <v>60</v>
      </c>
      <c r="O5992" t="s">
        <v>8786</v>
      </c>
      <c r="P5992" t="s">
        <v>119</v>
      </c>
    </row>
    <row r="5993" spans="1:16" x14ac:dyDescent="0.25">
      <c r="A5993" t="s">
        <v>1</v>
      </c>
      <c r="B5993" t="s">
        <v>9016</v>
      </c>
      <c r="C5993" t="s">
        <v>160</v>
      </c>
      <c r="D5993" t="s">
        <v>3828</v>
      </c>
      <c r="E5993" t="s">
        <v>20</v>
      </c>
      <c r="F5993" t="b">
        <v>0</v>
      </c>
      <c r="G5993" t="s">
        <v>52</v>
      </c>
      <c r="H5993" s="4">
        <v>45730.668865740743</v>
      </c>
      <c r="I5993" t="b">
        <v>0</v>
      </c>
      <c r="J5993" t="b">
        <v>1</v>
      </c>
      <c r="K5993" t="s">
        <v>24</v>
      </c>
      <c r="L5993" t="s">
        <v>22</v>
      </c>
      <c r="M5993">
        <v>220500</v>
      </c>
      <c r="O5993" t="s">
        <v>3939</v>
      </c>
    </row>
    <row r="5994" spans="1:16" x14ac:dyDescent="0.25">
      <c r="A5994" t="s">
        <v>2</v>
      </c>
      <c r="B5994" t="s">
        <v>7236</v>
      </c>
      <c r="C5994" t="s">
        <v>2360</v>
      </c>
      <c r="D5994" t="s">
        <v>7237</v>
      </c>
      <c r="E5994" t="s">
        <v>20</v>
      </c>
      <c r="F5994" t="b">
        <v>0</v>
      </c>
      <c r="G5994" t="s">
        <v>1740</v>
      </c>
      <c r="H5994" s="4">
        <v>45730.685069444437</v>
      </c>
      <c r="I5994" t="b">
        <v>0</v>
      </c>
      <c r="J5994" t="b">
        <v>0</v>
      </c>
      <c r="K5994" t="s">
        <v>1740</v>
      </c>
      <c r="L5994" t="s">
        <v>22</v>
      </c>
      <c r="M5994">
        <v>28000</v>
      </c>
      <c r="O5994" t="s">
        <v>7238</v>
      </c>
    </row>
    <row r="5995" spans="1:16" x14ac:dyDescent="0.25">
      <c r="A5995" t="s">
        <v>19</v>
      </c>
      <c r="B5995" t="s">
        <v>2537</v>
      </c>
      <c r="C5995" t="s">
        <v>82</v>
      </c>
      <c r="D5995" t="s">
        <v>3972</v>
      </c>
      <c r="E5995" t="s">
        <v>51</v>
      </c>
      <c r="F5995" t="b">
        <v>0</v>
      </c>
      <c r="G5995" t="s">
        <v>27</v>
      </c>
      <c r="H5995" s="4">
        <v>45730.708344907413</v>
      </c>
      <c r="I5995" t="b">
        <v>0</v>
      </c>
      <c r="J5995" t="b">
        <v>0</v>
      </c>
      <c r="K5995" t="s">
        <v>24</v>
      </c>
      <c r="L5995" t="s">
        <v>36</v>
      </c>
      <c r="N5995">
        <v>77.5</v>
      </c>
      <c r="O5995" t="s">
        <v>5097</v>
      </c>
      <c r="P5995" t="s">
        <v>5098</v>
      </c>
    </row>
    <row r="5996" spans="1:16" x14ac:dyDescent="0.25">
      <c r="A5996" t="s">
        <v>0</v>
      </c>
      <c r="B5996" t="s">
        <v>9395</v>
      </c>
      <c r="C5996" t="s">
        <v>443</v>
      </c>
      <c r="D5996" t="s">
        <v>3600</v>
      </c>
      <c r="E5996" t="s">
        <v>20</v>
      </c>
      <c r="F5996" t="b">
        <v>0</v>
      </c>
      <c r="G5996" t="s">
        <v>27</v>
      </c>
      <c r="H5996" s="4">
        <v>45730.708368055559</v>
      </c>
      <c r="I5996" t="b">
        <v>0</v>
      </c>
      <c r="J5996" t="b">
        <v>0</v>
      </c>
      <c r="K5996" t="s">
        <v>24</v>
      </c>
      <c r="L5996" t="s">
        <v>22</v>
      </c>
      <c r="M5996">
        <v>107500</v>
      </c>
      <c r="O5996" t="s">
        <v>9396</v>
      </c>
      <c r="P5996" t="s">
        <v>9397</v>
      </c>
    </row>
    <row r="5997" spans="1:16" x14ac:dyDescent="0.25">
      <c r="A5997" t="s">
        <v>0</v>
      </c>
      <c r="B5997" t="s">
        <v>0</v>
      </c>
      <c r="C5997" t="s">
        <v>621</v>
      </c>
      <c r="D5997" t="s">
        <v>3972</v>
      </c>
      <c r="E5997" t="s">
        <v>51</v>
      </c>
      <c r="F5997" t="b">
        <v>0</v>
      </c>
      <c r="G5997" t="s">
        <v>52</v>
      </c>
      <c r="H5997" s="4">
        <v>45730.709050925929</v>
      </c>
      <c r="I5997" t="b">
        <v>1</v>
      </c>
      <c r="J5997" t="b">
        <v>0</v>
      </c>
      <c r="K5997" t="s">
        <v>24</v>
      </c>
      <c r="L5997" t="s">
        <v>36</v>
      </c>
      <c r="N5997">
        <v>22.5</v>
      </c>
      <c r="O5997" t="s">
        <v>1783</v>
      </c>
    </row>
    <row r="5998" spans="1:16" x14ac:dyDescent="0.25">
      <c r="A5998" t="s">
        <v>1</v>
      </c>
      <c r="B5998" t="s">
        <v>779</v>
      </c>
      <c r="C5998" t="s">
        <v>64</v>
      </c>
      <c r="D5998" t="s">
        <v>3972</v>
      </c>
      <c r="E5998" t="s">
        <v>631</v>
      </c>
      <c r="F5998" t="b">
        <v>0</v>
      </c>
      <c r="G5998" t="s">
        <v>52</v>
      </c>
      <c r="H5998" s="4">
        <v>45730.710057870368</v>
      </c>
      <c r="I5998" t="b">
        <v>0</v>
      </c>
      <c r="J5998" t="b">
        <v>0</v>
      </c>
      <c r="K5998" t="s">
        <v>24</v>
      </c>
      <c r="L5998" t="s">
        <v>36</v>
      </c>
      <c r="N5998">
        <v>20</v>
      </c>
      <c r="O5998" t="s">
        <v>3888</v>
      </c>
      <c r="P5998" t="s">
        <v>149</v>
      </c>
    </row>
    <row r="5999" spans="1:16" x14ac:dyDescent="0.25">
      <c r="A5999" t="s">
        <v>2</v>
      </c>
      <c r="B5999" t="s">
        <v>9398</v>
      </c>
      <c r="C5999" t="s">
        <v>172</v>
      </c>
      <c r="D5999" t="s">
        <v>3972</v>
      </c>
      <c r="E5999" t="s">
        <v>20</v>
      </c>
      <c r="F5999" t="b">
        <v>0</v>
      </c>
      <c r="G5999" t="s">
        <v>27</v>
      </c>
      <c r="H5999" s="4">
        <v>45730.710231481477</v>
      </c>
      <c r="I5999" t="b">
        <v>0</v>
      </c>
      <c r="J5999" t="b">
        <v>1</v>
      </c>
      <c r="K5999" t="s">
        <v>24</v>
      </c>
      <c r="L5999" t="s">
        <v>22</v>
      </c>
      <c r="M5999">
        <v>162500</v>
      </c>
      <c r="O5999" t="s">
        <v>1172</v>
      </c>
      <c r="P5999" t="s">
        <v>9399</v>
      </c>
    </row>
    <row r="6000" spans="1:16" x14ac:dyDescent="0.25">
      <c r="A6000" t="s">
        <v>2</v>
      </c>
      <c r="B6000" t="s">
        <v>9400</v>
      </c>
      <c r="C6000" t="s">
        <v>633</v>
      </c>
      <c r="D6000" t="s">
        <v>2208</v>
      </c>
      <c r="E6000" t="s">
        <v>20</v>
      </c>
      <c r="F6000" t="b">
        <v>0</v>
      </c>
      <c r="G6000" t="s">
        <v>27</v>
      </c>
      <c r="H6000" s="4">
        <v>45730.710277777784</v>
      </c>
      <c r="I6000" t="b">
        <v>0</v>
      </c>
      <c r="J6000" t="b">
        <v>1</v>
      </c>
      <c r="K6000" t="s">
        <v>24</v>
      </c>
      <c r="L6000" t="s">
        <v>22</v>
      </c>
      <c r="M6000">
        <v>135000</v>
      </c>
      <c r="O6000" t="s">
        <v>3506</v>
      </c>
      <c r="P6000" t="s">
        <v>9401</v>
      </c>
    </row>
    <row r="6001" spans="1:16" x14ac:dyDescent="0.25">
      <c r="A6001" t="s">
        <v>2</v>
      </c>
      <c r="B6001" t="s">
        <v>2</v>
      </c>
      <c r="C6001" t="s">
        <v>39</v>
      </c>
      <c r="D6001" t="s">
        <v>3984</v>
      </c>
      <c r="E6001" t="s">
        <v>20</v>
      </c>
      <c r="F6001" t="b">
        <v>1</v>
      </c>
      <c r="G6001" t="s">
        <v>3446</v>
      </c>
      <c r="H6001" s="4">
        <v>45730.710682870369</v>
      </c>
      <c r="I6001" t="b">
        <v>0</v>
      </c>
      <c r="J6001" t="b">
        <v>0</v>
      </c>
      <c r="K6001" t="s">
        <v>3446</v>
      </c>
      <c r="L6001" t="s">
        <v>22</v>
      </c>
      <c r="M6001">
        <v>37500</v>
      </c>
      <c r="O6001" t="s">
        <v>7649</v>
      </c>
      <c r="P6001" t="s">
        <v>7650</v>
      </c>
    </row>
    <row r="6002" spans="1:16" x14ac:dyDescent="0.25">
      <c r="A6002" t="s">
        <v>2</v>
      </c>
      <c r="B6002" t="s">
        <v>9402</v>
      </c>
      <c r="C6002" t="s">
        <v>9403</v>
      </c>
      <c r="D6002" t="s">
        <v>4083</v>
      </c>
      <c r="E6002" t="s">
        <v>20</v>
      </c>
      <c r="F6002" t="b">
        <v>0</v>
      </c>
      <c r="G6002" t="s">
        <v>158</v>
      </c>
      <c r="H6002" s="4">
        <v>45730.712916666656</v>
      </c>
      <c r="I6002" t="b">
        <v>0</v>
      </c>
      <c r="J6002" t="b">
        <v>0</v>
      </c>
      <c r="K6002" t="s">
        <v>158</v>
      </c>
      <c r="L6002" t="s">
        <v>22</v>
      </c>
      <c r="M6002">
        <v>110000</v>
      </c>
      <c r="O6002" t="s">
        <v>9404</v>
      </c>
      <c r="P6002" t="s">
        <v>1244</v>
      </c>
    </row>
    <row r="6003" spans="1:16" x14ac:dyDescent="0.25">
      <c r="A6003" t="s">
        <v>2</v>
      </c>
      <c r="B6003" t="s">
        <v>9405</v>
      </c>
      <c r="C6003" t="s">
        <v>4207</v>
      </c>
      <c r="D6003" t="s">
        <v>3828</v>
      </c>
      <c r="E6003" t="s">
        <v>219</v>
      </c>
      <c r="F6003" t="b">
        <v>0</v>
      </c>
      <c r="G6003" t="s">
        <v>1247</v>
      </c>
      <c r="H6003" s="4">
        <v>45730.738020833327</v>
      </c>
      <c r="I6003" t="b">
        <v>0</v>
      </c>
      <c r="J6003" t="b">
        <v>0</v>
      </c>
      <c r="K6003" t="s">
        <v>1247</v>
      </c>
      <c r="L6003" t="s">
        <v>36</v>
      </c>
      <c r="N6003">
        <v>32.5</v>
      </c>
      <c r="O6003" t="s">
        <v>9406</v>
      </c>
    </row>
    <row r="6004" spans="1:16" x14ac:dyDescent="0.25">
      <c r="A6004" t="s">
        <v>2</v>
      </c>
      <c r="B6004" t="s">
        <v>9407</v>
      </c>
      <c r="C6004" t="s">
        <v>122</v>
      </c>
      <c r="D6004" t="s">
        <v>3600</v>
      </c>
      <c r="E6004" t="s">
        <v>20</v>
      </c>
      <c r="F6004" t="b">
        <v>0</v>
      </c>
      <c r="G6004" t="s">
        <v>27</v>
      </c>
      <c r="H6004" s="4">
        <v>45730.752106481479</v>
      </c>
      <c r="I6004" t="b">
        <v>1</v>
      </c>
      <c r="J6004" t="b">
        <v>0</v>
      </c>
      <c r="K6004" t="s">
        <v>24</v>
      </c>
      <c r="L6004" t="s">
        <v>22</v>
      </c>
      <c r="M6004">
        <v>95000</v>
      </c>
      <c r="O6004" t="s">
        <v>9408</v>
      </c>
      <c r="P6004" t="s">
        <v>48</v>
      </c>
    </row>
    <row r="6005" spans="1:16" x14ac:dyDescent="0.25">
      <c r="A6005" t="s">
        <v>2</v>
      </c>
      <c r="B6005" t="s">
        <v>8529</v>
      </c>
      <c r="C6005" t="s">
        <v>26</v>
      </c>
      <c r="D6005" t="s">
        <v>3956</v>
      </c>
      <c r="E6005" t="s">
        <v>20</v>
      </c>
      <c r="F6005" t="b">
        <v>0</v>
      </c>
      <c r="G6005" t="s">
        <v>23</v>
      </c>
      <c r="H6005" s="4">
        <v>45730.768310185187</v>
      </c>
      <c r="I6005" t="b">
        <v>0</v>
      </c>
      <c r="J6005" t="b">
        <v>1</v>
      </c>
      <c r="K6005" t="s">
        <v>24</v>
      </c>
      <c r="L6005" t="s">
        <v>36</v>
      </c>
      <c r="N6005">
        <v>61.159996032714837</v>
      </c>
      <c r="O6005" t="s">
        <v>8530</v>
      </c>
      <c r="P6005" t="s">
        <v>8531</v>
      </c>
    </row>
    <row r="6006" spans="1:16" x14ac:dyDescent="0.25">
      <c r="A6006" t="s">
        <v>0</v>
      </c>
      <c r="B6006" t="s">
        <v>9409</v>
      </c>
      <c r="C6006" t="s">
        <v>329</v>
      </c>
      <c r="D6006" t="s">
        <v>3972</v>
      </c>
      <c r="E6006" t="s">
        <v>51</v>
      </c>
      <c r="F6006" t="b">
        <v>0</v>
      </c>
      <c r="G6006" t="s">
        <v>27</v>
      </c>
      <c r="H6006" s="4">
        <v>45730.791932870372</v>
      </c>
      <c r="I6006" t="b">
        <v>0</v>
      </c>
      <c r="J6006" t="b">
        <v>0</v>
      </c>
      <c r="K6006" t="s">
        <v>24</v>
      </c>
      <c r="L6006" t="s">
        <v>36</v>
      </c>
      <c r="N6006">
        <v>80</v>
      </c>
      <c r="O6006" t="s">
        <v>9410</v>
      </c>
    </row>
    <row r="6007" spans="1:16" x14ac:dyDescent="0.25">
      <c r="A6007" t="s">
        <v>0</v>
      </c>
      <c r="B6007" t="s">
        <v>1246</v>
      </c>
      <c r="C6007" t="s">
        <v>768</v>
      </c>
      <c r="D6007" t="s">
        <v>4083</v>
      </c>
      <c r="F6007" t="b">
        <v>0</v>
      </c>
      <c r="G6007" t="s">
        <v>27</v>
      </c>
      <c r="H6007" s="4">
        <v>45730.792013888888</v>
      </c>
      <c r="I6007" t="b">
        <v>0</v>
      </c>
      <c r="J6007" t="b">
        <v>0</v>
      </c>
      <c r="K6007" t="s">
        <v>24</v>
      </c>
      <c r="L6007" t="s">
        <v>22</v>
      </c>
      <c r="M6007">
        <v>93176</v>
      </c>
      <c r="O6007" t="s">
        <v>9411</v>
      </c>
    </row>
    <row r="6008" spans="1:16" x14ac:dyDescent="0.25">
      <c r="A6008" t="s">
        <v>2</v>
      </c>
      <c r="B6008" t="s">
        <v>9412</v>
      </c>
      <c r="C6008" t="s">
        <v>1025</v>
      </c>
      <c r="D6008" t="s">
        <v>3600</v>
      </c>
      <c r="E6008" t="s">
        <v>51</v>
      </c>
      <c r="F6008" t="b">
        <v>0</v>
      </c>
      <c r="G6008" t="s">
        <v>35</v>
      </c>
      <c r="H6008" s="4">
        <v>45730.793356481481</v>
      </c>
      <c r="I6008" t="b">
        <v>1</v>
      </c>
      <c r="J6008" t="b">
        <v>0</v>
      </c>
      <c r="K6008" t="s">
        <v>24</v>
      </c>
      <c r="L6008" t="s">
        <v>36</v>
      </c>
      <c r="N6008">
        <v>65</v>
      </c>
      <c r="O6008" t="s">
        <v>9413</v>
      </c>
      <c r="P6008" t="s">
        <v>2177</v>
      </c>
    </row>
    <row r="6009" spans="1:16" x14ac:dyDescent="0.25">
      <c r="A6009" t="s">
        <v>0</v>
      </c>
      <c r="B6009" t="s">
        <v>8055</v>
      </c>
      <c r="C6009" t="s">
        <v>696</v>
      </c>
      <c r="D6009" t="s">
        <v>3972</v>
      </c>
      <c r="E6009" t="s">
        <v>51</v>
      </c>
      <c r="F6009" t="b">
        <v>0</v>
      </c>
      <c r="G6009" t="s">
        <v>30</v>
      </c>
      <c r="H6009" s="4">
        <v>45730.793506944443</v>
      </c>
      <c r="I6009" t="b">
        <v>0</v>
      </c>
      <c r="J6009" t="b">
        <v>0</v>
      </c>
      <c r="K6009" t="s">
        <v>24</v>
      </c>
      <c r="L6009" t="s">
        <v>36</v>
      </c>
      <c r="N6009">
        <v>47.5</v>
      </c>
      <c r="O6009" t="s">
        <v>1137</v>
      </c>
      <c r="P6009" t="s">
        <v>709</v>
      </c>
    </row>
    <row r="6010" spans="1:16" x14ac:dyDescent="0.25">
      <c r="A6010" t="s">
        <v>2</v>
      </c>
      <c r="B6010" t="s">
        <v>9414</v>
      </c>
      <c r="C6010" t="s">
        <v>9415</v>
      </c>
      <c r="D6010" t="s">
        <v>3972</v>
      </c>
      <c r="E6010" t="s">
        <v>20</v>
      </c>
      <c r="F6010" t="b">
        <v>0</v>
      </c>
      <c r="G6010" t="s">
        <v>27</v>
      </c>
      <c r="H6010" s="4">
        <v>45730.793703703697</v>
      </c>
      <c r="I6010" t="b">
        <v>0</v>
      </c>
      <c r="J6010" t="b">
        <v>1</v>
      </c>
      <c r="K6010" t="s">
        <v>24</v>
      </c>
      <c r="L6010" t="s">
        <v>22</v>
      </c>
      <c r="M6010">
        <v>119000</v>
      </c>
      <c r="O6010" t="s">
        <v>734</v>
      </c>
      <c r="P6010" t="s">
        <v>9416</v>
      </c>
    </row>
    <row r="6011" spans="1:16" x14ac:dyDescent="0.25">
      <c r="A6011" t="s">
        <v>89</v>
      </c>
      <c r="B6011" t="s">
        <v>6659</v>
      </c>
      <c r="C6011" t="s">
        <v>44</v>
      </c>
      <c r="D6011" t="s">
        <v>3972</v>
      </c>
      <c r="E6011" t="s">
        <v>20</v>
      </c>
      <c r="F6011" t="b">
        <v>0</v>
      </c>
      <c r="G6011" t="s">
        <v>27</v>
      </c>
      <c r="H6011" s="4">
        <v>45730.795057870368</v>
      </c>
      <c r="I6011" t="b">
        <v>1</v>
      </c>
      <c r="J6011" t="b">
        <v>1</v>
      </c>
      <c r="K6011" t="s">
        <v>24</v>
      </c>
      <c r="L6011" t="s">
        <v>22</v>
      </c>
      <c r="M6011">
        <v>185000</v>
      </c>
      <c r="O6011" t="s">
        <v>2815</v>
      </c>
      <c r="P6011" t="s">
        <v>6660</v>
      </c>
    </row>
    <row r="6012" spans="1:16" x14ac:dyDescent="0.25">
      <c r="A6012" t="s">
        <v>0</v>
      </c>
      <c r="B6012" t="s">
        <v>9417</v>
      </c>
      <c r="C6012" t="s">
        <v>316</v>
      </c>
      <c r="D6012" t="s">
        <v>3956</v>
      </c>
      <c r="E6012" t="s">
        <v>20</v>
      </c>
      <c r="F6012" t="b">
        <v>0</v>
      </c>
      <c r="G6012" t="s">
        <v>35</v>
      </c>
      <c r="H6012" s="4">
        <v>45730.833819444437</v>
      </c>
      <c r="I6012" t="b">
        <v>0</v>
      </c>
      <c r="J6012" t="b">
        <v>1</v>
      </c>
      <c r="K6012" t="s">
        <v>24</v>
      </c>
      <c r="L6012" t="s">
        <v>36</v>
      </c>
      <c r="N6012">
        <v>16.510000228881839</v>
      </c>
      <c r="O6012" t="s">
        <v>759</v>
      </c>
      <c r="P6012" t="s">
        <v>9418</v>
      </c>
    </row>
    <row r="6013" spans="1:16" x14ac:dyDescent="0.25">
      <c r="A6013" t="s">
        <v>0</v>
      </c>
      <c r="B6013" t="s">
        <v>9174</v>
      </c>
      <c r="C6013" t="s">
        <v>292</v>
      </c>
      <c r="D6013" t="s">
        <v>3956</v>
      </c>
      <c r="E6013" t="s">
        <v>20</v>
      </c>
      <c r="F6013" t="b">
        <v>0</v>
      </c>
      <c r="G6013" t="s">
        <v>30</v>
      </c>
      <c r="H6013" s="4">
        <v>45730.834236111114</v>
      </c>
      <c r="I6013" t="b">
        <v>0</v>
      </c>
      <c r="J6013" t="b">
        <v>1</v>
      </c>
      <c r="K6013" t="s">
        <v>24</v>
      </c>
      <c r="L6013" t="s">
        <v>36</v>
      </c>
      <c r="N6013">
        <v>22.694999694824219</v>
      </c>
      <c r="O6013" t="s">
        <v>9175</v>
      </c>
      <c r="P6013" t="s">
        <v>1303</v>
      </c>
    </row>
    <row r="6014" spans="1:16" x14ac:dyDescent="0.25">
      <c r="A6014" t="s">
        <v>139</v>
      </c>
      <c r="B6014" t="s">
        <v>1634</v>
      </c>
      <c r="C6014" t="s">
        <v>945</v>
      </c>
      <c r="D6014" t="s">
        <v>3972</v>
      </c>
      <c r="E6014" t="s">
        <v>20</v>
      </c>
      <c r="F6014" t="b">
        <v>0</v>
      </c>
      <c r="G6014" t="s">
        <v>30</v>
      </c>
      <c r="H6014" s="4">
        <v>45730.83425925926</v>
      </c>
      <c r="I6014" t="b">
        <v>0</v>
      </c>
      <c r="J6014" t="b">
        <v>0</v>
      </c>
      <c r="K6014" t="s">
        <v>24</v>
      </c>
      <c r="L6014" t="s">
        <v>22</v>
      </c>
      <c r="M6014">
        <v>67884</v>
      </c>
      <c r="O6014" t="s">
        <v>3090</v>
      </c>
    </row>
    <row r="6015" spans="1:16" x14ac:dyDescent="0.25">
      <c r="A6015" t="s">
        <v>2</v>
      </c>
      <c r="B6015" t="s">
        <v>2617</v>
      </c>
      <c r="C6015" t="s">
        <v>151</v>
      </c>
      <c r="D6015" t="s">
        <v>3972</v>
      </c>
      <c r="E6015" t="s">
        <v>20</v>
      </c>
      <c r="F6015" t="b">
        <v>0</v>
      </c>
      <c r="G6015" t="s">
        <v>30</v>
      </c>
      <c r="H6015" s="4">
        <v>45730.835636574076</v>
      </c>
      <c r="I6015" t="b">
        <v>0</v>
      </c>
      <c r="J6015" t="b">
        <v>1</v>
      </c>
      <c r="K6015" t="s">
        <v>24</v>
      </c>
      <c r="L6015" t="s">
        <v>22</v>
      </c>
      <c r="M6015">
        <v>130500</v>
      </c>
      <c r="O6015" t="s">
        <v>9419</v>
      </c>
      <c r="P6015" t="s">
        <v>9420</v>
      </c>
    </row>
    <row r="6016" spans="1:16" x14ac:dyDescent="0.25">
      <c r="A6016" t="s">
        <v>2</v>
      </c>
      <c r="B6016" t="s">
        <v>2076</v>
      </c>
      <c r="C6016" t="s">
        <v>236</v>
      </c>
      <c r="D6016" t="s">
        <v>3956</v>
      </c>
      <c r="E6016" t="s">
        <v>34</v>
      </c>
      <c r="F6016" t="b">
        <v>0</v>
      </c>
      <c r="G6016" t="s">
        <v>41</v>
      </c>
      <c r="H6016" s="4">
        <v>45730.835763888892</v>
      </c>
      <c r="I6016" t="b">
        <v>1</v>
      </c>
      <c r="J6016" t="b">
        <v>1</v>
      </c>
      <c r="K6016" t="s">
        <v>24</v>
      </c>
      <c r="L6016" t="s">
        <v>36</v>
      </c>
      <c r="N6016">
        <v>56.475002288818359</v>
      </c>
      <c r="O6016" t="s">
        <v>186</v>
      </c>
      <c r="P6016" t="s">
        <v>4097</v>
      </c>
    </row>
    <row r="6017" spans="1:16" x14ac:dyDescent="0.25">
      <c r="A6017" t="s">
        <v>2</v>
      </c>
      <c r="B6017" t="s">
        <v>9421</v>
      </c>
      <c r="C6017" t="s">
        <v>823</v>
      </c>
      <c r="D6017" t="s">
        <v>3828</v>
      </c>
      <c r="E6017" t="s">
        <v>20</v>
      </c>
      <c r="F6017" t="b">
        <v>0</v>
      </c>
      <c r="G6017" t="s">
        <v>52</v>
      </c>
      <c r="H6017" s="4">
        <v>45730.838194444441</v>
      </c>
      <c r="I6017" t="b">
        <v>0</v>
      </c>
      <c r="J6017" t="b">
        <v>1</v>
      </c>
      <c r="K6017" t="s">
        <v>24</v>
      </c>
      <c r="L6017" t="s">
        <v>22</v>
      </c>
      <c r="M6017">
        <v>98883</v>
      </c>
      <c r="O6017" t="s">
        <v>9422</v>
      </c>
      <c r="P6017" t="s">
        <v>9423</v>
      </c>
    </row>
    <row r="6018" spans="1:16" x14ac:dyDescent="0.25">
      <c r="A6018" t="s">
        <v>25</v>
      </c>
      <c r="B6018" t="s">
        <v>9424</v>
      </c>
      <c r="C6018" t="s">
        <v>203</v>
      </c>
      <c r="D6018" t="s">
        <v>3828</v>
      </c>
      <c r="E6018" t="s">
        <v>20</v>
      </c>
      <c r="F6018" t="b">
        <v>0</v>
      </c>
      <c r="G6018" t="s">
        <v>23</v>
      </c>
      <c r="H6018" s="4">
        <v>45730.863483796304</v>
      </c>
      <c r="I6018" t="b">
        <v>1</v>
      </c>
      <c r="J6018" t="b">
        <v>1</v>
      </c>
      <c r="K6018" t="s">
        <v>24</v>
      </c>
      <c r="L6018" t="s">
        <v>22</v>
      </c>
      <c r="M6018">
        <v>108750</v>
      </c>
      <c r="O6018" t="s">
        <v>935</v>
      </c>
      <c r="P6018" t="s">
        <v>1813</v>
      </c>
    </row>
    <row r="6019" spans="1:16" x14ac:dyDescent="0.25">
      <c r="A6019" t="s">
        <v>0</v>
      </c>
      <c r="B6019" t="s">
        <v>0</v>
      </c>
      <c r="C6019" t="s">
        <v>916</v>
      </c>
      <c r="D6019" t="s">
        <v>3972</v>
      </c>
      <c r="E6019" t="s">
        <v>20</v>
      </c>
      <c r="F6019" t="b">
        <v>0</v>
      </c>
      <c r="G6019" t="s">
        <v>27</v>
      </c>
      <c r="H6019" s="4">
        <v>45730.876296296286</v>
      </c>
      <c r="I6019" t="b">
        <v>1</v>
      </c>
      <c r="J6019" t="b">
        <v>0</v>
      </c>
      <c r="K6019" t="s">
        <v>24</v>
      </c>
      <c r="L6019" t="s">
        <v>22</v>
      </c>
      <c r="M6019">
        <v>82500</v>
      </c>
      <c r="O6019" t="s">
        <v>1899</v>
      </c>
      <c r="P6019" t="s">
        <v>338</v>
      </c>
    </row>
    <row r="6020" spans="1:16" x14ac:dyDescent="0.25">
      <c r="A6020" t="s">
        <v>0</v>
      </c>
      <c r="B6020" t="s">
        <v>9425</v>
      </c>
      <c r="C6020" t="s">
        <v>213</v>
      </c>
      <c r="D6020" t="s">
        <v>3828</v>
      </c>
      <c r="E6020" t="s">
        <v>20</v>
      </c>
      <c r="F6020" t="b">
        <v>0</v>
      </c>
      <c r="G6020" t="s">
        <v>41</v>
      </c>
      <c r="H6020" s="4">
        <v>45730.876331018517</v>
      </c>
      <c r="I6020" t="b">
        <v>0</v>
      </c>
      <c r="J6020" t="b">
        <v>1</v>
      </c>
      <c r="K6020" t="s">
        <v>24</v>
      </c>
      <c r="L6020" t="s">
        <v>36</v>
      </c>
      <c r="N6020">
        <v>23</v>
      </c>
      <c r="O6020" t="s">
        <v>9426</v>
      </c>
      <c r="P6020" t="s">
        <v>9427</v>
      </c>
    </row>
    <row r="6021" spans="1:16" x14ac:dyDescent="0.25">
      <c r="A6021" t="s">
        <v>89</v>
      </c>
      <c r="B6021" t="s">
        <v>9428</v>
      </c>
      <c r="C6021" t="s">
        <v>2172</v>
      </c>
      <c r="D6021" t="s">
        <v>3600</v>
      </c>
      <c r="E6021" t="s">
        <v>20</v>
      </c>
      <c r="F6021" t="b">
        <v>0</v>
      </c>
      <c r="G6021" t="s">
        <v>52</v>
      </c>
      <c r="H6021" s="4">
        <v>45730.877812500003</v>
      </c>
      <c r="I6021" t="b">
        <v>0</v>
      </c>
      <c r="J6021" t="b">
        <v>1</v>
      </c>
      <c r="K6021" t="s">
        <v>24</v>
      </c>
      <c r="L6021" t="s">
        <v>22</v>
      </c>
      <c r="M6021">
        <v>255630</v>
      </c>
      <c r="O6021" t="s">
        <v>773</v>
      </c>
    </row>
    <row r="6022" spans="1:16" x14ac:dyDescent="0.25">
      <c r="A6022" t="s">
        <v>0</v>
      </c>
      <c r="B6022" t="s">
        <v>1934</v>
      </c>
      <c r="C6022" t="s">
        <v>1247</v>
      </c>
      <c r="D6022" t="s">
        <v>3828</v>
      </c>
      <c r="E6022" t="s">
        <v>20</v>
      </c>
      <c r="F6022" t="b">
        <v>0</v>
      </c>
      <c r="G6022" t="s">
        <v>1247</v>
      </c>
      <c r="H6022" s="4">
        <v>45730.905011574083</v>
      </c>
      <c r="I6022" t="b">
        <v>0</v>
      </c>
      <c r="J6022" t="b">
        <v>0</v>
      </c>
      <c r="K6022" t="s">
        <v>1247</v>
      </c>
      <c r="L6022" t="s">
        <v>22</v>
      </c>
      <c r="M6022">
        <v>38500</v>
      </c>
      <c r="O6022" t="s">
        <v>5659</v>
      </c>
      <c r="P6022" t="s">
        <v>5660</v>
      </c>
    </row>
    <row r="6023" spans="1:16" x14ac:dyDescent="0.25">
      <c r="A6023" t="s">
        <v>0</v>
      </c>
      <c r="B6023" t="s">
        <v>8620</v>
      </c>
      <c r="C6023" t="s">
        <v>179</v>
      </c>
      <c r="D6023" t="s">
        <v>3972</v>
      </c>
      <c r="E6023" t="s">
        <v>20</v>
      </c>
      <c r="F6023" t="b">
        <v>0</v>
      </c>
      <c r="G6023" t="s">
        <v>27</v>
      </c>
      <c r="H6023" s="4">
        <v>45730.916979166657</v>
      </c>
      <c r="I6023" t="b">
        <v>0</v>
      </c>
      <c r="J6023" t="b">
        <v>1</v>
      </c>
      <c r="K6023" t="s">
        <v>24</v>
      </c>
      <c r="L6023" t="s">
        <v>22</v>
      </c>
      <c r="M6023">
        <v>62355.453125</v>
      </c>
      <c r="O6023" t="s">
        <v>8621</v>
      </c>
      <c r="P6023" t="s">
        <v>1732</v>
      </c>
    </row>
    <row r="6024" spans="1:16" x14ac:dyDescent="0.25">
      <c r="A6024" t="s">
        <v>89</v>
      </c>
      <c r="B6024" t="s">
        <v>2377</v>
      </c>
      <c r="C6024" t="s">
        <v>623</v>
      </c>
      <c r="D6024" t="s">
        <v>3972</v>
      </c>
      <c r="E6024" t="s">
        <v>51</v>
      </c>
      <c r="F6024" t="b">
        <v>0</v>
      </c>
      <c r="G6024" t="s">
        <v>27</v>
      </c>
      <c r="H6024" s="4">
        <v>45730.916979166657</v>
      </c>
      <c r="I6024" t="b">
        <v>0</v>
      </c>
      <c r="J6024" t="b">
        <v>1</v>
      </c>
      <c r="K6024" t="s">
        <v>24</v>
      </c>
      <c r="L6024" t="s">
        <v>36</v>
      </c>
      <c r="N6024">
        <v>65</v>
      </c>
      <c r="O6024" t="s">
        <v>483</v>
      </c>
      <c r="P6024" t="s">
        <v>9068</v>
      </c>
    </row>
    <row r="6025" spans="1:16" x14ac:dyDescent="0.25">
      <c r="A6025" t="s">
        <v>2</v>
      </c>
      <c r="B6025" t="s">
        <v>9429</v>
      </c>
      <c r="C6025" t="s">
        <v>145</v>
      </c>
      <c r="D6025" t="s">
        <v>3828</v>
      </c>
      <c r="E6025" t="s">
        <v>20</v>
      </c>
      <c r="F6025" t="b">
        <v>0</v>
      </c>
      <c r="G6025" t="s">
        <v>27</v>
      </c>
      <c r="H6025" s="4">
        <v>45730.917870370373</v>
      </c>
      <c r="I6025" t="b">
        <v>0</v>
      </c>
      <c r="J6025" t="b">
        <v>1</v>
      </c>
      <c r="K6025" t="s">
        <v>24</v>
      </c>
      <c r="L6025" t="s">
        <v>22</v>
      </c>
      <c r="M6025">
        <v>204500</v>
      </c>
      <c r="O6025" t="s">
        <v>9430</v>
      </c>
      <c r="P6025" t="s">
        <v>9431</v>
      </c>
    </row>
    <row r="6026" spans="1:16" x14ac:dyDescent="0.25">
      <c r="A6026" t="s">
        <v>1</v>
      </c>
      <c r="B6026" t="s">
        <v>9432</v>
      </c>
      <c r="C6026" t="s">
        <v>192</v>
      </c>
      <c r="D6026" t="s">
        <v>2208</v>
      </c>
      <c r="E6026" t="s">
        <v>20</v>
      </c>
      <c r="F6026" t="b">
        <v>0</v>
      </c>
      <c r="G6026" t="s">
        <v>23</v>
      </c>
      <c r="H6026" s="4">
        <v>45730.930821759262</v>
      </c>
      <c r="I6026" t="b">
        <v>0</v>
      </c>
      <c r="J6026" t="b">
        <v>1</v>
      </c>
      <c r="K6026" t="s">
        <v>24</v>
      </c>
      <c r="L6026" t="s">
        <v>36</v>
      </c>
      <c r="N6026">
        <v>40.81500244140625</v>
      </c>
      <c r="O6026" t="s">
        <v>9433</v>
      </c>
      <c r="P6026" t="s">
        <v>9434</v>
      </c>
    </row>
    <row r="6027" spans="1:16" x14ac:dyDescent="0.25">
      <c r="A6027" t="s">
        <v>89</v>
      </c>
      <c r="B6027" t="s">
        <v>5117</v>
      </c>
      <c r="C6027" t="s">
        <v>367</v>
      </c>
      <c r="D6027" t="s">
        <v>3972</v>
      </c>
      <c r="E6027" t="s">
        <v>20</v>
      </c>
      <c r="F6027" t="b">
        <v>0</v>
      </c>
      <c r="G6027" t="s">
        <v>27</v>
      </c>
      <c r="H6027" s="4">
        <v>45730.958541666667</v>
      </c>
      <c r="I6027" t="b">
        <v>0</v>
      </c>
      <c r="J6027" t="b">
        <v>1</v>
      </c>
      <c r="K6027" t="s">
        <v>24</v>
      </c>
      <c r="L6027" t="s">
        <v>22</v>
      </c>
      <c r="M6027">
        <v>160000</v>
      </c>
      <c r="O6027" t="s">
        <v>368</v>
      </c>
      <c r="P6027" t="s">
        <v>5118</v>
      </c>
    </row>
    <row r="6028" spans="1:16" x14ac:dyDescent="0.25">
      <c r="A6028" t="s">
        <v>0</v>
      </c>
      <c r="B6028" t="s">
        <v>1174</v>
      </c>
      <c r="C6028" t="s">
        <v>9435</v>
      </c>
      <c r="D6028" t="s">
        <v>3956</v>
      </c>
      <c r="E6028" t="s">
        <v>34</v>
      </c>
      <c r="F6028" t="b">
        <v>0</v>
      </c>
      <c r="G6028" t="s">
        <v>35</v>
      </c>
      <c r="H6028" s="4">
        <v>45730.958761574067</v>
      </c>
      <c r="I6028" t="b">
        <v>0</v>
      </c>
      <c r="J6028" t="b">
        <v>0</v>
      </c>
      <c r="K6028" t="s">
        <v>24</v>
      </c>
      <c r="L6028" t="s">
        <v>36</v>
      </c>
      <c r="N6028">
        <v>16.510000228881839</v>
      </c>
      <c r="O6028" t="s">
        <v>9436</v>
      </c>
      <c r="P6028" t="s">
        <v>9437</v>
      </c>
    </row>
    <row r="6029" spans="1:16" x14ac:dyDescent="0.25">
      <c r="A6029" t="s">
        <v>2</v>
      </c>
      <c r="B6029" t="s">
        <v>369</v>
      </c>
      <c r="C6029" t="s">
        <v>8873</v>
      </c>
      <c r="D6029" t="s">
        <v>3972</v>
      </c>
      <c r="E6029" t="s">
        <v>631</v>
      </c>
      <c r="F6029" t="b">
        <v>0</v>
      </c>
      <c r="G6029" t="s">
        <v>41</v>
      </c>
      <c r="H6029" s="4">
        <v>45730.971516203703</v>
      </c>
      <c r="I6029" t="b">
        <v>0</v>
      </c>
      <c r="J6029" t="b">
        <v>0</v>
      </c>
      <c r="K6029" t="s">
        <v>24</v>
      </c>
      <c r="L6029" t="s">
        <v>22</v>
      </c>
      <c r="M6029">
        <v>87000</v>
      </c>
      <c r="O6029" t="s">
        <v>91</v>
      </c>
      <c r="P6029" t="s">
        <v>9438</v>
      </c>
    </row>
    <row r="6030" spans="1:16" x14ac:dyDescent="0.25">
      <c r="A6030" t="s">
        <v>40</v>
      </c>
      <c r="B6030" t="s">
        <v>1786</v>
      </c>
      <c r="C6030" t="s">
        <v>5426</v>
      </c>
      <c r="D6030" t="s">
        <v>4013</v>
      </c>
      <c r="E6030" t="s">
        <v>20</v>
      </c>
      <c r="F6030" t="b">
        <v>0</v>
      </c>
      <c r="G6030" t="s">
        <v>27</v>
      </c>
      <c r="H6030" s="4">
        <v>45730.997129629628</v>
      </c>
      <c r="I6030" t="b">
        <v>0</v>
      </c>
      <c r="J6030" t="b">
        <v>1</v>
      </c>
      <c r="K6030" t="s">
        <v>24</v>
      </c>
      <c r="L6030" t="s">
        <v>22</v>
      </c>
      <c r="M6030">
        <v>253000</v>
      </c>
      <c r="O6030" t="s">
        <v>59</v>
      </c>
      <c r="P6030" t="s">
        <v>137</v>
      </c>
    </row>
    <row r="6031" spans="1:16" x14ac:dyDescent="0.25">
      <c r="A6031" t="s">
        <v>0</v>
      </c>
      <c r="B6031" t="s">
        <v>257</v>
      </c>
      <c r="C6031" t="s">
        <v>468</v>
      </c>
      <c r="D6031" t="s">
        <v>3972</v>
      </c>
      <c r="E6031" t="s">
        <v>20</v>
      </c>
      <c r="F6031" t="b">
        <v>0</v>
      </c>
      <c r="G6031" t="s">
        <v>27</v>
      </c>
      <c r="H6031" s="4">
        <v>45731.000231481477</v>
      </c>
      <c r="I6031" t="b">
        <v>0</v>
      </c>
      <c r="J6031" t="b">
        <v>1</v>
      </c>
      <c r="K6031" t="s">
        <v>24</v>
      </c>
      <c r="L6031" t="s">
        <v>22</v>
      </c>
      <c r="M6031">
        <v>125000</v>
      </c>
      <c r="O6031" t="s">
        <v>5481</v>
      </c>
      <c r="P6031" t="s">
        <v>9338</v>
      </c>
    </row>
    <row r="6032" spans="1:16" x14ac:dyDescent="0.25">
      <c r="A6032" t="s">
        <v>89</v>
      </c>
      <c r="B6032" t="s">
        <v>5531</v>
      </c>
      <c r="C6032" t="s">
        <v>3196</v>
      </c>
      <c r="D6032" t="s">
        <v>3972</v>
      </c>
      <c r="E6032" t="s">
        <v>51</v>
      </c>
      <c r="F6032" t="b">
        <v>0</v>
      </c>
      <c r="G6032" t="s">
        <v>41</v>
      </c>
      <c r="H6032" s="4">
        <v>45731.000462962962</v>
      </c>
      <c r="I6032" t="b">
        <v>1</v>
      </c>
      <c r="J6032" t="b">
        <v>0</v>
      </c>
      <c r="K6032" t="s">
        <v>24</v>
      </c>
      <c r="L6032" t="s">
        <v>36</v>
      </c>
      <c r="N6032">
        <v>47.5</v>
      </c>
      <c r="O6032" t="s">
        <v>806</v>
      </c>
      <c r="P6032" t="s">
        <v>5532</v>
      </c>
    </row>
    <row r="6033" spans="1:16" x14ac:dyDescent="0.25">
      <c r="A6033" t="s">
        <v>2</v>
      </c>
      <c r="B6033" t="s">
        <v>1167</v>
      </c>
      <c r="C6033" t="s">
        <v>29</v>
      </c>
      <c r="D6033" t="s">
        <v>5534</v>
      </c>
      <c r="E6033" t="s">
        <v>20</v>
      </c>
      <c r="F6033" t="b">
        <v>0</v>
      </c>
      <c r="G6033" t="s">
        <v>27</v>
      </c>
      <c r="H6033" s="4">
        <v>45731.001157407409</v>
      </c>
      <c r="I6033" t="b">
        <v>1</v>
      </c>
      <c r="J6033" t="b">
        <v>1</v>
      </c>
      <c r="K6033" t="s">
        <v>24</v>
      </c>
      <c r="L6033" t="s">
        <v>22</v>
      </c>
      <c r="M6033">
        <v>88582</v>
      </c>
      <c r="O6033" t="s">
        <v>77</v>
      </c>
      <c r="P6033" t="s">
        <v>9339</v>
      </c>
    </row>
    <row r="6034" spans="1:16" x14ac:dyDescent="0.25">
      <c r="A6034" t="s">
        <v>40</v>
      </c>
      <c r="B6034" t="s">
        <v>9340</v>
      </c>
      <c r="C6034" t="s">
        <v>748</v>
      </c>
      <c r="D6034" t="s">
        <v>4034</v>
      </c>
      <c r="E6034" t="s">
        <v>20</v>
      </c>
      <c r="F6034" t="b">
        <v>0</v>
      </c>
      <c r="G6034" t="s">
        <v>158</v>
      </c>
      <c r="H6034" s="4">
        <v>45731.014479166668</v>
      </c>
      <c r="I6034" t="b">
        <v>0</v>
      </c>
      <c r="J6034" t="b">
        <v>0</v>
      </c>
      <c r="K6034" t="s">
        <v>158</v>
      </c>
      <c r="L6034" t="s">
        <v>22</v>
      </c>
      <c r="M6034">
        <v>83999.5</v>
      </c>
      <c r="O6034" t="s">
        <v>2768</v>
      </c>
      <c r="P6034" t="s">
        <v>3411</v>
      </c>
    </row>
    <row r="6035" spans="1:16" x14ac:dyDescent="0.25">
      <c r="A6035" t="s">
        <v>28</v>
      </c>
      <c r="B6035" t="s">
        <v>28</v>
      </c>
      <c r="C6035" t="s">
        <v>5241</v>
      </c>
      <c r="D6035" t="s">
        <v>5242</v>
      </c>
      <c r="E6035" t="s">
        <v>20</v>
      </c>
      <c r="F6035" t="b">
        <v>0</v>
      </c>
      <c r="G6035" t="s">
        <v>314</v>
      </c>
      <c r="H6035" s="4">
        <v>45731.023402777777</v>
      </c>
      <c r="I6035" t="b">
        <v>0</v>
      </c>
      <c r="J6035" t="b">
        <v>0</v>
      </c>
      <c r="K6035" t="s">
        <v>314</v>
      </c>
      <c r="L6035" t="s">
        <v>22</v>
      </c>
      <c r="M6035">
        <v>90000</v>
      </c>
      <c r="O6035" t="s">
        <v>6696</v>
      </c>
      <c r="P6035" t="s">
        <v>6697</v>
      </c>
    </row>
    <row r="6036" spans="1:16" x14ac:dyDescent="0.25">
      <c r="A6036" t="s">
        <v>0</v>
      </c>
      <c r="B6036" t="s">
        <v>0</v>
      </c>
      <c r="C6036" t="s">
        <v>9341</v>
      </c>
      <c r="D6036" t="s">
        <v>7546</v>
      </c>
      <c r="E6036" t="s">
        <v>34</v>
      </c>
      <c r="F6036" t="b">
        <v>0</v>
      </c>
      <c r="G6036" t="s">
        <v>41</v>
      </c>
      <c r="H6036" s="4">
        <v>45731.042337962957</v>
      </c>
      <c r="I6036" t="b">
        <v>0</v>
      </c>
      <c r="J6036" t="b">
        <v>0</v>
      </c>
      <c r="K6036" t="s">
        <v>24</v>
      </c>
      <c r="L6036" t="s">
        <v>36</v>
      </c>
      <c r="N6036">
        <v>15</v>
      </c>
      <c r="O6036" t="s">
        <v>7547</v>
      </c>
      <c r="P6036" t="s">
        <v>61</v>
      </c>
    </row>
    <row r="6037" spans="1:16" x14ac:dyDescent="0.25">
      <c r="A6037" t="s">
        <v>0</v>
      </c>
      <c r="B6037" t="s">
        <v>4605</v>
      </c>
      <c r="C6037" t="s">
        <v>386</v>
      </c>
      <c r="D6037" t="s">
        <v>4606</v>
      </c>
      <c r="E6037" t="s">
        <v>51</v>
      </c>
      <c r="F6037" t="b">
        <v>0</v>
      </c>
      <c r="G6037" t="s">
        <v>41</v>
      </c>
      <c r="H6037" s="4">
        <v>45731.250300925924</v>
      </c>
      <c r="I6037" t="b">
        <v>1</v>
      </c>
      <c r="J6037" t="b">
        <v>0</v>
      </c>
      <c r="K6037" t="s">
        <v>24</v>
      </c>
      <c r="L6037" t="s">
        <v>22</v>
      </c>
      <c r="M6037">
        <v>169241</v>
      </c>
      <c r="O6037" t="s">
        <v>4607</v>
      </c>
      <c r="P6037" t="s">
        <v>4608</v>
      </c>
    </row>
    <row r="6038" spans="1:16" x14ac:dyDescent="0.25">
      <c r="A6038" t="s">
        <v>0</v>
      </c>
      <c r="B6038" t="s">
        <v>0</v>
      </c>
      <c r="C6038" t="s">
        <v>517</v>
      </c>
      <c r="D6038" t="s">
        <v>4752</v>
      </c>
      <c r="E6038" t="s">
        <v>51</v>
      </c>
      <c r="F6038" t="b">
        <v>0</v>
      </c>
      <c r="G6038" t="s">
        <v>41</v>
      </c>
      <c r="H6038" s="4">
        <v>45731.25037037037</v>
      </c>
      <c r="I6038" t="b">
        <v>0</v>
      </c>
      <c r="J6038" t="b">
        <v>1</v>
      </c>
      <c r="K6038" t="s">
        <v>24</v>
      </c>
      <c r="L6038" t="s">
        <v>36</v>
      </c>
      <c r="N6038">
        <v>47.5</v>
      </c>
      <c r="O6038" t="s">
        <v>289</v>
      </c>
      <c r="P6038" t="s">
        <v>2400</v>
      </c>
    </row>
    <row r="6039" spans="1:16" x14ac:dyDescent="0.25">
      <c r="A6039" t="s">
        <v>0</v>
      </c>
      <c r="B6039" t="s">
        <v>9342</v>
      </c>
      <c r="C6039" t="s">
        <v>151</v>
      </c>
      <c r="D6039" t="s">
        <v>3828</v>
      </c>
      <c r="E6039" t="s">
        <v>20</v>
      </c>
      <c r="F6039" t="b">
        <v>0</v>
      </c>
      <c r="G6039" t="s">
        <v>30</v>
      </c>
      <c r="H6039" s="4">
        <v>45731.250567129631</v>
      </c>
      <c r="I6039" t="b">
        <v>0</v>
      </c>
      <c r="J6039" t="b">
        <v>1</v>
      </c>
      <c r="K6039" t="s">
        <v>24</v>
      </c>
      <c r="L6039" t="s">
        <v>36</v>
      </c>
      <c r="N6039">
        <v>43.875</v>
      </c>
      <c r="O6039" t="s">
        <v>6082</v>
      </c>
      <c r="P6039" t="s">
        <v>9343</v>
      </c>
    </row>
    <row r="6040" spans="1:16" x14ac:dyDescent="0.25">
      <c r="A6040" t="s">
        <v>0</v>
      </c>
      <c r="B6040" t="s">
        <v>0</v>
      </c>
      <c r="C6040" t="s">
        <v>3330</v>
      </c>
      <c r="D6040" t="s">
        <v>3828</v>
      </c>
      <c r="E6040" t="s">
        <v>51</v>
      </c>
      <c r="F6040" t="b">
        <v>0</v>
      </c>
      <c r="G6040" t="s">
        <v>30</v>
      </c>
      <c r="H6040" s="4">
        <v>45731.250625000001</v>
      </c>
      <c r="I6040" t="b">
        <v>0</v>
      </c>
      <c r="J6040" t="b">
        <v>0</v>
      </c>
      <c r="K6040" t="s">
        <v>24</v>
      </c>
      <c r="L6040" t="s">
        <v>22</v>
      </c>
      <c r="M6040">
        <v>76212</v>
      </c>
      <c r="O6040" t="s">
        <v>9344</v>
      </c>
      <c r="P6040" t="s">
        <v>9345</v>
      </c>
    </row>
    <row r="6041" spans="1:16" x14ac:dyDescent="0.25">
      <c r="A6041" t="s">
        <v>1</v>
      </c>
      <c r="B6041" t="s">
        <v>663</v>
      </c>
      <c r="C6041" t="s">
        <v>140</v>
      </c>
      <c r="D6041" t="s">
        <v>3972</v>
      </c>
      <c r="E6041" t="s">
        <v>20</v>
      </c>
      <c r="F6041" t="b">
        <v>0</v>
      </c>
      <c r="G6041" t="s">
        <v>35</v>
      </c>
      <c r="H6041" s="4">
        <v>45731.250972222217</v>
      </c>
      <c r="I6041" t="b">
        <v>0</v>
      </c>
      <c r="J6041" t="b">
        <v>1</v>
      </c>
      <c r="K6041" t="s">
        <v>24</v>
      </c>
      <c r="L6041" t="s">
        <v>22</v>
      </c>
      <c r="M6041">
        <v>124350</v>
      </c>
      <c r="O6041" t="s">
        <v>664</v>
      </c>
      <c r="P6041" t="s">
        <v>9346</v>
      </c>
    </row>
    <row r="6042" spans="1:16" x14ac:dyDescent="0.25">
      <c r="A6042" t="s">
        <v>1</v>
      </c>
      <c r="B6042" t="s">
        <v>3439</v>
      </c>
      <c r="C6042" t="s">
        <v>82</v>
      </c>
      <c r="D6042" t="s">
        <v>3969</v>
      </c>
      <c r="E6042" t="s">
        <v>20</v>
      </c>
      <c r="F6042" t="b">
        <v>0</v>
      </c>
      <c r="G6042" t="s">
        <v>27</v>
      </c>
      <c r="H6042" s="4">
        <v>45731.251006944447</v>
      </c>
      <c r="I6042" t="b">
        <v>0</v>
      </c>
      <c r="J6042" t="b">
        <v>1</v>
      </c>
      <c r="K6042" t="s">
        <v>24</v>
      </c>
      <c r="L6042" t="s">
        <v>22</v>
      </c>
      <c r="M6042">
        <v>152000</v>
      </c>
      <c r="O6042" t="s">
        <v>65</v>
      </c>
      <c r="P6042" t="s">
        <v>723</v>
      </c>
    </row>
    <row r="6043" spans="1:16" x14ac:dyDescent="0.25">
      <c r="A6043" t="s">
        <v>191</v>
      </c>
      <c r="B6043" t="s">
        <v>9347</v>
      </c>
      <c r="C6043" t="s">
        <v>82</v>
      </c>
      <c r="D6043" t="s">
        <v>3972</v>
      </c>
      <c r="E6043" t="s">
        <v>20</v>
      </c>
      <c r="F6043" t="b">
        <v>0</v>
      </c>
      <c r="G6043" t="s">
        <v>27</v>
      </c>
      <c r="H6043" s="4">
        <v>45731.251168981478</v>
      </c>
      <c r="I6043" t="b">
        <v>0</v>
      </c>
      <c r="J6043" t="b">
        <v>0</v>
      </c>
      <c r="K6043" t="s">
        <v>24</v>
      </c>
      <c r="L6043" t="s">
        <v>36</v>
      </c>
      <c r="N6043">
        <v>70.5</v>
      </c>
      <c r="O6043" t="s">
        <v>4343</v>
      </c>
      <c r="P6043" t="s">
        <v>9348</v>
      </c>
    </row>
    <row r="6044" spans="1:16" x14ac:dyDescent="0.25">
      <c r="A6044" t="s">
        <v>1</v>
      </c>
      <c r="B6044" t="s">
        <v>9349</v>
      </c>
      <c r="C6044" t="s">
        <v>1521</v>
      </c>
      <c r="D6044" t="s">
        <v>3383</v>
      </c>
      <c r="E6044" t="s">
        <v>20</v>
      </c>
      <c r="F6044" t="b">
        <v>0</v>
      </c>
      <c r="G6044" t="s">
        <v>52</v>
      </c>
      <c r="H6044" s="4">
        <v>45731.251273148147</v>
      </c>
      <c r="I6044" t="b">
        <v>0</v>
      </c>
      <c r="J6044" t="b">
        <v>1</v>
      </c>
      <c r="K6044" t="s">
        <v>24</v>
      </c>
      <c r="L6044" t="s">
        <v>22</v>
      </c>
      <c r="M6044">
        <v>80000</v>
      </c>
      <c r="O6044" t="s">
        <v>1549</v>
      </c>
      <c r="P6044" t="s">
        <v>700</v>
      </c>
    </row>
    <row r="6045" spans="1:16" x14ac:dyDescent="0.25">
      <c r="A6045" t="s">
        <v>2</v>
      </c>
      <c r="B6045" t="s">
        <v>638</v>
      </c>
      <c r="C6045" t="s">
        <v>213</v>
      </c>
      <c r="D6045" t="s">
        <v>3828</v>
      </c>
      <c r="E6045" t="s">
        <v>20</v>
      </c>
      <c r="F6045" t="b">
        <v>0</v>
      </c>
      <c r="G6045" t="s">
        <v>41</v>
      </c>
      <c r="H6045" s="4">
        <v>45731.252337962957</v>
      </c>
      <c r="I6045" t="b">
        <v>0</v>
      </c>
      <c r="J6045" t="b">
        <v>1</v>
      </c>
      <c r="K6045" t="s">
        <v>24</v>
      </c>
      <c r="L6045" t="s">
        <v>22</v>
      </c>
      <c r="M6045">
        <v>128114.578125</v>
      </c>
      <c r="O6045" t="s">
        <v>7800</v>
      </c>
      <c r="P6045" t="s">
        <v>7801</v>
      </c>
    </row>
    <row r="6046" spans="1:16" x14ac:dyDescent="0.25">
      <c r="A6046" t="s">
        <v>2</v>
      </c>
      <c r="B6046" t="s">
        <v>9350</v>
      </c>
      <c r="C6046" t="s">
        <v>1247</v>
      </c>
      <c r="D6046" t="s">
        <v>2208</v>
      </c>
      <c r="E6046" t="s">
        <v>20</v>
      </c>
      <c r="F6046" t="b">
        <v>0</v>
      </c>
      <c r="G6046" t="s">
        <v>1247</v>
      </c>
      <c r="H6046" s="4">
        <v>45731.263842592591</v>
      </c>
      <c r="I6046" t="b">
        <v>1</v>
      </c>
      <c r="J6046" t="b">
        <v>0</v>
      </c>
      <c r="K6046" t="s">
        <v>1247</v>
      </c>
      <c r="L6046" t="s">
        <v>22</v>
      </c>
      <c r="M6046">
        <v>162500</v>
      </c>
      <c r="O6046" t="s">
        <v>9351</v>
      </c>
      <c r="P6046" t="s">
        <v>9352</v>
      </c>
    </row>
    <row r="6047" spans="1:16" x14ac:dyDescent="0.25">
      <c r="A6047" t="s">
        <v>1</v>
      </c>
      <c r="B6047" t="s">
        <v>844</v>
      </c>
      <c r="C6047" t="s">
        <v>82</v>
      </c>
      <c r="D6047" t="s">
        <v>3828</v>
      </c>
      <c r="E6047" t="s">
        <v>20</v>
      </c>
      <c r="F6047" t="b">
        <v>0</v>
      </c>
      <c r="G6047" t="s">
        <v>27</v>
      </c>
      <c r="H6047" s="4">
        <v>45731.265682870369</v>
      </c>
      <c r="I6047" t="b">
        <v>0</v>
      </c>
      <c r="J6047" t="b">
        <v>1</v>
      </c>
      <c r="K6047" t="s">
        <v>24</v>
      </c>
      <c r="L6047" t="s">
        <v>22</v>
      </c>
      <c r="M6047">
        <v>207500</v>
      </c>
      <c r="O6047" t="s">
        <v>341</v>
      </c>
      <c r="P6047" t="s">
        <v>302</v>
      </c>
    </row>
    <row r="6048" spans="1:16" x14ac:dyDescent="0.25">
      <c r="A6048" t="s">
        <v>1</v>
      </c>
      <c r="B6048" t="s">
        <v>9353</v>
      </c>
      <c r="C6048" t="s">
        <v>192</v>
      </c>
      <c r="D6048" t="s">
        <v>4327</v>
      </c>
      <c r="E6048" t="s">
        <v>51</v>
      </c>
      <c r="F6048" t="b">
        <v>0</v>
      </c>
      <c r="G6048" t="s">
        <v>23</v>
      </c>
      <c r="H6048" s="4">
        <v>45731.266527777778</v>
      </c>
      <c r="I6048" t="b">
        <v>0</v>
      </c>
      <c r="J6048" t="b">
        <v>0</v>
      </c>
      <c r="K6048" t="s">
        <v>24</v>
      </c>
      <c r="L6048" t="s">
        <v>36</v>
      </c>
      <c r="N6048">
        <v>60</v>
      </c>
      <c r="O6048" t="s">
        <v>2486</v>
      </c>
      <c r="P6048" t="s">
        <v>9354</v>
      </c>
    </row>
    <row r="6049" spans="1:16" x14ac:dyDescent="0.25">
      <c r="A6049" t="s">
        <v>139</v>
      </c>
      <c r="B6049" t="s">
        <v>7988</v>
      </c>
      <c r="C6049" t="s">
        <v>39</v>
      </c>
      <c r="D6049" t="s">
        <v>3984</v>
      </c>
      <c r="E6049" t="s">
        <v>20</v>
      </c>
      <c r="F6049" t="b">
        <v>1</v>
      </c>
      <c r="G6049" t="s">
        <v>2438</v>
      </c>
      <c r="H6049" s="4">
        <v>45731.279976851853</v>
      </c>
      <c r="I6049" t="b">
        <v>1</v>
      </c>
      <c r="J6049" t="b">
        <v>0</v>
      </c>
      <c r="K6049" t="s">
        <v>2438</v>
      </c>
      <c r="L6049" t="s">
        <v>22</v>
      </c>
      <c r="M6049">
        <v>80000</v>
      </c>
      <c r="O6049" t="s">
        <v>7989</v>
      </c>
      <c r="P6049" t="s">
        <v>204</v>
      </c>
    </row>
    <row r="6050" spans="1:16" x14ac:dyDescent="0.25">
      <c r="A6050" t="s">
        <v>139</v>
      </c>
      <c r="B6050" t="s">
        <v>9355</v>
      </c>
      <c r="C6050" t="s">
        <v>39</v>
      </c>
      <c r="D6050" t="s">
        <v>2208</v>
      </c>
      <c r="E6050" t="s">
        <v>20</v>
      </c>
      <c r="F6050" t="b">
        <v>1</v>
      </c>
      <c r="G6050" t="s">
        <v>2641</v>
      </c>
      <c r="H6050" s="4">
        <v>45731.284930555557</v>
      </c>
      <c r="I6050" t="b">
        <v>0</v>
      </c>
      <c r="J6050" t="b">
        <v>0</v>
      </c>
      <c r="K6050" t="s">
        <v>2641</v>
      </c>
      <c r="L6050" t="s">
        <v>22</v>
      </c>
      <c r="M6050">
        <v>141810.3125</v>
      </c>
      <c r="O6050" t="s">
        <v>9356</v>
      </c>
      <c r="P6050" t="s">
        <v>9357</v>
      </c>
    </row>
    <row r="6051" spans="1:16" x14ac:dyDescent="0.25">
      <c r="A6051" t="s">
        <v>2</v>
      </c>
      <c r="B6051" t="s">
        <v>4313</v>
      </c>
      <c r="C6051" t="s">
        <v>3088</v>
      </c>
      <c r="D6051" t="s">
        <v>4002</v>
      </c>
      <c r="E6051" t="s">
        <v>20</v>
      </c>
      <c r="F6051" t="b">
        <v>0</v>
      </c>
      <c r="G6051" t="s">
        <v>2134</v>
      </c>
      <c r="H6051" s="4">
        <v>45731.285879629628</v>
      </c>
      <c r="I6051" t="b">
        <v>1</v>
      </c>
      <c r="J6051" t="b">
        <v>0</v>
      </c>
      <c r="K6051" t="s">
        <v>2134</v>
      </c>
      <c r="L6051" t="s">
        <v>22</v>
      </c>
      <c r="M6051">
        <v>410000</v>
      </c>
      <c r="O6051" t="s">
        <v>822</v>
      </c>
    </row>
    <row r="6052" spans="1:16" x14ac:dyDescent="0.25">
      <c r="A6052" t="s">
        <v>0</v>
      </c>
      <c r="B6052" t="s">
        <v>288</v>
      </c>
      <c r="C6052" t="s">
        <v>9358</v>
      </c>
      <c r="D6052" t="s">
        <v>4083</v>
      </c>
      <c r="E6052" t="s">
        <v>20</v>
      </c>
      <c r="F6052" t="b">
        <v>0</v>
      </c>
      <c r="G6052" t="s">
        <v>27</v>
      </c>
      <c r="H6052" s="4">
        <v>45731.291921296302</v>
      </c>
      <c r="I6052" t="b">
        <v>0</v>
      </c>
      <c r="J6052" t="b">
        <v>0</v>
      </c>
      <c r="K6052" t="s">
        <v>24</v>
      </c>
      <c r="L6052" t="s">
        <v>22</v>
      </c>
      <c r="M6052">
        <v>100000</v>
      </c>
      <c r="O6052" t="s">
        <v>9359</v>
      </c>
      <c r="P6052" t="s">
        <v>3836</v>
      </c>
    </row>
    <row r="6053" spans="1:16" x14ac:dyDescent="0.25">
      <c r="A6053" t="s">
        <v>0</v>
      </c>
      <c r="B6053" t="s">
        <v>103</v>
      </c>
      <c r="C6053" t="s">
        <v>203</v>
      </c>
      <c r="D6053" t="s">
        <v>2208</v>
      </c>
      <c r="E6053" t="s">
        <v>20</v>
      </c>
      <c r="F6053" t="b">
        <v>0</v>
      </c>
      <c r="G6053" t="s">
        <v>23</v>
      </c>
      <c r="H6053" s="4">
        <v>45731.312141203707</v>
      </c>
      <c r="I6053" t="b">
        <v>0</v>
      </c>
      <c r="J6053" t="b">
        <v>0</v>
      </c>
      <c r="K6053" t="s">
        <v>24</v>
      </c>
      <c r="L6053" t="s">
        <v>22</v>
      </c>
      <c r="M6053">
        <v>70000</v>
      </c>
      <c r="O6053" t="s">
        <v>803</v>
      </c>
      <c r="P6053" t="s">
        <v>9360</v>
      </c>
    </row>
    <row r="6054" spans="1:16" x14ac:dyDescent="0.25">
      <c r="A6054" t="s">
        <v>139</v>
      </c>
      <c r="B6054" t="s">
        <v>9361</v>
      </c>
      <c r="C6054" t="s">
        <v>5090</v>
      </c>
      <c r="D6054" t="s">
        <v>3969</v>
      </c>
      <c r="E6054" t="s">
        <v>20</v>
      </c>
      <c r="F6054" t="b">
        <v>0</v>
      </c>
      <c r="G6054" t="s">
        <v>30</v>
      </c>
      <c r="H6054" s="4">
        <v>45731.333865740737</v>
      </c>
      <c r="I6054" t="b">
        <v>0</v>
      </c>
      <c r="J6054" t="b">
        <v>1</v>
      </c>
      <c r="K6054" t="s">
        <v>24</v>
      </c>
      <c r="L6054" t="s">
        <v>22</v>
      </c>
      <c r="M6054">
        <v>110000</v>
      </c>
      <c r="O6054" t="s">
        <v>800</v>
      </c>
      <c r="P6054" t="s">
        <v>249</v>
      </c>
    </row>
    <row r="6055" spans="1:16" x14ac:dyDescent="0.25">
      <c r="A6055" t="s">
        <v>89</v>
      </c>
      <c r="B6055" t="s">
        <v>4515</v>
      </c>
      <c r="C6055" t="s">
        <v>71</v>
      </c>
      <c r="D6055" t="s">
        <v>3972</v>
      </c>
      <c r="E6055" t="s">
        <v>20</v>
      </c>
      <c r="F6055" t="b">
        <v>0</v>
      </c>
      <c r="G6055" t="s">
        <v>27</v>
      </c>
      <c r="H6055" s="4">
        <v>45731.334814814807</v>
      </c>
      <c r="I6055" t="b">
        <v>0</v>
      </c>
      <c r="J6055" t="b">
        <v>1</v>
      </c>
      <c r="K6055" t="s">
        <v>24</v>
      </c>
      <c r="L6055" t="s">
        <v>22</v>
      </c>
      <c r="M6055">
        <v>187625</v>
      </c>
      <c r="O6055" t="s">
        <v>1101</v>
      </c>
      <c r="P6055" t="s">
        <v>4516</v>
      </c>
    </row>
    <row r="6056" spans="1:16" x14ac:dyDescent="0.25">
      <c r="A6056" t="s">
        <v>40</v>
      </c>
      <c r="B6056" t="s">
        <v>3193</v>
      </c>
      <c r="C6056" t="s">
        <v>1471</v>
      </c>
      <c r="D6056" t="s">
        <v>4177</v>
      </c>
      <c r="E6056" t="s">
        <v>20</v>
      </c>
      <c r="F6056" t="b">
        <v>0</v>
      </c>
      <c r="G6056" t="s">
        <v>41</v>
      </c>
      <c r="H6056" s="4">
        <v>45731.335868055547</v>
      </c>
      <c r="I6056" t="b">
        <v>0</v>
      </c>
      <c r="J6056" t="b">
        <v>1</v>
      </c>
      <c r="K6056" t="s">
        <v>24</v>
      </c>
      <c r="L6056" t="s">
        <v>22</v>
      </c>
      <c r="M6056">
        <v>241000</v>
      </c>
      <c r="O6056" t="s">
        <v>59</v>
      </c>
      <c r="P6056" t="s">
        <v>137</v>
      </c>
    </row>
    <row r="6057" spans="1:16" x14ac:dyDescent="0.25">
      <c r="A6057" t="s">
        <v>139</v>
      </c>
      <c r="B6057" t="s">
        <v>9362</v>
      </c>
      <c r="C6057" t="s">
        <v>9363</v>
      </c>
      <c r="D6057" t="s">
        <v>9364</v>
      </c>
      <c r="E6057" t="s">
        <v>631</v>
      </c>
      <c r="F6057" t="b">
        <v>0</v>
      </c>
      <c r="G6057" t="s">
        <v>820</v>
      </c>
      <c r="H6057" s="4">
        <v>45731.341273148151</v>
      </c>
      <c r="I6057" t="b">
        <v>0</v>
      </c>
      <c r="J6057" t="b">
        <v>0</v>
      </c>
      <c r="K6057" t="s">
        <v>820</v>
      </c>
      <c r="L6057" t="s">
        <v>22</v>
      </c>
      <c r="M6057">
        <v>103000</v>
      </c>
      <c r="O6057" t="s">
        <v>341</v>
      </c>
      <c r="P6057" t="s">
        <v>9365</v>
      </c>
    </row>
    <row r="6058" spans="1:16" x14ac:dyDescent="0.25">
      <c r="A6058" t="s">
        <v>2</v>
      </c>
      <c r="B6058" t="s">
        <v>9366</v>
      </c>
      <c r="C6058" t="s">
        <v>1828</v>
      </c>
      <c r="D6058" t="s">
        <v>3828</v>
      </c>
      <c r="E6058" t="s">
        <v>20</v>
      </c>
      <c r="F6058" t="b">
        <v>0</v>
      </c>
      <c r="G6058" t="s">
        <v>41</v>
      </c>
      <c r="H6058" s="4">
        <v>45731.37667824074</v>
      </c>
      <c r="I6058" t="b">
        <v>0</v>
      </c>
      <c r="J6058" t="b">
        <v>1</v>
      </c>
      <c r="K6058" t="s">
        <v>24</v>
      </c>
      <c r="L6058" t="s">
        <v>22</v>
      </c>
      <c r="M6058">
        <v>90750</v>
      </c>
      <c r="O6058" t="s">
        <v>3185</v>
      </c>
      <c r="P6058" t="s">
        <v>9367</v>
      </c>
    </row>
    <row r="6059" spans="1:16" x14ac:dyDescent="0.25">
      <c r="A6059" t="s">
        <v>2</v>
      </c>
      <c r="B6059" t="s">
        <v>9368</v>
      </c>
      <c r="C6059" t="s">
        <v>179</v>
      </c>
      <c r="D6059" t="s">
        <v>4177</v>
      </c>
      <c r="E6059" t="s">
        <v>20</v>
      </c>
      <c r="F6059" t="b">
        <v>0</v>
      </c>
      <c r="G6059" t="s">
        <v>27</v>
      </c>
      <c r="H6059" s="4">
        <v>45731.377337962957</v>
      </c>
      <c r="I6059" t="b">
        <v>0</v>
      </c>
      <c r="J6059" t="b">
        <v>1</v>
      </c>
      <c r="K6059" t="s">
        <v>24</v>
      </c>
      <c r="L6059" t="s">
        <v>22</v>
      </c>
      <c r="M6059">
        <v>207000</v>
      </c>
      <c r="O6059" t="s">
        <v>59</v>
      </c>
      <c r="P6059" t="s">
        <v>137</v>
      </c>
    </row>
    <row r="6060" spans="1:16" x14ac:dyDescent="0.25">
      <c r="A6060" t="s">
        <v>2</v>
      </c>
      <c r="B6060" t="s">
        <v>4227</v>
      </c>
      <c r="C6060" t="s">
        <v>690</v>
      </c>
      <c r="D6060" t="s">
        <v>2208</v>
      </c>
      <c r="E6060" t="s">
        <v>34</v>
      </c>
      <c r="F6060" t="b">
        <v>0</v>
      </c>
      <c r="G6060" t="s">
        <v>27</v>
      </c>
      <c r="H6060" s="4">
        <v>45731.432141203702</v>
      </c>
      <c r="I6060" t="b">
        <v>0</v>
      </c>
      <c r="J6060" t="b">
        <v>1</v>
      </c>
      <c r="K6060" t="s">
        <v>24</v>
      </c>
      <c r="L6060" t="s">
        <v>22</v>
      </c>
      <c r="M6060">
        <v>175500</v>
      </c>
      <c r="O6060" t="s">
        <v>428</v>
      </c>
      <c r="P6060" t="s">
        <v>4237</v>
      </c>
    </row>
    <row r="6061" spans="1:16" x14ac:dyDescent="0.25">
      <c r="A6061" t="s">
        <v>0</v>
      </c>
      <c r="B6061" t="s">
        <v>0</v>
      </c>
      <c r="C6061" t="s">
        <v>1978</v>
      </c>
      <c r="D6061" t="s">
        <v>7546</v>
      </c>
      <c r="E6061" t="s">
        <v>34</v>
      </c>
      <c r="F6061" t="b">
        <v>0</v>
      </c>
      <c r="G6061" t="s">
        <v>52</v>
      </c>
      <c r="H6061" s="4">
        <v>45731.459699074083</v>
      </c>
      <c r="I6061" t="b">
        <v>0</v>
      </c>
      <c r="J6061" t="b">
        <v>0</v>
      </c>
      <c r="K6061" t="s">
        <v>24</v>
      </c>
      <c r="L6061" t="s">
        <v>36</v>
      </c>
      <c r="N6061">
        <v>15</v>
      </c>
      <c r="O6061" t="s">
        <v>7547</v>
      </c>
      <c r="P6061" t="s">
        <v>61</v>
      </c>
    </row>
    <row r="6062" spans="1:16" x14ac:dyDescent="0.25">
      <c r="A6062" t="s">
        <v>25</v>
      </c>
      <c r="B6062" t="s">
        <v>9369</v>
      </c>
      <c r="C6062" t="s">
        <v>9370</v>
      </c>
      <c r="D6062" t="s">
        <v>3350</v>
      </c>
      <c r="E6062" t="s">
        <v>20</v>
      </c>
      <c r="F6062" t="b">
        <v>0</v>
      </c>
      <c r="G6062" t="s">
        <v>314</v>
      </c>
      <c r="H6062" s="4">
        <v>45731.483020833337</v>
      </c>
      <c r="I6062" t="b">
        <v>1</v>
      </c>
      <c r="J6062" t="b">
        <v>0</v>
      </c>
      <c r="K6062" t="s">
        <v>314</v>
      </c>
      <c r="L6062" t="s">
        <v>22</v>
      </c>
      <c r="M6062">
        <v>40000</v>
      </c>
      <c r="O6062" t="s">
        <v>3350</v>
      </c>
      <c r="P6062" t="s">
        <v>1304</v>
      </c>
    </row>
    <row r="6063" spans="1:16" x14ac:dyDescent="0.25">
      <c r="A6063" t="s">
        <v>0</v>
      </c>
      <c r="B6063" t="s">
        <v>5524</v>
      </c>
      <c r="C6063" t="s">
        <v>851</v>
      </c>
      <c r="D6063" t="s">
        <v>4327</v>
      </c>
      <c r="E6063" t="s">
        <v>20</v>
      </c>
      <c r="F6063" t="b">
        <v>0</v>
      </c>
      <c r="G6063" t="s">
        <v>27</v>
      </c>
      <c r="H6063" s="4">
        <v>45731.500081018523</v>
      </c>
      <c r="I6063" t="b">
        <v>0</v>
      </c>
      <c r="J6063" t="b">
        <v>0</v>
      </c>
      <c r="K6063" t="s">
        <v>24</v>
      </c>
      <c r="L6063" t="s">
        <v>22</v>
      </c>
      <c r="M6063">
        <v>62500</v>
      </c>
      <c r="O6063" t="s">
        <v>5525</v>
      </c>
      <c r="P6063" t="s">
        <v>5526</v>
      </c>
    </row>
    <row r="6064" spans="1:16" x14ac:dyDescent="0.25">
      <c r="A6064" t="s">
        <v>0</v>
      </c>
      <c r="B6064" t="s">
        <v>0</v>
      </c>
      <c r="C6064" t="s">
        <v>3934</v>
      </c>
      <c r="D6064" t="s">
        <v>7546</v>
      </c>
      <c r="E6064" t="s">
        <v>34</v>
      </c>
      <c r="F6064" t="b">
        <v>0</v>
      </c>
      <c r="G6064" t="s">
        <v>35</v>
      </c>
      <c r="H6064" s="4">
        <v>45731.500648148147</v>
      </c>
      <c r="I6064" t="b">
        <v>0</v>
      </c>
      <c r="J6064" t="b">
        <v>0</v>
      </c>
      <c r="K6064" t="s">
        <v>24</v>
      </c>
      <c r="L6064" t="s">
        <v>36</v>
      </c>
      <c r="N6064">
        <v>15</v>
      </c>
      <c r="O6064" t="s">
        <v>7547</v>
      </c>
      <c r="P6064" t="s">
        <v>61</v>
      </c>
    </row>
    <row r="6065" spans="1:16" x14ac:dyDescent="0.25">
      <c r="A6065" t="s">
        <v>1</v>
      </c>
      <c r="B6065" t="s">
        <v>2392</v>
      </c>
      <c r="C6065" t="s">
        <v>292</v>
      </c>
      <c r="D6065" t="s">
        <v>3972</v>
      </c>
      <c r="E6065" t="s">
        <v>20</v>
      </c>
      <c r="F6065" t="b">
        <v>0</v>
      </c>
      <c r="G6065" t="s">
        <v>30</v>
      </c>
      <c r="H6065" s="4">
        <v>45731.501180555562</v>
      </c>
      <c r="I6065" t="b">
        <v>0</v>
      </c>
      <c r="J6065" t="b">
        <v>1</v>
      </c>
      <c r="K6065" t="s">
        <v>24</v>
      </c>
      <c r="L6065" t="s">
        <v>22</v>
      </c>
      <c r="M6065">
        <v>193426.5</v>
      </c>
      <c r="O6065" t="s">
        <v>5481</v>
      </c>
      <c r="P6065" t="s">
        <v>1809</v>
      </c>
    </row>
    <row r="6066" spans="1:16" x14ac:dyDescent="0.25">
      <c r="A6066" t="s">
        <v>40</v>
      </c>
      <c r="B6066" t="s">
        <v>9371</v>
      </c>
      <c r="C6066" t="s">
        <v>2031</v>
      </c>
      <c r="D6066" t="s">
        <v>3956</v>
      </c>
      <c r="E6066" t="s">
        <v>34</v>
      </c>
      <c r="F6066" t="b">
        <v>0</v>
      </c>
      <c r="G6066" t="s">
        <v>27</v>
      </c>
      <c r="H6066" s="4">
        <v>45731.501296296286</v>
      </c>
      <c r="I6066" t="b">
        <v>0</v>
      </c>
      <c r="J6066" t="b">
        <v>1</v>
      </c>
      <c r="K6066" t="s">
        <v>24</v>
      </c>
      <c r="L6066" t="s">
        <v>36</v>
      </c>
      <c r="N6066">
        <v>54.420001983642578</v>
      </c>
      <c r="O6066" t="s">
        <v>2319</v>
      </c>
      <c r="P6066" t="s">
        <v>9372</v>
      </c>
    </row>
    <row r="6067" spans="1:16" x14ac:dyDescent="0.25">
      <c r="A6067" t="s">
        <v>2</v>
      </c>
      <c r="B6067" t="s">
        <v>7405</v>
      </c>
      <c r="C6067" t="s">
        <v>1358</v>
      </c>
      <c r="D6067" t="s">
        <v>3972</v>
      </c>
      <c r="E6067" t="s">
        <v>20</v>
      </c>
      <c r="F6067" t="b">
        <v>0</v>
      </c>
      <c r="G6067" t="s">
        <v>41</v>
      </c>
      <c r="H6067" s="4">
        <v>45731.501400462963</v>
      </c>
      <c r="I6067" t="b">
        <v>0</v>
      </c>
      <c r="J6067" t="b">
        <v>0</v>
      </c>
      <c r="K6067" t="s">
        <v>24</v>
      </c>
      <c r="L6067" t="s">
        <v>22</v>
      </c>
      <c r="M6067">
        <v>82850</v>
      </c>
      <c r="O6067" t="s">
        <v>5481</v>
      </c>
      <c r="P6067" t="s">
        <v>3772</v>
      </c>
    </row>
    <row r="6068" spans="1:16" x14ac:dyDescent="0.25">
      <c r="A6068" t="s">
        <v>2</v>
      </c>
      <c r="B6068" t="s">
        <v>9373</v>
      </c>
      <c r="C6068" t="s">
        <v>1050</v>
      </c>
      <c r="D6068" t="s">
        <v>3972</v>
      </c>
      <c r="E6068" t="s">
        <v>20</v>
      </c>
      <c r="F6068" t="b">
        <v>0</v>
      </c>
      <c r="G6068" t="s">
        <v>41</v>
      </c>
      <c r="H6068" s="4">
        <v>45731.502187500002</v>
      </c>
      <c r="I6068" t="b">
        <v>0</v>
      </c>
      <c r="J6068" t="b">
        <v>1</v>
      </c>
      <c r="K6068" t="s">
        <v>24</v>
      </c>
      <c r="L6068" t="s">
        <v>22</v>
      </c>
      <c r="M6068">
        <v>122900</v>
      </c>
      <c r="O6068" t="s">
        <v>5481</v>
      </c>
      <c r="P6068" t="s">
        <v>9374</v>
      </c>
    </row>
    <row r="6069" spans="1:16" x14ac:dyDescent="0.25">
      <c r="A6069" t="s">
        <v>1</v>
      </c>
      <c r="B6069" t="s">
        <v>9375</v>
      </c>
      <c r="C6069" t="s">
        <v>1050</v>
      </c>
      <c r="D6069" t="s">
        <v>3972</v>
      </c>
      <c r="E6069" t="s">
        <v>20</v>
      </c>
      <c r="F6069" t="b">
        <v>0</v>
      </c>
      <c r="G6069" t="s">
        <v>35</v>
      </c>
      <c r="H6069" s="4">
        <v>45731.502349537041</v>
      </c>
      <c r="I6069" t="b">
        <v>0</v>
      </c>
      <c r="J6069" t="b">
        <v>1</v>
      </c>
      <c r="K6069" t="s">
        <v>24</v>
      </c>
      <c r="L6069" t="s">
        <v>36</v>
      </c>
      <c r="N6069">
        <v>73</v>
      </c>
      <c r="O6069" t="s">
        <v>5481</v>
      </c>
      <c r="P6069" t="s">
        <v>354</v>
      </c>
    </row>
    <row r="6070" spans="1:16" x14ac:dyDescent="0.25">
      <c r="A6070" t="s">
        <v>25</v>
      </c>
      <c r="B6070" t="s">
        <v>9376</v>
      </c>
      <c r="C6070" t="s">
        <v>820</v>
      </c>
      <c r="D6070" t="s">
        <v>4034</v>
      </c>
      <c r="E6070" t="s">
        <v>20</v>
      </c>
      <c r="F6070" t="b">
        <v>0</v>
      </c>
      <c r="G6070" t="s">
        <v>820</v>
      </c>
      <c r="H6070" s="4">
        <v>45731.507175925923</v>
      </c>
      <c r="I6070" t="b">
        <v>0</v>
      </c>
      <c r="J6070" t="b">
        <v>0</v>
      </c>
      <c r="K6070" t="s">
        <v>820</v>
      </c>
      <c r="L6070" t="s">
        <v>22</v>
      </c>
      <c r="M6070">
        <v>64800</v>
      </c>
      <c r="O6070" t="s">
        <v>9377</v>
      </c>
      <c r="P6070" t="s">
        <v>9378</v>
      </c>
    </row>
    <row r="6071" spans="1:16" x14ac:dyDescent="0.25">
      <c r="A6071" t="s">
        <v>2</v>
      </c>
      <c r="B6071" t="s">
        <v>9379</v>
      </c>
      <c r="C6071" t="s">
        <v>3318</v>
      </c>
      <c r="D6071" t="s">
        <v>3828</v>
      </c>
      <c r="E6071" t="s">
        <v>20</v>
      </c>
      <c r="F6071" t="b">
        <v>0</v>
      </c>
      <c r="G6071" t="s">
        <v>27</v>
      </c>
      <c r="H6071" s="4">
        <v>45731.543055555558</v>
      </c>
      <c r="I6071" t="b">
        <v>0</v>
      </c>
      <c r="J6071" t="b">
        <v>1</v>
      </c>
      <c r="K6071" t="s">
        <v>24</v>
      </c>
      <c r="L6071" t="s">
        <v>36</v>
      </c>
      <c r="N6071">
        <v>63.5</v>
      </c>
      <c r="O6071" t="s">
        <v>3060</v>
      </c>
      <c r="P6071" t="s">
        <v>9380</v>
      </c>
    </row>
    <row r="6072" spans="1:16" x14ac:dyDescent="0.25">
      <c r="A6072" t="s">
        <v>2</v>
      </c>
      <c r="B6072" t="s">
        <v>2</v>
      </c>
      <c r="C6072" t="s">
        <v>87</v>
      </c>
      <c r="D6072" t="s">
        <v>131</v>
      </c>
      <c r="E6072" t="s">
        <v>20</v>
      </c>
      <c r="F6072" t="b">
        <v>0</v>
      </c>
      <c r="G6072" t="s">
        <v>41</v>
      </c>
      <c r="H6072" s="4">
        <v>45731.554652777777</v>
      </c>
      <c r="I6072" t="b">
        <v>1</v>
      </c>
      <c r="J6072" t="b">
        <v>0</v>
      </c>
      <c r="K6072" t="s">
        <v>24</v>
      </c>
      <c r="L6072" t="s">
        <v>22</v>
      </c>
      <c r="M6072">
        <v>130000</v>
      </c>
      <c r="O6072" t="s">
        <v>131</v>
      </c>
      <c r="P6072" t="s">
        <v>9381</v>
      </c>
    </row>
    <row r="6073" spans="1:16" x14ac:dyDescent="0.25">
      <c r="A6073" t="s">
        <v>25</v>
      </c>
      <c r="B6073" t="s">
        <v>7230</v>
      </c>
      <c r="C6073" t="s">
        <v>7231</v>
      </c>
      <c r="D6073" t="s">
        <v>3972</v>
      </c>
      <c r="E6073" t="s">
        <v>51</v>
      </c>
      <c r="F6073" t="b">
        <v>0</v>
      </c>
      <c r="G6073" t="s">
        <v>30</v>
      </c>
      <c r="H6073" s="4">
        <v>45731.58421296296</v>
      </c>
      <c r="I6073" t="b">
        <v>0</v>
      </c>
      <c r="J6073" t="b">
        <v>0</v>
      </c>
      <c r="K6073" t="s">
        <v>24</v>
      </c>
      <c r="L6073" t="s">
        <v>36</v>
      </c>
      <c r="N6073">
        <v>57</v>
      </c>
      <c r="O6073" t="s">
        <v>1002</v>
      </c>
    </row>
    <row r="6074" spans="1:16" x14ac:dyDescent="0.25">
      <c r="A6074" t="s">
        <v>89</v>
      </c>
      <c r="B6074" t="s">
        <v>7026</v>
      </c>
      <c r="C6074" t="s">
        <v>82</v>
      </c>
      <c r="D6074" t="s">
        <v>3972</v>
      </c>
      <c r="E6074" t="s">
        <v>20</v>
      </c>
      <c r="F6074" t="b">
        <v>0</v>
      </c>
      <c r="G6074" t="s">
        <v>41</v>
      </c>
      <c r="H6074" s="4">
        <v>45731.585682870369</v>
      </c>
      <c r="I6074" t="b">
        <v>0</v>
      </c>
      <c r="J6074" t="b">
        <v>1</v>
      </c>
      <c r="K6074" t="s">
        <v>24</v>
      </c>
      <c r="L6074" t="s">
        <v>22</v>
      </c>
      <c r="M6074">
        <v>147500</v>
      </c>
      <c r="O6074" t="s">
        <v>7027</v>
      </c>
      <c r="P6074" t="s">
        <v>7028</v>
      </c>
    </row>
    <row r="6075" spans="1:16" x14ac:dyDescent="0.25">
      <c r="A6075" t="s">
        <v>19</v>
      </c>
      <c r="B6075" t="s">
        <v>9384</v>
      </c>
      <c r="C6075" t="s">
        <v>140</v>
      </c>
      <c r="D6075" t="s">
        <v>3600</v>
      </c>
      <c r="E6075" t="s">
        <v>51</v>
      </c>
      <c r="F6075" t="b">
        <v>0</v>
      </c>
      <c r="G6075" t="s">
        <v>41</v>
      </c>
      <c r="H6075" s="4">
        <v>45731.596435185187</v>
      </c>
      <c r="I6075" t="b">
        <v>0</v>
      </c>
      <c r="J6075" t="b">
        <v>0</v>
      </c>
      <c r="K6075" t="s">
        <v>24</v>
      </c>
      <c r="L6075" t="s">
        <v>36</v>
      </c>
      <c r="N6075">
        <v>110</v>
      </c>
      <c r="O6075" t="s">
        <v>2569</v>
      </c>
      <c r="P6075" t="s">
        <v>2188</v>
      </c>
    </row>
    <row r="6076" spans="1:16" x14ac:dyDescent="0.25">
      <c r="A6076" t="s">
        <v>139</v>
      </c>
      <c r="B6076" t="s">
        <v>1697</v>
      </c>
      <c r="C6076" t="s">
        <v>39</v>
      </c>
      <c r="D6076" t="s">
        <v>7657</v>
      </c>
      <c r="E6076" t="s">
        <v>20</v>
      </c>
      <c r="F6076" t="b">
        <v>1</v>
      </c>
      <c r="G6076" t="s">
        <v>625</v>
      </c>
      <c r="H6076" s="4">
        <v>45731.624872685177</v>
      </c>
      <c r="I6076" t="b">
        <v>1</v>
      </c>
      <c r="J6076" t="b">
        <v>0</v>
      </c>
      <c r="K6076" t="s">
        <v>625</v>
      </c>
      <c r="L6076" t="s">
        <v>22</v>
      </c>
      <c r="M6076">
        <v>70000</v>
      </c>
      <c r="O6076" t="s">
        <v>9385</v>
      </c>
      <c r="P6076" t="s">
        <v>9386</v>
      </c>
    </row>
    <row r="6077" spans="1:16" x14ac:dyDescent="0.25">
      <c r="A6077" t="s">
        <v>0</v>
      </c>
      <c r="B6077" t="s">
        <v>1632</v>
      </c>
      <c r="C6077" t="s">
        <v>118</v>
      </c>
      <c r="D6077" t="s">
        <v>131</v>
      </c>
      <c r="F6077" t="b">
        <v>0</v>
      </c>
      <c r="G6077" t="s">
        <v>27</v>
      </c>
      <c r="H6077" s="4">
        <v>45731.625127314823</v>
      </c>
      <c r="I6077" t="b">
        <v>1</v>
      </c>
      <c r="J6077" t="b">
        <v>0</v>
      </c>
      <c r="K6077" t="s">
        <v>24</v>
      </c>
      <c r="L6077" t="s">
        <v>36</v>
      </c>
      <c r="N6077">
        <v>41</v>
      </c>
      <c r="O6077" t="s">
        <v>131</v>
      </c>
      <c r="P6077" t="s">
        <v>9387</v>
      </c>
    </row>
    <row r="6078" spans="1:16" x14ac:dyDescent="0.25">
      <c r="A6078" t="s">
        <v>19</v>
      </c>
      <c r="B6078" t="s">
        <v>9388</v>
      </c>
      <c r="C6078" t="s">
        <v>3887</v>
      </c>
      <c r="D6078" t="s">
        <v>3972</v>
      </c>
      <c r="E6078" t="s">
        <v>20</v>
      </c>
      <c r="F6078" t="b">
        <v>0</v>
      </c>
      <c r="G6078" t="s">
        <v>27</v>
      </c>
      <c r="H6078" s="4">
        <v>45731.625775462962</v>
      </c>
      <c r="I6078" t="b">
        <v>0</v>
      </c>
      <c r="J6078" t="b">
        <v>1</v>
      </c>
      <c r="K6078" t="s">
        <v>24</v>
      </c>
      <c r="L6078" t="s">
        <v>22</v>
      </c>
      <c r="M6078">
        <v>152500</v>
      </c>
      <c r="O6078" t="s">
        <v>9389</v>
      </c>
      <c r="P6078" t="s">
        <v>9390</v>
      </c>
    </row>
    <row r="6079" spans="1:16" x14ac:dyDescent="0.25">
      <c r="A6079" t="s">
        <v>40</v>
      </c>
      <c r="B6079" t="s">
        <v>9391</v>
      </c>
      <c r="C6079" t="s">
        <v>1118</v>
      </c>
      <c r="D6079" t="s">
        <v>3972</v>
      </c>
      <c r="E6079" t="s">
        <v>20</v>
      </c>
      <c r="F6079" t="b">
        <v>0</v>
      </c>
      <c r="G6079" t="s">
        <v>27</v>
      </c>
      <c r="H6079" s="4">
        <v>45731.627222222232</v>
      </c>
      <c r="I6079" t="b">
        <v>0</v>
      </c>
      <c r="J6079" t="b">
        <v>1</v>
      </c>
      <c r="K6079" t="s">
        <v>24</v>
      </c>
      <c r="L6079" t="s">
        <v>22</v>
      </c>
      <c r="M6079">
        <v>135000</v>
      </c>
      <c r="O6079" t="s">
        <v>1784</v>
      </c>
      <c r="P6079" t="s">
        <v>2489</v>
      </c>
    </row>
    <row r="6080" spans="1:16" x14ac:dyDescent="0.25">
      <c r="A6080" t="s">
        <v>2</v>
      </c>
      <c r="B6080" t="s">
        <v>2</v>
      </c>
      <c r="C6080" t="s">
        <v>9392</v>
      </c>
      <c r="D6080" t="s">
        <v>3972</v>
      </c>
      <c r="E6080" t="s">
        <v>20</v>
      </c>
      <c r="F6080" t="b">
        <v>0</v>
      </c>
      <c r="G6080" t="s">
        <v>52</v>
      </c>
      <c r="H6080" s="4">
        <v>45731.629131944443</v>
      </c>
      <c r="I6080" t="b">
        <v>0</v>
      </c>
      <c r="J6080" t="b">
        <v>1</v>
      </c>
      <c r="K6080" t="s">
        <v>24</v>
      </c>
      <c r="L6080" t="s">
        <v>22</v>
      </c>
      <c r="M6080">
        <v>187153</v>
      </c>
      <c r="O6080" t="s">
        <v>5481</v>
      </c>
      <c r="P6080" t="s">
        <v>3226</v>
      </c>
    </row>
    <row r="6081" spans="1:16" x14ac:dyDescent="0.25">
      <c r="A6081" t="s">
        <v>2</v>
      </c>
      <c r="B6081" t="s">
        <v>4907</v>
      </c>
      <c r="C6081" t="s">
        <v>475</v>
      </c>
      <c r="D6081" t="s">
        <v>3972</v>
      </c>
      <c r="E6081" t="s">
        <v>20</v>
      </c>
      <c r="F6081" t="b">
        <v>0</v>
      </c>
      <c r="G6081" t="s">
        <v>27</v>
      </c>
      <c r="H6081" s="4">
        <v>45731.641516203701</v>
      </c>
      <c r="I6081" t="b">
        <v>0</v>
      </c>
      <c r="J6081" t="b">
        <v>0</v>
      </c>
      <c r="K6081" t="s">
        <v>24</v>
      </c>
      <c r="L6081" t="s">
        <v>22</v>
      </c>
      <c r="M6081">
        <v>130000</v>
      </c>
      <c r="O6081" t="s">
        <v>2925</v>
      </c>
    </row>
    <row r="6082" spans="1:16" x14ac:dyDescent="0.25">
      <c r="A6082" t="s">
        <v>1</v>
      </c>
      <c r="B6082" t="s">
        <v>9393</v>
      </c>
      <c r="C6082" t="s">
        <v>371</v>
      </c>
      <c r="D6082" t="s">
        <v>2208</v>
      </c>
      <c r="E6082" t="s">
        <v>20</v>
      </c>
      <c r="F6082" t="b">
        <v>0</v>
      </c>
      <c r="G6082" t="s">
        <v>27</v>
      </c>
      <c r="H6082" s="4">
        <v>45731.643113425933</v>
      </c>
      <c r="I6082" t="b">
        <v>0</v>
      </c>
      <c r="J6082" t="b">
        <v>0</v>
      </c>
      <c r="K6082" t="s">
        <v>24</v>
      </c>
      <c r="L6082" t="s">
        <v>22</v>
      </c>
      <c r="M6082">
        <v>95000</v>
      </c>
      <c r="O6082" t="s">
        <v>5490</v>
      </c>
      <c r="P6082" t="s">
        <v>9394</v>
      </c>
    </row>
    <row r="6083" spans="1:16" x14ac:dyDescent="0.25">
      <c r="A6083" t="s">
        <v>0</v>
      </c>
      <c r="B6083" t="s">
        <v>8785</v>
      </c>
      <c r="C6083" t="s">
        <v>1099</v>
      </c>
      <c r="D6083" t="s">
        <v>3600</v>
      </c>
      <c r="E6083" t="s">
        <v>51</v>
      </c>
      <c r="F6083" t="b">
        <v>0</v>
      </c>
      <c r="G6083" t="s">
        <v>27</v>
      </c>
      <c r="H6083" s="4">
        <v>45731.666724537034</v>
      </c>
      <c r="I6083" t="b">
        <v>1</v>
      </c>
      <c r="J6083" t="b">
        <v>0</v>
      </c>
      <c r="K6083" t="s">
        <v>24</v>
      </c>
      <c r="L6083" t="s">
        <v>36</v>
      </c>
      <c r="N6083">
        <v>60</v>
      </c>
      <c r="O6083" t="s">
        <v>8786</v>
      </c>
      <c r="P6083" t="s">
        <v>119</v>
      </c>
    </row>
    <row r="6084" spans="1:16" x14ac:dyDescent="0.25">
      <c r="A6084" t="s">
        <v>1</v>
      </c>
      <c r="B6084" t="s">
        <v>9016</v>
      </c>
      <c r="C6084" t="s">
        <v>160</v>
      </c>
      <c r="D6084" t="s">
        <v>3828</v>
      </c>
      <c r="E6084" t="s">
        <v>20</v>
      </c>
      <c r="F6084" t="b">
        <v>0</v>
      </c>
      <c r="G6084" t="s">
        <v>52</v>
      </c>
      <c r="H6084" s="4">
        <v>45731.668865740743</v>
      </c>
      <c r="I6084" t="b">
        <v>0</v>
      </c>
      <c r="J6084" t="b">
        <v>1</v>
      </c>
      <c r="K6084" t="s">
        <v>24</v>
      </c>
      <c r="L6084" t="s">
        <v>22</v>
      </c>
      <c r="M6084">
        <v>220500</v>
      </c>
      <c r="O6084" t="s">
        <v>3939</v>
      </c>
    </row>
    <row r="6085" spans="1:16" x14ac:dyDescent="0.25">
      <c r="A6085" t="s">
        <v>2</v>
      </c>
      <c r="B6085" t="s">
        <v>7236</v>
      </c>
      <c r="C6085" t="s">
        <v>2360</v>
      </c>
      <c r="D6085" t="s">
        <v>7237</v>
      </c>
      <c r="E6085" t="s">
        <v>20</v>
      </c>
      <c r="F6085" t="b">
        <v>0</v>
      </c>
      <c r="G6085" t="s">
        <v>1740</v>
      </c>
      <c r="H6085" s="4">
        <v>45731.685069444437</v>
      </c>
      <c r="I6085" t="b">
        <v>0</v>
      </c>
      <c r="J6085" t="b">
        <v>0</v>
      </c>
      <c r="K6085" t="s">
        <v>1740</v>
      </c>
      <c r="L6085" t="s">
        <v>22</v>
      </c>
      <c r="M6085">
        <v>28000</v>
      </c>
      <c r="O6085" t="s">
        <v>7238</v>
      </c>
    </row>
    <row r="6086" spans="1:16" x14ac:dyDescent="0.25">
      <c r="A6086" t="s">
        <v>0</v>
      </c>
      <c r="B6086" t="s">
        <v>9395</v>
      </c>
      <c r="C6086" t="s">
        <v>443</v>
      </c>
      <c r="D6086" t="s">
        <v>3600</v>
      </c>
      <c r="E6086" t="s">
        <v>20</v>
      </c>
      <c r="F6086" t="b">
        <v>0</v>
      </c>
      <c r="G6086" t="s">
        <v>27</v>
      </c>
      <c r="H6086" s="4">
        <v>45731.708368055559</v>
      </c>
      <c r="I6086" t="b">
        <v>0</v>
      </c>
      <c r="J6086" t="b">
        <v>0</v>
      </c>
      <c r="K6086" t="s">
        <v>24</v>
      </c>
      <c r="L6086" t="s">
        <v>22</v>
      </c>
      <c r="M6086">
        <v>107500</v>
      </c>
      <c r="O6086" t="s">
        <v>9396</v>
      </c>
      <c r="P6086" t="s">
        <v>9397</v>
      </c>
    </row>
    <row r="6087" spans="1:16" x14ac:dyDescent="0.25">
      <c r="A6087" t="s">
        <v>0</v>
      </c>
      <c r="B6087" t="s">
        <v>0</v>
      </c>
      <c r="C6087" t="s">
        <v>621</v>
      </c>
      <c r="D6087" t="s">
        <v>3972</v>
      </c>
      <c r="E6087" t="s">
        <v>51</v>
      </c>
      <c r="F6087" t="b">
        <v>0</v>
      </c>
      <c r="G6087" t="s">
        <v>52</v>
      </c>
      <c r="H6087" s="4">
        <v>45731.709050925929</v>
      </c>
      <c r="I6087" t="b">
        <v>1</v>
      </c>
      <c r="J6087" t="b">
        <v>0</v>
      </c>
      <c r="K6087" t="s">
        <v>24</v>
      </c>
      <c r="L6087" t="s">
        <v>36</v>
      </c>
      <c r="N6087">
        <v>22.5</v>
      </c>
      <c r="O6087" t="s">
        <v>1783</v>
      </c>
    </row>
    <row r="6088" spans="1:16" x14ac:dyDescent="0.25">
      <c r="A6088" t="s">
        <v>1</v>
      </c>
      <c r="B6088" t="s">
        <v>779</v>
      </c>
      <c r="C6088" t="s">
        <v>64</v>
      </c>
      <c r="D6088" t="s">
        <v>3972</v>
      </c>
      <c r="E6088" t="s">
        <v>631</v>
      </c>
      <c r="F6088" t="b">
        <v>0</v>
      </c>
      <c r="G6088" t="s">
        <v>52</v>
      </c>
      <c r="H6088" s="4">
        <v>45731.710057870368</v>
      </c>
      <c r="I6088" t="b">
        <v>0</v>
      </c>
      <c r="J6088" t="b">
        <v>0</v>
      </c>
      <c r="K6088" t="s">
        <v>24</v>
      </c>
      <c r="L6088" t="s">
        <v>36</v>
      </c>
      <c r="N6088">
        <v>20</v>
      </c>
      <c r="O6088" t="s">
        <v>3888</v>
      </c>
      <c r="P6088" t="s">
        <v>149</v>
      </c>
    </row>
    <row r="6089" spans="1:16" x14ac:dyDescent="0.25">
      <c r="A6089" t="s">
        <v>2</v>
      </c>
      <c r="B6089" t="s">
        <v>9398</v>
      </c>
      <c r="C6089" t="s">
        <v>172</v>
      </c>
      <c r="D6089" t="s">
        <v>3972</v>
      </c>
      <c r="E6089" t="s">
        <v>20</v>
      </c>
      <c r="F6089" t="b">
        <v>0</v>
      </c>
      <c r="G6089" t="s">
        <v>27</v>
      </c>
      <c r="H6089" s="4">
        <v>45731.710231481477</v>
      </c>
      <c r="I6089" t="b">
        <v>0</v>
      </c>
      <c r="J6089" t="b">
        <v>1</v>
      </c>
      <c r="K6089" t="s">
        <v>24</v>
      </c>
      <c r="L6089" t="s">
        <v>22</v>
      </c>
      <c r="M6089">
        <v>162500</v>
      </c>
      <c r="O6089" t="s">
        <v>1172</v>
      </c>
      <c r="P6089" t="s">
        <v>9399</v>
      </c>
    </row>
    <row r="6090" spans="1:16" x14ac:dyDescent="0.25">
      <c r="A6090" t="s">
        <v>2</v>
      </c>
      <c r="B6090" t="s">
        <v>9400</v>
      </c>
      <c r="C6090" t="s">
        <v>633</v>
      </c>
      <c r="D6090" t="s">
        <v>2208</v>
      </c>
      <c r="E6090" t="s">
        <v>20</v>
      </c>
      <c r="F6090" t="b">
        <v>0</v>
      </c>
      <c r="G6090" t="s">
        <v>27</v>
      </c>
      <c r="H6090" s="4">
        <v>45731.710277777784</v>
      </c>
      <c r="I6090" t="b">
        <v>0</v>
      </c>
      <c r="J6090" t="b">
        <v>1</v>
      </c>
      <c r="K6090" t="s">
        <v>24</v>
      </c>
      <c r="L6090" t="s">
        <v>22</v>
      </c>
      <c r="M6090">
        <v>135000</v>
      </c>
      <c r="O6090" t="s">
        <v>3506</v>
      </c>
      <c r="P6090" t="s">
        <v>9401</v>
      </c>
    </row>
    <row r="6091" spans="1:16" x14ac:dyDescent="0.25">
      <c r="A6091" t="s">
        <v>2</v>
      </c>
      <c r="B6091" t="s">
        <v>2</v>
      </c>
      <c r="C6091" t="s">
        <v>39</v>
      </c>
      <c r="D6091" t="s">
        <v>3984</v>
      </c>
      <c r="E6091" t="s">
        <v>20</v>
      </c>
      <c r="F6091" t="b">
        <v>1</v>
      </c>
      <c r="G6091" t="s">
        <v>3446</v>
      </c>
      <c r="H6091" s="4">
        <v>45731.710682870369</v>
      </c>
      <c r="I6091" t="b">
        <v>0</v>
      </c>
      <c r="J6091" t="b">
        <v>0</v>
      </c>
      <c r="K6091" t="s">
        <v>3446</v>
      </c>
      <c r="L6091" t="s">
        <v>22</v>
      </c>
      <c r="M6091">
        <v>37500</v>
      </c>
      <c r="O6091" t="s">
        <v>7649</v>
      </c>
      <c r="P6091" t="s">
        <v>7650</v>
      </c>
    </row>
    <row r="6092" spans="1:16" x14ac:dyDescent="0.25">
      <c r="A6092" t="s">
        <v>2</v>
      </c>
      <c r="B6092" t="s">
        <v>9402</v>
      </c>
      <c r="C6092" t="s">
        <v>9403</v>
      </c>
      <c r="D6092" t="s">
        <v>4083</v>
      </c>
      <c r="E6092" t="s">
        <v>20</v>
      </c>
      <c r="F6092" t="b">
        <v>0</v>
      </c>
      <c r="G6092" t="s">
        <v>158</v>
      </c>
      <c r="H6092" s="4">
        <v>45731.712916666656</v>
      </c>
      <c r="I6092" t="b">
        <v>0</v>
      </c>
      <c r="J6092" t="b">
        <v>0</v>
      </c>
      <c r="K6092" t="s">
        <v>158</v>
      </c>
      <c r="L6092" t="s">
        <v>22</v>
      </c>
      <c r="M6092">
        <v>110000</v>
      </c>
      <c r="O6092" t="s">
        <v>9404</v>
      </c>
      <c r="P6092" t="s">
        <v>1244</v>
      </c>
    </row>
    <row r="6093" spans="1:16" x14ac:dyDescent="0.25">
      <c r="A6093" t="s">
        <v>2</v>
      </c>
      <c r="B6093" t="s">
        <v>9405</v>
      </c>
      <c r="C6093" t="s">
        <v>4207</v>
      </c>
      <c r="D6093" t="s">
        <v>3828</v>
      </c>
      <c r="E6093" t="s">
        <v>219</v>
      </c>
      <c r="F6093" t="b">
        <v>0</v>
      </c>
      <c r="G6093" t="s">
        <v>1247</v>
      </c>
      <c r="H6093" s="4">
        <v>45731.738020833327</v>
      </c>
      <c r="I6093" t="b">
        <v>0</v>
      </c>
      <c r="J6093" t="b">
        <v>0</v>
      </c>
      <c r="K6093" t="s">
        <v>1247</v>
      </c>
      <c r="L6093" t="s">
        <v>36</v>
      </c>
      <c r="N6093">
        <v>32.5</v>
      </c>
      <c r="O6093" t="s">
        <v>9406</v>
      </c>
    </row>
    <row r="6094" spans="1:16" x14ac:dyDescent="0.25">
      <c r="A6094" t="s">
        <v>2</v>
      </c>
      <c r="B6094" t="s">
        <v>9407</v>
      </c>
      <c r="C6094" t="s">
        <v>122</v>
      </c>
      <c r="D6094" t="s">
        <v>3600</v>
      </c>
      <c r="E6094" t="s">
        <v>20</v>
      </c>
      <c r="F6094" t="b">
        <v>0</v>
      </c>
      <c r="G6094" t="s">
        <v>27</v>
      </c>
      <c r="H6094" s="4">
        <v>45731.752106481479</v>
      </c>
      <c r="I6094" t="b">
        <v>1</v>
      </c>
      <c r="J6094" t="b">
        <v>0</v>
      </c>
      <c r="K6094" t="s">
        <v>24</v>
      </c>
      <c r="L6094" t="s">
        <v>22</v>
      </c>
      <c r="M6094">
        <v>95000</v>
      </c>
      <c r="O6094" t="s">
        <v>9408</v>
      </c>
      <c r="P6094" t="s">
        <v>48</v>
      </c>
    </row>
    <row r="6095" spans="1:16" x14ac:dyDescent="0.25">
      <c r="A6095" t="s">
        <v>2</v>
      </c>
      <c r="B6095" t="s">
        <v>8529</v>
      </c>
      <c r="C6095" t="s">
        <v>26</v>
      </c>
      <c r="D6095" t="s">
        <v>3956</v>
      </c>
      <c r="E6095" t="s">
        <v>20</v>
      </c>
      <c r="F6095" t="b">
        <v>0</v>
      </c>
      <c r="G6095" t="s">
        <v>23</v>
      </c>
      <c r="H6095" s="4">
        <v>45731.768310185187</v>
      </c>
      <c r="I6095" t="b">
        <v>0</v>
      </c>
      <c r="J6095" t="b">
        <v>1</v>
      </c>
      <c r="K6095" t="s">
        <v>24</v>
      </c>
      <c r="L6095" t="s">
        <v>36</v>
      </c>
      <c r="N6095">
        <v>61.159996032714837</v>
      </c>
      <c r="O6095" t="s">
        <v>8530</v>
      </c>
      <c r="P6095" t="s">
        <v>8531</v>
      </c>
    </row>
    <row r="6096" spans="1:16" x14ac:dyDescent="0.25">
      <c r="A6096" t="s">
        <v>0</v>
      </c>
      <c r="B6096" t="s">
        <v>9409</v>
      </c>
      <c r="C6096" t="s">
        <v>329</v>
      </c>
      <c r="D6096" t="s">
        <v>3972</v>
      </c>
      <c r="E6096" t="s">
        <v>51</v>
      </c>
      <c r="F6096" t="b">
        <v>0</v>
      </c>
      <c r="G6096" t="s">
        <v>27</v>
      </c>
      <c r="H6096" s="4">
        <v>45731.791932870372</v>
      </c>
      <c r="I6096" t="b">
        <v>0</v>
      </c>
      <c r="J6096" t="b">
        <v>0</v>
      </c>
      <c r="K6096" t="s">
        <v>24</v>
      </c>
      <c r="L6096" t="s">
        <v>36</v>
      </c>
      <c r="N6096">
        <v>80</v>
      </c>
      <c r="O6096" t="s">
        <v>9410</v>
      </c>
    </row>
    <row r="6097" spans="1:16" x14ac:dyDescent="0.25">
      <c r="A6097" t="s">
        <v>0</v>
      </c>
      <c r="B6097" t="s">
        <v>1246</v>
      </c>
      <c r="C6097" t="s">
        <v>768</v>
      </c>
      <c r="D6097" t="s">
        <v>4083</v>
      </c>
      <c r="F6097" t="b">
        <v>0</v>
      </c>
      <c r="G6097" t="s">
        <v>27</v>
      </c>
      <c r="H6097" s="4">
        <v>45731.792013888888</v>
      </c>
      <c r="I6097" t="b">
        <v>0</v>
      </c>
      <c r="J6097" t="b">
        <v>0</v>
      </c>
      <c r="K6097" t="s">
        <v>24</v>
      </c>
      <c r="L6097" t="s">
        <v>22</v>
      </c>
      <c r="M6097">
        <v>93176</v>
      </c>
      <c r="O6097" t="s">
        <v>9411</v>
      </c>
    </row>
    <row r="6098" spans="1:16" x14ac:dyDescent="0.25">
      <c r="A6098" t="s">
        <v>2</v>
      </c>
      <c r="B6098" t="s">
        <v>9412</v>
      </c>
      <c r="C6098" t="s">
        <v>1025</v>
      </c>
      <c r="D6098" t="s">
        <v>3600</v>
      </c>
      <c r="E6098" t="s">
        <v>51</v>
      </c>
      <c r="F6098" t="b">
        <v>0</v>
      </c>
      <c r="G6098" t="s">
        <v>35</v>
      </c>
      <c r="H6098" s="4">
        <v>45731.793356481481</v>
      </c>
      <c r="I6098" t="b">
        <v>1</v>
      </c>
      <c r="J6098" t="b">
        <v>0</v>
      </c>
      <c r="K6098" t="s">
        <v>24</v>
      </c>
      <c r="L6098" t="s">
        <v>36</v>
      </c>
      <c r="N6098">
        <v>65</v>
      </c>
      <c r="O6098" t="s">
        <v>9413</v>
      </c>
      <c r="P6098" t="s">
        <v>2177</v>
      </c>
    </row>
    <row r="6099" spans="1:16" x14ac:dyDescent="0.25">
      <c r="A6099" t="s">
        <v>0</v>
      </c>
      <c r="B6099" t="s">
        <v>8055</v>
      </c>
      <c r="C6099" t="s">
        <v>696</v>
      </c>
      <c r="D6099" t="s">
        <v>3972</v>
      </c>
      <c r="E6099" t="s">
        <v>51</v>
      </c>
      <c r="F6099" t="b">
        <v>0</v>
      </c>
      <c r="G6099" t="s">
        <v>30</v>
      </c>
      <c r="H6099" s="4">
        <v>45731.793506944443</v>
      </c>
      <c r="I6099" t="b">
        <v>0</v>
      </c>
      <c r="J6099" t="b">
        <v>0</v>
      </c>
      <c r="K6099" t="s">
        <v>24</v>
      </c>
      <c r="L6099" t="s">
        <v>36</v>
      </c>
      <c r="N6099">
        <v>47.5</v>
      </c>
      <c r="O6099" t="s">
        <v>1137</v>
      </c>
      <c r="P6099" t="s">
        <v>709</v>
      </c>
    </row>
    <row r="6100" spans="1:16" x14ac:dyDescent="0.25">
      <c r="A6100" t="s">
        <v>2</v>
      </c>
      <c r="B6100" t="s">
        <v>9414</v>
      </c>
      <c r="C6100" t="s">
        <v>9415</v>
      </c>
      <c r="D6100" t="s">
        <v>3972</v>
      </c>
      <c r="E6100" t="s">
        <v>20</v>
      </c>
      <c r="F6100" t="b">
        <v>0</v>
      </c>
      <c r="G6100" t="s">
        <v>27</v>
      </c>
      <c r="H6100" s="4">
        <v>45731.793703703697</v>
      </c>
      <c r="I6100" t="b">
        <v>0</v>
      </c>
      <c r="J6100" t="b">
        <v>1</v>
      </c>
      <c r="K6100" t="s">
        <v>24</v>
      </c>
      <c r="L6100" t="s">
        <v>22</v>
      </c>
      <c r="M6100">
        <v>119000</v>
      </c>
      <c r="O6100" t="s">
        <v>734</v>
      </c>
      <c r="P6100" t="s">
        <v>9416</v>
      </c>
    </row>
    <row r="6101" spans="1:16" x14ac:dyDescent="0.25">
      <c r="A6101" t="s">
        <v>89</v>
      </c>
      <c r="B6101" t="s">
        <v>6659</v>
      </c>
      <c r="C6101" t="s">
        <v>44</v>
      </c>
      <c r="D6101" t="s">
        <v>3972</v>
      </c>
      <c r="E6101" t="s">
        <v>20</v>
      </c>
      <c r="F6101" t="b">
        <v>0</v>
      </c>
      <c r="G6101" t="s">
        <v>27</v>
      </c>
      <c r="H6101" s="4">
        <v>45731.795057870368</v>
      </c>
      <c r="I6101" t="b">
        <v>1</v>
      </c>
      <c r="J6101" t="b">
        <v>1</v>
      </c>
      <c r="K6101" t="s">
        <v>24</v>
      </c>
      <c r="L6101" t="s">
        <v>22</v>
      </c>
      <c r="M6101">
        <v>185000</v>
      </c>
      <c r="O6101" t="s">
        <v>2815</v>
      </c>
      <c r="P6101" t="s">
        <v>6660</v>
      </c>
    </row>
    <row r="6102" spans="1:16" x14ac:dyDescent="0.25">
      <c r="A6102" t="s">
        <v>0</v>
      </c>
      <c r="B6102" t="s">
        <v>9417</v>
      </c>
      <c r="C6102" t="s">
        <v>316</v>
      </c>
      <c r="D6102" t="s">
        <v>3956</v>
      </c>
      <c r="E6102" t="s">
        <v>20</v>
      </c>
      <c r="F6102" t="b">
        <v>0</v>
      </c>
      <c r="G6102" t="s">
        <v>35</v>
      </c>
      <c r="H6102" s="4">
        <v>45731.833819444437</v>
      </c>
      <c r="I6102" t="b">
        <v>0</v>
      </c>
      <c r="J6102" t="b">
        <v>1</v>
      </c>
      <c r="K6102" t="s">
        <v>24</v>
      </c>
      <c r="L6102" t="s">
        <v>36</v>
      </c>
      <c r="N6102">
        <v>16.510000228881839</v>
      </c>
      <c r="O6102" t="s">
        <v>759</v>
      </c>
      <c r="P6102" t="s">
        <v>9418</v>
      </c>
    </row>
    <row r="6103" spans="1:16" x14ac:dyDescent="0.25">
      <c r="A6103" t="s">
        <v>0</v>
      </c>
      <c r="B6103" t="s">
        <v>9174</v>
      </c>
      <c r="C6103" t="s">
        <v>292</v>
      </c>
      <c r="D6103" t="s">
        <v>3956</v>
      </c>
      <c r="E6103" t="s">
        <v>20</v>
      </c>
      <c r="F6103" t="b">
        <v>0</v>
      </c>
      <c r="G6103" t="s">
        <v>30</v>
      </c>
      <c r="H6103" s="4">
        <v>45731.834236111114</v>
      </c>
      <c r="I6103" t="b">
        <v>0</v>
      </c>
      <c r="J6103" t="b">
        <v>1</v>
      </c>
      <c r="K6103" t="s">
        <v>24</v>
      </c>
      <c r="L6103" t="s">
        <v>36</v>
      </c>
      <c r="N6103">
        <v>22.694999694824219</v>
      </c>
      <c r="O6103" t="s">
        <v>9175</v>
      </c>
      <c r="P6103" t="s">
        <v>1303</v>
      </c>
    </row>
    <row r="6104" spans="1:16" x14ac:dyDescent="0.25">
      <c r="A6104" t="s">
        <v>139</v>
      </c>
      <c r="B6104" t="s">
        <v>1634</v>
      </c>
      <c r="C6104" t="s">
        <v>945</v>
      </c>
      <c r="D6104" t="s">
        <v>3972</v>
      </c>
      <c r="E6104" t="s">
        <v>20</v>
      </c>
      <c r="F6104" t="b">
        <v>0</v>
      </c>
      <c r="G6104" t="s">
        <v>30</v>
      </c>
      <c r="H6104" s="4">
        <v>45731.83425925926</v>
      </c>
      <c r="I6104" t="b">
        <v>0</v>
      </c>
      <c r="J6104" t="b">
        <v>0</v>
      </c>
      <c r="K6104" t="s">
        <v>24</v>
      </c>
      <c r="L6104" t="s">
        <v>22</v>
      </c>
      <c r="M6104">
        <v>67884</v>
      </c>
      <c r="O6104" t="s">
        <v>3090</v>
      </c>
    </row>
    <row r="6105" spans="1:16" x14ac:dyDescent="0.25">
      <c r="A6105" t="s">
        <v>2</v>
      </c>
      <c r="B6105" t="s">
        <v>2617</v>
      </c>
      <c r="C6105" t="s">
        <v>151</v>
      </c>
      <c r="D6105" t="s">
        <v>3972</v>
      </c>
      <c r="E6105" t="s">
        <v>20</v>
      </c>
      <c r="F6105" t="b">
        <v>0</v>
      </c>
      <c r="G6105" t="s">
        <v>30</v>
      </c>
      <c r="H6105" s="4">
        <v>45731.835636574076</v>
      </c>
      <c r="I6105" t="b">
        <v>0</v>
      </c>
      <c r="J6105" t="b">
        <v>1</v>
      </c>
      <c r="K6105" t="s">
        <v>24</v>
      </c>
      <c r="L6105" t="s">
        <v>22</v>
      </c>
      <c r="M6105">
        <v>130500</v>
      </c>
      <c r="O6105" t="s">
        <v>9419</v>
      </c>
      <c r="P6105" t="s">
        <v>9420</v>
      </c>
    </row>
    <row r="6106" spans="1:16" x14ac:dyDescent="0.25">
      <c r="A6106" t="s">
        <v>2</v>
      </c>
      <c r="B6106" t="s">
        <v>2076</v>
      </c>
      <c r="C6106" t="s">
        <v>236</v>
      </c>
      <c r="D6106" t="s">
        <v>3956</v>
      </c>
      <c r="E6106" t="s">
        <v>34</v>
      </c>
      <c r="F6106" t="b">
        <v>0</v>
      </c>
      <c r="G6106" t="s">
        <v>41</v>
      </c>
      <c r="H6106" s="4">
        <v>45731.835763888892</v>
      </c>
      <c r="I6106" t="b">
        <v>1</v>
      </c>
      <c r="J6106" t="b">
        <v>1</v>
      </c>
      <c r="K6106" t="s">
        <v>24</v>
      </c>
      <c r="L6106" t="s">
        <v>36</v>
      </c>
      <c r="N6106">
        <v>56.475002288818359</v>
      </c>
      <c r="O6106" t="s">
        <v>186</v>
      </c>
      <c r="P6106" t="s">
        <v>4097</v>
      </c>
    </row>
    <row r="6107" spans="1:16" x14ac:dyDescent="0.25">
      <c r="A6107" t="s">
        <v>2</v>
      </c>
      <c r="B6107" t="s">
        <v>9421</v>
      </c>
      <c r="C6107" t="s">
        <v>823</v>
      </c>
      <c r="D6107" t="s">
        <v>3828</v>
      </c>
      <c r="E6107" t="s">
        <v>20</v>
      </c>
      <c r="F6107" t="b">
        <v>0</v>
      </c>
      <c r="G6107" t="s">
        <v>52</v>
      </c>
      <c r="H6107" s="4">
        <v>45731.838194444441</v>
      </c>
      <c r="I6107" t="b">
        <v>0</v>
      </c>
      <c r="J6107" t="b">
        <v>1</v>
      </c>
      <c r="K6107" t="s">
        <v>24</v>
      </c>
      <c r="L6107" t="s">
        <v>22</v>
      </c>
      <c r="M6107">
        <v>98883</v>
      </c>
      <c r="O6107" t="s">
        <v>9422</v>
      </c>
      <c r="P6107" t="s">
        <v>9423</v>
      </c>
    </row>
    <row r="6108" spans="1:16" x14ac:dyDescent="0.25">
      <c r="A6108" t="s">
        <v>25</v>
      </c>
      <c r="B6108" t="s">
        <v>9424</v>
      </c>
      <c r="C6108" t="s">
        <v>203</v>
      </c>
      <c r="D6108" t="s">
        <v>3828</v>
      </c>
      <c r="E6108" t="s">
        <v>20</v>
      </c>
      <c r="F6108" t="b">
        <v>0</v>
      </c>
      <c r="G6108" t="s">
        <v>23</v>
      </c>
      <c r="H6108" s="4">
        <v>45731.863483796304</v>
      </c>
      <c r="I6108" t="b">
        <v>1</v>
      </c>
      <c r="J6108" t="b">
        <v>1</v>
      </c>
      <c r="K6108" t="s">
        <v>24</v>
      </c>
      <c r="L6108" t="s">
        <v>22</v>
      </c>
      <c r="M6108">
        <v>108750</v>
      </c>
      <c r="O6108" t="s">
        <v>935</v>
      </c>
      <c r="P6108" t="s">
        <v>1813</v>
      </c>
    </row>
    <row r="6109" spans="1:16" x14ac:dyDescent="0.25">
      <c r="A6109" t="s">
        <v>0</v>
      </c>
      <c r="B6109" t="s">
        <v>0</v>
      </c>
      <c r="C6109" t="s">
        <v>916</v>
      </c>
      <c r="D6109" t="s">
        <v>3972</v>
      </c>
      <c r="E6109" t="s">
        <v>20</v>
      </c>
      <c r="F6109" t="b">
        <v>0</v>
      </c>
      <c r="G6109" t="s">
        <v>27</v>
      </c>
      <c r="H6109" s="4">
        <v>45731.876296296286</v>
      </c>
      <c r="I6109" t="b">
        <v>1</v>
      </c>
      <c r="J6109" t="b">
        <v>0</v>
      </c>
      <c r="K6109" t="s">
        <v>24</v>
      </c>
      <c r="L6109" t="s">
        <v>22</v>
      </c>
      <c r="M6109">
        <v>82500</v>
      </c>
      <c r="O6109" t="s">
        <v>1899</v>
      </c>
      <c r="P6109" t="s">
        <v>338</v>
      </c>
    </row>
    <row r="6110" spans="1:16" x14ac:dyDescent="0.25">
      <c r="A6110" t="s">
        <v>0</v>
      </c>
      <c r="B6110" t="s">
        <v>9425</v>
      </c>
      <c r="C6110" t="s">
        <v>213</v>
      </c>
      <c r="D6110" t="s">
        <v>3828</v>
      </c>
      <c r="E6110" t="s">
        <v>20</v>
      </c>
      <c r="F6110" t="b">
        <v>0</v>
      </c>
      <c r="G6110" t="s">
        <v>41</v>
      </c>
      <c r="H6110" s="4">
        <v>45731.876331018517</v>
      </c>
      <c r="I6110" t="b">
        <v>0</v>
      </c>
      <c r="J6110" t="b">
        <v>1</v>
      </c>
      <c r="K6110" t="s">
        <v>24</v>
      </c>
      <c r="L6110" t="s">
        <v>36</v>
      </c>
      <c r="N6110">
        <v>23</v>
      </c>
      <c r="O6110" t="s">
        <v>9426</v>
      </c>
      <c r="P6110" t="s">
        <v>9427</v>
      </c>
    </row>
    <row r="6111" spans="1:16" x14ac:dyDescent="0.25">
      <c r="A6111" t="s">
        <v>89</v>
      </c>
      <c r="B6111" t="s">
        <v>9428</v>
      </c>
      <c r="C6111" t="s">
        <v>2172</v>
      </c>
      <c r="D6111" t="s">
        <v>3600</v>
      </c>
      <c r="E6111" t="s">
        <v>20</v>
      </c>
      <c r="F6111" t="b">
        <v>0</v>
      </c>
      <c r="G6111" t="s">
        <v>52</v>
      </c>
      <c r="H6111" s="4">
        <v>45731.877812500003</v>
      </c>
      <c r="I6111" t="b">
        <v>0</v>
      </c>
      <c r="J6111" t="b">
        <v>1</v>
      </c>
      <c r="K6111" t="s">
        <v>24</v>
      </c>
      <c r="L6111" t="s">
        <v>22</v>
      </c>
      <c r="M6111">
        <v>255630</v>
      </c>
      <c r="O6111" t="s">
        <v>773</v>
      </c>
    </row>
    <row r="6112" spans="1:16" x14ac:dyDescent="0.25">
      <c r="A6112" t="s">
        <v>0</v>
      </c>
      <c r="B6112" t="s">
        <v>1934</v>
      </c>
      <c r="C6112" t="s">
        <v>1247</v>
      </c>
      <c r="D6112" t="s">
        <v>3828</v>
      </c>
      <c r="E6112" t="s">
        <v>20</v>
      </c>
      <c r="F6112" t="b">
        <v>0</v>
      </c>
      <c r="G6112" t="s">
        <v>1247</v>
      </c>
      <c r="H6112" s="4">
        <v>45731.905011574083</v>
      </c>
      <c r="I6112" t="b">
        <v>0</v>
      </c>
      <c r="J6112" t="b">
        <v>0</v>
      </c>
      <c r="K6112" t="s">
        <v>1247</v>
      </c>
      <c r="L6112" t="s">
        <v>22</v>
      </c>
      <c r="M6112">
        <v>38500</v>
      </c>
      <c r="O6112" t="s">
        <v>5659</v>
      </c>
      <c r="P6112" t="s">
        <v>5660</v>
      </c>
    </row>
    <row r="6113" spans="1:16" x14ac:dyDescent="0.25">
      <c r="A6113" t="s">
        <v>0</v>
      </c>
      <c r="B6113" t="s">
        <v>8620</v>
      </c>
      <c r="C6113" t="s">
        <v>179</v>
      </c>
      <c r="D6113" t="s">
        <v>3972</v>
      </c>
      <c r="E6113" t="s">
        <v>20</v>
      </c>
      <c r="F6113" t="b">
        <v>0</v>
      </c>
      <c r="G6113" t="s">
        <v>27</v>
      </c>
      <c r="H6113" s="4">
        <v>45731.916979166657</v>
      </c>
      <c r="I6113" t="b">
        <v>0</v>
      </c>
      <c r="J6113" t="b">
        <v>1</v>
      </c>
      <c r="K6113" t="s">
        <v>24</v>
      </c>
      <c r="L6113" t="s">
        <v>22</v>
      </c>
      <c r="M6113">
        <v>62355.453125</v>
      </c>
      <c r="O6113" t="s">
        <v>8621</v>
      </c>
      <c r="P6113" t="s">
        <v>1732</v>
      </c>
    </row>
    <row r="6114" spans="1:16" x14ac:dyDescent="0.25">
      <c r="A6114" t="s">
        <v>2</v>
      </c>
      <c r="B6114" t="s">
        <v>9429</v>
      </c>
      <c r="C6114" t="s">
        <v>145</v>
      </c>
      <c r="D6114" t="s">
        <v>3828</v>
      </c>
      <c r="E6114" t="s">
        <v>20</v>
      </c>
      <c r="F6114" t="b">
        <v>0</v>
      </c>
      <c r="G6114" t="s">
        <v>27</v>
      </c>
      <c r="H6114" s="4">
        <v>45731.917870370373</v>
      </c>
      <c r="I6114" t="b">
        <v>0</v>
      </c>
      <c r="J6114" t="b">
        <v>1</v>
      </c>
      <c r="K6114" t="s">
        <v>24</v>
      </c>
      <c r="L6114" t="s">
        <v>22</v>
      </c>
      <c r="M6114">
        <v>204500</v>
      </c>
      <c r="O6114" t="s">
        <v>9430</v>
      </c>
      <c r="P6114" t="s">
        <v>9431</v>
      </c>
    </row>
    <row r="6115" spans="1:16" x14ac:dyDescent="0.25">
      <c r="A6115" t="s">
        <v>1</v>
      </c>
      <c r="B6115" t="s">
        <v>9432</v>
      </c>
      <c r="C6115" t="s">
        <v>192</v>
      </c>
      <c r="D6115" t="s">
        <v>2208</v>
      </c>
      <c r="E6115" t="s">
        <v>20</v>
      </c>
      <c r="F6115" t="b">
        <v>0</v>
      </c>
      <c r="G6115" t="s">
        <v>23</v>
      </c>
      <c r="H6115" s="4">
        <v>45731.930821759262</v>
      </c>
      <c r="I6115" t="b">
        <v>0</v>
      </c>
      <c r="J6115" t="b">
        <v>1</v>
      </c>
      <c r="K6115" t="s">
        <v>24</v>
      </c>
      <c r="L6115" t="s">
        <v>36</v>
      </c>
      <c r="N6115">
        <v>40.81500244140625</v>
      </c>
      <c r="O6115" t="s">
        <v>9433</v>
      </c>
      <c r="P6115" t="s">
        <v>9434</v>
      </c>
    </row>
    <row r="6116" spans="1:16" x14ac:dyDescent="0.25">
      <c r="A6116" t="s">
        <v>89</v>
      </c>
      <c r="B6116" t="s">
        <v>5117</v>
      </c>
      <c r="C6116" t="s">
        <v>367</v>
      </c>
      <c r="D6116" t="s">
        <v>3972</v>
      </c>
      <c r="E6116" t="s">
        <v>20</v>
      </c>
      <c r="F6116" t="b">
        <v>0</v>
      </c>
      <c r="G6116" t="s">
        <v>27</v>
      </c>
      <c r="H6116" s="4">
        <v>45731.958541666667</v>
      </c>
      <c r="I6116" t="b">
        <v>0</v>
      </c>
      <c r="J6116" t="b">
        <v>1</v>
      </c>
      <c r="K6116" t="s">
        <v>24</v>
      </c>
      <c r="L6116" t="s">
        <v>22</v>
      </c>
      <c r="M6116">
        <v>160000</v>
      </c>
      <c r="O6116" t="s">
        <v>368</v>
      </c>
      <c r="P6116" t="s">
        <v>5118</v>
      </c>
    </row>
    <row r="6117" spans="1:16" x14ac:dyDescent="0.25">
      <c r="A6117" t="s">
        <v>0</v>
      </c>
      <c r="B6117" t="s">
        <v>1174</v>
      </c>
      <c r="C6117" t="s">
        <v>9435</v>
      </c>
      <c r="D6117" t="s">
        <v>3956</v>
      </c>
      <c r="E6117" t="s">
        <v>34</v>
      </c>
      <c r="F6117" t="b">
        <v>0</v>
      </c>
      <c r="G6117" t="s">
        <v>35</v>
      </c>
      <c r="H6117" s="4">
        <v>45731.958761574067</v>
      </c>
      <c r="I6117" t="b">
        <v>0</v>
      </c>
      <c r="J6117" t="b">
        <v>0</v>
      </c>
      <c r="K6117" t="s">
        <v>24</v>
      </c>
      <c r="L6117" t="s">
        <v>36</v>
      </c>
      <c r="N6117">
        <v>16.510000228881839</v>
      </c>
      <c r="O6117" t="s">
        <v>9436</v>
      </c>
      <c r="P6117" t="s">
        <v>9437</v>
      </c>
    </row>
    <row r="6118" spans="1:16" x14ac:dyDescent="0.25">
      <c r="A6118" t="s">
        <v>2</v>
      </c>
      <c r="B6118" t="s">
        <v>369</v>
      </c>
      <c r="C6118" t="s">
        <v>8873</v>
      </c>
      <c r="D6118" t="s">
        <v>3972</v>
      </c>
      <c r="E6118" t="s">
        <v>631</v>
      </c>
      <c r="F6118" t="b">
        <v>0</v>
      </c>
      <c r="G6118" t="s">
        <v>41</v>
      </c>
      <c r="H6118" s="4">
        <v>45731.971516203703</v>
      </c>
      <c r="I6118" t="b">
        <v>0</v>
      </c>
      <c r="J6118" t="b">
        <v>0</v>
      </c>
      <c r="K6118" t="s">
        <v>24</v>
      </c>
      <c r="L6118" t="s">
        <v>22</v>
      </c>
      <c r="M6118">
        <v>87000</v>
      </c>
      <c r="O6118" t="s">
        <v>91</v>
      </c>
      <c r="P6118" t="s">
        <v>9438</v>
      </c>
    </row>
    <row r="6119" spans="1:16" x14ac:dyDescent="0.25">
      <c r="A6119" t="s">
        <v>40</v>
      </c>
      <c r="B6119" t="s">
        <v>1786</v>
      </c>
      <c r="C6119" t="s">
        <v>5426</v>
      </c>
      <c r="D6119" t="s">
        <v>4013</v>
      </c>
      <c r="E6119" t="s">
        <v>20</v>
      </c>
      <c r="F6119" t="b">
        <v>0</v>
      </c>
      <c r="G6119" t="s">
        <v>27</v>
      </c>
      <c r="H6119" s="4">
        <v>45731.997129629628</v>
      </c>
      <c r="I6119" t="b">
        <v>0</v>
      </c>
      <c r="J6119" t="b">
        <v>1</v>
      </c>
      <c r="K6119" t="s">
        <v>24</v>
      </c>
      <c r="L6119" t="s">
        <v>22</v>
      </c>
      <c r="M6119">
        <v>253000</v>
      </c>
      <c r="O6119" t="s">
        <v>59</v>
      </c>
      <c r="P6119" t="s">
        <v>137</v>
      </c>
    </row>
    <row r="6120" spans="1:16" x14ac:dyDescent="0.25">
      <c r="A6120" t="s">
        <v>0</v>
      </c>
      <c r="B6120" t="s">
        <v>257</v>
      </c>
      <c r="C6120" t="s">
        <v>468</v>
      </c>
      <c r="D6120" t="s">
        <v>3972</v>
      </c>
      <c r="E6120" t="s">
        <v>20</v>
      </c>
      <c r="F6120" t="b">
        <v>0</v>
      </c>
      <c r="G6120" t="s">
        <v>27</v>
      </c>
      <c r="H6120" s="4">
        <v>45732.000231481477</v>
      </c>
      <c r="I6120" t="b">
        <v>0</v>
      </c>
      <c r="J6120" t="b">
        <v>1</v>
      </c>
      <c r="K6120" t="s">
        <v>24</v>
      </c>
      <c r="L6120" t="s">
        <v>22</v>
      </c>
      <c r="M6120">
        <v>125000</v>
      </c>
      <c r="O6120" t="s">
        <v>5481</v>
      </c>
      <c r="P6120" t="s">
        <v>9338</v>
      </c>
    </row>
    <row r="6121" spans="1:16" x14ac:dyDescent="0.25">
      <c r="A6121" t="s">
        <v>89</v>
      </c>
      <c r="B6121" t="s">
        <v>5531</v>
      </c>
      <c r="C6121" t="s">
        <v>3196</v>
      </c>
      <c r="D6121" t="s">
        <v>3972</v>
      </c>
      <c r="E6121" t="s">
        <v>51</v>
      </c>
      <c r="F6121" t="b">
        <v>0</v>
      </c>
      <c r="G6121" t="s">
        <v>41</v>
      </c>
      <c r="H6121" s="4">
        <v>45732.000462962962</v>
      </c>
      <c r="I6121" t="b">
        <v>1</v>
      </c>
      <c r="J6121" t="b">
        <v>0</v>
      </c>
      <c r="K6121" t="s">
        <v>24</v>
      </c>
      <c r="L6121" t="s">
        <v>36</v>
      </c>
      <c r="N6121">
        <v>47.5</v>
      </c>
      <c r="O6121" t="s">
        <v>806</v>
      </c>
      <c r="P6121" t="s">
        <v>5532</v>
      </c>
    </row>
    <row r="6122" spans="1:16" x14ac:dyDescent="0.25">
      <c r="A6122" t="s">
        <v>2</v>
      </c>
      <c r="B6122" t="s">
        <v>1167</v>
      </c>
      <c r="C6122" t="s">
        <v>29</v>
      </c>
      <c r="D6122" t="s">
        <v>5534</v>
      </c>
      <c r="E6122" t="s">
        <v>20</v>
      </c>
      <c r="F6122" t="b">
        <v>0</v>
      </c>
      <c r="G6122" t="s">
        <v>27</v>
      </c>
      <c r="H6122" s="4">
        <v>45732.001157407409</v>
      </c>
      <c r="I6122" t="b">
        <v>1</v>
      </c>
      <c r="J6122" t="b">
        <v>1</v>
      </c>
      <c r="K6122" t="s">
        <v>24</v>
      </c>
      <c r="L6122" t="s">
        <v>22</v>
      </c>
      <c r="M6122">
        <v>88582</v>
      </c>
      <c r="O6122" t="s">
        <v>77</v>
      </c>
      <c r="P6122" t="s">
        <v>9339</v>
      </c>
    </row>
    <row r="6123" spans="1:16" x14ac:dyDescent="0.25">
      <c r="A6123" t="s">
        <v>40</v>
      </c>
      <c r="B6123" t="s">
        <v>9340</v>
      </c>
      <c r="C6123" t="s">
        <v>748</v>
      </c>
      <c r="D6123" t="s">
        <v>4034</v>
      </c>
      <c r="E6123" t="s">
        <v>20</v>
      </c>
      <c r="F6123" t="b">
        <v>0</v>
      </c>
      <c r="G6123" t="s">
        <v>158</v>
      </c>
      <c r="H6123" s="4">
        <v>45732.014479166668</v>
      </c>
      <c r="I6123" t="b">
        <v>0</v>
      </c>
      <c r="J6123" t="b">
        <v>0</v>
      </c>
      <c r="K6123" t="s">
        <v>158</v>
      </c>
      <c r="L6123" t="s">
        <v>22</v>
      </c>
      <c r="M6123">
        <v>83999.5</v>
      </c>
      <c r="O6123" t="s">
        <v>2768</v>
      </c>
      <c r="P6123" t="s">
        <v>3411</v>
      </c>
    </row>
    <row r="6124" spans="1:16" x14ac:dyDescent="0.25">
      <c r="A6124" t="s">
        <v>28</v>
      </c>
      <c r="B6124" t="s">
        <v>28</v>
      </c>
      <c r="C6124" t="s">
        <v>5241</v>
      </c>
      <c r="D6124" t="s">
        <v>5242</v>
      </c>
      <c r="E6124" t="s">
        <v>20</v>
      </c>
      <c r="F6124" t="b">
        <v>0</v>
      </c>
      <c r="G6124" t="s">
        <v>314</v>
      </c>
      <c r="H6124" s="4">
        <v>45732.023402777777</v>
      </c>
      <c r="I6124" t="b">
        <v>0</v>
      </c>
      <c r="J6124" t="b">
        <v>0</v>
      </c>
      <c r="K6124" t="s">
        <v>314</v>
      </c>
      <c r="L6124" t="s">
        <v>22</v>
      </c>
      <c r="M6124">
        <v>90000</v>
      </c>
      <c r="O6124" t="s">
        <v>6696</v>
      </c>
      <c r="P6124" t="s">
        <v>6697</v>
      </c>
    </row>
    <row r="6125" spans="1:16" x14ac:dyDescent="0.25">
      <c r="A6125" t="s">
        <v>0</v>
      </c>
      <c r="B6125" t="s">
        <v>0</v>
      </c>
      <c r="C6125" t="s">
        <v>9341</v>
      </c>
      <c r="D6125" t="s">
        <v>7546</v>
      </c>
      <c r="E6125" t="s">
        <v>34</v>
      </c>
      <c r="F6125" t="b">
        <v>0</v>
      </c>
      <c r="G6125" t="s">
        <v>41</v>
      </c>
      <c r="H6125" s="4">
        <v>45732.042337962957</v>
      </c>
      <c r="I6125" t="b">
        <v>0</v>
      </c>
      <c r="J6125" t="b">
        <v>0</v>
      </c>
      <c r="K6125" t="s">
        <v>24</v>
      </c>
      <c r="L6125" t="s">
        <v>36</v>
      </c>
      <c r="N6125">
        <v>15</v>
      </c>
      <c r="O6125" t="s">
        <v>7547</v>
      </c>
      <c r="P6125" t="s">
        <v>61</v>
      </c>
    </row>
    <row r="6126" spans="1:16" x14ac:dyDescent="0.25">
      <c r="A6126" t="s">
        <v>0</v>
      </c>
      <c r="B6126" t="s">
        <v>0</v>
      </c>
      <c r="C6126" t="s">
        <v>517</v>
      </c>
      <c r="D6126" t="s">
        <v>4752</v>
      </c>
      <c r="E6126" t="s">
        <v>51</v>
      </c>
      <c r="F6126" t="b">
        <v>0</v>
      </c>
      <c r="G6126" t="s">
        <v>41</v>
      </c>
      <c r="H6126" s="4">
        <v>45732.25037037037</v>
      </c>
      <c r="I6126" t="b">
        <v>0</v>
      </c>
      <c r="J6126" t="b">
        <v>1</v>
      </c>
      <c r="K6126" t="s">
        <v>24</v>
      </c>
      <c r="L6126" t="s">
        <v>36</v>
      </c>
      <c r="N6126">
        <v>47.5</v>
      </c>
      <c r="O6126" t="s">
        <v>289</v>
      </c>
      <c r="P6126" t="s">
        <v>2400</v>
      </c>
    </row>
    <row r="6127" spans="1:16" x14ac:dyDescent="0.25">
      <c r="A6127" t="s">
        <v>0</v>
      </c>
      <c r="B6127" t="s">
        <v>9342</v>
      </c>
      <c r="C6127" t="s">
        <v>151</v>
      </c>
      <c r="D6127" t="s">
        <v>3828</v>
      </c>
      <c r="E6127" t="s">
        <v>20</v>
      </c>
      <c r="F6127" t="b">
        <v>0</v>
      </c>
      <c r="G6127" t="s">
        <v>30</v>
      </c>
      <c r="H6127" s="4">
        <v>45732.250567129631</v>
      </c>
      <c r="I6127" t="b">
        <v>0</v>
      </c>
      <c r="J6127" t="b">
        <v>1</v>
      </c>
      <c r="K6127" t="s">
        <v>24</v>
      </c>
      <c r="L6127" t="s">
        <v>36</v>
      </c>
      <c r="N6127">
        <v>43.875</v>
      </c>
      <c r="O6127" t="s">
        <v>6082</v>
      </c>
      <c r="P6127" t="s">
        <v>9343</v>
      </c>
    </row>
    <row r="6128" spans="1:16" x14ac:dyDescent="0.25">
      <c r="A6128" t="s">
        <v>0</v>
      </c>
      <c r="B6128" t="s">
        <v>0</v>
      </c>
      <c r="C6128" t="s">
        <v>3330</v>
      </c>
      <c r="D6128" t="s">
        <v>3828</v>
      </c>
      <c r="E6128" t="s">
        <v>51</v>
      </c>
      <c r="F6128" t="b">
        <v>0</v>
      </c>
      <c r="G6128" t="s">
        <v>30</v>
      </c>
      <c r="H6128" s="4">
        <v>45732.250625000001</v>
      </c>
      <c r="I6128" t="b">
        <v>0</v>
      </c>
      <c r="J6128" t="b">
        <v>0</v>
      </c>
      <c r="K6128" t="s">
        <v>24</v>
      </c>
      <c r="L6128" t="s">
        <v>22</v>
      </c>
      <c r="M6128">
        <v>76212</v>
      </c>
      <c r="O6128" t="s">
        <v>9344</v>
      </c>
      <c r="P6128" t="s">
        <v>9345</v>
      </c>
    </row>
    <row r="6129" spans="1:16" x14ac:dyDescent="0.25">
      <c r="A6129" t="s">
        <v>1</v>
      </c>
      <c r="B6129" t="s">
        <v>663</v>
      </c>
      <c r="C6129" t="s">
        <v>140</v>
      </c>
      <c r="D6129" t="s">
        <v>3972</v>
      </c>
      <c r="E6129" t="s">
        <v>20</v>
      </c>
      <c r="F6129" t="b">
        <v>0</v>
      </c>
      <c r="G6129" t="s">
        <v>35</v>
      </c>
      <c r="H6129" s="4">
        <v>45732.250972222217</v>
      </c>
      <c r="I6129" t="b">
        <v>0</v>
      </c>
      <c r="J6129" t="b">
        <v>1</v>
      </c>
      <c r="K6129" t="s">
        <v>24</v>
      </c>
      <c r="L6129" t="s">
        <v>22</v>
      </c>
      <c r="M6129">
        <v>124350</v>
      </c>
      <c r="O6129" t="s">
        <v>664</v>
      </c>
      <c r="P6129" t="s">
        <v>9346</v>
      </c>
    </row>
    <row r="6130" spans="1:16" x14ac:dyDescent="0.25">
      <c r="A6130" t="s">
        <v>1</v>
      </c>
      <c r="B6130" t="s">
        <v>3439</v>
      </c>
      <c r="C6130" t="s">
        <v>82</v>
      </c>
      <c r="D6130" t="s">
        <v>3969</v>
      </c>
      <c r="E6130" t="s">
        <v>20</v>
      </c>
      <c r="F6130" t="b">
        <v>0</v>
      </c>
      <c r="G6130" t="s">
        <v>27</v>
      </c>
      <c r="H6130" s="4">
        <v>45732.251006944447</v>
      </c>
      <c r="I6130" t="b">
        <v>0</v>
      </c>
      <c r="J6130" t="b">
        <v>1</v>
      </c>
      <c r="K6130" t="s">
        <v>24</v>
      </c>
      <c r="L6130" t="s">
        <v>22</v>
      </c>
      <c r="M6130">
        <v>152000</v>
      </c>
      <c r="O6130" t="s">
        <v>65</v>
      </c>
      <c r="P6130" t="s">
        <v>723</v>
      </c>
    </row>
    <row r="6131" spans="1:16" x14ac:dyDescent="0.25">
      <c r="A6131" t="s">
        <v>191</v>
      </c>
      <c r="B6131" t="s">
        <v>9347</v>
      </c>
      <c r="C6131" t="s">
        <v>82</v>
      </c>
      <c r="D6131" t="s">
        <v>3972</v>
      </c>
      <c r="E6131" t="s">
        <v>20</v>
      </c>
      <c r="F6131" t="b">
        <v>0</v>
      </c>
      <c r="G6131" t="s">
        <v>27</v>
      </c>
      <c r="H6131" s="4">
        <v>45732.251168981478</v>
      </c>
      <c r="I6131" t="b">
        <v>0</v>
      </c>
      <c r="J6131" t="b">
        <v>0</v>
      </c>
      <c r="K6131" t="s">
        <v>24</v>
      </c>
      <c r="L6131" t="s">
        <v>36</v>
      </c>
      <c r="N6131">
        <v>70.5</v>
      </c>
      <c r="O6131" t="s">
        <v>4343</v>
      </c>
      <c r="P6131" t="s">
        <v>9348</v>
      </c>
    </row>
    <row r="6132" spans="1:16" x14ac:dyDescent="0.25">
      <c r="A6132" t="s">
        <v>1</v>
      </c>
      <c r="B6132" t="s">
        <v>9349</v>
      </c>
      <c r="C6132" t="s">
        <v>1521</v>
      </c>
      <c r="D6132" t="s">
        <v>3383</v>
      </c>
      <c r="E6132" t="s">
        <v>20</v>
      </c>
      <c r="F6132" t="b">
        <v>0</v>
      </c>
      <c r="G6132" t="s">
        <v>52</v>
      </c>
      <c r="H6132" s="4">
        <v>45732.251273148147</v>
      </c>
      <c r="I6132" t="b">
        <v>0</v>
      </c>
      <c r="J6132" t="b">
        <v>1</v>
      </c>
      <c r="K6132" t="s">
        <v>24</v>
      </c>
      <c r="L6132" t="s">
        <v>22</v>
      </c>
      <c r="M6132">
        <v>80000</v>
      </c>
      <c r="O6132" t="s">
        <v>1549</v>
      </c>
      <c r="P6132" t="s">
        <v>700</v>
      </c>
    </row>
    <row r="6133" spans="1:16" x14ac:dyDescent="0.25">
      <c r="A6133" t="s">
        <v>2</v>
      </c>
      <c r="B6133" t="s">
        <v>638</v>
      </c>
      <c r="C6133" t="s">
        <v>213</v>
      </c>
      <c r="D6133" t="s">
        <v>3828</v>
      </c>
      <c r="E6133" t="s">
        <v>20</v>
      </c>
      <c r="F6133" t="b">
        <v>0</v>
      </c>
      <c r="G6133" t="s">
        <v>41</v>
      </c>
      <c r="H6133" s="4">
        <v>45732.252337962957</v>
      </c>
      <c r="I6133" t="b">
        <v>0</v>
      </c>
      <c r="J6133" t="b">
        <v>1</v>
      </c>
      <c r="K6133" t="s">
        <v>24</v>
      </c>
      <c r="L6133" t="s">
        <v>22</v>
      </c>
      <c r="M6133">
        <v>128114.578125</v>
      </c>
      <c r="O6133" t="s">
        <v>7800</v>
      </c>
      <c r="P6133" t="s">
        <v>7801</v>
      </c>
    </row>
    <row r="6134" spans="1:16" x14ac:dyDescent="0.25">
      <c r="A6134" t="s">
        <v>2</v>
      </c>
      <c r="B6134" t="s">
        <v>9350</v>
      </c>
      <c r="C6134" t="s">
        <v>1247</v>
      </c>
      <c r="D6134" t="s">
        <v>2208</v>
      </c>
      <c r="E6134" t="s">
        <v>20</v>
      </c>
      <c r="F6134" t="b">
        <v>0</v>
      </c>
      <c r="G6134" t="s">
        <v>1247</v>
      </c>
      <c r="H6134" s="4">
        <v>45732.263842592591</v>
      </c>
      <c r="I6134" t="b">
        <v>1</v>
      </c>
      <c r="J6134" t="b">
        <v>0</v>
      </c>
      <c r="K6134" t="s">
        <v>1247</v>
      </c>
      <c r="L6134" t="s">
        <v>22</v>
      </c>
      <c r="M6134">
        <v>162500</v>
      </c>
      <c r="O6134" t="s">
        <v>9351</v>
      </c>
      <c r="P6134" t="s">
        <v>9352</v>
      </c>
    </row>
    <row r="6135" spans="1:16" x14ac:dyDescent="0.25">
      <c r="A6135" t="s">
        <v>1</v>
      </c>
      <c r="B6135" t="s">
        <v>844</v>
      </c>
      <c r="C6135" t="s">
        <v>82</v>
      </c>
      <c r="D6135" t="s">
        <v>3828</v>
      </c>
      <c r="E6135" t="s">
        <v>20</v>
      </c>
      <c r="F6135" t="b">
        <v>0</v>
      </c>
      <c r="G6135" t="s">
        <v>27</v>
      </c>
      <c r="H6135" s="4">
        <v>45732.265682870369</v>
      </c>
      <c r="I6135" t="b">
        <v>0</v>
      </c>
      <c r="J6135" t="b">
        <v>1</v>
      </c>
      <c r="K6135" t="s">
        <v>24</v>
      </c>
      <c r="L6135" t="s">
        <v>22</v>
      </c>
      <c r="M6135">
        <v>207500</v>
      </c>
      <c r="O6135" t="s">
        <v>341</v>
      </c>
      <c r="P6135" t="s">
        <v>302</v>
      </c>
    </row>
    <row r="6136" spans="1:16" x14ac:dyDescent="0.25">
      <c r="A6136" t="s">
        <v>1</v>
      </c>
      <c r="B6136" t="s">
        <v>9353</v>
      </c>
      <c r="C6136" t="s">
        <v>192</v>
      </c>
      <c r="D6136" t="s">
        <v>4327</v>
      </c>
      <c r="E6136" t="s">
        <v>51</v>
      </c>
      <c r="F6136" t="b">
        <v>0</v>
      </c>
      <c r="G6136" t="s">
        <v>23</v>
      </c>
      <c r="H6136" s="4">
        <v>45732.266527777778</v>
      </c>
      <c r="I6136" t="b">
        <v>0</v>
      </c>
      <c r="J6136" t="b">
        <v>0</v>
      </c>
      <c r="K6136" t="s">
        <v>24</v>
      </c>
      <c r="L6136" t="s">
        <v>36</v>
      </c>
      <c r="N6136">
        <v>60</v>
      </c>
      <c r="O6136" t="s">
        <v>2486</v>
      </c>
      <c r="P6136" t="s">
        <v>9354</v>
      </c>
    </row>
    <row r="6137" spans="1:16" x14ac:dyDescent="0.25">
      <c r="A6137" t="s">
        <v>139</v>
      </c>
      <c r="B6137" t="s">
        <v>7988</v>
      </c>
      <c r="C6137" t="s">
        <v>39</v>
      </c>
      <c r="D6137" t="s">
        <v>3984</v>
      </c>
      <c r="E6137" t="s">
        <v>20</v>
      </c>
      <c r="F6137" t="b">
        <v>1</v>
      </c>
      <c r="G6137" t="s">
        <v>2438</v>
      </c>
      <c r="H6137" s="4">
        <v>45732.279976851853</v>
      </c>
      <c r="I6137" t="b">
        <v>1</v>
      </c>
      <c r="J6137" t="b">
        <v>0</v>
      </c>
      <c r="K6137" t="s">
        <v>2438</v>
      </c>
      <c r="L6137" t="s">
        <v>22</v>
      </c>
      <c r="M6137">
        <v>80000</v>
      </c>
      <c r="O6137" t="s">
        <v>7989</v>
      </c>
      <c r="P6137" t="s">
        <v>204</v>
      </c>
    </row>
    <row r="6138" spans="1:16" x14ac:dyDescent="0.25">
      <c r="A6138" t="s">
        <v>139</v>
      </c>
      <c r="B6138" t="s">
        <v>9355</v>
      </c>
      <c r="C6138" t="s">
        <v>39</v>
      </c>
      <c r="D6138" t="s">
        <v>2208</v>
      </c>
      <c r="E6138" t="s">
        <v>20</v>
      </c>
      <c r="F6138" t="b">
        <v>1</v>
      </c>
      <c r="G6138" t="s">
        <v>2641</v>
      </c>
      <c r="H6138" s="4">
        <v>45732.284930555557</v>
      </c>
      <c r="I6138" t="b">
        <v>0</v>
      </c>
      <c r="J6138" t="b">
        <v>0</v>
      </c>
      <c r="K6138" t="s">
        <v>2641</v>
      </c>
      <c r="L6138" t="s">
        <v>22</v>
      </c>
      <c r="M6138">
        <v>141810.3125</v>
      </c>
      <c r="O6138" t="s">
        <v>9356</v>
      </c>
      <c r="P6138" t="s">
        <v>9357</v>
      </c>
    </row>
    <row r="6139" spans="1:16" x14ac:dyDescent="0.25">
      <c r="A6139" t="s">
        <v>2</v>
      </c>
      <c r="B6139" t="s">
        <v>4313</v>
      </c>
      <c r="C6139" t="s">
        <v>3088</v>
      </c>
      <c r="D6139" t="s">
        <v>4002</v>
      </c>
      <c r="E6139" t="s">
        <v>20</v>
      </c>
      <c r="F6139" t="b">
        <v>0</v>
      </c>
      <c r="G6139" t="s">
        <v>2134</v>
      </c>
      <c r="H6139" s="4">
        <v>45732.285879629628</v>
      </c>
      <c r="I6139" t="b">
        <v>1</v>
      </c>
      <c r="J6139" t="b">
        <v>0</v>
      </c>
      <c r="K6139" t="s">
        <v>2134</v>
      </c>
      <c r="L6139" t="s">
        <v>22</v>
      </c>
      <c r="M6139">
        <v>410000</v>
      </c>
      <c r="O6139" t="s">
        <v>822</v>
      </c>
    </row>
    <row r="6140" spans="1:16" x14ac:dyDescent="0.25">
      <c r="A6140" t="s">
        <v>0</v>
      </c>
      <c r="B6140" t="s">
        <v>288</v>
      </c>
      <c r="C6140" t="s">
        <v>9358</v>
      </c>
      <c r="D6140" t="s">
        <v>4083</v>
      </c>
      <c r="E6140" t="s">
        <v>20</v>
      </c>
      <c r="F6140" t="b">
        <v>0</v>
      </c>
      <c r="G6140" t="s">
        <v>27</v>
      </c>
      <c r="H6140" s="4">
        <v>45732.291921296302</v>
      </c>
      <c r="I6140" t="b">
        <v>0</v>
      </c>
      <c r="J6140" t="b">
        <v>0</v>
      </c>
      <c r="K6140" t="s">
        <v>24</v>
      </c>
      <c r="L6140" t="s">
        <v>22</v>
      </c>
      <c r="M6140">
        <v>100000</v>
      </c>
      <c r="O6140" t="s">
        <v>9359</v>
      </c>
      <c r="P6140" t="s">
        <v>3836</v>
      </c>
    </row>
    <row r="6141" spans="1:16" x14ac:dyDescent="0.25">
      <c r="A6141" t="s">
        <v>0</v>
      </c>
      <c r="B6141" t="s">
        <v>103</v>
      </c>
      <c r="C6141" t="s">
        <v>203</v>
      </c>
      <c r="D6141" t="s">
        <v>2208</v>
      </c>
      <c r="E6141" t="s">
        <v>20</v>
      </c>
      <c r="F6141" t="b">
        <v>0</v>
      </c>
      <c r="G6141" t="s">
        <v>23</v>
      </c>
      <c r="H6141" s="4">
        <v>45732.312141203707</v>
      </c>
      <c r="I6141" t="b">
        <v>0</v>
      </c>
      <c r="J6141" t="b">
        <v>0</v>
      </c>
      <c r="K6141" t="s">
        <v>24</v>
      </c>
      <c r="L6141" t="s">
        <v>22</v>
      </c>
      <c r="M6141">
        <v>70000</v>
      </c>
      <c r="O6141" t="s">
        <v>803</v>
      </c>
      <c r="P6141" t="s">
        <v>9360</v>
      </c>
    </row>
    <row r="6142" spans="1:16" x14ac:dyDescent="0.25">
      <c r="A6142" t="s">
        <v>139</v>
      </c>
      <c r="B6142" t="s">
        <v>9361</v>
      </c>
      <c r="C6142" t="s">
        <v>5090</v>
      </c>
      <c r="D6142" t="s">
        <v>3969</v>
      </c>
      <c r="E6142" t="s">
        <v>20</v>
      </c>
      <c r="F6142" t="b">
        <v>0</v>
      </c>
      <c r="G6142" t="s">
        <v>30</v>
      </c>
      <c r="H6142" s="4">
        <v>45732.333865740737</v>
      </c>
      <c r="I6142" t="b">
        <v>0</v>
      </c>
      <c r="J6142" t="b">
        <v>1</v>
      </c>
      <c r="K6142" t="s">
        <v>24</v>
      </c>
      <c r="L6142" t="s">
        <v>22</v>
      </c>
      <c r="M6142">
        <v>110000</v>
      </c>
      <c r="O6142" t="s">
        <v>800</v>
      </c>
      <c r="P6142" t="s">
        <v>249</v>
      </c>
    </row>
    <row r="6143" spans="1:16" x14ac:dyDescent="0.25">
      <c r="A6143" t="s">
        <v>89</v>
      </c>
      <c r="B6143" t="s">
        <v>4515</v>
      </c>
      <c r="C6143" t="s">
        <v>71</v>
      </c>
      <c r="D6143" t="s">
        <v>3972</v>
      </c>
      <c r="E6143" t="s">
        <v>20</v>
      </c>
      <c r="F6143" t="b">
        <v>0</v>
      </c>
      <c r="G6143" t="s">
        <v>27</v>
      </c>
      <c r="H6143" s="4">
        <v>45732.334814814807</v>
      </c>
      <c r="I6143" t="b">
        <v>0</v>
      </c>
      <c r="J6143" t="b">
        <v>1</v>
      </c>
      <c r="K6143" t="s">
        <v>24</v>
      </c>
      <c r="L6143" t="s">
        <v>22</v>
      </c>
      <c r="M6143">
        <v>187625</v>
      </c>
      <c r="O6143" t="s">
        <v>1101</v>
      </c>
      <c r="P6143" t="s">
        <v>4516</v>
      </c>
    </row>
    <row r="6144" spans="1:16" x14ac:dyDescent="0.25">
      <c r="A6144" t="s">
        <v>40</v>
      </c>
      <c r="B6144" t="s">
        <v>3193</v>
      </c>
      <c r="C6144" t="s">
        <v>1471</v>
      </c>
      <c r="D6144" t="s">
        <v>4177</v>
      </c>
      <c r="E6144" t="s">
        <v>20</v>
      </c>
      <c r="F6144" t="b">
        <v>0</v>
      </c>
      <c r="G6144" t="s">
        <v>41</v>
      </c>
      <c r="H6144" s="4">
        <v>45732.335868055547</v>
      </c>
      <c r="I6144" t="b">
        <v>0</v>
      </c>
      <c r="J6144" t="b">
        <v>1</v>
      </c>
      <c r="K6144" t="s">
        <v>24</v>
      </c>
      <c r="L6144" t="s">
        <v>22</v>
      </c>
      <c r="M6144">
        <v>241000</v>
      </c>
      <c r="O6144" t="s">
        <v>59</v>
      </c>
      <c r="P6144" t="s">
        <v>137</v>
      </c>
    </row>
    <row r="6145" spans="1:16" x14ac:dyDescent="0.25">
      <c r="A6145" t="s">
        <v>139</v>
      </c>
      <c r="B6145" t="s">
        <v>9362</v>
      </c>
      <c r="C6145" t="s">
        <v>9363</v>
      </c>
      <c r="D6145" t="s">
        <v>9364</v>
      </c>
      <c r="E6145" t="s">
        <v>631</v>
      </c>
      <c r="F6145" t="b">
        <v>0</v>
      </c>
      <c r="G6145" t="s">
        <v>820</v>
      </c>
      <c r="H6145" s="4">
        <v>45732.341273148151</v>
      </c>
      <c r="I6145" t="b">
        <v>0</v>
      </c>
      <c r="J6145" t="b">
        <v>0</v>
      </c>
      <c r="K6145" t="s">
        <v>820</v>
      </c>
      <c r="L6145" t="s">
        <v>22</v>
      </c>
      <c r="M6145">
        <v>103000</v>
      </c>
      <c r="O6145" t="s">
        <v>341</v>
      </c>
      <c r="P6145" t="s">
        <v>9365</v>
      </c>
    </row>
    <row r="6146" spans="1:16" x14ac:dyDescent="0.25">
      <c r="A6146" t="s">
        <v>2</v>
      </c>
      <c r="B6146" t="s">
        <v>9366</v>
      </c>
      <c r="C6146" t="s">
        <v>1828</v>
      </c>
      <c r="D6146" t="s">
        <v>3828</v>
      </c>
      <c r="E6146" t="s">
        <v>20</v>
      </c>
      <c r="F6146" t="b">
        <v>0</v>
      </c>
      <c r="G6146" t="s">
        <v>41</v>
      </c>
      <c r="H6146" s="4">
        <v>45732.37667824074</v>
      </c>
      <c r="I6146" t="b">
        <v>0</v>
      </c>
      <c r="J6146" t="b">
        <v>1</v>
      </c>
      <c r="K6146" t="s">
        <v>24</v>
      </c>
      <c r="L6146" t="s">
        <v>22</v>
      </c>
      <c r="M6146">
        <v>90750</v>
      </c>
      <c r="O6146" t="s">
        <v>3185</v>
      </c>
      <c r="P6146" t="s">
        <v>9367</v>
      </c>
    </row>
    <row r="6147" spans="1:16" x14ac:dyDescent="0.25">
      <c r="A6147" t="s">
        <v>2</v>
      </c>
      <c r="B6147" t="s">
        <v>9368</v>
      </c>
      <c r="C6147" t="s">
        <v>179</v>
      </c>
      <c r="D6147" t="s">
        <v>4177</v>
      </c>
      <c r="E6147" t="s">
        <v>20</v>
      </c>
      <c r="F6147" t="b">
        <v>0</v>
      </c>
      <c r="G6147" t="s">
        <v>27</v>
      </c>
      <c r="H6147" s="4">
        <v>45732.377337962957</v>
      </c>
      <c r="I6147" t="b">
        <v>0</v>
      </c>
      <c r="J6147" t="b">
        <v>1</v>
      </c>
      <c r="K6147" t="s">
        <v>24</v>
      </c>
      <c r="L6147" t="s">
        <v>22</v>
      </c>
      <c r="M6147">
        <v>207000</v>
      </c>
      <c r="O6147" t="s">
        <v>59</v>
      </c>
      <c r="P6147" t="s">
        <v>137</v>
      </c>
    </row>
    <row r="6148" spans="1:16" x14ac:dyDescent="0.25">
      <c r="A6148" t="s">
        <v>2</v>
      </c>
      <c r="B6148" t="s">
        <v>4227</v>
      </c>
      <c r="C6148" t="s">
        <v>690</v>
      </c>
      <c r="D6148" t="s">
        <v>2208</v>
      </c>
      <c r="E6148" t="s">
        <v>34</v>
      </c>
      <c r="F6148" t="b">
        <v>0</v>
      </c>
      <c r="G6148" t="s">
        <v>27</v>
      </c>
      <c r="H6148" s="4">
        <v>45732.432141203702</v>
      </c>
      <c r="I6148" t="b">
        <v>0</v>
      </c>
      <c r="J6148" t="b">
        <v>1</v>
      </c>
      <c r="K6148" t="s">
        <v>24</v>
      </c>
      <c r="L6148" t="s">
        <v>22</v>
      </c>
      <c r="M6148">
        <v>175500</v>
      </c>
      <c r="O6148" t="s">
        <v>428</v>
      </c>
      <c r="P6148" t="s">
        <v>4237</v>
      </c>
    </row>
    <row r="6149" spans="1:16" x14ac:dyDescent="0.25">
      <c r="A6149" t="s">
        <v>0</v>
      </c>
      <c r="B6149" t="s">
        <v>0</v>
      </c>
      <c r="C6149" t="s">
        <v>1978</v>
      </c>
      <c r="D6149" t="s">
        <v>7546</v>
      </c>
      <c r="E6149" t="s">
        <v>34</v>
      </c>
      <c r="F6149" t="b">
        <v>0</v>
      </c>
      <c r="G6149" t="s">
        <v>52</v>
      </c>
      <c r="H6149" s="4">
        <v>45732.459699074083</v>
      </c>
      <c r="I6149" t="b">
        <v>0</v>
      </c>
      <c r="J6149" t="b">
        <v>0</v>
      </c>
      <c r="K6149" t="s">
        <v>24</v>
      </c>
      <c r="L6149" t="s">
        <v>36</v>
      </c>
      <c r="N6149">
        <v>15</v>
      </c>
      <c r="O6149" t="s">
        <v>7547</v>
      </c>
      <c r="P6149" t="s">
        <v>61</v>
      </c>
    </row>
    <row r="6150" spans="1:16" x14ac:dyDescent="0.25">
      <c r="A6150" t="s">
        <v>25</v>
      </c>
      <c r="B6150" t="s">
        <v>9369</v>
      </c>
      <c r="C6150" t="s">
        <v>9370</v>
      </c>
      <c r="D6150" t="s">
        <v>3350</v>
      </c>
      <c r="E6150" t="s">
        <v>20</v>
      </c>
      <c r="F6150" t="b">
        <v>0</v>
      </c>
      <c r="G6150" t="s">
        <v>314</v>
      </c>
      <c r="H6150" s="4">
        <v>45732.483020833337</v>
      </c>
      <c r="I6150" t="b">
        <v>1</v>
      </c>
      <c r="J6150" t="b">
        <v>0</v>
      </c>
      <c r="K6150" t="s">
        <v>314</v>
      </c>
      <c r="L6150" t="s">
        <v>22</v>
      </c>
      <c r="M6150">
        <v>40000</v>
      </c>
      <c r="O6150" t="s">
        <v>3350</v>
      </c>
      <c r="P6150" t="s">
        <v>1304</v>
      </c>
    </row>
    <row r="6151" spans="1:16" x14ac:dyDescent="0.25">
      <c r="A6151" t="s">
        <v>0</v>
      </c>
      <c r="B6151" t="s">
        <v>5524</v>
      </c>
      <c r="C6151" t="s">
        <v>851</v>
      </c>
      <c r="D6151" t="s">
        <v>4327</v>
      </c>
      <c r="E6151" t="s">
        <v>20</v>
      </c>
      <c r="F6151" t="b">
        <v>0</v>
      </c>
      <c r="G6151" t="s">
        <v>27</v>
      </c>
      <c r="H6151" s="4">
        <v>45732.500081018523</v>
      </c>
      <c r="I6151" t="b">
        <v>0</v>
      </c>
      <c r="J6151" t="b">
        <v>0</v>
      </c>
      <c r="K6151" t="s">
        <v>24</v>
      </c>
      <c r="L6151" t="s">
        <v>22</v>
      </c>
      <c r="M6151">
        <v>62500</v>
      </c>
      <c r="O6151" t="s">
        <v>5525</v>
      </c>
      <c r="P6151" t="s">
        <v>5526</v>
      </c>
    </row>
    <row r="6152" spans="1:16" x14ac:dyDescent="0.25">
      <c r="A6152" t="s">
        <v>0</v>
      </c>
      <c r="B6152" t="s">
        <v>0</v>
      </c>
      <c r="C6152" t="s">
        <v>3934</v>
      </c>
      <c r="D6152" t="s">
        <v>7546</v>
      </c>
      <c r="E6152" t="s">
        <v>34</v>
      </c>
      <c r="F6152" t="b">
        <v>0</v>
      </c>
      <c r="G6152" t="s">
        <v>35</v>
      </c>
      <c r="H6152" s="4">
        <v>45732.500648148147</v>
      </c>
      <c r="I6152" t="b">
        <v>0</v>
      </c>
      <c r="J6152" t="b">
        <v>0</v>
      </c>
      <c r="K6152" t="s">
        <v>24</v>
      </c>
      <c r="L6152" t="s">
        <v>36</v>
      </c>
      <c r="N6152">
        <v>15</v>
      </c>
      <c r="O6152" t="s">
        <v>7547</v>
      </c>
      <c r="P6152" t="s">
        <v>61</v>
      </c>
    </row>
    <row r="6153" spans="1:16" x14ac:dyDescent="0.25">
      <c r="A6153" t="s">
        <v>1</v>
      </c>
      <c r="B6153" t="s">
        <v>2392</v>
      </c>
      <c r="C6153" t="s">
        <v>292</v>
      </c>
      <c r="D6153" t="s">
        <v>3972</v>
      </c>
      <c r="E6153" t="s">
        <v>20</v>
      </c>
      <c r="F6153" t="b">
        <v>0</v>
      </c>
      <c r="G6153" t="s">
        <v>30</v>
      </c>
      <c r="H6153" s="4">
        <v>45732.501180555562</v>
      </c>
      <c r="I6153" t="b">
        <v>0</v>
      </c>
      <c r="J6153" t="b">
        <v>1</v>
      </c>
      <c r="K6153" t="s">
        <v>24</v>
      </c>
      <c r="L6153" t="s">
        <v>22</v>
      </c>
      <c r="M6153">
        <v>193426.5</v>
      </c>
      <c r="O6153" t="s">
        <v>5481</v>
      </c>
      <c r="P6153" t="s">
        <v>1809</v>
      </c>
    </row>
    <row r="6154" spans="1:16" x14ac:dyDescent="0.25">
      <c r="A6154" t="s">
        <v>40</v>
      </c>
      <c r="B6154" t="s">
        <v>9371</v>
      </c>
      <c r="C6154" t="s">
        <v>2031</v>
      </c>
      <c r="D6154" t="s">
        <v>3956</v>
      </c>
      <c r="E6154" t="s">
        <v>34</v>
      </c>
      <c r="F6154" t="b">
        <v>0</v>
      </c>
      <c r="G6154" t="s">
        <v>27</v>
      </c>
      <c r="H6154" s="4">
        <v>45732.501296296286</v>
      </c>
      <c r="I6154" t="b">
        <v>0</v>
      </c>
      <c r="J6154" t="b">
        <v>1</v>
      </c>
      <c r="K6154" t="s">
        <v>24</v>
      </c>
      <c r="L6154" t="s">
        <v>36</v>
      </c>
      <c r="N6154">
        <v>54.420001983642578</v>
      </c>
      <c r="O6154" t="s">
        <v>2319</v>
      </c>
      <c r="P6154" t="s">
        <v>9372</v>
      </c>
    </row>
    <row r="6155" spans="1:16" x14ac:dyDescent="0.25">
      <c r="A6155" t="s">
        <v>2</v>
      </c>
      <c r="B6155" t="s">
        <v>7405</v>
      </c>
      <c r="C6155" t="s">
        <v>1358</v>
      </c>
      <c r="D6155" t="s">
        <v>3972</v>
      </c>
      <c r="E6155" t="s">
        <v>20</v>
      </c>
      <c r="F6155" t="b">
        <v>0</v>
      </c>
      <c r="G6155" t="s">
        <v>41</v>
      </c>
      <c r="H6155" s="4">
        <v>45732.501400462963</v>
      </c>
      <c r="I6155" t="b">
        <v>0</v>
      </c>
      <c r="J6155" t="b">
        <v>0</v>
      </c>
      <c r="K6155" t="s">
        <v>24</v>
      </c>
      <c r="L6155" t="s">
        <v>22</v>
      </c>
      <c r="M6155">
        <v>82850</v>
      </c>
      <c r="O6155" t="s">
        <v>5481</v>
      </c>
      <c r="P6155" t="s">
        <v>3772</v>
      </c>
    </row>
    <row r="6156" spans="1:16" x14ac:dyDescent="0.25">
      <c r="A6156" t="s">
        <v>2</v>
      </c>
      <c r="B6156" t="s">
        <v>9373</v>
      </c>
      <c r="C6156" t="s">
        <v>1050</v>
      </c>
      <c r="D6156" t="s">
        <v>3972</v>
      </c>
      <c r="E6156" t="s">
        <v>20</v>
      </c>
      <c r="F6156" t="b">
        <v>0</v>
      </c>
      <c r="G6156" t="s">
        <v>41</v>
      </c>
      <c r="H6156" s="4">
        <v>45732.502187500002</v>
      </c>
      <c r="I6156" t="b">
        <v>0</v>
      </c>
      <c r="J6156" t="b">
        <v>1</v>
      </c>
      <c r="K6156" t="s">
        <v>24</v>
      </c>
      <c r="L6156" t="s">
        <v>22</v>
      </c>
      <c r="M6156">
        <v>122900</v>
      </c>
      <c r="O6156" t="s">
        <v>5481</v>
      </c>
      <c r="P6156" t="s">
        <v>9374</v>
      </c>
    </row>
    <row r="6157" spans="1:16" x14ac:dyDescent="0.25">
      <c r="A6157" t="s">
        <v>1</v>
      </c>
      <c r="B6157" t="s">
        <v>9375</v>
      </c>
      <c r="C6157" t="s">
        <v>1050</v>
      </c>
      <c r="D6157" t="s">
        <v>3972</v>
      </c>
      <c r="E6157" t="s">
        <v>20</v>
      </c>
      <c r="F6157" t="b">
        <v>0</v>
      </c>
      <c r="G6157" t="s">
        <v>35</v>
      </c>
      <c r="H6157" s="4">
        <v>45732.502349537041</v>
      </c>
      <c r="I6157" t="b">
        <v>0</v>
      </c>
      <c r="J6157" t="b">
        <v>1</v>
      </c>
      <c r="K6157" t="s">
        <v>24</v>
      </c>
      <c r="L6157" t="s">
        <v>36</v>
      </c>
      <c r="N6157">
        <v>73</v>
      </c>
      <c r="O6157" t="s">
        <v>5481</v>
      </c>
      <c r="P6157" t="s">
        <v>354</v>
      </c>
    </row>
    <row r="6158" spans="1:16" x14ac:dyDescent="0.25">
      <c r="A6158" t="s">
        <v>25</v>
      </c>
      <c r="B6158" t="s">
        <v>9376</v>
      </c>
      <c r="C6158" t="s">
        <v>820</v>
      </c>
      <c r="D6158" t="s">
        <v>4034</v>
      </c>
      <c r="E6158" t="s">
        <v>20</v>
      </c>
      <c r="F6158" t="b">
        <v>0</v>
      </c>
      <c r="G6158" t="s">
        <v>820</v>
      </c>
      <c r="H6158" s="4">
        <v>45732.507175925923</v>
      </c>
      <c r="I6158" t="b">
        <v>0</v>
      </c>
      <c r="J6158" t="b">
        <v>0</v>
      </c>
      <c r="K6158" t="s">
        <v>820</v>
      </c>
      <c r="L6158" t="s">
        <v>22</v>
      </c>
      <c r="M6158">
        <v>64800</v>
      </c>
      <c r="O6158" t="s">
        <v>9377</v>
      </c>
      <c r="P6158" t="s">
        <v>9378</v>
      </c>
    </row>
    <row r="6159" spans="1:16" x14ac:dyDescent="0.25">
      <c r="A6159" t="s">
        <v>2</v>
      </c>
      <c r="B6159" t="s">
        <v>2</v>
      </c>
      <c r="C6159" t="s">
        <v>87</v>
      </c>
      <c r="D6159" t="s">
        <v>131</v>
      </c>
      <c r="E6159" t="s">
        <v>20</v>
      </c>
      <c r="F6159" t="b">
        <v>0</v>
      </c>
      <c r="G6159" t="s">
        <v>41</v>
      </c>
      <c r="H6159" s="4">
        <v>45732.554652777777</v>
      </c>
      <c r="I6159" t="b">
        <v>1</v>
      </c>
      <c r="J6159" t="b">
        <v>0</v>
      </c>
      <c r="K6159" t="s">
        <v>24</v>
      </c>
      <c r="L6159" t="s">
        <v>22</v>
      </c>
      <c r="M6159">
        <v>130000</v>
      </c>
      <c r="O6159" t="s">
        <v>131</v>
      </c>
      <c r="P6159" t="s">
        <v>9381</v>
      </c>
    </row>
    <row r="6160" spans="1:16" x14ac:dyDescent="0.25">
      <c r="A6160" t="s">
        <v>25</v>
      </c>
      <c r="B6160" t="s">
        <v>7230</v>
      </c>
      <c r="C6160" t="s">
        <v>7231</v>
      </c>
      <c r="D6160" t="s">
        <v>3972</v>
      </c>
      <c r="E6160" t="s">
        <v>51</v>
      </c>
      <c r="F6160" t="b">
        <v>0</v>
      </c>
      <c r="G6160" t="s">
        <v>30</v>
      </c>
      <c r="H6160" s="4">
        <v>45732.58421296296</v>
      </c>
      <c r="I6160" t="b">
        <v>0</v>
      </c>
      <c r="J6160" t="b">
        <v>0</v>
      </c>
      <c r="K6160" t="s">
        <v>24</v>
      </c>
      <c r="L6160" t="s">
        <v>36</v>
      </c>
      <c r="N6160">
        <v>57</v>
      </c>
      <c r="O6160" t="s">
        <v>1002</v>
      </c>
    </row>
    <row r="6161" spans="1:16" x14ac:dyDescent="0.25">
      <c r="A6161" t="s">
        <v>89</v>
      </c>
      <c r="B6161" t="s">
        <v>7026</v>
      </c>
      <c r="C6161" t="s">
        <v>82</v>
      </c>
      <c r="D6161" t="s">
        <v>3972</v>
      </c>
      <c r="E6161" t="s">
        <v>20</v>
      </c>
      <c r="F6161" t="b">
        <v>0</v>
      </c>
      <c r="G6161" t="s">
        <v>41</v>
      </c>
      <c r="H6161" s="4">
        <v>45732.585682870369</v>
      </c>
      <c r="I6161" t="b">
        <v>0</v>
      </c>
      <c r="J6161" t="b">
        <v>1</v>
      </c>
      <c r="K6161" t="s">
        <v>24</v>
      </c>
      <c r="L6161" t="s">
        <v>22</v>
      </c>
      <c r="M6161">
        <v>147500</v>
      </c>
      <c r="O6161" t="s">
        <v>7027</v>
      </c>
      <c r="P6161" t="s">
        <v>7028</v>
      </c>
    </row>
    <row r="6162" spans="1:16" x14ac:dyDescent="0.25">
      <c r="A6162" t="s">
        <v>19</v>
      </c>
      <c r="B6162" t="s">
        <v>9384</v>
      </c>
      <c r="C6162" t="s">
        <v>140</v>
      </c>
      <c r="D6162" t="s">
        <v>3600</v>
      </c>
      <c r="E6162" t="s">
        <v>51</v>
      </c>
      <c r="F6162" t="b">
        <v>0</v>
      </c>
      <c r="G6162" t="s">
        <v>41</v>
      </c>
      <c r="H6162" s="4">
        <v>45732.596435185187</v>
      </c>
      <c r="I6162" t="b">
        <v>0</v>
      </c>
      <c r="J6162" t="b">
        <v>0</v>
      </c>
      <c r="K6162" t="s">
        <v>24</v>
      </c>
      <c r="L6162" t="s">
        <v>36</v>
      </c>
      <c r="N6162">
        <v>110</v>
      </c>
      <c r="O6162" t="s">
        <v>2569</v>
      </c>
      <c r="P6162" t="s">
        <v>2188</v>
      </c>
    </row>
    <row r="6163" spans="1:16" x14ac:dyDescent="0.25">
      <c r="A6163" t="s">
        <v>139</v>
      </c>
      <c r="B6163" t="s">
        <v>1697</v>
      </c>
      <c r="C6163" t="s">
        <v>39</v>
      </c>
      <c r="D6163" t="s">
        <v>7657</v>
      </c>
      <c r="E6163" t="s">
        <v>20</v>
      </c>
      <c r="F6163" t="b">
        <v>1</v>
      </c>
      <c r="G6163" t="s">
        <v>625</v>
      </c>
      <c r="H6163" s="4">
        <v>45732.624872685177</v>
      </c>
      <c r="I6163" t="b">
        <v>1</v>
      </c>
      <c r="J6163" t="b">
        <v>0</v>
      </c>
      <c r="K6163" t="s">
        <v>625</v>
      </c>
      <c r="L6163" t="s">
        <v>22</v>
      </c>
      <c r="M6163">
        <v>70000</v>
      </c>
      <c r="O6163" t="s">
        <v>9385</v>
      </c>
      <c r="P6163" t="s">
        <v>9386</v>
      </c>
    </row>
    <row r="6164" spans="1:16" x14ac:dyDescent="0.25">
      <c r="A6164" t="s">
        <v>0</v>
      </c>
      <c r="B6164" t="s">
        <v>1632</v>
      </c>
      <c r="C6164" t="s">
        <v>118</v>
      </c>
      <c r="D6164" t="s">
        <v>131</v>
      </c>
      <c r="F6164" t="b">
        <v>0</v>
      </c>
      <c r="G6164" t="s">
        <v>27</v>
      </c>
      <c r="H6164" s="4">
        <v>45732.625127314823</v>
      </c>
      <c r="I6164" t="b">
        <v>1</v>
      </c>
      <c r="J6164" t="b">
        <v>0</v>
      </c>
      <c r="K6164" t="s">
        <v>24</v>
      </c>
      <c r="L6164" t="s">
        <v>36</v>
      </c>
      <c r="N6164">
        <v>41</v>
      </c>
      <c r="O6164" t="s">
        <v>131</v>
      </c>
      <c r="P6164" t="s">
        <v>9387</v>
      </c>
    </row>
    <row r="6165" spans="1:16" x14ac:dyDescent="0.25">
      <c r="A6165" t="s">
        <v>19</v>
      </c>
      <c r="B6165" t="s">
        <v>9388</v>
      </c>
      <c r="C6165" t="s">
        <v>3887</v>
      </c>
      <c r="D6165" t="s">
        <v>3972</v>
      </c>
      <c r="E6165" t="s">
        <v>20</v>
      </c>
      <c r="F6165" t="b">
        <v>0</v>
      </c>
      <c r="G6165" t="s">
        <v>27</v>
      </c>
      <c r="H6165" s="4">
        <v>45732.625775462962</v>
      </c>
      <c r="I6165" t="b">
        <v>0</v>
      </c>
      <c r="J6165" t="b">
        <v>1</v>
      </c>
      <c r="K6165" t="s">
        <v>24</v>
      </c>
      <c r="L6165" t="s">
        <v>22</v>
      </c>
      <c r="M6165">
        <v>152500</v>
      </c>
      <c r="O6165" t="s">
        <v>9389</v>
      </c>
      <c r="P6165" t="s">
        <v>9390</v>
      </c>
    </row>
    <row r="6166" spans="1:16" x14ac:dyDescent="0.25">
      <c r="A6166" t="s">
        <v>40</v>
      </c>
      <c r="B6166" t="s">
        <v>9391</v>
      </c>
      <c r="C6166" t="s">
        <v>1118</v>
      </c>
      <c r="D6166" t="s">
        <v>3972</v>
      </c>
      <c r="E6166" t="s">
        <v>20</v>
      </c>
      <c r="F6166" t="b">
        <v>0</v>
      </c>
      <c r="G6166" t="s">
        <v>27</v>
      </c>
      <c r="H6166" s="4">
        <v>45732.627222222232</v>
      </c>
      <c r="I6166" t="b">
        <v>0</v>
      </c>
      <c r="J6166" t="b">
        <v>1</v>
      </c>
      <c r="K6166" t="s">
        <v>24</v>
      </c>
      <c r="L6166" t="s">
        <v>22</v>
      </c>
      <c r="M6166">
        <v>135000</v>
      </c>
      <c r="O6166" t="s">
        <v>1784</v>
      </c>
      <c r="P6166" t="s">
        <v>2489</v>
      </c>
    </row>
    <row r="6167" spans="1:16" x14ac:dyDescent="0.25">
      <c r="A6167" t="s">
        <v>2</v>
      </c>
      <c r="B6167" t="s">
        <v>2</v>
      </c>
      <c r="C6167" t="s">
        <v>9392</v>
      </c>
      <c r="D6167" t="s">
        <v>3972</v>
      </c>
      <c r="E6167" t="s">
        <v>20</v>
      </c>
      <c r="F6167" t="b">
        <v>0</v>
      </c>
      <c r="G6167" t="s">
        <v>52</v>
      </c>
      <c r="H6167" s="4">
        <v>45732.629131944443</v>
      </c>
      <c r="I6167" t="b">
        <v>0</v>
      </c>
      <c r="J6167" t="b">
        <v>1</v>
      </c>
      <c r="K6167" t="s">
        <v>24</v>
      </c>
      <c r="L6167" t="s">
        <v>22</v>
      </c>
      <c r="M6167">
        <v>187153</v>
      </c>
      <c r="O6167" t="s">
        <v>5481</v>
      </c>
      <c r="P6167" t="s">
        <v>3226</v>
      </c>
    </row>
    <row r="6168" spans="1:16" x14ac:dyDescent="0.25">
      <c r="A6168" t="s">
        <v>2</v>
      </c>
      <c r="B6168" t="s">
        <v>4907</v>
      </c>
      <c r="C6168" t="s">
        <v>475</v>
      </c>
      <c r="D6168" t="s">
        <v>3972</v>
      </c>
      <c r="E6168" t="s">
        <v>20</v>
      </c>
      <c r="F6168" t="b">
        <v>0</v>
      </c>
      <c r="G6168" t="s">
        <v>27</v>
      </c>
      <c r="H6168" s="4">
        <v>45732.641516203701</v>
      </c>
      <c r="I6168" t="b">
        <v>0</v>
      </c>
      <c r="J6168" t="b">
        <v>0</v>
      </c>
      <c r="K6168" t="s">
        <v>24</v>
      </c>
      <c r="L6168" t="s">
        <v>22</v>
      </c>
      <c r="M6168">
        <v>130000</v>
      </c>
      <c r="O6168" t="s">
        <v>2925</v>
      </c>
    </row>
    <row r="6169" spans="1:16" x14ac:dyDescent="0.25">
      <c r="A6169" t="s">
        <v>1</v>
      </c>
      <c r="B6169" t="s">
        <v>9393</v>
      </c>
      <c r="C6169" t="s">
        <v>371</v>
      </c>
      <c r="D6169" t="s">
        <v>2208</v>
      </c>
      <c r="E6169" t="s">
        <v>20</v>
      </c>
      <c r="F6169" t="b">
        <v>0</v>
      </c>
      <c r="G6169" t="s">
        <v>27</v>
      </c>
      <c r="H6169" s="4">
        <v>45732.643113425933</v>
      </c>
      <c r="I6169" t="b">
        <v>0</v>
      </c>
      <c r="J6169" t="b">
        <v>0</v>
      </c>
      <c r="K6169" t="s">
        <v>24</v>
      </c>
      <c r="L6169" t="s">
        <v>22</v>
      </c>
      <c r="M6169">
        <v>95000</v>
      </c>
      <c r="O6169" t="s">
        <v>5490</v>
      </c>
      <c r="P6169" t="s">
        <v>9394</v>
      </c>
    </row>
    <row r="6170" spans="1:16" x14ac:dyDescent="0.25">
      <c r="A6170" t="s">
        <v>0</v>
      </c>
      <c r="B6170" t="s">
        <v>8785</v>
      </c>
      <c r="C6170" t="s">
        <v>1099</v>
      </c>
      <c r="D6170" t="s">
        <v>3600</v>
      </c>
      <c r="E6170" t="s">
        <v>51</v>
      </c>
      <c r="F6170" t="b">
        <v>0</v>
      </c>
      <c r="G6170" t="s">
        <v>27</v>
      </c>
      <c r="H6170" s="4">
        <v>45732.666724537034</v>
      </c>
      <c r="I6170" t="b">
        <v>1</v>
      </c>
      <c r="J6170" t="b">
        <v>0</v>
      </c>
      <c r="K6170" t="s">
        <v>24</v>
      </c>
      <c r="L6170" t="s">
        <v>36</v>
      </c>
      <c r="N6170">
        <v>60</v>
      </c>
      <c r="O6170" t="s">
        <v>8786</v>
      </c>
      <c r="P6170" t="s">
        <v>119</v>
      </c>
    </row>
    <row r="6171" spans="1:16" x14ac:dyDescent="0.25">
      <c r="A6171" t="s">
        <v>1</v>
      </c>
      <c r="B6171" t="s">
        <v>9016</v>
      </c>
      <c r="C6171" t="s">
        <v>160</v>
      </c>
      <c r="D6171" t="s">
        <v>3828</v>
      </c>
      <c r="E6171" t="s">
        <v>20</v>
      </c>
      <c r="F6171" t="b">
        <v>0</v>
      </c>
      <c r="G6171" t="s">
        <v>52</v>
      </c>
      <c r="H6171" s="4">
        <v>45732.668865740743</v>
      </c>
      <c r="I6171" t="b">
        <v>0</v>
      </c>
      <c r="J6171" t="b">
        <v>1</v>
      </c>
      <c r="K6171" t="s">
        <v>24</v>
      </c>
      <c r="L6171" t="s">
        <v>22</v>
      </c>
      <c r="M6171">
        <v>220500</v>
      </c>
      <c r="O6171" t="s">
        <v>3939</v>
      </c>
    </row>
    <row r="6172" spans="1:16" x14ac:dyDescent="0.25">
      <c r="A6172" t="s">
        <v>2</v>
      </c>
      <c r="B6172" t="s">
        <v>7236</v>
      </c>
      <c r="C6172" t="s">
        <v>2360</v>
      </c>
      <c r="D6172" t="s">
        <v>7237</v>
      </c>
      <c r="E6172" t="s">
        <v>20</v>
      </c>
      <c r="F6172" t="b">
        <v>0</v>
      </c>
      <c r="G6172" t="s">
        <v>1740</v>
      </c>
      <c r="H6172" s="4">
        <v>45732.685069444437</v>
      </c>
      <c r="I6172" t="b">
        <v>0</v>
      </c>
      <c r="J6172" t="b">
        <v>0</v>
      </c>
      <c r="K6172" t="s">
        <v>1740</v>
      </c>
      <c r="L6172" t="s">
        <v>22</v>
      </c>
      <c r="M6172">
        <v>28000</v>
      </c>
      <c r="O6172" t="s">
        <v>7238</v>
      </c>
    </row>
    <row r="6173" spans="1:16" x14ac:dyDescent="0.25">
      <c r="A6173" t="s">
        <v>0</v>
      </c>
      <c r="B6173" t="s">
        <v>9395</v>
      </c>
      <c r="C6173" t="s">
        <v>443</v>
      </c>
      <c r="D6173" t="s">
        <v>3600</v>
      </c>
      <c r="E6173" t="s">
        <v>20</v>
      </c>
      <c r="F6173" t="b">
        <v>0</v>
      </c>
      <c r="G6173" t="s">
        <v>27</v>
      </c>
      <c r="H6173" s="4">
        <v>45732.708368055559</v>
      </c>
      <c r="I6173" t="b">
        <v>0</v>
      </c>
      <c r="J6173" t="b">
        <v>0</v>
      </c>
      <c r="K6173" t="s">
        <v>24</v>
      </c>
      <c r="L6173" t="s">
        <v>22</v>
      </c>
      <c r="M6173">
        <v>107500</v>
      </c>
      <c r="O6173" t="s">
        <v>9396</v>
      </c>
      <c r="P6173" t="s">
        <v>9397</v>
      </c>
    </row>
    <row r="6174" spans="1:16" x14ac:dyDescent="0.25">
      <c r="A6174" t="s">
        <v>0</v>
      </c>
      <c r="B6174" t="s">
        <v>0</v>
      </c>
      <c r="C6174" t="s">
        <v>621</v>
      </c>
      <c r="D6174" t="s">
        <v>3972</v>
      </c>
      <c r="E6174" t="s">
        <v>51</v>
      </c>
      <c r="F6174" t="b">
        <v>0</v>
      </c>
      <c r="G6174" t="s">
        <v>52</v>
      </c>
      <c r="H6174" s="4">
        <v>45732.709050925929</v>
      </c>
      <c r="I6174" t="b">
        <v>1</v>
      </c>
      <c r="J6174" t="b">
        <v>0</v>
      </c>
      <c r="K6174" t="s">
        <v>24</v>
      </c>
      <c r="L6174" t="s">
        <v>36</v>
      </c>
      <c r="N6174">
        <v>22.5</v>
      </c>
      <c r="O6174" t="s">
        <v>1783</v>
      </c>
    </row>
    <row r="6175" spans="1:16" x14ac:dyDescent="0.25">
      <c r="A6175" t="s">
        <v>1</v>
      </c>
      <c r="B6175" t="s">
        <v>779</v>
      </c>
      <c r="C6175" t="s">
        <v>64</v>
      </c>
      <c r="D6175" t="s">
        <v>3972</v>
      </c>
      <c r="E6175" t="s">
        <v>631</v>
      </c>
      <c r="F6175" t="b">
        <v>0</v>
      </c>
      <c r="G6175" t="s">
        <v>52</v>
      </c>
      <c r="H6175" s="4">
        <v>45732.710057870368</v>
      </c>
      <c r="I6175" t="b">
        <v>0</v>
      </c>
      <c r="J6175" t="b">
        <v>0</v>
      </c>
      <c r="K6175" t="s">
        <v>24</v>
      </c>
      <c r="L6175" t="s">
        <v>36</v>
      </c>
      <c r="N6175">
        <v>20</v>
      </c>
      <c r="O6175" t="s">
        <v>3888</v>
      </c>
      <c r="P6175" t="s">
        <v>149</v>
      </c>
    </row>
    <row r="6176" spans="1:16" x14ac:dyDescent="0.25">
      <c r="A6176" t="s">
        <v>2</v>
      </c>
      <c r="B6176" t="s">
        <v>9398</v>
      </c>
      <c r="C6176" t="s">
        <v>172</v>
      </c>
      <c r="D6176" t="s">
        <v>3972</v>
      </c>
      <c r="E6176" t="s">
        <v>20</v>
      </c>
      <c r="F6176" t="b">
        <v>0</v>
      </c>
      <c r="G6176" t="s">
        <v>27</v>
      </c>
      <c r="H6176" s="4">
        <v>45732.710231481477</v>
      </c>
      <c r="I6176" t="b">
        <v>0</v>
      </c>
      <c r="J6176" t="b">
        <v>1</v>
      </c>
      <c r="K6176" t="s">
        <v>24</v>
      </c>
      <c r="L6176" t="s">
        <v>22</v>
      </c>
      <c r="M6176">
        <v>162500</v>
      </c>
      <c r="O6176" t="s">
        <v>1172</v>
      </c>
      <c r="P6176" t="s">
        <v>9399</v>
      </c>
    </row>
    <row r="6177" spans="1:16" x14ac:dyDescent="0.25">
      <c r="A6177" t="s">
        <v>2</v>
      </c>
      <c r="B6177" t="s">
        <v>9400</v>
      </c>
      <c r="C6177" t="s">
        <v>633</v>
      </c>
      <c r="D6177" t="s">
        <v>2208</v>
      </c>
      <c r="E6177" t="s">
        <v>20</v>
      </c>
      <c r="F6177" t="b">
        <v>0</v>
      </c>
      <c r="G6177" t="s">
        <v>27</v>
      </c>
      <c r="H6177" s="4">
        <v>45732.710277777784</v>
      </c>
      <c r="I6177" t="b">
        <v>0</v>
      </c>
      <c r="J6177" t="b">
        <v>1</v>
      </c>
      <c r="K6177" t="s">
        <v>24</v>
      </c>
      <c r="L6177" t="s">
        <v>22</v>
      </c>
      <c r="M6177">
        <v>135000</v>
      </c>
      <c r="O6177" t="s">
        <v>3506</v>
      </c>
      <c r="P6177" t="s">
        <v>9401</v>
      </c>
    </row>
    <row r="6178" spans="1:16" x14ac:dyDescent="0.25">
      <c r="A6178" t="s">
        <v>2</v>
      </c>
      <c r="B6178" t="s">
        <v>2</v>
      </c>
      <c r="C6178" t="s">
        <v>39</v>
      </c>
      <c r="D6178" t="s">
        <v>3984</v>
      </c>
      <c r="E6178" t="s">
        <v>20</v>
      </c>
      <c r="F6178" t="b">
        <v>1</v>
      </c>
      <c r="G6178" t="s">
        <v>3446</v>
      </c>
      <c r="H6178" s="4">
        <v>45732.710682870369</v>
      </c>
      <c r="I6178" t="b">
        <v>0</v>
      </c>
      <c r="J6178" t="b">
        <v>0</v>
      </c>
      <c r="K6178" t="s">
        <v>3446</v>
      </c>
      <c r="L6178" t="s">
        <v>22</v>
      </c>
      <c r="M6178">
        <v>37500</v>
      </c>
      <c r="O6178" t="s">
        <v>7649</v>
      </c>
      <c r="P6178" t="s">
        <v>7650</v>
      </c>
    </row>
    <row r="6179" spans="1:16" x14ac:dyDescent="0.25">
      <c r="A6179" t="s">
        <v>2</v>
      </c>
      <c r="B6179" t="s">
        <v>9402</v>
      </c>
      <c r="C6179" t="s">
        <v>9403</v>
      </c>
      <c r="D6179" t="s">
        <v>4083</v>
      </c>
      <c r="E6179" t="s">
        <v>20</v>
      </c>
      <c r="F6179" t="b">
        <v>0</v>
      </c>
      <c r="G6179" t="s">
        <v>158</v>
      </c>
      <c r="H6179" s="4">
        <v>45732.712916666656</v>
      </c>
      <c r="I6179" t="b">
        <v>0</v>
      </c>
      <c r="J6179" t="b">
        <v>0</v>
      </c>
      <c r="K6179" t="s">
        <v>158</v>
      </c>
      <c r="L6179" t="s">
        <v>22</v>
      </c>
      <c r="M6179">
        <v>110000</v>
      </c>
      <c r="O6179" t="s">
        <v>9404</v>
      </c>
      <c r="P6179" t="s">
        <v>1244</v>
      </c>
    </row>
    <row r="6180" spans="1:16" x14ac:dyDescent="0.25">
      <c r="A6180" t="s">
        <v>2</v>
      </c>
      <c r="B6180" t="s">
        <v>9405</v>
      </c>
      <c r="C6180" t="s">
        <v>4207</v>
      </c>
      <c r="D6180" t="s">
        <v>3828</v>
      </c>
      <c r="E6180" t="s">
        <v>219</v>
      </c>
      <c r="F6180" t="b">
        <v>0</v>
      </c>
      <c r="G6180" t="s">
        <v>1247</v>
      </c>
      <c r="H6180" s="4">
        <v>45732.738020833327</v>
      </c>
      <c r="I6180" t="b">
        <v>0</v>
      </c>
      <c r="J6180" t="b">
        <v>0</v>
      </c>
      <c r="K6180" t="s">
        <v>1247</v>
      </c>
      <c r="L6180" t="s">
        <v>36</v>
      </c>
      <c r="N6180">
        <v>32.5</v>
      </c>
      <c r="O6180" t="s">
        <v>9406</v>
      </c>
    </row>
    <row r="6181" spans="1:16" x14ac:dyDescent="0.25">
      <c r="A6181" t="s">
        <v>2</v>
      </c>
      <c r="B6181" t="s">
        <v>9407</v>
      </c>
      <c r="C6181" t="s">
        <v>122</v>
      </c>
      <c r="D6181" t="s">
        <v>3600</v>
      </c>
      <c r="E6181" t="s">
        <v>20</v>
      </c>
      <c r="F6181" t="b">
        <v>0</v>
      </c>
      <c r="G6181" t="s">
        <v>27</v>
      </c>
      <c r="H6181" s="4">
        <v>45732.752106481479</v>
      </c>
      <c r="I6181" t="b">
        <v>1</v>
      </c>
      <c r="J6181" t="b">
        <v>0</v>
      </c>
      <c r="K6181" t="s">
        <v>24</v>
      </c>
      <c r="L6181" t="s">
        <v>22</v>
      </c>
      <c r="M6181">
        <v>95000</v>
      </c>
      <c r="O6181" t="s">
        <v>9408</v>
      </c>
      <c r="P6181" t="s">
        <v>48</v>
      </c>
    </row>
    <row r="6182" spans="1:16" x14ac:dyDescent="0.25">
      <c r="A6182" t="s">
        <v>2</v>
      </c>
      <c r="B6182" t="s">
        <v>8529</v>
      </c>
      <c r="C6182" t="s">
        <v>26</v>
      </c>
      <c r="D6182" t="s">
        <v>3956</v>
      </c>
      <c r="E6182" t="s">
        <v>20</v>
      </c>
      <c r="F6182" t="b">
        <v>0</v>
      </c>
      <c r="G6182" t="s">
        <v>23</v>
      </c>
      <c r="H6182" s="4">
        <v>45732.768310185187</v>
      </c>
      <c r="I6182" t="b">
        <v>0</v>
      </c>
      <c r="J6182" t="b">
        <v>1</v>
      </c>
      <c r="K6182" t="s">
        <v>24</v>
      </c>
      <c r="L6182" t="s">
        <v>36</v>
      </c>
      <c r="N6182">
        <v>61.159996032714837</v>
      </c>
      <c r="O6182" t="s">
        <v>8530</v>
      </c>
      <c r="P6182" t="s">
        <v>8531</v>
      </c>
    </row>
    <row r="6183" spans="1:16" x14ac:dyDescent="0.25">
      <c r="A6183" t="s">
        <v>0</v>
      </c>
      <c r="B6183" t="s">
        <v>9409</v>
      </c>
      <c r="C6183" t="s">
        <v>329</v>
      </c>
      <c r="D6183" t="s">
        <v>3972</v>
      </c>
      <c r="E6183" t="s">
        <v>51</v>
      </c>
      <c r="F6183" t="b">
        <v>0</v>
      </c>
      <c r="G6183" t="s">
        <v>27</v>
      </c>
      <c r="H6183" s="4">
        <v>45732.791932870372</v>
      </c>
      <c r="I6183" t="b">
        <v>0</v>
      </c>
      <c r="J6183" t="b">
        <v>0</v>
      </c>
      <c r="K6183" t="s">
        <v>24</v>
      </c>
      <c r="L6183" t="s">
        <v>36</v>
      </c>
      <c r="N6183">
        <v>80</v>
      </c>
      <c r="O6183" t="s">
        <v>9410</v>
      </c>
    </row>
    <row r="6184" spans="1:16" x14ac:dyDescent="0.25">
      <c r="A6184" t="s">
        <v>2</v>
      </c>
      <c r="B6184" t="s">
        <v>9412</v>
      </c>
      <c r="C6184" t="s">
        <v>1025</v>
      </c>
      <c r="D6184" t="s">
        <v>3600</v>
      </c>
      <c r="E6184" t="s">
        <v>51</v>
      </c>
      <c r="F6184" t="b">
        <v>0</v>
      </c>
      <c r="G6184" t="s">
        <v>35</v>
      </c>
      <c r="H6184" s="4">
        <v>45732.793356481481</v>
      </c>
      <c r="I6184" t="b">
        <v>1</v>
      </c>
      <c r="J6184" t="b">
        <v>0</v>
      </c>
      <c r="K6184" t="s">
        <v>24</v>
      </c>
      <c r="L6184" t="s">
        <v>36</v>
      </c>
      <c r="N6184">
        <v>65</v>
      </c>
      <c r="O6184" t="s">
        <v>9413</v>
      </c>
      <c r="P6184" t="s">
        <v>2177</v>
      </c>
    </row>
    <row r="6185" spans="1:16" x14ac:dyDescent="0.25">
      <c r="A6185" t="s">
        <v>0</v>
      </c>
      <c r="B6185" t="s">
        <v>8055</v>
      </c>
      <c r="C6185" t="s">
        <v>696</v>
      </c>
      <c r="D6185" t="s">
        <v>3972</v>
      </c>
      <c r="E6185" t="s">
        <v>51</v>
      </c>
      <c r="F6185" t="b">
        <v>0</v>
      </c>
      <c r="G6185" t="s">
        <v>30</v>
      </c>
      <c r="H6185" s="4">
        <v>45732.793506944443</v>
      </c>
      <c r="I6185" t="b">
        <v>0</v>
      </c>
      <c r="J6185" t="b">
        <v>0</v>
      </c>
      <c r="K6185" t="s">
        <v>24</v>
      </c>
      <c r="L6185" t="s">
        <v>36</v>
      </c>
      <c r="N6185">
        <v>47.5</v>
      </c>
      <c r="O6185" t="s">
        <v>1137</v>
      </c>
      <c r="P6185" t="s">
        <v>709</v>
      </c>
    </row>
    <row r="6186" spans="1:16" x14ac:dyDescent="0.25">
      <c r="A6186" t="s">
        <v>2</v>
      </c>
      <c r="B6186" t="s">
        <v>9414</v>
      </c>
      <c r="C6186" t="s">
        <v>9415</v>
      </c>
      <c r="D6186" t="s">
        <v>3972</v>
      </c>
      <c r="E6186" t="s">
        <v>20</v>
      </c>
      <c r="F6186" t="b">
        <v>0</v>
      </c>
      <c r="G6186" t="s">
        <v>27</v>
      </c>
      <c r="H6186" s="4">
        <v>45732.793703703697</v>
      </c>
      <c r="I6186" t="b">
        <v>0</v>
      </c>
      <c r="J6186" t="b">
        <v>1</v>
      </c>
      <c r="K6186" t="s">
        <v>24</v>
      </c>
      <c r="L6186" t="s">
        <v>22</v>
      </c>
      <c r="M6186">
        <v>119000</v>
      </c>
      <c r="O6186" t="s">
        <v>734</v>
      </c>
      <c r="P6186" t="s">
        <v>9416</v>
      </c>
    </row>
    <row r="6187" spans="1:16" x14ac:dyDescent="0.25">
      <c r="A6187" t="s">
        <v>89</v>
      </c>
      <c r="B6187" t="s">
        <v>6659</v>
      </c>
      <c r="C6187" t="s">
        <v>44</v>
      </c>
      <c r="D6187" t="s">
        <v>3972</v>
      </c>
      <c r="E6187" t="s">
        <v>20</v>
      </c>
      <c r="F6187" t="b">
        <v>0</v>
      </c>
      <c r="G6187" t="s">
        <v>27</v>
      </c>
      <c r="H6187" s="4">
        <v>45732.795057870368</v>
      </c>
      <c r="I6187" t="b">
        <v>1</v>
      </c>
      <c r="J6187" t="b">
        <v>1</v>
      </c>
      <c r="K6187" t="s">
        <v>24</v>
      </c>
      <c r="L6187" t="s">
        <v>22</v>
      </c>
      <c r="M6187">
        <v>185000</v>
      </c>
      <c r="O6187" t="s">
        <v>2815</v>
      </c>
      <c r="P6187" t="s">
        <v>6660</v>
      </c>
    </row>
    <row r="6188" spans="1:16" x14ac:dyDescent="0.25">
      <c r="A6188" t="s">
        <v>0</v>
      </c>
      <c r="B6188" t="s">
        <v>9417</v>
      </c>
      <c r="C6188" t="s">
        <v>316</v>
      </c>
      <c r="D6188" t="s">
        <v>3956</v>
      </c>
      <c r="E6188" t="s">
        <v>20</v>
      </c>
      <c r="F6188" t="b">
        <v>0</v>
      </c>
      <c r="G6188" t="s">
        <v>35</v>
      </c>
      <c r="H6188" s="4">
        <v>45732.833819444437</v>
      </c>
      <c r="I6188" t="b">
        <v>0</v>
      </c>
      <c r="J6188" t="b">
        <v>1</v>
      </c>
      <c r="K6188" t="s">
        <v>24</v>
      </c>
      <c r="L6188" t="s">
        <v>36</v>
      </c>
      <c r="N6188">
        <v>16.510000228881839</v>
      </c>
      <c r="O6188" t="s">
        <v>759</v>
      </c>
      <c r="P6188" t="s">
        <v>9418</v>
      </c>
    </row>
    <row r="6189" spans="1:16" x14ac:dyDescent="0.25">
      <c r="A6189" t="s">
        <v>0</v>
      </c>
      <c r="B6189" t="s">
        <v>9174</v>
      </c>
      <c r="C6189" t="s">
        <v>292</v>
      </c>
      <c r="D6189" t="s">
        <v>3956</v>
      </c>
      <c r="E6189" t="s">
        <v>20</v>
      </c>
      <c r="F6189" t="b">
        <v>0</v>
      </c>
      <c r="G6189" t="s">
        <v>30</v>
      </c>
      <c r="H6189" s="4">
        <v>45732.834236111114</v>
      </c>
      <c r="I6189" t="b">
        <v>0</v>
      </c>
      <c r="J6189" t="b">
        <v>1</v>
      </c>
      <c r="K6189" t="s">
        <v>24</v>
      </c>
      <c r="L6189" t="s">
        <v>36</v>
      </c>
      <c r="N6189">
        <v>22.694999694824219</v>
      </c>
      <c r="O6189" t="s">
        <v>9175</v>
      </c>
      <c r="P6189" t="s">
        <v>1303</v>
      </c>
    </row>
    <row r="6190" spans="1:16" x14ac:dyDescent="0.25">
      <c r="A6190" t="s">
        <v>139</v>
      </c>
      <c r="B6190" t="s">
        <v>1634</v>
      </c>
      <c r="C6190" t="s">
        <v>945</v>
      </c>
      <c r="D6190" t="s">
        <v>3972</v>
      </c>
      <c r="E6190" t="s">
        <v>20</v>
      </c>
      <c r="F6190" t="b">
        <v>0</v>
      </c>
      <c r="G6190" t="s">
        <v>30</v>
      </c>
      <c r="H6190" s="4">
        <v>45732.83425925926</v>
      </c>
      <c r="I6190" t="b">
        <v>0</v>
      </c>
      <c r="J6190" t="b">
        <v>0</v>
      </c>
      <c r="K6190" t="s">
        <v>24</v>
      </c>
      <c r="L6190" t="s">
        <v>22</v>
      </c>
      <c r="M6190">
        <v>67884</v>
      </c>
      <c r="O6190" t="s">
        <v>3090</v>
      </c>
    </row>
    <row r="6191" spans="1:16" x14ac:dyDescent="0.25">
      <c r="A6191" t="s">
        <v>2</v>
      </c>
      <c r="B6191" t="s">
        <v>2617</v>
      </c>
      <c r="C6191" t="s">
        <v>151</v>
      </c>
      <c r="D6191" t="s">
        <v>3972</v>
      </c>
      <c r="E6191" t="s">
        <v>20</v>
      </c>
      <c r="F6191" t="b">
        <v>0</v>
      </c>
      <c r="G6191" t="s">
        <v>30</v>
      </c>
      <c r="H6191" s="4">
        <v>45732.835636574076</v>
      </c>
      <c r="I6191" t="b">
        <v>0</v>
      </c>
      <c r="J6191" t="b">
        <v>1</v>
      </c>
      <c r="K6191" t="s">
        <v>24</v>
      </c>
      <c r="L6191" t="s">
        <v>22</v>
      </c>
      <c r="M6191">
        <v>130500</v>
      </c>
      <c r="O6191" t="s">
        <v>9419</v>
      </c>
      <c r="P6191" t="s">
        <v>9420</v>
      </c>
    </row>
    <row r="6192" spans="1:16" x14ac:dyDescent="0.25">
      <c r="A6192" t="s">
        <v>2</v>
      </c>
      <c r="B6192" t="s">
        <v>2076</v>
      </c>
      <c r="C6192" t="s">
        <v>236</v>
      </c>
      <c r="D6192" t="s">
        <v>3956</v>
      </c>
      <c r="E6192" t="s">
        <v>34</v>
      </c>
      <c r="F6192" t="b">
        <v>0</v>
      </c>
      <c r="G6192" t="s">
        <v>41</v>
      </c>
      <c r="H6192" s="4">
        <v>45732.835763888892</v>
      </c>
      <c r="I6192" t="b">
        <v>1</v>
      </c>
      <c r="J6192" t="b">
        <v>1</v>
      </c>
      <c r="K6192" t="s">
        <v>24</v>
      </c>
      <c r="L6192" t="s">
        <v>36</v>
      </c>
      <c r="N6192">
        <v>56.475002288818359</v>
      </c>
      <c r="O6192" t="s">
        <v>186</v>
      </c>
      <c r="P6192" t="s">
        <v>4097</v>
      </c>
    </row>
    <row r="6193" spans="1:16" x14ac:dyDescent="0.25">
      <c r="A6193" t="s">
        <v>2</v>
      </c>
      <c r="B6193" t="s">
        <v>9421</v>
      </c>
      <c r="C6193" t="s">
        <v>823</v>
      </c>
      <c r="D6193" t="s">
        <v>3828</v>
      </c>
      <c r="E6193" t="s">
        <v>20</v>
      </c>
      <c r="F6193" t="b">
        <v>0</v>
      </c>
      <c r="G6193" t="s">
        <v>52</v>
      </c>
      <c r="H6193" s="4">
        <v>45732.838194444441</v>
      </c>
      <c r="I6193" t="b">
        <v>0</v>
      </c>
      <c r="J6193" t="b">
        <v>1</v>
      </c>
      <c r="K6193" t="s">
        <v>24</v>
      </c>
      <c r="L6193" t="s">
        <v>22</v>
      </c>
      <c r="M6193">
        <v>98883</v>
      </c>
      <c r="O6193" t="s">
        <v>9422</v>
      </c>
      <c r="P6193" t="s">
        <v>9423</v>
      </c>
    </row>
    <row r="6194" spans="1:16" x14ac:dyDescent="0.25">
      <c r="A6194" t="s">
        <v>25</v>
      </c>
      <c r="B6194" t="s">
        <v>9424</v>
      </c>
      <c r="C6194" t="s">
        <v>203</v>
      </c>
      <c r="D6194" t="s">
        <v>3828</v>
      </c>
      <c r="E6194" t="s">
        <v>20</v>
      </c>
      <c r="F6194" t="b">
        <v>0</v>
      </c>
      <c r="G6194" t="s">
        <v>23</v>
      </c>
      <c r="H6194" s="4">
        <v>45732.863483796304</v>
      </c>
      <c r="I6194" t="b">
        <v>1</v>
      </c>
      <c r="J6194" t="b">
        <v>1</v>
      </c>
      <c r="K6194" t="s">
        <v>24</v>
      </c>
      <c r="L6194" t="s">
        <v>22</v>
      </c>
      <c r="M6194">
        <v>108750</v>
      </c>
      <c r="O6194" t="s">
        <v>935</v>
      </c>
      <c r="P6194" t="s">
        <v>1813</v>
      </c>
    </row>
    <row r="6195" spans="1:16" x14ac:dyDescent="0.25">
      <c r="A6195" t="s">
        <v>0</v>
      </c>
      <c r="B6195" t="s">
        <v>0</v>
      </c>
      <c r="C6195" t="s">
        <v>916</v>
      </c>
      <c r="D6195" t="s">
        <v>3972</v>
      </c>
      <c r="E6195" t="s">
        <v>20</v>
      </c>
      <c r="F6195" t="b">
        <v>0</v>
      </c>
      <c r="G6195" t="s">
        <v>27</v>
      </c>
      <c r="H6195" s="4">
        <v>45732.876296296286</v>
      </c>
      <c r="I6195" t="b">
        <v>1</v>
      </c>
      <c r="J6195" t="b">
        <v>0</v>
      </c>
      <c r="K6195" t="s">
        <v>24</v>
      </c>
      <c r="L6195" t="s">
        <v>22</v>
      </c>
      <c r="M6195">
        <v>82500</v>
      </c>
      <c r="O6195" t="s">
        <v>1899</v>
      </c>
      <c r="P6195" t="s">
        <v>338</v>
      </c>
    </row>
    <row r="6196" spans="1:16" x14ac:dyDescent="0.25">
      <c r="A6196" t="s">
        <v>0</v>
      </c>
      <c r="B6196" t="s">
        <v>9425</v>
      </c>
      <c r="C6196" t="s">
        <v>213</v>
      </c>
      <c r="D6196" t="s">
        <v>3828</v>
      </c>
      <c r="E6196" t="s">
        <v>20</v>
      </c>
      <c r="F6196" t="b">
        <v>0</v>
      </c>
      <c r="G6196" t="s">
        <v>41</v>
      </c>
      <c r="H6196" s="4">
        <v>45732.876331018517</v>
      </c>
      <c r="I6196" t="b">
        <v>0</v>
      </c>
      <c r="J6196" t="b">
        <v>1</v>
      </c>
      <c r="K6196" t="s">
        <v>24</v>
      </c>
      <c r="L6196" t="s">
        <v>36</v>
      </c>
      <c r="N6196">
        <v>23</v>
      </c>
      <c r="O6196" t="s">
        <v>9426</v>
      </c>
      <c r="P6196" t="s">
        <v>9427</v>
      </c>
    </row>
    <row r="6197" spans="1:16" x14ac:dyDescent="0.25">
      <c r="A6197" t="s">
        <v>89</v>
      </c>
      <c r="B6197" t="s">
        <v>9428</v>
      </c>
      <c r="C6197" t="s">
        <v>2172</v>
      </c>
      <c r="D6197" t="s">
        <v>3600</v>
      </c>
      <c r="E6197" t="s">
        <v>20</v>
      </c>
      <c r="F6197" t="b">
        <v>0</v>
      </c>
      <c r="G6197" t="s">
        <v>52</v>
      </c>
      <c r="H6197" s="4">
        <v>45732.877812500003</v>
      </c>
      <c r="I6197" t="b">
        <v>0</v>
      </c>
      <c r="J6197" t="b">
        <v>1</v>
      </c>
      <c r="K6197" t="s">
        <v>24</v>
      </c>
      <c r="L6197" t="s">
        <v>22</v>
      </c>
      <c r="M6197">
        <v>255630</v>
      </c>
      <c r="O6197" t="s">
        <v>773</v>
      </c>
    </row>
    <row r="6198" spans="1:16" x14ac:dyDescent="0.25">
      <c r="A6198" t="s">
        <v>0</v>
      </c>
      <c r="B6198" t="s">
        <v>1934</v>
      </c>
      <c r="C6198" t="s">
        <v>1247</v>
      </c>
      <c r="D6198" t="s">
        <v>3828</v>
      </c>
      <c r="E6198" t="s">
        <v>20</v>
      </c>
      <c r="F6198" t="b">
        <v>0</v>
      </c>
      <c r="G6198" t="s">
        <v>1247</v>
      </c>
      <c r="H6198" s="4">
        <v>45732.905011574083</v>
      </c>
      <c r="I6198" t="b">
        <v>0</v>
      </c>
      <c r="J6198" t="b">
        <v>0</v>
      </c>
      <c r="K6198" t="s">
        <v>1247</v>
      </c>
      <c r="L6198" t="s">
        <v>22</v>
      </c>
      <c r="M6198">
        <v>38500</v>
      </c>
      <c r="O6198" t="s">
        <v>5659</v>
      </c>
      <c r="P6198" t="s">
        <v>5660</v>
      </c>
    </row>
    <row r="6199" spans="1:16" x14ac:dyDescent="0.25">
      <c r="A6199" t="s">
        <v>0</v>
      </c>
      <c r="B6199" t="s">
        <v>8620</v>
      </c>
      <c r="C6199" t="s">
        <v>179</v>
      </c>
      <c r="D6199" t="s">
        <v>3972</v>
      </c>
      <c r="E6199" t="s">
        <v>20</v>
      </c>
      <c r="F6199" t="b">
        <v>0</v>
      </c>
      <c r="G6199" t="s">
        <v>27</v>
      </c>
      <c r="H6199" s="4">
        <v>45732.916979166657</v>
      </c>
      <c r="I6199" t="b">
        <v>0</v>
      </c>
      <c r="J6199" t="b">
        <v>1</v>
      </c>
      <c r="K6199" t="s">
        <v>24</v>
      </c>
      <c r="L6199" t="s">
        <v>22</v>
      </c>
      <c r="M6199">
        <v>62355.453125</v>
      </c>
      <c r="O6199" t="s">
        <v>8621</v>
      </c>
      <c r="P6199" t="s">
        <v>1732</v>
      </c>
    </row>
    <row r="6200" spans="1:16" x14ac:dyDescent="0.25">
      <c r="A6200" t="s">
        <v>2</v>
      </c>
      <c r="B6200" t="s">
        <v>9429</v>
      </c>
      <c r="C6200" t="s">
        <v>145</v>
      </c>
      <c r="D6200" t="s">
        <v>3828</v>
      </c>
      <c r="E6200" t="s">
        <v>20</v>
      </c>
      <c r="F6200" t="b">
        <v>0</v>
      </c>
      <c r="G6200" t="s">
        <v>27</v>
      </c>
      <c r="H6200" s="4">
        <v>45732.917870370373</v>
      </c>
      <c r="I6200" t="b">
        <v>0</v>
      </c>
      <c r="J6200" t="b">
        <v>1</v>
      </c>
      <c r="K6200" t="s">
        <v>24</v>
      </c>
      <c r="L6200" t="s">
        <v>22</v>
      </c>
      <c r="M6200">
        <v>204500</v>
      </c>
      <c r="O6200" t="s">
        <v>9430</v>
      </c>
      <c r="P6200" t="s">
        <v>9431</v>
      </c>
    </row>
    <row r="6201" spans="1:16" x14ac:dyDescent="0.25">
      <c r="A6201" t="s">
        <v>1</v>
      </c>
      <c r="B6201" t="s">
        <v>9432</v>
      </c>
      <c r="C6201" t="s">
        <v>192</v>
      </c>
      <c r="D6201" t="s">
        <v>2208</v>
      </c>
      <c r="E6201" t="s">
        <v>20</v>
      </c>
      <c r="F6201" t="b">
        <v>0</v>
      </c>
      <c r="G6201" t="s">
        <v>23</v>
      </c>
      <c r="H6201" s="4">
        <v>45732.930821759262</v>
      </c>
      <c r="I6201" t="b">
        <v>0</v>
      </c>
      <c r="J6201" t="b">
        <v>1</v>
      </c>
      <c r="K6201" t="s">
        <v>24</v>
      </c>
      <c r="L6201" t="s">
        <v>36</v>
      </c>
      <c r="N6201">
        <v>40.81500244140625</v>
      </c>
      <c r="O6201" t="s">
        <v>9433</v>
      </c>
      <c r="P6201" t="s">
        <v>9434</v>
      </c>
    </row>
    <row r="6202" spans="1:16" x14ac:dyDescent="0.25">
      <c r="A6202" t="s">
        <v>89</v>
      </c>
      <c r="B6202" t="s">
        <v>5117</v>
      </c>
      <c r="C6202" t="s">
        <v>367</v>
      </c>
      <c r="D6202" t="s">
        <v>3972</v>
      </c>
      <c r="E6202" t="s">
        <v>20</v>
      </c>
      <c r="F6202" t="b">
        <v>0</v>
      </c>
      <c r="G6202" t="s">
        <v>27</v>
      </c>
      <c r="H6202" s="4">
        <v>45732.958541666667</v>
      </c>
      <c r="I6202" t="b">
        <v>0</v>
      </c>
      <c r="J6202" t="b">
        <v>1</v>
      </c>
      <c r="K6202" t="s">
        <v>24</v>
      </c>
      <c r="L6202" t="s">
        <v>22</v>
      </c>
      <c r="M6202">
        <v>160000</v>
      </c>
      <c r="O6202" t="s">
        <v>368</v>
      </c>
      <c r="P6202" t="s">
        <v>5118</v>
      </c>
    </row>
    <row r="6203" spans="1:16" x14ac:dyDescent="0.25">
      <c r="A6203" t="s">
        <v>0</v>
      </c>
      <c r="B6203" t="s">
        <v>1174</v>
      </c>
      <c r="C6203" t="s">
        <v>9435</v>
      </c>
      <c r="D6203" t="s">
        <v>3956</v>
      </c>
      <c r="E6203" t="s">
        <v>34</v>
      </c>
      <c r="F6203" t="b">
        <v>0</v>
      </c>
      <c r="G6203" t="s">
        <v>35</v>
      </c>
      <c r="H6203" s="4">
        <v>45732.958761574067</v>
      </c>
      <c r="I6203" t="b">
        <v>0</v>
      </c>
      <c r="J6203" t="b">
        <v>0</v>
      </c>
      <c r="K6203" t="s">
        <v>24</v>
      </c>
      <c r="L6203" t="s">
        <v>36</v>
      </c>
      <c r="N6203">
        <v>16.510000228881839</v>
      </c>
      <c r="O6203" t="s">
        <v>9436</v>
      </c>
      <c r="P6203" t="s">
        <v>9437</v>
      </c>
    </row>
    <row r="6204" spans="1:16" x14ac:dyDescent="0.25">
      <c r="A6204" t="s">
        <v>2</v>
      </c>
      <c r="B6204" t="s">
        <v>369</v>
      </c>
      <c r="C6204" t="s">
        <v>8873</v>
      </c>
      <c r="D6204" t="s">
        <v>3972</v>
      </c>
      <c r="E6204" t="s">
        <v>631</v>
      </c>
      <c r="F6204" t="b">
        <v>0</v>
      </c>
      <c r="G6204" t="s">
        <v>41</v>
      </c>
      <c r="H6204" s="4">
        <v>45732.971516203703</v>
      </c>
      <c r="I6204" t="b">
        <v>0</v>
      </c>
      <c r="J6204" t="b">
        <v>0</v>
      </c>
      <c r="K6204" t="s">
        <v>24</v>
      </c>
      <c r="L6204" t="s">
        <v>22</v>
      </c>
      <c r="M6204">
        <v>87000</v>
      </c>
      <c r="O6204" t="s">
        <v>91</v>
      </c>
      <c r="P6204" t="s">
        <v>9438</v>
      </c>
    </row>
    <row r="6205" spans="1:16" x14ac:dyDescent="0.25">
      <c r="A6205" t="s">
        <v>40</v>
      </c>
      <c r="B6205" t="s">
        <v>1786</v>
      </c>
      <c r="C6205" t="s">
        <v>5426</v>
      </c>
      <c r="D6205" t="s">
        <v>4013</v>
      </c>
      <c r="E6205" t="s">
        <v>20</v>
      </c>
      <c r="F6205" t="b">
        <v>0</v>
      </c>
      <c r="G6205" t="s">
        <v>27</v>
      </c>
      <c r="H6205" s="4">
        <v>45732.997129629628</v>
      </c>
      <c r="I6205" t="b">
        <v>0</v>
      </c>
      <c r="J6205" t="b">
        <v>1</v>
      </c>
      <c r="K6205" t="s">
        <v>24</v>
      </c>
      <c r="L6205" t="s">
        <v>22</v>
      </c>
      <c r="M6205">
        <v>253000</v>
      </c>
      <c r="O6205" t="s">
        <v>59</v>
      </c>
      <c r="P6205" t="s">
        <v>137</v>
      </c>
    </row>
    <row r="6206" spans="1:16" x14ac:dyDescent="0.25">
      <c r="A6206" t="s">
        <v>0</v>
      </c>
      <c r="B6206" t="s">
        <v>257</v>
      </c>
      <c r="C6206" t="s">
        <v>468</v>
      </c>
      <c r="D6206" t="s">
        <v>3972</v>
      </c>
      <c r="E6206" t="s">
        <v>20</v>
      </c>
      <c r="F6206" t="b">
        <v>0</v>
      </c>
      <c r="G6206" t="s">
        <v>27</v>
      </c>
      <c r="H6206" s="4">
        <v>45733.000231481477</v>
      </c>
      <c r="I6206" t="b">
        <v>0</v>
      </c>
      <c r="J6206" t="b">
        <v>1</v>
      </c>
      <c r="K6206" t="s">
        <v>24</v>
      </c>
      <c r="L6206" t="s">
        <v>22</v>
      </c>
      <c r="M6206">
        <v>125000</v>
      </c>
      <c r="O6206" t="s">
        <v>5481</v>
      </c>
      <c r="P6206" t="s">
        <v>9338</v>
      </c>
    </row>
    <row r="6207" spans="1:16" x14ac:dyDescent="0.25">
      <c r="A6207" t="s">
        <v>89</v>
      </c>
      <c r="B6207" t="s">
        <v>5531</v>
      </c>
      <c r="C6207" t="s">
        <v>3196</v>
      </c>
      <c r="D6207" t="s">
        <v>3972</v>
      </c>
      <c r="E6207" t="s">
        <v>51</v>
      </c>
      <c r="F6207" t="b">
        <v>0</v>
      </c>
      <c r="G6207" t="s">
        <v>41</v>
      </c>
      <c r="H6207" s="4">
        <v>45733.000462962962</v>
      </c>
      <c r="I6207" t="b">
        <v>1</v>
      </c>
      <c r="J6207" t="b">
        <v>0</v>
      </c>
      <c r="K6207" t="s">
        <v>24</v>
      </c>
      <c r="L6207" t="s">
        <v>36</v>
      </c>
      <c r="N6207">
        <v>47.5</v>
      </c>
      <c r="O6207" t="s">
        <v>806</v>
      </c>
      <c r="P6207" t="s">
        <v>5532</v>
      </c>
    </row>
    <row r="6208" spans="1:16" x14ac:dyDescent="0.25">
      <c r="A6208" t="s">
        <v>2</v>
      </c>
      <c r="B6208" t="s">
        <v>1167</v>
      </c>
      <c r="C6208" t="s">
        <v>29</v>
      </c>
      <c r="D6208" t="s">
        <v>5534</v>
      </c>
      <c r="E6208" t="s">
        <v>20</v>
      </c>
      <c r="F6208" t="b">
        <v>0</v>
      </c>
      <c r="G6208" t="s">
        <v>27</v>
      </c>
      <c r="H6208" s="4">
        <v>45733.001157407409</v>
      </c>
      <c r="I6208" t="b">
        <v>1</v>
      </c>
      <c r="J6208" t="b">
        <v>1</v>
      </c>
      <c r="K6208" t="s">
        <v>24</v>
      </c>
      <c r="L6208" t="s">
        <v>22</v>
      </c>
      <c r="M6208">
        <v>88582</v>
      </c>
      <c r="O6208" t="s">
        <v>77</v>
      </c>
      <c r="P6208" t="s">
        <v>9339</v>
      </c>
    </row>
    <row r="6209" spans="1:16" x14ac:dyDescent="0.25">
      <c r="A6209" t="s">
        <v>40</v>
      </c>
      <c r="B6209" t="s">
        <v>9340</v>
      </c>
      <c r="C6209" t="s">
        <v>748</v>
      </c>
      <c r="D6209" t="s">
        <v>4034</v>
      </c>
      <c r="E6209" t="s">
        <v>20</v>
      </c>
      <c r="F6209" t="b">
        <v>0</v>
      </c>
      <c r="G6209" t="s">
        <v>158</v>
      </c>
      <c r="H6209" s="4">
        <v>45733.014479166668</v>
      </c>
      <c r="I6209" t="b">
        <v>0</v>
      </c>
      <c r="J6209" t="b">
        <v>0</v>
      </c>
      <c r="K6209" t="s">
        <v>158</v>
      </c>
      <c r="L6209" t="s">
        <v>22</v>
      </c>
      <c r="M6209">
        <v>83999.5</v>
      </c>
      <c r="O6209" t="s">
        <v>2768</v>
      </c>
      <c r="P6209" t="s">
        <v>3411</v>
      </c>
    </row>
    <row r="6210" spans="1:16" x14ac:dyDescent="0.25">
      <c r="A6210" t="s">
        <v>28</v>
      </c>
      <c r="B6210" t="s">
        <v>28</v>
      </c>
      <c r="C6210" t="s">
        <v>5241</v>
      </c>
      <c r="D6210" t="s">
        <v>5242</v>
      </c>
      <c r="E6210" t="s">
        <v>20</v>
      </c>
      <c r="F6210" t="b">
        <v>0</v>
      </c>
      <c r="G6210" t="s">
        <v>314</v>
      </c>
      <c r="H6210" s="4">
        <v>45733.023402777777</v>
      </c>
      <c r="I6210" t="b">
        <v>0</v>
      </c>
      <c r="J6210" t="b">
        <v>0</v>
      </c>
      <c r="K6210" t="s">
        <v>314</v>
      </c>
      <c r="L6210" t="s">
        <v>22</v>
      </c>
      <c r="M6210">
        <v>90000</v>
      </c>
      <c r="O6210" t="s">
        <v>6696</v>
      </c>
      <c r="P6210" t="s">
        <v>6697</v>
      </c>
    </row>
    <row r="6211" spans="1:16" x14ac:dyDescent="0.25">
      <c r="A6211" t="s">
        <v>0</v>
      </c>
      <c r="B6211" t="s">
        <v>0</v>
      </c>
      <c r="C6211" t="s">
        <v>9341</v>
      </c>
      <c r="D6211" t="s">
        <v>7546</v>
      </c>
      <c r="E6211" t="s">
        <v>34</v>
      </c>
      <c r="F6211" t="b">
        <v>0</v>
      </c>
      <c r="G6211" t="s">
        <v>41</v>
      </c>
      <c r="H6211" s="4">
        <v>45733.042337962957</v>
      </c>
      <c r="I6211" t="b">
        <v>0</v>
      </c>
      <c r="J6211" t="b">
        <v>0</v>
      </c>
      <c r="K6211" t="s">
        <v>24</v>
      </c>
      <c r="L6211" t="s">
        <v>36</v>
      </c>
      <c r="N6211">
        <v>15</v>
      </c>
      <c r="O6211" t="s">
        <v>7547</v>
      </c>
      <c r="P6211" t="s">
        <v>61</v>
      </c>
    </row>
    <row r="6212" spans="1:16" x14ac:dyDescent="0.25">
      <c r="A6212" t="s">
        <v>0</v>
      </c>
      <c r="B6212" t="s">
        <v>4605</v>
      </c>
      <c r="C6212" t="s">
        <v>386</v>
      </c>
      <c r="D6212" t="s">
        <v>4606</v>
      </c>
      <c r="E6212" t="s">
        <v>51</v>
      </c>
      <c r="F6212" t="b">
        <v>0</v>
      </c>
      <c r="G6212" t="s">
        <v>41</v>
      </c>
      <c r="H6212" s="4">
        <v>45733.250300925924</v>
      </c>
      <c r="I6212" t="b">
        <v>1</v>
      </c>
      <c r="J6212" t="b">
        <v>0</v>
      </c>
      <c r="K6212" t="s">
        <v>24</v>
      </c>
      <c r="L6212" t="s">
        <v>22</v>
      </c>
      <c r="M6212">
        <v>169241</v>
      </c>
      <c r="O6212" t="s">
        <v>4607</v>
      </c>
      <c r="P6212" t="s">
        <v>4608</v>
      </c>
    </row>
    <row r="6213" spans="1:16" x14ac:dyDescent="0.25">
      <c r="A6213" t="s">
        <v>0</v>
      </c>
      <c r="B6213" t="s">
        <v>0</v>
      </c>
      <c r="C6213" t="s">
        <v>517</v>
      </c>
      <c r="D6213" t="s">
        <v>4752</v>
      </c>
      <c r="E6213" t="s">
        <v>51</v>
      </c>
      <c r="F6213" t="b">
        <v>0</v>
      </c>
      <c r="G6213" t="s">
        <v>41</v>
      </c>
      <c r="H6213" s="4">
        <v>45733.25037037037</v>
      </c>
      <c r="I6213" t="b">
        <v>0</v>
      </c>
      <c r="J6213" t="b">
        <v>1</v>
      </c>
      <c r="K6213" t="s">
        <v>24</v>
      </c>
      <c r="L6213" t="s">
        <v>36</v>
      </c>
      <c r="N6213">
        <v>47.5</v>
      </c>
      <c r="O6213" t="s">
        <v>289</v>
      </c>
      <c r="P6213" t="s">
        <v>2400</v>
      </c>
    </row>
    <row r="6214" spans="1:16" x14ac:dyDescent="0.25">
      <c r="A6214" t="s">
        <v>0</v>
      </c>
      <c r="B6214" t="s">
        <v>9342</v>
      </c>
      <c r="C6214" t="s">
        <v>151</v>
      </c>
      <c r="D6214" t="s">
        <v>3828</v>
      </c>
      <c r="E6214" t="s">
        <v>20</v>
      </c>
      <c r="F6214" t="b">
        <v>0</v>
      </c>
      <c r="G6214" t="s">
        <v>30</v>
      </c>
      <c r="H6214" s="4">
        <v>45733.250567129631</v>
      </c>
      <c r="I6214" t="b">
        <v>0</v>
      </c>
      <c r="J6214" t="b">
        <v>1</v>
      </c>
      <c r="K6214" t="s">
        <v>24</v>
      </c>
      <c r="L6214" t="s">
        <v>36</v>
      </c>
      <c r="N6214">
        <v>43.875</v>
      </c>
      <c r="O6214" t="s">
        <v>6082</v>
      </c>
      <c r="P6214" t="s">
        <v>9343</v>
      </c>
    </row>
    <row r="6215" spans="1:16" x14ac:dyDescent="0.25">
      <c r="A6215" t="s">
        <v>0</v>
      </c>
      <c r="B6215" t="s">
        <v>0</v>
      </c>
      <c r="C6215" t="s">
        <v>3330</v>
      </c>
      <c r="D6215" t="s">
        <v>3828</v>
      </c>
      <c r="E6215" t="s">
        <v>51</v>
      </c>
      <c r="F6215" t="b">
        <v>0</v>
      </c>
      <c r="G6215" t="s">
        <v>30</v>
      </c>
      <c r="H6215" s="4">
        <v>45733.250625000001</v>
      </c>
      <c r="I6215" t="b">
        <v>0</v>
      </c>
      <c r="J6215" t="b">
        <v>0</v>
      </c>
      <c r="K6215" t="s">
        <v>24</v>
      </c>
      <c r="L6215" t="s">
        <v>22</v>
      </c>
      <c r="M6215">
        <v>76212</v>
      </c>
      <c r="O6215" t="s">
        <v>9344</v>
      </c>
      <c r="P6215" t="s">
        <v>9345</v>
      </c>
    </row>
    <row r="6216" spans="1:16" x14ac:dyDescent="0.25">
      <c r="A6216" t="s">
        <v>1</v>
      </c>
      <c r="B6216" t="s">
        <v>663</v>
      </c>
      <c r="C6216" t="s">
        <v>140</v>
      </c>
      <c r="D6216" t="s">
        <v>3972</v>
      </c>
      <c r="E6216" t="s">
        <v>20</v>
      </c>
      <c r="F6216" t="b">
        <v>0</v>
      </c>
      <c r="G6216" t="s">
        <v>35</v>
      </c>
      <c r="H6216" s="4">
        <v>45733.250972222217</v>
      </c>
      <c r="I6216" t="b">
        <v>0</v>
      </c>
      <c r="J6216" t="b">
        <v>1</v>
      </c>
      <c r="K6216" t="s">
        <v>24</v>
      </c>
      <c r="L6216" t="s">
        <v>22</v>
      </c>
      <c r="M6216">
        <v>124350</v>
      </c>
      <c r="O6216" t="s">
        <v>664</v>
      </c>
      <c r="P6216" t="s">
        <v>9346</v>
      </c>
    </row>
    <row r="6217" spans="1:16" x14ac:dyDescent="0.25">
      <c r="A6217" t="s">
        <v>1</v>
      </c>
      <c r="B6217" t="s">
        <v>3439</v>
      </c>
      <c r="C6217" t="s">
        <v>82</v>
      </c>
      <c r="D6217" t="s">
        <v>3969</v>
      </c>
      <c r="E6217" t="s">
        <v>20</v>
      </c>
      <c r="F6217" t="b">
        <v>0</v>
      </c>
      <c r="G6217" t="s">
        <v>27</v>
      </c>
      <c r="H6217" s="4">
        <v>45733.251006944447</v>
      </c>
      <c r="I6217" t="b">
        <v>0</v>
      </c>
      <c r="J6217" t="b">
        <v>1</v>
      </c>
      <c r="K6217" t="s">
        <v>24</v>
      </c>
      <c r="L6217" t="s">
        <v>22</v>
      </c>
      <c r="M6217">
        <v>152000</v>
      </c>
      <c r="O6217" t="s">
        <v>65</v>
      </c>
      <c r="P6217" t="s">
        <v>723</v>
      </c>
    </row>
    <row r="6218" spans="1:16" x14ac:dyDescent="0.25">
      <c r="A6218" t="s">
        <v>191</v>
      </c>
      <c r="B6218" t="s">
        <v>9347</v>
      </c>
      <c r="C6218" t="s">
        <v>82</v>
      </c>
      <c r="D6218" t="s">
        <v>3972</v>
      </c>
      <c r="E6218" t="s">
        <v>20</v>
      </c>
      <c r="F6218" t="b">
        <v>0</v>
      </c>
      <c r="G6218" t="s">
        <v>27</v>
      </c>
      <c r="H6218" s="4">
        <v>45733.251168981478</v>
      </c>
      <c r="I6218" t="b">
        <v>0</v>
      </c>
      <c r="J6218" t="b">
        <v>0</v>
      </c>
      <c r="K6218" t="s">
        <v>24</v>
      </c>
      <c r="L6218" t="s">
        <v>36</v>
      </c>
      <c r="N6218">
        <v>70.5</v>
      </c>
      <c r="O6218" t="s">
        <v>4343</v>
      </c>
      <c r="P6218" t="s">
        <v>9348</v>
      </c>
    </row>
    <row r="6219" spans="1:16" x14ac:dyDescent="0.25">
      <c r="A6219" t="s">
        <v>1</v>
      </c>
      <c r="B6219" t="s">
        <v>9349</v>
      </c>
      <c r="C6219" t="s">
        <v>1521</v>
      </c>
      <c r="D6219" t="s">
        <v>3383</v>
      </c>
      <c r="E6219" t="s">
        <v>20</v>
      </c>
      <c r="F6219" t="b">
        <v>0</v>
      </c>
      <c r="G6219" t="s">
        <v>52</v>
      </c>
      <c r="H6219" s="4">
        <v>45733.251273148147</v>
      </c>
      <c r="I6219" t="b">
        <v>0</v>
      </c>
      <c r="J6219" t="b">
        <v>1</v>
      </c>
      <c r="K6219" t="s">
        <v>24</v>
      </c>
      <c r="L6219" t="s">
        <v>22</v>
      </c>
      <c r="M6219">
        <v>80000</v>
      </c>
      <c r="O6219" t="s">
        <v>1549</v>
      </c>
      <c r="P6219" t="s">
        <v>700</v>
      </c>
    </row>
    <row r="6220" spans="1:16" x14ac:dyDescent="0.25">
      <c r="A6220" t="s">
        <v>2</v>
      </c>
      <c r="B6220" t="s">
        <v>638</v>
      </c>
      <c r="C6220" t="s">
        <v>213</v>
      </c>
      <c r="D6220" t="s">
        <v>3828</v>
      </c>
      <c r="E6220" t="s">
        <v>20</v>
      </c>
      <c r="F6220" t="b">
        <v>0</v>
      </c>
      <c r="G6220" t="s">
        <v>41</v>
      </c>
      <c r="H6220" s="4">
        <v>45733.252337962957</v>
      </c>
      <c r="I6220" t="b">
        <v>0</v>
      </c>
      <c r="J6220" t="b">
        <v>1</v>
      </c>
      <c r="K6220" t="s">
        <v>24</v>
      </c>
      <c r="L6220" t="s">
        <v>22</v>
      </c>
      <c r="M6220">
        <v>128114.578125</v>
      </c>
      <c r="O6220" t="s">
        <v>7800</v>
      </c>
      <c r="P6220" t="s">
        <v>7801</v>
      </c>
    </row>
    <row r="6221" spans="1:16" x14ac:dyDescent="0.25">
      <c r="A6221" t="s">
        <v>2</v>
      </c>
      <c r="B6221" t="s">
        <v>9350</v>
      </c>
      <c r="C6221" t="s">
        <v>1247</v>
      </c>
      <c r="D6221" t="s">
        <v>2208</v>
      </c>
      <c r="E6221" t="s">
        <v>20</v>
      </c>
      <c r="F6221" t="b">
        <v>0</v>
      </c>
      <c r="G6221" t="s">
        <v>1247</v>
      </c>
      <c r="H6221" s="4">
        <v>45733.263842592591</v>
      </c>
      <c r="I6221" t="b">
        <v>1</v>
      </c>
      <c r="J6221" t="b">
        <v>0</v>
      </c>
      <c r="K6221" t="s">
        <v>1247</v>
      </c>
      <c r="L6221" t="s">
        <v>22</v>
      </c>
      <c r="M6221">
        <v>162500</v>
      </c>
      <c r="O6221" t="s">
        <v>9351</v>
      </c>
      <c r="P6221" t="s">
        <v>9352</v>
      </c>
    </row>
    <row r="6222" spans="1:16" x14ac:dyDescent="0.25">
      <c r="A6222" t="s">
        <v>1</v>
      </c>
      <c r="B6222" t="s">
        <v>844</v>
      </c>
      <c r="C6222" t="s">
        <v>82</v>
      </c>
      <c r="D6222" t="s">
        <v>3828</v>
      </c>
      <c r="E6222" t="s">
        <v>20</v>
      </c>
      <c r="F6222" t="b">
        <v>0</v>
      </c>
      <c r="G6222" t="s">
        <v>27</v>
      </c>
      <c r="H6222" s="4">
        <v>45733.265682870369</v>
      </c>
      <c r="I6222" t="b">
        <v>0</v>
      </c>
      <c r="J6222" t="b">
        <v>1</v>
      </c>
      <c r="K6222" t="s">
        <v>24</v>
      </c>
      <c r="L6222" t="s">
        <v>22</v>
      </c>
      <c r="M6222">
        <v>207500</v>
      </c>
      <c r="O6222" t="s">
        <v>341</v>
      </c>
      <c r="P6222" t="s">
        <v>302</v>
      </c>
    </row>
    <row r="6223" spans="1:16" x14ac:dyDescent="0.25">
      <c r="A6223" t="s">
        <v>1</v>
      </c>
      <c r="B6223" t="s">
        <v>9353</v>
      </c>
      <c r="C6223" t="s">
        <v>192</v>
      </c>
      <c r="D6223" t="s">
        <v>4327</v>
      </c>
      <c r="E6223" t="s">
        <v>51</v>
      </c>
      <c r="F6223" t="b">
        <v>0</v>
      </c>
      <c r="G6223" t="s">
        <v>23</v>
      </c>
      <c r="H6223" s="4">
        <v>45733.266527777778</v>
      </c>
      <c r="I6223" t="b">
        <v>0</v>
      </c>
      <c r="J6223" t="b">
        <v>0</v>
      </c>
      <c r="K6223" t="s">
        <v>24</v>
      </c>
      <c r="L6223" t="s">
        <v>36</v>
      </c>
      <c r="N6223">
        <v>60</v>
      </c>
      <c r="O6223" t="s">
        <v>2486</v>
      </c>
      <c r="P6223" t="s">
        <v>9354</v>
      </c>
    </row>
    <row r="6224" spans="1:16" x14ac:dyDescent="0.25">
      <c r="A6224" t="s">
        <v>139</v>
      </c>
      <c r="B6224" t="s">
        <v>7988</v>
      </c>
      <c r="C6224" t="s">
        <v>39</v>
      </c>
      <c r="D6224" t="s">
        <v>3984</v>
      </c>
      <c r="E6224" t="s">
        <v>20</v>
      </c>
      <c r="F6224" t="b">
        <v>1</v>
      </c>
      <c r="G6224" t="s">
        <v>2438</v>
      </c>
      <c r="H6224" s="4">
        <v>45733.279976851853</v>
      </c>
      <c r="I6224" t="b">
        <v>1</v>
      </c>
      <c r="J6224" t="b">
        <v>0</v>
      </c>
      <c r="K6224" t="s">
        <v>2438</v>
      </c>
      <c r="L6224" t="s">
        <v>22</v>
      </c>
      <c r="M6224">
        <v>80000</v>
      </c>
      <c r="O6224" t="s">
        <v>7989</v>
      </c>
      <c r="P6224" t="s">
        <v>204</v>
      </c>
    </row>
    <row r="6225" spans="1:16" x14ac:dyDescent="0.25">
      <c r="A6225" t="s">
        <v>139</v>
      </c>
      <c r="B6225" t="s">
        <v>9355</v>
      </c>
      <c r="C6225" t="s">
        <v>39</v>
      </c>
      <c r="D6225" t="s">
        <v>2208</v>
      </c>
      <c r="E6225" t="s">
        <v>20</v>
      </c>
      <c r="F6225" t="b">
        <v>1</v>
      </c>
      <c r="G6225" t="s">
        <v>2641</v>
      </c>
      <c r="H6225" s="4">
        <v>45733.284930555557</v>
      </c>
      <c r="I6225" t="b">
        <v>0</v>
      </c>
      <c r="J6225" t="b">
        <v>0</v>
      </c>
      <c r="K6225" t="s">
        <v>2641</v>
      </c>
      <c r="L6225" t="s">
        <v>22</v>
      </c>
      <c r="M6225">
        <v>141810.3125</v>
      </c>
      <c r="O6225" t="s">
        <v>9356</v>
      </c>
      <c r="P6225" t="s">
        <v>9357</v>
      </c>
    </row>
    <row r="6226" spans="1:16" x14ac:dyDescent="0.25">
      <c r="A6226" t="s">
        <v>2</v>
      </c>
      <c r="B6226" t="s">
        <v>4313</v>
      </c>
      <c r="C6226" t="s">
        <v>3088</v>
      </c>
      <c r="D6226" t="s">
        <v>4002</v>
      </c>
      <c r="E6226" t="s">
        <v>20</v>
      </c>
      <c r="F6226" t="b">
        <v>0</v>
      </c>
      <c r="G6226" t="s">
        <v>2134</v>
      </c>
      <c r="H6226" s="4">
        <v>45733.285879629628</v>
      </c>
      <c r="I6226" t="b">
        <v>1</v>
      </c>
      <c r="J6226" t="b">
        <v>0</v>
      </c>
      <c r="K6226" t="s">
        <v>2134</v>
      </c>
      <c r="L6226" t="s">
        <v>22</v>
      </c>
      <c r="M6226">
        <v>410000</v>
      </c>
      <c r="O6226" t="s">
        <v>822</v>
      </c>
    </row>
    <row r="6227" spans="1:16" x14ac:dyDescent="0.25">
      <c r="A6227" t="s">
        <v>0</v>
      </c>
      <c r="B6227" t="s">
        <v>288</v>
      </c>
      <c r="C6227" t="s">
        <v>9358</v>
      </c>
      <c r="D6227" t="s">
        <v>4083</v>
      </c>
      <c r="E6227" t="s">
        <v>20</v>
      </c>
      <c r="F6227" t="b">
        <v>0</v>
      </c>
      <c r="G6227" t="s">
        <v>27</v>
      </c>
      <c r="H6227" s="4">
        <v>45733.291921296302</v>
      </c>
      <c r="I6227" t="b">
        <v>0</v>
      </c>
      <c r="J6227" t="b">
        <v>0</v>
      </c>
      <c r="K6227" t="s">
        <v>24</v>
      </c>
      <c r="L6227" t="s">
        <v>22</v>
      </c>
      <c r="M6227">
        <v>100000</v>
      </c>
      <c r="O6227" t="s">
        <v>9359</v>
      </c>
      <c r="P6227" t="s">
        <v>3836</v>
      </c>
    </row>
    <row r="6228" spans="1:16" x14ac:dyDescent="0.25">
      <c r="A6228" t="s">
        <v>0</v>
      </c>
      <c r="B6228" t="s">
        <v>103</v>
      </c>
      <c r="C6228" t="s">
        <v>203</v>
      </c>
      <c r="D6228" t="s">
        <v>2208</v>
      </c>
      <c r="E6228" t="s">
        <v>20</v>
      </c>
      <c r="F6228" t="b">
        <v>0</v>
      </c>
      <c r="G6228" t="s">
        <v>23</v>
      </c>
      <c r="H6228" s="4">
        <v>45733.312141203707</v>
      </c>
      <c r="I6228" t="b">
        <v>0</v>
      </c>
      <c r="J6228" t="b">
        <v>0</v>
      </c>
      <c r="K6228" t="s">
        <v>24</v>
      </c>
      <c r="L6228" t="s">
        <v>22</v>
      </c>
      <c r="M6228">
        <v>70000</v>
      </c>
      <c r="O6228" t="s">
        <v>803</v>
      </c>
      <c r="P6228" t="s">
        <v>9360</v>
      </c>
    </row>
    <row r="6229" spans="1:16" x14ac:dyDescent="0.25">
      <c r="A6229" t="s">
        <v>139</v>
      </c>
      <c r="B6229" t="s">
        <v>9361</v>
      </c>
      <c r="C6229" t="s">
        <v>5090</v>
      </c>
      <c r="D6229" t="s">
        <v>3969</v>
      </c>
      <c r="E6229" t="s">
        <v>20</v>
      </c>
      <c r="F6229" t="b">
        <v>0</v>
      </c>
      <c r="G6229" t="s">
        <v>30</v>
      </c>
      <c r="H6229" s="4">
        <v>45733.333865740737</v>
      </c>
      <c r="I6229" t="b">
        <v>0</v>
      </c>
      <c r="J6229" t="b">
        <v>1</v>
      </c>
      <c r="K6229" t="s">
        <v>24</v>
      </c>
      <c r="L6229" t="s">
        <v>22</v>
      </c>
      <c r="M6229">
        <v>110000</v>
      </c>
      <c r="O6229" t="s">
        <v>800</v>
      </c>
      <c r="P6229" t="s">
        <v>249</v>
      </c>
    </row>
    <row r="6230" spans="1:16" x14ac:dyDescent="0.25">
      <c r="A6230" t="s">
        <v>89</v>
      </c>
      <c r="B6230" t="s">
        <v>4515</v>
      </c>
      <c r="C6230" t="s">
        <v>71</v>
      </c>
      <c r="D6230" t="s">
        <v>3972</v>
      </c>
      <c r="E6230" t="s">
        <v>20</v>
      </c>
      <c r="F6230" t="b">
        <v>0</v>
      </c>
      <c r="G6230" t="s">
        <v>27</v>
      </c>
      <c r="H6230" s="4">
        <v>45733.334814814807</v>
      </c>
      <c r="I6230" t="b">
        <v>0</v>
      </c>
      <c r="J6230" t="b">
        <v>1</v>
      </c>
      <c r="K6230" t="s">
        <v>24</v>
      </c>
      <c r="L6230" t="s">
        <v>22</v>
      </c>
      <c r="M6230">
        <v>187625</v>
      </c>
      <c r="O6230" t="s">
        <v>1101</v>
      </c>
      <c r="P6230" t="s">
        <v>4516</v>
      </c>
    </row>
    <row r="6231" spans="1:16" x14ac:dyDescent="0.25">
      <c r="A6231" t="s">
        <v>40</v>
      </c>
      <c r="B6231" t="s">
        <v>3193</v>
      </c>
      <c r="C6231" t="s">
        <v>1471</v>
      </c>
      <c r="D6231" t="s">
        <v>4177</v>
      </c>
      <c r="E6231" t="s">
        <v>20</v>
      </c>
      <c r="F6231" t="b">
        <v>0</v>
      </c>
      <c r="G6231" t="s">
        <v>41</v>
      </c>
      <c r="H6231" s="4">
        <v>45733.335868055547</v>
      </c>
      <c r="I6231" t="b">
        <v>0</v>
      </c>
      <c r="J6231" t="b">
        <v>1</v>
      </c>
      <c r="K6231" t="s">
        <v>24</v>
      </c>
      <c r="L6231" t="s">
        <v>22</v>
      </c>
      <c r="M6231">
        <v>241000</v>
      </c>
      <c r="O6231" t="s">
        <v>59</v>
      </c>
      <c r="P6231" t="s">
        <v>137</v>
      </c>
    </row>
    <row r="6232" spans="1:16" x14ac:dyDescent="0.25">
      <c r="A6232" t="s">
        <v>139</v>
      </c>
      <c r="B6232" t="s">
        <v>9362</v>
      </c>
      <c r="C6232" t="s">
        <v>9363</v>
      </c>
      <c r="D6232" t="s">
        <v>9364</v>
      </c>
      <c r="E6232" t="s">
        <v>631</v>
      </c>
      <c r="F6232" t="b">
        <v>0</v>
      </c>
      <c r="G6232" t="s">
        <v>820</v>
      </c>
      <c r="H6232" s="4">
        <v>45733.341273148151</v>
      </c>
      <c r="I6232" t="b">
        <v>0</v>
      </c>
      <c r="J6232" t="b">
        <v>0</v>
      </c>
      <c r="K6232" t="s">
        <v>820</v>
      </c>
      <c r="L6232" t="s">
        <v>22</v>
      </c>
      <c r="M6232">
        <v>103000</v>
      </c>
      <c r="O6232" t="s">
        <v>341</v>
      </c>
      <c r="P6232" t="s">
        <v>9365</v>
      </c>
    </row>
    <row r="6233" spans="1:16" x14ac:dyDescent="0.25">
      <c r="A6233" t="s">
        <v>2</v>
      </c>
      <c r="B6233" t="s">
        <v>9366</v>
      </c>
      <c r="C6233" t="s">
        <v>1828</v>
      </c>
      <c r="D6233" t="s">
        <v>3828</v>
      </c>
      <c r="E6233" t="s">
        <v>20</v>
      </c>
      <c r="F6233" t="b">
        <v>0</v>
      </c>
      <c r="G6233" t="s">
        <v>41</v>
      </c>
      <c r="H6233" s="4">
        <v>45733.37667824074</v>
      </c>
      <c r="I6233" t="b">
        <v>0</v>
      </c>
      <c r="J6233" t="b">
        <v>1</v>
      </c>
      <c r="K6233" t="s">
        <v>24</v>
      </c>
      <c r="L6233" t="s">
        <v>22</v>
      </c>
      <c r="M6233">
        <v>90750</v>
      </c>
      <c r="O6233" t="s">
        <v>3185</v>
      </c>
      <c r="P6233" t="s">
        <v>9367</v>
      </c>
    </row>
    <row r="6234" spans="1:16" x14ac:dyDescent="0.25">
      <c r="A6234" t="s">
        <v>2</v>
      </c>
      <c r="B6234" t="s">
        <v>9368</v>
      </c>
      <c r="C6234" t="s">
        <v>179</v>
      </c>
      <c r="D6234" t="s">
        <v>4177</v>
      </c>
      <c r="E6234" t="s">
        <v>20</v>
      </c>
      <c r="F6234" t="b">
        <v>0</v>
      </c>
      <c r="G6234" t="s">
        <v>27</v>
      </c>
      <c r="H6234" s="4">
        <v>45733.377337962957</v>
      </c>
      <c r="I6234" t="b">
        <v>0</v>
      </c>
      <c r="J6234" t="b">
        <v>1</v>
      </c>
      <c r="K6234" t="s">
        <v>24</v>
      </c>
      <c r="L6234" t="s">
        <v>22</v>
      </c>
      <c r="M6234">
        <v>207000</v>
      </c>
      <c r="O6234" t="s">
        <v>59</v>
      </c>
      <c r="P6234" t="s">
        <v>137</v>
      </c>
    </row>
    <row r="6235" spans="1:16" x14ac:dyDescent="0.25">
      <c r="A6235" t="s">
        <v>2</v>
      </c>
      <c r="B6235" t="s">
        <v>4227</v>
      </c>
      <c r="C6235" t="s">
        <v>690</v>
      </c>
      <c r="D6235" t="s">
        <v>2208</v>
      </c>
      <c r="E6235" t="s">
        <v>34</v>
      </c>
      <c r="F6235" t="b">
        <v>0</v>
      </c>
      <c r="G6235" t="s">
        <v>27</v>
      </c>
      <c r="H6235" s="4">
        <v>45733.432141203702</v>
      </c>
      <c r="I6235" t="b">
        <v>0</v>
      </c>
      <c r="J6235" t="b">
        <v>1</v>
      </c>
      <c r="K6235" t="s">
        <v>24</v>
      </c>
      <c r="L6235" t="s">
        <v>22</v>
      </c>
      <c r="M6235">
        <v>175500</v>
      </c>
      <c r="O6235" t="s">
        <v>428</v>
      </c>
      <c r="P6235" t="s">
        <v>4237</v>
      </c>
    </row>
    <row r="6236" spans="1:16" x14ac:dyDescent="0.25">
      <c r="A6236" t="s">
        <v>0</v>
      </c>
      <c r="B6236" t="s">
        <v>0</v>
      </c>
      <c r="C6236" t="s">
        <v>1978</v>
      </c>
      <c r="D6236" t="s">
        <v>7546</v>
      </c>
      <c r="E6236" t="s">
        <v>34</v>
      </c>
      <c r="F6236" t="b">
        <v>0</v>
      </c>
      <c r="G6236" t="s">
        <v>52</v>
      </c>
      <c r="H6236" s="4">
        <v>45733.459699074083</v>
      </c>
      <c r="I6236" t="b">
        <v>0</v>
      </c>
      <c r="J6236" t="b">
        <v>0</v>
      </c>
      <c r="K6236" t="s">
        <v>24</v>
      </c>
      <c r="L6236" t="s">
        <v>36</v>
      </c>
      <c r="N6236">
        <v>15</v>
      </c>
      <c r="O6236" t="s">
        <v>7547</v>
      </c>
      <c r="P6236" t="s">
        <v>61</v>
      </c>
    </row>
    <row r="6237" spans="1:16" x14ac:dyDescent="0.25">
      <c r="A6237" t="s">
        <v>25</v>
      </c>
      <c r="B6237" t="s">
        <v>9369</v>
      </c>
      <c r="C6237" t="s">
        <v>9370</v>
      </c>
      <c r="D6237" t="s">
        <v>3350</v>
      </c>
      <c r="E6237" t="s">
        <v>20</v>
      </c>
      <c r="F6237" t="b">
        <v>0</v>
      </c>
      <c r="G6237" t="s">
        <v>314</v>
      </c>
      <c r="H6237" s="4">
        <v>45733.483020833337</v>
      </c>
      <c r="I6237" t="b">
        <v>1</v>
      </c>
      <c r="J6237" t="b">
        <v>0</v>
      </c>
      <c r="K6237" t="s">
        <v>314</v>
      </c>
      <c r="L6237" t="s">
        <v>22</v>
      </c>
      <c r="M6237">
        <v>40000</v>
      </c>
      <c r="O6237" t="s">
        <v>3350</v>
      </c>
      <c r="P6237" t="s">
        <v>1304</v>
      </c>
    </row>
    <row r="6238" spans="1:16" x14ac:dyDescent="0.25">
      <c r="A6238" t="s">
        <v>0</v>
      </c>
      <c r="B6238" t="s">
        <v>5524</v>
      </c>
      <c r="C6238" t="s">
        <v>851</v>
      </c>
      <c r="D6238" t="s">
        <v>4327</v>
      </c>
      <c r="E6238" t="s">
        <v>20</v>
      </c>
      <c r="F6238" t="b">
        <v>0</v>
      </c>
      <c r="G6238" t="s">
        <v>27</v>
      </c>
      <c r="H6238" s="4">
        <v>45733.500081018523</v>
      </c>
      <c r="I6238" t="b">
        <v>0</v>
      </c>
      <c r="J6238" t="b">
        <v>0</v>
      </c>
      <c r="K6238" t="s">
        <v>24</v>
      </c>
      <c r="L6238" t="s">
        <v>22</v>
      </c>
      <c r="M6238">
        <v>62500</v>
      </c>
      <c r="O6238" t="s">
        <v>5525</v>
      </c>
      <c r="P6238" t="s">
        <v>5526</v>
      </c>
    </row>
    <row r="6239" spans="1:16" x14ac:dyDescent="0.25">
      <c r="A6239" t="s">
        <v>0</v>
      </c>
      <c r="B6239" t="s">
        <v>0</v>
      </c>
      <c r="C6239" t="s">
        <v>3934</v>
      </c>
      <c r="D6239" t="s">
        <v>7546</v>
      </c>
      <c r="E6239" t="s">
        <v>34</v>
      </c>
      <c r="F6239" t="b">
        <v>0</v>
      </c>
      <c r="G6239" t="s">
        <v>35</v>
      </c>
      <c r="H6239" s="4">
        <v>45733.500648148147</v>
      </c>
      <c r="I6239" t="b">
        <v>0</v>
      </c>
      <c r="J6239" t="b">
        <v>0</v>
      </c>
      <c r="K6239" t="s">
        <v>24</v>
      </c>
      <c r="L6239" t="s">
        <v>36</v>
      </c>
      <c r="N6239">
        <v>15</v>
      </c>
      <c r="O6239" t="s">
        <v>7547</v>
      </c>
      <c r="P6239" t="s">
        <v>61</v>
      </c>
    </row>
    <row r="6240" spans="1:16" x14ac:dyDescent="0.25">
      <c r="A6240" t="s">
        <v>1</v>
      </c>
      <c r="B6240" t="s">
        <v>2392</v>
      </c>
      <c r="C6240" t="s">
        <v>292</v>
      </c>
      <c r="D6240" t="s">
        <v>3972</v>
      </c>
      <c r="E6240" t="s">
        <v>20</v>
      </c>
      <c r="F6240" t="b">
        <v>0</v>
      </c>
      <c r="G6240" t="s">
        <v>30</v>
      </c>
      <c r="H6240" s="4">
        <v>45733.501180555562</v>
      </c>
      <c r="I6240" t="b">
        <v>0</v>
      </c>
      <c r="J6240" t="b">
        <v>1</v>
      </c>
      <c r="K6240" t="s">
        <v>24</v>
      </c>
      <c r="L6240" t="s">
        <v>22</v>
      </c>
      <c r="M6240">
        <v>193426.5</v>
      </c>
      <c r="O6240" t="s">
        <v>5481</v>
      </c>
      <c r="P6240" t="s">
        <v>1809</v>
      </c>
    </row>
    <row r="6241" spans="1:16" x14ac:dyDescent="0.25">
      <c r="A6241" t="s">
        <v>40</v>
      </c>
      <c r="B6241" t="s">
        <v>9371</v>
      </c>
      <c r="C6241" t="s">
        <v>2031</v>
      </c>
      <c r="D6241" t="s">
        <v>3956</v>
      </c>
      <c r="E6241" t="s">
        <v>34</v>
      </c>
      <c r="F6241" t="b">
        <v>0</v>
      </c>
      <c r="G6241" t="s">
        <v>27</v>
      </c>
      <c r="H6241" s="4">
        <v>45733.501296296286</v>
      </c>
      <c r="I6241" t="b">
        <v>0</v>
      </c>
      <c r="J6241" t="b">
        <v>1</v>
      </c>
      <c r="K6241" t="s">
        <v>24</v>
      </c>
      <c r="L6241" t="s">
        <v>36</v>
      </c>
      <c r="N6241">
        <v>54.420001983642578</v>
      </c>
      <c r="O6241" t="s">
        <v>2319</v>
      </c>
      <c r="P6241" t="s">
        <v>9372</v>
      </c>
    </row>
    <row r="6242" spans="1:16" x14ac:dyDescent="0.25">
      <c r="A6242" t="s">
        <v>2</v>
      </c>
      <c r="B6242" t="s">
        <v>7405</v>
      </c>
      <c r="C6242" t="s">
        <v>1358</v>
      </c>
      <c r="D6242" t="s">
        <v>3972</v>
      </c>
      <c r="E6242" t="s">
        <v>20</v>
      </c>
      <c r="F6242" t="b">
        <v>0</v>
      </c>
      <c r="G6242" t="s">
        <v>41</v>
      </c>
      <c r="H6242" s="4">
        <v>45733.501400462963</v>
      </c>
      <c r="I6242" t="b">
        <v>0</v>
      </c>
      <c r="J6242" t="b">
        <v>0</v>
      </c>
      <c r="K6242" t="s">
        <v>24</v>
      </c>
      <c r="L6242" t="s">
        <v>22</v>
      </c>
      <c r="M6242">
        <v>82850</v>
      </c>
      <c r="O6242" t="s">
        <v>5481</v>
      </c>
      <c r="P6242" t="s">
        <v>3772</v>
      </c>
    </row>
    <row r="6243" spans="1:16" x14ac:dyDescent="0.25">
      <c r="A6243" t="s">
        <v>2</v>
      </c>
      <c r="B6243" t="s">
        <v>9373</v>
      </c>
      <c r="C6243" t="s">
        <v>1050</v>
      </c>
      <c r="D6243" t="s">
        <v>3972</v>
      </c>
      <c r="E6243" t="s">
        <v>20</v>
      </c>
      <c r="F6243" t="b">
        <v>0</v>
      </c>
      <c r="G6243" t="s">
        <v>41</v>
      </c>
      <c r="H6243" s="4">
        <v>45733.502187500002</v>
      </c>
      <c r="I6243" t="b">
        <v>0</v>
      </c>
      <c r="J6243" t="b">
        <v>1</v>
      </c>
      <c r="K6243" t="s">
        <v>24</v>
      </c>
      <c r="L6243" t="s">
        <v>22</v>
      </c>
      <c r="M6243">
        <v>122900</v>
      </c>
      <c r="O6243" t="s">
        <v>5481</v>
      </c>
      <c r="P6243" t="s">
        <v>9374</v>
      </c>
    </row>
    <row r="6244" spans="1:16" x14ac:dyDescent="0.25">
      <c r="A6244" t="s">
        <v>1</v>
      </c>
      <c r="B6244" t="s">
        <v>9375</v>
      </c>
      <c r="C6244" t="s">
        <v>1050</v>
      </c>
      <c r="D6244" t="s">
        <v>3972</v>
      </c>
      <c r="E6244" t="s">
        <v>20</v>
      </c>
      <c r="F6244" t="b">
        <v>0</v>
      </c>
      <c r="G6244" t="s">
        <v>35</v>
      </c>
      <c r="H6244" s="4">
        <v>45733.502349537041</v>
      </c>
      <c r="I6244" t="b">
        <v>0</v>
      </c>
      <c r="J6244" t="b">
        <v>1</v>
      </c>
      <c r="K6244" t="s">
        <v>24</v>
      </c>
      <c r="L6244" t="s">
        <v>36</v>
      </c>
      <c r="N6244">
        <v>73</v>
      </c>
      <c r="O6244" t="s">
        <v>5481</v>
      </c>
      <c r="P6244" t="s">
        <v>354</v>
      </c>
    </row>
    <row r="6245" spans="1:16" x14ac:dyDescent="0.25">
      <c r="A6245" t="s">
        <v>25</v>
      </c>
      <c r="B6245" t="s">
        <v>9376</v>
      </c>
      <c r="C6245" t="s">
        <v>820</v>
      </c>
      <c r="D6245" t="s">
        <v>4034</v>
      </c>
      <c r="E6245" t="s">
        <v>20</v>
      </c>
      <c r="F6245" t="b">
        <v>0</v>
      </c>
      <c r="G6245" t="s">
        <v>820</v>
      </c>
      <c r="H6245" s="4">
        <v>45733.507175925923</v>
      </c>
      <c r="I6245" t="b">
        <v>0</v>
      </c>
      <c r="J6245" t="b">
        <v>0</v>
      </c>
      <c r="K6245" t="s">
        <v>820</v>
      </c>
      <c r="L6245" t="s">
        <v>22</v>
      </c>
      <c r="M6245">
        <v>64800</v>
      </c>
      <c r="O6245" t="s">
        <v>9377</v>
      </c>
      <c r="P6245" t="s">
        <v>9378</v>
      </c>
    </row>
    <row r="6246" spans="1:16" x14ac:dyDescent="0.25">
      <c r="A6246" t="s">
        <v>2</v>
      </c>
      <c r="B6246" t="s">
        <v>9379</v>
      </c>
      <c r="C6246" t="s">
        <v>3318</v>
      </c>
      <c r="D6246" t="s">
        <v>3828</v>
      </c>
      <c r="E6246" t="s">
        <v>20</v>
      </c>
      <c r="F6246" t="b">
        <v>0</v>
      </c>
      <c r="G6246" t="s">
        <v>27</v>
      </c>
      <c r="H6246" s="4">
        <v>45733.543055555558</v>
      </c>
      <c r="I6246" t="b">
        <v>0</v>
      </c>
      <c r="J6246" t="b">
        <v>1</v>
      </c>
      <c r="K6246" t="s">
        <v>24</v>
      </c>
      <c r="L6246" t="s">
        <v>36</v>
      </c>
      <c r="N6246">
        <v>63.5</v>
      </c>
      <c r="O6246" t="s">
        <v>3060</v>
      </c>
      <c r="P6246" t="s">
        <v>9380</v>
      </c>
    </row>
    <row r="6247" spans="1:16" x14ac:dyDescent="0.25">
      <c r="A6247" t="s">
        <v>2</v>
      </c>
      <c r="B6247" t="s">
        <v>2</v>
      </c>
      <c r="C6247" t="s">
        <v>87</v>
      </c>
      <c r="D6247" t="s">
        <v>131</v>
      </c>
      <c r="E6247" t="s">
        <v>20</v>
      </c>
      <c r="F6247" t="b">
        <v>0</v>
      </c>
      <c r="G6247" t="s">
        <v>41</v>
      </c>
      <c r="H6247" s="4">
        <v>45733.554652777777</v>
      </c>
      <c r="I6247" t="b">
        <v>1</v>
      </c>
      <c r="J6247" t="b">
        <v>0</v>
      </c>
      <c r="K6247" t="s">
        <v>24</v>
      </c>
      <c r="L6247" t="s">
        <v>22</v>
      </c>
      <c r="M6247">
        <v>130000</v>
      </c>
      <c r="O6247" t="s">
        <v>131</v>
      </c>
      <c r="P6247" t="s">
        <v>9381</v>
      </c>
    </row>
    <row r="6248" spans="1:16" x14ac:dyDescent="0.25">
      <c r="A6248" t="s">
        <v>25</v>
      </c>
      <c r="B6248" t="s">
        <v>7230</v>
      </c>
      <c r="C6248" t="s">
        <v>7231</v>
      </c>
      <c r="D6248" t="s">
        <v>3972</v>
      </c>
      <c r="E6248" t="s">
        <v>51</v>
      </c>
      <c r="F6248" t="b">
        <v>0</v>
      </c>
      <c r="G6248" t="s">
        <v>30</v>
      </c>
      <c r="H6248" s="4">
        <v>45733.58421296296</v>
      </c>
      <c r="I6248" t="b">
        <v>0</v>
      </c>
      <c r="J6248" t="b">
        <v>0</v>
      </c>
      <c r="K6248" t="s">
        <v>24</v>
      </c>
      <c r="L6248" t="s">
        <v>36</v>
      </c>
      <c r="N6248">
        <v>57</v>
      </c>
      <c r="O6248" t="s">
        <v>1002</v>
      </c>
    </row>
    <row r="6249" spans="1:16" x14ac:dyDescent="0.25">
      <c r="A6249" t="s">
        <v>28</v>
      </c>
      <c r="B6249" t="s">
        <v>9444</v>
      </c>
      <c r="C6249" t="s">
        <v>180</v>
      </c>
      <c r="D6249" t="s">
        <v>3972</v>
      </c>
      <c r="E6249" t="s">
        <v>20</v>
      </c>
      <c r="F6249" t="b">
        <v>0</v>
      </c>
      <c r="G6249" t="s">
        <v>41</v>
      </c>
      <c r="H6249" s="4">
        <v>45733.584409722222</v>
      </c>
      <c r="I6249" t="b">
        <v>0</v>
      </c>
      <c r="J6249" t="b">
        <v>1</v>
      </c>
      <c r="K6249" t="s">
        <v>24</v>
      </c>
      <c r="L6249" t="s">
        <v>22</v>
      </c>
      <c r="M6249">
        <v>155500</v>
      </c>
      <c r="O6249" t="s">
        <v>9248</v>
      </c>
      <c r="P6249" t="s">
        <v>9445</v>
      </c>
    </row>
    <row r="6250" spans="1:16" x14ac:dyDescent="0.25">
      <c r="A6250" t="s">
        <v>40</v>
      </c>
      <c r="B6250" t="s">
        <v>9382</v>
      </c>
      <c r="C6250" t="s">
        <v>538</v>
      </c>
      <c r="D6250" t="s">
        <v>3828</v>
      </c>
      <c r="E6250" t="s">
        <v>20</v>
      </c>
      <c r="F6250" t="b">
        <v>0</v>
      </c>
      <c r="G6250" t="s">
        <v>27</v>
      </c>
      <c r="H6250" s="4">
        <v>45733.585023148153</v>
      </c>
      <c r="I6250" t="b">
        <v>0</v>
      </c>
      <c r="J6250" t="b">
        <v>1</v>
      </c>
      <c r="K6250" t="s">
        <v>24</v>
      </c>
      <c r="L6250" t="s">
        <v>22</v>
      </c>
      <c r="M6250">
        <v>163000</v>
      </c>
      <c r="O6250" t="s">
        <v>487</v>
      </c>
      <c r="P6250" t="s">
        <v>9383</v>
      </c>
    </row>
    <row r="6251" spans="1:16" x14ac:dyDescent="0.25">
      <c r="A6251" t="s">
        <v>89</v>
      </c>
      <c r="B6251" t="s">
        <v>7026</v>
      </c>
      <c r="C6251" t="s">
        <v>82</v>
      </c>
      <c r="D6251" t="s">
        <v>3972</v>
      </c>
      <c r="E6251" t="s">
        <v>20</v>
      </c>
      <c r="F6251" t="b">
        <v>0</v>
      </c>
      <c r="G6251" t="s">
        <v>41</v>
      </c>
      <c r="H6251" s="4">
        <v>45733.585682870369</v>
      </c>
      <c r="I6251" t="b">
        <v>0</v>
      </c>
      <c r="J6251" t="b">
        <v>1</v>
      </c>
      <c r="K6251" t="s">
        <v>24</v>
      </c>
      <c r="L6251" t="s">
        <v>22</v>
      </c>
      <c r="M6251">
        <v>147500</v>
      </c>
      <c r="O6251" t="s">
        <v>7027</v>
      </c>
      <c r="P6251" t="s">
        <v>7028</v>
      </c>
    </row>
    <row r="6252" spans="1:16" x14ac:dyDescent="0.25">
      <c r="A6252" t="s">
        <v>19</v>
      </c>
      <c r="B6252" t="s">
        <v>9384</v>
      </c>
      <c r="C6252" t="s">
        <v>140</v>
      </c>
      <c r="D6252" t="s">
        <v>3600</v>
      </c>
      <c r="E6252" t="s">
        <v>51</v>
      </c>
      <c r="F6252" t="b">
        <v>0</v>
      </c>
      <c r="G6252" t="s">
        <v>41</v>
      </c>
      <c r="H6252" s="4">
        <v>45733.596435185187</v>
      </c>
      <c r="I6252" t="b">
        <v>0</v>
      </c>
      <c r="J6252" t="b">
        <v>0</v>
      </c>
      <c r="K6252" t="s">
        <v>24</v>
      </c>
      <c r="L6252" t="s">
        <v>36</v>
      </c>
      <c r="N6252">
        <v>110</v>
      </c>
      <c r="O6252" t="s">
        <v>2569</v>
      </c>
      <c r="P6252" t="s">
        <v>2188</v>
      </c>
    </row>
    <row r="6253" spans="1:16" x14ac:dyDescent="0.25">
      <c r="A6253" t="s">
        <v>139</v>
      </c>
      <c r="B6253" t="s">
        <v>1697</v>
      </c>
      <c r="C6253" t="s">
        <v>39</v>
      </c>
      <c r="D6253" t="s">
        <v>7657</v>
      </c>
      <c r="E6253" t="s">
        <v>20</v>
      </c>
      <c r="F6253" t="b">
        <v>1</v>
      </c>
      <c r="G6253" t="s">
        <v>625</v>
      </c>
      <c r="H6253" s="4">
        <v>45733.624872685177</v>
      </c>
      <c r="I6253" t="b">
        <v>1</v>
      </c>
      <c r="J6253" t="b">
        <v>0</v>
      </c>
      <c r="K6253" t="s">
        <v>625</v>
      </c>
      <c r="L6253" t="s">
        <v>22</v>
      </c>
      <c r="M6253">
        <v>70000</v>
      </c>
      <c r="O6253" t="s">
        <v>9385</v>
      </c>
      <c r="P6253" t="s">
        <v>9386</v>
      </c>
    </row>
    <row r="6254" spans="1:16" x14ac:dyDescent="0.25">
      <c r="A6254" t="s">
        <v>0</v>
      </c>
      <c r="B6254" t="s">
        <v>1632</v>
      </c>
      <c r="C6254" t="s">
        <v>118</v>
      </c>
      <c r="D6254" t="s">
        <v>131</v>
      </c>
      <c r="F6254" t="b">
        <v>0</v>
      </c>
      <c r="G6254" t="s">
        <v>27</v>
      </c>
      <c r="H6254" s="4">
        <v>45733.625127314823</v>
      </c>
      <c r="I6254" t="b">
        <v>1</v>
      </c>
      <c r="J6254" t="b">
        <v>0</v>
      </c>
      <c r="K6254" t="s">
        <v>24</v>
      </c>
      <c r="L6254" t="s">
        <v>36</v>
      </c>
      <c r="N6254">
        <v>41</v>
      </c>
      <c r="O6254" t="s">
        <v>131</v>
      </c>
      <c r="P6254" t="s">
        <v>9387</v>
      </c>
    </row>
    <row r="6255" spans="1:16" x14ac:dyDescent="0.25">
      <c r="A6255" t="s">
        <v>19</v>
      </c>
      <c r="B6255" t="s">
        <v>9388</v>
      </c>
      <c r="C6255" t="s">
        <v>3887</v>
      </c>
      <c r="D6255" t="s">
        <v>3972</v>
      </c>
      <c r="E6255" t="s">
        <v>20</v>
      </c>
      <c r="F6255" t="b">
        <v>0</v>
      </c>
      <c r="G6255" t="s">
        <v>27</v>
      </c>
      <c r="H6255" s="4">
        <v>45733.625775462962</v>
      </c>
      <c r="I6255" t="b">
        <v>0</v>
      </c>
      <c r="J6255" t="b">
        <v>1</v>
      </c>
      <c r="K6255" t="s">
        <v>24</v>
      </c>
      <c r="L6255" t="s">
        <v>22</v>
      </c>
      <c r="M6255">
        <v>152500</v>
      </c>
      <c r="O6255" t="s">
        <v>9389</v>
      </c>
      <c r="P6255" t="s">
        <v>9390</v>
      </c>
    </row>
    <row r="6256" spans="1:16" x14ac:dyDescent="0.25">
      <c r="A6256" t="s">
        <v>25</v>
      </c>
      <c r="B6256" t="s">
        <v>8208</v>
      </c>
      <c r="C6256" t="s">
        <v>64</v>
      </c>
      <c r="D6256" t="s">
        <v>3972</v>
      </c>
      <c r="E6256" t="s">
        <v>20</v>
      </c>
      <c r="F6256" t="b">
        <v>0</v>
      </c>
      <c r="G6256" t="s">
        <v>52</v>
      </c>
      <c r="H6256" s="4">
        <v>45733.625949074078</v>
      </c>
      <c r="I6256" t="b">
        <v>0</v>
      </c>
      <c r="J6256" t="b">
        <v>1</v>
      </c>
      <c r="K6256" t="s">
        <v>24</v>
      </c>
      <c r="L6256" t="s">
        <v>22</v>
      </c>
      <c r="M6256">
        <v>98950</v>
      </c>
      <c r="O6256" t="s">
        <v>1906</v>
      </c>
      <c r="P6256" t="s">
        <v>8209</v>
      </c>
    </row>
    <row r="6257" spans="1:16" x14ac:dyDescent="0.25">
      <c r="A6257" t="s">
        <v>40</v>
      </c>
      <c r="B6257" t="s">
        <v>9391</v>
      </c>
      <c r="C6257" t="s">
        <v>1118</v>
      </c>
      <c r="D6257" t="s">
        <v>3972</v>
      </c>
      <c r="E6257" t="s">
        <v>20</v>
      </c>
      <c r="F6257" t="b">
        <v>0</v>
      </c>
      <c r="G6257" t="s">
        <v>27</v>
      </c>
      <c r="H6257" s="4">
        <v>45733.627222222232</v>
      </c>
      <c r="I6257" t="b">
        <v>0</v>
      </c>
      <c r="J6257" t="b">
        <v>1</v>
      </c>
      <c r="K6257" t="s">
        <v>24</v>
      </c>
      <c r="L6257" t="s">
        <v>22</v>
      </c>
      <c r="M6257">
        <v>135000</v>
      </c>
      <c r="O6257" t="s">
        <v>1784</v>
      </c>
      <c r="P6257" t="s">
        <v>2489</v>
      </c>
    </row>
    <row r="6258" spans="1:16" x14ac:dyDescent="0.25">
      <c r="A6258" t="s">
        <v>2</v>
      </c>
      <c r="B6258" t="s">
        <v>2</v>
      </c>
      <c r="C6258" t="s">
        <v>9392</v>
      </c>
      <c r="D6258" t="s">
        <v>3972</v>
      </c>
      <c r="E6258" t="s">
        <v>20</v>
      </c>
      <c r="F6258" t="b">
        <v>0</v>
      </c>
      <c r="G6258" t="s">
        <v>52</v>
      </c>
      <c r="H6258" s="4">
        <v>45733.629131944443</v>
      </c>
      <c r="I6258" t="b">
        <v>0</v>
      </c>
      <c r="J6258" t="b">
        <v>1</v>
      </c>
      <c r="K6258" t="s">
        <v>24</v>
      </c>
      <c r="L6258" t="s">
        <v>22</v>
      </c>
      <c r="M6258">
        <v>187153</v>
      </c>
      <c r="O6258" t="s">
        <v>5481</v>
      </c>
      <c r="P6258" t="s">
        <v>3226</v>
      </c>
    </row>
    <row r="6259" spans="1:16" x14ac:dyDescent="0.25">
      <c r="A6259" t="s">
        <v>2</v>
      </c>
      <c r="B6259" t="s">
        <v>4907</v>
      </c>
      <c r="C6259" t="s">
        <v>475</v>
      </c>
      <c r="D6259" t="s">
        <v>3972</v>
      </c>
      <c r="E6259" t="s">
        <v>20</v>
      </c>
      <c r="F6259" t="b">
        <v>0</v>
      </c>
      <c r="G6259" t="s">
        <v>27</v>
      </c>
      <c r="H6259" s="4">
        <v>45733.641516203701</v>
      </c>
      <c r="I6259" t="b">
        <v>0</v>
      </c>
      <c r="J6259" t="b">
        <v>0</v>
      </c>
      <c r="K6259" t="s">
        <v>24</v>
      </c>
      <c r="L6259" t="s">
        <v>22</v>
      </c>
      <c r="M6259">
        <v>130000</v>
      </c>
      <c r="O6259" t="s">
        <v>2925</v>
      </c>
    </row>
    <row r="6260" spans="1:16" x14ac:dyDescent="0.25">
      <c r="A6260" t="s">
        <v>1</v>
      </c>
      <c r="B6260" t="s">
        <v>9393</v>
      </c>
      <c r="C6260" t="s">
        <v>371</v>
      </c>
      <c r="D6260" t="s">
        <v>2208</v>
      </c>
      <c r="E6260" t="s">
        <v>20</v>
      </c>
      <c r="F6260" t="b">
        <v>0</v>
      </c>
      <c r="G6260" t="s">
        <v>27</v>
      </c>
      <c r="H6260" s="4">
        <v>45733.643113425933</v>
      </c>
      <c r="I6260" t="b">
        <v>0</v>
      </c>
      <c r="J6260" t="b">
        <v>0</v>
      </c>
      <c r="K6260" t="s">
        <v>24</v>
      </c>
      <c r="L6260" t="s">
        <v>22</v>
      </c>
      <c r="M6260">
        <v>95000</v>
      </c>
      <c r="O6260" t="s">
        <v>5490</v>
      </c>
      <c r="P6260" t="s">
        <v>9394</v>
      </c>
    </row>
    <row r="6261" spans="1:16" x14ac:dyDescent="0.25">
      <c r="A6261" t="s">
        <v>0</v>
      </c>
      <c r="B6261" t="s">
        <v>8785</v>
      </c>
      <c r="C6261" t="s">
        <v>1099</v>
      </c>
      <c r="D6261" t="s">
        <v>3600</v>
      </c>
      <c r="E6261" t="s">
        <v>51</v>
      </c>
      <c r="F6261" t="b">
        <v>0</v>
      </c>
      <c r="G6261" t="s">
        <v>27</v>
      </c>
      <c r="H6261" s="4">
        <v>45733.666724537034</v>
      </c>
      <c r="I6261" t="b">
        <v>1</v>
      </c>
      <c r="J6261" t="b">
        <v>0</v>
      </c>
      <c r="K6261" t="s">
        <v>24</v>
      </c>
      <c r="L6261" t="s">
        <v>36</v>
      </c>
      <c r="N6261">
        <v>60</v>
      </c>
      <c r="O6261" t="s">
        <v>8786</v>
      </c>
      <c r="P6261" t="s">
        <v>119</v>
      </c>
    </row>
    <row r="6262" spans="1:16" x14ac:dyDescent="0.25">
      <c r="A6262" t="s">
        <v>1</v>
      </c>
      <c r="B6262" t="s">
        <v>9016</v>
      </c>
      <c r="C6262" t="s">
        <v>160</v>
      </c>
      <c r="D6262" t="s">
        <v>3828</v>
      </c>
      <c r="E6262" t="s">
        <v>20</v>
      </c>
      <c r="F6262" t="b">
        <v>0</v>
      </c>
      <c r="G6262" t="s">
        <v>52</v>
      </c>
      <c r="H6262" s="4">
        <v>45733.668865740743</v>
      </c>
      <c r="I6262" t="b">
        <v>0</v>
      </c>
      <c r="J6262" t="b">
        <v>1</v>
      </c>
      <c r="K6262" t="s">
        <v>24</v>
      </c>
      <c r="L6262" t="s">
        <v>22</v>
      </c>
      <c r="M6262">
        <v>220500</v>
      </c>
      <c r="O6262" t="s">
        <v>3939</v>
      </c>
    </row>
    <row r="6263" spans="1:16" x14ac:dyDescent="0.25">
      <c r="A6263" t="s">
        <v>2</v>
      </c>
      <c r="B6263" t="s">
        <v>7236</v>
      </c>
      <c r="C6263" t="s">
        <v>2360</v>
      </c>
      <c r="D6263" t="s">
        <v>7237</v>
      </c>
      <c r="E6263" t="s">
        <v>20</v>
      </c>
      <c r="F6263" t="b">
        <v>0</v>
      </c>
      <c r="G6263" t="s">
        <v>1740</v>
      </c>
      <c r="H6263" s="4">
        <v>45733.685069444437</v>
      </c>
      <c r="I6263" t="b">
        <v>0</v>
      </c>
      <c r="J6263" t="b">
        <v>0</v>
      </c>
      <c r="K6263" t="s">
        <v>1740</v>
      </c>
      <c r="L6263" t="s">
        <v>22</v>
      </c>
      <c r="M6263">
        <v>28000</v>
      </c>
      <c r="O6263" t="s">
        <v>7238</v>
      </c>
    </row>
    <row r="6264" spans="1:16" x14ac:dyDescent="0.25">
      <c r="A6264" t="s">
        <v>19</v>
      </c>
      <c r="B6264" t="s">
        <v>2537</v>
      </c>
      <c r="C6264" t="s">
        <v>82</v>
      </c>
      <c r="D6264" t="s">
        <v>3972</v>
      </c>
      <c r="E6264" t="s">
        <v>51</v>
      </c>
      <c r="F6264" t="b">
        <v>0</v>
      </c>
      <c r="G6264" t="s">
        <v>27</v>
      </c>
      <c r="H6264" s="4">
        <v>45733.708344907413</v>
      </c>
      <c r="I6264" t="b">
        <v>0</v>
      </c>
      <c r="J6264" t="b">
        <v>0</v>
      </c>
      <c r="K6264" t="s">
        <v>24</v>
      </c>
      <c r="L6264" t="s">
        <v>36</v>
      </c>
      <c r="N6264">
        <v>77.5</v>
      </c>
      <c r="O6264" t="s">
        <v>5097</v>
      </c>
      <c r="P6264" t="s">
        <v>5098</v>
      </c>
    </row>
    <row r="6265" spans="1:16" x14ac:dyDescent="0.25">
      <c r="A6265" t="s">
        <v>0</v>
      </c>
      <c r="B6265" t="s">
        <v>9395</v>
      </c>
      <c r="C6265" t="s">
        <v>443</v>
      </c>
      <c r="D6265" t="s">
        <v>3600</v>
      </c>
      <c r="E6265" t="s">
        <v>20</v>
      </c>
      <c r="F6265" t="b">
        <v>0</v>
      </c>
      <c r="G6265" t="s">
        <v>27</v>
      </c>
      <c r="H6265" s="4">
        <v>45733.708368055559</v>
      </c>
      <c r="I6265" t="b">
        <v>0</v>
      </c>
      <c r="J6265" t="b">
        <v>0</v>
      </c>
      <c r="K6265" t="s">
        <v>24</v>
      </c>
      <c r="L6265" t="s">
        <v>22</v>
      </c>
      <c r="M6265">
        <v>107500</v>
      </c>
      <c r="O6265" t="s">
        <v>9396</v>
      </c>
      <c r="P6265" t="s">
        <v>9397</v>
      </c>
    </row>
    <row r="6266" spans="1:16" x14ac:dyDescent="0.25">
      <c r="A6266" t="s">
        <v>0</v>
      </c>
      <c r="B6266" t="s">
        <v>0</v>
      </c>
      <c r="C6266" t="s">
        <v>621</v>
      </c>
      <c r="D6266" t="s">
        <v>3972</v>
      </c>
      <c r="E6266" t="s">
        <v>51</v>
      </c>
      <c r="F6266" t="b">
        <v>0</v>
      </c>
      <c r="G6266" t="s">
        <v>52</v>
      </c>
      <c r="H6266" s="4">
        <v>45733.709050925929</v>
      </c>
      <c r="I6266" t="b">
        <v>1</v>
      </c>
      <c r="J6266" t="b">
        <v>0</v>
      </c>
      <c r="K6266" t="s">
        <v>24</v>
      </c>
      <c r="L6266" t="s">
        <v>36</v>
      </c>
      <c r="N6266">
        <v>22.5</v>
      </c>
      <c r="O6266" t="s">
        <v>1783</v>
      </c>
    </row>
    <row r="6267" spans="1:16" x14ac:dyDescent="0.25">
      <c r="A6267" t="s">
        <v>1</v>
      </c>
      <c r="B6267" t="s">
        <v>779</v>
      </c>
      <c r="C6267" t="s">
        <v>64</v>
      </c>
      <c r="D6267" t="s">
        <v>3972</v>
      </c>
      <c r="E6267" t="s">
        <v>631</v>
      </c>
      <c r="F6267" t="b">
        <v>0</v>
      </c>
      <c r="G6267" t="s">
        <v>52</v>
      </c>
      <c r="H6267" s="4">
        <v>45733.710057870368</v>
      </c>
      <c r="I6267" t="b">
        <v>0</v>
      </c>
      <c r="J6267" t="b">
        <v>0</v>
      </c>
      <c r="K6267" t="s">
        <v>24</v>
      </c>
      <c r="L6267" t="s">
        <v>36</v>
      </c>
      <c r="N6267">
        <v>20</v>
      </c>
      <c r="O6267" t="s">
        <v>3888</v>
      </c>
      <c r="P6267" t="s">
        <v>149</v>
      </c>
    </row>
    <row r="6268" spans="1:16" x14ac:dyDescent="0.25">
      <c r="A6268" t="s">
        <v>2</v>
      </c>
      <c r="B6268" t="s">
        <v>9398</v>
      </c>
      <c r="C6268" t="s">
        <v>172</v>
      </c>
      <c r="D6268" t="s">
        <v>3972</v>
      </c>
      <c r="E6268" t="s">
        <v>20</v>
      </c>
      <c r="F6268" t="b">
        <v>0</v>
      </c>
      <c r="G6268" t="s">
        <v>27</v>
      </c>
      <c r="H6268" s="4">
        <v>45733.710231481477</v>
      </c>
      <c r="I6268" t="b">
        <v>0</v>
      </c>
      <c r="J6268" t="b">
        <v>1</v>
      </c>
      <c r="K6268" t="s">
        <v>24</v>
      </c>
      <c r="L6268" t="s">
        <v>22</v>
      </c>
      <c r="M6268">
        <v>162500</v>
      </c>
      <c r="O6268" t="s">
        <v>1172</v>
      </c>
      <c r="P6268" t="s">
        <v>9399</v>
      </c>
    </row>
    <row r="6269" spans="1:16" x14ac:dyDescent="0.25">
      <c r="A6269" t="s">
        <v>2</v>
      </c>
      <c r="B6269" t="s">
        <v>9400</v>
      </c>
      <c r="C6269" t="s">
        <v>633</v>
      </c>
      <c r="D6269" t="s">
        <v>2208</v>
      </c>
      <c r="E6269" t="s">
        <v>20</v>
      </c>
      <c r="F6269" t="b">
        <v>0</v>
      </c>
      <c r="G6269" t="s">
        <v>27</v>
      </c>
      <c r="H6269" s="4">
        <v>45733.710277777784</v>
      </c>
      <c r="I6269" t="b">
        <v>0</v>
      </c>
      <c r="J6269" t="b">
        <v>1</v>
      </c>
      <c r="K6269" t="s">
        <v>24</v>
      </c>
      <c r="L6269" t="s">
        <v>22</v>
      </c>
      <c r="M6269">
        <v>135000</v>
      </c>
      <c r="O6269" t="s">
        <v>3506</v>
      </c>
      <c r="P6269" t="s">
        <v>9401</v>
      </c>
    </row>
    <row r="6270" spans="1:16" x14ac:dyDescent="0.25">
      <c r="A6270" t="s">
        <v>2</v>
      </c>
      <c r="B6270" t="s">
        <v>2</v>
      </c>
      <c r="C6270" t="s">
        <v>39</v>
      </c>
      <c r="D6270" t="s">
        <v>3984</v>
      </c>
      <c r="E6270" t="s">
        <v>20</v>
      </c>
      <c r="F6270" t="b">
        <v>1</v>
      </c>
      <c r="G6270" t="s">
        <v>3446</v>
      </c>
      <c r="H6270" s="4">
        <v>45733.710682870369</v>
      </c>
      <c r="I6270" t="b">
        <v>0</v>
      </c>
      <c r="J6270" t="b">
        <v>0</v>
      </c>
      <c r="K6270" t="s">
        <v>3446</v>
      </c>
      <c r="L6270" t="s">
        <v>22</v>
      </c>
      <c r="M6270">
        <v>37500</v>
      </c>
      <c r="O6270" t="s">
        <v>7649</v>
      </c>
      <c r="P6270" t="s">
        <v>7650</v>
      </c>
    </row>
    <row r="6271" spans="1:16" x14ac:dyDescent="0.25">
      <c r="A6271" t="s">
        <v>2</v>
      </c>
      <c r="B6271" t="s">
        <v>9402</v>
      </c>
      <c r="C6271" t="s">
        <v>9403</v>
      </c>
      <c r="D6271" t="s">
        <v>4083</v>
      </c>
      <c r="E6271" t="s">
        <v>20</v>
      </c>
      <c r="F6271" t="b">
        <v>0</v>
      </c>
      <c r="G6271" t="s">
        <v>158</v>
      </c>
      <c r="H6271" s="4">
        <v>45733.712916666656</v>
      </c>
      <c r="I6271" t="b">
        <v>0</v>
      </c>
      <c r="J6271" t="b">
        <v>0</v>
      </c>
      <c r="K6271" t="s">
        <v>158</v>
      </c>
      <c r="L6271" t="s">
        <v>22</v>
      </c>
      <c r="M6271">
        <v>110000</v>
      </c>
      <c r="O6271" t="s">
        <v>9404</v>
      </c>
      <c r="P6271" t="s">
        <v>1244</v>
      </c>
    </row>
    <row r="6272" spans="1:16" x14ac:dyDescent="0.25">
      <c r="A6272" t="s">
        <v>2</v>
      </c>
      <c r="B6272" t="s">
        <v>9405</v>
      </c>
      <c r="C6272" t="s">
        <v>4207</v>
      </c>
      <c r="D6272" t="s">
        <v>3828</v>
      </c>
      <c r="E6272" t="s">
        <v>219</v>
      </c>
      <c r="F6272" t="b">
        <v>0</v>
      </c>
      <c r="G6272" t="s">
        <v>1247</v>
      </c>
      <c r="H6272" s="4">
        <v>45733.738020833327</v>
      </c>
      <c r="I6272" t="b">
        <v>0</v>
      </c>
      <c r="J6272" t="b">
        <v>0</v>
      </c>
      <c r="K6272" t="s">
        <v>1247</v>
      </c>
      <c r="L6272" t="s">
        <v>36</v>
      </c>
      <c r="N6272">
        <v>32.5</v>
      </c>
      <c r="O6272" t="s">
        <v>9406</v>
      </c>
    </row>
    <row r="6273" spans="1:16" x14ac:dyDescent="0.25">
      <c r="A6273" t="s">
        <v>2</v>
      </c>
      <c r="B6273" t="s">
        <v>9407</v>
      </c>
      <c r="C6273" t="s">
        <v>122</v>
      </c>
      <c r="D6273" t="s">
        <v>3600</v>
      </c>
      <c r="E6273" t="s">
        <v>20</v>
      </c>
      <c r="F6273" t="b">
        <v>0</v>
      </c>
      <c r="G6273" t="s">
        <v>27</v>
      </c>
      <c r="H6273" s="4">
        <v>45733.752106481479</v>
      </c>
      <c r="I6273" t="b">
        <v>1</v>
      </c>
      <c r="J6273" t="b">
        <v>0</v>
      </c>
      <c r="K6273" t="s">
        <v>24</v>
      </c>
      <c r="L6273" t="s">
        <v>22</v>
      </c>
      <c r="M6273">
        <v>95000</v>
      </c>
      <c r="O6273" t="s">
        <v>9408</v>
      </c>
      <c r="P6273" t="s">
        <v>48</v>
      </c>
    </row>
    <row r="6274" spans="1:16" x14ac:dyDescent="0.25">
      <c r="A6274" t="s">
        <v>2</v>
      </c>
      <c r="B6274" t="s">
        <v>8529</v>
      </c>
      <c r="C6274" t="s">
        <v>26</v>
      </c>
      <c r="D6274" t="s">
        <v>3956</v>
      </c>
      <c r="E6274" t="s">
        <v>20</v>
      </c>
      <c r="F6274" t="b">
        <v>0</v>
      </c>
      <c r="G6274" t="s">
        <v>23</v>
      </c>
      <c r="H6274" s="4">
        <v>45733.768310185187</v>
      </c>
      <c r="I6274" t="b">
        <v>0</v>
      </c>
      <c r="J6274" t="b">
        <v>1</v>
      </c>
      <c r="K6274" t="s">
        <v>24</v>
      </c>
      <c r="L6274" t="s">
        <v>36</v>
      </c>
      <c r="N6274">
        <v>61.159996032714837</v>
      </c>
      <c r="O6274" t="s">
        <v>8530</v>
      </c>
      <c r="P6274" t="s">
        <v>8531</v>
      </c>
    </row>
    <row r="6275" spans="1:16" x14ac:dyDescent="0.25">
      <c r="A6275" t="s">
        <v>0</v>
      </c>
      <c r="B6275" t="s">
        <v>9409</v>
      </c>
      <c r="C6275" t="s">
        <v>329</v>
      </c>
      <c r="D6275" t="s">
        <v>3972</v>
      </c>
      <c r="E6275" t="s">
        <v>51</v>
      </c>
      <c r="F6275" t="b">
        <v>0</v>
      </c>
      <c r="G6275" t="s">
        <v>27</v>
      </c>
      <c r="H6275" s="4">
        <v>45733.791932870372</v>
      </c>
      <c r="I6275" t="b">
        <v>0</v>
      </c>
      <c r="J6275" t="b">
        <v>0</v>
      </c>
      <c r="K6275" t="s">
        <v>24</v>
      </c>
      <c r="L6275" t="s">
        <v>36</v>
      </c>
      <c r="N6275">
        <v>80</v>
      </c>
      <c r="O6275" t="s">
        <v>9410</v>
      </c>
    </row>
    <row r="6276" spans="1:16" x14ac:dyDescent="0.25">
      <c r="A6276" t="s">
        <v>0</v>
      </c>
      <c r="B6276" t="s">
        <v>1246</v>
      </c>
      <c r="C6276" t="s">
        <v>768</v>
      </c>
      <c r="D6276" t="s">
        <v>4083</v>
      </c>
      <c r="F6276" t="b">
        <v>0</v>
      </c>
      <c r="G6276" t="s">
        <v>27</v>
      </c>
      <c r="H6276" s="4">
        <v>45733.792013888888</v>
      </c>
      <c r="I6276" t="b">
        <v>0</v>
      </c>
      <c r="J6276" t="b">
        <v>0</v>
      </c>
      <c r="K6276" t="s">
        <v>24</v>
      </c>
      <c r="L6276" t="s">
        <v>22</v>
      </c>
      <c r="M6276">
        <v>93176</v>
      </c>
      <c r="O6276" t="s">
        <v>9411</v>
      </c>
    </row>
    <row r="6277" spans="1:16" x14ac:dyDescent="0.25">
      <c r="A6277" t="s">
        <v>2</v>
      </c>
      <c r="B6277" t="s">
        <v>9412</v>
      </c>
      <c r="C6277" t="s">
        <v>1025</v>
      </c>
      <c r="D6277" t="s">
        <v>3600</v>
      </c>
      <c r="E6277" t="s">
        <v>51</v>
      </c>
      <c r="F6277" t="b">
        <v>0</v>
      </c>
      <c r="G6277" t="s">
        <v>35</v>
      </c>
      <c r="H6277" s="4">
        <v>45733.793356481481</v>
      </c>
      <c r="I6277" t="b">
        <v>1</v>
      </c>
      <c r="J6277" t="b">
        <v>0</v>
      </c>
      <c r="K6277" t="s">
        <v>24</v>
      </c>
      <c r="L6277" t="s">
        <v>36</v>
      </c>
      <c r="N6277">
        <v>65</v>
      </c>
      <c r="O6277" t="s">
        <v>9413</v>
      </c>
      <c r="P6277" t="s">
        <v>2177</v>
      </c>
    </row>
    <row r="6278" spans="1:16" x14ac:dyDescent="0.25">
      <c r="A6278" t="s">
        <v>0</v>
      </c>
      <c r="B6278" t="s">
        <v>8055</v>
      </c>
      <c r="C6278" t="s">
        <v>696</v>
      </c>
      <c r="D6278" t="s">
        <v>3972</v>
      </c>
      <c r="E6278" t="s">
        <v>51</v>
      </c>
      <c r="F6278" t="b">
        <v>0</v>
      </c>
      <c r="G6278" t="s">
        <v>30</v>
      </c>
      <c r="H6278" s="4">
        <v>45733.793506944443</v>
      </c>
      <c r="I6278" t="b">
        <v>0</v>
      </c>
      <c r="J6278" t="b">
        <v>0</v>
      </c>
      <c r="K6278" t="s">
        <v>24</v>
      </c>
      <c r="L6278" t="s">
        <v>36</v>
      </c>
      <c r="N6278">
        <v>47.5</v>
      </c>
      <c r="O6278" t="s">
        <v>1137</v>
      </c>
      <c r="P6278" t="s">
        <v>709</v>
      </c>
    </row>
    <row r="6279" spans="1:16" x14ac:dyDescent="0.25">
      <c r="A6279" t="s">
        <v>2</v>
      </c>
      <c r="B6279" t="s">
        <v>9414</v>
      </c>
      <c r="C6279" t="s">
        <v>9415</v>
      </c>
      <c r="D6279" t="s">
        <v>3972</v>
      </c>
      <c r="E6279" t="s">
        <v>20</v>
      </c>
      <c r="F6279" t="b">
        <v>0</v>
      </c>
      <c r="G6279" t="s">
        <v>27</v>
      </c>
      <c r="H6279" s="4">
        <v>45733.793703703697</v>
      </c>
      <c r="I6279" t="b">
        <v>0</v>
      </c>
      <c r="J6279" t="b">
        <v>1</v>
      </c>
      <c r="K6279" t="s">
        <v>24</v>
      </c>
      <c r="L6279" t="s">
        <v>22</v>
      </c>
      <c r="M6279">
        <v>119000</v>
      </c>
      <c r="O6279" t="s">
        <v>734</v>
      </c>
      <c r="P6279" t="s">
        <v>9416</v>
      </c>
    </row>
    <row r="6280" spans="1:16" x14ac:dyDescent="0.25">
      <c r="A6280" t="s">
        <v>89</v>
      </c>
      <c r="B6280" t="s">
        <v>6659</v>
      </c>
      <c r="C6280" t="s">
        <v>44</v>
      </c>
      <c r="D6280" t="s">
        <v>3972</v>
      </c>
      <c r="E6280" t="s">
        <v>20</v>
      </c>
      <c r="F6280" t="b">
        <v>0</v>
      </c>
      <c r="G6280" t="s">
        <v>27</v>
      </c>
      <c r="H6280" s="4">
        <v>45733.795057870368</v>
      </c>
      <c r="I6280" t="b">
        <v>1</v>
      </c>
      <c r="J6280" t="b">
        <v>1</v>
      </c>
      <c r="K6280" t="s">
        <v>24</v>
      </c>
      <c r="L6280" t="s">
        <v>22</v>
      </c>
      <c r="M6280">
        <v>185000</v>
      </c>
      <c r="O6280" t="s">
        <v>2815</v>
      </c>
      <c r="P6280" t="s">
        <v>6660</v>
      </c>
    </row>
    <row r="6281" spans="1:16" x14ac:dyDescent="0.25">
      <c r="A6281" t="s">
        <v>0</v>
      </c>
      <c r="B6281" t="s">
        <v>9417</v>
      </c>
      <c r="C6281" t="s">
        <v>316</v>
      </c>
      <c r="D6281" t="s">
        <v>3956</v>
      </c>
      <c r="E6281" t="s">
        <v>20</v>
      </c>
      <c r="F6281" t="b">
        <v>0</v>
      </c>
      <c r="G6281" t="s">
        <v>35</v>
      </c>
      <c r="H6281" s="4">
        <v>45733.833819444437</v>
      </c>
      <c r="I6281" t="b">
        <v>0</v>
      </c>
      <c r="J6281" t="b">
        <v>1</v>
      </c>
      <c r="K6281" t="s">
        <v>24</v>
      </c>
      <c r="L6281" t="s">
        <v>36</v>
      </c>
      <c r="N6281">
        <v>16.510000228881839</v>
      </c>
      <c r="O6281" t="s">
        <v>759</v>
      </c>
      <c r="P6281" t="s">
        <v>9418</v>
      </c>
    </row>
    <row r="6282" spans="1:16" x14ac:dyDescent="0.25">
      <c r="A6282" t="s">
        <v>0</v>
      </c>
      <c r="B6282" t="s">
        <v>9174</v>
      </c>
      <c r="C6282" t="s">
        <v>292</v>
      </c>
      <c r="D6282" t="s">
        <v>3956</v>
      </c>
      <c r="E6282" t="s">
        <v>20</v>
      </c>
      <c r="F6282" t="b">
        <v>0</v>
      </c>
      <c r="G6282" t="s">
        <v>30</v>
      </c>
      <c r="H6282" s="4">
        <v>45733.834236111114</v>
      </c>
      <c r="I6282" t="b">
        <v>0</v>
      </c>
      <c r="J6282" t="b">
        <v>1</v>
      </c>
      <c r="K6282" t="s">
        <v>24</v>
      </c>
      <c r="L6282" t="s">
        <v>36</v>
      </c>
      <c r="N6282">
        <v>22.694999694824219</v>
      </c>
      <c r="O6282" t="s">
        <v>9175</v>
      </c>
      <c r="P6282" t="s">
        <v>1303</v>
      </c>
    </row>
    <row r="6283" spans="1:16" x14ac:dyDescent="0.25">
      <c r="A6283" t="s">
        <v>139</v>
      </c>
      <c r="B6283" t="s">
        <v>1634</v>
      </c>
      <c r="C6283" t="s">
        <v>945</v>
      </c>
      <c r="D6283" t="s">
        <v>3972</v>
      </c>
      <c r="E6283" t="s">
        <v>20</v>
      </c>
      <c r="F6283" t="b">
        <v>0</v>
      </c>
      <c r="G6283" t="s">
        <v>30</v>
      </c>
      <c r="H6283" s="4">
        <v>45733.83425925926</v>
      </c>
      <c r="I6283" t="b">
        <v>0</v>
      </c>
      <c r="J6283" t="b">
        <v>0</v>
      </c>
      <c r="K6283" t="s">
        <v>24</v>
      </c>
      <c r="L6283" t="s">
        <v>22</v>
      </c>
      <c r="M6283">
        <v>67884</v>
      </c>
      <c r="O6283" t="s">
        <v>3090</v>
      </c>
    </row>
    <row r="6284" spans="1:16" x14ac:dyDescent="0.25">
      <c r="A6284" t="s">
        <v>2</v>
      </c>
      <c r="B6284" t="s">
        <v>2617</v>
      </c>
      <c r="C6284" t="s">
        <v>151</v>
      </c>
      <c r="D6284" t="s">
        <v>3972</v>
      </c>
      <c r="E6284" t="s">
        <v>20</v>
      </c>
      <c r="F6284" t="b">
        <v>0</v>
      </c>
      <c r="G6284" t="s">
        <v>30</v>
      </c>
      <c r="H6284" s="4">
        <v>45733.835636574076</v>
      </c>
      <c r="I6284" t="b">
        <v>0</v>
      </c>
      <c r="J6284" t="b">
        <v>1</v>
      </c>
      <c r="K6284" t="s">
        <v>24</v>
      </c>
      <c r="L6284" t="s">
        <v>22</v>
      </c>
      <c r="M6284">
        <v>130500</v>
      </c>
      <c r="O6284" t="s">
        <v>9419</v>
      </c>
      <c r="P6284" t="s">
        <v>9420</v>
      </c>
    </row>
    <row r="6285" spans="1:16" x14ac:dyDescent="0.25">
      <c r="A6285" t="s">
        <v>2</v>
      </c>
      <c r="B6285" t="s">
        <v>2076</v>
      </c>
      <c r="C6285" t="s">
        <v>236</v>
      </c>
      <c r="D6285" t="s">
        <v>3956</v>
      </c>
      <c r="E6285" t="s">
        <v>34</v>
      </c>
      <c r="F6285" t="b">
        <v>0</v>
      </c>
      <c r="G6285" t="s">
        <v>41</v>
      </c>
      <c r="H6285" s="4">
        <v>45733.835763888892</v>
      </c>
      <c r="I6285" t="b">
        <v>1</v>
      </c>
      <c r="J6285" t="b">
        <v>1</v>
      </c>
      <c r="K6285" t="s">
        <v>24</v>
      </c>
      <c r="L6285" t="s">
        <v>36</v>
      </c>
      <c r="N6285">
        <v>56.475002288818359</v>
      </c>
      <c r="O6285" t="s">
        <v>186</v>
      </c>
      <c r="P6285" t="s">
        <v>4097</v>
      </c>
    </row>
    <row r="6286" spans="1:16" x14ac:dyDescent="0.25">
      <c r="A6286" t="s">
        <v>2</v>
      </c>
      <c r="B6286" t="s">
        <v>9421</v>
      </c>
      <c r="C6286" t="s">
        <v>823</v>
      </c>
      <c r="D6286" t="s">
        <v>3828</v>
      </c>
      <c r="E6286" t="s">
        <v>20</v>
      </c>
      <c r="F6286" t="b">
        <v>0</v>
      </c>
      <c r="G6286" t="s">
        <v>52</v>
      </c>
      <c r="H6286" s="4">
        <v>45733.838194444441</v>
      </c>
      <c r="I6286" t="b">
        <v>0</v>
      </c>
      <c r="J6286" t="b">
        <v>1</v>
      </c>
      <c r="K6286" t="s">
        <v>24</v>
      </c>
      <c r="L6286" t="s">
        <v>22</v>
      </c>
      <c r="M6286">
        <v>98883</v>
      </c>
      <c r="O6286" t="s">
        <v>9422</v>
      </c>
      <c r="P6286" t="s">
        <v>9423</v>
      </c>
    </row>
    <row r="6287" spans="1:16" x14ac:dyDescent="0.25">
      <c r="A6287" t="s">
        <v>25</v>
      </c>
      <c r="B6287" t="s">
        <v>9424</v>
      </c>
      <c r="C6287" t="s">
        <v>203</v>
      </c>
      <c r="D6287" t="s">
        <v>3828</v>
      </c>
      <c r="E6287" t="s">
        <v>20</v>
      </c>
      <c r="F6287" t="b">
        <v>0</v>
      </c>
      <c r="G6287" t="s">
        <v>23</v>
      </c>
      <c r="H6287" s="4">
        <v>45733.863483796304</v>
      </c>
      <c r="I6287" t="b">
        <v>1</v>
      </c>
      <c r="J6287" t="b">
        <v>1</v>
      </c>
      <c r="K6287" t="s">
        <v>24</v>
      </c>
      <c r="L6287" t="s">
        <v>22</v>
      </c>
      <c r="M6287">
        <v>108750</v>
      </c>
      <c r="O6287" t="s">
        <v>935</v>
      </c>
      <c r="P6287" t="s">
        <v>1813</v>
      </c>
    </row>
    <row r="6288" spans="1:16" x14ac:dyDescent="0.25">
      <c r="A6288" t="s">
        <v>0</v>
      </c>
      <c r="B6288" t="s">
        <v>0</v>
      </c>
      <c r="C6288" t="s">
        <v>916</v>
      </c>
      <c r="D6288" t="s">
        <v>3972</v>
      </c>
      <c r="E6288" t="s">
        <v>20</v>
      </c>
      <c r="F6288" t="b">
        <v>0</v>
      </c>
      <c r="G6288" t="s">
        <v>27</v>
      </c>
      <c r="H6288" s="4">
        <v>45733.876296296286</v>
      </c>
      <c r="I6288" t="b">
        <v>1</v>
      </c>
      <c r="J6288" t="b">
        <v>0</v>
      </c>
      <c r="K6288" t="s">
        <v>24</v>
      </c>
      <c r="L6288" t="s">
        <v>22</v>
      </c>
      <c r="M6288">
        <v>82500</v>
      </c>
      <c r="O6288" t="s">
        <v>1899</v>
      </c>
      <c r="P6288" t="s">
        <v>338</v>
      </c>
    </row>
    <row r="6289" spans="1:16" x14ac:dyDescent="0.25">
      <c r="A6289" t="s">
        <v>0</v>
      </c>
      <c r="B6289" t="s">
        <v>9425</v>
      </c>
      <c r="C6289" t="s">
        <v>213</v>
      </c>
      <c r="D6289" t="s">
        <v>3828</v>
      </c>
      <c r="E6289" t="s">
        <v>20</v>
      </c>
      <c r="F6289" t="b">
        <v>0</v>
      </c>
      <c r="G6289" t="s">
        <v>41</v>
      </c>
      <c r="H6289" s="4">
        <v>45733.876331018517</v>
      </c>
      <c r="I6289" t="b">
        <v>0</v>
      </c>
      <c r="J6289" t="b">
        <v>1</v>
      </c>
      <c r="K6289" t="s">
        <v>24</v>
      </c>
      <c r="L6289" t="s">
        <v>36</v>
      </c>
      <c r="N6289">
        <v>23</v>
      </c>
      <c r="O6289" t="s">
        <v>9426</v>
      </c>
      <c r="P6289" t="s">
        <v>9427</v>
      </c>
    </row>
    <row r="6290" spans="1:16" x14ac:dyDescent="0.25">
      <c r="A6290" t="s">
        <v>89</v>
      </c>
      <c r="B6290" t="s">
        <v>9428</v>
      </c>
      <c r="C6290" t="s">
        <v>2172</v>
      </c>
      <c r="D6290" t="s">
        <v>3600</v>
      </c>
      <c r="E6290" t="s">
        <v>20</v>
      </c>
      <c r="F6290" t="b">
        <v>0</v>
      </c>
      <c r="G6290" t="s">
        <v>52</v>
      </c>
      <c r="H6290" s="4">
        <v>45733.877812500003</v>
      </c>
      <c r="I6290" t="b">
        <v>0</v>
      </c>
      <c r="J6290" t="b">
        <v>1</v>
      </c>
      <c r="K6290" t="s">
        <v>24</v>
      </c>
      <c r="L6290" t="s">
        <v>22</v>
      </c>
      <c r="M6290">
        <v>255630</v>
      </c>
      <c r="O6290" t="s">
        <v>773</v>
      </c>
    </row>
    <row r="6291" spans="1:16" x14ac:dyDescent="0.25">
      <c r="A6291" t="s">
        <v>0</v>
      </c>
      <c r="B6291" t="s">
        <v>1934</v>
      </c>
      <c r="C6291" t="s">
        <v>1247</v>
      </c>
      <c r="D6291" t="s">
        <v>3828</v>
      </c>
      <c r="E6291" t="s">
        <v>20</v>
      </c>
      <c r="F6291" t="b">
        <v>0</v>
      </c>
      <c r="G6291" t="s">
        <v>1247</v>
      </c>
      <c r="H6291" s="4">
        <v>45733.905011574083</v>
      </c>
      <c r="I6291" t="b">
        <v>0</v>
      </c>
      <c r="J6291" t="b">
        <v>0</v>
      </c>
      <c r="K6291" t="s">
        <v>1247</v>
      </c>
      <c r="L6291" t="s">
        <v>22</v>
      </c>
      <c r="M6291">
        <v>38500</v>
      </c>
      <c r="O6291" t="s">
        <v>5659</v>
      </c>
      <c r="P6291" t="s">
        <v>5660</v>
      </c>
    </row>
    <row r="6292" spans="1:16" x14ac:dyDescent="0.25">
      <c r="A6292" t="s">
        <v>0</v>
      </c>
      <c r="B6292" t="s">
        <v>8620</v>
      </c>
      <c r="C6292" t="s">
        <v>179</v>
      </c>
      <c r="D6292" t="s">
        <v>3972</v>
      </c>
      <c r="E6292" t="s">
        <v>20</v>
      </c>
      <c r="F6292" t="b">
        <v>0</v>
      </c>
      <c r="G6292" t="s">
        <v>27</v>
      </c>
      <c r="H6292" s="4">
        <v>45733.916979166657</v>
      </c>
      <c r="I6292" t="b">
        <v>0</v>
      </c>
      <c r="J6292" t="b">
        <v>1</v>
      </c>
      <c r="K6292" t="s">
        <v>24</v>
      </c>
      <c r="L6292" t="s">
        <v>22</v>
      </c>
      <c r="M6292">
        <v>62355.453125</v>
      </c>
      <c r="O6292" t="s">
        <v>8621</v>
      </c>
      <c r="P6292" t="s">
        <v>1732</v>
      </c>
    </row>
    <row r="6293" spans="1:16" x14ac:dyDescent="0.25">
      <c r="A6293" t="s">
        <v>2</v>
      </c>
      <c r="B6293" t="s">
        <v>9429</v>
      </c>
      <c r="C6293" t="s">
        <v>145</v>
      </c>
      <c r="D6293" t="s">
        <v>3828</v>
      </c>
      <c r="E6293" t="s">
        <v>20</v>
      </c>
      <c r="F6293" t="b">
        <v>0</v>
      </c>
      <c r="G6293" t="s">
        <v>27</v>
      </c>
      <c r="H6293" s="4">
        <v>45733.917870370373</v>
      </c>
      <c r="I6293" t="b">
        <v>0</v>
      </c>
      <c r="J6293" t="b">
        <v>1</v>
      </c>
      <c r="K6293" t="s">
        <v>24</v>
      </c>
      <c r="L6293" t="s">
        <v>22</v>
      </c>
      <c r="M6293">
        <v>204500</v>
      </c>
      <c r="O6293" t="s">
        <v>9430</v>
      </c>
      <c r="P6293" t="s">
        <v>9431</v>
      </c>
    </row>
    <row r="6294" spans="1:16" x14ac:dyDescent="0.25">
      <c r="A6294" t="s">
        <v>1</v>
      </c>
      <c r="B6294" t="s">
        <v>9432</v>
      </c>
      <c r="C6294" t="s">
        <v>192</v>
      </c>
      <c r="D6294" t="s">
        <v>2208</v>
      </c>
      <c r="E6294" t="s">
        <v>20</v>
      </c>
      <c r="F6294" t="b">
        <v>0</v>
      </c>
      <c r="G6294" t="s">
        <v>23</v>
      </c>
      <c r="H6294" s="4">
        <v>45733.930821759262</v>
      </c>
      <c r="I6294" t="b">
        <v>0</v>
      </c>
      <c r="J6294" t="b">
        <v>1</v>
      </c>
      <c r="K6294" t="s">
        <v>24</v>
      </c>
      <c r="L6294" t="s">
        <v>36</v>
      </c>
      <c r="N6294">
        <v>40.81500244140625</v>
      </c>
      <c r="O6294" t="s">
        <v>9433</v>
      </c>
      <c r="P6294" t="s">
        <v>9434</v>
      </c>
    </row>
    <row r="6295" spans="1:16" x14ac:dyDescent="0.25">
      <c r="A6295" t="s">
        <v>89</v>
      </c>
      <c r="B6295" t="s">
        <v>5117</v>
      </c>
      <c r="C6295" t="s">
        <v>367</v>
      </c>
      <c r="D6295" t="s">
        <v>3972</v>
      </c>
      <c r="E6295" t="s">
        <v>20</v>
      </c>
      <c r="F6295" t="b">
        <v>0</v>
      </c>
      <c r="G6295" t="s">
        <v>27</v>
      </c>
      <c r="H6295" s="4">
        <v>45733.958541666667</v>
      </c>
      <c r="I6295" t="b">
        <v>0</v>
      </c>
      <c r="J6295" t="b">
        <v>1</v>
      </c>
      <c r="K6295" t="s">
        <v>24</v>
      </c>
      <c r="L6295" t="s">
        <v>22</v>
      </c>
      <c r="M6295">
        <v>160000</v>
      </c>
      <c r="O6295" t="s">
        <v>368</v>
      </c>
      <c r="P6295" t="s">
        <v>5118</v>
      </c>
    </row>
    <row r="6296" spans="1:16" x14ac:dyDescent="0.25">
      <c r="A6296" t="s">
        <v>0</v>
      </c>
      <c r="B6296" t="s">
        <v>1174</v>
      </c>
      <c r="C6296" t="s">
        <v>9435</v>
      </c>
      <c r="D6296" t="s">
        <v>3956</v>
      </c>
      <c r="E6296" t="s">
        <v>34</v>
      </c>
      <c r="F6296" t="b">
        <v>0</v>
      </c>
      <c r="G6296" t="s">
        <v>35</v>
      </c>
      <c r="H6296" s="4">
        <v>45733.958761574067</v>
      </c>
      <c r="I6296" t="b">
        <v>0</v>
      </c>
      <c r="J6296" t="b">
        <v>0</v>
      </c>
      <c r="K6296" t="s">
        <v>24</v>
      </c>
      <c r="L6296" t="s">
        <v>36</v>
      </c>
      <c r="N6296">
        <v>16.510000228881839</v>
      </c>
      <c r="O6296" t="s">
        <v>9436</v>
      </c>
      <c r="P6296" t="s">
        <v>9437</v>
      </c>
    </row>
    <row r="6297" spans="1:16" x14ac:dyDescent="0.25">
      <c r="A6297" t="s">
        <v>2</v>
      </c>
      <c r="B6297" t="s">
        <v>369</v>
      </c>
      <c r="C6297" t="s">
        <v>8873</v>
      </c>
      <c r="D6297" t="s">
        <v>3972</v>
      </c>
      <c r="E6297" t="s">
        <v>631</v>
      </c>
      <c r="F6297" t="b">
        <v>0</v>
      </c>
      <c r="G6297" t="s">
        <v>41</v>
      </c>
      <c r="H6297" s="4">
        <v>45733.971516203703</v>
      </c>
      <c r="I6297" t="b">
        <v>0</v>
      </c>
      <c r="J6297" t="b">
        <v>0</v>
      </c>
      <c r="K6297" t="s">
        <v>24</v>
      </c>
      <c r="L6297" t="s">
        <v>22</v>
      </c>
      <c r="M6297">
        <v>87000</v>
      </c>
      <c r="O6297" t="s">
        <v>91</v>
      </c>
      <c r="P6297" t="s">
        <v>9438</v>
      </c>
    </row>
    <row r="6298" spans="1:16" x14ac:dyDescent="0.25">
      <c r="A6298" t="s">
        <v>40</v>
      </c>
      <c r="B6298" t="s">
        <v>1786</v>
      </c>
      <c r="C6298" t="s">
        <v>5426</v>
      </c>
      <c r="D6298" t="s">
        <v>4013</v>
      </c>
      <c r="E6298" t="s">
        <v>20</v>
      </c>
      <c r="F6298" t="b">
        <v>0</v>
      </c>
      <c r="G6298" t="s">
        <v>27</v>
      </c>
      <c r="H6298" s="4">
        <v>45733.997129629628</v>
      </c>
      <c r="I6298" t="b">
        <v>0</v>
      </c>
      <c r="J6298" t="b">
        <v>1</v>
      </c>
      <c r="K6298" t="s">
        <v>24</v>
      </c>
      <c r="L6298" t="s">
        <v>22</v>
      </c>
      <c r="M6298">
        <v>253000</v>
      </c>
      <c r="O6298" t="s">
        <v>59</v>
      </c>
      <c r="P6298" t="s">
        <v>137</v>
      </c>
    </row>
    <row r="6299" spans="1:16" x14ac:dyDescent="0.25">
      <c r="A6299" t="s">
        <v>0</v>
      </c>
      <c r="B6299" t="s">
        <v>257</v>
      </c>
      <c r="C6299" t="s">
        <v>468</v>
      </c>
      <c r="D6299" t="s">
        <v>3972</v>
      </c>
      <c r="E6299" t="s">
        <v>20</v>
      </c>
      <c r="F6299" t="b">
        <v>0</v>
      </c>
      <c r="G6299" t="s">
        <v>27</v>
      </c>
      <c r="H6299" s="4">
        <v>45734.000231481477</v>
      </c>
      <c r="I6299" t="b">
        <v>0</v>
      </c>
      <c r="J6299" t="b">
        <v>1</v>
      </c>
      <c r="K6299" t="s">
        <v>24</v>
      </c>
      <c r="L6299" t="s">
        <v>22</v>
      </c>
      <c r="M6299">
        <v>125000</v>
      </c>
      <c r="O6299" t="s">
        <v>5481</v>
      </c>
      <c r="P6299" t="s">
        <v>9338</v>
      </c>
    </row>
    <row r="6300" spans="1:16" x14ac:dyDescent="0.25">
      <c r="A6300" t="s">
        <v>89</v>
      </c>
      <c r="B6300" t="s">
        <v>5531</v>
      </c>
      <c r="C6300" t="s">
        <v>3196</v>
      </c>
      <c r="D6300" t="s">
        <v>3972</v>
      </c>
      <c r="E6300" t="s">
        <v>51</v>
      </c>
      <c r="F6300" t="b">
        <v>0</v>
      </c>
      <c r="G6300" t="s">
        <v>41</v>
      </c>
      <c r="H6300" s="4">
        <v>45734.000462962962</v>
      </c>
      <c r="I6300" t="b">
        <v>1</v>
      </c>
      <c r="J6300" t="b">
        <v>0</v>
      </c>
      <c r="K6300" t="s">
        <v>24</v>
      </c>
      <c r="L6300" t="s">
        <v>36</v>
      </c>
      <c r="N6300">
        <v>47.5</v>
      </c>
      <c r="O6300" t="s">
        <v>806</v>
      </c>
      <c r="P6300" t="s">
        <v>5532</v>
      </c>
    </row>
    <row r="6301" spans="1:16" x14ac:dyDescent="0.25">
      <c r="A6301" t="s">
        <v>2</v>
      </c>
      <c r="B6301" t="s">
        <v>1167</v>
      </c>
      <c r="C6301" t="s">
        <v>29</v>
      </c>
      <c r="D6301" t="s">
        <v>5534</v>
      </c>
      <c r="E6301" t="s">
        <v>20</v>
      </c>
      <c r="F6301" t="b">
        <v>0</v>
      </c>
      <c r="G6301" t="s">
        <v>27</v>
      </c>
      <c r="H6301" s="4">
        <v>45734.001157407409</v>
      </c>
      <c r="I6301" t="b">
        <v>1</v>
      </c>
      <c r="J6301" t="b">
        <v>1</v>
      </c>
      <c r="K6301" t="s">
        <v>24</v>
      </c>
      <c r="L6301" t="s">
        <v>22</v>
      </c>
      <c r="M6301">
        <v>88582</v>
      </c>
      <c r="O6301" t="s">
        <v>77</v>
      </c>
      <c r="P6301" t="s">
        <v>9339</v>
      </c>
    </row>
    <row r="6302" spans="1:16" x14ac:dyDescent="0.25">
      <c r="A6302" t="s">
        <v>40</v>
      </c>
      <c r="B6302" t="s">
        <v>9340</v>
      </c>
      <c r="C6302" t="s">
        <v>748</v>
      </c>
      <c r="D6302" t="s">
        <v>4034</v>
      </c>
      <c r="E6302" t="s">
        <v>20</v>
      </c>
      <c r="F6302" t="b">
        <v>0</v>
      </c>
      <c r="G6302" t="s">
        <v>158</v>
      </c>
      <c r="H6302" s="4">
        <v>45734.014479166668</v>
      </c>
      <c r="I6302" t="b">
        <v>0</v>
      </c>
      <c r="J6302" t="b">
        <v>0</v>
      </c>
      <c r="K6302" t="s">
        <v>158</v>
      </c>
      <c r="L6302" t="s">
        <v>22</v>
      </c>
      <c r="M6302">
        <v>83999.5</v>
      </c>
      <c r="O6302" t="s">
        <v>2768</v>
      </c>
      <c r="P6302" t="s">
        <v>3411</v>
      </c>
    </row>
    <row r="6303" spans="1:16" x14ac:dyDescent="0.25">
      <c r="A6303" t="s">
        <v>28</v>
      </c>
      <c r="B6303" t="s">
        <v>28</v>
      </c>
      <c r="C6303" t="s">
        <v>5241</v>
      </c>
      <c r="D6303" t="s">
        <v>5242</v>
      </c>
      <c r="E6303" t="s">
        <v>20</v>
      </c>
      <c r="F6303" t="b">
        <v>0</v>
      </c>
      <c r="G6303" t="s">
        <v>314</v>
      </c>
      <c r="H6303" s="4">
        <v>45734.023402777777</v>
      </c>
      <c r="I6303" t="b">
        <v>0</v>
      </c>
      <c r="J6303" t="b">
        <v>0</v>
      </c>
      <c r="K6303" t="s">
        <v>314</v>
      </c>
      <c r="L6303" t="s">
        <v>22</v>
      </c>
      <c r="M6303">
        <v>90000</v>
      </c>
      <c r="O6303" t="s">
        <v>6696</v>
      </c>
      <c r="P6303" t="s">
        <v>6697</v>
      </c>
    </row>
    <row r="6304" spans="1:16" x14ac:dyDescent="0.25">
      <c r="A6304" t="s">
        <v>0</v>
      </c>
      <c r="B6304" t="s">
        <v>0</v>
      </c>
      <c r="C6304" t="s">
        <v>9341</v>
      </c>
      <c r="D6304" t="s">
        <v>7546</v>
      </c>
      <c r="E6304" t="s">
        <v>34</v>
      </c>
      <c r="F6304" t="b">
        <v>0</v>
      </c>
      <c r="G6304" t="s">
        <v>41</v>
      </c>
      <c r="H6304" s="4">
        <v>45734.042337962957</v>
      </c>
      <c r="I6304" t="b">
        <v>0</v>
      </c>
      <c r="J6304" t="b">
        <v>0</v>
      </c>
      <c r="K6304" t="s">
        <v>24</v>
      </c>
      <c r="L6304" t="s">
        <v>36</v>
      </c>
      <c r="N6304">
        <v>15</v>
      </c>
      <c r="O6304" t="s">
        <v>7547</v>
      </c>
      <c r="P6304" t="s">
        <v>61</v>
      </c>
    </row>
    <row r="6305" spans="1:16" x14ac:dyDescent="0.25">
      <c r="A6305" t="s">
        <v>0</v>
      </c>
      <c r="B6305" t="s">
        <v>4605</v>
      </c>
      <c r="C6305" t="s">
        <v>386</v>
      </c>
      <c r="D6305" t="s">
        <v>4606</v>
      </c>
      <c r="E6305" t="s">
        <v>51</v>
      </c>
      <c r="F6305" t="b">
        <v>0</v>
      </c>
      <c r="G6305" t="s">
        <v>41</v>
      </c>
      <c r="H6305" s="4">
        <v>45734.250300925924</v>
      </c>
      <c r="I6305" t="b">
        <v>1</v>
      </c>
      <c r="J6305" t="b">
        <v>0</v>
      </c>
      <c r="K6305" t="s">
        <v>24</v>
      </c>
      <c r="L6305" t="s">
        <v>22</v>
      </c>
      <c r="M6305">
        <v>169241</v>
      </c>
      <c r="O6305" t="s">
        <v>4607</v>
      </c>
      <c r="P6305" t="s">
        <v>4608</v>
      </c>
    </row>
    <row r="6306" spans="1:16" x14ac:dyDescent="0.25">
      <c r="A6306" t="s">
        <v>0</v>
      </c>
      <c r="B6306" t="s">
        <v>0</v>
      </c>
      <c r="C6306" t="s">
        <v>517</v>
      </c>
      <c r="D6306" t="s">
        <v>4752</v>
      </c>
      <c r="E6306" t="s">
        <v>51</v>
      </c>
      <c r="F6306" t="b">
        <v>0</v>
      </c>
      <c r="G6306" t="s">
        <v>41</v>
      </c>
      <c r="H6306" s="4">
        <v>45734.25037037037</v>
      </c>
      <c r="I6306" t="b">
        <v>0</v>
      </c>
      <c r="J6306" t="b">
        <v>1</v>
      </c>
      <c r="K6306" t="s">
        <v>24</v>
      </c>
      <c r="L6306" t="s">
        <v>36</v>
      </c>
      <c r="N6306">
        <v>47.5</v>
      </c>
      <c r="O6306" t="s">
        <v>289</v>
      </c>
      <c r="P6306" t="s">
        <v>2400</v>
      </c>
    </row>
    <row r="6307" spans="1:16" x14ac:dyDescent="0.25">
      <c r="A6307" t="s">
        <v>0</v>
      </c>
      <c r="B6307" t="s">
        <v>9342</v>
      </c>
      <c r="C6307" t="s">
        <v>151</v>
      </c>
      <c r="D6307" t="s">
        <v>3828</v>
      </c>
      <c r="E6307" t="s">
        <v>20</v>
      </c>
      <c r="F6307" t="b">
        <v>0</v>
      </c>
      <c r="G6307" t="s">
        <v>30</v>
      </c>
      <c r="H6307" s="4">
        <v>45734.250567129631</v>
      </c>
      <c r="I6307" t="b">
        <v>0</v>
      </c>
      <c r="J6307" t="b">
        <v>1</v>
      </c>
      <c r="K6307" t="s">
        <v>24</v>
      </c>
      <c r="L6307" t="s">
        <v>36</v>
      </c>
      <c r="N6307">
        <v>43.875</v>
      </c>
      <c r="O6307" t="s">
        <v>6082</v>
      </c>
      <c r="P6307" t="s">
        <v>9343</v>
      </c>
    </row>
    <row r="6308" spans="1:16" x14ac:dyDescent="0.25">
      <c r="A6308" t="s">
        <v>0</v>
      </c>
      <c r="B6308" t="s">
        <v>0</v>
      </c>
      <c r="C6308" t="s">
        <v>3330</v>
      </c>
      <c r="D6308" t="s">
        <v>3828</v>
      </c>
      <c r="E6308" t="s">
        <v>51</v>
      </c>
      <c r="F6308" t="b">
        <v>0</v>
      </c>
      <c r="G6308" t="s">
        <v>30</v>
      </c>
      <c r="H6308" s="4">
        <v>45734.250625000001</v>
      </c>
      <c r="I6308" t="b">
        <v>0</v>
      </c>
      <c r="J6308" t="b">
        <v>0</v>
      </c>
      <c r="K6308" t="s">
        <v>24</v>
      </c>
      <c r="L6308" t="s">
        <v>22</v>
      </c>
      <c r="M6308">
        <v>76212</v>
      </c>
      <c r="O6308" t="s">
        <v>9344</v>
      </c>
      <c r="P6308" t="s">
        <v>9345</v>
      </c>
    </row>
    <row r="6309" spans="1:16" x14ac:dyDescent="0.25">
      <c r="A6309" t="s">
        <v>1</v>
      </c>
      <c r="B6309" t="s">
        <v>663</v>
      </c>
      <c r="C6309" t="s">
        <v>140</v>
      </c>
      <c r="D6309" t="s">
        <v>3972</v>
      </c>
      <c r="E6309" t="s">
        <v>20</v>
      </c>
      <c r="F6309" t="b">
        <v>0</v>
      </c>
      <c r="G6309" t="s">
        <v>35</v>
      </c>
      <c r="H6309" s="4">
        <v>45734.250972222217</v>
      </c>
      <c r="I6309" t="b">
        <v>0</v>
      </c>
      <c r="J6309" t="b">
        <v>1</v>
      </c>
      <c r="K6309" t="s">
        <v>24</v>
      </c>
      <c r="L6309" t="s">
        <v>22</v>
      </c>
      <c r="M6309">
        <v>124350</v>
      </c>
      <c r="O6309" t="s">
        <v>664</v>
      </c>
      <c r="P6309" t="s">
        <v>9346</v>
      </c>
    </row>
    <row r="6310" spans="1:16" x14ac:dyDescent="0.25">
      <c r="A6310" t="s">
        <v>1</v>
      </c>
      <c r="B6310" t="s">
        <v>3439</v>
      </c>
      <c r="C6310" t="s">
        <v>82</v>
      </c>
      <c r="D6310" t="s">
        <v>3969</v>
      </c>
      <c r="E6310" t="s">
        <v>20</v>
      </c>
      <c r="F6310" t="b">
        <v>0</v>
      </c>
      <c r="G6310" t="s">
        <v>27</v>
      </c>
      <c r="H6310" s="4">
        <v>45734.251006944447</v>
      </c>
      <c r="I6310" t="b">
        <v>0</v>
      </c>
      <c r="J6310" t="b">
        <v>1</v>
      </c>
      <c r="K6310" t="s">
        <v>24</v>
      </c>
      <c r="L6310" t="s">
        <v>22</v>
      </c>
      <c r="M6310">
        <v>152000</v>
      </c>
      <c r="O6310" t="s">
        <v>65</v>
      </c>
      <c r="P6310" t="s">
        <v>723</v>
      </c>
    </row>
    <row r="6311" spans="1:16" x14ac:dyDescent="0.25">
      <c r="A6311" t="s">
        <v>191</v>
      </c>
      <c r="B6311" t="s">
        <v>9347</v>
      </c>
      <c r="C6311" t="s">
        <v>82</v>
      </c>
      <c r="D6311" t="s">
        <v>3972</v>
      </c>
      <c r="E6311" t="s">
        <v>20</v>
      </c>
      <c r="F6311" t="b">
        <v>0</v>
      </c>
      <c r="G6311" t="s">
        <v>27</v>
      </c>
      <c r="H6311" s="4">
        <v>45734.251168981478</v>
      </c>
      <c r="I6311" t="b">
        <v>0</v>
      </c>
      <c r="J6311" t="b">
        <v>0</v>
      </c>
      <c r="K6311" t="s">
        <v>24</v>
      </c>
      <c r="L6311" t="s">
        <v>36</v>
      </c>
      <c r="N6311">
        <v>70.5</v>
      </c>
      <c r="O6311" t="s">
        <v>4343</v>
      </c>
      <c r="P6311" t="s">
        <v>9348</v>
      </c>
    </row>
    <row r="6312" spans="1:16" x14ac:dyDescent="0.25">
      <c r="A6312" t="s">
        <v>1</v>
      </c>
      <c r="B6312" t="s">
        <v>9349</v>
      </c>
      <c r="C6312" t="s">
        <v>1521</v>
      </c>
      <c r="D6312" t="s">
        <v>3383</v>
      </c>
      <c r="E6312" t="s">
        <v>20</v>
      </c>
      <c r="F6312" t="b">
        <v>0</v>
      </c>
      <c r="G6312" t="s">
        <v>52</v>
      </c>
      <c r="H6312" s="4">
        <v>45734.251273148147</v>
      </c>
      <c r="I6312" t="b">
        <v>0</v>
      </c>
      <c r="J6312" t="b">
        <v>1</v>
      </c>
      <c r="K6312" t="s">
        <v>24</v>
      </c>
      <c r="L6312" t="s">
        <v>22</v>
      </c>
      <c r="M6312">
        <v>80000</v>
      </c>
      <c r="O6312" t="s">
        <v>1549</v>
      </c>
      <c r="P6312" t="s">
        <v>700</v>
      </c>
    </row>
    <row r="6313" spans="1:16" x14ac:dyDescent="0.25">
      <c r="A6313" t="s">
        <v>2</v>
      </c>
      <c r="B6313" t="s">
        <v>638</v>
      </c>
      <c r="C6313" t="s">
        <v>213</v>
      </c>
      <c r="D6313" t="s">
        <v>3828</v>
      </c>
      <c r="E6313" t="s">
        <v>20</v>
      </c>
      <c r="F6313" t="b">
        <v>0</v>
      </c>
      <c r="G6313" t="s">
        <v>41</v>
      </c>
      <c r="H6313" s="4">
        <v>45734.252337962957</v>
      </c>
      <c r="I6313" t="b">
        <v>0</v>
      </c>
      <c r="J6313" t="b">
        <v>1</v>
      </c>
      <c r="K6313" t="s">
        <v>24</v>
      </c>
      <c r="L6313" t="s">
        <v>22</v>
      </c>
      <c r="M6313">
        <v>128114.578125</v>
      </c>
      <c r="O6313" t="s">
        <v>7800</v>
      </c>
      <c r="P6313" t="s">
        <v>7801</v>
      </c>
    </row>
    <row r="6314" spans="1:16" x14ac:dyDescent="0.25">
      <c r="A6314" t="s">
        <v>2</v>
      </c>
      <c r="B6314" t="s">
        <v>9350</v>
      </c>
      <c r="C6314" t="s">
        <v>1247</v>
      </c>
      <c r="D6314" t="s">
        <v>2208</v>
      </c>
      <c r="E6314" t="s">
        <v>20</v>
      </c>
      <c r="F6314" t="b">
        <v>0</v>
      </c>
      <c r="G6314" t="s">
        <v>1247</v>
      </c>
      <c r="H6314" s="4">
        <v>45734.263842592591</v>
      </c>
      <c r="I6314" t="b">
        <v>1</v>
      </c>
      <c r="J6314" t="b">
        <v>0</v>
      </c>
      <c r="K6314" t="s">
        <v>1247</v>
      </c>
      <c r="L6314" t="s">
        <v>22</v>
      </c>
      <c r="M6314">
        <v>162500</v>
      </c>
      <c r="O6314" t="s">
        <v>9351</v>
      </c>
      <c r="P6314" t="s">
        <v>9352</v>
      </c>
    </row>
    <row r="6315" spans="1:16" x14ac:dyDescent="0.25">
      <c r="A6315" t="s">
        <v>1</v>
      </c>
      <c r="B6315" t="s">
        <v>844</v>
      </c>
      <c r="C6315" t="s">
        <v>82</v>
      </c>
      <c r="D6315" t="s">
        <v>3828</v>
      </c>
      <c r="E6315" t="s">
        <v>20</v>
      </c>
      <c r="F6315" t="b">
        <v>0</v>
      </c>
      <c r="G6315" t="s">
        <v>27</v>
      </c>
      <c r="H6315" s="4">
        <v>45734.265682870369</v>
      </c>
      <c r="I6315" t="b">
        <v>0</v>
      </c>
      <c r="J6315" t="b">
        <v>1</v>
      </c>
      <c r="K6315" t="s">
        <v>24</v>
      </c>
      <c r="L6315" t="s">
        <v>22</v>
      </c>
      <c r="M6315">
        <v>207500</v>
      </c>
      <c r="O6315" t="s">
        <v>341</v>
      </c>
      <c r="P6315" t="s">
        <v>302</v>
      </c>
    </row>
    <row r="6316" spans="1:16" x14ac:dyDescent="0.25">
      <c r="A6316" t="s">
        <v>1</v>
      </c>
      <c r="B6316" t="s">
        <v>9353</v>
      </c>
      <c r="C6316" t="s">
        <v>192</v>
      </c>
      <c r="D6316" t="s">
        <v>4327</v>
      </c>
      <c r="E6316" t="s">
        <v>51</v>
      </c>
      <c r="F6316" t="b">
        <v>0</v>
      </c>
      <c r="G6316" t="s">
        <v>23</v>
      </c>
      <c r="H6316" s="4">
        <v>45734.266527777778</v>
      </c>
      <c r="I6316" t="b">
        <v>0</v>
      </c>
      <c r="J6316" t="b">
        <v>0</v>
      </c>
      <c r="K6316" t="s">
        <v>24</v>
      </c>
      <c r="L6316" t="s">
        <v>36</v>
      </c>
      <c r="N6316">
        <v>60</v>
      </c>
      <c r="O6316" t="s">
        <v>2486</v>
      </c>
      <c r="P6316" t="s">
        <v>9354</v>
      </c>
    </row>
    <row r="6317" spans="1:16" x14ac:dyDescent="0.25">
      <c r="A6317" t="s">
        <v>139</v>
      </c>
      <c r="B6317" t="s">
        <v>1756</v>
      </c>
      <c r="C6317" t="s">
        <v>39</v>
      </c>
      <c r="D6317" t="s">
        <v>7657</v>
      </c>
      <c r="E6317" t="s">
        <v>20</v>
      </c>
      <c r="F6317" t="b">
        <v>1</v>
      </c>
      <c r="G6317" t="s">
        <v>2452</v>
      </c>
      <c r="H6317" s="4">
        <v>45734.275023148148</v>
      </c>
      <c r="I6317" t="b">
        <v>0</v>
      </c>
      <c r="J6317" t="b">
        <v>0</v>
      </c>
      <c r="K6317" t="s">
        <v>2452</v>
      </c>
      <c r="L6317" t="s">
        <v>22</v>
      </c>
      <c r="M6317">
        <v>62500</v>
      </c>
      <c r="O6317" t="s">
        <v>9441</v>
      </c>
      <c r="P6317" t="s">
        <v>671</v>
      </c>
    </row>
    <row r="6318" spans="1:16" x14ac:dyDescent="0.25">
      <c r="A6318" t="s">
        <v>139</v>
      </c>
      <c r="B6318" t="s">
        <v>7988</v>
      </c>
      <c r="C6318" t="s">
        <v>39</v>
      </c>
      <c r="D6318" t="s">
        <v>3984</v>
      </c>
      <c r="E6318" t="s">
        <v>20</v>
      </c>
      <c r="F6318" t="b">
        <v>1</v>
      </c>
      <c r="G6318" t="s">
        <v>2438</v>
      </c>
      <c r="H6318" s="4">
        <v>45734.279976851853</v>
      </c>
      <c r="I6318" t="b">
        <v>1</v>
      </c>
      <c r="J6318" t="b">
        <v>0</v>
      </c>
      <c r="K6318" t="s">
        <v>2438</v>
      </c>
      <c r="L6318" t="s">
        <v>22</v>
      </c>
      <c r="M6318">
        <v>80000</v>
      </c>
      <c r="O6318" t="s">
        <v>7989</v>
      </c>
      <c r="P6318" t="s">
        <v>204</v>
      </c>
    </row>
    <row r="6319" spans="1:16" x14ac:dyDescent="0.25">
      <c r="A6319" t="s">
        <v>139</v>
      </c>
      <c r="B6319" t="s">
        <v>9355</v>
      </c>
      <c r="C6319" t="s">
        <v>39</v>
      </c>
      <c r="D6319" t="s">
        <v>2208</v>
      </c>
      <c r="E6319" t="s">
        <v>20</v>
      </c>
      <c r="F6319" t="b">
        <v>1</v>
      </c>
      <c r="G6319" t="s">
        <v>2641</v>
      </c>
      <c r="H6319" s="4">
        <v>45734.284930555557</v>
      </c>
      <c r="I6319" t="b">
        <v>0</v>
      </c>
      <c r="J6319" t="b">
        <v>0</v>
      </c>
      <c r="K6319" t="s">
        <v>2641</v>
      </c>
      <c r="L6319" t="s">
        <v>22</v>
      </c>
      <c r="M6319">
        <v>141810.3125</v>
      </c>
      <c r="O6319" t="s">
        <v>9356</v>
      </c>
      <c r="P6319" t="s">
        <v>9357</v>
      </c>
    </row>
    <row r="6320" spans="1:16" x14ac:dyDescent="0.25">
      <c r="A6320" t="s">
        <v>2</v>
      </c>
      <c r="B6320" t="s">
        <v>4313</v>
      </c>
      <c r="C6320" t="s">
        <v>3088</v>
      </c>
      <c r="D6320" t="s">
        <v>4002</v>
      </c>
      <c r="E6320" t="s">
        <v>20</v>
      </c>
      <c r="F6320" t="b">
        <v>0</v>
      </c>
      <c r="G6320" t="s">
        <v>2134</v>
      </c>
      <c r="H6320" s="4">
        <v>45734.285879629628</v>
      </c>
      <c r="I6320" t="b">
        <v>1</v>
      </c>
      <c r="J6320" t="b">
        <v>0</v>
      </c>
      <c r="K6320" t="s">
        <v>2134</v>
      </c>
      <c r="L6320" t="s">
        <v>22</v>
      </c>
      <c r="M6320">
        <v>410000</v>
      </c>
      <c r="O6320" t="s">
        <v>822</v>
      </c>
    </row>
    <row r="6321" spans="1:16" x14ac:dyDescent="0.25">
      <c r="A6321" t="s">
        <v>0</v>
      </c>
      <c r="B6321" t="s">
        <v>288</v>
      </c>
      <c r="C6321" t="s">
        <v>9358</v>
      </c>
      <c r="D6321" t="s">
        <v>4083</v>
      </c>
      <c r="E6321" t="s">
        <v>20</v>
      </c>
      <c r="F6321" t="b">
        <v>0</v>
      </c>
      <c r="G6321" t="s">
        <v>27</v>
      </c>
      <c r="H6321" s="4">
        <v>45734.291921296302</v>
      </c>
      <c r="I6321" t="b">
        <v>0</v>
      </c>
      <c r="J6321" t="b">
        <v>0</v>
      </c>
      <c r="K6321" t="s">
        <v>24</v>
      </c>
      <c r="L6321" t="s">
        <v>22</v>
      </c>
      <c r="M6321">
        <v>100000</v>
      </c>
      <c r="O6321" t="s">
        <v>9359</v>
      </c>
      <c r="P6321" t="s">
        <v>3836</v>
      </c>
    </row>
    <row r="6322" spans="1:16" x14ac:dyDescent="0.25">
      <c r="A6322" t="s">
        <v>0</v>
      </c>
      <c r="B6322" t="s">
        <v>103</v>
      </c>
      <c r="C6322" t="s">
        <v>203</v>
      </c>
      <c r="D6322" t="s">
        <v>2208</v>
      </c>
      <c r="E6322" t="s">
        <v>20</v>
      </c>
      <c r="F6322" t="b">
        <v>0</v>
      </c>
      <c r="G6322" t="s">
        <v>23</v>
      </c>
      <c r="H6322" s="4">
        <v>45734.312141203707</v>
      </c>
      <c r="I6322" t="b">
        <v>0</v>
      </c>
      <c r="J6322" t="b">
        <v>0</v>
      </c>
      <c r="K6322" t="s">
        <v>24</v>
      </c>
      <c r="L6322" t="s">
        <v>22</v>
      </c>
      <c r="M6322">
        <v>70000</v>
      </c>
      <c r="O6322" t="s">
        <v>803</v>
      </c>
      <c r="P6322" t="s">
        <v>9360</v>
      </c>
    </row>
    <row r="6323" spans="1:16" x14ac:dyDescent="0.25">
      <c r="A6323" t="s">
        <v>139</v>
      </c>
      <c r="B6323" t="s">
        <v>9361</v>
      </c>
      <c r="C6323" t="s">
        <v>5090</v>
      </c>
      <c r="D6323" t="s">
        <v>3969</v>
      </c>
      <c r="E6323" t="s">
        <v>20</v>
      </c>
      <c r="F6323" t="b">
        <v>0</v>
      </c>
      <c r="G6323" t="s">
        <v>30</v>
      </c>
      <c r="H6323" s="4">
        <v>45734.333865740737</v>
      </c>
      <c r="I6323" t="b">
        <v>0</v>
      </c>
      <c r="J6323" t="b">
        <v>1</v>
      </c>
      <c r="K6323" t="s">
        <v>24</v>
      </c>
      <c r="L6323" t="s">
        <v>22</v>
      </c>
      <c r="M6323">
        <v>110000</v>
      </c>
      <c r="O6323" t="s">
        <v>800</v>
      </c>
      <c r="P6323" t="s">
        <v>249</v>
      </c>
    </row>
    <row r="6324" spans="1:16" x14ac:dyDescent="0.25">
      <c r="A6324" t="s">
        <v>89</v>
      </c>
      <c r="B6324" t="s">
        <v>4515</v>
      </c>
      <c r="C6324" t="s">
        <v>71</v>
      </c>
      <c r="D6324" t="s">
        <v>3972</v>
      </c>
      <c r="E6324" t="s">
        <v>20</v>
      </c>
      <c r="F6324" t="b">
        <v>0</v>
      </c>
      <c r="G6324" t="s">
        <v>27</v>
      </c>
      <c r="H6324" s="4">
        <v>45734.334814814807</v>
      </c>
      <c r="I6324" t="b">
        <v>0</v>
      </c>
      <c r="J6324" t="b">
        <v>1</v>
      </c>
      <c r="K6324" t="s">
        <v>24</v>
      </c>
      <c r="L6324" t="s">
        <v>22</v>
      </c>
      <c r="M6324">
        <v>187625</v>
      </c>
      <c r="O6324" t="s">
        <v>1101</v>
      </c>
      <c r="P6324" t="s">
        <v>4516</v>
      </c>
    </row>
    <row r="6325" spans="1:16" x14ac:dyDescent="0.25">
      <c r="A6325" t="s">
        <v>40</v>
      </c>
      <c r="B6325" t="s">
        <v>3193</v>
      </c>
      <c r="C6325" t="s">
        <v>1471</v>
      </c>
      <c r="D6325" t="s">
        <v>4177</v>
      </c>
      <c r="E6325" t="s">
        <v>20</v>
      </c>
      <c r="F6325" t="b">
        <v>0</v>
      </c>
      <c r="G6325" t="s">
        <v>41</v>
      </c>
      <c r="H6325" s="4">
        <v>45734.335868055547</v>
      </c>
      <c r="I6325" t="b">
        <v>0</v>
      </c>
      <c r="J6325" t="b">
        <v>1</v>
      </c>
      <c r="K6325" t="s">
        <v>24</v>
      </c>
      <c r="L6325" t="s">
        <v>22</v>
      </c>
      <c r="M6325">
        <v>241000</v>
      </c>
      <c r="O6325" t="s">
        <v>59</v>
      </c>
      <c r="P6325" t="s">
        <v>137</v>
      </c>
    </row>
    <row r="6326" spans="1:16" x14ac:dyDescent="0.25">
      <c r="A6326" t="s">
        <v>1</v>
      </c>
      <c r="B6326" t="s">
        <v>6626</v>
      </c>
      <c r="C6326" t="s">
        <v>39</v>
      </c>
      <c r="D6326" t="s">
        <v>3956</v>
      </c>
      <c r="E6326" t="s">
        <v>34</v>
      </c>
      <c r="F6326" t="b">
        <v>1</v>
      </c>
      <c r="G6326" t="s">
        <v>52</v>
      </c>
      <c r="H6326" s="4">
        <v>45734.336539351847</v>
      </c>
      <c r="I6326" t="b">
        <v>0</v>
      </c>
      <c r="J6326" t="b">
        <v>0</v>
      </c>
      <c r="K6326" t="s">
        <v>24</v>
      </c>
      <c r="L6326" t="s">
        <v>36</v>
      </c>
      <c r="N6326">
        <v>13.430000305175779</v>
      </c>
      <c r="O6326" t="s">
        <v>6627</v>
      </c>
      <c r="P6326" t="s">
        <v>1506</v>
      </c>
    </row>
    <row r="6327" spans="1:16" x14ac:dyDescent="0.25">
      <c r="A6327" t="s">
        <v>139</v>
      </c>
      <c r="B6327" t="s">
        <v>9362</v>
      </c>
      <c r="C6327" t="s">
        <v>9363</v>
      </c>
      <c r="D6327" t="s">
        <v>9364</v>
      </c>
      <c r="E6327" t="s">
        <v>631</v>
      </c>
      <c r="F6327" t="b">
        <v>0</v>
      </c>
      <c r="G6327" t="s">
        <v>820</v>
      </c>
      <c r="H6327" s="4">
        <v>45734.341273148151</v>
      </c>
      <c r="I6327" t="b">
        <v>0</v>
      </c>
      <c r="J6327" t="b">
        <v>0</v>
      </c>
      <c r="K6327" t="s">
        <v>820</v>
      </c>
      <c r="L6327" t="s">
        <v>22</v>
      </c>
      <c r="M6327">
        <v>103000</v>
      </c>
      <c r="O6327" t="s">
        <v>341</v>
      </c>
      <c r="P6327" t="s">
        <v>9365</v>
      </c>
    </row>
    <row r="6328" spans="1:16" x14ac:dyDescent="0.25">
      <c r="A6328" t="s">
        <v>2</v>
      </c>
      <c r="B6328" t="s">
        <v>9366</v>
      </c>
      <c r="C6328" t="s">
        <v>1828</v>
      </c>
      <c r="D6328" t="s">
        <v>3828</v>
      </c>
      <c r="E6328" t="s">
        <v>20</v>
      </c>
      <c r="F6328" t="b">
        <v>0</v>
      </c>
      <c r="G6328" t="s">
        <v>41</v>
      </c>
      <c r="H6328" s="4">
        <v>45734.37667824074</v>
      </c>
      <c r="I6328" t="b">
        <v>0</v>
      </c>
      <c r="J6328" t="b">
        <v>1</v>
      </c>
      <c r="K6328" t="s">
        <v>24</v>
      </c>
      <c r="L6328" t="s">
        <v>22</v>
      </c>
      <c r="M6328">
        <v>90750</v>
      </c>
      <c r="O6328" t="s">
        <v>3185</v>
      </c>
      <c r="P6328" t="s">
        <v>9367</v>
      </c>
    </row>
    <row r="6329" spans="1:16" x14ac:dyDescent="0.25">
      <c r="A6329" t="s">
        <v>2</v>
      </c>
      <c r="B6329" t="s">
        <v>9368</v>
      </c>
      <c r="C6329" t="s">
        <v>179</v>
      </c>
      <c r="D6329" t="s">
        <v>4177</v>
      </c>
      <c r="E6329" t="s">
        <v>20</v>
      </c>
      <c r="F6329" t="b">
        <v>0</v>
      </c>
      <c r="G6329" t="s">
        <v>27</v>
      </c>
      <c r="H6329" s="4">
        <v>45734.377337962957</v>
      </c>
      <c r="I6329" t="b">
        <v>0</v>
      </c>
      <c r="J6329" t="b">
        <v>1</v>
      </c>
      <c r="K6329" t="s">
        <v>24</v>
      </c>
      <c r="L6329" t="s">
        <v>22</v>
      </c>
      <c r="M6329">
        <v>207000</v>
      </c>
      <c r="O6329" t="s">
        <v>59</v>
      </c>
      <c r="P6329" t="s">
        <v>137</v>
      </c>
    </row>
    <row r="6330" spans="1:16" x14ac:dyDescent="0.25">
      <c r="A6330" t="s">
        <v>1</v>
      </c>
      <c r="B6330" t="s">
        <v>2799</v>
      </c>
      <c r="C6330" t="s">
        <v>1346</v>
      </c>
      <c r="D6330" t="s">
        <v>2208</v>
      </c>
      <c r="E6330" t="s">
        <v>34</v>
      </c>
      <c r="F6330" t="b">
        <v>0</v>
      </c>
      <c r="G6330" t="s">
        <v>41</v>
      </c>
      <c r="H6330" s="4">
        <v>45734.418229166673</v>
      </c>
      <c r="I6330" t="b">
        <v>0</v>
      </c>
      <c r="J6330" t="b">
        <v>1</v>
      </c>
      <c r="K6330" t="s">
        <v>24</v>
      </c>
      <c r="L6330" t="s">
        <v>22</v>
      </c>
      <c r="M6330">
        <v>198000</v>
      </c>
      <c r="O6330" t="s">
        <v>428</v>
      </c>
      <c r="P6330" t="s">
        <v>7308</v>
      </c>
    </row>
    <row r="6331" spans="1:16" x14ac:dyDescent="0.25">
      <c r="A6331" t="s">
        <v>2</v>
      </c>
      <c r="B6331" t="s">
        <v>4227</v>
      </c>
      <c r="C6331" t="s">
        <v>690</v>
      </c>
      <c r="D6331" t="s">
        <v>2208</v>
      </c>
      <c r="E6331" t="s">
        <v>34</v>
      </c>
      <c r="F6331" t="b">
        <v>0</v>
      </c>
      <c r="G6331" t="s">
        <v>27</v>
      </c>
      <c r="H6331" s="4">
        <v>45734.432141203702</v>
      </c>
      <c r="I6331" t="b">
        <v>0</v>
      </c>
      <c r="J6331" t="b">
        <v>1</v>
      </c>
      <c r="K6331" t="s">
        <v>24</v>
      </c>
      <c r="L6331" t="s">
        <v>22</v>
      </c>
      <c r="M6331">
        <v>175500</v>
      </c>
      <c r="O6331" t="s">
        <v>428</v>
      </c>
      <c r="P6331" t="s">
        <v>4237</v>
      </c>
    </row>
    <row r="6332" spans="1:16" x14ac:dyDescent="0.25">
      <c r="A6332" t="s">
        <v>0</v>
      </c>
      <c r="B6332" t="s">
        <v>0</v>
      </c>
      <c r="C6332" t="s">
        <v>1978</v>
      </c>
      <c r="D6332" t="s">
        <v>7546</v>
      </c>
      <c r="E6332" t="s">
        <v>34</v>
      </c>
      <c r="F6332" t="b">
        <v>0</v>
      </c>
      <c r="G6332" t="s">
        <v>52</v>
      </c>
      <c r="H6332" s="4">
        <v>45734.459699074083</v>
      </c>
      <c r="I6332" t="b">
        <v>0</v>
      </c>
      <c r="J6332" t="b">
        <v>0</v>
      </c>
      <c r="K6332" t="s">
        <v>24</v>
      </c>
      <c r="L6332" t="s">
        <v>36</v>
      </c>
      <c r="N6332">
        <v>15</v>
      </c>
      <c r="O6332" t="s">
        <v>7547</v>
      </c>
      <c r="P6332" t="s">
        <v>61</v>
      </c>
    </row>
    <row r="6333" spans="1:16" x14ac:dyDescent="0.25">
      <c r="A6333" t="s">
        <v>25</v>
      </c>
      <c r="B6333" t="s">
        <v>9369</v>
      </c>
      <c r="C6333" t="s">
        <v>9370</v>
      </c>
      <c r="D6333" t="s">
        <v>3350</v>
      </c>
      <c r="E6333" t="s">
        <v>20</v>
      </c>
      <c r="F6333" t="b">
        <v>0</v>
      </c>
      <c r="G6333" t="s">
        <v>314</v>
      </c>
      <c r="H6333" s="4">
        <v>45734.483020833337</v>
      </c>
      <c r="I6333" t="b">
        <v>1</v>
      </c>
      <c r="J6333" t="b">
        <v>0</v>
      </c>
      <c r="K6333" t="s">
        <v>314</v>
      </c>
      <c r="L6333" t="s">
        <v>22</v>
      </c>
      <c r="M6333">
        <v>40000</v>
      </c>
      <c r="O6333" t="s">
        <v>3350</v>
      </c>
      <c r="P6333" t="s">
        <v>1304</v>
      </c>
    </row>
    <row r="6334" spans="1:16" x14ac:dyDescent="0.25">
      <c r="A6334" t="s">
        <v>0</v>
      </c>
      <c r="B6334" t="s">
        <v>5524</v>
      </c>
      <c r="C6334" t="s">
        <v>851</v>
      </c>
      <c r="D6334" t="s">
        <v>4327</v>
      </c>
      <c r="E6334" t="s">
        <v>20</v>
      </c>
      <c r="F6334" t="b">
        <v>0</v>
      </c>
      <c r="G6334" t="s">
        <v>27</v>
      </c>
      <c r="H6334" s="4">
        <v>45734.500081018523</v>
      </c>
      <c r="I6334" t="b">
        <v>0</v>
      </c>
      <c r="J6334" t="b">
        <v>0</v>
      </c>
      <c r="K6334" t="s">
        <v>24</v>
      </c>
      <c r="L6334" t="s">
        <v>22</v>
      </c>
      <c r="M6334">
        <v>62500</v>
      </c>
      <c r="O6334" t="s">
        <v>5525</v>
      </c>
      <c r="P6334" t="s">
        <v>5526</v>
      </c>
    </row>
    <row r="6335" spans="1:16" x14ac:dyDescent="0.25">
      <c r="A6335" t="s">
        <v>0</v>
      </c>
      <c r="B6335" t="s">
        <v>0</v>
      </c>
      <c r="C6335" t="s">
        <v>9442</v>
      </c>
      <c r="D6335" t="s">
        <v>7546</v>
      </c>
      <c r="E6335" t="s">
        <v>34</v>
      </c>
      <c r="F6335" t="b">
        <v>0</v>
      </c>
      <c r="G6335" t="s">
        <v>41</v>
      </c>
      <c r="H6335" s="4">
        <v>45734.500381944446</v>
      </c>
      <c r="I6335" t="b">
        <v>0</v>
      </c>
      <c r="J6335" t="b">
        <v>0</v>
      </c>
      <c r="K6335" t="s">
        <v>24</v>
      </c>
      <c r="L6335" t="s">
        <v>36</v>
      </c>
      <c r="N6335">
        <v>15</v>
      </c>
      <c r="O6335" t="s">
        <v>7547</v>
      </c>
      <c r="P6335" t="s">
        <v>61</v>
      </c>
    </row>
    <row r="6336" spans="1:16" x14ac:dyDescent="0.25">
      <c r="A6336" t="s">
        <v>0</v>
      </c>
      <c r="B6336" t="s">
        <v>0</v>
      </c>
      <c r="C6336" t="s">
        <v>3934</v>
      </c>
      <c r="D6336" t="s">
        <v>7546</v>
      </c>
      <c r="E6336" t="s">
        <v>34</v>
      </c>
      <c r="F6336" t="b">
        <v>0</v>
      </c>
      <c r="G6336" t="s">
        <v>35</v>
      </c>
      <c r="H6336" s="4">
        <v>45734.500648148147</v>
      </c>
      <c r="I6336" t="b">
        <v>0</v>
      </c>
      <c r="J6336" t="b">
        <v>0</v>
      </c>
      <c r="K6336" t="s">
        <v>24</v>
      </c>
      <c r="L6336" t="s">
        <v>36</v>
      </c>
      <c r="N6336">
        <v>15</v>
      </c>
      <c r="O6336" t="s">
        <v>7547</v>
      </c>
      <c r="P6336" t="s">
        <v>61</v>
      </c>
    </row>
    <row r="6337" spans="1:16" x14ac:dyDescent="0.25">
      <c r="A6337" t="s">
        <v>1</v>
      </c>
      <c r="B6337" t="s">
        <v>2392</v>
      </c>
      <c r="C6337" t="s">
        <v>292</v>
      </c>
      <c r="D6337" t="s">
        <v>3972</v>
      </c>
      <c r="E6337" t="s">
        <v>20</v>
      </c>
      <c r="F6337" t="b">
        <v>0</v>
      </c>
      <c r="G6337" t="s">
        <v>30</v>
      </c>
      <c r="H6337" s="4">
        <v>45734.501180555562</v>
      </c>
      <c r="I6337" t="b">
        <v>0</v>
      </c>
      <c r="J6337" t="b">
        <v>1</v>
      </c>
      <c r="K6337" t="s">
        <v>24</v>
      </c>
      <c r="L6337" t="s">
        <v>22</v>
      </c>
      <c r="M6337">
        <v>193426.5</v>
      </c>
      <c r="O6337" t="s">
        <v>5481</v>
      </c>
      <c r="P6337" t="s">
        <v>1809</v>
      </c>
    </row>
    <row r="6338" spans="1:16" x14ac:dyDescent="0.25">
      <c r="A6338" t="s">
        <v>40</v>
      </c>
      <c r="B6338" t="s">
        <v>9371</v>
      </c>
      <c r="C6338" t="s">
        <v>2031</v>
      </c>
      <c r="D6338" t="s">
        <v>3956</v>
      </c>
      <c r="E6338" t="s">
        <v>34</v>
      </c>
      <c r="F6338" t="b">
        <v>0</v>
      </c>
      <c r="G6338" t="s">
        <v>27</v>
      </c>
      <c r="H6338" s="4">
        <v>45734.501296296286</v>
      </c>
      <c r="I6338" t="b">
        <v>0</v>
      </c>
      <c r="J6338" t="b">
        <v>1</v>
      </c>
      <c r="K6338" t="s">
        <v>24</v>
      </c>
      <c r="L6338" t="s">
        <v>36</v>
      </c>
      <c r="N6338">
        <v>54.420001983642578</v>
      </c>
      <c r="O6338" t="s">
        <v>2319</v>
      </c>
      <c r="P6338" t="s">
        <v>9372</v>
      </c>
    </row>
    <row r="6339" spans="1:16" x14ac:dyDescent="0.25">
      <c r="A6339" t="s">
        <v>2</v>
      </c>
      <c r="B6339" t="s">
        <v>7405</v>
      </c>
      <c r="C6339" t="s">
        <v>1358</v>
      </c>
      <c r="D6339" t="s">
        <v>3972</v>
      </c>
      <c r="E6339" t="s">
        <v>20</v>
      </c>
      <c r="F6339" t="b">
        <v>0</v>
      </c>
      <c r="G6339" t="s">
        <v>41</v>
      </c>
      <c r="H6339" s="4">
        <v>45734.501400462963</v>
      </c>
      <c r="I6339" t="b">
        <v>0</v>
      </c>
      <c r="J6339" t="b">
        <v>0</v>
      </c>
      <c r="K6339" t="s">
        <v>24</v>
      </c>
      <c r="L6339" t="s">
        <v>22</v>
      </c>
      <c r="M6339">
        <v>82850</v>
      </c>
      <c r="O6339" t="s">
        <v>5481</v>
      </c>
      <c r="P6339" t="s">
        <v>3772</v>
      </c>
    </row>
    <row r="6340" spans="1:16" x14ac:dyDescent="0.25">
      <c r="A6340" t="s">
        <v>2</v>
      </c>
      <c r="B6340" t="s">
        <v>9373</v>
      </c>
      <c r="C6340" t="s">
        <v>1050</v>
      </c>
      <c r="D6340" t="s">
        <v>3972</v>
      </c>
      <c r="E6340" t="s">
        <v>20</v>
      </c>
      <c r="F6340" t="b">
        <v>0</v>
      </c>
      <c r="G6340" t="s">
        <v>41</v>
      </c>
      <c r="H6340" s="4">
        <v>45734.502187500002</v>
      </c>
      <c r="I6340" t="b">
        <v>0</v>
      </c>
      <c r="J6340" t="b">
        <v>1</v>
      </c>
      <c r="K6340" t="s">
        <v>24</v>
      </c>
      <c r="L6340" t="s">
        <v>22</v>
      </c>
      <c r="M6340">
        <v>122900</v>
      </c>
      <c r="O6340" t="s">
        <v>5481</v>
      </c>
      <c r="P6340" t="s">
        <v>9374</v>
      </c>
    </row>
    <row r="6341" spans="1:16" x14ac:dyDescent="0.25">
      <c r="A6341" t="s">
        <v>1</v>
      </c>
      <c r="B6341" t="s">
        <v>9375</v>
      </c>
      <c r="C6341" t="s">
        <v>1050</v>
      </c>
      <c r="D6341" t="s">
        <v>3972</v>
      </c>
      <c r="E6341" t="s">
        <v>20</v>
      </c>
      <c r="F6341" t="b">
        <v>0</v>
      </c>
      <c r="G6341" t="s">
        <v>35</v>
      </c>
      <c r="H6341" s="4">
        <v>45734.502349537041</v>
      </c>
      <c r="I6341" t="b">
        <v>0</v>
      </c>
      <c r="J6341" t="b">
        <v>1</v>
      </c>
      <c r="K6341" t="s">
        <v>24</v>
      </c>
      <c r="L6341" t="s">
        <v>36</v>
      </c>
      <c r="N6341">
        <v>73</v>
      </c>
      <c r="O6341" t="s">
        <v>5481</v>
      </c>
      <c r="P6341" t="s">
        <v>354</v>
      </c>
    </row>
    <row r="6342" spans="1:16" x14ac:dyDescent="0.25">
      <c r="A6342" t="s">
        <v>25</v>
      </c>
      <c r="B6342" t="s">
        <v>9376</v>
      </c>
      <c r="C6342" t="s">
        <v>820</v>
      </c>
      <c r="D6342" t="s">
        <v>4034</v>
      </c>
      <c r="E6342" t="s">
        <v>20</v>
      </c>
      <c r="F6342" t="b">
        <v>0</v>
      </c>
      <c r="G6342" t="s">
        <v>820</v>
      </c>
      <c r="H6342" s="4">
        <v>45734.507175925923</v>
      </c>
      <c r="I6342" t="b">
        <v>0</v>
      </c>
      <c r="J6342" t="b">
        <v>0</v>
      </c>
      <c r="K6342" t="s">
        <v>820</v>
      </c>
      <c r="L6342" t="s">
        <v>22</v>
      </c>
      <c r="M6342">
        <v>64800</v>
      </c>
      <c r="O6342" t="s">
        <v>9377</v>
      </c>
      <c r="P6342" t="s">
        <v>9378</v>
      </c>
    </row>
    <row r="6343" spans="1:16" x14ac:dyDescent="0.25">
      <c r="A6343" t="s">
        <v>2</v>
      </c>
      <c r="B6343" t="s">
        <v>9379</v>
      </c>
      <c r="C6343" t="s">
        <v>3318</v>
      </c>
      <c r="D6343" t="s">
        <v>3828</v>
      </c>
      <c r="E6343" t="s">
        <v>20</v>
      </c>
      <c r="F6343" t="b">
        <v>0</v>
      </c>
      <c r="G6343" t="s">
        <v>27</v>
      </c>
      <c r="H6343" s="4">
        <v>45734.543055555558</v>
      </c>
      <c r="I6343" t="b">
        <v>0</v>
      </c>
      <c r="J6343" t="b">
        <v>1</v>
      </c>
      <c r="K6343" t="s">
        <v>24</v>
      </c>
      <c r="L6343" t="s">
        <v>36</v>
      </c>
      <c r="N6343">
        <v>63.5</v>
      </c>
      <c r="O6343" t="s">
        <v>3060</v>
      </c>
      <c r="P6343" t="s">
        <v>9380</v>
      </c>
    </row>
    <row r="6344" spans="1:16" x14ac:dyDescent="0.25">
      <c r="A6344" t="s">
        <v>2</v>
      </c>
      <c r="B6344" t="s">
        <v>2</v>
      </c>
      <c r="C6344" t="s">
        <v>87</v>
      </c>
      <c r="D6344" t="s">
        <v>131</v>
      </c>
      <c r="E6344" t="s">
        <v>20</v>
      </c>
      <c r="F6344" t="b">
        <v>0</v>
      </c>
      <c r="G6344" t="s">
        <v>41</v>
      </c>
      <c r="H6344" s="4">
        <v>45734.554652777777</v>
      </c>
      <c r="I6344" t="b">
        <v>1</v>
      </c>
      <c r="J6344" t="b">
        <v>0</v>
      </c>
      <c r="K6344" t="s">
        <v>24</v>
      </c>
      <c r="L6344" t="s">
        <v>22</v>
      </c>
      <c r="M6344">
        <v>130000</v>
      </c>
      <c r="O6344" t="s">
        <v>131</v>
      </c>
      <c r="P6344" t="s">
        <v>9381</v>
      </c>
    </row>
    <row r="6345" spans="1:16" x14ac:dyDescent="0.25">
      <c r="A6345" t="s">
        <v>25</v>
      </c>
      <c r="B6345" t="s">
        <v>7230</v>
      </c>
      <c r="C6345" t="s">
        <v>7231</v>
      </c>
      <c r="D6345" t="s">
        <v>3972</v>
      </c>
      <c r="E6345" t="s">
        <v>51</v>
      </c>
      <c r="F6345" t="b">
        <v>0</v>
      </c>
      <c r="G6345" t="s">
        <v>30</v>
      </c>
      <c r="H6345" s="4">
        <v>45734.58421296296</v>
      </c>
      <c r="I6345" t="b">
        <v>0</v>
      </c>
      <c r="J6345" t="b">
        <v>0</v>
      </c>
      <c r="K6345" t="s">
        <v>24</v>
      </c>
      <c r="L6345" t="s">
        <v>36</v>
      </c>
      <c r="N6345">
        <v>57</v>
      </c>
      <c r="O6345" t="s">
        <v>1002</v>
      </c>
    </row>
    <row r="6346" spans="1:16" x14ac:dyDescent="0.25">
      <c r="A6346" t="s">
        <v>28</v>
      </c>
      <c r="B6346" t="s">
        <v>9444</v>
      </c>
      <c r="C6346" t="s">
        <v>180</v>
      </c>
      <c r="D6346" t="s">
        <v>3972</v>
      </c>
      <c r="E6346" t="s">
        <v>20</v>
      </c>
      <c r="F6346" t="b">
        <v>0</v>
      </c>
      <c r="G6346" t="s">
        <v>41</v>
      </c>
      <c r="H6346" s="4">
        <v>45734.584409722222</v>
      </c>
      <c r="I6346" t="b">
        <v>0</v>
      </c>
      <c r="J6346" t="b">
        <v>1</v>
      </c>
      <c r="K6346" t="s">
        <v>24</v>
      </c>
      <c r="L6346" t="s">
        <v>22</v>
      </c>
      <c r="M6346">
        <v>155500</v>
      </c>
      <c r="O6346" t="s">
        <v>9248</v>
      </c>
      <c r="P6346" t="s">
        <v>9445</v>
      </c>
    </row>
    <row r="6347" spans="1:16" x14ac:dyDescent="0.25">
      <c r="A6347" t="s">
        <v>40</v>
      </c>
      <c r="B6347" t="s">
        <v>9382</v>
      </c>
      <c r="C6347" t="s">
        <v>538</v>
      </c>
      <c r="D6347" t="s">
        <v>3828</v>
      </c>
      <c r="E6347" t="s">
        <v>20</v>
      </c>
      <c r="F6347" t="b">
        <v>0</v>
      </c>
      <c r="G6347" t="s">
        <v>27</v>
      </c>
      <c r="H6347" s="4">
        <v>45734.585023148153</v>
      </c>
      <c r="I6347" t="b">
        <v>0</v>
      </c>
      <c r="J6347" t="b">
        <v>1</v>
      </c>
      <c r="K6347" t="s">
        <v>24</v>
      </c>
      <c r="L6347" t="s">
        <v>22</v>
      </c>
      <c r="M6347">
        <v>163000</v>
      </c>
      <c r="O6347" t="s">
        <v>487</v>
      </c>
      <c r="P6347" t="s">
        <v>9383</v>
      </c>
    </row>
    <row r="6348" spans="1:16" x14ac:dyDescent="0.25">
      <c r="A6348" t="s">
        <v>89</v>
      </c>
      <c r="B6348" t="s">
        <v>7026</v>
      </c>
      <c r="C6348" t="s">
        <v>82</v>
      </c>
      <c r="D6348" t="s">
        <v>3972</v>
      </c>
      <c r="E6348" t="s">
        <v>20</v>
      </c>
      <c r="F6348" t="b">
        <v>0</v>
      </c>
      <c r="G6348" t="s">
        <v>41</v>
      </c>
      <c r="H6348" s="4">
        <v>45734.585682870369</v>
      </c>
      <c r="I6348" t="b">
        <v>0</v>
      </c>
      <c r="J6348" t="b">
        <v>1</v>
      </c>
      <c r="K6348" t="s">
        <v>24</v>
      </c>
      <c r="L6348" t="s">
        <v>22</v>
      </c>
      <c r="M6348">
        <v>147500</v>
      </c>
      <c r="O6348" t="s">
        <v>7027</v>
      </c>
      <c r="P6348" t="s">
        <v>7028</v>
      </c>
    </row>
    <row r="6349" spans="1:16" x14ac:dyDescent="0.25">
      <c r="A6349" t="s">
        <v>19</v>
      </c>
      <c r="B6349" t="s">
        <v>9384</v>
      </c>
      <c r="C6349" t="s">
        <v>140</v>
      </c>
      <c r="D6349" t="s">
        <v>3600</v>
      </c>
      <c r="E6349" t="s">
        <v>51</v>
      </c>
      <c r="F6349" t="b">
        <v>0</v>
      </c>
      <c r="G6349" t="s">
        <v>41</v>
      </c>
      <c r="H6349" s="4">
        <v>45734.596435185187</v>
      </c>
      <c r="I6349" t="b">
        <v>0</v>
      </c>
      <c r="J6349" t="b">
        <v>0</v>
      </c>
      <c r="K6349" t="s">
        <v>24</v>
      </c>
      <c r="L6349" t="s">
        <v>36</v>
      </c>
      <c r="N6349">
        <v>110</v>
      </c>
      <c r="O6349" t="s">
        <v>2569</v>
      </c>
      <c r="P6349" t="s">
        <v>2188</v>
      </c>
    </row>
    <row r="6350" spans="1:16" x14ac:dyDescent="0.25">
      <c r="A6350" t="s">
        <v>139</v>
      </c>
      <c r="B6350" t="s">
        <v>1697</v>
      </c>
      <c r="C6350" t="s">
        <v>39</v>
      </c>
      <c r="D6350" t="s">
        <v>7657</v>
      </c>
      <c r="E6350" t="s">
        <v>20</v>
      </c>
      <c r="F6350" t="b">
        <v>1</v>
      </c>
      <c r="G6350" t="s">
        <v>625</v>
      </c>
      <c r="H6350" s="4">
        <v>45734.624872685177</v>
      </c>
      <c r="I6350" t="b">
        <v>1</v>
      </c>
      <c r="J6350" t="b">
        <v>0</v>
      </c>
      <c r="K6350" t="s">
        <v>625</v>
      </c>
      <c r="L6350" t="s">
        <v>22</v>
      </c>
      <c r="M6350">
        <v>70000</v>
      </c>
      <c r="O6350" t="s">
        <v>9385</v>
      </c>
      <c r="P6350" t="s">
        <v>9386</v>
      </c>
    </row>
    <row r="6351" spans="1:16" x14ac:dyDescent="0.25">
      <c r="A6351" t="s">
        <v>0</v>
      </c>
      <c r="B6351" t="s">
        <v>1632</v>
      </c>
      <c r="C6351" t="s">
        <v>118</v>
      </c>
      <c r="D6351" t="s">
        <v>131</v>
      </c>
      <c r="F6351" t="b">
        <v>0</v>
      </c>
      <c r="G6351" t="s">
        <v>27</v>
      </c>
      <c r="H6351" s="4">
        <v>45734.625127314823</v>
      </c>
      <c r="I6351" t="b">
        <v>1</v>
      </c>
      <c r="J6351" t="b">
        <v>0</v>
      </c>
      <c r="K6351" t="s">
        <v>24</v>
      </c>
      <c r="L6351" t="s">
        <v>36</v>
      </c>
      <c r="N6351">
        <v>41</v>
      </c>
      <c r="O6351" t="s">
        <v>131</v>
      </c>
      <c r="P6351" t="s">
        <v>9387</v>
      </c>
    </row>
    <row r="6352" spans="1:16" x14ac:dyDescent="0.25">
      <c r="A6352" t="s">
        <v>19</v>
      </c>
      <c r="B6352" t="s">
        <v>9388</v>
      </c>
      <c r="C6352" t="s">
        <v>3887</v>
      </c>
      <c r="D6352" t="s">
        <v>3972</v>
      </c>
      <c r="E6352" t="s">
        <v>20</v>
      </c>
      <c r="F6352" t="b">
        <v>0</v>
      </c>
      <c r="G6352" t="s">
        <v>27</v>
      </c>
      <c r="H6352" s="4">
        <v>45734.625775462962</v>
      </c>
      <c r="I6352" t="b">
        <v>0</v>
      </c>
      <c r="J6352" t="b">
        <v>1</v>
      </c>
      <c r="K6352" t="s">
        <v>24</v>
      </c>
      <c r="L6352" t="s">
        <v>22</v>
      </c>
      <c r="M6352">
        <v>152500</v>
      </c>
      <c r="O6352" t="s">
        <v>9389</v>
      </c>
      <c r="P6352" t="s">
        <v>9390</v>
      </c>
    </row>
    <row r="6353" spans="1:16" x14ac:dyDescent="0.25">
      <c r="A6353" t="s">
        <v>25</v>
      </c>
      <c r="B6353" t="s">
        <v>8208</v>
      </c>
      <c r="C6353" t="s">
        <v>64</v>
      </c>
      <c r="D6353" t="s">
        <v>3972</v>
      </c>
      <c r="E6353" t="s">
        <v>20</v>
      </c>
      <c r="F6353" t="b">
        <v>0</v>
      </c>
      <c r="G6353" t="s">
        <v>52</v>
      </c>
      <c r="H6353" s="4">
        <v>45734.625949074078</v>
      </c>
      <c r="I6353" t="b">
        <v>0</v>
      </c>
      <c r="J6353" t="b">
        <v>1</v>
      </c>
      <c r="K6353" t="s">
        <v>24</v>
      </c>
      <c r="L6353" t="s">
        <v>22</v>
      </c>
      <c r="M6353">
        <v>98950</v>
      </c>
      <c r="O6353" t="s">
        <v>1906</v>
      </c>
      <c r="P6353" t="s">
        <v>8209</v>
      </c>
    </row>
    <row r="6354" spans="1:16" x14ac:dyDescent="0.25">
      <c r="A6354" t="s">
        <v>40</v>
      </c>
      <c r="B6354" t="s">
        <v>9391</v>
      </c>
      <c r="C6354" t="s">
        <v>1118</v>
      </c>
      <c r="D6354" t="s">
        <v>3972</v>
      </c>
      <c r="E6354" t="s">
        <v>20</v>
      </c>
      <c r="F6354" t="b">
        <v>0</v>
      </c>
      <c r="G6354" t="s">
        <v>27</v>
      </c>
      <c r="H6354" s="4">
        <v>45734.627222222232</v>
      </c>
      <c r="I6354" t="b">
        <v>0</v>
      </c>
      <c r="J6354" t="b">
        <v>1</v>
      </c>
      <c r="K6354" t="s">
        <v>24</v>
      </c>
      <c r="L6354" t="s">
        <v>22</v>
      </c>
      <c r="M6354">
        <v>135000</v>
      </c>
      <c r="O6354" t="s">
        <v>1784</v>
      </c>
      <c r="P6354" t="s">
        <v>2489</v>
      </c>
    </row>
    <row r="6355" spans="1:16" x14ac:dyDescent="0.25">
      <c r="A6355" t="s">
        <v>2</v>
      </c>
      <c r="B6355" t="s">
        <v>2</v>
      </c>
      <c r="C6355" t="s">
        <v>9392</v>
      </c>
      <c r="D6355" t="s">
        <v>3972</v>
      </c>
      <c r="E6355" t="s">
        <v>20</v>
      </c>
      <c r="F6355" t="b">
        <v>0</v>
      </c>
      <c r="G6355" t="s">
        <v>52</v>
      </c>
      <c r="H6355" s="4">
        <v>45734.629131944443</v>
      </c>
      <c r="I6355" t="b">
        <v>0</v>
      </c>
      <c r="J6355" t="b">
        <v>1</v>
      </c>
      <c r="K6355" t="s">
        <v>24</v>
      </c>
      <c r="L6355" t="s">
        <v>22</v>
      </c>
      <c r="M6355">
        <v>187153</v>
      </c>
      <c r="O6355" t="s">
        <v>5481</v>
      </c>
      <c r="P6355" t="s">
        <v>3226</v>
      </c>
    </row>
    <row r="6356" spans="1:16" x14ac:dyDescent="0.25">
      <c r="A6356" t="s">
        <v>2</v>
      </c>
      <c r="B6356" t="s">
        <v>4907</v>
      </c>
      <c r="C6356" t="s">
        <v>475</v>
      </c>
      <c r="D6356" t="s">
        <v>3972</v>
      </c>
      <c r="E6356" t="s">
        <v>20</v>
      </c>
      <c r="F6356" t="b">
        <v>0</v>
      </c>
      <c r="G6356" t="s">
        <v>27</v>
      </c>
      <c r="H6356" s="4">
        <v>45734.641516203701</v>
      </c>
      <c r="I6356" t="b">
        <v>0</v>
      </c>
      <c r="J6356" t="b">
        <v>0</v>
      </c>
      <c r="K6356" t="s">
        <v>24</v>
      </c>
      <c r="L6356" t="s">
        <v>22</v>
      </c>
      <c r="M6356">
        <v>130000</v>
      </c>
      <c r="O6356" t="s">
        <v>2925</v>
      </c>
    </row>
    <row r="6357" spans="1:16" x14ac:dyDescent="0.25">
      <c r="A6357" t="s">
        <v>1</v>
      </c>
      <c r="B6357" t="s">
        <v>9393</v>
      </c>
      <c r="C6357" t="s">
        <v>371</v>
      </c>
      <c r="D6357" t="s">
        <v>2208</v>
      </c>
      <c r="E6357" t="s">
        <v>20</v>
      </c>
      <c r="F6357" t="b">
        <v>0</v>
      </c>
      <c r="G6357" t="s">
        <v>27</v>
      </c>
      <c r="H6357" s="4">
        <v>45734.643113425933</v>
      </c>
      <c r="I6357" t="b">
        <v>0</v>
      </c>
      <c r="J6357" t="b">
        <v>0</v>
      </c>
      <c r="K6357" t="s">
        <v>24</v>
      </c>
      <c r="L6357" t="s">
        <v>22</v>
      </c>
      <c r="M6357">
        <v>95000</v>
      </c>
      <c r="O6357" t="s">
        <v>5490</v>
      </c>
      <c r="P6357" t="s">
        <v>9394</v>
      </c>
    </row>
    <row r="6358" spans="1:16" x14ac:dyDescent="0.25">
      <c r="A6358" t="s">
        <v>0</v>
      </c>
      <c r="B6358" t="s">
        <v>8785</v>
      </c>
      <c r="C6358" t="s">
        <v>1099</v>
      </c>
      <c r="D6358" t="s">
        <v>3600</v>
      </c>
      <c r="E6358" t="s">
        <v>51</v>
      </c>
      <c r="F6358" t="b">
        <v>0</v>
      </c>
      <c r="G6358" t="s">
        <v>27</v>
      </c>
      <c r="H6358" s="4">
        <v>45734.666724537034</v>
      </c>
      <c r="I6358" t="b">
        <v>1</v>
      </c>
      <c r="J6358" t="b">
        <v>0</v>
      </c>
      <c r="K6358" t="s">
        <v>24</v>
      </c>
      <c r="L6358" t="s">
        <v>36</v>
      </c>
      <c r="N6358">
        <v>60</v>
      </c>
      <c r="O6358" t="s">
        <v>8786</v>
      </c>
      <c r="P6358" t="s">
        <v>119</v>
      </c>
    </row>
    <row r="6359" spans="1:16" x14ac:dyDescent="0.25">
      <c r="A6359" t="s">
        <v>1</v>
      </c>
      <c r="B6359" t="s">
        <v>9016</v>
      </c>
      <c r="C6359" t="s">
        <v>160</v>
      </c>
      <c r="D6359" t="s">
        <v>3828</v>
      </c>
      <c r="E6359" t="s">
        <v>20</v>
      </c>
      <c r="F6359" t="b">
        <v>0</v>
      </c>
      <c r="G6359" t="s">
        <v>52</v>
      </c>
      <c r="H6359" s="4">
        <v>45734.668865740743</v>
      </c>
      <c r="I6359" t="b">
        <v>0</v>
      </c>
      <c r="J6359" t="b">
        <v>1</v>
      </c>
      <c r="K6359" t="s">
        <v>24</v>
      </c>
      <c r="L6359" t="s">
        <v>22</v>
      </c>
      <c r="M6359">
        <v>220500</v>
      </c>
      <c r="O6359" t="s">
        <v>3939</v>
      </c>
    </row>
    <row r="6360" spans="1:16" x14ac:dyDescent="0.25">
      <c r="A6360" t="s">
        <v>2</v>
      </c>
      <c r="B6360" t="s">
        <v>7236</v>
      </c>
      <c r="C6360" t="s">
        <v>2360</v>
      </c>
      <c r="D6360" t="s">
        <v>7237</v>
      </c>
      <c r="E6360" t="s">
        <v>20</v>
      </c>
      <c r="F6360" t="b">
        <v>0</v>
      </c>
      <c r="G6360" t="s">
        <v>1740</v>
      </c>
      <c r="H6360" s="4">
        <v>45734.685069444437</v>
      </c>
      <c r="I6360" t="b">
        <v>0</v>
      </c>
      <c r="J6360" t="b">
        <v>0</v>
      </c>
      <c r="K6360" t="s">
        <v>1740</v>
      </c>
      <c r="L6360" t="s">
        <v>22</v>
      </c>
      <c r="M6360">
        <v>28000</v>
      </c>
      <c r="O6360" t="s">
        <v>7238</v>
      </c>
    </row>
    <row r="6361" spans="1:16" x14ac:dyDescent="0.25">
      <c r="A6361" t="s">
        <v>19</v>
      </c>
      <c r="B6361" t="s">
        <v>2537</v>
      </c>
      <c r="C6361" t="s">
        <v>82</v>
      </c>
      <c r="D6361" t="s">
        <v>3972</v>
      </c>
      <c r="E6361" t="s">
        <v>51</v>
      </c>
      <c r="F6361" t="b">
        <v>0</v>
      </c>
      <c r="G6361" t="s">
        <v>27</v>
      </c>
      <c r="H6361" s="4">
        <v>45734.708344907413</v>
      </c>
      <c r="I6361" t="b">
        <v>0</v>
      </c>
      <c r="J6361" t="b">
        <v>0</v>
      </c>
      <c r="K6361" t="s">
        <v>24</v>
      </c>
      <c r="L6361" t="s">
        <v>36</v>
      </c>
      <c r="N6361">
        <v>77.5</v>
      </c>
      <c r="O6361" t="s">
        <v>5097</v>
      </c>
      <c r="P6361" t="s">
        <v>5098</v>
      </c>
    </row>
    <row r="6362" spans="1:16" x14ac:dyDescent="0.25">
      <c r="A6362" t="s">
        <v>0</v>
      </c>
      <c r="B6362" t="s">
        <v>9395</v>
      </c>
      <c r="C6362" t="s">
        <v>443</v>
      </c>
      <c r="D6362" t="s">
        <v>3600</v>
      </c>
      <c r="E6362" t="s">
        <v>20</v>
      </c>
      <c r="F6362" t="b">
        <v>0</v>
      </c>
      <c r="G6362" t="s">
        <v>27</v>
      </c>
      <c r="H6362" s="4">
        <v>45734.708368055559</v>
      </c>
      <c r="I6362" t="b">
        <v>0</v>
      </c>
      <c r="J6362" t="b">
        <v>0</v>
      </c>
      <c r="K6362" t="s">
        <v>24</v>
      </c>
      <c r="L6362" t="s">
        <v>22</v>
      </c>
      <c r="M6362">
        <v>107500</v>
      </c>
      <c r="O6362" t="s">
        <v>9396</v>
      </c>
      <c r="P6362" t="s">
        <v>9397</v>
      </c>
    </row>
    <row r="6363" spans="1:16" x14ac:dyDescent="0.25">
      <c r="A6363" t="s">
        <v>0</v>
      </c>
      <c r="B6363" t="s">
        <v>0</v>
      </c>
      <c r="C6363" t="s">
        <v>621</v>
      </c>
      <c r="D6363" t="s">
        <v>3972</v>
      </c>
      <c r="E6363" t="s">
        <v>51</v>
      </c>
      <c r="F6363" t="b">
        <v>0</v>
      </c>
      <c r="G6363" t="s">
        <v>52</v>
      </c>
      <c r="H6363" s="4">
        <v>45734.709050925929</v>
      </c>
      <c r="I6363" t="b">
        <v>1</v>
      </c>
      <c r="J6363" t="b">
        <v>0</v>
      </c>
      <c r="K6363" t="s">
        <v>24</v>
      </c>
      <c r="L6363" t="s">
        <v>36</v>
      </c>
      <c r="N6363">
        <v>22.5</v>
      </c>
      <c r="O6363" t="s">
        <v>1783</v>
      </c>
    </row>
    <row r="6364" spans="1:16" x14ac:dyDescent="0.25">
      <c r="A6364" t="s">
        <v>1</v>
      </c>
      <c r="B6364" t="s">
        <v>779</v>
      </c>
      <c r="C6364" t="s">
        <v>64</v>
      </c>
      <c r="D6364" t="s">
        <v>3972</v>
      </c>
      <c r="E6364" t="s">
        <v>631</v>
      </c>
      <c r="F6364" t="b">
        <v>0</v>
      </c>
      <c r="G6364" t="s">
        <v>52</v>
      </c>
      <c r="H6364" s="4">
        <v>45734.710057870368</v>
      </c>
      <c r="I6364" t="b">
        <v>0</v>
      </c>
      <c r="J6364" t="b">
        <v>0</v>
      </c>
      <c r="K6364" t="s">
        <v>24</v>
      </c>
      <c r="L6364" t="s">
        <v>36</v>
      </c>
      <c r="N6364">
        <v>20</v>
      </c>
      <c r="O6364" t="s">
        <v>3888</v>
      </c>
      <c r="P6364" t="s">
        <v>149</v>
      </c>
    </row>
    <row r="6365" spans="1:16" x14ac:dyDescent="0.25">
      <c r="A6365" t="s">
        <v>2</v>
      </c>
      <c r="B6365" t="s">
        <v>9398</v>
      </c>
      <c r="C6365" t="s">
        <v>172</v>
      </c>
      <c r="D6365" t="s">
        <v>3972</v>
      </c>
      <c r="E6365" t="s">
        <v>20</v>
      </c>
      <c r="F6365" t="b">
        <v>0</v>
      </c>
      <c r="G6365" t="s">
        <v>27</v>
      </c>
      <c r="H6365" s="4">
        <v>45734.710231481477</v>
      </c>
      <c r="I6365" t="b">
        <v>0</v>
      </c>
      <c r="J6365" t="b">
        <v>1</v>
      </c>
      <c r="K6365" t="s">
        <v>24</v>
      </c>
      <c r="L6365" t="s">
        <v>22</v>
      </c>
      <c r="M6365">
        <v>162500</v>
      </c>
      <c r="O6365" t="s">
        <v>1172</v>
      </c>
      <c r="P6365" t="s">
        <v>9399</v>
      </c>
    </row>
    <row r="6366" spans="1:16" x14ac:dyDescent="0.25">
      <c r="A6366" t="s">
        <v>2</v>
      </c>
      <c r="B6366" t="s">
        <v>9400</v>
      </c>
      <c r="C6366" t="s">
        <v>633</v>
      </c>
      <c r="D6366" t="s">
        <v>2208</v>
      </c>
      <c r="E6366" t="s">
        <v>20</v>
      </c>
      <c r="F6366" t="b">
        <v>0</v>
      </c>
      <c r="G6366" t="s">
        <v>27</v>
      </c>
      <c r="H6366" s="4">
        <v>45734.710277777784</v>
      </c>
      <c r="I6366" t="b">
        <v>0</v>
      </c>
      <c r="J6366" t="b">
        <v>1</v>
      </c>
      <c r="K6366" t="s">
        <v>24</v>
      </c>
      <c r="L6366" t="s">
        <v>22</v>
      </c>
      <c r="M6366">
        <v>135000</v>
      </c>
      <c r="O6366" t="s">
        <v>3506</v>
      </c>
      <c r="P6366" t="s">
        <v>9401</v>
      </c>
    </row>
    <row r="6367" spans="1:16" x14ac:dyDescent="0.25">
      <c r="A6367" t="s">
        <v>2</v>
      </c>
      <c r="B6367" t="s">
        <v>2</v>
      </c>
      <c r="C6367" t="s">
        <v>39</v>
      </c>
      <c r="D6367" t="s">
        <v>3984</v>
      </c>
      <c r="E6367" t="s">
        <v>20</v>
      </c>
      <c r="F6367" t="b">
        <v>1</v>
      </c>
      <c r="G6367" t="s">
        <v>3446</v>
      </c>
      <c r="H6367" s="4">
        <v>45734.710682870369</v>
      </c>
      <c r="I6367" t="b">
        <v>0</v>
      </c>
      <c r="J6367" t="b">
        <v>0</v>
      </c>
      <c r="K6367" t="s">
        <v>3446</v>
      </c>
      <c r="L6367" t="s">
        <v>22</v>
      </c>
      <c r="M6367">
        <v>37500</v>
      </c>
      <c r="O6367" t="s">
        <v>7649</v>
      </c>
      <c r="P6367" t="s">
        <v>7650</v>
      </c>
    </row>
    <row r="6368" spans="1:16" x14ac:dyDescent="0.25">
      <c r="A6368" t="s">
        <v>2</v>
      </c>
      <c r="B6368" t="s">
        <v>9402</v>
      </c>
      <c r="C6368" t="s">
        <v>9403</v>
      </c>
      <c r="D6368" t="s">
        <v>4083</v>
      </c>
      <c r="E6368" t="s">
        <v>20</v>
      </c>
      <c r="F6368" t="b">
        <v>0</v>
      </c>
      <c r="G6368" t="s">
        <v>158</v>
      </c>
      <c r="H6368" s="4">
        <v>45734.712916666656</v>
      </c>
      <c r="I6368" t="b">
        <v>0</v>
      </c>
      <c r="J6368" t="b">
        <v>0</v>
      </c>
      <c r="K6368" t="s">
        <v>158</v>
      </c>
      <c r="L6368" t="s">
        <v>22</v>
      </c>
      <c r="M6368">
        <v>110000</v>
      </c>
      <c r="O6368" t="s">
        <v>9404</v>
      </c>
      <c r="P6368" t="s">
        <v>1244</v>
      </c>
    </row>
    <row r="6369" spans="1:16" x14ac:dyDescent="0.25">
      <c r="A6369" t="s">
        <v>2</v>
      </c>
      <c r="B6369" t="s">
        <v>9405</v>
      </c>
      <c r="C6369" t="s">
        <v>4207</v>
      </c>
      <c r="D6369" t="s">
        <v>3828</v>
      </c>
      <c r="E6369" t="s">
        <v>219</v>
      </c>
      <c r="F6369" t="b">
        <v>0</v>
      </c>
      <c r="G6369" t="s">
        <v>1247</v>
      </c>
      <c r="H6369" s="4">
        <v>45734.738020833327</v>
      </c>
      <c r="I6369" t="b">
        <v>0</v>
      </c>
      <c r="J6369" t="b">
        <v>0</v>
      </c>
      <c r="K6369" t="s">
        <v>1247</v>
      </c>
      <c r="L6369" t="s">
        <v>36</v>
      </c>
      <c r="N6369">
        <v>32.5</v>
      </c>
      <c r="O6369" t="s">
        <v>9406</v>
      </c>
    </row>
    <row r="6370" spans="1:16" x14ac:dyDescent="0.25">
      <c r="A6370" t="s">
        <v>2</v>
      </c>
      <c r="B6370" t="s">
        <v>9407</v>
      </c>
      <c r="C6370" t="s">
        <v>122</v>
      </c>
      <c r="D6370" t="s">
        <v>3600</v>
      </c>
      <c r="E6370" t="s">
        <v>20</v>
      </c>
      <c r="F6370" t="b">
        <v>0</v>
      </c>
      <c r="G6370" t="s">
        <v>27</v>
      </c>
      <c r="H6370" s="4">
        <v>45734.752106481479</v>
      </c>
      <c r="I6370" t="b">
        <v>1</v>
      </c>
      <c r="J6370" t="b">
        <v>0</v>
      </c>
      <c r="K6370" t="s">
        <v>24</v>
      </c>
      <c r="L6370" t="s">
        <v>22</v>
      </c>
      <c r="M6370">
        <v>95000</v>
      </c>
      <c r="O6370" t="s">
        <v>9408</v>
      </c>
      <c r="P6370" t="s">
        <v>48</v>
      </c>
    </row>
    <row r="6371" spans="1:16" x14ac:dyDescent="0.25">
      <c r="A6371" t="s">
        <v>2</v>
      </c>
      <c r="B6371" t="s">
        <v>8529</v>
      </c>
      <c r="C6371" t="s">
        <v>26</v>
      </c>
      <c r="D6371" t="s">
        <v>3956</v>
      </c>
      <c r="E6371" t="s">
        <v>20</v>
      </c>
      <c r="F6371" t="b">
        <v>0</v>
      </c>
      <c r="G6371" t="s">
        <v>23</v>
      </c>
      <c r="H6371" s="4">
        <v>45734.768310185187</v>
      </c>
      <c r="I6371" t="b">
        <v>0</v>
      </c>
      <c r="J6371" t="b">
        <v>1</v>
      </c>
      <c r="K6371" t="s">
        <v>24</v>
      </c>
      <c r="L6371" t="s">
        <v>36</v>
      </c>
      <c r="N6371">
        <v>61.159996032714837</v>
      </c>
      <c r="O6371" t="s">
        <v>8530</v>
      </c>
      <c r="P6371" t="s">
        <v>8531</v>
      </c>
    </row>
    <row r="6372" spans="1:16" x14ac:dyDescent="0.25">
      <c r="A6372" t="s">
        <v>0</v>
      </c>
      <c r="B6372" t="s">
        <v>9409</v>
      </c>
      <c r="C6372" t="s">
        <v>329</v>
      </c>
      <c r="D6372" t="s">
        <v>3972</v>
      </c>
      <c r="E6372" t="s">
        <v>51</v>
      </c>
      <c r="F6372" t="b">
        <v>0</v>
      </c>
      <c r="G6372" t="s">
        <v>27</v>
      </c>
      <c r="H6372" s="4">
        <v>45734.791932870372</v>
      </c>
      <c r="I6372" t="b">
        <v>0</v>
      </c>
      <c r="J6372" t="b">
        <v>0</v>
      </c>
      <c r="K6372" t="s">
        <v>24</v>
      </c>
      <c r="L6372" t="s">
        <v>36</v>
      </c>
      <c r="N6372">
        <v>80</v>
      </c>
      <c r="O6372" t="s">
        <v>9410</v>
      </c>
    </row>
    <row r="6373" spans="1:16" x14ac:dyDescent="0.25">
      <c r="A6373" t="s">
        <v>0</v>
      </c>
      <c r="B6373" t="s">
        <v>1246</v>
      </c>
      <c r="C6373" t="s">
        <v>768</v>
      </c>
      <c r="D6373" t="s">
        <v>4083</v>
      </c>
      <c r="F6373" t="b">
        <v>0</v>
      </c>
      <c r="G6373" t="s">
        <v>27</v>
      </c>
      <c r="H6373" s="4">
        <v>45734.792013888888</v>
      </c>
      <c r="I6373" t="b">
        <v>0</v>
      </c>
      <c r="J6373" t="b">
        <v>0</v>
      </c>
      <c r="K6373" t="s">
        <v>24</v>
      </c>
      <c r="L6373" t="s">
        <v>22</v>
      </c>
      <c r="M6373">
        <v>93176</v>
      </c>
      <c r="O6373" t="s">
        <v>9411</v>
      </c>
    </row>
    <row r="6374" spans="1:16" x14ac:dyDescent="0.25">
      <c r="A6374" t="s">
        <v>2</v>
      </c>
      <c r="B6374" t="s">
        <v>9412</v>
      </c>
      <c r="C6374" t="s">
        <v>1025</v>
      </c>
      <c r="D6374" t="s">
        <v>3600</v>
      </c>
      <c r="E6374" t="s">
        <v>51</v>
      </c>
      <c r="F6374" t="b">
        <v>0</v>
      </c>
      <c r="G6374" t="s">
        <v>35</v>
      </c>
      <c r="H6374" s="4">
        <v>45734.793356481481</v>
      </c>
      <c r="I6374" t="b">
        <v>1</v>
      </c>
      <c r="J6374" t="b">
        <v>0</v>
      </c>
      <c r="K6374" t="s">
        <v>24</v>
      </c>
      <c r="L6374" t="s">
        <v>36</v>
      </c>
      <c r="N6374">
        <v>65</v>
      </c>
      <c r="O6374" t="s">
        <v>9413</v>
      </c>
      <c r="P6374" t="s">
        <v>2177</v>
      </c>
    </row>
    <row r="6375" spans="1:16" x14ac:dyDescent="0.25">
      <c r="A6375" t="s">
        <v>0</v>
      </c>
      <c r="B6375" t="s">
        <v>8055</v>
      </c>
      <c r="C6375" t="s">
        <v>696</v>
      </c>
      <c r="D6375" t="s">
        <v>3972</v>
      </c>
      <c r="E6375" t="s">
        <v>51</v>
      </c>
      <c r="F6375" t="b">
        <v>0</v>
      </c>
      <c r="G6375" t="s">
        <v>30</v>
      </c>
      <c r="H6375" s="4">
        <v>45734.793506944443</v>
      </c>
      <c r="I6375" t="b">
        <v>0</v>
      </c>
      <c r="J6375" t="b">
        <v>0</v>
      </c>
      <c r="K6375" t="s">
        <v>24</v>
      </c>
      <c r="L6375" t="s">
        <v>36</v>
      </c>
      <c r="N6375">
        <v>47.5</v>
      </c>
      <c r="O6375" t="s">
        <v>1137</v>
      </c>
      <c r="P6375" t="s">
        <v>709</v>
      </c>
    </row>
    <row r="6376" spans="1:16" x14ac:dyDescent="0.25">
      <c r="A6376" t="s">
        <v>2</v>
      </c>
      <c r="B6376" t="s">
        <v>9414</v>
      </c>
      <c r="C6376" t="s">
        <v>9415</v>
      </c>
      <c r="D6376" t="s">
        <v>3972</v>
      </c>
      <c r="E6376" t="s">
        <v>20</v>
      </c>
      <c r="F6376" t="b">
        <v>0</v>
      </c>
      <c r="G6376" t="s">
        <v>27</v>
      </c>
      <c r="H6376" s="4">
        <v>45734.793703703697</v>
      </c>
      <c r="I6376" t="b">
        <v>0</v>
      </c>
      <c r="J6376" t="b">
        <v>1</v>
      </c>
      <c r="K6376" t="s">
        <v>24</v>
      </c>
      <c r="L6376" t="s">
        <v>22</v>
      </c>
      <c r="M6376">
        <v>119000</v>
      </c>
      <c r="O6376" t="s">
        <v>734</v>
      </c>
      <c r="P6376" t="s">
        <v>9416</v>
      </c>
    </row>
    <row r="6377" spans="1:16" x14ac:dyDescent="0.25">
      <c r="A6377" t="s">
        <v>89</v>
      </c>
      <c r="B6377" t="s">
        <v>6659</v>
      </c>
      <c r="C6377" t="s">
        <v>44</v>
      </c>
      <c r="D6377" t="s">
        <v>3972</v>
      </c>
      <c r="E6377" t="s">
        <v>20</v>
      </c>
      <c r="F6377" t="b">
        <v>0</v>
      </c>
      <c r="G6377" t="s">
        <v>27</v>
      </c>
      <c r="H6377" s="4">
        <v>45734.795057870368</v>
      </c>
      <c r="I6377" t="b">
        <v>1</v>
      </c>
      <c r="J6377" t="b">
        <v>1</v>
      </c>
      <c r="K6377" t="s">
        <v>24</v>
      </c>
      <c r="L6377" t="s">
        <v>22</v>
      </c>
      <c r="M6377">
        <v>185000</v>
      </c>
      <c r="O6377" t="s">
        <v>2815</v>
      </c>
      <c r="P6377" t="s">
        <v>6660</v>
      </c>
    </row>
    <row r="6378" spans="1:16" x14ac:dyDescent="0.25">
      <c r="A6378" t="s">
        <v>0</v>
      </c>
      <c r="B6378" t="s">
        <v>9417</v>
      </c>
      <c r="C6378" t="s">
        <v>316</v>
      </c>
      <c r="D6378" t="s">
        <v>3956</v>
      </c>
      <c r="E6378" t="s">
        <v>20</v>
      </c>
      <c r="F6378" t="b">
        <v>0</v>
      </c>
      <c r="G6378" t="s">
        <v>35</v>
      </c>
      <c r="H6378" s="4">
        <v>45734.833819444437</v>
      </c>
      <c r="I6378" t="b">
        <v>0</v>
      </c>
      <c r="J6378" t="b">
        <v>1</v>
      </c>
      <c r="K6378" t="s">
        <v>24</v>
      </c>
      <c r="L6378" t="s">
        <v>36</v>
      </c>
      <c r="N6378">
        <v>16.510000228881839</v>
      </c>
      <c r="O6378" t="s">
        <v>759</v>
      </c>
      <c r="P6378" t="s">
        <v>9418</v>
      </c>
    </row>
    <row r="6379" spans="1:16" x14ac:dyDescent="0.25">
      <c r="A6379" t="s">
        <v>0</v>
      </c>
      <c r="B6379" t="s">
        <v>9174</v>
      </c>
      <c r="C6379" t="s">
        <v>292</v>
      </c>
      <c r="D6379" t="s">
        <v>3956</v>
      </c>
      <c r="E6379" t="s">
        <v>20</v>
      </c>
      <c r="F6379" t="b">
        <v>0</v>
      </c>
      <c r="G6379" t="s">
        <v>30</v>
      </c>
      <c r="H6379" s="4">
        <v>45734.834236111114</v>
      </c>
      <c r="I6379" t="b">
        <v>0</v>
      </c>
      <c r="J6379" t="b">
        <v>1</v>
      </c>
      <c r="K6379" t="s">
        <v>24</v>
      </c>
      <c r="L6379" t="s">
        <v>36</v>
      </c>
      <c r="N6379">
        <v>22.694999694824219</v>
      </c>
      <c r="O6379" t="s">
        <v>9175</v>
      </c>
      <c r="P6379" t="s">
        <v>1303</v>
      </c>
    </row>
    <row r="6380" spans="1:16" x14ac:dyDescent="0.25">
      <c r="A6380" t="s">
        <v>139</v>
      </c>
      <c r="B6380" t="s">
        <v>1634</v>
      </c>
      <c r="C6380" t="s">
        <v>945</v>
      </c>
      <c r="D6380" t="s">
        <v>3972</v>
      </c>
      <c r="E6380" t="s">
        <v>20</v>
      </c>
      <c r="F6380" t="b">
        <v>0</v>
      </c>
      <c r="G6380" t="s">
        <v>30</v>
      </c>
      <c r="H6380" s="4">
        <v>45734.83425925926</v>
      </c>
      <c r="I6380" t="b">
        <v>0</v>
      </c>
      <c r="J6380" t="b">
        <v>0</v>
      </c>
      <c r="K6380" t="s">
        <v>24</v>
      </c>
      <c r="L6380" t="s">
        <v>22</v>
      </c>
      <c r="M6380">
        <v>67884</v>
      </c>
      <c r="O6380" t="s">
        <v>3090</v>
      </c>
    </row>
    <row r="6381" spans="1:16" x14ac:dyDescent="0.25">
      <c r="A6381" t="s">
        <v>2</v>
      </c>
      <c r="B6381" t="s">
        <v>2617</v>
      </c>
      <c r="C6381" t="s">
        <v>151</v>
      </c>
      <c r="D6381" t="s">
        <v>3972</v>
      </c>
      <c r="E6381" t="s">
        <v>20</v>
      </c>
      <c r="F6381" t="b">
        <v>0</v>
      </c>
      <c r="G6381" t="s">
        <v>30</v>
      </c>
      <c r="H6381" s="4">
        <v>45734.835636574076</v>
      </c>
      <c r="I6381" t="b">
        <v>0</v>
      </c>
      <c r="J6381" t="b">
        <v>1</v>
      </c>
      <c r="K6381" t="s">
        <v>24</v>
      </c>
      <c r="L6381" t="s">
        <v>22</v>
      </c>
      <c r="M6381">
        <v>130500</v>
      </c>
      <c r="O6381" t="s">
        <v>9419</v>
      </c>
      <c r="P6381" t="s">
        <v>9420</v>
      </c>
    </row>
    <row r="6382" spans="1:16" x14ac:dyDescent="0.25">
      <c r="A6382" t="s">
        <v>2</v>
      </c>
      <c r="B6382" t="s">
        <v>2076</v>
      </c>
      <c r="C6382" t="s">
        <v>236</v>
      </c>
      <c r="D6382" t="s">
        <v>3956</v>
      </c>
      <c r="E6382" t="s">
        <v>34</v>
      </c>
      <c r="F6382" t="b">
        <v>0</v>
      </c>
      <c r="G6382" t="s">
        <v>41</v>
      </c>
      <c r="H6382" s="4">
        <v>45734.835763888892</v>
      </c>
      <c r="I6382" t="b">
        <v>1</v>
      </c>
      <c r="J6382" t="b">
        <v>1</v>
      </c>
      <c r="K6382" t="s">
        <v>24</v>
      </c>
      <c r="L6382" t="s">
        <v>36</v>
      </c>
      <c r="N6382">
        <v>56.475002288818359</v>
      </c>
      <c r="O6382" t="s">
        <v>186</v>
      </c>
      <c r="P6382" t="s">
        <v>4097</v>
      </c>
    </row>
    <row r="6383" spans="1:16" x14ac:dyDescent="0.25">
      <c r="A6383" t="s">
        <v>2</v>
      </c>
      <c r="B6383" t="s">
        <v>9421</v>
      </c>
      <c r="C6383" t="s">
        <v>823</v>
      </c>
      <c r="D6383" t="s">
        <v>3828</v>
      </c>
      <c r="E6383" t="s">
        <v>20</v>
      </c>
      <c r="F6383" t="b">
        <v>0</v>
      </c>
      <c r="G6383" t="s">
        <v>52</v>
      </c>
      <c r="H6383" s="4">
        <v>45734.838194444441</v>
      </c>
      <c r="I6383" t="b">
        <v>0</v>
      </c>
      <c r="J6383" t="b">
        <v>1</v>
      </c>
      <c r="K6383" t="s">
        <v>24</v>
      </c>
      <c r="L6383" t="s">
        <v>22</v>
      </c>
      <c r="M6383">
        <v>98883</v>
      </c>
      <c r="O6383" t="s">
        <v>9422</v>
      </c>
      <c r="P6383" t="s">
        <v>9423</v>
      </c>
    </row>
    <row r="6384" spans="1:16" x14ac:dyDescent="0.25">
      <c r="A6384" t="s">
        <v>25</v>
      </c>
      <c r="B6384" t="s">
        <v>9424</v>
      </c>
      <c r="C6384" t="s">
        <v>203</v>
      </c>
      <c r="D6384" t="s">
        <v>3828</v>
      </c>
      <c r="E6384" t="s">
        <v>20</v>
      </c>
      <c r="F6384" t="b">
        <v>0</v>
      </c>
      <c r="G6384" t="s">
        <v>23</v>
      </c>
      <c r="H6384" s="4">
        <v>45734.863483796304</v>
      </c>
      <c r="I6384" t="b">
        <v>1</v>
      </c>
      <c r="J6384" t="b">
        <v>1</v>
      </c>
      <c r="K6384" t="s">
        <v>24</v>
      </c>
      <c r="L6384" t="s">
        <v>22</v>
      </c>
      <c r="M6384">
        <v>108750</v>
      </c>
      <c r="O6384" t="s">
        <v>935</v>
      </c>
      <c r="P6384" t="s">
        <v>1813</v>
      </c>
    </row>
    <row r="6385" spans="1:16" x14ac:dyDescent="0.25">
      <c r="A6385" t="s">
        <v>0</v>
      </c>
      <c r="B6385" t="s">
        <v>0</v>
      </c>
      <c r="C6385" t="s">
        <v>916</v>
      </c>
      <c r="D6385" t="s">
        <v>3972</v>
      </c>
      <c r="E6385" t="s">
        <v>20</v>
      </c>
      <c r="F6385" t="b">
        <v>0</v>
      </c>
      <c r="G6385" t="s">
        <v>27</v>
      </c>
      <c r="H6385" s="4">
        <v>45734.876296296286</v>
      </c>
      <c r="I6385" t="b">
        <v>1</v>
      </c>
      <c r="J6385" t="b">
        <v>0</v>
      </c>
      <c r="K6385" t="s">
        <v>24</v>
      </c>
      <c r="L6385" t="s">
        <v>22</v>
      </c>
      <c r="M6385">
        <v>82500</v>
      </c>
      <c r="O6385" t="s">
        <v>1899</v>
      </c>
      <c r="P6385" t="s">
        <v>338</v>
      </c>
    </row>
    <row r="6386" spans="1:16" x14ac:dyDescent="0.25">
      <c r="A6386" t="s">
        <v>0</v>
      </c>
      <c r="B6386" t="s">
        <v>9425</v>
      </c>
      <c r="C6386" t="s">
        <v>213</v>
      </c>
      <c r="D6386" t="s">
        <v>3828</v>
      </c>
      <c r="E6386" t="s">
        <v>20</v>
      </c>
      <c r="F6386" t="b">
        <v>0</v>
      </c>
      <c r="G6386" t="s">
        <v>41</v>
      </c>
      <c r="H6386" s="4">
        <v>45734.876331018517</v>
      </c>
      <c r="I6386" t="b">
        <v>0</v>
      </c>
      <c r="J6386" t="b">
        <v>1</v>
      </c>
      <c r="K6386" t="s">
        <v>24</v>
      </c>
      <c r="L6386" t="s">
        <v>36</v>
      </c>
      <c r="N6386">
        <v>23</v>
      </c>
      <c r="O6386" t="s">
        <v>9426</v>
      </c>
      <c r="P6386" t="s">
        <v>9427</v>
      </c>
    </row>
    <row r="6387" spans="1:16" x14ac:dyDescent="0.25">
      <c r="A6387" t="s">
        <v>89</v>
      </c>
      <c r="B6387" t="s">
        <v>9428</v>
      </c>
      <c r="C6387" t="s">
        <v>2172</v>
      </c>
      <c r="D6387" t="s">
        <v>3600</v>
      </c>
      <c r="E6387" t="s">
        <v>20</v>
      </c>
      <c r="F6387" t="b">
        <v>0</v>
      </c>
      <c r="G6387" t="s">
        <v>52</v>
      </c>
      <c r="H6387" s="4">
        <v>45734.877812500003</v>
      </c>
      <c r="I6387" t="b">
        <v>0</v>
      </c>
      <c r="J6387" t="b">
        <v>1</v>
      </c>
      <c r="K6387" t="s">
        <v>24</v>
      </c>
      <c r="L6387" t="s">
        <v>22</v>
      </c>
      <c r="M6387">
        <v>255630</v>
      </c>
      <c r="O6387" t="s">
        <v>773</v>
      </c>
    </row>
    <row r="6388" spans="1:16" x14ac:dyDescent="0.25">
      <c r="A6388" t="s">
        <v>0</v>
      </c>
      <c r="B6388" t="s">
        <v>1934</v>
      </c>
      <c r="C6388" t="s">
        <v>1247</v>
      </c>
      <c r="D6388" t="s">
        <v>3828</v>
      </c>
      <c r="E6388" t="s">
        <v>20</v>
      </c>
      <c r="F6388" t="b">
        <v>0</v>
      </c>
      <c r="G6388" t="s">
        <v>1247</v>
      </c>
      <c r="H6388" s="4">
        <v>45734.905011574083</v>
      </c>
      <c r="I6388" t="b">
        <v>0</v>
      </c>
      <c r="J6388" t="b">
        <v>0</v>
      </c>
      <c r="K6388" t="s">
        <v>1247</v>
      </c>
      <c r="L6388" t="s">
        <v>22</v>
      </c>
      <c r="M6388">
        <v>38500</v>
      </c>
      <c r="O6388" t="s">
        <v>5659</v>
      </c>
      <c r="P6388" t="s">
        <v>5660</v>
      </c>
    </row>
    <row r="6389" spans="1:16" x14ac:dyDescent="0.25">
      <c r="A6389" t="s">
        <v>89</v>
      </c>
      <c r="B6389" t="s">
        <v>2377</v>
      </c>
      <c r="C6389" t="s">
        <v>623</v>
      </c>
      <c r="D6389" t="s">
        <v>3972</v>
      </c>
      <c r="E6389" t="s">
        <v>51</v>
      </c>
      <c r="F6389" t="b">
        <v>0</v>
      </c>
      <c r="G6389" t="s">
        <v>27</v>
      </c>
      <c r="H6389" s="4">
        <v>45734.916979166657</v>
      </c>
      <c r="I6389" t="b">
        <v>0</v>
      </c>
      <c r="J6389" t="b">
        <v>1</v>
      </c>
      <c r="K6389" t="s">
        <v>24</v>
      </c>
      <c r="L6389" t="s">
        <v>36</v>
      </c>
      <c r="N6389">
        <v>65</v>
      </c>
      <c r="O6389" t="s">
        <v>483</v>
      </c>
      <c r="P6389" t="s">
        <v>9068</v>
      </c>
    </row>
    <row r="6390" spans="1:16" x14ac:dyDescent="0.25">
      <c r="A6390" t="s">
        <v>0</v>
      </c>
      <c r="B6390" t="s">
        <v>8620</v>
      </c>
      <c r="C6390" t="s">
        <v>179</v>
      </c>
      <c r="D6390" t="s">
        <v>3972</v>
      </c>
      <c r="E6390" t="s">
        <v>20</v>
      </c>
      <c r="F6390" t="b">
        <v>0</v>
      </c>
      <c r="G6390" t="s">
        <v>27</v>
      </c>
      <c r="H6390" s="4">
        <v>45734.916979166657</v>
      </c>
      <c r="I6390" t="b">
        <v>0</v>
      </c>
      <c r="J6390" t="b">
        <v>1</v>
      </c>
      <c r="K6390" t="s">
        <v>24</v>
      </c>
      <c r="L6390" t="s">
        <v>22</v>
      </c>
      <c r="M6390">
        <v>62355.453125</v>
      </c>
      <c r="O6390" t="s">
        <v>8621</v>
      </c>
      <c r="P6390" t="s">
        <v>1732</v>
      </c>
    </row>
    <row r="6391" spans="1:16" x14ac:dyDescent="0.25">
      <c r="A6391" t="s">
        <v>2</v>
      </c>
      <c r="B6391" t="s">
        <v>9429</v>
      </c>
      <c r="C6391" t="s">
        <v>145</v>
      </c>
      <c r="D6391" t="s">
        <v>3828</v>
      </c>
      <c r="E6391" t="s">
        <v>20</v>
      </c>
      <c r="F6391" t="b">
        <v>0</v>
      </c>
      <c r="G6391" t="s">
        <v>27</v>
      </c>
      <c r="H6391" s="4">
        <v>45734.917870370373</v>
      </c>
      <c r="I6391" t="b">
        <v>0</v>
      </c>
      <c r="J6391" t="b">
        <v>1</v>
      </c>
      <c r="K6391" t="s">
        <v>24</v>
      </c>
      <c r="L6391" t="s">
        <v>22</v>
      </c>
      <c r="M6391">
        <v>204500</v>
      </c>
      <c r="O6391" t="s">
        <v>9430</v>
      </c>
      <c r="P6391" t="s">
        <v>9431</v>
      </c>
    </row>
    <row r="6392" spans="1:16" x14ac:dyDescent="0.25">
      <c r="A6392" t="s">
        <v>1</v>
      </c>
      <c r="B6392" t="s">
        <v>9432</v>
      </c>
      <c r="C6392" t="s">
        <v>192</v>
      </c>
      <c r="D6392" t="s">
        <v>2208</v>
      </c>
      <c r="E6392" t="s">
        <v>20</v>
      </c>
      <c r="F6392" t="b">
        <v>0</v>
      </c>
      <c r="G6392" t="s">
        <v>23</v>
      </c>
      <c r="H6392" s="4">
        <v>45734.930821759262</v>
      </c>
      <c r="I6392" t="b">
        <v>0</v>
      </c>
      <c r="J6392" t="b">
        <v>1</v>
      </c>
      <c r="K6392" t="s">
        <v>24</v>
      </c>
      <c r="L6392" t="s">
        <v>36</v>
      </c>
      <c r="N6392">
        <v>40.81500244140625</v>
      </c>
      <c r="O6392" t="s">
        <v>9433</v>
      </c>
      <c r="P6392" t="s">
        <v>9434</v>
      </c>
    </row>
    <row r="6393" spans="1:16" x14ac:dyDescent="0.25">
      <c r="A6393" t="s">
        <v>89</v>
      </c>
      <c r="B6393" t="s">
        <v>5117</v>
      </c>
      <c r="C6393" t="s">
        <v>367</v>
      </c>
      <c r="D6393" t="s">
        <v>3972</v>
      </c>
      <c r="E6393" t="s">
        <v>20</v>
      </c>
      <c r="F6393" t="b">
        <v>0</v>
      </c>
      <c r="G6393" t="s">
        <v>27</v>
      </c>
      <c r="H6393" s="4">
        <v>45734.958541666667</v>
      </c>
      <c r="I6393" t="b">
        <v>0</v>
      </c>
      <c r="J6393" t="b">
        <v>1</v>
      </c>
      <c r="K6393" t="s">
        <v>24</v>
      </c>
      <c r="L6393" t="s">
        <v>22</v>
      </c>
      <c r="M6393">
        <v>160000</v>
      </c>
      <c r="O6393" t="s">
        <v>368</v>
      </c>
      <c r="P6393" t="s">
        <v>5118</v>
      </c>
    </row>
    <row r="6394" spans="1:16" x14ac:dyDescent="0.25">
      <c r="A6394" t="s">
        <v>0</v>
      </c>
      <c r="B6394" t="s">
        <v>1174</v>
      </c>
      <c r="C6394" t="s">
        <v>9435</v>
      </c>
      <c r="D6394" t="s">
        <v>3956</v>
      </c>
      <c r="E6394" t="s">
        <v>34</v>
      </c>
      <c r="F6394" t="b">
        <v>0</v>
      </c>
      <c r="G6394" t="s">
        <v>35</v>
      </c>
      <c r="H6394" s="4">
        <v>45734.958761574067</v>
      </c>
      <c r="I6394" t="b">
        <v>0</v>
      </c>
      <c r="J6394" t="b">
        <v>0</v>
      </c>
      <c r="K6394" t="s">
        <v>24</v>
      </c>
      <c r="L6394" t="s">
        <v>36</v>
      </c>
      <c r="N6394">
        <v>16.510000228881839</v>
      </c>
      <c r="O6394" t="s">
        <v>9436</v>
      </c>
      <c r="P6394" t="s">
        <v>9437</v>
      </c>
    </row>
    <row r="6395" spans="1:16" x14ac:dyDescent="0.25">
      <c r="A6395" t="s">
        <v>2</v>
      </c>
      <c r="B6395" t="s">
        <v>369</v>
      </c>
      <c r="C6395" t="s">
        <v>8873</v>
      </c>
      <c r="D6395" t="s">
        <v>3972</v>
      </c>
      <c r="E6395" t="s">
        <v>631</v>
      </c>
      <c r="F6395" t="b">
        <v>0</v>
      </c>
      <c r="G6395" t="s">
        <v>41</v>
      </c>
      <c r="H6395" s="4">
        <v>45734.971516203703</v>
      </c>
      <c r="I6395" t="b">
        <v>0</v>
      </c>
      <c r="J6395" t="b">
        <v>0</v>
      </c>
      <c r="K6395" t="s">
        <v>24</v>
      </c>
      <c r="L6395" t="s">
        <v>22</v>
      </c>
      <c r="M6395">
        <v>87000</v>
      </c>
      <c r="O6395" t="s">
        <v>91</v>
      </c>
      <c r="P6395" t="s">
        <v>9438</v>
      </c>
    </row>
    <row r="6396" spans="1:16" x14ac:dyDescent="0.25">
      <c r="A6396" t="s">
        <v>40</v>
      </c>
      <c r="B6396" t="s">
        <v>1786</v>
      </c>
      <c r="C6396" t="s">
        <v>5426</v>
      </c>
      <c r="D6396" t="s">
        <v>4013</v>
      </c>
      <c r="E6396" t="s">
        <v>20</v>
      </c>
      <c r="F6396" t="b">
        <v>0</v>
      </c>
      <c r="G6396" t="s">
        <v>27</v>
      </c>
      <c r="H6396" s="4">
        <v>45734.997129629628</v>
      </c>
      <c r="I6396" t="b">
        <v>0</v>
      </c>
      <c r="J6396" t="b">
        <v>1</v>
      </c>
      <c r="K6396" t="s">
        <v>24</v>
      </c>
      <c r="L6396" t="s">
        <v>22</v>
      </c>
      <c r="M6396">
        <v>253000</v>
      </c>
      <c r="O6396" t="s">
        <v>59</v>
      </c>
      <c r="P6396" t="s">
        <v>137</v>
      </c>
    </row>
    <row r="6397" spans="1:16" x14ac:dyDescent="0.25">
      <c r="A6397" t="s">
        <v>0</v>
      </c>
      <c r="B6397" t="s">
        <v>257</v>
      </c>
      <c r="C6397" t="s">
        <v>468</v>
      </c>
      <c r="D6397" t="s">
        <v>3972</v>
      </c>
      <c r="E6397" t="s">
        <v>20</v>
      </c>
      <c r="F6397" t="b">
        <v>0</v>
      </c>
      <c r="G6397" t="s">
        <v>27</v>
      </c>
      <c r="H6397" s="4">
        <v>45735.000231481477</v>
      </c>
      <c r="I6397" t="b">
        <v>0</v>
      </c>
      <c r="J6397" t="b">
        <v>1</v>
      </c>
      <c r="K6397" t="s">
        <v>24</v>
      </c>
      <c r="L6397" t="s">
        <v>22</v>
      </c>
      <c r="M6397">
        <v>125000</v>
      </c>
      <c r="O6397" t="s">
        <v>5481</v>
      </c>
      <c r="P6397" t="s">
        <v>9338</v>
      </c>
    </row>
    <row r="6398" spans="1:16" x14ac:dyDescent="0.25">
      <c r="A6398" t="s">
        <v>89</v>
      </c>
      <c r="B6398" t="s">
        <v>5531</v>
      </c>
      <c r="C6398" t="s">
        <v>3196</v>
      </c>
      <c r="D6398" t="s">
        <v>3972</v>
      </c>
      <c r="E6398" t="s">
        <v>51</v>
      </c>
      <c r="F6398" t="b">
        <v>0</v>
      </c>
      <c r="G6398" t="s">
        <v>41</v>
      </c>
      <c r="H6398" s="4">
        <v>45735.000462962962</v>
      </c>
      <c r="I6398" t="b">
        <v>1</v>
      </c>
      <c r="J6398" t="b">
        <v>0</v>
      </c>
      <c r="K6398" t="s">
        <v>24</v>
      </c>
      <c r="L6398" t="s">
        <v>36</v>
      </c>
      <c r="N6398">
        <v>47.5</v>
      </c>
      <c r="O6398" t="s">
        <v>806</v>
      </c>
      <c r="P6398" t="s">
        <v>5532</v>
      </c>
    </row>
    <row r="6399" spans="1:16" x14ac:dyDescent="0.25">
      <c r="A6399" t="s">
        <v>2</v>
      </c>
      <c r="B6399" t="s">
        <v>1167</v>
      </c>
      <c r="C6399" t="s">
        <v>29</v>
      </c>
      <c r="D6399" t="s">
        <v>5534</v>
      </c>
      <c r="E6399" t="s">
        <v>20</v>
      </c>
      <c r="F6399" t="b">
        <v>0</v>
      </c>
      <c r="G6399" t="s">
        <v>27</v>
      </c>
      <c r="H6399" s="4">
        <v>45735.001157407409</v>
      </c>
      <c r="I6399" t="b">
        <v>1</v>
      </c>
      <c r="J6399" t="b">
        <v>1</v>
      </c>
      <c r="K6399" t="s">
        <v>24</v>
      </c>
      <c r="L6399" t="s">
        <v>22</v>
      </c>
      <c r="M6399">
        <v>88582</v>
      </c>
      <c r="O6399" t="s">
        <v>77</v>
      </c>
      <c r="P6399" t="s">
        <v>9339</v>
      </c>
    </row>
    <row r="6400" spans="1:16" x14ac:dyDescent="0.25">
      <c r="A6400" t="s">
        <v>2</v>
      </c>
      <c r="B6400" t="s">
        <v>2</v>
      </c>
      <c r="C6400" t="s">
        <v>9439</v>
      </c>
      <c r="D6400" t="s">
        <v>3972</v>
      </c>
      <c r="E6400" t="s">
        <v>20</v>
      </c>
      <c r="F6400" t="b">
        <v>0</v>
      </c>
      <c r="G6400" t="s">
        <v>27</v>
      </c>
      <c r="H6400" s="4">
        <v>45735.001620370371</v>
      </c>
      <c r="I6400" t="b">
        <v>0</v>
      </c>
      <c r="J6400" t="b">
        <v>1</v>
      </c>
      <c r="K6400" t="s">
        <v>24</v>
      </c>
      <c r="L6400" t="s">
        <v>22</v>
      </c>
      <c r="M6400">
        <v>90000</v>
      </c>
      <c r="O6400" t="s">
        <v>4343</v>
      </c>
      <c r="P6400" t="s">
        <v>9440</v>
      </c>
    </row>
    <row r="6401" spans="1:16" x14ac:dyDescent="0.25">
      <c r="A6401" t="s">
        <v>40</v>
      </c>
      <c r="B6401" t="s">
        <v>9340</v>
      </c>
      <c r="C6401" t="s">
        <v>748</v>
      </c>
      <c r="D6401" t="s">
        <v>4034</v>
      </c>
      <c r="E6401" t="s">
        <v>20</v>
      </c>
      <c r="F6401" t="b">
        <v>0</v>
      </c>
      <c r="G6401" t="s">
        <v>158</v>
      </c>
      <c r="H6401" s="4">
        <v>45735.014479166668</v>
      </c>
      <c r="I6401" t="b">
        <v>0</v>
      </c>
      <c r="J6401" t="b">
        <v>0</v>
      </c>
      <c r="K6401" t="s">
        <v>158</v>
      </c>
      <c r="L6401" t="s">
        <v>22</v>
      </c>
      <c r="M6401">
        <v>83999.5</v>
      </c>
      <c r="O6401" t="s">
        <v>2768</v>
      </c>
      <c r="P6401" t="s">
        <v>3411</v>
      </c>
    </row>
    <row r="6402" spans="1:16" x14ac:dyDescent="0.25">
      <c r="A6402" t="s">
        <v>28</v>
      </c>
      <c r="B6402" t="s">
        <v>28</v>
      </c>
      <c r="C6402" t="s">
        <v>5241</v>
      </c>
      <c r="D6402" t="s">
        <v>5242</v>
      </c>
      <c r="E6402" t="s">
        <v>20</v>
      </c>
      <c r="F6402" t="b">
        <v>0</v>
      </c>
      <c r="G6402" t="s">
        <v>314</v>
      </c>
      <c r="H6402" s="4">
        <v>45735.023402777777</v>
      </c>
      <c r="I6402" t="b">
        <v>0</v>
      </c>
      <c r="J6402" t="b">
        <v>0</v>
      </c>
      <c r="K6402" t="s">
        <v>314</v>
      </c>
      <c r="L6402" t="s">
        <v>22</v>
      </c>
      <c r="M6402">
        <v>90000</v>
      </c>
      <c r="O6402" t="s">
        <v>6696</v>
      </c>
      <c r="P6402" t="s">
        <v>6697</v>
      </c>
    </row>
    <row r="6403" spans="1:16" x14ac:dyDescent="0.25">
      <c r="A6403" t="s">
        <v>0</v>
      </c>
      <c r="B6403" t="s">
        <v>0</v>
      </c>
      <c r="C6403" t="s">
        <v>9341</v>
      </c>
      <c r="D6403" t="s">
        <v>7546</v>
      </c>
      <c r="E6403" t="s">
        <v>34</v>
      </c>
      <c r="F6403" t="b">
        <v>0</v>
      </c>
      <c r="G6403" t="s">
        <v>41</v>
      </c>
      <c r="H6403" s="4">
        <v>45735.042337962957</v>
      </c>
      <c r="I6403" t="b">
        <v>0</v>
      </c>
      <c r="J6403" t="b">
        <v>0</v>
      </c>
      <c r="K6403" t="s">
        <v>24</v>
      </c>
      <c r="L6403" t="s">
        <v>36</v>
      </c>
      <c r="N6403">
        <v>15</v>
      </c>
      <c r="O6403" t="s">
        <v>7547</v>
      </c>
      <c r="P6403" t="s">
        <v>61</v>
      </c>
    </row>
    <row r="6404" spans="1:16" x14ac:dyDescent="0.25">
      <c r="A6404" t="s">
        <v>0</v>
      </c>
      <c r="B6404" t="s">
        <v>3282</v>
      </c>
      <c r="C6404" t="s">
        <v>82</v>
      </c>
      <c r="D6404" t="s">
        <v>3972</v>
      </c>
      <c r="E6404" t="s">
        <v>20</v>
      </c>
      <c r="F6404" t="b">
        <v>0</v>
      </c>
      <c r="G6404" t="s">
        <v>27</v>
      </c>
      <c r="H6404" s="4">
        <v>45735.25</v>
      </c>
      <c r="I6404" t="b">
        <v>0</v>
      </c>
      <c r="J6404" t="b">
        <v>0</v>
      </c>
      <c r="K6404" t="s">
        <v>24</v>
      </c>
      <c r="L6404" t="s">
        <v>22</v>
      </c>
      <c r="M6404">
        <v>68500</v>
      </c>
      <c r="O6404" t="s">
        <v>5549</v>
      </c>
      <c r="P6404" t="s">
        <v>204</v>
      </c>
    </row>
    <row r="6405" spans="1:16" x14ac:dyDescent="0.25">
      <c r="A6405" t="s">
        <v>0</v>
      </c>
      <c r="B6405" t="s">
        <v>4605</v>
      </c>
      <c r="C6405" t="s">
        <v>386</v>
      </c>
      <c r="D6405" t="s">
        <v>4606</v>
      </c>
      <c r="E6405" t="s">
        <v>51</v>
      </c>
      <c r="F6405" t="b">
        <v>0</v>
      </c>
      <c r="G6405" t="s">
        <v>41</v>
      </c>
      <c r="H6405" s="4">
        <v>45735.250300925924</v>
      </c>
      <c r="I6405" t="b">
        <v>1</v>
      </c>
      <c r="J6405" t="b">
        <v>0</v>
      </c>
      <c r="K6405" t="s">
        <v>24</v>
      </c>
      <c r="L6405" t="s">
        <v>22</v>
      </c>
      <c r="M6405">
        <v>169241</v>
      </c>
      <c r="O6405" t="s">
        <v>4607</v>
      </c>
      <c r="P6405" t="s">
        <v>4608</v>
      </c>
    </row>
    <row r="6406" spans="1:16" x14ac:dyDescent="0.25">
      <c r="A6406" t="s">
        <v>0</v>
      </c>
      <c r="B6406" t="s">
        <v>0</v>
      </c>
      <c r="C6406" t="s">
        <v>517</v>
      </c>
      <c r="D6406" t="s">
        <v>4752</v>
      </c>
      <c r="E6406" t="s">
        <v>51</v>
      </c>
      <c r="F6406" t="b">
        <v>0</v>
      </c>
      <c r="G6406" t="s">
        <v>41</v>
      </c>
      <c r="H6406" s="4">
        <v>45735.25037037037</v>
      </c>
      <c r="I6406" t="b">
        <v>0</v>
      </c>
      <c r="J6406" t="b">
        <v>1</v>
      </c>
      <c r="K6406" t="s">
        <v>24</v>
      </c>
      <c r="L6406" t="s">
        <v>36</v>
      </c>
      <c r="N6406">
        <v>47.5</v>
      </c>
      <c r="O6406" t="s">
        <v>289</v>
      </c>
      <c r="P6406" t="s">
        <v>2400</v>
      </c>
    </row>
    <row r="6407" spans="1:16" x14ac:dyDescent="0.25">
      <c r="A6407" t="s">
        <v>0</v>
      </c>
      <c r="B6407" t="s">
        <v>9342</v>
      </c>
      <c r="C6407" t="s">
        <v>151</v>
      </c>
      <c r="D6407" t="s">
        <v>3828</v>
      </c>
      <c r="E6407" t="s">
        <v>20</v>
      </c>
      <c r="F6407" t="b">
        <v>0</v>
      </c>
      <c r="G6407" t="s">
        <v>30</v>
      </c>
      <c r="H6407" s="4">
        <v>45735.250567129631</v>
      </c>
      <c r="I6407" t="b">
        <v>0</v>
      </c>
      <c r="J6407" t="b">
        <v>1</v>
      </c>
      <c r="K6407" t="s">
        <v>24</v>
      </c>
      <c r="L6407" t="s">
        <v>36</v>
      </c>
      <c r="N6407">
        <v>43.875</v>
      </c>
      <c r="O6407" t="s">
        <v>6082</v>
      </c>
      <c r="P6407" t="s">
        <v>9343</v>
      </c>
    </row>
    <row r="6408" spans="1:16" x14ac:dyDescent="0.25">
      <c r="A6408" t="s">
        <v>0</v>
      </c>
      <c r="B6408" t="s">
        <v>0</v>
      </c>
      <c r="C6408" t="s">
        <v>3330</v>
      </c>
      <c r="D6408" t="s">
        <v>3828</v>
      </c>
      <c r="E6408" t="s">
        <v>51</v>
      </c>
      <c r="F6408" t="b">
        <v>0</v>
      </c>
      <c r="G6408" t="s">
        <v>30</v>
      </c>
      <c r="H6408" s="4">
        <v>45735.250625000001</v>
      </c>
      <c r="I6408" t="b">
        <v>0</v>
      </c>
      <c r="J6408" t="b">
        <v>0</v>
      </c>
      <c r="K6408" t="s">
        <v>24</v>
      </c>
      <c r="L6408" t="s">
        <v>22</v>
      </c>
      <c r="M6408">
        <v>76212</v>
      </c>
      <c r="O6408" t="s">
        <v>9344</v>
      </c>
      <c r="P6408" t="s">
        <v>9345</v>
      </c>
    </row>
    <row r="6409" spans="1:16" x14ac:dyDescent="0.25">
      <c r="A6409" t="s">
        <v>1</v>
      </c>
      <c r="B6409" t="s">
        <v>663</v>
      </c>
      <c r="C6409" t="s">
        <v>140</v>
      </c>
      <c r="D6409" t="s">
        <v>3972</v>
      </c>
      <c r="E6409" t="s">
        <v>20</v>
      </c>
      <c r="F6409" t="b">
        <v>0</v>
      </c>
      <c r="G6409" t="s">
        <v>35</v>
      </c>
      <c r="H6409" s="4">
        <v>45735.250972222217</v>
      </c>
      <c r="I6409" t="b">
        <v>0</v>
      </c>
      <c r="J6409" t="b">
        <v>1</v>
      </c>
      <c r="K6409" t="s">
        <v>24</v>
      </c>
      <c r="L6409" t="s">
        <v>22</v>
      </c>
      <c r="M6409">
        <v>124350</v>
      </c>
      <c r="O6409" t="s">
        <v>664</v>
      </c>
      <c r="P6409" t="s">
        <v>9346</v>
      </c>
    </row>
    <row r="6410" spans="1:16" x14ac:dyDescent="0.25">
      <c r="A6410" t="s">
        <v>1</v>
      </c>
      <c r="B6410" t="s">
        <v>3439</v>
      </c>
      <c r="C6410" t="s">
        <v>82</v>
      </c>
      <c r="D6410" t="s">
        <v>3969</v>
      </c>
      <c r="E6410" t="s">
        <v>20</v>
      </c>
      <c r="F6410" t="b">
        <v>0</v>
      </c>
      <c r="G6410" t="s">
        <v>27</v>
      </c>
      <c r="H6410" s="4">
        <v>45735.251006944447</v>
      </c>
      <c r="I6410" t="b">
        <v>0</v>
      </c>
      <c r="J6410" t="b">
        <v>1</v>
      </c>
      <c r="K6410" t="s">
        <v>24</v>
      </c>
      <c r="L6410" t="s">
        <v>22</v>
      </c>
      <c r="M6410">
        <v>152000</v>
      </c>
      <c r="O6410" t="s">
        <v>65</v>
      </c>
      <c r="P6410" t="s">
        <v>723</v>
      </c>
    </row>
    <row r="6411" spans="1:16" x14ac:dyDescent="0.25">
      <c r="A6411" t="s">
        <v>191</v>
      </c>
      <c r="B6411" t="s">
        <v>9347</v>
      </c>
      <c r="C6411" t="s">
        <v>82</v>
      </c>
      <c r="D6411" t="s">
        <v>3972</v>
      </c>
      <c r="E6411" t="s">
        <v>20</v>
      </c>
      <c r="F6411" t="b">
        <v>0</v>
      </c>
      <c r="G6411" t="s">
        <v>27</v>
      </c>
      <c r="H6411" s="4">
        <v>45735.251168981478</v>
      </c>
      <c r="I6411" t="b">
        <v>0</v>
      </c>
      <c r="J6411" t="b">
        <v>0</v>
      </c>
      <c r="K6411" t="s">
        <v>24</v>
      </c>
      <c r="L6411" t="s">
        <v>36</v>
      </c>
      <c r="N6411">
        <v>70.5</v>
      </c>
      <c r="O6411" t="s">
        <v>4343</v>
      </c>
      <c r="P6411" t="s">
        <v>9348</v>
      </c>
    </row>
    <row r="6412" spans="1:16" x14ac:dyDescent="0.25">
      <c r="A6412" t="s">
        <v>1</v>
      </c>
      <c r="B6412" t="s">
        <v>9349</v>
      </c>
      <c r="C6412" t="s">
        <v>1521</v>
      </c>
      <c r="D6412" t="s">
        <v>3383</v>
      </c>
      <c r="E6412" t="s">
        <v>20</v>
      </c>
      <c r="F6412" t="b">
        <v>0</v>
      </c>
      <c r="G6412" t="s">
        <v>52</v>
      </c>
      <c r="H6412" s="4">
        <v>45735.251273148147</v>
      </c>
      <c r="I6412" t="b">
        <v>0</v>
      </c>
      <c r="J6412" t="b">
        <v>1</v>
      </c>
      <c r="K6412" t="s">
        <v>24</v>
      </c>
      <c r="L6412" t="s">
        <v>22</v>
      </c>
      <c r="M6412">
        <v>80000</v>
      </c>
      <c r="O6412" t="s">
        <v>1549</v>
      </c>
      <c r="P6412" t="s">
        <v>700</v>
      </c>
    </row>
    <row r="6413" spans="1:16" x14ac:dyDescent="0.25">
      <c r="A6413" t="s">
        <v>2</v>
      </c>
      <c r="B6413" t="s">
        <v>638</v>
      </c>
      <c r="C6413" t="s">
        <v>213</v>
      </c>
      <c r="D6413" t="s">
        <v>3828</v>
      </c>
      <c r="E6413" t="s">
        <v>20</v>
      </c>
      <c r="F6413" t="b">
        <v>0</v>
      </c>
      <c r="G6413" t="s">
        <v>41</v>
      </c>
      <c r="H6413" s="4">
        <v>45735.252337962957</v>
      </c>
      <c r="I6413" t="b">
        <v>0</v>
      </c>
      <c r="J6413" t="b">
        <v>1</v>
      </c>
      <c r="K6413" t="s">
        <v>24</v>
      </c>
      <c r="L6413" t="s">
        <v>22</v>
      </c>
      <c r="M6413">
        <v>128114.578125</v>
      </c>
      <c r="O6413" t="s">
        <v>7800</v>
      </c>
      <c r="P6413" t="s">
        <v>7801</v>
      </c>
    </row>
    <row r="6414" spans="1:16" x14ac:dyDescent="0.25">
      <c r="A6414" t="s">
        <v>2</v>
      </c>
      <c r="B6414" t="s">
        <v>9350</v>
      </c>
      <c r="C6414" t="s">
        <v>1247</v>
      </c>
      <c r="D6414" t="s">
        <v>2208</v>
      </c>
      <c r="E6414" t="s">
        <v>20</v>
      </c>
      <c r="F6414" t="b">
        <v>0</v>
      </c>
      <c r="G6414" t="s">
        <v>1247</v>
      </c>
      <c r="H6414" s="4">
        <v>45735.263842592591</v>
      </c>
      <c r="I6414" t="b">
        <v>1</v>
      </c>
      <c r="J6414" t="b">
        <v>0</v>
      </c>
      <c r="K6414" t="s">
        <v>1247</v>
      </c>
      <c r="L6414" t="s">
        <v>22</v>
      </c>
      <c r="M6414">
        <v>162500</v>
      </c>
      <c r="O6414" t="s">
        <v>9351</v>
      </c>
      <c r="P6414" t="s">
        <v>9352</v>
      </c>
    </row>
    <row r="6415" spans="1:16" x14ac:dyDescent="0.25">
      <c r="A6415" t="s">
        <v>1</v>
      </c>
      <c r="B6415" t="s">
        <v>844</v>
      </c>
      <c r="C6415" t="s">
        <v>82</v>
      </c>
      <c r="D6415" t="s">
        <v>3828</v>
      </c>
      <c r="E6415" t="s">
        <v>20</v>
      </c>
      <c r="F6415" t="b">
        <v>0</v>
      </c>
      <c r="G6415" t="s">
        <v>27</v>
      </c>
      <c r="H6415" s="4">
        <v>45735.265682870369</v>
      </c>
      <c r="I6415" t="b">
        <v>0</v>
      </c>
      <c r="J6415" t="b">
        <v>1</v>
      </c>
      <c r="K6415" t="s">
        <v>24</v>
      </c>
      <c r="L6415" t="s">
        <v>22</v>
      </c>
      <c r="M6415">
        <v>207500</v>
      </c>
      <c r="O6415" t="s">
        <v>341</v>
      </c>
      <c r="P6415" t="s">
        <v>302</v>
      </c>
    </row>
    <row r="6416" spans="1:16" x14ac:dyDescent="0.25">
      <c r="A6416" t="s">
        <v>1</v>
      </c>
      <c r="B6416" t="s">
        <v>9353</v>
      </c>
      <c r="C6416" t="s">
        <v>192</v>
      </c>
      <c r="D6416" t="s">
        <v>4327</v>
      </c>
      <c r="E6416" t="s">
        <v>51</v>
      </c>
      <c r="F6416" t="b">
        <v>0</v>
      </c>
      <c r="G6416" t="s">
        <v>23</v>
      </c>
      <c r="H6416" s="4">
        <v>45735.266527777778</v>
      </c>
      <c r="I6416" t="b">
        <v>0</v>
      </c>
      <c r="J6416" t="b">
        <v>0</v>
      </c>
      <c r="K6416" t="s">
        <v>24</v>
      </c>
      <c r="L6416" t="s">
        <v>36</v>
      </c>
      <c r="N6416">
        <v>60</v>
      </c>
      <c r="O6416" t="s">
        <v>2486</v>
      </c>
      <c r="P6416" t="s">
        <v>9354</v>
      </c>
    </row>
    <row r="6417" spans="1:16" x14ac:dyDescent="0.25">
      <c r="A6417" t="s">
        <v>139</v>
      </c>
      <c r="B6417" t="s">
        <v>1756</v>
      </c>
      <c r="C6417" t="s">
        <v>39</v>
      </c>
      <c r="D6417" t="s">
        <v>7657</v>
      </c>
      <c r="E6417" t="s">
        <v>20</v>
      </c>
      <c r="F6417" t="b">
        <v>1</v>
      </c>
      <c r="G6417" t="s">
        <v>2452</v>
      </c>
      <c r="H6417" s="4">
        <v>45735.275023148148</v>
      </c>
      <c r="I6417" t="b">
        <v>0</v>
      </c>
      <c r="J6417" t="b">
        <v>0</v>
      </c>
      <c r="K6417" t="s">
        <v>2452</v>
      </c>
      <c r="L6417" t="s">
        <v>22</v>
      </c>
      <c r="M6417">
        <v>62500</v>
      </c>
      <c r="O6417" t="s">
        <v>9441</v>
      </c>
      <c r="P6417" t="s">
        <v>671</v>
      </c>
    </row>
    <row r="6418" spans="1:16" x14ac:dyDescent="0.25">
      <c r="A6418" t="s">
        <v>139</v>
      </c>
      <c r="B6418" t="s">
        <v>7988</v>
      </c>
      <c r="C6418" t="s">
        <v>39</v>
      </c>
      <c r="D6418" t="s">
        <v>3984</v>
      </c>
      <c r="E6418" t="s">
        <v>20</v>
      </c>
      <c r="F6418" t="b">
        <v>1</v>
      </c>
      <c r="G6418" t="s">
        <v>2438</v>
      </c>
      <c r="H6418" s="4">
        <v>45735.279976851853</v>
      </c>
      <c r="I6418" t="b">
        <v>1</v>
      </c>
      <c r="J6418" t="b">
        <v>0</v>
      </c>
      <c r="K6418" t="s">
        <v>2438</v>
      </c>
      <c r="L6418" t="s">
        <v>22</v>
      </c>
      <c r="M6418">
        <v>80000</v>
      </c>
      <c r="O6418" t="s">
        <v>7989</v>
      </c>
      <c r="P6418" t="s">
        <v>204</v>
      </c>
    </row>
    <row r="6419" spans="1:16" x14ac:dyDescent="0.25">
      <c r="A6419" t="s">
        <v>139</v>
      </c>
      <c r="B6419" t="s">
        <v>9355</v>
      </c>
      <c r="C6419" t="s">
        <v>39</v>
      </c>
      <c r="D6419" t="s">
        <v>2208</v>
      </c>
      <c r="E6419" t="s">
        <v>20</v>
      </c>
      <c r="F6419" t="b">
        <v>1</v>
      </c>
      <c r="G6419" t="s">
        <v>2641</v>
      </c>
      <c r="H6419" s="4">
        <v>45735.284930555557</v>
      </c>
      <c r="I6419" t="b">
        <v>0</v>
      </c>
      <c r="J6419" t="b">
        <v>0</v>
      </c>
      <c r="K6419" t="s">
        <v>2641</v>
      </c>
      <c r="L6419" t="s">
        <v>22</v>
      </c>
      <c r="M6419">
        <v>141810.3125</v>
      </c>
      <c r="O6419" t="s">
        <v>9356</v>
      </c>
      <c r="P6419" t="s">
        <v>9357</v>
      </c>
    </row>
    <row r="6420" spans="1:16" x14ac:dyDescent="0.25">
      <c r="A6420" t="s">
        <v>2</v>
      </c>
      <c r="B6420" t="s">
        <v>4313</v>
      </c>
      <c r="C6420" t="s">
        <v>3088</v>
      </c>
      <c r="D6420" t="s">
        <v>4002</v>
      </c>
      <c r="E6420" t="s">
        <v>20</v>
      </c>
      <c r="F6420" t="b">
        <v>0</v>
      </c>
      <c r="G6420" t="s">
        <v>2134</v>
      </c>
      <c r="H6420" s="4">
        <v>45735.285879629628</v>
      </c>
      <c r="I6420" t="b">
        <v>1</v>
      </c>
      <c r="J6420" t="b">
        <v>0</v>
      </c>
      <c r="K6420" t="s">
        <v>2134</v>
      </c>
      <c r="L6420" t="s">
        <v>22</v>
      </c>
      <c r="M6420">
        <v>410000</v>
      </c>
      <c r="O6420" t="s">
        <v>822</v>
      </c>
    </row>
    <row r="6421" spans="1:16" x14ac:dyDescent="0.25">
      <c r="A6421" t="s">
        <v>0</v>
      </c>
      <c r="B6421" t="s">
        <v>288</v>
      </c>
      <c r="C6421" t="s">
        <v>9358</v>
      </c>
      <c r="D6421" t="s">
        <v>4083</v>
      </c>
      <c r="E6421" t="s">
        <v>20</v>
      </c>
      <c r="F6421" t="b">
        <v>0</v>
      </c>
      <c r="G6421" t="s">
        <v>27</v>
      </c>
      <c r="H6421" s="4">
        <v>45735.291921296302</v>
      </c>
      <c r="I6421" t="b">
        <v>0</v>
      </c>
      <c r="J6421" t="b">
        <v>0</v>
      </c>
      <c r="K6421" t="s">
        <v>24</v>
      </c>
      <c r="L6421" t="s">
        <v>22</v>
      </c>
      <c r="M6421">
        <v>100000</v>
      </c>
      <c r="O6421" t="s">
        <v>9359</v>
      </c>
      <c r="P6421" t="s">
        <v>3836</v>
      </c>
    </row>
    <row r="6422" spans="1:16" x14ac:dyDescent="0.25">
      <c r="A6422" t="s">
        <v>0</v>
      </c>
      <c r="B6422" t="s">
        <v>6622</v>
      </c>
      <c r="C6422" t="s">
        <v>1591</v>
      </c>
      <c r="D6422" t="s">
        <v>3828</v>
      </c>
      <c r="E6422" t="s">
        <v>51</v>
      </c>
      <c r="F6422" t="b">
        <v>0</v>
      </c>
      <c r="G6422" t="s">
        <v>23</v>
      </c>
      <c r="H6422" s="4">
        <v>45735.310844907413</v>
      </c>
      <c r="I6422" t="b">
        <v>0</v>
      </c>
      <c r="J6422" t="b">
        <v>0</v>
      </c>
      <c r="K6422" t="s">
        <v>24</v>
      </c>
      <c r="L6422" t="s">
        <v>36</v>
      </c>
      <c r="N6422">
        <v>40</v>
      </c>
      <c r="O6422" t="s">
        <v>6623</v>
      </c>
    </row>
    <row r="6423" spans="1:16" x14ac:dyDescent="0.25">
      <c r="A6423" t="s">
        <v>0</v>
      </c>
      <c r="B6423" t="s">
        <v>103</v>
      </c>
      <c r="C6423" t="s">
        <v>203</v>
      </c>
      <c r="D6423" t="s">
        <v>2208</v>
      </c>
      <c r="E6423" t="s">
        <v>20</v>
      </c>
      <c r="F6423" t="b">
        <v>0</v>
      </c>
      <c r="G6423" t="s">
        <v>23</v>
      </c>
      <c r="H6423" s="4">
        <v>45735.312141203707</v>
      </c>
      <c r="I6423" t="b">
        <v>0</v>
      </c>
      <c r="J6423" t="b">
        <v>0</v>
      </c>
      <c r="K6423" t="s">
        <v>24</v>
      </c>
      <c r="L6423" t="s">
        <v>22</v>
      </c>
      <c r="M6423">
        <v>70000</v>
      </c>
      <c r="O6423" t="s">
        <v>803</v>
      </c>
      <c r="P6423" t="s">
        <v>9360</v>
      </c>
    </row>
    <row r="6424" spans="1:16" x14ac:dyDescent="0.25">
      <c r="A6424" t="s">
        <v>139</v>
      </c>
      <c r="B6424" t="s">
        <v>9361</v>
      </c>
      <c r="C6424" t="s">
        <v>5090</v>
      </c>
      <c r="D6424" t="s">
        <v>3969</v>
      </c>
      <c r="E6424" t="s">
        <v>20</v>
      </c>
      <c r="F6424" t="b">
        <v>0</v>
      </c>
      <c r="G6424" t="s">
        <v>30</v>
      </c>
      <c r="H6424" s="4">
        <v>45735.333865740737</v>
      </c>
      <c r="I6424" t="b">
        <v>0</v>
      </c>
      <c r="J6424" t="b">
        <v>1</v>
      </c>
      <c r="K6424" t="s">
        <v>24</v>
      </c>
      <c r="L6424" t="s">
        <v>22</v>
      </c>
      <c r="M6424">
        <v>110000</v>
      </c>
      <c r="O6424" t="s">
        <v>800</v>
      </c>
      <c r="P6424" t="s">
        <v>249</v>
      </c>
    </row>
    <row r="6425" spans="1:16" x14ac:dyDescent="0.25">
      <c r="A6425" t="s">
        <v>89</v>
      </c>
      <c r="B6425" t="s">
        <v>4515</v>
      </c>
      <c r="C6425" t="s">
        <v>71</v>
      </c>
      <c r="D6425" t="s">
        <v>3972</v>
      </c>
      <c r="E6425" t="s">
        <v>20</v>
      </c>
      <c r="F6425" t="b">
        <v>0</v>
      </c>
      <c r="G6425" t="s">
        <v>27</v>
      </c>
      <c r="H6425" s="4">
        <v>45735.334814814807</v>
      </c>
      <c r="I6425" t="b">
        <v>0</v>
      </c>
      <c r="J6425" t="b">
        <v>1</v>
      </c>
      <c r="K6425" t="s">
        <v>24</v>
      </c>
      <c r="L6425" t="s">
        <v>22</v>
      </c>
      <c r="M6425">
        <v>187625</v>
      </c>
      <c r="O6425" t="s">
        <v>1101</v>
      </c>
      <c r="P6425" t="s">
        <v>4516</v>
      </c>
    </row>
    <row r="6426" spans="1:16" x14ac:dyDescent="0.25">
      <c r="A6426" t="s">
        <v>40</v>
      </c>
      <c r="B6426" t="s">
        <v>3193</v>
      </c>
      <c r="C6426" t="s">
        <v>1471</v>
      </c>
      <c r="D6426" t="s">
        <v>4177</v>
      </c>
      <c r="E6426" t="s">
        <v>20</v>
      </c>
      <c r="F6426" t="b">
        <v>0</v>
      </c>
      <c r="G6426" t="s">
        <v>41</v>
      </c>
      <c r="H6426" s="4">
        <v>45735.335868055547</v>
      </c>
      <c r="I6426" t="b">
        <v>0</v>
      </c>
      <c r="J6426" t="b">
        <v>1</v>
      </c>
      <c r="K6426" t="s">
        <v>24</v>
      </c>
      <c r="L6426" t="s">
        <v>22</v>
      </c>
      <c r="M6426">
        <v>241000</v>
      </c>
      <c r="O6426" t="s">
        <v>59</v>
      </c>
      <c r="P6426" t="s">
        <v>137</v>
      </c>
    </row>
    <row r="6427" spans="1:16" x14ac:dyDescent="0.25">
      <c r="A6427" t="s">
        <v>1</v>
      </c>
      <c r="B6427" t="s">
        <v>6626</v>
      </c>
      <c r="C6427" t="s">
        <v>39</v>
      </c>
      <c r="D6427" t="s">
        <v>3956</v>
      </c>
      <c r="E6427" t="s">
        <v>34</v>
      </c>
      <c r="F6427" t="b">
        <v>1</v>
      </c>
      <c r="G6427" t="s">
        <v>52</v>
      </c>
      <c r="H6427" s="4">
        <v>45735.336539351847</v>
      </c>
      <c r="I6427" t="b">
        <v>0</v>
      </c>
      <c r="J6427" t="b">
        <v>0</v>
      </c>
      <c r="K6427" t="s">
        <v>24</v>
      </c>
      <c r="L6427" t="s">
        <v>36</v>
      </c>
      <c r="N6427">
        <v>13.430000305175779</v>
      </c>
      <c r="O6427" t="s">
        <v>6627</v>
      </c>
      <c r="P6427" t="s">
        <v>1506</v>
      </c>
    </row>
    <row r="6428" spans="1:16" x14ac:dyDescent="0.25">
      <c r="A6428" t="s">
        <v>139</v>
      </c>
      <c r="B6428" t="s">
        <v>9362</v>
      </c>
      <c r="C6428" t="s">
        <v>9363</v>
      </c>
      <c r="D6428" t="s">
        <v>9364</v>
      </c>
      <c r="E6428" t="s">
        <v>631</v>
      </c>
      <c r="F6428" t="b">
        <v>0</v>
      </c>
      <c r="G6428" t="s">
        <v>820</v>
      </c>
      <c r="H6428" s="4">
        <v>45735.341273148151</v>
      </c>
      <c r="I6428" t="b">
        <v>0</v>
      </c>
      <c r="J6428" t="b">
        <v>0</v>
      </c>
      <c r="K6428" t="s">
        <v>820</v>
      </c>
      <c r="L6428" t="s">
        <v>22</v>
      </c>
      <c r="M6428">
        <v>103000</v>
      </c>
      <c r="O6428" t="s">
        <v>341</v>
      </c>
      <c r="P6428" t="s">
        <v>9365</v>
      </c>
    </row>
    <row r="6429" spans="1:16" x14ac:dyDescent="0.25">
      <c r="A6429" t="s">
        <v>2</v>
      </c>
      <c r="B6429" t="s">
        <v>9366</v>
      </c>
      <c r="C6429" t="s">
        <v>1828</v>
      </c>
      <c r="D6429" t="s">
        <v>3828</v>
      </c>
      <c r="E6429" t="s">
        <v>20</v>
      </c>
      <c r="F6429" t="b">
        <v>0</v>
      </c>
      <c r="G6429" t="s">
        <v>41</v>
      </c>
      <c r="H6429" s="4">
        <v>45735.37667824074</v>
      </c>
      <c r="I6429" t="b">
        <v>0</v>
      </c>
      <c r="J6429" t="b">
        <v>1</v>
      </c>
      <c r="K6429" t="s">
        <v>24</v>
      </c>
      <c r="L6429" t="s">
        <v>22</v>
      </c>
      <c r="M6429">
        <v>90750</v>
      </c>
      <c r="O6429" t="s">
        <v>3185</v>
      </c>
      <c r="P6429" t="s">
        <v>9367</v>
      </c>
    </row>
    <row r="6430" spans="1:16" x14ac:dyDescent="0.25">
      <c r="A6430" t="s">
        <v>2</v>
      </c>
      <c r="B6430" t="s">
        <v>9368</v>
      </c>
      <c r="C6430" t="s">
        <v>179</v>
      </c>
      <c r="D6430" t="s">
        <v>4177</v>
      </c>
      <c r="E6430" t="s">
        <v>20</v>
      </c>
      <c r="F6430" t="b">
        <v>0</v>
      </c>
      <c r="G6430" t="s">
        <v>27</v>
      </c>
      <c r="H6430" s="4">
        <v>45735.377337962957</v>
      </c>
      <c r="I6430" t="b">
        <v>0</v>
      </c>
      <c r="J6430" t="b">
        <v>1</v>
      </c>
      <c r="K6430" t="s">
        <v>24</v>
      </c>
      <c r="L6430" t="s">
        <v>22</v>
      </c>
      <c r="M6430">
        <v>207000</v>
      </c>
      <c r="O6430" t="s">
        <v>59</v>
      </c>
      <c r="P6430" t="s">
        <v>137</v>
      </c>
    </row>
    <row r="6431" spans="1:16" x14ac:dyDescent="0.25">
      <c r="A6431" t="s">
        <v>1</v>
      </c>
      <c r="B6431" t="s">
        <v>2799</v>
      </c>
      <c r="C6431" t="s">
        <v>1346</v>
      </c>
      <c r="D6431" t="s">
        <v>2208</v>
      </c>
      <c r="E6431" t="s">
        <v>34</v>
      </c>
      <c r="F6431" t="b">
        <v>0</v>
      </c>
      <c r="G6431" t="s">
        <v>41</v>
      </c>
      <c r="H6431" s="4">
        <v>45735.418229166673</v>
      </c>
      <c r="I6431" t="b">
        <v>0</v>
      </c>
      <c r="J6431" t="b">
        <v>1</v>
      </c>
      <c r="K6431" t="s">
        <v>24</v>
      </c>
      <c r="L6431" t="s">
        <v>22</v>
      </c>
      <c r="M6431">
        <v>198000</v>
      </c>
      <c r="O6431" t="s">
        <v>428</v>
      </c>
      <c r="P6431" t="s">
        <v>7308</v>
      </c>
    </row>
    <row r="6432" spans="1:16" x14ac:dyDescent="0.25">
      <c r="A6432" t="s">
        <v>2</v>
      </c>
      <c r="B6432" t="s">
        <v>4227</v>
      </c>
      <c r="C6432" t="s">
        <v>690</v>
      </c>
      <c r="D6432" t="s">
        <v>2208</v>
      </c>
      <c r="E6432" t="s">
        <v>34</v>
      </c>
      <c r="F6432" t="b">
        <v>0</v>
      </c>
      <c r="G6432" t="s">
        <v>27</v>
      </c>
      <c r="H6432" s="4">
        <v>45735.432141203702</v>
      </c>
      <c r="I6432" t="b">
        <v>0</v>
      </c>
      <c r="J6432" t="b">
        <v>1</v>
      </c>
      <c r="K6432" t="s">
        <v>24</v>
      </c>
      <c r="L6432" t="s">
        <v>22</v>
      </c>
      <c r="M6432">
        <v>175500</v>
      </c>
      <c r="O6432" t="s">
        <v>428</v>
      </c>
      <c r="P6432" t="s">
        <v>4237</v>
      </c>
    </row>
    <row r="6433" spans="1:16" x14ac:dyDescent="0.25">
      <c r="A6433" t="s">
        <v>89</v>
      </c>
      <c r="B6433" t="s">
        <v>7451</v>
      </c>
      <c r="C6433" t="s">
        <v>7312</v>
      </c>
      <c r="D6433" t="s">
        <v>2208</v>
      </c>
      <c r="E6433" t="s">
        <v>34</v>
      </c>
      <c r="F6433" t="b">
        <v>0</v>
      </c>
      <c r="G6433" t="s">
        <v>41</v>
      </c>
      <c r="H6433" s="4">
        <v>45735.433148148149</v>
      </c>
      <c r="I6433" t="b">
        <v>0</v>
      </c>
      <c r="J6433" t="b">
        <v>1</v>
      </c>
      <c r="K6433" t="s">
        <v>24</v>
      </c>
      <c r="L6433" t="s">
        <v>22</v>
      </c>
      <c r="M6433">
        <v>195000</v>
      </c>
      <c r="O6433" t="s">
        <v>428</v>
      </c>
      <c r="P6433" t="s">
        <v>7452</v>
      </c>
    </row>
    <row r="6434" spans="1:16" x14ac:dyDescent="0.25">
      <c r="A6434" t="s">
        <v>0</v>
      </c>
      <c r="B6434" t="s">
        <v>0</v>
      </c>
      <c r="C6434" t="s">
        <v>1978</v>
      </c>
      <c r="D6434" t="s">
        <v>7546</v>
      </c>
      <c r="E6434" t="s">
        <v>34</v>
      </c>
      <c r="F6434" t="b">
        <v>0</v>
      </c>
      <c r="G6434" t="s">
        <v>52</v>
      </c>
      <c r="H6434" s="4">
        <v>45735.459699074083</v>
      </c>
      <c r="I6434" t="b">
        <v>0</v>
      </c>
      <c r="J6434" t="b">
        <v>0</v>
      </c>
      <c r="K6434" t="s">
        <v>24</v>
      </c>
      <c r="L6434" t="s">
        <v>36</v>
      </c>
      <c r="N6434">
        <v>15</v>
      </c>
      <c r="O6434" t="s">
        <v>7547</v>
      </c>
      <c r="P6434" t="s">
        <v>61</v>
      </c>
    </row>
    <row r="6435" spans="1:16" x14ac:dyDescent="0.25">
      <c r="A6435" t="s">
        <v>25</v>
      </c>
      <c r="B6435" t="s">
        <v>9369</v>
      </c>
      <c r="C6435" t="s">
        <v>9370</v>
      </c>
      <c r="D6435" t="s">
        <v>3350</v>
      </c>
      <c r="E6435" t="s">
        <v>20</v>
      </c>
      <c r="F6435" t="b">
        <v>0</v>
      </c>
      <c r="G6435" t="s">
        <v>314</v>
      </c>
      <c r="H6435" s="4">
        <v>45735.483020833337</v>
      </c>
      <c r="I6435" t="b">
        <v>1</v>
      </c>
      <c r="J6435" t="b">
        <v>0</v>
      </c>
      <c r="K6435" t="s">
        <v>314</v>
      </c>
      <c r="L6435" t="s">
        <v>22</v>
      </c>
      <c r="M6435">
        <v>40000</v>
      </c>
      <c r="O6435" t="s">
        <v>3350</v>
      </c>
      <c r="P6435" t="s">
        <v>1304</v>
      </c>
    </row>
    <row r="6436" spans="1:16" x14ac:dyDescent="0.25">
      <c r="A6436" t="s">
        <v>0</v>
      </c>
      <c r="B6436" t="s">
        <v>5524</v>
      </c>
      <c r="C6436" t="s">
        <v>851</v>
      </c>
      <c r="D6436" t="s">
        <v>4327</v>
      </c>
      <c r="E6436" t="s">
        <v>20</v>
      </c>
      <c r="F6436" t="b">
        <v>0</v>
      </c>
      <c r="G6436" t="s">
        <v>27</v>
      </c>
      <c r="H6436" s="4">
        <v>45735.500081018523</v>
      </c>
      <c r="I6436" t="b">
        <v>0</v>
      </c>
      <c r="J6436" t="b">
        <v>0</v>
      </c>
      <c r="K6436" t="s">
        <v>24</v>
      </c>
      <c r="L6436" t="s">
        <v>22</v>
      </c>
      <c r="M6436">
        <v>62500</v>
      </c>
      <c r="O6436" t="s">
        <v>5525</v>
      </c>
      <c r="P6436" t="s">
        <v>5526</v>
      </c>
    </row>
    <row r="6437" spans="1:16" x14ac:dyDescent="0.25">
      <c r="A6437" t="s">
        <v>0</v>
      </c>
      <c r="B6437" t="s">
        <v>0</v>
      </c>
      <c r="C6437" t="s">
        <v>9442</v>
      </c>
      <c r="D6437" t="s">
        <v>7546</v>
      </c>
      <c r="E6437" t="s">
        <v>34</v>
      </c>
      <c r="F6437" t="b">
        <v>0</v>
      </c>
      <c r="G6437" t="s">
        <v>41</v>
      </c>
      <c r="H6437" s="4">
        <v>45735.500381944446</v>
      </c>
      <c r="I6437" t="b">
        <v>0</v>
      </c>
      <c r="J6437" t="b">
        <v>0</v>
      </c>
      <c r="K6437" t="s">
        <v>24</v>
      </c>
      <c r="L6437" t="s">
        <v>36</v>
      </c>
      <c r="N6437">
        <v>15</v>
      </c>
      <c r="O6437" t="s">
        <v>7547</v>
      </c>
      <c r="P6437" t="s">
        <v>61</v>
      </c>
    </row>
    <row r="6438" spans="1:16" x14ac:dyDescent="0.25">
      <c r="A6438" t="s">
        <v>0</v>
      </c>
      <c r="B6438" t="s">
        <v>0</v>
      </c>
      <c r="C6438" t="s">
        <v>3934</v>
      </c>
      <c r="D6438" t="s">
        <v>7546</v>
      </c>
      <c r="E6438" t="s">
        <v>34</v>
      </c>
      <c r="F6438" t="b">
        <v>0</v>
      </c>
      <c r="G6438" t="s">
        <v>35</v>
      </c>
      <c r="H6438" s="4">
        <v>45735.500648148147</v>
      </c>
      <c r="I6438" t="b">
        <v>0</v>
      </c>
      <c r="J6438" t="b">
        <v>0</v>
      </c>
      <c r="K6438" t="s">
        <v>24</v>
      </c>
      <c r="L6438" t="s">
        <v>36</v>
      </c>
      <c r="N6438">
        <v>15</v>
      </c>
      <c r="O6438" t="s">
        <v>7547</v>
      </c>
      <c r="P6438" t="s">
        <v>61</v>
      </c>
    </row>
    <row r="6439" spans="1:16" x14ac:dyDescent="0.25">
      <c r="A6439" t="s">
        <v>1</v>
      </c>
      <c r="B6439" t="s">
        <v>2392</v>
      </c>
      <c r="C6439" t="s">
        <v>292</v>
      </c>
      <c r="D6439" t="s">
        <v>3972</v>
      </c>
      <c r="E6439" t="s">
        <v>20</v>
      </c>
      <c r="F6439" t="b">
        <v>0</v>
      </c>
      <c r="G6439" t="s">
        <v>30</v>
      </c>
      <c r="H6439" s="4">
        <v>45735.501180555562</v>
      </c>
      <c r="I6439" t="b">
        <v>0</v>
      </c>
      <c r="J6439" t="b">
        <v>1</v>
      </c>
      <c r="K6439" t="s">
        <v>24</v>
      </c>
      <c r="L6439" t="s">
        <v>22</v>
      </c>
      <c r="M6439">
        <v>193426.5</v>
      </c>
      <c r="O6439" t="s">
        <v>5481</v>
      </c>
      <c r="P6439" t="s">
        <v>1809</v>
      </c>
    </row>
    <row r="6440" spans="1:16" x14ac:dyDescent="0.25">
      <c r="A6440" t="s">
        <v>40</v>
      </c>
      <c r="B6440" t="s">
        <v>9371</v>
      </c>
      <c r="C6440" t="s">
        <v>2031</v>
      </c>
      <c r="D6440" t="s">
        <v>3956</v>
      </c>
      <c r="E6440" t="s">
        <v>34</v>
      </c>
      <c r="F6440" t="b">
        <v>0</v>
      </c>
      <c r="G6440" t="s">
        <v>27</v>
      </c>
      <c r="H6440" s="4">
        <v>45735.501296296286</v>
      </c>
      <c r="I6440" t="b">
        <v>0</v>
      </c>
      <c r="J6440" t="b">
        <v>1</v>
      </c>
      <c r="K6440" t="s">
        <v>24</v>
      </c>
      <c r="L6440" t="s">
        <v>36</v>
      </c>
      <c r="N6440">
        <v>54.420001983642578</v>
      </c>
      <c r="O6440" t="s">
        <v>2319</v>
      </c>
      <c r="P6440" t="s">
        <v>9372</v>
      </c>
    </row>
    <row r="6441" spans="1:16" x14ac:dyDescent="0.25">
      <c r="A6441" t="s">
        <v>2</v>
      </c>
      <c r="B6441" t="s">
        <v>7405</v>
      </c>
      <c r="C6441" t="s">
        <v>1358</v>
      </c>
      <c r="D6441" t="s">
        <v>3972</v>
      </c>
      <c r="E6441" t="s">
        <v>20</v>
      </c>
      <c r="F6441" t="b">
        <v>0</v>
      </c>
      <c r="G6441" t="s">
        <v>41</v>
      </c>
      <c r="H6441" s="4">
        <v>45735.501400462963</v>
      </c>
      <c r="I6441" t="b">
        <v>0</v>
      </c>
      <c r="J6441" t="b">
        <v>0</v>
      </c>
      <c r="K6441" t="s">
        <v>24</v>
      </c>
      <c r="L6441" t="s">
        <v>22</v>
      </c>
      <c r="M6441">
        <v>82850</v>
      </c>
      <c r="O6441" t="s">
        <v>5481</v>
      </c>
      <c r="P6441" t="s">
        <v>3772</v>
      </c>
    </row>
    <row r="6442" spans="1:16" x14ac:dyDescent="0.25">
      <c r="A6442" t="s">
        <v>2</v>
      </c>
      <c r="B6442" t="s">
        <v>9373</v>
      </c>
      <c r="C6442" t="s">
        <v>1050</v>
      </c>
      <c r="D6442" t="s">
        <v>3972</v>
      </c>
      <c r="E6442" t="s">
        <v>20</v>
      </c>
      <c r="F6442" t="b">
        <v>0</v>
      </c>
      <c r="G6442" t="s">
        <v>41</v>
      </c>
      <c r="H6442" s="4">
        <v>45735.502187500002</v>
      </c>
      <c r="I6442" t="b">
        <v>0</v>
      </c>
      <c r="J6442" t="b">
        <v>1</v>
      </c>
      <c r="K6442" t="s">
        <v>24</v>
      </c>
      <c r="L6442" t="s">
        <v>22</v>
      </c>
      <c r="M6442">
        <v>122900</v>
      </c>
      <c r="O6442" t="s">
        <v>5481</v>
      </c>
      <c r="P6442" t="s">
        <v>9374</v>
      </c>
    </row>
    <row r="6443" spans="1:16" x14ac:dyDescent="0.25">
      <c r="A6443" t="s">
        <v>1</v>
      </c>
      <c r="B6443" t="s">
        <v>9375</v>
      </c>
      <c r="C6443" t="s">
        <v>1050</v>
      </c>
      <c r="D6443" t="s">
        <v>3972</v>
      </c>
      <c r="E6443" t="s">
        <v>20</v>
      </c>
      <c r="F6443" t="b">
        <v>0</v>
      </c>
      <c r="G6443" t="s">
        <v>35</v>
      </c>
      <c r="H6443" s="4">
        <v>45735.502349537041</v>
      </c>
      <c r="I6443" t="b">
        <v>0</v>
      </c>
      <c r="J6443" t="b">
        <v>1</v>
      </c>
      <c r="K6443" t="s">
        <v>24</v>
      </c>
      <c r="L6443" t="s">
        <v>36</v>
      </c>
      <c r="N6443">
        <v>73</v>
      </c>
      <c r="O6443" t="s">
        <v>5481</v>
      </c>
      <c r="P6443" t="s">
        <v>354</v>
      </c>
    </row>
    <row r="6444" spans="1:16" x14ac:dyDescent="0.25">
      <c r="A6444" t="s">
        <v>25</v>
      </c>
      <c r="B6444" t="s">
        <v>9376</v>
      </c>
      <c r="C6444" t="s">
        <v>820</v>
      </c>
      <c r="D6444" t="s">
        <v>4034</v>
      </c>
      <c r="E6444" t="s">
        <v>20</v>
      </c>
      <c r="F6444" t="b">
        <v>0</v>
      </c>
      <c r="G6444" t="s">
        <v>820</v>
      </c>
      <c r="H6444" s="4">
        <v>45735.507175925923</v>
      </c>
      <c r="I6444" t="b">
        <v>0</v>
      </c>
      <c r="J6444" t="b">
        <v>0</v>
      </c>
      <c r="K6444" t="s">
        <v>820</v>
      </c>
      <c r="L6444" t="s">
        <v>22</v>
      </c>
      <c r="M6444">
        <v>64800</v>
      </c>
      <c r="O6444" t="s">
        <v>9377</v>
      </c>
      <c r="P6444" t="s">
        <v>9378</v>
      </c>
    </row>
    <row r="6445" spans="1:16" x14ac:dyDescent="0.25">
      <c r="A6445" t="s">
        <v>40</v>
      </c>
      <c r="B6445" t="s">
        <v>40</v>
      </c>
      <c r="C6445" t="s">
        <v>3608</v>
      </c>
      <c r="D6445" t="s">
        <v>3972</v>
      </c>
      <c r="E6445" t="s">
        <v>20</v>
      </c>
      <c r="F6445" t="b">
        <v>0</v>
      </c>
      <c r="G6445" t="s">
        <v>27</v>
      </c>
      <c r="H6445" s="4">
        <v>45735.516180555547</v>
      </c>
      <c r="I6445" t="b">
        <v>0</v>
      </c>
      <c r="J6445" t="b">
        <v>1</v>
      </c>
      <c r="K6445" t="s">
        <v>24</v>
      </c>
      <c r="L6445" t="s">
        <v>22</v>
      </c>
      <c r="M6445">
        <v>148000</v>
      </c>
      <c r="O6445" t="s">
        <v>5481</v>
      </c>
      <c r="P6445" t="s">
        <v>9443</v>
      </c>
    </row>
    <row r="6446" spans="1:16" x14ac:dyDescent="0.25">
      <c r="A6446" t="s">
        <v>0</v>
      </c>
      <c r="B6446" t="s">
        <v>9447</v>
      </c>
      <c r="C6446" t="s">
        <v>114</v>
      </c>
      <c r="D6446" t="s">
        <v>3956</v>
      </c>
      <c r="E6446" t="s">
        <v>34</v>
      </c>
      <c r="F6446" t="b">
        <v>0</v>
      </c>
      <c r="G6446" t="s">
        <v>27</v>
      </c>
      <c r="H6446" s="4">
        <v>45735.541886574072</v>
      </c>
      <c r="I6446" t="b">
        <v>1</v>
      </c>
      <c r="J6446" t="b">
        <v>1</v>
      </c>
      <c r="K6446" t="s">
        <v>24</v>
      </c>
      <c r="L6446" t="s">
        <v>36</v>
      </c>
      <c r="N6446">
        <v>26.389999389648441</v>
      </c>
      <c r="O6446" t="s">
        <v>9448</v>
      </c>
      <c r="P6446" t="s">
        <v>2787</v>
      </c>
    </row>
    <row r="6447" spans="1:16" x14ac:dyDescent="0.25">
      <c r="A6447" t="s">
        <v>2</v>
      </c>
      <c r="B6447" t="s">
        <v>9379</v>
      </c>
      <c r="C6447" t="s">
        <v>3318</v>
      </c>
      <c r="D6447" t="s">
        <v>3828</v>
      </c>
      <c r="E6447" t="s">
        <v>20</v>
      </c>
      <c r="F6447" t="b">
        <v>0</v>
      </c>
      <c r="G6447" t="s">
        <v>27</v>
      </c>
      <c r="H6447" s="4">
        <v>45735.543055555558</v>
      </c>
      <c r="I6447" t="b">
        <v>0</v>
      </c>
      <c r="J6447" t="b">
        <v>1</v>
      </c>
      <c r="K6447" t="s">
        <v>24</v>
      </c>
      <c r="L6447" t="s">
        <v>36</v>
      </c>
      <c r="N6447">
        <v>63.5</v>
      </c>
      <c r="O6447" t="s">
        <v>3060</v>
      </c>
      <c r="P6447" t="s">
        <v>9380</v>
      </c>
    </row>
    <row r="6448" spans="1:16" x14ac:dyDescent="0.25">
      <c r="A6448" t="s">
        <v>2</v>
      </c>
      <c r="B6448" t="s">
        <v>2</v>
      </c>
      <c r="C6448" t="s">
        <v>87</v>
      </c>
      <c r="D6448" t="s">
        <v>131</v>
      </c>
      <c r="E6448" t="s">
        <v>20</v>
      </c>
      <c r="F6448" t="b">
        <v>0</v>
      </c>
      <c r="G6448" t="s">
        <v>41</v>
      </c>
      <c r="H6448" s="4">
        <v>45735.554652777777</v>
      </c>
      <c r="I6448" t="b">
        <v>1</v>
      </c>
      <c r="J6448" t="b">
        <v>0</v>
      </c>
      <c r="K6448" t="s">
        <v>24</v>
      </c>
      <c r="L6448" t="s">
        <v>22</v>
      </c>
      <c r="M6448">
        <v>130000</v>
      </c>
      <c r="O6448" t="s">
        <v>131</v>
      </c>
      <c r="P6448" t="s">
        <v>9381</v>
      </c>
    </row>
    <row r="6449" spans="1:16" x14ac:dyDescent="0.25">
      <c r="A6449" t="s">
        <v>25</v>
      </c>
      <c r="B6449" t="s">
        <v>7230</v>
      </c>
      <c r="C6449" t="s">
        <v>7231</v>
      </c>
      <c r="D6449" t="s">
        <v>3972</v>
      </c>
      <c r="E6449" t="s">
        <v>51</v>
      </c>
      <c r="F6449" t="b">
        <v>0</v>
      </c>
      <c r="G6449" t="s">
        <v>30</v>
      </c>
      <c r="H6449" s="4">
        <v>45735.58421296296</v>
      </c>
      <c r="I6449" t="b">
        <v>0</v>
      </c>
      <c r="J6449" t="b">
        <v>0</v>
      </c>
      <c r="K6449" t="s">
        <v>24</v>
      </c>
      <c r="L6449" t="s">
        <v>36</v>
      </c>
      <c r="N6449">
        <v>57</v>
      </c>
      <c r="O6449" t="s">
        <v>1002</v>
      </c>
    </row>
    <row r="6450" spans="1:16" x14ac:dyDescent="0.25">
      <c r="A6450" t="s">
        <v>28</v>
      </c>
      <c r="B6450" t="s">
        <v>9444</v>
      </c>
      <c r="C6450" t="s">
        <v>180</v>
      </c>
      <c r="D6450" t="s">
        <v>3972</v>
      </c>
      <c r="E6450" t="s">
        <v>20</v>
      </c>
      <c r="F6450" t="b">
        <v>0</v>
      </c>
      <c r="G6450" t="s">
        <v>41</v>
      </c>
      <c r="H6450" s="4">
        <v>45735.584409722222</v>
      </c>
      <c r="I6450" t="b">
        <v>0</v>
      </c>
      <c r="J6450" t="b">
        <v>1</v>
      </c>
      <c r="K6450" t="s">
        <v>24</v>
      </c>
      <c r="L6450" t="s">
        <v>22</v>
      </c>
      <c r="M6450">
        <v>155500</v>
      </c>
      <c r="O6450" t="s">
        <v>9248</v>
      </c>
      <c r="P6450" t="s">
        <v>9445</v>
      </c>
    </row>
    <row r="6451" spans="1:16" x14ac:dyDescent="0.25">
      <c r="A6451" t="s">
        <v>40</v>
      </c>
      <c r="B6451" t="s">
        <v>9382</v>
      </c>
      <c r="C6451" t="s">
        <v>538</v>
      </c>
      <c r="D6451" t="s">
        <v>3828</v>
      </c>
      <c r="E6451" t="s">
        <v>20</v>
      </c>
      <c r="F6451" t="b">
        <v>0</v>
      </c>
      <c r="G6451" t="s">
        <v>27</v>
      </c>
      <c r="H6451" s="4">
        <v>45735.585023148153</v>
      </c>
      <c r="I6451" t="b">
        <v>0</v>
      </c>
      <c r="J6451" t="b">
        <v>1</v>
      </c>
      <c r="K6451" t="s">
        <v>24</v>
      </c>
      <c r="L6451" t="s">
        <v>22</v>
      </c>
      <c r="M6451">
        <v>163000</v>
      </c>
      <c r="O6451" t="s">
        <v>487</v>
      </c>
      <c r="P6451" t="s">
        <v>9383</v>
      </c>
    </row>
    <row r="6452" spans="1:16" x14ac:dyDescent="0.25">
      <c r="A6452" t="s">
        <v>2</v>
      </c>
      <c r="B6452" t="s">
        <v>2</v>
      </c>
      <c r="C6452" t="s">
        <v>1778</v>
      </c>
      <c r="D6452" t="s">
        <v>3828</v>
      </c>
      <c r="E6452" t="s">
        <v>20</v>
      </c>
      <c r="F6452" t="b">
        <v>0</v>
      </c>
      <c r="G6452" t="s">
        <v>41</v>
      </c>
      <c r="H6452" s="4">
        <v>45735.585625</v>
      </c>
      <c r="I6452" t="b">
        <v>1</v>
      </c>
      <c r="J6452" t="b">
        <v>1</v>
      </c>
      <c r="K6452" t="s">
        <v>24</v>
      </c>
      <c r="L6452" t="s">
        <v>22</v>
      </c>
      <c r="M6452">
        <v>128825</v>
      </c>
      <c r="O6452" t="s">
        <v>2409</v>
      </c>
      <c r="P6452" t="s">
        <v>9446</v>
      </c>
    </row>
    <row r="6453" spans="1:16" x14ac:dyDescent="0.25">
      <c r="A6453" t="s">
        <v>89</v>
      </c>
      <c r="B6453" t="s">
        <v>7026</v>
      </c>
      <c r="C6453" t="s">
        <v>82</v>
      </c>
      <c r="D6453" t="s">
        <v>3972</v>
      </c>
      <c r="E6453" t="s">
        <v>20</v>
      </c>
      <c r="F6453" t="b">
        <v>0</v>
      </c>
      <c r="G6453" t="s">
        <v>41</v>
      </c>
      <c r="H6453" s="4">
        <v>45735.585682870369</v>
      </c>
      <c r="I6453" t="b">
        <v>0</v>
      </c>
      <c r="J6453" t="b">
        <v>1</v>
      </c>
      <c r="K6453" t="s">
        <v>24</v>
      </c>
      <c r="L6453" t="s">
        <v>22</v>
      </c>
      <c r="M6453">
        <v>147500</v>
      </c>
      <c r="O6453" t="s">
        <v>7027</v>
      </c>
      <c r="P6453" t="s">
        <v>7028</v>
      </c>
    </row>
    <row r="6454" spans="1:16" x14ac:dyDescent="0.25">
      <c r="A6454" t="s">
        <v>19</v>
      </c>
      <c r="B6454" t="s">
        <v>9384</v>
      </c>
      <c r="C6454" t="s">
        <v>140</v>
      </c>
      <c r="D6454" t="s">
        <v>3600</v>
      </c>
      <c r="E6454" t="s">
        <v>51</v>
      </c>
      <c r="F6454" t="b">
        <v>0</v>
      </c>
      <c r="G6454" t="s">
        <v>41</v>
      </c>
      <c r="H6454" s="4">
        <v>45735.596435185187</v>
      </c>
      <c r="I6454" t="b">
        <v>0</v>
      </c>
      <c r="J6454" t="b">
        <v>0</v>
      </c>
      <c r="K6454" t="s">
        <v>24</v>
      </c>
      <c r="L6454" t="s">
        <v>36</v>
      </c>
      <c r="N6454">
        <v>110</v>
      </c>
      <c r="O6454" t="s">
        <v>2569</v>
      </c>
      <c r="P6454" t="s">
        <v>2188</v>
      </c>
    </row>
    <row r="6455" spans="1:16" x14ac:dyDescent="0.25">
      <c r="A6455" t="s">
        <v>139</v>
      </c>
      <c r="B6455" t="s">
        <v>1697</v>
      </c>
      <c r="C6455" t="s">
        <v>39</v>
      </c>
      <c r="D6455" t="s">
        <v>7657</v>
      </c>
      <c r="E6455" t="s">
        <v>20</v>
      </c>
      <c r="F6455" t="b">
        <v>1</v>
      </c>
      <c r="G6455" t="s">
        <v>625</v>
      </c>
      <c r="H6455" s="4">
        <v>45735.624872685177</v>
      </c>
      <c r="I6455" t="b">
        <v>1</v>
      </c>
      <c r="J6455" t="b">
        <v>0</v>
      </c>
      <c r="K6455" t="s">
        <v>625</v>
      </c>
      <c r="L6455" t="s">
        <v>22</v>
      </c>
      <c r="M6455">
        <v>70000</v>
      </c>
      <c r="O6455" t="s">
        <v>9385</v>
      </c>
      <c r="P6455" t="s">
        <v>9386</v>
      </c>
    </row>
    <row r="6456" spans="1:16" x14ac:dyDescent="0.25">
      <c r="A6456" t="s">
        <v>0</v>
      </c>
      <c r="B6456" t="s">
        <v>1632</v>
      </c>
      <c r="C6456" t="s">
        <v>118</v>
      </c>
      <c r="D6456" t="s">
        <v>131</v>
      </c>
      <c r="F6456" t="b">
        <v>0</v>
      </c>
      <c r="G6456" t="s">
        <v>27</v>
      </c>
      <c r="H6456" s="4">
        <v>45735.625127314823</v>
      </c>
      <c r="I6456" t="b">
        <v>1</v>
      </c>
      <c r="J6456" t="b">
        <v>0</v>
      </c>
      <c r="K6456" t="s">
        <v>24</v>
      </c>
      <c r="L6456" t="s">
        <v>36</v>
      </c>
      <c r="N6456">
        <v>41</v>
      </c>
      <c r="O6456" t="s">
        <v>131</v>
      </c>
      <c r="P6456" t="s">
        <v>9387</v>
      </c>
    </row>
    <row r="6457" spans="1:16" x14ac:dyDescent="0.25">
      <c r="A6457" t="s">
        <v>19</v>
      </c>
      <c r="B6457" t="s">
        <v>9388</v>
      </c>
      <c r="C6457" t="s">
        <v>3887</v>
      </c>
      <c r="D6457" t="s">
        <v>3972</v>
      </c>
      <c r="E6457" t="s">
        <v>20</v>
      </c>
      <c r="F6457" t="b">
        <v>0</v>
      </c>
      <c r="G6457" t="s">
        <v>27</v>
      </c>
      <c r="H6457" s="4">
        <v>45735.625775462962</v>
      </c>
      <c r="I6457" t="b">
        <v>0</v>
      </c>
      <c r="J6457" t="b">
        <v>1</v>
      </c>
      <c r="K6457" t="s">
        <v>24</v>
      </c>
      <c r="L6457" t="s">
        <v>22</v>
      </c>
      <c r="M6457">
        <v>152500</v>
      </c>
      <c r="O6457" t="s">
        <v>9389</v>
      </c>
      <c r="P6457" t="s">
        <v>9390</v>
      </c>
    </row>
    <row r="6458" spans="1:16" x14ac:dyDescent="0.25">
      <c r="A6458" t="s">
        <v>25</v>
      </c>
      <c r="B6458" t="s">
        <v>8208</v>
      </c>
      <c r="C6458" t="s">
        <v>64</v>
      </c>
      <c r="D6458" t="s">
        <v>3972</v>
      </c>
      <c r="E6458" t="s">
        <v>20</v>
      </c>
      <c r="F6458" t="b">
        <v>0</v>
      </c>
      <c r="G6458" t="s">
        <v>52</v>
      </c>
      <c r="H6458" s="4">
        <v>45735.625949074078</v>
      </c>
      <c r="I6458" t="b">
        <v>0</v>
      </c>
      <c r="J6458" t="b">
        <v>1</v>
      </c>
      <c r="K6458" t="s">
        <v>24</v>
      </c>
      <c r="L6458" t="s">
        <v>22</v>
      </c>
      <c r="M6458">
        <v>98950</v>
      </c>
      <c r="O6458" t="s">
        <v>1906</v>
      </c>
      <c r="P6458" t="s">
        <v>8209</v>
      </c>
    </row>
    <row r="6459" spans="1:16" x14ac:dyDescent="0.25">
      <c r="A6459" t="s">
        <v>40</v>
      </c>
      <c r="B6459" t="s">
        <v>9391</v>
      </c>
      <c r="C6459" t="s">
        <v>1118</v>
      </c>
      <c r="D6459" t="s">
        <v>3972</v>
      </c>
      <c r="E6459" t="s">
        <v>20</v>
      </c>
      <c r="F6459" t="b">
        <v>0</v>
      </c>
      <c r="G6459" t="s">
        <v>27</v>
      </c>
      <c r="H6459" s="4">
        <v>45735.627222222232</v>
      </c>
      <c r="I6459" t="b">
        <v>0</v>
      </c>
      <c r="J6459" t="b">
        <v>1</v>
      </c>
      <c r="K6459" t="s">
        <v>24</v>
      </c>
      <c r="L6459" t="s">
        <v>22</v>
      </c>
      <c r="M6459">
        <v>135000</v>
      </c>
      <c r="O6459" t="s">
        <v>1784</v>
      </c>
      <c r="P6459" t="s">
        <v>2489</v>
      </c>
    </row>
    <row r="6460" spans="1:16" x14ac:dyDescent="0.25">
      <c r="A6460" t="s">
        <v>2</v>
      </c>
      <c r="B6460" t="s">
        <v>2</v>
      </c>
      <c r="C6460" t="s">
        <v>9392</v>
      </c>
      <c r="D6460" t="s">
        <v>3972</v>
      </c>
      <c r="E6460" t="s">
        <v>20</v>
      </c>
      <c r="F6460" t="b">
        <v>0</v>
      </c>
      <c r="G6460" t="s">
        <v>52</v>
      </c>
      <c r="H6460" s="4">
        <v>45735.629131944443</v>
      </c>
      <c r="I6460" t="b">
        <v>0</v>
      </c>
      <c r="J6460" t="b">
        <v>1</v>
      </c>
      <c r="K6460" t="s">
        <v>24</v>
      </c>
      <c r="L6460" t="s">
        <v>22</v>
      </c>
      <c r="M6460">
        <v>187153</v>
      </c>
      <c r="O6460" t="s">
        <v>5481</v>
      </c>
      <c r="P6460" t="s">
        <v>3226</v>
      </c>
    </row>
    <row r="6461" spans="1:16" x14ac:dyDescent="0.25">
      <c r="A6461" t="s">
        <v>2</v>
      </c>
      <c r="B6461" t="s">
        <v>4907</v>
      </c>
      <c r="C6461" t="s">
        <v>475</v>
      </c>
      <c r="D6461" t="s">
        <v>3972</v>
      </c>
      <c r="E6461" t="s">
        <v>20</v>
      </c>
      <c r="F6461" t="b">
        <v>0</v>
      </c>
      <c r="G6461" t="s">
        <v>27</v>
      </c>
      <c r="H6461" s="4">
        <v>45735.641516203701</v>
      </c>
      <c r="I6461" t="b">
        <v>0</v>
      </c>
      <c r="J6461" t="b">
        <v>0</v>
      </c>
      <c r="K6461" t="s">
        <v>24</v>
      </c>
      <c r="L6461" t="s">
        <v>22</v>
      </c>
      <c r="M6461">
        <v>130000</v>
      </c>
      <c r="O6461" t="s">
        <v>2925</v>
      </c>
    </row>
    <row r="6462" spans="1:16" x14ac:dyDescent="0.25">
      <c r="A6462" t="s">
        <v>1</v>
      </c>
      <c r="B6462" t="s">
        <v>9393</v>
      </c>
      <c r="C6462" t="s">
        <v>371</v>
      </c>
      <c r="D6462" t="s">
        <v>2208</v>
      </c>
      <c r="E6462" t="s">
        <v>20</v>
      </c>
      <c r="F6462" t="b">
        <v>0</v>
      </c>
      <c r="G6462" t="s">
        <v>27</v>
      </c>
      <c r="H6462" s="4">
        <v>45735.643113425933</v>
      </c>
      <c r="I6462" t="b">
        <v>0</v>
      </c>
      <c r="J6462" t="b">
        <v>0</v>
      </c>
      <c r="K6462" t="s">
        <v>24</v>
      </c>
      <c r="L6462" t="s">
        <v>22</v>
      </c>
      <c r="M6462">
        <v>95000</v>
      </c>
      <c r="O6462" t="s">
        <v>5490</v>
      </c>
      <c r="P6462" t="s">
        <v>9394</v>
      </c>
    </row>
    <row r="6463" spans="1:16" x14ac:dyDescent="0.25">
      <c r="A6463" t="s">
        <v>0</v>
      </c>
      <c r="B6463" t="s">
        <v>8785</v>
      </c>
      <c r="C6463" t="s">
        <v>1099</v>
      </c>
      <c r="D6463" t="s">
        <v>3600</v>
      </c>
      <c r="E6463" t="s">
        <v>51</v>
      </c>
      <c r="F6463" t="b">
        <v>0</v>
      </c>
      <c r="G6463" t="s">
        <v>27</v>
      </c>
      <c r="H6463" s="4">
        <v>45735.666724537034</v>
      </c>
      <c r="I6463" t="b">
        <v>1</v>
      </c>
      <c r="J6463" t="b">
        <v>0</v>
      </c>
      <c r="K6463" t="s">
        <v>24</v>
      </c>
      <c r="L6463" t="s">
        <v>36</v>
      </c>
      <c r="N6463">
        <v>60</v>
      </c>
      <c r="O6463" t="s">
        <v>8786</v>
      </c>
      <c r="P6463" t="s">
        <v>119</v>
      </c>
    </row>
    <row r="6464" spans="1:16" x14ac:dyDescent="0.25">
      <c r="A6464" t="s">
        <v>40</v>
      </c>
      <c r="B6464" t="s">
        <v>9449</v>
      </c>
      <c r="C6464" t="s">
        <v>44</v>
      </c>
      <c r="D6464" t="s">
        <v>9450</v>
      </c>
      <c r="E6464" t="s">
        <v>20</v>
      </c>
      <c r="F6464" t="b">
        <v>0</v>
      </c>
      <c r="G6464" t="s">
        <v>27</v>
      </c>
      <c r="H6464" s="4">
        <v>45735.668182870373</v>
      </c>
      <c r="I6464" t="b">
        <v>1</v>
      </c>
      <c r="J6464" t="b">
        <v>0</v>
      </c>
      <c r="K6464" t="s">
        <v>24</v>
      </c>
      <c r="L6464" t="s">
        <v>22</v>
      </c>
      <c r="M6464">
        <v>190000</v>
      </c>
      <c r="O6464" t="s">
        <v>9451</v>
      </c>
      <c r="P6464" t="s">
        <v>9452</v>
      </c>
    </row>
    <row r="6465" spans="1:16" x14ac:dyDescent="0.25">
      <c r="A6465" t="s">
        <v>1</v>
      </c>
      <c r="B6465" t="s">
        <v>9016</v>
      </c>
      <c r="C6465" t="s">
        <v>160</v>
      </c>
      <c r="D6465" t="s">
        <v>3828</v>
      </c>
      <c r="E6465" t="s">
        <v>20</v>
      </c>
      <c r="F6465" t="b">
        <v>0</v>
      </c>
      <c r="G6465" t="s">
        <v>52</v>
      </c>
      <c r="H6465" s="4">
        <v>45735.668865740743</v>
      </c>
      <c r="I6465" t="b">
        <v>0</v>
      </c>
      <c r="J6465" t="b">
        <v>1</v>
      </c>
      <c r="K6465" t="s">
        <v>24</v>
      </c>
      <c r="L6465" t="s">
        <v>22</v>
      </c>
      <c r="M6465">
        <v>220500</v>
      </c>
      <c r="O6465" t="s">
        <v>3939</v>
      </c>
    </row>
    <row r="6466" spans="1:16" x14ac:dyDescent="0.25">
      <c r="A6466" t="s">
        <v>40</v>
      </c>
      <c r="B6466" t="s">
        <v>9453</v>
      </c>
      <c r="C6466" t="s">
        <v>39</v>
      </c>
      <c r="D6466" t="s">
        <v>3972</v>
      </c>
      <c r="E6466" t="s">
        <v>20</v>
      </c>
      <c r="F6466" t="b">
        <v>1</v>
      </c>
      <c r="G6466" t="s">
        <v>41</v>
      </c>
      <c r="H6466" s="4">
        <v>45735.669120370367</v>
      </c>
      <c r="I6466" t="b">
        <v>1</v>
      </c>
      <c r="J6466" t="b">
        <v>1</v>
      </c>
      <c r="K6466" t="s">
        <v>24</v>
      </c>
      <c r="L6466" t="s">
        <v>22</v>
      </c>
      <c r="M6466">
        <v>115000</v>
      </c>
      <c r="O6466" t="s">
        <v>9454</v>
      </c>
      <c r="P6466" t="s">
        <v>9455</v>
      </c>
    </row>
    <row r="6467" spans="1:16" x14ac:dyDescent="0.25">
      <c r="A6467" t="s">
        <v>2</v>
      </c>
      <c r="B6467" t="s">
        <v>7236</v>
      </c>
      <c r="C6467" t="s">
        <v>2360</v>
      </c>
      <c r="D6467" t="s">
        <v>7237</v>
      </c>
      <c r="E6467" t="s">
        <v>20</v>
      </c>
      <c r="F6467" t="b">
        <v>0</v>
      </c>
      <c r="G6467" t="s">
        <v>1740</v>
      </c>
      <c r="H6467" s="4">
        <v>45735.685069444437</v>
      </c>
      <c r="I6467" t="b">
        <v>0</v>
      </c>
      <c r="J6467" t="b">
        <v>0</v>
      </c>
      <c r="K6467" t="s">
        <v>1740</v>
      </c>
      <c r="L6467" t="s">
        <v>22</v>
      </c>
      <c r="M6467">
        <v>28000</v>
      </c>
      <c r="O6467" t="s">
        <v>7238</v>
      </c>
    </row>
    <row r="6468" spans="1:16" x14ac:dyDescent="0.25">
      <c r="A6468" t="s">
        <v>19</v>
      </c>
      <c r="B6468" t="s">
        <v>2537</v>
      </c>
      <c r="C6468" t="s">
        <v>82</v>
      </c>
      <c r="D6468" t="s">
        <v>3972</v>
      </c>
      <c r="E6468" t="s">
        <v>51</v>
      </c>
      <c r="F6468" t="b">
        <v>0</v>
      </c>
      <c r="G6468" t="s">
        <v>27</v>
      </c>
      <c r="H6468" s="4">
        <v>45735.708344907413</v>
      </c>
      <c r="I6468" t="b">
        <v>0</v>
      </c>
      <c r="J6468" t="b">
        <v>0</v>
      </c>
      <c r="K6468" t="s">
        <v>24</v>
      </c>
      <c r="L6468" t="s">
        <v>36</v>
      </c>
      <c r="N6468">
        <v>77.5</v>
      </c>
      <c r="O6468" t="s">
        <v>5097</v>
      </c>
      <c r="P6468" t="s">
        <v>5098</v>
      </c>
    </row>
    <row r="6469" spans="1:16" x14ac:dyDescent="0.25">
      <c r="A6469" t="s">
        <v>0</v>
      </c>
      <c r="B6469" t="s">
        <v>9395</v>
      </c>
      <c r="C6469" t="s">
        <v>443</v>
      </c>
      <c r="D6469" t="s">
        <v>3600</v>
      </c>
      <c r="E6469" t="s">
        <v>20</v>
      </c>
      <c r="F6469" t="b">
        <v>0</v>
      </c>
      <c r="G6469" t="s">
        <v>27</v>
      </c>
      <c r="H6469" s="4">
        <v>45735.708368055559</v>
      </c>
      <c r="I6469" t="b">
        <v>0</v>
      </c>
      <c r="J6469" t="b">
        <v>0</v>
      </c>
      <c r="K6469" t="s">
        <v>24</v>
      </c>
      <c r="L6469" t="s">
        <v>22</v>
      </c>
      <c r="M6469">
        <v>107500</v>
      </c>
      <c r="O6469" t="s">
        <v>9396</v>
      </c>
      <c r="P6469" t="s">
        <v>9397</v>
      </c>
    </row>
    <row r="6470" spans="1:16" x14ac:dyDescent="0.25">
      <c r="A6470" t="s">
        <v>0</v>
      </c>
      <c r="B6470" t="s">
        <v>0</v>
      </c>
      <c r="C6470" t="s">
        <v>621</v>
      </c>
      <c r="D6470" t="s">
        <v>3972</v>
      </c>
      <c r="E6470" t="s">
        <v>51</v>
      </c>
      <c r="F6470" t="b">
        <v>0</v>
      </c>
      <c r="G6470" t="s">
        <v>52</v>
      </c>
      <c r="H6470" s="4">
        <v>45735.709050925929</v>
      </c>
      <c r="I6470" t="b">
        <v>1</v>
      </c>
      <c r="J6470" t="b">
        <v>0</v>
      </c>
      <c r="K6470" t="s">
        <v>24</v>
      </c>
      <c r="L6470" t="s">
        <v>36</v>
      </c>
      <c r="N6470">
        <v>22.5</v>
      </c>
      <c r="O6470" t="s">
        <v>1783</v>
      </c>
    </row>
    <row r="6471" spans="1:16" x14ac:dyDescent="0.25">
      <c r="A6471" t="s">
        <v>1</v>
      </c>
      <c r="B6471" t="s">
        <v>9456</v>
      </c>
      <c r="C6471" t="s">
        <v>82</v>
      </c>
      <c r="D6471" t="s">
        <v>4083</v>
      </c>
      <c r="E6471" t="s">
        <v>20</v>
      </c>
      <c r="F6471" t="b">
        <v>0</v>
      </c>
      <c r="G6471" t="s">
        <v>27</v>
      </c>
      <c r="H6471" s="4">
        <v>45735.709236111114</v>
      </c>
      <c r="I6471" t="b">
        <v>0</v>
      </c>
      <c r="J6471" t="b">
        <v>0</v>
      </c>
      <c r="K6471" t="s">
        <v>24</v>
      </c>
      <c r="L6471" t="s">
        <v>22</v>
      </c>
      <c r="M6471">
        <v>245000</v>
      </c>
      <c r="O6471" t="s">
        <v>2761</v>
      </c>
      <c r="P6471" t="s">
        <v>3842</v>
      </c>
    </row>
    <row r="6472" spans="1:16" x14ac:dyDescent="0.25">
      <c r="A6472" t="s">
        <v>1</v>
      </c>
      <c r="B6472" t="s">
        <v>779</v>
      </c>
      <c r="C6472" t="s">
        <v>64</v>
      </c>
      <c r="D6472" t="s">
        <v>3972</v>
      </c>
      <c r="E6472" t="s">
        <v>631</v>
      </c>
      <c r="F6472" t="b">
        <v>0</v>
      </c>
      <c r="G6472" t="s">
        <v>52</v>
      </c>
      <c r="H6472" s="4">
        <v>45735.710057870368</v>
      </c>
      <c r="I6472" t="b">
        <v>0</v>
      </c>
      <c r="J6472" t="b">
        <v>0</v>
      </c>
      <c r="K6472" t="s">
        <v>24</v>
      </c>
      <c r="L6472" t="s">
        <v>36</v>
      </c>
      <c r="N6472">
        <v>20</v>
      </c>
      <c r="O6472" t="s">
        <v>3888</v>
      </c>
      <c r="P6472" t="s">
        <v>149</v>
      </c>
    </row>
    <row r="6473" spans="1:16" x14ac:dyDescent="0.25">
      <c r="A6473" t="s">
        <v>2</v>
      </c>
      <c r="B6473" t="s">
        <v>9398</v>
      </c>
      <c r="C6473" t="s">
        <v>172</v>
      </c>
      <c r="D6473" t="s">
        <v>3972</v>
      </c>
      <c r="E6473" t="s">
        <v>20</v>
      </c>
      <c r="F6473" t="b">
        <v>0</v>
      </c>
      <c r="G6473" t="s">
        <v>27</v>
      </c>
      <c r="H6473" s="4">
        <v>45735.710231481477</v>
      </c>
      <c r="I6473" t="b">
        <v>0</v>
      </c>
      <c r="J6473" t="b">
        <v>1</v>
      </c>
      <c r="K6473" t="s">
        <v>24</v>
      </c>
      <c r="L6473" t="s">
        <v>22</v>
      </c>
      <c r="M6473">
        <v>162500</v>
      </c>
      <c r="O6473" t="s">
        <v>1172</v>
      </c>
      <c r="P6473" t="s">
        <v>9399</v>
      </c>
    </row>
    <row r="6474" spans="1:16" x14ac:dyDescent="0.25">
      <c r="A6474" t="s">
        <v>2</v>
      </c>
      <c r="B6474" t="s">
        <v>9400</v>
      </c>
      <c r="C6474" t="s">
        <v>633</v>
      </c>
      <c r="D6474" t="s">
        <v>2208</v>
      </c>
      <c r="E6474" t="s">
        <v>20</v>
      </c>
      <c r="F6474" t="b">
        <v>0</v>
      </c>
      <c r="G6474" t="s">
        <v>27</v>
      </c>
      <c r="H6474" s="4">
        <v>45735.710277777784</v>
      </c>
      <c r="I6474" t="b">
        <v>0</v>
      </c>
      <c r="J6474" t="b">
        <v>1</v>
      </c>
      <c r="K6474" t="s">
        <v>24</v>
      </c>
      <c r="L6474" t="s">
        <v>22</v>
      </c>
      <c r="M6474">
        <v>135000</v>
      </c>
      <c r="O6474" t="s">
        <v>3506</v>
      </c>
      <c r="P6474" t="s">
        <v>9401</v>
      </c>
    </row>
    <row r="6475" spans="1:16" x14ac:dyDescent="0.25">
      <c r="A6475" t="s">
        <v>2</v>
      </c>
      <c r="B6475" t="s">
        <v>2</v>
      </c>
      <c r="C6475" t="s">
        <v>39</v>
      </c>
      <c r="D6475" t="s">
        <v>3984</v>
      </c>
      <c r="E6475" t="s">
        <v>20</v>
      </c>
      <c r="F6475" t="b">
        <v>1</v>
      </c>
      <c r="G6475" t="s">
        <v>3446</v>
      </c>
      <c r="H6475" s="4">
        <v>45735.710682870369</v>
      </c>
      <c r="I6475" t="b">
        <v>0</v>
      </c>
      <c r="J6475" t="b">
        <v>0</v>
      </c>
      <c r="K6475" t="s">
        <v>3446</v>
      </c>
      <c r="L6475" t="s">
        <v>22</v>
      </c>
      <c r="M6475">
        <v>37500</v>
      </c>
      <c r="O6475" t="s">
        <v>7649</v>
      </c>
      <c r="P6475" t="s">
        <v>7650</v>
      </c>
    </row>
    <row r="6476" spans="1:16" x14ac:dyDescent="0.25">
      <c r="A6476" t="s">
        <v>2</v>
      </c>
      <c r="B6476" t="s">
        <v>9402</v>
      </c>
      <c r="C6476" t="s">
        <v>9403</v>
      </c>
      <c r="D6476" t="s">
        <v>4083</v>
      </c>
      <c r="E6476" t="s">
        <v>20</v>
      </c>
      <c r="F6476" t="b">
        <v>0</v>
      </c>
      <c r="G6476" t="s">
        <v>158</v>
      </c>
      <c r="H6476" s="4">
        <v>45735.712916666656</v>
      </c>
      <c r="I6476" t="b">
        <v>0</v>
      </c>
      <c r="J6476" t="b">
        <v>0</v>
      </c>
      <c r="K6476" t="s">
        <v>158</v>
      </c>
      <c r="L6476" t="s">
        <v>22</v>
      </c>
      <c r="M6476">
        <v>110000</v>
      </c>
      <c r="O6476" t="s">
        <v>9404</v>
      </c>
      <c r="P6476" t="s">
        <v>1244</v>
      </c>
    </row>
    <row r="6477" spans="1:16" x14ac:dyDescent="0.25">
      <c r="A6477" t="s">
        <v>2</v>
      </c>
      <c r="B6477" t="s">
        <v>9405</v>
      </c>
      <c r="C6477" t="s">
        <v>4207</v>
      </c>
      <c r="D6477" t="s">
        <v>3828</v>
      </c>
      <c r="E6477" t="s">
        <v>219</v>
      </c>
      <c r="F6477" t="b">
        <v>0</v>
      </c>
      <c r="G6477" t="s">
        <v>1247</v>
      </c>
      <c r="H6477" s="4">
        <v>45735.738020833327</v>
      </c>
      <c r="I6477" t="b">
        <v>0</v>
      </c>
      <c r="J6477" t="b">
        <v>0</v>
      </c>
      <c r="K6477" t="s">
        <v>1247</v>
      </c>
      <c r="L6477" t="s">
        <v>36</v>
      </c>
      <c r="N6477">
        <v>32.5</v>
      </c>
      <c r="O6477" t="s">
        <v>9406</v>
      </c>
    </row>
    <row r="6478" spans="1:16" x14ac:dyDescent="0.25">
      <c r="A6478" t="s">
        <v>2</v>
      </c>
      <c r="B6478" t="s">
        <v>3818</v>
      </c>
      <c r="C6478" t="s">
        <v>33</v>
      </c>
      <c r="D6478" t="s">
        <v>4034</v>
      </c>
      <c r="E6478" t="s">
        <v>20</v>
      </c>
      <c r="F6478" t="b">
        <v>0</v>
      </c>
      <c r="G6478" t="s">
        <v>27</v>
      </c>
      <c r="H6478" s="4">
        <v>45735.751516203702</v>
      </c>
      <c r="I6478" t="b">
        <v>0</v>
      </c>
      <c r="J6478" t="b">
        <v>0</v>
      </c>
      <c r="K6478" t="s">
        <v>24</v>
      </c>
      <c r="L6478" t="s">
        <v>22</v>
      </c>
      <c r="M6478">
        <v>184799.5</v>
      </c>
      <c r="O6478" t="s">
        <v>9457</v>
      </c>
      <c r="P6478" t="s">
        <v>9458</v>
      </c>
    </row>
    <row r="6479" spans="1:16" x14ac:dyDescent="0.25">
      <c r="A6479" t="s">
        <v>2</v>
      </c>
      <c r="B6479" t="s">
        <v>9407</v>
      </c>
      <c r="C6479" t="s">
        <v>122</v>
      </c>
      <c r="D6479" t="s">
        <v>3600</v>
      </c>
      <c r="E6479" t="s">
        <v>20</v>
      </c>
      <c r="F6479" t="b">
        <v>0</v>
      </c>
      <c r="G6479" t="s">
        <v>27</v>
      </c>
      <c r="H6479" s="4">
        <v>45735.752106481479</v>
      </c>
      <c r="I6479" t="b">
        <v>1</v>
      </c>
      <c r="J6479" t="b">
        <v>0</v>
      </c>
      <c r="K6479" t="s">
        <v>24</v>
      </c>
      <c r="L6479" t="s">
        <v>22</v>
      </c>
      <c r="M6479">
        <v>95000</v>
      </c>
      <c r="O6479" t="s">
        <v>9408</v>
      </c>
      <c r="P6479" t="s">
        <v>48</v>
      </c>
    </row>
    <row r="6480" spans="1:16" x14ac:dyDescent="0.25">
      <c r="A6480" t="s">
        <v>2</v>
      </c>
      <c r="B6480" t="s">
        <v>8529</v>
      </c>
      <c r="C6480" t="s">
        <v>26</v>
      </c>
      <c r="D6480" t="s">
        <v>3956</v>
      </c>
      <c r="E6480" t="s">
        <v>20</v>
      </c>
      <c r="F6480" t="b">
        <v>0</v>
      </c>
      <c r="G6480" t="s">
        <v>23</v>
      </c>
      <c r="H6480" s="4">
        <v>45735.768310185187</v>
      </c>
      <c r="I6480" t="b">
        <v>0</v>
      </c>
      <c r="J6480" t="b">
        <v>1</v>
      </c>
      <c r="K6480" t="s">
        <v>24</v>
      </c>
      <c r="L6480" t="s">
        <v>36</v>
      </c>
      <c r="N6480">
        <v>61.159996032714837</v>
      </c>
      <c r="O6480" t="s">
        <v>8530</v>
      </c>
      <c r="P6480" t="s">
        <v>8531</v>
      </c>
    </row>
    <row r="6481" spans="1:16" x14ac:dyDescent="0.25">
      <c r="A6481" t="s">
        <v>0</v>
      </c>
      <c r="B6481" t="s">
        <v>9409</v>
      </c>
      <c r="C6481" t="s">
        <v>329</v>
      </c>
      <c r="D6481" t="s">
        <v>3972</v>
      </c>
      <c r="E6481" t="s">
        <v>51</v>
      </c>
      <c r="F6481" t="b">
        <v>0</v>
      </c>
      <c r="G6481" t="s">
        <v>27</v>
      </c>
      <c r="H6481" s="4">
        <v>45735.791932870372</v>
      </c>
      <c r="I6481" t="b">
        <v>0</v>
      </c>
      <c r="J6481" t="b">
        <v>0</v>
      </c>
      <c r="K6481" t="s">
        <v>24</v>
      </c>
      <c r="L6481" t="s">
        <v>36</v>
      </c>
      <c r="N6481">
        <v>80</v>
      </c>
      <c r="O6481" t="s">
        <v>9410</v>
      </c>
    </row>
    <row r="6482" spans="1:16" x14ac:dyDescent="0.25">
      <c r="A6482" t="s">
        <v>0</v>
      </c>
      <c r="B6482" t="s">
        <v>1246</v>
      </c>
      <c r="C6482" t="s">
        <v>768</v>
      </c>
      <c r="D6482" t="s">
        <v>4083</v>
      </c>
      <c r="F6482" t="b">
        <v>0</v>
      </c>
      <c r="G6482" t="s">
        <v>27</v>
      </c>
      <c r="H6482" s="4">
        <v>45735.792013888888</v>
      </c>
      <c r="I6482" t="b">
        <v>0</v>
      </c>
      <c r="J6482" t="b">
        <v>0</v>
      </c>
      <c r="K6482" t="s">
        <v>24</v>
      </c>
      <c r="L6482" t="s">
        <v>22</v>
      </c>
      <c r="M6482">
        <v>93176</v>
      </c>
      <c r="O6482" t="s">
        <v>9411</v>
      </c>
    </row>
    <row r="6483" spans="1:16" x14ac:dyDescent="0.25">
      <c r="A6483" t="s">
        <v>2</v>
      </c>
      <c r="B6483" t="s">
        <v>9412</v>
      </c>
      <c r="C6483" t="s">
        <v>1025</v>
      </c>
      <c r="D6483" t="s">
        <v>3600</v>
      </c>
      <c r="E6483" t="s">
        <v>51</v>
      </c>
      <c r="F6483" t="b">
        <v>0</v>
      </c>
      <c r="G6483" t="s">
        <v>35</v>
      </c>
      <c r="H6483" s="4">
        <v>45735.793356481481</v>
      </c>
      <c r="I6483" t="b">
        <v>1</v>
      </c>
      <c r="J6483" t="b">
        <v>0</v>
      </c>
      <c r="K6483" t="s">
        <v>24</v>
      </c>
      <c r="L6483" t="s">
        <v>36</v>
      </c>
      <c r="N6483">
        <v>65</v>
      </c>
      <c r="O6483" t="s">
        <v>9413</v>
      </c>
      <c r="P6483" t="s">
        <v>2177</v>
      </c>
    </row>
    <row r="6484" spans="1:16" x14ac:dyDescent="0.25">
      <c r="A6484" t="s">
        <v>0</v>
      </c>
      <c r="B6484" t="s">
        <v>8055</v>
      </c>
      <c r="C6484" t="s">
        <v>696</v>
      </c>
      <c r="D6484" t="s">
        <v>3972</v>
      </c>
      <c r="E6484" t="s">
        <v>51</v>
      </c>
      <c r="F6484" t="b">
        <v>0</v>
      </c>
      <c r="G6484" t="s">
        <v>30</v>
      </c>
      <c r="H6484" s="4">
        <v>45735.793506944443</v>
      </c>
      <c r="I6484" t="b">
        <v>0</v>
      </c>
      <c r="J6484" t="b">
        <v>0</v>
      </c>
      <c r="K6484" t="s">
        <v>24</v>
      </c>
      <c r="L6484" t="s">
        <v>36</v>
      </c>
      <c r="N6484">
        <v>47.5</v>
      </c>
      <c r="O6484" t="s">
        <v>1137</v>
      </c>
      <c r="P6484" t="s">
        <v>709</v>
      </c>
    </row>
    <row r="6485" spans="1:16" x14ac:dyDescent="0.25">
      <c r="A6485" t="s">
        <v>2</v>
      </c>
      <c r="B6485" t="s">
        <v>9414</v>
      </c>
      <c r="C6485" t="s">
        <v>9415</v>
      </c>
      <c r="D6485" t="s">
        <v>3972</v>
      </c>
      <c r="E6485" t="s">
        <v>20</v>
      </c>
      <c r="F6485" t="b">
        <v>0</v>
      </c>
      <c r="G6485" t="s">
        <v>27</v>
      </c>
      <c r="H6485" s="4">
        <v>45735.793703703697</v>
      </c>
      <c r="I6485" t="b">
        <v>0</v>
      </c>
      <c r="J6485" t="b">
        <v>1</v>
      </c>
      <c r="K6485" t="s">
        <v>24</v>
      </c>
      <c r="L6485" t="s">
        <v>22</v>
      </c>
      <c r="M6485">
        <v>119000</v>
      </c>
      <c r="O6485" t="s">
        <v>734</v>
      </c>
      <c r="P6485" t="s">
        <v>9416</v>
      </c>
    </row>
    <row r="6486" spans="1:16" x14ac:dyDescent="0.25">
      <c r="A6486" t="s">
        <v>89</v>
      </c>
      <c r="B6486" t="s">
        <v>6659</v>
      </c>
      <c r="C6486" t="s">
        <v>44</v>
      </c>
      <c r="D6486" t="s">
        <v>3972</v>
      </c>
      <c r="E6486" t="s">
        <v>20</v>
      </c>
      <c r="F6486" t="b">
        <v>0</v>
      </c>
      <c r="G6486" t="s">
        <v>27</v>
      </c>
      <c r="H6486" s="4">
        <v>45735.795057870368</v>
      </c>
      <c r="I6486" t="b">
        <v>1</v>
      </c>
      <c r="J6486" t="b">
        <v>1</v>
      </c>
      <c r="K6486" t="s">
        <v>24</v>
      </c>
      <c r="L6486" t="s">
        <v>22</v>
      </c>
      <c r="M6486">
        <v>185000</v>
      </c>
      <c r="O6486" t="s">
        <v>2815</v>
      </c>
      <c r="P6486" t="s">
        <v>6660</v>
      </c>
    </row>
    <row r="6487" spans="1:16" x14ac:dyDescent="0.25">
      <c r="A6487" t="s">
        <v>0</v>
      </c>
      <c r="B6487" t="s">
        <v>9417</v>
      </c>
      <c r="C6487" t="s">
        <v>316</v>
      </c>
      <c r="D6487" t="s">
        <v>3956</v>
      </c>
      <c r="E6487" t="s">
        <v>20</v>
      </c>
      <c r="F6487" t="b">
        <v>0</v>
      </c>
      <c r="G6487" t="s">
        <v>35</v>
      </c>
      <c r="H6487" s="4">
        <v>45735.833819444437</v>
      </c>
      <c r="I6487" t="b">
        <v>0</v>
      </c>
      <c r="J6487" t="b">
        <v>1</v>
      </c>
      <c r="K6487" t="s">
        <v>24</v>
      </c>
      <c r="L6487" t="s">
        <v>36</v>
      </c>
      <c r="N6487">
        <v>16.510000228881839</v>
      </c>
      <c r="O6487" t="s">
        <v>759</v>
      </c>
      <c r="P6487" t="s">
        <v>9418</v>
      </c>
    </row>
    <row r="6488" spans="1:16" x14ac:dyDescent="0.25">
      <c r="A6488" t="s">
        <v>0</v>
      </c>
      <c r="B6488" t="s">
        <v>9174</v>
      </c>
      <c r="C6488" t="s">
        <v>292</v>
      </c>
      <c r="D6488" t="s">
        <v>3956</v>
      </c>
      <c r="E6488" t="s">
        <v>20</v>
      </c>
      <c r="F6488" t="b">
        <v>0</v>
      </c>
      <c r="G6488" t="s">
        <v>30</v>
      </c>
      <c r="H6488" s="4">
        <v>45735.834236111114</v>
      </c>
      <c r="I6488" t="b">
        <v>0</v>
      </c>
      <c r="J6488" t="b">
        <v>1</v>
      </c>
      <c r="K6488" t="s">
        <v>24</v>
      </c>
      <c r="L6488" t="s">
        <v>36</v>
      </c>
      <c r="N6488">
        <v>22.694999694824219</v>
      </c>
      <c r="O6488" t="s">
        <v>9175</v>
      </c>
      <c r="P6488" t="s">
        <v>1303</v>
      </c>
    </row>
    <row r="6489" spans="1:16" x14ac:dyDescent="0.25">
      <c r="A6489" t="s">
        <v>139</v>
      </c>
      <c r="B6489" t="s">
        <v>1634</v>
      </c>
      <c r="C6489" t="s">
        <v>945</v>
      </c>
      <c r="D6489" t="s">
        <v>3972</v>
      </c>
      <c r="E6489" t="s">
        <v>20</v>
      </c>
      <c r="F6489" t="b">
        <v>0</v>
      </c>
      <c r="G6489" t="s">
        <v>30</v>
      </c>
      <c r="H6489" s="4">
        <v>45735.83425925926</v>
      </c>
      <c r="I6489" t="b">
        <v>0</v>
      </c>
      <c r="J6489" t="b">
        <v>0</v>
      </c>
      <c r="K6489" t="s">
        <v>24</v>
      </c>
      <c r="L6489" t="s">
        <v>22</v>
      </c>
      <c r="M6489">
        <v>67884</v>
      </c>
      <c r="O6489" t="s">
        <v>3090</v>
      </c>
    </row>
    <row r="6490" spans="1:16" x14ac:dyDescent="0.25">
      <c r="A6490" t="s">
        <v>2</v>
      </c>
      <c r="B6490" t="s">
        <v>2617</v>
      </c>
      <c r="C6490" t="s">
        <v>151</v>
      </c>
      <c r="D6490" t="s">
        <v>3972</v>
      </c>
      <c r="E6490" t="s">
        <v>20</v>
      </c>
      <c r="F6490" t="b">
        <v>0</v>
      </c>
      <c r="G6490" t="s">
        <v>30</v>
      </c>
      <c r="H6490" s="4">
        <v>45735.835636574076</v>
      </c>
      <c r="I6490" t="b">
        <v>0</v>
      </c>
      <c r="J6490" t="b">
        <v>1</v>
      </c>
      <c r="K6490" t="s">
        <v>24</v>
      </c>
      <c r="L6490" t="s">
        <v>22</v>
      </c>
      <c r="M6490">
        <v>130500</v>
      </c>
      <c r="O6490" t="s">
        <v>9419</v>
      </c>
      <c r="P6490" t="s">
        <v>9420</v>
      </c>
    </row>
    <row r="6491" spans="1:16" x14ac:dyDescent="0.25">
      <c r="A6491" t="s">
        <v>2</v>
      </c>
      <c r="B6491" t="s">
        <v>2076</v>
      </c>
      <c r="C6491" t="s">
        <v>236</v>
      </c>
      <c r="D6491" t="s">
        <v>3956</v>
      </c>
      <c r="E6491" t="s">
        <v>34</v>
      </c>
      <c r="F6491" t="b">
        <v>0</v>
      </c>
      <c r="G6491" t="s">
        <v>41</v>
      </c>
      <c r="H6491" s="4">
        <v>45735.835763888892</v>
      </c>
      <c r="I6491" t="b">
        <v>1</v>
      </c>
      <c r="J6491" t="b">
        <v>1</v>
      </c>
      <c r="K6491" t="s">
        <v>24</v>
      </c>
      <c r="L6491" t="s">
        <v>36</v>
      </c>
      <c r="N6491">
        <v>56.475002288818359</v>
      </c>
      <c r="O6491" t="s">
        <v>186</v>
      </c>
      <c r="P6491" t="s">
        <v>4097</v>
      </c>
    </row>
    <row r="6492" spans="1:16" x14ac:dyDescent="0.25">
      <c r="A6492" t="s">
        <v>2</v>
      </c>
      <c r="B6492" t="s">
        <v>9421</v>
      </c>
      <c r="C6492" t="s">
        <v>823</v>
      </c>
      <c r="D6492" t="s">
        <v>3828</v>
      </c>
      <c r="E6492" t="s">
        <v>20</v>
      </c>
      <c r="F6492" t="b">
        <v>0</v>
      </c>
      <c r="G6492" t="s">
        <v>52</v>
      </c>
      <c r="H6492" s="4">
        <v>45735.838194444441</v>
      </c>
      <c r="I6492" t="b">
        <v>0</v>
      </c>
      <c r="J6492" t="b">
        <v>1</v>
      </c>
      <c r="K6492" t="s">
        <v>24</v>
      </c>
      <c r="L6492" t="s">
        <v>22</v>
      </c>
      <c r="M6492">
        <v>98883</v>
      </c>
      <c r="O6492" t="s">
        <v>9422</v>
      </c>
      <c r="P6492" t="s">
        <v>9423</v>
      </c>
    </row>
    <row r="6493" spans="1:16" x14ac:dyDescent="0.25">
      <c r="A6493" t="s">
        <v>25</v>
      </c>
      <c r="B6493" t="s">
        <v>9424</v>
      </c>
      <c r="C6493" t="s">
        <v>203</v>
      </c>
      <c r="D6493" t="s">
        <v>3828</v>
      </c>
      <c r="E6493" t="s">
        <v>20</v>
      </c>
      <c r="F6493" t="b">
        <v>0</v>
      </c>
      <c r="G6493" t="s">
        <v>23</v>
      </c>
      <c r="H6493" s="4">
        <v>45735.863483796304</v>
      </c>
      <c r="I6493" t="b">
        <v>1</v>
      </c>
      <c r="J6493" t="b">
        <v>1</v>
      </c>
      <c r="K6493" t="s">
        <v>24</v>
      </c>
      <c r="L6493" t="s">
        <v>22</v>
      </c>
      <c r="M6493">
        <v>108750</v>
      </c>
      <c r="O6493" t="s">
        <v>935</v>
      </c>
      <c r="P6493" t="s">
        <v>1813</v>
      </c>
    </row>
    <row r="6494" spans="1:16" x14ac:dyDescent="0.25">
      <c r="A6494" t="s">
        <v>0</v>
      </c>
      <c r="B6494" t="s">
        <v>5399</v>
      </c>
      <c r="C6494" t="s">
        <v>306</v>
      </c>
      <c r="D6494" t="s">
        <v>3972</v>
      </c>
      <c r="E6494" t="s">
        <v>20</v>
      </c>
      <c r="F6494" t="b">
        <v>0</v>
      </c>
      <c r="G6494" t="s">
        <v>27</v>
      </c>
      <c r="H6494" s="4">
        <v>45735.875219907408</v>
      </c>
      <c r="I6494" t="b">
        <v>0</v>
      </c>
      <c r="J6494" t="b">
        <v>0</v>
      </c>
      <c r="K6494" t="s">
        <v>24</v>
      </c>
      <c r="L6494" t="s">
        <v>22</v>
      </c>
      <c r="M6494">
        <v>66000</v>
      </c>
      <c r="O6494" t="s">
        <v>5400</v>
      </c>
    </row>
    <row r="6495" spans="1:16" x14ac:dyDescent="0.25">
      <c r="A6495" t="s">
        <v>0</v>
      </c>
      <c r="B6495" t="s">
        <v>0</v>
      </c>
      <c r="C6495" t="s">
        <v>916</v>
      </c>
      <c r="D6495" t="s">
        <v>3972</v>
      </c>
      <c r="E6495" t="s">
        <v>20</v>
      </c>
      <c r="F6495" t="b">
        <v>0</v>
      </c>
      <c r="G6495" t="s">
        <v>27</v>
      </c>
      <c r="H6495" s="4">
        <v>45735.876296296286</v>
      </c>
      <c r="I6495" t="b">
        <v>1</v>
      </c>
      <c r="J6495" t="b">
        <v>0</v>
      </c>
      <c r="K6495" t="s">
        <v>24</v>
      </c>
      <c r="L6495" t="s">
        <v>22</v>
      </c>
      <c r="M6495">
        <v>82500</v>
      </c>
      <c r="O6495" t="s">
        <v>1899</v>
      </c>
      <c r="P6495" t="s">
        <v>338</v>
      </c>
    </row>
    <row r="6496" spans="1:16" x14ac:dyDescent="0.25">
      <c r="A6496" t="s">
        <v>0</v>
      </c>
      <c r="B6496" t="s">
        <v>9425</v>
      </c>
      <c r="C6496" t="s">
        <v>213</v>
      </c>
      <c r="D6496" t="s">
        <v>3828</v>
      </c>
      <c r="E6496" t="s">
        <v>20</v>
      </c>
      <c r="F6496" t="b">
        <v>0</v>
      </c>
      <c r="G6496" t="s">
        <v>41</v>
      </c>
      <c r="H6496" s="4">
        <v>45735.876331018517</v>
      </c>
      <c r="I6496" t="b">
        <v>0</v>
      </c>
      <c r="J6496" t="b">
        <v>1</v>
      </c>
      <c r="K6496" t="s">
        <v>24</v>
      </c>
      <c r="L6496" t="s">
        <v>36</v>
      </c>
      <c r="N6496">
        <v>23</v>
      </c>
      <c r="O6496" t="s">
        <v>9426</v>
      </c>
      <c r="P6496" t="s">
        <v>9427</v>
      </c>
    </row>
    <row r="6497" spans="1:16" x14ac:dyDescent="0.25">
      <c r="A6497" t="s">
        <v>89</v>
      </c>
      <c r="B6497" t="s">
        <v>9428</v>
      </c>
      <c r="C6497" t="s">
        <v>2172</v>
      </c>
      <c r="D6497" t="s">
        <v>3600</v>
      </c>
      <c r="E6497" t="s">
        <v>20</v>
      </c>
      <c r="F6497" t="b">
        <v>0</v>
      </c>
      <c r="G6497" t="s">
        <v>52</v>
      </c>
      <c r="H6497" s="4">
        <v>45735.877812500003</v>
      </c>
      <c r="I6497" t="b">
        <v>0</v>
      </c>
      <c r="J6497" t="b">
        <v>1</v>
      </c>
      <c r="K6497" t="s">
        <v>24</v>
      </c>
      <c r="L6497" t="s">
        <v>22</v>
      </c>
      <c r="M6497">
        <v>255630</v>
      </c>
      <c r="O6497" t="s">
        <v>773</v>
      </c>
    </row>
    <row r="6498" spans="1:16" x14ac:dyDescent="0.25">
      <c r="A6498" t="s">
        <v>0</v>
      </c>
      <c r="B6498" t="s">
        <v>1934</v>
      </c>
      <c r="C6498" t="s">
        <v>1247</v>
      </c>
      <c r="D6498" t="s">
        <v>3828</v>
      </c>
      <c r="E6498" t="s">
        <v>20</v>
      </c>
      <c r="F6498" t="b">
        <v>0</v>
      </c>
      <c r="G6498" t="s">
        <v>1247</v>
      </c>
      <c r="H6498" s="4">
        <v>45735.905011574083</v>
      </c>
      <c r="I6498" t="b">
        <v>0</v>
      </c>
      <c r="J6498" t="b">
        <v>0</v>
      </c>
      <c r="K6498" t="s">
        <v>1247</v>
      </c>
      <c r="L6498" t="s">
        <v>22</v>
      </c>
      <c r="M6498">
        <v>38500</v>
      </c>
      <c r="O6498" t="s">
        <v>5659</v>
      </c>
      <c r="P6498" t="s">
        <v>5660</v>
      </c>
    </row>
    <row r="6499" spans="1:16" x14ac:dyDescent="0.25">
      <c r="A6499" t="s">
        <v>89</v>
      </c>
      <c r="B6499" t="s">
        <v>2377</v>
      </c>
      <c r="C6499" t="s">
        <v>623</v>
      </c>
      <c r="D6499" t="s">
        <v>3972</v>
      </c>
      <c r="E6499" t="s">
        <v>51</v>
      </c>
      <c r="F6499" t="b">
        <v>0</v>
      </c>
      <c r="G6499" t="s">
        <v>27</v>
      </c>
      <c r="H6499" s="4">
        <v>45735.916979166657</v>
      </c>
      <c r="I6499" t="b">
        <v>0</v>
      </c>
      <c r="J6499" t="b">
        <v>1</v>
      </c>
      <c r="K6499" t="s">
        <v>24</v>
      </c>
      <c r="L6499" t="s">
        <v>36</v>
      </c>
      <c r="N6499">
        <v>65</v>
      </c>
      <c r="O6499" t="s">
        <v>483</v>
      </c>
      <c r="P6499" t="s">
        <v>9068</v>
      </c>
    </row>
    <row r="6500" spans="1:16" x14ac:dyDescent="0.25">
      <c r="A6500" t="s">
        <v>0</v>
      </c>
      <c r="B6500" t="s">
        <v>8620</v>
      </c>
      <c r="C6500" t="s">
        <v>179</v>
      </c>
      <c r="D6500" t="s">
        <v>3972</v>
      </c>
      <c r="E6500" t="s">
        <v>20</v>
      </c>
      <c r="F6500" t="b">
        <v>0</v>
      </c>
      <c r="G6500" t="s">
        <v>27</v>
      </c>
      <c r="H6500" s="4">
        <v>45735.916979166657</v>
      </c>
      <c r="I6500" t="b">
        <v>0</v>
      </c>
      <c r="J6500" t="b">
        <v>1</v>
      </c>
      <c r="K6500" t="s">
        <v>24</v>
      </c>
      <c r="L6500" t="s">
        <v>22</v>
      </c>
      <c r="M6500">
        <v>62355.453125</v>
      </c>
      <c r="O6500" t="s">
        <v>8621</v>
      </c>
      <c r="P6500" t="s">
        <v>1732</v>
      </c>
    </row>
    <row r="6501" spans="1:16" x14ac:dyDescent="0.25">
      <c r="A6501" t="s">
        <v>2</v>
      </c>
      <c r="B6501" t="s">
        <v>9429</v>
      </c>
      <c r="C6501" t="s">
        <v>145</v>
      </c>
      <c r="D6501" t="s">
        <v>3828</v>
      </c>
      <c r="E6501" t="s">
        <v>20</v>
      </c>
      <c r="F6501" t="b">
        <v>0</v>
      </c>
      <c r="G6501" t="s">
        <v>27</v>
      </c>
      <c r="H6501" s="4">
        <v>45735.917870370373</v>
      </c>
      <c r="I6501" t="b">
        <v>0</v>
      </c>
      <c r="J6501" t="b">
        <v>1</v>
      </c>
      <c r="K6501" t="s">
        <v>24</v>
      </c>
      <c r="L6501" t="s">
        <v>22</v>
      </c>
      <c r="M6501">
        <v>204500</v>
      </c>
      <c r="O6501" t="s">
        <v>9430</v>
      </c>
      <c r="P6501" t="s">
        <v>9431</v>
      </c>
    </row>
    <row r="6502" spans="1:16" x14ac:dyDescent="0.25">
      <c r="A6502" t="s">
        <v>1</v>
      </c>
      <c r="B6502" t="s">
        <v>9432</v>
      </c>
      <c r="C6502" t="s">
        <v>192</v>
      </c>
      <c r="D6502" t="s">
        <v>2208</v>
      </c>
      <c r="E6502" t="s">
        <v>20</v>
      </c>
      <c r="F6502" t="b">
        <v>0</v>
      </c>
      <c r="G6502" t="s">
        <v>23</v>
      </c>
      <c r="H6502" s="4">
        <v>45735.930821759262</v>
      </c>
      <c r="I6502" t="b">
        <v>0</v>
      </c>
      <c r="J6502" t="b">
        <v>1</v>
      </c>
      <c r="K6502" t="s">
        <v>24</v>
      </c>
      <c r="L6502" t="s">
        <v>36</v>
      </c>
      <c r="N6502">
        <v>40.81500244140625</v>
      </c>
      <c r="O6502" t="s">
        <v>9433</v>
      </c>
      <c r="P6502" t="s">
        <v>9434</v>
      </c>
    </row>
    <row r="6503" spans="1:16" x14ac:dyDescent="0.25">
      <c r="A6503" t="s">
        <v>89</v>
      </c>
      <c r="B6503" t="s">
        <v>5117</v>
      </c>
      <c r="C6503" t="s">
        <v>367</v>
      </c>
      <c r="D6503" t="s">
        <v>3972</v>
      </c>
      <c r="E6503" t="s">
        <v>20</v>
      </c>
      <c r="F6503" t="b">
        <v>0</v>
      </c>
      <c r="G6503" t="s">
        <v>27</v>
      </c>
      <c r="H6503" s="4">
        <v>45735.958541666667</v>
      </c>
      <c r="I6503" t="b">
        <v>0</v>
      </c>
      <c r="J6503" t="b">
        <v>1</v>
      </c>
      <c r="K6503" t="s">
        <v>24</v>
      </c>
      <c r="L6503" t="s">
        <v>22</v>
      </c>
      <c r="M6503">
        <v>160000</v>
      </c>
      <c r="O6503" t="s">
        <v>368</v>
      </c>
      <c r="P6503" t="s">
        <v>5118</v>
      </c>
    </row>
    <row r="6504" spans="1:16" x14ac:dyDescent="0.25">
      <c r="A6504" t="s">
        <v>0</v>
      </c>
      <c r="B6504" t="s">
        <v>1174</v>
      </c>
      <c r="C6504" t="s">
        <v>9435</v>
      </c>
      <c r="D6504" t="s">
        <v>3956</v>
      </c>
      <c r="E6504" t="s">
        <v>34</v>
      </c>
      <c r="F6504" t="b">
        <v>0</v>
      </c>
      <c r="G6504" t="s">
        <v>35</v>
      </c>
      <c r="H6504" s="4">
        <v>45735.958761574067</v>
      </c>
      <c r="I6504" t="b">
        <v>0</v>
      </c>
      <c r="J6504" t="b">
        <v>0</v>
      </c>
      <c r="K6504" t="s">
        <v>24</v>
      </c>
      <c r="L6504" t="s">
        <v>36</v>
      </c>
      <c r="N6504">
        <v>16.510000228881839</v>
      </c>
      <c r="O6504" t="s">
        <v>9436</v>
      </c>
      <c r="P6504" t="s">
        <v>9437</v>
      </c>
    </row>
    <row r="6505" spans="1:16" x14ac:dyDescent="0.25">
      <c r="A6505" t="s">
        <v>2</v>
      </c>
      <c r="B6505" t="s">
        <v>369</v>
      </c>
      <c r="C6505" t="s">
        <v>8873</v>
      </c>
      <c r="D6505" t="s">
        <v>3972</v>
      </c>
      <c r="E6505" t="s">
        <v>631</v>
      </c>
      <c r="F6505" t="b">
        <v>0</v>
      </c>
      <c r="G6505" t="s">
        <v>41</v>
      </c>
      <c r="H6505" s="4">
        <v>45735.971516203703</v>
      </c>
      <c r="I6505" t="b">
        <v>0</v>
      </c>
      <c r="J6505" t="b">
        <v>0</v>
      </c>
      <c r="K6505" t="s">
        <v>24</v>
      </c>
      <c r="L6505" t="s">
        <v>22</v>
      </c>
      <c r="M6505">
        <v>87000</v>
      </c>
      <c r="O6505" t="s">
        <v>91</v>
      </c>
      <c r="P6505" t="s">
        <v>9438</v>
      </c>
    </row>
    <row r="6506" spans="1:16" x14ac:dyDescent="0.25">
      <c r="A6506" t="s">
        <v>40</v>
      </c>
      <c r="B6506" t="s">
        <v>1786</v>
      </c>
      <c r="C6506" t="s">
        <v>5426</v>
      </c>
      <c r="D6506" t="s">
        <v>4013</v>
      </c>
      <c r="E6506" t="s">
        <v>20</v>
      </c>
      <c r="F6506" t="b">
        <v>0</v>
      </c>
      <c r="G6506" t="s">
        <v>27</v>
      </c>
      <c r="H6506" s="4">
        <v>45735.997129629628</v>
      </c>
      <c r="I6506" t="b">
        <v>0</v>
      </c>
      <c r="J6506" t="b">
        <v>1</v>
      </c>
      <c r="K6506" t="s">
        <v>24</v>
      </c>
      <c r="L6506" t="s">
        <v>22</v>
      </c>
      <c r="M6506">
        <v>253000</v>
      </c>
      <c r="O6506" t="s">
        <v>59</v>
      </c>
      <c r="P6506" t="s">
        <v>137</v>
      </c>
    </row>
    <row r="6507" spans="1:16" x14ac:dyDescent="0.25">
      <c r="A6507" t="s">
        <v>0</v>
      </c>
      <c r="B6507" t="s">
        <v>257</v>
      </c>
      <c r="C6507" t="s">
        <v>468</v>
      </c>
      <c r="D6507" t="s">
        <v>3972</v>
      </c>
      <c r="E6507" t="s">
        <v>20</v>
      </c>
      <c r="F6507" t="b">
        <v>0</v>
      </c>
      <c r="G6507" t="s">
        <v>27</v>
      </c>
      <c r="H6507" s="4">
        <v>45736.000231481477</v>
      </c>
      <c r="I6507" t="b">
        <v>0</v>
      </c>
      <c r="J6507" t="b">
        <v>1</v>
      </c>
      <c r="K6507" t="s">
        <v>24</v>
      </c>
      <c r="L6507" t="s">
        <v>22</v>
      </c>
      <c r="M6507">
        <v>125000</v>
      </c>
      <c r="O6507" t="s">
        <v>5481</v>
      </c>
      <c r="P6507" t="s">
        <v>9338</v>
      </c>
    </row>
    <row r="6508" spans="1:16" x14ac:dyDescent="0.25">
      <c r="A6508" t="s">
        <v>89</v>
      </c>
      <c r="B6508" t="s">
        <v>5531</v>
      </c>
      <c r="C6508" t="s">
        <v>3196</v>
      </c>
      <c r="D6508" t="s">
        <v>3972</v>
      </c>
      <c r="E6508" t="s">
        <v>51</v>
      </c>
      <c r="F6508" t="b">
        <v>0</v>
      </c>
      <c r="G6508" t="s">
        <v>41</v>
      </c>
      <c r="H6508" s="4">
        <v>45736.000462962962</v>
      </c>
      <c r="I6508" t="b">
        <v>1</v>
      </c>
      <c r="J6508" t="b">
        <v>0</v>
      </c>
      <c r="K6508" t="s">
        <v>24</v>
      </c>
      <c r="L6508" t="s">
        <v>36</v>
      </c>
      <c r="N6508">
        <v>47.5</v>
      </c>
      <c r="O6508" t="s">
        <v>806</v>
      </c>
      <c r="P6508" t="s">
        <v>5532</v>
      </c>
    </row>
    <row r="6509" spans="1:16" x14ac:dyDescent="0.25">
      <c r="A6509" t="s">
        <v>2</v>
      </c>
      <c r="B6509" t="s">
        <v>1167</v>
      </c>
      <c r="C6509" t="s">
        <v>29</v>
      </c>
      <c r="D6509" t="s">
        <v>5534</v>
      </c>
      <c r="E6509" t="s">
        <v>20</v>
      </c>
      <c r="F6509" t="b">
        <v>0</v>
      </c>
      <c r="G6509" t="s">
        <v>27</v>
      </c>
      <c r="H6509" s="4">
        <v>45736.001157407409</v>
      </c>
      <c r="I6509" t="b">
        <v>1</v>
      </c>
      <c r="J6509" t="b">
        <v>1</v>
      </c>
      <c r="K6509" t="s">
        <v>24</v>
      </c>
      <c r="L6509" t="s">
        <v>22</v>
      </c>
      <c r="M6509">
        <v>88582</v>
      </c>
      <c r="O6509" t="s">
        <v>77</v>
      </c>
      <c r="P6509" t="s">
        <v>9339</v>
      </c>
    </row>
    <row r="6510" spans="1:16" x14ac:dyDescent="0.25">
      <c r="A6510" t="s">
        <v>2</v>
      </c>
      <c r="B6510" t="s">
        <v>2</v>
      </c>
      <c r="C6510" t="s">
        <v>9439</v>
      </c>
      <c r="D6510" t="s">
        <v>3972</v>
      </c>
      <c r="E6510" t="s">
        <v>20</v>
      </c>
      <c r="F6510" t="b">
        <v>0</v>
      </c>
      <c r="G6510" t="s">
        <v>27</v>
      </c>
      <c r="H6510" s="4">
        <v>45736.001620370371</v>
      </c>
      <c r="I6510" t="b">
        <v>0</v>
      </c>
      <c r="J6510" t="b">
        <v>1</v>
      </c>
      <c r="K6510" t="s">
        <v>24</v>
      </c>
      <c r="L6510" t="s">
        <v>22</v>
      </c>
      <c r="M6510">
        <v>90000</v>
      </c>
      <c r="O6510" t="s">
        <v>4343</v>
      </c>
      <c r="P6510" t="s">
        <v>9440</v>
      </c>
    </row>
    <row r="6511" spans="1:16" x14ac:dyDescent="0.25">
      <c r="A6511" t="s">
        <v>2</v>
      </c>
      <c r="B6511" t="s">
        <v>6904</v>
      </c>
      <c r="C6511" t="s">
        <v>151</v>
      </c>
      <c r="D6511" t="s">
        <v>4013</v>
      </c>
      <c r="E6511" t="s">
        <v>20</v>
      </c>
      <c r="F6511" t="b">
        <v>0</v>
      </c>
      <c r="G6511" t="s">
        <v>35</v>
      </c>
      <c r="H6511" s="4">
        <v>45736.002337962957</v>
      </c>
      <c r="I6511" t="b">
        <v>0</v>
      </c>
      <c r="J6511" t="b">
        <v>0</v>
      </c>
      <c r="K6511" t="s">
        <v>24</v>
      </c>
      <c r="L6511" t="s">
        <v>22</v>
      </c>
      <c r="M6511">
        <v>166500</v>
      </c>
      <c r="O6511" t="s">
        <v>1454</v>
      </c>
      <c r="P6511" t="s">
        <v>6905</v>
      </c>
    </row>
    <row r="6512" spans="1:16" x14ac:dyDescent="0.25">
      <c r="A6512" t="s">
        <v>40</v>
      </c>
      <c r="B6512" t="s">
        <v>9340</v>
      </c>
      <c r="C6512" t="s">
        <v>748</v>
      </c>
      <c r="D6512" t="s">
        <v>4034</v>
      </c>
      <c r="E6512" t="s">
        <v>20</v>
      </c>
      <c r="F6512" t="b">
        <v>0</v>
      </c>
      <c r="G6512" t="s">
        <v>158</v>
      </c>
      <c r="H6512" s="4">
        <v>45736.014479166668</v>
      </c>
      <c r="I6512" t="b">
        <v>0</v>
      </c>
      <c r="J6512" t="b">
        <v>0</v>
      </c>
      <c r="K6512" t="s">
        <v>158</v>
      </c>
      <c r="L6512" t="s">
        <v>22</v>
      </c>
      <c r="M6512">
        <v>83999.5</v>
      </c>
      <c r="O6512" t="s">
        <v>2768</v>
      </c>
      <c r="P6512" t="s">
        <v>3411</v>
      </c>
    </row>
    <row r="6513" spans="1:16" x14ac:dyDescent="0.25">
      <c r="A6513" t="s">
        <v>28</v>
      </c>
      <c r="B6513" t="s">
        <v>28</v>
      </c>
      <c r="C6513" t="s">
        <v>5241</v>
      </c>
      <c r="D6513" t="s">
        <v>5242</v>
      </c>
      <c r="E6513" t="s">
        <v>20</v>
      </c>
      <c r="F6513" t="b">
        <v>0</v>
      </c>
      <c r="G6513" t="s">
        <v>314</v>
      </c>
      <c r="H6513" s="4">
        <v>45736.023402777777</v>
      </c>
      <c r="I6513" t="b">
        <v>0</v>
      </c>
      <c r="J6513" t="b">
        <v>0</v>
      </c>
      <c r="K6513" t="s">
        <v>314</v>
      </c>
      <c r="L6513" t="s">
        <v>22</v>
      </c>
      <c r="M6513">
        <v>90000</v>
      </c>
      <c r="O6513" t="s">
        <v>6696</v>
      </c>
      <c r="P6513" t="s">
        <v>6697</v>
      </c>
    </row>
    <row r="6514" spans="1:16" x14ac:dyDescent="0.25">
      <c r="A6514" t="s">
        <v>0</v>
      </c>
      <c r="B6514" t="s">
        <v>0</v>
      </c>
      <c r="C6514" t="s">
        <v>9341</v>
      </c>
      <c r="D6514" t="s">
        <v>7546</v>
      </c>
      <c r="E6514" t="s">
        <v>34</v>
      </c>
      <c r="F6514" t="b">
        <v>0</v>
      </c>
      <c r="G6514" t="s">
        <v>41</v>
      </c>
      <c r="H6514" s="4">
        <v>45736.042337962957</v>
      </c>
      <c r="I6514" t="b">
        <v>0</v>
      </c>
      <c r="J6514" t="b">
        <v>0</v>
      </c>
      <c r="K6514" t="s">
        <v>24</v>
      </c>
      <c r="L6514" t="s">
        <v>36</v>
      </c>
      <c r="N6514">
        <v>15</v>
      </c>
      <c r="O6514" t="s">
        <v>7547</v>
      </c>
      <c r="P6514" t="s">
        <v>61</v>
      </c>
    </row>
    <row r="6515" spans="1:16" x14ac:dyDescent="0.25">
      <c r="A6515" t="s">
        <v>0</v>
      </c>
      <c r="B6515" t="s">
        <v>3282</v>
      </c>
      <c r="C6515" t="s">
        <v>82</v>
      </c>
      <c r="D6515" t="s">
        <v>3972</v>
      </c>
      <c r="E6515" t="s">
        <v>20</v>
      </c>
      <c r="F6515" t="b">
        <v>0</v>
      </c>
      <c r="G6515" t="s">
        <v>27</v>
      </c>
      <c r="H6515" s="4">
        <v>45736.25</v>
      </c>
      <c r="I6515" t="b">
        <v>0</v>
      </c>
      <c r="J6515" t="b">
        <v>0</v>
      </c>
      <c r="K6515" t="s">
        <v>24</v>
      </c>
      <c r="L6515" t="s">
        <v>22</v>
      </c>
      <c r="M6515">
        <v>68500</v>
      </c>
      <c r="O6515" t="s">
        <v>5549</v>
      </c>
      <c r="P6515" t="s">
        <v>204</v>
      </c>
    </row>
    <row r="6516" spans="1:16" x14ac:dyDescent="0.25">
      <c r="A6516" t="s">
        <v>0</v>
      </c>
      <c r="B6516" t="s">
        <v>4605</v>
      </c>
      <c r="C6516" t="s">
        <v>386</v>
      </c>
      <c r="D6516" t="s">
        <v>4606</v>
      </c>
      <c r="E6516" t="s">
        <v>51</v>
      </c>
      <c r="F6516" t="b">
        <v>0</v>
      </c>
      <c r="G6516" t="s">
        <v>41</v>
      </c>
      <c r="H6516" s="4">
        <v>45736.250300925924</v>
      </c>
      <c r="I6516" t="b">
        <v>1</v>
      </c>
      <c r="J6516" t="b">
        <v>0</v>
      </c>
      <c r="K6516" t="s">
        <v>24</v>
      </c>
      <c r="L6516" t="s">
        <v>22</v>
      </c>
      <c r="M6516">
        <v>169241</v>
      </c>
      <c r="O6516" t="s">
        <v>4607</v>
      </c>
      <c r="P6516" t="s">
        <v>4608</v>
      </c>
    </row>
    <row r="6517" spans="1:16" x14ac:dyDescent="0.25">
      <c r="A6517" t="s">
        <v>0</v>
      </c>
      <c r="B6517" t="s">
        <v>0</v>
      </c>
      <c r="C6517" t="s">
        <v>517</v>
      </c>
      <c r="D6517" t="s">
        <v>4752</v>
      </c>
      <c r="E6517" t="s">
        <v>51</v>
      </c>
      <c r="F6517" t="b">
        <v>0</v>
      </c>
      <c r="G6517" t="s">
        <v>41</v>
      </c>
      <c r="H6517" s="4">
        <v>45736.25037037037</v>
      </c>
      <c r="I6517" t="b">
        <v>0</v>
      </c>
      <c r="J6517" t="b">
        <v>1</v>
      </c>
      <c r="K6517" t="s">
        <v>24</v>
      </c>
      <c r="L6517" t="s">
        <v>36</v>
      </c>
      <c r="N6517">
        <v>47.5</v>
      </c>
      <c r="O6517" t="s">
        <v>289</v>
      </c>
      <c r="P6517" t="s">
        <v>2400</v>
      </c>
    </row>
    <row r="6518" spans="1:16" x14ac:dyDescent="0.25">
      <c r="A6518" t="s">
        <v>0</v>
      </c>
      <c r="B6518" t="s">
        <v>2005</v>
      </c>
      <c r="C6518" t="s">
        <v>3681</v>
      </c>
      <c r="D6518" t="s">
        <v>3828</v>
      </c>
      <c r="E6518" t="s">
        <v>20</v>
      </c>
      <c r="F6518" t="b">
        <v>0</v>
      </c>
      <c r="G6518" t="s">
        <v>41</v>
      </c>
      <c r="H6518" s="4">
        <v>45736.250416666669</v>
      </c>
      <c r="I6518" t="b">
        <v>0</v>
      </c>
      <c r="J6518" t="b">
        <v>0</v>
      </c>
      <c r="K6518" t="s">
        <v>24</v>
      </c>
      <c r="L6518" t="s">
        <v>36</v>
      </c>
      <c r="N6518">
        <v>38.224998474121087</v>
      </c>
      <c r="O6518" t="s">
        <v>9468</v>
      </c>
      <c r="P6518" t="s">
        <v>9469</v>
      </c>
    </row>
    <row r="6519" spans="1:16" x14ac:dyDescent="0.25">
      <c r="A6519" t="s">
        <v>0</v>
      </c>
      <c r="B6519" t="s">
        <v>9342</v>
      </c>
      <c r="C6519" t="s">
        <v>151</v>
      </c>
      <c r="D6519" t="s">
        <v>3828</v>
      </c>
      <c r="E6519" t="s">
        <v>20</v>
      </c>
      <c r="F6519" t="b">
        <v>0</v>
      </c>
      <c r="G6519" t="s">
        <v>30</v>
      </c>
      <c r="H6519" s="4">
        <v>45736.250567129631</v>
      </c>
      <c r="I6519" t="b">
        <v>0</v>
      </c>
      <c r="J6519" t="b">
        <v>1</v>
      </c>
      <c r="K6519" t="s">
        <v>24</v>
      </c>
      <c r="L6519" t="s">
        <v>36</v>
      </c>
      <c r="N6519">
        <v>43.875</v>
      </c>
      <c r="O6519" t="s">
        <v>6082</v>
      </c>
      <c r="P6519" t="s">
        <v>9343</v>
      </c>
    </row>
    <row r="6520" spans="1:16" x14ac:dyDescent="0.25">
      <c r="A6520" t="s">
        <v>0</v>
      </c>
      <c r="B6520" t="s">
        <v>0</v>
      </c>
      <c r="C6520" t="s">
        <v>7082</v>
      </c>
      <c r="D6520" t="s">
        <v>131</v>
      </c>
      <c r="E6520" t="s">
        <v>20</v>
      </c>
      <c r="F6520" t="b">
        <v>0</v>
      </c>
      <c r="G6520" t="s">
        <v>35</v>
      </c>
      <c r="H6520" s="4">
        <v>45736.250613425917</v>
      </c>
      <c r="I6520" t="b">
        <v>1</v>
      </c>
      <c r="J6520" t="b">
        <v>0</v>
      </c>
      <c r="K6520" t="s">
        <v>24</v>
      </c>
      <c r="L6520" t="s">
        <v>22</v>
      </c>
      <c r="M6520">
        <v>82500</v>
      </c>
      <c r="O6520" t="s">
        <v>131</v>
      </c>
    </row>
    <row r="6521" spans="1:16" x14ac:dyDescent="0.25">
      <c r="A6521" t="s">
        <v>0</v>
      </c>
      <c r="B6521" t="s">
        <v>0</v>
      </c>
      <c r="C6521" t="s">
        <v>3330</v>
      </c>
      <c r="D6521" t="s">
        <v>3828</v>
      </c>
      <c r="E6521" t="s">
        <v>51</v>
      </c>
      <c r="F6521" t="b">
        <v>0</v>
      </c>
      <c r="G6521" t="s">
        <v>30</v>
      </c>
      <c r="H6521" s="4">
        <v>45736.250625000001</v>
      </c>
      <c r="I6521" t="b">
        <v>0</v>
      </c>
      <c r="J6521" t="b">
        <v>0</v>
      </c>
      <c r="K6521" t="s">
        <v>24</v>
      </c>
      <c r="L6521" t="s">
        <v>22</v>
      </c>
      <c r="M6521">
        <v>76212</v>
      </c>
      <c r="O6521" t="s">
        <v>9344</v>
      </c>
      <c r="P6521" t="s">
        <v>9345</v>
      </c>
    </row>
    <row r="6522" spans="1:16" x14ac:dyDescent="0.25">
      <c r="A6522" t="s">
        <v>1</v>
      </c>
      <c r="B6522" t="s">
        <v>663</v>
      </c>
      <c r="C6522" t="s">
        <v>140</v>
      </c>
      <c r="D6522" t="s">
        <v>3972</v>
      </c>
      <c r="E6522" t="s">
        <v>20</v>
      </c>
      <c r="F6522" t="b">
        <v>0</v>
      </c>
      <c r="G6522" t="s">
        <v>35</v>
      </c>
      <c r="H6522" s="4">
        <v>45736.250972222217</v>
      </c>
      <c r="I6522" t="b">
        <v>0</v>
      </c>
      <c r="J6522" t="b">
        <v>1</v>
      </c>
      <c r="K6522" t="s">
        <v>24</v>
      </c>
      <c r="L6522" t="s">
        <v>22</v>
      </c>
      <c r="M6522">
        <v>124350</v>
      </c>
      <c r="O6522" t="s">
        <v>664</v>
      </c>
      <c r="P6522" t="s">
        <v>9346</v>
      </c>
    </row>
    <row r="6523" spans="1:16" x14ac:dyDescent="0.25">
      <c r="A6523" t="s">
        <v>1</v>
      </c>
      <c r="B6523" t="s">
        <v>3439</v>
      </c>
      <c r="C6523" t="s">
        <v>82</v>
      </c>
      <c r="D6523" t="s">
        <v>3969</v>
      </c>
      <c r="E6523" t="s">
        <v>20</v>
      </c>
      <c r="F6523" t="b">
        <v>0</v>
      </c>
      <c r="G6523" t="s">
        <v>27</v>
      </c>
      <c r="H6523" s="4">
        <v>45736.251006944447</v>
      </c>
      <c r="I6523" t="b">
        <v>0</v>
      </c>
      <c r="J6523" t="b">
        <v>1</v>
      </c>
      <c r="K6523" t="s">
        <v>24</v>
      </c>
      <c r="L6523" t="s">
        <v>22</v>
      </c>
      <c r="M6523">
        <v>152000</v>
      </c>
      <c r="O6523" t="s">
        <v>65</v>
      </c>
      <c r="P6523" t="s">
        <v>723</v>
      </c>
    </row>
    <row r="6524" spans="1:16" x14ac:dyDescent="0.25">
      <c r="A6524" t="s">
        <v>191</v>
      </c>
      <c r="B6524" t="s">
        <v>9347</v>
      </c>
      <c r="C6524" t="s">
        <v>82</v>
      </c>
      <c r="D6524" t="s">
        <v>3972</v>
      </c>
      <c r="E6524" t="s">
        <v>20</v>
      </c>
      <c r="F6524" t="b">
        <v>0</v>
      </c>
      <c r="G6524" t="s">
        <v>27</v>
      </c>
      <c r="H6524" s="4">
        <v>45736.251168981478</v>
      </c>
      <c r="I6524" t="b">
        <v>0</v>
      </c>
      <c r="J6524" t="b">
        <v>0</v>
      </c>
      <c r="K6524" t="s">
        <v>24</v>
      </c>
      <c r="L6524" t="s">
        <v>36</v>
      </c>
      <c r="N6524">
        <v>70.5</v>
      </c>
      <c r="O6524" t="s">
        <v>4343</v>
      </c>
      <c r="P6524" t="s">
        <v>9348</v>
      </c>
    </row>
    <row r="6525" spans="1:16" x14ac:dyDescent="0.25">
      <c r="A6525" t="s">
        <v>1</v>
      </c>
      <c r="B6525" t="s">
        <v>9349</v>
      </c>
      <c r="C6525" t="s">
        <v>1521</v>
      </c>
      <c r="D6525" t="s">
        <v>3383</v>
      </c>
      <c r="E6525" t="s">
        <v>20</v>
      </c>
      <c r="F6525" t="b">
        <v>0</v>
      </c>
      <c r="G6525" t="s">
        <v>52</v>
      </c>
      <c r="H6525" s="4">
        <v>45736.251273148147</v>
      </c>
      <c r="I6525" t="b">
        <v>0</v>
      </c>
      <c r="J6525" t="b">
        <v>1</v>
      </c>
      <c r="K6525" t="s">
        <v>24</v>
      </c>
      <c r="L6525" t="s">
        <v>22</v>
      </c>
      <c r="M6525">
        <v>80000</v>
      </c>
      <c r="O6525" t="s">
        <v>1549</v>
      </c>
      <c r="P6525" t="s">
        <v>700</v>
      </c>
    </row>
    <row r="6526" spans="1:16" x14ac:dyDescent="0.25">
      <c r="A6526" t="s">
        <v>2</v>
      </c>
      <c r="B6526" t="s">
        <v>638</v>
      </c>
      <c r="C6526" t="s">
        <v>213</v>
      </c>
      <c r="D6526" t="s">
        <v>3828</v>
      </c>
      <c r="E6526" t="s">
        <v>20</v>
      </c>
      <c r="F6526" t="b">
        <v>0</v>
      </c>
      <c r="G6526" t="s">
        <v>41</v>
      </c>
      <c r="H6526" s="4">
        <v>45736.252337962957</v>
      </c>
      <c r="I6526" t="b">
        <v>0</v>
      </c>
      <c r="J6526" t="b">
        <v>1</v>
      </c>
      <c r="K6526" t="s">
        <v>24</v>
      </c>
      <c r="L6526" t="s">
        <v>22</v>
      </c>
      <c r="M6526">
        <v>128114.578125</v>
      </c>
      <c r="O6526" t="s">
        <v>7800</v>
      </c>
      <c r="P6526" t="s">
        <v>7801</v>
      </c>
    </row>
    <row r="6527" spans="1:16" x14ac:dyDescent="0.25">
      <c r="A6527" t="s">
        <v>2</v>
      </c>
      <c r="B6527" t="s">
        <v>9350</v>
      </c>
      <c r="C6527" t="s">
        <v>1247</v>
      </c>
      <c r="D6527" t="s">
        <v>2208</v>
      </c>
      <c r="E6527" t="s">
        <v>20</v>
      </c>
      <c r="F6527" t="b">
        <v>0</v>
      </c>
      <c r="G6527" t="s">
        <v>1247</v>
      </c>
      <c r="H6527" s="4">
        <v>45736.263842592591</v>
      </c>
      <c r="I6527" t="b">
        <v>1</v>
      </c>
      <c r="J6527" t="b">
        <v>0</v>
      </c>
      <c r="K6527" t="s">
        <v>1247</v>
      </c>
      <c r="L6527" t="s">
        <v>22</v>
      </c>
      <c r="M6527">
        <v>162500</v>
      </c>
      <c r="O6527" t="s">
        <v>9351</v>
      </c>
      <c r="P6527" t="s">
        <v>9352</v>
      </c>
    </row>
    <row r="6528" spans="1:16" x14ac:dyDescent="0.25">
      <c r="A6528" t="s">
        <v>1</v>
      </c>
      <c r="B6528" t="s">
        <v>844</v>
      </c>
      <c r="C6528" t="s">
        <v>82</v>
      </c>
      <c r="D6528" t="s">
        <v>3828</v>
      </c>
      <c r="E6528" t="s">
        <v>20</v>
      </c>
      <c r="F6528" t="b">
        <v>0</v>
      </c>
      <c r="G6528" t="s">
        <v>27</v>
      </c>
      <c r="H6528" s="4">
        <v>45736.265682870369</v>
      </c>
      <c r="I6528" t="b">
        <v>0</v>
      </c>
      <c r="J6528" t="b">
        <v>1</v>
      </c>
      <c r="K6528" t="s">
        <v>24</v>
      </c>
      <c r="L6528" t="s">
        <v>22</v>
      </c>
      <c r="M6528">
        <v>207500</v>
      </c>
      <c r="O6528" t="s">
        <v>341</v>
      </c>
      <c r="P6528" t="s">
        <v>302</v>
      </c>
    </row>
    <row r="6529" spans="1:16" x14ac:dyDescent="0.25">
      <c r="A6529" t="s">
        <v>1</v>
      </c>
      <c r="B6529" t="s">
        <v>9353</v>
      </c>
      <c r="C6529" t="s">
        <v>192</v>
      </c>
      <c r="D6529" t="s">
        <v>4327</v>
      </c>
      <c r="E6529" t="s">
        <v>51</v>
      </c>
      <c r="F6529" t="b">
        <v>0</v>
      </c>
      <c r="G6529" t="s">
        <v>23</v>
      </c>
      <c r="H6529" s="4">
        <v>45736.266527777778</v>
      </c>
      <c r="I6529" t="b">
        <v>0</v>
      </c>
      <c r="J6529" t="b">
        <v>0</v>
      </c>
      <c r="K6529" t="s">
        <v>24</v>
      </c>
      <c r="L6529" t="s">
        <v>36</v>
      </c>
      <c r="N6529">
        <v>60</v>
      </c>
      <c r="O6529" t="s">
        <v>2486</v>
      </c>
      <c r="P6529" t="s">
        <v>9354</v>
      </c>
    </row>
    <row r="6530" spans="1:16" x14ac:dyDescent="0.25">
      <c r="A6530" t="s">
        <v>139</v>
      </c>
      <c r="B6530" t="s">
        <v>1756</v>
      </c>
      <c r="C6530" t="s">
        <v>39</v>
      </c>
      <c r="D6530" t="s">
        <v>7657</v>
      </c>
      <c r="E6530" t="s">
        <v>20</v>
      </c>
      <c r="F6530" t="b">
        <v>1</v>
      </c>
      <c r="G6530" t="s">
        <v>2452</v>
      </c>
      <c r="H6530" s="4">
        <v>45736.275023148148</v>
      </c>
      <c r="I6530" t="b">
        <v>0</v>
      </c>
      <c r="J6530" t="b">
        <v>0</v>
      </c>
      <c r="K6530" t="s">
        <v>2452</v>
      </c>
      <c r="L6530" t="s">
        <v>22</v>
      </c>
      <c r="M6530">
        <v>62500</v>
      </c>
      <c r="O6530" t="s">
        <v>9441</v>
      </c>
      <c r="P6530" t="s">
        <v>671</v>
      </c>
    </row>
    <row r="6531" spans="1:16" x14ac:dyDescent="0.25">
      <c r="A6531" t="s">
        <v>139</v>
      </c>
      <c r="B6531" t="s">
        <v>7988</v>
      </c>
      <c r="C6531" t="s">
        <v>39</v>
      </c>
      <c r="D6531" t="s">
        <v>3984</v>
      </c>
      <c r="E6531" t="s">
        <v>20</v>
      </c>
      <c r="F6531" t="b">
        <v>1</v>
      </c>
      <c r="G6531" t="s">
        <v>2438</v>
      </c>
      <c r="H6531" s="4">
        <v>45736.279976851853</v>
      </c>
      <c r="I6531" t="b">
        <v>1</v>
      </c>
      <c r="J6531" t="b">
        <v>0</v>
      </c>
      <c r="K6531" t="s">
        <v>2438</v>
      </c>
      <c r="L6531" t="s">
        <v>22</v>
      </c>
      <c r="M6531">
        <v>80000</v>
      </c>
      <c r="O6531" t="s">
        <v>7989</v>
      </c>
      <c r="P6531" t="s">
        <v>204</v>
      </c>
    </row>
    <row r="6532" spans="1:16" x14ac:dyDescent="0.25">
      <c r="A6532" t="s">
        <v>139</v>
      </c>
      <c r="B6532" t="s">
        <v>9355</v>
      </c>
      <c r="C6532" t="s">
        <v>39</v>
      </c>
      <c r="D6532" t="s">
        <v>2208</v>
      </c>
      <c r="E6532" t="s">
        <v>20</v>
      </c>
      <c r="F6532" t="b">
        <v>1</v>
      </c>
      <c r="G6532" t="s">
        <v>2641</v>
      </c>
      <c r="H6532" s="4">
        <v>45736.284930555557</v>
      </c>
      <c r="I6532" t="b">
        <v>0</v>
      </c>
      <c r="J6532" t="b">
        <v>0</v>
      </c>
      <c r="K6532" t="s">
        <v>2641</v>
      </c>
      <c r="L6532" t="s">
        <v>22</v>
      </c>
      <c r="M6532">
        <v>141810.3125</v>
      </c>
      <c r="O6532" t="s">
        <v>9356</v>
      </c>
      <c r="P6532" t="s">
        <v>9357</v>
      </c>
    </row>
    <row r="6533" spans="1:16" x14ac:dyDescent="0.25">
      <c r="A6533" t="s">
        <v>2</v>
      </c>
      <c r="B6533" t="s">
        <v>4313</v>
      </c>
      <c r="C6533" t="s">
        <v>3088</v>
      </c>
      <c r="D6533" t="s">
        <v>4002</v>
      </c>
      <c r="E6533" t="s">
        <v>20</v>
      </c>
      <c r="F6533" t="b">
        <v>0</v>
      </c>
      <c r="G6533" t="s">
        <v>2134</v>
      </c>
      <c r="H6533" s="4">
        <v>45736.285879629628</v>
      </c>
      <c r="I6533" t="b">
        <v>1</v>
      </c>
      <c r="J6533" t="b">
        <v>0</v>
      </c>
      <c r="K6533" t="s">
        <v>2134</v>
      </c>
      <c r="L6533" t="s">
        <v>22</v>
      </c>
      <c r="M6533">
        <v>410000</v>
      </c>
      <c r="O6533" t="s">
        <v>822</v>
      </c>
    </row>
    <row r="6534" spans="1:16" x14ac:dyDescent="0.25">
      <c r="A6534" t="s">
        <v>0</v>
      </c>
      <c r="B6534" t="s">
        <v>288</v>
      </c>
      <c r="C6534" t="s">
        <v>9358</v>
      </c>
      <c r="D6534" t="s">
        <v>4083</v>
      </c>
      <c r="E6534" t="s">
        <v>20</v>
      </c>
      <c r="F6534" t="b">
        <v>0</v>
      </c>
      <c r="G6534" t="s">
        <v>27</v>
      </c>
      <c r="H6534" s="4">
        <v>45736.291921296302</v>
      </c>
      <c r="I6534" t="b">
        <v>0</v>
      </c>
      <c r="J6534" t="b">
        <v>0</v>
      </c>
      <c r="K6534" t="s">
        <v>24</v>
      </c>
      <c r="L6534" t="s">
        <v>22</v>
      </c>
      <c r="M6534">
        <v>100000</v>
      </c>
      <c r="O6534" t="s">
        <v>9359</v>
      </c>
      <c r="P6534" t="s">
        <v>3836</v>
      </c>
    </row>
    <row r="6535" spans="1:16" x14ac:dyDescent="0.25">
      <c r="A6535" t="s">
        <v>0</v>
      </c>
      <c r="B6535" t="s">
        <v>6622</v>
      </c>
      <c r="C6535" t="s">
        <v>1591</v>
      </c>
      <c r="D6535" t="s">
        <v>3828</v>
      </c>
      <c r="E6535" t="s">
        <v>51</v>
      </c>
      <c r="F6535" t="b">
        <v>0</v>
      </c>
      <c r="G6535" t="s">
        <v>23</v>
      </c>
      <c r="H6535" s="4">
        <v>45736.310844907413</v>
      </c>
      <c r="I6535" t="b">
        <v>0</v>
      </c>
      <c r="J6535" t="b">
        <v>0</v>
      </c>
      <c r="K6535" t="s">
        <v>24</v>
      </c>
      <c r="L6535" t="s">
        <v>36</v>
      </c>
      <c r="N6535">
        <v>40</v>
      </c>
      <c r="O6535" t="s">
        <v>6623</v>
      </c>
    </row>
    <row r="6536" spans="1:16" x14ac:dyDescent="0.25">
      <c r="A6536" t="s">
        <v>0</v>
      </c>
      <c r="B6536" t="s">
        <v>103</v>
      </c>
      <c r="C6536" t="s">
        <v>203</v>
      </c>
      <c r="D6536" t="s">
        <v>2208</v>
      </c>
      <c r="E6536" t="s">
        <v>20</v>
      </c>
      <c r="F6536" t="b">
        <v>0</v>
      </c>
      <c r="G6536" t="s">
        <v>23</v>
      </c>
      <c r="H6536" s="4">
        <v>45736.312141203707</v>
      </c>
      <c r="I6536" t="b">
        <v>0</v>
      </c>
      <c r="J6536" t="b">
        <v>0</v>
      </c>
      <c r="K6536" t="s">
        <v>24</v>
      </c>
      <c r="L6536" t="s">
        <v>22</v>
      </c>
      <c r="M6536">
        <v>70000</v>
      </c>
      <c r="O6536" t="s">
        <v>803</v>
      </c>
      <c r="P6536" t="s">
        <v>9360</v>
      </c>
    </row>
    <row r="6537" spans="1:16" x14ac:dyDescent="0.25">
      <c r="A6537" t="s">
        <v>139</v>
      </c>
      <c r="B6537" t="s">
        <v>9361</v>
      </c>
      <c r="C6537" t="s">
        <v>5090</v>
      </c>
      <c r="D6537" t="s">
        <v>3969</v>
      </c>
      <c r="E6537" t="s">
        <v>20</v>
      </c>
      <c r="F6537" t="b">
        <v>0</v>
      </c>
      <c r="G6537" t="s">
        <v>30</v>
      </c>
      <c r="H6537" s="4">
        <v>45736.333865740737</v>
      </c>
      <c r="I6537" t="b">
        <v>0</v>
      </c>
      <c r="J6537" t="b">
        <v>1</v>
      </c>
      <c r="K6537" t="s">
        <v>24</v>
      </c>
      <c r="L6537" t="s">
        <v>22</v>
      </c>
      <c r="M6537">
        <v>110000</v>
      </c>
      <c r="O6537" t="s">
        <v>800</v>
      </c>
      <c r="P6537" t="s">
        <v>249</v>
      </c>
    </row>
    <row r="6538" spans="1:16" x14ac:dyDescent="0.25">
      <c r="A6538" t="s">
        <v>89</v>
      </c>
      <c r="B6538" t="s">
        <v>4515</v>
      </c>
      <c r="C6538" t="s">
        <v>71</v>
      </c>
      <c r="D6538" t="s">
        <v>3972</v>
      </c>
      <c r="E6538" t="s">
        <v>20</v>
      </c>
      <c r="F6538" t="b">
        <v>0</v>
      </c>
      <c r="G6538" t="s">
        <v>27</v>
      </c>
      <c r="H6538" s="4">
        <v>45736.334814814807</v>
      </c>
      <c r="I6538" t="b">
        <v>0</v>
      </c>
      <c r="J6538" t="b">
        <v>1</v>
      </c>
      <c r="K6538" t="s">
        <v>24</v>
      </c>
      <c r="L6538" t="s">
        <v>22</v>
      </c>
      <c r="M6538">
        <v>187625</v>
      </c>
      <c r="O6538" t="s">
        <v>1101</v>
      </c>
      <c r="P6538" t="s">
        <v>4516</v>
      </c>
    </row>
    <row r="6539" spans="1:16" x14ac:dyDescent="0.25">
      <c r="A6539" t="s">
        <v>40</v>
      </c>
      <c r="B6539" t="s">
        <v>3193</v>
      </c>
      <c r="C6539" t="s">
        <v>1471</v>
      </c>
      <c r="D6539" t="s">
        <v>4177</v>
      </c>
      <c r="E6539" t="s">
        <v>20</v>
      </c>
      <c r="F6539" t="b">
        <v>0</v>
      </c>
      <c r="G6539" t="s">
        <v>41</v>
      </c>
      <c r="H6539" s="4">
        <v>45736.335868055547</v>
      </c>
      <c r="I6539" t="b">
        <v>0</v>
      </c>
      <c r="J6539" t="b">
        <v>1</v>
      </c>
      <c r="K6539" t="s">
        <v>24</v>
      </c>
      <c r="L6539" t="s">
        <v>22</v>
      </c>
      <c r="M6539">
        <v>241000</v>
      </c>
      <c r="O6539" t="s">
        <v>59</v>
      </c>
      <c r="P6539" t="s">
        <v>137</v>
      </c>
    </row>
    <row r="6540" spans="1:16" x14ac:dyDescent="0.25">
      <c r="A6540" t="s">
        <v>1</v>
      </c>
      <c r="B6540" t="s">
        <v>6626</v>
      </c>
      <c r="C6540" t="s">
        <v>39</v>
      </c>
      <c r="D6540" t="s">
        <v>3956</v>
      </c>
      <c r="E6540" t="s">
        <v>34</v>
      </c>
      <c r="F6540" t="b">
        <v>1</v>
      </c>
      <c r="G6540" t="s">
        <v>52</v>
      </c>
      <c r="H6540" s="4">
        <v>45736.336539351847</v>
      </c>
      <c r="I6540" t="b">
        <v>0</v>
      </c>
      <c r="J6540" t="b">
        <v>0</v>
      </c>
      <c r="K6540" t="s">
        <v>24</v>
      </c>
      <c r="L6540" t="s">
        <v>36</v>
      </c>
      <c r="N6540">
        <v>13.430000305175779</v>
      </c>
      <c r="O6540" t="s">
        <v>6627</v>
      </c>
      <c r="P6540" t="s">
        <v>1506</v>
      </c>
    </row>
    <row r="6541" spans="1:16" x14ac:dyDescent="0.25">
      <c r="A6541" t="s">
        <v>139</v>
      </c>
      <c r="B6541" t="s">
        <v>9362</v>
      </c>
      <c r="C6541" t="s">
        <v>9363</v>
      </c>
      <c r="D6541" t="s">
        <v>9364</v>
      </c>
      <c r="E6541" t="s">
        <v>631</v>
      </c>
      <c r="F6541" t="b">
        <v>0</v>
      </c>
      <c r="G6541" t="s">
        <v>820</v>
      </c>
      <c r="H6541" s="4">
        <v>45736.341273148151</v>
      </c>
      <c r="I6541" t="b">
        <v>0</v>
      </c>
      <c r="J6541" t="b">
        <v>0</v>
      </c>
      <c r="K6541" t="s">
        <v>820</v>
      </c>
      <c r="L6541" t="s">
        <v>22</v>
      </c>
      <c r="M6541">
        <v>103000</v>
      </c>
      <c r="O6541" t="s">
        <v>341</v>
      </c>
      <c r="P6541" t="s">
        <v>9365</v>
      </c>
    </row>
    <row r="6542" spans="1:16" x14ac:dyDescent="0.25">
      <c r="A6542" t="s">
        <v>2</v>
      </c>
      <c r="B6542" t="s">
        <v>9366</v>
      </c>
      <c r="C6542" t="s">
        <v>1828</v>
      </c>
      <c r="D6542" t="s">
        <v>3828</v>
      </c>
      <c r="E6542" t="s">
        <v>20</v>
      </c>
      <c r="F6542" t="b">
        <v>0</v>
      </c>
      <c r="G6542" t="s">
        <v>41</v>
      </c>
      <c r="H6542" s="4">
        <v>45736.37667824074</v>
      </c>
      <c r="I6542" t="b">
        <v>0</v>
      </c>
      <c r="J6542" t="b">
        <v>1</v>
      </c>
      <c r="K6542" t="s">
        <v>24</v>
      </c>
      <c r="L6542" t="s">
        <v>22</v>
      </c>
      <c r="M6542">
        <v>90750</v>
      </c>
      <c r="O6542" t="s">
        <v>3185</v>
      </c>
      <c r="P6542" t="s">
        <v>9367</v>
      </c>
    </row>
    <row r="6543" spans="1:16" x14ac:dyDescent="0.25">
      <c r="A6543" t="s">
        <v>2</v>
      </c>
      <c r="B6543" t="s">
        <v>9368</v>
      </c>
      <c r="C6543" t="s">
        <v>179</v>
      </c>
      <c r="D6543" t="s">
        <v>4177</v>
      </c>
      <c r="E6543" t="s">
        <v>20</v>
      </c>
      <c r="F6543" t="b">
        <v>0</v>
      </c>
      <c r="G6543" t="s">
        <v>27</v>
      </c>
      <c r="H6543" s="4">
        <v>45736.377337962957</v>
      </c>
      <c r="I6543" t="b">
        <v>0</v>
      </c>
      <c r="J6543" t="b">
        <v>1</v>
      </c>
      <c r="K6543" t="s">
        <v>24</v>
      </c>
      <c r="L6543" t="s">
        <v>22</v>
      </c>
      <c r="M6543">
        <v>207000</v>
      </c>
      <c r="O6543" t="s">
        <v>59</v>
      </c>
      <c r="P6543" t="s">
        <v>137</v>
      </c>
    </row>
    <row r="6544" spans="1:16" x14ac:dyDescent="0.25">
      <c r="A6544" t="s">
        <v>25</v>
      </c>
      <c r="B6544" t="s">
        <v>9476</v>
      </c>
      <c r="C6544" t="s">
        <v>39</v>
      </c>
      <c r="D6544" t="s">
        <v>3828</v>
      </c>
      <c r="E6544" t="s">
        <v>20</v>
      </c>
      <c r="F6544" t="b">
        <v>1</v>
      </c>
      <c r="G6544" t="s">
        <v>30</v>
      </c>
      <c r="H6544" s="4">
        <v>45736.417696759258</v>
      </c>
      <c r="I6544" t="b">
        <v>0</v>
      </c>
      <c r="J6544" t="b">
        <v>0</v>
      </c>
      <c r="K6544" t="s">
        <v>24</v>
      </c>
      <c r="L6544" t="s">
        <v>36</v>
      </c>
      <c r="N6544">
        <v>24.97500038146973</v>
      </c>
      <c r="O6544" t="s">
        <v>9477</v>
      </c>
      <c r="P6544" t="s">
        <v>393</v>
      </c>
    </row>
    <row r="6545" spans="1:16" x14ac:dyDescent="0.25">
      <c r="A6545" t="s">
        <v>1</v>
      </c>
      <c r="B6545" t="s">
        <v>2799</v>
      </c>
      <c r="C6545" t="s">
        <v>1346</v>
      </c>
      <c r="D6545" t="s">
        <v>2208</v>
      </c>
      <c r="E6545" t="s">
        <v>34</v>
      </c>
      <c r="F6545" t="b">
        <v>0</v>
      </c>
      <c r="G6545" t="s">
        <v>41</v>
      </c>
      <c r="H6545" s="4">
        <v>45736.418229166673</v>
      </c>
      <c r="I6545" t="b">
        <v>0</v>
      </c>
      <c r="J6545" t="b">
        <v>1</v>
      </c>
      <c r="K6545" t="s">
        <v>24</v>
      </c>
      <c r="L6545" t="s">
        <v>22</v>
      </c>
      <c r="M6545">
        <v>198000</v>
      </c>
      <c r="O6545" t="s">
        <v>428</v>
      </c>
      <c r="P6545" t="s">
        <v>7308</v>
      </c>
    </row>
    <row r="6546" spans="1:16" x14ac:dyDescent="0.25">
      <c r="A6546" t="s">
        <v>2</v>
      </c>
      <c r="B6546" t="s">
        <v>4227</v>
      </c>
      <c r="C6546" t="s">
        <v>690</v>
      </c>
      <c r="D6546" t="s">
        <v>2208</v>
      </c>
      <c r="E6546" t="s">
        <v>34</v>
      </c>
      <c r="F6546" t="b">
        <v>0</v>
      </c>
      <c r="G6546" t="s">
        <v>27</v>
      </c>
      <c r="H6546" s="4">
        <v>45736.432141203702</v>
      </c>
      <c r="I6546" t="b">
        <v>0</v>
      </c>
      <c r="J6546" t="b">
        <v>1</v>
      </c>
      <c r="K6546" t="s">
        <v>24</v>
      </c>
      <c r="L6546" t="s">
        <v>22</v>
      </c>
      <c r="M6546">
        <v>175500</v>
      </c>
      <c r="O6546" t="s">
        <v>428</v>
      </c>
      <c r="P6546" t="s">
        <v>4237</v>
      </c>
    </row>
    <row r="6547" spans="1:16" x14ac:dyDescent="0.25">
      <c r="A6547" t="s">
        <v>89</v>
      </c>
      <c r="B6547" t="s">
        <v>7451</v>
      </c>
      <c r="C6547" t="s">
        <v>7312</v>
      </c>
      <c r="D6547" t="s">
        <v>2208</v>
      </c>
      <c r="E6547" t="s">
        <v>34</v>
      </c>
      <c r="F6547" t="b">
        <v>0</v>
      </c>
      <c r="G6547" t="s">
        <v>41</v>
      </c>
      <c r="H6547" s="4">
        <v>45736.433148148149</v>
      </c>
      <c r="I6547" t="b">
        <v>0</v>
      </c>
      <c r="J6547" t="b">
        <v>1</v>
      </c>
      <c r="K6547" t="s">
        <v>24</v>
      </c>
      <c r="L6547" t="s">
        <v>22</v>
      </c>
      <c r="M6547">
        <v>195000</v>
      </c>
      <c r="O6547" t="s">
        <v>428</v>
      </c>
      <c r="P6547" t="s">
        <v>7452</v>
      </c>
    </row>
    <row r="6548" spans="1:16" x14ac:dyDescent="0.25">
      <c r="A6548" t="s">
        <v>0</v>
      </c>
      <c r="B6548" t="s">
        <v>0</v>
      </c>
      <c r="C6548" t="s">
        <v>1978</v>
      </c>
      <c r="D6548" t="s">
        <v>7546</v>
      </c>
      <c r="E6548" t="s">
        <v>34</v>
      </c>
      <c r="F6548" t="b">
        <v>0</v>
      </c>
      <c r="G6548" t="s">
        <v>52</v>
      </c>
      <c r="H6548" s="4">
        <v>45736.459699074083</v>
      </c>
      <c r="I6548" t="b">
        <v>0</v>
      </c>
      <c r="J6548" t="b">
        <v>0</v>
      </c>
      <c r="K6548" t="s">
        <v>24</v>
      </c>
      <c r="L6548" t="s">
        <v>36</v>
      </c>
      <c r="N6548">
        <v>15</v>
      </c>
      <c r="O6548" t="s">
        <v>7547</v>
      </c>
      <c r="P6548" t="s">
        <v>61</v>
      </c>
    </row>
    <row r="6549" spans="1:16" x14ac:dyDescent="0.25">
      <c r="A6549" t="s">
        <v>25</v>
      </c>
      <c r="B6549" t="s">
        <v>9369</v>
      </c>
      <c r="C6549" t="s">
        <v>9370</v>
      </c>
      <c r="D6549" t="s">
        <v>3350</v>
      </c>
      <c r="E6549" t="s">
        <v>20</v>
      </c>
      <c r="F6549" t="b">
        <v>0</v>
      </c>
      <c r="G6549" t="s">
        <v>314</v>
      </c>
      <c r="H6549" s="4">
        <v>45736.483020833337</v>
      </c>
      <c r="I6549" t="b">
        <v>1</v>
      </c>
      <c r="J6549" t="b">
        <v>0</v>
      </c>
      <c r="K6549" t="s">
        <v>314</v>
      </c>
      <c r="L6549" t="s">
        <v>22</v>
      </c>
      <c r="M6549">
        <v>40000</v>
      </c>
      <c r="O6549" t="s">
        <v>3350</v>
      </c>
      <c r="P6549" t="s">
        <v>1304</v>
      </c>
    </row>
    <row r="6550" spans="1:16" x14ac:dyDescent="0.25">
      <c r="A6550" t="s">
        <v>0</v>
      </c>
      <c r="B6550" t="s">
        <v>5524</v>
      </c>
      <c r="C6550" t="s">
        <v>851</v>
      </c>
      <c r="D6550" t="s">
        <v>4327</v>
      </c>
      <c r="E6550" t="s">
        <v>20</v>
      </c>
      <c r="F6550" t="b">
        <v>0</v>
      </c>
      <c r="G6550" t="s">
        <v>27</v>
      </c>
      <c r="H6550" s="4">
        <v>45736.500081018523</v>
      </c>
      <c r="I6550" t="b">
        <v>0</v>
      </c>
      <c r="J6550" t="b">
        <v>0</v>
      </c>
      <c r="K6550" t="s">
        <v>24</v>
      </c>
      <c r="L6550" t="s">
        <v>22</v>
      </c>
      <c r="M6550">
        <v>62500</v>
      </c>
      <c r="O6550" t="s">
        <v>5525</v>
      </c>
      <c r="P6550" t="s">
        <v>5526</v>
      </c>
    </row>
    <row r="6551" spans="1:16" x14ac:dyDescent="0.25">
      <c r="A6551" t="s">
        <v>0</v>
      </c>
      <c r="B6551" t="s">
        <v>0</v>
      </c>
      <c r="C6551" t="s">
        <v>9442</v>
      </c>
      <c r="D6551" t="s">
        <v>7546</v>
      </c>
      <c r="E6551" t="s">
        <v>34</v>
      </c>
      <c r="F6551" t="b">
        <v>0</v>
      </c>
      <c r="G6551" t="s">
        <v>41</v>
      </c>
      <c r="H6551" s="4">
        <v>45736.500381944446</v>
      </c>
      <c r="I6551" t="b">
        <v>0</v>
      </c>
      <c r="J6551" t="b">
        <v>0</v>
      </c>
      <c r="K6551" t="s">
        <v>24</v>
      </c>
      <c r="L6551" t="s">
        <v>36</v>
      </c>
      <c r="N6551">
        <v>15</v>
      </c>
      <c r="O6551" t="s">
        <v>7547</v>
      </c>
      <c r="P6551" t="s">
        <v>61</v>
      </c>
    </row>
    <row r="6552" spans="1:16" x14ac:dyDescent="0.25">
      <c r="A6552" t="s">
        <v>0</v>
      </c>
      <c r="B6552" t="s">
        <v>0</v>
      </c>
      <c r="C6552" t="s">
        <v>3934</v>
      </c>
      <c r="D6552" t="s">
        <v>7546</v>
      </c>
      <c r="E6552" t="s">
        <v>34</v>
      </c>
      <c r="F6552" t="b">
        <v>0</v>
      </c>
      <c r="G6552" t="s">
        <v>35</v>
      </c>
      <c r="H6552" s="4">
        <v>45736.500648148147</v>
      </c>
      <c r="I6552" t="b">
        <v>0</v>
      </c>
      <c r="J6552" t="b">
        <v>0</v>
      </c>
      <c r="K6552" t="s">
        <v>24</v>
      </c>
      <c r="L6552" t="s">
        <v>36</v>
      </c>
      <c r="N6552">
        <v>15</v>
      </c>
      <c r="O6552" t="s">
        <v>7547</v>
      </c>
      <c r="P6552" t="s">
        <v>61</v>
      </c>
    </row>
    <row r="6553" spans="1:16" x14ac:dyDescent="0.25">
      <c r="A6553" t="s">
        <v>2</v>
      </c>
      <c r="B6553" t="s">
        <v>9373</v>
      </c>
      <c r="C6553" t="s">
        <v>612</v>
      </c>
      <c r="D6553" t="s">
        <v>3972</v>
      </c>
      <c r="E6553" t="s">
        <v>20</v>
      </c>
      <c r="F6553" t="b">
        <v>0</v>
      </c>
      <c r="G6553" t="s">
        <v>27</v>
      </c>
      <c r="H6553" s="4">
        <v>45736.501006944447</v>
      </c>
      <c r="I6553" t="b">
        <v>0</v>
      </c>
      <c r="J6553" t="b">
        <v>1</v>
      </c>
      <c r="K6553" t="s">
        <v>24</v>
      </c>
      <c r="L6553" t="s">
        <v>22</v>
      </c>
      <c r="M6553">
        <v>122900</v>
      </c>
      <c r="O6553" t="s">
        <v>5481</v>
      </c>
      <c r="P6553" t="s">
        <v>9374</v>
      </c>
    </row>
    <row r="6554" spans="1:16" x14ac:dyDescent="0.25">
      <c r="A6554" t="s">
        <v>1</v>
      </c>
      <c r="B6554" t="s">
        <v>2392</v>
      </c>
      <c r="C6554" t="s">
        <v>292</v>
      </c>
      <c r="D6554" t="s">
        <v>3972</v>
      </c>
      <c r="E6554" t="s">
        <v>20</v>
      </c>
      <c r="F6554" t="b">
        <v>0</v>
      </c>
      <c r="G6554" t="s">
        <v>30</v>
      </c>
      <c r="H6554" s="4">
        <v>45736.501180555562</v>
      </c>
      <c r="I6554" t="b">
        <v>0</v>
      </c>
      <c r="J6554" t="b">
        <v>1</v>
      </c>
      <c r="K6554" t="s">
        <v>24</v>
      </c>
      <c r="L6554" t="s">
        <v>22</v>
      </c>
      <c r="M6554">
        <v>193426.5</v>
      </c>
      <c r="O6554" t="s">
        <v>5481</v>
      </c>
      <c r="P6554" t="s">
        <v>1809</v>
      </c>
    </row>
    <row r="6555" spans="1:16" x14ac:dyDescent="0.25">
      <c r="A6555" t="s">
        <v>40</v>
      </c>
      <c r="B6555" t="s">
        <v>9371</v>
      </c>
      <c r="C6555" t="s">
        <v>2031</v>
      </c>
      <c r="D6555" t="s">
        <v>3956</v>
      </c>
      <c r="E6555" t="s">
        <v>34</v>
      </c>
      <c r="F6555" t="b">
        <v>0</v>
      </c>
      <c r="G6555" t="s">
        <v>27</v>
      </c>
      <c r="H6555" s="4">
        <v>45736.501296296286</v>
      </c>
      <c r="I6555" t="b">
        <v>0</v>
      </c>
      <c r="J6555" t="b">
        <v>1</v>
      </c>
      <c r="K6555" t="s">
        <v>24</v>
      </c>
      <c r="L6555" t="s">
        <v>36</v>
      </c>
      <c r="N6555">
        <v>54.420001983642578</v>
      </c>
      <c r="O6555" t="s">
        <v>2319</v>
      </c>
      <c r="P6555" t="s">
        <v>9372</v>
      </c>
    </row>
    <row r="6556" spans="1:16" x14ac:dyDescent="0.25">
      <c r="A6556" t="s">
        <v>2</v>
      </c>
      <c r="B6556" t="s">
        <v>7405</v>
      </c>
      <c r="C6556" t="s">
        <v>1358</v>
      </c>
      <c r="D6556" t="s">
        <v>3972</v>
      </c>
      <c r="E6556" t="s">
        <v>20</v>
      </c>
      <c r="F6556" t="b">
        <v>0</v>
      </c>
      <c r="G6556" t="s">
        <v>41</v>
      </c>
      <c r="H6556" s="4">
        <v>45736.501400462963</v>
      </c>
      <c r="I6556" t="b">
        <v>0</v>
      </c>
      <c r="J6556" t="b">
        <v>0</v>
      </c>
      <c r="K6556" t="s">
        <v>24</v>
      </c>
      <c r="L6556" t="s">
        <v>22</v>
      </c>
      <c r="M6556">
        <v>82850</v>
      </c>
      <c r="O6556" t="s">
        <v>5481</v>
      </c>
      <c r="P6556" t="s">
        <v>3772</v>
      </c>
    </row>
    <row r="6557" spans="1:16" x14ac:dyDescent="0.25">
      <c r="A6557" t="s">
        <v>2</v>
      </c>
      <c r="B6557" t="s">
        <v>9373</v>
      </c>
      <c r="C6557" t="s">
        <v>1050</v>
      </c>
      <c r="D6557" t="s">
        <v>3972</v>
      </c>
      <c r="E6557" t="s">
        <v>20</v>
      </c>
      <c r="F6557" t="b">
        <v>0</v>
      </c>
      <c r="G6557" t="s">
        <v>41</v>
      </c>
      <c r="H6557" s="4">
        <v>45736.502187500002</v>
      </c>
      <c r="I6557" t="b">
        <v>0</v>
      </c>
      <c r="J6557" t="b">
        <v>1</v>
      </c>
      <c r="K6557" t="s">
        <v>24</v>
      </c>
      <c r="L6557" t="s">
        <v>22</v>
      </c>
      <c r="M6557">
        <v>122900</v>
      </c>
      <c r="O6557" t="s">
        <v>5481</v>
      </c>
      <c r="P6557" t="s">
        <v>9374</v>
      </c>
    </row>
    <row r="6558" spans="1:16" x14ac:dyDescent="0.25">
      <c r="A6558" t="s">
        <v>1</v>
      </c>
      <c r="B6558" t="s">
        <v>9375</v>
      </c>
      <c r="C6558" t="s">
        <v>1050</v>
      </c>
      <c r="D6558" t="s">
        <v>3972</v>
      </c>
      <c r="E6558" t="s">
        <v>20</v>
      </c>
      <c r="F6558" t="b">
        <v>0</v>
      </c>
      <c r="G6558" t="s">
        <v>35</v>
      </c>
      <c r="H6558" s="4">
        <v>45736.502349537041</v>
      </c>
      <c r="I6558" t="b">
        <v>0</v>
      </c>
      <c r="J6558" t="b">
        <v>1</v>
      </c>
      <c r="K6558" t="s">
        <v>24</v>
      </c>
      <c r="L6558" t="s">
        <v>36</v>
      </c>
      <c r="N6558">
        <v>73</v>
      </c>
      <c r="O6558" t="s">
        <v>5481</v>
      </c>
      <c r="P6558" t="s">
        <v>354</v>
      </c>
    </row>
    <row r="6559" spans="1:16" x14ac:dyDescent="0.25">
      <c r="A6559" t="s">
        <v>25</v>
      </c>
      <c r="B6559" t="s">
        <v>9376</v>
      </c>
      <c r="C6559" t="s">
        <v>820</v>
      </c>
      <c r="D6559" t="s">
        <v>4034</v>
      </c>
      <c r="E6559" t="s">
        <v>20</v>
      </c>
      <c r="F6559" t="b">
        <v>0</v>
      </c>
      <c r="G6559" t="s">
        <v>820</v>
      </c>
      <c r="H6559" s="4">
        <v>45736.507175925923</v>
      </c>
      <c r="I6559" t="b">
        <v>0</v>
      </c>
      <c r="J6559" t="b">
        <v>0</v>
      </c>
      <c r="K6559" t="s">
        <v>820</v>
      </c>
      <c r="L6559" t="s">
        <v>22</v>
      </c>
      <c r="M6559">
        <v>64800</v>
      </c>
      <c r="O6559" t="s">
        <v>9377</v>
      </c>
      <c r="P6559" t="s">
        <v>9378</v>
      </c>
    </row>
    <row r="6560" spans="1:16" x14ac:dyDescent="0.25">
      <c r="A6560" t="s">
        <v>40</v>
      </c>
      <c r="B6560" t="s">
        <v>40</v>
      </c>
      <c r="C6560" t="s">
        <v>3608</v>
      </c>
      <c r="D6560" t="s">
        <v>3972</v>
      </c>
      <c r="E6560" t="s">
        <v>20</v>
      </c>
      <c r="F6560" t="b">
        <v>0</v>
      </c>
      <c r="G6560" t="s">
        <v>27</v>
      </c>
      <c r="H6560" s="4">
        <v>45736.516180555547</v>
      </c>
      <c r="I6560" t="b">
        <v>0</v>
      </c>
      <c r="J6560" t="b">
        <v>1</v>
      </c>
      <c r="K6560" t="s">
        <v>24</v>
      </c>
      <c r="L6560" t="s">
        <v>22</v>
      </c>
      <c r="M6560">
        <v>148000</v>
      </c>
      <c r="O6560" t="s">
        <v>5481</v>
      </c>
      <c r="P6560" t="s">
        <v>9443</v>
      </c>
    </row>
    <row r="6561" spans="1:16" x14ac:dyDescent="0.25">
      <c r="A6561" t="s">
        <v>0</v>
      </c>
      <c r="B6561" t="s">
        <v>9447</v>
      </c>
      <c r="C6561" t="s">
        <v>114</v>
      </c>
      <c r="D6561" t="s">
        <v>3956</v>
      </c>
      <c r="E6561" t="s">
        <v>34</v>
      </c>
      <c r="F6561" t="b">
        <v>0</v>
      </c>
      <c r="G6561" t="s">
        <v>27</v>
      </c>
      <c r="H6561" s="4">
        <v>45736.541886574072</v>
      </c>
      <c r="I6561" t="b">
        <v>1</v>
      </c>
      <c r="J6561" t="b">
        <v>1</v>
      </c>
      <c r="K6561" t="s">
        <v>24</v>
      </c>
      <c r="L6561" t="s">
        <v>36</v>
      </c>
      <c r="N6561">
        <v>26.389999389648441</v>
      </c>
      <c r="O6561" t="s">
        <v>9448</v>
      </c>
      <c r="P6561" t="s">
        <v>2787</v>
      </c>
    </row>
    <row r="6562" spans="1:16" x14ac:dyDescent="0.25">
      <c r="A6562" t="s">
        <v>2</v>
      </c>
      <c r="B6562" t="s">
        <v>9379</v>
      </c>
      <c r="C6562" t="s">
        <v>3318</v>
      </c>
      <c r="D6562" t="s">
        <v>3828</v>
      </c>
      <c r="E6562" t="s">
        <v>20</v>
      </c>
      <c r="F6562" t="b">
        <v>0</v>
      </c>
      <c r="G6562" t="s">
        <v>27</v>
      </c>
      <c r="H6562" s="4">
        <v>45736.543055555558</v>
      </c>
      <c r="I6562" t="b">
        <v>0</v>
      </c>
      <c r="J6562" t="b">
        <v>1</v>
      </c>
      <c r="K6562" t="s">
        <v>24</v>
      </c>
      <c r="L6562" t="s">
        <v>36</v>
      </c>
      <c r="N6562">
        <v>63.5</v>
      </c>
      <c r="O6562" t="s">
        <v>3060</v>
      </c>
      <c r="P6562" t="s">
        <v>9380</v>
      </c>
    </row>
    <row r="6563" spans="1:16" x14ac:dyDescent="0.25">
      <c r="A6563" t="s">
        <v>2</v>
      </c>
      <c r="B6563" t="s">
        <v>2</v>
      </c>
      <c r="C6563" t="s">
        <v>87</v>
      </c>
      <c r="D6563" t="s">
        <v>131</v>
      </c>
      <c r="E6563" t="s">
        <v>20</v>
      </c>
      <c r="F6563" t="b">
        <v>0</v>
      </c>
      <c r="G6563" t="s">
        <v>41</v>
      </c>
      <c r="H6563" s="4">
        <v>45736.554652777777</v>
      </c>
      <c r="I6563" t="b">
        <v>1</v>
      </c>
      <c r="J6563" t="b">
        <v>0</v>
      </c>
      <c r="K6563" t="s">
        <v>24</v>
      </c>
      <c r="L6563" t="s">
        <v>22</v>
      </c>
      <c r="M6563">
        <v>130000</v>
      </c>
      <c r="O6563" t="s">
        <v>131</v>
      </c>
      <c r="P6563" t="s">
        <v>9381</v>
      </c>
    </row>
    <row r="6564" spans="1:16" x14ac:dyDescent="0.25">
      <c r="A6564" t="s">
        <v>2</v>
      </c>
      <c r="B6564" t="s">
        <v>9485</v>
      </c>
      <c r="C6564" t="s">
        <v>4007</v>
      </c>
      <c r="D6564" t="s">
        <v>3956</v>
      </c>
      <c r="E6564" t="s">
        <v>20</v>
      </c>
      <c r="F6564" t="b">
        <v>0</v>
      </c>
      <c r="G6564" t="s">
        <v>1247</v>
      </c>
      <c r="H6564" s="4">
        <v>45736.57135416667</v>
      </c>
      <c r="I6564" t="b">
        <v>0</v>
      </c>
      <c r="J6564" t="b">
        <v>0</v>
      </c>
      <c r="K6564" t="s">
        <v>1247</v>
      </c>
      <c r="L6564" t="s">
        <v>36</v>
      </c>
      <c r="N6564">
        <v>24.819999694824219</v>
      </c>
      <c r="O6564" t="s">
        <v>9486</v>
      </c>
      <c r="P6564" t="s">
        <v>9487</v>
      </c>
    </row>
    <row r="6565" spans="1:16" x14ac:dyDescent="0.25">
      <c r="A6565" t="s">
        <v>25</v>
      </c>
      <c r="B6565" t="s">
        <v>7230</v>
      </c>
      <c r="C6565" t="s">
        <v>7231</v>
      </c>
      <c r="D6565" t="s">
        <v>3972</v>
      </c>
      <c r="E6565" t="s">
        <v>51</v>
      </c>
      <c r="F6565" t="b">
        <v>0</v>
      </c>
      <c r="G6565" t="s">
        <v>30</v>
      </c>
      <c r="H6565" s="4">
        <v>45736.58421296296</v>
      </c>
      <c r="I6565" t="b">
        <v>0</v>
      </c>
      <c r="J6565" t="b">
        <v>0</v>
      </c>
      <c r="K6565" t="s">
        <v>24</v>
      </c>
      <c r="L6565" t="s">
        <v>36</v>
      </c>
      <c r="N6565">
        <v>57</v>
      </c>
      <c r="O6565" t="s">
        <v>1002</v>
      </c>
    </row>
    <row r="6566" spans="1:16" x14ac:dyDescent="0.25">
      <c r="A6566" t="s">
        <v>28</v>
      </c>
      <c r="B6566" t="s">
        <v>9444</v>
      </c>
      <c r="C6566" t="s">
        <v>180</v>
      </c>
      <c r="D6566" t="s">
        <v>3972</v>
      </c>
      <c r="E6566" t="s">
        <v>20</v>
      </c>
      <c r="F6566" t="b">
        <v>0</v>
      </c>
      <c r="G6566" t="s">
        <v>41</v>
      </c>
      <c r="H6566" s="4">
        <v>45736.584409722222</v>
      </c>
      <c r="I6566" t="b">
        <v>0</v>
      </c>
      <c r="J6566" t="b">
        <v>1</v>
      </c>
      <c r="K6566" t="s">
        <v>24</v>
      </c>
      <c r="L6566" t="s">
        <v>22</v>
      </c>
      <c r="M6566">
        <v>155500</v>
      </c>
      <c r="O6566" t="s">
        <v>9248</v>
      </c>
      <c r="P6566" t="s">
        <v>9445</v>
      </c>
    </row>
    <row r="6567" spans="1:16" x14ac:dyDescent="0.25">
      <c r="A6567" t="s">
        <v>89</v>
      </c>
      <c r="B6567" t="s">
        <v>9459</v>
      </c>
      <c r="C6567" t="s">
        <v>236</v>
      </c>
      <c r="D6567" t="s">
        <v>3972</v>
      </c>
      <c r="E6567" t="s">
        <v>20</v>
      </c>
      <c r="F6567" t="b">
        <v>0</v>
      </c>
      <c r="G6567" t="s">
        <v>27</v>
      </c>
      <c r="H6567" s="4">
        <v>45736.584907407407</v>
      </c>
      <c r="I6567" t="b">
        <v>1</v>
      </c>
      <c r="J6567" t="b">
        <v>1</v>
      </c>
      <c r="K6567" t="s">
        <v>24</v>
      </c>
      <c r="L6567" t="s">
        <v>22</v>
      </c>
      <c r="M6567">
        <v>157500</v>
      </c>
      <c r="O6567" t="s">
        <v>1489</v>
      </c>
    </row>
    <row r="6568" spans="1:16" x14ac:dyDescent="0.25">
      <c r="A6568" t="s">
        <v>40</v>
      </c>
      <c r="B6568" t="s">
        <v>9382</v>
      </c>
      <c r="C6568" t="s">
        <v>538</v>
      </c>
      <c r="D6568" t="s">
        <v>3828</v>
      </c>
      <c r="E6568" t="s">
        <v>20</v>
      </c>
      <c r="F6568" t="b">
        <v>0</v>
      </c>
      <c r="G6568" t="s">
        <v>27</v>
      </c>
      <c r="H6568" s="4">
        <v>45736.585023148153</v>
      </c>
      <c r="I6568" t="b">
        <v>0</v>
      </c>
      <c r="J6568" t="b">
        <v>1</v>
      </c>
      <c r="K6568" t="s">
        <v>24</v>
      </c>
      <c r="L6568" t="s">
        <v>22</v>
      </c>
      <c r="M6568">
        <v>163000</v>
      </c>
      <c r="O6568" t="s">
        <v>487</v>
      </c>
      <c r="P6568" t="s">
        <v>9383</v>
      </c>
    </row>
    <row r="6569" spans="1:16" x14ac:dyDescent="0.25">
      <c r="A6569" t="s">
        <v>2</v>
      </c>
      <c r="B6569" t="s">
        <v>2</v>
      </c>
      <c r="C6569" t="s">
        <v>1778</v>
      </c>
      <c r="D6569" t="s">
        <v>3828</v>
      </c>
      <c r="E6569" t="s">
        <v>20</v>
      </c>
      <c r="F6569" t="b">
        <v>0</v>
      </c>
      <c r="G6569" t="s">
        <v>41</v>
      </c>
      <c r="H6569" s="4">
        <v>45736.585625</v>
      </c>
      <c r="I6569" t="b">
        <v>1</v>
      </c>
      <c r="J6569" t="b">
        <v>1</v>
      </c>
      <c r="K6569" t="s">
        <v>24</v>
      </c>
      <c r="L6569" t="s">
        <v>22</v>
      </c>
      <c r="M6569">
        <v>128825</v>
      </c>
      <c r="O6569" t="s">
        <v>2409</v>
      </c>
      <c r="P6569" t="s">
        <v>9446</v>
      </c>
    </row>
    <row r="6570" spans="1:16" x14ac:dyDescent="0.25">
      <c r="A6570" t="s">
        <v>89</v>
      </c>
      <c r="B6570" t="s">
        <v>7026</v>
      </c>
      <c r="C6570" t="s">
        <v>82</v>
      </c>
      <c r="D6570" t="s">
        <v>3972</v>
      </c>
      <c r="E6570" t="s">
        <v>20</v>
      </c>
      <c r="F6570" t="b">
        <v>0</v>
      </c>
      <c r="G6570" t="s">
        <v>41</v>
      </c>
      <c r="H6570" s="4">
        <v>45736.585682870369</v>
      </c>
      <c r="I6570" t="b">
        <v>0</v>
      </c>
      <c r="J6570" t="b">
        <v>1</v>
      </c>
      <c r="K6570" t="s">
        <v>24</v>
      </c>
      <c r="L6570" t="s">
        <v>22</v>
      </c>
      <c r="M6570">
        <v>147500</v>
      </c>
      <c r="O6570" t="s">
        <v>7027</v>
      </c>
      <c r="P6570" t="s">
        <v>7028</v>
      </c>
    </row>
    <row r="6571" spans="1:16" x14ac:dyDescent="0.25">
      <c r="A6571" t="s">
        <v>19</v>
      </c>
      <c r="B6571" t="s">
        <v>9384</v>
      </c>
      <c r="C6571" t="s">
        <v>140</v>
      </c>
      <c r="D6571" t="s">
        <v>3600</v>
      </c>
      <c r="E6571" t="s">
        <v>51</v>
      </c>
      <c r="F6571" t="b">
        <v>0</v>
      </c>
      <c r="G6571" t="s">
        <v>41</v>
      </c>
      <c r="H6571" s="4">
        <v>45736.596435185187</v>
      </c>
      <c r="I6571" t="b">
        <v>0</v>
      </c>
      <c r="J6571" t="b">
        <v>0</v>
      </c>
      <c r="K6571" t="s">
        <v>24</v>
      </c>
      <c r="L6571" t="s">
        <v>36</v>
      </c>
      <c r="N6571">
        <v>110</v>
      </c>
      <c r="O6571" t="s">
        <v>2569</v>
      </c>
      <c r="P6571" t="s">
        <v>2188</v>
      </c>
    </row>
    <row r="6572" spans="1:16" x14ac:dyDescent="0.25">
      <c r="A6572" t="s">
        <v>139</v>
      </c>
      <c r="B6572" t="s">
        <v>1697</v>
      </c>
      <c r="C6572" t="s">
        <v>39</v>
      </c>
      <c r="D6572" t="s">
        <v>7657</v>
      </c>
      <c r="E6572" t="s">
        <v>20</v>
      </c>
      <c r="F6572" t="b">
        <v>1</v>
      </c>
      <c r="G6572" t="s">
        <v>625</v>
      </c>
      <c r="H6572" s="4">
        <v>45736.624872685177</v>
      </c>
      <c r="I6572" t="b">
        <v>1</v>
      </c>
      <c r="J6572" t="b">
        <v>0</v>
      </c>
      <c r="K6572" t="s">
        <v>625</v>
      </c>
      <c r="L6572" t="s">
        <v>22</v>
      </c>
      <c r="M6572">
        <v>70000</v>
      </c>
      <c r="O6572" t="s">
        <v>9385</v>
      </c>
      <c r="P6572" t="s">
        <v>9386</v>
      </c>
    </row>
    <row r="6573" spans="1:16" x14ac:dyDescent="0.25">
      <c r="A6573" t="s">
        <v>0</v>
      </c>
      <c r="B6573" t="s">
        <v>1632</v>
      </c>
      <c r="C6573" t="s">
        <v>118</v>
      </c>
      <c r="D6573" t="s">
        <v>131</v>
      </c>
      <c r="F6573" t="b">
        <v>0</v>
      </c>
      <c r="G6573" t="s">
        <v>27</v>
      </c>
      <c r="H6573" s="4">
        <v>45736.625127314823</v>
      </c>
      <c r="I6573" t="b">
        <v>1</v>
      </c>
      <c r="J6573" t="b">
        <v>0</v>
      </c>
      <c r="K6573" t="s">
        <v>24</v>
      </c>
      <c r="L6573" t="s">
        <v>36</v>
      </c>
      <c r="N6573">
        <v>41</v>
      </c>
      <c r="O6573" t="s">
        <v>131</v>
      </c>
      <c r="P6573" t="s">
        <v>9387</v>
      </c>
    </row>
    <row r="6574" spans="1:16" x14ac:dyDescent="0.25">
      <c r="A6574" t="s">
        <v>19</v>
      </c>
      <c r="B6574" t="s">
        <v>9388</v>
      </c>
      <c r="C6574" t="s">
        <v>3887</v>
      </c>
      <c r="D6574" t="s">
        <v>3972</v>
      </c>
      <c r="E6574" t="s">
        <v>20</v>
      </c>
      <c r="F6574" t="b">
        <v>0</v>
      </c>
      <c r="G6574" t="s">
        <v>27</v>
      </c>
      <c r="H6574" s="4">
        <v>45736.625775462962</v>
      </c>
      <c r="I6574" t="b">
        <v>0</v>
      </c>
      <c r="J6574" t="b">
        <v>1</v>
      </c>
      <c r="K6574" t="s">
        <v>24</v>
      </c>
      <c r="L6574" t="s">
        <v>22</v>
      </c>
      <c r="M6574">
        <v>152500</v>
      </c>
      <c r="O6574" t="s">
        <v>9389</v>
      </c>
      <c r="P6574" t="s">
        <v>9390</v>
      </c>
    </row>
    <row r="6575" spans="1:16" x14ac:dyDescent="0.25">
      <c r="A6575" t="s">
        <v>25</v>
      </c>
      <c r="B6575" t="s">
        <v>8208</v>
      </c>
      <c r="C6575" t="s">
        <v>64</v>
      </c>
      <c r="D6575" t="s">
        <v>3972</v>
      </c>
      <c r="E6575" t="s">
        <v>20</v>
      </c>
      <c r="F6575" t="b">
        <v>0</v>
      </c>
      <c r="G6575" t="s">
        <v>52</v>
      </c>
      <c r="H6575" s="4">
        <v>45736.625949074078</v>
      </c>
      <c r="I6575" t="b">
        <v>0</v>
      </c>
      <c r="J6575" t="b">
        <v>1</v>
      </c>
      <c r="K6575" t="s">
        <v>24</v>
      </c>
      <c r="L6575" t="s">
        <v>22</v>
      </c>
      <c r="M6575">
        <v>98950</v>
      </c>
      <c r="O6575" t="s">
        <v>1906</v>
      </c>
      <c r="P6575" t="s">
        <v>8209</v>
      </c>
    </row>
    <row r="6576" spans="1:16" x14ac:dyDescent="0.25">
      <c r="A6576" t="s">
        <v>40</v>
      </c>
      <c r="B6576" t="s">
        <v>9391</v>
      </c>
      <c r="C6576" t="s">
        <v>1118</v>
      </c>
      <c r="D6576" t="s">
        <v>3972</v>
      </c>
      <c r="E6576" t="s">
        <v>20</v>
      </c>
      <c r="F6576" t="b">
        <v>0</v>
      </c>
      <c r="G6576" t="s">
        <v>27</v>
      </c>
      <c r="H6576" s="4">
        <v>45736.627222222232</v>
      </c>
      <c r="I6576" t="b">
        <v>0</v>
      </c>
      <c r="J6576" t="b">
        <v>1</v>
      </c>
      <c r="K6576" t="s">
        <v>24</v>
      </c>
      <c r="L6576" t="s">
        <v>22</v>
      </c>
      <c r="M6576">
        <v>135000</v>
      </c>
      <c r="O6576" t="s">
        <v>1784</v>
      </c>
      <c r="P6576" t="s">
        <v>2489</v>
      </c>
    </row>
    <row r="6577" spans="1:16" x14ac:dyDescent="0.25">
      <c r="A6577" t="s">
        <v>2</v>
      </c>
      <c r="B6577" t="s">
        <v>2</v>
      </c>
      <c r="C6577" t="s">
        <v>9392</v>
      </c>
      <c r="D6577" t="s">
        <v>3972</v>
      </c>
      <c r="E6577" t="s">
        <v>20</v>
      </c>
      <c r="F6577" t="b">
        <v>0</v>
      </c>
      <c r="G6577" t="s">
        <v>52</v>
      </c>
      <c r="H6577" s="4">
        <v>45736.629131944443</v>
      </c>
      <c r="I6577" t="b">
        <v>0</v>
      </c>
      <c r="J6577" t="b">
        <v>1</v>
      </c>
      <c r="K6577" t="s">
        <v>24</v>
      </c>
      <c r="L6577" t="s">
        <v>22</v>
      </c>
      <c r="M6577">
        <v>187153</v>
      </c>
      <c r="O6577" t="s">
        <v>5481</v>
      </c>
      <c r="P6577" t="s">
        <v>3226</v>
      </c>
    </row>
    <row r="6578" spans="1:16" x14ac:dyDescent="0.25">
      <c r="A6578" t="s">
        <v>2</v>
      </c>
      <c r="B6578" t="s">
        <v>4907</v>
      </c>
      <c r="C6578" t="s">
        <v>475</v>
      </c>
      <c r="D6578" t="s">
        <v>3972</v>
      </c>
      <c r="E6578" t="s">
        <v>20</v>
      </c>
      <c r="F6578" t="b">
        <v>0</v>
      </c>
      <c r="G6578" t="s">
        <v>27</v>
      </c>
      <c r="H6578" s="4">
        <v>45736.641516203701</v>
      </c>
      <c r="I6578" t="b">
        <v>0</v>
      </c>
      <c r="J6578" t="b">
        <v>0</v>
      </c>
      <c r="K6578" t="s">
        <v>24</v>
      </c>
      <c r="L6578" t="s">
        <v>22</v>
      </c>
      <c r="M6578">
        <v>130000</v>
      </c>
      <c r="O6578" t="s">
        <v>2925</v>
      </c>
    </row>
    <row r="6579" spans="1:16" x14ac:dyDescent="0.25">
      <c r="A6579" t="s">
        <v>1</v>
      </c>
      <c r="B6579" t="s">
        <v>9393</v>
      </c>
      <c r="C6579" t="s">
        <v>371</v>
      </c>
      <c r="D6579" t="s">
        <v>2208</v>
      </c>
      <c r="E6579" t="s">
        <v>20</v>
      </c>
      <c r="F6579" t="b">
        <v>0</v>
      </c>
      <c r="G6579" t="s">
        <v>27</v>
      </c>
      <c r="H6579" s="4">
        <v>45736.643113425933</v>
      </c>
      <c r="I6579" t="b">
        <v>0</v>
      </c>
      <c r="J6579" t="b">
        <v>0</v>
      </c>
      <c r="K6579" t="s">
        <v>24</v>
      </c>
      <c r="L6579" t="s">
        <v>22</v>
      </c>
      <c r="M6579">
        <v>95000</v>
      </c>
      <c r="O6579" t="s">
        <v>5490</v>
      </c>
      <c r="P6579" t="s">
        <v>9394</v>
      </c>
    </row>
    <row r="6580" spans="1:16" x14ac:dyDescent="0.25">
      <c r="A6580" t="s">
        <v>0</v>
      </c>
      <c r="B6580" t="s">
        <v>8785</v>
      </c>
      <c r="C6580" t="s">
        <v>1099</v>
      </c>
      <c r="D6580" t="s">
        <v>3600</v>
      </c>
      <c r="E6580" t="s">
        <v>51</v>
      </c>
      <c r="F6580" t="b">
        <v>0</v>
      </c>
      <c r="G6580" t="s">
        <v>27</v>
      </c>
      <c r="H6580" s="4">
        <v>45736.666724537034</v>
      </c>
      <c r="I6580" t="b">
        <v>1</v>
      </c>
      <c r="J6580" t="b">
        <v>0</v>
      </c>
      <c r="K6580" t="s">
        <v>24</v>
      </c>
      <c r="L6580" t="s">
        <v>36</v>
      </c>
      <c r="N6580">
        <v>60</v>
      </c>
      <c r="O6580" t="s">
        <v>8786</v>
      </c>
      <c r="P6580" t="s">
        <v>119</v>
      </c>
    </row>
    <row r="6581" spans="1:16" x14ac:dyDescent="0.25">
      <c r="A6581" t="s">
        <v>0</v>
      </c>
      <c r="B6581" t="s">
        <v>218</v>
      </c>
      <c r="C6581" t="s">
        <v>33</v>
      </c>
      <c r="D6581" t="s">
        <v>3828</v>
      </c>
      <c r="E6581" t="s">
        <v>219</v>
      </c>
      <c r="F6581" t="b">
        <v>0</v>
      </c>
      <c r="G6581" t="s">
        <v>35</v>
      </c>
      <c r="H6581" s="4">
        <v>45736.667037037027</v>
      </c>
      <c r="I6581" t="b">
        <v>0</v>
      </c>
      <c r="J6581" t="b">
        <v>0</v>
      </c>
      <c r="K6581" t="s">
        <v>24</v>
      </c>
      <c r="L6581" t="s">
        <v>22</v>
      </c>
      <c r="M6581">
        <v>50000</v>
      </c>
      <c r="O6581" t="s">
        <v>1024</v>
      </c>
      <c r="P6581" t="s">
        <v>1321</v>
      </c>
    </row>
    <row r="6582" spans="1:16" x14ac:dyDescent="0.25">
      <c r="A6582" t="s">
        <v>40</v>
      </c>
      <c r="B6582" t="s">
        <v>9449</v>
      </c>
      <c r="C6582" t="s">
        <v>44</v>
      </c>
      <c r="D6582" t="s">
        <v>9450</v>
      </c>
      <c r="E6582" t="s">
        <v>20</v>
      </c>
      <c r="F6582" t="b">
        <v>0</v>
      </c>
      <c r="G6582" t="s">
        <v>27</v>
      </c>
      <c r="H6582" s="4">
        <v>45736.668182870373</v>
      </c>
      <c r="I6582" t="b">
        <v>1</v>
      </c>
      <c r="J6582" t="b">
        <v>0</v>
      </c>
      <c r="K6582" t="s">
        <v>24</v>
      </c>
      <c r="L6582" t="s">
        <v>22</v>
      </c>
      <c r="M6582">
        <v>190000</v>
      </c>
      <c r="O6582" t="s">
        <v>9451</v>
      </c>
      <c r="P6582" t="s">
        <v>9452</v>
      </c>
    </row>
    <row r="6583" spans="1:16" x14ac:dyDescent="0.25">
      <c r="A6583" t="s">
        <v>2</v>
      </c>
      <c r="B6583" t="s">
        <v>8984</v>
      </c>
      <c r="C6583" t="s">
        <v>42</v>
      </c>
      <c r="D6583" t="s">
        <v>3828</v>
      </c>
      <c r="E6583" t="s">
        <v>51</v>
      </c>
      <c r="F6583" t="b">
        <v>0</v>
      </c>
      <c r="G6583" t="s">
        <v>27</v>
      </c>
      <c r="H6583" s="4">
        <v>45736.668414351851</v>
      </c>
      <c r="I6583" t="b">
        <v>1</v>
      </c>
      <c r="J6583" t="b">
        <v>0</v>
      </c>
      <c r="K6583" t="s">
        <v>24</v>
      </c>
      <c r="L6583" t="s">
        <v>36</v>
      </c>
      <c r="N6583">
        <v>60</v>
      </c>
      <c r="O6583" t="s">
        <v>9460</v>
      </c>
      <c r="P6583" t="s">
        <v>9461</v>
      </c>
    </row>
    <row r="6584" spans="1:16" x14ac:dyDescent="0.25">
      <c r="A6584" t="s">
        <v>1</v>
      </c>
      <c r="B6584" t="s">
        <v>9016</v>
      </c>
      <c r="C6584" t="s">
        <v>160</v>
      </c>
      <c r="D6584" t="s">
        <v>3828</v>
      </c>
      <c r="E6584" t="s">
        <v>20</v>
      </c>
      <c r="F6584" t="b">
        <v>0</v>
      </c>
      <c r="G6584" t="s">
        <v>52</v>
      </c>
      <c r="H6584" s="4">
        <v>45736.668865740743</v>
      </c>
      <c r="I6584" t="b">
        <v>0</v>
      </c>
      <c r="J6584" t="b">
        <v>1</v>
      </c>
      <c r="K6584" t="s">
        <v>24</v>
      </c>
      <c r="L6584" t="s">
        <v>22</v>
      </c>
      <c r="M6584">
        <v>220500</v>
      </c>
      <c r="O6584" t="s">
        <v>3939</v>
      </c>
    </row>
    <row r="6585" spans="1:16" x14ac:dyDescent="0.25">
      <c r="A6585" t="s">
        <v>40</v>
      </c>
      <c r="B6585" t="s">
        <v>9453</v>
      </c>
      <c r="C6585" t="s">
        <v>39</v>
      </c>
      <c r="D6585" t="s">
        <v>3972</v>
      </c>
      <c r="E6585" t="s">
        <v>20</v>
      </c>
      <c r="F6585" t="b">
        <v>1</v>
      </c>
      <c r="G6585" t="s">
        <v>41</v>
      </c>
      <c r="H6585" s="4">
        <v>45736.669120370367</v>
      </c>
      <c r="I6585" t="b">
        <v>1</v>
      </c>
      <c r="J6585" t="b">
        <v>1</v>
      </c>
      <c r="K6585" t="s">
        <v>24</v>
      </c>
      <c r="L6585" t="s">
        <v>22</v>
      </c>
      <c r="M6585">
        <v>115000</v>
      </c>
      <c r="O6585" t="s">
        <v>9454</v>
      </c>
      <c r="P6585" t="s">
        <v>9455</v>
      </c>
    </row>
    <row r="6586" spans="1:16" x14ac:dyDescent="0.25">
      <c r="A6586" t="s">
        <v>2</v>
      </c>
      <c r="B6586" t="s">
        <v>7236</v>
      </c>
      <c r="C6586" t="s">
        <v>2360</v>
      </c>
      <c r="D6586" t="s">
        <v>7237</v>
      </c>
      <c r="E6586" t="s">
        <v>20</v>
      </c>
      <c r="F6586" t="b">
        <v>0</v>
      </c>
      <c r="G6586" t="s">
        <v>1740</v>
      </c>
      <c r="H6586" s="4">
        <v>45736.685069444437</v>
      </c>
      <c r="I6586" t="b">
        <v>0</v>
      </c>
      <c r="J6586" t="b">
        <v>0</v>
      </c>
      <c r="K6586" t="s">
        <v>1740</v>
      </c>
      <c r="L6586" t="s">
        <v>22</v>
      </c>
      <c r="M6586">
        <v>28000</v>
      </c>
      <c r="O6586" t="s">
        <v>7238</v>
      </c>
    </row>
    <row r="6587" spans="1:16" x14ac:dyDescent="0.25">
      <c r="A6587" t="s">
        <v>19</v>
      </c>
      <c r="B6587" t="s">
        <v>2537</v>
      </c>
      <c r="C6587" t="s">
        <v>82</v>
      </c>
      <c r="D6587" t="s">
        <v>3972</v>
      </c>
      <c r="E6587" t="s">
        <v>51</v>
      </c>
      <c r="F6587" t="b">
        <v>0</v>
      </c>
      <c r="G6587" t="s">
        <v>27</v>
      </c>
      <c r="H6587" s="4">
        <v>45736.708344907413</v>
      </c>
      <c r="I6587" t="b">
        <v>0</v>
      </c>
      <c r="J6587" t="b">
        <v>0</v>
      </c>
      <c r="K6587" t="s">
        <v>24</v>
      </c>
      <c r="L6587" t="s">
        <v>36</v>
      </c>
      <c r="N6587">
        <v>77.5</v>
      </c>
      <c r="O6587" t="s">
        <v>5097</v>
      </c>
      <c r="P6587" t="s">
        <v>5098</v>
      </c>
    </row>
    <row r="6588" spans="1:16" x14ac:dyDescent="0.25">
      <c r="A6588" t="s">
        <v>0</v>
      </c>
      <c r="B6588" t="s">
        <v>9395</v>
      </c>
      <c r="C6588" t="s">
        <v>443</v>
      </c>
      <c r="D6588" t="s">
        <v>3600</v>
      </c>
      <c r="E6588" t="s">
        <v>20</v>
      </c>
      <c r="F6588" t="b">
        <v>0</v>
      </c>
      <c r="G6588" t="s">
        <v>27</v>
      </c>
      <c r="H6588" s="4">
        <v>45736.708368055559</v>
      </c>
      <c r="I6588" t="b">
        <v>0</v>
      </c>
      <c r="J6588" t="b">
        <v>0</v>
      </c>
      <c r="K6588" t="s">
        <v>24</v>
      </c>
      <c r="L6588" t="s">
        <v>22</v>
      </c>
      <c r="M6588">
        <v>107500</v>
      </c>
      <c r="O6588" t="s">
        <v>9396</v>
      </c>
      <c r="P6588" t="s">
        <v>9397</v>
      </c>
    </row>
    <row r="6589" spans="1:16" x14ac:dyDescent="0.25">
      <c r="A6589" t="s">
        <v>0</v>
      </c>
      <c r="B6589" t="s">
        <v>0</v>
      </c>
      <c r="C6589" t="s">
        <v>621</v>
      </c>
      <c r="D6589" t="s">
        <v>3972</v>
      </c>
      <c r="E6589" t="s">
        <v>51</v>
      </c>
      <c r="F6589" t="b">
        <v>0</v>
      </c>
      <c r="G6589" t="s">
        <v>52</v>
      </c>
      <c r="H6589" s="4">
        <v>45736.709050925929</v>
      </c>
      <c r="I6589" t="b">
        <v>1</v>
      </c>
      <c r="J6589" t="b">
        <v>0</v>
      </c>
      <c r="K6589" t="s">
        <v>24</v>
      </c>
      <c r="L6589" t="s">
        <v>36</v>
      </c>
      <c r="N6589">
        <v>22.5</v>
      </c>
      <c r="O6589" t="s">
        <v>1783</v>
      </c>
    </row>
    <row r="6590" spans="1:16" x14ac:dyDescent="0.25">
      <c r="A6590" t="s">
        <v>1</v>
      </c>
      <c r="B6590" t="s">
        <v>9456</v>
      </c>
      <c r="C6590" t="s">
        <v>82</v>
      </c>
      <c r="D6590" t="s">
        <v>4083</v>
      </c>
      <c r="E6590" t="s">
        <v>20</v>
      </c>
      <c r="F6590" t="b">
        <v>0</v>
      </c>
      <c r="G6590" t="s">
        <v>27</v>
      </c>
      <c r="H6590" s="4">
        <v>45736.709236111114</v>
      </c>
      <c r="I6590" t="b">
        <v>0</v>
      </c>
      <c r="J6590" t="b">
        <v>0</v>
      </c>
      <c r="K6590" t="s">
        <v>24</v>
      </c>
      <c r="L6590" t="s">
        <v>22</v>
      </c>
      <c r="M6590">
        <v>245000</v>
      </c>
      <c r="O6590" t="s">
        <v>2761</v>
      </c>
      <c r="P6590" t="s">
        <v>3842</v>
      </c>
    </row>
    <row r="6591" spans="1:16" x14ac:dyDescent="0.25">
      <c r="A6591" t="s">
        <v>1</v>
      </c>
      <c r="B6591" t="s">
        <v>779</v>
      </c>
      <c r="C6591" t="s">
        <v>64</v>
      </c>
      <c r="D6591" t="s">
        <v>3972</v>
      </c>
      <c r="E6591" t="s">
        <v>631</v>
      </c>
      <c r="F6591" t="b">
        <v>0</v>
      </c>
      <c r="G6591" t="s">
        <v>52</v>
      </c>
      <c r="H6591" s="4">
        <v>45736.710057870368</v>
      </c>
      <c r="I6591" t="b">
        <v>0</v>
      </c>
      <c r="J6591" t="b">
        <v>0</v>
      </c>
      <c r="K6591" t="s">
        <v>24</v>
      </c>
      <c r="L6591" t="s">
        <v>36</v>
      </c>
      <c r="N6591">
        <v>20</v>
      </c>
      <c r="O6591" t="s">
        <v>3888</v>
      </c>
      <c r="P6591" t="s">
        <v>149</v>
      </c>
    </row>
    <row r="6592" spans="1:16" x14ac:dyDescent="0.25">
      <c r="A6592" t="s">
        <v>2</v>
      </c>
      <c r="B6592" t="s">
        <v>9398</v>
      </c>
      <c r="C6592" t="s">
        <v>172</v>
      </c>
      <c r="D6592" t="s">
        <v>3972</v>
      </c>
      <c r="E6592" t="s">
        <v>20</v>
      </c>
      <c r="F6592" t="b">
        <v>0</v>
      </c>
      <c r="G6592" t="s">
        <v>27</v>
      </c>
      <c r="H6592" s="4">
        <v>45736.710231481477</v>
      </c>
      <c r="I6592" t="b">
        <v>0</v>
      </c>
      <c r="J6592" t="b">
        <v>1</v>
      </c>
      <c r="K6592" t="s">
        <v>24</v>
      </c>
      <c r="L6592" t="s">
        <v>22</v>
      </c>
      <c r="M6592">
        <v>162500</v>
      </c>
      <c r="O6592" t="s">
        <v>1172</v>
      </c>
      <c r="P6592" t="s">
        <v>9399</v>
      </c>
    </row>
    <row r="6593" spans="1:16" x14ac:dyDescent="0.25">
      <c r="A6593" t="s">
        <v>2</v>
      </c>
      <c r="B6593" t="s">
        <v>9400</v>
      </c>
      <c r="C6593" t="s">
        <v>633</v>
      </c>
      <c r="D6593" t="s">
        <v>2208</v>
      </c>
      <c r="E6593" t="s">
        <v>20</v>
      </c>
      <c r="F6593" t="b">
        <v>0</v>
      </c>
      <c r="G6593" t="s">
        <v>27</v>
      </c>
      <c r="H6593" s="4">
        <v>45736.710277777784</v>
      </c>
      <c r="I6593" t="b">
        <v>0</v>
      </c>
      <c r="J6593" t="b">
        <v>1</v>
      </c>
      <c r="K6593" t="s">
        <v>24</v>
      </c>
      <c r="L6593" t="s">
        <v>22</v>
      </c>
      <c r="M6593">
        <v>135000</v>
      </c>
      <c r="O6593" t="s">
        <v>3506</v>
      </c>
      <c r="P6593" t="s">
        <v>9401</v>
      </c>
    </row>
    <row r="6594" spans="1:16" x14ac:dyDescent="0.25">
      <c r="A6594" t="s">
        <v>2</v>
      </c>
      <c r="B6594" t="s">
        <v>2</v>
      </c>
      <c r="C6594" t="s">
        <v>39</v>
      </c>
      <c r="D6594" t="s">
        <v>3984</v>
      </c>
      <c r="E6594" t="s">
        <v>20</v>
      </c>
      <c r="F6594" t="b">
        <v>1</v>
      </c>
      <c r="G6594" t="s">
        <v>3446</v>
      </c>
      <c r="H6594" s="4">
        <v>45736.710682870369</v>
      </c>
      <c r="I6594" t="b">
        <v>0</v>
      </c>
      <c r="J6594" t="b">
        <v>0</v>
      </c>
      <c r="K6594" t="s">
        <v>3446</v>
      </c>
      <c r="L6594" t="s">
        <v>22</v>
      </c>
      <c r="M6594">
        <v>37500</v>
      </c>
      <c r="O6594" t="s">
        <v>7649</v>
      </c>
      <c r="P6594" t="s">
        <v>7650</v>
      </c>
    </row>
    <row r="6595" spans="1:16" x14ac:dyDescent="0.25">
      <c r="A6595" t="s">
        <v>2</v>
      </c>
      <c r="B6595" t="s">
        <v>9402</v>
      </c>
      <c r="C6595" t="s">
        <v>9403</v>
      </c>
      <c r="D6595" t="s">
        <v>4083</v>
      </c>
      <c r="E6595" t="s">
        <v>20</v>
      </c>
      <c r="F6595" t="b">
        <v>0</v>
      </c>
      <c r="G6595" t="s">
        <v>158</v>
      </c>
      <c r="H6595" s="4">
        <v>45736.712916666656</v>
      </c>
      <c r="I6595" t="b">
        <v>0</v>
      </c>
      <c r="J6595" t="b">
        <v>0</v>
      </c>
      <c r="K6595" t="s">
        <v>158</v>
      </c>
      <c r="L6595" t="s">
        <v>22</v>
      </c>
      <c r="M6595">
        <v>110000</v>
      </c>
      <c r="O6595" t="s">
        <v>9404</v>
      </c>
      <c r="P6595" t="s">
        <v>1244</v>
      </c>
    </row>
    <row r="6596" spans="1:16" x14ac:dyDescent="0.25">
      <c r="A6596" t="s">
        <v>2</v>
      </c>
      <c r="B6596" t="s">
        <v>9405</v>
      </c>
      <c r="C6596" t="s">
        <v>4207</v>
      </c>
      <c r="D6596" t="s">
        <v>3828</v>
      </c>
      <c r="E6596" t="s">
        <v>219</v>
      </c>
      <c r="F6596" t="b">
        <v>0</v>
      </c>
      <c r="G6596" t="s">
        <v>1247</v>
      </c>
      <c r="H6596" s="4">
        <v>45736.738020833327</v>
      </c>
      <c r="I6596" t="b">
        <v>0</v>
      </c>
      <c r="J6596" t="b">
        <v>0</v>
      </c>
      <c r="K6596" t="s">
        <v>1247</v>
      </c>
      <c r="L6596" t="s">
        <v>36</v>
      </c>
      <c r="N6596">
        <v>32.5</v>
      </c>
      <c r="O6596" t="s">
        <v>9406</v>
      </c>
    </row>
    <row r="6597" spans="1:16" x14ac:dyDescent="0.25">
      <c r="A6597" t="s">
        <v>2</v>
      </c>
      <c r="B6597" t="s">
        <v>3818</v>
      </c>
      <c r="C6597" t="s">
        <v>33</v>
      </c>
      <c r="D6597" t="s">
        <v>4034</v>
      </c>
      <c r="E6597" t="s">
        <v>20</v>
      </c>
      <c r="F6597" t="b">
        <v>0</v>
      </c>
      <c r="G6597" t="s">
        <v>27</v>
      </c>
      <c r="H6597" s="4">
        <v>45736.751516203702</v>
      </c>
      <c r="I6597" t="b">
        <v>0</v>
      </c>
      <c r="J6597" t="b">
        <v>0</v>
      </c>
      <c r="K6597" t="s">
        <v>24</v>
      </c>
      <c r="L6597" t="s">
        <v>22</v>
      </c>
      <c r="M6597">
        <v>184799.5</v>
      </c>
      <c r="O6597" t="s">
        <v>9457</v>
      </c>
      <c r="P6597" t="s">
        <v>9458</v>
      </c>
    </row>
    <row r="6598" spans="1:16" x14ac:dyDescent="0.25">
      <c r="A6598" t="s">
        <v>2</v>
      </c>
      <c r="B6598" t="s">
        <v>9407</v>
      </c>
      <c r="C6598" t="s">
        <v>122</v>
      </c>
      <c r="D6598" t="s">
        <v>3600</v>
      </c>
      <c r="E6598" t="s">
        <v>20</v>
      </c>
      <c r="F6598" t="b">
        <v>0</v>
      </c>
      <c r="G6598" t="s">
        <v>27</v>
      </c>
      <c r="H6598" s="4">
        <v>45736.752106481479</v>
      </c>
      <c r="I6598" t="b">
        <v>1</v>
      </c>
      <c r="J6598" t="b">
        <v>0</v>
      </c>
      <c r="K6598" t="s">
        <v>24</v>
      </c>
      <c r="L6598" t="s">
        <v>22</v>
      </c>
      <c r="M6598">
        <v>95000</v>
      </c>
      <c r="O6598" t="s">
        <v>9408</v>
      </c>
      <c r="P6598" t="s">
        <v>48</v>
      </c>
    </row>
    <row r="6599" spans="1:16" x14ac:dyDescent="0.25">
      <c r="A6599" t="s">
        <v>2</v>
      </c>
      <c r="B6599" t="s">
        <v>8529</v>
      </c>
      <c r="C6599" t="s">
        <v>26</v>
      </c>
      <c r="D6599" t="s">
        <v>3956</v>
      </c>
      <c r="E6599" t="s">
        <v>20</v>
      </c>
      <c r="F6599" t="b">
        <v>0</v>
      </c>
      <c r="G6599" t="s">
        <v>23</v>
      </c>
      <c r="H6599" s="4">
        <v>45736.768310185187</v>
      </c>
      <c r="I6599" t="b">
        <v>0</v>
      </c>
      <c r="J6599" t="b">
        <v>1</v>
      </c>
      <c r="K6599" t="s">
        <v>24</v>
      </c>
      <c r="L6599" t="s">
        <v>36</v>
      </c>
      <c r="N6599">
        <v>61.159996032714837</v>
      </c>
      <c r="O6599" t="s">
        <v>8530</v>
      </c>
      <c r="P6599" t="s">
        <v>8531</v>
      </c>
    </row>
    <row r="6600" spans="1:16" x14ac:dyDescent="0.25">
      <c r="A6600" t="s">
        <v>0</v>
      </c>
      <c r="B6600" t="s">
        <v>9409</v>
      </c>
      <c r="C6600" t="s">
        <v>329</v>
      </c>
      <c r="D6600" t="s">
        <v>3972</v>
      </c>
      <c r="E6600" t="s">
        <v>51</v>
      </c>
      <c r="F6600" t="b">
        <v>0</v>
      </c>
      <c r="G6600" t="s">
        <v>27</v>
      </c>
      <c r="H6600" s="4">
        <v>45736.791932870372</v>
      </c>
      <c r="I6600" t="b">
        <v>0</v>
      </c>
      <c r="J6600" t="b">
        <v>0</v>
      </c>
      <c r="K6600" t="s">
        <v>24</v>
      </c>
      <c r="L6600" t="s">
        <v>36</v>
      </c>
      <c r="N6600">
        <v>80</v>
      </c>
      <c r="O6600" t="s">
        <v>9410</v>
      </c>
    </row>
    <row r="6601" spans="1:16" x14ac:dyDescent="0.25">
      <c r="A6601" t="s">
        <v>0</v>
      </c>
      <c r="B6601" t="s">
        <v>1246</v>
      </c>
      <c r="C6601" t="s">
        <v>768</v>
      </c>
      <c r="D6601" t="s">
        <v>4083</v>
      </c>
      <c r="F6601" t="b">
        <v>0</v>
      </c>
      <c r="G6601" t="s">
        <v>27</v>
      </c>
      <c r="H6601" s="4">
        <v>45736.792013888888</v>
      </c>
      <c r="I6601" t="b">
        <v>0</v>
      </c>
      <c r="J6601" t="b">
        <v>0</v>
      </c>
      <c r="K6601" t="s">
        <v>24</v>
      </c>
      <c r="L6601" t="s">
        <v>22</v>
      </c>
      <c r="M6601">
        <v>93176</v>
      </c>
      <c r="O6601" t="s">
        <v>9411</v>
      </c>
    </row>
    <row r="6602" spans="1:16" x14ac:dyDescent="0.25">
      <c r="A6602" t="s">
        <v>2</v>
      </c>
      <c r="B6602" t="s">
        <v>9412</v>
      </c>
      <c r="C6602" t="s">
        <v>1025</v>
      </c>
      <c r="D6602" t="s">
        <v>3600</v>
      </c>
      <c r="E6602" t="s">
        <v>51</v>
      </c>
      <c r="F6602" t="b">
        <v>0</v>
      </c>
      <c r="G6602" t="s">
        <v>35</v>
      </c>
      <c r="H6602" s="4">
        <v>45736.793356481481</v>
      </c>
      <c r="I6602" t="b">
        <v>1</v>
      </c>
      <c r="J6602" t="b">
        <v>0</v>
      </c>
      <c r="K6602" t="s">
        <v>24</v>
      </c>
      <c r="L6602" t="s">
        <v>36</v>
      </c>
      <c r="N6602">
        <v>65</v>
      </c>
      <c r="O6602" t="s">
        <v>9413</v>
      </c>
      <c r="P6602" t="s">
        <v>2177</v>
      </c>
    </row>
    <row r="6603" spans="1:16" x14ac:dyDescent="0.25">
      <c r="A6603" t="s">
        <v>0</v>
      </c>
      <c r="B6603" t="s">
        <v>8055</v>
      </c>
      <c r="C6603" t="s">
        <v>696</v>
      </c>
      <c r="D6603" t="s">
        <v>3972</v>
      </c>
      <c r="E6603" t="s">
        <v>51</v>
      </c>
      <c r="F6603" t="b">
        <v>0</v>
      </c>
      <c r="G6603" t="s">
        <v>30</v>
      </c>
      <c r="H6603" s="4">
        <v>45736.793506944443</v>
      </c>
      <c r="I6603" t="b">
        <v>0</v>
      </c>
      <c r="J6603" t="b">
        <v>0</v>
      </c>
      <c r="K6603" t="s">
        <v>24</v>
      </c>
      <c r="L6603" t="s">
        <v>36</v>
      </c>
      <c r="N6603">
        <v>47.5</v>
      </c>
      <c r="O6603" t="s">
        <v>1137</v>
      </c>
      <c r="P6603" t="s">
        <v>709</v>
      </c>
    </row>
    <row r="6604" spans="1:16" x14ac:dyDescent="0.25">
      <c r="A6604" t="s">
        <v>2</v>
      </c>
      <c r="B6604" t="s">
        <v>9414</v>
      </c>
      <c r="C6604" t="s">
        <v>9415</v>
      </c>
      <c r="D6604" t="s">
        <v>3972</v>
      </c>
      <c r="E6604" t="s">
        <v>20</v>
      </c>
      <c r="F6604" t="b">
        <v>0</v>
      </c>
      <c r="G6604" t="s">
        <v>27</v>
      </c>
      <c r="H6604" s="4">
        <v>45736.793703703697</v>
      </c>
      <c r="I6604" t="b">
        <v>0</v>
      </c>
      <c r="J6604" t="b">
        <v>1</v>
      </c>
      <c r="K6604" t="s">
        <v>24</v>
      </c>
      <c r="L6604" t="s">
        <v>22</v>
      </c>
      <c r="M6604">
        <v>119000</v>
      </c>
      <c r="O6604" t="s">
        <v>734</v>
      </c>
      <c r="P6604" t="s">
        <v>9416</v>
      </c>
    </row>
    <row r="6605" spans="1:16" x14ac:dyDescent="0.25">
      <c r="A6605" t="s">
        <v>40</v>
      </c>
      <c r="B6605" t="s">
        <v>9462</v>
      </c>
      <c r="C6605" t="s">
        <v>3515</v>
      </c>
      <c r="D6605" t="s">
        <v>2208</v>
      </c>
      <c r="E6605" t="s">
        <v>20</v>
      </c>
      <c r="F6605" t="b">
        <v>0</v>
      </c>
      <c r="G6605" t="s">
        <v>27</v>
      </c>
      <c r="H6605" s="4">
        <v>45736.793726851851</v>
      </c>
      <c r="I6605" t="b">
        <v>0</v>
      </c>
      <c r="J6605" t="b">
        <v>1</v>
      </c>
      <c r="K6605" t="s">
        <v>24</v>
      </c>
      <c r="L6605" t="s">
        <v>22</v>
      </c>
      <c r="M6605">
        <v>125525</v>
      </c>
      <c r="O6605" t="s">
        <v>9463</v>
      </c>
      <c r="P6605" t="s">
        <v>9464</v>
      </c>
    </row>
    <row r="6606" spans="1:16" x14ac:dyDescent="0.25">
      <c r="A6606" t="s">
        <v>89</v>
      </c>
      <c r="B6606" t="s">
        <v>6659</v>
      </c>
      <c r="C6606" t="s">
        <v>44</v>
      </c>
      <c r="D6606" t="s">
        <v>3972</v>
      </c>
      <c r="E6606" t="s">
        <v>20</v>
      </c>
      <c r="F6606" t="b">
        <v>0</v>
      </c>
      <c r="G6606" t="s">
        <v>27</v>
      </c>
      <c r="H6606" s="4">
        <v>45736.795057870368</v>
      </c>
      <c r="I6606" t="b">
        <v>1</v>
      </c>
      <c r="J6606" t="b">
        <v>1</v>
      </c>
      <c r="K6606" t="s">
        <v>24</v>
      </c>
      <c r="L6606" t="s">
        <v>22</v>
      </c>
      <c r="M6606">
        <v>185000</v>
      </c>
      <c r="O6606" t="s">
        <v>2815</v>
      </c>
      <c r="P6606" t="s">
        <v>6660</v>
      </c>
    </row>
    <row r="6607" spans="1:16" x14ac:dyDescent="0.25">
      <c r="A6607" t="s">
        <v>0</v>
      </c>
      <c r="B6607" t="s">
        <v>9417</v>
      </c>
      <c r="C6607" t="s">
        <v>316</v>
      </c>
      <c r="D6607" t="s">
        <v>3956</v>
      </c>
      <c r="E6607" t="s">
        <v>20</v>
      </c>
      <c r="F6607" t="b">
        <v>0</v>
      </c>
      <c r="G6607" t="s">
        <v>35</v>
      </c>
      <c r="H6607" s="4">
        <v>45736.833819444437</v>
      </c>
      <c r="I6607" t="b">
        <v>0</v>
      </c>
      <c r="J6607" t="b">
        <v>1</v>
      </c>
      <c r="K6607" t="s">
        <v>24</v>
      </c>
      <c r="L6607" t="s">
        <v>36</v>
      </c>
      <c r="N6607">
        <v>16.510000228881839</v>
      </c>
      <c r="O6607" t="s">
        <v>759</v>
      </c>
      <c r="P6607" t="s">
        <v>9418</v>
      </c>
    </row>
    <row r="6608" spans="1:16" x14ac:dyDescent="0.25">
      <c r="A6608" t="s">
        <v>0</v>
      </c>
      <c r="B6608" t="s">
        <v>9174</v>
      </c>
      <c r="C6608" t="s">
        <v>292</v>
      </c>
      <c r="D6608" t="s">
        <v>3956</v>
      </c>
      <c r="E6608" t="s">
        <v>20</v>
      </c>
      <c r="F6608" t="b">
        <v>0</v>
      </c>
      <c r="G6608" t="s">
        <v>30</v>
      </c>
      <c r="H6608" s="4">
        <v>45736.834236111114</v>
      </c>
      <c r="I6608" t="b">
        <v>0</v>
      </c>
      <c r="J6608" t="b">
        <v>1</v>
      </c>
      <c r="K6608" t="s">
        <v>24</v>
      </c>
      <c r="L6608" t="s">
        <v>36</v>
      </c>
      <c r="N6608">
        <v>22.694999694824219</v>
      </c>
      <c r="O6608" t="s">
        <v>9175</v>
      </c>
      <c r="P6608" t="s">
        <v>1303</v>
      </c>
    </row>
    <row r="6609" spans="1:16" x14ac:dyDescent="0.25">
      <c r="A6609" t="s">
        <v>139</v>
      </c>
      <c r="B6609" t="s">
        <v>1634</v>
      </c>
      <c r="C6609" t="s">
        <v>945</v>
      </c>
      <c r="D6609" t="s">
        <v>3972</v>
      </c>
      <c r="E6609" t="s">
        <v>20</v>
      </c>
      <c r="F6609" t="b">
        <v>0</v>
      </c>
      <c r="G6609" t="s">
        <v>30</v>
      </c>
      <c r="H6609" s="4">
        <v>45736.83425925926</v>
      </c>
      <c r="I6609" t="b">
        <v>0</v>
      </c>
      <c r="J6609" t="b">
        <v>0</v>
      </c>
      <c r="K6609" t="s">
        <v>24</v>
      </c>
      <c r="L6609" t="s">
        <v>22</v>
      </c>
      <c r="M6609">
        <v>67884</v>
      </c>
      <c r="O6609" t="s">
        <v>3090</v>
      </c>
    </row>
    <row r="6610" spans="1:16" x14ac:dyDescent="0.25">
      <c r="A6610" t="s">
        <v>2</v>
      </c>
      <c r="B6610" t="s">
        <v>2617</v>
      </c>
      <c r="C6610" t="s">
        <v>151</v>
      </c>
      <c r="D6610" t="s">
        <v>3972</v>
      </c>
      <c r="E6610" t="s">
        <v>20</v>
      </c>
      <c r="F6610" t="b">
        <v>0</v>
      </c>
      <c r="G6610" t="s">
        <v>30</v>
      </c>
      <c r="H6610" s="4">
        <v>45736.835636574076</v>
      </c>
      <c r="I6610" t="b">
        <v>0</v>
      </c>
      <c r="J6610" t="b">
        <v>1</v>
      </c>
      <c r="K6610" t="s">
        <v>24</v>
      </c>
      <c r="L6610" t="s">
        <v>22</v>
      </c>
      <c r="M6610">
        <v>130500</v>
      </c>
      <c r="O6610" t="s">
        <v>9419</v>
      </c>
      <c r="P6610" t="s">
        <v>9420</v>
      </c>
    </row>
    <row r="6611" spans="1:16" x14ac:dyDescent="0.25">
      <c r="A6611" t="s">
        <v>2</v>
      </c>
      <c r="B6611" t="s">
        <v>2076</v>
      </c>
      <c r="C6611" t="s">
        <v>236</v>
      </c>
      <c r="D6611" t="s">
        <v>3956</v>
      </c>
      <c r="E6611" t="s">
        <v>34</v>
      </c>
      <c r="F6611" t="b">
        <v>0</v>
      </c>
      <c r="G6611" t="s">
        <v>41</v>
      </c>
      <c r="H6611" s="4">
        <v>45736.835763888892</v>
      </c>
      <c r="I6611" t="b">
        <v>1</v>
      </c>
      <c r="J6611" t="b">
        <v>1</v>
      </c>
      <c r="K6611" t="s">
        <v>24</v>
      </c>
      <c r="L6611" t="s">
        <v>36</v>
      </c>
      <c r="N6611">
        <v>56.475002288818359</v>
      </c>
      <c r="O6611" t="s">
        <v>186</v>
      </c>
      <c r="P6611" t="s">
        <v>4097</v>
      </c>
    </row>
    <row r="6612" spans="1:16" x14ac:dyDescent="0.25">
      <c r="A6612" t="s">
        <v>2</v>
      </c>
      <c r="B6612" t="s">
        <v>9421</v>
      </c>
      <c r="C6612" t="s">
        <v>823</v>
      </c>
      <c r="D6612" t="s">
        <v>3828</v>
      </c>
      <c r="E6612" t="s">
        <v>20</v>
      </c>
      <c r="F6612" t="b">
        <v>0</v>
      </c>
      <c r="G6612" t="s">
        <v>52</v>
      </c>
      <c r="H6612" s="4">
        <v>45736.838194444441</v>
      </c>
      <c r="I6612" t="b">
        <v>0</v>
      </c>
      <c r="J6612" t="b">
        <v>1</v>
      </c>
      <c r="K6612" t="s">
        <v>24</v>
      </c>
      <c r="L6612" t="s">
        <v>22</v>
      </c>
      <c r="M6612">
        <v>98883</v>
      </c>
      <c r="O6612" t="s">
        <v>9422</v>
      </c>
      <c r="P6612" t="s">
        <v>9423</v>
      </c>
    </row>
    <row r="6613" spans="1:16" x14ac:dyDescent="0.25">
      <c r="A6613" t="s">
        <v>25</v>
      </c>
      <c r="B6613" t="s">
        <v>9424</v>
      </c>
      <c r="C6613" t="s">
        <v>203</v>
      </c>
      <c r="D6613" t="s">
        <v>3828</v>
      </c>
      <c r="E6613" t="s">
        <v>20</v>
      </c>
      <c r="F6613" t="b">
        <v>0</v>
      </c>
      <c r="G6613" t="s">
        <v>23</v>
      </c>
      <c r="H6613" s="4">
        <v>45736.863483796304</v>
      </c>
      <c r="I6613" t="b">
        <v>1</v>
      </c>
      <c r="J6613" t="b">
        <v>1</v>
      </c>
      <c r="K6613" t="s">
        <v>24</v>
      </c>
      <c r="L6613" t="s">
        <v>22</v>
      </c>
      <c r="M6613">
        <v>108750</v>
      </c>
      <c r="O6613" t="s">
        <v>935</v>
      </c>
      <c r="P6613" t="s">
        <v>1813</v>
      </c>
    </row>
    <row r="6614" spans="1:16" x14ac:dyDescent="0.25">
      <c r="A6614" t="s">
        <v>0</v>
      </c>
      <c r="B6614" t="s">
        <v>5399</v>
      </c>
      <c r="C6614" t="s">
        <v>306</v>
      </c>
      <c r="D6614" t="s">
        <v>3972</v>
      </c>
      <c r="E6614" t="s">
        <v>20</v>
      </c>
      <c r="F6614" t="b">
        <v>0</v>
      </c>
      <c r="G6614" t="s">
        <v>27</v>
      </c>
      <c r="H6614" s="4">
        <v>45736.875219907408</v>
      </c>
      <c r="I6614" t="b">
        <v>0</v>
      </c>
      <c r="J6614" t="b">
        <v>0</v>
      </c>
      <c r="K6614" t="s">
        <v>24</v>
      </c>
      <c r="L6614" t="s">
        <v>22</v>
      </c>
      <c r="M6614">
        <v>66000</v>
      </c>
      <c r="O6614" t="s">
        <v>5400</v>
      </c>
    </row>
    <row r="6615" spans="1:16" x14ac:dyDescent="0.25">
      <c r="A6615" t="s">
        <v>0</v>
      </c>
      <c r="B6615" t="s">
        <v>0</v>
      </c>
      <c r="C6615" t="s">
        <v>916</v>
      </c>
      <c r="D6615" t="s">
        <v>3972</v>
      </c>
      <c r="E6615" t="s">
        <v>20</v>
      </c>
      <c r="F6615" t="b">
        <v>0</v>
      </c>
      <c r="G6615" t="s">
        <v>27</v>
      </c>
      <c r="H6615" s="4">
        <v>45736.876296296286</v>
      </c>
      <c r="I6615" t="b">
        <v>1</v>
      </c>
      <c r="J6615" t="b">
        <v>0</v>
      </c>
      <c r="K6615" t="s">
        <v>24</v>
      </c>
      <c r="L6615" t="s">
        <v>22</v>
      </c>
      <c r="M6615">
        <v>82500</v>
      </c>
      <c r="O6615" t="s">
        <v>1899</v>
      </c>
      <c r="P6615" t="s">
        <v>338</v>
      </c>
    </row>
    <row r="6616" spans="1:16" x14ac:dyDescent="0.25">
      <c r="A6616" t="s">
        <v>0</v>
      </c>
      <c r="B6616" t="s">
        <v>9425</v>
      </c>
      <c r="C6616" t="s">
        <v>213</v>
      </c>
      <c r="D6616" t="s">
        <v>3828</v>
      </c>
      <c r="E6616" t="s">
        <v>20</v>
      </c>
      <c r="F6616" t="b">
        <v>0</v>
      </c>
      <c r="G6616" t="s">
        <v>41</v>
      </c>
      <c r="H6616" s="4">
        <v>45736.876331018517</v>
      </c>
      <c r="I6616" t="b">
        <v>0</v>
      </c>
      <c r="J6616" t="b">
        <v>1</v>
      </c>
      <c r="K6616" t="s">
        <v>24</v>
      </c>
      <c r="L6616" t="s">
        <v>36</v>
      </c>
      <c r="N6616">
        <v>23</v>
      </c>
      <c r="O6616" t="s">
        <v>9426</v>
      </c>
      <c r="P6616" t="s">
        <v>9427</v>
      </c>
    </row>
    <row r="6617" spans="1:16" x14ac:dyDescent="0.25">
      <c r="A6617" t="s">
        <v>89</v>
      </c>
      <c r="B6617" t="s">
        <v>9428</v>
      </c>
      <c r="C6617" t="s">
        <v>2172</v>
      </c>
      <c r="D6617" t="s">
        <v>3600</v>
      </c>
      <c r="E6617" t="s">
        <v>20</v>
      </c>
      <c r="F6617" t="b">
        <v>0</v>
      </c>
      <c r="G6617" t="s">
        <v>52</v>
      </c>
      <c r="H6617" s="4">
        <v>45736.877812500003</v>
      </c>
      <c r="I6617" t="b">
        <v>0</v>
      </c>
      <c r="J6617" t="b">
        <v>1</v>
      </c>
      <c r="K6617" t="s">
        <v>24</v>
      </c>
      <c r="L6617" t="s">
        <v>22</v>
      </c>
      <c r="M6617">
        <v>255630</v>
      </c>
      <c r="O6617" t="s">
        <v>773</v>
      </c>
    </row>
    <row r="6618" spans="1:16" x14ac:dyDescent="0.25">
      <c r="A6618" t="s">
        <v>0</v>
      </c>
      <c r="B6618" t="s">
        <v>1934</v>
      </c>
      <c r="C6618" t="s">
        <v>1247</v>
      </c>
      <c r="D6618" t="s">
        <v>3828</v>
      </c>
      <c r="E6618" t="s">
        <v>20</v>
      </c>
      <c r="F6618" t="b">
        <v>0</v>
      </c>
      <c r="G6618" t="s">
        <v>1247</v>
      </c>
      <c r="H6618" s="4">
        <v>45736.905011574083</v>
      </c>
      <c r="I6618" t="b">
        <v>0</v>
      </c>
      <c r="J6618" t="b">
        <v>0</v>
      </c>
      <c r="K6618" t="s">
        <v>1247</v>
      </c>
      <c r="L6618" t="s">
        <v>22</v>
      </c>
      <c r="M6618">
        <v>38500</v>
      </c>
      <c r="O6618" t="s">
        <v>5659</v>
      </c>
      <c r="P6618" t="s">
        <v>5660</v>
      </c>
    </row>
    <row r="6619" spans="1:16" x14ac:dyDescent="0.25">
      <c r="A6619" t="s">
        <v>89</v>
      </c>
      <c r="B6619" t="s">
        <v>2377</v>
      </c>
      <c r="C6619" t="s">
        <v>623</v>
      </c>
      <c r="D6619" t="s">
        <v>3972</v>
      </c>
      <c r="E6619" t="s">
        <v>51</v>
      </c>
      <c r="F6619" t="b">
        <v>0</v>
      </c>
      <c r="G6619" t="s">
        <v>27</v>
      </c>
      <c r="H6619" s="4">
        <v>45736.916979166657</v>
      </c>
      <c r="I6619" t="b">
        <v>0</v>
      </c>
      <c r="J6619" t="b">
        <v>1</v>
      </c>
      <c r="K6619" t="s">
        <v>24</v>
      </c>
      <c r="L6619" t="s">
        <v>36</v>
      </c>
      <c r="N6619">
        <v>65</v>
      </c>
      <c r="O6619" t="s">
        <v>483</v>
      </c>
      <c r="P6619" t="s">
        <v>9068</v>
      </c>
    </row>
    <row r="6620" spans="1:16" x14ac:dyDescent="0.25">
      <c r="A6620" t="s">
        <v>0</v>
      </c>
      <c r="B6620" t="s">
        <v>8620</v>
      </c>
      <c r="C6620" t="s">
        <v>179</v>
      </c>
      <c r="D6620" t="s">
        <v>3972</v>
      </c>
      <c r="E6620" t="s">
        <v>20</v>
      </c>
      <c r="F6620" t="b">
        <v>0</v>
      </c>
      <c r="G6620" t="s">
        <v>27</v>
      </c>
      <c r="H6620" s="4">
        <v>45736.916979166657</v>
      </c>
      <c r="I6620" t="b">
        <v>0</v>
      </c>
      <c r="J6620" t="b">
        <v>1</v>
      </c>
      <c r="K6620" t="s">
        <v>24</v>
      </c>
      <c r="L6620" t="s">
        <v>22</v>
      </c>
      <c r="M6620">
        <v>62355.453125</v>
      </c>
      <c r="O6620" t="s">
        <v>8621</v>
      </c>
      <c r="P6620" t="s">
        <v>1732</v>
      </c>
    </row>
    <row r="6621" spans="1:16" x14ac:dyDescent="0.25">
      <c r="A6621" t="s">
        <v>2</v>
      </c>
      <c r="B6621" t="s">
        <v>9429</v>
      </c>
      <c r="C6621" t="s">
        <v>145</v>
      </c>
      <c r="D6621" t="s">
        <v>3828</v>
      </c>
      <c r="E6621" t="s">
        <v>20</v>
      </c>
      <c r="F6621" t="b">
        <v>0</v>
      </c>
      <c r="G6621" t="s">
        <v>27</v>
      </c>
      <c r="H6621" s="4">
        <v>45736.917870370373</v>
      </c>
      <c r="I6621" t="b">
        <v>0</v>
      </c>
      <c r="J6621" t="b">
        <v>1</v>
      </c>
      <c r="K6621" t="s">
        <v>24</v>
      </c>
      <c r="L6621" t="s">
        <v>22</v>
      </c>
      <c r="M6621">
        <v>204500</v>
      </c>
      <c r="O6621" t="s">
        <v>9430</v>
      </c>
      <c r="P6621" t="s">
        <v>9431</v>
      </c>
    </row>
    <row r="6622" spans="1:16" x14ac:dyDescent="0.25">
      <c r="A6622" t="s">
        <v>1</v>
      </c>
      <c r="B6622" t="s">
        <v>9432</v>
      </c>
      <c r="C6622" t="s">
        <v>192</v>
      </c>
      <c r="D6622" t="s">
        <v>2208</v>
      </c>
      <c r="E6622" t="s">
        <v>20</v>
      </c>
      <c r="F6622" t="b">
        <v>0</v>
      </c>
      <c r="G6622" t="s">
        <v>23</v>
      </c>
      <c r="H6622" s="4">
        <v>45736.930821759262</v>
      </c>
      <c r="I6622" t="b">
        <v>0</v>
      </c>
      <c r="J6622" t="b">
        <v>1</v>
      </c>
      <c r="K6622" t="s">
        <v>24</v>
      </c>
      <c r="L6622" t="s">
        <v>36</v>
      </c>
      <c r="N6622">
        <v>40.81500244140625</v>
      </c>
      <c r="O6622" t="s">
        <v>9433</v>
      </c>
      <c r="P6622" t="s">
        <v>9434</v>
      </c>
    </row>
    <row r="6623" spans="1:16" x14ac:dyDescent="0.25">
      <c r="A6623" t="s">
        <v>89</v>
      </c>
      <c r="B6623" t="s">
        <v>5117</v>
      </c>
      <c r="C6623" t="s">
        <v>367</v>
      </c>
      <c r="D6623" t="s">
        <v>3972</v>
      </c>
      <c r="E6623" t="s">
        <v>20</v>
      </c>
      <c r="F6623" t="b">
        <v>0</v>
      </c>
      <c r="G6623" t="s">
        <v>27</v>
      </c>
      <c r="H6623" s="4">
        <v>45736.958541666667</v>
      </c>
      <c r="I6623" t="b">
        <v>0</v>
      </c>
      <c r="J6623" t="b">
        <v>1</v>
      </c>
      <c r="K6623" t="s">
        <v>24</v>
      </c>
      <c r="L6623" t="s">
        <v>22</v>
      </c>
      <c r="M6623">
        <v>160000</v>
      </c>
      <c r="O6623" t="s">
        <v>368</v>
      </c>
      <c r="P6623" t="s">
        <v>5118</v>
      </c>
    </row>
    <row r="6624" spans="1:16" x14ac:dyDescent="0.25">
      <c r="A6624" t="s">
        <v>0</v>
      </c>
      <c r="B6624" t="s">
        <v>1174</v>
      </c>
      <c r="C6624" t="s">
        <v>9435</v>
      </c>
      <c r="D6624" t="s">
        <v>3956</v>
      </c>
      <c r="E6624" t="s">
        <v>34</v>
      </c>
      <c r="F6624" t="b">
        <v>0</v>
      </c>
      <c r="G6624" t="s">
        <v>35</v>
      </c>
      <c r="H6624" s="4">
        <v>45736.958761574067</v>
      </c>
      <c r="I6624" t="b">
        <v>0</v>
      </c>
      <c r="J6624" t="b">
        <v>0</v>
      </c>
      <c r="K6624" t="s">
        <v>24</v>
      </c>
      <c r="L6624" t="s">
        <v>36</v>
      </c>
      <c r="N6624">
        <v>16.510000228881839</v>
      </c>
      <c r="O6624" t="s">
        <v>9436</v>
      </c>
      <c r="P6624" t="s">
        <v>9437</v>
      </c>
    </row>
    <row r="6625" spans="1:16" x14ac:dyDescent="0.25">
      <c r="A6625" t="s">
        <v>2</v>
      </c>
      <c r="B6625" t="s">
        <v>369</v>
      </c>
      <c r="C6625" t="s">
        <v>8873</v>
      </c>
      <c r="D6625" t="s">
        <v>3972</v>
      </c>
      <c r="E6625" t="s">
        <v>631</v>
      </c>
      <c r="F6625" t="b">
        <v>0</v>
      </c>
      <c r="G6625" t="s">
        <v>41</v>
      </c>
      <c r="H6625" s="4">
        <v>45736.971516203703</v>
      </c>
      <c r="I6625" t="b">
        <v>0</v>
      </c>
      <c r="J6625" t="b">
        <v>0</v>
      </c>
      <c r="K6625" t="s">
        <v>24</v>
      </c>
      <c r="L6625" t="s">
        <v>22</v>
      </c>
      <c r="M6625">
        <v>87000</v>
      </c>
      <c r="O6625" t="s">
        <v>91</v>
      </c>
      <c r="P6625" t="s">
        <v>9438</v>
      </c>
    </row>
    <row r="6626" spans="1:16" x14ac:dyDescent="0.25">
      <c r="A6626" t="s">
        <v>40</v>
      </c>
      <c r="B6626" t="s">
        <v>1786</v>
      </c>
      <c r="C6626" t="s">
        <v>5426</v>
      </c>
      <c r="D6626" t="s">
        <v>4013</v>
      </c>
      <c r="E6626" t="s">
        <v>20</v>
      </c>
      <c r="F6626" t="b">
        <v>0</v>
      </c>
      <c r="G6626" t="s">
        <v>27</v>
      </c>
      <c r="H6626" s="4">
        <v>45736.997129629628</v>
      </c>
      <c r="I6626" t="b">
        <v>0</v>
      </c>
      <c r="J6626" t="b">
        <v>1</v>
      </c>
      <c r="K6626" t="s">
        <v>24</v>
      </c>
      <c r="L6626" t="s">
        <v>22</v>
      </c>
      <c r="M6626">
        <v>253000</v>
      </c>
      <c r="O6626" t="s">
        <v>59</v>
      </c>
      <c r="P6626" t="s">
        <v>137</v>
      </c>
    </row>
    <row r="6627" spans="1:16" x14ac:dyDescent="0.25">
      <c r="A6627" t="s">
        <v>0</v>
      </c>
      <c r="B6627" t="s">
        <v>257</v>
      </c>
      <c r="C6627" t="s">
        <v>468</v>
      </c>
      <c r="D6627" t="s">
        <v>3972</v>
      </c>
      <c r="E6627" t="s">
        <v>20</v>
      </c>
      <c r="F6627" t="b">
        <v>0</v>
      </c>
      <c r="G6627" t="s">
        <v>27</v>
      </c>
      <c r="H6627" s="4">
        <v>45737.000231481477</v>
      </c>
      <c r="I6627" t="b">
        <v>0</v>
      </c>
      <c r="J6627" t="b">
        <v>1</v>
      </c>
      <c r="K6627" t="s">
        <v>24</v>
      </c>
      <c r="L6627" t="s">
        <v>22</v>
      </c>
      <c r="M6627">
        <v>125000</v>
      </c>
      <c r="O6627" t="s">
        <v>5481</v>
      </c>
      <c r="P6627" t="s">
        <v>9338</v>
      </c>
    </row>
    <row r="6628" spans="1:16" x14ac:dyDescent="0.25">
      <c r="A6628" t="s">
        <v>89</v>
      </c>
      <c r="B6628" t="s">
        <v>5531</v>
      </c>
      <c r="C6628" t="s">
        <v>3196</v>
      </c>
      <c r="D6628" t="s">
        <v>3972</v>
      </c>
      <c r="E6628" t="s">
        <v>51</v>
      </c>
      <c r="F6628" t="b">
        <v>0</v>
      </c>
      <c r="G6628" t="s">
        <v>41</v>
      </c>
      <c r="H6628" s="4">
        <v>45737.000462962962</v>
      </c>
      <c r="I6628" t="b">
        <v>1</v>
      </c>
      <c r="J6628" t="b">
        <v>0</v>
      </c>
      <c r="K6628" t="s">
        <v>24</v>
      </c>
      <c r="L6628" t="s">
        <v>36</v>
      </c>
      <c r="N6628">
        <v>47.5</v>
      </c>
      <c r="O6628" t="s">
        <v>806</v>
      </c>
      <c r="P6628" t="s">
        <v>5532</v>
      </c>
    </row>
    <row r="6629" spans="1:16" x14ac:dyDescent="0.25">
      <c r="A6629" t="s">
        <v>2</v>
      </c>
      <c r="B6629" t="s">
        <v>1167</v>
      </c>
      <c r="C6629" t="s">
        <v>29</v>
      </c>
      <c r="D6629" t="s">
        <v>5534</v>
      </c>
      <c r="E6629" t="s">
        <v>20</v>
      </c>
      <c r="F6629" t="b">
        <v>0</v>
      </c>
      <c r="G6629" t="s">
        <v>27</v>
      </c>
      <c r="H6629" s="4">
        <v>45737.001157407409</v>
      </c>
      <c r="I6629" t="b">
        <v>1</v>
      </c>
      <c r="J6629" t="b">
        <v>1</v>
      </c>
      <c r="K6629" t="s">
        <v>24</v>
      </c>
      <c r="L6629" t="s">
        <v>22</v>
      </c>
      <c r="M6629">
        <v>88582</v>
      </c>
      <c r="O6629" t="s">
        <v>77</v>
      </c>
      <c r="P6629" t="s">
        <v>9339</v>
      </c>
    </row>
    <row r="6630" spans="1:16" x14ac:dyDescent="0.25">
      <c r="A6630" t="s">
        <v>40</v>
      </c>
      <c r="B6630" t="s">
        <v>9340</v>
      </c>
      <c r="C6630" t="s">
        <v>748</v>
      </c>
      <c r="D6630" t="s">
        <v>4034</v>
      </c>
      <c r="E6630" t="s">
        <v>20</v>
      </c>
      <c r="F6630" t="b">
        <v>0</v>
      </c>
      <c r="G6630" t="s">
        <v>158</v>
      </c>
      <c r="H6630" s="4">
        <v>45737.014479166668</v>
      </c>
      <c r="I6630" t="b">
        <v>0</v>
      </c>
      <c r="J6630" t="b">
        <v>0</v>
      </c>
      <c r="K6630" t="s">
        <v>158</v>
      </c>
      <c r="L6630" t="s">
        <v>22</v>
      </c>
      <c r="M6630">
        <v>83999.5</v>
      </c>
      <c r="O6630" t="s">
        <v>2768</v>
      </c>
      <c r="P6630" t="s">
        <v>3411</v>
      </c>
    </row>
    <row r="6631" spans="1:16" x14ac:dyDescent="0.25">
      <c r="A6631" t="s">
        <v>28</v>
      </c>
      <c r="B6631" t="s">
        <v>28</v>
      </c>
      <c r="C6631" t="s">
        <v>5241</v>
      </c>
      <c r="D6631" t="s">
        <v>5242</v>
      </c>
      <c r="E6631" t="s">
        <v>20</v>
      </c>
      <c r="F6631" t="b">
        <v>0</v>
      </c>
      <c r="G6631" t="s">
        <v>314</v>
      </c>
      <c r="H6631" s="4">
        <v>45737.023402777777</v>
      </c>
      <c r="I6631" t="b">
        <v>0</v>
      </c>
      <c r="J6631" t="b">
        <v>0</v>
      </c>
      <c r="K6631" t="s">
        <v>314</v>
      </c>
      <c r="L6631" t="s">
        <v>22</v>
      </c>
      <c r="M6631">
        <v>90000</v>
      </c>
      <c r="O6631" t="s">
        <v>6696</v>
      </c>
      <c r="P6631" t="s">
        <v>6697</v>
      </c>
    </row>
    <row r="6632" spans="1:16" x14ac:dyDescent="0.25">
      <c r="A6632" t="s">
        <v>0</v>
      </c>
      <c r="B6632" t="s">
        <v>0</v>
      </c>
      <c r="C6632" t="s">
        <v>9341</v>
      </c>
      <c r="D6632" t="s">
        <v>7546</v>
      </c>
      <c r="E6632" t="s">
        <v>34</v>
      </c>
      <c r="F6632" t="b">
        <v>0</v>
      </c>
      <c r="G6632" t="s">
        <v>41</v>
      </c>
      <c r="H6632" s="4">
        <v>45737.042337962957</v>
      </c>
      <c r="I6632" t="b">
        <v>0</v>
      </c>
      <c r="J6632" t="b">
        <v>0</v>
      </c>
      <c r="K6632" t="s">
        <v>24</v>
      </c>
      <c r="L6632" t="s">
        <v>36</v>
      </c>
      <c r="N6632">
        <v>15</v>
      </c>
      <c r="O6632" t="s">
        <v>7547</v>
      </c>
      <c r="P6632" t="s">
        <v>61</v>
      </c>
    </row>
    <row r="6633" spans="1:16" x14ac:dyDescent="0.25">
      <c r="A6633" t="s">
        <v>0</v>
      </c>
      <c r="B6633" t="s">
        <v>4605</v>
      </c>
      <c r="C6633" t="s">
        <v>386</v>
      </c>
      <c r="D6633" t="s">
        <v>4606</v>
      </c>
      <c r="E6633" t="s">
        <v>51</v>
      </c>
      <c r="F6633" t="b">
        <v>0</v>
      </c>
      <c r="G6633" t="s">
        <v>41</v>
      </c>
      <c r="H6633" s="4">
        <v>45737.250300925924</v>
      </c>
      <c r="I6633" t="b">
        <v>1</v>
      </c>
      <c r="J6633" t="b">
        <v>0</v>
      </c>
      <c r="K6633" t="s">
        <v>24</v>
      </c>
      <c r="L6633" t="s">
        <v>22</v>
      </c>
      <c r="M6633">
        <v>169241</v>
      </c>
      <c r="O6633" t="s">
        <v>4607</v>
      </c>
      <c r="P6633" t="s">
        <v>4608</v>
      </c>
    </row>
    <row r="6634" spans="1:16" x14ac:dyDescent="0.25">
      <c r="A6634" t="s">
        <v>0</v>
      </c>
      <c r="B6634" t="s">
        <v>0</v>
      </c>
      <c r="C6634" t="s">
        <v>517</v>
      </c>
      <c r="D6634" t="s">
        <v>4752</v>
      </c>
      <c r="E6634" t="s">
        <v>51</v>
      </c>
      <c r="F6634" t="b">
        <v>0</v>
      </c>
      <c r="G6634" t="s">
        <v>41</v>
      </c>
      <c r="H6634" s="4">
        <v>45737.25037037037</v>
      </c>
      <c r="I6634" t="b">
        <v>0</v>
      </c>
      <c r="J6634" t="b">
        <v>1</v>
      </c>
      <c r="K6634" t="s">
        <v>24</v>
      </c>
      <c r="L6634" t="s">
        <v>36</v>
      </c>
      <c r="N6634">
        <v>47.5</v>
      </c>
      <c r="O6634" t="s">
        <v>289</v>
      </c>
      <c r="P6634" t="s">
        <v>2400</v>
      </c>
    </row>
    <row r="6635" spans="1:16" x14ac:dyDescent="0.25">
      <c r="A6635" t="s">
        <v>0</v>
      </c>
      <c r="B6635" t="s">
        <v>9342</v>
      </c>
      <c r="C6635" t="s">
        <v>151</v>
      </c>
      <c r="D6635" t="s">
        <v>3828</v>
      </c>
      <c r="E6635" t="s">
        <v>20</v>
      </c>
      <c r="F6635" t="b">
        <v>0</v>
      </c>
      <c r="G6635" t="s">
        <v>30</v>
      </c>
      <c r="H6635" s="4">
        <v>45737.250567129631</v>
      </c>
      <c r="I6635" t="b">
        <v>0</v>
      </c>
      <c r="J6635" t="b">
        <v>1</v>
      </c>
      <c r="K6635" t="s">
        <v>24</v>
      </c>
      <c r="L6635" t="s">
        <v>36</v>
      </c>
      <c r="N6635">
        <v>43.875</v>
      </c>
      <c r="O6635" t="s">
        <v>6082</v>
      </c>
      <c r="P6635" t="s">
        <v>9343</v>
      </c>
    </row>
    <row r="6636" spans="1:16" x14ac:dyDescent="0.25">
      <c r="A6636" t="s">
        <v>0</v>
      </c>
      <c r="B6636" t="s">
        <v>0</v>
      </c>
      <c r="C6636" t="s">
        <v>3330</v>
      </c>
      <c r="D6636" t="s">
        <v>3828</v>
      </c>
      <c r="E6636" t="s">
        <v>51</v>
      </c>
      <c r="F6636" t="b">
        <v>0</v>
      </c>
      <c r="G6636" t="s">
        <v>30</v>
      </c>
      <c r="H6636" s="4">
        <v>45737.250625000001</v>
      </c>
      <c r="I6636" t="b">
        <v>0</v>
      </c>
      <c r="J6636" t="b">
        <v>0</v>
      </c>
      <c r="K6636" t="s">
        <v>24</v>
      </c>
      <c r="L6636" t="s">
        <v>22</v>
      </c>
      <c r="M6636">
        <v>76212</v>
      </c>
      <c r="O6636" t="s">
        <v>9344</v>
      </c>
      <c r="P6636" t="s">
        <v>9345</v>
      </c>
    </row>
    <row r="6637" spans="1:16" x14ac:dyDescent="0.25">
      <c r="A6637" t="s">
        <v>1</v>
      </c>
      <c r="B6637" t="s">
        <v>663</v>
      </c>
      <c r="C6637" t="s">
        <v>140</v>
      </c>
      <c r="D6637" t="s">
        <v>3972</v>
      </c>
      <c r="E6637" t="s">
        <v>20</v>
      </c>
      <c r="F6637" t="b">
        <v>0</v>
      </c>
      <c r="G6637" t="s">
        <v>35</v>
      </c>
      <c r="H6637" s="4">
        <v>45737.250972222217</v>
      </c>
      <c r="I6637" t="b">
        <v>0</v>
      </c>
      <c r="J6637" t="b">
        <v>1</v>
      </c>
      <c r="K6637" t="s">
        <v>24</v>
      </c>
      <c r="L6637" t="s">
        <v>22</v>
      </c>
      <c r="M6637">
        <v>124350</v>
      </c>
      <c r="O6637" t="s">
        <v>664</v>
      </c>
      <c r="P6637" t="s">
        <v>9346</v>
      </c>
    </row>
    <row r="6638" spans="1:16" x14ac:dyDescent="0.25">
      <c r="A6638" t="s">
        <v>1</v>
      </c>
      <c r="B6638" t="s">
        <v>3439</v>
      </c>
      <c r="C6638" t="s">
        <v>82</v>
      </c>
      <c r="D6638" t="s">
        <v>3969</v>
      </c>
      <c r="E6638" t="s">
        <v>20</v>
      </c>
      <c r="F6638" t="b">
        <v>0</v>
      </c>
      <c r="G6638" t="s">
        <v>27</v>
      </c>
      <c r="H6638" s="4">
        <v>45737.251006944447</v>
      </c>
      <c r="I6638" t="b">
        <v>0</v>
      </c>
      <c r="J6638" t="b">
        <v>1</v>
      </c>
      <c r="K6638" t="s">
        <v>24</v>
      </c>
      <c r="L6638" t="s">
        <v>22</v>
      </c>
      <c r="M6638">
        <v>152000</v>
      </c>
      <c r="O6638" t="s">
        <v>65</v>
      </c>
      <c r="P6638" t="s">
        <v>723</v>
      </c>
    </row>
    <row r="6639" spans="1:16" x14ac:dyDescent="0.25">
      <c r="A6639" t="s">
        <v>191</v>
      </c>
      <c r="B6639" t="s">
        <v>9347</v>
      </c>
      <c r="C6639" t="s">
        <v>82</v>
      </c>
      <c r="D6639" t="s">
        <v>3972</v>
      </c>
      <c r="E6639" t="s">
        <v>20</v>
      </c>
      <c r="F6639" t="b">
        <v>0</v>
      </c>
      <c r="G6639" t="s">
        <v>27</v>
      </c>
      <c r="H6639" s="4">
        <v>45737.251168981478</v>
      </c>
      <c r="I6639" t="b">
        <v>0</v>
      </c>
      <c r="J6639" t="b">
        <v>0</v>
      </c>
      <c r="K6639" t="s">
        <v>24</v>
      </c>
      <c r="L6639" t="s">
        <v>36</v>
      </c>
      <c r="N6639">
        <v>70.5</v>
      </c>
      <c r="O6639" t="s">
        <v>4343</v>
      </c>
      <c r="P6639" t="s">
        <v>9348</v>
      </c>
    </row>
    <row r="6640" spans="1:16" x14ac:dyDescent="0.25">
      <c r="A6640" t="s">
        <v>1</v>
      </c>
      <c r="B6640" t="s">
        <v>9349</v>
      </c>
      <c r="C6640" t="s">
        <v>1521</v>
      </c>
      <c r="D6640" t="s">
        <v>3383</v>
      </c>
      <c r="E6640" t="s">
        <v>20</v>
      </c>
      <c r="F6640" t="b">
        <v>0</v>
      </c>
      <c r="G6640" t="s">
        <v>52</v>
      </c>
      <c r="H6640" s="4">
        <v>45737.251273148147</v>
      </c>
      <c r="I6640" t="b">
        <v>0</v>
      </c>
      <c r="J6640" t="b">
        <v>1</v>
      </c>
      <c r="K6640" t="s">
        <v>24</v>
      </c>
      <c r="L6640" t="s">
        <v>22</v>
      </c>
      <c r="M6640">
        <v>80000</v>
      </c>
      <c r="O6640" t="s">
        <v>1549</v>
      </c>
      <c r="P6640" t="s">
        <v>700</v>
      </c>
    </row>
    <row r="6641" spans="1:16" x14ac:dyDescent="0.25">
      <c r="A6641" t="s">
        <v>2</v>
      </c>
      <c r="B6641" t="s">
        <v>638</v>
      </c>
      <c r="C6641" t="s">
        <v>213</v>
      </c>
      <c r="D6641" t="s">
        <v>3828</v>
      </c>
      <c r="E6641" t="s">
        <v>20</v>
      </c>
      <c r="F6641" t="b">
        <v>0</v>
      </c>
      <c r="G6641" t="s">
        <v>41</v>
      </c>
      <c r="H6641" s="4">
        <v>45737.252337962957</v>
      </c>
      <c r="I6641" t="b">
        <v>0</v>
      </c>
      <c r="J6641" t="b">
        <v>1</v>
      </c>
      <c r="K6641" t="s">
        <v>24</v>
      </c>
      <c r="L6641" t="s">
        <v>22</v>
      </c>
      <c r="M6641">
        <v>128114.578125</v>
      </c>
      <c r="O6641" t="s">
        <v>7800</v>
      </c>
      <c r="P6641" t="s">
        <v>7801</v>
      </c>
    </row>
    <row r="6642" spans="1:16" x14ac:dyDescent="0.25">
      <c r="A6642" t="s">
        <v>2</v>
      </c>
      <c r="B6642" t="s">
        <v>9350</v>
      </c>
      <c r="C6642" t="s">
        <v>1247</v>
      </c>
      <c r="D6642" t="s">
        <v>2208</v>
      </c>
      <c r="E6642" t="s">
        <v>20</v>
      </c>
      <c r="F6642" t="b">
        <v>0</v>
      </c>
      <c r="G6642" t="s">
        <v>1247</v>
      </c>
      <c r="H6642" s="4">
        <v>45737.263842592591</v>
      </c>
      <c r="I6642" t="b">
        <v>1</v>
      </c>
      <c r="J6642" t="b">
        <v>0</v>
      </c>
      <c r="K6642" t="s">
        <v>1247</v>
      </c>
      <c r="L6642" t="s">
        <v>22</v>
      </c>
      <c r="M6642">
        <v>162500</v>
      </c>
      <c r="O6642" t="s">
        <v>9351</v>
      </c>
      <c r="P6642" t="s">
        <v>9352</v>
      </c>
    </row>
    <row r="6643" spans="1:16" x14ac:dyDescent="0.25">
      <c r="A6643" t="s">
        <v>1</v>
      </c>
      <c r="B6643" t="s">
        <v>844</v>
      </c>
      <c r="C6643" t="s">
        <v>82</v>
      </c>
      <c r="D6643" t="s">
        <v>3828</v>
      </c>
      <c r="E6643" t="s">
        <v>20</v>
      </c>
      <c r="F6643" t="b">
        <v>0</v>
      </c>
      <c r="G6643" t="s">
        <v>27</v>
      </c>
      <c r="H6643" s="4">
        <v>45737.265682870369</v>
      </c>
      <c r="I6643" t="b">
        <v>0</v>
      </c>
      <c r="J6643" t="b">
        <v>1</v>
      </c>
      <c r="K6643" t="s">
        <v>24</v>
      </c>
      <c r="L6643" t="s">
        <v>22</v>
      </c>
      <c r="M6643">
        <v>207500</v>
      </c>
      <c r="O6643" t="s">
        <v>341</v>
      </c>
      <c r="P6643" t="s">
        <v>302</v>
      </c>
    </row>
    <row r="6644" spans="1:16" x14ac:dyDescent="0.25">
      <c r="A6644" t="s">
        <v>1</v>
      </c>
      <c r="B6644" t="s">
        <v>9353</v>
      </c>
      <c r="C6644" t="s">
        <v>192</v>
      </c>
      <c r="D6644" t="s">
        <v>4327</v>
      </c>
      <c r="E6644" t="s">
        <v>51</v>
      </c>
      <c r="F6644" t="b">
        <v>0</v>
      </c>
      <c r="G6644" t="s">
        <v>23</v>
      </c>
      <c r="H6644" s="4">
        <v>45737.266527777778</v>
      </c>
      <c r="I6644" t="b">
        <v>0</v>
      </c>
      <c r="J6644" t="b">
        <v>0</v>
      </c>
      <c r="K6644" t="s">
        <v>24</v>
      </c>
      <c r="L6644" t="s">
        <v>36</v>
      </c>
      <c r="N6644">
        <v>60</v>
      </c>
      <c r="O6644" t="s">
        <v>2486</v>
      </c>
      <c r="P6644" t="s">
        <v>9354</v>
      </c>
    </row>
    <row r="6645" spans="1:16" x14ac:dyDescent="0.25">
      <c r="A6645" t="s">
        <v>139</v>
      </c>
      <c r="B6645" t="s">
        <v>7988</v>
      </c>
      <c r="C6645" t="s">
        <v>39</v>
      </c>
      <c r="D6645" t="s">
        <v>3984</v>
      </c>
      <c r="E6645" t="s">
        <v>20</v>
      </c>
      <c r="F6645" t="b">
        <v>1</v>
      </c>
      <c r="G6645" t="s">
        <v>2438</v>
      </c>
      <c r="H6645" s="4">
        <v>45737.279976851853</v>
      </c>
      <c r="I6645" t="b">
        <v>1</v>
      </c>
      <c r="J6645" t="b">
        <v>0</v>
      </c>
      <c r="K6645" t="s">
        <v>2438</v>
      </c>
      <c r="L6645" t="s">
        <v>22</v>
      </c>
      <c r="M6645">
        <v>80000</v>
      </c>
      <c r="O6645" t="s">
        <v>7989</v>
      </c>
      <c r="P6645" t="s">
        <v>204</v>
      </c>
    </row>
    <row r="6646" spans="1:16" x14ac:dyDescent="0.25">
      <c r="A6646" t="s">
        <v>139</v>
      </c>
      <c r="B6646" t="s">
        <v>9355</v>
      </c>
      <c r="C6646" t="s">
        <v>39</v>
      </c>
      <c r="D6646" t="s">
        <v>2208</v>
      </c>
      <c r="E6646" t="s">
        <v>20</v>
      </c>
      <c r="F6646" t="b">
        <v>1</v>
      </c>
      <c r="G6646" t="s">
        <v>2641</v>
      </c>
      <c r="H6646" s="4">
        <v>45737.284930555557</v>
      </c>
      <c r="I6646" t="b">
        <v>0</v>
      </c>
      <c r="J6646" t="b">
        <v>0</v>
      </c>
      <c r="K6646" t="s">
        <v>2641</v>
      </c>
      <c r="L6646" t="s">
        <v>22</v>
      </c>
      <c r="M6646">
        <v>141810.3125</v>
      </c>
      <c r="O6646" t="s">
        <v>9356</v>
      </c>
      <c r="P6646" t="s">
        <v>9357</v>
      </c>
    </row>
    <row r="6647" spans="1:16" x14ac:dyDescent="0.25">
      <c r="A6647" t="s">
        <v>2</v>
      </c>
      <c r="B6647" t="s">
        <v>4313</v>
      </c>
      <c r="C6647" t="s">
        <v>3088</v>
      </c>
      <c r="D6647" t="s">
        <v>4002</v>
      </c>
      <c r="E6647" t="s">
        <v>20</v>
      </c>
      <c r="F6647" t="b">
        <v>0</v>
      </c>
      <c r="G6647" t="s">
        <v>2134</v>
      </c>
      <c r="H6647" s="4">
        <v>45737.285879629628</v>
      </c>
      <c r="I6647" t="b">
        <v>1</v>
      </c>
      <c r="J6647" t="b">
        <v>0</v>
      </c>
      <c r="K6647" t="s">
        <v>2134</v>
      </c>
      <c r="L6647" t="s">
        <v>22</v>
      </c>
      <c r="M6647">
        <v>410000</v>
      </c>
      <c r="O6647" t="s">
        <v>822</v>
      </c>
    </row>
    <row r="6648" spans="1:16" x14ac:dyDescent="0.25">
      <c r="A6648" t="s">
        <v>0</v>
      </c>
      <c r="B6648" t="s">
        <v>288</v>
      </c>
      <c r="C6648" t="s">
        <v>9358</v>
      </c>
      <c r="D6648" t="s">
        <v>4083</v>
      </c>
      <c r="E6648" t="s">
        <v>20</v>
      </c>
      <c r="F6648" t="b">
        <v>0</v>
      </c>
      <c r="G6648" t="s">
        <v>27</v>
      </c>
      <c r="H6648" s="4">
        <v>45737.291921296302</v>
      </c>
      <c r="I6648" t="b">
        <v>0</v>
      </c>
      <c r="J6648" t="b">
        <v>0</v>
      </c>
      <c r="K6648" t="s">
        <v>24</v>
      </c>
      <c r="L6648" t="s">
        <v>22</v>
      </c>
      <c r="M6648">
        <v>100000</v>
      </c>
      <c r="O6648" t="s">
        <v>9359</v>
      </c>
      <c r="P6648" t="s">
        <v>3836</v>
      </c>
    </row>
    <row r="6649" spans="1:16" x14ac:dyDescent="0.25">
      <c r="A6649" t="s">
        <v>0</v>
      </c>
      <c r="B6649" t="s">
        <v>103</v>
      </c>
      <c r="C6649" t="s">
        <v>203</v>
      </c>
      <c r="D6649" t="s">
        <v>2208</v>
      </c>
      <c r="E6649" t="s">
        <v>20</v>
      </c>
      <c r="F6649" t="b">
        <v>0</v>
      </c>
      <c r="G6649" t="s">
        <v>23</v>
      </c>
      <c r="H6649" s="4">
        <v>45737.312141203707</v>
      </c>
      <c r="I6649" t="b">
        <v>0</v>
      </c>
      <c r="J6649" t="b">
        <v>0</v>
      </c>
      <c r="K6649" t="s">
        <v>24</v>
      </c>
      <c r="L6649" t="s">
        <v>22</v>
      </c>
      <c r="M6649">
        <v>70000</v>
      </c>
      <c r="O6649" t="s">
        <v>803</v>
      </c>
      <c r="P6649" t="s">
        <v>9360</v>
      </c>
    </row>
    <row r="6650" spans="1:16" x14ac:dyDescent="0.25">
      <c r="A6650" t="s">
        <v>139</v>
      </c>
      <c r="B6650" t="s">
        <v>9361</v>
      </c>
      <c r="C6650" t="s">
        <v>5090</v>
      </c>
      <c r="D6650" t="s">
        <v>3969</v>
      </c>
      <c r="E6650" t="s">
        <v>20</v>
      </c>
      <c r="F6650" t="b">
        <v>0</v>
      </c>
      <c r="G6650" t="s">
        <v>30</v>
      </c>
      <c r="H6650" s="4">
        <v>45737.333865740737</v>
      </c>
      <c r="I6650" t="b">
        <v>0</v>
      </c>
      <c r="J6650" t="b">
        <v>1</v>
      </c>
      <c r="K6650" t="s">
        <v>24</v>
      </c>
      <c r="L6650" t="s">
        <v>22</v>
      </c>
      <c r="M6650">
        <v>110000</v>
      </c>
      <c r="O6650" t="s">
        <v>800</v>
      </c>
      <c r="P6650" t="s">
        <v>249</v>
      </c>
    </row>
    <row r="6651" spans="1:16" x14ac:dyDescent="0.25">
      <c r="A6651" t="s">
        <v>89</v>
      </c>
      <c r="B6651" t="s">
        <v>4515</v>
      </c>
      <c r="C6651" t="s">
        <v>71</v>
      </c>
      <c r="D6651" t="s">
        <v>3972</v>
      </c>
      <c r="E6651" t="s">
        <v>20</v>
      </c>
      <c r="F6651" t="b">
        <v>0</v>
      </c>
      <c r="G6651" t="s">
        <v>27</v>
      </c>
      <c r="H6651" s="4">
        <v>45737.334814814807</v>
      </c>
      <c r="I6651" t="b">
        <v>0</v>
      </c>
      <c r="J6651" t="b">
        <v>1</v>
      </c>
      <c r="K6651" t="s">
        <v>24</v>
      </c>
      <c r="L6651" t="s">
        <v>22</v>
      </c>
      <c r="M6651">
        <v>187625</v>
      </c>
      <c r="O6651" t="s">
        <v>1101</v>
      </c>
      <c r="P6651" t="s">
        <v>4516</v>
      </c>
    </row>
    <row r="6652" spans="1:16" x14ac:dyDescent="0.25">
      <c r="A6652" t="s">
        <v>40</v>
      </c>
      <c r="B6652" t="s">
        <v>3193</v>
      </c>
      <c r="C6652" t="s">
        <v>1471</v>
      </c>
      <c r="D6652" t="s">
        <v>4177</v>
      </c>
      <c r="E6652" t="s">
        <v>20</v>
      </c>
      <c r="F6652" t="b">
        <v>0</v>
      </c>
      <c r="G6652" t="s">
        <v>41</v>
      </c>
      <c r="H6652" s="4">
        <v>45737.335868055547</v>
      </c>
      <c r="I6652" t="b">
        <v>0</v>
      </c>
      <c r="J6652" t="b">
        <v>1</v>
      </c>
      <c r="K6652" t="s">
        <v>24</v>
      </c>
      <c r="L6652" t="s">
        <v>22</v>
      </c>
      <c r="M6652">
        <v>241000</v>
      </c>
      <c r="O6652" t="s">
        <v>59</v>
      </c>
      <c r="P6652" t="s">
        <v>137</v>
      </c>
    </row>
    <row r="6653" spans="1:16" x14ac:dyDescent="0.25">
      <c r="A6653" t="s">
        <v>139</v>
      </c>
      <c r="B6653" t="s">
        <v>9362</v>
      </c>
      <c r="C6653" t="s">
        <v>9363</v>
      </c>
      <c r="D6653" t="s">
        <v>9364</v>
      </c>
      <c r="E6653" t="s">
        <v>631</v>
      </c>
      <c r="F6653" t="b">
        <v>0</v>
      </c>
      <c r="G6653" t="s">
        <v>820</v>
      </c>
      <c r="H6653" s="4">
        <v>45737.341273148151</v>
      </c>
      <c r="I6653" t="b">
        <v>0</v>
      </c>
      <c r="J6653" t="b">
        <v>0</v>
      </c>
      <c r="K6653" t="s">
        <v>820</v>
      </c>
      <c r="L6653" t="s">
        <v>22</v>
      </c>
      <c r="M6653">
        <v>103000</v>
      </c>
      <c r="O6653" t="s">
        <v>341</v>
      </c>
      <c r="P6653" t="s">
        <v>9365</v>
      </c>
    </row>
    <row r="6654" spans="1:16" x14ac:dyDescent="0.25">
      <c r="A6654" t="s">
        <v>2</v>
      </c>
      <c r="B6654" t="s">
        <v>9366</v>
      </c>
      <c r="C6654" t="s">
        <v>1828</v>
      </c>
      <c r="D6654" t="s">
        <v>3828</v>
      </c>
      <c r="E6654" t="s">
        <v>20</v>
      </c>
      <c r="F6654" t="b">
        <v>0</v>
      </c>
      <c r="G6654" t="s">
        <v>41</v>
      </c>
      <c r="H6654" s="4">
        <v>45737.37667824074</v>
      </c>
      <c r="I6654" t="b">
        <v>0</v>
      </c>
      <c r="J6654" t="b">
        <v>1</v>
      </c>
      <c r="K6654" t="s">
        <v>24</v>
      </c>
      <c r="L6654" t="s">
        <v>22</v>
      </c>
      <c r="M6654">
        <v>90750</v>
      </c>
      <c r="O6654" t="s">
        <v>3185</v>
      </c>
      <c r="P6654" t="s">
        <v>9367</v>
      </c>
    </row>
    <row r="6655" spans="1:16" x14ac:dyDescent="0.25">
      <c r="A6655" t="s">
        <v>2</v>
      </c>
      <c r="B6655" t="s">
        <v>9368</v>
      </c>
      <c r="C6655" t="s">
        <v>179</v>
      </c>
      <c r="D6655" t="s">
        <v>4177</v>
      </c>
      <c r="E6655" t="s">
        <v>20</v>
      </c>
      <c r="F6655" t="b">
        <v>0</v>
      </c>
      <c r="G6655" t="s">
        <v>27</v>
      </c>
      <c r="H6655" s="4">
        <v>45737.377337962957</v>
      </c>
      <c r="I6655" t="b">
        <v>0</v>
      </c>
      <c r="J6655" t="b">
        <v>1</v>
      </c>
      <c r="K6655" t="s">
        <v>24</v>
      </c>
      <c r="L6655" t="s">
        <v>22</v>
      </c>
      <c r="M6655">
        <v>207000</v>
      </c>
      <c r="O6655" t="s">
        <v>59</v>
      </c>
      <c r="P6655" t="s">
        <v>137</v>
      </c>
    </row>
    <row r="6656" spans="1:16" x14ac:dyDescent="0.25">
      <c r="A6656" t="s">
        <v>2</v>
      </c>
      <c r="B6656" t="s">
        <v>4227</v>
      </c>
      <c r="C6656" t="s">
        <v>690</v>
      </c>
      <c r="D6656" t="s">
        <v>2208</v>
      </c>
      <c r="E6656" t="s">
        <v>34</v>
      </c>
      <c r="F6656" t="b">
        <v>0</v>
      </c>
      <c r="G6656" t="s">
        <v>27</v>
      </c>
      <c r="H6656" s="4">
        <v>45737.432141203702</v>
      </c>
      <c r="I6656" t="b">
        <v>0</v>
      </c>
      <c r="J6656" t="b">
        <v>1</v>
      </c>
      <c r="K6656" t="s">
        <v>24</v>
      </c>
      <c r="L6656" t="s">
        <v>22</v>
      </c>
      <c r="M6656">
        <v>175500</v>
      </c>
      <c r="O6656" t="s">
        <v>428</v>
      </c>
      <c r="P6656" t="s">
        <v>4237</v>
      </c>
    </row>
    <row r="6657" spans="1:16" x14ac:dyDescent="0.25">
      <c r="A6657" t="s">
        <v>0</v>
      </c>
      <c r="B6657" t="s">
        <v>0</v>
      </c>
      <c r="C6657" t="s">
        <v>1978</v>
      </c>
      <c r="D6657" t="s">
        <v>7546</v>
      </c>
      <c r="E6657" t="s">
        <v>34</v>
      </c>
      <c r="F6657" t="b">
        <v>0</v>
      </c>
      <c r="G6657" t="s">
        <v>52</v>
      </c>
      <c r="H6657" s="4">
        <v>45737.459699074083</v>
      </c>
      <c r="I6657" t="b">
        <v>0</v>
      </c>
      <c r="J6657" t="b">
        <v>0</v>
      </c>
      <c r="K6657" t="s">
        <v>24</v>
      </c>
      <c r="L6657" t="s">
        <v>36</v>
      </c>
      <c r="N6657">
        <v>15</v>
      </c>
      <c r="O6657" t="s">
        <v>7547</v>
      </c>
      <c r="P6657" t="s">
        <v>61</v>
      </c>
    </row>
    <row r="6658" spans="1:16" x14ac:dyDescent="0.25">
      <c r="A6658" t="s">
        <v>25</v>
      </c>
      <c r="B6658" t="s">
        <v>9369</v>
      </c>
      <c r="C6658" t="s">
        <v>9370</v>
      </c>
      <c r="D6658" t="s">
        <v>3350</v>
      </c>
      <c r="E6658" t="s">
        <v>20</v>
      </c>
      <c r="F6658" t="b">
        <v>0</v>
      </c>
      <c r="G6658" t="s">
        <v>314</v>
      </c>
      <c r="H6658" s="4">
        <v>45737.483020833337</v>
      </c>
      <c r="I6658" t="b">
        <v>1</v>
      </c>
      <c r="J6658" t="b">
        <v>0</v>
      </c>
      <c r="K6658" t="s">
        <v>314</v>
      </c>
      <c r="L6658" t="s">
        <v>22</v>
      </c>
      <c r="M6658">
        <v>40000</v>
      </c>
      <c r="O6658" t="s">
        <v>3350</v>
      </c>
      <c r="P6658" t="s">
        <v>1304</v>
      </c>
    </row>
    <row r="6659" spans="1:16" x14ac:dyDescent="0.25">
      <c r="A6659" t="s">
        <v>0</v>
      </c>
      <c r="B6659" t="s">
        <v>5524</v>
      </c>
      <c r="C6659" t="s">
        <v>851</v>
      </c>
      <c r="D6659" t="s">
        <v>4327</v>
      </c>
      <c r="E6659" t="s">
        <v>20</v>
      </c>
      <c r="F6659" t="b">
        <v>0</v>
      </c>
      <c r="G6659" t="s">
        <v>27</v>
      </c>
      <c r="H6659" s="4">
        <v>45737.500081018523</v>
      </c>
      <c r="I6659" t="b">
        <v>0</v>
      </c>
      <c r="J6659" t="b">
        <v>0</v>
      </c>
      <c r="K6659" t="s">
        <v>24</v>
      </c>
      <c r="L6659" t="s">
        <v>22</v>
      </c>
      <c r="M6659">
        <v>62500</v>
      </c>
      <c r="O6659" t="s">
        <v>5525</v>
      </c>
      <c r="P6659" t="s">
        <v>5526</v>
      </c>
    </row>
    <row r="6660" spans="1:16" x14ac:dyDescent="0.25">
      <c r="A6660" t="s">
        <v>0</v>
      </c>
      <c r="B6660" t="s">
        <v>0</v>
      </c>
      <c r="C6660" t="s">
        <v>3934</v>
      </c>
      <c r="D6660" t="s">
        <v>7546</v>
      </c>
      <c r="E6660" t="s">
        <v>34</v>
      </c>
      <c r="F6660" t="b">
        <v>0</v>
      </c>
      <c r="G6660" t="s">
        <v>35</v>
      </c>
      <c r="H6660" s="4">
        <v>45737.500648148147</v>
      </c>
      <c r="I6660" t="b">
        <v>0</v>
      </c>
      <c r="J6660" t="b">
        <v>0</v>
      </c>
      <c r="K6660" t="s">
        <v>24</v>
      </c>
      <c r="L6660" t="s">
        <v>36</v>
      </c>
      <c r="N6660">
        <v>15</v>
      </c>
      <c r="O6660" t="s">
        <v>7547</v>
      </c>
      <c r="P6660" t="s">
        <v>61</v>
      </c>
    </row>
    <row r="6661" spans="1:16" x14ac:dyDescent="0.25">
      <c r="A6661" t="s">
        <v>1</v>
      </c>
      <c r="B6661" t="s">
        <v>2392</v>
      </c>
      <c r="C6661" t="s">
        <v>292</v>
      </c>
      <c r="D6661" t="s">
        <v>3972</v>
      </c>
      <c r="E6661" t="s">
        <v>20</v>
      </c>
      <c r="F6661" t="b">
        <v>0</v>
      </c>
      <c r="G6661" t="s">
        <v>30</v>
      </c>
      <c r="H6661" s="4">
        <v>45737.501180555562</v>
      </c>
      <c r="I6661" t="b">
        <v>0</v>
      </c>
      <c r="J6661" t="b">
        <v>1</v>
      </c>
      <c r="K6661" t="s">
        <v>24</v>
      </c>
      <c r="L6661" t="s">
        <v>22</v>
      </c>
      <c r="M6661">
        <v>193426.5</v>
      </c>
      <c r="O6661" t="s">
        <v>5481</v>
      </c>
      <c r="P6661" t="s">
        <v>1809</v>
      </c>
    </row>
    <row r="6662" spans="1:16" x14ac:dyDescent="0.25">
      <c r="A6662" t="s">
        <v>40</v>
      </c>
      <c r="B6662" t="s">
        <v>9371</v>
      </c>
      <c r="C6662" t="s">
        <v>2031</v>
      </c>
      <c r="D6662" t="s">
        <v>3956</v>
      </c>
      <c r="E6662" t="s">
        <v>34</v>
      </c>
      <c r="F6662" t="b">
        <v>0</v>
      </c>
      <c r="G6662" t="s">
        <v>27</v>
      </c>
      <c r="H6662" s="4">
        <v>45737.501296296286</v>
      </c>
      <c r="I6662" t="b">
        <v>0</v>
      </c>
      <c r="J6662" t="b">
        <v>1</v>
      </c>
      <c r="K6662" t="s">
        <v>24</v>
      </c>
      <c r="L6662" t="s">
        <v>36</v>
      </c>
      <c r="N6662">
        <v>54.420001983642578</v>
      </c>
      <c r="O6662" t="s">
        <v>2319</v>
      </c>
      <c r="P6662" t="s">
        <v>9372</v>
      </c>
    </row>
    <row r="6663" spans="1:16" x14ac:dyDescent="0.25">
      <c r="A6663" t="s">
        <v>2</v>
      </c>
      <c r="B6663" t="s">
        <v>7405</v>
      </c>
      <c r="C6663" t="s">
        <v>1358</v>
      </c>
      <c r="D6663" t="s">
        <v>3972</v>
      </c>
      <c r="E6663" t="s">
        <v>20</v>
      </c>
      <c r="F6663" t="b">
        <v>0</v>
      </c>
      <c r="G6663" t="s">
        <v>41</v>
      </c>
      <c r="H6663" s="4">
        <v>45737.501400462963</v>
      </c>
      <c r="I6663" t="b">
        <v>0</v>
      </c>
      <c r="J6663" t="b">
        <v>0</v>
      </c>
      <c r="K6663" t="s">
        <v>24</v>
      </c>
      <c r="L6663" t="s">
        <v>22</v>
      </c>
      <c r="M6663">
        <v>82850</v>
      </c>
      <c r="O6663" t="s">
        <v>5481</v>
      </c>
      <c r="P6663" t="s">
        <v>3772</v>
      </c>
    </row>
    <row r="6664" spans="1:16" x14ac:dyDescent="0.25">
      <c r="A6664" t="s">
        <v>2</v>
      </c>
      <c r="B6664" t="s">
        <v>9373</v>
      </c>
      <c r="C6664" t="s">
        <v>1050</v>
      </c>
      <c r="D6664" t="s">
        <v>3972</v>
      </c>
      <c r="E6664" t="s">
        <v>20</v>
      </c>
      <c r="F6664" t="b">
        <v>0</v>
      </c>
      <c r="G6664" t="s">
        <v>41</v>
      </c>
      <c r="H6664" s="4">
        <v>45737.502187500002</v>
      </c>
      <c r="I6664" t="b">
        <v>0</v>
      </c>
      <c r="J6664" t="b">
        <v>1</v>
      </c>
      <c r="K6664" t="s">
        <v>24</v>
      </c>
      <c r="L6664" t="s">
        <v>22</v>
      </c>
      <c r="M6664">
        <v>122900</v>
      </c>
      <c r="O6664" t="s">
        <v>5481</v>
      </c>
      <c r="P6664" t="s">
        <v>9374</v>
      </c>
    </row>
    <row r="6665" spans="1:16" x14ac:dyDescent="0.25">
      <c r="A6665" t="s">
        <v>1</v>
      </c>
      <c r="B6665" t="s">
        <v>9375</v>
      </c>
      <c r="C6665" t="s">
        <v>1050</v>
      </c>
      <c r="D6665" t="s">
        <v>3972</v>
      </c>
      <c r="E6665" t="s">
        <v>20</v>
      </c>
      <c r="F6665" t="b">
        <v>0</v>
      </c>
      <c r="G6665" t="s">
        <v>35</v>
      </c>
      <c r="H6665" s="4">
        <v>45737.502349537041</v>
      </c>
      <c r="I6665" t="b">
        <v>0</v>
      </c>
      <c r="J6665" t="b">
        <v>1</v>
      </c>
      <c r="K6665" t="s">
        <v>24</v>
      </c>
      <c r="L6665" t="s">
        <v>36</v>
      </c>
      <c r="N6665">
        <v>73</v>
      </c>
      <c r="O6665" t="s">
        <v>5481</v>
      </c>
      <c r="P6665" t="s">
        <v>354</v>
      </c>
    </row>
    <row r="6666" spans="1:16" x14ac:dyDescent="0.25">
      <c r="A6666" t="s">
        <v>25</v>
      </c>
      <c r="B6666" t="s">
        <v>9376</v>
      </c>
      <c r="C6666" t="s">
        <v>820</v>
      </c>
      <c r="D6666" t="s">
        <v>4034</v>
      </c>
      <c r="E6666" t="s">
        <v>20</v>
      </c>
      <c r="F6666" t="b">
        <v>0</v>
      </c>
      <c r="G6666" t="s">
        <v>820</v>
      </c>
      <c r="H6666" s="4">
        <v>45737.507175925923</v>
      </c>
      <c r="I6666" t="b">
        <v>0</v>
      </c>
      <c r="J6666" t="b">
        <v>0</v>
      </c>
      <c r="K6666" t="s">
        <v>820</v>
      </c>
      <c r="L6666" t="s">
        <v>22</v>
      </c>
      <c r="M6666">
        <v>64800</v>
      </c>
      <c r="O6666" t="s">
        <v>9377</v>
      </c>
      <c r="P6666" t="s">
        <v>9378</v>
      </c>
    </row>
    <row r="6667" spans="1:16" x14ac:dyDescent="0.25">
      <c r="A6667" t="s">
        <v>2</v>
      </c>
      <c r="B6667" t="s">
        <v>9379</v>
      </c>
      <c r="C6667" t="s">
        <v>3318</v>
      </c>
      <c r="D6667" t="s">
        <v>3828</v>
      </c>
      <c r="E6667" t="s">
        <v>20</v>
      </c>
      <c r="F6667" t="b">
        <v>0</v>
      </c>
      <c r="G6667" t="s">
        <v>27</v>
      </c>
      <c r="H6667" s="4">
        <v>45737.543055555558</v>
      </c>
      <c r="I6667" t="b">
        <v>0</v>
      </c>
      <c r="J6667" t="b">
        <v>1</v>
      </c>
      <c r="K6667" t="s">
        <v>24</v>
      </c>
      <c r="L6667" t="s">
        <v>36</v>
      </c>
      <c r="N6667">
        <v>63.5</v>
      </c>
      <c r="O6667" t="s">
        <v>3060</v>
      </c>
      <c r="P6667" t="s">
        <v>9380</v>
      </c>
    </row>
    <row r="6668" spans="1:16" x14ac:dyDescent="0.25">
      <c r="A6668" t="s">
        <v>2</v>
      </c>
      <c r="B6668" t="s">
        <v>2</v>
      </c>
      <c r="C6668" t="s">
        <v>87</v>
      </c>
      <c r="D6668" t="s">
        <v>131</v>
      </c>
      <c r="E6668" t="s">
        <v>20</v>
      </c>
      <c r="F6668" t="b">
        <v>0</v>
      </c>
      <c r="G6668" t="s">
        <v>41</v>
      </c>
      <c r="H6668" s="4">
        <v>45737.554652777777</v>
      </c>
      <c r="I6668" t="b">
        <v>1</v>
      </c>
      <c r="J6668" t="b">
        <v>0</v>
      </c>
      <c r="K6668" t="s">
        <v>24</v>
      </c>
      <c r="L6668" t="s">
        <v>22</v>
      </c>
      <c r="M6668">
        <v>130000</v>
      </c>
      <c r="O6668" t="s">
        <v>131</v>
      </c>
      <c r="P6668" t="s">
        <v>9381</v>
      </c>
    </row>
    <row r="6669" spans="1:16" x14ac:dyDescent="0.25">
      <c r="A6669" t="s">
        <v>25</v>
      </c>
      <c r="B6669" t="s">
        <v>7230</v>
      </c>
      <c r="C6669" t="s">
        <v>7231</v>
      </c>
      <c r="D6669" t="s">
        <v>3972</v>
      </c>
      <c r="E6669" t="s">
        <v>51</v>
      </c>
      <c r="F6669" t="b">
        <v>0</v>
      </c>
      <c r="G6669" t="s">
        <v>30</v>
      </c>
      <c r="H6669" s="4">
        <v>45737.58421296296</v>
      </c>
      <c r="I6669" t="b">
        <v>0</v>
      </c>
      <c r="J6669" t="b">
        <v>0</v>
      </c>
      <c r="K6669" t="s">
        <v>24</v>
      </c>
      <c r="L6669" t="s">
        <v>36</v>
      </c>
      <c r="N6669">
        <v>57</v>
      </c>
      <c r="O6669" t="s">
        <v>1002</v>
      </c>
    </row>
    <row r="6670" spans="1:16" x14ac:dyDescent="0.25">
      <c r="A6670" t="s">
        <v>28</v>
      </c>
      <c r="B6670" t="s">
        <v>9444</v>
      </c>
      <c r="C6670" t="s">
        <v>180</v>
      </c>
      <c r="D6670" t="s">
        <v>3972</v>
      </c>
      <c r="E6670" t="s">
        <v>20</v>
      </c>
      <c r="F6670" t="b">
        <v>0</v>
      </c>
      <c r="G6670" t="s">
        <v>41</v>
      </c>
      <c r="H6670" s="4">
        <v>45737.584409722222</v>
      </c>
      <c r="I6670" t="b">
        <v>0</v>
      </c>
      <c r="J6670" t="b">
        <v>1</v>
      </c>
      <c r="K6670" t="s">
        <v>24</v>
      </c>
      <c r="L6670" t="s">
        <v>22</v>
      </c>
      <c r="M6670">
        <v>155500</v>
      </c>
      <c r="O6670" t="s">
        <v>9248</v>
      </c>
      <c r="P6670" t="s">
        <v>9445</v>
      </c>
    </row>
    <row r="6671" spans="1:16" x14ac:dyDescent="0.25">
      <c r="A6671" t="s">
        <v>40</v>
      </c>
      <c r="B6671" t="s">
        <v>9382</v>
      </c>
      <c r="C6671" t="s">
        <v>538</v>
      </c>
      <c r="D6671" t="s">
        <v>3828</v>
      </c>
      <c r="E6671" t="s">
        <v>20</v>
      </c>
      <c r="F6671" t="b">
        <v>0</v>
      </c>
      <c r="G6671" t="s">
        <v>27</v>
      </c>
      <c r="H6671" s="4">
        <v>45737.585023148153</v>
      </c>
      <c r="I6671" t="b">
        <v>0</v>
      </c>
      <c r="J6671" t="b">
        <v>1</v>
      </c>
      <c r="K6671" t="s">
        <v>24</v>
      </c>
      <c r="L6671" t="s">
        <v>22</v>
      </c>
      <c r="M6671">
        <v>163000</v>
      </c>
      <c r="O6671" t="s">
        <v>487</v>
      </c>
      <c r="P6671" t="s">
        <v>9383</v>
      </c>
    </row>
    <row r="6672" spans="1:16" x14ac:dyDescent="0.25">
      <c r="A6672" t="s">
        <v>89</v>
      </c>
      <c r="B6672" t="s">
        <v>7026</v>
      </c>
      <c r="C6672" t="s">
        <v>82</v>
      </c>
      <c r="D6672" t="s">
        <v>3972</v>
      </c>
      <c r="E6672" t="s">
        <v>20</v>
      </c>
      <c r="F6672" t="b">
        <v>0</v>
      </c>
      <c r="G6672" t="s">
        <v>41</v>
      </c>
      <c r="H6672" s="4">
        <v>45737.585682870369</v>
      </c>
      <c r="I6672" t="b">
        <v>0</v>
      </c>
      <c r="J6672" t="b">
        <v>1</v>
      </c>
      <c r="K6672" t="s">
        <v>24</v>
      </c>
      <c r="L6672" t="s">
        <v>22</v>
      </c>
      <c r="M6672">
        <v>147500</v>
      </c>
      <c r="O6672" t="s">
        <v>7027</v>
      </c>
      <c r="P6672" t="s">
        <v>7028</v>
      </c>
    </row>
    <row r="6673" spans="1:16" x14ac:dyDescent="0.25">
      <c r="A6673" t="s">
        <v>19</v>
      </c>
      <c r="B6673" t="s">
        <v>9384</v>
      </c>
      <c r="C6673" t="s">
        <v>140</v>
      </c>
      <c r="D6673" t="s">
        <v>3600</v>
      </c>
      <c r="E6673" t="s">
        <v>51</v>
      </c>
      <c r="F6673" t="b">
        <v>0</v>
      </c>
      <c r="G6673" t="s">
        <v>41</v>
      </c>
      <c r="H6673" s="4">
        <v>45737.596435185187</v>
      </c>
      <c r="I6673" t="b">
        <v>0</v>
      </c>
      <c r="J6673" t="b">
        <v>0</v>
      </c>
      <c r="K6673" t="s">
        <v>24</v>
      </c>
      <c r="L6673" t="s">
        <v>36</v>
      </c>
      <c r="N6673">
        <v>110</v>
      </c>
      <c r="O6673" t="s">
        <v>2569</v>
      </c>
      <c r="P6673" t="s">
        <v>2188</v>
      </c>
    </row>
    <row r="6674" spans="1:16" x14ac:dyDescent="0.25">
      <c r="A6674" t="s">
        <v>139</v>
      </c>
      <c r="B6674" t="s">
        <v>1697</v>
      </c>
      <c r="C6674" t="s">
        <v>39</v>
      </c>
      <c r="D6674" t="s">
        <v>7657</v>
      </c>
      <c r="E6674" t="s">
        <v>20</v>
      </c>
      <c r="F6674" t="b">
        <v>1</v>
      </c>
      <c r="G6674" t="s">
        <v>625</v>
      </c>
      <c r="H6674" s="4">
        <v>45737.624872685177</v>
      </c>
      <c r="I6674" t="b">
        <v>1</v>
      </c>
      <c r="J6674" t="b">
        <v>0</v>
      </c>
      <c r="K6674" t="s">
        <v>625</v>
      </c>
      <c r="L6674" t="s">
        <v>22</v>
      </c>
      <c r="M6674">
        <v>70000</v>
      </c>
      <c r="O6674" t="s">
        <v>9385</v>
      </c>
      <c r="P6674" t="s">
        <v>9386</v>
      </c>
    </row>
    <row r="6675" spans="1:16" x14ac:dyDescent="0.25">
      <c r="A6675" t="s">
        <v>0</v>
      </c>
      <c r="B6675" t="s">
        <v>1632</v>
      </c>
      <c r="C6675" t="s">
        <v>118</v>
      </c>
      <c r="D6675" t="s">
        <v>131</v>
      </c>
      <c r="F6675" t="b">
        <v>0</v>
      </c>
      <c r="G6675" t="s">
        <v>27</v>
      </c>
      <c r="H6675" s="4">
        <v>45737.625127314823</v>
      </c>
      <c r="I6675" t="b">
        <v>1</v>
      </c>
      <c r="J6675" t="b">
        <v>0</v>
      </c>
      <c r="K6675" t="s">
        <v>24</v>
      </c>
      <c r="L6675" t="s">
        <v>36</v>
      </c>
      <c r="N6675">
        <v>41</v>
      </c>
      <c r="O6675" t="s">
        <v>131</v>
      </c>
      <c r="P6675" t="s">
        <v>9387</v>
      </c>
    </row>
    <row r="6676" spans="1:16" x14ac:dyDescent="0.25">
      <c r="A6676" t="s">
        <v>19</v>
      </c>
      <c r="B6676" t="s">
        <v>9388</v>
      </c>
      <c r="C6676" t="s">
        <v>3887</v>
      </c>
      <c r="D6676" t="s">
        <v>3972</v>
      </c>
      <c r="E6676" t="s">
        <v>20</v>
      </c>
      <c r="F6676" t="b">
        <v>0</v>
      </c>
      <c r="G6676" t="s">
        <v>27</v>
      </c>
      <c r="H6676" s="4">
        <v>45737.625775462962</v>
      </c>
      <c r="I6676" t="b">
        <v>0</v>
      </c>
      <c r="J6676" t="b">
        <v>1</v>
      </c>
      <c r="K6676" t="s">
        <v>24</v>
      </c>
      <c r="L6676" t="s">
        <v>22</v>
      </c>
      <c r="M6676">
        <v>152500</v>
      </c>
      <c r="O6676" t="s">
        <v>9389</v>
      </c>
      <c r="P6676" t="s">
        <v>9390</v>
      </c>
    </row>
    <row r="6677" spans="1:16" x14ac:dyDescent="0.25">
      <c r="A6677" t="s">
        <v>40</v>
      </c>
      <c r="B6677" t="s">
        <v>9391</v>
      </c>
      <c r="C6677" t="s">
        <v>1118</v>
      </c>
      <c r="D6677" t="s">
        <v>3972</v>
      </c>
      <c r="E6677" t="s">
        <v>20</v>
      </c>
      <c r="F6677" t="b">
        <v>0</v>
      </c>
      <c r="G6677" t="s">
        <v>27</v>
      </c>
      <c r="H6677" s="4">
        <v>45737.627222222232</v>
      </c>
      <c r="I6677" t="b">
        <v>0</v>
      </c>
      <c r="J6677" t="b">
        <v>1</v>
      </c>
      <c r="K6677" t="s">
        <v>24</v>
      </c>
      <c r="L6677" t="s">
        <v>22</v>
      </c>
      <c r="M6677">
        <v>135000</v>
      </c>
      <c r="O6677" t="s">
        <v>1784</v>
      </c>
      <c r="P6677" t="s">
        <v>2489</v>
      </c>
    </row>
    <row r="6678" spans="1:16" x14ac:dyDescent="0.25">
      <c r="A6678" t="s">
        <v>2</v>
      </c>
      <c r="B6678" t="s">
        <v>2</v>
      </c>
      <c r="C6678" t="s">
        <v>9392</v>
      </c>
      <c r="D6678" t="s">
        <v>3972</v>
      </c>
      <c r="E6678" t="s">
        <v>20</v>
      </c>
      <c r="F6678" t="b">
        <v>0</v>
      </c>
      <c r="G6678" t="s">
        <v>52</v>
      </c>
      <c r="H6678" s="4">
        <v>45737.629131944443</v>
      </c>
      <c r="I6678" t="b">
        <v>0</v>
      </c>
      <c r="J6678" t="b">
        <v>1</v>
      </c>
      <c r="K6678" t="s">
        <v>24</v>
      </c>
      <c r="L6678" t="s">
        <v>22</v>
      </c>
      <c r="M6678">
        <v>187153</v>
      </c>
      <c r="O6678" t="s">
        <v>5481</v>
      </c>
      <c r="P6678" t="s">
        <v>3226</v>
      </c>
    </row>
    <row r="6679" spans="1:16" x14ac:dyDescent="0.25">
      <c r="A6679" t="s">
        <v>2</v>
      </c>
      <c r="B6679" t="s">
        <v>4907</v>
      </c>
      <c r="C6679" t="s">
        <v>475</v>
      </c>
      <c r="D6679" t="s">
        <v>3972</v>
      </c>
      <c r="E6679" t="s">
        <v>20</v>
      </c>
      <c r="F6679" t="b">
        <v>0</v>
      </c>
      <c r="G6679" t="s">
        <v>27</v>
      </c>
      <c r="H6679" s="4">
        <v>45737.641516203701</v>
      </c>
      <c r="I6679" t="b">
        <v>0</v>
      </c>
      <c r="J6679" t="b">
        <v>0</v>
      </c>
      <c r="K6679" t="s">
        <v>24</v>
      </c>
      <c r="L6679" t="s">
        <v>22</v>
      </c>
      <c r="M6679">
        <v>130000</v>
      </c>
      <c r="O6679" t="s">
        <v>2925</v>
      </c>
    </row>
    <row r="6680" spans="1:16" x14ac:dyDescent="0.25">
      <c r="A6680" t="s">
        <v>1</v>
      </c>
      <c r="B6680" t="s">
        <v>9393</v>
      </c>
      <c r="C6680" t="s">
        <v>371</v>
      </c>
      <c r="D6680" t="s">
        <v>2208</v>
      </c>
      <c r="E6680" t="s">
        <v>20</v>
      </c>
      <c r="F6680" t="b">
        <v>0</v>
      </c>
      <c r="G6680" t="s">
        <v>27</v>
      </c>
      <c r="H6680" s="4">
        <v>45737.643113425933</v>
      </c>
      <c r="I6680" t="b">
        <v>0</v>
      </c>
      <c r="J6680" t="b">
        <v>0</v>
      </c>
      <c r="K6680" t="s">
        <v>24</v>
      </c>
      <c r="L6680" t="s">
        <v>22</v>
      </c>
      <c r="M6680">
        <v>95000</v>
      </c>
      <c r="O6680" t="s">
        <v>5490</v>
      </c>
      <c r="P6680" t="s">
        <v>9394</v>
      </c>
    </row>
    <row r="6681" spans="1:16" x14ac:dyDescent="0.25">
      <c r="A6681" t="s">
        <v>0</v>
      </c>
      <c r="B6681" t="s">
        <v>8785</v>
      </c>
      <c r="C6681" t="s">
        <v>1099</v>
      </c>
      <c r="D6681" t="s">
        <v>3600</v>
      </c>
      <c r="E6681" t="s">
        <v>51</v>
      </c>
      <c r="F6681" t="b">
        <v>0</v>
      </c>
      <c r="G6681" t="s">
        <v>27</v>
      </c>
      <c r="H6681" s="4">
        <v>45737.666724537034</v>
      </c>
      <c r="I6681" t="b">
        <v>1</v>
      </c>
      <c r="J6681" t="b">
        <v>0</v>
      </c>
      <c r="K6681" t="s">
        <v>24</v>
      </c>
      <c r="L6681" t="s">
        <v>36</v>
      </c>
      <c r="N6681">
        <v>60</v>
      </c>
      <c r="O6681" t="s">
        <v>8786</v>
      </c>
      <c r="P6681" t="s">
        <v>119</v>
      </c>
    </row>
    <row r="6682" spans="1:16" x14ac:dyDescent="0.25">
      <c r="A6682" t="s">
        <v>1</v>
      </c>
      <c r="B6682" t="s">
        <v>9016</v>
      </c>
      <c r="C6682" t="s">
        <v>160</v>
      </c>
      <c r="D6682" t="s">
        <v>3828</v>
      </c>
      <c r="E6682" t="s">
        <v>20</v>
      </c>
      <c r="F6682" t="b">
        <v>0</v>
      </c>
      <c r="G6682" t="s">
        <v>52</v>
      </c>
      <c r="H6682" s="4">
        <v>45737.668865740743</v>
      </c>
      <c r="I6682" t="b">
        <v>0</v>
      </c>
      <c r="J6682" t="b">
        <v>1</v>
      </c>
      <c r="K6682" t="s">
        <v>24</v>
      </c>
      <c r="L6682" t="s">
        <v>22</v>
      </c>
      <c r="M6682">
        <v>220500</v>
      </c>
      <c r="O6682" t="s">
        <v>3939</v>
      </c>
    </row>
    <row r="6683" spans="1:16" x14ac:dyDescent="0.25">
      <c r="A6683" t="s">
        <v>2</v>
      </c>
      <c r="B6683" t="s">
        <v>7236</v>
      </c>
      <c r="C6683" t="s">
        <v>2360</v>
      </c>
      <c r="D6683" t="s">
        <v>7237</v>
      </c>
      <c r="E6683" t="s">
        <v>20</v>
      </c>
      <c r="F6683" t="b">
        <v>0</v>
      </c>
      <c r="G6683" t="s">
        <v>1740</v>
      </c>
      <c r="H6683" s="4">
        <v>45737.685069444437</v>
      </c>
      <c r="I6683" t="b">
        <v>0</v>
      </c>
      <c r="J6683" t="b">
        <v>0</v>
      </c>
      <c r="K6683" t="s">
        <v>1740</v>
      </c>
      <c r="L6683" t="s">
        <v>22</v>
      </c>
      <c r="M6683">
        <v>28000</v>
      </c>
      <c r="O6683" t="s">
        <v>7238</v>
      </c>
    </row>
    <row r="6684" spans="1:16" x14ac:dyDescent="0.25">
      <c r="A6684" t="s">
        <v>0</v>
      </c>
      <c r="B6684" t="s">
        <v>9395</v>
      </c>
      <c r="C6684" t="s">
        <v>443</v>
      </c>
      <c r="D6684" t="s">
        <v>3600</v>
      </c>
      <c r="E6684" t="s">
        <v>20</v>
      </c>
      <c r="F6684" t="b">
        <v>0</v>
      </c>
      <c r="G6684" t="s">
        <v>27</v>
      </c>
      <c r="H6684" s="4">
        <v>45737.708368055559</v>
      </c>
      <c r="I6684" t="b">
        <v>0</v>
      </c>
      <c r="J6684" t="b">
        <v>0</v>
      </c>
      <c r="K6684" t="s">
        <v>24</v>
      </c>
      <c r="L6684" t="s">
        <v>22</v>
      </c>
      <c r="M6684">
        <v>107500</v>
      </c>
      <c r="O6684" t="s">
        <v>9396</v>
      </c>
      <c r="P6684" t="s">
        <v>9397</v>
      </c>
    </row>
    <row r="6685" spans="1:16" x14ac:dyDescent="0.25">
      <c r="A6685" t="s">
        <v>0</v>
      </c>
      <c r="B6685" t="s">
        <v>0</v>
      </c>
      <c r="C6685" t="s">
        <v>621</v>
      </c>
      <c r="D6685" t="s">
        <v>3972</v>
      </c>
      <c r="E6685" t="s">
        <v>51</v>
      </c>
      <c r="F6685" t="b">
        <v>0</v>
      </c>
      <c r="G6685" t="s">
        <v>52</v>
      </c>
      <c r="H6685" s="4">
        <v>45737.709050925929</v>
      </c>
      <c r="I6685" t="b">
        <v>1</v>
      </c>
      <c r="J6685" t="b">
        <v>0</v>
      </c>
      <c r="K6685" t="s">
        <v>24</v>
      </c>
      <c r="L6685" t="s">
        <v>36</v>
      </c>
      <c r="N6685">
        <v>22.5</v>
      </c>
      <c r="O6685" t="s">
        <v>1783</v>
      </c>
    </row>
    <row r="6686" spans="1:16" x14ac:dyDescent="0.25">
      <c r="A6686" t="s">
        <v>1</v>
      </c>
      <c r="B6686" t="s">
        <v>779</v>
      </c>
      <c r="C6686" t="s">
        <v>64</v>
      </c>
      <c r="D6686" t="s">
        <v>3972</v>
      </c>
      <c r="E6686" t="s">
        <v>631</v>
      </c>
      <c r="F6686" t="b">
        <v>0</v>
      </c>
      <c r="G6686" t="s">
        <v>52</v>
      </c>
      <c r="H6686" s="4">
        <v>45737.710057870368</v>
      </c>
      <c r="I6686" t="b">
        <v>0</v>
      </c>
      <c r="J6686" t="b">
        <v>0</v>
      </c>
      <c r="K6686" t="s">
        <v>24</v>
      </c>
      <c r="L6686" t="s">
        <v>36</v>
      </c>
      <c r="N6686">
        <v>20</v>
      </c>
      <c r="O6686" t="s">
        <v>3888</v>
      </c>
      <c r="P6686" t="s">
        <v>149</v>
      </c>
    </row>
    <row r="6687" spans="1:16" x14ac:dyDescent="0.25">
      <c r="A6687" t="s">
        <v>2</v>
      </c>
      <c r="B6687" t="s">
        <v>9398</v>
      </c>
      <c r="C6687" t="s">
        <v>172</v>
      </c>
      <c r="D6687" t="s">
        <v>3972</v>
      </c>
      <c r="E6687" t="s">
        <v>20</v>
      </c>
      <c r="F6687" t="b">
        <v>0</v>
      </c>
      <c r="G6687" t="s">
        <v>27</v>
      </c>
      <c r="H6687" s="4">
        <v>45737.710231481477</v>
      </c>
      <c r="I6687" t="b">
        <v>0</v>
      </c>
      <c r="J6687" t="b">
        <v>1</v>
      </c>
      <c r="K6687" t="s">
        <v>24</v>
      </c>
      <c r="L6687" t="s">
        <v>22</v>
      </c>
      <c r="M6687">
        <v>162500</v>
      </c>
      <c r="O6687" t="s">
        <v>1172</v>
      </c>
      <c r="P6687" t="s">
        <v>9399</v>
      </c>
    </row>
    <row r="6688" spans="1:16" x14ac:dyDescent="0.25">
      <c r="A6688" t="s">
        <v>2</v>
      </c>
      <c r="B6688" t="s">
        <v>9400</v>
      </c>
      <c r="C6688" t="s">
        <v>633</v>
      </c>
      <c r="D6688" t="s">
        <v>2208</v>
      </c>
      <c r="E6688" t="s">
        <v>20</v>
      </c>
      <c r="F6688" t="b">
        <v>0</v>
      </c>
      <c r="G6688" t="s">
        <v>27</v>
      </c>
      <c r="H6688" s="4">
        <v>45737.710277777784</v>
      </c>
      <c r="I6688" t="b">
        <v>0</v>
      </c>
      <c r="J6688" t="b">
        <v>1</v>
      </c>
      <c r="K6688" t="s">
        <v>24</v>
      </c>
      <c r="L6688" t="s">
        <v>22</v>
      </c>
      <c r="M6688">
        <v>135000</v>
      </c>
      <c r="O6688" t="s">
        <v>3506</v>
      </c>
      <c r="P6688" t="s">
        <v>9401</v>
      </c>
    </row>
    <row r="6689" spans="1:16" x14ac:dyDescent="0.25">
      <c r="A6689" t="s">
        <v>2</v>
      </c>
      <c r="B6689" t="s">
        <v>2</v>
      </c>
      <c r="C6689" t="s">
        <v>39</v>
      </c>
      <c r="D6689" t="s">
        <v>3984</v>
      </c>
      <c r="E6689" t="s">
        <v>20</v>
      </c>
      <c r="F6689" t="b">
        <v>1</v>
      </c>
      <c r="G6689" t="s">
        <v>3446</v>
      </c>
      <c r="H6689" s="4">
        <v>45737.710682870369</v>
      </c>
      <c r="I6689" t="b">
        <v>0</v>
      </c>
      <c r="J6689" t="b">
        <v>0</v>
      </c>
      <c r="K6689" t="s">
        <v>3446</v>
      </c>
      <c r="L6689" t="s">
        <v>22</v>
      </c>
      <c r="M6689">
        <v>37500</v>
      </c>
      <c r="O6689" t="s">
        <v>7649</v>
      </c>
      <c r="P6689" t="s">
        <v>7650</v>
      </c>
    </row>
    <row r="6690" spans="1:16" x14ac:dyDescent="0.25">
      <c r="A6690" t="s">
        <v>2</v>
      </c>
      <c r="B6690" t="s">
        <v>9402</v>
      </c>
      <c r="C6690" t="s">
        <v>9403</v>
      </c>
      <c r="D6690" t="s">
        <v>4083</v>
      </c>
      <c r="E6690" t="s">
        <v>20</v>
      </c>
      <c r="F6690" t="b">
        <v>0</v>
      </c>
      <c r="G6690" t="s">
        <v>158</v>
      </c>
      <c r="H6690" s="4">
        <v>45737.712916666656</v>
      </c>
      <c r="I6690" t="b">
        <v>0</v>
      </c>
      <c r="J6690" t="b">
        <v>0</v>
      </c>
      <c r="K6690" t="s">
        <v>158</v>
      </c>
      <c r="L6690" t="s">
        <v>22</v>
      </c>
      <c r="M6690">
        <v>110000</v>
      </c>
      <c r="O6690" t="s">
        <v>9404</v>
      </c>
      <c r="P6690" t="s">
        <v>1244</v>
      </c>
    </row>
    <row r="6691" spans="1:16" x14ac:dyDescent="0.25">
      <c r="A6691" t="s">
        <v>2</v>
      </c>
      <c r="B6691" t="s">
        <v>9405</v>
      </c>
      <c r="C6691" t="s">
        <v>4207</v>
      </c>
      <c r="D6691" t="s">
        <v>3828</v>
      </c>
      <c r="E6691" t="s">
        <v>219</v>
      </c>
      <c r="F6691" t="b">
        <v>0</v>
      </c>
      <c r="G6691" t="s">
        <v>1247</v>
      </c>
      <c r="H6691" s="4">
        <v>45737.738020833327</v>
      </c>
      <c r="I6691" t="b">
        <v>0</v>
      </c>
      <c r="J6691" t="b">
        <v>0</v>
      </c>
      <c r="K6691" t="s">
        <v>1247</v>
      </c>
      <c r="L6691" t="s">
        <v>36</v>
      </c>
      <c r="N6691">
        <v>32.5</v>
      </c>
      <c r="O6691" t="s">
        <v>9406</v>
      </c>
    </row>
    <row r="6692" spans="1:16" x14ac:dyDescent="0.25">
      <c r="A6692" t="s">
        <v>2</v>
      </c>
      <c r="B6692" t="s">
        <v>9407</v>
      </c>
      <c r="C6692" t="s">
        <v>122</v>
      </c>
      <c r="D6692" t="s">
        <v>3600</v>
      </c>
      <c r="E6692" t="s">
        <v>20</v>
      </c>
      <c r="F6692" t="b">
        <v>0</v>
      </c>
      <c r="G6692" t="s">
        <v>27</v>
      </c>
      <c r="H6692" s="4">
        <v>45737.752106481479</v>
      </c>
      <c r="I6692" t="b">
        <v>1</v>
      </c>
      <c r="J6692" t="b">
        <v>0</v>
      </c>
      <c r="K6692" t="s">
        <v>24</v>
      </c>
      <c r="L6692" t="s">
        <v>22</v>
      </c>
      <c r="M6692">
        <v>95000</v>
      </c>
      <c r="O6692" t="s">
        <v>9408</v>
      </c>
      <c r="P6692" t="s">
        <v>48</v>
      </c>
    </row>
    <row r="6693" spans="1:16" x14ac:dyDescent="0.25">
      <c r="A6693" t="s">
        <v>2</v>
      </c>
      <c r="B6693" t="s">
        <v>8529</v>
      </c>
      <c r="C6693" t="s">
        <v>26</v>
      </c>
      <c r="D6693" t="s">
        <v>3956</v>
      </c>
      <c r="E6693" t="s">
        <v>20</v>
      </c>
      <c r="F6693" t="b">
        <v>0</v>
      </c>
      <c r="G6693" t="s">
        <v>23</v>
      </c>
      <c r="H6693" s="4">
        <v>45737.768310185187</v>
      </c>
      <c r="I6693" t="b">
        <v>0</v>
      </c>
      <c r="J6693" t="b">
        <v>1</v>
      </c>
      <c r="K6693" t="s">
        <v>24</v>
      </c>
      <c r="L6693" t="s">
        <v>36</v>
      </c>
      <c r="N6693">
        <v>61.159996032714837</v>
      </c>
      <c r="O6693" t="s">
        <v>8530</v>
      </c>
      <c r="P6693" t="s">
        <v>8531</v>
      </c>
    </row>
    <row r="6694" spans="1:16" x14ac:dyDescent="0.25">
      <c r="A6694" t="s">
        <v>0</v>
      </c>
      <c r="B6694" t="s">
        <v>9409</v>
      </c>
      <c r="C6694" t="s">
        <v>329</v>
      </c>
      <c r="D6694" t="s">
        <v>3972</v>
      </c>
      <c r="E6694" t="s">
        <v>51</v>
      </c>
      <c r="F6694" t="b">
        <v>0</v>
      </c>
      <c r="G6694" t="s">
        <v>27</v>
      </c>
      <c r="H6694" s="4">
        <v>45737.791932870372</v>
      </c>
      <c r="I6694" t="b">
        <v>0</v>
      </c>
      <c r="J6694" t="b">
        <v>0</v>
      </c>
      <c r="K6694" t="s">
        <v>24</v>
      </c>
      <c r="L6694" t="s">
        <v>36</v>
      </c>
      <c r="N6694">
        <v>80</v>
      </c>
      <c r="O6694" t="s">
        <v>9410</v>
      </c>
    </row>
    <row r="6695" spans="1:16" x14ac:dyDescent="0.25">
      <c r="A6695" t="s">
        <v>0</v>
      </c>
      <c r="B6695" t="s">
        <v>1246</v>
      </c>
      <c r="C6695" t="s">
        <v>768</v>
      </c>
      <c r="D6695" t="s">
        <v>4083</v>
      </c>
      <c r="F6695" t="b">
        <v>0</v>
      </c>
      <c r="G6695" t="s">
        <v>27</v>
      </c>
      <c r="H6695" s="4">
        <v>45737.792013888888</v>
      </c>
      <c r="I6695" t="b">
        <v>0</v>
      </c>
      <c r="J6695" t="b">
        <v>0</v>
      </c>
      <c r="K6695" t="s">
        <v>24</v>
      </c>
      <c r="L6695" t="s">
        <v>22</v>
      </c>
      <c r="M6695">
        <v>93176</v>
      </c>
      <c r="O6695" t="s">
        <v>9411</v>
      </c>
    </row>
    <row r="6696" spans="1:16" x14ac:dyDescent="0.25">
      <c r="A6696" t="s">
        <v>2</v>
      </c>
      <c r="B6696" t="s">
        <v>9412</v>
      </c>
      <c r="C6696" t="s">
        <v>1025</v>
      </c>
      <c r="D6696" t="s">
        <v>3600</v>
      </c>
      <c r="E6696" t="s">
        <v>51</v>
      </c>
      <c r="F6696" t="b">
        <v>0</v>
      </c>
      <c r="G6696" t="s">
        <v>35</v>
      </c>
      <c r="H6696" s="4">
        <v>45737.793356481481</v>
      </c>
      <c r="I6696" t="b">
        <v>1</v>
      </c>
      <c r="J6696" t="b">
        <v>0</v>
      </c>
      <c r="K6696" t="s">
        <v>24</v>
      </c>
      <c r="L6696" t="s">
        <v>36</v>
      </c>
      <c r="N6696">
        <v>65</v>
      </c>
      <c r="O6696" t="s">
        <v>9413</v>
      </c>
      <c r="P6696" t="s">
        <v>2177</v>
      </c>
    </row>
    <row r="6697" spans="1:16" x14ac:dyDescent="0.25">
      <c r="A6697" t="s">
        <v>0</v>
      </c>
      <c r="B6697" t="s">
        <v>8055</v>
      </c>
      <c r="C6697" t="s">
        <v>696</v>
      </c>
      <c r="D6697" t="s">
        <v>3972</v>
      </c>
      <c r="E6697" t="s">
        <v>51</v>
      </c>
      <c r="F6697" t="b">
        <v>0</v>
      </c>
      <c r="G6697" t="s">
        <v>30</v>
      </c>
      <c r="H6697" s="4">
        <v>45737.793506944443</v>
      </c>
      <c r="I6697" t="b">
        <v>0</v>
      </c>
      <c r="J6697" t="b">
        <v>0</v>
      </c>
      <c r="K6697" t="s">
        <v>24</v>
      </c>
      <c r="L6697" t="s">
        <v>36</v>
      </c>
      <c r="N6697">
        <v>47.5</v>
      </c>
      <c r="O6697" t="s">
        <v>1137</v>
      </c>
      <c r="P6697" t="s">
        <v>709</v>
      </c>
    </row>
    <row r="6698" spans="1:16" x14ac:dyDescent="0.25">
      <c r="A6698" t="s">
        <v>2</v>
      </c>
      <c r="B6698" t="s">
        <v>9414</v>
      </c>
      <c r="C6698" t="s">
        <v>9415</v>
      </c>
      <c r="D6698" t="s">
        <v>3972</v>
      </c>
      <c r="E6698" t="s">
        <v>20</v>
      </c>
      <c r="F6698" t="b">
        <v>0</v>
      </c>
      <c r="G6698" t="s">
        <v>27</v>
      </c>
      <c r="H6698" s="4">
        <v>45737.793703703697</v>
      </c>
      <c r="I6698" t="b">
        <v>0</v>
      </c>
      <c r="J6698" t="b">
        <v>1</v>
      </c>
      <c r="K6698" t="s">
        <v>24</v>
      </c>
      <c r="L6698" t="s">
        <v>22</v>
      </c>
      <c r="M6698">
        <v>119000</v>
      </c>
      <c r="O6698" t="s">
        <v>734</v>
      </c>
      <c r="P6698" t="s">
        <v>9416</v>
      </c>
    </row>
    <row r="6699" spans="1:16" x14ac:dyDescent="0.25">
      <c r="A6699" t="s">
        <v>89</v>
      </c>
      <c r="B6699" t="s">
        <v>6659</v>
      </c>
      <c r="C6699" t="s">
        <v>44</v>
      </c>
      <c r="D6699" t="s">
        <v>3972</v>
      </c>
      <c r="E6699" t="s">
        <v>20</v>
      </c>
      <c r="F6699" t="b">
        <v>0</v>
      </c>
      <c r="G6699" t="s">
        <v>27</v>
      </c>
      <c r="H6699" s="4">
        <v>45737.795057870368</v>
      </c>
      <c r="I6699" t="b">
        <v>1</v>
      </c>
      <c r="J6699" t="b">
        <v>1</v>
      </c>
      <c r="K6699" t="s">
        <v>24</v>
      </c>
      <c r="L6699" t="s">
        <v>22</v>
      </c>
      <c r="M6699">
        <v>185000</v>
      </c>
      <c r="O6699" t="s">
        <v>2815</v>
      </c>
      <c r="P6699" t="s">
        <v>6660</v>
      </c>
    </row>
    <row r="6700" spans="1:16" x14ac:dyDescent="0.25">
      <c r="A6700" t="s">
        <v>0</v>
      </c>
      <c r="B6700" t="s">
        <v>9417</v>
      </c>
      <c r="C6700" t="s">
        <v>316</v>
      </c>
      <c r="D6700" t="s">
        <v>3956</v>
      </c>
      <c r="E6700" t="s">
        <v>20</v>
      </c>
      <c r="F6700" t="b">
        <v>0</v>
      </c>
      <c r="G6700" t="s">
        <v>35</v>
      </c>
      <c r="H6700" s="4">
        <v>45737.833819444437</v>
      </c>
      <c r="I6700" t="b">
        <v>0</v>
      </c>
      <c r="J6700" t="b">
        <v>1</v>
      </c>
      <c r="K6700" t="s">
        <v>24</v>
      </c>
      <c r="L6700" t="s">
        <v>36</v>
      </c>
      <c r="N6700">
        <v>16.510000228881839</v>
      </c>
      <c r="O6700" t="s">
        <v>759</v>
      </c>
      <c r="P6700" t="s">
        <v>9418</v>
      </c>
    </row>
    <row r="6701" spans="1:16" x14ac:dyDescent="0.25">
      <c r="A6701" t="s">
        <v>0</v>
      </c>
      <c r="B6701" t="s">
        <v>9174</v>
      </c>
      <c r="C6701" t="s">
        <v>292</v>
      </c>
      <c r="D6701" t="s">
        <v>3956</v>
      </c>
      <c r="E6701" t="s">
        <v>20</v>
      </c>
      <c r="F6701" t="b">
        <v>0</v>
      </c>
      <c r="G6701" t="s">
        <v>30</v>
      </c>
      <c r="H6701" s="4">
        <v>45737.834236111114</v>
      </c>
      <c r="I6701" t="b">
        <v>0</v>
      </c>
      <c r="J6701" t="b">
        <v>1</v>
      </c>
      <c r="K6701" t="s">
        <v>24</v>
      </c>
      <c r="L6701" t="s">
        <v>36</v>
      </c>
      <c r="N6701">
        <v>22.694999694824219</v>
      </c>
      <c r="O6701" t="s">
        <v>9175</v>
      </c>
      <c r="P6701" t="s">
        <v>1303</v>
      </c>
    </row>
    <row r="6702" spans="1:16" x14ac:dyDescent="0.25">
      <c r="A6702" t="s">
        <v>139</v>
      </c>
      <c r="B6702" t="s">
        <v>1634</v>
      </c>
      <c r="C6702" t="s">
        <v>945</v>
      </c>
      <c r="D6702" t="s">
        <v>3972</v>
      </c>
      <c r="E6702" t="s">
        <v>20</v>
      </c>
      <c r="F6702" t="b">
        <v>0</v>
      </c>
      <c r="G6702" t="s">
        <v>30</v>
      </c>
      <c r="H6702" s="4">
        <v>45737.83425925926</v>
      </c>
      <c r="I6702" t="b">
        <v>0</v>
      </c>
      <c r="J6702" t="b">
        <v>0</v>
      </c>
      <c r="K6702" t="s">
        <v>24</v>
      </c>
      <c r="L6702" t="s">
        <v>22</v>
      </c>
      <c r="M6702">
        <v>67884</v>
      </c>
      <c r="O6702" t="s">
        <v>3090</v>
      </c>
    </row>
    <row r="6703" spans="1:16" x14ac:dyDescent="0.25">
      <c r="A6703" t="s">
        <v>2</v>
      </c>
      <c r="B6703" t="s">
        <v>2617</v>
      </c>
      <c r="C6703" t="s">
        <v>151</v>
      </c>
      <c r="D6703" t="s">
        <v>3972</v>
      </c>
      <c r="E6703" t="s">
        <v>20</v>
      </c>
      <c r="F6703" t="b">
        <v>0</v>
      </c>
      <c r="G6703" t="s">
        <v>30</v>
      </c>
      <c r="H6703" s="4">
        <v>45737.835636574076</v>
      </c>
      <c r="I6703" t="b">
        <v>0</v>
      </c>
      <c r="J6703" t="b">
        <v>1</v>
      </c>
      <c r="K6703" t="s">
        <v>24</v>
      </c>
      <c r="L6703" t="s">
        <v>22</v>
      </c>
      <c r="M6703">
        <v>130500</v>
      </c>
      <c r="O6703" t="s">
        <v>9419</v>
      </c>
      <c r="P6703" t="s">
        <v>9420</v>
      </c>
    </row>
    <row r="6704" spans="1:16" x14ac:dyDescent="0.25">
      <c r="A6704" t="s">
        <v>2</v>
      </c>
      <c r="B6704" t="s">
        <v>2076</v>
      </c>
      <c r="C6704" t="s">
        <v>236</v>
      </c>
      <c r="D6704" t="s">
        <v>3956</v>
      </c>
      <c r="E6704" t="s">
        <v>34</v>
      </c>
      <c r="F6704" t="b">
        <v>0</v>
      </c>
      <c r="G6704" t="s">
        <v>41</v>
      </c>
      <c r="H6704" s="4">
        <v>45737.835763888892</v>
      </c>
      <c r="I6704" t="b">
        <v>1</v>
      </c>
      <c r="J6704" t="b">
        <v>1</v>
      </c>
      <c r="K6704" t="s">
        <v>24</v>
      </c>
      <c r="L6704" t="s">
        <v>36</v>
      </c>
      <c r="N6704">
        <v>56.475002288818359</v>
      </c>
      <c r="O6704" t="s">
        <v>186</v>
      </c>
      <c r="P6704" t="s">
        <v>4097</v>
      </c>
    </row>
    <row r="6705" spans="1:16" x14ac:dyDescent="0.25">
      <c r="A6705" t="s">
        <v>2</v>
      </c>
      <c r="B6705" t="s">
        <v>9421</v>
      </c>
      <c r="C6705" t="s">
        <v>823</v>
      </c>
      <c r="D6705" t="s">
        <v>3828</v>
      </c>
      <c r="E6705" t="s">
        <v>20</v>
      </c>
      <c r="F6705" t="b">
        <v>0</v>
      </c>
      <c r="G6705" t="s">
        <v>52</v>
      </c>
      <c r="H6705" s="4">
        <v>45737.838194444441</v>
      </c>
      <c r="I6705" t="b">
        <v>0</v>
      </c>
      <c r="J6705" t="b">
        <v>1</v>
      </c>
      <c r="K6705" t="s">
        <v>24</v>
      </c>
      <c r="L6705" t="s">
        <v>22</v>
      </c>
      <c r="M6705">
        <v>98883</v>
      </c>
      <c r="O6705" t="s">
        <v>9422</v>
      </c>
      <c r="P6705" t="s">
        <v>9423</v>
      </c>
    </row>
    <row r="6706" spans="1:16" x14ac:dyDescent="0.25">
      <c r="A6706" t="s">
        <v>25</v>
      </c>
      <c r="B6706" t="s">
        <v>9424</v>
      </c>
      <c r="C6706" t="s">
        <v>203</v>
      </c>
      <c r="D6706" t="s">
        <v>3828</v>
      </c>
      <c r="E6706" t="s">
        <v>20</v>
      </c>
      <c r="F6706" t="b">
        <v>0</v>
      </c>
      <c r="G6706" t="s">
        <v>23</v>
      </c>
      <c r="H6706" s="4">
        <v>45737.863483796304</v>
      </c>
      <c r="I6706" t="b">
        <v>1</v>
      </c>
      <c r="J6706" t="b">
        <v>1</v>
      </c>
      <c r="K6706" t="s">
        <v>24</v>
      </c>
      <c r="L6706" t="s">
        <v>22</v>
      </c>
      <c r="M6706">
        <v>108750</v>
      </c>
      <c r="O6706" t="s">
        <v>935</v>
      </c>
      <c r="P6706" t="s">
        <v>1813</v>
      </c>
    </row>
    <row r="6707" spans="1:16" x14ac:dyDescent="0.25">
      <c r="A6707" t="s">
        <v>0</v>
      </c>
      <c r="B6707" t="s">
        <v>0</v>
      </c>
      <c r="C6707" t="s">
        <v>916</v>
      </c>
      <c r="D6707" t="s">
        <v>3972</v>
      </c>
      <c r="E6707" t="s">
        <v>20</v>
      </c>
      <c r="F6707" t="b">
        <v>0</v>
      </c>
      <c r="G6707" t="s">
        <v>27</v>
      </c>
      <c r="H6707" s="4">
        <v>45737.876296296286</v>
      </c>
      <c r="I6707" t="b">
        <v>1</v>
      </c>
      <c r="J6707" t="b">
        <v>0</v>
      </c>
      <c r="K6707" t="s">
        <v>24</v>
      </c>
      <c r="L6707" t="s">
        <v>22</v>
      </c>
      <c r="M6707">
        <v>82500</v>
      </c>
      <c r="O6707" t="s">
        <v>1899</v>
      </c>
      <c r="P6707" t="s">
        <v>338</v>
      </c>
    </row>
    <row r="6708" spans="1:16" x14ac:dyDescent="0.25">
      <c r="A6708" t="s">
        <v>0</v>
      </c>
      <c r="B6708" t="s">
        <v>9425</v>
      </c>
      <c r="C6708" t="s">
        <v>213</v>
      </c>
      <c r="D6708" t="s">
        <v>3828</v>
      </c>
      <c r="E6708" t="s">
        <v>20</v>
      </c>
      <c r="F6708" t="b">
        <v>0</v>
      </c>
      <c r="G6708" t="s">
        <v>41</v>
      </c>
      <c r="H6708" s="4">
        <v>45737.876331018517</v>
      </c>
      <c r="I6708" t="b">
        <v>0</v>
      </c>
      <c r="J6708" t="b">
        <v>1</v>
      </c>
      <c r="K6708" t="s">
        <v>24</v>
      </c>
      <c r="L6708" t="s">
        <v>36</v>
      </c>
      <c r="N6708">
        <v>23</v>
      </c>
      <c r="O6708" t="s">
        <v>9426</v>
      </c>
      <c r="P6708" t="s">
        <v>9427</v>
      </c>
    </row>
    <row r="6709" spans="1:16" x14ac:dyDescent="0.25">
      <c r="A6709" t="s">
        <v>89</v>
      </c>
      <c r="B6709" t="s">
        <v>9428</v>
      </c>
      <c r="C6709" t="s">
        <v>2172</v>
      </c>
      <c r="D6709" t="s">
        <v>3600</v>
      </c>
      <c r="E6709" t="s">
        <v>20</v>
      </c>
      <c r="F6709" t="b">
        <v>0</v>
      </c>
      <c r="G6709" t="s">
        <v>52</v>
      </c>
      <c r="H6709" s="4">
        <v>45737.877812500003</v>
      </c>
      <c r="I6709" t="b">
        <v>0</v>
      </c>
      <c r="J6709" t="b">
        <v>1</v>
      </c>
      <c r="K6709" t="s">
        <v>24</v>
      </c>
      <c r="L6709" t="s">
        <v>22</v>
      </c>
      <c r="M6709">
        <v>255630</v>
      </c>
      <c r="O6709" t="s">
        <v>773</v>
      </c>
    </row>
    <row r="6710" spans="1:16" x14ac:dyDescent="0.25">
      <c r="A6710" t="s">
        <v>0</v>
      </c>
      <c r="B6710" t="s">
        <v>1934</v>
      </c>
      <c r="C6710" t="s">
        <v>1247</v>
      </c>
      <c r="D6710" t="s">
        <v>3828</v>
      </c>
      <c r="E6710" t="s">
        <v>20</v>
      </c>
      <c r="F6710" t="b">
        <v>0</v>
      </c>
      <c r="G6710" t="s">
        <v>1247</v>
      </c>
      <c r="H6710" s="4">
        <v>45737.905011574083</v>
      </c>
      <c r="I6710" t="b">
        <v>0</v>
      </c>
      <c r="J6710" t="b">
        <v>0</v>
      </c>
      <c r="K6710" t="s">
        <v>1247</v>
      </c>
      <c r="L6710" t="s">
        <v>22</v>
      </c>
      <c r="M6710">
        <v>38500</v>
      </c>
      <c r="O6710" t="s">
        <v>5659</v>
      </c>
      <c r="P6710" t="s">
        <v>5660</v>
      </c>
    </row>
    <row r="6711" spans="1:16" x14ac:dyDescent="0.25">
      <c r="A6711" t="s">
        <v>0</v>
      </c>
      <c r="B6711" t="s">
        <v>8620</v>
      </c>
      <c r="C6711" t="s">
        <v>179</v>
      </c>
      <c r="D6711" t="s">
        <v>3972</v>
      </c>
      <c r="E6711" t="s">
        <v>20</v>
      </c>
      <c r="F6711" t="b">
        <v>0</v>
      </c>
      <c r="G6711" t="s">
        <v>27</v>
      </c>
      <c r="H6711" s="4">
        <v>45737.916979166657</v>
      </c>
      <c r="I6711" t="b">
        <v>0</v>
      </c>
      <c r="J6711" t="b">
        <v>1</v>
      </c>
      <c r="K6711" t="s">
        <v>24</v>
      </c>
      <c r="L6711" t="s">
        <v>22</v>
      </c>
      <c r="M6711">
        <v>62355.453125</v>
      </c>
      <c r="O6711" t="s">
        <v>8621</v>
      </c>
      <c r="P6711" t="s">
        <v>1732</v>
      </c>
    </row>
    <row r="6712" spans="1:16" x14ac:dyDescent="0.25">
      <c r="A6712" t="s">
        <v>2</v>
      </c>
      <c r="B6712" t="s">
        <v>9429</v>
      </c>
      <c r="C6712" t="s">
        <v>145</v>
      </c>
      <c r="D6712" t="s">
        <v>3828</v>
      </c>
      <c r="E6712" t="s">
        <v>20</v>
      </c>
      <c r="F6712" t="b">
        <v>0</v>
      </c>
      <c r="G6712" t="s">
        <v>27</v>
      </c>
      <c r="H6712" s="4">
        <v>45737.917870370373</v>
      </c>
      <c r="I6712" t="b">
        <v>0</v>
      </c>
      <c r="J6712" t="b">
        <v>1</v>
      </c>
      <c r="K6712" t="s">
        <v>24</v>
      </c>
      <c r="L6712" t="s">
        <v>22</v>
      </c>
      <c r="M6712">
        <v>204500</v>
      </c>
      <c r="O6712" t="s">
        <v>9430</v>
      </c>
      <c r="P6712" t="s">
        <v>9431</v>
      </c>
    </row>
    <row r="6713" spans="1:16" x14ac:dyDescent="0.25">
      <c r="A6713" t="s">
        <v>1</v>
      </c>
      <c r="B6713" t="s">
        <v>9432</v>
      </c>
      <c r="C6713" t="s">
        <v>192</v>
      </c>
      <c r="D6713" t="s">
        <v>2208</v>
      </c>
      <c r="E6713" t="s">
        <v>20</v>
      </c>
      <c r="F6713" t="b">
        <v>0</v>
      </c>
      <c r="G6713" t="s">
        <v>23</v>
      </c>
      <c r="H6713" s="4">
        <v>45737.930821759262</v>
      </c>
      <c r="I6713" t="b">
        <v>0</v>
      </c>
      <c r="J6713" t="b">
        <v>1</v>
      </c>
      <c r="K6713" t="s">
        <v>24</v>
      </c>
      <c r="L6713" t="s">
        <v>36</v>
      </c>
      <c r="N6713">
        <v>40.81500244140625</v>
      </c>
      <c r="O6713" t="s">
        <v>9433</v>
      </c>
      <c r="P6713" t="s">
        <v>9434</v>
      </c>
    </row>
    <row r="6714" spans="1:16" x14ac:dyDescent="0.25">
      <c r="A6714" t="s">
        <v>89</v>
      </c>
      <c r="B6714" t="s">
        <v>5117</v>
      </c>
      <c r="C6714" t="s">
        <v>367</v>
      </c>
      <c r="D6714" t="s">
        <v>3972</v>
      </c>
      <c r="E6714" t="s">
        <v>20</v>
      </c>
      <c r="F6714" t="b">
        <v>0</v>
      </c>
      <c r="G6714" t="s">
        <v>27</v>
      </c>
      <c r="H6714" s="4">
        <v>45737.958541666667</v>
      </c>
      <c r="I6714" t="b">
        <v>0</v>
      </c>
      <c r="J6714" t="b">
        <v>1</v>
      </c>
      <c r="K6714" t="s">
        <v>24</v>
      </c>
      <c r="L6714" t="s">
        <v>22</v>
      </c>
      <c r="M6714">
        <v>160000</v>
      </c>
      <c r="O6714" t="s">
        <v>368</v>
      </c>
      <c r="P6714" t="s">
        <v>5118</v>
      </c>
    </row>
    <row r="6715" spans="1:16" x14ac:dyDescent="0.25">
      <c r="A6715" t="s">
        <v>0</v>
      </c>
      <c r="B6715" t="s">
        <v>1174</v>
      </c>
      <c r="C6715" t="s">
        <v>9435</v>
      </c>
      <c r="D6715" t="s">
        <v>3956</v>
      </c>
      <c r="E6715" t="s">
        <v>34</v>
      </c>
      <c r="F6715" t="b">
        <v>0</v>
      </c>
      <c r="G6715" t="s">
        <v>35</v>
      </c>
      <c r="H6715" s="4">
        <v>45737.958761574067</v>
      </c>
      <c r="I6715" t="b">
        <v>0</v>
      </c>
      <c r="J6715" t="b">
        <v>0</v>
      </c>
      <c r="K6715" t="s">
        <v>24</v>
      </c>
      <c r="L6715" t="s">
        <v>36</v>
      </c>
      <c r="N6715">
        <v>16.510000228881839</v>
      </c>
      <c r="O6715" t="s">
        <v>9436</v>
      </c>
      <c r="P6715" t="s">
        <v>9437</v>
      </c>
    </row>
    <row r="6716" spans="1:16" x14ac:dyDescent="0.25">
      <c r="A6716" t="s">
        <v>2</v>
      </c>
      <c r="B6716" t="s">
        <v>369</v>
      </c>
      <c r="C6716" t="s">
        <v>8873</v>
      </c>
      <c r="D6716" t="s">
        <v>3972</v>
      </c>
      <c r="E6716" t="s">
        <v>631</v>
      </c>
      <c r="F6716" t="b">
        <v>0</v>
      </c>
      <c r="G6716" t="s">
        <v>41</v>
      </c>
      <c r="H6716" s="4">
        <v>45737.971516203703</v>
      </c>
      <c r="I6716" t="b">
        <v>0</v>
      </c>
      <c r="J6716" t="b">
        <v>0</v>
      </c>
      <c r="K6716" t="s">
        <v>24</v>
      </c>
      <c r="L6716" t="s">
        <v>22</v>
      </c>
      <c r="M6716">
        <v>87000</v>
      </c>
      <c r="O6716" t="s">
        <v>91</v>
      </c>
      <c r="P6716" t="s">
        <v>9438</v>
      </c>
    </row>
    <row r="6717" spans="1:16" x14ac:dyDescent="0.25">
      <c r="A6717" t="s">
        <v>40</v>
      </c>
      <c r="B6717" t="s">
        <v>1786</v>
      </c>
      <c r="C6717" t="s">
        <v>5426</v>
      </c>
      <c r="D6717" t="s">
        <v>4013</v>
      </c>
      <c r="E6717" t="s">
        <v>20</v>
      </c>
      <c r="F6717" t="b">
        <v>0</v>
      </c>
      <c r="G6717" t="s">
        <v>27</v>
      </c>
      <c r="H6717" s="4">
        <v>45737.997129629628</v>
      </c>
      <c r="I6717" t="b">
        <v>0</v>
      </c>
      <c r="J6717" t="b">
        <v>1</v>
      </c>
      <c r="K6717" t="s">
        <v>24</v>
      </c>
      <c r="L6717" t="s">
        <v>22</v>
      </c>
      <c r="M6717">
        <v>253000</v>
      </c>
      <c r="O6717" t="s">
        <v>59</v>
      </c>
      <c r="P6717" t="s">
        <v>137</v>
      </c>
    </row>
    <row r="6718" spans="1:16" x14ac:dyDescent="0.25">
      <c r="A6718" t="s">
        <v>0</v>
      </c>
      <c r="B6718" t="s">
        <v>257</v>
      </c>
      <c r="C6718" t="s">
        <v>468</v>
      </c>
      <c r="D6718" t="s">
        <v>3972</v>
      </c>
      <c r="E6718" t="s">
        <v>20</v>
      </c>
      <c r="F6718" t="b">
        <v>0</v>
      </c>
      <c r="G6718" t="s">
        <v>27</v>
      </c>
      <c r="H6718" s="4">
        <v>45738.000231481477</v>
      </c>
      <c r="I6718" t="b">
        <v>0</v>
      </c>
      <c r="J6718" t="b">
        <v>1</v>
      </c>
      <c r="K6718" t="s">
        <v>24</v>
      </c>
      <c r="L6718" t="s">
        <v>22</v>
      </c>
      <c r="M6718">
        <v>125000</v>
      </c>
      <c r="O6718" t="s">
        <v>5481</v>
      </c>
      <c r="P6718" t="s">
        <v>9338</v>
      </c>
    </row>
    <row r="6719" spans="1:16" x14ac:dyDescent="0.25">
      <c r="A6719" t="s">
        <v>89</v>
      </c>
      <c r="B6719" t="s">
        <v>5531</v>
      </c>
      <c r="C6719" t="s">
        <v>3196</v>
      </c>
      <c r="D6719" t="s">
        <v>3972</v>
      </c>
      <c r="E6719" t="s">
        <v>51</v>
      </c>
      <c r="F6719" t="b">
        <v>0</v>
      </c>
      <c r="G6719" t="s">
        <v>41</v>
      </c>
      <c r="H6719" s="4">
        <v>45738.000462962962</v>
      </c>
      <c r="I6719" t="b">
        <v>1</v>
      </c>
      <c r="J6719" t="b">
        <v>0</v>
      </c>
      <c r="K6719" t="s">
        <v>24</v>
      </c>
      <c r="L6719" t="s">
        <v>36</v>
      </c>
      <c r="N6719">
        <v>47.5</v>
      </c>
      <c r="O6719" t="s">
        <v>806</v>
      </c>
      <c r="P6719" t="s">
        <v>5532</v>
      </c>
    </row>
    <row r="6720" spans="1:16" x14ac:dyDescent="0.25">
      <c r="A6720" t="s">
        <v>2</v>
      </c>
      <c r="B6720" t="s">
        <v>1167</v>
      </c>
      <c r="C6720" t="s">
        <v>29</v>
      </c>
      <c r="D6720" t="s">
        <v>5534</v>
      </c>
      <c r="E6720" t="s">
        <v>20</v>
      </c>
      <c r="F6720" t="b">
        <v>0</v>
      </c>
      <c r="G6720" t="s">
        <v>27</v>
      </c>
      <c r="H6720" s="4">
        <v>45738.001157407409</v>
      </c>
      <c r="I6720" t="b">
        <v>1</v>
      </c>
      <c r="J6720" t="b">
        <v>1</v>
      </c>
      <c r="K6720" t="s">
        <v>24</v>
      </c>
      <c r="L6720" t="s">
        <v>22</v>
      </c>
      <c r="M6720">
        <v>88582</v>
      </c>
      <c r="O6720" t="s">
        <v>77</v>
      </c>
      <c r="P6720" t="s">
        <v>9339</v>
      </c>
    </row>
    <row r="6721" spans="1:16" x14ac:dyDescent="0.25">
      <c r="A6721" t="s">
        <v>40</v>
      </c>
      <c r="B6721" t="s">
        <v>9340</v>
      </c>
      <c r="C6721" t="s">
        <v>748</v>
      </c>
      <c r="D6721" t="s">
        <v>4034</v>
      </c>
      <c r="E6721" t="s">
        <v>20</v>
      </c>
      <c r="F6721" t="b">
        <v>0</v>
      </c>
      <c r="G6721" t="s">
        <v>158</v>
      </c>
      <c r="H6721" s="4">
        <v>45738.014479166668</v>
      </c>
      <c r="I6721" t="b">
        <v>0</v>
      </c>
      <c r="J6721" t="b">
        <v>0</v>
      </c>
      <c r="K6721" t="s">
        <v>158</v>
      </c>
      <c r="L6721" t="s">
        <v>22</v>
      </c>
      <c r="M6721">
        <v>83999.5</v>
      </c>
      <c r="O6721" t="s">
        <v>2768</v>
      </c>
      <c r="P6721" t="s">
        <v>3411</v>
      </c>
    </row>
    <row r="6722" spans="1:16" x14ac:dyDescent="0.25">
      <c r="A6722" t="s">
        <v>28</v>
      </c>
      <c r="B6722" t="s">
        <v>28</v>
      </c>
      <c r="C6722" t="s">
        <v>5241</v>
      </c>
      <c r="D6722" t="s">
        <v>5242</v>
      </c>
      <c r="E6722" t="s">
        <v>20</v>
      </c>
      <c r="F6722" t="b">
        <v>0</v>
      </c>
      <c r="G6722" t="s">
        <v>314</v>
      </c>
      <c r="H6722" s="4">
        <v>45738.023402777777</v>
      </c>
      <c r="I6722" t="b">
        <v>0</v>
      </c>
      <c r="J6722" t="b">
        <v>0</v>
      </c>
      <c r="K6722" t="s">
        <v>314</v>
      </c>
      <c r="L6722" t="s">
        <v>22</v>
      </c>
      <c r="M6722">
        <v>90000</v>
      </c>
      <c r="O6722" t="s">
        <v>6696</v>
      </c>
      <c r="P6722" t="s">
        <v>6697</v>
      </c>
    </row>
    <row r="6723" spans="1:16" x14ac:dyDescent="0.25">
      <c r="A6723" t="s">
        <v>0</v>
      </c>
      <c r="B6723" t="s">
        <v>0</v>
      </c>
      <c r="C6723" t="s">
        <v>9341</v>
      </c>
      <c r="D6723" t="s">
        <v>7546</v>
      </c>
      <c r="E6723" t="s">
        <v>34</v>
      </c>
      <c r="F6723" t="b">
        <v>0</v>
      </c>
      <c r="G6723" t="s">
        <v>41</v>
      </c>
      <c r="H6723" s="4">
        <v>45738.042337962957</v>
      </c>
      <c r="I6723" t="b">
        <v>0</v>
      </c>
      <c r="J6723" t="b">
        <v>0</v>
      </c>
      <c r="K6723" t="s">
        <v>24</v>
      </c>
      <c r="L6723" t="s">
        <v>36</v>
      </c>
      <c r="N6723">
        <v>15</v>
      </c>
      <c r="O6723" t="s">
        <v>7547</v>
      </c>
      <c r="P6723" t="s">
        <v>61</v>
      </c>
    </row>
    <row r="6724" spans="1:16" x14ac:dyDescent="0.25">
      <c r="A6724" t="s">
        <v>0</v>
      </c>
      <c r="B6724" t="s">
        <v>0</v>
      </c>
      <c r="C6724" t="s">
        <v>517</v>
      </c>
      <c r="D6724" t="s">
        <v>4752</v>
      </c>
      <c r="E6724" t="s">
        <v>51</v>
      </c>
      <c r="F6724" t="b">
        <v>0</v>
      </c>
      <c r="G6724" t="s">
        <v>41</v>
      </c>
      <c r="H6724" s="4">
        <v>45738.25037037037</v>
      </c>
      <c r="I6724" t="b">
        <v>0</v>
      </c>
      <c r="J6724" t="b">
        <v>1</v>
      </c>
      <c r="K6724" t="s">
        <v>24</v>
      </c>
      <c r="L6724" t="s">
        <v>36</v>
      </c>
      <c r="N6724">
        <v>47.5</v>
      </c>
      <c r="O6724" t="s">
        <v>289</v>
      </c>
      <c r="P6724" t="s">
        <v>2400</v>
      </c>
    </row>
    <row r="6725" spans="1:16" x14ac:dyDescent="0.25">
      <c r="A6725" t="s">
        <v>0</v>
      </c>
      <c r="B6725" t="s">
        <v>9342</v>
      </c>
      <c r="C6725" t="s">
        <v>151</v>
      </c>
      <c r="D6725" t="s">
        <v>3828</v>
      </c>
      <c r="E6725" t="s">
        <v>20</v>
      </c>
      <c r="F6725" t="b">
        <v>0</v>
      </c>
      <c r="G6725" t="s">
        <v>30</v>
      </c>
      <c r="H6725" s="4">
        <v>45738.250567129631</v>
      </c>
      <c r="I6725" t="b">
        <v>0</v>
      </c>
      <c r="J6725" t="b">
        <v>1</v>
      </c>
      <c r="K6725" t="s">
        <v>24</v>
      </c>
      <c r="L6725" t="s">
        <v>36</v>
      </c>
      <c r="N6725">
        <v>43.875</v>
      </c>
      <c r="O6725" t="s">
        <v>6082</v>
      </c>
      <c r="P6725" t="s">
        <v>9343</v>
      </c>
    </row>
    <row r="6726" spans="1:16" x14ac:dyDescent="0.25">
      <c r="A6726" t="s">
        <v>0</v>
      </c>
      <c r="B6726" t="s">
        <v>0</v>
      </c>
      <c r="C6726" t="s">
        <v>3330</v>
      </c>
      <c r="D6726" t="s">
        <v>3828</v>
      </c>
      <c r="E6726" t="s">
        <v>51</v>
      </c>
      <c r="F6726" t="b">
        <v>0</v>
      </c>
      <c r="G6726" t="s">
        <v>30</v>
      </c>
      <c r="H6726" s="4">
        <v>45738.250625000001</v>
      </c>
      <c r="I6726" t="b">
        <v>0</v>
      </c>
      <c r="J6726" t="b">
        <v>0</v>
      </c>
      <c r="K6726" t="s">
        <v>24</v>
      </c>
      <c r="L6726" t="s">
        <v>22</v>
      </c>
      <c r="M6726">
        <v>76212</v>
      </c>
      <c r="O6726" t="s">
        <v>9344</v>
      </c>
      <c r="P6726" t="s">
        <v>9345</v>
      </c>
    </row>
    <row r="6727" spans="1:16" x14ac:dyDescent="0.25">
      <c r="A6727" t="s">
        <v>1</v>
      </c>
      <c r="B6727" t="s">
        <v>663</v>
      </c>
      <c r="C6727" t="s">
        <v>140</v>
      </c>
      <c r="D6727" t="s">
        <v>3972</v>
      </c>
      <c r="E6727" t="s">
        <v>20</v>
      </c>
      <c r="F6727" t="b">
        <v>0</v>
      </c>
      <c r="G6727" t="s">
        <v>35</v>
      </c>
      <c r="H6727" s="4">
        <v>45738.250972222217</v>
      </c>
      <c r="I6727" t="b">
        <v>0</v>
      </c>
      <c r="J6727" t="b">
        <v>1</v>
      </c>
      <c r="K6727" t="s">
        <v>24</v>
      </c>
      <c r="L6727" t="s">
        <v>22</v>
      </c>
      <c r="M6727">
        <v>124350</v>
      </c>
      <c r="O6727" t="s">
        <v>664</v>
      </c>
      <c r="P6727" t="s">
        <v>9346</v>
      </c>
    </row>
    <row r="6728" spans="1:16" x14ac:dyDescent="0.25">
      <c r="A6728" t="s">
        <v>1</v>
      </c>
      <c r="B6728" t="s">
        <v>3439</v>
      </c>
      <c r="C6728" t="s">
        <v>82</v>
      </c>
      <c r="D6728" t="s">
        <v>3969</v>
      </c>
      <c r="E6728" t="s">
        <v>20</v>
      </c>
      <c r="F6728" t="b">
        <v>0</v>
      </c>
      <c r="G6728" t="s">
        <v>27</v>
      </c>
      <c r="H6728" s="4">
        <v>45738.251006944447</v>
      </c>
      <c r="I6728" t="b">
        <v>0</v>
      </c>
      <c r="J6728" t="b">
        <v>1</v>
      </c>
      <c r="K6728" t="s">
        <v>24</v>
      </c>
      <c r="L6728" t="s">
        <v>22</v>
      </c>
      <c r="M6728">
        <v>152000</v>
      </c>
      <c r="O6728" t="s">
        <v>65</v>
      </c>
      <c r="P6728" t="s">
        <v>723</v>
      </c>
    </row>
    <row r="6729" spans="1:16" x14ac:dyDescent="0.25">
      <c r="A6729" t="s">
        <v>191</v>
      </c>
      <c r="B6729" t="s">
        <v>9347</v>
      </c>
      <c r="C6729" t="s">
        <v>82</v>
      </c>
      <c r="D6729" t="s">
        <v>3972</v>
      </c>
      <c r="E6729" t="s">
        <v>20</v>
      </c>
      <c r="F6729" t="b">
        <v>0</v>
      </c>
      <c r="G6729" t="s">
        <v>27</v>
      </c>
      <c r="H6729" s="4">
        <v>45738.251168981478</v>
      </c>
      <c r="I6729" t="b">
        <v>0</v>
      </c>
      <c r="J6729" t="b">
        <v>0</v>
      </c>
      <c r="K6729" t="s">
        <v>24</v>
      </c>
      <c r="L6729" t="s">
        <v>36</v>
      </c>
      <c r="N6729">
        <v>70.5</v>
      </c>
      <c r="O6729" t="s">
        <v>4343</v>
      </c>
      <c r="P6729" t="s">
        <v>9348</v>
      </c>
    </row>
    <row r="6730" spans="1:16" x14ac:dyDescent="0.25">
      <c r="A6730" t="s">
        <v>1</v>
      </c>
      <c r="B6730" t="s">
        <v>9349</v>
      </c>
      <c r="C6730" t="s">
        <v>1521</v>
      </c>
      <c r="D6730" t="s">
        <v>3383</v>
      </c>
      <c r="E6730" t="s">
        <v>20</v>
      </c>
      <c r="F6730" t="b">
        <v>0</v>
      </c>
      <c r="G6730" t="s">
        <v>52</v>
      </c>
      <c r="H6730" s="4">
        <v>45738.251273148147</v>
      </c>
      <c r="I6730" t="b">
        <v>0</v>
      </c>
      <c r="J6730" t="b">
        <v>1</v>
      </c>
      <c r="K6730" t="s">
        <v>24</v>
      </c>
      <c r="L6730" t="s">
        <v>22</v>
      </c>
      <c r="M6730">
        <v>80000</v>
      </c>
      <c r="O6730" t="s">
        <v>1549</v>
      </c>
      <c r="P6730" t="s">
        <v>700</v>
      </c>
    </row>
    <row r="6731" spans="1:16" x14ac:dyDescent="0.25">
      <c r="A6731" t="s">
        <v>2</v>
      </c>
      <c r="B6731" t="s">
        <v>638</v>
      </c>
      <c r="C6731" t="s">
        <v>213</v>
      </c>
      <c r="D6731" t="s">
        <v>3828</v>
      </c>
      <c r="E6731" t="s">
        <v>20</v>
      </c>
      <c r="F6731" t="b">
        <v>0</v>
      </c>
      <c r="G6731" t="s">
        <v>41</v>
      </c>
      <c r="H6731" s="4">
        <v>45738.252337962957</v>
      </c>
      <c r="I6731" t="b">
        <v>0</v>
      </c>
      <c r="J6731" t="b">
        <v>1</v>
      </c>
      <c r="K6731" t="s">
        <v>24</v>
      </c>
      <c r="L6731" t="s">
        <v>22</v>
      </c>
      <c r="M6731">
        <v>128114.578125</v>
      </c>
      <c r="O6731" t="s">
        <v>7800</v>
      </c>
      <c r="P6731" t="s">
        <v>7801</v>
      </c>
    </row>
    <row r="6732" spans="1:16" x14ac:dyDescent="0.25">
      <c r="A6732" t="s">
        <v>2</v>
      </c>
      <c r="B6732" t="s">
        <v>9350</v>
      </c>
      <c r="C6732" t="s">
        <v>1247</v>
      </c>
      <c r="D6732" t="s">
        <v>2208</v>
      </c>
      <c r="E6732" t="s">
        <v>20</v>
      </c>
      <c r="F6732" t="b">
        <v>0</v>
      </c>
      <c r="G6732" t="s">
        <v>1247</v>
      </c>
      <c r="H6732" s="4">
        <v>45738.263842592591</v>
      </c>
      <c r="I6732" t="b">
        <v>1</v>
      </c>
      <c r="J6732" t="b">
        <v>0</v>
      </c>
      <c r="K6732" t="s">
        <v>1247</v>
      </c>
      <c r="L6732" t="s">
        <v>22</v>
      </c>
      <c r="M6732">
        <v>162500</v>
      </c>
      <c r="O6732" t="s">
        <v>9351</v>
      </c>
      <c r="P6732" t="s">
        <v>9352</v>
      </c>
    </row>
    <row r="6733" spans="1:16" x14ac:dyDescent="0.25">
      <c r="A6733" t="s">
        <v>1</v>
      </c>
      <c r="B6733" t="s">
        <v>844</v>
      </c>
      <c r="C6733" t="s">
        <v>82</v>
      </c>
      <c r="D6733" t="s">
        <v>3828</v>
      </c>
      <c r="E6733" t="s">
        <v>20</v>
      </c>
      <c r="F6733" t="b">
        <v>0</v>
      </c>
      <c r="G6733" t="s">
        <v>27</v>
      </c>
      <c r="H6733" s="4">
        <v>45738.265682870369</v>
      </c>
      <c r="I6733" t="b">
        <v>0</v>
      </c>
      <c r="J6733" t="b">
        <v>1</v>
      </c>
      <c r="K6733" t="s">
        <v>24</v>
      </c>
      <c r="L6733" t="s">
        <v>22</v>
      </c>
      <c r="M6733">
        <v>207500</v>
      </c>
      <c r="O6733" t="s">
        <v>341</v>
      </c>
      <c r="P6733" t="s">
        <v>302</v>
      </c>
    </row>
    <row r="6734" spans="1:16" x14ac:dyDescent="0.25">
      <c r="A6734" t="s">
        <v>1</v>
      </c>
      <c r="B6734" t="s">
        <v>9353</v>
      </c>
      <c r="C6734" t="s">
        <v>192</v>
      </c>
      <c r="D6734" t="s">
        <v>4327</v>
      </c>
      <c r="E6734" t="s">
        <v>51</v>
      </c>
      <c r="F6734" t="b">
        <v>0</v>
      </c>
      <c r="G6734" t="s">
        <v>23</v>
      </c>
      <c r="H6734" s="4">
        <v>45738.266527777778</v>
      </c>
      <c r="I6734" t="b">
        <v>0</v>
      </c>
      <c r="J6734" t="b">
        <v>0</v>
      </c>
      <c r="K6734" t="s">
        <v>24</v>
      </c>
      <c r="L6734" t="s">
        <v>36</v>
      </c>
      <c r="N6734">
        <v>60</v>
      </c>
      <c r="O6734" t="s">
        <v>2486</v>
      </c>
      <c r="P6734" t="s">
        <v>9354</v>
      </c>
    </row>
    <row r="6735" spans="1:16" x14ac:dyDescent="0.25">
      <c r="A6735" t="s">
        <v>139</v>
      </c>
      <c r="B6735" t="s">
        <v>7988</v>
      </c>
      <c r="C6735" t="s">
        <v>39</v>
      </c>
      <c r="D6735" t="s">
        <v>3984</v>
      </c>
      <c r="E6735" t="s">
        <v>20</v>
      </c>
      <c r="F6735" t="b">
        <v>1</v>
      </c>
      <c r="G6735" t="s">
        <v>2438</v>
      </c>
      <c r="H6735" s="4">
        <v>45738.279976851853</v>
      </c>
      <c r="I6735" t="b">
        <v>1</v>
      </c>
      <c r="J6735" t="b">
        <v>0</v>
      </c>
      <c r="K6735" t="s">
        <v>2438</v>
      </c>
      <c r="L6735" t="s">
        <v>22</v>
      </c>
      <c r="M6735">
        <v>80000</v>
      </c>
      <c r="O6735" t="s">
        <v>7989</v>
      </c>
      <c r="P6735" t="s">
        <v>204</v>
      </c>
    </row>
    <row r="6736" spans="1:16" x14ac:dyDescent="0.25">
      <c r="A6736" t="s">
        <v>139</v>
      </c>
      <c r="B6736" t="s">
        <v>9355</v>
      </c>
      <c r="C6736" t="s">
        <v>39</v>
      </c>
      <c r="D6736" t="s">
        <v>2208</v>
      </c>
      <c r="E6736" t="s">
        <v>20</v>
      </c>
      <c r="F6736" t="b">
        <v>1</v>
      </c>
      <c r="G6736" t="s">
        <v>2641</v>
      </c>
      <c r="H6736" s="4">
        <v>45738.284930555557</v>
      </c>
      <c r="I6736" t="b">
        <v>0</v>
      </c>
      <c r="J6736" t="b">
        <v>0</v>
      </c>
      <c r="K6736" t="s">
        <v>2641</v>
      </c>
      <c r="L6736" t="s">
        <v>22</v>
      </c>
      <c r="M6736">
        <v>141810.3125</v>
      </c>
      <c r="O6736" t="s">
        <v>9356</v>
      </c>
      <c r="P6736" t="s">
        <v>9357</v>
      </c>
    </row>
    <row r="6737" spans="1:16" x14ac:dyDescent="0.25">
      <c r="A6737" t="s">
        <v>0</v>
      </c>
      <c r="B6737" t="s">
        <v>288</v>
      </c>
      <c r="C6737" t="s">
        <v>9358</v>
      </c>
      <c r="D6737" t="s">
        <v>4083</v>
      </c>
      <c r="E6737" t="s">
        <v>20</v>
      </c>
      <c r="F6737" t="b">
        <v>0</v>
      </c>
      <c r="G6737" t="s">
        <v>27</v>
      </c>
      <c r="H6737" s="4">
        <v>45738.291921296302</v>
      </c>
      <c r="I6737" t="b">
        <v>0</v>
      </c>
      <c r="J6737" t="b">
        <v>0</v>
      </c>
      <c r="K6737" t="s">
        <v>24</v>
      </c>
      <c r="L6737" t="s">
        <v>22</v>
      </c>
      <c r="M6737">
        <v>100000</v>
      </c>
      <c r="O6737" t="s">
        <v>9359</v>
      </c>
      <c r="P6737" t="s">
        <v>3836</v>
      </c>
    </row>
    <row r="6738" spans="1:16" x14ac:dyDescent="0.25">
      <c r="A6738" t="s">
        <v>0</v>
      </c>
      <c r="B6738" t="s">
        <v>103</v>
      </c>
      <c r="C6738" t="s">
        <v>203</v>
      </c>
      <c r="D6738" t="s">
        <v>2208</v>
      </c>
      <c r="E6738" t="s">
        <v>20</v>
      </c>
      <c r="F6738" t="b">
        <v>0</v>
      </c>
      <c r="G6738" t="s">
        <v>23</v>
      </c>
      <c r="H6738" s="4">
        <v>45738.312141203707</v>
      </c>
      <c r="I6738" t="b">
        <v>0</v>
      </c>
      <c r="J6738" t="b">
        <v>0</v>
      </c>
      <c r="K6738" t="s">
        <v>24</v>
      </c>
      <c r="L6738" t="s">
        <v>22</v>
      </c>
      <c r="M6738">
        <v>70000</v>
      </c>
      <c r="O6738" t="s">
        <v>803</v>
      </c>
      <c r="P6738" t="s">
        <v>9360</v>
      </c>
    </row>
    <row r="6739" spans="1:16" x14ac:dyDescent="0.25">
      <c r="A6739" t="s">
        <v>139</v>
      </c>
      <c r="B6739" t="s">
        <v>9361</v>
      </c>
      <c r="C6739" t="s">
        <v>5090</v>
      </c>
      <c r="D6739" t="s">
        <v>3969</v>
      </c>
      <c r="E6739" t="s">
        <v>20</v>
      </c>
      <c r="F6739" t="b">
        <v>0</v>
      </c>
      <c r="G6739" t="s">
        <v>30</v>
      </c>
      <c r="H6739" s="4">
        <v>45738.333865740737</v>
      </c>
      <c r="I6739" t="b">
        <v>0</v>
      </c>
      <c r="J6739" t="b">
        <v>1</v>
      </c>
      <c r="K6739" t="s">
        <v>24</v>
      </c>
      <c r="L6739" t="s">
        <v>22</v>
      </c>
      <c r="M6739">
        <v>110000</v>
      </c>
      <c r="O6739" t="s">
        <v>800</v>
      </c>
      <c r="P6739" t="s">
        <v>249</v>
      </c>
    </row>
    <row r="6740" spans="1:16" x14ac:dyDescent="0.25">
      <c r="A6740" t="s">
        <v>40</v>
      </c>
      <c r="B6740" t="s">
        <v>3193</v>
      </c>
      <c r="C6740" t="s">
        <v>1471</v>
      </c>
      <c r="D6740" t="s">
        <v>4177</v>
      </c>
      <c r="E6740" t="s">
        <v>20</v>
      </c>
      <c r="F6740" t="b">
        <v>0</v>
      </c>
      <c r="G6740" t="s">
        <v>41</v>
      </c>
      <c r="H6740" s="4">
        <v>45738.335868055547</v>
      </c>
      <c r="I6740" t="b">
        <v>0</v>
      </c>
      <c r="J6740" t="b">
        <v>1</v>
      </c>
      <c r="K6740" t="s">
        <v>24</v>
      </c>
      <c r="L6740" t="s">
        <v>22</v>
      </c>
      <c r="M6740">
        <v>241000</v>
      </c>
      <c r="O6740" t="s">
        <v>59</v>
      </c>
      <c r="P6740" t="s">
        <v>137</v>
      </c>
    </row>
    <row r="6741" spans="1:16" x14ac:dyDescent="0.25">
      <c r="A6741" t="s">
        <v>139</v>
      </c>
      <c r="B6741" t="s">
        <v>9362</v>
      </c>
      <c r="C6741" t="s">
        <v>9363</v>
      </c>
      <c r="D6741" t="s">
        <v>9364</v>
      </c>
      <c r="E6741" t="s">
        <v>631</v>
      </c>
      <c r="F6741" t="b">
        <v>0</v>
      </c>
      <c r="G6741" t="s">
        <v>820</v>
      </c>
      <c r="H6741" s="4">
        <v>45738.341273148151</v>
      </c>
      <c r="I6741" t="b">
        <v>0</v>
      </c>
      <c r="J6741" t="b">
        <v>0</v>
      </c>
      <c r="K6741" t="s">
        <v>820</v>
      </c>
      <c r="L6741" t="s">
        <v>22</v>
      </c>
      <c r="M6741">
        <v>103000</v>
      </c>
      <c r="O6741" t="s">
        <v>341</v>
      </c>
      <c r="P6741" t="s">
        <v>9365</v>
      </c>
    </row>
    <row r="6742" spans="1:16" x14ac:dyDescent="0.25">
      <c r="A6742" t="s">
        <v>2</v>
      </c>
      <c r="B6742" t="s">
        <v>9366</v>
      </c>
      <c r="C6742" t="s">
        <v>1828</v>
      </c>
      <c r="D6742" t="s">
        <v>3828</v>
      </c>
      <c r="E6742" t="s">
        <v>20</v>
      </c>
      <c r="F6742" t="b">
        <v>0</v>
      </c>
      <c r="G6742" t="s">
        <v>41</v>
      </c>
      <c r="H6742" s="4">
        <v>45738.37667824074</v>
      </c>
      <c r="I6742" t="b">
        <v>0</v>
      </c>
      <c r="J6742" t="b">
        <v>1</v>
      </c>
      <c r="K6742" t="s">
        <v>24</v>
      </c>
      <c r="L6742" t="s">
        <v>22</v>
      </c>
      <c r="M6742">
        <v>90750</v>
      </c>
      <c r="O6742" t="s">
        <v>3185</v>
      </c>
      <c r="P6742" t="s">
        <v>9367</v>
      </c>
    </row>
    <row r="6743" spans="1:16" x14ac:dyDescent="0.25">
      <c r="A6743" t="s">
        <v>2</v>
      </c>
      <c r="B6743" t="s">
        <v>9368</v>
      </c>
      <c r="C6743" t="s">
        <v>179</v>
      </c>
      <c r="D6743" t="s">
        <v>4177</v>
      </c>
      <c r="E6743" t="s">
        <v>20</v>
      </c>
      <c r="F6743" t="b">
        <v>0</v>
      </c>
      <c r="G6743" t="s">
        <v>27</v>
      </c>
      <c r="H6743" s="4">
        <v>45738.377337962957</v>
      </c>
      <c r="I6743" t="b">
        <v>0</v>
      </c>
      <c r="J6743" t="b">
        <v>1</v>
      </c>
      <c r="K6743" t="s">
        <v>24</v>
      </c>
      <c r="L6743" t="s">
        <v>22</v>
      </c>
      <c r="M6743">
        <v>207000</v>
      </c>
      <c r="O6743" t="s">
        <v>59</v>
      </c>
      <c r="P6743" t="s">
        <v>137</v>
      </c>
    </row>
    <row r="6744" spans="1:16" x14ac:dyDescent="0.25">
      <c r="A6744" t="s">
        <v>2</v>
      </c>
      <c r="B6744" t="s">
        <v>4227</v>
      </c>
      <c r="C6744" t="s">
        <v>690</v>
      </c>
      <c r="D6744" t="s">
        <v>2208</v>
      </c>
      <c r="E6744" t="s">
        <v>34</v>
      </c>
      <c r="F6744" t="b">
        <v>0</v>
      </c>
      <c r="G6744" t="s">
        <v>27</v>
      </c>
      <c r="H6744" s="4">
        <v>45738.432141203702</v>
      </c>
      <c r="I6744" t="b">
        <v>0</v>
      </c>
      <c r="J6744" t="b">
        <v>1</v>
      </c>
      <c r="K6744" t="s">
        <v>24</v>
      </c>
      <c r="L6744" t="s">
        <v>22</v>
      </c>
      <c r="M6744">
        <v>175500</v>
      </c>
      <c r="O6744" t="s">
        <v>428</v>
      </c>
      <c r="P6744" t="s">
        <v>4237</v>
      </c>
    </row>
    <row r="6745" spans="1:16" x14ac:dyDescent="0.25">
      <c r="A6745" t="s">
        <v>0</v>
      </c>
      <c r="B6745" t="s">
        <v>0</v>
      </c>
      <c r="C6745" t="s">
        <v>1978</v>
      </c>
      <c r="D6745" t="s">
        <v>7546</v>
      </c>
      <c r="E6745" t="s">
        <v>34</v>
      </c>
      <c r="F6745" t="b">
        <v>0</v>
      </c>
      <c r="G6745" t="s">
        <v>52</v>
      </c>
      <c r="H6745" s="4">
        <v>45738.459699074083</v>
      </c>
      <c r="I6745" t="b">
        <v>0</v>
      </c>
      <c r="J6745" t="b">
        <v>0</v>
      </c>
      <c r="K6745" t="s">
        <v>24</v>
      </c>
      <c r="L6745" t="s">
        <v>36</v>
      </c>
      <c r="N6745">
        <v>15</v>
      </c>
      <c r="O6745" t="s">
        <v>7547</v>
      </c>
      <c r="P6745" t="s">
        <v>61</v>
      </c>
    </row>
    <row r="6746" spans="1:16" x14ac:dyDescent="0.25">
      <c r="A6746" t="s">
        <v>25</v>
      </c>
      <c r="B6746" t="s">
        <v>9369</v>
      </c>
      <c r="C6746" t="s">
        <v>9370</v>
      </c>
      <c r="D6746" t="s">
        <v>3350</v>
      </c>
      <c r="E6746" t="s">
        <v>20</v>
      </c>
      <c r="F6746" t="b">
        <v>0</v>
      </c>
      <c r="G6746" t="s">
        <v>314</v>
      </c>
      <c r="H6746" s="4">
        <v>45738.483020833337</v>
      </c>
      <c r="I6746" t="b">
        <v>1</v>
      </c>
      <c r="J6746" t="b">
        <v>0</v>
      </c>
      <c r="K6746" t="s">
        <v>314</v>
      </c>
      <c r="L6746" t="s">
        <v>22</v>
      </c>
      <c r="M6746">
        <v>40000</v>
      </c>
      <c r="O6746" t="s">
        <v>3350</v>
      </c>
      <c r="P6746" t="s">
        <v>1304</v>
      </c>
    </row>
    <row r="6747" spans="1:16" x14ac:dyDescent="0.25">
      <c r="A6747" t="s">
        <v>0</v>
      </c>
      <c r="B6747" t="s">
        <v>5524</v>
      </c>
      <c r="C6747" t="s">
        <v>851</v>
      </c>
      <c r="D6747" t="s">
        <v>4327</v>
      </c>
      <c r="E6747" t="s">
        <v>20</v>
      </c>
      <c r="F6747" t="b">
        <v>0</v>
      </c>
      <c r="G6747" t="s">
        <v>27</v>
      </c>
      <c r="H6747" s="4">
        <v>45738.500081018523</v>
      </c>
      <c r="I6747" t="b">
        <v>0</v>
      </c>
      <c r="J6747" t="b">
        <v>0</v>
      </c>
      <c r="K6747" t="s">
        <v>24</v>
      </c>
      <c r="L6747" t="s">
        <v>22</v>
      </c>
      <c r="M6747">
        <v>62500</v>
      </c>
      <c r="O6747" t="s">
        <v>5525</v>
      </c>
      <c r="P6747" t="s">
        <v>5526</v>
      </c>
    </row>
    <row r="6748" spans="1:16" x14ac:dyDescent="0.25">
      <c r="A6748" t="s">
        <v>1</v>
      </c>
      <c r="B6748" t="s">
        <v>2392</v>
      </c>
      <c r="C6748" t="s">
        <v>292</v>
      </c>
      <c r="D6748" t="s">
        <v>3972</v>
      </c>
      <c r="E6748" t="s">
        <v>20</v>
      </c>
      <c r="F6748" t="b">
        <v>0</v>
      </c>
      <c r="G6748" t="s">
        <v>30</v>
      </c>
      <c r="H6748" s="4">
        <v>45738.501180555562</v>
      </c>
      <c r="I6748" t="b">
        <v>0</v>
      </c>
      <c r="J6748" t="b">
        <v>1</v>
      </c>
      <c r="K6748" t="s">
        <v>24</v>
      </c>
      <c r="L6748" t="s">
        <v>22</v>
      </c>
      <c r="M6748">
        <v>193426.5</v>
      </c>
      <c r="O6748" t="s">
        <v>5481</v>
      </c>
      <c r="P6748" t="s">
        <v>1809</v>
      </c>
    </row>
    <row r="6749" spans="1:16" x14ac:dyDescent="0.25">
      <c r="A6749" t="s">
        <v>40</v>
      </c>
      <c r="B6749" t="s">
        <v>9371</v>
      </c>
      <c r="C6749" t="s">
        <v>2031</v>
      </c>
      <c r="D6749" t="s">
        <v>3956</v>
      </c>
      <c r="E6749" t="s">
        <v>34</v>
      </c>
      <c r="F6749" t="b">
        <v>0</v>
      </c>
      <c r="G6749" t="s">
        <v>27</v>
      </c>
      <c r="H6749" s="4">
        <v>45738.501296296286</v>
      </c>
      <c r="I6749" t="b">
        <v>0</v>
      </c>
      <c r="J6749" t="b">
        <v>1</v>
      </c>
      <c r="K6749" t="s">
        <v>24</v>
      </c>
      <c r="L6749" t="s">
        <v>36</v>
      </c>
      <c r="N6749">
        <v>54.420001983642578</v>
      </c>
      <c r="O6749" t="s">
        <v>2319</v>
      </c>
      <c r="P6749" t="s">
        <v>9372</v>
      </c>
    </row>
    <row r="6750" spans="1:16" x14ac:dyDescent="0.25">
      <c r="A6750" t="s">
        <v>2</v>
      </c>
      <c r="B6750" t="s">
        <v>7405</v>
      </c>
      <c r="C6750" t="s">
        <v>1358</v>
      </c>
      <c r="D6750" t="s">
        <v>3972</v>
      </c>
      <c r="E6750" t="s">
        <v>20</v>
      </c>
      <c r="F6750" t="b">
        <v>0</v>
      </c>
      <c r="G6750" t="s">
        <v>41</v>
      </c>
      <c r="H6750" s="4">
        <v>45738.501400462963</v>
      </c>
      <c r="I6750" t="b">
        <v>0</v>
      </c>
      <c r="J6750" t="b">
        <v>0</v>
      </c>
      <c r="K6750" t="s">
        <v>24</v>
      </c>
      <c r="L6750" t="s">
        <v>22</v>
      </c>
      <c r="M6750">
        <v>82850</v>
      </c>
      <c r="O6750" t="s">
        <v>5481</v>
      </c>
      <c r="P6750" t="s">
        <v>3772</v>
      </c>
    </row>
    <row r="6751" spans="1:16" x14ac:dyDescent="0.25">
      <c r="A6751" t="s">
        <v>2</v>
      </c>
      <c r="B6751" t="s">
        <v>9373</v>
      </c>
      <c r="C6751" t="s">
        <v>1050</v>
      </c>
      <c r="D6751" t="s">
        <v>3972</v>
      </c>
      <c r="E6751" t="s">
        <v>20</v>
      </c>
      <c r="F6751" t="b">
        <v>0</v>
      </c>
      <c r="G6751" t="s">
        <v>41</v>
      </c>
      <c r="H6751" s="4">
        <v>45738.502187500002</v>
      </c>
      <c r="I6751" t="b">
        <v>0</v>
      </c>
      <c r="J6751" t="b">
        <v>1</v>
      </c>
      <c r="K6751" t="s">
        <v>24</v>
      </c>
      <c r="L6751" t="s">
        <v>22</v>
      </c>
      <c r="M6751">
        <v>122900</v>
      </c>
      <c r="O6751" t="s">
        <v>5481</v>
      </c>
      <c r="P6751" t="s">
        <v>9374</v>
      </c>
    </row>
    <row r="6752" spans="1:16" x14ac:dyDescent="0.25">
      <c r="A6752" t="s">
        <v>1</v>
      </c>
      <c r="B6752" t="s">
        <v>9375</v>
      </c>
      <c r="C6752" t="s">
        <v>1050</v>
      </c>
      <c r="D6752" t="s">
        <v>3972</v>
      </c>
      <c r="E6752" t="s">
        <v>20</v>
      </c>
      <c r="F6752" t="b">
        <v>0</v>
      </c>
      <c r="G6752" t="s">
        <v>35</v>
      </c>
      <c r="H6752" s="4">
        <v>45738.502349537041</v>
      </c>
      <c r="I6752" t="b">
        <v>0</v>
      </c>
      <c r="J6752" t="b">
        <v>1</v>
      </c>
      <c r="K6752" t="s">
        <v>24</v>
      </c>
      <c r="L6752" t="s">
        <v>36</v>
      </c>
      <c r="N6752">
        <v>73</v>
      </c>
      <c r="O6752" t="s">
        <v>5481</v>
      </c>
      <c r="P6752" t="s">
        <v>354</v>
      </c>
    </row>
    <row r="6753" spans="1:16" x14ac:dyDescent="0.25">
      <c r="A6753" t="s">
        <v>25</v>
      </c>
      <c r="B6753" t="s">
        <v>9376</v>
      </c>
      <c r="C6753" t="s">
        <v>820</v>
      </c>
      <c r="D6753" t="s">
        <v>4034</v>
      </c>
      <c r="E6753" t="s">
        <v>20</v>
      </c>
      <c r="F6753" t="b">
        <v>0</v>
      </c>
      <c r="G6753" t="s">
        <v>820</v>
      </c>
      <c r="H6753" s="4">
        <v>45738.507175925923</v>
      </c>
      <c r="I6753" t="b">
        <v>0</v>
      </c>
      <c r="J6753" t="b">
        <v>0</v>
      </c>
      <c r="K6753" t="s">
        <v>820</v>
      </c>
      <c r="L6753" t="s">
        <v>22</v>
      </c>
      <c r="M6753">
        <v>64800</v>
      </c>
      <c r="O6753" t="s">
        <v>9377</v>
      </c>
      <c r="P6753" t="s">
        <v>9378</v>
      </c>
    </row>
    <row r="6754" spans="1:16" x14ac:dyDescent="0.25">
      <c r="A6754" t="s">
        <v>2</v>
      </c>
      <c r="B6754" t="s">
        <v>2</v>
      </c>
      <c r="C6754" t="s">
        <v>87</v>
      </c>
      <c r="D6754" t="s">
        <v>131</v>
      </c>
      <c r="E6754" t="s">
        <v>20</v>
      </c>
      <c r="F6754" t="b">
        <v>0</v>
      </c>
      <c r="G6754" t="s">
        <v>41</v>
      </c>
      <c r="H6754" s="4">
        <v>45738.554652777777</v>
      </c>
      <c r="I6754" t="b">
        <v>1</v>
      </c>
      <c r="J6754" t="b">
        <v>0</v>
      </c>
      <c r="K6754" t="s">
        <v>24</v>
      </c>
      <c r="L6754" t="s">
        <v>22</v>
      </c>
      <c r="M6754">
        <v>130000</v>
      </c>
      <c r="O6754" t="s">
        <v>131</v>
      </c>
      <c r="P6754" t="s">
        <v>9381</v>
      </c>
    </row>
    <row r="6755" spans="1:16" x14ac:dyDescent="0.25">
      <c r="A6755" t="s">
        <v>25</v>
      </c>
      <c r="B6755" t="s">
        <v>7230</v>
      </c>
      <c r="C6755" t="s">
        <v>7231</v>
      </c>
      <c r="D6755" t="s">
        <v>3972</v>
      </c>
      <c r="E6755" t="s">
        <v>51</v>
      </c>
      <c r="F6755" t="b">
        <v>0</v>
      </c>
      <c r="G6755" t="s">
        <v>30</v>
      </c>
      <c r="H6755" s="4">
        <v>45738.58421296296</v>
      </c>
      <c r="I6755" t="b">
        <v>0</v>
      </c>
      <c r="J6755" t="b">
        <v>0</v>
      </c>
      <c r="K6755" t="s">
        <v>24</v>
      </c>
      <c r="L6755" t="s">
        <v>36</v>
      </c>
      <c r="N6755">
        <v>57</v>
      </c>
      <c r="O6755" t="s">
        <v>1002</v>
      </c>
    </row>
    <row r="6756" spans="1:16" x14ac:dyDescent="0.25">
      <c r="A6756" t="s">
        <v>89</v>
      </c>
      <c r="B6756" t="s">
        <v>7026</v>
      </c>
      <c r="C6756" t="s">
        <v>82</v>
      </c>
      <c r="D6756" t="s">
        <v>3972</v>
      </c>
      <c r="E6756" t="s">
        <v>20</v>
      </c>
      <c r="F6756" t="b">
        <v>0</v>
      </c>
      <c r="G6756" t="s">
        <v>41</v>
      </c>
      <c r="H6756" s="4">
        <v>45738.585682870369</v>
      </c>
      <c r="I6756" t="b">
        <v>0</v>
      </c>
      <c r="J6756" t="b">
        <v>1</v>
      </c>
      <c r="K6756" t="s">
        <v>24</v>
      </c>
      <c r="L6756" t="s">
        <v>22</v>
      </c>
      <c r="M6756">
        <v>147500</v>
      </c>
      <c r="O6756" t="s">
        <v>7027</v>
      </c>
      <c r="P6756" t="s">
        <v>7028</v>
      </c>
    </row>
    <row r="6757" spans="1:16" x14ac:dyDescent="0.25">
      <c r="A6757" t="s">
        <v>19</v>
      </c>
      <c r="B6757" t="s">
        <v>9384</v>
      </c>
      <c r="C6757" t="s">
        <v>140</v>
      </c>
      <c r="D6757" t="s">
        <v>3600</v>
      </c>
      <c r="E6757" t="s">
        <v>51</v>
      </c>
      <c r="F6757" t="b">
        <v>0</v>
      </c>
      <c r="G6757" t="s">
        <v>41</v>
      </c>
      <c r="H6757" s="4">
        <v>45738.596435185187</v>
      </c>
      <c r="I6757" t="b">
        <v>0</v>
      </c>
      <c r="J6757" t="b">
        <v>0</v>
      </c>
      <c r="K6757" t="s">
        <v>24</v>
      </c>
      <c r="L6757" t="s">
        <v>36</v>
      </c>
      <c r="N6757">
        <v>110</v>
      </c>
      <c r="O6757" t="s">
        <v>2569</v>
      </c>
      <c r="P6757" t="s">
        <v>2188</v>
      </c>
    </row>
    <row r="6758" spans="1:16" x14ac:dyDescent="0.25">
      <c r="A6758" t="s">
        <v>139</v>
      </c>
      <c r="B6758" t="s">
        <v>1697</v>
      </c>
      <c r="C6758" t="s">
        <v>39</v>
      </c>
      <c r="D6758" t="s">
        <v>7657</v>
      </c>
      <c r="E6758" t="s">
        <v>20</v>
      </c>
      <c r="F6758" t="b">
        <v>1</v>
      </c>
      <c r="G6758" t="s">
        <v>625</v>
      </c>
      <c r="H6758" s="4">
        <v>45738.624872685177</v>
      </c>
      <c r="I6758" t="b">
        <v>1</v>
      </c>
      <c r="J6758" t="b">
        <v>0</v>
      </c>
      <c r="K6758" t="s">
        <v>625</v>
      </c>
      <c r="L6758" t="s">
        <v>22</v>
      </c>
      <c r="M6758">
        <v>70000</v>
      </c>
      <c r="O6758" t="s">
        <v>9385</v>
      </c>
      <c r="P6758" t="s">
        <v>9386</v>
      </c>
    </row>
    <row r="6759" spans="1:16" x14ac:dyDescent="0.25">
      <c r="A6759" t="s">
        <v>0</v>
      </c>
      <c r="B6759" t="s">
        <v>1632</v>
      </c>
      <c r="C6759" t="s">
        <v>118</v>
      </c>
      <c r="D6759" t="s">
        <v>131</v>
      </c>
      <c r="F6759" t="b">
        <v>0</v>
      </c>
      <c r="G6759" t="s">
        <v>27</v>
      </c>
      <c r="H6759" s="4">
        <v>45738.625127314823</v>
      </c>
      <c r="I6759" t="b">
        <v>1</v>
      </c>
      <c r="J6759" t="b">
        <v>0</v>
      </c>
      <c r="K6759" t="s">
        <v>24</v>
      </c>
      <c r="L6759" t="s">
        <v>36</v>
      </c>
      <c r="N6759">
        <v>41</v>
      </c>
      <c r="O6759" t="s">
        <v>131</v>
      </c>
      <c r="P6759" t="s">
        <v>9387</v>
      </c>
    </row>
    <row r="6760" spans="1:16" x14ac:dyDescent="0.25">
      <c r="A6760" t="s">
        <v>19</v>
      </c>
      <c r="B6760" t="s">
        <v>9388</v>
      </c>
      <c r="C6760" t="s">
        <v>3887</v>
      </c>
      <c r="D6760" t="s">
        <v>3972</v>
      </c>
      <c r="E6760" t="s">
        <v>20</v>
      </c>
      <c r="F6760" t="b">
        <v>0</v>
      </c>
      <c r="G6760" t="s">
        <v>27</v>
      </c>
      <c r="H6760" s="4">
        <v>45738.625775462962</v>
      </c>
      <c r="I6760" t="b">
        <v>0</v>
      </c>
      <c r="J6760" t="b">
        <v>1</v>
      </c>
      <c r="K6760" t="s">
        <v>24</v>
      </c>
      <c r="L6760" t="s">
        <v>22</v>
      </c>
      <c r="M6760">
        <v>152500</v>
      </c>
      <c r="O6760" t="s">
        <v>9389</v>
      </c>
      <c r="P6760" t="s">
        <v>9390</v>
      </c>
    </row>
    <row r="6761" spans="1:16" x14ac:dyDescent="0.25">
      <c r="A6761" t="s">
        <v>2</v>
      </c>
      <c r="B6761" t="s">
        <v>2</v>
      </c>
      <c r="C6761" t="s">
        <v>9392</v>
      </c>
      <c r="D6761" t="s">
        <v>3972</v>
      </c>
      <c r="E6761" t="s">
        <v>20</v>
      </c>
      <c r="F6761" t="b">
        <v>0</v>
      </c>
      <c r="G6761" t="s">
        <v>52</v>
      </c>
      <c r="H6761" s="4">
        <v>45738.629131944443</v>
      </c>
      <c r="I6761" t="b">
        <v>0</v>
      </c>
      <c r="J6761" t="b">
        <v>1</v>
      </c>
      <c r="K6761" t="s">
        <v>24</v>
      </c>
      <c r="L6761" t="s">
        <v>22</v>
      </c>
      <c r="M6761">
        <v>187153</v>
      </c>
      <c r="O6761" t="s">
        <v>5481</v>
      </c>
      <c r="P6761" t="s">
        <v>3226</v>
      </c>
    </row>
    <row r="6762" spans="1:16" x14ac:dyDescent="0.25">
      <c r="A6762" t="s">
        <v>2</v>
      </c>
      <c r="B6762" t="s">
        <v>4907</v>
      </c>
      <c r="C6762" t="s">
        <v>475</v>
      </c>
      <c r="D6762" t="s">
        <v>3972</v>
      </c>
      <c r="E6762" t="s">
        <v>20</v>
      </c>
      <c r="F6762" t="b">
        <v>0</v>
      </c>
      <c r="G6762" t="s">
        <v>27</v>
      </c>
      <c r="H6762" s="4">
        <v>45738.641516203701</v>
      </c>
      <c r="I6762" t="b">
        <v>0</v>
      </c>
      <c r="J6762" t="b">
        <v>0</v>
      </c>
      <c r="K6762" t="s">
        <v>24</v>
      </c>
      <c r="L6762" t="s">
        <v>22</v>
      </c>
      <c r="M6762">
        <v>130000</v>
      </c>
      <c r="O6762" t="s">
        <v>2925</v>
      </c>
    </row>
    <row r="6763" spans="1:16" x14ac:dyDescent="0.25">
      <c r="A6763" t="s">
        <v>1</v>
      </c>
      <c r="B6763" t="s">
        <v>9393</v>
      </c>
      <c r="C6763" t="s">
        <v>371</v>
      </c>
      <c r="D6763" t="s">
        <v>2208</v>
      </c>
      <c r="E6763" t="s">
        <v>20</v>
      </c>
      <c r="F6763" t="b">
        <v>0</v>
      </c>
      <c r="G6763" t="s">
        <v>27</v>
      </c>
      <c r="H6763" s="4">
        <v>45738.643113425933</v>
      </c>
      <c r="I6763" t="b">
        <v>0</v>
      </c>
      <c r="J6763" t="b">
        <v>0</v>
      </c>
      <c r="K6763" t="s">
        <v>24</v>
      </c>
      <c r="L6763" t="s">
        <v>22</v>
      </c>
      <c r="M6763">
        <v>95000</v>
      </c>
      <c r="O6763" t="s">
        <v>5490</v>
      </c>
      <c r="P6763" t="s">
        <v>9394</v>
      </c>
    </row>
    <row r="6764" spans="1:16" x14ac:dyDescent="0.25">
      <c r="A6764" t="s">
        <v>0</v>
      </c>
      <c r="B6764" t="s">
        <v>8785</v>
      </c>
      <c r="C6764" t="s">
        <v>1099</v>
      </c>
      <c r="D6764" t="s">
        <v>3600</v>
      </c>
      <c r="E6764" t="s">
        <v>51</v>
      </c>
      <c r="F6764" t="b">
        <v>0</v>
      </c>
      <c r="G6764" t="s">
        <v>27</v>
      </c>
      <c r="H6764" s="4">
        <v>45738.666724537034</v>
      </c>
      <c r="I6764" t="b">
        <v>1</v>
      </c>
      <c r="J6764" t="b">
        <v>0</v>
      </c>
      <c r="K6764" t="s">
        <v>24</v>
      </c>
      <c r="L6764" t="s">
        <v>36</v>
      </c>
      <c r="N6764">
        <v>60</v>
      </c>
      <c r="O6764" t="s">
        <v>8786</v>
      </c>
      <c r="P6764" t="s">
        <v>119</v>
      </c>
    </row>
    <row r="6765" spans="1:16" x14ac:dyDescent="0.25">
      <c r="A6765" t="s">
        <v>1</v>
      </c>
      <c r="B6765" t="s">
        <v>9016</v>
      </c>
      <c r="C6765" t="s">
        <v>160</v>
      </c>
      <c r="D6765" t="s">
        <v>3828</v>
      </c>
      <c r="E6765" t="s">
        <v>20</v>
      </c>
      <c r="F6765" t="b">
        <v>0</v>
      </c>
      <c r="G6765" t="s">
        <v>52</v>
      </c>
      <c r="H6765" s="4">
        <v>45738.668865740743</v>
      </c>
      <c r="I6765" t="b">
        <v>0</v>
      </c>
      <c r="J6765" t="b">
        <v>1</v>
      </c>
      <c r="K6765" t="s">
        <v>24</v>
      </c>
      <c r="L6765" t="s">
        <v>22</v>
      </c>
      <c r="M6765">
        <v>220500</v>
      </c>
      <c r="O6765" t="s">
        <v>3939</v>
      </c>
    </row>
    <row r="6766" spans="1:16" x14ac:dyDescent="0.25">
      <c r="A6766" t="s">
        <v>2</v>
      </c>
      <c r="B6766" t="s">
        <v>7236</v>
      </c>
      <c r="C6766" t="s">
        <v>2360</v>
      </c>
      <c r="D6766" t="s">
        <v>7237</v>
      </c>
      <c r="E6766" t="s">
        <v>20</v>
      </c>
      <c r="F6766" t="b">
        <v>0</v>
      </c>
      <c r="G6766" t="s">
        <v>1740</v>
      </c>
      <c r="H6766" s="4">
        <v>45738.685069444437</v>
      </c>
      <c r="I6766" t="b">
        <v>0</v>
      </c>
      <c r="J6766" t="b">
        <v>0</v>
      </c>
      <c r="K6766" t="s">
        <v>1740</v>
      </c>
      <c r="L6766" t="s">
        <v>22</v>
      </c>
      <c r="M6766">
        <v>28000</v>
      </c>
      <c r="O6766" t="s">
        <v>7238</v>
      </c>
    </row>
    <row r="6767" spans="1:16" x14ac:dyDescent="0.25">
      <c r="A6767" t="s">
        <v>0</v>
      </c>
      <c r="B6767" t="s">
        <v>9395</v>
      </c>
      <c r="C6767" t="s">
        <v>443</v>
      </c>
      <c r="D6767" t="s">
        <v>3600</v>
      </c>
      <c r="E6767" t="s">
        <v>20</v>
      </c>
      <c r="F6767" t="b">
        <v>0</v>
      </c>
      <c r="G6767" t="s">
        <v>27</v>
      </c>
      <c r="H6767" s="4">
        <v>45738.708368055559</v>
      </c>
      <c r="I6767" t="b">
        <v>0</v>
      </c>
      <c r="J6767" t="b">
        <v>0</v>
      </c>
      <c r="K6767" t="s">
        <v>24</v>
      </c>
      <c r="L6767" t="s">
        <v>22</v>
      </c>
      <c r="M6767">
        <v>107500</v>
      </c>
      <c r="O6767" t="s">
        <v>9396</v>
      </c>
      <c r="P6767" t="s">
        <v>9397</v>
      </c>
    </row>
    <row r="6768" spans="1:16" x14ac:dyDescent="0.25">
      <c r="A6768" t="s">
        <v>0</v>
      </c>
      <c r="B6768" t="s">
        <v>0</v>
      </c>
      <c r="C6768" t="s">
        <v>621</v>
      </c>
      <c r="D6768" t="s">
        <v>3972</v>
      </c>
      <c r="E6768" t="s">
        <v>51</v>
      </c>
      <c r="F6768" t="b">
        <v>0</v>
      </c>
      <c r="G6768" t="s">
        <v>52</v>
      </c>
      <c r="H6768" s="4">
        <v>45738.709050925929</v>
      </c>
      <c r="I6768" t="b">
        <v>1</v>
      </c>
      <c r="J6768" t="b">
        <v>0</v>
      </c>
      <c r="K6768" t="s">
        <v>24</v>
      </c>
      <c r="L6768" t="s">
        <v>36</v>
      </c>
      <c r="N6768">
        <v>22.5</v>
      </c>
      <c r="O6768" t="s">
        <v>1783</v>
      </c>
    </row>
    <row r="6769" spans="1:16" x14ac:dyDescent="0.25">
      <c r="A6769" t="s">
        <v>1</v>
      </c>
      <c r="B6769" t="s">
        <v>779</v>
      </c>
      <c r="C6769" t="s">
        <v>64</v>
      </c>
      <c r="D6769" t="s">
        <v>3972</v>
      </c>
      <c r="E6769" t="s">
        <v>631</v>
      </c>
      <c r="F6769" t="b">
        <v>0</v>
      </c>
      <c r="G6769" t="s">
        <v>52</v>
      </c>
      <c r="H6769" s="4">
        <v>45738.710057870368</v>
      </c>
      <c r="I6769" t="b">
        <v>0</v>
      </c>
      <c r="J6769" t="b">
        <v>0</v>
      </c>
      <c r="K6769" t="s">
        <v>24</v>
      </c>
      <c r="L6769" t="s">
        <v>36</v>
      </c>
      <c r="N6769">
        <v>20</v>
      </c>
      <c r="O6769" t="s">
        <v>3888</v>
      </c>
      <c r="P6769" t="s">
        <v>149</v>
      </c>
    </row>
    <row r="6770" spans="1:16" x14ac:dyDescent="0.25">
      <c r="A6770" t="s">
        <v>2</v>
      </c>
      <c r="B6770" t="s">
        <v>9398</v>
      </c>
      <c r="C6770" t="s">
        <v>172</v>
      </c>
      <c r="D6770" t="s">
        <v>3972</v>
      </c>
      <c r="E6770" t="s">
        <v>20</v>
      </c>
      <c r="F6770" t="b">
        <v>0</v>
      </c>
      <c r="G6770" t="s">
        <v>27</v>
      </c>
      <c r="H6770" s="4">
        <v>45738.710231481477</v>
      </c>
      <c r="I6770" t="b">
        <v>0</v>
      </c>
      <c r="J6770" t="b">
        <v>1</v>
      </c>
      <c r="K6770" t="s">
        <v>24</v>
      </c>
      <c r="L6770" t="s">
        <v>22</v>
      </c>
      <c r="M6770">
        <v>162500</v>
      </c>
      <c r="O6770" t="s">
        <v>1172</v>
      </c>
      <c r="P6770" t="s">
        <v>9399</v>
      </c>
    </row>
    <row r="6771" spans="1:16" x14ac:dyDescent="0.25">
      <c r="A6771" t="s">
        <v>2</v>
      </c>
      <c r="B6771" t="s">
        <v>9400</v>
      </c>
      <c r="C6771" t="s">
        <v>633</v>
      </c>
      <c r="D6771" t="s">
        <v>2208</v>
      </c>
      <c r="E6771" t="s">
        <v>20</v>
      </c>
      <c r="F6771" t="b">
        <v>0</v>
      </c>
      <c r="G6771" t="s">
        <v>27</v>
      </c>
      <c r="H6771" s="4">
        <v>45738.710277777784</v>
      </c>
      <c r="I6771" t="b">
        <v>0</v>
      </c>
      <c r="J6771" t="b">
        <v>1</v>
      </c>
      <c r="K6771" t="s">
        <v>24</v>
      </c>
      <c r="L6771" t="s">
        <v>22</v>
      </c>
      <c r="M6771">
        <v>135000</v>
      </c>
      <c r="O6771" t="s">
        <v>3506</v>
      </c>
      <c r="P6771" t="s">
        <v>9401</v>
      </c>
    </row>
    <row r="6772" spans="1:16" x14ac:dyDescent="0.25">
      <c r="A6772" t="s">
        <v>2</v>
      </c>
      <c r="B6772" t="s">
        <v>2</v>
      </c>
      <c r="C6772" t="s">
        <v>39</v>
      </c>
      <c r="D6772" t="s">
        <v>3984</v>
      </c>
      <c r="E6772" t="s">
        <v>20</v>
      </c>
      <c r="F6772" t="b">
        <v>1</v>
      </c>
      <c r="G6772" t="s">
        <v>3446</v>
      </c>
      <c r="H6772" s="4">
        <v>45738.710682870369</v>
      </c>
      <c r="I6772" t="b">
        <v>0</v>
      </c>
      <c r="J6772" t="b">
        <v>0</v>
      </c>
      <c r="K6772" t="s">
        <v>3446</v>
      </c>
      <c r="L6772" t="s">
        <v>22</v>
      </c>
      <c r="M6772">
        <v>37500</v>
      </c>
      <c r="O6772" t="s">
        <v>7649</v>
      </c>
      <c r="P6772" t="s">
        <v>7650</v>
      </c>
    </row>
    <row r="6773" spans="1:16" x14ac:dyDescent="0.25">
      <c r="A6773" t="s">
        <v>2</v>
      </c>
      <c r="B6773" t="s">
        <v>9402</v>
      </c>
      <c r="C6773" t="s">
        <v>9403</v>
      </c>
      <c r="D6773" t="s">
        <v>4083</v>
      </c>
      <c r="E6773" t="s">
        <v>20</v>
      </c>
      <c r="F6773" t="b">
        <v>0</v>
      </c>
      <c r="G6773" t="s">
        <v>158</v>
      </c>
      <c r="H6773" s="4">
        <v>45738.712916666656</v>
      </c>
      <c r="I6773" t="b">
        <v>0</v>
      </c>
      <c r="J6773" t="b">
        <v>0</v>
      </c>
      <c r="K6773" t="s">
        <v>158</v>
      </c>
      <c r="L6773" t="s">
        <v>22</v>
      </c>
      <c r="M6773">
        <v>110000</v>
      </c>
      <c r="O6773" t="s">
        <v>9404</v>
      </c>
      <c r="P6773" t="s">
        <v>1244</v>
      </c>
    </row>
    <row r="6774" spans="1:16" x14ac:dyDescent="0.25">
      <c r="A6774" t="s">
        <v>2</v>
      </c>
      <c r="B6774" t="s">
        <v>9405</v>
      </c>
      <c r="C6774" t="s">
        <v>4207</v>
      </c>
      <c r="D6774" t="s">
        <v>3828</v>
      </c>
      <c r="E6774" t="s">
        <v>219</v>
      </c>
      <c r="F6774" t="b">
        <v>0</v>
      </c>
      <c r="G6774" t="s">
        <v>1247</v>
      </c>
      <c r="H6774" s="4">
        <v>45738.738020833327</v>
      </c>
      <c r="I6774" t="b">
        <v>0</v>
      </c>
      <c r="J6774" t="b">
        <v>0</v>
      </c>
      <c r="K6774" t="s">
        <v>1247</v>
      </c>
      <c r="L6774" t="s">
        <v>36</v>
      </c>
      <c r="N6774">
        <v>32.5</v>
      </c>
      <c r="O6774" t="s">
        <v>9406</v>
      </c>
    </row>
    <row r="6775" spans="1:16" x14ac:dyDescent="0.25">
      <c r="A6775" t="s">
        <v>2</v>
      </c>
      <c r="B6775" t="s">
        <v>9407</v>
      </c>
      <c r="C6775" t="s">
        <v>122</v>
      </c>
      <c r="D6775" t="s">
        <v>3600</v>
      </c>
      <c r="E6775" t="s">
        <v>20</v>
      </c>
      <c r="F6775" t="b">
        <v>0</v>
      </c>
      <c r="G6775" t="s">
        <v>27</v>
      </c>
      <c r="H6775" s="4">
        <v>45738.752106481479</v>
      </c>
      <c r="I6775" t="b">
        <v>1</v>
      </c>
      <c r="J6775" t="b">
        <v>0</v>
      </c>
      <c r="K6775" t="s">
        <v>24</v>
      </c>
      <c r="L6775" t="s">
        <v>22</v>
      </c>
      <c r="M6775">
        <v>95000</v>
      </c>
      <c r="O6775" t="s">
        <v>9408</v>
      </c>
      <c r="P6775" t="s">
        <v>48</v>
      </c>
    </row>
    <row r="6776" spans="1:16" x14ac:dyDescent="0.25">
      <c r="A6776" t="s">
        <v>2</v>
      </c>
      <c r="B6776" t="s">
        <v>8529</v>
      </c>
      <c r="C6776" t="s">
        <v>26</v>
      </c>
      <c r="D6776" t="s">
        <v>3956</v>
      </c>
      <c r="E6776" t="s">
        <v>20</v>
      </c>
      <c r="F6776" t="b">
        <v>0</v>
      </c>
      <c r="G6776" t="s">
        <v>23</v>
      </c>
      <c r="H6776" s="4">
        <v>45738.768310185187</v>
      </c>
      <c r="I6776" t="b">
        <v>0</v>
      </c>
      <c r="J6776" t="b">
        <v>1</v>
      </c>
      <c r="K6776" t="s">
        <v>24</v>
      </c>
      <c r="L6776" t="s">
        <v>36</v>
      </c>
      <c r="N6776">
        <v>61.159996032714837</v>
      </c>
      <c r="O6776" t="s">
        <v>8530</v>
      </c>
      <c r="P6776" t="s">
        <v>8531</v>
      </c>
    </row>
    <row r="6777" spans="1:16" x14ac:dyDescent="0.25">
      <c r="A6777" t="s">
        <v>0</v>
      </c>
      <c r="B6777" t="s">
        <v>9409</v>
      </c>
      <c r="C6777" t="s">
        <v>329</v>
      </c>
      <c r="D6777" t="s">
        <v>3972</v>
      </c>
      <c r="E6777" t="s">
        <v>51</v>
      </c>
      <c r="F6777" t="b">
        <v>0</v>
      </c>
      <c r="G6777" t="s">
        <v>27</v>
      </c>
      <c r="H6777" s="4">
        <v>45738.791932870372</v>
      </c>
      <c r="I6777" t="b">
        <v>0</v>
      </c>
      <c r="J6777" t="b">
        <v>0</v>
      </c>
      <c r="K6777" t="s">
        <v>24</v>
      </c>
      <c r="L6777" t="s">
        <v>36</v>
      </c>
      <c r="N6777">
        <v>80</v>
      </c>
      <c r="O6777" t="s">
        <v>9410</v>
      </c>
    </row>
    <row r="6778" spans="1:16" x14ac:dyDescent="0.25">
      <c r="A6778" t="s">
        <v>2</v>
      </c>
      <c r="B6778" t="s">
        <v>9412</v>
      </c>
      <c r="C6778" t="s">
        <v>1025</v>
      </c>
      <c r="D6778" t="s">
        <v>3600</v>
      </c>
      <c r="E6778" t="s">
        <v>51</v>
      </c>
      <c r="F6778" t="b">
        <v>0</v>
      </c>
      <c r="G6778" t="s">
        <v>35</v>
      </c>
      <c r="H6778" s="4">
        <v>45738.793356481481</v>
      </c>
      <c r="I6778" t="b">
        <v>1</v>
      </c>
      <c r="J6778" t="b">
        <v>0</v>
      </c>
      <c r="K6778" t="s">
        <v>24</v>
      </c>
      <c r="L6778" t="s">
        <v>36</v>
      </c>
      <c r="N6778">
        <v>65</v>
      </c>
      <c r="O6778" t="s">
        <v>9413</v>
      </c>
      <c r="P6778" t="s">
        <v>2177</v>
      </c>
    </row>
    <row r="6779" spans="1:16" x14ac:dyDescent="0.25">
      <c r="A6779" t="s">
        <v>0</v>
      </c>
      <c r="B6779" t="s">
        <v>8055</v>
      </c>
      <c r="C6779" t="s">
        <v>696</v>
      </c>
      <c r="D6779" t="s">
        <v>3972</v>
      </c>
      <c r="E6779" t="s">
        <v>51</v>
      </c>
      <c r="F6779" t="b">
        <v>0</v>
      </c>
      <c r="G6779" t="s">
        <v>30</v>
      </c>
      <c r="H6779" s="4">
        <v>45738.793506944443</v>
      </c>
      <c r="I6779" t="b">
        <v>0</v>
      </c>
      <c r="J6779" t="b">
        <v>0</v>
      </c>
      <c r="K6779" t="s">
        <v>24</v>
      </c>
      <c r="L6779" t="s">
        <v>36</v>
      </c>
      <c r="N6779">
        <v>47.5</v>
      </c>
      <c r="O6779" t="s">
        <v>1137</v>
      </c>
      <c r="P6779" t="s">
        <v>709</v>
      </c>
    </row>
    <row r="6780" spans="1:16" x14ac:dyDescent="0.25">
      <c r="A6780" t="s">
        <v>2</v>
      </c>
      <c r="B6780" t="s">
        <v>9414</v>
      </c>
      <c r="C6780" t="s">
        <v>9415</v>
      </c>
      <c r="D6780" t="s">
        <v>3972</v>
      </c>
      <c r="E6780" t="s">
        <v>20</v>
      </c>
      <c r="F6780" t="b">
        <v>0</v>
      </c>
      <c r="G6780" t="s">
        <v>27</v>
      </c>
      <c r="H6780" s="4">
        <v>45738.793703703697</v>
      </c>
      <c r="I6780" t="b">
        <v>0</v>
      </c>
      <c r="J6780" t="b">
        <v>1</v>
      </c>
      <c r="K6780" t="s">
        <v>24</v>
      </c>
      <c r="L6780" t="s">
        <v>22</v>
      </c>
      <c r="M6780">
        <v>119000</v>
      </c>
      <c r="O6780" t="s">
        <v>734</v>
      </c>
      <c r="P6780" t="s">
        <v>9416</v>
      </c>
    </row>
    <row r="6781" spans="1:16" x14ac:dyDescent="0.25">
      <c r="A6781" t="s">
        <v>89</v>
      </c>
      <c r="B6781" t="s">
        <v>6659</v>
      </c>
      <c r="C6781" t="s">
        <v>44</v>
      </c>
      <c r="D6781" t="s">
        <v>3972</v>
      </c>
      <c r="E6781" t="s">
        <v>20</v>
      </c>
      <c r="F6781" t="b">
        <v>0</v>
      </c>
      <c r="G6781" t="s">
        <v>27</v>
      </c>
      <c r="H6781" s="4">
        <v>45738.795057870368</v>
      </c>
      <c r="I6781" t="b">
        <v>1</v>
      </c>
      <c r="J6781" t="b">
        <v>1</v>
      </c>
      <c r="K6781" t="s">
        <v>24</v>
      </c>
      <c r="L6781" t="s">
        <v>22</v>
      </c>
      <c r="M6781">
        <v>185000</v>
      </c>
      <c r="O6781" t="s">
        <v>2815</v>
      </c>
      <c r="P6781" t="s">
        <v>6660</v>
      </c>
    </row>
    <row r="6782" spans="1:16" x14ac:dyDescent="0.25">
      <c r="A6782" t="s">
        <v>0</v>
      </c>
      <c r="B6782" t="s">
        <v>9417</v>
      </c>
      <c r="C6782" t="s">
        <v>316</v>
      </c>
      <c r="D6782" t="s">
        <v>3956</v>
      </c>
      <c r="E6782" t="s">
        <v>20</v>
      </c>
      <c r="F6782" t="b">
        <v>0</v>
      </c>
      <c r="G6782" t="s">
        <v>35</v>
      </c>
      <c r="H6782" s="4">
        <v>45738.833819444437</v>
      </c>
      <c r="I6782" t="b">
        <v>0</v>
      </c>
      <c r="J6782" t="b">
        <v>1</v>
      </c>
      <c r="K6782" t="s">
        <v>24</v>
      </c>
      <c r="L6782" t="s">
        <v>36</v>
      </c>
      <c r="N6782">
        <v>16.510000228881839</v>
      </c>
      <c r="O6782" t="s">
        <v>759</v>
      </c>
      <c r="P6782" t="s">
        <v>9418</v>
      </c>
    </row>
    <row r="6783" spans="1:16" x14ac:dyDescent="0.25">
      <c r="A6783" t="s">
        <v>0</v>
      </c>
      <c r="B6783" t="s">
        <v>9174</v>
      </c>
      <c r="C6783" t="s">
        <v>292</v>
      </c>
      <c r="D6783" t="s">
        <v>3956</v>
      </c>
      <c r="E6783" t="s">
        <v>20</v>
      </c>
      <c r="F6783" t="b">
        <v>0</v>
      </c>
      <c r="G6783" t="s">
        <v>30</v>
      </c>
      <c r="H6783" s="4">
        <v>45738.834236111114</v>
      </c>
      <c r="I6783" t="b">
        <v>0</v>
      </c>
      <c r="J6783" t="b">
        <v>1</v>
      </c>
      <c r="K6783" t="s">
        <v>24</v>
      </c>
      <c r="L6783" t="s">
        <v>36</v>
      </c>
      <c r="N6783">
        <v>22.694999694824219</v>
      </c>
      <c r="O6783" t="s">
        <v>9175</v>
      </c>
      <c r="P6783" t="s">
        <v>1303</v>
      </c>
    </row>
    <row r="6784" spans="1:16" x14ac:dyDescent="0.25">
      <c r="A6784" t="s">
        <v>2</v>
      </c>
      <c r="B6784" t="s">
        <v>2617</v>
      </c>
      <c r="C6784" t="s">
        <v>151</v>
      </c>
      <c r="D6784" t="s">
        <v>3972</v>
      </c>
      <c r="E6784" t="s">
        <v>20</v>
      </c>
      <c r="F6784" t="b">
        <v>0</v>
      </c>
      <c r="G6784" t="s">
        <v>30</v>
      </c>
      <c r="H6784" s="4">
        <v>45738.835636574076</v>
      </c>
      <c r="I6784" t="b">
        <v>0</v>
      </c>
      <c r="J6784" t="b">
        <v>1</v>
      </c>
      <c r="K6784" t="s">
        <v>24</v>
      </c>
      <c r="L6784" t="s">
        <v>22</v>
      </c>
      <c r="M6784">
        <v>130500</v>
      </c>
      <c r="O6784" t="s">
        <v>9419</v>
      </c>
      <c r="P6784" t="s">
        <v>9420</v>
      </c>
    </row>
    <row r="6785" spans="1:16" x14ac:dyDescent="0.25">
      <c r="A6785" t="s">
        <v>2</v>
      </c>
      <c r="B6785" t="s">
        <v>2076</v>
      </c>
      <c r="C6785" t="s">
        <v>236</v>
      </c>
      <c r="D6785" t="s">
        <v>3956</v>
      </c>
      <c r="E6785" t="s">
        <v>34</v>
      </c>
      <c r="F6785" t="b">
        <v>0</v>
      </c>
      <c r="G6785" t="s">
        <v>41</v>
      </c>
      <c r="H6785" s="4">
        <v>45738.835763888892</v>
      </c>
      <c r="I6785" t="b">
        <v>1</v>
      </c>
      <c r="J6785" t="b">
        <v>1</v>
      </c>
      <c r="K6785" t="s">
        <v>24</v>
      </c>
      <c r="L6785" t="s">
        <v>36</v>
      </c>
      <c r="N6785">
        <v>56.475002288818359</v>
      </c>
      <c r="O6785" t="s">
        <v>186</v>
      </c>
      <c r="P6785" t="s">
        <v>4097</v>
      </c>
    </row>
    <row r="6786" spans="1:16" x14ac:dyDescent="0.25">
      <c r="A6786" t="s">
        <v>2</v>
      </c>
      <c r="B6786" t="s">
        <v>9421</v>
      </c>
      <c r="C6786" t="s">
        <v>823</v>
      </c>
      <c r="D6786" t="s">
        <v>3828</v>
      </c>
      <c r="E6786" t="s">
        <v>20</v>
      </c>
      <c r="F6786" t="b">
        <v>0</v>
      </c>
      <c r="G6786" t="s">
        <v>52</v>
      </c>
      <c r="H6786" s="4">
        <v>45738.838194444441</v>
      </c>
      <c r="I6786" t="b">
        <v>0</v>
      </c>
      <c r="J6786" t="b">
        <v>1</v>
      </c>
      <c r="K6786" t="s">
        <v>24</v>
      </c>
      <c r="L6786" t="s">
        <v>22</v>
      </c>
      <c r="M6786">
        <v>98883</v>
      </c>
      <c r="O6786" t="s">
        <v>9422</v>
      </c>
      <c r="P6786" t="s">
        <v>9423</v>
      </c>
    </row>
    <row r="6787" spans="1:16" x14ac:dyDescent="0.25">
      <c r="A6787" t="s">
        <v>25</v>
      </c>
      <c r="B6787" t="s">
        <v>9424</v>
      </c>
      <c r="C6787" t="s">
        <v>203</v>
      </c>
      <c r="D6787" t="s">
        <v>3828</v>
      </c>
      <c r="E6787" t="s">
        <v>20</v>
      </c>
      <c r="F6787" t="b">
        <v>0</v>
      </c>
      <c r="G6787" t="s">
        <v>23</v>
      </c>
      <c r="H6787" s="4">
        <v>45738.863483796304</v>
      </c>
      <c r="I6787" t="b">
        <v>1</v>
      </c>
      <c r="J6787" t="b">
        <v>1</v>
      </c>
      <c r="K6787" t="s">
        <v>24</v>
      </c>
      <c r="L6787" t="s">
        <v>22</v>
      </c>
      <c r="M6787">
        <v>108750</v>
      </c>
      <c r="O6787" t="s">
        <v>935</v>
      </c>
      <c r="P6787" t="s">
        <v>1813</v>
      </c>
    </row>
    <row r="6788" spans="1:16" x14ac:dyDescent="0.25">
      <c r="A6788" t="s">
        <v>0</v>
      </c>
      <c r="B6788" t="s">
        <v>0</v>
      </c>
      <c r="C6788" t="s">
        <v>916</v>
      </c>
      <c r="D6788" t="s">
        <v>3972</v>
      </c>
      <c r="E6788" t="s">
        <v>20</v>
      </c>
      <c r="F6788" t="b">
        <v>0</v>
      </c>
      <c r="G6788" t="s">
        <v>27</v>
      </c>
      <c r="H6788" s="4">
        <v>45738.876296296286</v>
      </c>
      <c r="I6788" t="b">
        <v>1</v>
      </c>
      <c r="J6788" t="b">
        <v>0</v>
      </c>
      <c r="K6788" t="s">
        <v>24</v>
      </c>
      <c r="L6788" t="s">
        <v>22</v>
      </c>
      <c r="M6788">
        <v>82500</v>
      </c>
      <c r="O6788" t="s">
        <v>1899</v>
      </c>
      <c r="P6788" t="s">
        <v>338</v>
      </c>
    </row>
    <row r="6789" spans="1:16" x14ac:dyDescent="0.25">
      <c r="A6789" t="s">
        <v>0</v>
      </c>
      <c r="B6789" t="s">
        <v>9425</v>
      </c>
      <c r="C6789" t="s">
        <v>213</v>
      </c>
      <c r="D6789" t="s">
        <v>3828</v>
      </c>
      <c r="E6789" t="s">
        <v>20</v>
      </c>
      <c r="F6789" t="b">
        <v>0</v>
      </c>
      <c r="G6789" t="s">
        <v>41</v>
      </c>
      <c r="H6789" s="4">
        <v>45738.876331018517</v>
      </c>
      <c r="I6789" t="b">
        <v>0</v>
      </c>
      <c r="J6789" t="b">
        <v>1</v>
      </c>
      <c r="K6789" t="s">
        <v>24</v>
      </c>
      <c r="L6789" t="s">
        <v>36</v>
      </c>
      <c r="N6789">
        <v>23</v>
      </c>
      <c r="O6789" t="s">
        <v>9426</v>
      </c>
      <c r="P6789" t="s">
        <v>9427</v>
      </c>
    </row>
    <row r="6790" spans="1:16" x14ac:dyDescent="0.25">
      <c r="A6790" t="s">
        <v>89</v>
      </c>
      <c r="B6790" t="s">
        <v>9428</v>
      </c>
      <c r="C6790" t="s">
        <v>2172</v>
      </c>
      <c r="D6790" t="s">
        <v>3600</v>
      </c>
      <c r="E6790" t="s">
        <v>20</v>
      </c>
      <c r="F6790" t="b">
        <v>0</v>
      </c>
      <c r="G6790" t="s">
        <v>52</v>
      </c>
      <c r="H6790" s="4">
        <v>45738.877812500003</v>
      </c>
      <c r="I6790" t="b">
        <v>0</v>
      </c>
      <c r="J6790" t="b">
        <v>1</v>
      </c>
      <c r="K6790" t="s">
        <v>24</v>
      </c>
      <c r="L6790" t="s">
        <v>22</v>
      </c>
      <c r="M6790">
        <v>255630</v>
      </c>
      <c r="O6790" t="s">
        <v>773</v>
      </c>
    </row>
    <row r="6791" spans="1:16" x14ac:dyDescent="0.25">
      <c r="A6791" t="s">
        <v>0</v>
      </c>
      <c r="B6791" t="s">
        <v>1934</v>
      </c>
      <c r="C6791" t="s">
        <v>1247</v>
      </c>
      <c r="D6791" t="s">
        <v>3828</v>
      </c>
      <c r="E6791" t="s">
        <v>20</v>
      </c>
      <c r="F6791" t="b">
        <v>0</v>
      </c>
      <c r="G6791" t="s">
        <v>1247</v>
      </c>
      <c r="H6791" s="4">
        <v>45738.905011574083</v>
      </c>
      <c r="I6791" t="b">
        <v>0</v>
      </c>
      <c r="J6791" t="b">
        <v>0</v>
      </c>
      <c r="K6791" t="s">
        <v>1247</v>
      </c>
      <c r="L6791" t="s">
        <v>22</v>
      </c>
      <c r="M6791">
        <v>38500</v>
      </c>
      <c r="O6791" t="s">
        <v>5659</v>
      </c>
      <c r="P6791" t="s">
        <v>5660</v>
      </c>
    </row>
    <row r="6792" spans="1:16" x14ac:dyDescent="0.25">
      <c r="A6792" t="s">
        <v>0</v>
      </c>
      <c r="B6792" t="s">
        <v>8620</v>
      </c>
      <c r="C6792" t="s">
        <v>179</v>
      </c>
      <c r="D6792" t="s">
        <v>3972</v>
      </c>
      <c r="E6792" t="s">
        <v>20</v>
      </c>
      <c r="F6792" t="b">
        <v>0</v>
      </c>
      <c r="G6792" t="s">
        <v>27</v>
      </c>
      <c r="H6792" s="4">
        <v>45738.916979166657</v>
      </c>
      <c r="I6792" t="b">
        <v>0</v>
      </c>
      <c r="J6792" t="b">
        <v>1</v>
      </c>
      <c r="K6792" t="s">
        <v>24</v>
      </c>
      <c r="L6792" t="s">
        <v>22</v>
      </c>
      <c r="M6792">
        <v>62355.453125</v>
      </c>
      <c r="O6792" t="s">
        <v>8621</v>
      </c>
      <c r="P6792" t="s">
        <v>1732</v>
      </c>
    </row>
    <row r="6793" spans="1:16" x14ac:dyDescent="0.25">
      <c r="A6793" t="s">
        <v>89</v>
      </c>
      <c r="B6793" t="s">
        <v>5117</v>
      </c>
      <c r="C6793" t="s">
        <v>367</v>
      </c>
      <c r="D6793" t="s">
        <v>3972</v>
      </c>
      <c r="E6793" t="s">
        <v>20</v>
      </c>
      <c r="F6793" t="b">
        <v>0</v>
      </c>
      <c r="G6793" t="s">
        <v>27</v>
      </c>
      <c r="H6793" s="4">
        <v>45738.958541666667</v>
      </c>
      <c r="I6793" t="b">
        <v>0</v>
      </c>
      <c r="J6793" t="b">
        <v>1</v>
      </c>
      <c r="K6793" t="s">
        <v>24</v>
      </c>
      <c r="L6793" t="s">
        <v>22</v>
      </c>
      <c r="M6793">
        <v>160000</v>
      </c>
      <c r="O6793" t="s">
        <v>368</v>
      </c>
      <c r="P6793" t="s">
        <v>5118</v>
      </c>
    </row>
    <row r="6794" spans="1:16" x14ac:dyDescent="0.25">
      <c r="A6794" t="s">
        <v>0</v>
      </c>
      <c r="B6794" t="s">
        <v>1174</v>
      </c>
      <c r="C6794" t="s">
        <v>9435</v>
      </c>
      <c r="D6794" t="s">
        <v>3956</v>
      </c>
      <c r="E6794" t="s">
        <v>34</v>
      </c>
      <c r="F6794" t="b">
        <v>0</v>
      </c>
      <c r="G6794" t="s">
        <v>35</v>
      </c>
      <c r="H6794" s="4">
        <v>45738.958761574067</v>
      </c>
      <c r="I6794" t="b">
        <v>0</v>
      </c>
      <c r="J6794" t="b">
        <v>0</v>
      </c>
      <c r="K6794" t="s">
        <v>24</v>
      </c>
      <c r="L6794" t="s">
        <v>36</v>
      </c>
      <c r="N6794">
        <v>16.510000228881839</v>
      </c>
      <c r="O6794" t="s">
        <v>9436</v>
      </c>
      <c r="P6794" t="s">
        <v>9437</v>
      </c>
    </row>
    <row r="6795" spans="1:16" x14ac:dyDescent="0.25">
      <c r="A6795" t="s">
        <v>2</v>
      </c>
      <c r="B6795" t="s">
        <v>369</v>
      </c>
      <c r="C6795" t="s">
        <v>8873</v>
      </c>
      <c r="D6795" t="s">
        <v>3972</v>
      </c>
      <c r="E6795" t="s">
        <v>631</v>
      </c>
      <c r="F6795" t="b">
        <v>0</v>
      </c>
      <c r="G6795" t="s">
        <v>41</v>
      </c>
      <c r="H6795" s="4">
        <v>45738.971516203703</v>
      </c>
      <c r="I6795" t="b">
        <v>0</v>
      </c>
      <c r="J6795" t="b">
        <v>0</v>
      </c>
      <c r="K6795" t="s">
        <v>24</v>
      </c>
      <c r="L6795" t="s">
        <v>22</v>
      </c>
      <c r="M6795">
        <v>87000</v>
      </c>
      <c r="O6795" t="s">
        <v>91</v>
      </c>
      <c r="P6795" t="s">
        <v>9438</v>
      </c>
    </row>
    <row r="6796" spans="1:16" x14ac:dyDescent="0.25">
      <c r="A6796" t="s">
        <v>40</v>
      </c>
      <c r="B6796" t="s">
        <v>1786</v>
      </c>
      <c r="C6796" t="s">
        <v>5426</v>
      </c>
      <c r="D6796" t="s">
        <v>4013</v>
      </c>
      <c r="E6796" t="s">
        <v>20</v>
      </c>
      <c r="F6796" t="b">
        <v>0</v>
      </c>
      <c r="G6796" t="s">
        <v>27</v>
      </c>
      <c r="H6796" s="4">
        <v>45738.997129629628</v>
      </c>
      <c r="I6796" t="b">
        <v>0</v>
      </c>
      <c r="J6796" t="b">
        <v>1</v>
      </c>
      <c r="K6796" t="s">
        <v>24</v>
      </c>
      <c r="L6796" t="s">
        <v>22</v>
      </c>
      <c r="M6796">
        <v>253000</v>
      </c>
      <c r="O6796" t="s">
        <v>59</v>
      </c>
      <c r="P6796" t="s">
        <v>137</v>
      </c>
    </row>
    <row r="6797" spans="1:16" x14ac:dyDescent="0.25">
      <c r="A6797" t="s">
        <v>0</v>
      </c>
      <c r="B6797" t="s">
        <v>257</v>
      </c>
      <c r="C6797" t="s">
        <v>468</v>
      </c>
      <c r="D6797" t="s">
        <v>3972</v>
      </c>
      <c r="E6797" t="s">
        <v>20</v>
      </c>
      <c r="F6797" t="b">
        <v>0</v>
      </c>
      <c r="G6797" t="s">
        <v>27</v>
      </c>
      <c r="H6797" s="4">
        <v>45739.000231481477</v>
      </c>
      <c r="I6797" t="b">
        <v>0</v>
      </c>
      <c r="J6797" t="b">
        <v>1</v>
      </c>
      <c r="K6797" t="s">
        <v>24</v>
      </c>
      <c r="L6797" t="s">
        <v>22</v>
      </c>
      <c r="M6797">
        <v>125000</v>
      </c>
      <c r="O6797" t="s">
        <v>5481</v>
      </c>
      <c r="P6797" t="s">
        <v>9338</v>
      </c>
    </row>
    <row r="6798" spans="1:16" x14ac:dyDescent="0.25">
      <c r="A6798" t="s">
        <v>89</v>
      </c>
      <c r="B6798" t="s">
        <v>5531</v>
      </c>
      <c r="C6798" t="s">
        <v>3196</v>
      </c>
      <c r="D6798" t="s">
        <v>3972</v>
      </c>
      <c r="E6798" t="s">
        <v>51</v>
      </c>
      <c r="F6798" t="b">
        <v>0</v>
      </c>
      <c r="G6798" t="s">
        <v>41</v>
      </c>
      <c r="H6798" s="4">
        <v>45739.000462962962</v>
      </c>
      <c r="I6798" t="b">
        <v>1</v>
      </c>
      <c r="J6798" t="b">
        <v>0</v>
      </c>
      <c r="K6798" t="s">
        <v>24</v>
      </c>
      <c r="L6798" t="s">
        <v>36</v>
      </c>
      <c r="N6798">
        <v>47.5</v>
      </c>
      <c r="O6798" t="s">
        <v>806</v>
      </c>
      <c r="P6798" t="s">
        <v>5532</v>
      </c>
    </row>
    <row r="6799" spans="1:16" x14ac:dyDescent="0.25">
      <c r="A6799" t="s">
        <v>2</v>
      </c>
      <c r="B6799" t="s">
        <v>1167</v>
      </c>
      <c r="C6799" t="s">
        <v>29</v>
      </c>
      <c r="D6799" t="s">
        <v>5534</v>
      </c>
      <c r="E6799" t="s">
        <v>20</v>
      </c>
      <c r="F6799" t="b">
        <v>0</v>
      </c>
      <c r="G6799" t="s">
        <v>27</v>
      </c>
      <c r="H6799" s="4">
        <v>45739.001157407409</v>
      </c>
      <c r="I6799" t="b">
        <v>1</v>
      </c>
      <c r="J6799" t="b">
        <v>1</v>
      </c>
      <c r="K6799" t="s">
        <v>24</v>
      </c>
      <c r="L6799" t="s">
        <v>22</v>
      </c>
      <c r="M6799">
        <v>88582</v>
      </c>
      <c r="O6799" t="s">
        <v>77</v>
      </c>
      <c r="P6799" t="s">
        <v>9339</v>
      </c>
    </row>
    <row r="6800" spans="1:16" x14ac:dyDescent="0.25">
      <c r="A6800" t="s">
        <v>28</v>
      </c>
      <c r="B6800" t="s">
        <v>8899</v>
      </c>
      <c r="C6800" t="s">
        <v>71</v>
      </c>
      <c r="D6800" t="s">
        <v>8900</v>
      </c>
      <c r="E6800" t="s">
        <v>20</v>
      </c>
      <c r="F6800" t="b">
        <v>0</v>
      </c>
      <c r="G6800" t="s">
        <v>27</v>
      </c>
      <c r="H6800" s="4">
        <v>45739.002118055563</v>
      </c>
      <c r="I6800" t="b">
        <v>0</v>
      </c>
      <c r="J6800" t="b">
        <v>1</v>
      </c>
      <c r="K6800" t="s">
        <v>24</v>
      </c>
      <c r="L6800" t="s">
        <v>22</v>
      </c>
      <c r="M6800">
        <v>196500</v>
      </c>
      <c r="O6800" t="s">
        <v>8900</v>
      </c>
      <c r="P6800" t="s">
        <v>8901</v>
      </c>
    </row>
    <row r="6801" spans="1:16" x14ac:dyDescent="0.25">
      <c r="A6801" t="s">
        <v>2</v>
      </c>
      <c r="B6801" t="s">
        <v>9494</v>
      </c>
      <c r="C6801" t="s">
        <v>92</v>
      </c>
      <c r="D6801" t="s">
        <v>5534</v>
      </c>
      <c r="E6801" t="s">
        <v>20</v>
      </c>
      <c r="F6801" t="b">
        <v>0</v>
      </c>
      <c r="G6801" t="s">
        <v>41</v>
      </c>
      <c r="H6801" s="4">
        <v>45739.002372685187</v>
      </c>
      <c r="I6801" t="b">
        <v>0</v>
      </c>
      <c r="J6801" t="b">
        <v>1</v>
      </c>
      <c r="K6801" t="s">
        <v>24</v>
      </c>
      <c r="L6801" t="s">
        <v>22</v>
      </c>
      <c r="M6801">
        <v>187008</v>
      </c>
      <c r="O6801" t="s">
        <v>2768</v>
      </c>
      <c r="P6801" t="s">
        <v>128</v>
      </c>
    </row>
    <row r="6802" spans="1:16" x14ac:dyDescent="0.25">
      <c r="A6802" t="s">
        <v>40</v>
      </c>
      <c r="B6802" t="s">
        <v>9340</v>
      </c>
      <c r="C6802" t="s">
        <v>748</v>
      </c>
      <c r="D6802" t="s">
        <v>4034</v>
      </c>
      <c r="E6802" t="s">
        <v>20</v>
      </c>
      <c r="F6802" t="b">
        <v>0</v>
      </c>
      <c r="G6802" t="s">
        <v>158</v>
      </c>
      <c r="H6802" s="4">
        <v>45739.014479166668</v>
      </c>
      <c r="I6802" t="b">
        <v>0</v>
      </c>
      <c r="J6802" t="b">
        <v>0</v>
      </c>
      <c r="K6802" t="s">
        <v>158</v>
      </c>
      <c r="L6802" t="s">
        <v>22</v>
      </c>
      <c r="M6802">
        <v>83999.5</v>
      </c>
      <c r="O6802" t="s">
        <v>2768</v>
      </c>
      <c r="P6802" t="s">
        <v>3411</v>
      </c>
    </row>
    <row r="6803" spans="1:16" x14ac:dyDescent="0.25">
      <c r="A6803" t="s">
        <v>28</v>
      </c>
      <c r="B6803" t="s">
        <v>28</v>
      </c>
      <c r="C6803" t="s">
        <v>5241</v>
      </c>
      <c r="D6803" t="s">
        <v>5242</v>
      </c>
      <c r="E6803" t="s">
        <v>20</v>
      </c>
      <c r="F6803" t="b">
        <v>0</v>
      </c>
      <c r="G6803" t="s">
        <v>314</v>
      </c>
      <c r="H6803" s="4">
        <v>45739.023402777777</v>
      </c>
      <c r="I6803" t="b">
        <v>0</v>
      </c>
      <c r="J6803" t="b">
        <v>0</v>
      </c>
      <c r="K6803" t="s">
        <v>314</v>
      </c>
      <c r="L6803" t="s">
        <v>22</v>
      </c>
      <c r="M6803">
        <v>90000</v>
      </c>
      <c r="O6803" t="s">
        <v>6696</v>
      </c>
      <c r="P6803" t="s">
        <v>6697</v>
      </c>
    </row>
    <row r="6804" spans="1:16" x14ac:dyDescent="0.25">
      <c r="A6804" t="s">
        <v>0</v>
      </c>
      <c r="B6804" t="s">
        <v>0</v>
      </c>
      <c r="C6804" t="s">
        <v>9341</v>
      </c>
      <c r="D6804" t="s">
        <v>7546</v>
      </c>
      <c r="E6804" t="s">
        <v>34</v>
      </c>
      <c r="F6804" t="b">
        <v>0</v>
      </c>
      <c r="G6804" t="s">
        <v>41</v>
      </c>
      <c r="H6804" s="4">
        <v>45739.042337962957</v>
      </c>
      <c r="I6804" t="b">
        <v>0</v>
      </c>
      <c r="J6804" t="b">
        <v>0</v>
      </c>
      <c r="K6804" t="s">
        <v>24</v>
      </c>
      <c r="L6804" t="s">
        <v>36</v>
      </c>
      <c r="N6804">
        <v>15</v>
      </c>
      <c r="O6804" t="s">
        <v>7547</v>
      </c>
      <c r="P6804" t="s">
        <v>61</v>
      </c>
    </row>
    <row r="6805" spans="1:16" x14ac:dyDescent="0.25">
      <c r="A6805" t="s">
        <v>0</v>
      </c>
      <c r="B6805" t="s">
        <v>2480</v>
      </c>
      <c r="C6805" t="s">
        <v>9495</v>
      </c>
      <c r="D6805" t="s">
        <v>3969</v>
      </c>
      <c r="E6805" t="s">
        <v>20</v>
      </c>
      <c r="F6805" t="b">
        <v>0</v>
      </c>
      <c r="G6805" t="s">
        <v>41</v>
      </c>
      <c r="H6805" s="4">
        <v>45739.25037037037</v>
      </c>
      <c r="I6805" t="b">
        <v>1</v>
      </c>
      <c r="J6805" t="b">
        <v>1</v>
      </c>
      <c r="K6805" t="s">
        <v>24</v>
      </c>
      <c r="L6805" t="s">
        <v>22</v>
      </c>
      <c r="M6805">
        <v>112950</v>
      </c>
      <c r="O6805" t="s">
        <v>2730</v>
      </c>
      <c r="P6805" t="s">
        <v>119</v>
      </c>
    </row>
    <row r="6806" spans="1:16" x14ac:dyDescent="0.25">
      <c r="A6806" t="s">
        <v>0</v>
      </c>
      <c r="B6806" t="s">
        <v>0</v>
      </c>
      <c r="C6806" t="s">
        <v>517</v>
      </c>
      <c r="D6806" t="s">
        <v>4752</v>
      </c>
      <c r="E6806" t="s">
        <v>51</v>
      </c>
      <c r="F6806" t="b">
        <v>0</v>
      </c>
      <c r="G6806" t="s">
        <v>41</v>
      </c>
      <c r="H6806" s="4">
        <v>45739.25037037037</v>
      </c>
      <c r="I6806" t="b">
        <v>0</v>
      </c>
      <c r="J6806" t="b">
        <v>1</v>
      </c>
      <c r="K6806" t="s">
        <v>24</v>
      </c>
      <c r="L6806" t="s">
        <v>36</v>
      </c>
      <c r="N6806">
        <v>47.5</v>
      </c>
      <c r="O6806" t="s">
        <v>289</v>
      </c>
      <c r="P6806" t="s">
        <v>2400</v>
      </c>
    </row>
    <row r="6807" spans="1:16" x14ac:dyDescent="0.25">
      <c r="A6807" t="s">
        <v>0</v>
      </c>
      <c r="B6807" t="s">
        <v>9342</v>
      </c>
      <c r="C6807" t="s">
        <v>151</v>
      </c>
      <c r="D6807" t="s">
        <v>3828</v>
      </c>
      <c r="E6807" t="s">
        <v>20</v>
      </c>
      <c r="F6807" t="b">
        <v>0</v>
      </c>
      <c r="G6807" t="s">
        <v>30</v>
      </c>
      <c r="H6807" s="4">
        <v>45739.250567129631</v>
      </c>
      <c r="I6807" t="b">
        <v>0</v>
      </c>
      <c r="J6807" t="b">
        <v>1</v>
      </c>
      <c r="K6807" t="s">
        <v>24</v>
      </c>
      <c r="L6807" t="s">
        <v>36</v>
      </c>
      <c r="N6807">
        <v>43.875</v>
      </c>
      <c r="O6807" t="s">
        <v>6082</v>
      </c>
      <c r="P6807" t="s">
        <v>9343</v>
      </c>
    </row>
    <row r="6808" spans="1:16" x14ac:dyDescent="0.25">
      <c r="A6808" t="s">
        <v>0</v>
      </c>
      <c r="B6808" t="s">
        <v>0</v>
      </c>
      <c r="C6808" t="s">
        <v>3330</v>
      </c>
      <c r="D6808" t="s">
        <v>3828</v>
      </c>
      <c r="E6808" t="s">
        <v>51</v>
      </c>
      <c r="F6808" t="b">
        <v>0</v>
      </c>
      <c r="G6808" t="s">
        <v>30</v>
      </c>
      <c r="H6808" s="4">
        <v>45739.250625000001</v>
      </c>
      <c r="I6808" t="b">
        <v>0</v>
      </c>
      <c r="J6808" t="b">
        <v>0</v>
      </c>
      <c r="K6808" t="s">
        <v>24</v>
      </c>
      <c r="L6808" t="s">
        <v>22</v>
      </c>
      <c r="M6808">
        <v>76212</v>
      </c>
      <c r="O6808" t="s">
        <v>9344</v>
      </c>
      <c r="P6808" t="s">
        <v>9345</v>
      </c>
    </row>
    <row r="6809" spans="1:16" x14ac:dyDescent="0.25">
      <c r="A6809" t="s">
        <v>1</v>
      </c>
      <c r="B6809" t="s">
        <v>663</v>
      </c>
      <c r="C6809" t="s">
        <v>140</v>
      </c>
      <c r="D6809" t="s">
        <v>3972</v>
      </c>
      <c r="E6809" t="s">
        <v>20</v>
      </c>
      <c r="F6809" t="b">
        <v>0</v>
      </c>
      <c r="G6809" t="s">
        <v>35</v>
      </c>
      <c r="H6809" s="4">
        <v>45739.250972222217</v>
      </c>
      <c r="I6809" t="b">
        <v>0</v>
      </c>
      <c r="J6809" t="b">
        <v>1</v>
      </c>
      <c r="K6809" t="s">
        <v>24</v>
      </c>
      <c r="L6809" t="s">
        <v>22</v>
      </c>
      <c r="M6809">
        <v>124350</v>
      </c>
      <c r="O6809" t="s">
        <v>664</v>
      </c>
      <c r="P6809" t="s">
        <v>9346</v>
      </c>
    </row>
    <row r="6810" spans="1:16" x14ac:dyDescent="0.25">
      <c r="A6810" t="s">
        <v>1</v>
      </c>
      <c r="B6810" t="s">
        <v>3439</v>
      </c>
      <c r="C6810" t="s">
        <v>82</v>
      </c>
      <c r="D6810" t="s">
        <v>3969</v>
      </c>
      <c r="E6810" t="s">
        <v>20</v>
      </c>
      <c r="F6810" t="b">
        <v>0</v>
      </c>
      <c r="G6810" t="s">
        <v>27</v>
      </c>
      <c r="H6810" s="4">
        <v>45739.251006944447</v>
      </c>
      <c r="I6810" t="b">
        <v>0</v>
      </c>
      <c r="J6810" t="b">
        <v>1</v>
      </c>
      <c r="K6810" t="s">
        <v>24</v>
      </c>
      <c r="L6810" t="s">
        <v>22</v>
      </c>
      <c r="M6810">
        <v>152000</v>
      </c>
      <c r="O6810" t="s">
        <v>65</v>
      </c>
      <c r="P6810" t="s">
        <v>723</v>
      </c>
    </row>
    <row r="6811" spans="1:16" x14ac:dyDescent="0.25">
      <c r="A6811" t="s">
        <v>191</v>
      </c>
      <c r="B6811" t="s">
        <v>9347</v>
      </c>
      <c r="C6811" t="s">
        <v>82</v>
      </c>
      <c r="D6811" t="s">
        <v>3972</v>
      </c>
      <c r="E6811" t="s">
        <v>20</v>
      </c>
      <c r="F6811" t="b">
        <v>0</v>
      </c>
      <c r="G6811" t="s">
        <v>27</v>
      </c>
      <c r="H6811" s="4">
        <v>45739.251168981478</v>
      </c>
      <c r="I6811" t="b">
        <v>0</v>
      </c>
      <c r="J6811" t="b">
        <v>0</v>
      </c>
      <c r="K6811" t="s">
        <v>24</v>
      </c>
      <c r="L6811" t="s">
        <v>36</v>
      </c>
      <c r="N6811">
        <v>70.5</v>
      </c>
      <c r="O6811" t="s">
        <v>4343</v>
      </c>
      <c r="P6811" t="s">
        <v>9348</v>
      </c>
    </row>
    <row r="6812" spans="1:16" x14ac:dyDescent="0.25">
      <c r="A6812" t="s">
        <v>1</v>
      </c>
      <c r="B6812" t="s">
        <v>9349</v>
      </c>
      <c r="C6812" t="s">
        <v>1521</v>
      </c>
      <c r="D6812" t="s">
        <v>3383</v>
      </c>
      <c r="E6812" t="s">
        <v>20</v>
      </c>
      <c r="F6812" t="b">
        <v>0</v>
      </c>
      <c r="G6812" t="s">
        <v>52</v>
      </c>
      <c r="H6812" s="4">
        <v>45739.251273148147</v>
      </c>
      <c r="I6812" t="b">
        <v>0</v>
      </c>
      <c r="J6812" t="b">
        <v>1</v>
      </c>
      <c r="K6812" t="s">
        <v>24</v>
      </c>
      <c r="L6812" t="s">
        <v>22</v>
      </c>
      <c r="M6812">
        <v>80000</v>
      </c>
      <c r="O6812" t="s">
        <v>1549</v>
      </c>
      <c r="P6812" t="s">
        <v>700</v>
      </c>
    </row>
    <row r="6813" spans="1:16" x14ac:dyDescent="0.25">
      <c r="A6813" t="s">
        <v>1</v>
      </c>
      <c r="B6813" t="s">
        <v>467</v>
      </c>
      <c r="C6813" t="s">
        <v>2842</v>
      </c>
      <c r="D6813" t="s">
        <v>7542</v>
      </c>
      <c r="E6813" t="s">
        <v>20</v>
      </c>
      <c r="F6813" t="b">
        <v>0</v>
      </c>
      <c r="G6813" t="s">
        <v>52</v>
      </c>
      <c r="H6813" s="4">
        <v>45739.251423611109</v>
      </c>
      <c r="I6813" t="b">
        <v>0</v>
      </c>
      <c r="J6813" t="b">
        <v>1</v>
      </c>
      <c r="K6813" t="s">
        <v>24</v>
      </c>
      <c r="L6813" t="s">
        <v>22</v>
      </c>
      <c r="M6813">
        <v>108000</v>
      </c>
      <c r="O6813" t="s">
        <v>2120</v>
      </c>
      <c r="P6813" t="s">
        <v>9496</v>
      </c>
    </row>
    <row r="6814" spans="1:16" x14ac:dyDescent="0.25">
      <c r="A6814" t="s">
        <v>2</v>
      </c>
      <c r="B6814" t="s">
        <v>7119</v>
      </c>
      <c r="C6814" t="s">
        <v>9497</v>
      </c>
      <c r="D6814" t="s">
        <v>6389</v>
      </c>
      <c r="E6814" t="s">
        <v>20</v>
      </c>
      <c r="F6814" t="b">
        <v>0</v>
      </c>
      <c r="G6814" t="s">
        <v>41</v>
      </c>
      <c r="H6814" s="4">
        <v>45739.251793981479</v>
      </c>
      <c r="I6814" t="b">
        <v>0</v>
      </c>
      <c r="J6814" t="b">
        <v>1</v>
      </c>
      <c r="K6814" t="s">
        <v>24</v>
      </c>
      <c r="L6814" t="s">
        <v>22</v>
      </c>
      <c r="M6814">
        <v>219000</v>
      </c>
      <c r="O6814" t="s">
        <v>3016</v>
      </c>
      <c r="P6814" t="s">
        <v>7120</v>
      </c>
    </row>
    <row r="6815" spans="1:16" x14ac:dyDescent="0.25">
      <c r="A6815" t="s">
        <v>2</v>
      </c>
      <c r="B6815" t="s">
        <v>638</v>
      </c>
      <c r="C6815" t="s">
        <v>213</v>
      </c>
      <c r="D6815" t="s">
        <v>3828</v>
      </c>
      <c r="E6815" t="s">
        <v>20</v>
      </c>
      <c r="F6815" t="b">
        <v>0</v>
      </c>
      <c r="G6815" t="s">
        <v>41</v>
      </c>
      <c r="H6815" s="4">
        <v>45739.252337962957</v>
      </c>
      <c r="I6815" t="b">
        <v>0</v>
      </c>
      <c r="J6815" t="b">
        <v>1</v>
      </c>
      <c r="K6815" t="s">
        <v>24</v>
      </c>
      <c r="L6815" t="s">
        <v>22</v>
      </c>
      <c r="M6815">
        <v>128114.578125</v>
      </c>
      <c r="O6815" t="s">
        <v>7800</v>
      </c>
      <c r="P6815" t="s">
        <v>7801</v>
      </c>
    </row>
    <row r="6816" spans="1:16" x14ac:dyDescent="0.25">
      <c r="A6816" t="s">
        <v>2</v>
      </c>
      <c r="B6816" t="s">
        <v>9498</v>
      </c>
      <c r="C6816" t="s">
        <v>39</v>
      </c>
      <c r="D6816" t="s">
        <v>3600</v>
      </c>
      <c r="E6816" t="s">
        <v>20</v>
      </c>
      <c r="F6816" t="b">
        <v>1</v>
      </c>
      <c r="G6816" t="s">
        <v>52</v>
      </c>
      <c r="H6816" s="4">
        <v>45739.253287037027</v>
      </c>
      <c r="I6816" t="b">
        <v>0</v>
      </c>
      <c r="J6816" t="b">
        <v>1</v>
      </c>
      <c r="K6816" t="s">
        <v>24</v>
      </c>
      <c r="L6816" t="s">
        <v>22</v>
      </c>
      <c r="M6816">
        <v>213210</v>
      </c>
      <c r="O6816" t="s">
        <v>254</v>
      </c>
      <c r="P6816" t="s">
        <v>119</v>
      </c>
    </row>
    <row r="6817" spans="1:16" x14ac:dyDescent="0.25">
      <c r="A6817" t="s">
        <v>2</v>
      </c>
      <c r="B6817" t="s">
        <v>9350</v>
      </c>
      <c r="C6817" t="s">
        <v>1247</v>
      </c>
      <c r="D6817" t="s">
        <v>2208</v>
      </c>
      <c r="E6817" t="s">
        <v>20</v>
      </c>
      <c r="F6817" t="b">
        <v>0</v>
      </c>
      <c r="G6817" t="s">
        <v>1247</v>
      </c>
      <c r="H6817" s="4">
        <v>45739.263842592591</v>
      </c>
      <c r="I6817" t="b">
        <v>1</v>
      </c>
      <c r="J6817" t="b">
        <v>0</v>
      </c>
      <c r="K6817" t="s">
        <v>1247</v>
      </c>
      <c r="L6817" t="s">
        <v>22</v>
      </c>
      <c r="M6817">
        <v>162500</v>
      </c>
      <c r="O6817" t="s">
        <v>9351</v>
      </c>
      <c r="P6817" t="s">
        <v>9352</v>
      </c>
    </row>
    <row r="6818" spans="1:16" x14ac:dyDescent="0.25">
      <c r="A6818" t="s">
        <v>1</v>
      </c>
      <c r="B6818" t="s">
        <v>844</v>
      </c>
      <c r="C6818" t="s">
        <v>82</v>
      </c>
      <c r="D6818" t="s">
        <v>3828</v>
      </c>
      <c r="E6818" t="s">
        <v>20</v>
      </c>
      <c r="F6818" t="b">
        <v>0</v>
      </c>
      <c r="G6818" t="s">
        <v>27</v>
      </c>
      <c r="H6818" s="4">
        <v>45739.265682870369</v>
      </c>
      <c r="I6818" t="b">
        <v>0</v>
      </c>
      <c r="J6818" t="b">
        <v>1</v>
      </c>
      <c r="K6818" t="s">
        <v>24</v>
      </c>
      <c r="L6818" t="s">
        <v>22</v>
      </c>
      <c r="M6818">
        <v>207500</v>
      </c>
      <c r="O6818" t="s">
        <v>341</v>
      </c>
      <c r="P6818" t="s">
        <v>302</v>
      </c>
    </row>
    <row r="6819" spans="1:16" x14ac:dyDescent="0.25">
      <c r="A6819" t="s">
        <v>1</v>
      </c>
      <c r="B6819" t="s">
        <v>9353</v>
      </c>
      <c r="C6819" t="s">
        <v>192</v>
      </c>
      <c r="D6819" t="s">
        <v>4327</v>
      </c>
      <c r="E6819" t="s">
        <v>51</v>
      </c>
      <c r="F6819" t="b">
        <v>0</v>
      </c>
      <c r="G6819" t="s">
        <v>23</v>
      </c>
      <c r="H6819" s="4">
        <v>45739.266527777778</v>
      </c>
      <c r="I6819" t="b">
        <v>0</v>
      </c>
      <c r="J6819" t="b">
        <v>0</v>
      </c>
      <c r="K6819" t="s">
        <v>24</v>
      </c>
      <c r="L6819" t="s">
        <v>36</v>
      </c>
      <c r="N6819">
        <v>60</v>
      </c>
      <c r="O6819" t="s">
        <v>2486</v>
      </c>
      <c r="P6819" t="s">
        <v>9354</v>
      </c>
    </row>
    <row r="6820" spans="1:16" x14ac:dyDescent="0.25">
      <c r="A6820" t="s">
        <v>2</v>
      </c>
      <c r="B6820" t="s">
        <v>9499</v>
      </c>
      <c r="C6820" t="s">
        <v>414</v>
      </c>
      <c r="D6820" t="s">
        <v>4909</v>
      </c>
      <c r="E6820" t="s">
        <v>20</v>
      </c>
      <c r="F6820" t="b">
        <v>0</v>
      </c>
      <c r="G6820" t="s">
        <v>414</v>
      </c>
      <c r="H6820" s="4">
        <v>45739.273854166669</v>
      </c>
      <c r="I6820" t="b">
        <v>0</v>
      </c>
      <c r="J6820" t="b">
        <v>0</v>
      </c>
      <c r="K6820" t="s">
        <v>414</v>
      </c>
      <c r="L6820" t="s">
        <v>22</v>
      </c>
      <c r="M6820">
        <v>40000</v>
      </c>
      <c r="O6820" t="s">
        <v>3837</v>
      </c>
      <c r="P6820" t="s">
        <v>9500</v>
      </c>
    </row>
    <row r="6821" spans="1:16" x14ac:dyDescent="0.25">
      <c r="A6821" t="s">
        <v>139</v>
      </c>
      <c r="B6821" t="s">
        <v>7988</v>
      </c>
      <c r="C6821" t="s">
        <v>39</v>
      </c>
      <c r="D6821" t="s">
        <v>3984</v>
      </c>
      <c r="E6821" t="s">
        <v>20</v>
      </c>
      <c r="F6821" t="b">
        <v>1</v>
      </c>
      <c r="G6821" t="s">
        <v>2438</v>
      </c>
      <c r="H6821" s="4">
        <v>45739.279976851853</v>
      </c>
      <c r="I6821" t="b">
        <v>1</v>
      </c>
      <c r="J6821" t="b">
        <v>0</v>
      </c>
      <c r="K6821" t="s">
        <v>2438</v>
      </c>
      <c r="L6821" t="s">
        <v>22</v>
      </c>
      <c r="M6821">
        <v>80000</v>
      </c>
      <c r="O6821" t="s">
        <v>7989</v>
      </c>
      <c r="P6821" t="s">
        <v>204</v>
      </c>
    </row>
    <row r="6822" spans="1:16" x14ac:dyDescent="0.25">
      <c r="A6822" t="s">
        <v>0</v>
      </c>
      <c r="B6822" t="s">
        <v>9501</v>
      </c>
      <c r="C6822" t="s">
        <v>39</v>
      </c>
      <c r="D6822" t="s">
        <v>3828</v>
      </c>
      <c r="E6822" t="s">
        <v>219</v>
      </c>
      <c r="F6822" t="b">
        <v>1</v>
      </c>
      <c r="G6822" t="s">
        <v>23</v>
      </c>
      <c r="H6822" s="4">
        <v>45739.281400462962</v>
      </c>
      <c r="I6822" t="b">
        <v>0</v>
      </c>
      <c r="J6822" t="b">
        <v>1</v>
      </c>
      <c r="K6822" t="s">
        <v>24</v>
      </c>
      <c r="L6822" t="s">
        <v>22</v>
      </c>
      <c r="M6822">
        <v>135000</v>
      </c>
      <c r="O6822" t="s">
        <v>9502</v>
      </c>
      <c r="P6822" t="s">
        <v>190</v>
      </c>
    </row>
    <row r="6823" spans="1:16" x14ac:dyDescent="0.25">
      <c r="A6823" t="s">
        <v>0</v>
      </c>
      <c r="B6823" t="s">
        <v>9503</v>
      </c>
      <c r="C6823" t="s">
        <v>1247</v>
      </c>
      <c r="D6823" t="s">
        <v>4089</v>
      </c>
      <c r="E6823" t="s">
        <v>20</v>
      </c>
      <c r="F6823" t="b">
        <v>0</v>
      </c>
      <c r="G6823" t="s">
        <v>1247</v>
      </c>
      <c r="H6823" s="4">
        <v>45739.282129629632</v>
      </c>
      <c r="I6823" t="b">
        <v>1</v>
      </c>
      <c r="J6823" t="b">
        <v>0</v>
      </c>
      <c r="K6823" t="s">
        <v>1247</v>
      </c>
      <c r="L6823" t="s">
        <v>36</v>
      </c>
      <c r="N6823">
        <v>19.5</v>
      </c>
      <c r="O6823" t="s">
        <v>9504</v>
      </c>
      <c r="P6823" t="s">
        <v>8483</v>
      </c>
    </row>
    <row r="6824" spans="1:16" x14ac:dyDescent="0.25">
      <c r="A6824" t="s">
        <v>139</v>
      </c>
      <c r="B6824" t="s">
        <v>9355</v>
      </c>
      <c r="C6824" t="s">
        <v>39</v>
      </c>
      <c r="D6824" t="s">
        <v>2208</v>
      </c>
      <c r="E6824" t="s">
        <v>20</v>
      </c>
      <c r="F6824" t="b">
        <v>1</v>
      </c>
      <c r="G6824" t="s">
        <v>2641</v>
      </c>
      <c r="H6824" s="4">
        <v>45739.284930555557</v>
      </c>
      <c r="I6824" t="b">
        <v>0</v>
      </c>
      <c r="J6824" t="b">
        <v>0</v>
      </c>
      <c r="K6824" t="s">
        <v>2641</v>
      </c>
      <c r="L6824" t="s">
        <v>22</v>
      </c>
      <c r="M6824">
        <v>141810.3125</v>
      </c>
      <c r="O6824" t="s">
        <v>9356</v>
      </c>
      <c r="P6824" t="s">
        <v>9357</v>
      </c>
    </row>
    <row r="6825" spans="1:16" x14ac:dyDescent="0.25">
      <c r="A6825" t="s">
        <v>0</v>
      </c>
      <c r="B6825" t="s">
        <v>288</v>
      </c>
      <c r="C6825" t="s">
        <v>9358</v>
      </c>
      <c r="D6825" t="s">
        <v>4083</v>
      </c>
      <c r="E6825" t="s">
        <v>20</v>
      </c>
      <c r="F6825" t="b">
        <v>0</v>
      </c>
      <c r="G6825" t="s">
        <v>27</v>
      </c>
      <c r="H6825" s="4">
        <v>45739.291921296302</v>
      </c>
      <c r="I6825" t="b">
        <v>0</v>
      </c>
      <c r="J6825" t="b">
        <v>0</v>
      </c>
      <c r="K6825" t="s">
        <v>24</v>
      </c>
      <c r="L6825" t="s">
        <v>22</v>
      </c>
      <c r="M6825">
        <v>100000</v>
      </c>
      <c r="O6825" t="s">
        <v>9359</v>
      </c>
      <c r="P6825" t="s">
        <v>3836</v>
      </c>
    </row>
    <row r="6826" spans="1:16" x14ac:dyDescent="0.25">
      <c r="A6826" t="s">
        <v>2</v>
      </c>
      <c r="B6826" t="s">
        <v>9505</v>
      </c>
      <c r="C6826" t="s">
        <v>9506</v>
      </c>
      <c r="D6826" t="s">
        <v>2208</v>
      </c>
      <c r="E6826" t="s">
        <v>20</v>
      </c>
      <c r="F6826" t="b">
        <v>0</v>
      </c>
      <c r="G6826" t="s">
        <v>35</v>
      </c>
      <c r="H6826" s="4">
        <v>45739.293761574067</v>
      </c>
      <c r="I6826" t="b">
        <v>0</v>
      </c>
      <c r="J6826" t="b">
        <v>1</v>
      </c>
      <c r="K6826" t="s">
        <v>24</v>
      </c>
      <c r="L6826" t="s">
        <v>22</v>
      </c>
      <c r="M6826">
        <v>113823</v>
      </c>
      <c r="O6826" t="s">
        <v>9507</v>
      </c>
      <c r="P6826" t="s">
        <v>9508</v>
      </c>
    </row>
    <row r="6827" spans="1:16" x14ac:dyDescent="0.25">
      <c r="A6827" t="s">
        <v>0</v>
      </c>
      <c r="B6827" t="s">
        <v>103</v>
      </c>
      <c r="C6827" t="s">
        <v>203</v>
      </c>
      <c r="D6827" t="s">
        <v>2208</v>
      </c>
      <c r="E6827" t="s">
        <v>20</v>
      </c>
      <c r="F6827" t="b">
        <v>0</v>
      </c>
      <c r="G6827" t="s">
        <v>23</v>
      </c>
      <c r="H6827" s="4">
        <v>45739.312141203707</v>
      </c>
      <c r="I6827" t="b">
        <v>0</v>
      </c>
      <c r="J6827" t="b">
        <v>0</v>
      </c>
      <c r="K6827" t="s">
        <v>24</v>
      </c>
      <c r="L6827" t="s">
        <v>22</v>
      </c>
      <c r="M6827">
        <v>70000</v>
      </c>
      <c r="O6827" t="s">
        <v>803</v>
      </c>
      <c r="P6827" t="s">
        <v>9360</v>
      </c>
    </row>
    <row r="6828" spans="1:16" x14ac:dyDescent="0.25">
      <c r="A6828" t="s">
        <v>0</v>
      </c>
      <c r="B6828" t="s">
        <v>0</v>
      </c>
      <c r="C6828" t="s">
        <v>9509</v>
      </c>
      <c r="D6828" t="s">
        <v>4089</v>
      </c>
      <c r="E6828" t="s">
        <v>20</v>
      </c>
      <c r="F6828" t="b">
        <v>0</v>
      </c>
      <c r="G6828" t="s">
        <v>27</v>
      </c>
      <c r="H6828" s="4">
        <v>45739.333449074067</v>
      </c>
      <c r="I6828" t="b">
        <v>0</v>
      </c>
      <c r="J6828" t="b">
        <v>1</v>
      </c>
      <c r="K6828" t="s">
        <v>24</v>
      </c>
      <c r="L6828" t="s">
        <v>22</v>
      </c>
      <c r="M6828">
        <v>81293.5</v>
      </c>
      <c r="O6828" t="s">
        <v>824</v>
      </c>
      <c r="P6828" t="s">
        <v>9510</v>
      </c>
    </row>
    <row r="6829" spans="1:16" x14ac:dyDescent="0.25">
      <c r="A6829" t="s">
        <v>139</v>
      </c>
      <c r="B6829" t="s">
        <v>9361</v>
      </c>
      <c r="C6829" t="s">
        <v>5090</v>
      </c>
      <c r="D6829" t="s">
        <v>3969</v>
      </c>
      <c r="E6829" t="s">
        <v>20</v>
      </c>
      <c r="F6829" t="b">
        <v>0</v>
      </c>
      <c r="G6829" t="s">
        <v>30</v>
      </c>
      <c r="H6829" s="4">
        <v>45739.333865740737</v>
      </c>
      <c r="I6829" t="b">
        <v>0</v>
      </c>
      <c r="J6829" t="b">
        <v>1</v>
      </c>
      <c r="K6829" t="s">
        <v>24</v>
      </c>
      <c r="L6829" t="s">
        <v>22</v>
      </c>
      <c r="M6829">
        <v>110000</v>
      </c>
      <c r="O6829" t="s">
        <v>800</v>
      </c>
      <c r="P6829" t="s">
        <v>249</v>
      </c>
    </row>
    <row r="6830" spans="1:16" x14ac:dyDescent="0.25">
      <c r="A6830" t="s">
        <v>2</v>
      </c>
      <c r="B6830" t="s">
        <v>9511</v>
      </c>
      <c r="C6830" t="s">
        <v>1097</v>
      </c>
      <c r="D6830" t="s">
        <v>3956</v>
      </c>
      <c r="E6830" t="s">
        <v>20</v>
      </c>
      <c r="F6830" t="b">
        <v>0</v>
      </c>
      <c r="G6830" t="s">
        <v>27</v>
      </c>
      <c r="H6830" s="4">
        <v>45739.335081018522</v>
      </c>
      <c r="I6830" t="b">
        <v>0</v>
      </c>
      <c r="J6830" t="b">
        <v>1</v>
      </c>
      <c r="K6830" t="s">
        <v>24</v>
      </c>
      <c r="L6830" t="s">
        <v>36</v>
      </c>
      <c r="N6830">
        <v>45.334999084472663</v>
      </c>
      <c r="O6830" t="s">
        <v>2546</v>
      </c>
    </row>
    <row r="6831" spans="1:16" x14ac:dyDescent="0.25">
      <c r="A6831" t="s">
        <v>139</v>
      </c>
      <c r="B6831" t="s">
        <v>9362</v>
      </c>
      <c r="C6831" t="s">
        <v>9363</v>
      </c>
      <c r="D6831" t="s">
        <v>9364</v>
      </c>
      <c r="E6831" t="s">
        <v>631</v>
      </c>
      <c r="F6831" t="b">
        <v>0</v>
      </c>
      <c r="G6831" t="s">
        <v>820</v>
      </c>
      <c r="H6831" s="4">
        <v>45739.341273148151</v>
      </c>
      <c r="I6831" t="b">
        <v>0</v>
      </c>
      <c r="J6831" t="b">
        <v>0</v>
      </c>
      <c r="K6831" t="s">
        <v>820</v>
      </c>
      <c r="L6831" t="s">
        <v>22</v>
      </c>
      <c r="M6831">
        <v>103000</v>
      </c>
      <c r="O6831" t="s">
        <v>341</v>
      </c>
      <c r="P6831" t="s">
        <v>9365</v>
      </c>
    </row>
    <row r="6832" spans="1:16" x14ac:dyDescent="0.25">
      <c r="A6832" t="s">
        <v>139</v>
      </c>
      <c r="B6832" t="s">
        <v>9512</v>
      </c>
      <c r="C6832" t="s">
        <v>167</v>
      </c>
      <c r="D6832" t="s">
        <v>3956</v>
      </c>
      <c r="E6832" t="s">
        <v>34</v>
      </c>
      <c r="F6832" t="b">
        <v>0</v>
      </c>
      <c r="G6832" t="s">
        <v>35</v>
      </c>
      <c r="H6832" s="4">
        <v>45739.375590277778</v>
      </c>
      <c r="I6832" t="b">
        <v>0</v>
      </c>
      <c r="J6832" t="b">
        <v>1</v>
      </c>
      <c r="K6832" t="s">
        <v>24</v>
      </c>
      <c r="L6832" t="s">
        <v>36</v>
      </c>
      <c r="N6832">
        <v>40.770000457763672</v>
      </c>
      <c r="O6832" t="s">
        <v>9513</v>
      </c>
      <c r="P6832" t="s">
        <v>9514</v>
      </c>
    </row>
    <row r="6833" spans="1:16" x14ac:dyDescent="0.25">
      <c r="A6833" t="s">
        <v>0</v>
      </c>
      <c r="B6833" t="s">
        <v>9515</v>
      </c>
      <c r="C6833" t="s">
        <v>151</v>
      </c>
      <c r="D6833" t="s">
        <v>3972</v>
      </c>
      <c r="E6833" t="s">
        <v>20</v>
      </c>
      <c r="F6833" t="b">
        <v>0</v>
      </c>
      <c r="G6833" t="s">
        <v>30</v>
      </c>
      <c r="H6833" s="4">
        <v>45739.376377314817</v>
      </c>
      <c r="I6833" t="b">
        <v>0</v>
      </c>
      <c r="J6833" t="b">
        <v>1</v>
      </c>
      <c r="K6833" t="s">
        <v>24</v>
      </c>
      <c r="L6833" t="s">
        <v>22</v>
      </c>
      <c r="M6833">
        <v>112050</v>
      </c>
      <c r="O6833" t="s">
        <v>5109</v>
      </c>
      <c r="P6833" t="s">
        <v>409</v>
      </c>
    </row>
    <row r="6834" spans="1:16" x14ac:dyDescent="0.25">
      <c r="A6834" t="s">
        <v>40</v>
      </c>
      <c r="B6834" t="s">
        <v>1992</v>
      </c>
      <c r="C6834" t="s">
        <v>1679</v>
      </c>
      <c r="D6834" t="s">
        <v>3956</v>
      </c>
      <c r="E6834" t="s">
        <v>34</v>
      </c>
      <c r="F6834" t="b">
        <v>0</v>
      </c>
      <c r="G6834" t="s">
        <v>27</v>
      </c>
      <c r="H6834" s="4">
        <v>45739.376597222217</v>
      </c>
      <c r="I6834" t="b">
        <v>0</v>
      </c>
      <c r="J6834" t="b">
        <v>0</v>
      </c>
      <c r="K6834" t="s">
        <v>24</v>
      </c>
      <c r="L6834" t="s">
        <v>36</v>
      </c>
      <c r="N6834">
        <v>45.654998779296882</v>
      </c>
      <c r="O6834" t="s">
        <v>9516</v>
      </c>
      <c r="P6834" t="s">
        <v>9517</v>
      </c>
    </row>
    <row r="6835" spans="1:16" x14ac:dyDescent="0.25">
      <c r="A6835" t="s">
        <v>89</v>
      </c>
      <c r="B6835" t="s">
        <v>9518</v>
      </c>
      <c r="C6835" t="s">
        <v>9519</v>
      </c>
      <c r="D6835" t="s">
        <v>3972</v>
      </c>
      <c r="E6835" t="s">
        <v>20</v>
      </c>
      <c r="F6835" t="b">
        <v>0</v>
      </c>
      <c r="G6835" t="s">
        <v>27</v>
      </c>
      <c r="H6835" s="4">
        <v>45739.376620370371</v>
      </c>
      <c r="I6835" t="b">
        <v>0</v>
      </c>
      <c r="J6835" t="b">
        <v>1</v>
      </c>
      <c r="K6835" t="s">
        <v>24</v>
      </c>
      <c r="L6835" t="s">
        <v>22</v>
      </c>
      <c r="M6835">
        <v>86000</v>
      </c>
      <c r="O6835" t="s">
        <v>1642</v>
      </c>
      <c r="P6835" t="s">
        <v>9520</v>
      </c>
    </row>
    <row r="6836" spans="1:16" x14ac:dyDescent="0.25">
      <c r="A6836" t="s">
        <v>2</v>
      </c>
      <c r="B6836" t="s">
        <v>9366</v>
      </c>
      <c r="C6836" t="s">
        <v>1828</v>
      </c>
      <c r="D6836" t="s">
        <v>3828</v>
      </c>
      <c r="E6836" t="s">
        <v>20</v>
      </c>
      <c r="F6836" t="b">
        <v>0</v>
      </c>
      <c r="G6836" t="s">
        <v>41</v>
      </c>
      <c r="H6836" s="4">
        <v>45739.37667824074</v>
      </c>
      <c r="I6836" t="b">
        <v>0</v>
      </c>
      <c r="J6836" t="b">
        <v>1</v>
      </c>
      <c r="K6836" t="s">
        <v>24</v>
      </c>
      <c r="L6836" t="s">
        <v>22</v>
      </c>
      <c r="M6836">
        <v>90750</v>
      </c>
      <c r="O6836" t="s">
        <v>3185</v>
      </c>
      <c r="P6836" t="s">
        <v>9367</v>
      </c>
    </row>
    <row r="6837" spans="1:16" x14ac:dyDescent="0.25">
      <c r="A6837" t="s">
        <v>2</v>
      </c>
      <c r="B6837" t="s">
        <v>9368</v>
      </c>
      <c r="C6837" t="s">
        <v>179</v>
      </c>
      <c r="D6837" t="s">
        <v>4177</v>
      </c>
      <c r="E6837" t="s">
        <v>20</v>
      </c>
      <c r="F6837" t="b">
        <v>0</v>
      </c>
      <c r="G6837" t="s">
        <v>27</v>
      </c>
      <c r="H6837" s="4">
        <v>45739.377337962957</v>
      </c>
      <c r="I6837" t="b">
        <v>0</v>
      </c>
      <c r="J6837" t="b">
        <v>1</v>
      </c>
      <c r="K6837" t="s">
        <v>24</v>
      </c>
      <c r="L6837" t="s">
        <v>22</v>
      </c>
      <c r="M6837">
        <v>207000</v>
      </c>
      <c r="O6837" t="s">
        <v>59</v>
      </c>
      <c r="P6837" t="s">
        <v>137</v>
      </c>
    </row>
    <row r="6838" spans="1:16" x14ac:dyDescent="0.25">
      <c r="A6838" t="s">
        <v>28</v>
      </c>
      <c r="B6838" t="s">
        <v>9521</v>
      </c>
      <c r="C6838" t="s">
        <v>71</v>
      </c>
      <c r="D6838" t="s">
        <v>3972</v>
      </c>
      <c r="E6838" t="s">
        <v>20</v>
      </c>
      <c r="F6838" t="b">
        <v>0</v>
      </c>
      <c r="G6838" t="s">
        <v>27</v>
      </c>
      <c r="H6838" s="4">
        <v>45739.418402777781</v>
      </c>
      <c r="I6838" t="b">
        <v>0</v>
      </c>
      <c r="J6838" t="b">
        <v>1</v>
      </c>
      <c r="K6838" t="s">
        <v>24</v>
      </c>
      <c r="L6838" t="s">
        <v>22</v>
      </c>
      <c r="M6838">
        <v>203000</v>
      </c>
      <c r="O6838" t="s">
        <v>1088</v>
      </c>
      <c r="P6838" t="s">
        <v>9522</v>
      </c>
    </row>
    <row r="6839" spans="1:16" x14ac:dyDescent="0.25">
      <c r="A6839" t="s">
        <v>40</v>
      </c>
      <c r="B6839" t="s">
        <v>9523</v>
      </c>
      <c r="C6839" t="s">
        <v>315</v>
      </c>
      <c r="D6839" t="s">
        <v>4002</v>
      </c>
      <c r="E6839" t="s">
        <v>20</v>
      </c>
      <c r="F6839" t="b">
        <v>0</v>
      </c>
      <c r="G6839" t="s">
        <v>30</v>
      </c>
      <c r="H6839" s="4">
        <v>45739.419016203698</v>
      </c>
      <c r="I6839" t="b">
        <v>1</v>
      </c>
      <c r="J6839" t="b">
        <v>0</v>
      </c>
      <c r="K6839" t="s">
        <v>24</v>
      </c>
      <c r="L6839" t="s">
        <v>22</v>
      </c>
      <c r="M6839">
        <v>162500</v>
      </c>
      <c r="O6839" t="s">
        <v>59</v>
      </c>
    </row>
    <row r="6840" spans="1:16" x14ac:dyDescent="0.25">
      <c r="A6840" t="s">
        <v>25</v>
      </c>
      <c r="B6840" t="s">
        <v>4988</v>
      </c>
      <c r="C6840" t="s">
        <v>82</v>
      </c>
      <c r="D6840" t="s">
        <v>4092</v>
      </c>
      <c r="E6840" t="s">
        <v>20</v>
      </c>
      <c r="F6840" t="b">
        <v>0</v>
      </c>
      <c r="G6840" t="s">
        <v>27</v>
      </c>
      <c r="H6840" s="4">
        <v>45739.458425925928</v>
      </c>
      <c r="I6840" t="b">
        <v>0</v>
      </c>
      <c r="J6840" t="b">
        <v>1</v>
      </c>
      <c r="K6840" t="s">
        <v>24</v>
      </c>
      <c r="L6840" t="s">
        <v>36</v>
      </c>
      <c r="N6840">
        <v>74</v>
      </c>
      <c r="O6840" t="s">
        <v>1511</v>
      </c>
      <c r="P6840" t="s">
        <v>4989</v>
      </c>
    </row>
    <row r="6841" spans="1:16" x14ac:dyDescent="0.25">
      <c r="A6841" t="s">
        <v>0</v>
      </c>
      <c r="B6841" t="s">
        <v>9524</v>
      </c>
      <c r="C6841" t="s">
        <v>1867</v>
      </c>
      <c r="D6841" t="s">
        <v>3956</v>
      </c>
      <c r="E6841" t="s">
        <v>34</v>
      </c>
      <c r="F6841" t="b">
        <v>0</v>
      </c>
      <c r="G6841" t="s">
        <v>27</v>
      </c>
      <c r="H6841" s="4">
        <v>45739.458449074067</v>
      </c>
      <c r="I6841" t="b">
        <v>1</v>
      </c>
      <c r="J6841" t="b">
        <v>1</v>
      </c>
      <c r="K6841" t="s">
        <v>24</v>
      </c>
      <c r="L6841" t="s">
        <v>36</v>
      </c>
      <c r="N6841">
        <v>27.979999542236332</v>
      </c>
      <c r="O6841" t="s">
        <v>74</v>
      </c>
      <c r="P6841" t="s">
        <v>9525</v>
      </c>
    </row>
    <row r="6842" spans="1:16" x14ac:dyDescent="0.25">
      <c r="A6842" t="s">
        <v>0</v>
      </c>
      <c r="B6842" t="s">
        <v>1988</v>
      </c>
      <c r="C6842" t="s">
        <v>1099</v>
      </c>
      <c r="D6842" t="s">
        <v>3956</v>
      </c>
      <c r="E6842" t="s">
        <v>34</v>
      </c>
      <c r="F6842" t="b">
        <v>0</v>
      </c>
      <c r="G6842" t="s">
        <v>27</v>
      </c>
      <c r="H6842" s="4">
        <v>45739.458483796298</v>
      </c>
      <c r="I6842" t="b">
        <v>0</v>
      </c>
      <c r="J6842" t="b">
        <v>1</v>
      </c>
      <c r="K6842" t="s">
        <v>24</v>
      </c>
      <c r="L6842" t="s">
        <v>36</v>
      </c>
      <c r="N6842">
        <v>27.979999542236332</v>
      </c>
      <c r="O6842" t="s">
        <v>74</v>
      </c>
      <c r="P6842" t="s">
        <v>863</v>
      </c>
    </row>
    <row r="6843" spans="1:16" x14ac:dyDescent="0.25">
      <c r="A6843" t="s">
        <v>0</v>
      </c>
      <c r="B6843" t="s">
        <v>731</v>
      </c>
      <c r="C6843" t="s">
        <v>3616</v>
      </c>
      <c r="D6843" t="s">
        <v>3956</v>
      </c>
      <c r="E6843" t="s">
        <v>34</v>
      </c>
      <c r="F6843" t="b">
        <v>0</v>
      </c>
      <c r="G6843" t="s">
        <v>27</v>
      </c>
      <c r="H6843" s="4">
        <v>45739.458564814813</v>
      </c>
      <c r="I6843" t="b">
        <v>1</v>
      </c>
      <c r="J6843" t="b">
        <v>1</v>
      </c>
      <c r="K6843" t="s">
        <v>24</v>
      </c>
      <c r="L6843" t="s">
        <v>36</v>
      </c>
      <c r="N6843">
        <v>27.435001373291019</v>
      </c>
      <c r="O6843" t="s">
        <v>8942</v>
      </c>
      <c r="P6843" t="s">
        <v>8943</v>
      </c>
    </row>
    <row r="6844" spans="1:16" x14ac:dyDescent="0.25">
      <c r="A6844" t="s">
        <v>0</v>
      </c>
      <c r="B6844" t="s">
        <v>9526</v>
      </c>
      <c r="C6844" t="s">
        <v>85</v>
      </c>
      <c r="D6844" t="s">
        <v>3956</v>
      </c>
      <c r="E6844" t="s">
        <v>34</v>
      </c>
      <c r="F6844" t="b">
        <v>0</v>
      </c>
      <c r="G6844" t="s">
        <v>27</v>
      </c>
      <c r="H6844" s="4">
        <v>45739.458564814813</v>
      </c>
      <c r="I6844" t="b">
        <v>1</v>
      </c>
      <c r="J6844" t="b">
        <v>0</v>
      </c>
      <c r="K6844" t="s">
        <v>24</v>
      </c>
      <c r="L6844" t="s">
        <v>36</v>
      </c>
      <c r="N6844">
        <v>26.389999389648441</v>
      </c>
      <c r="O6844" t="s">
        <v>9527</v>
      </c>
      <c r="P6844" t="s">
        <v>223</v>
      </c>
    </row>
    <row r="6845" spans="1:16" x14ac:dyDescent="0.25">
      <c r="A6845" t="s">
        <v>25</v>
      </c>
      <c r="B6845" t="s">
        <v>9528</v>
      </c>
      <c r="C6845" t="s">
        <v>140</v>
      </c>
      <c r="D6845" t="s">
        <v>3969</v>
      </c>
      <c r="E6845" t="s">
        <v>20</v>
      </c>
      <c r="F6845" t="b">
        <v>0</v>
      </c>
      <c r="G6845" t="s">
        <v>35</v>
      </c>
      <c r="H6845" s="4">
        <v>45739.45890046296</v>
      </c>
      <c r="I6845" t="b">
        <v>0</v>
      </c>
      <c r="J6845" t="b">
        <v>0</v>
      </c>
      <c r="K6845" t="s">
        <v>24</v>
      </c>
      <c r="L6845" t="s">
        <v>22</v>
      </c>
      <c r="M6845">
        <v>100000</v>
      </c>
      <c r="O6845" t="s">
        <v>9529</v>
      </c>
      <c r="P6845" t="s">
        <v>204</v>
      </c>
    </row>
    <row r="6846" spans="1:16" x14ac:dyDescent="0.25">
      <c r="A6846" t="s">
        <v>139</v>
      </c>
      <c r="B6846" t="s">
        <v>9530</v>
      </c>
      <c r="C6846" t="s">
        <v>3340</v>
      </c>
      <c r="D6846" t="s">
        <v>3969</v>
      </c>
      <c r="E6846" t="s">
        <v>20</v>
      </c>
      <c r="F6846" t="b">
        <v>0</v>
      </c>
      <c r="G6846" t="s">
        <v>30</v>
      </c>
      <c r="H6846" s="4">
        <v>45739.459039351852</v>
      </c>
      <c r="I6846" t="b">
        <v>0</v>
      </c>
      <c r="J6846" t="b">
        <v>1</v>
      </c>
      <c r="K6846" t="s">
        <v>24</v>
      </c>
      <c r="L6846" t="s">
        <v>22</v>
      </c>
      <c r="M6846">
        <v>83980</v>
      </c>
      <c r="O6846" t="s">
        <v>843</v>
      </c>
      <c r="P6846" t="s">
        <v>9531</v>
      </c>
    </row>
    <row r="6847" spans="1:16" x14ac:dyDescent="0.25">
      <c r="A6847" t="s">
        <v>0</v>
      </c>
      <c r="B6847" t="s">
        <v>1651</v>
      </c>
      <c r="C6847" t="s">
        <v>573</v>
      </c>
      <c r="D6847" t="s">
        <v>3956</v>
      </c>
      <c r="E6847" t="s">
        <v>34</v>
      </c>
      <c r="F6847" t="b">
        <v>0</v>
      </c>
      <c r="G6847" t="s">
        <v>30</v>
      </c>
      <c r="H6847" s="4">
        <v>45739.459050925929</v>
      </c>
      <c r="I6847" t="b">
        <v>0</v>
      </c>
      <c r="J6847" t="b">
        <v>1</v>
      </c>
      <c r="K6847" t="s">
        <v>24</v>
      </c>
      <c r="L6847" t="s">
        <v>36</v>
      </c>
      <c r="N6847">
        <v>25.1150016784668</v>
      </c>
      <c r="O6847" t="s">
        <v>574</v>
      </c>
      <c r="P6847" t="s">
        <v>9532</v>
      </c>
    </row>
    <row r="6848" spans="1:16" x14ac:dyDescent="0.25">
      <c r="A6848" t="s">
        <v>0</v>
      </c>
      <c r="B6848" t="s">
        <v>9533</v>
      </c>
      <c r="C6848" t="s">
        <v>122</v>
      </c>
      <c r="D6848" t="s">
        <v>3956</v>
      </c>
      <c r="E6848" t="s">
        <v>34</v>
      </c>
      <c r="F6848" t="b">
        <v>0</v>
      </c>
      <c r="G6848" t="s">
        <v>52</v>
      </c>
      <c r="H6848" s="4">
        <v>45739.459224537037</v>
      </c>
      <c r="I6848" t="b">
        <v>0</v>
      </c>
      <c r="J6848" t="b">
        <v>1</v>
      </c>
      <c r="K6848" t="s">
        <v>24</v>
      </c>
      <c r="L6848" t="s">
        <v>36</v>
      </c>
      <c r="N6848">
        <v>16.125</v>
      </c>
      <c r="O6848" t="s">
        <v>9534</v>
      </c>
    </row>
    <row r="6849" spans="1:16" x14ac:dyDescent="0.25">
      <c r="A6849" t="s">
        <v>0</v>
      </c>
      <c r="B6849" t="s">
        <v>0</v>
      </c>
      <c r="C6849" t="s">
        <v>1978</v>
      </c>
      <c r="D6849" t="s">
        <v>7546</v>
      </c>
      <c r="E6849" t="s">
        <v>34</v>
      </c>
      <c r="F6849" t="b">
        <v>0</v>
      </c>
      <c r="G6849" t="s">
        <v>52</v>
      </c>
      <c r="H6849" s="4">
        <v>45739.459699074083</v>
      </c>
      <c r="I6849" t="b">
        <v>0</v>
      </c>
      <c r="J6849" t="b">
        <v>0</v>
      </c>
      <c r="K6849" t="s">
        <v>24</v>
      </c>
      <c r="L6849" t="s">
        <v>36</v>
      </c>
      <c r="N6849">
        <v>15</v>
      </c>
      <c r="O6849" t="s">
        <v>7547</v>
      </c>
      <c r="P6849" t="s">
        <v>61</v>
      </c>
    </row>
    <row r="6850" spans="1:16" x14ac:dyDescent="0.25">
      <c r="A6850" t="s">
        <v>19</v>
      </c>
      <c r="B6850" t="s">
        <v>1272</v>
      </c>
      <c r="C6850" t="s">
        <v>528</v>
      </c>
      <c r="D6850" t="s">
        <v>3972</v>
      </c>
      <c r="E6850" t="s">
        <v>20</v>
      </c>
      <c r="F6850" t="b">
        <v>0</v>
      </c>
      <c r="G6850" t="s">
        <v>27</v>
      </c>
      <c r="H6850" s="4">
        <v>45739.459976851853</v>
      </c>
      <c r="I6850" t="b">
        <v>1</v>
      </c>
      <c r="J6850" t="b">
        <v>1</v>
      </c>
      <c r="K6850" t="s">
        <v>24</v>
      </c>
      <c r="L6850" t="s">
        <v>22</v>
      </c>
      <c r="M6850">
        <v>110000</v>
      </c>
      <c r="O6850" t="s">
        <v>2384</v>
      </c>
      <c r="P6850" t="s">
        <v>951</v>
      </c>
    </row>
    <row r="6851" spans="1:16" x14ac:dyDescent="0.25">
      <c r="A6851" t="s">
        <v>2</v>
      </c>
      <c r="B6851" t="s">
        <v>1005</v>
      </c>
      <c r="C6851" t="s">
        <v>142</v>
      </c>
      <c r="D6851" t="s">
        <v>3969</v>
      </c>
      <c r="E6851" t="s">
        <v>20</v>
      </c>
      <c r="F6851" t="b">
        <v>0</v>
      </c>
      <c r="G6851" t="s">
        <v>35</v>
      </c>
      <c r="H6851" s="4">
        <v>45739.460428240738</v>
      </c>
      <c r="I6851" t="b">
        <v>0</v>
      </c>
      <c r="J6851" t="b">
        <v>0</v>
      </c>
      <c r="K6851" t="s">
        <v>24</v>
      </c>
      <c r="L6851" t="s">
        <v>22</v>
      </c>
      <c r="M6851">
        <v>89878.5</v>
      </c>
      <c r="O6851" t="s">
        <v>968</v>
      </c>
      <c r="P6851" t="s">
        <v>9535</v>
      </c>
    </row>
    <row r="6852" spans="1:16" x14ac:dyDescent="0.25">
      <c r="A6852" t="s">
        <v>40</v>
      </c>
      <c r="B6852" t="s">
        <v>9536</v>
      </c>
      <c r="C6852" t="s">
        <v>1111</v>
      </c>
      <c r="D6852" t="s">
        <v>3969</v>
      </c>
      <c r="E6852" t="s">
        <v>20</v>
      </c>
      <c r="F6852" t="b">
        <v>0</v>
      </c>
      <c r="G6852" t="s">
        <v>35</v>
      </c>
      <c r="H6852" s="4">
        <v>45739.460428240738</v>
      </c>
      <c r="I6852" t="b">
        <v>0</v>
      </c>
      <c r="J6852" t="b">
        <v>1</v>
      </c>
      <c r="K6852" t="s">
        <v>24</v>
      </c>
      <c r="L6852" t="s">
        <v>22</v>
      </c>
      <c r="M6852">
        <v>160000</v>
      </c>
      <c r="O6852" t="s">
        <v>2391</v>
      </c>
      <c r="P6852" t="s">
        <v>9537</v>
      </c>
    </row>
    <row r="6853" spans="1:16" x14ac:dyDescent="0.25">
      <c r="A6853" t="s">
        <v>0</v>
      </c>
      <c r="B6853" t="s">
        <v>5524</v>
      </c>
      <c r="C6853" t="s">
        <v>851</v>
      </c>
      <c r="D6853" t="s">
        <v>4327</v>
      </c>
      <c r="E6853" t="s">
        <v>20</v>
      </c>
      <c r="F6853" t="b">
        <v>0</v>
      </c>
      <c r="G6853" t="s">
        <v>27</v>
      </c>
      <c r="H6853" s="4">
        <v>45739.500081018523</v>
      </c>
      <c r="I6853" t="b">
        <v>0</v>
      </c>
      <c r="J6853" t="b">
        <v>0</v>
      </c>
      <c r="K6853" t="s">
        <v>24</v>
      </c>
      <c r="L6853" t="s">
        <v>22</v>
      </c>
      <c r="M6853">
        <v>62500</v>
      </c>
      <c r="O6853" t="s">
        <v>5525</v>
      </c>
      <c r="P6853" t="s">
        <v>5526</v>
      </c>
    </row>
    <row r="6854" spans="1:16" x14ac:dyDescent="0.25">
      <c r="A6854" t="s">
        <v>0</v>
      </c>
      <c r="B6854" t="s">
        <v>3665</v>
      </c>
      <c r="C6854" t="s">
        <v>2426</v>
      </c>
      <c r="D6854" t="s">
        <v>3956</v>
      </c>
      <c r="E6854" t="s">
        <v>20</v>
      </c>
      <c r="F6854" t="b">
        <v>0</v>
      </c>
      <c r="G6854" t="s">
        <v>27</v>
      </c>
      <c r="H6854" s="4">
        <v>45739.500173611108</v>
      </c>
      <c r="I6854" t="b">
        <v>0</v>
      </c>
      <c r="J6854" t="b">
        <v>1</v>
      </c>
      <c r="K6854" t="s">
        <v>24</v>
      </c>
      <c r="L6854" t="s">
        <v>36</v>
      </c>
      <c r="N6854">
        <v>27.29000091552734</v>
      </c>
      <c r="O6854" t="s">
        <v>9538</v>
      </c>
      <c r="P6854" t="s">
        <v>9539</v>
      </c>
    </row>
    <row r="6855" spans="1:16" x14ac:dyDescent="0.25">
      <c r="A6855" t="s">
        <v>1</v>
      </c>
      <c r="B6855" t="s">
        <v>2392</v>
      </c>
      <c r="C6855" t="s">
        <v>292</v>
      </c>
      <c r="D6855" t="s">
        <v>3972</v>
      </c>
      <c r="E6855" t="s">
        <v>20</v>
      </c>
      <c r="F6855" t="b">
        <v>0</v>
      </c>
      <c r="G6855" t="s">
        <v>30</v>
      </c>
      <c r="H6855" s="4">
        <v>45739.501180555562</v>
      </c>
      <c r="I6855" t="b">
        <v>0</v>
      </c>
      <c r="J6855" t="b">
        <v>1</v>
      </c>
      <c r="K6855" t="s">
        <v>24</v>
      </c>
      <c r="L6855" t="s">
        <v>22</v>
      </c>
      <c r="M6855">
        <v>193426.5</v>
      </c>
      <c r="O6855" t="s">
        <v>5481</v>
      </c>
      <c r="P6855" t="s">
        <v>1809</v>
      </c>
    </row>
    <row r="6856" spans="1:16" x14ac:dyDescent="0.25">
      <c r="A6856" t="s">
        <v>40</v>
      </c>
      <c r="B6856" t="s">
        <v>9371</v>
      </c>
      <c r="C6856" t="s">
        <v>2031</v>
      </c>
      <c r="D6856" t="s">
        <v>3956</v>
      </c>
      <c r="E6856" t="s">
        <v>34</v>
      </c>
      <c r="F6856" t="b">
        <v>0</v>
      </c>
      <c r="G6856" t="s">
        <v>27</v>
      </c>
      <c r="H6856" s="4">
        <v>45739.501296296286</v>
      </c>
      <c r="I6856" t="b">
        <v>0</v>
      </c>
      <c r="J6856" t="b">
        <v>1</v>
      </c>
      <c r="K6856" t="s">
        <v>24</v>
      </c>
      <c r="L6856" t="s">
        <v>36</v>
      </c>
      <c r="N6856">
        <v>54.420001983642578</v>
      </c>
      <c r="O6856" t="s">
        <v>2319</v>
      </c>
      <c r="P6856" t="s">
        <v>9372</v>
      </c>
    </row>
    <row r="6857" spans="1:16" x14ac:dyDescent="0.25">
      <c r="A6857" t="s">
        <v>2</v>
      </c>
      <c r="B6857" t="s">
        <v>7405</v>
      </c>
      <c r="C6857" t="s">
        <v>1358</v>
      </c>
      <c r="D6857" t="s">
        <v>3972</v>
      </c>
      <c r="E6857" t="s">
        <v>20</v>
      </c>
      <c r="F6857" t="b">
        <v>0</v>
      </c>
      <c r="G6857" t="s">
        <v>41</v>
      </c>
      <c r="H6857" s="4">
        <v>45739.501400462963</v>
      </c>
      <c r="I6857" t="b">
        <v>0</v>
      </c>
      <c r="J6857" t="b">
        <v>0</v>
      </c>
      <c r="K6857" t="s">
        <v>24</v>
      </c>
      <c r="L6857" t="s">
        <v>22</v>
      </c>
      <c r="M6857">
        <v>82850</v>
      </c>
      <c r="O6857" t="s">
        <v>5481</v>
      </c>
      <c r="P6857" t="s">
        <v>3772</v>
      </c>
    </row>
    <row r="6858" spans="1:16" x14ac:dyDescent="0.25">
      <c r="A6858" t="s">
        <v>2</v>
      </c>
      <c r="B6858" t="s">
        <v>9373</v>
      </c>
      <c r="C6858" t="s">
        <v>1050</v>
      </c>
      <c r="D6858" t="s">
        <v>3972</v>
      </c>
      <c r="E6858" t="s">
        <v>20</v>
      </c>
      <c r="F6858" t="b">
        <v>0</v>
      </c>
      <c r="G6858" t="s">
        <v>41</v>
      </c>
      <c r="H6858" s="4">
        <v>45739.502187500002</v>
      </c>
      <c r="I6858" t="b">
        <v>0</v>
      </c>
      <c r="J6858" t="b">
        <v>1</v>
      </c>
      <c r="K6858" t="s">
        <v>24</v>
      </c>
      <c r="L6858" t="s">
        <v>22</v>
      </c>
      <c r="M6858">
        <v>122900</v>
      </c>
      <c r="O6858" t="s">
        <v>5481</v>
      </c>
      <c r="P6858" t="s">
        <v>9374</v>
      </c>
    </row>
    <row r="6859" spans="1:16" x14ac:dyDescent="0.25">
      <c r="A6859" t="s">
        <v>1</v>
      </c>
      <c r="B6859" t="s">
        <v>9375</v>
      </c>
      <c r="C6859" t="s">
        <v>1050</v>
      </c>
      <c r="D6859" t="s">
        <v>3972</v>
      </c>
      <c r="E6859" t="s">
        <v>20</v>
      </c>
      <c r="F6859" t="b">
        <v>0</v>
      </c>
      <c r="G6859" t="s">
        <v>35</v>
      </c>
      <c r="H6859" s="4">
        <v>45739.502349537041</v>
      </c>
      <c r="I6859" t="b">
        <v>0</v>
      </c>
      <c r="J6859" t="b">
        <v>1</v>
      </c>
      <c r="K6859" t="s">
        <v>24</v>
      </c>
      <c r="L6859" t="s">
        <v>36</v>
      </c>
      <c r="N6859">
        <v>73</v>
      </c>
      <c r="O6859" t="s">
        <v>5481</v>
      </c>
      <c r="P6859" t="s">
        <v>354</v>
      </c>
    </row>
    <row r="6860" spans="1:16" x14ac:dyDescent="0.25">
      <c r="A6860" t="s">
        <v>25</v>
      </c>
      <c r="B6860" t="s">
        <v>9376</v>
      </c>
      <c r="C6860" t="s">
        <v>820</v>
      </c>
      <c r="D6860" t="s">
        <v>4034</v>
      </c>
      <c r="E6860" t="s">
        <v>20</v>
      </c>
      <c r="F6860" t="b">
        <v>0</v>
      </c>
      <c r="G6860" t="s">
        <v>820</v>
      </c>
      <c r="H6860" s="4">
        <v>45739.507175925923</v>
      </c>
      <c r="I6860" t="b">
        <v>0</v>
      </c>
      <c r="J6860" t="b">
        <v>0</v>
      </c>
      <c r="K6860" t="s">
        <v>820</v>
      </c>
      <c r="L6860" t="s">
        <v>22</v>
      </c>
      <c r="M6860">
        <v>64800</v>
      </c>
      <c r="O6860" t="s">
        <v>9377</v>
      </c>
      <c r="P6860" t="s">
        <v>9378</v>
      </c>
    </row>
    <row r="6861" spans="1:16" x14ac:dyDescent="0.25">
      <c r="A6861" t="s">
        <v>2</v>
      </c>
      <c r="B6861" t="s">
        <v>2</v>
      </c>
      <c r="C6861" t="s">
        <v>87</v>
      </c>
      <c r="D6861" t="s">
        <v>131</v>
      </c>
      <c r="E6861" t="s">
        <v>20</v>
      </c>
      <c r="F6861" t="b">
        <v>0</v>
      </c>
      <c r="G6861" t="s">
        <v>41</v>
      </c>
      <c r="H6861" s="4">
        <v>45739.554652777777</v>
      </c>
      <c r="I6861" t="b">
        <v>1</v>
      </c>
      <c r="J6861" t="b">
        <v>0</v>
      </c>
      <c r="K6861" t="s">
        <v>24</v>
      </c>
      <c r="L6861" t="s">
        <v>22</v>
      </c>
      <c r="M6861">
        <v>130000</v>
      </c>
      <c r="O6861" t="s">
        <v>131</v>
      </c>
      <c r="P6861" t="s">
        <v>9381</v>
      </c>
    </row>
    <row r="6862" spans="1:16" x14ac:dyDescent="0.25">
      <c r="A6862" t="s">
        <v>1</v>
      </c>
      <c r="B6862" t="s">
        <v>1</v>
      </c>
      <c r="C6862" t="s">
        <v>2640</v>
      </c>
      <c r="D6862" t="s">
        <v>3956</v>
      </c>
      <c r="E6862" t="s">
        <v>20</v>
      </c>
      <c r="F6862" t="b">
        <v>0</v>
      </c>
      <c r="G6862" t="s">
        <v>2641</v>
      </c>
      <c r="H6862" s="4">
        <v>45739.575949074067</v>
      </c>
      <c r="I6862" t="b">
        <v>0</v>
      </c>
      <c r="J6862" t="b">
        <v>0</v>
      </c>
      <c r="K6862" t="s">
        <v>2641</v>
      </c>
      <c r="L6862" t="s">
        <v>36</v>
      </c>
      <c r="N6862">
        <v>37.854999542236328</v>
      </c>
      <c r="O6862" t="s">
        <v>1071</v>
      </c>
      <c r="P6862" t="s">
        <v>9540</v>
      </c>
    </row>
    <row r="6863" spans="1:16" x14ac:dyDescent="0.25">
      <c r="A6863" t="s">
        <v>25</v>
      </c>
      <c r="B6863" t="s">
        <v>9541</v>
      </c>
      <c r="C6863" t="s">
        <v>151</v>
      </c>
      <c r="D6863" t="s">
        <v>4092</v>
      </c>
      <c r="E6863" t="s">
        <v>20</v>
      </c>
      <c r="F6863" t="b">
        <v>0</v>
      </c>
      <c r="G6863" t="s">
        <v>30</v>
      </c>
      <c r="H6863" s="4">
        <v>45739.584004629629</v>
      </c>
      <c r="I6863" t="b">
        <v>0</v>
      </c>
      <c r="J6863" t="b">
        <v>1</v>
      </c>
      <c r="K6863" t="s">
        <v>24</v>
      </c>
      <c r="L6863" t="s">
        <v>36</v>
      </c>
      <c r="N6863">
        <v>45</v>
      </c>
      <c r="O6863" t="s">
        <v>1511</v>
      </c>
      <c r="P6863" t="s">
        <v>3671</v>
      </c>
    </row>
    <row r="6864" spans="1:16" x14ac:dyDescent="0.25">
      <c r="A6864" t="s">
        <v>25</v>
      </c>
      <c r="B6864" t="s">
        <v>7230</v>
      </c>
      <c r="C6864" t="s">
        <v>7231</v>
      </c>
      <c r="D6864" t="s">
        <v>3972</v>
      </c>
      <c r="E6864" t="s">
        <v>51</v>
      </c>
      <c r="F6864" t="b">
        <v>0</v>
      </c>
      <c r="G6864" t="s">
        <v>30</v>
      </c>
      <c r="H6864" s="4">
        <v>45739.58421296296</v>
      </c>
      <c r="I6864" t="b">
        <v>0</v>
      </c>
      <c r="J6864" t="b">
        <v>0</v>
      </c>
      <c r="K6864" t="s">
        <v>24</v>
      </c>
      <c r="L6864" t="s">
        <v>36</v>
      </c>
      <c r="N6864">
        <v>57</v>
      </c>
      <c r="O6864" t="s">
        <v>1002</v>
      </c>
    </row>
    <row r="6865" spans="1:16" x14ac:dyDescent="0.25">
      <c r="A6865" t="s">
        <v>2</v>
      </c>
      <c r="B6865" t="s">
        <v>8582</v>
      </c>
      <c r="C6865" t="s">
        <v>559</v>
      </c>
      <c r="D6865" t="s">
        <v>3956</v>
      </c>
      <c r="E6865" t="s">
        <v>20</v>
      </c>
      <c r="F6865" t="b">
        <v>0</v>
      </c>
      <c r="G6865" t="s">
        <v>27</v>
      </c>
      <c r="H6865" s="4">
        <v>45739.584340277783</v>
      </c>
      <c r="I6865" t="b">
        <v>0</v>
      </c>
      <c r="J6865" t="b">
        <v>1</v>
      </c>
      <c r="K6865" t="s">
        <v>24</v>
      </c>
      <c r="L6865" t="s">
        <v>36</v>
      </c>
      <c r="N6865">
        <v>40.659999847412109</v>
      </c>
      <c r="O6865" t="s">
        <v>2944</v>
      </c>
      <c r="P6865" t="s">
        <v>9542</v>
      </c>
    </row>
    <row r="6866" spans="1:16" x14ac:dyDescent="0.25">
      <c r="A6866" t="s">
        <v>2</v>
      </c>
      <c r="B6866" t="s">
        <v>439</v>
      </c>
      <c r="C6866" t="s">
        <v>114</v>
      </c>
      <c r="D6866" t="s">
        <v>3956</v>
      </c>
      <c r="E6866" t="s">
        <v>20</v>
      </c>
      <c r="F6866" t="b">
        <v>0</v>
      </c>
      <c r="G6866" t="s">
        <v>27</v>
      </c>
      <c r="H6866" s="4">
        <v>45739.584837962961</v>
      </c>
      <c r="I6866" t="b">
        <v>0</v>
      </c>
      <c r="J6866" t="b">
        <v>1</v>
      </c>
      <c r="K6866" t="s">
        <v>24</v>
      </c>
      <c r="L6866" t="s">
        <v>36</v>
      </c>
      <c r="N6866">
        <v>61.159996032714837</v>
      </c>
      <c r="O6866" t="s">
        <v>2944</v>
      </c>
      <c r="P6866" t="s">
        <v>9542</v>
      </c>
    </row>
    <row r="6867" spans="1:16" x14ac:dyDescent="0.25">
      <c r="A6867" t="s">
        <v>2</v>
      </c>
      <c r="B6867" t="s">
        <v>9543</v>
      </c>
      <c r="C6867" t="s">
        <v>151</v>
      </c>
      <c r="D6867" t="s">
        <v>3956</v>
      </c>
      <c r="E6867" t="s">
        <v>20</v>
      </c>
      <c r="F6867" t="b">
        <v>0</v>
      </c>
      <c r="G6867" t="s">
        <v>27</v>
      </c>
      <c r="H6867" s="4">
        <v>45739.584861111107</v>
      </c>
      <c r="I6867" t="b">
        <v>0</v>
      </c>
      <c r="J6867" t="b">
        <v>0</v>
      </c>
      <c r="K6867" t="s">
        <v>24</v>
      </c>
      <c r="L6867" t="s">
        <v>36</v>
      </c>
      <c r="N6867">
        <v>50.669998168945313</v>
      </c>
      <c r="O6867" t="s">
        <v>968</v>
      </c>
      <c r="P6867" t="s">
        <v>9535</v>
      </c>
    </row>
    <row r="6868" spans="1:16" x14ac:dyDescent="0.25">
      <c r="A6868" t="s">
        <v>40</v>
      </c>
      <c r="B6868" t="s">
        <v>9544</v>
      </c>
      <c r="C6868" t="s">
        <v>928</v>
      </c>
      <c r="D6868" t="s">
        <v>3956</v>
      </c>
      <c r="E6868" t="s">
        <v>20</v>
      </c>
      <c r="F6868" t="b">
        <v>0</v>
      </c>
      <c r="G6868" t="s">
        <v>27</v>
      </c>
      <c r="H6868" s="4">
        <v>45739.584861111107</v>
      </c>
      <c r="I6868" t="b">
        <v>0</v>
      </c>
      <c r="J6868" t="b">
        <v>0</v>
      </c>
      <c r="K6868" t="s">
        <v>24</v>
      </c>
      <c r="L6868" t="s">
        <v>36</v>
      </c>
      <c r="N6868">
        <v>55.06500244140625</v>
      </c>
      <c r="O6868" t="s">
        <v>567</v>
      </c>
      <c r="P6868" t="s">
        <v>9545</v>
      </c>
    </row>
    <row r="6869" spans="1:16" x14ac:dyDescent="0.25">
      <c r="A6869" t="s">
        <v>2</v>
      </c>
      <c r="B6869" t="s">
        <v>9546</v>
      </c>
      <c r="C6869" t="s">
        <v>1270</v>
      </c>
      <c r="D6869" t="s">
        <v>3972</v>
      </c>
      <c r="E6869" t="s">
        <v>20</v>
      </c>
      <c r="F6869" t="b">
        <v>0</v>
      </c>
      <c r="G6869" t="s">
        <v>27</v>
      </c>
      <c r="H6869" s="4">
        <v>45739.584976851853</v>
      </c>
      <c r="I6869" t="b">
        <v>0</v>
      </c>
      <c r="J6869" t="b">
        <v>1</v>
      </c>
      <c r="K6869" t="s">
        <v>24</v>
      </c>
      <c r="L6869" t="s">
        <v>22</v>
      </c>
      <c r="M6869">
        <v>162500</v>
      </c>
      <c r="O6869" t="s">
        <v>1172</v>
      </c>
      <c r="P6869" t="s">
        <v>6649</v>
      </c>
    </row>
    <row r="6870" spans="1:16" x14ac:dyDescent="0.25">
      <c r="A6870" t="s">
        <v>40</v>
      </c>
      <c r="B6870" t="s">
        <v>9547</v>
      </c>
      <c r="C6870" t="s">
        <v>357</v>
      </c>
      <c r="D6870" t="s">
        <v>3956</v>
      </c>
      <c r="E6870" t="s">
        <v>20</v>
      </c>
      <c r="F6870" t="b">
        <v>0</v>
      </c>
      <c r="G6870" t="s">
        <v>27</v>
      </c>
      <c r="H6870" s="4">
        <v>45739.585081018522</v>
      </c>
      <c r="I6870" t="b">
        <v>0</v>
      </c>
      <c r="J6870" t="b">
        <v>1</v>
      </c>
      <c r="K6870" t="s">
        <v>24</v>
      </c>
      <c r="L6870" t="s">
        <v>36</v>
      </c>
      <c r="N6870">
        <v>51.229999542236328</v>
      </c>
      <c r="O6870" t="s">
        <v>9548</v>
      </c>
      <c r="P6870" t="s">
        <v>502</v>
      </c>
    </row>
    <row r="6871" spans="1:16" x14ac:dyDescent="0.25">
      <c r="A6871" t="s">
        <v>89</v>
      </c>
      <c r="B6871" t="s">
        <v>7026</v>
      </c>
      <c r="C6871" t="s">
        <v>82</v>
      </c>
      <c r="D6871" t="s">
        <v>3972</v>
      </c>
      <c r="E6871" t="s">
        <v>20</v>
      </c>
      <c r="F6871" t="b">
        <v>0</v>
      </c>
      <c r="G6871" t="s">
        <v>41</v>
      </c>
      <c r="H6871" s="4">
        <v>45739.585682870369</v>
      </c>
      <c r="I6871" t="b">
        <v>0</v>
      </c>
      <c r="J6871" t="b">
        <v>1</v>
      </c>
      <c r="K6871" t="s">
        <v>24</v>
      </c>
      <c r="L6871" t="s">
        <v>22</v>
      </c>
      <c r="M6871">
        <v>147500</v>
      </c>
      <c r="O6871" t="s">
        <v>7027</v>
      </c>
      <c r="P6871" t="s">
        <v>7028</v>
      </c>
    </row>
    <row r="6872" spans="1:16" x14ac:dyDescent="0.25">
      <c r="A6872" t="s">
        <v>19</v>
      </c>
      <c r="B6872" t="s">
        <v>9384</v>
      </c>
      <c r="C6872" t="s">
        <v>140</v>
      </c>
      <c r="D6872" t="s">
        <v>3600</v>
      </c>
      <c r="E6872" t="s">
        <v>51</v>
      </c>
      <c r="F6872" t="b">
        <v>0</v>
      </c>
      <c r="G6872" t="s">
        <v>41</v>
      </c>
      <c r="H6872" s="4">
        <v>45739.596435185187</v>
      </c>
      <c r="I6872" t="b">
        <v>0</v>
      </c>
      <c r="J6872" t="b">
        <v>0</v>
      </c>
      <c r="K6872" t="s">
        <v>24</v>
      </c>
      <c r="L6872" t="s">
        <v>36</v>
      </c>
      <c r="N6872">
        <v>110</v>
      </c>
      <c r="O6872" t="s">
        <v>2569</v>
      </c>
      <c r="P6872" t="s">
        <v>2188</v>
      </c>
    </row>
    <row r="6873" spans="1:16" x14ac:dyDescent="0.25">
      <c r="A6873" t="s">
        <v>139</v>
      </c>
      <c r="B6873" t="s">
        <v>1697</v>
      </c>
      <c r="C6873" t="s">
        <v>39</v>
      </c>
      <c r="D6873" t="s">
        <v>7657</v>
      </c>
      <c r="E6873" t="s">
        <v>20</v>
      </c>
      <c r="F6873" t="b">
        <v>1</v>
      </c>
      <c r="G6873" t="s">
        <v>625</v>
      </c>
      <c r="H6873" s="4">
        <v>45739.624872685177</v>
      </c>
      <c r="I6873" t="b">
        <v>1</v>
      </c>
      <c r="J6873" t="b">
        <v>0</v>
      </c>
      <c r="K6873" t="s">
        <v>625</v>
      </c>
      <c r="L6873" t="s">
        <v>22</v>
      </c>
      <c r="M6873">
        <v>70000</v>
      </c>
      <c r="O6873" t="s">
        <v>9385</v>
      </c>
      <c r="P6873" t="s">
        <v>9386</v>
      </c>
    </row>
    <row r="6874" spans="1:16" x14ac:dyDescent="0.25">
      <c r="A6874" t="s">
        <v>0</v>
      </c>
      <c r="B6874" t="s">
        <v>1632</v>
      </c>
      <c r="C6874" t="s">
        <v>118</v>
      </c>
      <c r="D6874" t="s">
        <v>131</v>
      </c>
      <c r="F6874" t="b">
        <v>0</v>
      </c>
      <c r="G6874" t="s">
        <v>27</v>
      </c>
      <c r="H6874" s="4">
        <v>45739.625127314823</v>
      </c>
      <c r="I6874" t="b">
        <v>1</v>
      </c>
      <c r="J6874" t="b">
        <v>0</v>
      </c>
      <c r="K6874" t="s">
        <v>24</v>
      </c>
      <c r="L6874" t="s">
        <v>36</v>
      </c>
      <c r="N6874">
        <v>41</v>
      </c>
      <c r="O6874" t="s">
        <v>131</v>
      </c>
      <c r="P6874" t="s">
        <v>9387</v>
      </c>
    </row>
    <row r="6875" spans="1:16" x14ac:dyDescent="0.25">
      <c r="A6875" t="s">
        <v>0</v>
      </c>
      <c r="B6875" t="s">
        <v>9549</v>
      </c>
      <c r="C6875" t="s">
        <v>559</v>
      </c>
      <c r="D6875" t="s">
        <v>3956</v>
      </c>
      <c r="E6875" t="s">
        <v>20</v>
      </c>
      <c r="F6875" t="b">
        <v>0</v>
      </c>
      <c r="G6875" t="s">
        <v>27</v>
      </c>
      <c r="H6875" s="4">
        <v>45739.625150462962</v>
      </c>
      <c r="I6875" t="b">
        <v>0</v>
      </c>
      <c r="J6875" t="b">
        <v>1</v>
      </c>
      <c r="K6875" t="s">
        <v>24</v>
      </c>
      <c r="L6875" t="s">
        <v>36</v>
      </c>
      <c r="N6875">
        <v>20.670000076293949</v>
      </c>
      <c r="O6875" t="s">
        <v>8595</v>
      </c>
      <c r="P6875" t="s">
        <v>9550</v>
      </c>
    </row>
    <row r="6876" spans="1:16" x14ac:dyDescent="0.25">
      <c r="A6876" t="s">
        <v>25</v>
      </c>
      <c r="B6876" t="s">
        <v>9551</v>
      </c>
      <c r="C6876" t="s">
        <v>140</v>
      </c>
      <c r="D6876" t="s">
        <v>3956</v>
      </c>
      <c r="E6876" t="s">
        <v>20</v>
      </c>
      <c r="F6876" t="b">
        <v>0</v>
      </c>
      <c r="G6876" t="s">
        <v>35</v>
      </c>
      <c r="H6876" s="4">
        <v>45739.625625000001</v>
      </c>
      <c r="I6876" t="b">
        <v>0</v>
      </c>
      <c r="J6876" t="b">
        <v>1</v>
      </c>
      <c r="K6876" t="s">
        <v>24</v>
      </c>
      <c r="L6876" t="s">
        <v>36</v>
      </c>
      <c r="N6876">
        <v>13.59500026702881</v>
      </c>
      <c r="O6876" t="s">
        <v>254</v>
      </c>
      <c r="P6876" t="s">
        <v>9552</v>
      </c>
    </row>
    <row r="6877" spans="1:16" x14ac:dyDescent="0.25">
      <c r="A6877" t="s">
        <v>0</v>
      </c>
      <c r="B6877" t="s">
        <v>3911</v>
      </c>
      <c r="C6877" t="s">
        <v>966</v>
      </c>
      <c r="D6877" t="s">
        <v>3956</v>
      </c>
      <c r="E6877" t="s">
        <v>20</v>
      </c>
      <c r="F6877" t="b">
        <v>0</v>
      </c>
      <c r="G6877" t="s">
        <v>30</v>
      </c>
      <c r="H6877" s="4">
        <v>45739.625671296293</v>
      </c>
      <c r="I6877" t="b">
        <v>0</v>
      </c>
      <c r="J6877" t="b">
        <v>1</v>
      </c>
      <c r="K6877" t="s">
        <v>24</v>
      </c>
      <c r="L6877" t="s">
        <v>36</v>
      </c>
      <c r="N6877">
        <v>23.760000228881839</v>
      </c>
      <c r="O6877" t="s">
        <v>8595</v>
      </c>
      <c r="P6877" t="s">
        <v>9550</v>
      </c>
    </row>
    <row r="6878" spans="1:16" x14ac:dyDescent="0.25">
      <c r="A6878" t="s">
        <v>19</v>
      </c>
      <c r="B6878" t="s">
        <v>9388</v>
      </c>
      <c r="C6878" t="s">
        <v>3887</v>
      </c>
      <c r="D6878" t="s">
        <v>3972</v>
      </c>
      <c r="E6878" t="s">
        <v>20</v>
      </c>
      <c r="F6878" t="b">
        <v>0</v>
      </c>
      <c r="G6878" t="s">
        <v>27</v>
      </c>
      <c r="H6878" s="4">
        <v>45739.625775462962</v>
      </c>
      <c r="I6878" t="b">
        <v>0</v>
      </c>
      <c r="J6878" t="b">
        <v>1</v>
      </c>
      <c r="K6878" t="s">
        <v>24</v>
      </c>
      <c r="L6878" t="s">
        <v>22</v>
      </c>
      <c r="M6878">
        <v>152500</v>
      </c>
      <c r="O6878" t="s">
        <v>9389</v>
      </c>
      <c r="P6878" t="s">
        <v>9390</v>
      </c>
    </row>
    <row r="6879" spans="1:16" x14ac:dyDescent="0.25">
      <c r="A6879" t="s">
        <v>19</v>
      </c>
      <c r="B6879" t="s">
        <v>9553</v>
      </c>
      <c r="C6879" t="s">
        <v>42</v>
      </c>
      <c r="D6879" t="s">
        <v>3956</v>
      </c>
      <c r="E6879" t="s">
        <v>20</v>
      </c>
      <c r="F6879" t="b">
        <v>0</v>
      </c>
      <c r="G6879" t="s">
        <v>41</v>
      </c>
      <c r="H6879" s="4">
        <v>45739.626087962963</v>
      </c>
      <c r="I6879" t="b">
        <v>0</v>
      </c>
      <c r="J6879" t="b">
        <v>1</v>
      </c>
      <c r="K6879" t="s">
        <v>24</v>
      </c>
      <c r="L6879" t="s">
        <v>36</v>
      </c>
      <c r="N6879">
        <v>78.544998168945313</v>
      </c>
      <c r="O6879" t="s">
        <v>1883</v>
      </c>
      <c r="P6879" t="s">
        <v>447</v>
      </c>
    </row>
    <row r="6880" spans="1:16" x14ac:dyDescent="0.25">
      <c r="A6880" t="s">
        <v>1</v>
      </c>
      <c r="B6880" t="s">
        <v>9554</v>
      </c>
      <c r="C6880" t="s">
        <v>283</v>
      </c>
      <c r="D6880" t="s">
        <v>3956</v>
      </c>
      <c r="E6880" t="s">
        <v>20</v>
      </c>
      <c r="F6880" t="b">
        <v>0</v>
      </c>
      <c r="G6880" t="s">
        <v>41</v>
      </c>
      <c r="H6880" s="4">
        <v>45739.626087962963</v>
      </c>
      <c r="I6880" t="b">
        <v>0</v>
      </c>
      <c r="J6880" t="b">
        <v>1</v>
      </c>
      <c r="K6880" t="s">
        <v>24</v>
      </c>
      <c r="L6880" t="s">
        <v>36</v>
      </c>
      <c r="N6880">
        <v>78.544998168945313</v>
      </c>
      <c r="O6880" t="s">
        <v>3009</v>
      </c>
      <c r="P6880" t="s">
        <v>9555</v>
      </c>
    </row>
    <row r="6881" spans="1:16" x14ac:dyDescent="0.25">
      <c r="A6881" t="s">
        <v>2</v>
      </c>
      <c r="B6881" t="s">
        <v>7440</v>
      </c>
      <c r="C6881" t="s">
        <v>3579</v>
      </c>
      <c r="D6881" t="s">
        <v>3956</v>
      </c>
      <c r="E6881" t="s">
        <v>20</v>
      </c>
      <c r="F6881" t="b">
        <v>0</v>
      </c>
      <c r="G6881" t="s">
        <v>27</v>
      </c>
      <c r="H6881" s="4">
        <v>45739.626550925917</v>
      </c>
      <c r="I6881" t="b">
        <v>0</v>
      </c>
      <c r="J6881" t="b">
        <v>1</v>
      </c>
      <c r="K6881" t="s">
        <v>24</v>
      </c>
      <c r="L6881" t="s">
        <v>36</v>
      </c>
      <c r="N6881">
        <v>44.470001220703118</v>
      </c>
      <c r="O6881" t="s">
        <v>2768</v>
      </c>
      <c r="P6881" t="s">
        <v>128</v>
      </c>
    </row>
    <row r="6882" spans="1:16" x14ac:dyDescent="0.25">
      <c r="A6882" t="s">
        <v>2</v>
      </c>
      <c r="B6882" t="s">
        <v>9556</v>
      </c>
      <c r="C6882" t="s">
        <v>94</v>
      </c>
      <c r="D6882" t="s">
        <v>3956</v>
      </c>
      <c r="E6882" t="s">
        <v>20</v>
      </c>
      <c r="F6882" t="b">
        <v>0</v>
      </c>
      <c r="G6882" t="s">
        <v>27</v>
      </c>
      <c r="H6882" s="4">
        <v>45739.626574074071</v>
      </c>
      <c r="I6882" t="b">
        <v>0</v>
      </c>
      <c r="J6882" t="b">
        <v>0</v>
      </c>
      <c r="K6882" t="s">
        <v>24</v>
      </c>
      <c r="L6882" t="s">
        <v>36</v>
      </c>
      <c r="N6882">
        <v>36.909999847412109</v>
      </c>
      <c r="O6882" t="s">
        <v>294</v>
      </c>
      <c r="P6882" t="s">
        <v>9557</v>
      </c>
    </row>
    <row r="6883" spans="1:16" x14ac:dyDescent="0.25">
      <c r="A6883" t="s">
        <v>2</v>
      </c>
      <c r="B6883" t="s">
        <v>2</v>
      </c>
      <c r="C6883" t="s">
        <v>9392</v>
      </c>
      <c r="D6883" t="s">
        <v>3972</v>
      </c>
      <c r="E6883" t="s">
        <v>20</v>
      </c>
      <c r="F6883" t="b">
        <v>0</v>
      </c>
      <c r="G6883" t="s">
        <v>52</v>
      </c>
      <c r="H6883" s="4">
        <v>45739.629131944443</v>
      </c>
      <c r="I6883" t="b">
        <v>0</v>
      </c>
      <c r="J6883" t="b">
        <v>1</v>
      </c>
      <c r="K6883" t="s">
        <v>24</v>
      </c>
      <c r="L6883" t="s">
        <v>22</v>
      </c>
      <c r="M6883">
        <v>187153</v>
      </c>
      <c r="O6883" t="s">
        <v>5481</v>
      </c>
      <c r="P6883" t="s">
        <v>3226</v>
      </c>
    </row>
    <row r="6884" spans="1:16" x14ac:dyDescent="0.25">
      <c r="A6884" t="s">
        <v>2</v>
      </c>
      <c r="B6884" t="s">
        <v>4907</v>
      </c>
      <c r="C6884" t="s">
        <v>475</v>
      </c>
      <c r="D6884" t="s">
        <v>3972</v>
      </c>
      <c r="E6884" t="s">
        <v>20</v>
      </c>
      <c r="F6884" t="b">
        <v>0</v>
      </c>
      <c r="G6884" t="s">
        <v>27</v>
      </c>
      <c r="H6884" s="4">
        <v>45739.641516203701</v>
      </c>
      <c r="I6884" t="b">
        <v>0</v>
      </c>
      <c r="J6884" t="b">
        <v>0</v>
      </c>
      <c r="K6884" t="s">
        <v>24</v>
      </c>
      <c r="L6884" t="s">
        <v>22</v>
      </c>
      <c r="M6884">
        <v>130000</v>
      </c>
      <c r="O6884" t="s">
        <v>2925</v>
      </c>
    </row>
    <row r="6885" spans="1:16" x14ac:dyDescent="0.25">
      <c r="A6885" t="s">
        <v>0</v>
      </c>
      <c r="B6885" t="s">
        <v>8785</v>
      </c>
      <c r="C6885" t="s">
        <v>1099</v>
      </c>
      <c r="D6885" t="s">
        <v>3600</v>
      </c>
      <c r="E6885" t="s">
        <v>51</v>
      </c>
      <c r="F6885" t="b">
        <v>0</v>
      </c>
      <c r="G6885" t="s">
        <v>27</v>
      </c>
      <c r="H6885" s="4">
        <v>45739.666724537034</v>
      </c>
      <c r="I6885" t="b">
        <v>1</v>
      </c>
      <c r="J6885" t="b">
        <v>0</v>
      </c>
      <c r="K6885" t="s">
        <v>24</v>
      </c>
      <c r="L6885" t="s">
        <v>36</v>
      </c>
      <c r="N6885">
        <v>60</v>
      </c>
      <c r="O6885" t="s">
        <v>8786</v>
      </c>
      <c r="P6885" t="s">
        <v>119</v>
      </c>
    </row>
    <row r="6886" spans="1:16" x14ac:dyDescent="0.25">
      <c r="A6886" t="s">
        <v>0</v>
      </c>
      <c r="B6886" t="s">
        <v>9558</v>
      </c>
      <c r="C6886" t="s">
        <v>823</v>
      </c>
      <c r="D6886" t="s">
        <v>3956</v>
      </c>
      <c r="E6886" t="s">
        <v>20</v>
      </c>
      <c r="F6886" t="b">
        <v>0</v>
      </c>
      <c r="G6886" t="s">
        <v>41</v>
      </c>
      <c r="H6886" s="4">
        <v>45739.667037037027</v>
      </c>
      <c r="I6886" t="b">
        <v>0</v>
      </c>
      <c r="J6886" t="b">
        <v>0</v>
      </c>
      <c r="K6886" t="s">
        <v>24</v>
      </c>
      <c r="L6886" t="s">
        <v>36</v>
      </c>
      <c r="N6886">
        <v>24.33499908447266</v>
      </c>
      <c r="O6886" t="s">
        <v>2195</v>
      </c>
    </row>
    <row r="6887" spans="1:16" x14ac:dyDescent="0.25">
      <c r="A6887" t="s">
        <v>2</v>
      </c>
      <c r="B6887" t="s">
        <v>7236</v>
      </c>
      <c r="C6887" t="s">
        <v>2360</v>
      </c>
      <c r="D6887" t="s">
        <v>7237</v>
      </c>
      <c r="E6887" t="s">
        <v>20</v>
      </c>
      <c r="F6887" t="b">
        <v>0</v>
      </c>
      <c r="G6887" t="s">
        <v>1740</v>
      </c>
      <c r="H6887" s="4">
        <v>45739.685069444437</v>
      </c>
      <c r="I6887" t="b">
        <v>0</v>
      </c>
      <c r="J6887" t="b">
        <v>0</v>
      </c>
      <c r="K6887" t="s">
        <v>1740</v>
      </c>
      <c r="L6887" t="s">
        <v>22</v>
      </c>
      <c r="M6887">
        <v>28000</v>
      </c>
      <c r="O6887" t="s">
        <v>7238</v>
      </c>
    </row>
    <row r="6888" spans="1:16" x14ac:dyDescent="0.25">
      <c r="A6888" t="s">
        <v>0</v>
      </c>
      <c r="B6888" t="s">
        <v>9395</v>
      </c>
      <c r="C6888" t="s">
        <v>443</v>
      </c>
      <c r="D6888" t="s">
        <v>3600</v>
      </c>
      <c r="E6888" t="s">
        <v>20</v>
      </c>
      <c r="F6888" t="b">
        <v>0</v>
      </c>
      <c r="G6888" t="s">
        <v>27</v>
      </c>
      <c r="H6888" s="4">
        <v>45739.708368055559</v>
      </c>
      <c r="I6888" t="b">
        <v>0</v>
      </c>
      <c r="J6888" t="b">
        <v>0</v>
      </c>
      <c r="K6888" t="s">
        <v>24</v>
      </c>
      <c r="L6888" t="s">
        <v>22</v>
      </c>
      <c r="M6888">
        <v>107500</v>
      </c>
      <c r="O6888" t="s">
        <v>9396</v>
      </c>
      <c r="P6888" t="s">
        <v>9397</v>
      </c>
    </row>
    <row r="6889" spans="1:16" x14ac:dyDescent="0.25">
      <c r="A6889" t="s">
        <v>0</v>
      </c>
      <c r="B6889" t="s">
        <v>0</v>
      </c>
      <c r="C6889" t="s">
        <v>621</v>
      </c>
      <c r="D6889" t="s">
        <v>3972</v>
      </c>
      <c r="E6889" t="s">
        <v>51</v>
      </c>
      <c r="F6889" t="b">
        <v>0</v>
      </c>
      <c r="G6889" t="s">
        <v>52</v>
      </c>
      <c r="H6889" s="4">
        <v>45739.709050925929</v>
      </c>
      <c r="I6889" t="b">
        <v>1</v>
      </c>
      <c r="J6889" t="b">
        <v>0</v>
      </c>
      <c r="K6889" t="s">
        <v>24</v>
      </c>
      <c r="L6889" t="s">
        <v>36</v>
      </c>
      <c r="N6889">
        <v>22.5</v>
      </c>
      <c r="O6889" t="s">
        <v>1783</v>
      </c>
    </row>
    <row r="6890" spans="1:16" x14ac:dyDescent="0.25">
      <c r="A6890" t="s">
        <v>1</v>
      </c>
      <c r="B6890" t="s">
        <v>779</v>
      </c>
      <c r="C6890" t="s">
        <v>64</v>
      </c>
      <c r="D6890" t="s">
        <v>3972</v>
      </c>
      <c r="E6890" t="s">
        <v>631</v>
      </c>
      <c r="F6890" t="b">
        <v>0</v>
      </c>
      <c r="G6890" t="s">
        <v>52</v>
      </c>
      <c r="H6890" s="4">
        <v>45739.710057870368</v>
      </c>
      <c r="I6890" t="b">
        <v>0</v>
      </c>
      <c r="J6890" t="b">
        <v>0</v>
      </c>
      <c r="K6890" t="s">
        <v>24</v>
      </c>
      <c r="L6890" t="s">
        <v>36</v>
      </c>
      <c r="N6890">
        <v>20</v>
      </c>
      <c r="O6890" t="s">
        <v>3888</v>
      </c>
      <c r="P6890" t="s">
        <v>149</v>
      </c>
    </row>
    <row r="6891" spans="1:16" x14ac:dyDescent="0.25">
      <c r="A6891" t="s">
        <v>2</v>
      </c>
      <c r="B6891" t="s">
        <v>9400</v>
      </c>
      <c r="C6891" t="s">
        <v>633</v>
      </c>
      <c r="D6891" t="s">
        <v>2208</v>
      </c>
      <c r="E6891" t="s">
        <v>20</v>
      </c>
      <c r="F6891" t="b">
        <v>0</v>
      </c>
      <c r="G6891" t="s">
        <v>27</v>
      </c>
      <c r="H6891" s="4">
        <v>45739.710277777784</v>
      </c>
      <c r="I6891" t="b">
        <v>0</v>
      </c>
      <c r="J6891" t="b">
        <v>1</v>
      </c>
      <c r="K6891" t="s">
        <v>24</v>
      </c>
      <c r="L6891" t="s">
        <v>22</v>
      </c>
      <c r="M6891">
        <v>135000</v>
      </c>
      <c r="O6891" t="s">
        <v>3506</v>
      </c>
      <c r="P6891" t="s">
        <v>9401</v>
      </c>
    </row>
    <row r="6892" spans="1:16" x14ac:dyDescent="0.25">
      <c r="A6892" t="s">
        <v>2</v>
      </c>
      <c r="B6892" t="s">
        <v>2</v>
      </c>
      <c r="C6892" t="s">
        <v>39</v>
      </c>
      <c r="D6892" t="s">
        <v>3984</v>
      </c>
      <c r="E6892" t="s">
        <v>20</v>
      </c>
      <c r="F6892" t="b">
        <v>1</v>
      </c>
      <c r="G6892" t="s">
        <v>3446</v>
      </c>
      <c r="H6892" s="4">
        <v>45739.710682870369</v>
      </c>
      <c r="I6892" t="b">
        <v>0</v>
      </c>
      <c r="J6892" t="b">
        <v>0</v>
      </c>
      <c r="K6892" t="s">
        <v>3446</v>
      </c>
      <c r="L6892" t="s">
        <v>22</v>
      </c>
      <c r="M6892">
        <v>37500</v>
      </c>
      <c r="O6892" t="s">
        <v>7649</v>
      </c>
      <c r="P6892" t="s">
        <v>7650</v>
      </c>
    </row>
    <row r="6893" spans="1:16" x14ac:dyDescent="0.25">
      <c r="A6893" t="s">
        <v>2</v>
      </c>
      <c r="B6893" t="s">
        <v>9405</v>
      </c>
      <c r="C6893" t="s">
        <v>4207</v>
      </c>
      <c r="D6893" t="s">
        <v>3828</v>
      </c>
      <c r="E6893" t="s">
        <v>219</v>
      </c>
      <c r="F6893" t="b">
        <v>0</v>
      </c>
      <c r="G6893" t="s">
        <v>1247</v>
      </c>
      <c r="H6893" s="4">
        <v>45739.738020833327</v>
      </c>
      <c r="I6893" t="b">
        <v>0</v>
      </c>
      <c r="J6893" t="b">
        <v>0</v>
      </c>
      <c r="K6893" t="s">
        <v>1247</v>
      </c>
      <c r="L6893" t="s">
        <v>36</v>
      </c>
      <c r="N6893">
        <v>32.5</v>
      </c>
      <c r="O6893" t="s">
        <v>9406</v>
      </c>
    </row>
    <row r="6894" spans="1:16" x14ac:dyDescent="0.25">
      <c r="A6894" t="s">
        <v>0</v>
      </c>
      <c r="B6894" t="s">
        <v>0</v>
      </c>
      <c r="C6894" t="s">
        <v>9559</v>
      </c>
      <c r="D6894" t="s">
        <v>3828</v>
      </c>
      <c r="E6894" t="s">
        <v>20</v>
      </c>
      <c r="F6894" t="b">
        <v>0</v>
      </c>
      <c r="G6894" t="s">
        <v>27</v>
      </c>
      <c r="H6894" s="4">
        <v>45739.750127314823</v>
      </c>
      <c r="I6894" t="b">
        <v>0</v>
      </c>
      <c r="J6894" t="b">
        <v>0</v>
      </c>
      <c r="K6894" t="s">
        <v>24</v>
      </c>
      <c r="L6894" t="s">
        <v>22</v>
      </c>
      <c r="M6894">
        <v>100224.5</v>
      </c>
      <c r="O6894" t="s">
        <v>9560</v>
      </c>
      <c r="P6894" t="s">
        <v>9561</v>
      </c>
    </row>
    <row r="6895" spans="1:16" x14ac:dyDescent="0.25">
      <c r="A6895" t="s">
        <v>2</v>
      </c>
      <c r="B6895" t="s">
        <v>9407</v>
      </c>
      <c r="C6895" t="s">
        <v>122</v>
      </c>
      <c r="D6895" t="s">
        <v>3600</v>
      </c>
      <c r="E6895" t="s">
        <v>20</v>
      </c>
      <c r="F6895" t="b">
        <v>0</v>
      </c>
      <c r="G6895" t="s">
        <v>27</v>
      </c>
      <c r="H6895" s="4">
        <v>45739.752106481479</v>
      </c>
      <c r="I6895" t="b">
        <v>1</v>
      </c>
      <c r="J6895" t="b">
        <v>0</v>
      </c>
      <c r="K6895" t="s">
        <v>24</v>
      </c>
      <c r="L6895" t="s">
        <v>22</v>
      </c>
      <c r="M6895">
        <v>95000</v>
      </c>
      <c r="O6895" t="s">
        <v>9408</v>
      </c>
      <c r="P6895" t="s">
        <v>48</v>
      </c>
    </row>
    <row r="6896" spans="1:16" x14ac:dyDescent="0.25">
      <c r="A6896" t="s">
        <v>0</v>
      </c>
      <c r="B6896" t="s">
        <v>9409</v>
      </c>
      <c r="C6896" t="s">
        <v>329</v>
      </c>
      <c r="D6896" t="s">
        <v>3972</v>
      </c>
      <c r="E6896" t="s">
        <v>51</v>
      </c>
      <c r="F6896" t="b">
        <v>0</v>
      </c>
      <c r="G6896" t="s">
        <v>27</v>
      </c>
      <c r="H6896" s="4">
        <v>45739.791932870372</v>
      </c>
      <c r="I6896" t="b">
        <v>0</v>
      </c>
      <c r="J6896" t="b">
        <v>0</v>
      </c>
      <c r="K6896" t="s">
        <v>24</v>
      </c>
      <c r="L6896" t="s">
        <v>36</v>
      </c>
      <c r="N6896">
        <v>80</v>
      </c>
      <c r="O6896" t="s">
        <v>9410</v>
      </c>
    </row>
    <row r="6897" spans="1:16" x14ac:dyDescent="0.25">
      <c r="A6897" t="s">
        <v>2</v>
      </c>
      <c r="B6897" t="s">
        <v>9412</v>
      </c>
      <c r="C6897" t="s">
        <v>1025</v>
      </c>
      <c r="D6897" t="s">
        <v>3600</v>
      </c>
      <c r="E6897" t="s">
        <v>51</v>
      </c>
      <c r="F6897" t="b">
        <v>0</v>
      </c>
      <c r="G6897" t="s">
        <v>35</v>
      </c>
      <c r="H6897" s="4">
        <v>45739.793356481481</v>
      </c>
      <c r="I6897" t="b">
        <v>1</v>
      </c>
      <c r="J6897" t="b">
        <v>0</v>
      </c>
      <c r="K6897" t="s">
        <v>24</v>
      </c>
      <c r="L6897" t="s">
        <v>36</v>
      </c>
      <c r="N6897">
        <v>65</v>
      </c>
      <c r="O6897" t="s">
        <v>9413</v>
      </c>
      <c r="P6897" t="s">
        <v>2177</v>
      </c>
    </row>
    <row r="6898" spans="1:16" x14ac:dyDescent="0.25">
      <c r="A6898" t="s">
        <v>0</v>
      </c>
      <c r="B6898" t="s">
        <v>8055</v>
      </c>
      <c r="C6898" t="s">
        <v>696</v>
      </c>
      <c r="D6898" t="s">
        <v>3972</v>
      </c>
      <c r="E6898" t="s">
        <v>51</v>
      </c>
      <c r="F6898" t="b">
        <v>0</v>
      </c>
      <c r="G6898" t="s">
        <v>30</v>
      </c>
      <c r="H6898" s="4">
        <v>45739.793506944443</v>
      </c>
      <c r="I6898" t="b">
        <v>0</v>
      </c>
      <c r="J6898" t="b">
        <v>0</v>
      </c>
      <c r="K6898" t="s">
        <v>24</v>
      </c>
      <c r="L6898" t="s">
        <v>36</v>
      </c>
      <c r="N6898">
        <v>47.5</v>
      </c>
      <c r="O6898" t="s">
        <v>1137</v>
      </c>
      <c r="P6898" t="s">
        <v>709</v>
      </c>
    </row>
    <row r="6899" spans="1:16" x14ac:dyDescent="0.25">
      <c r="A6899" t="s">
        <v>2</v>
      </c>
      <c r="B6899" t="s">
        <v>9414</v>
      </c>
      <c r="C6899" t="s">
        <v>9415</v>
      </c>
      <c r="D6899" t="s">
        <v>3972</v>
      </c>
      <c r="E6899" t="s">
        <v>20</v>
      </c>
      <c r="F6899" t="b">
        <v>0</v>
      </c>
      <c r="G6899" t="s">
        <v>27</v>
      </c>
      <c r="H6899" s="4">
        <v>45739.793703703697</v>
      </c>
      <c r="I6899" t="b">
        <v>0</v>
      </c>
      <c r="J6899" t="b">
        <v>1</v>
      </c>
      <c r="K6899" t="s">
        <v>24</v>
      </c>
      <c r="L6899" t="s">
        <v>22</v>
      </c>
      <c r="M6899">
        <v>119000</v>
      </c>
      <c r="O6899" t="s">
        <v>734</v>
      </c>
      <c r="P6899" t="s">
        <v>9416</v>
      </c>
    </row>
    <row r="6900" spans="1:16" x14ac:dyDescent="0.25">
      <c r="A6900" t="s">
        <v>89</v>
      </c>
      <c r="B6900" t="s">
        <v>6659</v>
      </c>
      <c r="C6900" t="s">
        <v>44</v>
      </c>
      <c r="D6900" t="s">
        <v>3972</v>
      </c>
      <c r="E6900" t="s">
        <v>20</v>
      </c>
      <c r="F6900" t="b">
        <v>0</v>
      </c>
      <c r="G6900" t="s">
        <v>27</v>
      </c>
      <c r="H6900" s="4">
        <v>45739.795057870368</v>
      </c>
      <c r="I6900" t="b">
        <v>1</v>
      </c>
      <c r="J6900" t="b">
        <v>1</v>
      </c>
      <c r="K6900" t="s">
        <v>24</v>
      </c>
      <c r="L6900" t="s">
        <v>22</v>
      </c>
      <c r="M6900">
        <v>185000</v>
      </c>
      <c r="O6900" t="s">
        <v>2815</v>
      </c>
      <c r="P6900" t="s">
        <v>6660</v>
      </c>
    </row>
    <row r="6901" spans="1:16" x14ac:dyDescent="0.25">
      <c r="A6901" t="s">
        <v>0</v>
      </c>
      <c r="B6901" t="s">
        <v>9417</v>
      </c>
      <c r="C6901" t="s">
        <v>316</v>
      </c>
      <c r="D6901" t="s">
        <v>3956</v>
      </c>
      <c r="E6901" t="s">
        <v>20</v>
      </c>
      <c r="F6901" t="b">
        <v>0</v>
      </c>
      <c r="G6901" t="s">
        <v>35</v>
      </c>
      <c r="H6901" s="4">
        <v>45739.833819444437</v>
      </c>
      <c r="I6901" t="b">
        <v>0</v>
      </c>
      <c r="J6901" t="b">
        <v>1</v>
      </c>
      <c r="K6901" t="s">
        <v>24</v>
      </c>
      <c r="L6901" t="s">
        <v>36</v>
      </c>
      <c r="N6901">
        <v>16.510000228881839</v>
      </c>
      <c r="O6901" t="s">
        <v>759</v>
      </c>
      <c r="P6901" t="s">
        <v>9418</v>
      </c>
    </row>
    <row r="6902" spans="1:16" x14ac:dyDescent="0.25">
      <c r="A6902" t="s">
        <v>0</v>
      </c>
      <c r="B6902" t="s">
        <v>9174</v>
      </c>
      <c r="C6902" t="s">
        <v>292</v>
      </c>
      <c r="D6902" t="s">
        <v>3956</v>
      </c>
      <c r="E6902" t="s">
        <v>20</v>
      </c>
      <c r="F6902" t="b">
        <v>0</v>
      </c>
      <c r="G6902" t="s">
        <v>30</v>
      </c>
      <c r="H6902" s="4">
        <v>45739.834236111114</v>
      </c>
      <c r="I6902" t="b">
        <v>0</v>
      </c>
      <c r="J6902" t="b">
        <v>1</v>
      </c>
      <c r="K6902" t="s">
        <v>24</v>
      </c>
      <c r="L6902" t="s">
        <v>36</v>
      </c>
      <c r="N6902">
        <v>22.694999694824219</v>
      </c>
      <c r="O6902" t="s">
        <v>9175</v>
      </c>
      <c r="P6902" t="s">
        <v>1303</v>
      </c>
    </row>
    <row r="6903" spans="1:16" x14ac:dyDescent="0.25">
      <c r="A6903" t="s">
        <v>2</v>
      </c>
      <c r="B6903" t="s">
        <v>2617</v>
      </c>
      <c r="C6903" t="s">
        <v>151</v>
      </c>
      <c r="D6903" t="s">
        <v>3972</v>
      </c>
      <c r="E6903" t="s">
        <v>20</v>
      </c>
      <c r="F6903" t="b">
        <v>0</v>
      </c>
      <c r="G6903" t="s">
        <v>30</v>
      </c>
      <c r="H6903" s="4">
        <v>45739.835636574076</v>
      </c>
      <c r="I6903" t="b">
        <v>0</v>
      </c>
      <c r="J6903" t="b">
        <v>1</v>
      </c>
      <c r="K6903" t="s">
        <v>24</v>
      </c>
      <c r="L6903" t="s">
        <v>22</v>
      </c>
      <c r="M6903">
        <v>130500</v>
      </c>
      <c r="O6903" t="s">
        <v>9419</v>
      </c>
      <c r="P6903" t="s">
        <v>9420</v>
      </c>
    </row>
    <row r="6904" spans="1:16" x14ac:dyDescent="0.25">
      <c r="A6904" t="s">
        <v>2</v>
      </c>
      <c r="B6904" t="s">
        <v>2076</v>
      </c>
      <c r="C6904" t="s">
        <v>236</v>
      </c>
      <c r="D6904" t="s">
        <v>3956</v>
      </c>
      <c r="E6904" t="s">
        <v>34</v>
      </c>
      <c r="F6904" t="b">
        <v>0</v>
      </c>
      <c r="G6904" t="s">
        <v>41</v>
      </c>
      <c r="H6904" s="4">
        <v>45739.835763888892</v>
      </c>
      <c r="I6904" t="b">
        <v>1</v>
      </c>
      <c r="J6904" t="b">
        <v>1</v>
      </c>
      <c r="K6904" t="s">
        <v>24</v>
      </c>
      <c r="L6904" t="s">
        <v>36</v>
      </c>
      <c r="N6904">
        <v>56.475002288818359</v>
      </c>
      <c r="O6904" t="s">
        <v>186</v>
      </c>
      <c r="P6904" t="s">
        <v>4097</v>
      </c>
    </row>
    <row r="6905" spans="1:16" x14ac:dyDescent="0.25">
      <c r="A6905" t="s">
        <v>2</v>
      </c>
      <c r="B6905" t="s">
        <v>9421</v>
      </c>
      <c r="C6905" t="s">
        <v>823</v>
      </c>
      <c r="D6905" t="s">
        <v>3828</v>
      </c>
      <c r="E6905" t="s">
        <v>20</v>
      </c>
      <c r="F6905" t="b">
        <v>0</v>
      </c>
      <c r="G6905" t="s">
        <v>52</v>
      </c>
      <c r="H6905" s="4">
        <v>45739.838194444441</v>
      </c>
      <c r="I6905" t="b">
        <v>0</v>
      </c>
      <c r="J6905" t="b">
        <v>1</v>
      </c>
      <c r="K6905" t="s">
        <v>24</v>
      </c>
      <c r="L6905" t="s">
        <v>22</v>
      </c>
      <c r="M6905">
        <v>98883</v>
      </c>
      <c r="O6905" t="s">
        <v>9422</v>
      </c>
      <c r="P6905" t="s">
        <v>9423</v>
      </c>
    </row>
    <row r="6906" spans="1:16" x14ac:dyDescent="0.25">
      <c r="A6906" t="s">
        <v>25</v>
      </c>
      <c r="B6906" t="s">
        <v>9424</v>
      </c>
      <c r="C6906" t="s">
        <v>203</v>
      </c>
      <c r="D6906" t="s">
        <v>3828</v>
      </c>
      <c r="E6906" t="s">
        <v>20</v>
      </c>
      <c r="F6906" t="b">
        <v>0</v>
      </c>
      <c r="G6906" t="s">
        <v>23</v>
      </c>
      <c r="H6906" s="4">
        <v>45739.863483796304</v>
      </c>
      <c r="I6906" t="b">
        <v>1</v>
      </c>
      <c r="J6906" t="b">
        <v>1</v>
      </c>
      <c r="K6906" t="s">
        <v>24</v>
      </c>
      <c r="L6906" t="s">
        <v>22</v>
      </c>
      <c r="M6906">
        <v>108750</v>
      </c>
      <c r="O6906" t="s">
        <v>935</v>
      </c>
      <c r="P6906" t="s">
        <v>1813</v>
      </c>
    </row>
    <row r="6907" spans="1:16" x14ac:dyDescent="0.25">
      <c r="A6907" t="s">
        <v>0</v>
      </c>
      <c r="B6907" t="s">
        <v>218</v>
      </c>
      <c r="C6907" t="s">
        <v>33</v>
      </c>
      <c r="D6907" t="s">
        <v>3828</v>
      </c>
      <c r="E6907" t="s">
        <v>51</v>
      </c>
      <c r="F6907" t="b">
        <v>0</v>
      </c>
      <c r="G6907" t="s">
        <v>35</v>
      </c>
      <c r="H6907" s="4">
        <v>45739.875567129631</v>
      </c>
      <c r="I6907" t="b">
        <v>0</v>
      </c>
      <c r="J6907" t="b">
        <v>0</v>
      </c>
      <c r="K6907" t="s">
        <v>24</v>
      </c>
      <c r="L6907" t="s">
        <v>22</v>
      </c>
      <c r="M6907">
        <v>50000</v>
      </c>
      <c r="O6907" t="s">
        <v>9562</v>
      </c>
      <c r="P6907" t="s">
        <v>1321</v>
      </c>
    </row>
    <row r="6908" spans="1:16" x14ac:dyDescent="0.25">
      <c r="A6908" t="s">
        <v>1</v>
      </c>
      <c r="B6908" t="s">
        <v>9563</v>
      </c>
      <c r="C6908" t="s">
        <v>9564</v>
      </c>
      <c r="D6908" t="s">
        <v>3956</v>
      </c>
      <c r="E6908" t="s">
        <v>20</v>
      </c>
      <c r="F6908" t="b">
        <v>0</v>
      </c>
      <c r="G6908" t="s">
        <v>27</v>
      </c>
      <c r="H6908" s="4">
        <v>45739.875972222217</v>
      </c>
      <c r="I6908" t="b">
        <v>0</v>
      </c>
      <c r="J6908" t="b">
        <v>1</v>
      </c>
      <c r="K6908" t="s">
        <v>24</v>
      </c>
      <c r="L6908" t="s">
        <v>36</v>
      </c>
      <c r="N6908">
        <v>36.75</v>
      </c>
      <c r="O6908" t="s">
        <v>1370</v>
      </c>
      <c r="P6908" t="s">
        <v>9565</v>
      </c>
    </row>
    <row r="6909" spans="1:16" x14ac:dyDescent="0.25">
      <c r="A6909" t="s">
        <v>0</v>
      </c>
      <c r="B6909" t="s">
        <v>0</v>
      </c>
      <c r="C6909" t="s">
        <v>916</v>
      </c>
      <c r="D6909" t="s">
        <v>3972</v>
      </c>
      <c r="E6909" t="s">
        <v>20</v>
      </c>
      <c r="F6909" t="b">
        <v>0</v>
      </c>
      <c r="G6909" t="s">
        <v>27</v>
      </c>
      <c r="H6909" s="4">
        <v>45739.876296296286</v>
      </c>
      <c r="I6909" t="b">
        <v>1</v>
      </c>
      <c r="J6909" t="b">
        <v>0</v>
      </c>
      <c r="K6909" t="s">
        <v>24</v>
      </c>
      <c r="L6909" t="s">
        <v>22</v>
      </c>
      <c r="M6909">
        <v>82500</v>
      </c>
      <c r="O6909" t="s">
        <v>1899</v>
      </c>
      <c r="P6909" t="s">
        <v>338</v>
      </c>
    </row>
    <row r="6910" spans="1:16" x14ac:dyDescent="0.25">
      <c r="A6910" t="s">
        <v>0</v>
      </c>
      <c r="B6910" t="s">
        <v>9425</v>
      </c>
      <c r="C6910" t="s">
        <v>213</v>
      </c>
      <c r="D6910" t="s">
        <v>3828</v>
      </c>
      <c r="E6910" t="s">
        <v>20</v>
      </c>
      <c r="F6910" t="b">
        <v>0</v>
      </c>
      <c r="G6910" t="s">
        <v>41</v>
      </c>
      <c r="H6910" s="4">
        <v>45739.876331018517</v>
      </c>
      <c r="I6910" t="b">
        <v>0</v>
      </c>
      <c r="J6910" t="b">
        <v>1</v>
      </c>
      <c r="K6910" t="s">
        <v>24</v>
      </c>
      <c r="L6910" t="s">
        <v>36</v>
      </c>
      <c r="N6910">
        <v>23</v>
      </c>
      <c r="O6910" t="s">
        <v>9426</v>
      </c>
      <c r="P6910" t="s">
        <v>9427</v>
      </c>
    </row>
    <row r="6911" spans="1:16" x14ac:dyDescent="0.25">
      <c r="A6911" t="s">
        <v>2</v>
      </c>
      <c r="B6911" t="s">
        <v>132</v>
      </c>
      <c r="C6911" t="s">
        <v>2634</v>
      </c>
      <c r="D6911" t="s">
        <v>131</v>
      </c>
      <c r="E6911" t="s">
        <v>20</v>
      </c>
      <c r="F6911" t="b">
        <v>0</v>
      </c>
      <c r="G6911" t="s">
        <v>27</v>
      </c>
      <c r="H6911" s="4">
        <v>45739.876550925917</v>
      </c>
      <c r="I6911" t="b">
        <v>1</v>
      </c>
      <c r="J6911" t="b">
        <v>0</v>
      </c>
      <c r="K6911" t="s">
        <v>24</v>
      </c>
      <c r="L6911" t="s">
        <v>22</v>
      </c>
      <c r="M6911">
        <v>127500</v>
      </c>
      <c r="O6911" t="s">
        <v>131</v>
      </c>
      <c r="P6911" t="s">
        <v>128</v>
      </c>
    </row>
    <row r="6912" spans="1:16" x14ac:dyDescent="0.25">
      <c r="A6912" t="s">
        <v>0</v>
      </c>
      <c r="B6912" t="s">
        <v>1934</v>
      </c>
      <c r="C6912" t="s">
        <v>1247</v>
      </c>
      <c r="D6912" t="s">
        <v>3828</v>
      </c>
      <c r="E6912" t="s">
        <v>20</v>
      </c>
      <c r="F6912" t="b">
        <v>0</v>
      </c>
      <c r="G6912" t="s">
        <v>1247</v>
      </c>
      <c r="H6912" s="4">
        <v>45739.905011574083</v>
      </c>
      <c r="I6912" t="b">
        <v>0</v>
      </c>
      <c r="J6912" t="b">
        <v>0</v>
      </c>
      <c r="K6912" t="s">
        <v>1247</v>
      </c>
      <c r="L6912" t="s">
        <v>22</v>
      </c>
      <c r="M6912">
        <v>38500</v>
      </c>
      <c r="O6912" t="s">
        <v>5659</v>
      </c>
      <c r="P6912" t="s">
        <v>5660</v>
      </c>
    </row>
    <row r="6913" spans="1:16" x14ac:dyDescent="0.25">
      <c r="A6913" t="s">
        <v>0</v>
      </c>
      <c r="B6913" t="s">
        <v>8620</v>
      </c>
      <c r="C6913" t="s">
        <v>179</v>
      </c>
      <c r="D6913" t="s">
        <v>3972</v>
      </c>
      <c r="E6913" t="s">
        <v>20</v>
      </c>
      <c r="F6913" t="b">
        <v>0</v>
      </c>
      <c r="G6913" t="s">
        <v>27</v>
      </c>
      <c r="H6913" s="4">
        <v>45739.916979166657</v>
      </c>
      <c r="I6913" t="b">
        <v>0</v>
      </c>
      <c r="J6913" t="b">
        <v>1</v>
      </c>
      <c r="K6913" t="s">
        <v>24</v>
      </c>
      <c r="L6913" t="s">
        <v>22</v>
      </c>
      <c r="M6913">
        <v>62355.453125</v>
      </c>
      <c r="O6913" t="s">
        <v>8621</v>
      </c>
      <c r="P6913" t="s">
        <v>1732</v>
      </c>
    </row>
    <row r="6914" spans="1:16" x14ac:dyDescent="0.25">
      <c r="A6914" t="s">
        <v>89</v>
      </c>
      <c r="B6914" t="s">
        <v>5117</v>
      </c>
      <c r="C6914" t="s">
        <v>367</v>
      </c>
      <c r="D6914" t="s">
        <v>3972</v>
      </c>
      <c r="E6914" t="s">
        <v>20</v>
      </c>
      <c r="F6914" t="b">
        <v>0</v>
      </c>
      <c r="G6914" t="s">
        <v>27</v>
      </c>
      <c r="H6914" s="4">
        <v>45739.958541666667</v>
      </c>
      <c r="I6914" t="b">
        <v>0</v>
      </c>
      <c r="J6914" t="b">
        <v>1</v>
      </c>
      <c r="K6914" t="s">
        <v>24</v>
      </c>
      <c r="L6914" t="s">
        <v>22</v>
      </c>
      <c r="M6914">
        <v>160000</v>
      </c>
      <c r="O6914" t="s">
        <v>368</v>
      </c>
      <c r="P6914" t="s">
        <v>5118</v>
      </c>
    </row>
    <row r="6915" spans="1:16" x14ac:dyDescent="0.25">
      <c r="A6915" t="s">
        <v>2</v>
      </c>
      <c r="B6915" t="s">
        <v>369</v>
      </c>
      <c r="C6915" t="s">
        <v>8873</v>
      </c>
      <c r="D6915" t="s">
        <v>3972</v>
      </c>
      <c r="E6915" t="s">
        <v>631</v>
      </c>
      <c r="F6915" t="b">
        <v>0</v>
      </c>
      <c r="G6915" t="s">
        <v>41</v>
      </c>
      <c r="H6915" s="4">
        <v>45739.971516203703</v>
      </c>
      <c r="I6915" t="b">
        <v>0</v>
      </c>
      <c r="J6915" t="b">
        <v>0</v>
      </c>
      <c r="K6915" t="s">
        <v>24</v>
      </c>
      <c r="L6915" t="s">
        <v>22</v>
      </c>
      <c r="M6915">
        <v>87000</v>
      </c>
      <c r="O6915" t="s">
        <v>91</v>
      </c>
      <c r="P6915" t="s">
        <v>9438</v>
      </c>
    </row>
    <row r="6916" spans="1:16" x14ac:dyDescent="0.25">
      <c r="A6916" t="s">
        <v>40</v>
      </c>
      <c r="B6916" t="s">
        <v>9566</v>
      </c>
      <c r="C6916" t="s">
        <v>71</v>
      </c>
      <c r="D6916" t="s">
        <v>3600</v>
      </c>
      <c r="E6916" t="s">
        <v>20</v>
      </c>
      <c r="F6916" t="b">
        <v>0</v>
      </c>
      <c r="G6916" t="s">
        <v>27</v>
      </c>
      <c r="H6916" s="4">
        <v>45740.126504629632</v>
      </c>
      <c r="I6916" t="b">
        <v>0</v>
      </c>
      <c r="J6916" t="b">
        <v>1</v>
      </c>
      <c r="K6916" t="s">
        <v>24</v>
      </c>
      <c r="L6916" t="s">
        <v>22</v>
      </c>
      <c r="M6916">
        <v>182490</v>
      </c>
      <c r="O6916" t="s">
        <v>1700</v>
      </c>
      <c r="P6916" t="s">
        <v>9567</v>
      </c>
    </row>
    <row r="6917" spans="1:16" x14ac:dyDescent="0.25">
      <c r="A6917" t="s">
        <v>0</v>
      </c>
      <c r="B6917" t="s">
        <v>1098</v>
      </c>
      <c r="C6917" t="s">
        <v>82</v>
      </c>
      <c r="D6917" t="s">
        <v>4356</v>
      </c>
      <c r="E6917" t="s">
        <v>20</v>
      </c>
      <c r="F6917" t="b">
        <v>0</v>
      </c>
      <c r="G6917" t="s">
        <v>27</v>
      </c>
      <c r="H6917" s="4">
        <v>45740.250092592592</v>
      </c>
      <c r="I6917" t="b">
        <v>0</v>
      </c>
      <c r="J6917" t="b">
        <v>0</v>
      </c>
      <c r="K6917" t="s">
        <v>24</v>
      </c>
      <c r="L6917" t="s">
        <v>22</v>
      </c>
      <c r="M6917">
        <v>126776</v>
      </c>
      <c r="O6917" t="s">
        <v>9568</v>
      </c>
      <c r="P6917" t="s">
        <v>338</v>
      </c>
    </row>
    <row r="6918" spans="1:16" x14ac:dyDescent="0.25">
      <c r="A6918" t="s">
        <v>19</v>
      </c>
      <c r="B6918" t="s">
        <v>1251</v>
      </c>
      <c r="C6918" t="s">
        <v>431</v>
      </c>
      <c r="D6918" t="s">
        <v>3969</v>
      </c>
      <c r="E6918" t="s">
        <v>20</v>
      </c>
      <c r="F6918" t="b">
        <v>0</v>
      </c>
      <c r="G6918" t="s">
        <v>27</v>
      </c>
      <c r="H6918" s="4">
        <v>45740.251122685193</v>
      </c>
      <c r="I6918" t="b">
        <v>0</v>
      </c>
      <c r="J6918" t="b">
        <v>1</v>
      </c>
      <c r="K6918" t="s">
        <v>24</v>
      </c>
      <c r="L6918" t="s">
        <v>22</v>
      </c>
      <c r="M6918">
        <v>156000</v>
      </c>
      <c r="O6918" t="s">
        <v>1176</v>
      </c>
      <c r="P6918" t="s">
        <v>3402</v>
      </c>
    </row>
    <row r="6919" spans="1:16" x14ac:dyDescent="0.25">
      <c r="A6919" t="s">
        <v>1</v>
      </c>
      <c r="B6919" t="s">
        <v>1</v>
      </c>
      <c r="C6919" t="s">
        <v>372</v>
      </c>
      <c r="D6919" t="s">
        <v>9569</v>
      </c>
      <c r="E6919" t="s">
        <v>20</v>
      </c>
      <c r="F6919" t="b">
        <v>0</v>
      </c>
      <c r="G6919" t="s">
        <v>27</v>
      </c>
      <c r="H6919" s="4">
        <v>45740.251122685193</v>
      </c>
      <c r="I6919" t="b">
        <v>0</v>
      </c>
      <c r="J6919" t="b">
        <v>0</v>
      </c>
      <c r="K6919" t="s">
        <v>24</v>
      </c>
      <c r="L6919" t="s">
        <v>22</v>
      </c>
      <c r="M6919">
        <v>121500</v>
      </c>
      <c r="O6919" t="s">
        <v>1401</v>
      </c>
      <c r="P6919" t="s">
        <v>5677</v>
      </c>
    </row>
    <row r="6920" spans="1:16" x14ac:dyDescent="0.25">
      <c r="A6920" t="s">
        <v>1</v>
      </c>
      <c r="B6920" t="s">
        <v>9570</v>
      </c>
      <c r="C6920" t="s">
        <v>151</v>
      </c>
      <c r="D6920" t="s">
        <v>3972</v>
      </c>
      <c r="E6920" t="s">
        <v>20</v>
      </c>
      <c r="F6920" t="b">
        <v>0</v>
      </c>
      <c r="G6920" t="s">
        <v>30</v>
      </c>
      <c r="H6920" s="4">
        <v>45740.251423611109</v>
      </c>
      <c r="I6920" t="b">
        <v>0</v>
      </c>
      <c r="J6920" t="b">
        <v>0</v>
      </c>
      <c r="K6920" t="s">
        <v>24</v>
      </c>
      <c r="L6920" t="s">
        <v>22</v>
      </c>
      <c r="M6920">
        <v>108000</v>
      </c>
      <c r="O6920" t="s">
        <v>374</v>
      </c>
      <c r="P6920" t="s">
        <v>4783</v>
      </c>
    </row>
    <row r="6921" spans="1:16" x14ac:dyDescent="0.25">
      <c r="A6921" t="s">
        <v>1</v>
      </c>
      <c r="B6921" t="s">
        <v>1</v>
      </c>
      <c r="C6921" t="s">
        <v>2453</v>
      </c>
      <c r="D6921" t="s">
        <v>3828</v>
      </c>
      <c r="E6921" t="s">
        <v>105</v>
      </c>
      <c r="F6921" t="b">
        <v>0</v>
      </c>
      <c r="G6921" t="s">
        <v>30</v>
      </c>
      <c r="H6921" s="4">
        <v>45740.251423611109</v>
      </c>
      <c r="I6921" t="b">
        <v>0</v>
      </c>
      <c r="J6921" t="b">
        <v>0</v>
      </c>
      <c r="K6921" t="s">
        <v>24</v>
      </c>
      <c r="L6921" t="s">
        <v>36</v>
      </c>
      <c r="N6921">
        <v>38.465000152587891</v>
      </c>
      <c r="O6921" t="s">
        <v>2454</v>
      </c>
    </row>
    <row r="6922" spans="1:16" x14ac:dyDescent="0.25">
      <c r="A6922" t="s">
        <v>2</v>
      </c>
      <c r="B6922" t="s">
        <v>1005</v>
      </c>
      <c r="C6922" t="s">
        <v>555</v>
      </c>
      <c r="D6922" t="s">
        <v>3956</v>
      </c>
      <c r="E6922" t="s">
        <v>34</v>
      </c>
      <c r="F6922" t="b">
        <v>0</v>
      </c>
      <c r="G6922" t="s">
        <v>30</v>
      </c>
      <c r="H6922" s="4">
        <v>45740.251527777778</v>
      </c>
      <c r="I6922" t="b">
        <v>0</v>
      </c>
      <c r="J6922" t="b">
        <v>0</v>
      </c>
      <c r="K6922" t="s">
        <v>24</v>
      </c>
      <c r="L6922" t="s">
        <v>36</v>
      </c>
      <c r="N6922">
        <v>50.669998168945313</v>
      </c>
      <c r="O6922" t="s">
        <v>5148</v>
      </c>
      <c r="P6922" t="s">
        <v>9535</v>
      </c>
    </row>
    <row r="6923" spans="1:16" x14ac:dyDescent="0.25">
      <c r="A6923" t="s">
        <v>2</v>
      </c>
      <c r="B6923" t="s">
        <v>9571</v>
      </c>
      <c r="C6923" t="s">
        <v>3687</v>
      </c>
      <c r="D6923" t="s">
        <v>2208</v>
      </c>
      <c r="E6923" t="s">
        <v>20</v>
      </c>
      <c r="F6923" t="b">
        <v>0</v>
      </c>
      <c r="G6923" t="s">
        <v>27</v>
      </c>
      <c r="H6923" s="4">
        <v>45740.251747685194</v>
      </c>
      <c r="I6923" t="b">
        <v>0</v>
      </c>
      <c r="J6923" t="b">
        <v>1</v>
      </c>
      <c r="K6923" t="s">
        <v>24</v>
      </c>
      <c r="L6923" t="s">
        <v>22</v>
      </c>
      <c r="M6923">
        <v>107150</v>
      </c>
      <c r="O6923" t="s">
        <v>9572</v>
      </c>
      <c r="P6923" t="s">
        <v>9573</v>
      </c>
    </row>
    <row r="6924" spans="1:16" x14ac:dyDescent="0.25">
      <c r="A6924" t="s">
        <v>40</v>
      </c>
      <c r="B6924" t="s">
        <v>9574</v>
      </c>
      <c r="C6924" t="s">
        <v>9575</v>
      </c>
      <c r="D6924" t="s">
        <v>3956</v>
      </c>
      <c r="E6924" t="s">
        <v>34</v>
      </c>
      <c r="F6924" t="b">
        <v>0</v>
      </c>
      <c r="G6924" t="s">
        <v>27</v>
      </c>
      <c r="H6924" s="4">
        <v>45740.252013888887</v>
      </c>
      <c r="I6924" t="b">
        <v>1</v>
      </c>
      <c r="J6924" t="b">
        <v>1</v>
      </c>
      <c r="K6924" t="s">
        <v>24</v>
      </c>
      <c r="L6924" t="s">
        <v>36</v>
      </c>
      <c r="N6924">
        <v>57.060001373291023</v>
      </c>
      <c r="O6924" t="s">
        <v>487</v>
      </c>
      <c r="P6924" t="s">
        <v>5080</v>
      </c>
    </row>
    <row r="6925" spans="1:16" x14ac:dyDescent="0.25">
      <c r="A6925" t="s">
        <v>2</v>
      </c>
      <c r="B6925" t="s">
        <v>3718</v>
      </c>
      <c r="C6925" t="s">
        <v>3287</v>
      </c>
      <c r="D6925" t="s">
        <v>3956</v>
      </c>
      <c r="E6925" t="s">
        <v>34</v>
      </c>
      <c r="F6925" t="b">
        <v>0</v>
      </c>
      <c r="G6925" t="s">
        <v>41</v>
      </c>
      <c r="H6925" s="4">
        <v>45740.252256944441</v>
      </c>
      <c r="I6925" t="b">
        <v>0</v>
      </c>
      <c r="J6925" t="b">
        <v>0</v>
      </c>
      <c r="K6925" t="s">
        <v>24</v>
      </c>
      <c r="L6925" t="s">
        <v>36</v>
      </c>
      <c r="N6925">
        <v>50.669998168945313</v>
      </c>
      <c r="O6925" t="s">
        <v>5148</v>
      </c>
      <c r="P6925" t="s">
        <v>9576</v>
      </c>
    </row>
    <row r="6926" spans="1:16" x14ac:dyDescent="0.25">
      <c r="A6926" t="s">
        <v>0</v>
      </c>
      <c r="B6926" t="s">
        <v>281</v>
      </c>
      <c r="C6926" t="s">
        <v>192</v>
      </c>
      <c r="D6926" t="s">
        <v>3828</v>
      </c>
      <c r="E6926" t="s">
        <v>20</v>
      </c>
      <c r="F6926" t="b">
        <v>0</v>
      </c>
      <c r="G6926" t="s">
        <v>23</v>
      </c>
      <c r="H6926" s="4">
        <v>45740.284675925926</v>
      </c>
      <c r="I6926" t="b">
        <v>0</v>
      </c>
      <c r="J6926" t="b">
        <v>1</v>
      </c>
      <c r="K6926" t="s">
        <v>24</v>
      </c>
      <c r="L6926" t="s">
        <v>22</v>
      </c>
      <c r="M6926">
        <v>99000</v>
      </c>
      <c r="O6926" t="s">
        <v>9577</v>
      </c>
      <c r="P6926" t="s">
        <v>1739</v>
      </c>
    </row>
    <row r="6927" spans="1:16" x14ac:dyDescent="0.25">
      <c r="A6927" t="s">
        <v>2</v>
      </c>
      <c r="B6927" t="s">
        <v>9578</v>
      </c>
      <c r="C6927" t="s">
        <v>39</v>
      </c>
      <c r="D6927" t="s">
        <v>2208</v>
      </c>
      <c r="E6927" t="s">
        <v>20</v>
      </c>
      <c r="F6927" t="b">
        <v>1</v>
      </c>
      <c r="G6927" t="s">
        <v>1247</v>
      </c>
      <c r="H6927" s="4">
        <v>45740.285520833328</v>
      </c>
      <c r="I6927" t="b">
        <v>0</v>
      </c>
      <c r="J6927" t="b">
        <v>0</v>
      </c>
      <c r="K6927" t="s">
        <v>1247</v>
      </c>
      <c r="L6927" t="s">
        <v>22</v>
      </c>
      <c r="M6927">
        <v>146570</v>
      </c>
      <c r="O6927" t="s">
        <v>2409</v>
      </c>
      <c r="P6927" t="s">
        <v>9579</v>
      </c>
    </row>
    <row r="6928" spans="1:16" x14ac:dyDescent="0.25">
      <c r="A6928" t="s">
        <v>2</v>
      </c>
      <c r="B6928" t="s">
        <v>2</v>
      </c>
      <c r="C6928" t="s">
        <v>4823</v>
      </c>
      <c r="D6928" t="s">
        <v>3969</v>
      </c>
      <c r="E6928" t="s">
        <v>20</v>
      </c>
      <c r="F6928" t="b">
        <v>0</v>
      </c>
      <c r="G6928" t="s">
        <v>27</v>
      </c>
      <c r="H6928" s="4">
        <v>45740.293368055558</v>
      </c>
      <c r="I6928" t="b">
        <v>0</v>
      </c>
      <c r="J6928" t="b">
        <v>0</v>
      </c>
      <c r="K6928" t="s">
        <v>24</v>
      </c>
      <c r="L6928" t="s">
        <v>22</v>
      </c>
      <c r="M6928">
        <v>110000</v>
      </c>
      <c r="O6928" t="s">
        <v>9580</v>
      </c>
      <c r="P6928" t="s">
        <v>1635</v>
      </c>
    </row>
    <row r="6929" spans="1:16" x14ac:dyDescent="0.25">
      <c r="A6929" t="s">
        <v>2</v>
      </c>
      <c r="B6929" t="s">
        <v>2307</v>
      </c>
      <c r="C6929" t="s">
        <v>114</v>
      </c>
      <c r="D6929" t="s">
        <v>3969</v>
      </c>
      <c r="E6929" t="s">
        <v>20</v>
      </c>
      <c r="F6929" t="b">
        <v>0</v>
      </c>
      <c r="G6929" t="s">
        <v>41</v>
      </c>
      <c r="H6929" s="4">
        <v>45740.293761574067</v>
      </c>
      <c r="I6929" t="b">
        <v>1</v>
      </c>
      <c r="J6929" t="b">
        <v>1</v>
      </c>
      <c r="K6929" t="s">
        <v>24</v>
      </c>
      <c r="L6929" t="s">
        <v>22</v>
      </c>
      <c r="M6929">
        <v>170000</v>
      </c>
      <c r="O6929" t="s">
        <v>9581</v>
      </c>
      <c r="P6929" t="s">
        <v>9582</v>
      </c>
    </row>
    <row r="6930" spans="1:16" x14ac:dyDescent="0.25">
      <c r="A6930" t="s">
        <v>89</v>
      </c>
      <c r="B6930" t="s">
        <v>9583</v>
      </c>
      <c r="C6930" t="s">
        <v>39</v>
      </c>
      <c r="D6930" t="s">
        <v>7657</v>
      </c>
      <c r="E6930" t="s">
        <v>20</v>
      </c>
      <c r="F6930" t="b">
        <v>1</v>
      </c>
      <c r="G6930" t="s">
        <v>148</v>
      </c>
      <c r="H6930" s="4">
        <v>45740.321736111109</v>
      </c>
      <c r="I6930" t="b">
        <v>0</v>
      </c>
      <c r="J6930" t="b">
        <v>0</v>
      </c>
      <c r="K6930" t="s">
        <v>148</v>
      </c>
      <c r="L6930" t="s">
        <v>22</v>
      </c>
      <c r="M6930">
        <v>50000</v>
      </c>
      <c r="O6930" t="s">
        <v>419</v>
      </c>
      <c r="P6930" t="s">
        <v>9584</v>
      </c>
    </row>
    <row r="6931" spans="1:16" x14ac:dyDescent="0.25">
      <c r="A6931" t="s">
        <v>1</v>
      </c>
      <c r="B6931" t="s">
        <v>9585</v>
      </c>
      <c r="C6931" t="s">
        <v>322</v>
      </c>
      <c r="D6931" t="s">
        <v>3972</v>
      </c>
      <c r="E6931" t="s">
        <v>20</v>
      </c>
      <c r="F6931" t="b">
        <v>0</v>
      </c>
      <c r="G6931" t="s">
        <v>41</v>
      </c>
      <c r="H6931" s="4">
        <v>45740.334629629629</v>
      </c>
      <c r="I6931" t="b">
        <v>0</v>
      </c>
      <c r="J6931" t="b">
        <v>1</v>
      </c>
      <c r="K6931" t="s">
        <v>24</v>
      </c>
      <c r="L6931" t="s">
        <v>22</v>
      </c>
      <c r="M6931">
        <v>216000</v>
      </c>
      <c r="O6931" t="s">
        <v>3972</v>
      </c>
      <c r="P6931" t="s">
        <v>9586</v>
      </c>
    </row>
    <row r="6932" spans="1:16" x14ac:dyDescent="0.25">
      <c r="A6932" t="s">
        <v>2</v>
      </c>
      <c r="B6932" t="s">
        <v>307</v>
      </c>
      <c r="C6932" t="s">
        <v>440</v>
      </c>
      <c r="D6932" t="s">
        <v>3600</v>
      </c>
      <c r="E6932" t="s">
        <v>20</v>
      </c>
      <c r="F6932" t="b">
        <v>0</v>
      </c>
      <c r="G6932" t="s">
        <v>41</v>
      </c>
      <c r="H6932" s="4">
        <v>45740.335439814808</v>
      </c>
      <c r="I6932" t="b">
        <v>0</v>
      </c>
      <c r="J6932" t="b">
        <v>1</v>
      </c>
      <c r="K6932" t="s">
        <v>24</v>
      </c>
      <c r="L6932" t="s">
        <v>22</v>
      </c>
      <c r="M6932">
        <v>221000</v>
      </c>
      <c r="O6932" t="s">
        <v>59</v>
      </c>
      <c r="P6932" t="s">
        <v>137</v>
      </c>
    </row>
    <row r="6933" spans="1:16" x14ac:dyDescent="0.25">
      <c r="A6933" t="s">
        <v>0</v>
      </c>
      <c r="B6933" t="s">
        <v>9587</v>
      </c>
      <c r="C6933" t="s">
        <v>559</v>
      </c>
      <c r="D6933" t="s">
        <v>4102</v>
      </c>
      <c r="E6933" t="s">
        <v>20</v>
      </c>
      <c r="F6933" t="b">
        <v>0</v>
      </c>
      <c r="G6933" t="s">
        <v>27</v>
      </c>
      <c r="H6933" s="4">
        <v>45740.375138888892</v>
      </c>
      <c r="I6933" t="b">
        <v>1</v>
      </c>
      <c r="J6933" t="b">
        <v>1</v>
      </c>
      <c r="K6933" t="s">
        <v>24</v>
      </c>
      <c r="L6933" t="s">
        <v>22</v>
      </c>
      <c r="M6933">
        <v>52198</v>
      </c>
      <c r="O6933" t="s">
        <v>2485</v>
      </c>
      <c r="P6933" t="s">
        <v>3349</v>
      </c>
    </row>
    <row r="6934" spans="1:16" x14ac:dyDescent="0.25">
      <c r="A6934" t="s">
        <v>2</v>
      </c>
      <c r="B6934" t="s">
        <v>2</v>
      </c>
      <c r="C6934" t="s">
        <v>3073</v>
      </c>
      <c r="D6934" t="s">
        <v>2208</v>
      </c>
      <c r="E6934" t="s">
        <v>20</v>
      </c>
      <c r="F6934" t="b">
        <v>0</v>
      </c>
      <c r="G6934" t="s">
        <v>30</v>
      </c>
      <c r="H6934" s="4">
        <v>45740.421180555553</v>
      </c>
      <c r="I6934" t="b">
        <v>1</v>
      </c>
      <c r="J6934" t="b">
        <v>1</v>
      </c>
      <c r="K6934" t="s">
        <v>24</v>
      </c>
      <c r="L6934" t="s">
        <v>22</v>
      </c>
      <c r="M6934">
        <v>107500</v>
      </c>
      <c r="O6934" t="s">
        <v>9588</v>
      </c>
      <c r="P6934" t="s">
        <v>9589</v>
      </c>
    </row>
    <row r="6935" spans="1:16" x14ac:dyDescent="0.25">
      <c r="A6935" t="s">
        <v>0</v>
      </c>
      <c r="B6935" t="s">
        <v>731</v>
      </c>
      <c r="C6935" t="s">
        <v>1105</v>
      </c>
      <c r="D6935" t="s">
        <v>3956</v>
      </c>
      <c r="E6935" t="s">
        <v>34</v>
      </c>
      <c r="F6935" t="b">
        <v>0</v>
      </c>
      <c r="G6935" t="s">
        <v>27</v>
      </c>
      <c r="H6935" s="4">
        <v>45740.458425925928</v>
      </c>
      <c r="I6935" t="b">
        <v>1</v>
      </c>
      <c r="J6935" t="b">
        <v>0</v>
      </c>
      <c r="K6935" t="s">
        <v>24</v>
      </c>
      <c r="L6935" t="s">
        <v>36</v>
      </c>
      <c r="N6935">
        <v>27.979999542236332</v>
      </c>
      <c r="O6935" t="s">
        <v>3668</v>
      </c>
    </row>
    <row r="6936" spans="1:16" x14ac:dyDescent="0.25">
      <c r="A6936" t="s">
        <v>25</v>
      </c>
      <c r="B6936" t="s">
        <v>25</v>
      </c>
      <c r="C6936" t="s">
        <v>365</v>
      </c>
      <c r="D6936" t="s">
        <v>3956</v>
      </c>
      <c r="E6936" t="s">
        <v>34</v>
      </c>
      <c r="F6936" t="b">
        <v>0</v>
      </c>
      <c r="G6936" t="s">
        <v>27</v>
      </c>
      <c r="H6936" s="4">
        <v>45740.458518518521</v>
      </c>
      <c r="I6936" t="b">
        <v>0</v>
      </c>
      <c r="J6936" t="b">
        <v>0</v>
      </c>
      <c r="K6936" t="s">
        <v>24</v>
      </c>
      <c r="L6936" t="s">
        <v>36</v>
      </c>
      <c r="N6936">
        <v>22.694999694824219</v>
      </c>
      <c r="O6936" t="s">
        <v>9590</v>
      </c>
      <c r="P6936" t="s">
        <v>9591</v>
      </c>
    </row>
    <row r="6937" spans="1:16" x14ac:dyDescent="0.25">
      <c r="A6937" t="s">
        <v>0</v>
      </c>
      <c r="B6937" t="s">
        <v>3831</v>
      </c>
      <c r="C6937" t="s">
        <v>5662</v>
      </c>
      <c r="D6937" t="s">
        <v>3956</v>
      </c>
      <c r="E6937" t="s">
        <v>34</v>
      </c>
      <c r="F6937" t="b">
        <v>0</v>
      </c>
      <c r="G6937" t="s">
        <v>27</v>
      </c>
      <c r="H6937" s="4">
        <v>45740.458541666667</v>
      </c>
      <c r="I6937" t="b">
        <v>1</v>
      </c>
      <c r="J6937" t="b">
        <v>1</v>
      </c>
      <c r="K6937" t="s">
        <v>24</v>
      </c>
      <c r="L6937" t="s">
        <v>36</v>
      </c>
      <c r="N6937">
        <v>24.014999389648441</v>
      </c>
      <c r="O6937" t="s">
        <v>9592</v>
      </c>
      <c r="P6937" t="s">
        <v>9593</v>
      </c>
    </row>
    <row r="6938" spans="1:16" x14ac:dyDescent="0.25">
      <c r="A6938" t="s">
        <v>0</v>
      </c>
      <c r="B6938" t="s">
        <v>9594</v>
      </c>
      <c r="C6938" t="s">
        <v>225</v>
      </c>
      <c r="D6938" t="s">
        <v>3956</v>
      </c>
      <c r="E6938" t="s">
        <v>34</v>
      </c>
      <c r="F6938" t="b">
        <v>0</v>
      </c>
      <c r="G6938" t="s">
        <v>52</v>
      </c>
      <c r="H6938" s="4">
        <v>45740.459386574083</v>
      </c>
      <c r="I6938" t="b">
        <v>0</v>
      </c>
      <c r="J6938" t="b">
        <v>0</v>
      </c>
      <c r="K6938" t="s">
        <v>24</v>
      </c>
      <c r="L6938" t="s">
        <v>36</v>
      </c>
      <c r="N6938">
        <v>19.579999923706051</v>
      </c>
      <c r="O6938" t="s">
        <v>1399</v>
      </c>
      <c r="P6938" t="s">
        <v>9595</v>
      </c>
    </row>
    <row r="6939" spans="1:16" x14ac:dyDescent="0.25">
      <c r="A6939" t="s">
        <v>1</v>
      </c>
      <c r="B6939" t="s">
        <v>9596</v>
      </c>
      <c r="C6939" t="s">
        <v>1135</v>
      </c>
      <c r="D6939" t="s">
        <v>3956</v>
      </c>
      <c r="E6939" t="s">
        <v>20</v>
      </c>
      <c r="F6939" t="b">
        <v>0</v>
      </c>
      <c r="G6939" t="s">
        <v>27</v>
      </c>
      <c r="H6939" s="4">
        <v>45740.45952546296</v>
      </c>
      <c r="I6939" t="b">
        <v>0</v>
      </c>
      <c r="J6939" t="b">
        <v>1</v>
      </c>
      <c r="K6939" t="s">
        <v>24</v>
      </c>
      <c r="L6939" t="s">
        <v>36</v>
      </c>
      <c r="N6939">
        <v>41.505001068115227</v>
      </c>
      <c r="O6939" t="s">
        <v>811</v>
      </c>
      <c r="P6939" t="s">
        <v>2004</v>
      </c>
    </row>
    <row r="6940" spans="1:16" x14ac:dyDescent="0.25">
      <c r="A6940" t="s">
        <v>40</v>
      </c>
      <c r="B6940" t="s">
        <v>9597</v>
      </c>
      <c r="C6940" t="s">
        <v>151</v>
      </c>
      <c r="D6940" t="s">
        <v>3972</v>
      </c>
      <c r="E6940" t="s">
        <v>20</v>
      </c>
      <c r="F6940" t="b">
        <v>0</v>
      </c>
      <c r="G6940" t="s">
        <v>35</v>
      </c>
      <c r="H6940" s="4">
        <v>45740.461087962962</v>
      </c>
      <c r="I6940" t="b">
        <v>0</v>
      </c>
      <c r="J6940" t="b">
        <v>1</v>
      </c>
      <c r="K6940" t="s">
        <v>24</v>
      </c>
      <c r="L6940" t="s">
        <v>22</v>
      </c>
      <c r="M6940">
        <v>165500</v>
      </c>
      <c r="O6940" t="s">
        <v>9598</v>
      </c>
      <c r="P6940" t="s">
        <v>9599</v>
      </c>
    </row>
    <row r="6941" spans="1:16" x14ac:dyDescent="0.25">
      <c r="A6941" t="s">
        <v>139</v>
      </c>
      <c r="B6941" t="s">
        <v>2126</v>
      </c>
      <c r="C6941" t="s">
        <v>3483</v>
      </c>
      <c r="D6941" t="s">
        <v>3972</v>
      </c>
      <c r="E6941" t="s">
        <v>20</v>
      </c>
      <c r="F6941" t="b">
        <v>0</v>
      </c>
      <c r="G6941" t="s">
        <v>30</v>
      </c>
      <c r="H6941" s="4">
        <v>45740.500960648147</v>
      </c>
      <c r="I6941" t="b">
        <v>0</v>
      </c>
      <c r="J6941" t="b">
        <v>1</v>
      </c>
      <c r="K6941" t="s">
        <v>24</v>
      </c>
      <c r="L6941" t="s">
        <v>22</v>
      </c>
      <c r="M6941">
        <v>75000</v>
      </c>
      <c r="O6941" t="s">
        <v>482</v>
      </c>
      <c r="P6941" t="s">
        <v>119</v>
      </c>
    </row>
    <row r="6942" spans="1:16" x14ac:dyDescent="0.25">
      <c r="A6942" t="s">
        <v>2</v>
      </c>
      <c r="B6942" t="s">
        <v>9600</v>
      </c>
      <c r="C6942" t="s">
        <v>39</v>
      </c>
      <c r="D6942" t="s">
        <v>112</v>
      </c>
      <c r="E6942" t="s">
        <v>51</v>
      </c>
      <c r="F6942" t="b">
        <v>1</v>
      </c>
      <c r="G6942" t="s">
        <v>27</v>
      </c>
      <c r="H6942" s="4">
        <v>45740.501701388886</v>
      </c>
      <c r="I6942" t="b">
        <v>1</v>
      </c>
      <c r="J6942" t="b">
        <v>0</v>
      </c>
      <c r="K6942" t="s">
        <v>24</v>
      </c>
      <c r="L6942" t="s">
        <v>36</v>
      </c>
      <c r="N6942">
        <v>75</v>
      </c>
      <c r="O6942" t="s">
        <v>112</v>
      </c>
      <c r="P6942" t="s">
        <v>3422</v>
      </c>
    </row>
    <row r="6943" spans="1:16" x14ac:dyDescent="0.25">
      <c r="A6943" t="s">
        <v>2</v>
      </c>
      <c r="B6943" t="s">
        <v>2604</v>
      </c>
      <c r="C6943" t="s">
        <v>1315</v>
      </c>
      <c r="D6943" t="s">
        <v>3972</v>
      </c>
      <c r="E6943" t="s">
        <v>105</v>
      </c>
      <c r="F6943" t="b">
        <v>0</v>
      </c>
      <c r="G6943" t="s">
        <v>27</v>
      </c>
      <c r="H6943" s="4">
        <v>45740.502025462964</v>
      </c>
      <c r="I6943" t="b">
        <v>0</v>
      </c>
      <c r="J6943" t="b">
        <v>0</v>
      </c>
      <c r="K6943" t="s">
        <v>24</v>
      </c>
      <c r="L6943" t="s">
        <v>22</v>
      </c>
      <c r="M6943">
        <v>69000</v>
      </c>
      <c r="O6943" t="s">
        <v>482</v>
      </c>
      <c r="P6943" t="s">
        <v>1075</v>
      </c>
    </row>
    <row r="6944" spans="1:16" x14ac:dyDescent="0.25">
      <c r="A6944" t="s">
        <v>0</v>
      </c>
      <c r="B6944" t="s">
        <v>9601</v>
      </c>
      <c r="C6944" t="s">
        <v>5712</v>
      </c>
      <c r="D6944" t="s">
        <v>9602</v>
      </c>
      <c r="E6944" t="s">
        <v>51</v>
      </c>
      <c r="F6944" t="b">
        <v>0</v>
      </c>
      <c r="G6944" t="s">
        <v>314</v>
      </c>
      <c r="H6944" s="4">
        <v>45740.507152777784</v>
      </c>
      <c r="I6944" t="b">
        <v>1</v>
      </c>
      <c r="J6944" t="b">
        <v>0</v>
      </c>
      <c r="K6944" t="s">
        <v>314</v>
      </c>
      <c r="L6944" t="s">
        <v>22</v>
      </c>
      <c r="M6944">
        <v>30000</v>
      </c>
      <c r="O6944" t="s">
        <v>9603</v>
      </c>
      <c r="P6944" t="s">
        <v>9604</v>
      </c>
    </row>
    <row r="6945" spans="1:16" x14ac:dyDescent="0.25">
      <c r="A6945" t="s">
        <v>2</v>
      </c>
      <c r="B6945" t="s">
        <v>9605</v>
      </c>
      <c r="C6945" t="s">
        <v>540</v>
      </c>
      <c r="D6945" t="s">
        <v>3956</v>
      </c>
      <c r="E6945" t="s">
        <v>34</v>
      </c>
      <c r="F6945" t="b">
        <v>0</v>
      </c>
      <c r="G6945" t="s">
        <v>27</v>
      </c>
      <c r="H6945" s="4">
        <v>45740.543449074074</v>
      </c>
      <c r="I6945" t="b">
        <v>0</v>
      </c>
      <c r="J6945" t="b">
        <v>1</v>
      </c>
      <c r="K6945" t="s">
        <v>24</v>
      </c>
      <c r="L6945" t="s">
        <v>36</v>
      </c>
      <c r="N6945">
        <v>61.159996032714837</v>
      </c>
      <c r="O6945" t="s">
        <v>3121</v>
      </c>
      <c r="P6945" t="s">
        <v>9606</v>
      </c>
    </row>
    <row r="6946" spans="1:16" x14ac:dyDescent="0.25">
      <c r="A6946" t="s">
        <v>0</v>
      </c>
      <c r="B6946" t="s">
        <v>9607</v>
      </c>
      <c r="C6946" t="s">
        <v>3302</v>
      </c>
      <c r="D6946" t="s">
        <v>3956</v>
      </c>
      <c r="E6946" t="s">
        <v>20</v>
      </c>
      <c r="F6946" t="b">
        <v>0</v>
      </c>
      <c r="G6946" t="s">
        <v>27</v>
      </c>
      <c r="H6946" s="4">
        <v>45740.583541666667</v>
      </c>
      <c r="I6946" t="b">
        <v>1</v>
      </c>
      <c r="J6946" t="b">
        <v>1</v>
      </c>
      <c r="K6946" t="s">
        <v>24</v>
      </c>
      <c r="L6946" t="s">
        <v>36</v>
      </c>
      <c r="N6946">
        <v>22.694999694824219</v>
      </c>
      <c r="O6946" t="s">
        <v>599</v>
      </c>
      <c r="P6946" t="s">
        <v>1245</v>
      </c>
    </row>
    <row r="6947" spans="1:16" x14ac:dyDescent="0.25">
      <c r="A6947" t="s">
        <v>25</v>
      </c>
      <c r="B6947" t="s">
        <v>25</v>
      </c>
      <c r="C6947" t="s">
        <v>3578</v>
      </c>
      <c r="D6947" t="s">
        <v>9608</v>
      </c>
      <c r="E6947" t="s">
        <v>34</v>
      </c>
      <c r="F6947" t="b">
        <v>0</v>
      </c>
      <c r="G6947" t="s">
        <v>27</v>
      </c>
      <c r="H6947" s="4">
        <v>45740.584537037037</v>
      </c>
      <c r="I6947" t="b">
        <v>0</v>
      </c>
      <c r="J6947" t="b">
        <v>1</v>
      </c>
      <c r="K6947" t="s">
        <v>24</v>
      </c>
      <c r="L6947" t="s">
        <v>36</v>
      </c>
      <c r="N6947">
        <v>27.979999542236332</v>
      </c>
      <c r="O6947" t="s">
        <v>1976</v>
      </c>
      <c r="P6947" t="s">
        <v>9609</v>
      </c>
    </row>
    <row r="6948" spans="1:16" x14ac:dyDescent="0.25">
      <c r="A6948" t="s">
        <v>2</v>
      </c>
      <c r="B6948" t="s">
        <v>9610</v>
      </c>
      <c r="C6948" t="s">
        <v>9611</v>
      </c>
      <c r="D6948" t="s">
        <v>3956</v>
      </c>
      <c r="E6948" t="s">
        <v>20</v>
      </c>
      <c r="F6948" t="b">
        <v>0</v>
      </c>
      <c r="G6948" t="s">
        <v>27</v>
      </c>
      <c r="H6948" s="4">
        <v>45740.58520833333</v>
      </c>
      <c r="I6948" t="b">
        <v>0</v>
      </c>
      <c r="J6948" t="b">
        <v>1</v>
      </c>
      <c r="K6948" t="s">
        <v>24</v>
      </c>
      <c r="L6948" t="s">
        <v>36</v>
      </c>
      <c r="N6948">
        <v>45.279998779296882</v>
      </c>
      <c r="O6948" t="s">
        <v>9612</v>
      </c>
      <c r="P6948" t="s">
        <v>9613</v>
      </c>
    </row>
    <row r="6949" spans="1:16" x14ac:dyDescent="0.25">
      <c r="A6949" t="s">
        <v>2</v>
      </c>
      <c r="B6949" t="s">
        <v>2</v>
      </c>
      <c r="C6949" t="s">
        <v>2950</v>
      </c>
      <c r="D6949" t="s">
        <v>3972</v>
      </c>
      <c r="E6949" t="s">
        <v>20</v>
      </c>
      <c r="F6949" t="b">
        <v>0</v>
      </c>
      <c r="G6949" t="s">
        <v>27</v>
      </c>
      <c r="H6949" s="4">
        <v>45740.58520833333</v>
      </c>
      <c r="I6949" t="b">
        <v>1</v>
      </c>
      <c r="J6949" t="b">
        <v>0</v>
      </c>
      <c r="K6949" t="s">
        <v>24</v>
      </c>
      <c r="L6949" t="s">
        <v>22</v>
      </c>
      <c r="M6949">
        <v>120000</v>
      </c>
      <c r="O6949" t="s">
        <v>846</v>
      </c>
      <c r="P6949" t="s">
        <v>9614</v>
      </c>
    </row>
    <row r="6950" spans="1:16" x14ac:dyDescent="0.25">
      <c r="A6950" t="s">
        <v>2</v>
      </c>
      <c r="B6950" t="s">
        <v>9615</v>
      </c>
      <c r="C6950" t="s">
        <v>71</v>
      </c>
      <c r="D6950" t="s">
        <v>3972</v>
      </c>
      <c r="E6950" t="s">
        <v>20</v>
      </c>
      <c r="F6950" t="b">
        <v>0</v>
      </c>
      <c r="G6950" t="s">
        <v>27</v>
      </c>
      <c r="H6950" s="4">
        <v>45740.585358796299</v>
      </c>
      <c r="I6950" t="b">
        <v>0</v>
      </c>
      <c r="J6950" t="b">
        <v>1</v>
      </c>
      <c r="K6950" t="s">
        <v>24</v>
      </c>
      <c r="L6950" t="s">
        <v>22</v>
      </c>
      <c r="M6950">
        <v>189500</v>
      </c>
      <c r="O6950" t="s">
        <v>1172</v>
      </c>
      <c r="P6950" t="s">
        <v>3638</v>
      </c>
    </row>
    <row r="6951" spans="1:16" x14ac:dyDescent="0.25">
      <c r="A6951" t="s">
        <v>1</v>
      </c>
      <c r="B6951" t="s">
        <v>9616</v>
      </c>
      <c r="C6951" t="s">
        <v>750</v>
      </c>
      <c r="D6951" t="s">
        <v>3972</v>
      </c>
      <c r="E6951" t="s">
        <v>20</v>
      </c>
      <c r="F6951" t="b">
        <v>0</v>
      </c>
      <c r="G6951" t="s">
        <v>27</v>
      </c>
      <c r="H6951" s="4">
        <v>45740.627025462964</v>
      </c>
      <c r="I6951" t="b">
        <v>1</v>
      </c>
      <c r="J6951" t="b">
        <v>0</v>
      </c>
      <c r="K6951" t="s">
        <v>24</v>
      </c>
      <c r="L6951" t="s">
        <v>22</v>
      </c>
      <c r="M6951">
        <v>112500</v>
      </c>
      <c r="O6951" t="s">
        <v>9617</v>
      </c>
      <c r="P6951" t="s">
        <v>9618</v>
      </c>
    </row>
    <row r="6952" spans="1:16" x14ac:dyDescent="0.25">
      <c r="A6952" t="s">
        <v>0</v>
      </c>
      <c r="B6952" t="s">
        <v>9619</v>
      </c>
      <c r="C6952" t="s">
        <v>1914</v>
      </c>
      <c r="D6952" t="s">
        <v>3828</v>
      </c>
      <c r="E6952" t="s">
        <v>20</v>
      </c>
      <c r="F6952" t="b">
        <v>0</v>
      </c>
      <c r="G6952" t="s">
        <v>41</v>
      </c>
      <c r="H6952" s="4">
        <v>45740.667037037027</v>
      </c>
      <c r="I6952" t="b">
        <v>0</v>
      </c>
      <c r="J6952" t="b">
        <v>1</v>
      </c>
      <c r="K6952" t="s">
        <v>24</v>
      </c>
      <c r="L6952" t="s">
        <v>22</v>
      </c>
      <c r="M6952">
        <v>37000</v>
      </c>
      <c r="O6952" t="s">
        <v>1298</v>
      </c>
      <c r="P6952" t="s">
        <v>204</v>
      </c>
    </row>
    <row r="6953" spans="1:16" x14ac:dyDescent="0.25">
      <c r="A6953" t="s">
        <v>1</v>
      </c>
      <c r="B6953" t="s">
        <v>9620</v>
      </c>
      <c r="C6953" t="s">
        <v>542</v>
      </c>
      <c r="D6953" t="s">
        <v>3972</v>
      </c>
      <c r="E6953" t="s">
        <v>20</v>
      </c>
      <c r="F6953" t="b">
        <v>0</v>
      </c>
      <c r="G6953" t="s">
        <v>41</v>
      </c>
      <c r="H6953" s="4">
        <v>45740.667037037027</v>
      </c>
      <c r="I6953" t="b">
        <v>0</v>
      </c>
      <c r="J6953" t="b">
        <v>0</v>
      </c>
      <c r="K6953" t="s">
        <v>24</v>
      </c>
      <c r="L6953" t="s">
        <v>22</v>
      </c>
      <c r="M6953">
        <v>87500</v>
      </c>
      <c r="O6953" t="s">
        <v>3333</v>
      </c>
      <c r="P6953" t="s">
        <v>6716</v>
      </c>
    </row>
    <row r="6954" spans="1:16" x14ac:dyDescent="0.25">
      <c r="A6954" t="s">
        <v>28</v>
      </c>
      <c r="B6954" t="s">
        <v>3623</v>
      </c>
      <c r="C6954" t="s">
        <v>203</v>
      </c>
      <c r="D6954" t="s">
        <v>3972</v>
      </c>
      <c r="E6954" t="s">
        <v>51</v>
      </c>
      <c r="F6954" t="b">
        <v>0</v>
      </c>
      <c r="G6954" t="s">
        <v>41</v>
      </c>
      <c r="H6954" s="4">
        <v>45740.668993055559</v>
      </c>
      <c r="I6954" t="b">
        <v>0</v>
      </c>
      <c r="J6954" t="b">
        <v>0</v>
      </c>
      <c r="K6954" t="s">
        <v>24</v>
      </c>
      <c r="L6954" t="s">
        <v>36</v>
      </c>
      <c r="N6954">
        <v>72.5</v>
      </c>
      <c r="O6954" t="s">
        <v>741</v>
      </c>
      <c r="P6954" t="s">
        <v>9621</v>
      </c>
    </row>
    <row r="6955" spans="1:16" x14ac:dyDescent="0.25">
      <c r="A6955" t="s">
        <v>0</v>
      </c>
      <c r="B6955" t="s">
        <v>545</v>
      </c>
      <c r="C6955" t="s">
        <v>9622</v>
      </c>
      <c r="D6955" t="s">
        <v>3828</v>
      </c>
      <c r="E6955" t="s">
        <v>51</v>
      </c>
      <c r="F6955" t="b">
        <v>0</v>
      </c>
      <c r="G6955" t="s">
        <v>27</v>
      </c>
      <c r="H6955" s="4">
        <v>45740.708460648151</v>
      </c>
      <c r="I6955" t="b">
        <v>1</v>
      </c>
      <c r="J6955" t="b">
        <v>0</v>
      </c>
      <c r="K6955" t="s">
        <v>24</v>
      </c>
      <c r="L6955" t="s">
        <v>36</v>
      </c>
      <c r="N6955">
        <v>17</v>
      </c>
      <c r="O6955" t="s">
        <v>1136</v>
      </c>
      <c r="P6955" t="s">
        <v>1374</v>
      </c>
    </row>
    <row r="6956" spans="1:16" x14ac:dyDescent="0.25">
      <c r="A6956" t="s">
        <v>0</v>
      </c>
      <c r="B6956" t="s">
        <v>9623</v>
      </c>
      <c r="C6956" t="s">
        <v>733</v>
      </c>
      <c r="D6956" t="s">
        <v>3972</v>
      </c>
      <c r="E6956" t="s">
        <v>51</v>
      </c>
      <c r="F6956" t="b">
        <v>0</v>
      </c>
      <c r="G6956" t="s">
        <v>41</v>
      </c>
      <c r="H6956" s="4">
        <v>45740.708796296298</v>
      </c>
      <c r="I6956" t="b">
        <v>0</v>
      </c>
      <c r="J6956" t="b">
        <v>0</v>
      </c>
      <c r="K6956" t="s">
        <v>24</v>
      </c>
      <c r="L6956" t="s">
        <v>36</v>
      </c>
      <c r="N6956">
        <v>72.5</v>
      </c>
      <c r="O6956" t="s">
        <v>1241</v>
      </c>
      <c r="P6956" t="s">
        <v>9624</v>
      </c>
    </row>
    <row r="6957" spans="1:16" x14ac:dyDescent="0.25">
      <c r="A6957" t="s">
        <v>2</v>
      </c>
      <c r="B6957" t="s">
        <v>1215</v>
      </c>
      <c r="C6957" t="s">
        <v>9625</v>
      </c>
      <c r="D6957" t="s">
        <v>3956</v>
      </c>
      <c r="E6957" t="s">
        <v>34</v>
      </c>
      <c r="F6957" t="b">
        <v>0</v>
      </c>
      <c r="G6957" t="s">
        <v>27</v>
      </c>
      <c r="H6957" s="4">
        <v>45740.710057870368</v>
      </c>
      <c r="I6957" t="b">
        <v>1</v>
      </c>
      <c r="J6957" t="b">
        <v>0</v>
      </c>
      <c r="K6957" t="s">
        <v>24</v>
      </c>
      <c r="L6957" t="s">
        <v>36</v>
      </c>
      <c r="N6957">
        <v>44.385002136230469</v>
      </c>
      <c r="O6957" t="s">
        <v>7543</v>
      </c>
      <c r="P6957" t="s">
        <v>9626</v>
      </c>
    </row>
    <row r="6958" spans="1:16" x14ac:dyDescent="0.25">
      <c r="A6958" t="s">
        <v>139</v>
      </c>
      <c r="B6958" t="s">
        <v>3172</v>
      </c>
      <c r="C6958" t="s">
        <v>71</v>
      </c>
      <c r="D6958" t="s">
        <v>3972</v>
      </c>
      <c r="E6958" t="s">
        <v>20</v>
      </c>
      <c r="F6958" t="b">
        <v>0</v>
      </c>
      <c r="G6958" t="s">
        <v>27</v>
      </c>
      <c r="H6958" s="4">
        <v>45740.710358796299</v>
      </c>
      <c r="I6958" t="b">
        <v>0</v>
      </c>
      <c r="J6958" t="b">
        <v>1</v>
      </c>
      <c r="K6958" t="s">
        <v>24</v>
      </c>
      <c r="L6958" t="s">
        <v>22</v>
      </c>
      <c r="M6958">
        <v>150000</v>
      </c>
      <c r="O6958" t="s">
        <v>177</v>
      </c>
      <c r="P6958" t="s">
        <v>9627</v>
      </c>
    </row>
    <row r="6959" spans="1:16" x14ac:dyDescent="0.25">
      <c r="A6959" t="s">
        <v>2</v>
      </c>
      <c r="B6959" t="s">
        <v>9628</v>
      </c>
      <c r="C6959" t="s">
        <v>316</v>
      </c>
      <c r="D6959" t="s">
        <v>3828</v>
      </c>
      <c r="E6959" t="s">
        <v>219</v>
      </c>
      <c r="F6959" t="b">
        <v>0</v>
      </c>
      <c r="G6959" t="s">
        <v>27</v>
      </c>
      <c r="H6959" s="4">
        <v>45740.75172453704</v>
      </c>
      <c r="I6959" t="b">
        <v>0</v>
      </c>
      <c r="J6959" t="b">
        <v>0</v>
      </c>
      <c r="K6959" t="s">
        <v>24</v>
      </c>
      <c r="L6959" t="s">
        <v>36</v>
      </c>
      <c r="N6959">
        <v>51</v>
      </c>
      <c r="O6959" t="s">
        <v>9629</v>
      </c>
      <c r="P6959" t="s">
        <v>9630</v>
      </c>
    </row>
    <row r="6960" spans="1:16" x14ac:dyDescent="0.25">
      <c r="A6960" t="s">
        <v>0</v>
      </c>
      <c r="B6960" t="s">
        <v>103</v>
      </c>
      <c r="C6960" t="s">
        <v>859</v>
      </c>
      <c r="D6960" t="s">
        <v>3828</v>
      </c>
      <c r="E6960" t="s">
        <v>20</v>
      </c>
      <c r="F6960" t="b">
        <v>0</v>
      </c>
      <c r="G6960" t="s">
        <v>27</v>
      </c>
      <c r="H6960" s="4">
        <v>45740.791770833333</v>
      </c>
      <c r="I6960" t="b">
        <v>0</v>
      </c>
      <c r="J6960" t="b">
        <v>1</v>
      </c>
      <c r="K6960" t="s">
        <v>24</v>
      </c>
      <c r="L6960" t="s">
        <v>22</v>
      </c>
      <c r="M6960">
        <v>60000</v>
      </c>
      <c r="O6960" t="s">
        <v>3141</v>
      </c>
      <c r="P6960" t="s">
        <v>9631</v>
      </c>
    </row>
    <row r="6961" spans="1:16" x14ac:dyDescent="0.25">
      <c r="A6961" t="s">
        <v>40</v>
      </c>
      <c r="B6961" t="s">
        <v>9632</v>
      </c>
      <c r="C6961" t="s">
        <v>143</v>
      </c>
      <c r="D6961" t="s">
        <v>3972</v>
      </c>
      <c r="E6961" t="s">
        <v>20</v>
      </c>
      <c r="F6961" t="b">
        <v>0</v>
      </c>
      <c r="G6961" t="s">
        <v>27</v>
      </c>
      <c r="H6961" s="4">
        <v>45740.793506944443</v>
      </c>
      <c r="I6961" t="b">
        <v>1</v>
      </c>
      <c r="J6961" t="b">
        <v>0</v>
      </c>
      <c r="K6961" t="s">
        <v>24</v>
      </c>
      <c r="L6961" t="s">
        <v>22</v>
      </c>
      <c r="M6961">
        <v>127500</v>
      </c>
      <c r="O6961" t="s">
        <v>2862</v>
      </c>
      <c r="P6961" t="s">
        <v>9633</v>
      </c>
    </row>
    <row r="6962" spans="1:16" x14ac:dyDescent="0.25">
      <c r="A6962" t="s">
        <v>2</v>
      </c>
      <c r="B6962" t="s">
        <v>9634</v>
      </c>
      <c r="C6962" t="s">
        <v>47</v>
      </c>
      <c r="D6962" t="s">
        <v>3828</v>
      </c>
      <c r="E6962" t="s">
        <v>20</v>
      </c>
      <c r="F6962" t="b">
        <v>0</v>
      </c>
      <c r="G6962" t="s">
        <v>23</v>
      </c>
      <c r="H6962" s="4">
        <v>45740.826574074083</v>
      </c>
      <c r="I6962" t="b">
        <v>1</v>
      </c>
      <c r="J6962" t="b">
        <v>1</v>
      </c>
      <c r="K6962" t="s">
        <v>24</v>
      </c>
      <c r="L6962" t="s">
        <v>22</v>
      </c>
      <c r="M6962">
        <v>162500</v>
      </c>
      <c r="O6962" t="s">
        <v>1156</v>
      </c>
      <c r="P6962" t="s">
        <v>6649</v>
      </c>
    </row>
    <row r="6963" spans="1:16" x14ac:dyDescent="0.25">
      <c r="A6963" t="s">
        <v>0</v>
      </c>
      <c r="B6963" t="s">
        <v>9635</v>
      </c>
      <c r="C6963" t="s">
        <v>33</v>
      </c>
      <c r="D6963" t="s">
        <v>3600</v>
      </c>
      <c r="E6963" t="s">
        <v>51</v>
      </c>
      <c r="F6963" t="b">
        <v>0</v>
      </c>
      <c r="G6963" t="s">
        <v>35</v>
      </c>
      <c r="H6963" s="4">
        <v>45740.833935185183</v>
      </c>
      <c r="I6963" t="b">
        <v>0</v>
      </c>
      <c r="J6963" t="b">
        <v>1</v>
      </c>
      <c r="K6963" t="s">
        <v>24</v>
      </c>
      <c r="L6963" t="s">
        <v>36</v>
      </c>
      <c r="N6963">
        <v>36.5</v>
      </c>
      <c r="O6963" t="s">
        <v>339</v>
      </c>
      <c r="P6963" t="s">
        <v>9636</v>
      </c>
    </row>
    <row r="6964" spans="1:16" x14ac:dyDescent="0.25">
      <c r="A6964" t="s">
        <v>2</v>
      </c>
      <c r="B6964" t="s">
        <v>2334</v>
      </c>
      <c r="C6964" t="s">
        <v>39</v>
      </c>
      <c r="D6964" t="s">
        <v>3972</v>
      </c>
      <c r="E6964" t="s">
        <v>20</v>
      </c>
      <c r="F6964" t="b">
        <v>1</v>
      </c>
      <c r="G6964" t="s">
        <v>27</v>
      </c>
      <c r="H6964" s="4">
        <v>45740.835057870368</v>
      </c>
      <c r="I6964" t="b">
        <v>0</v>
      </c>
      <c r="J6964" t="b">
        <v>1</v>
      </c>
      <c r="K6964" t="s">
        <v>24</v>
      </c>
      <c r="L6964" t="s">
        <v>22</v>
      </c>
      <c r="M6964">
        <v>195000</v>
      </c>
      <c r="O6964" t="s">
        <v>69</v>
      </c>
      <c r="P6964" t="s">
        <v>9637</v>
      </c>
    </row>
    <row r="6965" spans="1:16" x14ac:dyDescent="0.25">
      <c r="A6965" t="s">
        <v>139</v>
      </c>
      <c r="B6965" t="s">
        <v>9638</v>
      </c>
      <c r="C6965" t="s">
        <v>376</v>
      </c>
      <c r="D6965" t="s">
        <v>3972</v>
      </c>
      <c r="E6965" t="s">
        <v>20</v>
      </c>
      <c r="F6965" t="b">
        <v>0</v>
      </c>
      <c r="G6965" t="s">
        <v>23</v>
      </c>
      <c r="H6965" s="4">
        <v>45740.868125000001</v>
      </c>
      <c r="I6965" t="b">
        <v>0</v>
      </c>
      <c r="J6965" t="b">
        <v>1</v>
      </c>
      <c r="K6965" t="s">
        <v>24</v>
      </c>
      <c r="L6965" t="s">
        <v>22</v>
      </c>
      <c r="M6965">
        <v>102500</v>
      </c>
      <c r="O6965" t="s">
        <v>74</v>
      </c>
      <c r="P6965" t="s">
        <v>280</v>
      </c>
    </row>
    <row r="6966" spans="1:16" x14ac:dyDescent="0.25">
      <c r="A6966" t="s">
        <v>139</v>
      </c>
      <c r="B6966" t="s">
        <v>9639</v>
      </c>
      <c r="C6966" t="s">
        <v>203</v>
      </c>
      <c r="D6966" t="s">
        <v>3972</v>
      </c>
      <c r="E6966" t="s">
        <v>51</v>
      </c>
      <c r="F6966" t="b">
        <v>0</v>
      </c>
      <c r="G6966" t="s">
        <v>23</v>
      </c>
      <c r="H6966" s="4">
        <v>45740.868148148147</v>
      </c>
      <c r="I6966" t="b">
        <v>0</v>
      </c>
      <c r="J6966" t="b">
        <v>0</v>
      </c>
      <c r="K6966" t="s">
        <v>24</v>
      </c>
      <c r="L6966" t="s">
        <v>36</v>
      </c>
      <c r="N6966">
        <v>37.5</v>
      </c>
      <c r="O6966" t="s">
        <v>2114</v>
      </c>
      <c r="P6966" t="s">
        <v>9640</v>
      </c>
    </row>
    <row r="6967" spans="1:16" x14ac:dyDescent="0.25">
      <c r="A6967" t="s">
        <v>2</v>
      </c>
      <c r="B6967" t="s">
        <v>9641</v>
      </c>
      <c r="C6967" t="s">
        <v>140</v>
      </c>
      <c r="D6967" t="s">
        <v>3972</v>
      </c>
      <c r="E6967" t="s">
        <v>51</v>
      </c>
      <c r="F6967" t="b">
        <v>0</v>
      </c>
      <c r="G6967" t="s">
        <v>23</v>
      </c>
      <c r="H6967" s="4">
        <v>45740.868298611109</v>
      </c>
      <c r="I6967" t="b">
        <v>0</v>
      </c>
      <c r="J6967" t="b">
        <v>1</v>
      </c>
      <c r="K6967" t="s">
        <v>24</v>
      </c>
      <c r="L6967" t="s">
        <v>36</v>
      </c>
      <c r="N6967">
        <v>71</v>
      </c>
      <c r="O6967" t="s">
        <v>1454</v>
      </c>
      <c r="P6967" t="s">
        <v>9642</v>
      </c>
    </row>
    <row r="6968" spans="1:16" x14ac:dyDescent="0.25">
      <c r="A6968" t="s">
        <v>139</v>
      </c>
      <c r="B6968" t="s">
        <v>9643</v>
      </c>
      <c r="C6968" t="s">
        <v>142</v>
      </c>
      <c r="D6968" t="s">
        <v>3972</v>
      </c>
      <c r="E6968" t="s">
        <v>51</v>
      </c>
      <c r="F6968" t="b">
        <v>0</v>
      </c>
      <c r="G6968" t="s">
        <v>27</v>
      </c>
      <c r="H6968" s="4">
        <v>45740.875208333331</v>
      </c>
      <c r="I6968" t="b">
        <v>1</v>
      </c>
      <c r="J6968" t="b">
        <v>0</v>
      </c>
      <c r="K6968" t="s">
        <v>24</v>
      </c>
      <c r="L6968" t="s">
        <v>36</v>
      </c>
      <c r="N6968">
        <v>66.5</v>
      </c>
      <c r="O6968" t="s">
        <v>741</v>
      </c>
      <c r="P6968" t="s">
        <v>9644</v>
      </c>
    </row>
    <row r="6969" spans="1:16" x14ac:dyDescent="0.25">
      <c r="A6969" t="s">
        <v>1</v>
      </c>
      <c r="B6969" t="s">
        <v>7620</v>
      </c>
      <c r="C6969" t="s">
        <v>160</v>
      </c>
      <c r="D6969" t="s">
        <v>3828</v>
      </c>
      <c r="E6969" t="s">
        <v>20</v>
      </c>
      <c r="F6969" t="b">
        <v>0</v>
      </c>
      <c r="G6969" t="s">
        <v>52</v>
      </c>
      <c r="H6969" s="4">
        <v>45740.876574074071</v>
      </c>
      <c r="I6969" t="b">
        <v>0</v>
      </c>
      <c r="J6969" t="b">
        <v>1</v>
      </c>
      <c r="K6969" t="s">
        <v>24</v>
      </c>
      <c r="L6969" t="s">
        <v>22</v>
      </c>
      <c r="M6969">
        <v>125200</v>
      </c>
      <c r="O6969" t="s">
        <v>88</v>
      </c>
      <c r="P6969" t="s">
        <v>7621</v>
      </c>
    </row>
    <row r="6970" spans="1:16" x14ac:dyDescent="0.25">
      <c r="A6970" t="s">
        <v>2</v>
      </c>
      <c r="B6970" t="s">
        <v>1294</v>
      </c>
      <c r="C6970" t="s">
        <v>24</v>
      </c>
      <c r="D6970" t="s">
        <v>3972</v>
      </c>
      <c r="E6970" t="s">
        <v>20</v>
      </c>
      <c r="F6970" t="b">
        <v>0</v>
      </c>
      <c r="G6970" t="s">
        <v>27</v>
      </c>
      <c r="H6970" s="4">
        <v>45740.876747685194</v>
      </c>
      <c r="I6970" t="b">
        <v>0</v>
      </c>
      <c r="J6970" t="b">
        <v>0</v>
      </c>
      <c r="K6970" t="s">
        <v>24</v>
      </c>
      <c r="L6970" t="s">
        <v>22</v>
      </c>
      <c r="M6970">
        <v>130000</v>
      </c>
      <c r="O6970" t="s">
        <v>9645</v>
      </c>
      <c r="P6970" t="s">
        <v>9646</v>
      </c>
    </row>
    <row r="6971" spans="1:16" x14ac:dyDescent="0.25">
      <c r="A6971" t="s">
        <v>2</v>
      </c>
      <c r="B6971" t="s">
        <v>2</v>
      </c>
      <c r="C6971" t="s">
        <v>2015</v>
      </c>
      <c r="D6971" t="s">
        <v>3828</v>
      </c>
      <c r="E6971" t="s">
        <v>20</v>
      </c>
      <c r="F6971" t="b">
        <v>0</v>
      </c>
      <c r="G6971" t="s">
        <v>41</v>
      </c>
      <c r="H6971" s="4">
        <v>45740.87709490741</v>
      </c>
      <c r="I6971" t="b">
        <v>0</v>
      </c>
      <c r="J6971" t="b">
        <v>1</v>
      </c>
      <c r="K6971" t="s">
        <v>24</v>
      </c>
      <c r="L6971" t="s">
        <v>36</v>
      </c>
      <c r="N6971">
        <v>61.5</v>
      </c>
      <c r="O6971" t="s">
        <v>3022</v>
      </c>
      <c r="P6971" t="s">
        <v>9647</v>
      </c>
    </row>
    <row r="6972" spans="1:16" x14ac:dyDescent="0.25">
      <c r="A6972" t="s">
        <v>0</v>
      </c>
      <c r="B6972" t="s">
        <v>2594</v>
      </c>
      <c r="C6972" t="s">
        <v>329</v>
      </c>
      <c r="D6972" t="s">
        <v>2208</v>
      </c>
      <c r="E6972" t="s">
        <v>20</v>
      </c>
      <c r="F6972" t="b">
        <v>0</v>
      </c>
      <c r="G6972" t="s">
        <v>27</v>
      </c>
      <c r="H6972" s="4">
        <v>45740.91679398148</v>
      </c>
      <c r="I6972" t="b">
        <v>0</v>
      </c>
      <c r="J6972" t="b">
        <v>0</v>
      </c>
      <c r="K6972" t="s">
        <v>24</v>
      </c>
      <c r="L6972" t="s">
        <v>36</v>
      </c>
      <c r="N6972">
        <v>100</v>
      </c>
      <c r="O6972" t="s">
        <v>9648</v>
      </c>
      <c r="P6972" t="s">
        <v>9649</v>
      </c>
    </row>
    <row r="6973" spans="1:16" x14ac:dyDescent="0.25">
      <c r="A6973" t="s">
        <v>0</v>
      </c>
      <c r="B6973" t="s">
        <v>9650</v>
      </c>
      <c r="C6973" t="s">
        <v>2500</v>
      </c>
      <c r="D6973" t="s">
        <v>2208</v>
      </c>
      <c r="E6973" t="s">
        <v>20</v>
      </c>
      <c r="F6973" t="b">
        <v>0</v>
      </c>
      <c r="G6973" t="s">
        <v>41</v>
      </c>
      <c r="H6973" s="4">
        <v>45740.958703703713</v>
      </c>
      <c r="I6973" t="b">
        <v>0</v>
      </c>
      <c r="J6973" t="b">
        <v>0</v>
      </c>
      <c r="K6973" t="s">
        <v>24</v>
      </c>
      <c r="L6973" t="s">
        <v>36</v>
      </c>
      <c r="N6973">
        <v>21.260000228881839</v>
      </c>
      <c r="O6973" t="s">
        <v>3299</v>
      </c>
      <c r="P6973" t="s">
        <v>2149</v>
      </c>
    </row>
    <row r="6974" spans="1:16" x14ac:dyDescent="0.25">
      <c r="A6974" t="s">
        <v>2</v>
      </c>
      <c r="B6974" t="s">
        <v>9651</v>
      </c>
      <c r="C6974" t="s">
        <v>151</v>
      </c>
      <c r="D6974" t="s">
        <v>3972</v>
      </c>
      <c r="E6974" t="s">
        <v>51</v>
      </c>
      <c r="F6974" t="b">
        <v>0</v>
      </c>
      <c r="G6974" t="s">
        <v>30</v>
      </c>
      <c r="H6974" s="4">
        <v>45740.959780092591</v>
      </c>
      <c r="I6974" t="b">
        <v>0</v>
      </c>
      <c r="J6974" t="b">
        <v>0</v>
      </c>
      <c r="K6974" t="s">
        <v>24</v>
      </c>
      <c r="L6974" t="s">
        <v>36</v>
      </c>
      <c r="N6974">
        <v>70</v>
      </c>
      <c r="O6974" t="s">
        <v>2966</v>
      </c>
      <c r="P6974" t="s">
        <v>9652</v>
      </c>
    </row>
    <row r="6975" spans="1:16" x14ac:dyDescent="0.25">
      <c r="A6975" t="s">
        <v>25</v>
      </c>
      <c r="B6975" t="s">
        <v>25</v>
      </c>
      <c r="C6975" t="s">
        <v>555</v>
      </c>
      <c r="D6975" t="s">
        <v>5122</v>
      </c>
      <c r="E6975" t="s">
        <v>20</v>
      </c>
      <c r="F6975" t="b">
        <v>0</v>
      </c>
      <c r="G6975" t="s">
        <v>30</v>
      </c>
      <c r="H6975" s="4">
        <v>45741.000960648147</v>
      </c>
      <c r="I6975" t="b">
        <v>0</v>
      </c>
      <c r="J6975" t="b">
        <v>0</v>
      </c>
      <c r="K6975" t="s">
        <v>24</v>
      </c>
      <c r="L6975" t="s">
        <v>36</v>
      </c>
      <c r="N6975">
        <v>25.2400016784668</v>
      </c>
      <c r="O6975" t="s">
        <v>2075</v>
      </c>
      <c r="P6975" t="s">
        <v>6152</v>
      </c>
    </row>
    <row r="6976" spans="1:16" x14ac:dyDescent="0.25">
      <c r="A6976" t="s">
        <v>1</v>
      </c>
      <c r="B6976" t="s">
        <v>4719</v>
      </c>
      <c r="C6976" t="s">
        <v>1331</v>
      </c>
      <c r="D6976" t="s">
        <v>3972</v>
      </c>
      <c r="E6976" t="s">
        <v>20</v>
      </c>
      <c r="F6976" t="b">
        <v>0</v>
      </c>
      <c r="G6976" t="s">
        <v>27</v>
      </c>
      <c r="H6976" s="4">
        <v>45741.001203703701</v>
      </c>
      <c r="I6976" t="b">
        <v>0</v>
      </c>
      <c r="J6976" t="b">
        <v>0</v>
      </c>
      <c r="K6976" t="s">
        <v>24</v>
      </c>
      <c r="L6976" t="s">
        <v>22</v>
      </c>
      <c r="M6976">
        <v>75000</v>
      </c>
      <c r="O6976" t="s">
        <v>2428</v>
      </c>
      <c r="P6976" t="s">
        <v>338</v>
      </c>
    </row>
    <row r="6977" spans="1:16" x14ac:dyDescent="0.25">
      <c r="A6977" t="s">
        <v>2</v>
      </c>
      <c r="B6977" t="s">
        <v>9653</v>
      </c>
      <c r="C6977" t="s">
        <v>327</v>
      </c>
      <c r="D6977" t="s">
        <v>5534</v>
      </c>
      <c r="E6977" t="s">
        <v>20</v>
      </c>
      <c r="F6977" t="b">
        <v>0</v>
      </c>
      <c r="G6977" t="s">
        <v>27</v>
      </c>
      <c r="H6977" s="4">
        <v>45741.001701388886</v>
      </c>
      <c r="I6977" t="b">
        <v>0</v>
      </c>
      <c r="J6977" t="b">
        <v>1</v>
      </c>
      <c r="K6977" t="s">
        <v>24</v>
      </c>
      <c r="L6977" t="s">
        <v>22</v>
      </c>
      <c r="M6977">
        <v>88582</v>
      </c>
      <c r="O6977" t="s">
        <v>2768</v>
      </c>
    </row>
    <row r="6978" spans="1:16" x14ac:dyDescent="0.25">
      <c r="A6978" t="s">
        <v>2</v>
      </c>
      <c r="B6978" t="s">
        <v>9654</v>
      </c>
      <c r="C6978" t="s">
        <v>143</v>
      </c>
      <c r="D6978" t="s">
        <v>5534</v>
      </c>
      <c r="E6978" t="s">
        <v>20</v>
      </c>
      <c r="F6978" t="b">
        <v>0</v>
      </c>
      <c r="G6978" t="s">
        <v>27</v>
      </c>
      <c r="H6978" s="4">
        <v>45741.001701388886</v>
      </c>
      <c r="I6978" t="b">
        <v>0</v>
      </c>
      <c r="J6978" t="b">
        <v>1</v>
      </c>
      <c r="K6978" t="s">
        <v>24</v>
      </c>
      <c r="L6978" t="s">
        <v>22</v>
      </c>
      <c r="M6978">
        <v>167323</v>
      </c>
      <c r="O6978" t="s">
        <v>59</v>
      </c>
      <c r="P6978" t="s">
        <v>9655</v>
      </c>
    </row>
    <row r="6979" spans="1:16" x14ac:dyDescent="0.25">
      <c r="A6979" t="s">
        <v>2</v>
      </c>
      <c r="B6979" t="s">
        <v>9656</v>
      </c>
      <c r="C6979" t="s">
        <v>236</v>
      </c>
      <c r="D6979" t="s">
        <v>5534</v>
      </c>
      <c r="E6979" t="s">
        <v>20</v>
      </c>
      <c r="F6979" t="b">
        <v>0</v>
      </c>
      <c r="G6979" t="s">
        <v>27</v>
      </c>
      <c r="H6979" s="4">
        <v>45741.001701388886</v>
      </c>
      <c r="I6979" t="b">
        <v>0</v>
      </c>
      <c r="J6979" t="b">
        <v>0</v>
      </c>
      <c r="K6979" t="s">
        <v>24</v>
      </c>
      <c r="L6979" t="s">
        <v>22</v>
      </c>
      <c r="M6979">
        <v>88582</v>
      </c>
      <c r="O6979" t="s">
        <v>697</v>
      </c>
      <c r="P6979" t="s">
        <v>751</v>
      </c>
    </row>
    <row r="6980" spans="1:16" x14ac:dyDescent="0.25">
      <c r="A6980" t="s">
        <v>0</v>
      </c>
      <c r="B6980" t="s">
        <v>257</v>
      </c>
      <c r="C6980" t="s">
        <v>9657</v>
      </c>
      <c r="D6980" t="s">
        <v>4431</v>
      </c>
      <c r="E6980" t="s">
        <v>20</v>
      </c>
      <c r="F6980" t="b">
        <v>0</v>
      </c>
      <c r="G6980" t="s">
        <v>158</v>
      </c>
      <c r="H6980" s="4">
        <v>45741.047939814824</v>
      </c>
      <c r="I6980" t="b">
        <v>1</v>
      </c>
      <c r="J6980" t="b">
        <v>0</v>
      </c>
      <c r="K6980" t="s">
        <v>158</v>
      </c>
      <c r="L6980" t="s">
        <v>22</v>
      </c>
      <c r="M6980">
        <v>30000</v>
      </c>
      <c r="O6980" t="s">
        <v>9658</v>
      </c>
      <c r="P6980" t="s">
        <v>626</v>
      </c>
    </row>
    <row r="6981" spans="1:16" x14ac:dyDescent="0.25">
      <c r="A6981" t="s">
        <v>0</v>
      </c>
      <c r="B6981" t="s">
        <v>2221</v>
      </c>
      <c r="C6981" t="s">
        <v>84</v>
      </c>
      <c r="D6981" t="s">
        <v>3972</v>
      </c>
      <c r="E6981" t="s">
        <v>20</v>
      </c>
      <c r="F6981" t="b">
        <v>0</v>
      </c>
      <c r="G6981" t="s">
        <v>41</v>
      </c>
      <c r="H6981" s="4">
        <v>45741.083680555559</v>
      </c>
      <c r="I6981" t="b">
        <v>0</v>
      </c>
      <c r="J6981" t="b">
        <v>0</v>
      </c>
      <c r="K6981" t="s">
        <v>24</v>
      </c>
      <c r="L6981" t="s">
        <v>22</v>
      </c>
      <c r="M6981">
        <v>101000</v>
      </c>
      <c r="O6981" t="s">
        <v>8101</v>
      </c>
      <c r="P6981" t="s">
        <v>8102</v>
      </c>
    </row>
    <row r="6982" spans="1:16" x14ac:dyDescent="0.25">
      <c r="A6982" t="s">
        <v>0</v>
      </c>
      <c r="B6982" t="s">
        <v>1098</v>
      </c>
      <c r="C6982" t="s">
        <v>82</v>
      </c>
      <c r="D6982" t="s">
        <v>4606</v>
      </c>
      <c r="E6982" t="s">
        <v>20</v>
      </c>
      <c r="F6982" t="b">
        <v>0</v>
      </c>
      <c r="G6982" t="s">
        <v>27</v>
      </c>
      <c r="H6982" s="4">
        <v>45741.250023148154</v>
      </c>
      <c r="I6982" t="b">
        <v>0</v>
      </c>
      <c r="J6982" t="b">
        <v>1</v>
      </c>
      <c r="K6982" t="s">
        <v>24</v>
      </c>
      <c r="L6982" t="s">
        <v>22</v>
      </c>
      <c r="M6982">
        <v>191000</v>
      </c>
      <c r="O6982" t="s">
        <v>987</v>
      </c>
      <c r="P6982" t="s">
        <v>3026</v>
      </c>
    </row>
    <row r="6983" spans="1:16" x14ac:dyDescent="0.25">
      <c r="A6983" t="s">
        <v>0</v>
      </c>
      <c r="B6983" t="s">
        <v>9659</v>
      </c>
      <c r="C6983" t="s">
        <v>143</v>
      </c>
      <c r="D6983" t="s">
        <v>5534</v>
      </c>
      <c r="E6983" t="s">
        <v>20</v>
      </c>
      <c r="F6983" t="b">
        <v>0</v>
      </c>
      <c r="G6983" t="s">
        <v>35</v>
      </c>
      <c r="H6983" s="4">
        <v>45741.250532407408</v>
      </c>
      <c r="I6983" t="b">
        <v>1</v>
      </c>
      <c r="J6983" t="b">
        <v>1</v>
      </c>
      <c r="K6983" t="s">
        <v>24</v>
      </c>
      <c r="L6983" t="s">
        <v>22</v>
      </c>
      <c r="M6983">
        <v>108267</v>
      </c>
      <c r="O6983" t="s">
        <v>1607</v>
      </c>
    </row>
    <row r="6984" spans="1:16" x14ac:dyDescent="0.25">
      <c r="A6984" t="s">
        <v>0</v>
      </c>
      <c r="B6984" t="s">
        <v>9660</v>
      </c>
      <c r="C6984" t="s">
        <v>151</v>
      </c>
      <c r="D6984" t="s">
        <v>3828</v>
      </c>
      <c r="E6984" t="s">
        <v>20</v>
      </c>
      <c r="F6984" t="b">
        <v>0</v>
      </c>
      <c r="G6984" t="s">
        <v>30</v>
      </c>
      <c r="H6984" s="4">
        <v>45741.250648148147</v>
      </c>
      <c r="I6984" t="b">
        <v>0</v>
      </c>
      <c r="J6984" t="b">
        <v>1</v>
      </c>
      <c r="K6984" t="s">
        <v>24</v>
      </c>
      <c r="L6984" t="s">
        <v>22</v>
      </c>
      <c r="M6984">
        <v>90000</v>
      </c>
      <c r="O6984" t="s">
        <v>9661</v>
      </c>
      <c r="P6984" t="s">
        <v>221</v>
      </c>
    </row>
    <row r="6985" spans="1:16" x14ac:dyDescent="0.25">
      <c r="A6985" t="s">
        <v>139</v>
      </c>
      <c r="B6985" t="s">
        <v>9662</v>
      </c>
      <c r="C6985" t="s">
        <v>82</v>
      </c>
      <c r="D6985" t="s">
        <v>4034</v>
      </c>
      <c r="E6985" t="s">
        <v>20</v>
      </c>
      <c r="F6985" t="b">
        <v>0</v>
      </c>
      <c r="G6985" t="s">
        <v>27</v>
      </c>
      <c r="H6985" s="4">
        <v>45741.251087962963</v>
      </c>
      <c r="I6985" t="b">
        <v>0</v>
      </c>
      <c r="J6985" t="b">
        <v>0</v>
      </c>
      <c r="K6985" t="s">
        <v>24</v>
      </c>
      <c r="L6985" t="s">
        <v>22</v>
      </c>
      <c r="M6985">
        <v>95040</v>
      </c>
      <c r="O6985" t="s">
        <v>9663</v>
      </c>
      <c r="P6985" t="s">
        <v>595</v>
      </c>
    </row>
    <row r="6986" spans="1:16" x14ac:dyDescent="0.25">
      <c r="A6986" t="s">
        <v>2</v>
      </c>
      <c r="B6986" t="s">
        <v>9664</v>
      </c>
      <c r="C6986" t="s">
        <v>37</v>
      </c>
      <c r="D6986" t="s">
        <v>4909</v>
      </c>
      <c r="E6986" t="s">
        <v>20</v>
      </c>
      <c r="F6986" t="b">
        <v>0</v>
      </c>
      <c r="G6986" t="s">
        <v>27</v>
      </c>
      <c r="H6986" s="4">
        <v>45741.251828703702</v>
      </c>
      <c r="I6986" t="b">
        <v>1</v>
      </c>
      <c r="J6986" t="b">
        <v>1</v>
      </c>
      <c r="K6986" t="s">
        <v>24</v>
      </c>
      <c r="L6986" t="s">
        <v>22</v>
      </c>
      <c r="M6986">
        <v>140000</v>
      </c>
      <c r="O6986" t="s">
        <v>9665</v>
      </c>
      <c r="P6986" t="s">
        <v>9666</v>
      </c>
    </row>
    <row r="6987" spans="1:16" x14ac:dyDescent="0.25">
      <c r="A6987" t="s">
        <v>2</v>
      </c>
      <c r="B6987" t="s">
        <v>1210</v>
      </c>
      <c r="C6987" t="s">
        <v>1181</v>
      </c>
      <c r="D6987" t="s">
        <v>3828</v>
      </c>
      <c r="E6987" t="s">
        <v>20</v>
      </c>
      <c r="F6987" t="b">
        <v>0</v>
      </c>
      <c r="G6987" t="s">
        <v>27</v>
      </c>
      <c r="H6987" s="4">
        <v>45741.251875000002</v>
      </c>
      <c r="I6987" t="b">
        <v>1</v>
      </c>
      <c r="J6987" t="b">
        <v>1</v>
      </c>
      <c r="K6987" t="s">
        <v>24</v>
      </c>
      <c r="L6987" t="s">
        <v>36</v>
      </c>
      <c r="N6987">
        <v>62.979999542236328</v>
      </c>
      <c r="O6987" t="s">
        <v>341</v>
      </c>
      <c r="P6987" t="s">
        <v>9667</v>
      </c>
    </row>
    <row r="6988" spans="1:16" x14ac:dyDescent="0.25">
      <c r="A6988" t="s">
        <v>2</v>
      </c>
      <c r="B6988" t="s">
        <v>1210</v>
      </c>
      <c r="C6988" t="s">
        <v>9668</v>
      </c>
      <c r="D6988" t="s">
        <v>3828</v>
      </c>
      <c r="E6988" t="s">
        <v>20</v>
      </c>
      <c r="F6988" t="b">
        <v>0</v>
      </c>
      <c r="G6988" t="s">
        <v>27</v>
      </c>
      <c r="H6988" s="4">
        <v>45741.251921296287</v>
      </c>
      <c r="I6988" t="b">
        <v>0</v>
      </c>
      <c r="J6988" t="b">
        <v>1</v>
      </c>
      <c r="K6988" t="s">
        <v>24</v>
      </c>
      <c r="L6988" t="s">
        <v>36</v>
      </c>
      <c r="N6988">
        <v>62.979999542236328</v>
      </c>
      <c r="O6988" t="s">
        <v>341</v>
      </c>
      <c r="P6988" t="s">
        <v>9667</v>
      </c>
    </row>
    <row r="6989" spans="1:16" x14ac:dyDescent="0.25">
      <c r="A6989" t="s">
        <v>1</v>
      </c>
      <c r="B6989" t="s">
        <v>9669</v>
      </c>
      <c r="C6989" t="s">
        <v>929</v>
      </c>
      <c r="D6989" t="s">
        <v>4002</v>
      </c>
      <c r="E6989" t="s">
        <v>20</v>
      </c>
      <c r="F6989" t="b">
        <v>0</v>
      </c>
      <c r="G6989" t="s">
        <v>127</v>
      </c>
      <c r="H6989" s="4">
        <v>45741.253599537027</v>
      </c>
      <c r="I6989" t="b">
        <v>0</v>
      </c>
      <c r="J6989" t="b">
        <v>0</v>
      </c>
      <c r="K6989" t="s">
        <v>127</v>
      </c>
      <c r="L6989" t="s">
        <v>22</v>
      </c>
      <c r="M6989">
        <v>80000</v>
      </c>
      <c r="O6989" t="s">
        <v>9670</v>
      </c>
      <c r="P6989" t="s">
        <v>7458</v>
      </c>
    </row>
    <row r="6990" spans="1:16" x14ac:dyDescent="0.25">
      <c r="A6990" t="s">
        <v>2</v>
      </c>
      <c r="B6990" t="s">
        <v>9671</v>
      </c>
      <c r="C6990" t="s">
        <v>1268</v>
      </c>
      <c r="D6990" t="s">
        <v>4909</v>
      </c>
      <c r="E6990" t="s">
        <v>20</v>
      </c>
      <c r="F6990" t="b">
        <v>0</v>
      </c>
      <c r="G6990" t="s">
        <v>1268</v>
      </c>
      <c r="H6990" s="4">
        <v>45741.261238425926</v>
      </c>
      <c r="I6990" t="b">
        <v>0</v>
      </c>
      <c r="J6990" t="b">
        <v>0</v>
      </c>
      <c r="K6990" t="s">
        <v>1268</v>
      </c>
      <c r="L6990" t="s">
        <v>22</v>
      </c>
      <c r="M6990">
        <v>40000</v>
      </c>
      <c r="O6990" t="s">
        <v>1280</v>
      </c>
      <c r="P6990" t="s">
        <v>9672</v>
      </c>
    </row>
    <row r="6991" spans="1:16" x14ac:dyDescent="0.25">
      <c r="A6991" t="s">
        <v>1</v>
      </c>
      <c r="B6991" t="s">
        <v>1</v>
      </c>
      <c r="C6991" t="s">
        <v>9673</v>
      </c>
      <c r="D6991" t="s">
        <v>2882</v>
      </c>
      <c r="E6991" t="s">
        <v>34</v>
      </c>
      <c r="F6991" t="b">
        <v>0</v>
      </c>
      <c r="G6991" t="s">
        <v>23</v>
      </c>
      <c r="H6991" s="4">
        <v>45741.270416666674</v>
      </c>
      <c r="I6991" t="b">
        <v>0</v>
      </c>
      <c r="J6991" t="b">
        <v>1</v>
      </c>
      <c r="K6991" t="s">
        <v>24</v>
      </c>
      <c r="L6991" t="s">
        <v>22</v>
      </c>
      <c r="M6991">
        <v>149000</v>
      </c>
      <c r="O6991" t="s">
        <v>3664</v>
      </c>
      <c r="P6991" t="s">
        <v>1621</v>
      </c>
    </row>
    <row r="6992" spans="1:16" x14ac:dyDescent="0.25">
      <c r="A6992" t="s">
        <v>1</v>
      </c>
      <c r="B6992" t="s">
        <v>8437</v>
      </c>
      <c r="C6992" t="s">
        <v>39</v>
      </c>
      <c r="D6992" t="s">
        <v>3828</v>
      </c>
      <c r="E6992" t="s">
        <v>20</v>
      </c>
      <c r="F6992" t="b">
        <v>1</v>
      </c>
      <c r="G6992" t="s">
        <v>23</v>
      </c>
      <c r="H6992" s="4">
        <v>45741.270416666674</v>
      </c>
      <c r="I6992" t="b">
        <v>0</v>
      </c>
      <c r="J6992" t="b">
        <v>1</v>
      </c>
      <c r="K6992" t="s">
        <v>24</v>
      </c>
      <c r="L6992" t="s">
        <v>22</v>
      </c>
      <c r="M6992">
        <v>97837.4609375</v>
      </c>
      <c r="O6992" t="s">
        <v>9674</v>
      </c>
      <c r="P6992" t="s">
        <v>1834</v>
      </c>
    </row>
    <row r="6993" spans="1:16" x14ac:dyDescent="0.25">
      <c r="A6993" t="s">
        <v>19</v>
      </c>
      <c r="B6993" t="s">
        <v>9675</v>
      </c>
      <c r="C6993" t="s">
        <v>3153</v>
      </c>
      <c r="D6993" t="s">
        <v>9676</v>
      </c>
      <c r="E6993" t="s">
        <v>20</v>
      </c>
      <c r="F6993" t="b">
        <v>0</v>
      </c>
      <c r="G6993" t="s">
        <v>23</v>
      </c>
      <c r="H6993" s="4">
        <v>45741.270439814813</v>
      </c>
      <c r="I6993" t="b">
        <v>0</v>
      </c>
      <c r="J6993" t="b">
        <v>1</v>
      </c>
      <c r="K6993" t="s">
        <v>24</v>
      </c>
      <c r="L6993" t="s">
        <v>22</v>
      </c>
      <c r="M6993">
        <v>180370</v>
      </c>
      <c r="O6993" t="s">
        <v>2358</v>
      </c>
      <c r="P6993" t="s">
        <v>3633</v>
      </c>
    </row>
    <row r="6994" spans="1:16" x14ac:dyDescent="0.25">
      <c r="A6994" t="s">
        <v>0</v>
      </c>
      <c r="B6994" t="s">
        <v>1954</v>
      </c>
      <c r="C6994" t="s">
        <v>9677</v>
      </c>
      <c r="D6994" t="s">
        <v>4013</v>
      </c>
      <c r="E6994" t="s">
        <v>20</v>
      </c>
      <c r="F6994" t="b">
        <v>0</v>
      </c>
      <c r="G6994" t="s">
        <v>9678</v>
      </c>
      <c r="H6994" s="4">
        <v>45741.272893518522</v>
      </c>
      <c r="I6994" t="b">
        <v>0</v>
      </c>
      <c r="J6994" t="b">
        <v>0</v>
      </c>
      <c r="K6994" t="s">
        <v>9678</v>
      </c>
      <c r="L6994" t="s">
        <v>22</v>
      </c>
      <c r="M6994">
        <v>120163.5</v>
      </c>
      <c r="O6994" t="s">
        <v>9679</v>
      </c>
      <c r="P6994" t="s">
        <v>9680</v>
      </c>
    </row>
    <row r="6995" spans="1:16" x14ac:dyDescent="0.25">
      <c r="A6995" t="s">
        <v>2</v>
      </c>
      <c r="B6995" t="s">
        <v>9681</v>
      </c>
      <c r="C6995" t="s">
        <v>9682</v>
      </c>
      <c r="D6995" t="s">
        <v>4013</v>
      </c>
      <c r="E6995" t="s">
        <v>20</v>
      </c>
      <c r="F6995" t="b">
        <v>0</v>
      </c>
      <c r="G6995" t="s">
        <v>9678</v>
      </c>
      <c r="H6995" s="4">
        <v>45741.273009259261</v>
      </c>
      <c r="I6995" t="b">
        <v>0</v>
      </c>
      <c r="J6995" t="b">
        <v>1</v>
      </c>
      <c r="K6995" t="s">
        <v>9678</v>
      </c>
      <c r="L6995" t="s">
        <v>22</v>
      </c>
      <c r="M6995">
        <v>91750</v>
      </c>
      <c r="O6995" t="s">
        <v>2917</v>
      </c>
      <c r="P6995" t="s">
        <v>9683</v>
      </c>
    </row>
    <row r="6996" spans="1:16" x14ac:dyDescent="0.25">
      <c r="A6996" t="s">
        <v>1</v>
      </c>
      <c r="B6996" t="s">
        <v>1628</v>
      </c>
      <c r="C6996" t="s">
        <v>39</v>
      </c>
      <c r="D6996" t="s">
        <v>6389</v>
      </c>
      <c r="E6996" t="s">
        <v>20</v>
      </c>
      <c r="F6996" t="b">
        <v>1</v>
      </c>
      <c r="G6996" t="s">
        <v>9684</v>
      </c>
      <c r="H6996" s="4">
        <v>45741.290312500001</v>
      </c>
      <c r="I6996" t="b">
        <v>0</v>
      </c>
      <c r="J6996" t="b">
        <v>1</v>
      </c>
      <c r="K6996" t="s">
        <v>9684</v>
      </c>
      <c r="L6996" t="s">
        <v>22</v>
      </c>
      <c r="M6996">
        <v>220667.5</v>
      </c>
      <c r="O6996" t="s">
        <v>9685</v>
      </c>
      <c r="P6996" t="s">
        <v>9686</v>
      </c>
    </row>
    <row r="6997" spans="1:16" x14ac:dyDescent="0.25">
      <c r="A6997" t="s">
        <v>28</v>
      </c>
      <c r="B6997" t="s">
        <v>28</v>
      </c>
      <c r="C6997" t="s">
        <v>9687</v>
      </c>
      <c r="D6997" t="s">
        <v>4013</v>
      </c>
      <c r="E6997" t="s">
        <v>20</v>
      </c>
      <c r="F6997" t="b">
        <v>0</v>
      </c>
      <c r="G6997" t="s">
        <v>9684</v>
      </c>
      <c r="H6997" s="4">
        <v>45741.290347222217</v>
      </c>
      <c r="I6997" t="b">
        <v>0</v>
      </c>
      <c r="J6997" t="b">
        <v>1</v>
      </c>
      <c r="K6997" t="s">
        <v>9684</v>
      </c>
      <c r="L6997" t="s">
        <v>22</v>
      </c>
      <c r="M6997">
        <v>185500</v>
      </c>
      <c r="O6997" t="s">
        <v>3788</v>
      </c>
      <c r="P6997" t="s">
        <v>9688</v>
      </c>
    </row>
    <row r="6998" spans="1:16" x14ac:dyDescent="0.25">
      <c r="A6998" t="s">
        <v>19</v>
      </c>
      <c r="B6998" t="s">
        <v>7667</v>
      </c>
      <c r="C6998" t="s">
        <v>6312</v>
      </c>
      <c r="D6998" t="s">
        <v>2882</v>
      </c>
      <c r="E6998" t="s">
        <v>20</v>
      </c>
      <c r="F6998" t="b">
        <v>0</v>
      </c>
      <c r="G6998" t="s">
        <v>1420</v>
      </c>
      <c r="H6998" s="4">
        <v>45741.29247685185</v>
      </c>
      <c r="I6998" t="b">
        <v>0</v>
      </c>
      <c r="J6998" t="b">
        <v>0</v>
      </c>
      <c r="K6998" t="s">
        <v>1420</v>
      </c>
      <c r="L6998" t="s">
        <v>22</v>
      </c>
      <c r="M6998">
        <v>110000</v>
      </c>
      <c r="O6998" t="s">
        <v>7669</v>
      </c>
      <c r="P6998" t="s">
        <v>193</v>
      </c>
    </row>
    <row r="6999" spans="1:16" x14ac:dyDescent="0.25">
      <c r="A6999" t="s">
        <v>19</v>
      </c>
      <c r="B6999" t="s">
        <v>9689</v>
      </c>
      <c r="C6999" t="s">
        <v>386</v>
      </c>
      <c r="D6999" t="s">
        <v>3972</v>
      </c>
      <c r="E6999" t="s">
        <v>20</v>
      </c>
      <c r="F6999" t="b">
        <v>0</v>
      </c>
      <c r="G6999" t="s">
        <v>41</v>
      </c>
      <c r="H6999" s="4">
        <v>45741.418020833327</v>
      </c>
      <c r="I6999" t="b">
        <v>0</v>
      </c>
      <c r="J6999" t="b">
        <v>0</v>
      </c>
      <c r="K6999" t="s">
        <v>24</v>
      </c>
      <c r="L6999" t="s">
        <v>22</v>
      </c>
      <c r="M6999">
        <v>175000</v>
      </c>
      <c r="O6999" t="s">
        <v>9690</v>
      </c>
      <c r="P6999" t="s">
        <v>9691</v>
      </c>
    </row>
    <row r="7000" spans="1:16" x14ac:dyDescent="0.25">
      <c r="A7000" t="s">
        <v>0</v>
      </c>
      <c r="B7000" t="s">
        <v>1934</v>
      </c>
      <c r="C7000" t="s">
        <v>180</v>
      </c>
      <c r="D7000" t="s">
        <v>3956</v>
      </c>
      <c r="E7000" t="s">
        <v>34</v>
      </c>
      <c r="F7000" t="b">
        <v>0</v>
      </c>
      <c r="G7000" t="s">
        <v>41</v>
      </c>
      <c r="H7000" s="4">
        <v>45741.458726851852</v>
      </c>
      <c r="I7000" t="b">
        <v>0</v>
      </c>
      <c r="J7000" t="b">
        <v>0</v>
      </c>
      <c r="K7000" t="s">
        <v>24</v>
      </c>
      <c r="L7000" t="s">
        <v>36</v>
      </c>
      <c r="N7000">
        <v>24.33499908447266</v>
      </c>
      <c r="O7000" t="s">
        <v>374</v>
      </c>
      <c r="P7000" t="s">
        <v>9692</v>
      </c>
    </row>
    <row r="7001" spans="1:16" x14ac:dyDescent="0.25">
      <c r="A7001" t="s">
        <v>0</v>
      </c>
      <c r="B7001" t="s">
        <v>281</v>
      </c>
      <c r="C7001" t="s">
        <v>624</v>
      </c>
      <c r="D7001" t="s">
        <v>3972</v>
      </c>
      <c r="E7001" t="s">
        <v>20</v>
      </c>
      <c r="F7001" t="b">
        <v>0</v>
      </c>
      <c r="G7001" t="s">
        <v>35</v>
      </c>
      <c r="H7001" s="4">
        <v>45741.45890046296</v>
      </c>
      <c r="I7001" t="b">
        <v>1</v>
      </c>
      <c r="J7001" t="b">
        <v>1</v>
      </c>
      <c r="K7001" t="s">
        <v>24</v>
      </c>
      <c r="L7001" t="s">
        <v>22</v>
      </c>
      <c r="M7001">
        <v>76250</v>
      </c>
      <c r="O7001" t="s">
        <v>9693</v>
      </c>
      <c r="P7001" t="s">
        <v>393</v>
      </c>
    </row>
    <row r="7002" spans="1:16" x14ac:dyDescent="0.25">
      <c r="A7002" t="s">
        <v>89</v>
      </c>
      <c r="B7002" t="s">
        <v>9694</v>
      </c>
      <c r="C7002" t="s">
        <v>9695</v>
      </c>
      <c r="D7002" t="s">
        <v>3972</v>
      </c>
      <c r="E7002" t="s">
        <v>20</v>
      </c>
      <c r="F7002" t="b">
        <v>0</v>
      </c>
      <c r="G7002" t="s">
        <v>62</v>
      </c>
      <c r="H7002" s="4">
        <v>45741.469953703701</v>
      </c>
      <c r="I7002" t="b">
        <v>0</v>
      </c>
      <c r="J7002" t="b">
        <v>0</v>
      </c>
      <c r="K7002" t="s">
        <v>62</v>
      </c>
      <c r="L7002" t="s">
        <v>22</v>
      </c>
      <c r="M7002">
        <v>161000</v>
      </c>
      <c r="O7002" t="s">
        <v>3724</v>
      </c>
      <c r="P7002" t="s">
        <v>9696</v>
      </c>
    </row>
    <row r="7003" spans="1:16" x14ac:dyDescent="0.25">
      <c r="A7003" t="s">
        <v>19</v>
      </c>
      <c r="B7003" t="s">
        <v>2610</v>
      </c>
      <c r="C7003" t="s">
        <v>64</v>
      </c>
      <c r="D7003" t="s">
        <v>4177</v>
      </c>
      <c r="E7003" t="s">
        <v>20</v>
      </c>
      <c r="F7003" t="b">
        <v>0</v>
      </c>
      <c r="G7003" t="s">
        <v>23</v>
      </c>
      <c r="H7003" s="4">
        <v>45741.478773148148</v>
      </c>
      <c r="I7003" t="b">
        <v>0</v>
      </c>
      <c r="J7003" t="b">
        <v>1</v>
      </c>
      <c r="K7003" t="s">
        <v>24</v>
      </c>
      <c r="L7003" t="s">
        <v>22</v>
      </c>
      <c r="M7003">
        <v>212000</v>
      </c>
      <c r="O7003" t="s">
        <v>3148</v>
      </c>
    </row>
    <row r="7004" spans="1:16" x14ac:dyDescent="0.25">
      <c r="A7004" t="s">
        <v>25</v>
      </c>
      <c r="B7004" t="s">
        <v>9697</v>
      </c>
      <c r="C7004" t="s">
        <v>143</v>
      </c>
      <c r="D7004" t="s">
        <v>4092</v>
      </c>
      <c r="E7004" t="s">
        <v>20</v>
      </c>
      <c r="F7004" t="b">
        <v>0</v>
      </c>
      <c r="G7004" t="s">
        <v>35</v>
      </c>
      <c r="H7004" s="4">
        <v>45741.500555555547</v>
      </c>
      <c r="I7004" t="b">
        <v>0</v>
      </c>
      <c r="J7004" t="b">
        <v>1</v>
      </c>
      <c r="K7004" t="s">
        <v>24</v>
      </c>
      <c r="L7004" t="s">
        <v>36</v>
      </c>
      <c r="N7004">
        <v>90</v>
      </c>
      <c r="O7004" t="s">
        <v>1511</v>
      </c>
      <c r="P7004" t="s">
        <v>2316</v>
      </c>
    </row>
    <row r="7005" spans="1:16" x14ac:dyDescent="0.25">
      <c r="A7005" t="s">
        <v>0</v>
      </c>
      <c r="B7005" t="s">
        <v>1269</v>
      </c>
      <c r="C7005" t="s">
        <v>39</v>
      </c>
      <c r="D7005" t="s">
        <v>3828</v>
      </c>
      <c r="E7005" t="s">
        <v>20</v>
      </c>
      <c r="F7005" t="b">
        <v>1</v>
      </c>
      <c r="G7005" t="s">
        <v>27</v>
      </c>
      <c r="H7005" s="4">
        <v>45741.541828703703</v>
      </c>
      <c r="I7005" t="b">
        <v>0</v>
      </c>
      <c r="J7005" t="b">
        <v>1</v>
      </c>
      <c r="K7005" t="s">
        <v>24</v>
      </c>
      <c r="L7005" t="s">
        <v>22</v>
      </c>
      <c r="M7005">
        <v>74100</v>
      </c>
      <c r="O7005" t="s">
        <v>2677</v>
      </c>
      <c r="P7005" t="s">
        <v>9698</v>
      </c>
    </row>
    <row r="7006" spans="1:16" x14ac:dyDescent="0.25">
      <c r="A7006" t="s">
        <v>0</v>
      </c>
      <c r="B7006" t="s">
        <v>9699</v>
      </c>
      <c r="C7006" t="s">
        <v>1436</v>
      </c>
      <c r="D7006" t="s">
        <v>3828</v>
      </c>
      <c r="E7006" t="s">
        <v>20</v>
      </c>
      <c r="F7006" t="b">
        <v>0</v>
      </c>
      <c r="G7006" t="s">
        <v>52</v>
      </c>
      <c r="H7006" s="4">
        <v>45741.542569444442</v>
      </c>
      <c r="I7006" t="b">
        <v>0</v>
      </c>
      <c r="J7006" t="b">
        <v>1</v>
      </c>
      <c r="K7006" t="s">
        <v>24</v>
      </c>
      <c r="L7006" t="s">
        <v>22</v>
      </c>
      <c r="M7006">
        <v>85000</v>
      </c>
      <c r="O7006" t="s">
        <v>9700</v>
      </c>
      <c r="P7006" t="s">
        <v>3825</v>
      </c>
    </row>
    <row r="7007" spans="1:16" x14ac:dyDescent="0.25">
      <c r="A7007" t="s">
        <v>0</v>
      </c>
      <c r="B7007" t="s">
        <v>250</v>
      </c>
      <c r="C7007" t="s">
        <v>3229</v>
      </c>
      <c r="D7007" t="s">
        <v>3600</v>
      </c>
      <c r="E7007" t="s">
        <v>51</v>
      </c>
      <c r="F7007" t="b">
        <v>0</v>
      </c>
      <c r="G7007" t="s">
        <v>27</v>
      </c>
      <c r="H7007" s="4">
        <v>45741.583449074067</v>
      </c>
      <c r="I7007" t="b">
        <v>1</v>
      </c>
      <c r="J7007" t="b">
        <v>1</v>
      </c>
      <c r="K7007" t="s">
        <v>24</v>
      </c>
      <c r="L7007" t="s">
        <v>36</v>
      </c>
      <c r="N7007">
        <v>57.5</v>
      </c>
      <c r="O7007" t="s">
        <v>339</v>
      </c>
      <c r="P7007" t="s">
        <v>8377</v>
      </c>
    </row>
    <row r="7008" spans="1:16" x14ac:dyDescent="0.25">
      <c r="A7008" t="s">
        <v>0</v>
      </c>
      <c r="B7008" t="s">
        <v>2002</v>
      </c>
      <c r="C7008" t="s">
        <v>292</v>
      </c>
      <c r="D7008" t="s">
        <v>3956</v>
      </c>
      <c r="E7008" t="s">
        <v>20</v>
      </c>
      <c r="F7008" t="b">
        <v>0</v>
      </c>
      <c r="G7008" t="s">
        <v>30</v>
      </c>
      <c r="H7008" s="4">
        <v>45741.584120370368</v>
      </c>
      <c r="I7008" t="b">
        <v>0</v>
      </c>
      <c r="J7008" t="b">
        <v>1</v>
      </c>
      <c r="K7008" t="s">
        <v>24</v>
      </c>
      <c r="L7008" t="s">
        <v>36</v>
      </c>
      <c r="N7008">
        <v>22.694999694824219</v>
      </c>
      <c r="O7008" t="s">
        <v>9701</v>
      </c>
      <c r="P7008" t="s">
        <v>9702</v>
      </c>
    </row>
    <row r="7009" spans="1:16" x14ac:dyDescent="0.25">
      <c r="A7009" t="s">
        <v>2</v>
      </c>
      <c r="B7009" t="s">
        <v>9277</v>
      </c>
      <c r="C7009" t="s">
        <v>167</v>
      </c>
      <c r="D7009" t="s">
        <v>3956</v>
      </c>
      <c r="E7009" t="s">
        <v>20</v>
      </c>
      <c r="F7009" t="b">
        <v>0</v>
      </c>
      <c r="G7009" t="s">
        <v>27</v>
      </c>
      <c r="H7009" s="4">
        <v>45741.585266203707</v>
      </c>
      <c r="I7009" t="b">
        <v>0</v>
      </c>
      <c r="J7009" t="b">
        <v>0</v>
      </c>
      <c r="K7009" t="s">
        <v>24</v>
      </c>
      <c r="L7009" t="s">
        <v>36</v>
      </c>
      <c r="N7009">
        <v>57.060001373291023</v>
      </c>
      <c r="O7009" t="s">
        <v>2805</v>
      </c>
      <c r="P7009" t="s">
        <v>9278</v>
      </c>
    </row>
    <row r="7010" spans="1:16" x14ac:dyDescent="0.25">
      <c r="A7010" t="s">
        <v>0</v>
      </c>
      <c r="B7010" t="s">
        <v>9703</v>
      </c>
      <c r="C7010" t="s">
        <v>82</v>
      </c>
      <c r="D7010" t="s">
        <v>3972</v>
      </c>
      <c r="E7010" t="s">
        <v>20</v>
      </c>
      <c r="F7010" t="b">
        <v>0</v>
      </c>
      <c r="G7010" t="s">
        <v>27</v>
      </c>
      <c r="H7010" s="4">
        <v>45741.625115740739</v>
      </c>
      <c r="I7010" t="b">
        <v>0</v>
      </c>
      <c r="J7010" t="b">
        <v>1</v>
      </c>
      <c r="K7010" t="s">
        <v>24</v>
      </c>
      <c r="L7010" t="s">
        <v>22</v>
      </c>
      <c r="M7010">
        <v>137500</v>
      </c>
      <c r="O7010" t="s">
        <v>1771</v>
      </c>
      <c r="P7010" t="s">
        <v>9704</v>
      </c>
    </row>
    <row r="7011" spans="1:16" x14ac:dyDescent="0.25">
      <c r="A7011" t="s">
        <v>25</v>
      </c>
      <c r="B7011" t="s">
        <v>8208</v>
      </c>
      <c r="C7011" t="s">
        <v>64</v>
      </c>
      <c r="D7011" t="s">
        <v>3972</v>
      </c>
      <c r="E7011" t="s">
        <v>20</v>
      </c>
      <c r="F7011" t="b">
        <v>0</v>
      </c>
      <c r="G7011" t="s">
        <v>52</v>
      </c>
      <c r="H7011" s="4">
        <v>45741.625949074078</v>
      </c>
      <c r="I7011" t="b">
        <v>0</v>
      </c>
      <c r="J7011" t="b">
        <v>1</v>
      </c>
      <c r="K7011" t="s">
        <v>24</v>
      </c>
      <c r="L7011" t="s">
        <v>22</v>
      </c>
      <c r="M7011">
        <v>98950</v>
      </c>
      <c r="O7011" t="s">
        <v>1906</v>
      </c>
      <c r="P7011" t="s">
        <v>8209</v>
      </c>
    </row>
    <row r="7012" spans="1:16" x14ac:dyDescent="0.25">
      <c r="A7012" t="s">
        <v>1</v>
      </c>
      <c r="B7012" t="s">
        <v>9705</v>
      </c>
      <c r="C7012" t="s">
        <v>158</v>
      </c>
      <c r="D7012" t="s">
        <v>4034</v>
      </c>
      <c r="E7012" t="s">
        <v>20</v>
      </c>
      <c r="F7012" t="b">
        <v>0</v>
      </c>
      <c r="G7012" t="s">
        <v>158</v>
      </c>
      <c r="H7012" s="4">
        <v>45741.630011574067</v>
      </c>
      <c r="I7012" t="b">
        <v>0</v>
      </c>
      <c r="J7012" t="b">
        <v>0</v>
      </c>
      <c r="K7012" t="s">
        <v>158</v>
      </c>
      <c r="L7012" t="s">
        <v>22</v>
      </c>
      <c r="M7012">
        <v>48000</v>
      </c>
      <c r="O7012" t="s">
        <v>3175</v>
      </c>
      <c r="P7012" t="s">
        <v>9706</v>
      </c>
    </row>
    <row r="7013" spans="1:16" x14ac:dyDescent="0.25">
      <c r="A7013" t="s">
        <v>0</v>
      </c>
      <c r="B7013" t="s">
        <v>1871</v>
      </c>
      <c r="C7013" t="s">
        <v>472</v>
      </c>
      <c r="D7013" t="s">
        <v>4034</v>
      </c>
      <c r="E7013" t="s">
        <v>20</v>
      </c>
      <c r="F7013" t="b">
        <v>0</v>
      </c>
      <c r="G7013" t="s">
        <v>473</v>
      </c>
      <c r="H7013" s="4">
        <v>45741.640150462961</v>
      </c>
      <c r="I7013" t="b">
        <v>0</v>
      </c>
      <c r="J7013" t="b">
        <v>0</v>
      </c>
      <c r="K7013" t="s">
        <v>473</v>
      </c>
      <c r="L7013" t="s">
        <v>22</v>
      </c>
      <c r="M7013">
        <v>41600</v>
      </c>
      <c r="O7013" t="s">
        <v>6395</v>
      </c>
      <c r="P7013" t="s">
        <v>6396</v>
      </c>
    </row>
    <row r="7014" spans="1:16" x14ac:dyDescent="0.25">
      <c r="A7014" t="s">
        <v>139</v>
      </c>
      <c r="B7014" t="s">
        <v>2551</v>
      </c>
      <c r="C7014" t="s">
        <v>1890</v>
      </c>
      <c r="D7014" t="s">
        <v>3972</v>
      </c>
      <c r="E7014" t="s">
        <v>51</v>
      </c>
      <c r="F7014" t="b">
        <v>0</v>
      </c>
      <c r="G7014" t="s">
        <v>30</v>
      </c>
      <c r="H7014" s="4">
        <v>45741.667453703703</v>
      </c>
      <c r="I7014" t="b">
        <v>0</v>
      </c>
      <c r="J7014" t="b">
        <v>0</v>
      </c>
      <c r="K7014" t="s">
        <v>24</v>
      </c>
      <c r="L7014" t="s">
        <v>36</v>
      </c>
      <c r="N7014">
        <v>36.5</v>
      </c>
      <c r="O7014" t="s">
        <v>2077</v>
      </c>
      <c r="P7014" t="s">
        <v>1713</v>
      </c>
    </row>
    <row r="7015" spans="1:16" x14ac:dyDescent="0.25">
      <c r="A7015" t="s">
        <v>139</v>
      </c>
      <c r="B7015" t="s">
        <v>3855</v>
      </c>
      <c r="C7015" t="s">
        <v>1978</v>
      </c>
      <c r="D7015" t="s">
        <v>3972</v>
      </c>
      <c r="E7015" t="s">
        <v>20</v>
      </c>
      <c r="F7015" t="b">
        <v>0</v>
      </c>
      <c r="G7015" t="s">
        <v>52</v>
      </c>
      <c r="H7015" s="4">
        <v>45741.667650462958</v>
      </c>
      <c r="I7015" t="b">
        <v>0</v>
      </c>
      <c r="J7015" t="b">
        <v>0</v>
      </c>
      <c r="K7015" t="s">
        <v>24</v>
      </c>
      <c r="L7015" t="s">
        <v>36</v>
      </c>
      <c r="N7015">
        <v>33.5</v>
      </c>
      <c r="O7015" t="s">
        <v>1783</v>
      </c>
      <c r="P7015" t="s">
        <v>1372</v>
      </c>
    </row>
    <row r="7016" spans="1:16" x14ac:dyDescent="0.25">
      <c r="A7016" t="s">
        <v>40</v>
      </c>
      <c r="B7016" t="s">
        <v>40</v>
      </c>
      <c r="C7016" t="s">
        <v>768</v>
      </c>
      <c r="D7016" t="s">
        <v>3972</v>
      </c>
      <c r="E7016" t="s">
        <v>20</v>
      </c>
      <c r="F7016" t="b">
        <v>0</v>
      </c>
      <c r="G7016" t="s">
        <v>27</v>
      </c>
      <c r="H7016" s="4">
        <v>45741.66851851852</v>
      </c>
      <c r="I7016" t="b">
        <v>1</v>
      </c>
      <c r="J7016" t="b">
        <v>1</v>
      </c>
      <c r="K7016" t="s">
        <v>24</v>
      </c>
      <c r="L7016" t="s">
        <v>22</v>
      </c>
      <c r="M7016">
        <v>102500</v>
      </c>
      <c r="O7016" t="s">
        <v>4324</v>
      </c>
      <c r="P7016" t="s">
        <v>4330</v>
      </c>
    </row>
    <row r="7017" spans="1:16" x14ac:dyDescent="0.25">
      <c r="A7017" t="s">
        <v>0</v>
      </c>
      <c r="B7017" t="s">
        <v>9707</v>
      </c>
      <c r="C7017" t="s">
        <v>1413</v>
      </c>
      <c r="D7017" t="s">
        <v>3828</v>
      </c>
      <c r="E7017" t="s">
        <v>20</v>
      </c>
      <c r="F7017" t="b">
        <v>0</v>
      </c>
      <c r="G7017" t="s">
        <v>27</v>
      </c>
      <c r="H7017" s="4">
        <v>45741.708553240736</v>
      </c>
      <c r="I7017" t="b">
        <v>0</v>
      </c>
      <c r="J7017" t="b">
        <v>1</v>
      </c>
      <c r="K7017" t="s">
        <v>24</v>
      </c>
      <c r="L7017" t="s">
        <v>22</v>
      </c>
      <c r="M7017">
        <v>67974.3984375</v>
      </c>
      <c r="O7017" t="s">
        <v>9708</v>
      </c>
    </row>
    <row r="7018" spans="1:16" x14ac:dyDescent="0.25">
      <c r="A7018" t="s">
        <v>2</v>
      </c>
      <c r="B7018" t="s">
        <v>2</v>
      </c>
      <c r="C7018" t="s">
        <v>9709</v>
      </c>
      <c r="D7018" t="s">
        <v>3600</v>
      </c>
      <c r="E7018" t="s">
        <v>20</v>
      </c>
      <c r="F7018" t="b">
        <v>0</v>
      </c>
      <c r="G7018" t="s">
        <v>27</v>
      </c>
      <c r="H7018" s="4">
        <v>45741.710162037038</v>
      </c>
      <c r="I7018" t="b">
        <v>0</v>
      </c>
      <c r="J7018" t="b">
        <v>1</v>
      </c>
      <c r="K7018" t="s">
        <v>24</v>
      </c>
      <c r="L7018" t="s">
        <v>22</v>
      </c>
      <c r="M7018">
        <v>150000</v>
      </c>
      <c r="O7018" t="s">
        <v>2359</v>
      </c>
      <c r="P7018" t="s">
        <v>9710</v>
      </c>
    </row>
    <row r="7019" spans="1:16" x14ac:dyDescent="0.25">
      <c r="A7019" t="s">
        <v>2</v>
      </c>
      <c r="B7019" t="s">
        <v>9711</v>
      </c>
      <c r="C7019" t="s">
        <v>540</v>
      </c>
      <c r="D7019" t="s">
        <v>3972</v>
      </c>
      <c r="E7019" t="s">
        <v>20</v>
      </c>
      <c r="F7019" t="b">
        <v>0</v>
      </c>
      <c r="G7019" t="s">
        <v>27</v>
      </c>
      <c r="H7019" s="4">
        <v>45741.710405092592</v>
      </c>
      <c r="I7019" t="b">
        <v>0</v>
      </c>
      <c r="J7019" t="b">
        <v>0</v>
      </c>
      <c r="K7019" t="s">
        <v>24</v>
      </c>
      <c r="L7019" t="s">
        <v>22</v>
      </c>
      <c r="M7019">
        <v>120000</v>
      </c>
      <c r="O7019" t="s">
        <v>9712</v>
      </c>
    </row>
    <row r="7020" spans="1:16" x14ac:dyDescent="0.25">
      <c r="A7020" t="s">
        <v>19</v>
      </c>
      <c r="B7020" t="s">
        <v>9713</v>
      </c>
      <c r="C7020" t="s">
        <v>442</v>
      </c>
      <c r="D7020" t="s">
        <v>3956</v>
      </c>
      <c r="E7020" t="s">
        <v>34</v>
      </c>
      <c r="F7020" t="b">
        <v>0</v>
      </c>
      <c r="G7020" t="s">
        <v>27</v>
      </c>
      <c r="H7020" s="4">
        <v>45741.751099537039</v>
      </c>
      <c r="I7020" t="b">
        <v>0</v>
      </c>
      <c r="J7020" t="b">
        <v>0</v>
      </c>
      <c r="K7020" t="s">
        <v>24</v>
      </c>
      <c r="L7020" t="s">
        <v>36</v>
      </c>
      <c r="N7020">
        <v>51.239997863769531</v>
      </c>
      <c r="O7020" t="s">
        <v>9714</v>
      </c>
      <c r="P7020" t="s">
        <v>7557</v>
      </c>
    </row>
    <row r="7021" spans="1:16" x14ac:dyDescent="0.25">
      <c r="A7021" t="s">
        <v>40</v>
      </c>
      <c r="B7021" t="s">
        <v>9715</v>
      </c>
      <c r="C7021" t="s">
        <v>306</v>
      </c>
      <c r="D7021" t="s">
        <v>3600</v>
      </c>
      <c r="E7021" t="s">
        <v>51</v>
      </c>
      <c r="F7021" t="b">
        <v>0</v>
      </c>
      <c r="G7021" t="s">
        <v>27</v>
      </c>
      <c r="H7021" s="4">
        <v>45741.751875000002</v>
      </c>
      <c r="I7021" t="b">
        <v>1</v>
      </c>
      <c r="J7021" t="b">
        <v>0</v>
      </c>
      <c r="K7021" t="s">
        <v>24</v>
      </c>
      <c r="L7021" t="s">
        <v>36</v>
      </c>
      <c r="N7021">
        <v>50</v>
      </c>
      <c r="O7021" t="s">
        <v>9716</v>
      </c>
      <c r="P7021" t="s">
        <v>9717</v>
      </c>
    </row>
    <row r="7022" spans="1:16" x14ac:dyDescent="0.25">
      <c r="A7022" t="s">
        <v>139</v>
      </c>
      <c r="B7022" t="s">
        <v>9718</v>
      </c>
      <c r="C7022" t="s">
        <v>3010</v>
      </c>
      <c r="D7022" t="s">
        <v>3828</v>
      </c>
      <c r="E7022" t="s">
        <v>219</v>
      </c>
      <c r="F7022" t="b">
        <v>0</v>
      </c>
      <c r="G7022" t="s">
        <v>27</v>
      </c>
      <c r="H7022" s="4">
        <v>45741.792812500003</v>
      </c>
      <c r="I7022" t="b">
        <v>0</v>
      </c>
      <c r="J7022" t="b">
        <v>1</v>
      </c>
      <c r="K7022" t="s">
        <v>24</v>
      </c>
      <c r="L7022" t="s">
        <v>36</v>
      </c>
      <c r="N7022">
        <v>72</v>
      </c>
      <c r="O7022" t="s">
        <v>8017</v>
      </c>
      <c r="P7022" t="s">
        <v>447</v>
      </c>
    </row>
    <row r="7023" spans="1:16" x14ac:dyDescent="0.25">
      <c r="A7023" t="s">
        <v>1</v>
      </c>
      <c r="B7023" t="s">
        <v>1</v>
      </c>
      <c r="C7023" t="s">
        <v>9719</v>
      </c>
      <c r="D7023" t="s">
        <v>3828</v>
      </c>
      <c r="E7023" t="s">
        <v>20</v>
      </c>
      <c r="F7023" t="b">
        <v>0</v>
      </c>
      <c r="G7023" t="s">
        <v>41</v>
      </c>
      <c r="H7023" s="4">
        <v>45741.793009259258</v>
      </c>
      <c r="I7023" t="b">
        <v>0</v>
      </c>
      <c r="J7023" t="b">
        <v>1</v>
      </c>
      <c r="K7023" t="s">
        <v>24</v>
      </c>
      <c r="L7023" t="s">
        <v>22</v>
      </c>
      <c r="M7023">
        <v>158300</v>
      </c>
      <c r="O7023" t="s">
        <v>1341</v>
      </c>
      <c r="P7023" t="s">
        <v>9720</v>
      </c>
    </row>
    <row r="7024" spans="1:16" x14ac:dyDescent="0.25">
      <c r="A7024" t="s">
        <v>28</v>
      </c>
      <c r="B7024" t="s">
        <v>9721</v>
      </c>
      <c r="C7024" t="s">
        <v>352</v>
      </c>
      <c r="D7024" t="s">
        <v>3972</v>
      </c>
      <c r="E7024" t="s">
        <v>20</v>
      </c>
      <c r="F7024" t="b">
        <v>0</v>
      </c>
      <c r="G7024" t="s">
        <v>41</v>
      </c>
      <c r="H7024" s="4">
        <v>45741.793043981481</v>
      </c>
      <c r="I7024" t="b">
        <v>0</v>
      </c>
      <c r="J7024" t="b">
        <v>0</v>
      </c>
      <c r="K7024" t="s">
        <v>24</v>
      </c>
      <c r="L7024" t="s">
        <v>22</v>
      </c>
      <c r="M7024">
        <v>312500</v>
      </c>
      <c r="O7024" t="s">
        <v>1383</v>
      </c>
      <c r="P7024" t="s">
        <v>9722</v>
      </c>
    </row>
    <row r="7025" spans="1:16" x14ac:dyDescent="0.25">
      <c r="A7025" t="s">
        <v>25</v>
      </c>
      <c r="B7025" t="s">
        <v>9723</v>
      </c>
      <c r="C7025" t="s">
        <v>360</v>
      </c>
      <c r="D7025" t="s">
        <v>3600</v>
      </c>
      <c r="E7025" t="s">
        <v>51</v>
      </c>
      <c r="F7025" t="b">
        <v>0</v>
      </c>
      <c r="G7025" t="s">
        <v>27</v>
      </c>
      <c r="H7025" s="4">
        <v>45741.833495370367</v>
      </c>
      <c r="I7025" t="b">
        <v>0</v>
      </c>
      <c r="J7025" t="b">
        <v>1</v>
      </c>
      <c r="K7025" t="s">
        <v>24</v>
      </c>
      <c r="L7025" t="s">
        <v>36</v>
      </c>
      <c r="N7025">
        <v>80</v>
      </c>
      <c r="O7025" t="s">
        <v>783</v>
      </c>
      <c r="P7025" t="s">
        <v>9724</v>
      </c>
    </row>
    <row r="7026" spans="1:16" x14ac:dyDescent="0.25">
      <c r="A7026" t="s">
        <v>1</v>
      </c>
      <c r="B7026" t="s">
        <v>9725</v>
      </c>
      <c r="C7026" t="s">
        <v>3072</v>
      </c>
      <c r="D7026" t="s">
        <v>3828</v>
      </c>
      <c r="E7026" t="s">
        <v>20</v>
      </c>
      <c r="F7026" t="b">
        <v>0</v>
      </c>
      <c r="G7026" t="s">
        <v>27</v>
      </c>
      <c r="H7026" s="4">
        <v>45741.834432870368</v>
      </c>
      <c r="I7026" t="b">
        <v>1</v>
      </c>
      <c r="J7026" t="b">
        <v>0</v>
      </c>
      <c r="K7026" t="s">
        <v>24</v>
      </c>
      <c r="L7026" t="s">
        <v>22</v>
      </c>
      <c r="M7026">
        <v>192500</v>
      </c>
      <c r="O7026" t="s">
        <v>2645</v>
      </c>
      <c r="P7026" t="s">
        <v>9726</v>
      </c>
    </row>
    <row r="7027" spans="1:16" x14ac:dyDescent="0.25">
      <c r="A7027" t="s">
        <v>0</v>
      </c>
      <c r="B7027" t="s">
        <v>9727</v>
      </c>
      <c r="C7027" t="s">
        <v>1398</v>
      </c>
      <c r="D7027" t="s">
        <v>3972</v>
      </c>
      <c r="E7027" t="s">
        <v>20</v>
      </c>
      <c r="F7027" t="b">
        <v>0</v>
      </c>
      <c r="G7027" t="s">
        <v>52</v>
      </c>
      <c r="H7027" s="4">
        <v>45741.835069444453</v>
      </c>
      <c r="I7027" t="b">
        <v>0</v>
      </c>
      <c r="J7027" t="b">
        <v>0</v>
      </c>
      <c r="K7027" t="s">
        <v>24</v>
      </c>
      <c r="L7027" t="s">
        <v>22</v>
      </c>
      <c r="M7027">
        <v>225000</v>
      </c>
      <c r="O7027" t="s">
        <v>530</v>
      </c>
      <c r="P7027" t="s">
        <v>385</v>
      </c>
    </row>
    <row r="7028" spans="1:16" x14ac:dyDescent="0.25">
      <c r="A7028" t="s">
        <v>2</v>
      </c>
      <c r="B7028" t="s">
        <v>307</v>
      </c>
      <c r="C7028" t="s">
        <v>333</v>
      </c>
      <c r="D7028" t="s">
        <v>3600</v>
      </c>
      <c r="E7028" t="s">
        <v>20</v>
      </c>
      <c r="F7028" t="b">
        <v>0</v>
      </c>
      <c r="G7028" t="s">
        <v>27</v>
      </c>
      <c r="H7028" s="4">
        <v>45741.835162037038</v>
      </c>
      <c r="I7028" t="b">
        <v>0</v>
      </c>
      <c r="J7028" t="b">
        <v>1</v>
      </c>
      <c r="K7028" t="s">
        <v>24</v>
      </c>
      <c r="L7028" t="s">
        <v>22</v>
      </c>
      <c r="M7028">
        <v>132500</v>
      </c>
      <c r="O7028" t="s">
        <v>200</v>
      </c>
      <c r="P7028" t="s">
        <v>7779</v>
      </c>
    </row>
    <row r="7029" spans="1:16" x14ac:dyDescent="0.25">
      <c r="A7029" t="s">
        <v>0</v>
      </c>
      <c r="B7029" t="s">
        <v>9728</v>
      </c>
      <c r="C7029" t="s">
        <v>203</v>
      </c>
      <c r="D7029" t="s">
        <v>3972</v>
      </c>
      <c r="E7029" t="s">
        <v>51</v>
      </c>
      <c r="F7029" t="b">
        <v>0</v>
      </c>
      <c r="G7029" t="s">
        <v>23</v>
      </c>
      <c r="H7029" s="4">
        <v>45741.85359953704</v>
      </c>
      <c r="I7029" t="b">
        <v>0</v>
      </c>
      <c r="J7029" t="b">
        <v>1</v>
      </c>
      <c r="K7029" t="s">
        <v>24</v>
      </c>
      <c r="L7029" t="s">
        <v>36</v>
      </c>
      <c r="N7029">
        <v>62</v>
      </c>
      <c r="O7029" t="s">
        <v>144</v>
      </c>
      <c r="P7029" t="s">
        <v>9729</v>
      </c>
    </row>
    <row r="7030" spans="1:16" x14ac:dyDescent="0.25">
      <c r="A7030" t="s">
        <v>0</v>
      </c>
      <c r="B7030" t="s">
        <v>9730</v>
      </c>
      <c r="C7030" t="s">
        <v>9731</v>
      </c>
      <c r="D7030" t="s">
        <v>2208</v>
      </c>
      <c r="E7030" t="s">
        <v>34</v>
      </c>
      <c r="F7030" t="b">
        <v>0</v>
      </c>
      <c r="G7030" t="s">
        <v>27</v>
      </c>
      <c r="H7030" s="4">
        <v>45741.875208333331</v>
      </c>
      <c r="I7030" t="b">
        <v>0</v>
      </c>
      <c r="J7030" t="b">
        <v>1</v>
      </c>
      <c r="K7030" t="s">
        <v>24</v>
      </c>
      <c r="L7030" t="s">
        <v>22</v>
      </c>
      <c r="M7030">
        <v>70000</v>
      </c>
      <c r="O7030" t="s">
        <v>9732</v>
      </c>
      <c r="P7030" t="s">
        <v>9733</v>
      </c>
    </row>
    <row r="7031" spans="1:16" x14ac:dyDescent="0.25">
      <c r="A7031" t="s">
        <v>1</v>
      </c>
      <c r="B7031" t="s">
        <v>9734</v>
      </c>
      <c r="C7031" t="s">
        <v>1867</v>
      </c>
      <c r="D7031" t="s">
        <v>9735</v>
      </c>
      <c r="E7031" t="s">
        <v>20</v>
      </c>
      <c r="F7031" t="b">
        <v>0</v>
      </c>
      <c r="G7031" t="s">
        <v>27</v>
      </c>
      <c r="H7031" s="4">
        <v>45741.917754629627</v>
      </c>
      <c r="I7031" t="b">
        <v>0</v>
      </c>
      <c r="J7031" t="b">
        <v>0</v>
      </c>
      <c r="K7031" t="s">
        <v>24</v>
      </c>
      <c r="L7031" t="s">
        <v>22</v>
      </c>
      <c r="M7031">
        <v>100500</v>
      </c>
      <c r="O7031" t="s">
        <v>374</v>
      </c>
      <c r="P7031" t="s">
        <v>9736</v>
      </c>
    </row>
    <row r="7032" spans="1:16" x14ac:dyDescent="0.25">
      <c r="A7032" t="s">
        <v>1</v>
      </c>
      <c r="B7032" t="s">
        <v>852</v>
      </c>
      <c r="C7032" t="s">
        <v>509</v>
      </c>
      <c r="D7032" t="s">
        <v>3972</v>
      </c>
      <c r="E7032" t="s">
        <v>20</v>
      </c>
      <c r="F7032" t="b">
        <v>0</v>
      </c>
      <c r="G7032" t="s">
        <v>35</v>
      </c>
      <c r="H7032" s="4">
        <v>45741.958935185183</v>
      </c>
      <c r="I7032" t="b">
        <v>0</v>
      </c>
      <c r="J7032" t="b">
        <v>0</v>
      </c>
      <c r="K7032" t="s">
        <v>24</v>
      </c>
      <c r="L7032" t="s">
        <v>22</v>
      </c>
      <c r="M7032">
        <v>192500</v>
      </c>
      <c r="O7032" t="s">
        <v>69</v>
      </c>
      <c r="P7032" t="s">
        <v>1955</v>
      </c>
    </row>
    <row r="7033" spans="1:16" x14ac:dyDescent="0.25">
      <c r="A7033" t="s">
        <v>1</v>
      </c>
      <c r="B7033" t="s">
        <v>2473</v>
      </c>
      <c r="C7033" t="s">
        <v>1845</v>
      </c>
      <c r="D7033" t="s">
        <v>4083</v>
      </c>
      <c r="E7033" t="s">
        <v>20</v>
      </c>
      <c r="F7033" t="b">
        <v>0</v>
      </c>
      <c r="G7033" t="s">
        <v>27</v>
      </c>
      <c r="H7033" s="4">
        <v>45741.959594907406</v>
      </c>
      <c r="I7033" t="b">
        <v>0</v>
      </c>
      <c r="J7033" t="b">
        <v>0</v>
      </c>
      <c r="K7033" t="s">
        <v>24</v>
      </c>
      <c r="L7033" t="s">
        <v>22</v>
      </c>
      <c r="M7033">
        <v>145000</v>
      </c>
      <c r="O7033" t="s">
        <v>1388</v>
      </c>
      <c r="P7033" t="s">
        <v>7461</v>
      </c>
    </row>
    <row r="7034" spans="1:16" x14ac:dyDescent="0.25">
      <c r="A7034" t="s">
        <v>1</v>
      </c>
      <c r="B7034" t="s">
        <v>9737</v>
      </c>
      <c r="C7034" t="s">
        <v>122</v>
      </c>
      <c r="D7034" t="s">
        <v>4083</v>
      </c>
      <c r="E7034" t="s">
        <v>20</v>
      </c>
      <c r="F7034" t="b">
        <v>0</v>
      </c>
      <c r="G7034" t="s">
        <v>52</v>
      </c>
      <c r="H7034" s="4">
        <v>45741.960115740738</v>
      </c>
      <c r="I7034" t="b">
        <v>0</v>
      </c>
      <c r="J7034" t="b">
        <v>1</v>
      </c>
      <c r="K7034" t="s">
        <v>24</v>
      </c>
      <c r="L7034" t="s">
        <v>22</v>
      </c>
      <c r="M7034">
        <v>140000</v>
      </c>
      <c r="O7034" t="s">
        <v>2711</v>
      </c>
      <c r="P7034" t="s">
        <v>2028</v>
      </c>
    </row>
    <row r="7035" spans="1:16" x14ac:dyDescent="0.25">
      <c r="A7035" t="s">
        <v>2</v>
      </c>
      <c r="B7035" t="s">
        <v>9738</v>
      </c>
      <c r="C7035" t="s">
        <v>293</v>
      </c>
      <c r="D7035" t="s">
        <v>3972</v>
      </c>
      <c r="E7035" t="s">
        <v>20</v>
      </c>
      <c r="F7035" t="b">
        <v>0</v>
      </c>
      <c r="G7035" t="s">
        <v>27</v>
      </c>
      <c r="H7035" s="4">
        <v>45741.960266203707</v>
      </c>
      <c r="I7035" t="b">
        <v>0</v>
      </c>
      <c r="J7035" t="b">
        <v>0</v>
      </c>
      <c r="K7035" t="s">
        <v>24</v>
      </c>
      <c r="L7035" t="s">
        <v>22</v>
      </c>
      <c r="M7035">
        <v>161000</v>
      </c>
      <c r="O7035" t="s">
        <v>91</v>
      </c>
      <c r="P7035" t="s">
        <v>9739</v>
      </c>
    </row>
    <row r="7036" spans="1:16" x14ac:dyDescent="0.25">
      <c r="A7036" t="s">
        <v>0</v>
      </c>
      <c r="B7036" t="s">
        <v>9740</v>
      </c>
      <c r="C7036" t="s">
        <v>2571</v>
      </c>
      <c r="D7036" t="s">
        <v>3972</v>
      </c>
      <c r="E7036" t="s">
        <v>20</v>
      </c>
      <c r="F7036" t="b">
        <v>0</v>
      </c>
      <c r="G7036" t="s">
        <v>23</v>
      </c>
      <c r="H7036" s="4">
        <v>45741.978530092587</v>
      </c>
      <c r="I7036" t="b">
        <v>0</v>
      </c>
      <c r="J7036" t="b">
        <v>0</v>
      </c>
      <c r="K7036" t="s">
        <v>24</v>
      </c>
      <c r="L7036" t="s">
        <v>36</v>
      </c>
      <c r="N7036">
        <v>25</v>
      </c>
      <c r="O7036" t="s">
        <v>3399</v>
      </c>
      <c r="P7036" t="s">
        <v>3614</v>
      </c>
    </row>
    <row r="7037" spans="1:16" x14ac:dyDescent="0.25">
      <c r="A7037" t="s">
        <v>25</v>
      </c>
      <c r="B7037" t="s">
        <v>9741</v>
      </c>
      <c r="C7037" t="s">
        <v>315</v>
      </c>
      <c r="D7037" t="s">
        <v>5534</v>
      </c>
      <c r="E7037" t="s">
        <v>20</v>
      </c>
      <c r="F7037" t="b">
        <v>0</v>
      </c>
      <c r="G7037" t="s">
        <v>27</v>
      </c>
      <c r="H7037" s="4">
        <v>45742.000138888892</v>
      </c>
      <c r="I7037" t="b">
        <v>0</v>
      </c>
      <c r="J7037" t="b">
        <v>1</v>
      </c>
      <c r="K7037" t="s">
        <v>24</v>
      </c>
      <c r="L7037" t="s">
        <v>22</v>
      </c>
      <c r="M7037">
        <v>108267</v>
      </c>
      <c r="O7037" t="s">
        <v>59</v>
      </c>
      <c r="P7037" t="s">
        <v>7736</v>
      </c>
    </row>
    <row r="7038" spans="1:16" x14ac:dyDescent="0.25">
      <c r="A7038" t="s">
        <v>2</v>
      </c>
      <c r="B7038" t="s">
        <v>132</v>
      </c>
      <c r="C7038" t="s">
        <v>213</v>
      </c>
      <c r="D7038" t="s">
        <v>4177</v>
      </c>
      <c r="E7038" t="s">
        <v>20</v>
      </c>
      <c r="F7038" t="b">
        <v>0</v>
      </c>
      <c r="G7038" t="s">
        <v>27</v>
      </c>
      <c r="H7038" s="4">
        <v>45742.001851851863</v>
      </c>
      <c r="I7038" t="b">
        <v>1</v>
      </c>
      <c r="J7038" t="b">
        <v>1</v>
      </c>
      <c r="K7038" t="s">
        <v>24</v>
      </c>
      <c r="L7038" t="s">
        <v>22</v>
      </c>
      <c r="M7038">
        <v>136500</v>
      </c>
      <c r="O7038" t="s">
        <v>3923</v>
      </c>
      <c r="P7038" t="s">
        <v>9742</v>
      </c>
    </row>
    <row r="7039" spans="1:16" x14ac:dyDescent="0.25">
      <c r="A7039" t="s">
        <v>2</v>
      </c>
      <c r="B7039" t="s">
        <v>117</v>
      </c>
      <c r="C7039" t="s">
        <v>889</v>
      </c>
      <c r="D7039" t="s">
        <v>4083</v>
      </c>
      <c r="E7039" t="s">
        <v>20</v>
      </c>
      <c r="F7039" t="b">
        <v>0</v>
      </c>
      <c r="G7039" t="s">
        <v>41</v>
      </c>
      <c r="H7039" s="4">
        <v>45742.002152777779</v>
      </c>
      <c r="I7039" t="b">
        <v>0</v>
      </c>
      <c r="J7039" t="b">
        <v>0</v>
      </c>
      <c r="K7039" t="s">
        <v>24</v>
      </c>
      <c r="L7039" t="s">
        <v>22</v>
      </c>
      <c r="M7039">
        <v>189000</v>
      </c>
      <c r="O7039" t="s">
        <v>772</v>
      </c>
      <c r="P7039" t="s">
        <v>1161</v>
      </c>
    </row>
    <row r="7040" spans="1:16" x14ac:dyDescent="0.25">
      <c r="A7040" t="s">
        <v>0</v>
      </c>
      <c r="B7040" t="s">
        <v>9743</v>
      </c>
      <c r="C7040" t="s">
        <v>400</v>
      </c>
      <c r="D7040" t="s">
        <v>2208</v>
      </c>
      <c r="E7040" t="s">
        <v>20</v>
      </c>
      <c r="F7040" t="b">
        <v>0</v>
      </c>
      <c r="G7040" t="s">
        <v>30</v>
      </c>
      <c r="H7040" s="4">
        <v>45742.042453703703</v>
      </c>
      <c r="I7040" t="b">
        <v>0</v>
      </c>
      <c r="J7040" t="b">
        <v>1</v>
      </c>
      <c r="K7040" t="s">
        <v>24</v>
      </c>
      <c r="L7040" t="s">
        <v>22</v>
      </c>
      <c r="M7040">
        <v>73020</v>
      </c>
      <c r="O7040" t="s">
        <v>9744</v>
      </c>
      <c r="P7040" t="s">
        <v>9745</v>
      </c>
    </row>
    <row r="7041" spans="1:16" x14ac:dyDescent="0.25">
      <c r="A7041" t="s">
        <v>1</v>
      </c>
      <c r="B7041" t="s">
        <v>9746</v>
      </c>
      <c r="C7041" t="s">
        <v>94</v>
      </c>
      <c r="D7041" t="s">
        <v>2208</v>
      </c>
      <c r="E7041" t="s">
        <v>20</v>
      </c>
      <c r="F7041" t="b">
        <v>0</v>
      </c>
      <c r="G7041" t="s">
        <v>30</v>
      </c>
      <c r="H7041" s="4">
        <v>45742.125810185193</v>
      </c>
      <c r="I7041" t="b">
        <v>1</v>
      </c>
      <c r="J7041" t="b">
        <v>1</v>
      </c>
      <c r="K7041" t="s">
        <v>24</v>
      </c>
      <c r="L7041" t="s">
        <v>22</v>
      </c>
      <c r="M7041">
        <v>52100</v>
      </c>
      <c r="O7041" t="s">
        <v>9747</v>
      </c>
    </row>
    <row r="7042" spans="1:16" x14ac:dyDescent="0.25">
      <c r="A7042" t="s">
        <v>0</v>
      </c>
      <c r="B7042" t="s">
        <v>9748</v>
      </c>
      <c r="C7042" t="s">
        <v>82</v>
      </c>
      <c r="D7042" t="s">
        <v>2208</v>
      </c>
      <c r="E7042" t="s">
        <v>20</v>
      </c>
      <c r="F7042" t="b">
        <v>0</v>
      </c>
      <c r="G7042" t="s">
        <v>27</v>
      </c>
      <c r="H7042" s="4">
        <v>45742.250023148154</v>
      </c>
      <c r="I7042" t="b">
        <v>0</v>
      </c>
      <c r="J7042" t="b">
        <v>0</v>
      </c>
      <c r="K7042" t="s">
        <v>24</v>
      </c>
      <c r="L7042" t="s">
        <v>22</v>
      </c>
      <c r="M7042">
        <v>100000</v>
      </c>
      <c r="O7042" t="s">
        <v>9749</v>
      </c>
      <c r="P7042" t="s">
        <v>535</v>
      </c>
    </row>
    <row r="7043" spans="1:16" x14ac:dyDescent="0.25">
      <c r="A7043" t="s">
        <v>0</v>
      </c>
      <c r="B7043" t="s">
        <v>3447</v>
      </c>
      <c r="C7043" t="s">
        <v>82</v>
      </c>
      <c r="D7043" t="s">
        <v>4013</v>
      </c>
      <c r="E7043" t="s">
        <v>20</v>
      </c>
      <c r="F7043" t="b">
        <v>0</v>
      </c>
      <c r="G7043" t="s">
        <v>27</v>
      </c>
      <c r="H7043" s="4">
        <v>45742.250023148154</v>
      </c>
      <c r="I7043" t="b">
        <v>0</v>
      </c>
      <c r="J7043" t="b">
        <v>1</v>
      </c>
      <c r="K7043" t="s">
        <v>24</v>
      </c>
      <c r="L7043" t="s">
        <v>22</v>
      </c>
      <c r="M7043">
        <v>140000</v>
      </c>
      <c r="O7043" t="s">
        <v>6113</v>
      </c>
      <c r="P7043" t="s">
        <v>6114</v>
      </c>
    </row>
    <row r="7044" spans="1:16" x14ac:dyDescent="0.25">
      <c r="A7044" t="s">
        <v>25</v>
      </c>
      <c r="B7044" t="s">
        <v>6384</v>
      </c>
      <c r="C7044" t="s">
        <v>82</v>
      </c>
      <c r="D7044" t="s">
        <v>3828</v>
      </c>
      <c r="E7044" t="s">
        <v>51</v>
      </c>
      <c r="F7044" t="b">
        <v>0</v>
      </c>
      <c r="G7044" t="s">
        <v>27</v>
      </c>
      <c r="H7044" s="4">
        <v>45742.250081018523</v>
      </c>
      <c r="I7044" t="b">
        <v>0</v>
      </c>
      <c r="J7044" t="b">
        <v>0</v>
      </c>
      <c r="K7044" t="s">
        <v>24</v>
      </c>
      <c r="L7044" t="s">
        <v>36</v>
      </c>
      <c r="N7044">
        <v>60</v>
      </c>
      <c r="O7044" t="s">
        <v>6385</v>
      </c>
      <c r="P7044" t="s">
        <v>2078</v>
      </c>
    </row>
    <row r="7045" spans="1:16" x14ac:dyDescent="0.25">
      <c r="A7045" t="s">
        <v>0</v>
      </c>
      <c r="B7045" t="s">
        <v>1724</v>
      </c>
      <c r="C7045" t="s">
        <v>82</v>
      </c>
      <c r="D7045" t="s">
        <v>530</v>
      </c>
      <c r="E7045" t="s">
        <v>20</v>
      </c>
      <c r="F7045" t="b">
        <v>0</v>
      </c>
      <c r="G7045" t="s">
        <v>27</v>
      </c>
      <c r="H7045" s="4">
        <v>45742.250081018523</v>
      </c>
      <c r="I7045" t="b">
        <v>0</v>
      </c>
      <c r="J7045" t="b">
        <v>0</v>
      </c>
      <c r="K7045" t="s">
        <v>24</v>
      </c>
      <c r="L7045" t="s">
        <v>22</v>
      </c>
      <c r="M7045">
        <v>275000</v>
      </c>
      <c r="O7045" t="s">
        <v>530</v>
      </c>
      <c r="P7045" t="s">
        <v>9750</v>
      </c>
    </row>
    <row r="7046" spans="1:16" x14ac:dyDescent="0.25">
      <c r="A7046" t="s">
        <v>0</v>
      </c>
      <c r="B7046" t="s">
        <v>2221</v>
      </c>
      <c r="C7046" t="s">
        <v>84</v>
      </c>
      <c r="D7046" t="s">
        <v>3828</v>
      </c>
      <c r="E7046" t="s">
        <v>20</v>
      </c>
      <c r="F7046" t="b">
        <v>0</v>
      </c>
      <c r="G7046" t="s">
        <v>41</v>
      </c>
      <c r="H7046" s="4">
        <v>45742.250243055547</v>
      </c>
      <c r="I7046" t="b">
        <v>0</v>
      </c>
      <c r="J7046" t="b">
        <v>0</v>
      </c>
      <c r="K7046" t="s">
        <v>24</v>
      </c>
      <c r="L7046" t="s">
        <v>22</v>
      </c>
      <c r="M7046">
        <v>101000</v>
      </c>
      <c r="O7046" t="s">
        <v>8101</v>
      </c>
      <c r="P7046" t="s">
        <v>8102</v>
      </c>
    </row>
    <row r="7047" spans="1:16" x14ac:dyDescent="0.25">
      <c r="A7047" t="s">
        <v>0</v>
      </c>
      <c r="B7047" t="s">
        <v>9751</v>
      </c>
      <c r="C7047" t="s">
        <v>1703</v>
      </c>
      <c r="D7047" t="s">
        <v>2208</v>
      </c>
      <c r="E7047" t="s">
        <v>20</v>
      </c>
      <c r="F7047" t="b">
        <v>0</v>
      </c>
      <c r="G7047" t="s">
        <v>41</v>
      </c>
      <c r="H7047" s="4">
        <v>45742.250243055547</v>
      </c>
      <c r="I7047" t="b">
        <v>1</v>
      </c>
      <c r="J7047" t="b">
        <v>1</v>
      </c>
      <c r="K7047" t="s">
        <v>24</v>
      </c>
      <c r="L7047" t="s">
        <v>36</v>
      </c>
      <c r="N7047">
        <v>32.5</v>
      </c>
      <c r="O7047" t="s">
        <v>1142</v>
      </c>
      <c r="P7047" t="s">
        <v>3573</v>
      </c>
    </row>
    <row r="7048" spans="1:16" x14ac:dyDescent="0.25">
      <c r="A7048" t="s">
        <v>0</v>
      </c>
      <c r="B7048" t="s">
        <v>3884</v>
      </c>
      <c r="C7048" t="s">
        <v>1521</v>
      </c>
      <c r="D7048" t="s">
        <v>9752</v>
      </c>
      <c r="E7048" t="s">
        <v>20</v>
      </c>
      <c r="F7048" t="b">
        <v>0</v>
      </c>
      <c r="G7048" t="s">
        <v>52</v>
      </c>
      <c r="H7048" s="4">
        <v>45742.250636574077</v>
      </c>
      <c r="I7048" t="b">
        <v>0</v>
      </c>
      <c r="J7048" t="b">
        <v>1</v>
      </c>
      <c r="K7048" t="s">
        <v>24</v>
      </c>
      <c r="L7048" t="s">
        <v>22</v>
      </c>
      <c r="M7048">
        <v>54000</v>
      </c>
      <c r="O7048" t="s">
        <v>1549</v>
      </c>
      <c r="P7048" t="s">
        <v>3171</v>
      </c>
    </row>
    <row r="7049" spans="1:16" x14ac:dyDescent="0.25">
      <c r="A7049" t="s">
        <v>0</v>
      </c>
      <c r="B7049" t="s">
        <v>1954</v>
      </c>
      <c r="C7049" t="s">
        <v>1352</v>
      </c>
      <c r="D7049" t="s">
        <v>3828</v>
      </c>
      <c r="E7049" t="s">
        <v>20</v>
      </c>
      <c r="F7049" t="b">
        <v>0</v>
      </c>
      <c r="G7049" t="s">
        <v>52</v>
      </c>
      <c r="H7049" s="4">
        <v>45742.250636574077</v>
      </c>
      <c r="I7049" t="b">
        <v>0</v>
      </c>
      <c r="J7049" t="b">
        <v>1</v>
      </c>
      <c r="K7049" t="s">
        <v>24</v>
      </c>
      <c r="L7049" t="s">
        <v>22</v>
      </c>
      <c r="M7049">
        <v>123800</v>
      </c>
      <c r="O7049" t="s">
        <v>1341</v>
      </c>
    </row>
    <row r="7050" spans="1:16" x14ac:dyDescent="0.25">
      <c r="A7050" t="s">
        <v>1</v>
      </c>
      <c r="B7050" t="s">
        <v>68</v>
      </c>
      <c r="C7050" t="s">
        <v>82</v>
      </c>
      <c r="D7050" t="s">
        <v>3828</v>
      </c>
      <c r="E7050" t="s">
        <v>20</v>
      </c>
      <c r="F7050" t="b">
        <v>0</v>
      </c>
      <c r="G7050" t="s">
        <v>27</v>
      </c>
      <c r="H7050" s="4">
        <v>45742.250763888893</v>
      </c>
      <c r="I7050" t="b">
        <v>0</v>
      </c>
      <c r="J7050" t="b">
        <v>1</v>
      </c>
      <c r="K7050" t="s">
        <v>24</v>
      </c>
      <c r="L7050" t="s">
        <v>22</v>
      </c>
      <c r="M7050">
        <v>100000</v>
      </c>
      <c r="O7050" t="s">
        <v>9753</v>
      </c>
      <c r="P7050" t="s">
        <v>9754</v>
      </c>
    </row>
    <row r="7051" spans="1:16" x14ac:dyDescent="0.25">
      <c r="A7051" t="s">
        <v>1</v>
      </c>
      <c r="B7051" t="s">
        <v>9755</v>
      </c>
      <c r="C7051" t="s">
        <v>140</v>
      </c>
      <c r="D7051" t="s">
        <v>3828</v>
      </c>
      <c r="E7051" t="s">
        <v>20</v>
      </c>
      <c r="F7051" t="b">
        <v>0</v>
      </c>
      <c r="G7051" t="s">
        <v>35</v>
      </c>
      <c r="H7051" s="4">
        <v>45742.251030092593</v>
      </c>
      <c r="I7051" t="b">
        <v>0</v>
      </c>
      <c r="J7051" t="b">
        <v>1</v>
      </c>
      <c r="K7051" t="s">
        <v>24</v>
      </c>
      <c r="L7051" t="s">
        <v>22</v>
      </c>
      <c r="M7051">
        <v>214525</v>
      </c>
      <c r="O7051" t="s">
        <v>239</v>
      </c>
      <c r="P7051" t="s">
        <v>9756</v>
      </c>
    </row>
    <row r="7052" spans="1:16" x14ac:dyDescent="0.25">
      <c r="A7052" t="s">
        <v>0</v>
      </c>
      <c r="B7052" t="s">
        <v>1934</v>
      </c>
      <c r="C7052" t="s">
        <v>625</v>
      </c>
      <c r="D7052" t="s">
        <v>4034</v>
      </c>
      <c r="E7052" t="s">
        <v>20</v>
      </c>
      <c r="F7052" t="b">
        <v>0</v>
      </c>
      <c r="G7052" t="s">
        <v>625</v>
      </c>
      <c r="H7052" s="4">
        <v>45742.262326388889</v>
      </c>
      <c r="I7052" t="b">
        <v>0</v>
      </c>
      <c r="J7052" t="b">
        <v>0</v>
      </c>
      <c r="K7052" t="s">
        <v>625</v>
      </c>
      <c r="L7052" t="s">
        <v>22</v>
      </c>
      <c r="M7052">
        <v>43199.5</v>
      </c>
      <c r="O7052" t="s">
        <v>2768</v>
      </c>
      <c r="P7052" t="s">
        <v>3270</v>
      </c>
    </row>
    <row r="7053" spans="1:16" x14ac:dyDescent="0.25">
      <c r="A7053" t="s">
        <v>2</v>
      </c>
      <c r="B7053" t="s">
        <v>9757</v>
      </c>
      <c r="C7053" t="s">
        <v>2708</v>
      </c>
      <c r="D7053" t="s">
        <v>4002</v>
      </c>
      <c r="E7053" t="s">
        <v>20</v>
      </c>
      <c r="F7053" t="b">
        <v>0</v>
      </c>
      <c r="G7053" t="s">
        <v>804</v>
      </c>
      <c r="H7053" s="4">
        <v>45742.293379629627</v>
      </c>
      <c r="I7053" t="b">
        <v>1</v>
      </c>
      <c r="J7053" t="b">
        <v>0</v>
      </c>
      <c r="K7053" t="s">
        <v>804</v>
      </c>
      <c r="L7053" t="s">
        <v>22</v>
      </c>
      <c r="M7053">
        <v>160000</v>
      </c>
      <c r="O7053" t="s">
        <v>1883</v>
      </c>
    </row>
    <row r="7054" spans="1:16" x14ac:dyDescent="0.25">
      <c r="A7054" t="s">
        <v>1</v>
      </c>
      <c r="B7054" t="s">
        <v>7612</v>
      </c>
      <c r="C7054" t="s">
        <v>472</v>
      </c>
      <c r="D7054" t="s">
        <v>4002</v>
      </c>
      <c r="E7054" t="s">
        <v>20</v>
      </c>
      <c r="F7054" t="b">
        <v>0</v>
      </c>
      <c r="G7054" t="s">
        <v>473</v>
      </c>
      <c r="H7054" s="4">
        <v>45742.293946759259</v>
      </c>
      <c r="I7054" t="b">
        <v>0</v>
      </c>
      <c r="J7054" t="b">
        <v>0</v>
      </c>
      <c r="K7054" t="s">
        <v>473</v>
      </c>
      <c r="L7054" t="s">
        <v>22</v>
      </c>
      <c r="M7054">
        <v>160000</v>
      </c>
      <c r="O7054" t="s">
        <v>1883</v>
      </c>
      <c r="P7054" t="s">
        <v>447</v>
      </c>
    </row>
    <row r="7055" spans="1:16" x14ac:dyDescent="0.25">
      <c r="A7055" t="s">
        <v>1</v>
      </c>
      <c r="B7055" t="s">
        <v>9758</v>
      </c>
      <c r="C7055" t="s">
        <v>73</v>
      </c>
      <c r="D7055" t="s">
        <v>3600</v>
      </c>
      <c r="E7055" t="s">
        <v>51</v>
      </c>
      <c r="F7055" t="b">
        <v>0</v>
      </c>
      <c r="G7055" t="s">
        <v>23</v>
      </c>
      <c r="H7055" s="4">
        <v>45742.29859953704</v>
      </c>
      <c r="I7055" t="b">
        <v>0</v>
      </c>
      <c r="J7055" t="b">
        <v>0</v>
      </c>
      <c r="K7055" t="s">
        <v>24</v>
      </c>
      <c r="L7055" t="s">
        <v>22</v>
      </c>
      <c r="M7055">
        <v>117500</v>
      </c>
      <c r="O7055" t="s">
        <v>2009</v>
      </c>
      <c r="P7055" t="s">
        <v>9759</v>
      </c>
    </row>
    <row r="7056" spans="1:16" x14ac:dyDescent="0.25">
      <c r="A7056" t="s">
        <v>0</v>
      </c>
      <c r="B7056" t="s">
        <v>9760</v>
      </c>
      <c r="C7056" t="s">
        <v>365</v>
      </c>
      <c r="D7056" t="s">
        <v>3828</v>
      </c>
      <c r="E7056" t="s">
        <v>20</v>
      </c>
      <c r="F7056" t="b">
        <v>0</v>
      </c>
      <c r="G7056" t="s">
        <v>27</v>
      </c>
      <c r="H7056" s="4">
        <v>45742.333437499998</v>
      </c>
      <c r="I7056" t="b">
        <v>0</v>
      </c>
      <c r="J7056" t="b">
        <v>1</v>
      </c>
      <c r="K7056" t="s">
        <v>24</v>
      </c>
      <c r="L7056" t="s">
        <v>22</v>
      </c>
      <c r="M7056">
        <v>105375</v>
      </c>
      <c r="O7056" t="s">
        <v>4780</v>
      </c>
      <c r="P7056" t="s">
        <v>193</v>
      </c>
    </row>
    <row r="7057" spans="1:16" x14ac:dyDescent="0.25">
      <c r="A7057" t="s">
        <v>28</v>
      </c>
      <c r="B7057" t="s">
        <v>9761</v>
      </c>
      <c r="C7057" t="s">
        <v>989</v>
      </c>
      <c r="D7057" t="s">
        <v>3956</v>
      </c>
      <c r="E7057" t="s">
        <v>34</v>
      </c>
      <c r="F7057" t="b">
        <v>0</v>
      </c>
      <c r="G7057" t="s">
        <v>41</v>
      </c>
      <c r="H7057" s="4">
        <v>45742.334317129629</v>
      </c>
      <c r="I7057" t="b">
        <v>0</v>
      </c>
      <c r="J7057" t="b">
        <v>0</v>
      </c>
      <c r="K7057" t="s">
        <v>24</v>
      </c>
      <c r="L7057" t="s">
        <v>36</v>
      </c>
      <c r="N7057">
        <v>18.310001373291019</v>
      </c>
      <c r="O7057" t="s">
        <v>4354</v>
      </c>
      <c r="P7057" t="s">
        <v>9762</v>
      </c>
    </row>
    <row r="7058" spans="1:16" x14ac:dyDescent="0.25">
      <c r="A7058" t="s">
        <v>0</v>
      </c>
      <c r="B7058" t="s">
        <v>9763</v>
      </c>
      <c r="C7058" t="s">
        <v>9764</v>
      </c>
      <c r="D7058" t="s">
        <v>3956</v>
      </c>
      <c r="E7058" t="s">
        <v>34</v>
      </c>
      <c r="F7058" t="b">
        <v>0</v>
      </c>
      <c r="G7058" t="s">
        <v>30</v>
      </c>
      <c r="H7058" s="4">
        <v>45742.417268518519</v>
      </c>
      <c r="I7058" t="b">
        <v>0</v>
      </c>
      <c r="J7058" t="b">
        <v>1</v>
      </c>
      <c r="K7058" t="s">
        <v>24</v>
      </c>
      <c r="L7058" t="s">
        <v>36</v>
      </c>
      <c r="N7058">
        <v>26.654998779296879</v>
      </c>
      <c r="O7058" t="s">
        <v>9765</v>
      </c>
      <c r="P7058" t="s">
        <v>9766</v>
      </c>
    </row>
    <row r="7059" spans="1:16" x14ac:dyDescent="0.25">
      <c r="A7059" t="s">
        <v>19</v>
      </c>
      <c r="B7059" t="s">
        <v>3352</v>
      </c>
      <c r="C7059" t="s">
        <v>2504</v>
      </c>
      <c r="D7059" t="s">
        <v>3972</v>
      </c>
      <c r="E7059" t="s">
        <v>20</v>
      </c>
      <c r="F7059" t="b">
        <v>0</v>
      </c>
      <c r="G7059" t="s">
        <v>27</v>
      </c>
      <c r="H7059" s="4">
        <v>45742.41747685185</v>
      </c>
      <c r="I7059" t="b">
        <v>0</v>
      </c>
      <c r="J7059" t="b">
        <v>1</v>
      </c>
      <c r="K7059" t="s">
        <v>24</v>
      </c>
      <c r="L7059" t="s">
        <v>22</v>
      </c>
      <c r="M7059">
        <v>163062.5</v>
      </c>
      <c r="O7059" t="s">
        <v>3142</v>
      </c>
      <c r="P7059" t="s">
        <v>9767</v>
      </c>
    </row>
    <row r="7060" spans="1:16" x14ac:dyDescent="0.25">
      <c r="A7060" t="s">
        <v>28</v>
      </c>
      <c r="B7060" t="s">
        <v>9768</v>
      </c>
      <c r="C7060" t="s">
        <v>9769</v>
      </c>
      <c r="D7060" t="s">
        <v>3972</v>
      </c>
      <c r="E7060" t="s">
        <v>20</v>
      </c>
      <c r="F7060" t="b">
        <v>0</v>
      </c>
      <c r="G7060" t="s">
        <v>27</v>
      </c>
      <c r="H7060" s="4">
        <v>45742.418275462973</v>
      </c>
      <c r="I7060" t="b">
        <v>0</v>
      </c>
      <c r="J7060" t="b">
        <v>1</v>
      </c>
      <c r="K7060" t="s">
        <v>24</v>
      </c>
      <c r="L7060" t="s">
        <v>22</v>
      </c>
      <c r="M7060">
        <v>227000</v>
      </c>
      <c r="O7060" t="s">
        <v>112</v>
      </c>
    </row>
    <row r="7061" spans="1:16" x14ac:dyDescent="0.25">
      <c r="A7061" t="s">
        <v>28</v>
      </c>
      <c r="B7061" t="s">
        <v>9770</v>
      </c>
      <c r="C7061" t="s">
        <v>9769</v>
      </c>
      <c r="D7061" t="s">
        <v>3972</v>
      </c>
      <c r="E7061" t="s">
        <v>20</v>
      </c>
      <c r="F7061" t="b">
        <v>0</v>
      </c>
      <c r="G7061" t="s">
        <v>27</v>
      </c>
      <c r="H7061" s="4">
        <v>45742.418275462973</v>
      </c>
      <c r="I7061" t="b">
        <v>0</v>
      </c>
      <c r="J7061" t="b">
        <v>1</v>
      </c>
      <c r="K7061" t="s">
        <v>24</v>
      </c>
      <c r="L7061" t="s">
        <v>22</v>
      </c>
      <c r="M7061">
        <v>239625</v>
      </c>
      <c r="O7061" t="s">
        <v>112</v>
      </c>
      <c r="P7061" t="s">
        <v>2662</v>
      </c>
    </row>
    <row r="7062" spans="1:16" x14ac:dyDescent="0.25">
      <c r="A7062" t="s">
        <v>2</v>
      </c>
      <c r="B7062" t="s">
        <v>8507</v>
      </c>
      <c r="C7062" t="s">
        <v>304</v>
      </c>
      <c r="D7062" t="s">
        <v>3972</v>
      </c>
      <c r="E7062" t="s">
        <v>20</v>
      </c>
      <c r="F7062" t="b">
        <v>0</v>
      </c>
      <c r="G7062" t="s">
        <v>27</v>
      </c>
      <c r="H7062" s="4">
        <v>45742.458437499998</v>
      </c>
      <c r="I7062" t="b">
        <v>0</v>
      </c>
      <c r="J7062" t="b">
        <v>1</v>
      </c>
      <c r="K7062" t="s">
        <v>24</v>
      </c>
      <c r="L7062" t="s">
        <v>22</v>
      </c>
      <c r="M7062">
        <v>100000</v>
      </c>
      <c r="O7062" t="s">
        <v>3669</v>
      </c>
      <c r="P7062" t="s">
        <v>8508</v>
      </c>
    </row>
    <row r="7063" spans="1:16" x14ac:dyDescent="0.25">
      <c r="A7063" t="s">
        <v>28</v>
      </c>
      <c r="B7063" t="s">
        <v>9771</v>
      </c>
      <c r="C7063" t="s">
        <v>213</v>
      </c>
      <c r="D7063" t="s">
        <v>8469</v>
      </c>
      <c r="E7063" t="s">
        <v>20</v>
      </c>
      <c r="F7063" t="b">
        <v>0</v>
      </c>
      <c r="G7063" t="s">
        <v>41</v>
      </c>
      <c r="H7063" s="4">
        <v>45742.459317129629</v>
      </c>
      <c r="I7063" t="b">
        <v>0</v>
      </c>
      <c r="J7063" t="b">
        <v>1</v>
      </c>
      <c r="K7063" t="s">
        <v>24</v>
      </c>
      <c r="L7063" t="s">
        <v>22</v>
      </c>
      <c r="M7063">
        <v>158000</v>
      </c>
      <c r="O7063" t="s">
        <v>9772</v>
      </c>
      <c r="P7063" t="s">
        <v>9773</v>
      </c>
    </row>
    <row r="7064" spans="1:16" x14ac:dyDescent="0.25">
      <c r="A7064" t="s">
        <v>89</v>
      </c>
      <c r="B7064" t="s">
        <v>9774</v>
      </c>
      <c r="C7064" t="s">
        <v>82</v>
      </c>
      <c r="D7064" t="s">
        <v>3972</v>
      </c>
      <c r="E7064" t="s">
        <v>20</v>
      </c>
      <c r="F7064" t="b">
        <v>0</v>
      </c>
      <c r="G7064" t="s">
        <v>27</v>
      </c>
      <c r="H7064" s="4">
        <v>45742.45989583333</v>
      </c>
      <c r="I7064" t="b">
        <v>0</v>
      </c>
      <c r="J7064" t="b">
        <v>1</v>
      </c>
      <c r="K7064" t="s">
        <v>24</v>
      </c>
      <c r="L7064" t="s">
        <v>22</v>
      </c>
      <c r="M7064">
        <v>267000</v>
      </c>
      <c r="O7064" t="s">
        <v>1418</v>
      </c>
    </row>
    <row r="7065" spans="1:16" x14ac:dyDescent="0.25">
      <c r="A7065" t="s">
        <v>89</v>
      </c>
      <c r="B7065" t="s">
        <v>9775</v>
      </c>
      <c r="C7065" t="s">
        <v>489</v>
      </c>
      <c r="D7065" t="s">
        <v>3972</v>
      </c>
      <c r="E7065" t="s">
        <v>20</v>
      </c>
      <c r="F7065" t="b">
        <v>0</v>
      </c>
      <c r="G7065" t="s">
        <v>27</v>
      </c>
      <c r="H7065" s="4">
        <v>45742.45994212963</v>
      </c>
      <c r="I7065" t="b">
        <v>0</v>
      </c>
      <c r="J7065" t="b">
        <v>1</v>
      </c>
      <c r="K7065" t="s">
        <v>24</v>
      </c>
      <c r="L7065" t="s">
        <v>22</v>
      </c>
      <c r="M7065">
        <v>193500</v>
      </c>
      <c r="O7065" t="s">
        <v>2040</v>
      </c>
      <c r="P7065" t="s">
        <v>9776</v>
      </c>
    </row>
    <row r="7066" spans="1:16" x14ac:dyDescent="0.25">
      <c r="A7066" t="s">
        <v>25</v>
      </c>
      <c r="B7066" t="s">
        <v>9777</v>
      </c>
      <c r="C7066" t="s">
        <v>332</v>
      </c>
      <c r="D7066" t="s">
        <v>3972</v>
      </c>
      <c r="E7066" t="s">
        <v>20</v>
      </c>
      <c r="F7066" t="b">
        <v>0</v>
      </c>
      <c r="G7066" t="s">
        <v>41</v>
      </c>
      <c r="H7066" s="4">
        <v>45742.500254629631</v>
      </c>
      <c r="I7066" t="b">
        <v>0</v>
      </c>
      <c r="J7066" t="b">
        <v>1</v>
      </c>
      <c r="K7066" t="s">
        <v>24</v>
      </c>
      <c r="L7066" t="s">
        <v>22</v>
      </c>
      <c r="M7066">
        <v>149500</v>
      </c>
      <c r="O7066" t="s">
        <v>1172</v>
      </c>
    </row>
    <row r="7067" spans="1:16" x14ac:dyDescent="0.25">
      <c r="A7067" t="s">
        <v>25</v>
      </c>
      <c r="B7067" t="s">
        <v>3917</v>
      </c>
      <c r="C7067" t="s">
        <v>400</v>
      </c>
      <c r="D7067" t="s">
        <v>3956</v>
      </c>
      <c r="E7067" t="s">
        <v>20</v>
      </c>
      <c r="F7067" t="b">
        <v>0</v>
      </c>
      <c r="G7067" t="s">
        <v>30</v>
      </c>
      <c r="H7067" s="4">
        <v>45742.500543981478</v>
      </c>
      <c r="I7067" t="b">
        <v>0</v>
      </c>
      <c r="J7067" t="b">
        <v>1</v>
      </c>
      <c r="K7067" t="s">
        <v>24</v>
      </c>
      <c r="L7067" t="s">
        <v>36</v>
      </c>
      <c r="N7067">
        <v>68.44000244140625</v>
      </c>
      <c r="O7067" t="s">
        <v>401</v>
      </c>
      <c r="P7067" t="s">
        <v>9778</v>
      </c>
    </row>
    <row r="7068" spans="1:16" x14ac:dyDescent="0.25">
      <c r="A7068" t="s">
        <v>0</v>
      </c>
      <c r="B7068" t="s">
        <v>9779</v>
      </c>
      <c r="C7068" t="s">
        <v>9780</v>
      </c>
      <c r="D7068" t="s">
        <v>3956</v>
      </c>
      <c r="E7068" t="s">
        <v>34</v>
      </c>
      <c r="F7068" t="b">
        <v>0</v>
      </c>
      <c r="G7068" t="s">
        <v>30</v>
      </c>
      <c r="H7068" s="4">
        <v>45742.500590277778</v>
      </c>
      <c r="I7068" t="b">
        <v>0</v>
      </c>
      <c r="J7068" t="b">
        <v>1</v>
      </c>
      <c r="K7068" t="s">
        <v>24</v>
      </c>
      <c r="L7068" t="s">
        <v>36</v>
      </c>
      <c r="N7068">
        <v>22.694999694824219</v>
      </c>
      <c r="O7068" t="s">
        <v>9765</v>
      </c>
      <c r="P7068" t="s">
        <v>9766</v>
      </c>
    </row>
    <row r="7069" spans="1:16" x14ac:dyDescent="0.25">
      <c r="A7069" t="s">
        <v>1</v>
      </c>
      <c r="B7069" t="s">
        <v>9781</v>
      </c>
      <c r="C7069" t="s">
        <v>400</v>
      </c>
      <c r="D7069" t="s">
        <v>3956</v>
      </c>
      <c r="E7069" t="s">
        <v>20</v>
      </c>
      <c r="F7069" t="b">
        <v>0</v>
      </c>
      <c r="G7069" t="s">
        <v>30</v>
      </c>
      <c r="H7069" s="4">
        <v>45742.501145833332</v>
      </c>
      <c r="I7069" t="b">
        <v>0</v>
      </c>
      <c r="J7069" t="b">
        <v>1</v>
      </c>
      <c r="K7069" t="s">
        <v>24</v>
      </c>
      <c r="L7069" t="s">
        <v>36</v>
      </c>
      <c r="N7069">
        <v>110.25</v>
      </c>
      <c r="O7069" t="s">
        <v>401</v>
      </c>
      <c r="P7069" t="s">
        <v>9782</v>
      </c>
    </row>
    <row r="7070" spans="1:16" x14ac:dyDescent="0.25">
      <c r="A7070" t="s">
        <v>2</v>
      </c>
      <c r="B7070" t="s">
        <v>638</v>
      </c>
      <c r="C7070" t="s">
        <v>757</v>
      </c>
      <c r="D7070" t="s">
        <v>2208</v>
      </c>
      <c r="E7070" t="s">
        <v>20</v>
      </c>
      <c r="F7070" t="b">
        <v>0</v>
      </c>
      <c r="G7070" t="s">
        <v>27</v>
      </c>
      <c r="H7070" s="4">
        <v>45742.501354166663</v>
      </c>
      <c r="I7070" t="b">
        <v>0</v>
      </c>
      <c r="J7070" t="b">
        <v>1</v>
      </c>
      <c r="K7070" t="s">
        <v>24</v>
      </c>
      <c r="L7070" t="s">
        <v>22</v>
      </c>
      <c r="M7070">
        <v>102620.1796875</v>
      </c>
      <c r="O7070" t="s">
        <v>9783</v>
      </c>
      <c r="P7070" t="s">
        <v>9784</v>
      </c>
    </row>
    <row r="7071" spans="1:16" x14ac:dyDescent="0.25">
      <c r="A7071" t="s">
        <v>28</v>
      </c>
      <c r="B7071" t="s">
        <v>1830</v>
      </c>
      <c r="C7071" t="s">
        <v>797</v>
      </c>
      <c r="D7071" t="s">
        <v>3972</v>
      </c>
      <c r="E7071" t="s">
        <v>20</v>
      </c>
      <c r="F7071" t="b">
        <v>0</v>
      </c>
      <c r="G7071" t="s">
        <v>27</v>
      </c>
      <c r="H7071" s="4">
        <v>45742.501585648148</v>
      </c>
      <c r="I7071" t="b">
        <v>0</v>
      </c>
      <c r="J7071" t="b">
        <v>0</v>
      </c>
      <c r="K7071" t="s">
        <v>24</v>
      </c>
      <c r="L7071" t="s">
        <v>22</v>
      </c>
      <c r="M7071">
        <v>130000</v>
      </c>
      <c r="O7071" t="s">
        <v>9785</v>
      </c>
      <c r="P7071" t="s">
        <v>207</v>
      </c>
    </row>
    <row r="7072" spans="1:16" x14ac:dyDescent="0.25">
      <c r="A7072" t="s">
        <v>2</v>
      </c>
      <c r="B7072" t="s">
        <v>9786</v>
      </c>
      <c r="C7072" t="s">
        <v>247</v>
      </c>
      <c r="D7072" t="s">
        <v>3828</v>
      </c>
      <c r="E7072" t="s">
        <v>20</v>
      </c>
      <c r="F7072" t="b">
        <v>0</v>
      </c>
      <c r="G7072" t="s">
        <v>35</v>
      </c>
      <c r="H7072" s="4">
        <v>45742.502199074072</v>
      </c>
      <c r="I7072" t="b">
        <v>1</v>
      </c>
      <c r="J7072" t="b">
        <v>1</v>
      </c>
      <c r="K7072" t="s">
        <v>24</v>
      </c>
      <c r="L7072" t="s">
        <v>22</v>
      </c>
      <c r="M7072">
        <v>94172.203125</v>
      </c>
      <c r="O7072" t="s">
        <v>9787</v>
      </c>
      <c r="P7072" t="s">
        <v>9788</v>
      </c>
    </row>
    <row r="7073" spans="1:16" x14ac:dyDescent="0.25">
      <c r="A7073" t="s">
        <v>1</v>
      </c>
      <c r="B7073" t="s">
        <v>1</v>
      </c>
      <c r="C7073" t="s">
        <v>2312</v>
      </c>
      <c r="D7073" t="s">
        <v>8469</v>
      </c>
      <c r="E7073" t="s">
        <v>20</v>
      </c>
      <c r="F7073" t="b">
        <v>0</v>
      </c>
      <c r="G7073" t="s">
        <v>41</v>
      </c>
      <c r="H7073" s="4">
        <v>45742.542627314811</v>
      </c>
      <c r="I7073" t="b">
        <v>0</v>
      </c>
      <c r="J7073" t="b">
        <v>1</v>
      </c>
      <c r="K7073" t="s">
        <v>24</v>
      </c>
      <c r="L7073" t="s">
        <v>22</v>
      </c>
      <c r="M7073">
        <v>130000</v>
      </c>
      <c r="O7073" t="s">
        <v>9789</v>
      </c>
      <c r="P7073" t="s">
        <v>3814</v>
      </c>
    </row>
    <row r="7074" spans="1:16" x14ac:dyDescent="0.25">
      <c r="A7074" t="s">
        <v>19</v>
      </c>
      <c r="B7074" t="s">
        <v>19</v>
      </c>
      <c r="C7074" t="s">
        <v>336</v>
      </c>
      <c r="D7074" t="s">
        <v>3972</v>
      </c>
      <c r="E7074" t="s">
        <v>20</v>
      </c>
      <c r="F7074" t="b">
        <v>0</v>
      </c>
      <c r="G7074" t="s">
        <v>30</v>
      </c>
      <c r="H7074" s="4">
        <v>45742.54277777778</v>
      </c>
      <c r="I7074" t="b">
        <v>0</v>
      </c>
      <c r="J7074" t="b">
        <v>1</v>
      </c>
      <c r="K7074" t="s">
        <v>24</v>
      </c>
      <c r="L7074" t="s">
        <v>22</v>
      </c>
      <c r="M7074">
        <v>160000.578125</v>
      </c>
      <c r="O7074" t="s">
        <v>8751</v>
      </c>
      <c r="P7074" t="s">
        <v>8752</v>
      </c>
    </row>
    <row r="7075" spans="1:16" x14ac:dyDescent="0.25">
      <c r="A7075" t="s">
        <v>0</v>
      </c>
      <c r="B7075" t="s">
        <v>766</v>
      </c>
      <c r="C7075" t="s">
        <v>9790</v>
      </c>
      <c r="D7075" t="s">
        <v>3828</v>
      </c>
      <c r="E7075" t="s">
        <v>34</v>
      </c>
      <c r="F7075" t="b">
        <v>0</v>
      </c>
      <c r="G7075" t="s">
        <v>27</v>
      </c>
      <c r="H7075" s="4">
        <v>45742.583379629628</v>
      </c>
      <c r="I7075" t="b">
        <v>0</v>
      </c>
      <c r="J7075" t="b">
        <v>0</v>
      </c>
      <c r="K7075" t="s">
        <v>24</v>
      </c>
      <c r="L7075" t="s">
        <v>36</v>
      </c>
      <c r="N7075">
        <v>22</v>
      </c>
      <c r="O7075" t="s">
        <v>9791</v>
      </c>
      <c r="P7075" t="s">
        <v>9792</v>
      </c>
    </row>
    <row r="7076" spans="1:16" x14ac:dyDescent="0.25">
      <c r="A7076" t="s">
        <v>1</v>
      </c>
      <c r="B7076" t="s">
        <v>2820</v>
      </c>
      <c r="C7076" t="s">
        <v>2580</v>
      </c>
      <c r="D7076" t="s">
        <v>3972</v>
      </c>
      <c r="E7076" t="s">
        <v>51</v>
      </c>
      <c r="F7076" t="b">
        <v>0</v>
      </c>
      <c r="G7076" t="s">
        <v>27</v>
      </c>
      <c r="H7076" s="4">
        <v>45742.583402777767</v>
      </c>
      <c r="I7076" t="b">
        <v>1</v>
      </c>
      <c r="J7076" t="b">
        <v>0</v>
      </c>
      <c r="K7076" t="s">
        <v>24</v>
      </c>
      <c r="L7076" t="s">
        <v>36</v>
      </c>
      <c r="N7076">
        <v>72.5</v>
      </c>
      <c r="O7076" t="s">
        <v>9793</v>
      </c>
      <c r="P7076" t="s">
        <v>9794</v>
      </c>
    </row>
    <row r="7077" spans="1:16" x14ac:dyDescent="0.25">
      <c r="A7077" t="s">
        <v>0</v>
      </c>
      <c r="B7077" t="s">
        <v>2002</v>
      </c>
      <c r="C7077" t="s">
        <v>2130</v>
      </c>
      <c r="D7077" t="s">
        <v>3956</v>
      </c>
      <c r="E7077" t="s">
        <v>20</v>
      </c>
      <c r="F7077" t="b">
        <v>0</v>
      </c>
      <c r="G7077" t="s">
        <v>27</v>
      </c>
      <c r="H7077" s="4">
        <v>45742.583425925928</v>
      </c>
      <c r="I7077" t="b">
        <v>0</v>
      </c>
      <c r="J7077" t="b">
        <v>0</v>
      </c>
      <c r="K7077" t="s">
        <v>24</v>
      </c>
      <c r="L7077" t="s">
        <v>36</v>
      </c>
      <c r="N7077">
        <v>24.014999389648441</v>
      </c>
      <c r="O7077" t="s">
        <v>563</v>
      </c>
      <c r="P7077" t="s">
        <v>9795</v>
      </c>
    </row>
    <row r="7078" spans="1:16" x14ac:dyDescent="0.25">
      <c r="A7078" t="s">
        <v>2</v>
      </c>
      <c r="B7078" t="s">
        <v>9796</v>
      </c>
      <c r="C7078" t="s">
        <v>236</v>
      </c>
      <c r="D7078" t="s">
        <v>3972</v>
      </c>
      <c r="E7078" t="s">
        <v>51</v>
      </c>
      <c r="F7078" t="b">
        <v>0</v>
      </c>
      <c r="G7078" t="s">
        <v>27</v>
      </c>
      <c r="H7078" s="4">
        <v>45742.583483796298</v>
      </c>
      <c r="I7078" t="b">
        <v>1</v>
      </c>
      <c r="J7078" t="b">
        <v>0</v>
      </c>
      <c r="K7078" t="s">
        <v>24</v>
      </c>
      <c r="L7078" t="s">
        <v>36</v>
      </c>
      <c r="N7078">
        <v>47.5</v>
      </c>
      <c r="O7078" t="s">
        <v>9797</v>
      </c>
      <c r="P7078" t="s">
        <v>9798</v>
      </c>
    </row>
    <row r="7079" spans="1:16" x14ac:dyDescent="0.25">
      <c r="A7079" t="s">
        <v>1</v>
      </c>
      <c r="B7079" t="s">
        <v>9799</v>
      </c>
      <c r="C7079" t="s">
        <v>9800</v>
      </c>
      <c r="D7079" t="s">
        <v>3956</v>
      </c>
      <c r="E7079" t="s">
        <v>20</v>
      </c>
      <c r="F7079" t="b">
        <v>0</v>
      </c>
      <c r="G7079" t="s">
        <v>27</v>
      </c>
      <c r="H7079" s="4">
        <v>45742.584143518521</v>
      </c>
      <c r="I7079" t="b">
        <v>0</v>
      </c>
      <c r="J7079" t="b">
        <v>1</v>
      </c>
      <c r="K7079" t="s">
        <v>24</v>
      </c>
      <c r="L7079" t="s">
        <v>36</v>
      </c>
      <c r="N7079">
        <v>49.895000457763672</v>
      </c>
      <c r="O7079" t="s">
        <v>1642</v>
      </c>
      <c r="P7079" t="s">
        <v>3901</v>
      </c>
    </row>
    <row r="7080" spans="1:16" x14ac:dyDescent="0.25">
      <c r="A7080" t="s">
        <v>1</v>
      </c>
      <c r="B7080" t="s">
        <v>9801</v>
      </c>
      <c r="C7080" t="s">
        <v>39</v>
      </c>
      <c r="D7080" t="s">
        <v>3956</v>
      </c>
      <c r="E7080" t="s">
        <v>20</v>
      </c>
      <c r="F7080" t="b">
        <v>1</v>
      </c>
      <c r="G7080" t="s">
        <v>41</v>
      </c>
      <c r="H7080" s="4">
        <v>45742.584293981483</v>
      </c>
      <c r="I7080" t="b">
        <v>0</v>
      </c>
      <c r="J7080" t="b">
        <v>1</v>
      </c>
      <c r="K7080" t="s">
        <v>24</v>
      </c>
      <c r="L7080" t="s">
        <v>36</v>
      </c>
      <c r="N7080">
        <v>36.75</v>
      </c>
      <c r="O7080" t="s">
        <v>1370</v>
      </c>
      <c r="P7080" t="s">
        <v>9802</v>
      </c>
    </row>
    <row r="7081" spans="1:16" x14ac:dyDescent="0.25">
      <c r="A7081" t="s">
        <v>40</v>
      </c>
      <c r="B7081" t="s">
        <v>2487</v>
      </c>
      <c r="C7081" t="s">
        <v>555</v>
      </c>
      <c r="D7081" t="s">
        <v>3956</v>
      </c>
      <c r="E7081" t="s">
        <v>20</v>
      </c>
      <c r="F7081" t="b">
        <v>0</v>
      </c>
      <c r="G7081" t="s">
        <v>30</v>
      </c>
      <c r="H7081" s="4">
        <v>45742.584479166668</v>
      </c>
      <c r="I7081" t="b">
        <v>0</v>
      </c>
      <c r="J7081" t="b">
        <v>0</v>
      </c>
      <c r="K7081" t="s">
        <v>24</v>
      </c>
      <c r="L7081" t="s">
        <v>36</v>
      </c>
      <c r="N7081">
        <v>50.669998168945313</v>
      </c>
      <c r="O7081" t="s">
        <v>2075</v>
      </c>
      <c r="P7081" t="s">
        <v>8583</v>
      </c>
    </row>
    <row r="7082" spans="1:16" x14ac:dyDescent="0.25">
      <c r="A7082" t="s">
        <v>2</v>
      </c>
      <c r="B7082" t="s">
        <v>9803</v>
      </c>
      <c r="C7082" t="s">
        <v>9804</v>
      </c>
      <c r="D7082" t="s">
        <v>3956</v>
      </c>
      <c r="E7082" t="s">
        <v>20</v>
      </c>
      <c r="F7082" t="b">
        <v>0</v>
      </c>
      <c r="G7082" t="s">
        <v>27</v>
      </c>
      <c r="H7082" s="4">
        <v>45742.584710648152</v>
      </c>
      <c r="I7082" t="b">
        <v>1</v>
      </c>
      <c r="J7082" t="b">
        <v>1</v>
      </c>
      <c r="K7082" t="s">
        <v>24</v>
      </c>
      <c r="L7082" t="s">
        <v>36</v>
      </c>
      <c r="N7082">
        <v>49.419998168945313</v>
      </c>
      <c r="O7082" t="s">
        <v>1854</v>
      </c>
      <c r="P7082" t="s">
        <v>9805</v>
      </c>
    </row>
    <row r="7083" spans="1:16" x14ac:dyDescent="0.25">
      <c r="A7083" t="s">
        <v>2</v>
      </c>
      <c r="B7083" t="s">
        <v>9806</v>
      </c>
      <c r="C7083" t="s">
        <v>1181</v>
      </c>
      <c r="D7083" t="s">
        <v>3956</v>
      </c>
      <c r="E7083" t="s">
        <v>20</v>
      </c>
      <c r="F7083" t="b">
        <v>0</v>
      </c>
      <c r="G7083" t="s">
        <v>27</v>
      </c>
      <c r="H7083" s="4">
        <v>45742.584826388891</v>
      </c>
      <c r="I7083" t="b">
        <v>0</v>
      </c>
      <c r="J7083" t="b">
        <v>1</v>
      </c>
      <c r="K7083" t="s">
        <v>24</v>
      </c>
      <c r="L7083" t="s">
        <v>36</v>
      </c>
      <c r="N7083">
        <v>61.159996032714837</v>
      </c>
      <c r="O7083" t="s">
        <v>971</v>
      </c>
      <c r="P7083" t="s">
        <v>119</v>
      </c>
    </row>
    <row r="7084" spans="1:16" x14ac:dyDescent="0.25">
      <c r="A7084" t="s">
        <v>2</v>
      </c>
      <c r="B7084" t="s">
        <v>8590</v>
      </c>
      <c r="C7084" t="s">
        <v>2096</v>
      </c>
      <c r="D7084" t="s">
        <v>3956</v>
      </c>
      <c r="E7084" t="s">
        <v>20</v>
      </c>
      <c r="F7084" t="b">
        <v>0</v>
      </c>
      <c r="G7084" t="s">
        <v>27</v>
      </c>
      <c r="H7084" s="4">
        <v>45742.58488425926</v>
      </c>
      <c r="I7084" t="b">
        <v>0</v>
      </c>
      <c r="J7084" t="b">
        <v>1</v>
      </c>
      <c r="K7084" t="s">
        <v>24</v>
      </c>
      <c r="L7084" t="s">
        <v>36</v>
      </c>
      <c r="N7084">
        <v>45.634998321533203</v>
      </c>
      <c r="O7084" t="s">
        <v>3257</v>
      </c>
      <c r="P7084" t="s">
        <v>8591</v>
      </c>
    </row>
    <row r="7085" spans="1:16" x14ac:dyDescent="0.25">
      <c r="A7085" t="s">
        <v>25</v>
      </c>
      <c r="B7085" t="s">
        <v>9807</v>
      </c>
      <c r="C7085" t="s">
        <v>203</v>
      </c>
      <c r="D7085" t="s">
        <v>3956</v>
      </c>
      <c r="E7085" t="s">
        <v>20</v>
      </c>
      <c r="F7085" t="b">
        <v>0</v>
      </c>
      <c r="G7085" t="s">
        <v>23</v>
      </c>
      <c r="H7085" s="4">
        <v>45742.590208333328</v>
      </c>
      <c r="I7085" t="b">
        <v>0</v>
      </c>
      <c r="J7085" t="b">
        <v>0</v>
      </c>
      <c r="K7085" t="s">
        <v>24</v>
      </c>
      <c r="L7085" t="s">
        <v>36</v>
      </c>
      <c r="N7085">
        <v>22.694999694824219</v>
      </c>
      <c r="O7085" t="s">
        <v>2239</v>
      </c>
      <c r="P7085" t="s">
        <v>9808</v>
      </c>
    </row>
    <row r="7086" spans="1:16" x14ac:dyDescent="0.25">
      <c r="A7086" t="s">
        <v>139</v>
      </c>
      <c r="B7086" t="s">
        <v>1697</v>
      </c>
      <c r="C7086" t="s">
        <v>39</v>
      </c>
      <c r="D7086" t="s">
        <v>7657</v>
      </c>
      <c r="E7086" t="s">
        <v>20</v>
      </c>
      <c r="F7086" t="b">
        <v>1</v>
      </c>
      <c r="G7086" t="s">
        <v>625</v>
      </c>
      <c r="H7086" s="4">
        <v>45742.624872685177</v>
      </c>
      <c r="I7086" t="b">
        <v>1</v>
      </c>
      <c r="J7086" t="b">
        <v>0</v>
      </c>
      <c r="K7086" t="s">
        <v>625</v>
      </c>
      <c r="L7086" t="s">
        <v>22</v>
      </c>
      <c r="M7086">
        <v>70000</v>
      </c>
      <c r="O7086" t="s">
        <v>9385</v>
      </c>
      <c r="P7086" t="s">
        <v>9386</v>
      </c>
    </row>
    <row r="7087" spans="1:16" x14ac:dyDescent="0.25">
      <c r="A7087" t="s">
        <v>0</v>
      </c>
      <c r="B7087" t="s">
        <v>9809</v>
      </c>
      <c r="C7087" t="s">
        <v>390</v>
      </c>
      <c r="D7087" t="s">
        <v>3828</v>
      </c>
      <c r="E7087" t="s">
        <v>20</v>
      </c>
      <c r="F7087" t="b">
        <v>0</v>
      </c>
      <c r="G7087" t="s">
        <v>27</v>
      </c>
      <c r="H7087" s="4">
        <v>45742.625150462962</v>
      </c>
      <c r="I7087" t="b">
        <v>0</v>
      </c>
      <c r="J7087" t="b">
        <v>1</v>
      </c>
      <c r="K7087" t="s">
        <v>24</v>
      </c>
      <c r="L7087" t="s">
        <v>22</v>
      </c>
      <c r="M7087">
        <v>61638</v>
      </c>
      <c r="O7087" t="s">
        <v>9810</v>
      </c>
      <c r="P7087" t="s">
        <v>126</v>
      </c>
    </row>
    <row r="7088" spans="1:16" x14ac:dyDescent="0.25">
      <c r="A7088" t="s">
        <v>19</v>
      </c>
      <c r="B7088" t="s">
        <v>9811</v>
      </c>
      <c r="C7088" t="s">
        <v>82</v>
      </c>
      <c r="D7088" t="s">
        <v>3972</v>
      </c>
      <c r="E7088" t="s">
        <v>20</v>
      </c>
      <c r="F7088" t="b">
        <v>0</v>
      </c>
      <c r="G7088" t="s">
        <v>27</v>
      </c>
      <c r="H7088" s="4">
        <v>45742.625763888893</v>
      </c>
      <c r="I7088" t="b">
        <v>0</v>
      </c>
      <c r="J7088" t="b">
        <v>0</v>
      </c>
      <c r="K7088" t="s">
        <v>24</v>
      </c>
      <c r="L7088" t="s">
        <v>22</v>
      </c>
      <c r="M7088">
        <v>125000</v>
      </c>
      <c r="O7088" t="s">
        <v>9812</v>
      </c>
      <c r="P7088" t="s">
        <v>1095</v>
      </c>
    </row>
    <row r="7089" spans="1:16" x14ac:dyDescent="0.25">
      <c r="A7089" t="s">
        <v>1</v>
      </c>
      <c r="B7089" t="s">
        <v>1767</v>
      </c>
      <c r="C7089" t="s">
        <v>9813</v>
      </c>
      <c r="D7089" t="s">
        <v>4034</v>
      </c>
      <c r="E7089" t="s">
        <v>20</v>
      </c>
      <c r="F7089" t="b">
        <v>0</v>
      </c>
      <c r="G7089" t="s">
        <v>27</v>
      </c>
      <c r="H7089" s="4">
        <v>45742.625810185193</v>
      </c>
      <c r="I7089" t="b">
        <v>0</v>
      </c>
      <c r="J7089" t="b">
        <v>0</v>
      </c>
      <c r="K7089" t="s">
        <v>24</v>
      </c>
      <c r="L7089" t="s">
        <v>22</v>
      </c>
      <c r="M7089">
        <v>191400</v>
      </c>
      <c r="O7089" t="s">
        <v>9814</v>
      </c>
      <c r="P7089" t="s">
        <v>9815</v>
      </c>
    </row>
    <row r="7090" spans="1:16" x14ac:dyDescent="0.25">
      <c r="A7090" t="s">
        <v>1</v>
      </c>
      <c r="B7090" t="s">
        <v>9816</v>
      </c>
      <c r="C7090" t="s">
        <v>87</v>
      </c>
      <c r="D7090" t="s">
        <v>3956</v>
      </c>
      <c r="E7090" t="s">
        <v>20</v>
      </c>
      <c r="F7090" t="b">
        <v>0</v>
      </c>
      <c r="G7090" t="s">
        <v>30</v>
      </c>
      <c r="H7090" s="4">
        <v>45742.626168981478</v>
      </c>
      <c r="I7090" t="b">
        <v>0</v>
      </c>
      <c r="J7090" t="b">
        <v>0</v>
      </c>
      <c r="K7090" t="s">
        <v>24</v>
      </c>
      <c r="L7090" t="s">
        <v>36</v>
      </c>
      <c r="N7090">
        <v>33.954998016357422</v>
      </c>
      <c r="O7090" t="s">
        <v>9817</v>
      </c>
      <c r="P7090" t="s">
        <v>9818</v>
      </c>
    </row>
    <row r="7091" spans="1:16" x14ac:dyDescent="0.25">
      <c r="A7091" t="s">
        <v>2</v>
      </c>
      <c r="B7091" t="s">
        <v>2</v>
      </c>
      <c r="C7091" t="s">
        <v>327</v>
      </c>
      <c r="D7091" t="s">
        <v>3972</v>
      </c>
      <c r="E7091" t="s">
        <v>51</v>
      </c>
      <c r="F7091" t="b">
        <v>0</v>
      </c>
      <c r="G7091" t="s">
        <v>27</v>
      </c>
      <c r="H7091" s="4">
        <v>45742.626516203702</v>
      </c>
      <c r="I7091" t="b">
        <v>1</v>
      </c>
      <c r="J7091" t="b">
        <v>0</v>
      </c>
      <c r="K7091" t="s">
        <v>24</v>
      </c>
      <c r="L7091" t="s">
        <v>36</v>
      </c>
      <c r="N7091">
        <v>67.5</v>
      </c>
      <c r="O7091" t="s">
        <v>747</v>
      </c>
      <c r="P7091" t="s">
        <v>9819</v>
      </c>
    </row>
    <row r="7092" spans="1:16" x14ac:dyDescent="0.25">
      <c r="A7092" t="s">
        <v>0</v>
      </c>
      <c r="B7092" t="s">
        <v>250</v>
      </c>
      <c r="C7092" t="s">
        <v>677</v>
      </c>
      <c r="D7092" t="s">
        <v>3972</v>
      </c>
      <c r="F7092" t="b">
        <v>0</v>
      </c>
      <c r="G7092" t="s">
        <v>27</v>
      </c>
      <c r="H7092" s="4">
        <v>45742.666770833333</v>
      </c>
      <c r="I7092" t="b">
        <v>0</v>
      </c>
      <c r="J7092" t="b">
        <v>0</v>
      </c>
      <c r="K7092" t="s">
        <v>24</v>
      </c>
      <c r="L7092" t="s">
        <v>36</v>
      </c>
      <c r="N7092">
        <v>72.5</v>
      </c>
      <c r="O7092" t="s">
        <v>1357</v>
      </c>
      <c r="P7092" t="s">
        <v>119</v>
      </c>
    </row>
    <row r="7093" spans="1:16" x14ac:dyDescent="0.25">
      <c r="A7093" t="s">
        <v>139</v>
      </c>
      <c r="B7093" t="s">
        <v>5511</v>
      </c>
      <c r="C7093" t="s">
        <v>172</v>
      </c>
      <c r="D7093" t="s">
        <v>2208</v>
      </c>
      <c r="E7093" t="s">
        <v>51</v>
      </c>
      <c r="F7093" t="b">
        <v>0</v>
      </c>
      <c r="G7093" t="s">
        <v>27</v>
      </c>
      <c r="H7093" s="4">
        <v>45742.666770833333</v>
      </c>
      <c r="I7093" t="b">
        <v>0</v>
      </c>
      <c r="J7093" t="b">
        <v>0</v>
      </c>
      <c r="K7093" t="s">
        <v>24</v>
      </c>
      <c r="L7093" t="s">
        <v>36</v>
      </c>
      <c r="N7093">
        <v>37</v>
      </c>
      <c r="O7093" t="s">
        <v>1663</v>
      </c>
      <c r="P7093" t="s">
        <v>9820</v>
      </c>
    </row>
    <row r="7094" spans="1:16" x14ac:dyDescent="0.25">
      <c r="A7094" t="s">
        <v>25</v>
      </c>
      <c r="B7094" t="s">
        <v>9741</v>
      </c>
      <c r="C7094" t="s">
        <v>315</v>
      </c>
      <c r="D7094" t="s">
        <v>3972</v>
      </c>
      <c r="E7094" t="s">
        <v>20</v>
      </c>
      <c r="F7094" t="b">
        <v>0</v>
      </c>
      <c r="G7094" t="s">
        <v>27</v>
      </c>
      <c r="H7094" s="4">
        <v>45742.666817129633</v>
      </c>
      <c r="I7094" t="b">
        <v>0</v>
      </c>
      <c r="J7094" t="b">
        <v>1</v>
      </c>
      <c r="K7094" t="s">
        <v>24</v>
      </c>
      <c r="L7094" t="s">
        <v>22</v>
      </c>
      <c r="M7094">
        <v>108267</v>
      </c>
      <c r="O7094" t="s">
        <v>59</v>
      </c>
      <c r="P7094" t="s">
        <v>7736</v>
      </c>
    </row>
    <row r="7095" spans="1:16" x14ac:dyDescent="0.25">
      <c r="A7095" t="s">
        <v>89</v>
      </c>
      <c r="B7095" t="s">
        <v>2726</v>
      </c>
      <c r="C7095" t="s">
        <v>213</v>
      </c>
      <c r="D7095" t="s">
        <v>3972</v>
      </c>
      <c r="E7095" t="s">
        <v>20</v>
      </c>
      <c r="F7095" t="b">
        <v>0</v>
      </c>
      <c r="G7095" t="s">
        <v>41</v>
      </c>
      <c r="H7095" s="4">
        <v>45742.666932870372</v>
      </c>
      <c r="I7095" t="b">
        <v>0</v>
      </c>
      <c r="J7095" t="b">
        <v>1</v>
      </c>
      <c r="K7095" t="s">
        <v>24</v>
      </c>
      <c r="L7095" t="s">
        <v>22</v>
      </c>
      <c r="M7095">
        <v>85000</v>
      </c>
      <c r="O7095" t="s">
        <v>9821</v>
      </c>
      <c r="P7095" t="s">
        <v>9822</v>
      </c>
    </row>
    <row r="7096" spans="1:16" x14ac:dyDescent="0.25">
      <c r="A7096" t="s">
        <v>139</v>
      </c>
      <c r="B7096" t="s">
        <v>9823</v>
      </c>
      <c r="C7096" t="s">
        <v>3010</v>
      </c>
      <c r="D7096" t="s">
        <v>2208</v>
      </c>
      <c r="E7096" t="s">
        <v>51</v>
      </c>
      <c r="F7096" t="b">
        <v>0</v>
      </c>
      <c r="G7096" t="s">
        <v>27</v>
      </c>
      <c r="H7096" s="4">
        <v>45742.667453703703</v>
      </c>
      <c r="I7096" t="b">
        <v>0</v>
      </c>
      <c r="J7096" t="b">
        <v>0</v>
      </c>
      <c r="K7096" t="s">
        <v>24</v>
      </c>
      <c r="L7096" t="s">
        <v>36</v>
      </c>
      <c r="N7096">
        <v>74</v>
      </c>
      <c r="O7096" t="s">
        <v>1814</v>
      </c>
      <c r="P7096" t="s">
        <v>447</v>
      </c>
    </row>
    <row r="7097" spans="1:16" x14ac:dyDescent="0.25">
      <c r="A7097" t="s">
        <v>1</v>
      </c>
      <c r="B7097" t="s">
        <v>9824</v>
      </c>
      <c r="C7097" t="s">
        <v>49</v>
      </c>
      <c r="D7097" t="s">
        <v>81</v>
      </c>
      <c r="E7097" t="s">
        <v>20</v>
      </c>
      <c r="F7097" t="b">
        <v>0</v>
      </c>
      <c r="G7097" t="s">
        <v>27</v>
      </c>
      <c r="H7097" s="4">
        <v>45742.667986111112</v>
      </c>
      <c r="I7097" t="b">
        <v>1</v>
      </c>
      <c r="J7097" t="b">
        <v>0</v>
      </c>
      <c r="K7097" t="s">
        <v>24</v>
      </c>
      <c r="L7097" t="s">
        <v>22</v>
      </c>
      <c r="M7097">
        <v>215000</v>
      </c>
      <c r="O7097" t="s">
        <v>81</v>
      </c>
      <c r="P7097" t="s">
        <v>119</v>
      </c>
    </row>
    <row r="7098" spans="1:16" x14ac:dyDescent="0.25">
      <c r="A7098" t="s">
        <v>1</v>
      </c>
      <c r="B7098" t="s">
        <v>9825</v>
      </c>
      <c r="C7098" t="s">
        <v>49</v>
      </c>
      <c r="D7098" t="s">
        <v>81</v>
      </c>
      <c r="E7098" t="s">
        <v>20</v>
      </c>
      <c r="F7098" t="b">
        <v>0</v>
      </c>
      <c r="G7098" t="s">
        <v>27</v>
      </c>
      <c r="H7098" s="4">
        <v>45742.668009259258</v>
      </c>
      <c r="I7098" t="b">
        <v>1</v>
      </c>
      <c r="J7098" t="b">
        <v>0</v>
      </c>
      <c r="K7098" t="s">
        <v>24</v>
      </c>
      <c r="L7098" t="s">
        <v>22</v>
      </c>
      <c r="M7098">
        <v>215000</v>
      </c>
      <c r="O7098" t="s">
        <v>81</v>
      </c>
      <c r="P7098" t="s">
        <v>119</v>
      </c>
    </row>
    <row r="7099" spans="1:16" x14ac:dyDescent="0.25">
      <c r="A7099" t="s">
        <v>139</v>
      </c>
      <c r="B7099" t="s">
        <v>9826</v>
      </c>
      <c r="C7099" t="s">
        <v>192</v>
      </c>
      <c r="D7099" t="s">
        <v>3972</v>
      </c>
      <c r="E7099" t="s">
        <v>20</v>
      </c>
      <c r="F7099" t="b">
        <v>0</v>
      </c>
      <c r="G7099" t="s">
        <v>27</v>
      </c>
      <c r="H7099" s="4">
        <v>45742.668055555558</v>
      </c>
      <c r="I7099" t="b">
        <v>1</v>
      </c>
      <c r="J7099" t="b">
        <v>0</v>
      </c>
      <c r="K7099" t="s">
        <v>24</v>
      </c>
      <c r="L7099" t="s">
        <v>22</v>
      </c>
      <c r="M7099">
        <v>140000</v>
      </c>
      <c r="O7099" t="s">
        <v>1584</v>
      </c>
      <c r="P7099" t="s">
        <v>9827</v>
      </c>
    </row>
    <row r="7100" spans="1:16" x14ac:dyDescent="0.25">
      <c r="A7100" t="s">
        <v>2</v>
      </c>
      <c r="B7100" t="s">
        <v>9828</v>
      </c>
      <c r="C7100" t="s">
        <v>39</v>
      </c>
      <c r="D7100" t="s">
        <v>112</v>
      </c>
      <c r="E7100" t="s">
        <v>51</v>
      </c>
      <c r="F7100" t="b">
        <v>1</v>
      </c>
      <c r="G7100" t="s">
        <v>41</v>
      </c>
      <c r="H7100" s="4">
        <v>45742.668321759258</v>
      </c>
      <c r="I7100" t="b">
        <v>1</v>
      </c>
      <c r="J7100" t="b">
        <v>0</v>
      </c>
      <c r="K7100" t="s">
        <v>24</v>
      </c>
      <c r="L7100" t="s">
        <v>36</v>
      </c>
      <c r="N7100">
        <v>77.5</v>
      </c>
      <c r="O7100" t="s">
        <v>112</v>
      </c>
      <c r="P7100" t="s">
        <v>1887</v>
      </c>
    </row>
    <row r="7101" spans="1:16" x14ac:dyDescent="0.25">
      <c r="A7101" t="s">
        <v>40</v>
      </c>
      <c r="B7101" t="s">
        <v>9829</v>
      </c>
      <c r="C7101" t="s">
        <v>24</v>
      </c>
      <c r="D7101" t="s">
        <v>3828</v>
      </c>
      <c r="E7101" t="s">
        <v>20</v>
      </c>
      <c r="F7101" t="b">
        <v>0</v>
      </c>
      <c r="G7101" t="s">
        <v>41</v>
      </c>
      <c r="H7101" s="4">
        <v>45742.668321759258</v>
      </c>
      <c r="I7101" t="b">
        <v>0</v>
      </c>
      <c r="J7101" t="b">
        <v>1</v>
      </c>
      <c r="K7101" t="s">
        <v>24</v>
      </c>
      <c r="L7101" t="s">
        <v>22</v>
      </c>
      <c r="M7101">
        <v>143500</v>
      </c>
      <c r="O7101" t="s">
        <v>9830</v>
      </c>
      <c r="P7101" t="s">
        <v>9831</v>
      </c>
    </row>
    <row r="7102" spans="1:16" x14ac:dyDescent="0.25">
      <c r="A7102" t="s">
        <v>0</v>
      </c>
      <c r="B7102" t="s">
        <v>9832</v>
      </c>
      <c r="C7102" t="s">
        <v>481</v>
      </c>
      <c r="D7102" t="s">
        <v>3972</v>
      </c>
      <c r="E7102" t="s">
        <v>51</v>
      </c>
      <c r="F7102" t="b">
        <v>0</v>
      </c>
      <c r="G7102" t="s">
        <v>27</v>
      </c>
      <c r="H7102" s="4">
        <v>45742.708402777767</v>
      </c>
      <c r="I7102" t="b">
        <v>0</v>
      </c>
      <c r="J7102" t="b">
        <v>0</v>
      </c>
      <c r="K7102" t="s">
        <v>24</v>
      </c>
      <c r="L7102" t="s">
        <v>36</v>
      </c>
      <c r="N7102">
        <v>56.5</v>
      </c>
      <c r="O7102" t="s">
        <v>1177</v>
      </c>
    </row>
    <row r="7103" spans="1:16" x14ac:dyDescent="0.25">
      <c r="A7103" t="s">
        <v>89</v>
      </c>
      <c r="B7103" t="s">
        <v>9833</v>
      </c>
      <c r="C7103" t="s">
        <v>1135</v>
      </c>
      <c r="D7103" t="s">
        <v>3972</v>
      </c>
      <c r="E7103" t="s">
        <v>51</v>
      </c>
      <c r="F7103" t="b">
        <v>0</v>
      </c>
      <c r="G7103" t="s">
        <v>23</v>
      </c>
      <c r="H7103" s="4">
        <v>45742.715532407397</v>
      </c>
      <c r="I7103" t="b">
        <v>0</v>
      </c>
      <c r="J7103" t="b">
        <v>0</v>
      </c>
      <c r="K7103" t="s">
        <v>24</v>
      </c>
      <c r="L7103" t="s">
        <v>36</v>
      </c>
      <c r="N7103">
        <v>57</v>
      </c>
      <c r="O7103" t="s">
        <v>2966</v>
      </c>
      <c r="P7103" t="s">
        <v>9834</v>
      </c>
    </row>
    <row r="7104" spans="1:16" x14ac:dyDescent="0.25">
      <c r="A7104" t="s">
        <v>25</v>
      </c>
      <c r="B7104" t="s">
        <v>25</v>
      </c>
      <c r="C7104" t="s">
        <v>966</v>
      </c>
      <c r="D7104" t="s">
        <v>3972</v>
      </c>
      <c r="E7104" t="s">
        <v>20</v>
      </c>
      <c r="F7104" t="b">
        <v>0</v>
      </c>
      <c r="G7104" t="s">
        <v>30</v>
      </c>
      <c r="H7104" s="4">
        <v>45742.750497685192</v>
      </c>
      <c r="I7104" t="b">
        <v>1</v>
      </c>
      <c r="J7104" t="b">
        <v>0</v>
      </c>
      <c r="K7104" t="s">
        <v>24</v>
      </c>
      <c r="L7104" t="s">
        <v>22</v>
      </c>
      <c r="M7104">
        <v>80000</v>
      </c>
      <c r="O7104" t="s">
        <v>7696</v>
      </c>
      <c r="P7104" t="s">
        <v>7973</v>
      </c>
    </row>
    <row r="7105" spans="1:16" x14ac:dyDescent="0.25">
      <c r="A7105" t="s">
        <v>1</v>
      </c>
      <c r="B7105" t="s">
        <v>9835</v>
      </c>
      <c r="C7105" t="s">
        <v>151</v>
      </c>
      <c r="D7105" t="s">
        <v>3828</v>
      </c>
      <c r="E7105" t="s">
        <v>20</v>
      </c>
      <c r="F7105" t="b">
        <v>0</v>
      </c>
      <c r="G7105" t="s">
        <v>30</v>
      </c>
      <c r="H7105" s="4">
        <v>45742.751111111109</v>
      </c>
      <c r="I7105" t="b">
        <v>0</v>
      </c>
      <c r="J7105" t="b">
        <v>1</v>
      </c>
      <c r="K7105" t="s">
        <v>24</v>
      </c>
      <c r="L7105" t="s">
        <v>22</v>
      </c>
      <c r="M7105">
        <v>135000</v>
      </c>
      <c r="O7105" t="s">
        <v>3923</v>
      </c>
      <c r="P7105" t="s">
        <v>9836</v>
      </c>
    </row>
    <row r="7106" spans="1:16" x14ac:dyDescent="0.25">
      <c r="A7106" t="s">
        <v>2</v>
      </c>
      <c r="B7106" t="s">
        <v>890</v>
      </c>
      <c r="C7106" t="s">
        <v>1338</v>
      </c>
      <c r="D7106" t="s">
        <v>3828</v>
      </c>
      <c r="E7106" t="s">
        <v>51</v>
      </c>
      <c r="F7106" t="b">
        <v>0</v>
      </c>
      <c r="G7106" t="s">
        <v>41</v>
      </c>
      <c r="H7106" s="4">
        <v>45742.751689814817</v>
      </c>
      <c r="I7106" t="b">
        <v>1</v>
      </c>
      <c r="J7106" t="b">
        <v>0</v>
      </c>
      <c r="K7106" t="s">
        <v>24</v>
      </c>
      <c r="L7106" t="s">
        <v>36</v>
      </c>
      <c r="N7106">
        <v>65</v>
      </c>
      <c r="O7106" t="s">
        <v>9837</v>
      </c>
      <c r="P7106" t="s">
        <v>1891</v>
      </c>
    </row>
    <row r="7107" spans="1:16" x14ac:dyDescent="0.25">
      <c r="A7107" t="s">
        <v>25</v>
      </c>
      <c r="B7107" t="s">
        <v>9838</v>
      </c>
      <c r="C7107" t="s">
        <v>203</v>
      </c>
      <c r="D7107" t="s">
        <v>3972</v>
      </c>
      <c r="E7107" t="s">
        <v>20</v>
      </c>
      <c r="F7107" t="b">
        <v>0</v>
      </c>
      <c r="G7107" t="s">
        <v>23</v>
      </c>
      <c r="H7107" s="4">
        <v>45742.756874999999</v>
      </c>
      <c r="I7107" t="b">
        <v>1</v>
      </c>
      <c r="J7107" t="b">
        <v>0</v>
      </c>
      <c r="K7107" t="s">
        <v>24</v>
      </c>
      <c r="L7107" t="s">
        <v>22</v>
      </c>
      <c r="M7107">
        <v>145000</v>
      </c>
      <c r="O7107" t="s">
        <v>9839</v>
      </c>
      <c r="P7107" t="s">
        <v>221</v>
      </c>
    </row>
    <row r="7108" spans="1:16" x14ac:dyDescent="0.25">
      <c r="A7108" t="s">
        <v>139</v>
      </c>
      <c r="B7108" t="s">
        <v>9840</v>
      </c>
      <c r="C7108" t="s">
        <v>819</v>
      </c>
      <c r="D7108" t="s">
        <v>3972</v>
      </c>
      <c r="E7108" t="s">
        <v>51</v>
      </c>
      <c r="F7108" t="b">
        <v>0</v>
      </c>
      <c r="G7108" t="s">
        <v>820</v>
      </c>
      <c r="H7108" s="4">
        <v>45742.772905092592</v>
      </c>
      <c r="I7108" t="b">
        <v>0</v>
      </c>
      <c r="J7108" t="b">
        <v>0</v>
      </c>
      <c r="K7108" t="s">
        <v>820</v>
      </c>
      <c r="L7108" t="s">
        <v>22</v>
      </c>
      <c r="M7108">
        <v>70000</v>
      </c>
      <c r="O7108" t="s">
        <v>3834</v>
      </c>
      <c r="P7108" t="s">
        <v>9841</v>
      </c>
    </row>
    <row r="7109" spans="1:16" x14ac:dyDescent="0.25">
      <c r="A7109" t="s">
        <v>0</v>
      </c>
      <c r="B7109" t="s">
        <v>9842</v>
      </c>
      <c r="C7109" t="s">
        <v>9843</v>
      </c>
      <c r="D7109" t="s">
        <v>2208</v>
      </c>
      <c r="E7109" t="s">
        <v>20</v>
      </c>
      <c r="F7109" t="b">
        <v>0</v>
      </c>
      <c r="G7109" t="s">
        <v>30</v>
      </c>
      <c r="H7109" s="4">
        <v>45742.792245370372</v>
      </c>
      <c r="I7109" t="b">
        <v>0</v>
      </c>
      <c r="J7109" t="b">
        <v>1</v>
      </c>
      <c r="K7109" t="s">
        <v>24</v>
      </c>
      <c r="L7109" t="s">
        <v>22</v>
      </c>
      <c r="M7109">
        <v>142500</v>
      </c>
      <c r="O7109" t="s">
        <v>9844</v>
      </c>
    </row>
    <row r="7110" spans="1:16" x14ac:dyDescent="0.25">
      <c r="A7110" t="s">
        <v>89</v>
      </c>
      <c r="B7110" t="s">
        <v>4459</v>
      </c>
      <c r="C7110" t="s">
        <v>1633</v>
      </c>
      <c r="D7110" t="s">
        <v>3972</v>
      </c>
      <c r="E7110" t="s">
        <v>20</v>
      </c>
      <c r="F7110" t="b">
        <v>0</v>
      </c>
      <c r="G7110" t="s">
        <v>52</v>
      </c>
      <c r="H7110" s="4">
        <v>45742.792361111111</v>
      </c>
      <c r="I7110" t="b">
        <v>0</v>
      </c>
      <c r="J7110" t="b">
        <v>0</v>
      </c>
      <c r="K7110" t="s">
        <v>24</v>
      </c>
      <c r="L7110" t="s">
        <v>36</v>
      </c>
      <c r="N7110">
        <v>35</v>
      </c>
      <c r="O7110" t="s">
        <v>131</v>
      </c>
      <c r="P7110" t="s">
        <v>119</v>
      </c>
    </row>
    <row r="7111" spans="1:16" x14ac:dyDescent="0.25">
      <c r="A7111" t="s">
        <v>1</v>
      </c>
      <c r="B7111" t="s">
        <v>2043</v>
      </c>
      <c r="C7111" t="s">
        <v>1096</v>
      </c>
      <c r="D7111" t="s">
        <v>3972</v>
      </c>
      <c r="E7111" t="s">
        <v>20</v>
      </c>
      <c r="F7111" t="b">
        <v>0</v>
      </c>
      <c r="G7111" t="s">
        <v>27</v>
      </c>
      <c r="H7111" s="4">
        <v>45742.79247685185</v>
      </c>
      <c r="I7111" t="b">
        <v>0</v>
      </c>
      <c r="J7111" t="b">
        <v>0</v>
      </c>
      <c r="K7111" t="s">
        <v>24</v>
      </c>
      <c r="L7111" t="s">
        <v>22</v>
      </c>
      <c r="M7111">
        <v>165000</v>
      </c>
      <c r="O7111" t="s">
        <v>1383</v>
      </c>
      <c r="P7111" t="s">
        <v>9845</v>
      </c>
    </row>
    <row r="7112" spans="1:16" x14ac:dyDescent="0.25">
      <c r="A7112" t="s">
        <v>2</v>
      </c>
      <c r="B7112" t="s">
        <v>7541</v>
      </c>
      <c r="C7112" t="s">
        <v>1588</v>
      </c>
      <c r="D7112" t="s">
        <v>7542</v>
      </c>
      <c r="E7112" t="s">
        <v>20</v>
      </c>
      <c r="F7112" t="b">
        <v>0</v>
      </c>
      <c r="G7112" t="s">
        <v>27</v>
      </c>
      <c r="H7112" s="4">
        <v>45742.792962962973</v>
      </c>
      <c r="I7112" t="b">
        <v>0</v>
      </c>
      <c r="J7112" t="b">
        <v>0</v>
      </c>
      <c r="K7112" t="s">
        <v>24</v>
      </c>
      <c r="L7112" t="s">
        <v>22</v>
      </c>
      <c r="M7112">
        <v>90000</v>
      </c>
      <c r="O7112" t="s">
        <v>7543</v>
      </c>
      <c r="P7112" t="s">
        <v>7544</v>
      </c>
    </row>
    <row r="7113" spans="1:16" x14ac:dyDescent="0.25">
      <c r="A7113" t="s">
        <v>2</v>
      </c>
      <c r="B7113" t="s">
        <v>2</v>
      </c>
      <c r="C7113" t="s">
        <v>2902</v>
      </c>
      <c r="D7113" t="s">
        <v>3828</v>
      </c>
      <c r="E7113" t="s">
        <v>20</v>
      </c>
      <c r="F7113" t="b">
        <v>0</v>
      </c>
      <c r="G7113" t="s">
        <v>27</v>
      </c>
      <c r="H7113" s="4">
        <v>45742.793055555558</v>
      </c>
      <c r="I7113" t="b">
        <v>0</v>
      </c>
      <c r="J7113" t="b">
        <v>1</v>
      </c>
      <c r="K7113" t="s">
        <v>24</v>
      </c>
      <c r="L7113" t="s">
        <v>22</v>
      </c>
      <c r="M7113">
        <v>71021.5</v>
      </c>
      <c r="O7113" t="s">
        <v>9846</v>
      </c>
      <c r="P7113" t="s">
        <v>9847</v>
      </c>
    </row>
    <row r="7114" spans="1:16" x14ac:dyDescent="0.25">
      <c r="A7114" t="s">
        <v>0</v>
      </c>
      <c r="B7114" t="s">
        <v>993</v>
      </c>
      <c r="C7114" t="s">
        <v>481</v>
      </c>
      <c r="D7114" t="s">
        <v>3972</v>
      </c>
      <c r="E7114" t="s">
        <v>51</v>
      </c>
      <c r="F7114" t="b">
        <v>0</v>
      </c>
      <c r="G7114" t="s">
        <v>27</v>
      </c>
      <c r="H7114" s="4">
        <v>45742.833379629628</v>
      </c>
      <c r="I7114" t="b">
        <v>0</v>
      </c>
      <c r="J7114" t="b">
        <v>0</v>
      </c>
      <c r="K7114" t="s">
        <v>24</v>
      </c>
      <c r="L7114" t="s">
        <v>36</v>
      </c>
      <c r="N7114">
        <v>42.5</v>
      </c>
      <c r="O7114" t="s">
        <v>9848</v>
      </c>
      <c r="P7114" t="s">
        <v>204</v>
      </c>
    </row>
    <row r="7115" spans="1:16" x14ac:dyDescent="0.25">
      <c r="A7115" t="s">
        <v>0</v>
      </c>
      <c r="B7115" t="s">
        <v>9849</v>
      </c>
      <c r="C7115" t="s">
        <v>400</v>
      </c>
      <c r="D7115" t="s">
        <v>2208</v>
      </c>
      <c r="E7115" t="s">
        <v>20</v>
      </c>
      <c r="F7115" t="b">
        <v>0</v>
      </c>
      <c r="G7115" t="s">
        <v>30</v>
      </c>
      <c r="H7115" s="4">
        <v>45742.833912037036</v>
      </c>
      <c r="I7115" t="b">
        <v>0</v>
      </c>
      <c r="J7115" t="b">
        <v>1</v>
      </c>
      <c r="K7115" t="s">
        <v>24</v>
      </c>
      <c r="L7115" t="s">
        <v>22</v>
      </c>
      <c r="M7115">
        <v>93660</v>
      </c>
      <c r="O7115" t="s">
        <v>9850</v>
      </c>
      <c r="P7115" t="s">
        <v>280</v>
      </c>
    </row>
    <row r="7116" spans="1:16" x14ac:dyDescent="0.25">
      <c r="A7116" t="s">
        <v>1</v>
      </c>
      <c r="B7116" t="s">
        <v>3342</v>
      </c>
      <c r="C7116" t="s">
        <v>192</v>
      </c>
      <c r="D7116" t="s">
        <v>3600</v>
      </c>
      <c r="E7116" t="s">
        <v>20</v>
      </c>
      <c r="F7116" t="b">
        <v>0</v>
      </c>
      <c r="G7116" t="s">
        <v>52</v>
      </c>
      <c r="H7116" s="4">
        <v>45742.834004629629</v>
      </c>
      <c r="I7116" t="b">
        <v>1</v>
      </c>
      <c r="J7116" t="b">
        <v>1</v>
      </c>
      <c r="K7116" t="s">
        <v>24</v>
      </c>
      <c r="L7116" t="s">
        <v>36</v>
      </c>
      <c r="N7116">
        <v>67</v>
      </c>
      <c r="O7116" t="s">
        <v>406</v>
      </c>
      <c r="P7116" t="s">
        <v>9851</v>
      </c>
    </row>
    <row r="7117" spans="1:16" x14ac:dyDescent="0.25">
      <c r="A7117" t="s">
        <v>0</v>
      </c>
      <c r="B7117" t="s">
        <v>9852</v>
      </c>
      <c r="C7117" t="s">
        <v>192</v>
      </c>
      <c r="D7117" t="s">
        <v>3956</v>
      </c>
      <c r="E7117" t="s">
        <v>20</v>
      </c>
      <c r="F7117" t="b">
        <v>0</v>
      </c>
      <c r="G7117" t="s">
        <v>52</v>
      </c>
      <c r="H7117" s="4">
        <v>45742.834050925929</v>
      </c>
      <c r="I7117" t="b">
        <v>0</v>
      </c>
      <c r="J7117" t="b">
        <v>0</v>
      </c>
      <c r="K7117" t="s">
        <v>24</v>
      </c>
      <c r="L7117" t="s">
        <v>36</v>
      </c>
      <c r="N7117">
        <v>22.694999694824219</v>
      </c>
      <c r="O7117" t="s">
        <v>880</v>
      </c>
      <c r="P7117" t="s">
        <v>9853</v>
      </c>
    </row>
    <row r="7118" spans="1:16" x14ac:dyDescent="0.25">
      <c r="A7118" t="s">
        <v>1</v>
      </c>
      <c r="B7118" t="s">
        <v>9854</v>
      </c>
      <c r="C7118" t="s">
        <v>2455</v>
      </c>
      <c r="D7118" t="s">
        <v>3972</v>
      </c>
      <c r="E7118" t="s">
        <v>20</v>
      </c>
      <c r="F7118" t="b">
        <v>0</v>
      </c>
      <c r="G7118" t="s">
        <v>27</v>
      </c>
      <c r="H7118" s="4">
        <v>45742.834120370368</v>
      </c>
      <c r="I7118" t="b">
        <v>0</v>
      </c>
      <c r="J7118" t="b">
        <v>0</v>
      </c>
      <c r="K7118" t="s">
        <v>24</v>
      </c>
      <c r="L7118" t="s">
        <v>22</v>
      </c>
      <c r="M7118">
        <v>176623.5</v>
      </c>
      <c r="O7118" t="s">
        <v>9855</v>
      </c>
      <c r="P7118" t="s">
        <v>9856</v>
      </c>
    </row>
    <row r="7119" spans="1:16" x14ac:dyDescent="0.25">
      <c r="A7119" t="s">
        <v>2</v>
      </c>
      <c r="B7119" t="s">
        <v>9857</v>
      </c>
      <c r="C7119" t="s">
        <v>9858</v>
      </c>
      <c r="D7119" t="s">
        <v>3956</v>
      </c>
      <c r="E7119" t="s">
        <v>20</v>
      </c>
      <c r="F7119" t="b">
        <v>0</v>
      </c>
      <c r="G7119" t="s">
        <v>27</v>
      </c>
      <c r="H7119" s="4">
        <v>45742.834675925929</v>
      </c>
      <c r="I7119" t="b">
        <v>0</v>
      </c>
      <c r="J7119" t="b">
        <v>1</v>
      </c>
      <c r="K7119" t="s">
        <v>24</v>
      </c>
      <c r="L7119" t="s">
        <v>36</v>
      </c>
      <c r="N7119">
        <v>46.779998779296882</v>
      </c>
      <c r="O7119" t="s">
        <v>2546</v>
      </c>
      <c r="P7119" t="s">
        <v>4400</v>
      </c>
    </row>
    <row r="7120" spans="1:16" x14ac:dyDescent="0.25">
      <c r="A7120" t="s">
        <v>2</v>
      </c>
      <c r="B7120" t="s">
        <v>9859</v>
      </c>
      <c r="C7120" t="s">
        <v>713</v>
      </c>
      <c r="D7120" t="s">
        <v>3956</v>
      </c>
      <c r="E7120" t="s">
        <v>20</v>
      </c>
      <c r="F7120" t="b">
        <v>0</v>
      </c>
      <c r="G7120" t="s">
        <v>27</v>
      </c>
      <c r="H7120" s="4">
        <v>45742.83488425926</v>
      </c>
      <c r="I7120" t="b">
        <v>0</v>
      </c>
      <c r="J7120" t="b">
        <v>1</v>
      </c>
      <c r="K7120" t="s">
        <v>24</v>
      </c>
      <c r="L7120" t="s">
        <v>36</v>
      </c>
      <c r="N7120">
        <v>47.010002136230469</v>
      </c>
      <c r="O7120" t="s">
        <v>1066</v>
      </c>
      <c r="P7120" t="s">
        <v>594</v>
      </c>
    </row>
    <row r="7121" spans="1:16" x14ac:dyDescent="0.25">
      <c r="A7121" t="s">
        <v>0</v>
      </c>
      <c r="B7121" t="s">
        <v>2221</v>
      </c>
      <c r="C7121" t="s">
        <v>2300</v>
      </c>
      <c r="D7121" t="s">
        <v>3828</v>
      </c>
      <c r="E7121" t="s">
        <v>20</v>
      </c>
      <c r="F7121" t="b">
        <v>0</v>
      </c>
      <c r="G7121" t="s">
        <v>27</v>
      </c>
      <c r="H7121" s="4">
        <v>45742.875092592592</v>
      </c>
      <c r="I7121" t="b">
        <v>1</v>
      </c>
      <c r="J7121" t="b">
        <v>0</v>
      </c>
      <c r="K7121" t="s">
        <v>24</v>
      </c>
      <c r="L7121" t="s">
        <v>22</v>
      </c>
      <c r="M7121">
        <v>76500</v>
      </c>
      <c r="O7121" t="s">
        <v>9860</v>
      </c>
      <c r="P7121" t="s">
        <v>9861</v>
      </c>
    </row>
    <row r="7122" spans="1:16" x14ac:dyDescent="0.25">
      <c r="A7122" t="s">
        <v>2</v>
      </c>
      <c r="B7122" t="s">
        <v>506</v>
      </c>
      <c r="C7122" t="s">
        <v>7584</v>
      </c>
      <c r="D7122" t="s">
        <v>9862</v>
      </c>
      <c r="E7122" t="s">
        <v>20</v>
      </c>
      <c r="F7122" t="b">
        <v>0</v>
      </c>
      <c r="G7122" t="s">
        <v>27</v>
      </c>
      <c r="H7122" s="4">
        <v>45742.876319444447</v>
      </c>
      <c r="I7122" t="b">
        <v>0</v>
      </c>
      <c r="J7122" t="b">
        <v>1</v>
      </c>
      <c r="K7122" t="s">
        <v>24</v>
      </c>
      <c r="L7122" t="s">
        <v>22</v>
      </c>
      <c r="M7122">
        <v>135000</v>
      </c>
      <c r="O7122" t="s">
        <v>428</v>
      </c>
      <c r="P7122" t="s">
        <v>9863</v>
      </c>
    </row>
    <row r="7123" spans="1:16" x14ac:dyDescent="0.25">
      <c r="A7123" t="s">
        <v>2</v>
      </c>
      <c r="B7123" t="s">
        <v>267</v>
      </c>
      <c r="C7123" t="s">
        <v>465</v>
      </c>
      <c r="D7123" t="s">
        <v>3828</v>
      </c>
      <c r="E7123" t="s">
        <v>20</v>
      </c>
      <c r="F7123" t="b">
        <v>0</v>
      </c>
      <c r="G7123" t="s">
        <v>27</v>
      </c>
      <c r="H7123" s="4">
        <v>45742.876319444447</v>
      </c>
      <c r="I7123" t="b">
        <v>1</v>
      </c>
      <c r="J7123" t="b">
        <v>0</v>
      </c>
      <c r="K7123" t="s">
        <v>24</v>
      </c>
      <c r="L7123" t="s">
        <v>22</v>
      </c>
      <c r="M7123">
        <v>247500</v>
      </c>
      <c r="O7123" t="s">
        <v>9864</v>
      </c>
      <c r="P7123" t="s">
        <v>9865</v>
      </c>
    </row>
    <row r="7124" spans="1:16" x14ac:dyDescent="0.25">
      <c r="A7124" t="s">
        <v>0</v>
      </c>
      <c r="B7124" t="s">
        <v>3554</v>
      </c>
      <c r="C7124" t="s">
        <v>3650</v>
      </c>
      <c r="D7124" t="s">
        <v>3972</v>
      </c>
      <c r="E7124" t="s">
        <v>51</v>
      </c>
      <c r="F7124" t="b">
        <v>0</v>
      </c>
      <c r="G7124" t="s">
        <v>30</v>
      </c>
      <c r="H7124" s="4">
        <v>45742.917164351849</v>
      </c>
      <c r="I7124" t="b">
        <v>0</v>
      </c>
      <c r="J7124" t="b">
        <v>0</v>
      </c>
      <c r="K7124" t="s">
        <v>24</v>
      </c>
      <c r="L7124" t="s">
        <v>36</v>
      </c>
      <c r="N7124">
        <v>34</v>
      </c>
      <c r="O7124" t="s">
        <v>1220</v>
      </c>
      <c r="P7124" t="s">
        <v>2058</v>
      </c>
    </row>
    <row r="7125" spans="1:16" x14ac:dyDescent="0.25">
      <c r="A7125" t="s">
        <v>2</v>
      </c>
      <c r="B7125" t="s">
        <v>1550</v>
      </c>
      <c r="C7125" t="s">
        <v>1151</v>
      </c>
      <c r="D7125" t="s">
        <v>3828</v>
      </c>
      <c r="E7125" t="s">
        <v>20</v>
      </c>
      <c r="F7125" t="b">
        <v>0</v>
      </c>
      <c r="G7125" t="s">
        <v>27</v>
      </c>
      <c r="H7125" s="4">
        <v>45742.918043981481</v>
      </c>
      <c r="I7125" t="b">
        <v>0</v>
      </c>
      <c r="J7125" t="b">
        <v>1</v>
      </c>
      <c r="K7125" t="s">
        <v>24</v>
      </c>
      <c r="L7125" t="s">
        <v>22</v>
      </c>
      <c r="M7125">
        <v>155540</v>
      </c>
      <c r="O7125" t="s">
        <v>9866</v>
      </c>
      <c r="P7125" t="s">
        <v>9867</v>
      </c>
    </row>
    <row r="7126" spans="1:16" x14ac:dyDescent="0.25">
      <c r="A7126" t="s">
        <v>2</v>
      </c>
      <c r="B7126" t="s">
        <v>9868</v>
      </c>
      <c r="C7126" t="s">
        <v>39</v>
      </c>
      <c r="D7126" t="s">
        <v>2208</v>
      </c>
      <c r="E7126" t="s">
        <v>20</v>
      </c>
      <c r="F7126" t="b">
        <v>1</v>
      </c>
      <c r="G7126" t="s">
        <v>41</v>
      </c>
      <c r="H7126" s="4">
        <v>45742.918356481481</v>
      </c>
      <c r="I7126" t="b">
        <v>1</v>
      </c>
      <c r="J7126" t="b">
        <v>0</v>
      </c>
      <c r="K7126" t="s">
        <v>24</v>
      </c>
      <c r="L7126" t="s">
        <v>36</v>
      </c>
      <c r="N7126">
        <v>67.5</v>
      </c>
      <c r="O7126" t="s">
        <v>847</v>
      </c>
      <c r="P7126" t="s">
        <v>9869</v>
      </c>
    </row>
    <row r="7127" spans="1:16" x14ac:dyDescent="0.25">
      <c r="A7127" t="s">
        <v>25</v>
      </c>
      <c r="B7127" t="s">
        <v>9870</v>
      </c>
      <c r="C7127" t="s">
        <v>26</v>
      </c>
      <c r="D7127" t="s">
        <v>3828</v>
      </c>
      <c r="E7127" t="s">
        <v>20</v>
      </c>
      <c r="F7127" t="b">
        <v>0</v>
      </c>
      <c r="G7127" t="s">
        <v>27</v>
      </c>
      <c r="H7127" s="4">
        <v>45742.958437499998</v>
      </c>
      <c r="I7127" t="b">
        <v>0</v>
      </c>
      <c r="J7127" t="b">
        <v>0</v>
      </c>
      <c r="K7127" t="s">
        <v>24</v>
      </c>
      <c r="L7127" t="s">
        <v>22</v>
      </c>
      <c r="M7127">
        <v>80000</v>
      </c>
      <c r="O7127" t="s">
        <v>1584</v>
      </c>
      <c r="P7127" t="s">
        <v>1303</v>
      </c>
    </row>
    <row r="7128" spans="1:16" x14ac:dyDescent="0.25">
      <c r="A7128" t="s">
        <v>1</v>
      </c>
      <c r="B7128" t="s">
        <v>1</v>
      </c>
      <c r="C7128" t="s">
        <v>841</v>
      </c>
      <c r="D7128" t="s">
        <v>3972</v>
      </c>
      <c r="E7128" t="s">
        <v>20</v>
      </c>
      <c r="F7128" t="b">
        <v>0</v>
      </c>
      <c r="G7128" t="s">
        <v>30</v>
      </c>
      <c r="H7128" s="4">
        <v>45742.958854166667</v>
      </c>
      <c r="I7128" t="b">
        <v>0</v>
      </c>
      <c r="J7128" t="b">
        <v>0</v>
      </c>
      <c r="K7128" t="s">
        <v>24</v>
      </c>
      <c r="L7128" t="s">
        <v>22</v>
      </c>
      <c r="M7128">
        <v>84000.078125</v>
      </c>
      <c r="O7128" t="s">
        <v>9871</v>
      </c>
      <c r="P7128" t="s">
        <v>1597</v>
      </c>
    </row>
    <row r="7129" spans="1:16" x14ac:dyDescent="0.25">
      <c r="A7129" t="s">
        <v>0</v>
      </c>
      <c r="B7129" t="s">
        <v>9872</v>
      </c>
      <c r="C7129" t="s">
        <v>192</v>
      </c>
      <c r="D7129" t="s">
        <v>3972</v>
      </c>
      <c r="E7129" t="s">
        <v>20</v>
      </c>
      <c r="F7129" t="b">
        <v>0</v>
      </c>
      <c r="G7129" t="s">
        <v>52</v>
      </c>
      <c r="H7129" s="4">
        <v>45742.959050925929</v>
      </c>
      <c r="I7129" t="b">
        <v>1</v>
      </c>
      <c r="J7129" t="b">
        <v>0</v>
      </c>
      <c r="K7129" t="s">
        <v>24</v>
      </c>
      <c r="L7129" t="s">
        <v>22</v>
      </c>
      <c r="M7129">
        <v>136500</v>
      </c>
      <c r="O7129" t="s">
        <v>91</v>
      </c>
      <c r="P7129" t="s">
        <v>9873</v>
      </c>
    </row>
    <row r="7130" spans="1:16" x14ac:dyDescent="0.25">
      <c r="A7130" t="s">
        <v>1</v>
      </c>
      <c r="B7130" t="s">
        <v>550</v>
      </c>
      <c r="C7130" t="s">
        <v>49</v>
      </c>
      <c r="D7130" t="s">
        <v>3828</v>
      </c>
      <c r="E7130" t="s">
        <v>20</v>
      </c>
      <c r="F7130" t="b">
        <v>0</v>
      </c>
      <c r="G7130" t="s">
        <v>41</v>
      </c>
      <c r="H7130" s="4">
        <v>45742.959247685183</v>
      </c>
      <c r="I7130" t="b">
        <v>0</v>
      </c>
      <c r="J7130" t="b">
        <v>1</v>
      </c>
      <c r="K7130" t="s">
        <v>24</v>
      </c>
      <c r="L7130" t="s">
        <v>22</v>
      </c>
      <c r="M7130">
        <v>137500</v>
      </c>
      <c r="O7130" t="s">
        <v>2624</v>
      </c>
      <c r="P7130" t="s">
        <v>5582</v>
      </c>
    </row>
    <row r="7131" spans="1:16" x14ac:dyDescent="0.25">
      <c r="A7131" t="s">
        <v>0</v>
      </c>
      <c r="B7131" t="s">
        <v>0</v>
      </c>
      <c r="C7131" t="s">
        <v>704</v>
      </c>
      <c r="D7131" t="s">
        <v>3972</v>
      </c>
      <c r="E7131" t="s">
        <v>20</v>
      </c>
      <c r="F7131" t="b">
        <v>0</v>
      </c>
      <c r="G7131" t="s">
        <v>30</v>
      </c>
      <c r="H7131" s="4">
        <v>45742.959479166668</v>
      </c>
      <c r="I7131" t="b">
        <v>0</v>
      </c>
      <c r="J7131" t="b">
        <v>0</v>
      </c>
      <c r="K7131" t="s">
        <v>24</v>
      </c>
      <c r="L7131" t="s">
        <v>22</v>
      </c>
      <c r="M7131">
        <v>121000</v>
      </c>
      <c r="O7131" t="s">
        <v>74</v>
      </c>
      <c r="P7131" t="s">
        <v>9874</v>
      </c>
    </row>
    <row r="7132" spans="1:16" x14ac:dyDescent="0.25">
      <c r="A7132" t="s">
        <v>2</v>
      </c>
      <c r="B7132" t="s">
        <v>9875</v>
      </c>
      <c r="C7132" t="s">
        <v>44</v>
      </c>
      <c r="D7132" t="s">
        <v>3972</v>
      </c>
      <c r="E7132" t="s">
        <v>20</v>
      </c>
      <c r="F7132" t="b">
        <v>0</v>
      </c>
      <c r="G7132" t="s">
        <v>27</v>
      </c>
      <c r="H7132" s="4">
        <v>45742.959722222222</v>
      </c>
      <c r="I7132" t="b">
        <v>1</v>
      </c>
      <c r="J7132" t="b">
        <v>0</v>
      </c>
      <c r="K7132" t="s">
        <v>24</v>
      </c>
      <c r="L7132" t="s">
        <v>22</v>
      </c>
      <c r="M7132">
        <v>250000</v>
      </c>
      <c r="O7132" t="s">
        <v>2202</v>
      </c>
    </row>
    <row r="7133" spans="1:16" x14ac:dyDescent="0.25">
      <c r="A7133" t="s">
        <v>40</v>
      </c>
      <c r="B7133" t="s">
        <v>9876</v>
      </c>
      <c r="C7133" t="s">
        <v>540</v>
      </c>
      <c r="D7133" t="s">
        <v>3828</v>
      </c>
      <c r="E7133" t="s">
        <v>20</v>
      </c>
      <c r="F7133" t="b">
        <v>0</v>
      </c>
      <c r="G7133" t="s">
        <v>23</v>
      </c>
      <c r="H7133" s="4">
        <v>45742.965428240743</v>
      </c>
      <c r="I7133" t="b">
        <v>1</v>
      </c>
      <c r="J7133" t="b">
        <v>0</v>
      </c>
      <c r="K7133" t="s">
        <v>24</v>
      </c>
      <c r="L7133" t="s">
        <v>22</v>
      </c>
      <c r="M7133">
        <v>145000</v>
      </c>
      <c r="O7133" t="s">
        <v>703</v>
      </c>
      <c r="P7133" t="s">
        <v>9877</v>
      </c>
    </row>
    <row r="7134" spans="1:16" x14ac:dyDescent="0.25">
      <c r="A7134" t="s">
        <v>0</v>
      </c>
      <c r="B7134" t="s">
        <v>3335</v>
      </c>
      <c r="C7134" t="s">
        <v>9878</v>
      </c>
      <c r="D7134" t="s">
        <v>3828</v>
      </c>
      <c r="E7134" t="s">
        <v>20</v>
      </c>
      <c r="F7134" t="b">
        <v>0</v>
      </c>
      <c r="G7134" t="s">
        <v>41</v>
      </c>
      <c r="H7134" s="4">
        <v>45743.000243055547</v>
      </c>
      <c r="I7134" t="b">
        <v>0</v>
      </c>
      <c r="J7134" t="b">
        <v>1</v>
      </c>
      <c r="K7134" t="s">
        <v>24</v>
      </c>
      <c r="L7134" t="s">
        <v>22</v>
      </c>
      <c r="M7134">
        <v>155000</v>
      </c>
      <c r="O7134" t="s">
        <v>9879</v>
      </c>
      <c r="P7134" t="s">
        <v>9880</v>
      </c>
    </row>
    <row r="7135" spans="1:16" x14ac:dyDescent="0.25">
      <c r="A7135" t="s">
        <v>0</v>
      </c>
      <c r="B7135" t="s">
        <v>9881</v>
      </c>
      <c r="C7135" t="s">
        <v>2883</v>
      </c>
      <c r="D7135" t="s">
        <v>4327</v>
      </c>
      <c r="E7135" t="s">
        <v>51</v>
      </c>
      <c r="F7135" t="b">
        <v>0</v>
      </c>
      <c r="G7135" t="s">
        <v>30</v>
      </c>
      <c r="H7135" s="4">
        <v>45743.000578703701</v>
      </c>
      <c r="I7135" t="b">
        <v>1</v>
      </c>
      <c r="J7135" t="b">
        <v>0</v>
      </c>
      <c r="K7135" t="s">
        <v>24</v>
      </c>
      <c r="L7135" t="s">
        <v>36</v>
      </c>
      <c r="N7135">
        <v>58</v>
      </c>
      <c r="O7135" t="s">
        <v>9882</v>
      </c>
      <c r="P7135" t="s">
        <v>338</v>
      </c>
    </row>
    <row r="7136" spans="1:16" x14ac:dyDescent="0.25">
      <c r="A7136" t="s">
        <v>2</v>
      </c>
      <c r="B7136" t="s">
        <v>2</v>
      </c>
      <c r="C7136" t="s">
        <v>1572</v>
      </c>
      <c r="D7136" t="s">
        <v>3972</v>
      </c>
      <c r="E7136" t="s">
        <v>20</v>
      </c>
      <c r="F7136" t="b">
        <v>0</v>
      </c>
      <c r="G7136" t="s">
        <v>27</v>
      </c>
      <c r="H7136" s="4">
        <v>45743.001388888893</v>
      </c>
      <c r="I7136" t="b">
        <v>0</v>
      </c>
      <c r="J7136" t="b">
        <v>0</v>
      </c>
      <c r="K7136" t="s">
        <v>24</v>
      </c>
      <c r="L7136" t="s">
        <v>22</v>
      </c>
      <c r="M7136">
        <v>100500</v>
      </c>
      <c r="O7136" t="s">
        <v>9883</v>
      </c>
      <c r="P7136" t="s">
        <v>9884</v>
      </c>
    </row>
    <row r="7137" spans="1:16" x14ac:dyDescent="0.25">
      <c r="A7137" t="s">
        <v>1</v>
      </c>
      <c r="B7137" t="s">
        <v>9885</v>
      </c>
      <c r="C7137" t="s">
        <v>39</v>
      </c>
      <c r="D7137" t="s">
        <v>3972</v>
      </c>
      <c r="E7137" t="s">
        <v>20</v>
      </c>
      <c r="F7137" t="b">
        <v>1</v>
      </c>
      <c r="G7137" t="s">
        <v>27</v>
      </c>
      <c r="H7137" s="4">
        <v>45743.084918981483</v>
      </c>
      <c r="I7137" t="b">
        <v>0</v>
      </c>
      <c r="J7137" t="b">
        <v>1</v>
      </c>
      <c r="K7137" t="s">
        <v>24</v>
      </c>
      <c r="L7137" t="s">
        <v>22</v>
      </c>
      <c r="M7137">
        <v>135000</v>
      </c>
      <c r="O7137" t="s">
        <v>202</v>
      </c>
      <c r="P7137" t="s">
        <v>9886</v>
      </c>
    </row>
    <row r="7138" spans="1:16" x14ac:dyDescent="0.25">
      <c r="A7138" t="s">
        <v>25</v>
      </c>
      <c r="B7138" t="s">
        <v>9887</v>
      </c>
      <c r="C7138" t="s">
        <v>151</v>
      </c>
      <c r="D7138" t="s">
        <v>3972</v>
      </c>
      <c r="E7138" t="s">
        <v>20</v>
      </c>
      <c r="F7138" t="b">
        <v>0</v>
      </c>
      <c r="G7138" t="s">
        <v>30</v>
      </c>
      <c r="H7138" s="4">
        <v>45743.16777777778</v>
      </c>
      <c r="I7138" t="b">
        <v>0</v>
      </c>
      <c r="J7138" t="b">
        <v>0</v>
      </c>
      <c r="K7138" t="s">
        <v>24</v>
      </c>
      <c r="L7138" t="s">
        <v>22</v>
      </c>
      <c r="M7138">
        <v>115000</v>
      </c>
      <c r="O7138" t="s">
        <v>1042</v>
      </c>
      <c r="P7138" t="s">
        <v>9888</v>
      </c>
    </row>
    <row r="7139" spans="1:16" x14ac:dyDescent="0.25">
      <c r="A7139" t="s">
        <v>0</v>
      </c>
      <c r="B7139" t="s">
        <v>1219</v>
      </c>
      <c r="C7139" t="s">
        <v>236</v>
      </c>
      <c r="D7139" t="s">
        <v>3828</v>
      </c>
      <c r="E7139" t="s">
        <v>20</v>
      </c>
      <c r="F7139" t="b">
        <v>0</v>
      </c>
      <c r="G7139" t="s">
        <v>27</v>
      </c>
      <c r="H7139" s="4">
        <v>45743.250162037039</v>
      </c>
      <c r="I7139" t="b">
        <v>0</v>
      </c>
      <c r="J7139" t="b">
        <v>1</v>
      </c>
      <c r="K7139" t="s">
        <v>24</v>
      </c>
      <c r="L7139" t="s">
        <v>22</v>
      </c>
      <c r="M7139">
        <v>94737.5</v>
      </c>
      <c r="O7139" t="s">
        <v>3403</v>
      </c>
      <c r="P7139" t="s">
        <v>3734</v>
      </c>
    </row>
    <row r="7140" spans="1:16" x14ac:dyDescent="0.25">
      <c r="A7140" t="s">
        <v>0</v>
      </c>
      <c r="B7140" t="s">
        <v>2221</v>
      </c>
      <c r="C7140" t="s">
        <v>84</v>
      </c>
      <c r="D7140" t="s">
        <v>3828</v>
      </c>
      <c r="E7140" t="s">
        <v>20</v>
      </c>
      <c r="F7140" t="b">
        <v>0</v>
      </c>
      <c r="G7140" t="s">
        <v>41</v>
      </c>
      <c r="H7140" s="4">
        <v>45743.250324074077</v>
      </c>
      <c r="I7140" t="b">
        <v>0</v>
      </c>
      <c r="J7140" t="b">
        <v>1</v>
      </c>
      <c r="K7140" t="s">
        <v>24</v>
      </c>
      <c r="L7140" t="s">
        <v>22</v>
      </c>
      <c r="M7140">
        <v>101000</v>
      </c>
      <c r="O7140" t="s">
        <v>8101</v>
      </c>
      <c r="P7140" t="s">
        <v>8102</v>
      </c>
    </row>
    <row r="7141" spans="1:16" x14ac:dyDescent="0.25">
      <c r="A7141" t="s">
        <v>139</v>
      </c>
      <c r="B7141" t="s">
        <v>2415</v>
      </c>
      <c r="C7141" t="s">
        <v>1077</v>
      </c>
      <c r="D7141" t="s">
        <v>4083</v>
      </c>
      <c r="E7141" t="s">
        <v>20</v>
      </c>
      <c r="F7141" t="b">
        <v>0</v>
      </c>
      <c r="G7141" t="s">
        <v>41</v>
      </c>
      <c r="H7141" s="4">
        <v>45743.250543981478</v>
      </c>
      <c r="I7141" t="b">
        <v>0</v>
      </c>
      <c r="J7141" t="b">
        <v>0</v>
      </c>
      <c r="K7141" t="s">
        <v>24</v>
      </c>
      <c r="L7141" t="s">
        <v>36</v>
      </c>
      <c r="N7141">
        <v>70</v>
      </c>
      <c r="O7141" t="s">
        <v>483</v>
      </c>
      <c r="P7141" t="s">
        <v>138</v>
      </c>
    </row>
    <row r="7142" spans="1:16" x14ac:dyDescent="0.25">
      <c r="A7142" t="s">
        <v>0</v>
      </c>
      <c r="B7142" t="s">
        <v>9889</v>
      </c>
      <c r="C7142" t="s">
        <v>316</v>
      </c>
      <c r="D7142" t="s">
        <v>3972</v>
      </c>
      <c r="E7142" t="s">
        <v>20</v>
      </c>
      <c r="F7142" t="b">
        <v>0</v>
      </c>
      <c r="G7142" t="s">
        <v>35</v>
      </c>
      <c r="H7142" s="4">
        <v>45743.250578703701</v>
      </c>
      <c r="I7142" t="b">
        <v>0</v>
      </c>
      <c r="J7142" t="b">
        <v>0</v>
      </c>
      <c r="K7142" t="s">
        <v>24</v>
      </c>
      <c r="L7142" t="s">
        <v>22</v>
      </c>
      <c r="M7142">
        <v>132500</v>
      </c>
      <c r="O7142" t="s">
        <v>9890</v>
      </c>
      <c r="P7142" t="s">
        <v>9891</v>
      </c>
    </row>
    <row r="7143" spans="1:16" x14ac:dyDescent="0.25">
      <c r="A7143" t="s">
        <v>0</v>
      </c>
      <c r="B7143" t="s">
        <v>8204</v>
      </c>
      <c r="C7143" t="s">
        <v>376</v>
      </c>
      <c r="D7143" t="s">
        <v>4089</v>
      </c>
      <c r="E7143" t="s">
        <v>20</v>
      </c>
      <c r="F7143" t="b">
        <v>0</v>
      </c>
      <c r="G7143" t="s">
        <v>52</v>
      </c>
      <c r="H7143" s="4">
        <v>45743.251111111109</v>
      </c>
      <c r="I7143" t="b">
        <v>0</v>
      </c>
      <c r="J7143" t="b">
        <v>1</v>
      </c>
      <c r="K7143" t="s">
        <v>24</v>
      </c>
      <c r="L7143" t="s">
        <v>22</v>
      </c>
      <c r="M7143">
        <v>97091</v>
      </c>
      <c r="O7143" t="s">
        <v>3474</v>
      </c>
      <c r="P7143" t="s">
        <v>8205</v>
      </c>
    </row>
    <row r="7144" spans="1:16" x14ac:dyDescent="0.25">
      <c r="A7144" t="s">
        <v>1</v>
      </c>
      <c r="B7144" t="s">
        <v>9892</v>
      </c>
      <c r="C7144" t="s">
        <v>180</v>
      </c>
      <c r="D7144" t="s">
        <v>3828</v>
      </c>
      <c r="E7144" t="s">
        <v>105</v>
      </c>
      <c r="F7144" t="b">
        <v>0</v>
      </c>
      <c r="G7144" t="s">
        <v>41</v>
      </c>
      <c r="H7144" s="4">
        <v>45743.251423611109</v>
      </c>
      <c r="I7144" t="b">
        <v>0</v>
      </c>
      <c r="J7144" t="b">
        <v>1</v>
      </c>
      <c r="K7144" t="s">
        <v>24</v>
      </c>
      <c r="L7144" t="s">
        <v>36</v>
      </c>
      <c r="N7144">
        <v>36.75</v>
      </c>
      <c r="O7144" t="s">
        <v>2342</v>
      </c>
      <c r="P7144" t="s">
        <v>9893</v>
      </c>
    </row>
    <row r="7145" spans="1:16" x14ac:dyDescent="0.25">
      <c r="A7145" t="s">
        <v>1</v>
      </c>
      <c r="B7145" t="s">
        <v>1</v>
      </c>
      <c r="C7145" t="s">
        <v>1065</v>
      </c>
      <c r="D7145" t="s">
        <v>123</v>
      </c>
      <c r="E7145" t="s">
        <v>20</v>
      </c>
      <c r="F7145" t="b">
        <v>0</v>
      </c>
      <c r="G7145" t="s">
        <v>35</v>
      </c>
      <c r="H7145" s="4">
        <v>45743.251539351862</v>
      </c>
      <c r="I7145" t="b">
        <v>0</v>
      </c>
      <c r="J7145" t="b">
        <v>0</v>
      </c>
      <c r="K7145" t="s">
        <v>24</v>
      </c>
      <c r="L7145" t="s">
        <v>22</v>
      </c>
      <c r="M7145">
        <v>110000</v>
      </c>
      <c r="O7145" t="s">
        <v>123</v>
      </c>
      <c r="P7145" t="s">
        <v>9894</v>
      </c>
    </row>
    <row r="7146" spans="1:16" x14ac:dyDescent="0.25">
      <c r="A7146" t="s">
        <v>1</v>
      </c>
      <c r="B7146" t="s">
        <v>1</v>
      </c>
      <c r="C7146" t="s">
        <v>2081</v>
      </c>
      <c r="D7146" t="s">
        <v>3828</v>
      </c>
      <c r="E7146" t="s">
        <v>20</v>
      </c>
      <c r="F7146" t="b">
        <v>0</v>
      </c>
      <c r="G7146" t="s">
        <v>30</v>
      </c>
      <c r="H7146" s="4">
        <v>45743.251608796287</v>
      </c>
      <c r="I7146" t="b">
        <v>0</v>
      </c>
      <c r="J7146" t="b">
        <v>1</v>
      </c>
      <c r="K7146" t="s">
        <v>24</v>
      </c>
      <c r="L7146" t="s">
        <v>22</v>
      </c>
      <c r="M7146">
        <v>137500</v>
      </c>
      <c r="O7146" t="s">
        <v>8892</v>
      </c>
      <c r="P7146" t="s">
        <v>8893</v>
      </c>
    </row>
    <row r="7147" spans="1:16" x14ac:dyDescent="0.25">
      <c r="A7147" t="s">
        <v>89</v>
      </c>
      <c r="B7147" t="s">
        <v>4460</v>
      </c>
      <c r="C7147" t="s">
        <v>3077</v>
      </c>
      <c r="D7147" t="s">
        <v>2208</v>
      </c>
      <c r="E7147" t="s">
        <v>20</v>
      </c>
      <c r="F7147" t="b">
        <v>0</v>
      </c>
      <c r="G7147" t="s">
        <v>30</v>
      </c>
      <c r="H7147" s="4">
        <v>45743.25167824074</v>
      </c>
      <c r="I7147" t="b">
        <v>0</v>
      </c>
      <c r="J7147" t="b">
        <v>0</v>
      </c>
      <c r="K7147" t="s">
        <v>24</v>
      </c>
      <c r="L7147" t="s">
        <v>22</v>
      </c>
      <c r="M7147">
        <v>118750</v>
      </c>
      <c r="O7147" t="s">
        <v>4461</v>
      </c>
      <c r="P7147" t="s">
        <v>4462</v>
      </c>
    </row>
    <row r="7148" spans="1:16" x14ac:dyDescent="0.25">
      <c r="A7148" t="s">
        <v>40</v>
      </c>
      <c r="B7148" t="s">
        <v>40</v>
      </c>
      <c r="C7148" t="s">
        <v>395</v>
      </c>
      <c r="D7148" t="s">
        <v>123</v>
      </c>
      <c r="E7148" t="s">
        <v>20</v>
      </c>
      <c r="F7148" t="b">
        <v>0</v>
      </c>
      <c r="G7148" t="s">
        <v>35</v>
      </c>
      <c r="H7148" s="4">
        <v>45743.25204861111</v>
      </c>
      <c r="I7148" t="b">
        <v>0</v>
      </c>
      <c r="J7148" t="b">
        <v>1</v>
      </c>
      <c r="K7148" t="s">
        <v>24</v>
      </c>
      <c r="L7148" t="s">
        <v>22</v>
      </c>
      <c r="M7148">
        <v>125000</v>
      </c>
      <c r="O7148" t="s">
        <v>123</v>
      </c>
    </row>
    <row r="7149" spans="1:16" x14ac:dyDescent="0.25">
      <c r="A7149" t="s">
        <v>2</v>
      </c>
      <c r="B7149" t="s">
        <v>7876</v>
      </c>
      <c r="C7149" t="s">
        <v>167</v>
      </c>
      <c r="D7149" t="s">
        <v>3828</v>
      </c>
      <c r="E7149" t="s">
        <v>20</v>
      </c>
      <c r="F7149" t="b">
        <v>0</v>
      </c>
      <c r="G7149" t="s">
        <v>35</v>
      </c>
      <c r="H7149" s="4">
        <v>45743.25204861111</v>
      </c>
      <c r="I7149" t="b">
        <v>0</v>
      </c>
      <c r="J7149" t="b">
        <v>0</v>
      </c>
      <c r="K7149" t="s">
        <v>24</v>
      </c>
      <c r="L7149" t="s">
        <v>22</v>
      </c>
      <c r="M7149">
        <v>202500</v>
      </c>
      <c r="O7149" t="s">
        <v>294</v>
      </c>
      <c r="P7149" t="s">
        <v>7877</v>
      </c>
    </row>
    <row r="7150" spans="1:16" x14ac:dyDescent="0.25">
      <c r="A7150" t="s">
        <v>2</v>
      </c>
      <c r="B7150" t="s">
        <v>9895</v>
      </c>
      <c r="C7150" t="s">
        <v>140</v>
      </c>
      <c r="D7150" t="s">
        <v>3972</v>
      </c>
      <c r="E7150" t="s">
        <v>20</v>
      </c>
      <c r="F7150" t="b">
        <v>0</v>
      </c>
      <c r="G7150" t="s">
        <v>35</v>
      </c>
      <c r="H7150" s="4">
        <v>45743.252557870372</v>
      </c>
      <c r="I7150" t="b">
        <v>0</v>
      </c>
      <c r="J7150" t="b">
        <v>1</v>
      </c>
      <c r="K7150" t="s">
        <v>24</v>
      </c>
      <c r="L7150" t="s">
        <v>22</v>
      </c>
      <c r="M7150">
        <v>149000</v>
      </c>
      <c r="O7150" t="s">
        <v>1906</v>
      </c>
      <c r="P7150" t="s">
        <v>9896</v>
      </c>
    </row>
    <row r="7151" spans="1:16" x14ac:dyDescent="0.25">
      <c r="A7151" t="s">
        <v>1</v>
      </c>
      <c r="B7151" t="s">
        <v>9897</v>
      </c>
      <c r="C7151" t="s">
        <v>760</v>
      </c>
      <c r="D7151" t="s">
        <v>9898</v>
      </c>
      <c r="E7151" t="s">
        <v>20</v>
      </c>
      <c r="F7151" t="b">
        <v>0</v>
      </c>
      <c r="G7151" t="s">
        <v>760</v>
      </c>
      <c r="H7151" s="4">
        <v>45743.254027777781</v>
      </c>
      <c r="I7151" t="b">
        <v>0</v>
      </c>
      <c r="J7151" t="b">
        <v>0</v>
      </c>
      <c r="K7151" t="s">
        <v>760</v>
      </c>
      <c r="L7151" t="s">
        <v>22</v>
      </c>
      <c r="M7151">
        <v>125000</v>
      </c>
      <c r="O7151" t="s">
        <v>1659</v>
      </c>
      <c r="P7151" t="s">
        <v>48</v>
      </c>
    </row>
    <row r="7152" spans="1:16" x14ac:dyDescent="0.25">
      <c r="A7152" t="s">
        <v>1</v>
      </c>
      <c r="B7152" t="s">
        <v>9899</v>
      </c>
      <c r="C7152" t="s">
        <v>9900</v>
      </c>
      <c r="D7152" t="s">
        <v>3969</v>
      </c>
      <c r="E7152" t="s">
        <v>20</v>
      </c>
      <c r="F7152" t="b">
        <v>0</v>
      </c>
      <c r="G7152" t="s">
        <v>27</v>
      </c>
      <c r="H7152" s="4">
        <v>45743.292962962973</v>
      </c>
      <c r="I7152" t="b">
        <v>0</v>
      </c>
      <c r="J7152" t="b">
        <v>1</v>
      </c>
      <c r="K7152" t="s">
        <v>24</v>
      </c>
      <c r="L7152" t="s">
        <v>22</v>
      </c>
      <c r="M7152">
        <v>126125</v>
      </c>
      <c r="O7152" t="s">
        <v>2614</v>
      </c>
      <c r="P7152" t="s">
        <v>9901</v>
      </c>
    </row>
    <row r="7153" spans="1:16" x14ac:dyDescent="0.25">
      <c r="A7153" t="s">
        <v>0</v>
      </c>
      <c r="B7153" t="s">
        <v>9740</v>
      </c>
      <c r="C7153" t="s">
        <v>2571</v>
      </c>
      <c r="D7153" t="s">
        <v>3828</v>
      </c>
      <c r="E7153" t="s">
        <v>105</v>
      </c>
      <c r="F7153" t="b">
        <v>0</v>
      </c>
      <c r="G7153" t="s">
        <v>23</v>
      </c>
      <c r="H7153" s="4">
        <v>45743.294525462959</v>
      </c>
      <c r="I7153" t="b">
        <v>0</v>
      </c>
      <c r="J7153" t="b">
        <v>0</v>
      </c>
      <c r="K7153" t="s">
        <v>24</v>
      </c>
      <c r="L7153" t="s">
        <v>36</v>
      </c>
      <c r="N7153">
        <v>25</v>
      </c>
      <c r="O7153" t="s">
        <v>3399</v>
      </c>
      <c r="P7153" t="s">
        <v>3614</v>
      </c>
    </row>
    <row r="7154" spans="1:16" x14ac:dyDescent="0.25">
      <c r="A7154" t="s">
        <v>1</v>
      </c>
      <c r="B7154" t="s">
        <v>8437</v>
      </c>
      <c r="C7154" t="s">
        <v>39</v>
      </c>
      <c r="D7154" t="s">
        <v>3828</v>
      </c>
      <c r="E7154" t="s">
        <v>20</v>
      </c>
      <c r="F7154" t="b">
        <v>1</v>
      </c>
      <c r="G7154" t="s">
        <v>23</v>
      </c>
      <c r="H7154" s="4">
        <v>45743.294745370367</v>
      </c>
      <c r="I7154" t="b">
        <v>0</v>
      </c>
      <c r="J7154" t="b">
        <v>1</v>
      </c>
      <c r="K7154" t="s">
        <v>24</v>
      </c>
      <c r="L7154" t="s">
        <v>22</v>
      </c>
      <c r="M7154">
        <v>97837.4609375</v>
      </c>
      <c r="O7154" t="s">
        <v>9674</v>
      </c>
      <c r="P7154" t="s">
        <v>1834</v>
      </c>
    </row>
    <row r="7155" spans="1:16" x14ac:dyDescent="0.25">
      <c r="A7155" t="s">
        <v>19</v>
      </c>
      <c r="B7155" t="s">
        <v>9902</v>
      </c>
      <c r="C7155" t="s">
        <v>4207</v>
      </c>
      <c r="D7155" t="s">
        <v>3969</v>
      </c>
      <c r="E7155" t="s">
        <v>20</v>
      </c>
      <c r="F7155" t="b">
        <v>0</v>
      </c>
      <c r="G7155" t="s">
        <v>1247</v>
      </c>
      <c r="H7155" s="4">
        <v>45743.295567129629</v>
      </c>
      <c r="I7155" t="b">
        <v>0</v>
      </c>
      <c r="J7155" t="b">
        <v>0</v>
      </c>
      <c r="K7155" t="s">
        <v>1247</v>
      </c>
      <c r="L7155" t="s">
        <v>22</v>
      </c>
      <c r="M7155">
        <v>90000</v>
      </c>
      <c r="O7155" t="s">
        <v>9903</v>
      </c>
      <c r="P7155" t="s">
        <v>9904</v>
      </c>
    </row>
    <row r="7156" spans="1:16" x14ac:dyDescent="0.25">
      <c r="A7156" t="s">
        <v>89</v>
      </c>
      <c r="B7156" t="s">
        <v>9905</v>
      </c>
      <c r="C7156" t="s">
        <v>9906</v>
      </c>
      <c r="D7156" t="s">
        <v>4626</v>
      </c>
      <c r="E7156" t="s">
        <v>20</v>
      </c>
      <c r="F7156" t="b">
        <v>0</v>
      </c>
      <c r="G7156" t="s">
        <v>4124</v>
      </c>
      <c r="H7156" s="4">
        <v>45743.314837962957</v>
      </c>
      <c r="I7156" t="b">
        <v>0</v>
      </c>
      <c r="J7156" t="b">
        <v>1</v>
      </c>
      <c r="K7156" t="s">
        <v>4124</v>
      </c>
      <c r="L7156" t="s">
        <v>22</v>
      </c>
      <c r="M7156">
        <v>102500</v>
      </c>
      <c r="O7156" t="s">
        <v>9907</v>
      </c>
      <c r="P7156" t="s">
        <v>9908</v>
      </c>
    </row>
    <row r="7157" spans="1:16" x14ac:dyDescent="0.25">
      <c r="A7157" t="s">
        <v>89</v>
      </c>
      <c r="B7157" t="s">
        <v>7533</v>
      </c>
      <c r="C7157" t="s">
        <v>1420</v>
      </c>
      <c r="D7157" t="s">
        <v>4219</v>
      </c>
      <c r="E7157" t="s">
        <v>20</v>
      </c>
      <c r="F7157" t="b">
        <v>0</v>
      </c>
      <c r="G7157" t="s">
        <v>1420</v>
      </c>
      <c r="H7157" s="4">
        <v>45743.317175925928</v>
      </c>
      <c r="I7157" t="b">
        <v>0</v>
      </c>
      <c r="J7157" t="b">
        <v>0</v>
      </c>
      <c r="K7157" t="s">
        <v>1420</v>
      </c>
      <c r="L7157" t="s">
        <v>22</v>
      </c>
      <c r="M7157">
        <v>174400</v>
      </c>
      <c r="O7157" t="s">
        <v>1773</v>
      </c>
      <c r="P7157" t="s">
        <v>7534</v>
      </c>
    </row>
    <row r="7158" spans="1:16" x14ac:dyDescent="0.25">
      <c r="A7158" t="s">
        <v>1</v>
      </c>
      <c r="B7158" t="s">
        <v>2620</v>
      </c>
      <c r="C7158" t="s">
        <v>9909</v>
      </c>
      <c r="D7158" t="s">
        <v>3972</v>
      </c>
      <c r="E7158" t="s">
        <v>20</v>
      </c>
      <c r="F7158" t="b">
        <v>0</v>
      </c>
      <c r="G7158" t="s">
        <v>27</v>
      </c>
      <c r="H7158" s="4">
        <v>45743.377106481479</v>
      </c>
      <c r="I7158" t="b">
        <v>0</v>
      </c>
      <c r="J7158" t="b">
        <v>0</v>
      </c>
      <c r="K7158" t="s">
        <v>24</v>
      </c>
      <c r="L7158" t="s">
        <v>22</v>
      </c>
      <c r="M7158">
        <v>100000.5</v>
      </c>
      <c r="O7158" t="s">
        <v>947</v>
      </c>
      <c r="P7158" t="s">
        <v>9910</v>
      </c>
    </row>
    <row r="7159" spans="1:16" x14ac:dyDescent="0.25">
      <c r="A7159" t="s">
        <v>0</v>
      </c>
      <c r="B7159" t="s">
        <v>9911</v>
      </c>
      <c r="C7159" t="s">
        <v>2049</v>
      </c>
      <c r="D7159" t="s">
        <v>3956</v>
      </c>
      <c r="E7159" t="s">
        <v>34</v>
      </c>
      <c r="F7159" t="b">
        <v>0</v>
      </c>
      <c r="G7159" t="s">
        <v>27</v>
      </c>
      <c r="H7159" s="4">
        <v>45743.416817129633</v>
      </c>
      <c r="I7159" t="b">
        <v>0</v>
      </c>
      <c r="J7159" t="b">
        <v>1</v>
      </c>
      <c r="K7159" t="s">
        <v>24</v>
      </c>
      <c r="L7159" t="s">
        <v>36</v>
      </c>
      <c r="N7159">
        <v>27.979999542236332</v>
      </c>
      <c r="O7159" t="s">
        <v>9912</v>
      </c>
      <c r="P7159" t="s">
        <v>9913</v>
      </c>
    </row>
    <row r="7160" spans="1:16" x14ac:dyDescent="0.25">
      <c r="A7160" t="s">
        <v>0</v>
      </c>
      <c r="B7160" t="s">
        <v>9914</v>
      </c>
      <c r="C7160" t="s">
        <v>1693</v>
      </c>
      <c r="D7160" t="s">
        <v>3956</v>
      </c>
      <c r="E7160" t="s">
        <v>34</v>
      </c>
      <c r="F7160" t="b">
        <v>0</v>
      </c>
      <c r="G7160" t="s">
        <v>52</v>
      </c>
      <c r="H7160" s="4">
        <v>45743.417812500003</v>
      </c>
      <c r="I7160" t="b">
        <v>0</v>
      </c>
      <c r="J7160" t="b">
        <v>1</v>
      </c>
      <c r="K7160" t="s">
        <v>24</v>
      </c>
      <c r="L7160" t="s">
        <v>36</v>
      </c>
      <c r="N7160">
        <v>21.430000305175781</v>
      </c>
      <c r="O7160" t="s">
        <v>9915</v>
      </c>
      <c r="P7160" t="s">
        <v>9916</v>
      </c>
    </row>
    <row r="7161" spans="1:16" x14ac:dyDescent="0.25">
      <c r="A7161" t="s">
        <v>2</v>
      </c>
      <c r="B7161" t="s">
        <v>9917</v>
      </c>
      <c r="C7161" t="s">
        <v>957</v>
      </c>
      <c r="D7161" t="s">
        <v>3828</v>
      </c>
      <c r="E7161" t="s">
        <v>20</v>
      </c>
      <c r="F7161" t="b">
        <v>0</v>
      </c>
      <c r="G7161" t="s">
        <v>27</v>
      </c>
      <c r="H7161" s="4">
        <v>45743.41851851852</v>
      </c>
      <c r="I7161" t="b">
        <v>1</v>
      </c>
      <c r="J7161" t="b">
        <v>1</v>
      </c>
      <c r="K7161" t="s">
        <v>24</v>
      </c>
      <c r="L7161" t="s">
        <v>22</v>
      </c>
      <c r="M7161">
        <v>130000</v>
      </c>
      <c r="O7161" t="s">
        <v>2404</v>
      </c>
      <c r="P7161" t="s">
        <v>119</v>
      </c>
    </row>
    <row r="7162" spans="1:16" x14ac:dyDescent="0.25">
      <c r="A7162" t="s">
        <v>40</v>
      </c>
      <c r="B7162" t="s">
        <v>9918</v>
      </c>
      <c r="C7162" t="s">
        <v>283</v>
      </c>
      <c r="D7162" t="s">
        <v>3972</v>
      </c>
      <c r="E7162" t="s">
        <v>20</v>
      </c>
      <c r="F7162" t="b">
        <v>0</v>
      </c>
      <c r="G7162" t="s">
        <v>27</v>
      </c>
      <c r="H7162" s="4">
        <v>45743.418692129628</v>
      </c>
      <c r="I7162" t="b">
        <v>1</v>
      </c>
      <c r="J7162" t="b">
        <v>0</v>
      </c>
      <c r="K7162" t="s">
        <v>24</v>
      </c>
      <c r="L7162" t="s">
        <v>22</v>
      </c>
      <c r="M7162">
        <v>200000</v>
      </c>
      <c r="O7162" t="s">
        <v>9919</v>
      </c>
      <c r="P7162" t="s">
        <v>9920</v>
      </c>
    </row>
    <row r="7163" spans="1:16" x14ac:dyDescent="0.25">
      <c r="A7163" t="s">
        <v>2</v>
      </c>
      <c r="B7163" t="s">
        <v>117</v>
      </c>
      <c r="C7163" t="s">
        <v>957</v>
      </c>
      <c r="D7163" t="s">
        <v>3828</v>
      </c>
      <c r="E7163" t="s">
        <v>20</v>
      </c>
      <c r="F7163" t="b">
        <v>0</v>
      </c>
      <c r="G7163" t="s">
        <v>41</v>
      </c>
      <c r="H7163" s="4">
        <v>45743.41909722222</v>
      </c>
      <c r="I7163" t="b">
        <v>1</v>
      </c>
      <c r="J7163" t="b">
        <v>1</v>
      </c>
      <c r="K7163" t="s">
        <v>24</v>
      </c>
      <c r="L7163" t="s">
        <v>22</v>
      </c>
      <c r="M7163">
        <v>135000</v>
      </c>
      <c r="O7163" t="s">
        <v>2404</v>
      </c>
      <c r="P7163" t="s">
        <v>9921</v>
      </c>
    </row>
    <row r="7164" spans="1:16" x14ac:dyDescent="0.25">
      <c r="A7164" t="s">
        <v>0</v>
      </c>
      <c r="B7164" t="s">
        <v>9922</v>
      </c>
      <c r="C7164" t="s">
        <v>179</v>
      </c>
      <c r="D7164" t="s">
        <v>3972</v>
      </c>
      <c r="E7164" t="s">
        <v>20</v>
      </c>
      <c r="F7164" t="b">
        <v>0</v>
      </c>
      <c r="G7164" t="s">
        <v>27</v>
      </c>
      <c r="H7164" s="4">
        <v>45743.458495370367</v>
      </c>
      <c r="I7164" t="b">
        <v>0</v>
      </c>
      <c r="J7164" t="b">
        <v>1</v>
      </c>
      <c r="K7164" t="s">
        <v>24</v>
      </c>
      <c r="L7164" t="s">
        <v>22</v>
      </c>
      <c r="M7164">
        <v>144910</v>
      </c>
      <c r="O7164" t="s">
        <v>1856</v>
      </c>
      <c r="P7164" t="s">
        <v>9923</v>
      </c>
    </row>
    <row r="7165" spans="1:16" x14ac:dyDescent="0.25">
      <c r="A7165" t="s">
        <v>139</v>
      </c>
      <c r="B7165" t="s">
        <v>2126</v>
      </c>
      <c r="C7165" t="s">
        <v>143</v>
      </c>
      <c r="D7165" t="s">
        <v>3972</v>
      </c>
      <c r="E7165" t="s">
        <v>20</v>
      </c>
      <c r="F7165" t="b">
        <v>0</v>
      </c>
      <c r="G7165" t="s">
        <v>35</v>
      </c>
      <c r="H7165" s="4">
        <v>45743.459050925929</v>
      </c>
      <c r="I7165" t="b">
        <v>0</v>
      </c>
      <c r="J7165" t="b">
        <v>0</v>
      </c>
      <c r="K7165" t="s">
        <v>24</v>
      </c>
      <c r="L7165" t="s">
        <v>22</v>
      </c>
      <c r="M7165">
        <v>112500</v>
      </c>
      <c r="O7165" t="s">
        <v>482</v>
      </c>
    </row>
    <row r="7166" spans="1:16" x14ac:dyDescent="0.25">
      <c r="A7166" t="s">
        <v>139</v>
      </c>
      <c r="B7166" t="s">
        <v>2126</v>
      </c>
      <c r="C7166" t="s">
        <v>9924</v>
      </c>
      <c r="D7166" t="s">
        <v>3972</v>
      </c>
      <c r="E7166" t="s">
        <v>20</v>
      </c>
      <c r="F7166" t="b">
        <v>0</v>
      </c>
      <c r="G7166" t="s">
        <v>30</v>
      </c>
      <c r="H7166" s="4">
        <v>45743.459293981483</v>
      </c>
      <c r="I7166" t="b">
        <v>0</v>
      </c>
      <c r="J7166" t="b">
        <v>1</v>
      </c>
      <c r="K7166" t="s">
        <v>24</v>
      </c>
      <c r="L7166" t="s">
        <v>22</v>
      </c>
      <c r="M7166">
        <v>85000</v>
      </c>
      <c r="O7166" t="s">
        <v>482</v>
      </c>
    </row>
    <row r="7167" spans="1:16" x14ac:dyDescent="0.25">
      <c r="A7167" t="s">
        <v>0</v>
      </c>
      <c r="B7167" t="s">
        <v>5583</v>
      </c>
      <c r="C7167" t="s">
        <v>1268</v>
      </c>
      <c r="D7167" t="s">
        <v>4431</v>
      </c>
      <c r="E7167" t="s">
        <v>20</v>
      </c>
      <c r="F7167" t="b">
        <v>0</v>
      </c>
      <c r="G7167" t="s">
        <v>1268</v>
      </c>
      <c r="H7167" s="4">
        <v>45743.482488425929</v>
      </c>
      <c r="I7167" t="b">
        <v>1</v>
      </c>
      <c r="J7167" t="b">
        <v>0</v>
      </c>
      <c r="K7167" t="s">
        <v>1268</v>
      </c>
      <c r="L7167" t="s">
        <v>22</v>
      </c>
      <c r="M7167">
        <v>41692.5</v>
      </c>
      <c r="O7167" t="s">
        <v>1642</v>
      </c>
      <c r="P7167" t="s">
        <v>2987</v>
      </c>
    </row>
    <row r="7168" spans="1:16" x14ac:dyDescent="0.25">
      <c r="A7168" t="s">
        <v>139</v>
      </c>
      <c r="B7168" t="s">
        <v>9925</v>
      </c>
      <c r="C7168" t="s">
        <v>3010</v>
      </c>
      <c r="D7168" t="s">
        <v>3956</v>
      </c>
      <c r="E7168" t="s">
        <v>34</v>
      </c>
      <c r="F7168" t="b">
        <v>0</v>
      </c>
      <c r="G7168" t="s">
        <v>27</v>
      </c>
      <c r="H7168" s="4">
        <v>45743.501296296286</v>
      </c>
      <c r="I7168" t="b">
        <v>0</v>
      </c>
      <c r="J7168" t="b">
        <v>0</v>
      </c>
      <c r="K7168" t="s">
        <v>24</v>
      </c>
      <c r="L7168" t="s">
        <v>36</v>
      </c>
      <c r="N7168">
        <v>46.255001068115227</v>
      </c>
      <c r="O7168" t="s">
        <v>3696</v>
      </c>
      <c r="P7168" t="s">
        <v>447</v>
      </c>
    </row>
    <row r="7169" spans="1:16" x14ac:dyDescent="0.25">
      <c r="A7169" t="s">
        <v>1</v>
      </c>
      <c r="B7169" t="s">
        <v>9926</v>
      </c>
      <c r="C7169" t="s">
        <v>3839</v>
      </c>
      <c r="D7169" t="s">
        <v>3972</v>
      </c>
      <c r="E7169" t="s">
        <v>20</v>
      </c>
      <c r="F7169" t="b">
        <v>0</v>
      </c>
      <c r="G7169" t="s">
        <v>30</v>
      </c>
      <c r="H7169" s="4">
        <v>45743.542662037027</v>
      </c>
      <c r="I7169" t="b">
        <v>1</v>
      </c>
      <c r="J7169" t="b">
        <v>0</v>
      </c>
      <c r="K7169" t="s">
        <v>24</v>
      </c>
      <c r="L7169" t="s">
        <v>22</v>
      </c>
      <c r="M7169">
        <v>102000</v>
      </c>
      <c r="O7169" t="s">
        <v>1535</v>
      </c>
      <c r="P7169" t="s">
        <v>9927</v>
      </c>
    </row>
    <row r="7170" spans="1:16" x14ac:dyDescent="0.25">
      <c r="A7170" t="s">
        <v>2</v>
      </c>
      <c r="B7170" t="s">
        <v>692</v>
      </c>
      <c r="C7170" t="s">
        <v>192</v>
      </c>
      <c r="D7170" t="s">
        <v>3972</v>
      </c>
      <c r="E7170" t="s">
        <v>20</v>
      </c>
      <c r="F7170" t="b">
        <v>0</v>
      </c>
      <c r="G7170" t="s">
        <v>52</v>
      </c>
      <c r="H7170" s="4">
        <v>45743.542870370373</v>
      </c>
      <c r="I7170" t="b">
        <v>0</v>
      </c>
      <c r="J7170" t="b">
        <v>1</v>
      </c>
      <c r="K7170" t="s">
        <v>24</v>
      </c>
      <c r="L7170" t="s">
        <v>22</v>
      </c>
      <c r="M7170">
        <v>100000</v>
      </c>
      <c r="O7170" t="s">
        <v>9928</v>
      </c>
      <c r="P7170" t="s">
        <v>9929</v>
      </c>
    </row>
    <row r="7171" spans="1:16" x14ac:dyDescent="0.25">
      <c r="A7171" t="s">
        <v>1</v>
      </c>
      <c r="B7171" t="s">
        <v>9930</v>
      </c>
      <c r="C7171" t="s">
        <v>213</v>
      </c>
      <c r="D7171" t="s">
        <v>3972</v>
      </c>
      <c r="E7171" t="s">
        <v>20</v>
      </c>
      <c r="F7171" t="b">
        <v>0</v>
      </c>
      <c r="G7171" t="s">
        <v>41</v>
      </c>
      <c r="H7171" s="4">
        <v>45743.543124999997</v>
      </c>
      <c r="I7171" t="b">
        <v>0</v>
      </c>
      <c r="J7171" t="b">
        <v>0</v>
      </c>
      <c r="K7171" t="s">
        <v>24</v>
      </c>
      <c r="L7171" t="s">
        <v>22</v>
      </c>
      <c r="M7171">
        <v>229000</v>
      </c>
      <c r="O7171" t="s">
        <v>1548</v>
      </c>
      <c r="P7171" t="s">
        <v>9931</v>
      </c>
    </row>
    <row r="7172" spans="1:16" x14ac:dyDescent="0.25">
      <c r="A7172" t="s">
        <v>2</v>
      </c>
      <c r="B7172" t="s">
        <v>9932</v>
      </c>
      <c r="C7172" t="s">
        <v>568</v>
      </c>
      <c r="D7172" t="s">
        <v>3828</v>
      </c>
      <c r="E7172" t="s">
        <v>20</v>
      </c>
      <c r="F7172" t="b">
        <v>0</v>
      </c>
      <c r="G7172" t="s">
        <v>27</v>
      </c>
      <c r="H7172" s="4">
        <v>45743.543657407397</v>
      </c>
      <c r="I7172" t="b">
        <v>0</v>
      </c>
      <c r="J7172" t="b">
        <v>1</v>
      </c>
      <c r="K7172" t="s">
        <v>24</v>
      </c>
      <c r="L7172" t="s">
        <v>22</v>
      </c>
      <c r="M7172">
        <v>117500</v>
      </c>
      <c r="O7172" t="s">
        <v>9933</v>
      </c>
      <c r="P7172" t="s">
        <v>9934</v>
      </c>
    </row>
    <row r="7173" spans="1:16" x14ac:dyDescent="0.25">
      <c r="A7173" t="s">
        <v>0</v>
      </c>
      <c r="B7173" t="s">
        <v>9607</v>
      </c>
      <c r="C7173" t="s">
        <v>3268</v>
      </c>
      <c r="D7173" t="s">
        <v>3956</v>
      </c>
      <c r="E7173" t="s">
        <v>20</v>
      </c>
      <c r="F7173" t="b">
        <v>0</v>
      </c>
      <c r="G7173" t="s">
        <v>27</v>
      </c>
      <c r="H7173" s="4">
        <v>45743.583460648151</v>
      </c>
      <c r="I7173" t="b">
        <v>1</v>
      </c>
      <c r="J7173" t="b">
        <v>1</v>
      </c>
      <c r="K7173" t="s">
        <v>24</v>
      </c>
      <c r="L7173" t="s">
        <v>36</v>
      </c>
      <c r="N7173">
        <v>27.979999542236332</v>
      </c>
      <c r="O7173" t="s">
        <v>599</v>
      </c>
      <c r="P7173" t="s">
        <v>1245</v>
      </c>
    </row>
    <row r="7174" spans="1:16" x14ac:dyDescent="0.25">
      <c r="A7174" t="s">
        <v>0</v>
      </c>
      <c r="B7174" t="s">
        <v>9935</v>
      </c>
      <c r="C7174" t="s">
        <v>456</v>
      </c>
      <c r="D7174" t="s">
        <v>3956</v>
      </c>
      <c r="E7174" t="s">
        <v>20</v>
      </c>
      <c r="F7174" t="b">
        <v>0</v>
      </c>
      <c r="G7174" t="s">
        <v>27</v>
      </c>
      <c r="H7174" s="4">
        <v>45743.583564814813</v>
      </c>
      <c r="I7174" t="b">
        <v>0</v>
      </c>
      <c r="J7174" t="b">
        <v>0</v>
      </c>
      <c r="K7174" t="s">
        <v>24</v>
      </c>
      <c r="L7174" t="s">
        <v>36</v>
      </c>
      <c r="N7174">
        <v>36.75</v>
      </c>
      <c r="O7174" t="s">
        <v>8549</v>
      </c>
      <c r="P7174" t="s">
        <v>9936</v>
      </c>
    </row>
    <row r="7175" spans="1:16" x14ac:dyDescent="0.25">
      <c r="A7175" t="s">
        <v>0</v>
      </c>
      <c r="B7175" t="s">
        <v>8548</v>
      </c>
      <c r="C7175" t="s">
        <v>180</v>
      </c>
      <c r="D7175" t="s">
        <v>3956</v>
      </c>
      <c r="E7175" t="s">
        <v>20</v>
      </c>
      <c r="F7175" t="b">
        <v>0</v>
      </c>
      <c r="G7175" t="s">
        <v>41</v>
      </c>
      <c r="H7175" s="4">
        <v>45743.583807870367</v>
      </c>
      <c r="I7175" t="b">
        <v>0</v>
      </c>
      <c r="J7175" t="b">
        <v>0</v>
      </c>
      <c r="K7175" t="s">
        <v>24</v>
      </c>
      <c r="L7175" t="s">
        <v>36</v>
      </c>
      <c r="N7175">
        <v>36.75</v>
      </c>
      <c r="O7175" t="s">
        <v>8549</v>
      </c>
      <c r="P7175" t="s">
        <v>8550</v>
      </c>
    </row>
    <row r="7176" spans="1:16" x14ac:dyDescent="0.25">
      <c r="A7176" t="s">
        <v>0</v>
      </c>
      <c r="B7176" t="s">
        <v>9417</v>
      </c>
      <c r="C7176" t="s">
        <v>316</v>
      </c>
      <c r="D7176" t="s">
        <v>3956</v>
      </c>
      <c r="E7176" t="s">
        <v>20</v>
      </c>
      <c r="F7176" t="b">
        <v>0</v>
      </c>
      <c r="G7176" t="s">
        <v>35</v>
      </c>
      <c r="H7176" s="4">
        <v>45743.583981481483</v>
      </c>
      <c r="I7176" t="b">
        <v>0</v>
      </c>
      <c r="J7176" t="b">
        <v>1</v>
      </c>
      <c r="K7176" t="s">
        <v>24</v>
      </c>
      <c r="L7176" t="s">
        <v>36</v>
      </c>
      <c r="N7176">
        <v>16.510000228881839</v>
      </c>
      <c r="O7176" t="s">
        <v>759</v>
      </c>
      <c r="P7176" t="s">
        <v>9418</v>
      </c>
    </row>
    <row r="7177" spans="1:16" x14ac:dyDescent="0.25">
      <c r="A7177" t="s">
        <v>0</v>
      </c>
      <c r="B7177" t="s">
        <v>9763</v>
      </c>
      <c r="C7177" t="s">
        <v>9764</v>
      </c>
      <c r="D7177" t="s">
        <v>3956</v>
      </c>
      <c r="E7177" t="s">
        <v>34</v>
      </c>
      <c r="F7177" t="b">
        <v>0</v>
      </c>
      <c r="G7177" t="s">
        <v>30</v>
      </c>
      <c r="H7177" s="4">
        <v>45743.584247685183</v>
      </c>
      <c r="I7177" t="b">
        <v>0</v>
      </c>
      <c r="J7177" t="b">
        <v>1</v>
      </c>
      <c r="K7177" t="s">
        <v>24</v>
      </c>
      <c r="L7177" t="s">
        <v>36</v>
      </c>
      <c r="N7177">
        <v>26.654998779296879</v>
      </c>
      <c r="O7177" t="s">
        <v>9765</v>
      </c>
      <c r="P7177" t="s">
        <v>9766</v>
      </c>
    </row>
    <row r="7178" spans="1:16" x14ac:dyDescent="0.25">
      <c r="A7178" t="s">
        <v>0</v>
      </c>
      <c r="B7178" t="s">
        <v>9937</v>
      </c>
      <c r="C7178" t="s">
        <v>276</v>
      </c>
      <c r="D7178" t="s">
        <v>3956</v>
      </c>
      <c r="E7178" t="s">
        <v>20</v>
      </c>
      <c r="F7178" t="b">
        <v>0</v>
      </c>
      <c r="G7178" t="s">
        <v>30</v>
      </c>
      <c r="H7178" s="4">
        <v>45743.584293981483</v>
      </c>
      <c r="I7178" t="b">
        <v>0</v>
      </c>
      <c r="J7178" t="b">
        <v>1</v>
      </c>
      <c r="K7178" t="s">
        <v>24</v>
      </c>
      <c r="L7178" t="s">
        <v>36</v>
      </c>
      <c r="N7178">
        <v>20.22500038146973</v>
      </c>
      <c r="O7178" t="s">
        <v>800</v>
      </c>
      <c r="P7178" t="s">
        <v>9938</v>
      </c>
    </row>
    <row r="7179" spans="1:16" x14ac:dyDescent="0.25">
      <c r="A7179" t="s">
        <v>0</v>
      </c>
      <c r="B7179" t="s">
        <v>9779</v>
      </c>
      <c r="C7179" t="s">
        <v>9780</v>
      </c>
      <c r="D7179" t="s">
        <v>3956</v>
      </c>
      <c r="E7179" t="s">
        <v>34</v>
      </c>
      <c r="F7179" t="b">
        <v>0</v>
      </c>
      <c r="G7179" t="s">
        <v>30</v>
      </c>
      <c r="H7179" s="4">
        <v>45743.584293981483</v>
      </c>
      <c r="I7179" t="b">
        <v>0</v>
      </c>
      <c r="J7179" t="b">
        <v>1</v>
      </c>
      <c r="K7179" t="s">
        <v>24</v>
      </c>
      <c r="L7179" t="s">
        <v>36</v>
      </c>
      <c r="N7179">
        <v>26.654998779296879</v>
      </c>
      <c r="O7179" t="s">
        <v>9765</v>
      </c>
      <c r="P7179" t="s">
        <v>9766</v>
      </c>
    </row>
    <row r="7180" spans="1:16" x14ac:dyDescent="0.25">
      <c r="A7180" t="s">
        <v>19</v>
      </c>
      <c r="B7180" t="s">
        <v>8837</v>
      </c>
      <c r="C7180" t="s">
        <v>1025</v>
      </c>
      <c r="D7180" t="s">
        <v>3956</v>
      </c>
      <c r="E7180" t="s">
        <v>20</v>
      </c>
      <c r="F7180" t="b">
        <v>0</v>
      </c>
      <c r="G7180" t="s">
        <v>27</v>
      </c>
      <c r="H7180" s="4">
        <v>45743.584629629629</v>
      </c>
      <c r="I7180" t="b">
        <v>0</v>
      </c>
      <c r="J7180" t="b">
        <v>0</v>
      </c>
      <c r="K7180" t="s">
        <v>24</v>
      </c>
      <c r="L7180" t="s">
        <v>36</v>
      </c>
      <c r="N7180">
        <v>49.895000457763672</v>
      </c>
      <c r="O7180" t="s">
        <v>1370</v>
      </c>
      <c r="P7180" t="s">
        <v>8838</v>
      </c>
    </row>
    <row r="7181" spans="1:16" x14ac:dyDescent="0.25">
      <c r="A7181" t="s">
        <v>1</v>
      </c>
      <c r="B7181" t="s">
        <v>9939</v>
      </c>
      <c r="C7181" t="s">
        <v>39</v>
      </c>
      <c r="D7181" t="s">
        <v>3956</v>
      </c>
      <c r="E7181" t="s">
        <v>20</v>
      </c>
      <c r="F7181" t="b">
        <v>1</v>
      </c>
      <c r="G7181" t="s">
        <v>35</v>
      </c>
      <c r="H7181" s="4">
        <v>45743.584907407407</v>
      </c>
      <c r="I7181" t="b">
        <v>0</v>
      </c>
      <c r="J7181" t="b">
        <v>0</v>
      </c>
      <c r="K7181" t="s">
        <v>24</v>
      </c>
      <c r="L7181" t="s">
        <v>36</v>
      </c>
      <c r="N7181">
        <v>33.114997863769531</v>
      </c>
      <c r="O7181" t="s">
        <v>931</v>
      </c>
    </row>
    <row r="7182" spans="1:16" x14ac:dyDescent="0.25">
      <c r="A7182" t="s">
        <v>19</v>
      </c>
      <c r="B7182" t="s">
        <v>8296</v>
      </c>
      <c r="C7182" t="s">
        <v>151</v>
      </c>
      <c r="D7182" t="s">
        <v>3956</v>
      </c>
      <c r="E7182" t="s">
        <v>20</v>
      </c>
      <c r="F7182" t="b">
        <v>0</v>
      </c>
      <c r="G7182" t="s">
        <v>30</v>
      </c>
      <c r="H7182" s="4">
        <v>45743.584965277783</v>
      </c>
      <c r="I7182" t="b">
        <v>0</v>
      </c>
      <c r="J7182" t="b">
        <v>1</v>
      </c>
      <c r="K7182" t="s">
        <v>24</v>
      </c>
      <c r="L7182" t="s">
        <v>36</v>
      </c>
      <c r="N7182">
        <v>40.81500244140625</v>
      </c>
      <c r="O7182" t="s">
        <v>2768</v>
      </c>
      <c r="P7182" t="s">
        <v>8155</v>
      </c>
    </row>
    <row r="7183" spans="1:16" x14ac:dyDescent="0.25">
      <c r="A7183" t="s">
        <v>19</v>
      </c>
      <c r="B7183" t="s">
        <v>9940</v>
      </c>
      <c r="C7183" t="s">
        <v>555</v>
      </c>
      <c r="D7183" t="s">
        <v>3956</v>
      </c>
      <c r="E7183" t="s">
        <v>20</v>
      </c>
      <c r="F7183" t="b">
        <v>0</v>
      </c>
      <c r="G7183" t="s">
        <v>30</v>
      </c>
      <c r="H7183" s="4">
        <v>45743.584965277783</v>
      </c>
      <c r="I7183" t="b">
        <v>0</v>
      </c>
      <c r="J7183" t="b">
        <v>1</v>
      </c>
      <c r="K7183" t="s">
        <v>24</v>
      </c>
      <c r="L7183" t="s">
        <v>36</v>
      </c>
      <c r="N7183">
        <v>40.81500244140625</v>
      </c>
      <c r="O7183" t="s">
        <v>75</v>
      </c>
      <c r="P7183" t="s">
        <v>9941</v>
      </c>
    </row>
    <row r="7184" spans="1:16" x14ac:dyDescent="0.25">
      <c r="A7184" t="s">
        <v>2</v>
      </c>
      <c r="B7184" t="s">
        <v>9942</v>
      </c>
      <c r="C7184" t="s">
        <v>1415</v>
      </c>
      <c r="D7184" t="s">
        <v>3956</v>
      </c>
      <c r="E7184" t="s">
        <v>20</v>
      </c>
      <c r="F7184" t="b">
        <v>0</v>
      </c>
      <c r="G7184" t="s">
        <v>27</v>
      </c>
      <c r="H7184" s="4">
        <v>45743.585289351853</v>
      </c>
      <c r="I7184" t="b">
        <v>0</v>
      </c>
      <c r="J7184" t="b">
        <v>1</v>
      </c>
      <c r="K7184" t="s">
        <v>24</v>
      </c>
      <c r="L7184" t="s">
        <v>36</v>
      </c>
      <c r="N7184">
        <v>54.420001983642578</v>
      </c>
      <c r="O7184" t="s">
        <v>1416</v>
      </c>
      <c r="P7184" t="s">
        <v>9943</v>
      </c>
    </row>
    <row r="7185" spans="1:16" x14ac:dyDescent="0.25">
      <c r="A7185" t="s">
        <v>2</v>
      </c>
      <c r="B7185" t="s">
        <v>9857</v>
      </c>
      <c r="C7185" t="s">
        <v>9858</v>
      </c>
      <c r="D7185" t="s">
        <v>3956</v>
      </c>
      <c r="E7185" t="s">
        <v>20</v>
      </c>
      <c r="F7185" t="b">
        <v>0</v>
      </c>
      <c r="G7185" t="s">
        <v>27</v>
      </c>
      <c r="H7185" s="4">
        <v>45743.585312499999</v>
      </c>
      <c r="I7185" t="b">
        <v>0</v>
      </c>
      <c r="J7185" t="b">
        <v>1</v>
      </c>
      <c r="K7185" t="s">
        <v>24</v>
      </c>
      <c r="L7185" t="s">
        <v>36</v>
      </c>
      <c r="N7185">
        <v>46.779998779296882</v>
      </c>
      <c r="O7185" t="s">
        <v>2546</v>
      </c>
      <c r="P7185" t="s">
        <v>4400</v>
      </c>
    </row>
    <row r="7186" spans="1:16" x14ac:dyDescent="0.25">
      <c r="A7186" t="s">
        <v>2</v>
      </c>
      <c r="B7186" t="s">
        <v>2</v>
      </c>
      <c r="C7186" t="s">
        <v>9007</v>
      </c>
      <c r="D7186" t="s">
        <v>3956</v>
      </c>
      <c r="E7186" t="s">
        <v>20</v>
      </c>
      <c r="F7186" t="b">
        <v>0</v>
      </c>
      <c r="G7186" t="s">
        <v>27</v>
      </c>
      <c r="H7186" s="4">
        <v>45743.585324074083</v>
      </c>
      <c r="I7186" t="b">
        <v>0</v>
      </c>
      <c r="J7186" t="b">
        <v>0</v>
      </c>
      <c r="K7186" t="s">
        <v>24</v>
      </c>
      <c r="L7186" t="s">
        <v>36</v>
      </c>
      <c r="N7186">
        <v>45.745002746582031</v>
      </c>
      <c r="O7186" t="s">
        <v>1608</v>
      </c>
      <c r="P7186" t="s">
        <v>9053</v>
      </c>
    </row>
    <row r="7187" spans="1:16" x14ac:dyDescent="0.25">
      <c r="A7187" t="s">
        <v>2</v>
      </c>
      <c r="B7187" t="s">
        <v>170</v>
      </c>
      <c r="C7187" t="s">
        <v>145</v>
      </c>
      <c r="D7187" t="s">
        <v>3956</v>
      </c>
      <c r="E7187" t="s">
        <v>20</v>
      </c>
      <c r="F7187" t="b">
        <v>0</v>
      </c>
      <c r="G7187" t="s">
        <v>27</v>
      </c>
      <c r="H7187" s="4">
        <v>45743.585324074083</v>
      </c>
      <c r="I7187" t="b">
        <v>1</v>
      </c>
      <c r="J7187" t="b">
        <v>0</v>
      </c>
      <c r="K7187" t="s">
        <v>24</v>
      </c>
      <c r="L7187" t="s">
        <v>36</v>
      </c>
      <c r="N7187">
        <v>61.159996032714837</v>
      </c>
      <c r="O7187" t="s">
        <v>2288</v>
      </c>
      <c r="P7187" t="s">
        <v>9944</v>
      </c>
    </row>
    <row r="7188" spans="1:16" x14ac:dyDescent="0.25">
      <c r="A7188" t="s">
        <v>2</v>
      </c>
      <c r="B7188" t="s">
        <v>439</v>
      </c>
      <c r="C7188" t="s">
        <v>9945</v>
      </c>
      <c r="D7188" t="s">
        <v>3956</v>
      </c>
      <c r="E7188" t="s">
        <v>20</v>
      </c>
      <c r="F7188" t="b">
        <v>0</v>
      </c>
      <c r="G7188" t="s">
        <v>27</v>
      </c>
      <c r="H7188" s="4">
        <v>45743.585405092592</v>
      </c>
      <c r="I7188" t="b">
        <v>0</v>
      </c>
      <c r="J7188" t="b">
        <v>1</v>
      </c>
      <c r="K7188" t="s">
        <v>24</v>
      </c>
      <c r="L7188" t="s">
        <v>36</v>
      </c>
      <c r="N7188">
        <v>46.635002136230469</v>
      </c>
      <c r="O7188" t="s">
        <v>2944</v>
      </c>
      <c r="P7188" t="s">
        <v>9542</v>
      </c>
    </row>
    <row r="7189" spans="1:16" x14ac:dyDescent="0.25">
      <c r="A7189" t="s">
        <v>2</v>
      </c>
      <c r="B7189" t="s">
        <v>9556</v>
      </c>
      <c r="C7189" t="s">
        <v>306</v>
      </c>
      <c r="D7189" t="s">
        <v>3956</v>
      </c>
      <c r="E7189" t="s">
        <v>20</v>
      </c>
      <c r="F7189" t="b">
        <v>0</v>
      </c>
      <c r="G7189" t="s">
        <v>27</v>
      </c>
      <c r="H7189" s="4">
        <v>45743.585405092592</v>
      </c>
      <c r="I7189" t="b">
        <v>0</v>
      </c>
      <c r="J7189" t="b">
        <v>0</v>
      </c>
      <c r="K7189" t="s">
        <v>24</v>
      </c>
      <c r="L7189" t="s">
        <v>36</v>
      </c>
      <c r="N7189">
        <v>45.654998779296882</v>
      </c>
      <c r="O7189" t="s">
        <v>294</v>
      </c>
      <c r="P7189" t="s">
        <v>9557</v>
      </c>
    </row>
    <row r="7190" spans="1:16" x14ac:dyDescent="0.25">
      <c r="A7190" t="s">
        <v>2</v>
      </c>
      <c r="B7190" t="s">
        <v>9946</v>
      </c>
      <c r="C7190" t="s">
        <v>9947</v>
      </c>
      <c r="D7190" t="s">
        <v>3956</v>
      </c>
      <c r="E7190" t="s">
        <v>20</v>
      </c>
      <c r="F7190" t="b">
        <v>0</v>
      </c>
      <c r="G7190" t="s">
        <v>27</v>
      </c>
      <c r="H7190" s="4">
        <v>45743.585416666669</v>
      </c>
      <c r="I7190" t="b">
        <v>0</v>
      </c>
      <c r="J7190" t="b">
        <v>1</v>
      </c>
      <c r="K7190" t="s">
        <v>24</v>
      </c>
      <c r="L7190" t="s">
        <v>36</v>
      </c>
      <c r="N7190">
        <v>45.745002746582031</v>
      </c>
      <c r="O7190" t="s">
        <v>9948</v>
      </c>
      <c r="P7190" t="s">
        <v>9949</v>
      </c>
    </row>
    <row r="7191" spans="1:16" x14ac:dyDescent="0.25">
      <c r="A7191" t="s">
        <v>40</v>
      </c>
      <c r="B7191" t="s">
        <v>2290</v>
      </c>
      <c r="C7191" t="s">
        <v>2047</v>
      </c>
      <c r="D7191" t="s">
        <v>3956</v>
      </c>
      <c r="E7191" t="s">
        <v>20</v>
      </c>
      <c r="F7191" t="b">
        <v>0</v>
      </c>
      <c r="G7191" t="s">
        <v>27</v>
      </c>
      <c r="H7191" s="4">
        <v>45743.585416666669</v>
      </c>
      <c r="I7191" t="b">
        <v>0</v>
      </c>
      <c r="J7191" t="b">
        <v>1</v>
      </c>
      <c r="K7191" t="s">
        <v>24</v>
      </c>
      <c r="L7191" t="s">
        <v>36</v>
      </c>
      <c r="N7191">
        <v>39.334999084472663</v>
      </c>
      <c r="O7191" t="s">
        <v>2113</v>
      </c>
      <c r="P7191" t="s">
        <v>8760</v>
      </c>
    </row>
    <row r="7192" spans="1:16" x14ac:dyDescent="0.25">
      <c r="A7192" t="s">
        <v>2</v>
      </c>
      <c r="B7192" t="s">
        <v>170</v>
      </c>
      <c r="C7192" t="s">
        <v>1019</v>
      </c>
      <c r="D7192" t="s">
        <v>3956</v>
      </c>
      <c r="E7192" t="s">
        <v>20</v>
      </c>
      <c r="F7192" t="b">
        <v>0</v>
      </c>
      <c r="G7192" t="s">
        <v>27</v>
      </c>
      <c r="H7192" s="4">
        <v>45743.585416666669</v>
      </c>
      <c r="I7192" t="b">
        <v>0</v>
      </c>
      <c r="J7192" t="b">
        <v>1</v>
      </c>
      <c r="K7192" t="s">
        <v>24</v>
      </c>
      <c r="L7192" t="s">
        <v>36</v>
      </c>
      <c r="N7192">
        <v>57.060001373291023</v>
      </c>
      <c r="O7192" t="s">
        <v>487</v>
      </c>
      <c r="P7192" t="s">
        <v>9950</v>
      </c>
    </row>
    <row r="7193" spans="1:16" x14ac:dyDescent="0.25">
      <c r="A7193" t="s">
        <v>2</v>
      </c>
      <c r="B7193" t="s">
        <v>8590</v>
      </c>
      <c r="C7193" t="s">
        <v>2010</v>
      </c>
      <c r="D7193" t="s">
        <v>3956</v>
      </c>
      <c r="E7193" t="s">
        <v>20</v>
      </c>
      <c r="F7193" t="b">
        <v>0</v>
      </c>
      <c r="G7193" t="s">
        <v>27</v>
      </c>
      <c r="H7193" s="4">
        <v>45743.585439814808</v>
      </c>
      <c r="I7193" t="b">
        <v>0</v>
      </c>
      <c r="J7193" t="b">
        <v>1</v>
      </c>
      <c r="K7193" t="s">
        <v>24</v>
      </c>
      <c r="L7193" t="s">
        <v>36</v>
      </c>
      <c r="N7193">
        <v>45.260002136230469</v>
      </c>
      <c r="O7193" t="s">
        <v>2113</v>
      </c>
      <c r="P7193" t="s">
        <v>9443</v>
      </c>
    </row>
    <row r="7194" spans="1:16" x14ac:dyDescent="0.25">
      <c r="A7194" t="s">
        <v>2</v>
      </c>
      <c r="B7194" t="s">
        <v>9859</v>
      </c>
      <c r="C7194" t="s">
        <v>713</v>
      </c>
      <c r="D7194" t="s">
        <v>3956</v>
      </c>
      <c r="E7194" t="s">
        <v>20</v>
      </c>
      <c r="F7194" t="b">
        <v>0</v>
      </c>
      <c r="G7194" t="s">
        <v>27</v>
      </c>
      <c r="H7194" s="4">
        <v>45743.585439814808</v>
      </c>
      <c r="I7194" t="b">
        <v>0</v>
      </c>
      <c r="J7194" t="b">
        <v>1</v>
      </c>
      <c r="K7194" t="s">
        <v>24</v>
      </c>
      <c r="L7194" t="s">
        <v>36</v>
      </c>
      <c r="N7194">
        <v>47.010002136230469</v>
      </c>
      <c r="O7194" t="s">
        <v>1066</v>
      </c>
      <c r="P7194" t="s">
        <v>594</v>
      </c>
    </row>
    <row r="7195" spans="1:16" x14ac:dyDescent="0.25">
      <c r="A7195" t="s">
        <v>2</v>
      </c>
      <c r="B7195" t="s">
        <v>8582</v>
      </c>
      <c r="C7195" t="s">
        <v>688</v>
      </c>
      <c r="D7195" t="s">
        <v>3956</v>
      </c>
      <c r="E7195" t="s">
        <v>20</v>
      </c>
      <c r="F7195" t="b">
        <v>0</v>
      </c>
      <c r="G7195" t="s">
        <v>27</v>
      </c>
      <c r="H7195" s="4">
        <v>45743.585520833331</v>
      </c>
      <c r="I7195" t="b">
        <v>0</v>
      </c>
      <c r="J7195" t="b">
        <v>1</v>
      </c>
      <c r="K7195" t="s">
        <v>24</v>
      </c>
      <c r="L7195" t="s">
        <v>36</v>
      </c>
      <c r="N7195">
        <v>44.385002136230469</v>
      </c>
      <c r="O7195" t="s">
        <v>2944</v>
      </c>
      <c r="P7195" t="s">
        <v>9542</v>
      </c>
    </row>
    <row r="7196" spans="1:16" x14ac:dyDescent="0.25">
      <c r="A7196" t="s">
        <v>2</v>
      </c>
      <c r="B7196" t="s">
        <v>9951</v>
      </c>
      <c r="C7196" t="s">
        <v>82</v>
      </c>
      <c r="D7196" t="s">
        <v>9952</v>
      </c>
      <c r="E7196" t="s">
        <v>20</v>
      </c>
      <c r="F7196" t="b">
        <v>0</v>
      </c>
      <c r="G7196" t="s">
        <v>30</v>
      </c>
      <c r="H7196" s="4">
        <v>45743.586215277777</v>
      </c>
      <c r="I7196" t="b">
        <v>0</v>
      </c>
      <c r="J7196" t="b">
        <v>0</v>
      </c>
      <c r="K7196" t="s">
        <v>24</v>
      </c>
      <c r="L7196" t="s">
        <v>22</v>
      </c>
      <c r="M7196">
        <v>175000</v>
      </c>
      <c r="O7196" t="s">
        <v>530</v>
      </c>
      <c r="P7196" t="s">
        <v>9953</v>
      </c>
    </row>
    <row r="7197" spans="1:16" x14ac:dyDescent="0.25">
      <c r="A7197" t="s">
        <v>25</v>
      </c>
      <c r="B7197" t="s">
        <v>9954</v>
      </c>
      <c r="C7197" t="s">
        <v>1623</v>
      </c>
      <c r="D7197" t="s">
        <v>3956</v>
      </c>
      <c r="E7197" t="s">
        <v>20</v>
      </c>
      <c r="F7197" t="b">
        <v>0</v>
      </c>
      <c r="G7197" t="s">
        <v>23</v>
      </c>
      <c r="H7197" s="4">
        <v>45743.58630787037</v>
      </c>
      <c r="I7197" t="b">
        <v>0</v>
      </c>
      <c r="J7197" t="b">
        <v>1</v>
      </c>
      <c r="K7197" t="s">
        <v>24</v>
      </c>
      <c r="L7197" t="s">
        <v>36</v>
      </c>
      <c r="N7197">
        <v>14.659999847412109</v>
      </c>
      <c r="O7197" t="s">
        <v>811</v>
      </c>
    </row>
    <row r="7198" spans="1:16" x14ac:dyDescent="0.25">
      <c r="A7198" t="s">
        <v>2</v>
      </c>
      <c r="B7198" t="s">
        <v>170</v>
      </c>
      <c r="C7198" t="s">
        <v>142</v>
      </c>
      <c r="D7198" t="s">
        <v>3956</v>
      </c>
      <c r="E7198" t="s">
        <v>20</v>
      </c>
      <c r="F7198" t="b">
        <v>0</v>
      </c>
      <c r="G7198" t="s">
        <v>30</v>
      </c>
      <c r="H7198" s="4">
        <v>45743.586331018523</v>
      </c>
      <c r="I7198" t="b">
        <v>0</v>
      </c>
      <c r="J7198" t="b">
        <v>1</v>
      </c>
      <c r="K7198" t="s">
        <v>24</v>
      </c>
      <c r="L7198" t="s">
        <v>36</v>
      </c>
      <c r="N7198">
        <v>61.159996032714837</v>
      </c>
      <c r="O7198" t="s">
        <v>773</v>
      </c>
      <c r="P7198" t="s">
        <v>9955</v>
      </c>
    </row>
    <row r="7199" spans="1:16" x14ac:dyDescent="0.25">
      <c r="A7199" t="s">
        <v>1</v>
      </c>
      <c r="B7199" t="s">
        <v>9956</v>
      </c>
      <c r="C7199" t="s">
        <v>2765</v>
      </c>
      <c r="D7199" t="s">
        <v>3956</v>
      </c>
      <c r="E7199" t="s">
        <v>20</v>
      </c>
      <c r="F7199" t="b">
        <v>0</v>
      </c>
      <c r="G7199" t="s">
        <v>23</v>
      </c>
      <c r="H7199" s="4">
        <v>45743.586446759262</v>
      </c>
      <c r="I7199" t="b">
        <v>0</v>
      </c>
      <c r="J7199" t="b">
        <v>1</v>
      </c>
      <c r="K7199" t="s">
        <v>24</v>
      </c>
      <c r="L7199" t="s">
        <v>36</v>
      </c>
      <c r="N7199">
        <v>23.264999389648441</v>
      </c>
      <c r="O7199" t="s">
        <v>3778</v>
      </c>
    </row>
    <row r="7200" spans="1:16" x14ac:dyDescent="0.25">
      <c r="A7200" t="s">
        <v>0</v>
      </c>
      <c r="B7200" t="s">
        <v>4341</v>
      </c>
      <c r="C7200" t="s">
        <v>122</v>
      </c>
      <c r="D7200" t="s">
        <v>3972</v>
      </c>
      <c r="E7200" t="s">
        <v>20</v>
      </c>
      <c r="F7200" t="b">
        <v>0</v>
      </c>
      <c r="G7200" t="s">
        <v>52</v>
      </c>
      <c r="H7200" s="4">
        <v>45743.626145833332</v>
      </c>
      <c r="I7200" t="b">
        <v>1</v>
      </c>
      <c r="J7200" t="b">
        <v>0</v>
      </c>
      <c r="K7200" t="s">
        <v>24</v>
      </c>
      <c r="L7200" t="s">
        <v>36</v>
      </c>
      <c r="N7200">
        <v>29</v>
      </c>
      <c r="O7200" t="s">
        <v>4245</v>
      </c>
    </row>
    <row r="7201" spans="1:16" x14ac:dyDescent="0.25">
      <c r="A7201" t="s">
        <v>139</v>
      </c>
      <c r="B7201" t="s">
        <v>9957</v>
      </c>
      <c r="C7201" t="s">
        <v>140</v>
      </c>
      <c r="D7201" t="s">
        <v>2208</v>
      </c>
      <c r="E7201" t="s">
        <v>20</v>
      </c>
      <c r="F7201" t="b">
        <v>0</v>
      </c>
      <c r="G7201" t="s">
        <v>35</v>
      </c>
      <c r="H7201" s="4">
        <v>45743.667361111111</v>
      </c>
      <c r="I7201" t="b">
        <v>0</v>
      </c>
      <c r="J7201" t="b">
        <v>0</v>
      </c>
      <c r="K7201" t="s">
        <v>24</v>
      </c>
      <c r="L7201" t="s">
        <v>22</v>
      </c>
      <c r="M7201">
        <v>82000</v>
      </c>
      <c r="O7201" t="s">
        <v>3821</v>
      </c>
      <c r="P7201" t="s">
        <v>9958</v>
      </c>
    </row>
    <row r="7202" spans="1:16" x14ac:dyDescent="0.25">
      <c r="A7202" t="s">
        <v>2</v>
      </c>
      <c r="B7202" t="s">
        <v>2</v>
      </c>
      <c r="C7202" t="s">
        <v>622</v>
      </c>
      <c r="D7202" t="s">
        <v>131</v>
      </c>
      <c r="F7202" t="b">
        <v>0</v>
      </c>
      <c r="G7202" t="s">
        <v>27</v>
      </c>
      <c r="H7202" s="4">
        <v>45743.668611111112</v>
      </c>
      <c r="I7202" t="b">
        <v>1</v>
      </c>
      <c r="J7202" t="b">
        <v>0</v>
      </c>
      <c r="K7202" t="s">
        <v>24</v>
      </c>
      <c r="L7202" t="s">
        <v>36</v>
      </c>
      <c r="N7202">
        <v>93.964996337890625</v>
      </c>
      <c r="O7202" t="s">
        <v>131</v>
      </c>
      <c r="P7202" t="s">
        <v>9959</v>
      </c>
    </row>
    <row r="7203" spans="1:16" x14ac:dyDescent="0.25">
      <c r="A7203" t="s">
        <v>2</v>
      </c>
      <c r="B7203" t="s">
        <v>2</v>
      </c>
      <c r="C7203" t="s">
        <v>399</v>
      </c>
      <c r="D7203" t="s">
        <v>3828</v>
      </c>
      <c r="E7203" t="s">
        <v>20</v>
      </c>
      <c r="F7203" t="b">
        <v>0</v>
      </c>
      <c r="G7203" t="s">
        <v>27</v>
      </c>
      <c r="H7203" s="4">
        <v>45743.668668981481</v>
      </c>
      <c r="I7203" t="b">
        <v>0</v>
      </c>
      <c r="J7203" t="b">
        <v>1</v>
      </c>
      <c r="K7203" t="s">
        <v>24</v>
      </c>
      <c r="L7203" t="s">
        <v>22</v>
      </c>
      <c r="M7203">
        <v>100000</v>
      </c>
      <c r="O7203" t="s">
        <v>9960</v>
      </c>
      <c r="P7203" t="s">
        <v>9961</v>
      </c>
    </row>
    <row r="7204" spans="1:16" x14ac:dyDescent="0.25">
      <c r="A7204" t="s">
        <v>40</v>
      </c>
      <c r="B7204" t="s">
        <v>9962</v>
      </c>
      <c r="C7204" t="s">
        <v>9963</v>
      </c>
      <c r="D7204" t="s">
        <v>3828</v>
      </c>
      <c r="E7204" t="s">
        <v>20</v>
      </c>
      <c r="F7204" t="b">
        <v>0</v>
      </c>
      <c r="G7204" t="s">
        <v>27</v>
      </c>
      <c r="H7204" s="4">
        <v>45743.668703703697</v>
      </c>
      <c r="I7204" t="b">
        <v>0</v>
      </c>
      <c r="J7204" t="b">
        <v>1</v>
      </c>
      <c r="K7204" t="s">
        <v>24</v>
      </c>
      <c r="L7204" t="s">
        <v>22</v>
      </c>
      <c r="M7204">
        <v>158500</v>
      </c>
      <c r="O7204" t="s">
        <v>2285</v>
      </c>
      <c r="P7204" t="s">
        <v>9964</v>
      </c>
    </row>
    <row r="7205" spans="1:16" x14ac:dyDescent="0.25">
      <c r="A7205" t="s">
        <v>25</v>
      </c>
      <c r="B7205" t="s">
        <v>7575</v>
      </c>
      <c r="C7205" t="s">
        <v>1322</v>
      </c>
      <c r="D7205" t="s">
        <v>9965</v>
      </c>
      <c r="E7205" t="s">
        <v>20</v>
      </c>
      <c r="F7205" t="b">
        <v>0</v>
      </c>
      <c r="G7205" t="s">
        <v>41</v>
      </c>
      <c r="H7205" s="4">
        <v>45743.708657407413</v>
      </c>
      <c r="I7205" t="b">
        <v>0</v>
      </c>
      <c r="J7205" t="b">
        <v>1</v>
      </c>
      <c r="K7205" t="s">
        <v>24</v>
      </c>
      <c r="L7205" t="s">
        <v>22</v>
      </c>
      <c r="M7205">
        <v>82500</v>
      </c>
      <c r="O7205" t="s">
        <v>3593</v>
      </c>
      <c r="P7205" t="s">
        <v>3529</v>
      </c>
    </row>
    <row r="7206" spans="1:16" x14ac:dyDescent="0.25">
      <c r="A7206" t="s">
        <v>0</v>
      </c>
      <c r="B7206" t="s">
        <v>9966</v>
      </c>
      <c r="C7206" t="s">
        <v>33</v>
      </c>
      <c r="D7206" t="s">
        <v>4327</v>
      </c>
      <c r="E7206" t="s">
        <v>51</v>
      </c>
      <c r="F7206" t="b">
        <v>0</v>
      </c>
      <c r="G7206" t="s">
        <v>35</v>
      </c>
      <c r="H7206" s="4">
        <v>45743.708981481483</v>
      </c>
      <c r="I7206" t="b">
        <v>0</v>
      </c>
      <c r="J7206" t="b">
        <v>0</v>
      </c>
      <c r="K7206" t="s">
        <v>24</v>
      </c>
      <c r="L7206" t="s">
        <v>36</v>
      </c>
      <c r="N7206">
        <v>81</v>
      </c>
      <c r="O7206" t="s">
        <v>1919</v>
      </c>
      <c r="P7206" t="s">
        <v>9967</v>
      </c>
    </row>
    <row r="7207" spans="1:16" x14ac:dyDescent="0.25">
      <c r="A7207" t="s">
        <v>0</v>
      </c>
      <c r="B7207" t="s">
        <v>2221</v>
      </c>
      <c r="C7207" t="s">
        <v>555</v>
      </c>
      <c r="D7207" t="s">
        <v>3956</v>
      </c>
      <c r="E7207" t="s">
        <v>20</v>
      </c>
      <c r="F7207" t="b">
        <v>0</v>
      </c>
      <c r="G7207" t="s">
        <v>30</v>
      </c>
      <c r="H7207" s="4">
        <v>45743.709120370368</v>
      </c>
      <c r="I7207" t="b">
        <v>0</v>
      </c>
      <c r="J7207" t="b">
        <v>1</v>
      </c>
      <c r="K7207" t="s">
        <v>24</v>
      </c>
      <c r="L7207" t="s">
        <v>36</v>
      </c>
      <c r="N7207">
        <v>19.57500076293945</v>
      </c>
      <c r="O7207" t="s">
        <v>4405</v>
      </c>
      <c r="P7207" t="s">
        <v>280</v>
      </c>
    </row>
    <row r="7208" spans="1:16" x14ac:dyDescent="0.25">
      <c r="A7208" t="s">
        <v>0</v>
      </c>
      <c r="B7208" t="s">
        <v>3075</v>
      </c>
      <c r="C7208" t="s">
        <v>9968</v>
      </c>
      <c r="D7208" t="s">
        <v>3956</v>
      </c>
      <c r="E7208" t="s">
        <v>20</v>
      </c>
      <c r="F7208" t="b">
        <v>0</v>
      </c>
      <c r="G7208" t="s">
        <v>30</v>
      </c>
      <c r="H7208" s="4">
        <v>45743.709236111114</v>
      </c>
      <c r="I7208" t="b">
        <v>0</v>
      </c>
      <c r="J7208" t="b">
        <v>1</v>
      </c>
      <c r="K7208" t="s">
        <v>24</v>
      </c>
      <c r="L7208" t="s">
        <v>36</v>
      </c>
      <c r="N7208">
        <v>19.57500076293945</v>
      </c>
      <c r="O7208" t="s">
        <v>4405</v>
      </c>
      <c r="P7208" t="s">
        <v>280</v>
      </c>
    </row>
    <row r="7209" spans="1:16" x14ac:dyDescent="0.25">
      <c r="A7209" t="s">
        <v>1</v>
      </c>
      <c r="B7209" t="s">
        <v>779</v>
      </c>
      <c r="C7209" t="s">
        <v>64</v>
      </c>
      <c r="D7209" t="s">
        <v>3972</v>
      </c>
      <c r="E7209" t="s">
        <v>631</v>
      </c>
      <c r="F7209" t="b">
        <v>0</v>
      </c>
      <c r="G7209" t="s">
        <v>52</v>
      </c>
      <c r="H7209" s="4">
        <v>45743.710057870368</v>
      </c>
      <c r="I7209" t="b">
        <v>0</v>
      </c>
      <c r="J7209" t="b">
        <v>0</v>
      </c>
      <c r="K7209" t="s">
        <v>24</v>
      </c>
      <c r="L7209" t="s">
        <v>36</v>
      </c>
      <c r="N7209">
        <v>20</v>
      </c>
      <c r="O7209" t="s">
        <v>3888</v>
      </c>
      <c r="P7209" t="s">
        <v>149</v>
      </c>
    </row>
    <row r="7210" spans="1:16" x14ac:dyDescent="0.25">
      <c r="A7210" t="s">
        <v>2</v>
      </c>
      <c r="B7210" t="s">
        <v>9969</v>
      </c>
      <c r="C7210" t="s">
        <v>39</v>
      </c>
      <c r="D7210" t="s">
        <v>3828</v>
      </c>
      <c r="E7210" t="s">
        <v>51</v>
      </c>
      <c r="F7210" t="b">
        <v>1</v>
      </c>
      <c r="G7210" t="s">
        <v>27</v>
      </c>
      <c r="H7210" s="4">
        <v>45743.710266203707</v>
      </c>
      <c r="I7210" t="b">
        <v>1</v>
      </c>
      <c r="J7210" t="b">
        <v>1</v>
      </c>
      <c r="K7210" t="s">
        <v>24</v>
      </c>
      <c r="L7210" t="s">
        <v>36</v>
      </c>
      <c r="N7210">
        <v>56</v>
      </c>
      <c r="O7210" t="s">
        <v>177</v>
      </c>
      <c r="P7210" t="s">
        <v>2795</v>
      </c>
    </row>
    <row r="7211" spans="1:16" x14ac:dyDescent="0.25">
      <c r="A7211" t="s">
        <v>40</v>
      </c>
      <c r="B7211" t="s">
        <v>40</v>
      </c>
      <c r="C7211" t="s">
        <v>260</v>
      </c>
      <c r="D7211" t="s">
        <v>3828</v>
      </c>
      <c r="E7211" t="s">
        <v>51</v>
      </c>
      <c r="F7211" t="b">
        <v>0</v>
      </c>
      <c r="G7211" t="s">
        <v>27</v>
      </c>
      <c r="H7211" s="4">
        <v>45743.710289351853</v>
      </c>
      <c r="I7211" t="b">
        <v>1</v>
      </c>
      <c r="J7211" t="b">
        <v>0</v>
      </c>
      <c r="K7211" t="s">
        <v>24</v>
      </c>
      <c r="L7211" t="s">
        <v>22</v>
      </c>
      <c r="M7211">
        <v>100000</v>
      </c>
      <c r="O7211" t="s">
        <v>9970</v>
      </c>
      <c r="P7211" t="s">
        <v>9971</v>
      </c>
    </row>
    <row r="7212" spans="1:16" x14ac:dyDescent="0.25">
      <c r="A7212" t="s">
        <v>2</v>
      </c>
      <c r="B7212" t="s">
        <v>117</v>
      </c>
      <c r="C7212" t="s">
        <v>2284</v>
      </c>
      <c r="D7212" t="s">
        <v>3972</v>
      </c>
      <c r="E7212" t="s">
        <v>20</v>
      </c>
      <c r="F7212" t="b">
        <v>0</v>
      </c>
      <c r="G7212" t="s">
        <v>27</v>
      </c>
      <c r="H7212" s="4">
        <v>45743.710335648153</v>
      </c>
      <c r="I7212" t="b">
        <v>0</v>
      </c>
      <c r="J7212" t="b">
        <v>1</v>
      </c>
      <c r="K7212" t="s">
        <v>24</v>
      </c>
      <c r="L7212" t="s">
        <v>22</v>
      </c>
      <c r="M7212">
        <v>115000</v>
      </c>
      <c r="O7212" t="s">
        <v>9972</v>
      </c>
      <c r="P7212" t="s">
        <v>9973</v>
      </c>
    </row>
    <row r="7213" spans="1:16" x14ac:dyDescent="0.25">
      <c r="A7213" t="s">
        <v>0</v>
      </c>
      <c r="B7213" t="s">
        <v>9974</v>
      </c>
      <c r="C7213" t="s">
        <v>39</v>
      </c>
      <c r="D7213" t="s">
        <v>7657</v>
      </c>
      <c r="E7213" t="s">
        <v>20</v>
      </c>
      <c r="F7213" t="b">
        <v>1</v>
      </c>
      <c r="G7213" t="s">
        <v>1056</v>
      </c>
      <c r="H7213" s="4">
        <v>45743.733553240738</v>
      </c>
      <c r="I7213" t="b">
        <v>0</v>
      </c>
      <c r="J7213" t="b">
        <v>0</v>
      </c>
      <c r="K7213" t="s">
        <v>1056</v>
      </c>
      <c r="L7213" t="s">
        <v>22</v>
      </c>
      <c r="M7213">
        <v>70000</v>
      </c>
      <c r="O7213" t="s">
        <v>2267</v>
      </c>
      <c r="P7213" t="s">
        <v>9975</v>
      </c>
    </row>
    <row r="7214" spans="1:16" x14ac:dyDescent="0.25">
      <c r="A7214" t="s">
        <v>139</v>
      </c>
      <c r="B7214" t="s">
        <v>9976</v>
      </c>
      <c r="C7214" t="s">
        <v>39</v>
      </c>
      <c r="D7214" t="s">
        <v>7657</v>
      </c>
      <c r="E7214" t="s">
        <v>20</v>
      </c>
      <c r="F7214" t="b">
        <v>1</v>
      </c>
      <c r="G7214" t="s">
        <v>625</v>
      </c>
      <c r="H7214" s="4">
        <v>45743.733587962961</v>
      </c>
      <c r="I7214" t="b">
        <v>0</v>
      </c>
      <c r="J7214" t="b">
        <v>0</v>
      </c>
      <c r="K7214" t="s">
        <v>625</v>
      </c>
      <c r="L7214" t="s">
        <v>22</v>
      </c>
      <c r="M7214">
        <v>40000</v>
      </c>
      <c r="O7214" t="s">
        <v>9385</v>
      </c>
      <c r="P7214" t="s">
        <v>3283</v>
      </c>
    </row>
    <row r="7215" spans="1:16" x14ac:dyDescent="0.25">
      <c r="A7215" t="s">
        <v>0</v>
      </c>
      <c r="B7215" t="s">
        <v>0</v>
      </c>
      <c r="C7215" t="s">
        <v>2737</v>
      </c>
      <c r="D7215" t="s">
        <v>3972</v>
      </c>
      <c r="E7215" t="s">
        <v>20</v>
      </c>
      <c r="F7215" t="b">
        <v>0</v>
      </c>
      <c r="G7215" t="s">
        <v>27</v>
      </c>
      <c r="H7215" s="4">
        <v>45743.750127314823</v>
      </c>
      <c r="I7215" t="b">
        <v>0</v>
      </c>
      <c r="J7215" t="b">
        <v>0</v>
      </c>
      <c r="K7215" t="s">
        <v>24</v>
      </c>
      <c r="L7215" t="s">
        <v>22</v>
      </c>
      <c r="M7215">
        <v>90000</v>
      </c>
      <c r="O7215" t="s">
        <v>9977</v>
      </c>
      <c r="P7215" t="s">
        <v>2379</v>
      </c>
    </row>
    <row r="7216" spans="1:16" x14ac:dyDescent="0.25">
      <c r="A7216" t="s">
        <v>0</v>
      </c>
      <c r="B7216" t="s">
        <v>9978</v>
      </c>
      <c r="C7216" t="s">
        <v>2883</v>
      </c>
      <c r="D7216" t="s">
        <v>2208</v>
      </c>
      <c r="E7216" t="s">
        <v>51</v>
      </c>
      <c r="F7216" t="b">
        <v>0</v>
      </c>
      <c r="G7216" t="s">
        <v>30</v>
      </c>
      <c r="H7216" s="4">
        <v>45743.750821759262</v>
      </c>
      <c r="I7216" t="b">
        <v>1</v>
      </c>
      <c r="J7216" t="b">
        <v>1</v>
      </c>
      <c r="K7216" t="s">
        <v>24</v>
      </c>
      <c r="L7216" t="s">
        <v>36</v>
      </c>
      <c r="N7216">
        <v>52.5</v>
      </c>
      <c r="O7216" t="s">
        <v>9979</v>
      </c>
      <c r="P7216" t="s">
        <v>338</v>
      </c>
    </row>
    <row r="7217" spans="1:16" x14ac:dyDescent="0.25">
      <c r="A7217" t="s">
        <v>0</v>
      </c>
      <c r="B7217" t="s">
        <v>9980</v>
      </c>
      <c r="C7217" t="s">
        <v>9843</v>
      </c>
      <c r="D7217" t="s">
        <v>3828</v>
      </c>
      <c r="E7217" t="s">
        <v>20</v>
      </c>
      <c r="F7217" t="b">
        <v>0</v>
      </c>
      <c r="G7217" t="s">
        <v>30</v>
      </c>
      <c r="H7217" s="4">
        <v>45743.750821759262</v>
      </c>
      <c r="I7217" t="b">
        <v>1</v>
      </c>
      <c r="J7217" t="b">
        <v>1</v>
      </c>
      <c r="K7217" t="s">
        <v>24</v>
      </c>
      <c r="L7217" t="s">
        <v>36</v>
      </c>
      <c r="N7217">
        <v>23</v>
      </c>
      <c r="O7217" t="s">
        <v>9981</v>
      </c>
    </row>
    <row r="7218" spans="1:16" x14ac:dyDescent="0.25">
      <c r="A7218" t="s">
        <v>89</v>
      </c>
      <c r="B7218" t="s">
        <v>9982</v>
      </c>
      <c r="C7218" t="s">
        <v>39</v>
      </c>
      <c r="D7218" t="s">
        <v>3828</v>
      </c>
      <c r="E7218" t="s">
        <v>20</v>
      </c>
      <c r="F7218" t="b">
        <v>1</v>
      </c>
      <c r="G7218" t="s">
        <v>27</v>
      </c>
      <c r="H7218" s="4">
        <v>45743.751944444448</v>
      </c>
      <c r="I7218" t="b">
        <v>0</v>
      </c>
      <c r="J7218" t="b">
        <v>1</v>
      </c>
      <c r="K7218" t="s">
        <v>24</v>
      </c>
      <c r="L7218" t="s">
        <v>22</v>
      </c>
      <c r="M7218">
        <v>150000</v>
      </c>
      <c r="O7218" t="s">
        <v>4509</v>
      </c>
      <c r="P7218" t="s">
        <v>9983</v>
      </c>
    </row>
    <row r="7219" spans="1:16" x14ac:dyDescent="0.25">
      <c r="A7219" t="s">
        <v>2</v>
      </c>
      <c r="B7219" t="s">
        <v>9984</v>
      </c>
      <c r="C7219" t="s">
        <v>449</v>
      </c>
      <c r="D7219" t="s">
        <v>3828</v>
      </c>
      <c r="E7219" t="s">
        <v>219</v>
      </c>
      <c r="F7219" t="b">
        <v>0</v>
      </c>
      <c r="G7219" t="s">
        <v>27</v>
      </c>
      <c r="H7219" s="4">
        <v>45743.751979166656</v>
      </c>
      <c r="I7219" t="b">
        <v>1</v>
      </c>
      <c r="J7219" t="b">
        <v>1</v>
      </c>
      <c r="K7219" t="s">
        <v>24</v>
      </c>
      <c r="L7219" t="s">
        <v>36</v>
      </c>
      <c r="N7219">
        <v>60.5</v>
      </c>
      <c r="O7219" t="s">
        <v>6186</v>
      </c>
      <c r="P7219" t="s">
        <v>9985</v>
      </c>
    </row>
    <row r="7220" spans="1:16" x14ac:dyDescent="0.25">
      <c r="A7220" t="s">
        <v>2</v>
      </c>
      <c r="B7220" t="s">
        <v>422</v>
      </c>
      <c r="C7220" t="s">
        <v>203</v>
      </c>
      <c r="D7220" t="s">
        <v>3828</v>
      </c>
      <c r="E7220" t="s">
        <v>20</v>
      </c>
      <c r="F7220" t="b">
        <v>0</v>
      </c>
      <c r="G7220" t="s">
        <v>27</v>
      </c>
      <c r="H7220" s="4">
        <v>45743.751979166656</v>
      </c>
      <c r="I7220" t="b">
        <v>0</v>
      </c>
      <c r="J7220" t="b">
        <v>0</v>
      </c>
      <c r="K7220" t="s">
        <v>24</v>
      </c>
      <c r="L7220" t="s">
        <v>22</v>
      </c>
      <c r="M7220">
        <v>82500</v>
      </c>
      <c r="O7220" t="s">
        <v>9986</v>
      </c>
      <c r="P7220" t="s">
        <v>9987</v>
      </c>
    </row>
    <row r="7221" spans="1:16" x14ac:dyDescent="0.25">
      <c r="A7221" t="s">
        <v>2</v>
      </c>
      <c r="B7221" t="s">
        <v>9988</v>
      </c>
      <c r="C7221" t="s">
        <v>436</v>
      </c>
      <c r="D7221" t="s">
        <v>3828</v>
      </c>
      <c r="E7221" t="s">
        <v>20</v>
      </c>
      <c r="F7221" t="b">
        <v>0</v>
      </c>
      <c r="G7221" t="s">
        <v>27</v>
      </c>
      <c r="H7221" s="4">
        <v>45743.752002314817</v>
      </c>
      <c r="I7221" t="b">
        <v>0</v>
      </c>
      <c r="J7221" t="b">
        <v>0</v>
      </c>
      <c r="K7221" t="s">
        <v>24</v>
      </c>
      <c r="L7221" t="s">
        <v>22</v>
      </c>
      <c r="M7221">
        <v>130000</v>
      </c>
      <c r="O7221" t="s">
        <v>9989</v>
      </c>
      <c r="P7221" t="s">
        <v>1016</v>
      </c>
    </row>
    <row r="7222" spans="1:16" x14ac:dyDescent="0.25">
      <c r="A7222" t="s">
        <v>2</v>
      </c>
      <c r="B7222" t="s">
        <v>9990</v>
      </c>
      <c r="C7222" t="s">
        <v>659</v>
      </c>
      <c r="D7222" t="s">
        <v>3972</v>
      </c>
      <c r="E7222" t="s">
        <v>20</v>
      </c>
      <c r="F7222" t="b">
        <v>0</v>
      </c>
      <c r="G7222" t="s">
        <v>27</v>
      </c>
      <c r="H7222" s="4">
        <v>45743.752071759263</v>
      </c>
      <c r="I7222" t="b">
        <v>0</v>
      </c>
      <c r="J7222" t="b">
        <v>0</v>
      </c>
      <c r="K7222" t="s">
        <v>24</v>
      </c>
      <c r="L7222" t="s">
        <v>22</v>
      </c>
      <c r="M7222">
        <v>42500</v>
      </c>
      <c r="O7222" t="s">
        <v>9991</v>
      </c>
      <c r="P7222" t="s">
        <v>9992</v>
      </c>
    </row>
    <row r="7223" spans="1:16" x14ac:dyDescent="0.25">
      <c r="A7223" t="s">
        <v>0</v>
      </c>
      <c r="B7223" t="s">
        <v>9993</v>
      </c>
      <c r="C7223" t="s">
        <v>481</v>
      </c>
      <c r="D7223" t="s">
        <v>3972</v>
      </c>
      <c r="E7223" t="s">
        <v>51</v>
      </c>
      <c r="F7223" t="b">
        <v>0</v>
      </c>
      <c r="G7223" t="s">
        <v>27</v>
      </c>
      <c r="H7223" s="4">
        <v>45743.79179398148</v>
      </c>
      <c r="I7223" t="b">
        <v>0</v>
      </c>
      <c r="J7223" t="b">
        <v>0</v>
      </c>
      <c r="K7223" t="s">
        <v>24</v>
      </c>
      <c r="L7223" t="s">
        <v>36</v>
      </c>
      <c r="N7223">
        <v>55</v>
      </c>
      <c r="O7223" t="s">
        <v>2262</v>
      </c>
    </row>
    <row r="7224" spans="1:16" x14ac:dyDescent="0.25">
      <c r="A7224" t="s">
        <v>0</v>
      </c>
      <c r="B7224" t="s">
        <v>8670</v>
      </c>
      <c r="C7224" t="s">
        <v>9994</v>
      </c>
      <c r="D7224" t="s">
        <v>3956</v>
      </c>
      <c r="E7224" t="s">
        <v>34</v>
      </c>
      <c r="F7224" t="b">
        <v>0</v>
      </c>
      <c r="G7224" t="s">
        <v>41</v>
      </c>
      <c r="H7224" s="4">
        <v>45743.833807870367</v>
      </c>
      <c r="I7224" t="b">
        <v>0</v>
      </c>
      <c r="J7224" t="b">
        <v>1</v>
      </c>
      <c r="K7224" t="s">
        <v>24</v>
      </c>
      <c r="L7224" t="s">
        <v>36</v>
      </c>
      <c r="N7224">
        <v>24.969999313354489</v>
      </c>
      <c r="O7224" t="s">
        <v>3415</v>
      </c>
      <c r="P7224" t="s">
        <v>8671</v>
      </c>
    </row>
    <row r="7225" spans="1:16" x14ac:dyDescent="0.25">
      <c r="A7225" t="s">
        <v>0</v>
      </c>
      <c r="B7225" t="s">
        <v>9995</v>
      </c>
      <c r="C7225" t="s">
        <v>910</v>
      </c>
      <c r="D7225" t="s">
        <v>3956</v>
      </c>
      <c r="E7225" t="s">
        <v>34</v>
      </c>
      <c r="F7225" t="b">
        <v>0</v>
      </c>
      <c r="G7225" t="s">
        <v>52</v>
      </c>
      <c r="H7225" s="4">
        <v>45743.834490740737</v>
      </c>
      <c r="I7225" t="b">
        <v>1</v>
      </c>
      <c r="J7225" t="b">
        <v>1</v>
      </c>
      <c r="K7225" t="s">
        <v>24</v>
      </c>
      <c r="L7225" t="s">
        <v>36</v>
      </c>
      <c r="N7225">
        <v>22.694999694824219</v>
      </c>
      <c r="O7225" t="s">
        <v>7367</v>
      </c>
    </row>
    <row r="7226" spans="1:16" x14ac:dyDescent="0.25">
      <c r="A7226" t="s">
        <v>2</v>
      </c>
      <c r="B7226" t="s">
        <v>5087</v>
      </c>
      <c r="C7226" t="s">
        <v>306</v>
      </c>
      <c r="D7226" t="s">
        <v>4327</v>
      </c>
      <c r="E7226" t="s">
        <v>20</v>
      </c>
      <c r="F7226" t="b">
        <v>0</v>
      </c>
      <c r="G7226" t="s">
        <v>27</v>
      </c>
      <c r="H7226" s="4">
        <v>45743.835266203707</v>
      </c>
      <c r="I7226" t="b">
        <v>1</v>
      </c>
      <c r="J7226" t="b">
        <v>1</v>
      </c>
      <c r="K7226" t="s">
        <v>24</v>
      </c>
      <c r="L7226" t="s">
        <v>22</v>
      </c>
      <c r="M7226">
        <v>120000</v>
      </c>
      <c r="O7226" t="s">
        <v>4674</v>
      </c>
      <c r="P7226" t="s">
        <v>1256</v>
      </c>
    </row>
    <row r="7227" spans="1:16" x14ac:dyDescent="0.25">
      <c r="A7227" t="s">
        <v>0</v>
      </c>
      <c r="B7227" t="s">
        <v>9996</v>
      </c>
      <c r="C7227" t="s">
        <v>494</v>
      </c>
      <c r="D7227" t="s">
        <v>3972</v>
      </c>
      <c r="E7227" t="s">
        <v>20</v>
      </c>
      <c r="F7227" t="b">
        <v>0</v>
      </c>
      <c r="G7227" t="s">
        <v>27</v>
      </c>
      <c r="H7227" s="4">
        <v>45743.835358796299</v>
      </c>
      <c r="I7227" t="b">
        <v>1</v>
      </c>
      <c r="J7227" t="b">
        <v>0</v>
      </c>
      <c r="K7227" t="s">
        <v>24</v>
      </c>
      <c r="L7227" t="s">
        <v>22</v>
      </c>
      <c r="M7227">
        <v>150000</v>
      </c>
      <c r="O7227" t="s">
        <v>9997</v>
      </c>
      <c r="P7227" t="s">
        <v>9998</v>
      </c>
    </row>
    <row r="7228" spans="1:16" x14ac:dyDescent="0.25">
      <c r="A7228" t="s">
        <v>0</v>
      </c>
      <c r="B7228" t="s">
        <v>0</v>
      </c>
      <c r="C7228" t="s">
        <v>916</v>
      </c>
      <c r="D7228" t="s">
        <v>3972</v>
      </c>
      <c r="E7228" t="s">
        <v>20</v>
      </c>
      <c r="F7228" t="b">
        <v>0</v>
      </c>
      <c r="G7228" t="s">
        <v>27</v>
      </c>
      <c r="H7228" s="4">
        <v>45743.876296296286</v>
      </c>
      <c r="I7228" t="b">
        <v>1</v>
      </c>
      <c r="J7228" t="b">
        <v>0</v>
      </c>
      <c r="K7228" t="s">
        <v>24</v>
      </c>
      <c r="L7228" t="s">
        <v>22</v>
      </c>
      <c r="M7228">
        <v>82500</v>
      </c>
      <c r="O7228" t="s">
        <v>1899</v>
      </c>
      <c r="P7228" t="s">
        <v>338</v>
      </c>
    </row>
    <row r="7229" spans="1:16" x14ac:dyDescent="0.25">
      <c r="A7229" t="s">
        <v>40</v>
      </c>
      <c r="B7229" t="s">
        <v>9999</v>
      </c>
      <c r="C7229" t="s">
        <v>306</v>
      </c>
      <c r="D7229" t="s">
        <v>131</v>
      </c>
      <c r="F7229" t="b">
        <v>0</v>
      </c>
      <c r="G7229" t="s">
        <v>30</v>
      </c>
      <c r="H7229" s="4">
        <v>45743.877916666657</v>
      </c>
      <c r="I7229" t="b">
        <v>1</v>
      </c>
      <c r="J7229" t="b">
        <v>0</v>
      </c>
      <c r="K7229" t="s">
        <v>24</v>
      </c>
      <c r="L7229" t="s">
        <v>36</v>
      </c>
      <c r="N7229">
        <v>62</v>
      </c>
      <c r="O7229" t="s">
        <v>131</v>
      </c>
      <c r="P7229" t="s">
        <v>10000</v>
      </c>
    </row>
    <row r="7230" spans="1:16" x14ac:dyDescent="0.25">
      <c r="A7230" t="s">
        <v>0</v>
      </c>
      <c r="B7230" t="s">
        <v>9221</v>
      </c>
      <c r="C7230" t="s">
        <v>1264</v>
      </c>
      <c r="D7230" t="s">
        <v>3956</v>
      </c>
      <c r="E7230" t="s">
        <v>34</v>
      </c>
      <c r="F7230" t="b">
        <v>0</v>
      </c>
      <c r="G7230" t="s">
        <v>27</v>
      </c>
      <c r="H7230" s="4">
        <v>45743.91679398148</v>
      </c>
      <c r="I7230" t="b">
        <v>1</v>
      </c>
      <c r="J7230" t="b">
        <v>0</v>
      </c>
      <c r="K7230" t="s">
        <v>24</v>
      </c>
      <c r="L7230" t="s">
        <v>36</v>
      </c>
      <c r="N7230">
        <v>27.979999542236332</v>
      </c>
      <c r="O7230" t="s">
        <v>9222</v>
      </c>
      <c r="P7230" t="s">
        <v>863</v>
      </c>
    </row>
    <row r="7231" spans="1:16" x14ac:dyDescent="0.25">
      <c r="A7231" t="s">
        <v>0</v>
      </c>
      <c r="B7231" t="s">
        <v>731</v>
      </c>
      <c r="C7231" t="s">
        <v>1105</v>
      </c>
      <c r="D7231" t="s">
        <v>3956</v>
      </c>
      <c r="E7231" t="s">
        <v>34</v>
      </c>
      <c r="F7231" t="b">
        <v>0</v>
      </c>
      <c r="G7231" t="s">
        <v>27</v>
      </c>
      <c r="H7231" s="4">
        <v>45743.91679398148</v>
      </c>
      <c r="I7231" t="b">
        <v>1</v>
      </c>
      <c r="J7231" t="b">
        <v>0</v>
      </c>
      <c r="K7231" t="s">
        <v>24</v>
      </c>
      <c r="L7231" t="s">
        <v>36</v>
      </c>
      <c r="N7231">
        <v>27.979999542236332</v>
      </c>
      <c r="O7231" t="s">
        <v>3668</v>
      </c>
    </row>
    <row r="7232" spans="1:16" x14ac:dyDescent="0.25">
      <c r="A7232" t="s">
        <v>0</v>
      </c>
      <c r="B7232" t="s">
        <v>8713</v>
      </c>
      <c r="C7232" t="s">
        <v>3755</v>
      </c>
      <c r="D7232" t="s">
        <v>3956</v>
      </c>
      <c r="E7232" t="s">
        <v>34</v>
      </c>
      <c r="F7232" t="b">
        <v>0</v>
      </c>
      <c r="G7232" t="s">
        <v>27</v>
      </c>
      <c r="H7232" s="4">
        <v>45743.916898148149</v>
      </c>
      <c r="I7232" t="b">
        <v>1</v>
      </c>
      <c r="J7232" t="b">
        <v>0</v>
      </c>
      <c r="K7232" t="s">
        <v>24</v>
      </c>
      <c r="L7232" t="s">
        <v>36</v>
      </c>
      <c r="N7232">
        <v>52</v>
      </c>
      <c r="O7232" t="s">
        <v>1617</v>
      </c>
      <c r="P7232" t="s">
        <v>8714</v>
      </c>
    </row>
    <row r="7233" spans="1:16" x14ac:dyDescent="0.25">
      <c r="A7233" t="s">
        <v>0</v>
      </c>
      <c r="B7233" t="s">
        <v>731</v>
      </c>
      <c r="C7233" t="s">
        <v>897</v>
      </c>
      <c r="D7233" t="s">
        <v>3956</v>
      </c>
      <c r="E7233" t="s">
        <v>34</v>
      </c>
      <c r="F7233" t="b">
        <v>0</v>
      </c>
      <c r="G7233" t="s">
        <v>41</v>
      </c>
      <c r="H7233" s="4">
        <v>45743.917129629634</v>
      </c>
      <c r="I7233" t="b">
        <v>0</v>
      </c>
      <c r="J7233" t="b">
        <v>1</v>
      </c>
      <c r="K7233" t="s">
        <v>24</v>
      </c>
      <c r="L7233" t="s">
        <v>36</v>
      </c>
      <c r="N7233">
        <v>36</v>
      </c>
      <c r="O7233" t="s">
        <v>4850</v>
      </c>
      <c r="P7233" t="s">
        <v>1526</v>
      </c>
    </row>
    <row r="7234" spans="1:16" x14ac:dyDescent="0.25">
      <c r="A7234" t="s">
        <v>0</v>
      </c>
      <c r="B7234" t="s">
        <v>10001</v>
      </c>
      <c r="C7234" t="s">
        <v>167</v>
      </c>
      <c r="D7234" t="s">
        <v>3956</v>
      </c>
      <c r="E7234" t="s">
        <v>34</v>
      </c>
      <c r="F7234" t="b">
        <v>0</v>
      </c>
      <c r="G7234" t="s">
        <v>35</v>
      </c>
      <c r="H7234" s="4">
        <v>45743.917349537027</v>
      </c>
      <c r="I7234" t="b">
        <v>0</v>
      </c>
      <c r="J7234" t="b">
        <v>1</v>
      </c>
      <c r="K7234" t="s">
        <v>24</v>
      </c>
      <c r="L7234" t="s">
        <v>36</v>
      </c>
      <c r="N7234">
        <v>57.060001373291023</v>
      </c>
      <c r="O7234" t="s">
        <v>10002</v>
      </c>
      <c r="P7234" t="s">
        <v>706</v>
      </c>
    </row>
    <row r="7235" spans="1:16" x14ac:dyDescent="0.25">
      <c r="A7235" t="s">
        <v>0</v>
      </c>
      <c r="B7235" t="s">
        <v>731</v>
      </c>
      <c r="C7235" t="s">
        <v>3655</v>
      </c>
      <c r="D7235" t="s">
        <v>3956</v>
      </c>
      <c r="E7235" t="s">
        <v>34</v>
      </c>
      <c r="F7235" t="b">
        <v>0</v>
      </c>
      <c r="G7235" t="s">
        <v>23</v>
      </c>
      <c r="H7235" s="4">
        <v>45743.919618055559</v>
      </c>
      <c r="I7235" t="b">
        <v>1</v>
      </c>
      <c r="J7235" t="b">
        <v>0</v>
      </c>
      <c r="K7235" t="s">
        <v>24</v>
      </c>
      <c r="L7235" t="s">
        <v>36</v>
      </c>
      <c r="N7235">
        <v>22.694999694824219</v>
      </c>
      <c r="O7235" t="s">
        <v>10003</v>
      </c>
      <c r="P7235" t="s">
        <v>3640</v>
      </c>
    </row>
    <row r="7236" spans="1:16" x14ac:dyDescent="0.25">
      <c r="A7236" t="s">
        <v>25</v>
      </c>
      <c r="B7236" t="s">
        <v>9112</v>
      </c>
      <c r="C7236" t="s">
        <v>1099</v>
      </c>
      <c r="D7236" t="s">
        <v>3956</v>
      </c>
      <c r="E7236" t="s">
        <v>34</v>
      </c>
      <c r="F7236" t="b">
        <v>0</v>
      </c>
      <c r="G7236" t="s">
        <v>27</v>
      </c>
      <c r="H7236" s="4">
        <v>45743.958495370367</v>
      </c>
      <c r="I7236" t="b">
        <v>1</v>
      </c>
      <c r="J7236" t="b">
        <v>0</v>
      </c>
      <c r="K7236" t="s">
        <v>24</v>
      </c>
      <c r="L7236" t="s">
        <v>36</v>
      </c>
      <c r="N7236">
        <v>27.979999542236332</v>
      </c>
      <c r="O7236" t="s">
        <v>319</v>
      </c>
      <c r="P7236" t="s">
        <v>2128</v>
      </c>
    </row>
    <row r="7237" spans="1:16" x14ac:dyDescent="0.25">
      <c r="A7237" t="s">
        <v>0</v>
      </c>
      <c r="B7237" t="s">
        <v>731</v>
      </c>
      <c r="C7237" t="s">
        <v>3616</v>
      </c>
      <c r="D7237" t="s">
        <v>3956</v>
      </c>
      <c r="E7237" t="s">
        <v>34</v>
      </c>
      <c r="F7237" t="b">
        <v>0</v>
      </c>
      <c r="G7237" t="s">
        <v>27</v>
      </c>
      <c r="H7237" s="4">
        <v>45743.95853009259</v>
      </c>
      <c r="I7237" t="b">
        <v>1</v>
      </c>
      <c r="J7237" t="b">
        <v>1</v>
      </c>
      <c r="K7237" t="s">
        <v>24</v>
      </c>
      <c r="L7237" t="s">
        <v>36</v>
      </c>
      <c r="N7237">
        <v>27.435001373291019</v>
      </c>
      <c r="O7237" t="s">
        <v>8942</v>
      </c>
      <c r="P7237" t="s">
        <v>8943</v>
      </c>
    </row>
    <row r="7238" spans="1:16" x14ac:dyDescent="0.25">
      <c r="A7238" t="s">
        <v>0</v>
      </c>
      <c r="B7238" t="s">
        <v>3106</v>
      </c>
      <c r="C7238" t="s">
        <v>608</v>
      </c>
      <c r="D7238" t="s">
        <v>3956</v>
      </c>
      <c r="E7238" t="s">
        <v>34</v>
      </c>
      <c r="F7238" t="b">
        <v>0</v>
      </c>
      <c r="G7238" t="s">
        <v>27</v>
      </c>
      <c r="H7238" s="4">
        <v>45743.958541666667</v>
      </c>
      <c r="I7238" t="b">
        <v>0</v>
      </c>
      <c r="J7238" t="b">
        <v>0</v>
      </c>
      <c r="K7238" t="s">
        <v>24</v>
      </c>
      <c r="L7238" t="s">
        <v>36</v>
      </c>
      <c r="N7238">
        <v>26.389999389648441</v>
      </c>
      <c r="O7238" t="s">
        <v>10004</v>
      </c>
      <c r="P7238" t="s">
        <v>10005</v>
      </c>
    </row>
    <row r="7239" spans="1:16" x14ac:dyDescent="0.25">
      <c r="A7239" t="s">
        <v>25</v>
      </c>
      <c r="B7239" t="s">
        <v>8949</v>
      </c>
      <c r="C7239" t="s">
        <v>542</v>
      </c>
      <c r="D7239" t="s">
        <v>3956</v>
      </c>
      <c r="E7239" t="s">
        <v>34</v>
      </c>
      <c r="F7239" t="b">
        <v>0</v>
      </c>
      <c r="G7239" t="s">
        <v>41</v>
      </c>
      <c r="H7239" s="4">
        <v>45743.958807870367</v>
      </c>
      <c r="I7239" t="b">
        <v>0</v>
      </c>
      <c r="J7239" t="b">
        <v>1</v>
      </c>
      <c r="K7239" t="s">
        <v>24</v>
      </c>
      <c r="L7239" t="s">
        <v>36</v>
      </c>
      <c r="N7239">
        <v>24.33499908447266</v>
      </c>
      <c r="O7239" t="s">
        <v>3333</v>
      </c>
    </row>
    <row r="7240" spans="1:16" x14ac:dyDescent="0.25">
      <c r="A7240" t="s">
        <v>0</v>
      </c>
      <c r="B7240" t="s">
        <v>10006</v>
      </c>
      <c r="C7240" t="s">
        <v>213</v>
      </c>
      <c r="D7240" t="s">
        <v>3956</v>
      </c>
      <c r="E7240" t="s">
        <v>20</v>
      </c>
      <c r="F7240" t="b">
        <v>0</v>
      </c>
      <c r="G7240" t="s">
        <v>41</v>
      </c>
      <c r="H7240" s="4">
        <v>45743.958831018521</v>
      </c>
      <c r="I7240" t="b">
        <v>1</v>
      </c>
      <c r="J7240" t="b">
        <v>0</v>
      </c>
      <c r="K7240" t="s">
        <v>24</v>
      </c>
      <c r="L7240" t="s">
        <v>36</v>
      </c>
      <c r="N7240">
        <v>24.969999313354489</v>
      </c>
      <c r="O7240" t="s">
        <v>1559</v>
      </c>
      <c r="P7240" t="s">
        <v>351</v>
      </c>
    </row>
    <row r="7241" spans="1:16" x14ac:dyDescent="0.25">
      <c r="A7241" t="s">
        <v>0</v>
      </c>
      <c r="B7241" t="s">
        <v>10007</v>
      </c>
      <c r="C7241" t="s">
        <v>848</v>
      </c>
      <c r="D7241" t="s">
        <v>3956</v>
      </c>
      <c r="E7241" t="s">
        <v>34</v>
      </c>
      <c r="F7241" t="b">
        <v>0</v>
      </c>
      <c r="G7241" t="s">
        <v>52</v>
      </c>
      <c r="H7241" s="4">
        <v>45743.959479166668</v>
      </c>
      <c r="I7241" t="b">
        <v>0</v>
      </c>
      <c r="J7241" t="b">
        <v>1</v>
      </c>
      <c r="K7241" t="s">
        <v>24</v>
      </c>
      <c r="L7241" t="s">
        <v>36</v>
      </c>
      <c r="N7241">
        <v>18.795000076293949</v>
      </c>
      <c r="O7241" t="s">
        <v>10008</v>
      </c>
      <c r="P7241" t="s">
        <v>10009</v>
      </c>
    </row>
    <row r="7242" spans="1:16" x14ac:dyDescent="0.25">
      <c r="A7242" t="s">
        <v>0</v>
      </c>
      <c r="B7242" t="s">
        <v>10010</v>
      </c>
      <c r="C7242" t="s">
        <v>509</v>
      </c>
      <c r="D7242" t="s">
        <v>3828</v>
      </c>
      <c r="E7242" t="s">
        <v>20</v>
      </c>
      <c r="F7242" t="b">
        <v>0</v>
      </c>
      <c r="G7242" t="s">
        <v>35</v>
      </c>
      <c r="H7242" s="4">
        <v>45744.000578703701</v>
      </c>
      <c r="I7242" t="b">
        <v>0</v>
      </c>
      <c r="J7242" t="b">
        <v>0</v>
      </c>
      <c r="K7242" t="s">
        <v>24</v>
      </c>
      <c r="L7242" t="s">
        <v>22</v>
      </c>
      <c r="M7242">
        <v>72925</v>
      </c>
      <c r="O7242" t="s">
        <v>3749</v>
      </c>
      <c r="P7242" t="s">
        <v>671</v>
      </c>
    </row>
    <row r="7243" spans="1:16" x14ac:dyDescent="0.25">
      <c r="A7243" t="s">
        <v>0</v>
      </c>
      <c r="B7243" t="s">
        <v>250</v>
      </c>
      <c r="C7243" t="s">
        <v>10011</v>
      </c>
      <c r="D7243" t="s">
        <v>6850</v>
      </c>
      <c r="E7243" t="s">
        <v>20</v>
      </c>
      <c r="F7243" t="b">
        <v>0</v>
      </c>
      <c r="G7243" t="s">
        <v>23</v>
      </c>
      <c r="H7243" s="4">
        <v>45744.044618055559</v>
      </c>
      <c r="I7243" t="b">
        <v>0</v>
      </c>
      <c r="J7243" t="b">
        <v>0</v>
      </c>
      <c r="K7243" t="s">
        <v>24</v>
      </c>
      <c r="L7243" t="s">
        <v>22</v>
      </c>
      <c r="M7243">
        <v>150000</v>
      </c>
      <c r="O7243" t="s">
        <v>1694</v>
      </c>
      <c r="P7243" t="s">
        <v>10012</v>
      </c>
    </row>
    <row r="7244" spans="1:16" x14ac:dyDescent="0.25">
      <c r="A7244" t="s">
        <v>0</v>
      </c>
      <c r="B7244" t="s">
        <v>7622</v>
      </c>
      <c r="C7244" t="s">
        <v>82</v>
      </c>
      <c r="D7244" t="s">
        <v>4013</v>
      </c>
      <c r="E7244" t="s">
        <v>20</v>
      </c>
      <c r="F7244" t="b">
        <v>0</v>
      </c>
      <c r="G7244" t="s">
        <v>27</v>
      </c>
      <c r="H7244" s="4">
        <v>45744.2500462963</v>
      </c>
      <c r="I7244" t="b">
        <v>0</v>
      </c>
      <c r="J7244" t="b">
        <v>1</v>
      </c>
      <c r="K7244" t="s">
        <v>24</v>
      </c>
      <c r="L7244" t="s">
        <v>22</v>
      </c>
      <c r="M7244">
        <v>201500</v>
      </c>
      <c r="O7244" t="s">
        <v>7419</v>
      </c>
      <c r="P7244" t="s">
        <v>2951</v>
      </c>
    </row>
    <row r="7245" spans="1:16" x14ac:dyDescent="0.25">
      <c r="A7245" t="s">
        <v>0</v>
      </c>
      <c r="B7245" t="s">
        <v>10013</v>
      </c>
      <c r="C7245" t="s">
        <v>82</v>
      </c>
      <c r="D7245" t="s">
        <v>10014</v>
      </c>
      <c r="E7245" t="s">
        <v>20</v>
      </c>
      <c r="F7245" t="b">
        <v>0</v>
      </c>
      <c r="G7245" t="s">
        <v>27</v>
      </c>
      <c r="H7245" s="4">
        <v>45744.2500462963</v>
      </c>
      <c r="I7245" t="b">
        <v>0</v>
      </c>
      <c r="J7245" t="b">
        <v>0</v>
      </c>
      <c r="K7245" t="s">
        <v>24</v>
      </c>
      <c r="L7245" t="s">
        <v>36</v>
      </c>
      <c r="N7245">
        <v>49</v>
      </c>
      <c r="O7245" t="s">
        <v>2653</v>
      </c>
    </row>
    <row r="7246" spans="1:16" x14ac:dyDescent="0.25">
      <c r="A7246" t="s">
        <v>25</v>
      </c>
      <c r="B7246" t="s">
        <v>25</v>
      </c>
      <c r="C7246" t="s">
        <v>494</v>
      </c>
      <c r="D7246" t="s">
        <v>2208</v>
      </c>
      <c r="E7246" t="s">
        <v>20</v>
      </c>
      <c r="F7246" t="b">
        <v>0</v>
      </c>
      <c r="G7246" t="s">
        <v>41</v>
      </c>
      <c r="H7246" s="4">
        <v>45744.250277777777</v>
      </c>
      <c r="I7246" t="b">
        <v>1</v>
      </c>
      <c r="J7246" t="b">
        <v>0</v>
      </c>
      <c r="K7246" t="s">
        <v>24</v>
      </c>
      <c r="L7246" t="s">
        <v>22</v>
      </c>
      <c r="M7246">
        <v>122500</v>
      </c>
      <c r="O7246" t="s">
        <v>10015</v>
      </c>
      <c r="P7246" t="s">
        <v>10016</v>
      </c>
    </row>
    <row r="7247" spans="1:16" x14ac:dyDescent="0.25">
      <c r="A7247" t="s">
        <v>0</v>
      </c>
      <c r="B7247" t="s">
        <v>3335</v>
      </c>
      <c r="C7247" t="s">
        <v>9878</v>
      </c>
      <c r="D7247" t="s">
        <v>3828</v>
      </c>
      <c r="E7247" t="s">
        <v>20</v>
      </c>
      <c r="F7247" t="b">
        <v>0</v>
      </c>
      <c r="G7247" t="s">
        <v>41</v>
      </c>
      <c r="H7247" s="4">
        <v>45744.250277777777</v>
      </c>
      <c r="I7247" t="b">
        <v>0</v>
      </c>
      <c r="J7247" t="b">
        <v>1</v>
      </c>
      <c r="K7247" t="s">
        <v>24</v>
      </c>
      <c r="L7247" t="s">
        <v>22</v>
      </c>
      <c r="M7247">
        <v>155000</v>
      </c>
      <c r="O7247" t="s">
        <v>9879</v>
      </c>
      <c r="P7247" t="s">
        <v>9880</v>
      </c>
    </row>
    <row r="7248" spans="1:16" x14ac:dyDescent="0.25">
      <c r="A7248" t="s">
        <v>0</v>
      </c>
      <c r="B7248" t="s">
        <v>1796</v>
      </c>
      <c r="C7248" t="s">
        <v>3650</v>
      </c>
      <c r="D7248" t="s">
        <v>10014</v>
      </c>
      <c r="E7248" t="s">
        <v>20</v>
      </c>
      <c r="F7248" t="b">
        <v>0</v>
      </c>
      <c r="G7248" t="s">
        <v>30</v>
      </c>
      <c r="H7248" s="4">
        <v>45744.250451388893</v>
      </c>
      <c r="I7248" t="b">
        <v>0</v>
      </c>
      <c r="J7248" t="b">
        <v>0</v>
      </c>
      <c r="K7248" t="s">
        <v>24</v>
      </c>
      <c r="L7248" t="s">
        <v>36</v>
      </c>
      <c r="N7248">
        <v>31</v>
      </c>
      <c r="O7248" t="s">
        <v>6186</v>
      </c>
      <c r="P7248" t="s">
        <v>2058</v>
      </c>
    </row>
    <row r="7249" spans="1:16" x14ac:dyDescent="0.25">
      <c r="A7249" t="s">
        <v>0</v>
      </c>
      <c r="B7249" t="s">
        <v>0</v>
      </c>
      <c r="C7249" t="s">
        <v>2081</v>
      </c>
      <c r="D7249" t="s">
        <v>3383</v>
      </c>
      <c r="E7249" t="s">
        <v>20</v>
      </c>
      <c r="F7249" t="b">
        <v>0</v>
      </c>
      <c r="G7249" t="s">
        <v>30</v>
      </c>
      <c r="H7249" s="4">
        <v>45744.250451388893</v>
      </c>
      <c r="I7249" t="b">
        <v>0</v>
      </c>
      <c r="J7249" t="b">
        <v>1</v>
      </c>
      <c r="K7249" t="s">
        <v>24</v>
      </c>
      <c r="L7249" t="s">
        <v>22</v>
      </c>
      <c r="M7249">
        <v>121700</v>
      </c>
      <c r="O7249" t="s">
        <v>10017</v>
      </c>
      <c r="P7249" t="s">
        <v>10018</v>
      </c>
    </row>
    <row r="7250" spans="1:16" x14ac:dyDescent="0.25">
      <c r="A7250" t="s">
        <v>1</v>
      </c>
      <c r="B7250" t="s">
        <v>661</v>
      </c>
      <c r="C7250" t="s">
        <v>606</v>
      </c>
      <c r="D7250" t="s">
        <v>3972</v>
      </c>
      <c r="E7250" t="s">
        <v>20</v>
      </c>
      <c r="F7250" t="b">
        <v>0</v>
      </c>
      <c r="G7250" t="s">
        <v>27</v>
      </c>
      <c r="H7250" s="4">
        <v>45744.250752314823</v>
      </c>
      <c r="I7250" t="b">
        <v>0</v>
      </c>
      <c r="J7250" t="b">
        <v>1</v>
      </c>
      <c r="K7250" t="s">
        <v>24</v>
      </c>
      <c r="L7250" t="s">
        <v>22</v>
      </c>
      <c r="M7250">
        <v>127710</v>
      </c>
      <c r="O7250" t="s">
        <v>3092</v>
      </c>
      <c r="P7250" t="s">
        <v>3111</v>
      </c>
    </row>
    <row r="7251" spans="1:16" x14ac:dyDescent="0.25">
      <c r="A7251" t="s">
        <v>1</v>
      </c>
      <c r="B7251" t="s">
        <v>10019</v>
      </c>
      <c r="C7251" t="s">
        <v>140</v>
      </c>
      <c r="D7251" t="s">
        <v>2208</v>
      </c>
      <c r="E7251" t="s">
        <v>20</v>
      </c>
      <c r="F7251" t="b">
        <v>0</v>
      </c>
      <c r="G7251" t="s">
        <v>35</v>
      </c>
      <c r="H7251" s="4">
        <v>45744.251030092593</v>
      </c>
      <c r="I7251" t="b">
        <v>0</v>
      </c>
      <c r="J7251" t="b">
        <v>0</v>
      </c>
      <c r="K7251" t="s">
        <v>24</v>
      </c>
      <c r="L7251" t="s">
        <v>36</v>
      </c>
      <c r="N7251">
        <v>71.5</v>
      </c>
      <c r="O7251" t="s">
        <v>2162</v>
      </c>
      <c r="P7251" t="s">
        <v>10020</v>
      </c>
    </row>
    <row r="7252" spans="1:16" x14ac:dyDescent="0.25">
      <c r="A7252" t="s">
        <v>1</v>
      </c>
      <c r="B7252" t="s">
        <v>1</v>
      </c>
      <c r="C7252" t="s">
        <v>841</v>
      </c>
      <c r="D7252" t="s">
        <v>2208</v>
      </c>
      <c r="E7252" t="s">
        <v>20</v>
      </c>
      <c r="F7252" t="b">
        <v>0</v>
      </c>
      <c r="G7252" t="s">
        <v>30</v>
      </c>
      <c r="H7252" s="4">
        <v>45744.251099537039</v>
      </c>
      <c r="I7252" t="b">
        <v>0</v>
      </c>
      <c r="J7252" t="b">
        <v>0</v>
      </c>
      <c r="K7252" t="s">
        <v>24</v>
      </c>
      <c r="L7252" t="s">
        <v>22</v>
      </c>
      <c r="M7252">
        <v>84000.078125</v>
      </c>
      <c r="O7252" t="s">
        <v>10021</v>
      </c>
      <c r="P7252" t="s">
        <v>1597</v>
      </c>
    </row>
    <row r="7253" spans="1:16" x14ac:dyDescent="0.25">
      <c r="A7253" t="s">
        <v>0</v>
      </c>
      <c r="B7253" t="s">
        <v>1326</v>
      </c>
      <c r="C7253" t="s">
        <v>151</v>
      </c>
      <c r="D7253" t="s">
        <v>3828</v>
      </c>
      <c r="E7253" t="s">
        <v>20</v>
      </c>
      <c r="F7253" t="b">
        <v>0</v>
      </c>
      <c r="G7253" t="s">
        <v>30</v>
      </c>
      <c r="H7253" s="4">
        <v>45744.251099537039</v>
      </c>
      <c r="I7253" t="b">
        <v>0</v>
      </c>
      <c r="J7253" t="b">
        <v>1</v>
      </c>
      <c r="K7253" t="s">
        <v>24</v>
      </c>
      <c r="L7253" t="s">
        <v>36</v>
      </c>
      <c r="N7253">
        <v>27.645000457763668</v>
      </c>
      <c r="O7253" t="s">
        <v>10022</v>
      </c>
      <c r="P7253" t="s">
        <v>10023</v>
      </c>
    </row>
    <row r="7254" spans="1:16" x14ac:dyDescent="0.25">
      <c r="A7254" t="s">
        <v>19</v>
      </c>
      <c r="B7254" t="s">
        <v>1984</v>
      </c>
      <c r="C7254" t="s">
        <v>49</v>
      </c>
      <c r="D7254" t="s">
        <v>4071</v>
      </c>
      <c r="E7254" t="s">
        <v>20</v>
      </c>
      <c r="F7254" t="b">
        <v>0</v>
      </c>
      <c r="G7254" t="s">
        <v>41</v>
      </c>
      <c r="H7254" s="4">
        <v>45744.251423611109</v>
      </c>
      <c r="I7254" t="b">
        <v>0</v>
      </c>
      <c r="J7254" t="b">
        <v>0</v>
      </c>
      <c r="K7254" t="s">
        <v>24</v>
      </c>
      <c r="L7254" t="s">
        <v>22</v>
      </c>
      <c r="M7254">
        <v>140157.84375</v>
      </c>
      <c r="O7254" t="s">
        <v>10024</v>
      </c>
      <c r="P7254" t="s">
        <v>8740</v>
      </c>
    </row>
    <row r="7255" spans="1:16" x14ac:dyDescent="0.25">
      <c r="A7255" t="s">
        <v>0</v>
      </c>
      <c r="B7255" t="s">
        <v>5583</v>
      </c>
      <c r="C7255" t="s">
        <v>1268</v>
      </c>
      <c r="D7255" t="s">
        <v>5584</v>
      </c>
      <c r="E7255" t="s">
        <v>20</v>
      </c>
      <c r="F7255" t="b">
        <v>0</v>
      </c>
      <c r="G7255" t="s">
        <v>1268</v>
      </c>
      <c r="H7255" s="4">
        <v>45744.271296296298</v>
      </c>
      <c r="I7255" t="b">
        <v>1</v>
      </c>
      <c r="J7255" t="b">
        <v>0</v>
      </c>
      <c r="K7255" t="s">
        <v>1268</v>
      </c>
      <c r="L7255" t="s">
        <v>22</v>
      </c>
      <c r="M7255">
        <v>41692.5</v>
      </c>
      <c r="O7255" t="s">
        <v>1642</v>
      </c>
      <c r="P7255" t="s">
        <v>2987</v>
      </c>
    </row>
    <row r="7256" spans="1:16" x14ac:dyDescent="0.25">
      <c r="A7256" t="s">
        <v>0</v>
      </c>
      <c r="B7256" t="s">
        <v>10025</v>
      </c>
      <c r="C7256" t="s">
        <v>228</v>
      </c>
      <c r="D7256" t="s">
        <v>3969</v>
      </c>
      <c r="E7256" t="s">
        <v>20</v>
      </c>
      <c r="F7256" t="b">
        <v>0</v>
      </c>
      <c r="G7256" t="s">
        <v>27</v>
      </c>
      <c r="H7256" s="4">
        <v>45744.291747685187</v>
      </c>
      <c r="I7256" t="b">
        <v>1</v>
      </c>
      <c r="J7256" t="b">
        <v>0</v>
      </c>
      <c r="K7256" t="s">
        <v>24</v>
      </c>
      <c r="L7256" t="s">
        <v>22</v>
      </c>
      <c r="M7256">
        <v>115000</v>
      </c>
      <c r="O7256" t="s">
        <v>1274</v>
      </c>
      <c r="P7256" t="s">
        <v>10026</v>
      </c>
    </row>
    <row r="7257" spans="1:16" x14ac:dyDescent="0.25">
      <c r="A7257" t="s">
        <v>0</v>
      </c>
      <c r="B7257" t="s">
        <v>0</v>
      </c>
      <c r="C7257" t="s">
        <v>10027</v>
      </c>
      <c r="D7257" t="s">
        <v>3956</v>
      </c>
      <c r="E7257" t="s">
        <v>20</v>
      </c>
      <c r="F7257" t="b">
        <v>0</v>
      </c>
      <c r="G7257" t="s">
        <v>30</v>
      </c>
      <c r="H7257" s="4">
        <v>45744.292187500003</v>
      </c>
      <c r="I7257" t="b">
        <v>0</v>
      </c>
      <c r="J7257" t="b">
        <v>1</v>
      </c>
      <c r="K7257" t="s">
        <v>24</v>
      </c>
      <c r="L7257" t="s">
        <v>36</v>
      </c>
      <c r="N7257">
        <v>15.9950008392334</v>
      </c>
      <c r="O7257" t="s">
        <v>4405</v>
      </c>
      <c r="P7257" t="s">
        <v>1647</v>
      </c>
    </row>
    <row r="7258" spans="1:16" x14ac:dyDescent="0.25">
      <c r="A7258" t="s">
        <v>0</v>
      </c>
      <c r="B7258" t="s">
        <v>731</v>
      </c>
      <c r="C7258" t="s">
        <v>3794</v>
      </c>
      <c r="D7258" t="s">
        <v>3956</v>
      </c>
      <c r="E7258" t="s">
        <v>20</v>
      </c>
      <c r="F7258" t="b">
        <v>0</v>
      </c>
      <c r="G7258" t="s">
        <v>30</v>
      </c>
      <c r="H7258" s="4">
        <v>45744.292187500003</v>
      </c>
      <c r="I7258" t="b">
        <v>0</v>
      </c>
      <c r="J7258" t="b">
        <v>1</v>
      </c>
      <c r="K7258" t="s">
        <v>24</v>
      </c>
      <c r="L7258" t="s">
        <v>36</v>
      </c>
      <c r="N7258">
        <v>15.9950008392334</v>
      </c>
      <c r="O7258" t="s">
        <v>4405</v>
      </c>
      <c r="P7258" t="s">
        <v>1647</v>
      </c>
    </row>
    <row r="7259" spans="1:16" x14ac:dyDescent="0.25">
      <c r="A7259" t="s">
        <v>0</v>
      </c>
      <c r="B7259" t="s">
        <v>0</v>
      </c>
      <c r="C7259" t="s">
        <v>10028</v>
      </c>
      <c r="D7259" t="s">
        <v>7546</v>
      </c>
      <c r="E7259" t="s">
        <v>34</v>
      </c>
      <c r="F7259" t="b">
        <v>0</v>
      </c>
      <c r="G7259" t="s">
        <v>52</v>
      </c>
      <c r="H7259" s="4">
        <v>45744.292349537027</v>
      </c>
      <c r="I7259" t="b">
        <v>0</v>
      </c>
      <c r="J7259" t="b">
        <v>0</v>
      </c>
      <c r="K7259" t="s">
        <v>24</v>
      </c>
      <c r="L7259" t="s">
        <v>36</v>
      </c>
      <c r="N7259">
        <v>15</v>
      </c>
      <c r="O7259" t="s">
        <v>7547</v>
      </c>
      <c r="P7259" t="s">
        <v>61</v>
      </c>
    </row>
    <row r="7260" spans="1:16" x14ac:dyDescent="0.25">
      <c r="A7260" t="s">
        <v>2</v>
      </c>
      <c r="B7260" t="s">
        <v>307</v>
      </c>
      <c r="C7260" t="s">
        <v>805</v>
      </c>
      <c r="D7260" t="s">
        <v>3972</v>
      </c>
      <c r="E7260" t="s">
        <v>20</v>
      </c>
      <c r="F7260" t="b">
        <v>0</v>
      </c>
      <c r="G7260" t="s">
        <v>41</v>
      </c>
      <c r="H7260" s="4">
        <v>45744.293240740742</v>
      </c>
      <c r="I7260" t="b">
        <v>0</v>
      </c>
      <c r="J7260" t="b">
        <v>0</v>
      </c>
      <c r="K7260" t="s">
        <v>24</v>
      </c>
      <c r="L7260" t="s">
        <v>22</v>
      </c>
      <c r="M7260">
        <v>171269.5</v>
      </c>
      <c r="O7260" t="s">
        <v>4369</v>
      </c>
      <c r="P7260" t="s">
        <v>10029</v>
      </c>
    </row>
    <row r="7261" spans="1:16" x14ac:dyDescent="0.25">
      <c r="A7261" t="s">
        <v>2</v>
      </c>
      <c r="B7261" t="s">
        <v>10030</v>
      </c>
      <c r="C7261" t="s">
        <v>2186</v>
      </c>
      <c r="D7261" t="s">
        <v>4089</v>
      </c>
      <c r="E7261" t="s">
        <v>20</v>
      </c>
      <c r="F7261" t="b">
        <v>0</v>
      </c>
      <c r="G7261" t="s">
        <v>41</v>
      </c>
      <c r="H7261" s="4">
        <v>45744.334826388891</v>
      </c>
      <c r="I7261" t="b">
        <v>0</v>
      </c>
      <c r="J7261" t="b">
        <v>0</v>
      </c>
      <c r="K7261" t="s">
        <v>24</v>
      </c>
      <c r="L7261" t="s">
        <v>36</v>
      </c>
      <c r="N7261">
        <v>86.949996948242188</v>
      </c>
      <c r="O7261" t="s">
        <v>10031</v>
      </c>
      <c r="P7261" t="s">
        <v>10032</v>
      </c>
    </row>
    <row r="7262" spans="1:16" x14ac:dyDescent="0.25">
      <c r="A7262" t="s">
        <v>0</v>
      </c>
      <c r="B7262" t="s">
        <v>10033</v>
      </c>
      <c r="C7262" t="s">
        <v>226</v>
      </c>
      <c r="D7262" t="s">
        <v>4034</v>
      </c>
      <c r="E7262" t="s">
        <v>20</v>
      </c>
      <c r="F7262" t="b">
        <v>0</v>
      </c>
      <c r="G7262" t="s">
        <v>226</v>
      </c>
      <c r="H7262" s="4">
        <v>45744.365057870367</v>
      </c>
      <c r="I7262" t="b">
        <v>1</v>
      </c>
      <c r="J7262" t="b">
        <v>0</v>
      </c>
      <c r="K7262" t="s">
        <v>226</v>
      </c>
      <c r="L7262" t="s">
        <v>22</v>
      </c>
      <c r="M7262">
        <v>94250</v>
      </c>
      <c r="O7262" t="s">
        <v>10034</v>
      </c>
      <c r="P7262" t="s">
        <v>3694</v>
      </c>
    </row>
    <row r="7263" spans="1:16" x14ac:dyDescent="0.25">
      <c r="A7263" t="s">
        <v>1</v>
      </c>
      <c r="B7263" t="s">
        <v>10035</v>
      </c>
      <c r="C7263" t="s">
        <v>158</v>
      </c>
      <c r="D7263" t="s">
        <v>4034</v>
      </c>
      <c r="E7263" t="s">
        <v>20</v>
      </c>
      <c r="F7263" t="b">
        <v>0</v>
      </c>
      <c r="G7263" t="s">
        <v>158</v>
      </c>
      <c r="H7263" s="4">
        <v>45744.379108796304</v>
      </c>
      <c r="I7263" t="b">
        <v>0</v>
      </c>
      <c r="J7263" t="b">
        <v>0</v>
      </c>
      <c r="K7263" t="s">
        <v>158</v>
      </c>
      <c r="L7263" t="s">
        <v>22</v>
      </c>
      <c r="M7263">
        <v>58000</v>
      </c>
      <c r="O7263" t="s">
        <v>10036</v>
      </c>
      <c r="P7263" t="s">
        <v>10037</v>
      </c>
    </row>
    <row r="7264" spans="1:16" x14ac:dyDescent="0.25">
      <c r="A7264" t="s">
        <v>2</v>
      </c>
      <c r="B7264" t="s">
        <v>10038</v>
      </c>
      <c r="C7264" t="s">
        <v>862</v>
      </c>
      <c r="D7264" t="s">
        <v>4034</v>
      </c>
      <c r="E7264" t="s">
        <v>20</v>
      </c>
      <c r="F7264" t="b">
        <v>0</v>
      </c>
      <c r="G7264" t="s">
        <v>862</v>
      </c>
      <c r="H7264" s="4">
        <v>45744.392256944448</v>
      </c>
      <c r="I7264" t="b">
        <v>0</v>
      </c>
      <c r="J7264" t="b">
        <v>0</v>
      </c>
      <c r="K7264" t="s">
        <v>862</v>
      </c>
      <c r="L7264" t="s">
        <v>22</v>
      </c>
      <c r="M7264">
        <v>95400</v>
      </c>
      <c r="O7264" t="s">
        <v>10039</v>
      </c>
      <c r="P7264" t="s">
        <v>10040</v>
      </c>
    </row>
    <row r="7265" spans="1:16" x14ac:dyDescent="0.25">
      <c r="A7265" t="s">
        <v>1</v>
      </c>
      <c r="B7265" t="s">
        <v>974</v>
      </c>
      <c r="C7265" t="s">
        <v>73</v>
      </c>
      <c r="D7265" t="s">
        <v>7657</v>
      </c>
      <c r="E7265" t="s">
        <v>20</v>
      </c>
      <c r="F7265" t="b">
        <v>0</v>
      </c>
      <c r="G7265" t="s">
        <v>23</v>
      </c>
      <c r="H7265" s="4">
        <v>45744.405069444438</v>
      </c>
      <c r="I7265" t="b">
        <v>0</v>
      </c>
      <c r="J7265" t="b">
        <v>0</v>
      </c>
      <c r="K7265" t="s">
        <v>24</v>
      </c>
      <c r="L7265" t="s">
        <v>22</v>
      </c>
      <c r="M7265">
        <v>115000</v>
      </c>
      <c r="O7265" t="s">
        <v>3879</v>
      </c>
      <c r="P7265" t="s">
        <v>2022</v>
      </c>
    </row>
    <row r="7266" spans="1:16" x14ac:dyDescent="0.25">
      <c r="A7266" t="s">
        <v>0</v>
      </c>
      <c r="B7266" t="s">
        <v>5420</v>
      </c>
      <c r="C7266" t="s">
        <v>372</v>
      </c>
      <c r="D7266" t="s">
        <v>3956</v>
      </c>
      <c r="E7266" t="s">
        <v>34</v>
      </c>
      <c r="F7266" t="b">
        <v>0</v>
      </c>
      <c r="G7266" t="s">
        <v>27</v>
      </c>
      <c r="H7266" s="4">
        <v>45744.416724537034</v>
      </c>
      <c r="I7266" t="b">
        <v>1</v>
      </c>
      <c r="J7266" t="b">
        <v>0</v>
      </c>
      <c r="K7266" t="s">
        <v>24</v>
      </c>
      <c r="L7266" t="s">
        <v>36</v>
      </c>
      <c r="N7266">
        <v>27.979999542236332</v>
      </c>
      <c r="O7266" t="s">
        <v>4621</v>
      </c>
    </row>
    <row r="7267" spans="1:16" x14ac:dyDescent="0.25">
      <c r="A7267" t="s">
        <v>0</v>
      </c>
      <c r="B7267" t="s">
        <v>1934</v>
      </c>
      <c r="C7267" t="s">
        <v>180</v>
      </c>
      <c r="D7267" t="s">
        <v>3956</v>
      </c>
      <c r="E7267" t="s">
        <v>34</v>
      </c>
      <c r="F7267" t="b">
        <v>0</v>
      </c>
      <c r="G7267" t="s">
        <v>41</v>
      </c>
      <c r="H7267" s="4">
        <v>45744.416967592602</v>
      </c>
      <c r="I7267" t="b">
        <v>0</v>
      </c>
      <c r="J7267" t="b">
        <v>0</v>
      </c>
      <c r="K7267" t="s">
        <v>24</v>
      </c>
      <c r="L7267" t="s">
        <v>36</v>
      </c>
      <c r="N7267">
        <v>24.33499908447266</v>
      </c>
      <c r="O7267" t="s">
        <v>374</v>
      </c>
      <c r="P7267" t="s">
        <v>9692</v>
      </c>
    </row>
    <row r="7268" spans="1:16" x14ac:dyDescent="0.25">
      <c r="A7268" t="s">
        <v>2</v>
      </c>
      <c r="B7268" t="s">
        <v>117</v>
      </c>
      <c r="C7268" t="s">
        <v>2284</v>
      </c>
      <c r="D7268" t="s">
        <v>2208</v>
      </c>
      <c r="E7268" t="s">
        <v>20</v>
      </c>
      <c r="F7268" t="b">
        <v>0</v>
      </c>
      <c r="G7268" t="s">
        <v>41</v>
      </c>
      <c r="H7268" s="4">
        <v>45744.418171296304</v>
      </c>
      <c r="I7268" t="b">
        <v>0</v>
      </c>
      <c r="J7268" t="b">
        <v>1</v>
      </c>
      <c r="K7268" t="s">
        <v>24</v>
      </c>
      <c r="L7268" t="s">
        <v>22</v>
      </c>
      <c r="M7268">
        <v>115000</v>
      </c>
      <c r="O7268" t="s">
        <v>9972</v>
      </c>
      <c r="P7268" t="s">
        <v>9973</v>
      </c>
    </row>
    <row r="7269" spans="1:16" x14ac:dyDescent="0.25">
      <c r="A7269" t="s">
        <v>0</v>
      </c>
      <c r="B7269" t="s">
        <v>10041</v>
      </c>
      <c r="C7269" t="s">
        <v>372</v>
      </c>
      <c r="D7269" t="s">
        <v>3956</v>
      </c>
      <c r="E7269" t="s">
        <v>34</v>
      </c>
      <c r="F7269" t="b">
        <v>0</v>
      </c>
      <c r="G7269" t="s">
        <v>27</v>
      </c>
      <c r="H7269" s="4">
        <v>45744.458414351851</v>
      </c>
      <c r="I7269" t="b">
        <v>0</v>
      </c>
      <c r="J7269" t="b">
        <v>1</v>
      </c>
      <c r="K7269" t="s">
        <v>24</v>
      </c>
      <c r="L7269" t="s">
        <v>36</v>
      </c>
      <c r="N7269">
        <v>27.979999542236332</v>
      </c>
      <c r="O7269" t="s">
        <v>10042</v>
      </c>
      <c r="P7269" t="s">
        <v>10043</v>
      </c>
    </row>
    <row r="7270" spans="1:16" x14ac:dyDescent="0.25">
      <c r="A7270" t="s">
        <v>25</v>
      </c>
      <c r="B7270" t="s">
        <v>1577</v>
      </c>
      <c r="C7270" t="s">
        <v>805</v>
      </c>
      <c r="D7270" t="s">
        <v>3956</v>
      </c>
      <c r="E7270" t="s">
        <v>34</v>
      </c>
      <c r="F7270" t="b">
        <v>0</v>
      </c>
      <c r="G7270" t="s">
        <v>27</v>
      </c>
      <c r="H7270" s="4">
        <v>45744.458541666667</v>
      </c>
      <c r="I7270" t="b">
        <v>0</v>
      </c>
      <c r="J7270" t="b">
        <v>0</v>
      </c>
      <c r="K7270" t="s">
        <v>24</v>
      </c>
      <c r="L7270" t="s">
        <v>36</v>
      </c>
      <c r="N7270">
        <v>26.389999389648441</v>
      </c>
      <c r="O7270" t="s">
        <v>4369</v>
      </c>
      <c r="P7270" t="s">
        <v>10044</v>
      </c>
    </row>
    <row r="7271" spans="1:16" x14ac:dyDescent="0.25">
      <c r="A7271" t="s">
        <v>0</v>
      </c>
      <c r="B7271" t="s">
        <v>0</v>
      </c>
      <c r="C7271" t="s">
        <v>10045</v>
      </c>
      <c r="D7271" t="s">
        <v>7546</v>
      </c>
      <c r="E7271" t="s">
        <v>34</v>
      </c>
      <c r="F7271" t="b">
        <v>0</v>
      </c>
      <c r="G7271" t="s">
        <v>30</v>
      </c>
      <c r="H7271" s="4">
        <v>45744.45888888889</v>
      </c>
      <c r="I7271" t="b">
        <v>0</v>
      </c>
      <c r="J7271" t="b">
        <v>0</v>
      </c>
      <c r="K7271" t="s">
        <v>24</v>
      </c>
      <c r="L7271" t="s">
        <v>36</v>
      </c>
      <c r="N7271">
        <v>15</v>
      </c>
      <c r="O7271" t="s">
        <v>7547</v>
      </c>
      <c r="P7271" t="s">
        <v>61</v>
      </c>
    </row>
    <row r="7272" spans="1:16" x14ac:dyDescent="0.25">
      <c r="A7272" t="s">
        <v>2</v>
      </c>
      <c r="B7272" t="s">
        <v>2604</v>
      </c>
      <c r="C7272" t="s">
        <v>1315</v>
      </c>
      <c r="D7272" t="s">
        <v>3972</v>
      </c>
      <c r="E7272" t="s">
        <v>105</v>
      </c>
      <c r="F7272" t="b">
        <v>0</v>
      </c>
      <c r="G7272" t="s">
        <v>41</v>
      </c>
      <c r="H7272" s="4">
        <v>45744.501643518517</v>
      </c>
      <c r="I7272" t="b">
        <v>0</v>
      </c>
      <c r="J7272" t="b">
        <v>0</v>
      </c>
      <c r="K7272" t="s">
        <v>24</v>
      </c>
      <c r="L7272" t="s">
        <v>22</v>
      </c>
      <c r="M7272">
        <v>66500</v>
      </c>
      <c r="O7272" t="s">
        <v>482</v>
      </c>
      <c r="P7272" t="s">
        <v>1075</v>
      </c>
    </row>
    <row r="7273" spans="1:16" x14ac:dyDescent="0.25">
      <c r="A7273" t="s">
        <v>0</v>
      </c>
      <c r="B7273" t="s">
        <v>10046</v>
      </c>
      <c r="C7273" t="s">
        <v>3646</v>
      </c>
      <c r="D7273" t="s">
        <v>3956</v>
      </c>
      <c r="E7273" t="s">
        <v>20</v>
      </c>
      <c r="F7273" t="b">
        <v>0</v>
      </c>
      <c r="G7273" t="s">
        <v>23</v>
      </c>
      <c r="H7273" s="4">
        <v>45744.571655092594</v>
      </c>
      <c r="I7273" t="b">
        <v>1</v>
      </c>
      <c r="J7273" t="b">
        <v>1</v>
      </c>
      <c r="K7273" t="s">
        <v>24</v>
      </c>
      <c r="L7273" t="s">
        <v>36</v>
      </c>
      <c r="N7273">
        <v>22.694999694824219</v>
      </c>
      <c r="O7273" t="s">
        <v>10047</v>
      </c>
    </row>
    <row r="7274" spans="1:16" x14ac:dyDescent="0.25">
      <c r="A7274" t="s">
        <v>1</v>
      </c>
      <c r="B7274" t="s">
        <v>10048</v>
      </c>
      <c r="C7274" t="s">
        <v>568</v>
      </c>
      <c r="D7274" t="s">
        <v>3972</v>
      </c>
      <c r="E7274" t="s">
        <v>20</v>
      </c>
      <c r="F7274" t="b">
        <v>0</v>
      </c>
      <c r="G7274" t="s">
        <v>23</v>
      </c>
      <c r="H7274" s="4">
        <v>45744.571736111109</v>
      </c>
      <c r="I7274" t="b">
        <v>0</v>
      </c>
      <c r="J7274" t="b">
        <v>0</v>
      </c>
      <c r="K7274" t="s">
        <v>24</v>
      </c>
      <c r="L7274" t="s">
        <v>22</v>
      </c>
      <c r="M7274">
        <v>175000</v>
      </c>
      <c r="O7274" t="s">
        <v>74</v>
      </c>
    </row>
    <row r="7275" spans="1:16" x14ac:dyDescent="0.25">
      <c r="A7275" t="s">
        <v>2</v>
      </c>
      <c r="B7275" t="s">
        <v>9054</v>
      </c>
      <c r="C7275" t="s">
        <v>1705</v>
      </c>
      <c r="D7275" t="s">
        <v>3956</v>
      </c>
      <c r="E7275" t="s">
        <v>20</v>
      </c>
      <c r="F7275" t="b">
        <v>0</v>
      </c>
      <c r="G7275" t="s">
        <v>23</v>
      </c>
      <c r="H7275" s="4">
        <v>45744.57203703704</v>
      </c>
      <c r="I7275" t="b">
        <v>0</v>
      </c>
      <c r="J7275" t="b">
        <v>1</v>
      </c>
      <c r="K7275" t="s">
        <v>24</v>
      </c>
      <c r="L7275" t="s">
        <v>36</v>
      </c>
      <c r="N7275">
        <v>46.055000305175781</v>
      </c>
      <c r="O7275" t="s">
        <v>1071</v>
      </c>
      <c r="P7275" t="s">
        <v>8980</v>
      </c>
    </row>
    <row r="7276" spans="1:16" x14ac:dyDescent="0.25">
      <c r="A7276" t="s">
        <v>0</v>
      </c>
      <c r="B7276" t="s">
        <v>10049</v>
      </c>
      <c r="C7276" t="s">
        <v>82</v>
      </c>
      <c r="D7276" t="s">
        <v>3956</v>
      </c>
      <c r="E7276" t="s">
        <v>20</v>
      </c>
      <c r="F7276" t="b">
        <v>0</v>
      </c>
      <c r="G7276" t="s">
        <v>27</v>
      </c>
      <c r="H7276" s="4">
        <v>45744.583414351851</v>
      </c>
      <c r="I7276" t="b">
        <v>0</v>
      </c>
      <c r="J7276" t="b">
        <v>1</v>
      </c>
      <c r="K7276" t="s">
        <v>24</v>
      </c>
      <c r="L7276" t="s">
        <v>36</v>
      </c>
      <c r="N7276">
        <v>27.979999542236332</v>
      </c>
      <c r="O7276" t="s">
        <v>7594</v>
      </c>
      <c r="P7276" t="s">
        <v>10050</v>
      </c>
    </row>
    <row r="7277" spans="1:16" x14ac:dyDescent="0.25">
      <c r="A7277" t="s">
        <v>0</v>
      </c>
      <c r="B7277" t="s">
        <v>10051</v>
      </c>
      <c r="C7277" t="s">
        <v>83</v>
      </c>
      <c r="D7277" t="s">
        <v>3956</v>
      </c>
      <c r="E7277" t="s">
        <v>20</v>
      </c>
      <c r="F7277" t="b">
        <v>0</v>
      </c>
      <c r="G7277" t="s">
        <v>27</v>
      </c>
      <c r="H7277" s="4">
        <v>45744.583495370367</v>
      </c>
      <c r="I7277" t="b">
        <v>0</v>
      </c>
      <c r="J7277" t="b">
        <v>0</v>
      </c>
      <c r="K7277" t="s">
        <v>24</v>
      </c>
      <c r="L7277" t="s">
        <v>36</v>
      </c>
      <c r="N7277">
        <v>24.014999389648441</v>
      </c>
      <c r="O7277" t="s">
        <v>2301</v>
      </c>
      <c r="P7277" t="s">
        <v>10052</v>
      </c>
    </row>
    <row r="7278" spans="1:16" x14ac:dyDescent="0.25">
      <c r="A7278" t="s">
        <v>0</v>
      </c>
      <c r="B7278" t="s">
        <v>8544</v>
      </c>
      <c r="C7278" t="s">
        <v>83</v>
      </c>
      <c r="D7278" t="s">
        <v>3956</v>
      </c>
      <c r="E7278" t="s">
        <v>20</v>
      </c>
      <c r="F7278" t="b">
        <v>0</v>
      </c>
      <c r="G7278" t="s">
        <v>27</v>
      </c>
      <c r="H7278" s="4">
        <v>45744.583518518521</v>
      </c>
      <c r="I7278" t="b">
        <v>0</v>
      </c>
      <c r="J7278" t="b">
        <v>0</v>
      </c>
      <c r="K7278" t="s">
        <v>24</v>
      </c>
      <c r="L7278" t="s">
        <v>36</v>
      </c>
      <c r="N7278">
        <v>24.014999389648441</v>
      </c>
      <c r="O7278" t="s">
        <v>2301</v>
      </c>
      <c r="P7278" t="s">
        <v>3247</v>
      </c>
    </row>
    <row r="7279" spans="1:16" x14ac:dyDescent="0.25">
      <c r="A7279" t="s">
        <v>139</v>
      </c>
      <c r="B7279" t="s">
        <v>3833</v>
      </c>
      <c r="C7279" t="s">
        <v>160</v>
      </c>
      <c r="D7279" t="s">
        <v>3828</v>
      </c>
      <c r="E7279" t="s">
        <v>20</v>
      </c>
      <c r="F7279" t="b">
        <v>0</v>
      </c>
      <c r="G7279" t="s">
        <v>52</v>
      </c>
      <c r="H7279" s="4">
        <v>45744.583981481483</v>
      </c>
      <c r="I7279" t="b">
        <v>0</v>
      </c>
      <c r="J7279" t="b">
        <v>1</v>
      </c>
      <c r="K7279" t="s">
        <v>24</v>
      </c>
      <c r="L7279" t="s">
        <v>22</v>
      </c>
      <c r="M7279">
        <v>47500</v>
      </c>
      <c r="O7279" t="s">
        <v>10053</v>
      </c>
    </row>
    <row r="7280" spans="1:16" x14ac:dyDescent="0.25">
      <c r="A7280" t="s">
        <v>1</v>
      </c>
      <c r="B7280" t="s">
        <v>10054</v>
      </c>
      <c r="C7280" t="s">
        <v>453</v>
      </c>
      <c r="D7280" t="s">
        <v>3956</v>
      </c>
      <c r="E7280" t="s">
        <v>20</v>
      </c>
      <c r="F7280" t="b">
        <v>0</v>
      </c>
      <c r="G7280" t="s">
        <v>27</v>
      </c>
      <c r="H7280" s="4">
        <v>45744.584143518521</v>
      </c>
      <c r="I7280" t="b">
        <v>0</v>
      </c>
      <c r="J7280" t="b">
        <v>0</v>
      </c>
      <c r="K7280" t="s">
        <v>24</v>
      </c>
      <c r="L7280" t="s">
        <v>36</v>
      </c>
      <c r="N7280">
        <v>51.239997863769531</v>
      </c>
      <c r="O7280" t="s">
        <v>8537</v>
      </c>
      <c r="P7280" t="s">
        <v>700</v>
      </c>
    </row>
    <row r="7281" spans="1:16" x14ac:dyDescent="0.25">
      <c r="A7281" t="s">
        <v>1</v>
      </c>
      <c r="B7281" t="s">
        <v>1</v>
      </c>
      <c r="C7281" t="s">
        <v>1077</v>
      </c>
      <c r="D7281" t="s">
        <v>3828</v>
      </c>
      <c r="E7281" t="s">
        <v>51</v>
      </c>
      <c r="F7281" t="b">
        <v>0</v>
      </c>
      <c r="G7281" t="s">
        <v>41</v>
      </c>
      <c r="H7281" s="4">
        <v>45744.58425925926</v>
      </c>
      <c r="I7281" t="b">
        <v>0</v>
      </c>
      <c r="J7281" t="b">
        <v>0</v>
      </c>
      <c r="K7281" t="s">
        <v>24</v>
      </c>
      <c r="L7281" t="s">
        <v>36</v>
      </c>
      <c r="N7281">
        <v>53</v>
      </c>
      <c r="O7281" t="s">
        <v>10055</v>
      </c>
      <c r="P7281" t="s">
        <v>201</v>
      </c>
    </row>
    <row r="7282" spans="1:16" x14ac:dyDescent="0.25">
      <c r="A7282" t="s">
        <v>2</v>
      </c>
      <c r="B7282" t="s">
        <v>439</v>
      </c>
      <c r="C7282" t="s">
        <v>2941</v>
      </c>
      <c r="D7282" t="s">
        <v>3956</v>
      </c>
      <c r="E7282" t="s">
        <v>20</v>
      </c>
      <c r="F7282" t="b">
        <v>0</v>
      </c>
      <c r="G7282" t="s">
        <v>41</v>
      </c>
      <c r="H7282" s="4">
        <v>45744.584768518522</v>
      </c>
      <c r="I7282" t="b">
        <v>0</v>
      </c>
      <c r="J7282" t="b">
        <v>1</v>
      </c>
      <c r="K7282" t="s">
        <v>24</v>
      </c>
      <c r="L7282" t="s">
        <v>36</v>
      </c>
      <c r="N7282">
        <v>30.505001068115231</v>
      </c>
      <c r="O7282" t="s">
        <v>2944</v>
      </c>
      <c r="P7282" t="s">
        <v>9542</v>
      </c>
    </row>
    <row r="7283" spans="1:16" x14ac:dyDescent="0.25">
      <c r="A7283" t="s">
        <v>2</v>
      </c>
      <c r="B7283" t="s">
        <v>7440</v>
      </c>
      <c r="C7283" t="s">
        <v>44</v>
      </c>
      <c r="D7283" t="s">
        <v>3956</v>
      </c>
      <c r="E7283" t="s">
        <v>20</v>
      </c>
      <c r="F7283" t="b">
        <v>0</v>
      </c>
      <c r="G7283" t="s">
        <v>41</v>
      </c>
      <c r="H7283" s="4">
        <v>45744.584768518522</v>
      </c>
      <c r="I7283" t="b">
        <v>0</v>
      </c>
      <c r="J7283" t="b">
        <v>1</v>
      </c>
      <c r="K7283" t="s">
        <v>24</v>
      </c>
      <c r="L7283" t="s">
        <v>36</v>
      </c>
      <c r="N7283">
        <v>62.560001373291023</v>
      </c>
      <c r="O7283" t="s">
        <v>2768</v>
      </c>
      <c r="P7283" t="s">
        <v>128</v>
      </c>
    </row>
    <row r="7284" spans="1:16" x14ac:dyDescent="0.25">
      <c r="A7284" t="s">
        <v>2</v>
      </c>
      <c r="B7284" t="s">
        <v>1676</v>
      </c>
      <c r="C7284" t="s">
        <v>10056</v>
      </c>
      <c r="D7284" t="s">
        <v>3956</v>
      </c>
      <c r="E7284" t="s">
        <v>20</v>
      </c>
      <c r="F7284" t="b">
        <v>0</v>
      </c>
      <c r="G7284" t="s">
        <v>41</v>
      </c>
      <c r="H7284" s="4">
        <v>45744.584826388891</v>
      </c>
      <c r="I7284" t="b">
        <v>0</v>
      </c>
      <c r="J7284" t="b">
        <v>1</v>
      </c>
      <c r="K7284" t="s">
        <v>24</v>
      </c>
      <c r="L7284" t="s">
        <v>36</v>
      </c>
      <c r="N7284">
        <v>45.745002746582031</v>
      </c>
      <c r="O7284" t="s">
        <v>9056</v>
      </c>
      <c r="P7284" t="s">
        <v>9057</v>
      </c>
    </row>
    <row r="7285" spans="1:16" x14ac:dyDescent="0.25">
      <c r="A7285" t="s">
        <v>2</v>
      </c>
      <c r="B7285" t="s">
        <v>2</v>
      </c>
      <c r="C7285" t="s">
        <v>10057</v>
      </c>
      <c r="D7285" t="s">
        <v>3956</v>
      </c>
      <c r="E7285" t="s">
        <v>20</v>
      </c>
      <c r="F7285" t="b">
        <v>0</v>
      </c>
      <c r="G7285" t="s">
        <v>41</v>
      </c>
      <c r="H7285" s="4">
        <v>45744.584837962961</v>
      </c>
      <c r="I7285" t="b">
        <v>0</v>
      </c>
      <c r="J7285" t="b">
        <v>0</v>
      </c>
      <c r="K7285" t="s">
        <v>24</v>
      </c>
      <c r="L7285" t="s">
        <v>36</v>
      </c>
      <c r="N7285">
        <v>45.745002746582031</v>
      </c>
      <c r="O7285" t="s">
        <v>10058</v>
      </c>
      <c r="P7285" t="s">
        <v>10059</v>
      </c>
    </row>
    <row r="7286" spans="1:16" x14ac:dyDescent="0.25">
      <c r="A7286" t="s">
        <v>2</v>
      </c>
      <c r="B7286" t="s">
        <v>9127</v>
      </c>
      <c r="C7286" t="s">
        <v>9007</v>
      </c>
      <c r="D7286" t="s">
        <v>3956</v>
      </c>
      <c r="E7286" t="s">
        <v>20</v>
      </c>
      <c r="F7286" t="b">
        <v>0</v>
      </c>
      <c r="G7286" t="s">
        <v>41</v>
      </c>
      <c r="H7286" s="4">
        <v>45744.584849537037</v>
      </c>
      <c r="I7286" t="b">
        <v>0</v>
      </c>
      <c r="J7286" t="b">
        <v>0</v>
      </c>
      <c r="K7286" t="s">
        <v>24</v>
      </c>
      <c r="L7286" t="s">
        <v>36</v>
      </c>
      <c r="N7286">
        <v>45.745002746582031</v>
      </c>
      <c r="O7286" t="s">
        <v>1608</v>
      </c>
      <c r="P7286" t="s">
        <v>9128</v>
      </c>
    </row>
    <row r="7287" spans="1:16" x14ac:dyDescent="0.25">
      <c r="A7287" t="s">
        <v>40</v>
      </c>
      <c r="B7287" t="s">
        <v>2487</v>
      </c>
      <c r="C7287" t="s">
        <v>10060</v>
      </c>
      <c r="D7287" t="s">
        <v>3956</v>
      </c>
      <c r="E7287" t="s">
        <v>20</v>
      </c>
      <c r="F7287" t="b">
        <v>0</v>
      </c>
      <c r="G7287" t="s">
        <v>41</v>
      </c>
      <c r="H7287" s="4">
        <v>45744.584849537037</v>
      </c>
      <c r="I7287" t="b">
        <v>0</v>
      </c>
      <c r="J7287" t="b">
        <v>1</v>
      </c>
      <c r="K7287" t="s">
        <v>24</v>
      </c>
      <c r="L7287" t="s">
        <v>36</v>
      </c>
      <c r="N7287">
        <v>45.745002746582031</v>
      </c>
      <c r="O7287" t="s">
        <v>9008</v>
      </c>
      <c r="P7287" t="s">
        <v>9009</v>
      </c>
    </row>
    <row r="7288" spans="1:16" x14ac:dyDescent="0.25">
      <c r="A7288" t="s">
        <v>2</v>
      </c>
      <c r="B7288" t="s">
        <v>8582</v>
      </c>
      <c r="C7288" t="s">
        <v>362</v>
      </c>
      <c r="D7288" t="s">
        <v>3956</v>
      </c>
      <c r="E7288" t="s">
        <v>20</v>
      </c>
      <c r="F7288" t="b">
        <v>0</v>
      </c>
      <c r="G7288" t="s">
        <v>41</v>
      </c>
      <c r="H7288" s="4">
        <v>45744.584872685176</v>
      </c>
      <c r="I7288" t="b">
        <v>0</v>
      </c>
      <c r="J7288" t="b">
        <v>1</v>
      </c>
      <c r="K7288" t="s">
        <v>24</v>
      </c>
      <c r="L7288" t="s">
        <v>36</v>
      </c>
      <c r="N7288">
        <v>40.675003051757813</v>
      </c>
      <c r="O7288" t="s">
        <v>2944</v>
      </c>
      <c r="P7288" t="s">
        <v>9542</v>
      </c>
    </row>
    <row r="7289" spans="1:16" x14ac:dyDescent="0.25">
      <c r="A7289" t="s">
        <v>40</v>
      </c>
      <c r="B7289" t="s">
        <v>2487</v>
      </c>
      <c r="C7289" t="s">
        <v>975</v>
      </c>
      <c r="D7289" t="s">
        <v>3956</v>
      </c>
      <c r="E7289" t="s">
        <v>20</v>
      </c>
      <c r="F7289" t="b">
        <v>0</v>
      </c>
      <c r="G7289" t="s">
        <v>41</v>
      </c>
      <c r="H7289" s="4">
        <v>45744.584872685176</v>
      </c>
      <c r="I7289" t="b">
        <v>0</v>
      </c>
      <c r="J7289" t="b">
        <v>1</v>
      </c>
      <c r="K7289" t="s">
        <v>24</v>
      </c>
      <c r="L7289" t="s">
        <v>36</v>
      </c>
      <c r="N7289">
        <v>61.159996032714837</v>
      </c>
      <c r="O7289" t="s">
        <v>10061</v>
      </c>
      <c r="P7289" t="s">
        <v>10062</v>
      </c>
    </row>
    <row r="7290" spans="1:16" x14ac:dyDescent="0.25">
      <c r="A7290" t="s">
        <v>2</v>
      </c>
      <c r="B7290" t="s">
        <v>1296</v>
      </c>
      <c r="C7290" t="s">
        <v>10063</v>
      </c>
      <c r="D7290" t="s">
        <v>3956</v>
      </c>
      <c r="E7290" t="s">
        <v>20</v>
      </c>
      <c r="F7290" t="b">
        <v>0</v>
      </c>
      <c r="G7290" t="s">
        <v>41</v>
      </c>
      <c r="H7290" s="4">
        <v>45744.584872685176</v>
      </c>
      <c r="I7290" t="b">
        <v>0</v>
      </c>
      <c r="J7290" t="b">
        <v>1</v>
      </c>
      <c r="K7290" t="s">
        <v>24</v>
      </c>
      <c r="L7290" t="s">
        <v>36</v>
      </c>
      <c r="N7290">
        <v>45.745002746582031</v>
      </c>
      <c r="O7290" t="s">
        <v>10064</v>
      </c>
      <c r="P7290" t="s">
        <v>10065</v>
      </c>
    </row>
    <row r="7291" spans="1:16" x14ac:dyDescent="0.25">
      <c r="A7291" t="s">
        <v>2</v>
      </c>
      <c r="B7291" t="s">
        <v>10066</v>
      </c>
      <c r="C7291" t="s">
        <v>114</v>
      </c>
      <c r="D7291" t="s">
        <v>3956</v>
      </c>
      <c r="E7291" t="s">
        <v>20</v>
      </c>
      <c r="F7291" t="b">
        <v>0</v>
      </c>
      <c r="G7291" t="s">
        <v>41</v>
      </c>
      <c r="H7291" s="4">
        <v>45744.58489583333</v>
      </c>
      <c r="I7291" t="b">
        <v>1</v>
      </c>
      <c r="J7291" t="b">
        <v>1</v>
      </c>
      <c r="K7291" t="s">
        <v>24</v>
      </c>
      <c r="L7291" t="s">
        <v>36</v>
      </c>
      <c r="N7291">
        <v>61.159996032714837</v>
      </c>
      <c r="O7291" t="s">
        <v>10067</v>
      </c>
      <c r="P7291" t="s">
        <v>10068</v>
      </c>
    </row>
    <row r="7292" spans="1:16" x14ac:dyDescent="0.25">
      <c r="A7292" t="s">
        <v>2</v>
      </c>
      <c r="B7292" t="s">
        <v>170</v>
      </c>
      <c r="C7292" t="s">
        <v>151</v>
      </c>
      <c r="D7292" t="s">
        <v>3956</v>
      </c>
      <c r="E7292" t="s">
        <v>20</v>
      </c>
      <c r="F7292" t="b">
        <v>0</v>
      </c>
      <c r="G7292" t="s">
        <v>41</v>
      </c>
      <c r="H7292" s="4">
        <v>45744.58494212963</v>
      </c>
      <c r="I7292" t="b">
        <v>0</v>
      </c>
      <c r="J7292" t="b">
        <v>1</v>
      </c>
      <c r="K7292" t="s">
        <v>24</v>
      </c>
      <c r="L7292" t="s">
        <v>36</v>
      </c>
      <c r="N7292">
        <v>61.735000610351563</v>
      </c>
      <c r="O7292" t="s">
        <v>2143</v>
      </c>
      <c r="P7292" t="s">
        <v>10069</v>
      </c>
    </row>
    <row r="7293" spans="1:16" x14ac:dyDescent="0.25">
      <c r="A7293" t="s">
        <v>2</v>
      </c>
      <c r="B7293" t="s">
        <v>10070</v>
      </c>
      <c r="C7293" t="s">
        <v>33</v>
      </c>
      <c r="D7293" t="s">
        <v>81</v>
      </c>
      <c r="E7293" t="s">
        <v>20</v>
      </c>
      <c r="F7293" t="b">
        <v>0</v>
      </c>
      <c r="G7293" t="s">
        <v>30</v>
      </c>
      <c r="H7293" s="4">
        <v>45744.585439814808</v>
      </c>
      <c r="I7293" t="b">
        <v>0</v>
      </c>
      <c r="J7293" t="b">
        <v>1</v>
      </c>
      <c r="K7293" t="s">
        <v>24</v>
      </c>
      <c r="L7293" t="s">
        <v>22</v>
      </c>
      <c r="M7293">
        <v>132500</v>
      </c>
      <c r="O7293" t="s">
        <v>81</v>
      </c>
      <c r="P7293" t="s">
        <v>409</v>
      </c>
    </row>
    <row r="7294" spans="1:16" x14ac:dyDescent="0.25">
      <c r="A7294" t="s">
        <v>2</v>
      </c>
      <c r="B7294" t="s">
        <v>170</v>
      </c>
      <c r="C7294" t="s">
        <v>7609</v>
      </c>
      <c r="D7294" t="s">
        <v>3956</v>
      </c>
      <c r="E7294" t="s">
        <v>20</v>
      </c>
      <c r="F7294" t="b">
        <v>0</v>
      </c>
      <c r="G7294" t="s">
        <v>30</v>
      </c>
      <c r="H7294" s="4">
        <v>45744.585613425923</v>
      </c>
      <c r="I7294" t="b">
        <v>0</v>
      </c>
      <c r="J7294" t="b">
        <v>0</v>
      </c>
      <c r="K7294" t="s">
        <v>24</v>
      </c>
      <c r="L7294" t="s">
        <v>36</v>
      </c>
      <c r="N7294">
        <v>45.745002746582031</v>
      </c>
      <c r="O7294" t="s">
        <v>7610</v>
      </c>
      <c r="P7294" t="s">
        <v>7611</v>
      </c>
    </row>
    <row r="7295" spans="1:16" x14ac:dyDescent="0.25">
      <c r="A7295" t="s">
        <v>28</v>
      </c>
      <c r="B7295" t="s">
        <v>10071</v>
      </c>
      <c r="C7295" t="s">
        <v>940</v>
      </c>
      <c r="D7295" t="s">
        <v>4034</v>
      </c>
      <c r="E7295" t="s">
        <v>20</v>
      </c>
      <c r="F7295" t="b">
        <v>0</v>
      </c>
      <c r="G7295" t="s">
        <v>941</v>
      </c>
      <c r="H7295" s="4">
        <v>45744.640833333331</v>
      </c>
      <c r="I7295" t="b">
        <v>0</v>
      </c>
      <c r="J7295" t="b">
        <v>0</v>
      </c>
      <c r="K7295" t="s">
        <v>941</v>
      </c>
      <c r="L7295" t="s">
        <v>22</v>
      </c>
      <c r="M7295">
        <v>79500</v>
      </c>
      <c r="O7295" t="s">
        <v>10072</v>
      </c>
      <c r="P7295" t="s">
        <v>770</v>
      </c>
    </row>
    <row r="7296" spans="1:16" x14ac:dyDescent="0.25">
      <c r="A7296" t="s">
        <v>28</v>
      </c>
      <c r="B7296" t="s">
        <v>10073</v>
      </c>
      <c r="C7296" t="s">
        <v>940</v>
      </c>
      <c r="D7296" t="s">
        <v>4034</v>
      </c>
      <c r="E7296" t="s">
        <v>20</v>
      </c>
      <c r="F7296" t="b">
        <v>0</v>
      </c>
      <c r="G7296" t="s">
        <v>941</v>
      </c>
      <c r="H7296" s="4">
        <v>45744.640833333331</v>
      </c>
      <c r="I7296" t="b">
        <v>0</v>
      </c>
      <c r="J7296" t="b">
        <v>0</v>
      </c>
      <c r="K7296" t="s">
        <v>941</v>
      </c>
      <c r="L7296" t="s">
        <v>22</v>
      </c>
      <c r="M7296">
        <v>104750</v>
      </c>
      <c r="O7296" t="s">
        <v>10072</v>
      </c>
      <c r="P7296" t="s">
        <v>3535</v>
      </c>
    </row>
    <row r="7297" spans="1:16" x14ac:dyDescent="0.25">
      <c r="A7297" t="s">
        <v>1</v>
      </c>
      <c r="B7297" t="s">
        <v>10074</v>
      </c>
      <c r="C7297" t="s">
        <v>940</v>
      </c>
      <c r="D7297" t="s">
        <v>4034</v>
      </c>
      <c r="E7297" t="s">
        <v>20</v>
      </c>
      <c r="F7297" t="b">
        <v>0</v>
      </c>
      <c r="G7297" t="s">
        <v>941</v>
      </c>
      <c r="H7297" s="4">
        <v>45744.640833333331</v>
      </c>
      <c r="I7297" t="b">
        <v>0</v>
      </c>
      <c r="J7297" t="b">
        <v>0</v>
      </c>
      <c r="K7297" t="s">
        <v>941</v>
      </c>
      <c r="L7297" t="s">
        <v>22</v>
      </c>
      <c r="M7297">
        <v>111094.5</v>
      </c>
      <c r="O7297" t="s">
        <v>10072</v>
      </c>
      <c r="P7297" t="s">
        <v>770</v>
      </c>
    </row>
    <row r="7298" spans="1:16" x14ac:dyDescent="0.25">
      <c r="A7298" t="s">
        <v>2</v>
      </c>
      <c r="B7298" t="s">
        <v>10075</v>
      </c>
      <c r="C7298" t="s">
        <v>413</v>
      </c>
      <c r="D7298" t="s">
        <v>4034</v>
      </c>
      <c r="E7298" t="s">
        <v>20</v>
      </c>
      <c r="F7298" t="b">
        <v>0</v>
      </c>
      <c r="G7298" t="s">
        <v>414</v>
      </c>
      <c r="H7298" s="4">
        <v>45744.647800925923</v>
      </c>
      <c r="I7298" t="b">
        <v>0</v>
      </c>
      <c r="J7298" t="b">
        <v>0</v>
      </c>
      <c r="K7298" t="s">
        <v>414</v>
      </c>
      <c r="L7298" t="s">
        <v>22</v>
      </c>
      <c r="M7298">
        <v>70000</v>
      </c>
      <c r="O7298" t="s">
        <v>10076</v>
      </c>
      <c r="P7298" t="s">
        <v>10077</v>
      </c>
    </row>
    <row r="7299" spans="1:16" x14ac:dyDescent="0.25">
      <c r="A7299" t="s">
        <v>0</v>
      </c>
      <c r="B7299" t="s">
        <v>10078</v>
      </c>
      <c r="C7299" t="s">
        <v>628</v>
      </c>
      <c r="D7299" t="s">
        <v>9735</v>
      </c>
      <c r="E7299" t="s">
        <v>20</v>
      </c>
      <c r="F7299" t="b">
        <v>0</v>
      </c>
      <c r="G7299" t="s">
        <v>27</v>
      </c>
      <c r="H7299" s="4">
        <v>45744.667442129627</v>
      </c>
      <c r="I7299" t="b">
        <v>0</v>
      </c>
      <c r="J7299" t="b">
        <v>0</v>
      </c>
      <c r="K7299" t="s">
        <v>24</v>
      </c>
      <c r="L7299" t="s">
        <v>22</v>
      </c>
      <c r="M7299">
        <v>107500</v>
      </c>
      <c r="O7299" t="s">
        <v>374</v>
      </c>
      <c r="P7299" t="s">
        <v>10079</v>
      </c>
    </row>
    <row r="7300" spans="1:16" x14ac:dyDescent="0.25">
      <c r="A7300" t="s">
        <v>1</v>
      </c>
      <c r="B7300" t="s">
        <v>550</v>
      </c>
      <c r="C7300" t="s">
        <v>49</v>
      </c>
      <c r="D7300" t="s">
        <v>4327</v>
      </c>
      <c r="E7300" t="s">
        <v>20</v>
      </c>
      <c r="F7300" t="b">
        <v>0</v>
      </c>
      <c r="G7300" t="s">
        <v>41</v>
      </c>
      <c r="H7300" s="4">
        <v>45744.70925925926</v>
      </c>
      <c r="I7300" t="b">
        <v>0</v>
      </c>
      <c r="J7300" t="b">
        <v>1</v>
      </c>
      <c r="K7300" t="s">
        <v>24</v>
      </c>
      <c r="L7300" t="s">
        <v>22</v>
      </c>
      <c r="M7300">
        <v>137500</v>
      </c>
      <c r="O7300" t="s">
        <v>2624</v>
      </c>
      <c r="P7300" t="s">
        <v>5582</v>
      </c>
    </row>
    <row r="7301" spans="1:16" x14ac:dyDescent="0.25">
      <c r="A7301" t="s">
        <v>2</v>
      </c>
      <c r="B7301" t="s">
        <v>10080</v>
      </c>
      <c r="C7301" t="s">
        <v>2465</v>
      </c>
      <c r="D7301" t="s">
        <v>3828</v>
      </c>
      <c r="E7301" t="s">
        <v>219</v>
      </c>
      <c r="F7301" t="b">
        <v>0</v>
      </c>
      <c r="G7301" t="s">
        <v>41</v>
      </c>
      <c r="H7301" s="4">
        <v>45744.709745370368</v>
      </c>
      <c r="I7301" t="b">
        <v>0</v>
      </c>
      <c r="J7301" t="b">
        <v>0</v>
      </c>
      <c r="K7301" t="s">
        <v>24</v>
      </c>
      <c r="L7301" t="s">
        <v>36</v>
      </c>
      <c r="N7301">
        <v>60.279998779296882</v>
      </c>
      <c r="O7301" t="s">
        <v>10081</v>
      </c>
      <c r="P7301" t="s">
        <v>10082</v>
      </c>
    </row>
    <row r="7302" spans="1:16" x14ac:dyDescent="0.25">
      <c r="A7302" t="s">
        <v>2</v>
      </c>
      <c r="B7302" t="s">
        <v>10083</v>
      </c>
      <c r="C7302" t="s">
        <v>82</v>
      </c>
      <c r="D7302" t="s">
        <v>3828</v>
      </c>
      <c r="E7302" t="s">
        <v>20</v>
      </c>
      <c r="F7302" t="b">
        <v>0</v>
      </c>
      <c r="G7302" t="s">
        <v>52</v>
      </c>
      <c r="H7302" s="4">
        <v>45744.710844907408</v>
      </c>
      <c r="I7302" t="b">
        <v>1</v>
      </c>
      <c r="J7302" t="b">
        <v>0</v>
      </c>
      <c r="K7302" t="s">
        <v>24</v>
      </c>
      <c r="L7302" t="s">
        <v>22</v>
      </c>
      <c r="M7302">
        <v>139500</v>
      </c>
      <c r="O7302" t="s">
        <v>10084</v>
      </c>
      <c r="P7302" t="s">
        <v>2780</v>
      </c>
    </row>
    <row r="7303" spans="1:16" x14ac:dyDescent="0.25">
      <c r="A7303" t="s">
        <v>139</v>
      </c>
      <c r="B7303" t="s">
        <v>277</v>
      </c>
      <c r="C7303" t="s">
        <v>76</v>
      </c>
      <c r="D7303" t="s">
        <v>3972</v>
      </c>
      <c r="E7303" t="s">
        <v>20</v>
      </c>
      <c r="F7303" t="b">
        <v>0</v>
      </c>
      <c r="G7303" t="s">
        <v>41</v>
      </c>
      <c r="H7303" s="4">
        <v>45744.750300925924</v>
      </c>
      <c r="I7303" t="b">
        <v>0</v>
      </c>
      <c r="J7303" t="b">
        <v>1</v>
      </c>
      <c r="K7303" t="s">
        <v>24</v>
      </c>
      <c r="L7303" t="s">
        <v>22</v>
      </c>
      <c r="M7303">
        <v>102500</v>
      </c>
      <c r="O7303" t="s">
        <v>10085</v>
      </c>
      <c r="P7303" t="s">
        <v>10086</v>
      </c>
    </row>
    <row r="7304" spans="1:16" x14ac:dyDescent="0.25">
      <c r="A7304" t="s">
        <v>0</v>
      </c>
      <c r="B7304" t="s">
        <v>9779</v>
      </c>
      <c r="C7304" t="s">
        <v>10087</v>
      </c>
      <c r="D7304" t="s">
        <v>3956</v>
      </c>
      <c r="E7304" t="s">
        <v>20</v>
      </c>
      <c r="F7304" t="b">
        <v>0</v>
      </c>
      <c r="G7304" t="s">
        <v>30</v>
      </c>
      <c r="H7304" s="4">
        <v>45744.750543981478</v>
      </c>
      <c r="I7304" t="b">
        <v>0</v>
      </c>
      <c r="J7304" t="b">
        <v>1</v>
      </c>
      <c r="K7304" t="s">
        <v>24</v>
      </c>
      <c r="L7304" t="s">
        <v>36</v>
      </c>
      <c r="N7304">
        <v>26.654998779296879</v>
      </c>
      <c r="O7304" t="s">
        <v>9765</v>
      </c>
      <c r="P7304" t="s">
        <v>9766</v>
      </c>
    </row>
    <row r="7305" spans="1:16" x14ac:dyDescent="0.25">
      <c r="A7305" t="s">
        <v>0</v>
      </c>
      <c r="B7305" t="s">
        <v>0</v>
      </c>
      <c r="C7305" t="s">
        <v>3711</v>
      </c>
      <c r="D7305" t="s">
        <v>3972</v>
      </c>
      <c r="E7305" t="s">
        <v>20</v>
      </c>
      <c r="F7305" t="b">
        <v>0</v>
      </c>
      <c r="G7305" t="s">
        <v>23</v>
      </c>
      <c r="H7305" s="4">
        <v>45744.77983796296</v>
      </c>
      <c r="I7305" t="b">
        <v>0</v>
      </c>
      <c r="J7305" t="b">
        <v>1</v>
      </c>
      <c r="K7305" t="s">
        <v>24</v>
      </c>
      <c r="L7305" t="s">
        <v>22</v>
      </c>
      <c r="M7305">
        <v>121000</v>
      </c>
      <c r="O7305" t="s">
        <v>1857</v>
      </c>
      <c r="P7305" t="s">
        <v>2136</v>
      </c>
    </row>
    <row r="7306" spans="1:16" x14ac:dyDescent="0.25">
      <c r="A7306" t="s">
        <v>0</v>
      </c>
      <c r="B7306" t="s">
        <v>10088</v>
      </c>
      <c r="C7306" t="s">
        <v>4087</v>
      </c>
      <c r="D7306" t="s">
        <v>3956</v>
      </c>
      <c r="E7306" t="s">
        <v>105</v>
      </c>
      <c r="F7306" t="b">
        <v>0</v>
      </c>
      <c r="G7306" t="s">
        <v>27</v>
      </c>
      <c r="H7306" s="4">
        <v>45744.791886574072</v>
      </c>
      <c r="I7306" t="b">
        <v>1</v>
      </c>
      <c r="J7306" t="b">
        <v>0</v>
      </c>
      <c r="K7306" t="s">
        <v>24</v>
      </c>
      <c r="L7306" t="s">
        <v>36</v>
      </c>
      <c r="N7306">
        <v>24.014999389648441</v>
      </c>
      <c r="O7306" t="s">
        <v>4088</v>
      </c>
      <c r="P7306" t="s">
        <v>1597</v>
      </c>
    </row>
    <row r="7307" spans="1:16" x14ac:dyDescent="0.25">
      <c r="A7307" t="s">
        <v>0</v>
      </c>
      <c r="B7307" t="s">
        <v>0</v>
      </c>
      <c r="C7307" t="s">
        <v>3115</v>
      </c>
      <c r="D7307" t="s">
        <v>3828</v>
      </c>
      <c r="E7307" t="s">
        <v>20</v>
      </c>
      <c r="F7307" t="b">
        <v>0</v>
      </c>
      <c r="G7307" t="s">
        <v>41</v>
      </c>
      <c r="H7307" s="4">
        <v>45744.791944444441</v>
      </c>
      <c r="I7307" t="b">
        <v>1</v>
      </c>
      <c r="J7307" t="b">
        <v>1</v>
      </c>
      <c r="K7307" t="s">
        <v>24</v>
      </c>
      <c r="L7307" t="s">
        <v>36</v>
      </c>
      <c r="N7307">
        <v>32.5</v>
      </c>
      <c r="O7307" t="s">
        <v>1214</v>
      </c>
    </row>
    <row r="7308" spans="1:16" x14ac:dyDescent="0.25">
      <c r="A7308" t="s">
        <v>2</v>
      </c>
      <c r="B7308" t="s">
        <v>10089</v>
      </c>
      <c r="C7308" t="s">
        <v>39</v>
      </c>
      <c r="D7308" t="s">
        <v>2208</v>
      </c>
      <c r="E7308" t="s">
        <v>51</v>
      </c>
      <c r="F7308" t="b">
        <v>1</v>
      </c>
      <c r="G7308" t="s">
        <v>30</v>
      </c>
      <c r="H7308" s="4">
        <v>45744.793773148151</v>
      </c>
      <c r="I7308" t="b">
        <v>1</v>
      </c>
      <c r="J7308" t="b">
        <v>1</v>
      </c>
      <c r="K7308" t="s">
        <v>24</v>
      </c>
      <c r="L7308" t="s">
        <v>36</v>
      </c>
      <c r="N7308">
        <v>52.5</v>
      </c>
      <c r="O7308" t="s">
        <v>289</v>
      </c>
      <c r="P7308" t="s">
        <v>10090</v>
      </c>
    </row>
    <row r="7309" spans="1:16" x14ac:dyDescent="0.25">
      <c r="A7309" t="s">
        <v>0</v>
      </c>
      <c r="B7309" t="s">
        <v>2002</v>
      </c>
      <c r="C7309" t="s">
        <v>3578</v>
      </c>
      <c r="D7309" t="s">
        <v>3956</v>
      </c>
      <c r="E7309" t="s">
        <v>20</v>
      </c>
      <c r="F7309" t="b">
        <v>0</v>
      </c>
      <c r="G7309" t="s">
        <v>27</v>
      </c>
      <c r="H7309" s="4">
        <v>45744.833391203712</v>
      </c>
      <c r="I7309" t="b">
        <v>0</v>
      </c>
      <c r="J7309" t="b">
        <v>0</v>
      </c>
      <c r="K7309" t="s">
        <v>24</v>
      </c>
      <c r="L7309" t="s">
        <v>36</v>
      </c>
      <c r="N7309">
        <v>27.979999542236332</v>
      </c>
      <c r="O7309" t="s">
        <v>10091</v>
      </c>
      <c r="P7309" t="s">
        <v>2233</v>
      </c>
    </row>
    <row r="7310" spans="1:16" x14ac:dyDescent="0.25">
      <c r="A7310" t="s">
        <v>0</v>
      </c>
      <c r="B7310" t="s">
        <v>10092</v>
      </c>
      <c r="C7310" t="s">
        <v>236</v>
      </c>
      <c r="D7310" t="s">
        <v>2208</v>
      </c>
      <c r="E7310" t="s">
        <v>20</v>
      </c>
      <c r="F7310" t="b">
        <v>0</v>
      </c>
      <c r="G7310" t="s">
        <v>27</v>
      </c>
      <c r="H7310" s="4">
        <v>45744.833460648151</v>
      </c>
      <c r="I7310" t="b">
        <v>0</v>
      </c>
      <c r="J7310" t="b">
        <v>1</v>
      </c>
      <c r="K7310" t="s">
        <v>24</v>
      </c>
      <c r="L7310" t="s">
        <v>22</v>
      </c>
      <c r="M7310">
        <v>130500</v>
      </c>
      <c r="O7310" t="s">
        <v>10093</v>
      </c>
      <c r="P7310" t="s">
        <v>204</v>
      </c>
    </row>
    <row r="7311" spans="1:16" x14ac:dyDescent="0.25">
      <c r="A7311" t="s">
        <v>2</v>
      </c>
      <c r="B7311" t="s">
        <v>2</v>
      </c>
      <c r="C7311" t="s">
        <v>3435</v>
      </c>
      <c r="D7311" t="s">
        <v>1188</v>
      </c>
      <c r="E7311" t="s">
        <v>20</v>
      </c>
      <c r="F7311" t="b">
        <v>0</v>
      </c>
      <c r="G7311" t="s">
        <v>41</v>
      </c>
      <c r="H7311" s="4">
        <v>45744.834768518522</v>
      </c>
      <c r="I7311" t="b">
        <v>0</v>
      </c>
      <c r="J7311" t="b">
        <v>0</v>
      </c>
      <c r="K7311" t="s">
        <v>24</v>
      </c>
      <c r="L7311" t="s">
        <v>22</v>
      </c>
      <c r="M7311">
        <v>127500</v>
      </c>
      <c r="O7311" t="s">
        <v>10094</v>
      </c>
      <c r="P7311" t="s">
        <v>10095</v>
      </c>
    </row>
    <row r="7312" spans="1:16" x14ac:dyDescent="0.25">
      <c r="A7312" t="s">
        <v>2</v>
      </c>
      <c r="B7312" t="s">
        <v>1701</v>
      </c>
      <c r="C7312" t="s">
        <v>1007</v>
      </c>
      <c r="D7312" t="s">
        <v>3828</v>
      </c>
      <c r="E7312" t="s">
        <v>51</v>
      </c>
      <c r="F7312" t="b">
        <v>0</v>
      </c>
      <c r="G7312" t="s">
        <v>41</v>
      </c>
      <c r="H7312" s="4">
        <v>45744.834826388891</v>
      </c>
      <c r="I7312" t="b">
        <v>1</v>
      </c>
      <c r="J7312" t="b">
        <v>0</v>
      </c>
      <c r="K7312" t="s">
        <v>24</v>
      </c>
      <c r="L7312" t="s">
        <v>36</v>
      </c>
      <c r="N7312">
        <v>47.5</v>
      </c>
      <c r="O7312" t="s">
        <v>2310</v>
      </c>
    </row>
    <row r="7313" spans="1:16" x14ac:dyDescent="0.25">
      <c r="A7313" t="s">
        <v>2</v>
      </c>
      <c r="B7313" t="s">
        <v>8979</v>
      </c>
      <c r="C7313" t="s">
        <v>2941</v>
      </c>
      <c r="D7313" t="s">
        <v>3956</v>
      </c>
      <c r="E7313" t="s">
        <v>20</v>
      </c>
      <c r="F7313" t="b">
        <v>0</v>
      </c>
      <c r="G7313" t="s">
        <v>35</v>
      </c>
      <c r="H7313" s="4">
        <v>45744.83520833333</v>
      </c>
      <c r="I7313" t="b">
        <v>0</v>
      </c>
      <c r="J7313" t="b">
        <v>1</v>
      </c>
      <c r="K7313" t="s">
        <v>24</v>
      </c>
      <c r="L7313" t="s">
        <v>36</v>
      </c>
      <c r="N7313">
        <v>30.505001068115231</v>
      </c>
      <c r="O7313" t="s">
        <v>1071</v>
      </c>
      <c r="P7313" t="s">
        <v>8980</v>
      </c>
    </row>
    <row r="7314" spans="1:16" x14ac:dyDescent="0.25">
      <c r="A7314" t="s">
        <v>89</v>
      </c>
      <c r="B7314" t="s">
        <v>10096</v>
      </c>
      <c r="C7314" t="s">
        <v>757</v>
      </c>
      <c r="D7314" t="s">
        <v>4089</v>
      </c>
      <c r="E7314" t="s">
        <v>20</v>
      </c>
      <c r="F7314" t="b">
        <v>0</v>
      </c>
      <c r="G7314" t="s">
        <v>41</v>
      </c>
      <c r="H7314" s="4">
        <v>45744.876458333332</v>
      </c>
      <c r="I7314" t="b">
        <v>0</v>
      </c>
      <c r="J7314" t="b">
        <v>1</v>
      </c>
      <c r="K7314" t="s">
        <v>24</v>
      </c>
      <c r="L7314" t="s">
        <v>22</v>
      </c>
      <c r="M7314">
        <v>205500</v>
      </c>
      <c r="O7314" t="s">
        <v>10097</v>
      </c>
      <c r="P7314" t="s">
        <v>10098</v>
      </c>
    </row>
    <row r="7315" spans="1:16" x14ac:dyDescent="0.25">
      <c r="A7315" t="s">
        <v>2</v>
      </c>
      <c r="B7315" t="s">
        <v>10099</v>
      </c>
      <c r="C7315" t="s">
        <v>39</v>
      </c>
      <c r="D7315" t="s">
        <v>2208</v>
      </c>
      <c r="F7315" t="b">
        <v>1</v>
      </c>
      <c r="G7315" t="s">
        <v>35</v>
      </c>
      <c r="H7315" s="4">
        <v>45744.876747685194</v>
      </c>
      <c r="I7315" t="b">
        <v>1</v>
      </c>
      <c r="J7315" t="b">
        <v>0</v>
      </c>
      <c r="K7315" t="s">
        <v>24</v>
      </c>
      <c r="L7315" t="s">
        <v>36</v>
      </c>
      <c r="N7315">
        <v>94.519996643066406</v>
      </c>
      <c r="O7315" t="s">
        <v>10100</v>
      </c>
      <c r="P7315" t="s">
        <v>10101</v>
      </c>
    </row>
    <row r="7316" spans="1:16" x14ac:dyDescent="0.25">
      <c r="A7316" t="s">
        <v>25</v>
      </c>
      <c r="B7316" t="s">
        <v>1577</v>
      </c>
      <c r="C7316" t="s">
        <v>2182</v>
      </c>
      <c r="D7316" t="s">
        <v>3956</v>
      </c>
      <c r="E7316" t="s">
        <v>34</v>
      </c>
      <c r="F7316" t="b">
        <v>0</v>
      </c>
      <c r="G7316" t="s">
        <v>27</v>
      </c>
      <c r="H7316" s="4">
        <v>45744.916759259257</v>
      </c>
      <c r="I7316" t="b">
        <v>0</v>
      </c>
      <c r="J7316" t="b">
        <v>0</v>
      </c>
      <c r="K7316" t="s">
        <v>24</v>
      </c>
      <c r="L7316" t="s">
        <v>36</v>
      </c>
      <c r="N7316">
        <v>27.979999542236332</v>
      </c>
      <c r="O7316" t="s">
        <v>10102</v>
      </c>
      <c r="P7316" t="s">
        <v>10103</v>
      </c>
    </row>
    <row r="7317" spans="1:16" x14ac:dyDescent="0.25">
      <c r="A7317" t="s">
        <v>25</v>
      </c>
      <c r="B7317" t="s">
        <v>25</v>
      </c>
      <c r="C7317" t="s">
        <v>1353</v>
      </c>
      <c r="D7317" t="s">
        <v>3956</v>
      </c>
      <c r="E7317" t="s">
        <v>34</v>
      </c>
      <c r="F7317" t="b">
        <v>0</v>
      </c>
      <c r="G7317" t="s">
        <v>52</v>
      </c>
      <c r="H7317" s="4">
        <v>45744.917349537027</v>
      </c>
      <c r="I7317" t="b">
        <v>0</v>
      </c>
      <c r="J7317" t="b">
        <v>1</v>
      </c>
      <c r="K7317" t="s">
        <v>24</v>
      </c>
      <c r="L7317" t="s">
        <v>36</v>
      </c>
      <c r="N7317">
        <v>22.694999694824219</v>
      </c>
      <c r="O7317" t="s">
        <v>74</v>
      </c>
      <c r="P7317" t="s">
        <v>10104</v>
      </c>
    </row>
    <row r="7318" spans="1:16" x14ac:dyDescent="0.25">
      <c r="A7318" t="s">
        <v>2</v>
      </c>
      <c r="B7318" t="s">
        <v>10105</v>
      </c>
      <c r="C7318" t="s">
        <v>1040</v>
      </c>
      <c r="D7318" t="s">
        <v>3828</v>
      </c>
      <c r="E7318" t="s">
        <v>51</v>
      </c>
      <c r="F7318" t="b">
        <v>0</v>
      </c>
      <c r="G7318" t="s">
        <v>41</v>
      </c>
      <c r="H7318" s="4">
        <v>45744.918124999997</v>
      </c>
      <c r="I7318" t="b">
        <v>0</v>
      </c>
      <c r="J7318" t="b">
        <v>0</v>
      </c>
      <c r="K7318" t="s">
        <v>24</v>
      </c>
      <c r="L7318" t="s">
        <v>36</v>
      </c>
      <c r="N7318">
        <v>40</v>
      </c>
      <c r="O7318" t="s">
        <v>1868</v>
      </c>
      <c r="P7318" t="s">
        <v>10106</v>
      </c>
    </row>
    <row r="7319" spans="1:16" x14ac:dyDescent="0.25">
      <c r="A7319" t="s">
        <v>2</v>
      </c>
      <c r="B7319" t="s">
        <v>10107</v>
      </c>
      <c r="C7319" t="s">
        <v>622</v>
      </c>
      <c r="D7319" t="s">
        <v>3956</v>
      </c>
      <c r="E7319" t="s">
        <v>34</v>
      </c>
      <c r="F7319" t="b">
        <v>0</v>
      </c>
      <c r="G7319" t="s">
        <v>41</v>
      </c>
      <c r="H7319" s="4">
        <v>45744.918298611112</v>
      </c>
      <c r="I7319" t="b">
        <v>0</v>
      </c>
      <c r="J7319" t="b">
        <v>1</v>
      </c>
      <c r="K7319" t="s">
        <v>24</v>
      </c>
      <c r="L7319" t="s">
        <v>36</v>
      </c>
      <c r="N7319">
        <v>57.060001373291023</v>
      </c>
      <c r="O7319" t="s">
        <v>10108</v>
      </c>
      <c r="P7319" t="s">
        <v>10109</v>
      </c>
    </row>
    <row r="7320" spans="1:16" x14ac:dyDescent="0.25">
      <c r="A7320" t="s">
        <v>0</v>
      </c>
      <c r="B7320" t="s">
        <v>10110</v>
      </c>
      <c r="C7320" t="s">
        <v>82</v>
      </c>
      <c r="D7320" t="s">
        <v>3972</v>
      </c>
      <c r="E7320" t="s">
        <v>20</v>
      </c>
      <c r="F7320" t="b">
        <v>0</v>
      </c>
      <c r="G7320" t="s">
        <v>27</v>
      </c>
      <c r="H7320" s="4">
        <v>45744.958379629628</v>
      </c>
      <c r="I7320" t="b">
        <v>0</v>
      </c>
      <c r="J7320" t="b">
        <v>0</v>
      </c>
      <c r="K7320" t="s">
        <v>24</v>
      </c>
      <c r="L7320" t="s">
        <v>36</v>
      </c>
      <c r="N7320">
        <v>57.5</v>
      </c>
      <c r="O7320" t="s">
        <v>2450</v>
      </c>
      <c r="P7320" t="s">
        <v>10111</v>
      </c>
    </row>
    <row r="7321" spans="1:16" x14ac:dyDescent="0.25">
      <c r="A7321" t="s">
        <v>1</v>
      </c>
      <c r="B7321" t="s">
        <v>1728</v>
      </c>
      <c r="C7321" t="s">
        <v>841</v>
      </c>
      <c r="D7321" t="s">
        <v>3972</v>
      </c>
      <c r="E7321" t="s">
        <v>20</v>
      </c>
      <c r="F7321" t="b">
        <v>0</v>
      </c>
      <c r="G7321" t="s">
        <v>30</v>
      </c>
      <c r="H7321" s="4">
        <v>45744.959432870368</v>
      </c>
      <c r="I7321" t="b">
        <v>0</v>
      </c>
      <c r="J7321" t="b">
        <v>1</v>
      </c>
      <c r="K7321" t="s">
        <v>24</v>
      </c>
      <c r="L7321" t="s">
        <v>22</v>
      </c>
      <c r="M7321">
        <v>84000.078125</v>
      </c>
      <c r="O7321" t="s">
        <v>9871</v>
      </c>
      <c r="P7321" t="s">
        <v>1597</v>
      </c>
    </row>
    <row r="7322" spans="1:16" x14ac:dyDescent="0.25">
      <c r="A7322" t="s">
        <v>2</v>
      </c>
      <c r="B7322" t="s">
        <v>10112</v>
      </c>
      <c r="C7322" t="s">
        <v>29</v>
      </c>
      <c r="D7322" t="s">
        <v>3956</v>
      </c>
      <c r="E7322" t="s">
        <v>34</v>
      </c>
      <c r="F7322" t="b">
        <v>0</v>
      </c>
      <c r="G7322" t="s">
        <v>41</v>
      </c>
      <c r="H7322" s="4">
        <v>45744.95989583333</v>
      </c>
      <c r="I7322" t="b">
        <v>1</v>
      </c>
      <c r="J7322" t="b">
        <v>0</v>
      </c>
      <c r="K7322" t="s">
        <v>24</v>
      </c>
      <c r="L7322" t="s">
        <v>36</v>
      </c>
      <c r="N7322">
        <v>38.215000152587891</v>
      </c>
      <c r="O7322" t="s">
        <v>1411</v>
      </c>
      <c r="P7322" t="s">
        <v>274</v>
      </c>
    </row>
    <row r="7323" spans="1:16" x14ac:dyDescent="0.25">
      <c r="A7323" t="s">
        <v>2</v>
      </c>
      <c r="B7323" t="s">
        <v>10113</v>
      </c>
      <c r="C7323" t="s">
        <v>633</v>
      </c>
      <c r="D7323" t="s">
        <v>2208</v>
      </c>
      <c r="E7323" t="s">
        <v>51</v>
      </c>
      <c r="F7323" t="b">
        <v>0</v>
      </c>
      <c r="G7323" t="s">
        <v>41</v>
      </c>
      <c r="H7323" s="4">
        <v>45744.95989583333</v>
      </c>
      <c r="I7323" t="b">
        <v>0</v>
      </c>
      <c r="J7323" t="b">
        <v>1</v>
      </c>
      <c r="K7323" t="s">
        <v>24</v>
      </c>
      <c r="L7323" t="s">
        <v>36</v>
      </c>
      <c r="N7323">
        <v>60</v>
      </c>
      <c r="O7323" t="s">
        <v>1171</v>
      </c>
      <c r="P7323" t="s">
        <v>221</v>
      </c>
    </row>
    <row r="7324" spans="1:16" x14ac:dyDescent="0.25">
      <c r="A7324" t="s">
        <v>2</v>
      </c>
      <c r="B7324" t="s">
        <v>10114</v>
      </c>
      <c r="C7324" t="s">
        <v>1534</v>
      </c>
      <c r="D7324" t="s">
        <v>3828</v>
      </c>
      <c r="E7324" t="s">
        <v>20</v>
      </c>
      <c r="F7324" t="b">
        <v>0</v>
      </c>
      <c r="G7324" t="s">
        <v>41</v>
      </c>
      <c r="H7324" s="4">
        <v>45745.001516203702</v>
      </c>
      <c r="I7324" t="b">
        <v>0</v>
      </c>
      <c r="J7324" t="b">
        <v>1</v>
      </c>
      <c r="K7324" t="s">
        <v>24</v>
      </c>
      <c r="L7324" t="s">
        <v>22</v>
      </c>
      <c r="M7324">
        <v>187500</v>
      </c>
      <c r="O7324" t="s">
        <v>341</v>
      </c>
    </row>
    <row r="7325" spans="1:16" x14ac:dyDescent="0.25">
      <c r="A7325" t="s">
        <v>1</v>
      </c>
      <c r="B7325" t="s">
        <v>661</v>
      </c>
      <c r="C7325" t="s">
        <v>211</v>
      </c>
      <c r="D7325" t="s">
        <v>3828</v>
      </c>
      <c r="E7325" t="s">
        <v>20</v>
      </c>
      <c r="F7325" t="b">
        <v>0</v>
      </c>
      <c r="G7325" t="s">
        <v>23</v>
      </c>
      <c r="H7325" s="4">
        <v>45745.030069444438</v>
      </c>
      <c r="I7325" t="b">
        <v>0</v>
      </c>
      <c r="J7325" t="b">
        <v>0</v>
      </c>
      <c r="K7325" t="s">
        <v>24</v>
      </c>
      <c r="L7325" t="s">
        <v>22</v>
      </c>
      <c r="M7325">
        <v>90000</v>
      </c>
      <c r="O7325" t="s">
        <v>10115</v>
      </c>
      <c r="P7325" t="s">
        <v>193</v>
      </c>
    </row>
    <row r="7326" spans="1:16" x14ac:dyDescent="0.25">
      <c r="A7326" t="s">
        <v>0</v>
      </c>
      <c r="B7326" t="s">
        <v>0</v>
      </c>
      <c r="C7326" t="s">
        <v>3081</v>
      </c>
      <c r="D7326" t="s">
        <v>7546</v>
      </c>
      <c r="E7326" t="s">
        <v>34</v>
      </c>
      <c r="F7326" t="b">
        <v>0</v>
      </c>
      <c r="G7326" t="s">
        <v>41</v>
      </c>
      <c r="H7326" s="4">
        <v>45745.042048611111</v>
      </c>
      <c r="I7326" t="b">
        <v>0</v>
      </c>
      <c r="J7326" t="b">
        <v>0</v>
      </c>
      <c r="K7326" t="s">
        <v>24</v>
      </c>
      <c r="L7326" t="s">
        <v>36</v>
      </c>
      <c r="N7326">
        <v>15</v>
      </c>
      <c r="O7326" t="s">
        <v>7547</v>
      </c>
      <c r="P7326" t="s">
        <v>61</v>
      </c>
    </row>
    <row r="7327" spans="1:16" x14ac:dyDescent="0.25">
      <c r="A7327" t="s">
        <v>1</v>
      </c>
      <c r="B7327" t="s">
        <v>10116</v>
      </c>
      <c r="C7327" t="s">
        <v>39</v>
      </c>
      <c r="D7327" t="s">
        <v>7657</v>
      </c>
      <c r="E7327" t="s">
        <v>20</v>
      </c>
      <c r="F7327" t="b">
        <v>1</v>
      </c>
      <c r="G7327" t="s">
        <v>2495</v>
      </c>
      <c r="H7327" s="4">
        <v>45745.196030092593</v>
      </c>
      <c r="I7327" t="b">
        <v>0</v>
      </c>
      <c r="J7327" t="b">
        <v>0</v>
      </c>
      <c r="K7327" t="s">
        <v>2495</v>
      </c>
      <c r="L7327" t="s">
        <v>22</v>
      </c>
      <c r="M7327">
        <v>70000</v>
      </c>
      <c r="O7327" t="s">
        <v>10117</v>
      </c>
      <c r="P7327" t="s">
        <v>448</v>
      </c>
    </row>
    <row r="7328" spans="1:16" x14ac:dyDescent="0.25">
      <c r="A7328" t="s">
        <v>0</v>
      </c>
      <c r="B7328" t="s">
        <v>10118</v>
      </c>
      <c r="C7328" t="s">
        <v>82</v>
      </c>
      <c r="D7328" t="s">
        <v>3969</v>
      </c>
      <c r="E7328" t="s">
        <v>20</v>
      </c>
      <c r="F7328" t="b">
        <v>0</v>
      </c>
      <c r="G7328" t="s">
        <v>27</v>
      </c>
      <c r="H7328" s="4">
        <v>45745.2500462963</v>
      </c>
      <c r="I7328" t="b">
        <v>0</v>
      </c>
      <c r="J7328" t="b">
        <v>1</v>
      </c>
      <c r="K7328" t="s">
        <v>24</v>
      </c>
      <c r="L7328" t="s">
        <v>22</v>
      </c>
      <c r="M7328">
        <v>178000</v>
      </c>
      <c r="O7328" t="s">
        <v>7419</v>
      </c>
      <c r="P7328" t="s">
        <v>2951</v>
      </c>
    </row>
    <row r="7329" spans="1:16" x14ac:dyDescent="0.25">
      <c r="A7329" t="s">
        <v>0</v>
      </c>
      <c r="B7329" t="s">
        <v>1290</v>
      </c>
      <c r="C7329" t="s">
        <v>82</v>
      </c>
      <c r="D7329" t="s">
        <v>4204</v>
      </c>
      <c r="E7329" t="s">
        <v>20</v>
      </c>
      <c r="F7329" t="b">
        <v>0</v>
      </c>
      <c r="G7329" t="s">
        <v>27</v>
      </c>
      <c r="H7329" s="4">
        <v>45745.250115740739</v>
      </c>
      <c r="I7329" t="b">
        <v>1</v>
      </c>
      <c r="J7329" t="b">
        <v>1</v>
      </c>
      <c r="K7329" t="s">
        <v>24</v>
      </c>
      <c r="L7329" t="s">
        <v>22</v>
      </c>
      <c r="M7329">
        <v>215000</v>
      </c>
      <c r="O7329" t="s">
        <v>10119</v>
      </c>
      <c r="P7329" t="s">
        <v>10120</v>
      </c>
    </row>
    <row r="7330" spans="1:16" x14ac:dyDescent="0.25">
      <c r="A7330" t="s">
        <v>0</v>
      </c>
      <c r="B7330" t="s">
        <v>10121</v>
      </c>
      <c r="C7330" t="s">
        <v>386</v>
      </c>
      <c r="D7330" t="s">
        <v>10122</v>
      </c>
      <c r="F7330" t="b">
        <v>0</v>
      </c>
      <c r="G7330" t="s">
        <v>41</v>
      </c>
      <c r="H7330" s="4">
        <v>45745.250509259262</v>
      </c>
      <c r="I7330" t="b">
        <v>1</v>
      </c>
      <c r="J7330" t="b">
        <v>1</v>
      </c>
      <c r="K7330" t="s">
        <v>24</v>
      </c>
      <c r="L7330" t="s">
        <v>36</v>
      </c>
      <c r="N7330">
        <v>36.279998779296882</v>
      </c>
      <c r="O7330" t="s">
        <v>1336</v>
      </c>
      <c r="P7330" t="s">
        <v>280</v>
      </c>
    </row>
    <row r="7331" spans="1:16" x14ac:dyDescent="0.25">
      <c r="A7331" t="s">
        <v>25</v>
      </c>
      <c r="B7331" t="s">
        <v>25</v>
      </c>
      <c r="C7331" t="s">
        <v>494</v>
      </c>
      <c r="D7331" t="s">
        <v>2208</v>
      </c>
      <c r="E7331" t="s">
        <v>20</v>
      </c>
      <c r="F7331" t="b">
        <v>0</v>
      </c>
      <c r="G7331" t="s">
        <v>41</v>
      </c>
      <c r="H7331" s="4">
        <v>45745.250509259262</v>
      </c>
      <c r="I7331" t="b">
        <v>1</v>
      </c>
      <c r="J7331" t="b">
        <v>0</v>
      </c>
      <c r="K7331" t="s">
        <v>24</v>
      </c>
      <c r="L7331" t="s">
        <v>22</v>
      </c>
      <c r="M7331">
        <v>122500</v>
      </c>
      <c r="O7331" t="s">
        <v>10015</v>
      </c>
      <c r="P7331" t="s">
        <v>10016</v>
      </c>
    </row>
    <row r="7332" spans="1:16" x14ac:dyDescent="0.25">
      <c r="A7332" t="s">
        <v>0</v>
      </c>
      <c r="B7332" t="s">
        <v>0</v>
      </c>
      <c r="C7332" t="s">
        <v>10123</v>
      </c>
      <c r="D7332" t="s">
        <v>7546</v>
      </c>
      <c r="E7332" t="s">
        <v>34</v>
      </c>
      <c r="F7332" t="b">
        <v>0</v>
      </c>
      <c r="G7332" t="s">
        <v>41</v>
      </c>
      <c r="H7332" s="4">
        <v>45745.250601851847</v>
      </c>
      <c r="I7332" t="b">
        <v>0</v>
      </c>
      <c r="J7332" t="b">
        <v>0</v>
      </c>
      <c r="K7332" t="s">
        <v>24</v>
      </c>
      <c r="L7332" t="s">
        <v>36</v>
      </c>
      <c r="N7332">
        <v>15</v>
      </c>
      <c r="O7332" t="s">
        <v>7547</v>
      </c>
      <c r="P7332" t="s">
        <v>61</v>
      </c>
    </row>
    <row r="7333" spans="1:16" x14ac:dyDescent="0.25">
      <c r="A7333" t="s">
        <v>1</v>
      </c>
      <c r="B7333" t="s">
        <v>10124</v>
      </c>
      <c r="C7333" t="s">
        <v>213</v>
      </c>
      <c r="D7333" t="s">
        <v>3972</v>
      </c>
      <c r="E7333" t="s">
        <v>20</v>
      </c>
      <c r="F7333" t="b">
        <v>0</v>
      </c>
      <c r="G7333" t="s">
        <v>41</v>
      </c>
      <c r="H7333" s="4">
        <v>45745.251215277778</v>
      </c>
      <c r="I7333" t="b">
        <v>0</v>
      </c>
      <c r="J7333" t="b">
        <v>1</v>
      </c>
      <c r="K7333" t="s">
        <v>24</v>
      </c>
      <c r="L7333" t="s">
        <v>22</v>
      </c>
      <c r="M7333">
        <v>232500</v>
      </c>
      <c r="O7333" t="s">
        <v>2768</v>
      </c>
      <c r="P7333" t="s">
        <v>149</v>
      </c>
    </row>
    <row r="7334" spans="1:16" x14ac:dyDescent="0.25">
      <c r="A7334" t="s">
        <v>2</v>
      </c>
      <c r="B7334" t="s">
        <v>638</v>
      </c>
      <c r="C7334" t="s">
        <v>213</v>
      </c>
      <c r="D7334" t="s">
        <v>3828</v>
      </c>
      <c r="E7334" t="s">
        <v>20</v>
      </c>
      <c r="F7334" t="b">
        <v>0</v>
      </c>
      <c r="G7334" t="s">
        <v>41</v>
      </c>
      <c r="H7334" s="4">
        <v>45745.25141203704</v>
      </c>
      <c r="I7334" t="b">
        <v>0</v>
      </c>
      <c r="J7334" t="b">
        <v>1</v>
      </c>
      <c r="K7334" t="s">
        <v>24</v>
      </c>
      <c r="L7334" t="s">
        <v>22</v>
      </c>
      <c r="M7334">
        <v>128114.578125</v>
      </c>
      <c r="O7334" t="s">
        <v>7800</v>
      </c>
      <c r="P7334" t="s">
        <v>7801</v>
      </c>
    </row>
    <row r="7335" spans="1:16" x14ac:dyDescent="0.25">
      <c r="A7335" t="s">
        <v>1</v>
      </c>
      <c r="B7335" t="s">
        <v>10125</v>
      </c>
      <c r="C7335" t="s">
        <v>2568</v>
      </c>
      <c r="D7335" t="s">
        <v>9211</v>
      </c>
      <c r="E7335" t="s">
        <v>20</v>
      </c>
      <c r="F7335" t="b">
        <v>0</v>
      </c>
      <c r="G7335" t="s">
        <v>30</v>
      </c>
      <c r="H7335" s="4">
        <v>45745.252650462957</v>
      </c>
      <c r="I7335" t="b">
        <v>0</v>
      </c>
      <c r="J7335" t="b">
        <v>0</v>
      </c>
      <c r="K7335" t="s">
        <v>24</v>
      </c>
      <c r="L7335" t="s">
        <v>22</v>
      </c>
      <c r="M7335">
        <v>70000</v>
      </c>
      <c r="O7335" t="s">
        <v>10126</v>
      </c>
      <c r="P7335" t="s">
        <v>10127</v>
      </c>
    </row>
    <row r="7336" spans="1:16" x14ac:dyDescent="0.25">
      <c r="A7336" t="s">
        <v>2</v>
      </c>
      <c r="B7336" t="s">
        <v>10128</v>
      </c>
      <c r="C7336" t="s">
        <v>870</v>
      </c>
      <c r="D7336" t="s">
        <v>10129</v>
      </c>
      <c r="E7336" t="s">
        <v>20</v>
      </c>
      <c r="F7336" t="b">
        <v>0</v>
      </c>
      <c r="G7336" t="s">
        <v>870</v>
      </c>
      <c r="H7336" s="4">
        <v>45745.256111111114</v>
      </c>
      <c r="I7336" t="b">
        <v>1</v>
      </c>
      <c r="J7336" t="b">
        <v>0</v>
      </c>
      <c r="K7336" t="s">
        <v>870</v>
      </c>
      <c r="L7336" t="s">
        <v>22</v>
      </c>
      <c r="M7336">
        <v>72800</v>
      </c>
      <c r="O7336" t="s">
        <v>10130</v>
      </c>
      <c r="P7336" t="s">
        <v>10131</v>
      </c>
    </row>
    <row r="7337" spans="1:16" x14ac:dyDescent="0.25">
      <c r="A7337" t="s">
        <v>1</v>
      </c>
      <c r="B7337" t="s">
        <v>1767</v>
      </c>
      <c r="C7337" t="s">
        <v>211</v>
      </c>
      <c r="D7337" t="s">
        <v>3828</v>
      </c>
      <c r="E7337" t="s">
        <v>20</v>
      </c>
      <c r="F7337" t="b">
        <v>0</v>
      </c>
      <c r="G7337" t="s">
        <v>23</v>
      </c>
      <c r="H7337" s="4">
        <v>45745.269143518519</v>
      </c>
      <c r="I7337" t="b">
        <v>0</v>
      </c>
      <c r="J7337" t="b">
        <v>0</v>
      </c>
      <c r="K7337" t="s">
        <v>24</v>
      </c>
      <c r="L7337" t="s">
        <v>22</v>
      </c>
      <c r="M7337">
        <v>110000</v>
      </c>
      <c r="O7337" t="s">
        <v>10115</v>
      </c>
      <c r="P7337" t="s">
        <v>193</v>
      </c>
    </row>
    <row r="7338" spans="1:16" x14ac:dyDescent="0.25">
      <c r="A7338" t="s">
        <v>0</v>
      </c>
      <c r="B7338" t="s">
        <v>0</v>
      </c>
      <c r="C7338" t="s">
        <v>10132</v>
      </c>
      <c r="D7338" t="s">
        <v>1214</v>
      </c>
      <c r="E7338" t="s">
        <v>20</v>
      </c>
      <c r="F7338" t="b">
        <v>0</v>
      </c>
      <c r="G7338" t="s">
        <v>1247</v>
      </c>
      <c r="H7338" s="4">
        <v>45745.269837962973</v>
      </c>
      <c r="I7338" t="b">
        <v>0</v>
      </c>
      <c r="J7338" t="b">
        <v>0</v>
      </c>
      <c r="K7338" t="s">
        <v>1247</v>
      </c>
      <c r="L7338" t="s">
        <v>22</v>
      </c>
      <c r="M7338">
        <v>50000</v>
      </c>
      <c r="O7338" t="s">
        <v>1214</v>
      </c>
      <c r="P7338" t="s">
        <v>338</v>
      </c>
    </row>
    <row r="7339" spans="1:16" x14ac:dyDescent="0.25">
      <c r="A7339" t="s">
        <v>0</v>
      </c>
      <c r="B7339" t="s">
        <v>0</v>
      </c>
      <c r="C7339" t="s">
        <v>10133</v>
      </c>
      <c r="D7339" t="s">
        <v>1214</v>
      </c>
      <c r="E7339" t="s">
        <v>20</v>
      </c>
      <c r="F7339" t="b">
        <v>0</v>
      </c>
      <c r="G7339" t="s">
        <v>1247</v>
      </c>
      <c r="H7339" s="4">
        <v>45745.269837962973</v>
      </c>
      <c r="I7339" t="b">
        <v>1</v>
      </c>
      <c r="J7339" t="b">
        <v>0</v>
      </c>
      <c r="K7339" t="s">
        <v>1247</v>
      </c>
      <c r="L7339" t="s">
        <v>22</v>
      </c>
      <c r="M7339">
        <v>50000</v>
      </c>
      <c r="O7339" t="s">
        <v>1214</v>
      </c>
    </row>
    <row r="7340" spans="1:16" x14ac:dyDescent="0.25">
      <c r="A7340" t="s">
        <v>1</v>
      </c>
      <c r="B7340" t="s">
        <v>974</v>
      </c>
      <c r="C7340" t="s">
        <v>4207</v>
      </c>
      <c r="D7340" t="s">
        <v>3828</v>
      </c>
      <c r="E7340" t="s">
        <v>219</v>
      </c>
      <c r="F7340" t="b">
        <v>0</v>
      </c>
      <c r="G7340" t="s">
        <v>1247</v>
      </c>
      <c r="H7340" s="4">
        <v>45745.269907407397</v>
      </c>
      <c r="I7340" t="b">
        <v>0</v>
      </c>
      <c r="J7340" t="b">
        <v>0</v>
      </c>
      <c r="K7340" t="s">
        <v>1247</v>
      </c>
      <c r="L7340" t="s">
        <v>36</v>
      </c>
      <c r="N7340">
        <v>57</v>
      </c>
      <c r="O7340" t="s">
        <v>10134</v>
      </c>
      <c r="P7340" t="s">
        <v>10135</v>
      </c>
    </row>
    <row r="7341" spans="1:16" x14ac:dyDescent="0.25">
      <c r="A7341" t="s">
        <v>89</v>
      </c>
      <c r="B7341" t="s">
        <v>10136</v>
      </c>
      <c r="C7341" t="s">
        <v>39</v>
      </c>
      <c r="D7341" t="s">
        <v>3984</v>
      </c>
      <c r="E7341" t="s">
        <v>20</v>
      </c>
      <c r="F7341" t="b">
        <v>1</v>
      </c>
      <c r="G7341" t="s">
        <v>10137</v>
      </c>
      <c r="H7341" s="4">
        <v>45745.291770833333</v>
      </c>
      <c r="I7341" t="b">
        <v>1</v>
      </c>
      <c r="J7341" t="b">
        <v>0</v>
      </c>
      <c r="L7341" t="s">
        <v>22</v>
      </c>
      <c r="M7341">
        <v>145000</v>
      </c>
      <c r="O7341" t="s">
        <v>4051</v>
      </c>
    </row>
    <row r="7342" spans="1:16" x14ac:dyDescent="0.25">
      <c r="A7342" t="s">
        <v>0</v>
      </c>
      <c r="B7342" t="s">
        <v>0</v>
      </c>
      <c r="C7342" t="s">
        <v>3363</v>
      </c>
      <c r="D7342" t="s">
        <v>7546</v>
      </c>
      <c r="E7342" t="s">
        <v>34</v>
      </c>
      <c r="F7342" t="b">
        <v>0</v>
      </c>
      <c r="G7342" t="s">
        <v>52</v>
      </c>
      <c r="H7342" s="4">
        <v>45745.29277777778</v>
      </c>
      <c r="I7342" t="b">
        <v>0</v>
      </c>
      <c r="J7342" t="b">
        <v>0</v>
      </c>
      <c r="K7342" t="s">
        <v>24</v>
      </c>
      <c r="L7342" t="s">
        <v>36</v>
      </c>
      <c r="N7342">
        <v>15</v>
      </c>
      <c r="O7342" t="s">
        <v>7547</v>
      </c>
      <c r="P7342" t="s">
        <v>61</v>
      </c>
    </row>
    <row r="7343" spans="1:16" x14ac:dyDescent="0.25">
      <c r="A7343" t="s">
        <v>0</v>
      </c>
      <c r="B7343" t="s">
        <v>10138</v>
      </c>
      <c r="C7343" t="s">
        <v>10139</v>
      </c>
      <c r="D7343" t="s">
        <v>4013</v>
      </c>
      <c r="E7343" t="s">
        <v>631</v>
      </c>
      <c r="F7343" t="b">
        <v>0</v>
      </c>
      <c r="G7343" t="s">
        <v>10140</v>
      </c>
      <c r="H7343" s="4">
        <v>45745.294641203713</v>
      </c>
      <c r="I7343" t="b">
        <v>0</v>
      </c>
      <c r="J7343" t="b">
        <v>0</v>
      </c>
      <c r="L7343" t="s">
        <v>22</v>
      </c>
      <c r="M7343">
        <v>102500</v>
      </c>
      <c r="O7343" t="s">
        <v>10141</v>
      </c>
      <c r="P7343" t="s">
        <v>10142</v>
      </c>
    </row>
    <row r="7344" spans="1:16" x14ac:dyDescent="0.25">
      <c r="A7344" t="s">
        <v>89</v>
      </c>
      <c r="B7344" t="s">
        <v>9166</v>
      </c>
      <c r="C7344" t="s">
        <v>1208</v>
      </c>
      <c r="D7344" t="s">
        <v>3972</v>
      </c>
      <c r="E7344" t="s">
        <v>20</v>
      </c>
      <c r="F7344" t="b">
        <v>0</v>
      </c>
      <c r="G7344" t="s">
        <v>27</v>
      </c>
      <c r="H7344" s="4">
        <v>45745.376747685194</v>
      </c>
      <c r="I7344" t="b">
        <v>1</v>
      </c>
      <c r="J7344" t="b">
        <v>1</v>
      </c>
      <c r="K7344" t="s">
        <v>24</v>
      </c>
      <c r="L7344" t="s">
        <v>22</v>
      </c>
      <c r="M7344">
        <v>165500</v>
      </c>
      <c r="O7344" t="s">
        <v>65</v>
      </c>
      <c r="P7344" t="s">
        <v>9167</v>
      </c>
    </row>
    <row r="7345" spans="1:16" x14ac:dyDescent="0.25">
      <c r="A7345" t="s">
        <v>0</v>
      </c>
      <c r="B7345" t="s">
        <v>10143</v>
      </c>
      <c r="C7345" t="s">
        <v>372</v>
      </c>
      <c r="D7345" t="s">
        <v>3956</v>
      </c>
      <c r="E7345" t="s">
        <v>34</v>
      </c>
      <c r="F7345" t="b">
        <v>0</v>
      </c>
      <c r="G7345" t="s">
        <v>27</v>
      </c>
      <c r="H7345" s="4">
        <v>45745.416805555556</v>
      </c>
      <c r="I7345" t="b">
        <v>0</v>
      </c>
      <c r="J7345" t="b">
        <v>0</v>
      </c>
      <c r="K7345" t="s">
        <v>24</v>
      </c>
      <c r="L7345" t="s">
        <v>36</v>
      </c>
      <c r="N7345">
        <v>27.979999542236332</v>
      </c>
      <c r="O7345" t="s">
        <v>3961</v>
      </c>
      <c r="P7345" t="s">
        <v>280</v>
      </c>
    </row>
    <row r="7346" spans="1:16" x14ac:dyDescent="0.25">
      <c r="A7346" t="s">
        <v>0</v>
      </c>
      <c r="B7346" t="s">
        <v>9533</v>
      </c>
      <c r="C7346" t="s">
        <v>122</v>
      </c>
      <c r="D7346" t="s">
        <v>3956</v>
      </c>
      <c r="E7346" t="s">
        <v>34</v>
      </c>
      <c r="F7346" t="b">
        <v>0</v>
      </c>
      <c r="G7346" t="s">
        <v>52</v>
      </c>
      <c r="H7346" s="4">
        <v>45745.417743055557</v>
      </c>
      <c r="I7346" t="b">
        <v>0</v>
      </c>
      <c r="J7346" t="b">
        <v>1</v>
      </c>
      <c r="K7346" t="s">
        <v>24</v>
      </c>
      <c r="L7346" t="s">
        <v>36</v>
      </c>
      <c r="N7346">
        <v>16.125</v>
      </c>
      <c r="O7346" t="s">
        <v>9534</v>
      </c>
    </row>
    <row r="7347" spans="1:16" x14ac:dyDescent="0.25">
      <c r="A7347" t="s">
        <v>0</v>
      </c>
      <c r="B7347" t="s">
        <v>0</v>
      </c>
      <c r="C7347" t="s">
        <v>10144</v>
      </c>
      <c r="D7347" t="s">
        <v>3956</v>
      </c>
      <c r="E7347" t="s">
        <v>34</v>
      </c>
      <c r="F7347" t="b">
        <v>0</v>
      </c>
      <c r="G7347" t="s">
        <v>27</v>
      </c>
      <c r="H7347" s="4">
        <v>45745.458657407413</v>
      </c>
      <c r="I7347" t="b">
        <v>0</v>
      </c>
      <c r="J7347" t="b">
        <v>0</v>
      </c>
      <c r="K7347" t="s">
        <v>24</v>
      </c>
      <c r="L7347" t="s">
        <v>36</v>
      </c>
      <c r="N7347">
        <v>26.389999389648441</v>
      </c>
      <c r="O7347" t="s">
        <v>10145</v>
      </c>
      <c r="P7347" t="s">
        <v>10146</v>
      </c>
    </row>
    <row r="7348" spans="1:16" x14ac:dyDescent="0.25">
      <c r="A7348" t="s">
        <v>0</v>
      </c>
      <c r="B7348" t="s">
        <v>10147</v>
      </c>
      <c r="C7348" t="s">
        <v>400</v>
      </c>
      <c r="D7348" t="s">
        <v>10148</v>
      </c>
      <c r="E7348" t="s">
        <v>20</v>
      </c>
      <c r="F7348" t="b">
        <v>0</v>
      </c>
      <c r="G7348" t="s">
        <v>30</v>
      </c>
      <c r="H7348" s="4">
        <v>45745.45921296296</v>
      </c>
      <c r="I7348" t="b">
        <v>1</v>
      </c>
      <c r="J7348" t="b">
        <v>1</v>
      </c>
      <c r="K7348" t="s">
        <v>24</v>
      </c>
      <c r="L7348" t="s">
        <v>36</v>
      </c>
      <c r="N7348">
        <v>33</v>
      </c>
      <c r="O7348" t="s">
        <v>10149</v>
      </c>
    </row>
    <row r="7349" spans="1:16" x14ac:dyDescent="0.25">
      <c r="A7349" t="s">
        <v>28</v>
      </c>
      <c r="B7349" t="s">
        <v>10150</v>
      </c>
      <c r="C7349" t="s">
        <v>465</v>
      </c>
      <c r="D7349" t="s">
        <v>3972</v>
      </c>
      <c r="E7349" t="s">
        <v>20</v>
      </c>
      <c r="F7349" t="b">
        <v>0</v>
      </c>
      <c r="G7349" t="s">
        <v>41</v>
      </c>
      <c r="H7349" s="4">
        <v>45745.459594907406</v>
      </c>
      <c r="I7349" t="b">
        <v>0</v>
      </c>
      <c r="J7349" t="b">
        <v>0</v>
      </c>
      <c r="K7349" t="s">
        <v>24</v>
      </c>
      <c r="L7349" t="s">
        <v>22</v>
      </c>
      <c r="M7349">
        <v>155000</v>
      </c>
      <c r="O7349" t="s">
        <v>202</v>
      </c>
      <c r="P7349" t="s">
        <v>10151</v>
      </c>
    </row>
    <row r="7350" spans="1:16" x14ac:dyDescent="0.25">
      <c r="A7350" t="s">
        <v>0</v>
      </c>
      <c r="B7350" t="s">
        <v>0</v>
      </c>
      <c r="C7350" t="s">
        <v>1619</v>
      </c>
      <c r="D7350" t="s">
        <v>7546</v>
      </c>
      <c r="E7350" t="s">
        <v>34</v>
      </c>
      <c r="F7350" t="b">
        <v>0</v>
      </c>
      <c r="G7350" t="s">
        <v>23</v>
      </c>
      <c r="H7350" s="4">
        <v>45745.477407407408</v>
      </c>
      <c r="I7350" t="b">
        <v>0</v>
      </c>
      <c r="J7350" t="b">
        <v>0</v>
      </c>
      <c r="K7350" t="s">
        <v>24</v>
      </c>
      <c r="L7350" t="s">
        <v>36</v>
      </c>
      <c r="N7350">
        <v>15</v>
      </c>
      <c r="O7350" t="s">
        <v>7547</v>
      </c>
      <c r="P7350" t="s">
        <v>61</v>
      </c>
    </row>
    <row r="7351" spans="1:16" x14ac:dyDescent="0.25">
      <c r="A7351" t="s">
        <v>0</v>
      </c>
      <c r="B7351" t="s">
        <v>0</v>
      </c>
      <c r="C7351" t="s">
        <v>10152</v>
      </c>
      <c r="D7351" t="s">
        <v>7546</v>
      </c>
      <c r="E7351" t="s">
        <v>34</v>
      </c>
      <c r="F7351" t="b">
        <v>0</v>
      </c>
      <c r="G7351" t="s">
        <v>52</v>
      </c>
      <c r="H7351" s="4">
        <v>45745.501111111109</v>
      </c>
      <c r="I7351" t="b">
        <v>0</v>
      </c>
      <c r="J7351" t="b">
        <v>0</v>
      </c>
      <c r="K7351" t="s">
        <v>24</v>
      </c>
      <c r="L7351" t="s">
        <v>36</v>
      </c>
      <c r="N7351">
        <v>15</v>
      </c>
      <c r="O7351" t="s">
        <v>7547</v>
      </c>
      <c r="P7351" t="s">
        <v>61</v>
      </c>
    </row>
    <row r="7352" spans="1:16" x14ac:dyDescent="0.25">
      <c r="A7352" t="s">
        <v>0</v>
      </c>
      <c r="B7352" t="s">
        <v>0</v>
      </c>
      <c r="C7352" t="s">
        <v>10153</v>
      </c>
      <c r="D7352" t="s">
        <v>7546</v>
      </c>
      <c r="E7352" t="s">
        <v>34</v>
      </c>
      <c r="F7352" t="b">
        <v>0</v>
      </c>
      <c r="G7352" t="s">
        <v>52</v>
      </c>
      <c r="H7352" s="4">
        <v>45745.501111111109</v>
      </c>
      <c r="I7352" t="b">
        <v>0</v>
      </c>
      <c r="J7352" t="b">
        <v>0</v>
      </c>
      <c r="K7352" t="s">
        <v>24</v>
      </c>
      <c r="L7352" t="s">
        <v>36</v>
      </c>
      <c r="N7352">
        <v>15</v>
      </c>
      <c r="O7352" t="s">
        <v>7547</v>
      </c>
      <c r="P7352" t="s">
        <v>61</v>
      </c>
    </row>
    <row r="7353" spans="1:16" x14ac:dyDescent="0.25">
      <c r="A7353" t="s">
        <v>0</v>
      </c>
      <c r="B7353" t="s">
        <v>0</v>
      </c>
      <c r="C7353" t="s">
        <v>2329</v>
      </c>
      <c r="D7353" t="s">
        <v>7546</v>
      </c>
      <c r="E7353" t="s">
        <v>34</v>
      </c>
      <c r="F7353" t="b">
        <v>0</v>
      </c>
      <c r="G7353" t="s">
        <v>52</v>
      </c>
      <c r="H7353" s="4">
        <v>45745.501145833332</v>
      </c>
      <c r="I7353" t="b">
        <v>0</v>
      </c>
      <c r="J7353" t="b">
        <v>0</v>
      </c>
      <c r="K7353" t="s">
        <v>24</v>
      </c>
      <c r="L7353" t="s">
        <v>36</v>
      </c>
      <c r="N7353">
        <v>15</v>
      </c>
      <c r="O7353" t="s">
        <v>7547</v>
      </c>
      <c r="P7353" t="s">
        <v>61</v>
      </c>
    </row>
    <row r="7354" spans="1:16" x14ac:dyDescent="0.25">
      <c r="A7354" t="s">
        <v>1</v>
      </c>
      <c r="B7354" t="s">
        <v>10154</v>
      </c>
      <c r="C7354" t="s">
        <v>540</v>
      </c>
      <c r="D7354" t="s">
        <v>3972</v>
      </c>
      <c r="E7354" t="s">
        <v>20</v>
      </c>
      <c r="F7354" t="b">
        <v>0</v>
      </c>
      <c r="G7354" t="s">
        <v>27</v>
      </c>
      <c r="H7354" s="4">
        <v>45745.543437499997</v>
      </c>
      <c r="I7354" t="b">
        <v>0</v>
      </c>
      <c r="J7354" t="b">
        <v>1</v>
      </c>
      <c r="K7354" t="s">
        <v>24</v>
      </c>
      <c r="L7354" t="s">
        <v>22</v>
      </c>
      <c r="M7354">
        <v>154850</v>
      </c>
      <c r="O7354" t="s">
        <v>4534</v>
      </c>
      <c r="P7354" t="s">
        <v>10155</v>
      </c>
    </row>
    <row r="7355" spans="1:16" x14ac:dyDescent="0.25">
      <c r="A7355" t="s">
        <v>25</v>
      </c>
      <c r="B7355" t="s">
        <v>10156</v>
      </c>
      <c r="C7355" t="s">
        <v>9800</v>
      </c>
      <c r="D7355" t="s">
        <v>3956</v>
      </c>
      <c r="E7355" t="s">
        <v>20</v>
      </c>
      <c r="F7355" t="b">
        <v>0</v>
      </c>
      <c r="G7355" t="s">
        <v>27</v>
      </c>
      <c r="H7355" s="4">
        <v>45745.58353009259</v>
      </c>
      <c r="I7355" t="b">
        <v>0</v>
      </c>
      <c r="J7355" t="b">
        <v>0</v>
      </c>
      <c r="K7355" t="s">
        <v>24</v>
      </c>
      <c r="L7355" t="s">
        <v>36</v>
      </c>
      <c r="N7355">
        <v>27.979999542236332</v>
      </c>
      <c r="O7355" t="s">
        <v>10157</v>
      </c>
      <c r="P7355" t="s">
        <v>10158</v>
      </c>
    </row>
    <row r="7356" spans="1:16" x14ac:dyDescent="0.25">
      <c r="A7356" t="s">
        <v>0</v>
      </c>
      <c r="B7356" t="s">
        <v>9549</v>
      </c>
      <c r="C7356" t="s">
        <v>1157</v>
      </c>
      <c r="D7356" t="s">
        <v>3956</v>
      </c>
      <c r="E7356" t="s">
        <v>20</v>
      </c>
      <c r="F7356" t="b">
        <v>0</v>
      </c>
      <c r="G7356" t="s">
        <v>27</v>
      </c>
      <c r="H7356" s="4">
        <v>45745.583726851852</v>
      </c>
      <c r="I7356" t="b">
        <v>0</v>
      </c>
      <c r="J7356" t="b">
        <v>1</v>
      </c>
      <c r="K7356" t="s">
        <v>24</v>
      </c>
      <c r="L7356" t="s">
        <v>36</v>
      </c>
      <c r="N7356">
        <v>24.014999389648441</v>
      </c>
      <c r="O7356" t="s">
        <v>8595</v>
      </c>
      <c r="P7356" t="s">
        <v>9550</v>
      </c>
    </row>
    <row r="7357" spans="1:16" x14ac:dyDescent="0.25">
      <c r="A7357" t="s">
        <v>2</v>
      </c>
      <c r="B7357" t="s">
        <v>10159</v>
      </c>
      <c r="C7357" t="s">
        <v>1648</v>
      </c>
      <c r="D7357" t="s">
        <v>3956</v>
      </c>
      <c r="E7357" t="s">
        <v>20</v>
      </c>
      <c r="F7357" t="b">
        <v>0</v>
      </c>
      <c r="G7357" t="s">
        <v>27</v>
      </c>
      <c r="H7357" s="4">
        <v>45745.585057870368</v>
      </c>
      <c r="I7357" t="b">
        <v>0</v>
      </c>
      <c r="J7357" t="b">
        <v>1</v>
      </c>
      <c r="K7357" t="s">
        <v>24</v>
      </c>
      <c r="L7357" t="s">
        <v>36</v>
      </c>
      <c r="N7357">
        <v>48.400001525878913</v>
      </c>
      <c r="O7357" t="s">
        <v>9486</v>
      </c>
      <c r="P7357" t="s">
        <v>10160</v>
      </c>
    </row>
    <row r="7358" spans="1:16" x14ac:dyDescent="0.25">
      <c r="A7358" t="s">
        <v>19</v>
      </c>
      <c r="B7358" t="s">
        <v>10161</v>
      </c>
      <c r="C7358" t="s">
        <v>897</v>
      </c>
      <c r="D7358" t="s">
        <v>8469</v>
      </c>
      <c r="E7358" t="s">
        <v>20</v>
      </c>
      <c r="F7358" t="b">
        <v>0</v>
      </c>
      <c r="G7358" t="s">
        <v>41</v>
      </c>
      <c r="H7358" s="4">
        <v>45745.751261574071</v>
      </c>
      <c r="I7358" t="b">
        <v>0</v>
      </c>
      <c r="J7358" t="b">
        <v>1</v>
      </c>
      <c r="K7358" t="s">
        <v>24</v>
      </c>
      <c r="L7358" t="s">
        <v>22</v>
      </c>
      <c r="M7358">
        <v>195500</v>
      </c>
      <c r="O7358" t="s">
        <v>10162</v>
      </c>
      <c r="P7358" t="s">
        <v>3360</v>
      </c>
    </row>
    <row r="7359" spans="1:16" x14ac:dyDescent="0.25">
      <c r="A7359" t="s">
        <v>0</v>
      </c>
      <c r="B7359" t="s">
        <v>0</v>
      </c>
      <c r="C7359" t="s">
        <v>9040</v>
      </c>
      <c r="D7359" t="s">
        <v>10163</v>
      </c>
      <c r="E7359" t="s">
        <v>105</v>
      </c>
      <c r="F7359" t="b">
        <v>0</v>
      </c>
      <c r="G7359" t="s">
        <v>30</v>
      </c>
      <c r="H7359" s="4">
        <v>45745.792546296303</v>
      </c>
      <c r="I7359" t="b">
        <v>1</v>
      </c>
      <c r="J7359" t="b">
        <v>0</v>
      </c>
      <c r="K7359" t="s">
        <v>24</v>
      </c>
      <c r="L7359" t="s">
        <v>36</v>
      </c>
      <c r="N7359">
        <v>26</v>
      </c>
      <c r="O7359" t="s">
        <v>776</v>
      </c>
      <c r="P7359" t="s">
        <v>204</v>
      </c>
    </row>
    <row r="7360" spans="1:16" x14ac:dyDescent="0.25">
      <c r="A7360" t="s">
        <v>0</v>
      </c>
      <c r="B7360" t="s">
        <v>10164</v>
      </c>
      <c r="C7360" t="s">
        <v>39</v>
      </c>
      <c r="D7360" t="s">
        <v>3956</v>
      </c>
      <c r="E7360" t="s">
        <v>20</v>
      </c>
      <c r="F7360" t="b">
        <v>1</v>
      </c>
      <c r="G7360" t="s">
        <v>27</v>
      </c>
      <c r="H7360" s="4">
        <v>45745.833657407413</v>
      </c>
      <c r="I7360" t="b">
        <v>0</v>
      </c>
      <c r="J7360" t="b">
        <v>1</v>
      </c>
      <c r="K7360" t="s">
        <v>24</v>
      </c>
      <c r="L7360" t="s">
        <v>36</v>
      </c>
      <c r="N7360">
        <v>27.29000091552734</v>
      </c>
      <c r="O7360" t="s">
        <v>9486</v>
      </c>
      <c r="P7360" t="s">
        <v>10165</v>
      </c>
    </row>
    <row r="7361" spans="1:16" x14ac:dyDescent="0.25">
      <c r="A7361" t="s">
        <v>0</v>
      </c>
      <c r="B7361" t="s">
        <v>10166</v>
      </c>
      <c r="C7361" t="s">
        <v>3616</v>
      </c>
      <c r="D7361" t="s">
        <v>3956</v>
      </c>
      <c r="E7361" t="s">
        <v>20</v>
      </c>
      <c r="F7361" t="b">
        <v>0</v>
      </c>
      <c r="G7361" t="s">
        <v>27</v>
      </c>
      <c r="H7361" s="4">
        <v>45745.833692129629</v>
      </c>
      <c r="I7361" t="b">
        <v>0</v>
      </c>
      <c r="J7361" t="b">
        <v>0</v>
      </c>
      <c r="K7361" t="s">
        <v>24</v>
      </c>
      <c r="L7361" t="s">
        <v>36</v>
      </c>
      <c r="N7361">
        <v>27.435001373291019</v>
      </c>
      <c r="O7361" t="s">
        <v>3822</v>
      </c>
      <c r="P7361" t="s">
        <v>274</v>
      </c>
    </row>
    <row r="7362" spans="1:16" x14ac:dyDescent="0.25">
      <c r="A7362" t="s">
        <v>2</v>
      </c>
      <c r="B7362" t="s">
        <v>392</v>
      </c>
      <c r="C7362" t="s">
        <v>780</v>
      </c>
      <c r="D7362" t="s">
        <v>3956</v>
      </c>
      <c r="E7362" t="s">
        <v>20</v>
      </c>
      <c r="F7362" t="b">
        <v>0</v>
      </c>
      <c r="G7362" t="s">
        <v>27</v>
      </c>
      <c r="H7362" s="4">
        <v>45745.835023148153</v>
      </c>
      <c r="I7362" t="b">
        <v>0</v>
      </c>
      <c r="J7362" t="b">
        <v>1</v>
      </c>
      <c r="K7362" t="s">
        <v>24</v>
      </c>
      <c r="L7362" t="s">
        <v>36</v>
      </c>
      <c r="N7362">
        <v>49.590000152587891</v>
      </c>
      <c r="O7362" t="s">
        <v>2113</v>
      </c>
      <c r="P7362" t="s">
        <v>9443</v>
      </c>
    </row>
    <row r="7363" spans="1:16" x14ac:dyDescent="0.25">
      <c r="A7363" t="s">
        <v>2</v>
      </c>
      <c r="B7363" t="s">
        <v>307</v>
      </c>
      <c r="C7363" t="s">
        <v>755</v>
      </c>
      <c r="D7363" t="s">
        <v>3956</v>
      </c>
      <c r="E7363" t="s">
        <v>34</v>
      </c>
      <c r="F7363" t="b">
        <v>0</v>
      </c>
      <c r="G7363" t="s">
        <v>27</v>
      </c>
      <c r="H7363" s="4">
        <v>45745.835023148153</v>
      </c>
      <c r="I7363" t="b">
        <v>0</v>
      </c>
      <c r="J7363" t="b">
        <v>1</v>
      </c>
      <c r="K7363" t="s">
        <v>24</v>
      </c>
      <c r="L7363" t="s">
        <v>36</v>
      </c>
      <c r="N7363">
        <v>45.979999542236328</v>
      </c>
      <c r="O7363" t="s">
        <v>590</v>
      </c>
      <c r="P7363" t="s">
        <v>10167</v>
      </c>
    </row>
    <row r="7364" spans="1:16" x14ac:dyDescent="0.25">
      <c r="A7364" t="s">
        <v>40</v>
      </c>
      <c r="B7364" t="s">
        <v>9313</v>
      </c>
      <c r="C7364" t="s">
        <v>10060</v>
      </c>
      <c r="D7364" t="s">
        <v>3956</v>
      </c>
      <c r="E7364" t="s">
        <v>20</v>
      </c>
      <c r="F7364" t="b">
        <v>0</v>
      </c>
      <c r="G7364" t="s">
        <v>27</v>
      </c>
      <c r="H7364" s="4">
        <v>45745.835046296299</v>
      </c>
      <c r="I7364" t="b">
        <v>0</v>
      </c>
      <c r="J7364" t="b">
        <v>1</v>
      </c>
      <c r="K7364" t="s">
        <v>24</v>
      </c>
      <c r="L7364" t="s">
        <v>36</v>
      </c>
      <c r="N7364">
        <v>45.745002746582031</v>
      </c>
      <c r="O7364" t="s">
        <v>9008</v>
      </c>
      <c r="P7364" t="s">
        <v>9315</v>
      </c>
    </row>
    <row r="7365" spans="1:16" x14ac:dyDescent="0.25">
      <c r="A7365" t="s">
        <v>2</v>
      </c>
      <c r="B7365" t="s">
        <v>439</v>
      </c>
      <c r="C7365" t="s">
        <v>143</v>
      </c>
      <c r="D7365" t="s">
        <v>3956</v>
      </c>
      <c r="E7365" t="s">
        <v>34</v>
      </c>
      <c r="F7365" t="b">
        <v>0</v>
      </c>
      <c r="G7365" t="s">
        <v>27</v>
      </c>
      <c r="H7365" s="4">
        <v>45745.835057870368</v>
      </c>
      <c r="I7365" t="b">
        <v>0</v>
      </c>
      <c r="J7365" t="b">
        <v>0</v>
      </c>
      <c r="K7365" t="s">
        <v>24</v>
      </c>
      <c r="L7365" t="s">
        <v>36</v>
      </c>
      <c r="N7365">
        <v>57.060001373291023</v>
      </c>
      <c r="O7365" t="s">
        <v>995</v>
      </c>
      <c r="P7365" t="s">
        <v>10168</v>
      </c>
    </row>
    <row r="7366" spans="1:16" x14ac:dyDescent="0.25">
      <c r="A7366" t="s">
        <v>0</v>
      </c>
      <c r="B7366" t="s">
        <v>0</v>
      </c>
      <c r="C7366" t="s">
        <v>2729</v>
      </c>
      <c r="D7366" t="s">
        <v>3956</v>
      </c>
      <c r="E7366" t="s">
        <v>34</v>
      </c>
      <c r="F7366" t="b">
        <v>0</v>
      </c>
      <c r="G7366" t="s">
        <v>27</v>
      </c>
      <c r="H7366" s="4">
        <v>45745.916886574072</v>
      </c>
      <c r="I7366" t="b">
        <v>0</v>
      </c>
      <c r="J7366" t="b">
        <v>0</v>
      </c>
      <c r="K7366" t="s">
        <v>24</v>
      </c>
      <c r="L7366" t="s">
        <v>36</v>
      </c>
      <c r="N7366">
        <v>20.670000076293949</v>
      </c>
      <c r="O7366" t="s">
        <v>10169</v>
      </c>
      <c r="P7366" t="s">
        <v>119</v>
      </c>
    </row>
    <row r="7367" spans="1:16" x14ac:dyDescent="0.25">
      <c r="A7367" t="s">
        <v>0</v>
      </c>
      <c r="B7367" t="s">
        <v>9223</v>
      </c>
      <c r="C7367" t="s">
        <v>9224</v>
      </c>
      <c r="D7367" t="s">
        <v>3956</v>
      </c>
      <c r="E7367" t="s">
        <v>34</v>
      </c>
      <c r="F7367" t="b">
        <v>0</v>
      </c>
      <c r="G7367" t="s">
        <v>27</v>
      </c>
      <c r="H7367" s="4">
        <v>45745.916909722233</v>
      </c>
      <c r="I7367" t="b">
        <v>0</v>
      </c>
      <c r="J7367" t="b">
        <v>0</v>
      </c>
      <c r="K7367" t="s">
        <v>24</v>
      </c>
      <c r="L7367" t="s">
        <v>36</v>
      </c>
      <c r="N7367">
        <v>27.435001373291019</v>
      </c>
      <c r="O7367" t="s">
        <v>9225</v>
      </c>
      <c r="P7367" t="s">
        <v>66</v>
      </c>
    </row>
    <row r="7368" spans="1:16" x14ac:dyDescent="0.25">
      <c r="A7368" t="s">
        <v>25</v>
      </c>
      <c r="B7368" t="s">
        <v>10170</v>
      </c>
      <c r="C7368" t="s">
        <v>114</v>
      </c>
      <c r="D7368" t="s">
        <v>3956</v>
      </c>
      <c r="E7368" t="s">
        <v>34</v>
      </c>
      <c r="F7368" t="b">
        <v>0</v>
      </c>
      <c r="G7368" t="s">
        <v>27</v>
      </c>
      <c r="H7368" s="4">
        <v>45745.917025462957</v>
      </c>
      <c r="I7368" t="b">
        <v>0</v>
      </c>
      <c r="J7368" t="b">
        <v>1</v>
      </c>
      <c r="K7368" t="s">
        <v>24</v>
      </c>
      <c r="L7368" t="s">
        <v>36</v>
      </c>
      <c r="N7368">
        <v>26.389999389648441</v>
      </c>
      <c r="O7368" t="s">
        <v>10171</v>
      </c>
      <c r="P7368" t="s">
        <v>10172</v>
      </c>
    </row>
    <row r="7369" spans="1:16" x14ac:dyDescent="0.25">
      <c r="A7369" t="s">
        <v>2</v>
      </c>
      <c r="B7369" t="s">
        <v>10173</v>
      </c>
      <c r="C7369" t="s">
        <v>3340</v>
      </c>
      <c r="D7369" t="s">
        <v>3956</v>
      </c>
      <c r="E7369" t="s">
        <v>34</v>
      </c>
      <c r="F7369" t="b">
        <v>0</v>
      </c>
      <c r="G7369" t="s">
        <v>27</v>
      </c>
      <c r="H7369" s="4">
        <v>45745.918437499997</v>
      </c>
      <c r="I7369" t="b">
        <v>0</v>
      </c>
      <c r="J7369" t="b">
        <v>1</v>
      </c>
      <c r="K7369" t="s">
        <v>24</v>
      </c>
      <c r="L7369" t="s">
        <v>36</v>
      </c>
      <c r="N7369">
        <v>50.669998168945313</v>
      </c>
      <c r="O7369" t="s">
        <v>843</v>
      </c>
      <c r="P7369" t="s">
        <v>8433</v>
      </c>
    </row>
    <row r="7370" spans="1:16" x14ac:dyDescent="0.25">
      <c r="A7370" t="s">
        <v>0</v>
      </c>
      <c r="B7370" t="s">
        <v>10174</v>
      </c>
      <c r="C7370" t="s">
        <v>2736</v>
      </c>
      <c r="D7370" t="s">
        <v>3956</v>
      </c>
      <c r="E7370" t="s">
        <v>34</v>
      </c>
      <c r="F7370" t="b">
        <v>0</v>
      </c>
      <c r="G7370" t="s">
        <v>27</v>
      </c>
      <c r="H7370" s="4">
        <v>45745.958495370367</v>
      </c>
      <c r="I7370" t="b">
        <v>1</v>
      </c>
      <c r="J7370" t="b">
        <v>1</v>
      </c>
      <c r="K7370" t="s">
        <v>24</v>
      </c>
      <c r="L7370" t="s">
        <v>36</v>
      </c>
      <c r="N7370">
        <v>27.979999542236332</v>
      </c>
      <c r="O7370" t="s">
        <v>599</v>
      </c>
      <c r="P7370" t="s">
        <v>1245</v>
      </c>
    </row>
    <row r="7371" spans="1:16" x14ac:dyDescent="0.25">
      <c r="A7371" t="s">
        <v>0</v>
      </c>
      <c r="B7371" t="s">
        <v>0</v>
      </c>
      <c r="C7371" t="s">
        <v>633</v>
      </c>
      <c r="D7371" t="s">
        <v>3956</v>
      </c>
      <c r="E7371" t="s">
        <v>34</v>
      </c>
      <c r="F7371" t="b">
        <v>0</v>
      </c>
      <c r="G7371" t="s">
        <v>27</v>
      </c>
      <c r="H7371" s="4">
        <v>45745.958553240736</v>
      </c>
      <c r="I7371" t="b">
        <v>0</v>
      </c>
      <c r="J7371" t="b">
        <v>0</v>
      </c>
      <c r="K7371" t="s">
        <v>24</v>
      </c>
      <c r="L7371" t="s">
        <v>36</v>
      </c>
      <c r="N7371">
        <v>22.694999694824219</v>
      </c>
      <c r="O7371" t="s">
        <v>6449</v>
      </c>
      <c r="P7371" t="s">
        <v>10175</v>
      </c>
    </row>
    <row r="7372" spans="1:16" x14ac:dyDescent="0.25">
      <c r="A7372" t="s">
        <v>0</v>
      </c>
      <c r="B7372" t="s">
        <v>3938</v>
      </c>
      <c r="C7372" t="s">
        <v>624</v>
      </c>
      <c r="D7372" t="s">
        <v>3956</v>
      </c>
      <c r="E7372" t="s">
        <v>34</v>
      </c>
      <c r="F7372" t="b">
        <v>0</v>
      </c>
      <c r="G7372" t="s">
        <v>35</v>
      </c>
      <c r="H7372" s="4">
        <v>45745.959016203713</v>
      </c>
      <c r="I7372" t="b">
        <v>0</v>
      </c>
      <c r="J7372" t="b">
        <v>0</v>
      </c>
      <c r="K7372" t="s">
        <v>24</v>
      </c>
      <c r="L7372" t="s">
        <v>36</v>
      </c>
      <c r="N7372">
        <v>16.510000228881839</v>
      </c>
      <c r="O7372" t="s">
        <v>8727</v>
      </c>
      <c r="P7372" t="s">
        <v>10176</v>
      </c>
    </row>
    <row r="7373" spans="1:16" x14ac:dyDescent="0.25">
      <c r="A7373" t="s">
        <v>0</v>
      </c>
      <c r="B7373" t="s">
        <v>10177</v>
      </c>
      <c r="C7373" t="s">
        <v>167</v>
      </c>
      <c r="D7373" t="s">
        <v>3956</v>
      </c>
      <c r="E7373" t="s">
        <v>34</v>
      </c>
      <c r="F7373" t="b">
        <v>0</v>
      </c>
      <c r="G7373" t="s">
        <v>35</v>
      </c>
      <c r="H7373" s="4">
        <v>45745.959016203713</v>
      </c>
      <c r="I7373" t="b">
        <v>0</v>
      </c>
      <c r="J7373" t="b">
        <v>1</v>
      </c>
      <c r="K7373" t="s">
        <v>24</v>
      </c>
      <c r="L7373" t="s">
        <v>36</v>
      </c>
      <c r="N7373">
        <v>37.850002288818359</v>
      </c>
      <c r="O7373" t="s">
        <v>10178</v>
      </c>
      <c r="P7373" t="s">
        <v>10179</v>
      </c>
    </row>
    <row r="7374" spans="1:16" x14ac:dyDescent="0.25">
      <c r="A7374" t="s">
        <v>25</v>
      </c>
      <c r="B7374" t="s">
        <v>10180</v>
      </c>
      <c r="C7374" t="s">
        <v>1345</v>
      </c>
      <c r="D7374" t="s">
        <v>5534</v>
      </c>
      <c r="E7374" t="s">
        <v>20</v>
      </c>
      <c r="F7374" t="b">
        <v>0</v>
      </c>
      <c r="G7374" t="s">
        <v>30</v>
      </c>
      <c r="H7374" s="4">
        <v>45746.000925925917</v>
      </c>
      <c r="I7374" t="b">
        <v>0</v>
      </c>
      <c r="J7374" t="b">
        <v>0</v>
      </c>
      <c r="K7374" t="s">
        <v>24</v>
      </c>
      <c r="L7374" t="s">
        <v>22</v>
      </c>
      <c r="M7374">
        <v>127952</v>
      </c>
      <c r="O7374" t="s">
        <v>2056</v>
      </c>
      <c r="P7374" t="s">
        <v>10181</v>
      </c>
    </row>
    <row r="7375" spans="1:16" x14ac:dyDescent="0.25">
      <c r="A7375" t="s">
        <v>40</v>
      </c>
      <c r="B7375" t="s">
        <v>10182</v>
      </c>
      <c r="C7375" t="s">
        <v>293</v>
      </c>
      <c r="D7375" t="s">
        <v>5534</v>
      </c>
      <c r="E7375" t="s">
        <v>20</v>
      </c>
      <c r="F7375" t="b">
        <v>0</v>
      </c>
      <c r="G7375" t="s">
        <v>27</v>
      </c>
      <c r="H7375" s="4">
        <v>45746.001666666663</v>
      </c>
      <c r="I7375" t="b">
        <v>0</v>
      </c>
      <c r="J7375" t="b">
        <v>0</v>
      </c>
      <c r="K7375" t="s">
        <v>24</v>
      </c>
      <c r="L7375" t="s">
        <v>22</v>
      </c>
      <c r="M7375">
        <v>127952</v>
      </c>
      <c r="O7375" t="s">
        <v>675</v>
      </c>
      <c r="P7375" t="s">
        <v>1061</v>
      </c>
    </row>
    <row r="7376" spans="1:16" x14ac:dyDescent="0.25">
      <c r="A7376" t="s">
        <v>40</v>
      </c>
      <c r="B7376" t="s">
        <v>10183</v>
      </c>
      <c r="C7376" t="s">
        <v>2977</v>
      </c>
      <c r="D7376" t="s">
        <v>3972</v>
      </c>
      <c r="E7376" t="s">
        <v>20</v>
      </c>
      <c r="F7376" t="b">
        <v>0</v>
      </c>
      <c r="G7376" t="s">
        <v>27</v>
      </c>
      <c r="H7376" s="4">
        <v>45746.043333333328</v>
      </c>
      <c r="I7376" t="b">
        <v>0</v>
      </c>
      <c r="J7376" t="b">
        <v>1</v>
      </c>
      <c r="K7376" t="s">
        <v>24</v>
      </c>
      <c r="L7376" t="s">
        <v>22</v>
      </c>
      <c r="M7376">
        <v>117500</v>
      </c>
      <c r="O7376" t="s">
        <v>10184</v>
      </c>
      <c r="P7376" t="s">
        <v>10185</v>
      </c>
    </row>
    <row r="7377" spans="1:16" x14ac:dyDescent="0.25">
      <c r="A7377" t="s">
        <v>0</v>
      </c>
      <c r="B7377" t="s">
        <v>8544</v>
      </c>
      <c r="C7377" t="s">
        <v>145</v>
      </c>
      <c r="D7377" t="s">
        <v>3956</v>
      </c>
      <c r="E7377" t="s">
        <v>20</v>
      </c>
      <c r="F7377" t="b">
        <v>0</v>
      </c>
      <c r="G7377" t="s">
        <v>27</v>
      </c>
      <c r="H7377" s="4">
        <v>45746.083541666667</v>
      </c>
      <c r="I7377" t="b">
        <v>0</v>
      </c>
      <c r="J7377" t="b">
        <v>1</v>
      </c>
      <c r="K7377" t="s">
        <v>24</v>
      </c>
      <c r="L7377" t="s">
        <v>36</v>
      </c>
      <c r="N7377">
        <v>26.389999389648441</v>
      </c>
      <c r="O7377" t="s">
        <v>971</v>
      </c>
      <c r="P7377" t="s">
        <v>1851</v>
      </c>
    </row>
    <row r="7378" spans="1:16" x14ac:dyDescent="0.25">
      <c r="A7378" t="s">
        <v>0</v>
      </c>
      <c r="B7378" t="s">
        <v>8542</v>
      </c>
      <c r="C7378" t="s">
        <v>3675</v>
      </c>
      <c r="D7378" t="s">
        <v>3956</v>
      </c>
      <c r="E7378" t="s">
        <v>20</v>
      </c>
      <c r="F7378" t="b">
        <v>0</v>
      </c>
      <c r="G7378" t="s">
        <v>27</v>
      </c>
      <c r="H7378" s="4">
        <v>45746.08357638889</v>
      </c>
      <c r="I7378" t="b">
        <v>0</v>
      </c>
      <c r="J7378" t="b">
        <v>0</v>
      </c>
      <c r="K7378" t="s">
        <v>24</v>
      </c>
      <c r="L7378" t="s">
        <v>36</v>
      </c>
      <c r="N7378">
        <v>22.694999694824219</v>
      </c>
      <c r="O7378" t="s">
        <v>8543</v>
      </c>
      <c r="P7378" t="s">
        <v>119</v>
      </c>
    </row>
    <row r="7379" spans="1:16" x14ac:dyDescent="0.25">
      <c r="A7379" t="s">
        <v>0</v>
      </c>
      <c r="B7379" t="s">
        <v>10186</v>
      </c>
      <c r="C7379" t="s">
        <v>180</v>
      </c>
      <c r="D7379" t="s">
        <v>3956</v>
      </c>
      <c r="E7379" t="s">
        <v>20</v>
      </c>
      <c r="F7379" t="b">
        <v>0</v>
      </c>
      <c r="G7379" t="s">
        <v>41</v>
      </c>
      <c r="H7379" s="4">
        <v>45746.083854166667</v>
      </c>
      <c r="I7379" t="b">
        <v>0</v>
      </c>
      <c r="J7379" t="b">
        <v>0</v>
      </c>
      <c r="K7379" t="s">
        <v>24</v>
      </c>
      <c r="L7379" t="s">
        <v>36</v>
      </c>
      <c r="N7379">
        <v>36.75</v>
      </c>
      <c r="O7379" t="s">
        <v>8549</v>
      </c>
      <c r="P7379" t="s">
        <v>8550</v>
      </c>
    </row>
    <row r="7380" spans="1:16" x14ac:dyDescent="0.25">
      <c r="A7380" t="s">
        <v>0</v>
      </c>
      <c r="B7380" t="s">
        <v>0</v>
      </c>
      <c r="C7380" t="s">
        <v>1735</v>
      </c>
      <c r="D7380" t="s">
        <v>7546</v>
      </c>
      <c r="E7380" t="s">
        <v>34</v>
      </c>
      <c r="F7380" t="b">
        <v>0</v>
      </c>
      <c r="G7380" t="s">
        <v>41</v>
      </c>
      <c r="H7380" s="4">
        <v>45746.083935185183</v>
      </c>
      <c r="I7380" t="b">
        <v>0</v>
      </c>
      <c r="J7380" t="b">
        <v>0</v>
      </c>
      <c r="K7380" t="s">
        <v>24</v>
      </c>
      <c r="L7380" t="s">
        <v>36</v>
      </c>
      <c r="N7380">
        <v>15</v>
      </c>
      <c r="O7380" t="s">
        <v>7547</v>
      </c>
      <c r="P7380" t="s">
        <v>61</v>
      </c>
    </row>
    <row r="7381" spans="1:16" x14ac:dyDescent="0.25">
      <c r="A7381" t="s">
        <v>25</v>
      </c>
      <c r="B7381" t="s">
        <v>10187</v>
      </c>
      <c r="C7381" t="s">
        <v>276</v>
      </c>
      <c r="D7381" t="s">
        <v>3956</v>
      </c>
      <c r="E7381" t="s">
        <v>20</v>
      </c>
      <c r="F7381" t="b">
        <v>0</v>
      </c>
      <c r="G7381" t="s">
        <v>30</v>
      </c>
      <c r="H7381" s="4">
        <v>45746.084305555552</v>
      </c>
      <c r="I7381" t="b">
        <v>0</v>
      </c>
      <c r="J7381" t="b">
        <v>1</v>
      </c>
      <c r="K7381" t="s">
        <v>24</v>
      </c>
      <c r="L7381" t="s">
        <v>36</v>
      </c>
      <c r="N7381">
        <v>20.22500038146973</v>
      </c>
      <c r="O7381" t="s">
        <v>1330</v>
      </c>
      <c r="P7381" t="s">
        <v>5300</v>
      </c>
    </row>
    <row r="7382" spans="1:16" x14ac:dyDescent="0.25">
      <c r="A7382" t="s">
        <v>40</v>
      </c>
      <c r="B7382" t="s">
        <v>10188</v>
      </c>
      <c r="C7382" t="s">
        <v>316</v>
      </c>
      <c r="D7382" t="s">
        <v>3956</v>
      </c>
      <c r="E7382" t="s">
        <v>20</v>
      </c>
      <c r="F7382" t="b">
        <v>0</v>
      </c>
      <c r="G7382" t="s">
        <v>35</v>
      </c>
      <c r="H7382" s="4">
        <v>45746.084780092591</v>
      </c>
      <c r="I7382" t="b">
        <v>0</v>
      </c>
      <c r="J7382" t="b">
        <v>1</v>
      </c>
      <c r="K7382" t="s">
        <v>24</v>
      </c>
      <c r="L7382" t="s">
        <v>36</v>
      </c>
      <c r="N7382">
        <v>50.919998168945313</v>
      </c>
      <c r="O7382" t="s">
        <v>3116</v>
      </c>
      <c r="P7382" t="s">
        <v>10189</v>
      </c>
    </row>
    <row r="7383" spans="1:16" x14ac:dyDescent="0.25">
      <c r="A7383" t="s">
        <v>2</v>
      </c>
      <c r="B7383" t="s">
        <v>10190</v>
      </c>
      <c r="C7383" t="s">
        <v>315</v>
      </c>
      <c r="D7383" t="s">
        <v>3956</v>
      </c>
      <c r="E7383" t="s">
        <v>20</v>
      </c>
      <c r="F7383" t="b">
        <v>0</v>
      </c>
      <c r="G7383" t="s">
        <v>27</v>
      </c>
      <c r="H7383" s="4">
        <v>45746.085023148153</v>
      </c>
      <c r="I7383" t="b">
        <v>0</v>
      </c>
      <c r="J7383" t="b">
        <v>1</v>
      </c>
      <c r="K7383" t="s">
        <v>24</v>
      </c>
      <c r="L7383" t="s">
        <v>36</v>
      </c>
      <c r="N7383">
        <v>61.159996032714837</v>
      </c>
      <c r="O7383" t="s">
        <v>10191</v>
      </c>
    </row>
    <row r="7384" spans="1:16" x14ac:dyDescent="0.25">
      <c r="A7384" t="s">
        <v>2</v>
      </c>
      <c r="B7384" t="s">
        <v>9610</v>
      </c>
      <c r="C7384" t="s">
        <v>10192</v>
      </c>
      <c r="D7384" t="s">
        <v>3956</v>
      </c>
      <c r="E7384" t="s">
        <v>20</v>
      </c>
      <c r="F7384" t="b">
        <v>0</v>
      </c>
      <c r="G7384" t="s">
        <v>27</v>
      </c>
      <c r="H7384" s="4">
        <v>45746.085069444453</v>
      </c>
      <c r="I7384" t="b">
        <v>0</v>
      </c>
      <c r="J7384" t="b">
        <v>1</v>
      </c>
      <c r="K7384" t="s">
        <v>24</v>
      </c>
      <c r="L7384" t="s">
        <v>36</v>
      </c>
      <c r="N7384">
        <v>58.680000305175781</v>
      </c>
      <c r="O7384" t="s">
        <v>9612</v>
      </c>
      <c r="P7384" t="s">
        <v>9613</v>
      </c>
    </row>
    <row r="7385" spans="1:16" x14ac:dyDescent="0.25">
      <c r="A7385" t="s">
        <v>0</v>
      </c>
      <c r="B7385" t="s">
        <v>0</v>
      </c>
      <c r="C7385" t="s">
        <v>2063</v>
      </c>
      <c r="D7385" t="s">
        <v>7546</v>
      </c>
      <c r="E7385" t="s">
        <v>34</v>
      </c>
      <c r="F7385" t="b">
        <v>0</v>
      </c>
      <c r="G7385" t="s">
        <v>41</v>
      </c>
      <c r="H7385" s="4">
        <v>45746.125601851847</v>
      </c>
      <c r="I7385" t="b">
        <v>0</v>
      </c>
      <c r="J7385" t="b">
        <v>0</v>
      </c>
      <c r="K7385" t="s">
        <v>24</v>
      </c>
      <c r="L7385" t="s">
        <v>36</v>
      </c>
      <c r="N7385">
        <v>15</v>
      </c>
      <c r="O7385" t="s">
        <v>7547</v>
      </c>
      <c r="P7385" t="s">
        <v>61</v>
      </c>
    </row>
    <row r="7386" spans="1:16" x14ac:dyDescent="0.25">
      <c r="A7386" t="s">
        <v>0</v>
      </c>
      <c r="B7386" t="s">
        <v>10110</v>
      </c>
      <c r="C7386" t="s">
        <v>82</v>
      </c>
      <c r="D7386" t="s">
        <v>3828</v>
      </c>
      <c r="E7386" t="s">
        <v>20</v>
      </c>
      <c r="F7386" t="b">
        <v>0</v>
      </c>
      <c r="G7386" t="s">
        <v>27</v>
      </c>
      <c r="H7386" s="4">
        <v>45746.250104166669</v>
      </c>
      <c r="I7386" t="b">
        <v>1</v>
      </c>
      <c r="J7386" t="b">
        <v>0</v>
      </c>
      <c r="K7386" t="s">
        <v>24</v>
      </c>
      <c r="L7386" t="s">
        <v>36</v>
      </c>
      <c r="N7386">
        <v>57.5</v>
      </c>
      <c r="O7386" t="s">
        <v>2450</v>
      </c>
      <c r="P7386" t="s">
        <v>10111</v>
      </c>
    </row>
    <row r="7387" spans="1:16" x14ac:dyDescent="0.25">
      <c r="A7387" t="s">
        <v>0</v>
      </c>
      <c r="B7387" t="s">
        <v>8453</v>
      </c>
      <c r="C7387" t="s">
        <v>180</v>
      </c>
      <c r="D7387" t="s">
        <v>3972</v>
      </c>
      <c r="E7387" t="s">
        <v>20</v>
      </c>
      <c r="F7387" t="b">
        <v>0</v>
      </c>
      <c r="G7387" t="s">
        <v>41</v>
      </c>
      <c r="H7387" s="4">
        <v>45746.250543981478</v>
      </c>
      <c r="I7387" t="b">
        <v>1</v>
      </c>
      <c r="J7387" t="b">
        <v>1</v>
      </c>
      <c r="K7387" t="s">
        <v>24</v>
      </c>
      <c r="L7387" t="s">
        <v>36</v>
      </c>
      <c r="N7387">
        <v>47.904998779296882</v>
      </c>
      <c r="O7387" t="s">
        <v>8454</v>
      </c>
      <c r="P7387" t="s">
        <v>1329</v>
      </c>
    </row>
    <row r="7388" spans="1:16" x14ac:dyDescent="0.25">
      <c r="A7388" t="s">
        <v>0</v>
      </c>
      <c r="B7388" t="s">
        <v>3005</v>
      </c>
      <c r="C7388" t="s">
        <v>39</v>
      </c>
      <c r="D7388" t="s">
        <v>2208</v>
      </c>
      <c r="E7388" t="s">
        <v>20</v>
      </c>
      <c r="F7388" t="b">
        <v>1</v>
      </c>
      <c r="G7388" t="s">
        <v>35</v>
      </c>
      <c r="H7388" s="4">
        <v>45746.250763888893</v>
      </c>
      <c r="I7388" t="b">
        <v>1</v>
      </c>
      <c r="J7388" t="b">
        <v>0</v>
      </c>
      <c r="K7388" t="s">
        <v>24</v>
      </c>
      <c r="L7388" t="s">
        <v>22</v>
      </c>
      <c r="M7388">
        <v>80000</v>
      </c>
      <c r="O7388" t="s">
        <v>10193</v>
      </c>
    </row>
    <row r="7389" spans="1:16" x14ac:dyDescent="0.25">
      <c r="A7389" t="s">
        <v>0</v>
      </c>
      <c r="B7389" t="s">
        <v>0</v>
      </c>
      <c r="C7389" t="s">
        <v>2081</v>
      </c>
      <c r="D7389" t="s">
        <v>4013</v>
      </c>
      <c r="E7389" t="s">
        <v>20</v>
      </c>
      <c r="F7389" t="b">
        <v>0</v>
      </c>
      <c r="G7389" t="s">
        <v>30</v>
      </c>
      <c r="H7389" s="4">
        <v>45746.250960648147</v>
      </c>
      <c r="I7389" t="b">
        <v>0</v>
      </c>
      <c r="J7389" t="b">
        <v>1</v>
      </c>
      <c r="K7389" t="s">
        <v>24</v>
      </c>
      <c r="L7389" t="s">
        <v>22</v>
      </c>
      <c r="M7389">
        <v>121700</v>
      </c>
      <c r="O7389" t="s">
        <v>10194</v>
      </c>
      <c r="P7389" t="s">
        <v>10018</v>
      </c>
    </row>
    <row r="7390" spans="1:16" x14ac:dyDescent="0.25">
      <c r="A7390" t="s">
        <v>0</v>
      </c>
      <c r="B7390" t="s">
        <v>0</v>
      </c>
      <c r="C7390" t="s">
        <v>160</v>
      </c>
      <c r="D7390" t="s">
        <v>3828</v>
      </c>
      <c r="E7390" t="s">
        <v>20</v>
      </c>
      <c r="F7390" t="b">
        <v>0</v>
      </c>
      <c r="G7390" t="s">
        <v>52</v>
      </c>
      <c r="H7390" s="4">
        <v>45746.251273148147</v>
      </c>
      <c r="I7390" t="b">
        <v>0</v>
      </c>
      <c r="J7390" t="b">
        <v>1</v>
      </c>
      <c r="K7390" t="s">
        <v>24</v>
      </c>
      <c r="L7390" t="s">
        <v>22</v>
      </c>
      <c r="M7390">
        <v>52500</v>
      </c>
      <c r="O7390" t="s">
        <v>10195</v>
      </c>
      <c r="P7390" t="s">
        <v>119</v>
      </c>
    </row>
    <row r="7391" spans="1:16" x14ac:dyDescent="0.25">
      <c r="A7391" t="s">
        <v>19</v>
      </c>
      <c r="B7391" t="s">
        <v>19</v>
      </c>
      <c r="C7391" t="s">
        <v>919</v>
      </c>
      <c r="D7391" t="s">
        <v>2208</v>
      </c>
      <c r="E7391" t="s">
        <v>20</v>
      </c>
      <c r="F7391" t="b">
        <v>0</v>
      </c>
      <c r="G7391" t="s">
        <v>35</v>
      </c>
      <c r="H7391" s="4">
        <v>45746.251817129632</v>
      </c>
      <c r="I7391" t="b">
        <v>0</v>
      </c>
      <c r="J7391" t="b">
        <v>0</v>
      </c>
      <c r="K7391" t="s">
        <v>24</v>
      </c>
      <c r="L7391" t="s">
        <v>22</v>
      </c>
      <c r="M7391">
        <v>130000</v>
      </c>
      <c r="O7391" t="s">
        <v>10196</v>
      </c>
      <c r="P7391" t="s">
        <v>10197</v>
      </c>
    </row>
    <row r="7392" spans="1:16" x14ac:dyDescent="0.25">
      <c r="A7392" t="s">
        <v>1</v>
      </c>
      <c r="B7392" t="s">
        <v>10198</v>
      </c>
      <c r="C7392" t="s">
        <v>140</v>
      </c>
      <c r="D7392" t="s">
        <v>3828</v>
      </c>
      <c r="E7392" t="s">
        <v>20</v>
      </c>
      <c r="F7392" t="b">
        <v>0</v>
      </c>
      <c r="G7392" t="s">
        <v>35</v>
      </c>
      <c r="H7392" s="4">
        <v>45746.251817129632</v>
      </c>
      <c r="I7392" t="b">
        <v>0</v>
      </c>
      <c r="J7392" t="b">
        <v>1</v>
      </c>
      <c r="K7392" t="s">
        <v>24</v>
      </c>
      <c r="L7392" t="s">
        <v>22</v>
      </c>
      <c r="M7392">
        <v>189520</v>
      </c>
      <c r="O7392" t="s">
        <v>254</v>
      </c>
      <c r="P7392" t="s">
        <v>1079</v>
      </c>
    </row>
    <row r="7393" spans="1:16" x14ac:dyDescent="0.25">
      <c r="A7393" t="s">
        <v>2</v>
      </c>
      <c r="B7393" t="s">
        <v>2</v>
      </c>
      <c r="C7393" t="s">
        <v>10199</v>
      </c>
      <c r="D7393" t="s">
        <v>4002</v>
      </c>
      <c r="E7393" t="s">
        <v>20</v>
      </c>
      <c r="F7393" t="b">
        <v>0</v>
      </c>
      <c r="G7393" t="s">
        <v>1056</v>
      </c>
      <c r="H7393" s="4">
        <v>45746.262881944444</v>
      </c>
      <c r="I7393" t="b">
        <v>1</v>
      </c>
      <c r="J7393" t="b">
        <v>0</v>
      </c>
      <c r="K7393" t="s">
        <v>1056</v>
      </c>
      <c r="L7393" t="s">
        <v>22</v>
      </c>
      <c r="M7393">
        <v>150000</v>
      </c>
      <c r="O7393" t="s">
        <v>10200</v>
      </c>
      <c r="P7393" t="s">
        <v>1121</v>
      </c>
    </row>
    <row r="7394" spans="1:16" x14ac:dyDescent="0.25">
      <c r="A7394" t="s">
        <v>1</v>
      </c>
      <c r="B7394" t="s">
        <v>1</v>
      </c>
      <c r="C7394" t="s">
        <v>2640</v>
      </c>
      <c r="D7394" t="s">
        <v>4219</v>
      </c>
      <c r="E7394" t="s">
        <v>20</v>
      </c>
      <c r="F7394" t="b">
        <v>0</v>
      </c>
      <c r="G7394" t="s">
        <v>2641</v>
      </c>
      <c r="H7394" s="4">
        <v>45746.272106481483</v>
      </c>
      <c r="I7394" t="b">
        <v>0</v>
      </c>
      <c r="J7394" t="b">
        <v>0</v>
      </c>
      <c r="K7394" t="s">
        <v>2641</v>
      </c>
      <c r="L7394" t="s">
        <v>22</v>
      </c>
      <c r="M7394">
        <v>159900</v>
      </c>
      <c r="O7394" t="s">
        <v>1773</v>
      </c>
      <c r="P7394" t="s">
        <v>10201</v>
      </c>
    </row>
    <row r="7395" spans="1:16" x14ac:dyDescent="0.25">
      <c r="A7395" t="s">
        <v>0</v>
      </c>
      <c r="B7395" t="s">
        <v>8267</v>
      </c>
      <c r="C7395" t="s">
        <v>39</v>
      </c>
      <c r="D7395" t="s">
        <v>7657</v>
      </c>
      <c r="E7395" t="s">
        <v>20</v>
      </c>
      <c r="F7395" t="b">
        <v>1</v>
      </c>
      <c r="G7395" t="s">
        <v>148</v>
      </c>
      <c r="H7395" s="4">
        <v>45746.280127314807</v>
      </c>
      <c r="I7395" t="b">
        <v>0</v>
      </c>
      <c r="J7395" t="b">
        <v>0</v>
      </c>
      <c r="K7395" t="s">
        <v>148</v>
      </c>
      <c r="L7395" t="s">
        <v>22</v>
      </c>
      <c r="M7395">
        <v>60000</v>
      </c>
      <c r="O7395" t="s">
        <v>8268</v>
      </c>
      <c r="P7395" t="s">
        <v>2471</v>
      </c>
    </row>
    <row r="7396" spans="1:16" x14ac:dyDescent="0.25">
      <c r="A7396" t="s">
        <v>0</v>
      </c>
      <c r="B7396" t="s">
        <v>1269</v>
      </c>
      <c r="C7396" t="s">
        <v>151</v>
      </c>
      <c r="D7396" t="s">
        <v>4083</v>
      </c>
      <c r="E7396" t="s">
        <v>20</v>
      </c>
      <c r="F7396" t="b">
        <v>0</v>
      </c>
      <c r="G7396" t="s">
        <v>30</v>
      </c>
      <c r="H7396" s="4">
        <v>45746.292754629627</v>
      </c>
      <c r="I7396" t="b">
        <v>0</v>
      </c>
      <c r="J7396" t="b">
        <v>0</v>
      </c>
      <c r="K7396" t="s">
        <v>24</v>
      </c>
      <c r="L7396" t="s">
        <v>22</v>
      </c>
      <c r="M7396">
        <v>105000</v>
      </c>
      <c r="O7396" t="s">
        <v>4872</v>
      </c>
      <c r="P7396" t="s">
        <v>2591</v>
      </c>
    </row>
    <row r="7397" spans="1:16" x14ac:dyDescent="0.25">
      <c r="A7397" t="s">
        <v>40</v>
      </c>
      <c r="B7397" t="s">
        <v>5028</v>
      </c>
      <c r="C7397" t="s">
        <v>623</v>
      </c>
      <c r="D7397" t="s">
        <v>3956</v>
      </c>
      <c r="E7397" t="s">
        <v>20</v>
      </c>
      <c r="F7397" t="b">
        <v>0</v>
      </c>
      <c r="G7397" t="s">
        <v>27</v>
      </c>
      <c r="H7397" s="4">
        <v>45746.293912037043</v>
      </c>
      <c r="I7397" t="b">
        <v>0</v>
      </c>
      <c r="J7397" t="b">
        <v>1</v>
      </c>
      <c r="K7397" t="s">
        <v>24</v>
      </c>
      <c r="L7397" t="s">
        <v>36</v>
      </c>
      <c r="N7397">
        <v>56.475002288818359</v>
      </c>
      <c r="O7397" t="s">
        <v>5029</v>
      </c>
      <c r="P7397" t="s">
        <v>5030</v>
      </c>
    </row>
    <row r="7398" spans="1:16" x14ac:dyDescent="0.25">
      <c r="A7398" t="s">
        <v>40</v>
      </c>
      <c r="B7398" t="s">
        <v>5031</v>
      </c>
      <c r="C7398" t="s">
        <v>10202</v>
      </c>
      <c r="D7398" t="s">
        <v>3956</v>
      </c>
      <c r="E7398" t="s">
        <v>20</v>
      </c>
      <c r="F7398" t="b">
        <v>0</v>
      </c>
      <c r="G7398" t="s">
        <v>41</v>
      </c>
      <c r="H7398" s="4">
        <v>45746.294456018521</v>
      </c>
      <c r="I7398" t="b">
        <v>0</v>
      </c>
      <c r="J7398" t="b">
        <v>1</v>
      </c>
      <c r="K7398" t="s">
        <v>24</v>
      </c>
      <c r="L7398" t="s">
        <v>36</v>
      </c>
      <c r="N7398">
        <v>56.475002288818359</v>
      </c>
      <c r="O7398" t="s">
        <v>5029</v>
      </c>
      <c r="P7398" t="s">
        <v>10203</v>
      </c>
    </row>
    <row r="7399" spans="1:16" x14ac:dyDescent="0.25">
      <c r="A7399" t="s">
        <v>0</v>
      </c>
      <c r="B7399" t="s">
        <v>0</v>
      </c>
      <c r="C7399" t="s">
        <v>3711</v>
      </c>
      <c r="D7399" t="s">
        <v>3828</v>
      </c>
      <c r="E7399" t="s">
        <v>20</v>
      </c>
      <c r="F7399" t="b">
        <v>0</v>
      </c>
      <c r="G7399" t="s">
        <v>23</v>
      </c>
      <c r="H7399" s="4">
        <v>45746.30127314815</v>
      </c>
      <c r="I7399" t="b">
        <v>0</v>
      </c>
      <c r="J7399" t="b">
        <v>1</v>
      </c>
      <c r="K7399" t="s">
        <v>24</v>
      </c>
      <c r="L7399" t="s">
        <v>22</v>
      </c>
      <c r="M7399">
        <v>127050</v>
      </c>
      <c r="O7399" t="s">
        <v>2285</v>
      </c>
      <c r="P7399" t="s">
        <v>2136</v>
      </c>
    </row>
    <row r="7400" spans="1:16" x14ac:dyDescent="0.25">
      <c r="A7400" t="s">
        <v>0</v>
      </c>
      <c r="B7400" t="s">
        <v>0</v>
      </c>
      <c r="C7400" t="s">
        <v>1247</v>
      </c>
      <c r="D7400" t="s">
        <v>3828</v>
      </c>
      <c r="E7400" t="s">
        <v>20</v>
      </c>
      <c r="F7400" t="b">
        <v>0</v>
      </c>
      <c r="G7400" t="s">
        <v>1247</v>
      </c>
      <c r="H7400" s="4">
        <v>45746.301712962973</v>
      </c>
      <c r="I7400" t="b">
        <v>0</v>
      </c>
      <c r="J7400" t="b">
        <v>0</v>
      </c>
      <c r="K7400" t="s">
        <v>1247</v>
      </c>
      <c r="L7400" t="s">
        <v>36</v>
      </c>
      <c r="N7400">
        <v>24.04000091552734</v>
      </c>
      <c r="O7400" t="s">
        <v>2056</v>
      </c>
      <c r="P7400" t="s">
        <v>10204</v>
      </c>
    </row>
    <row r="7401" spans="1:16" x14ac:dyDescent="0.25">
      <c r="A7401" t="s">
        <v>89</v>
      </c>
      <c r="B7401" t="s">
        <v>7533</v>
      </c>
      <c r="C7401" t="s">
        <v>1420</v>
      </c>
      <c r="D7401" t="s">
        <v>4219</v>
      </c>
      <c r="E7401" t="s">
        <v>20</v>
      </c>
      <c r="F7401" t="b">
        <v>0</v>
      </c>
      <c r="G7401" t="s">
        <v>1420</v>
      </c>
      <c r="H7401" s="4">
        <v>45746.311747685177</v>
      </c>
      <c r="I7401" t="b">
        <v>0</v>
      </c>
      <c r="J7401" t="b">
        <v>0</v>
      </c>
      <c r="K7401" t="s">
        <v>1420</v>
      </c>
      <c r="L7401" t="s">
        <v>22</v>
      </c>
      <c r="M7401">
        <v>174400</v>
      </c>
      <c r="O7401" t="s">
        <v>1773</v>
      </c>
      <c r="P7401" t="s">
        <v>7534</v>
      </c>
    </row>
    <row r="7402" spans="1:16" x14ac:dyDescent="0.25">
      <c r="A7402" t="s">
        <v>0</v>
      </c>
      <c r="B7402" t="s">
        <v>3019</v>
      </c>
      <c r="C7402" t="s">
        <v>1679</v>
      </c>
      <c r="D7402" t="s">
        <v>3956</v>
      </c>
      <c r="E7402" t="s">
        <v>34</v>
      </c>
      <c r="F7402" t="b">
        <v>0</v>
      </c>
      <c r="G7402" t="s">
        <v>27</v>
      </c>
      <c r="H7402" s="4">
        <v>45746.333599537043</v>
      </c>
      <c r="I7402" t="b">
        <v>1</v>
      </c>
      <c r="J7402" t="b">
        <v>0</v>
      </c>
      <c r="K7402" t="s">
        <v>24</v>
      </c>
      <c r="L7402" t="s">
        <v>36</v>
      </c>
      <c r="N7402">
        <v>24.014999389648441</v>
      </c>
      <c r="O7402" t="s">
        <v>9516</v>
      </c>
    </row>
    <row r="7403" spans="1:16" x14ac:dyDescent="0.25">
      <c r="A7403" t="s">
        <v>0</v>
      </c>
      <c r="B7403" t="s">
        <v>10205</v>
      </c>
      <c r="C7403" t="s">
        <v>1679</v>
      </c>
      <c r="D7403" t="s">
        <v>3956</v>
      </c>
      <c r="E7403" t="s">
        <v>34</v>
      </c>
      <c r="F7403" t="b">
        <v>0</v>
      </c>
      <c r="G7403" t="s">
        <v>27</v>
      </c>
      <c r="H7403" s="4">
        <v>45746.333611111113</v>
      </c>
      <c r="I7403" t="b">
        <v>0</v>
      </c>
      <c r="J7403" t="b">
        <v>0</v>
      </c>
      <c r="K7403" t="s">
        <v>24</v>
      </c>
      <c r="L7403" t="s">
        <v>36</v>
      </c>
      <c r="N7403">
        <v>24.014999389648441</v>
      </c>
      <c r="O7403" t="s">
        <v>9516</v>
      </c>
      <c r="P7403" t="s">
        <v>10206</v>
      </c>
    </row>
    <row r="7404" spans="1:16" x14ac:dyDescent="0.25">
      <c r="A7404" t="s">
        <v>0</v>
      </c>
      <c r="B7404" t="s">
        <v>0</v>
      </c>
      <c r="C7404" t="s">
        <v>10207</v>
      </c>
      <c r="D7404" t="s">
        <v>7546</v>
      </c>
      <c r="E7404" t="s">
        <v>34</v>
      </c>
      <c r="F7404" t="b">
        <v>0</v>
      </c>
      <c r="G7404" t="s">
        <v>41</v>
      </c>
      <c r="H7404" s="4">
        <v>45746.334027777782</v>
      </c>
      <c r="I7404" t="b">
        <v>0</v>
      </c>
      <c r="J7404" t="b">
        <v>0</v>
      </c>
      <c r="K7404" t="s">
        <v>24</v>
      </c>
      <c r="L7404" t="s">
        <v>36</v>
      </c>
      <c r="N7404">
        <v>15</v>
      </c>
      <c r="O7404" t="s">
        <v>7547</v>
      </c>
      <c r="P7404" t="s">
        <v>61</v>
      </c>
    </row>
    <row r="7405" spans="1:16" x14ac:dyDescent="0.25">
      <c r="A7405" t="s">
        <v>1</v>
      </c>
      <c r="B7405" t="s">
        <v>661</v>
      </c>
      <c r="C7405" t="s">
        <v>6836</v>
      </c>
      <c r="D7405" t="s">
        <v>4083</v>
      </c>
      <c r="E7405" t="s">
        <v>20</v>
      </c>
      <c r="F7405" t="b">
        <v>0</v>
      </c>
      <c r="G7405" t="s">
        <v>27</v>
      </c>
      <c r="H7405" s="4">
        <v>45746.33489583333</v>
      </c>
      <c r="I7405" t="b">
        <v>0</v>
      </c>
      <c r="J7405" t="b">
        <v>0</v>
      </c>
      <c r="K7405" t="s">
        <v>24</v>
      </c>
      <c r="L7405" t="s">
        <v>22</v>
      </c>
      <c r="M7405">
        <v>115000</v>
      </c>
      <c r="O7405" t="s">
        <v>10208</v>
      </c>
    </row>
    <row r="7406" spans="1:16" x14ac:dyDescent="0.25">
      <c r="A7406" t="s">
        <v>40</v>
      </c>
      <c r="B7406" t="s">
        <v>1992</v>
      </c>
      <c r="C7406" t="s">
        <v>1679</v>
      </c>
      <c r="D7406" t="s">
        <v>3956</v>
      </c>
      <c r="E7406" t="s">
        <v>34</v>
      </c>
      <c r="F7406" t="b">
        <v>0</v>
      </c>
      <c r="G7406" t="s">
        <v>27</v>
      </c>
      <c r="H7406" s="4">
        <v>45746.335543981477</v>
      </c>
      <c r="I7406" t="b">
        <v>0</v>
      </c>
      <c r="J7406" t="b">
        <v>0</v>
      </c>
      <c r="K7406" t="s">
        <v>24</v>
      </c>
      <c r="L7406" t="s">
        <v>36</v>
      </c>
      <c r="N7406">
        <v>45.654998779296882</v>
      </c>
      <c r="O7406" t="s">
        <v>9516</v>
      </c>
      <c r="P7406" t="s">
        <v>9517</v>
      </c>
    </row>
    <row r="7407" spans="1:16" x14ac:dyDescent="0.25">
      <c r="A7407" t="s">
        <v>2</v>
      </c>
      <c r="B7407" t="s">
        <v>2</v>
      </c>
      <c r="C7407" t="s">
        <v>3471</v>
      </c>
      <c r="D7407" t="s">
        <v>3956</v>
      </c>
      <c r="E7407" t="s">
        <v>34</v>
      </c>
      <c r="F7407" t="b">
        <v>0</v>
      </c>
      <c r="G7407" t="s">
        <v>27</v>
      </c>
      <c r="H7407" s="4">
        <v>45746.33556712963</v>
      </c>
      <c r="I7407" t="b">
        <v>0</v>
      </c>
      <c r="J7407" t="b">
        <v>0</v>
      </c>
      <c r="K7407" t="s">
        <v>24</v>
      </c>
      <c r="L7407" t="s">
        <v>36</v>
      </c>
      <c r="N7407">
        <v>51.169998168945313</v>
      </c>
      <c r="O7407" t="s">
        <v>10209</v>
      </c>
      <c r="P7407" t="s">
        <v>10210</v>
      </c>
    </row>
    <row r="7408" spans="1:16" x14ac:dyDescent="0.25">
      <c r="A7408" t="s">
        <v>2</v>
      </c>
      <c r="B7408" t="s">
        <v>600</v>
      </c>
      <c r="C7408" t="s">
        <v>24</v>
      </c>
      <c r="D7408" t="s">
        <v>3972</v>
      </c>
      <c r="E7408" t="s">
        <v>20</v>
      </c>
      <c r="F7408" t="b">
        <v>0</v>
      </c>
      <c r="G7408" t="s">
        <v>27</v>
      </c>
      <c r="H7408" s="4">
        <v>45746.377187500002</v>
      </c>
      <c r="I7408" t="b">
        <v>0</v>
      </c>
      <c r="J7408" t="b">
        <v>0</v>
      </c>
      <c r="K7408" t="s">
        <v>24</v>
      </c>
      <c r="L7408" t="s">
        <v>22</v>
      </c>
      <c r="M7408">
        <v>124740</v>
      </c>
      <c r="O7408" t="s">
        <v>652</v>
      </c>
      <c r="P7408" t="s">
        <v>462</v>
      </c>
    </row>
    <row r="7409" spans="1:16" x14ac:dyDescent="0.25">
      <c r="A7409" t="s">
        <v>0</v>
      </c>
      <c r="B7409" t="s">
        <v>10211</v>
      </c>
      <c r="C7409" t="s">
        <v>559</v>
      </c>
      <c r="D7409" t="s">
        <v>3956</v>
      </c>
      <c r="E7409" t="s">
        <v>34</v>
      </c>
      <c r="F7409" t="b">
        <v>0</v>
      </c>
      <c r="G7409" t="s">
        <v>27</v>
      </c>
      <c r="H7409" s="4">
        <v>45746.416932870372</v>
      </c>
      <c r="I7409" t="b">
        <v>0</v>
      </c>
      <c r="J7409" t="b">
        <v>1</v>
      </c>
      <c r="K7409" t="s">
        <v>24</v>
      </c>
      <c r="L7409" t="s">
        <v>36</v>
      </c>
      <c r="N7409">
        <v>20.670000076293949</v>
      </c>
      <c r="O7409" t="s">
        <v>2485</v>
      </c>
      <c r="P7409" t="s">
        <v>10212</v>
      </c>
    </row>
    <row r="7410" spans="1:16" x14ac:dyDescent="0.25">
      <c r="A7410" t="s">
        <v>1</v>
      </c>
      <c r="B7410" t="s">
        <v>10213</v>
      </c>
      <c r="C7410" t="s">
        <v>1096</v>
      </c>
      <c r="D7410" t="s">
        <v>3956</v>
      </c>
      <c r="E7410" t="s">
        <v>34</v>
      </c>
      <c r="F7410" t="b">
        <v>0</v>
      </c>
      <c r="G7410" t="s">
        <v>27</v>
      </c>
      <c r="H7410" s="4">
        <v>45746.41810185185</v>
      </c>
      <c r="I7410" t="b">
        <v>0</v>
      </c>
      <c r="J7410" t="b">
        <v>0</v>
      </c>
      <c r="K7410" t="s">
        <v>24</v>
      </c>
      <c r="L7410" t="s">
        <v>36</v>
      </c>
      <c r="N7410">
        <v>44.034999847412109</v>
      </c>
      <c r="O7410" t="s">
        <v>512</v>
      </c>
      <c r="P7410" t="s">
        <v>274</v>
      </c>
    </row>
    <row r="7411" spans="1:16" x14ac:dyDescent="0.25">
      <c r="A7411" t="s">
        <v>1</v>
      </c>
      <c r="B7411" t="s">
        <v>10214</v>
      </c>
      <c r="C7411" t="s">
        <v>1077</v>
      </c>
      <c r="D7411" t="s">
        <v>3956</v>
      </c>
      <c r="E7411" t="s">
        <v>34</v>
      </c>
      <c r="F7411" t="b">
        <v>0</v>
      </c>
      <c r="G7411" t="s">
        <v>41</v>
      </c>
      <c r="H7411" s="4">
        <v>45746.418379629627</v>
      </c>
      <c r="I7411" t="b">
        <v>1</v>
      </c>
      <c r="J7411" t="b">
        <v>1</v>
      </c>
      <c r="K7411" t="s">
        <v>24</v>
      </c>
      <c r="L7411" t="s">
        <v>36</v>
      </c>
      <c r="N7411">
        <v>43.979999542236328</v>
      </c>
      <c r="O7411" t="s">
        <v>10215</v>
      </c>
      <c r="P7411" t="s">
        <v>280</v>
      </c>
    </row>
    <row r="7412" spans="1:16" x14ac:dyDescent="0.25">
      <c r="A7412" t="s">
        <v>40</v>
      </c>
      <c r="B7412" t="s">
        <v>2541</v>
      </c>
      <c r="C7412" t="s">
        <v>3347</v>
      </c>
      <c r="D7412" t="s">
        <v>3972</v>
      </c>
      <c r="E7412" t="s">
        <v>20</v>
      </c>
      <c r="F7412" t="b">
        <v>0</v>
      </c>
      <c r="G7412" t="s">
        <v>27</v>
      </c>
      <c r="H7412" s="4">
        <v>45746.418842592589</v>
      </c>
      <c r="I7412" t="b">
        <v>0</v>
      </c>
      <c r="J7412" t="b">
        <v>1</v>
      </c>
      <c r="K7412" t="s">
        <v>24</v>
      </c>
      <c r="L7412" t="s">
        <v>22</v>
      </c>
      <c r="M7412">
        <v>110500</v>
      </c>
      <c r="O7412" t="s">
        <v>2227</v>
      </c>
      <c r="P7412" t="s">
        <v>4332</v>
      </c>
    </row>
    <row r="7413" spans="1:16" x14ac:dyDescent="0.25">
      <c r="A7413" t="s">
        <v>0</v>
      </c>
      <c r="B7413" t="s">
        <v>0</v>
      </c>
      <c r="C7413" t="s">
        <v>10216</v>
      </c>
      <c r="D7413" t="s">
        <v>7546</v>
      </c>
      <c r="E7413" t="s">
        <v>34</v>
      </c>
      <c r="F7413" t="b">
        <v>0</v>
      </c>
      <c r="G7413" t="s">
        <v>35</v>
      </c>
      <c r="H7413" s="4">
        <v>45746.459236111114</v>
      </c>
      <c r="I7413" t="b">
        <v>0</v>
      </c>
      <c r="J7413" t="b">
        <v>0</v>
      </c>
      <c r="K7413" t="s">
        <v>24</v>
      </c>
      <c r="L7413" t="s">
        <v>36</v>
      </c>
      <c r="N7413">
        <v>15</v>
      </c>
      <c r="O7413" t="s">
        <v>7547</v>
      </c>
      <c r="P7413" t="s">
        <v>61</v>
      </c>
    </row>
    <row r="7414" spans="1:16" x14ac:dyDescent="0.25">
      <c r="A7414" t="s">
        <v>0</v>
      </c>
      <c r="B7414" t="s">
        <v>5466</v>
      </c>
      <c r="C7414" t="s">
        <v>1353</v>
      </c>
      <c r="D7414" t="s">
        <v>4092</v>
      </c>
      <c r="E7414" t="s">
        <v>51</v>
      </c>
      <c r="F7414" t="b">
        <v>0</v>
      </c>
      <c r="G7414" t="s">
        <v>52</v>
      </c>
      <c r="H7414" s="4">
        <v>45746.459664351853</v>
      </c>
      <c r="I7414" t="b">
        <v>0</v>
      </c>
      <c r="J7414" t="b">
        <v>1</v>
      </c>
      <c r="K7414" t="s">
        <v>24</v>
      </c>
      <c r="L7414" t="s">
        <v>36</v>
      </c>
      <c r="N7414">
        <v>29.5</v>
      </c>
      <c r="O7414" t="s">
        <v>2579</v>
      </c>
      <c r="P7414" t="s">
        <v>10217</v>
      </c>
    </row>
    <row r="7415" spans="1:16" x14ac:dyDescent="0.25">
      <c r="A7415" t="s">
        <v>0</v>
      </c>
      <c r="B7415" t="s">
        <v>0</v>
      </c>
      <c r="C7415" t="s">
        <v>10218</v>
      </c>
      <c r="D7415" t="s">
        <v>7546</v>
      </c>
      <c r="E7415" t="s">
        <v>34</v>
      </c>
      <c r="F7415" t="b">
        <v>0</v>
      </c>
      <c r="G7415" t="s">
        <v>52</v>
      </c>
      <c r="H7415" s="4">
        <v>45746.459675925929</v>
      </c>
      <c r="I7415" t="b">
        <v>0</v>
      </c>
      <c r="J7415" t="b">
        <v>0</v>
      </c>
      <c r="K7415" t="s">
        <v>24</v>
      </c>
      <c r="L7415" t="s">
        <v>36</v>
      </c>
      <c r="N7415">
        <v>15</v>
      </c>
      <c r="O7415" t="s">
        <v>7547</v>
      </c>
      <c r="P7415" t="s">
        <v>61</v>
      </c>
    </row>
    <row r="7416" spans="1:16" x14ac:dyDescent="0.25">
      <c r="A7416" t="s">
        <v>0</v>
      </c>
      <c r="B7416" t="s">
        <v>0</v>
      </c>
      <c r="C7416" t="s">
        <v>10219</v>
      </c>
      <c r="D7416" t="s">
        <v>7546</v>
      </c>
      <c r="E7416" t="s">
        <v>34</v>
      </c>
      <c r="F7416" t="b">
        <v>0</v>
      </c>
      <c r="G7416" t="s">
        <v>52</v>
      </c>
      <c r="H7416" s="4">
        <v>45746.459699074083</v>
      </c>
      <c r="I7416" t="b">
        <v>0</v>
      </c>
      <c r="J7416" t="b">
        <v>0</v>
      </c>
      <c r="K7416" t="s">
        <v>24</v>
      </c>
      <c r="L7416" t="s">
        <v>36</v>
      </c>
      <c r="N7416">
        <v>15</v>
      </c>
      <c r="O7416" t="s">
        <v>7547</v>
      </c>
      <c r="P7416" t="s">
        <v>61</v>
      </c>
    </row>
    <row r="7417" spans="1:16" x14ac:dyDescent="0.25">
      <c r="A7417" t="s">
        <v>139</v>
      </c>
      <c r="B7417" t="s">
        <v>5511</v>
      </c>
      <c r="C7417" t="s">
        <v>172</v>
      </c>
      <c r="D7417" t="s">
        <v>1663</v>
      </c>
      <c r="E7417" t="s">
        <v>51</v>
      </c>
      <c r="F7417" t="b">
        <v>0</v>
      </c>
      <c r="G7417" t="s">
        <v>27</v>
      </c>
      <c r="H7417" s="4">
        <v>45746.500162037039</v>
      </c>
      <c r="I7417" t="b">
        <v>0</v>
      </c>
      <c r="J7417" t="b">
        <v>0</v>
      </c>
      <c r="K7417" t="s">
        <v>24</v>
      </c>
      <c r="L7417" t="s">
        <v>36</v>
      </c>
      <c r="N7417">
        <v>37</v>
      </c>
      <c r="O7417" t="s">
        <v>1663</v>
      </c>
      <c r="P7417" t="s">
        <v>9820</v>
      </c>
    </row>
    <row r="7418" spans="1:16" x14ac:dyDescent="0.25">
      <c r="A7418" t="s">
        <v>0</v>
      </c>
      <c r="B7418" t="s">
        <v>0</v>
      </c>
      <c r="C7418" t="s">
        <v>10220</v>
      </c>
      <c r="D7418" t="s">
        <v>7546</v>
      </c>
      <c r="E7418" t="s">
        <v>34</v>
      </c>
      <c r="F7418" t="b">
        <v>0</v>
      </c>
      <c r="G7418" t="s">
        <v>41</v>
      </c>
      <c r="H7418" s="4">
        <v>45746.500648148147</v>
      </c>
      <c r="I7418" t="b">
        <v>0</v>
      </c>
      <c r="J7418" t="b">
        <v>0</v>
      </c>
      <c r="K7418" t="s">
        <v>24</v>
      </c>
      <c r="L7418" t="s">
        <v>36</v>
      </c>
      <c r="N7418">
        <v>15</v>
      </c>
      <c r="O7418" t="s">
        <v>7547</v>
      </c>
      <c r="P7418" t="s">
        <v>61</v>
      </c>
    </row>
    <row r="7419" spans="1:16" x14ac:dyDescent="0.25">
      <c r="A7419" t="s">
        <v>0</v>
      </c>
      <c r="B7419" t="s">
        <v>0</v>
      </c>
      <c r="C7419" t="s">
        <v>2064</v>
      </c>
      <c r="D7419" t="s">
        <v>7546</v>
      </c>
      <c r="E7419" t="s">
        <v>34</v>
      </c>
      <c r="F7419" t="b">
        <v>0</v>
      </c>
      <c r="G7419" t="s">
        <v>41</v>
      </c>
      <c r="H7419" s="4">
        <v>45746.500659722216</v>
      </c>
      <c r="I7419" t="b">
        <v>0</v>
      </c>
      <c r="J7419" t="b">
        <v>0</v>
      </c>
      <c r="K7419" t="s">
        <v>24</v>
      </c>
      <c r="L7419" t="s">
        <v>36</v>
      </c>
      <c r="N7419">
        <v>15</v>
      </c>
      <c r="O7419" t="s">
        <v>7547</v>
      </c>
      <c r="P7419" t="s">
        <v>61</v>
      </c>
    </row>
    <row r="7420" spans="1:16" x14ac:dyDescent="0.25">
      <c r="A7420" t="s">
        <v>0</v>
      </c>
      <c r="B7420" t="s">
        <v>0</v>
      </c>
      <c r="C7420" t="s">
        <v>2920</v>
      </c>
      <c r="D7420" t="s">
        <v>7546</v>
      </c>
      <c r="E7420" t="s">
        <v>34</v>
      </c>
      <c r="F7420" t="b">
        <v>0</v>
      </c>
      <c r="G7420" t="s">
        <v>41</v>
      </c>
      <c r="H7420" s="4">
        <v>45746.500671296293</v>
      </c>
      <c r="I7420" t="b">
        <v>0</v>
      </c>
      <c r="J7420" t="b">
        <v>0</v>
      </c>
      <c r="K7420" t="s">
        <v>24</v>
      </c>
      <c r="L7420" t="s">
        <v>36</v>
      </c>
      <c r="N7420">
        <v>15</v>
      </c>
      <c r="O7420" t="s">
        <v>7547</v>
      </c>
      <c r="P7420" t="s">
        <v>61</v>
      </c>
    </row>
    <row r="7421" spans="1:16" x14ac:dyDescent="0.25">
      <c r="A7421" t="s">
        <v>0</v>
      </c>
      <c r="B7421" t="s">
        <v>0</v>
      </c>
      <c r="C7421" t="s">
        <v>10221</v>
      </c>
      <c r="D7421" t="s">
        <v>7546</v>
      </c>
      <c r="E7421" t="s">
        <v>34</v>
      </c>
      <c r="F7421" t="b">
        <v>0</v>
      </c>
      <c r="G7421" t="s">
        <v>41</v>
      </c>
      <c r="H7421" s="4">
        <v>45746.500694444447</v>
      </c>
      <c r="I7421" t="b">
        <v>0</v>
      </c>
      <c r="J7421" t="b">
        <v>0</v>
      </c>
      <c r="K7421" t="s">
        <v>24</v>
      </c>
      <c r="L7421" t="s">
        <v>36</v>
      </c>
      <c r="N7421">
        <v>15</v>
      </c>
      <c r="O7421" t="s">
        <v>7547</v>
      </c>
      <c r="P7421" t="s">
        <v>61</v>
      </c>
    </row>
    <row r="7422" spans="1:16" x14ac:dyDescent="0.25">
      <c r="A7422" t="s">
        <v>0</v>
      </c>
      <c r="B7422" t="s">
        <v>0</v>
      </c>
      <c r="C7422" t="s">
        <v>5598</v>
      </c>
      <c r="D7422" t="s">
        <v>7546</v>
      </c>
      <c r="E7422" t="s">
        <v>34</v>
      </c>
      <c r="F7422" t="b">
        <v>0</v>
      </c>
      <c r="G7422" t="s">
        <v>41</v>
      </c>
      <c r="H7422" s="4">
        <v>45746.500694444447</v>
      </c>
      <c r="I7422" t="b">
        <v>0</v>
      </c>
      <c r="J7422" t="b">
        <v>0</v>
      </c>
      <c r="K7422" t="s">
        <v>24</v>
      </c>
      <c r="L7422" t="s">
        <v>36</v>
      </c>
      <c r="N7422">
        <v>15</v>
      </c>
      <c r="O7422" t="s">
        <v>7547</v>
      </c>
      <c r="P7422" t="s">
        <v>61</v>
      </c>
    </row>
    <row r="7423" spans="1:16" x14ac:dyDescent="0.25">
      <c r="A7423" t="s">
        <v>0</v>
      </c>
      <c r="B7423" t="s">
        <v>0</v>
      </c>
      <c r="C7423" t="s">
        <v>1780</v>
      </c>
      <c r="D7423" t="s">
        <v>7546</v>
      </c>
      <c r="E7423" t="s">
        <v>34</v>
      </c>
      <c r="F7423" t="b">
        <v>0</v>
      </c>
      <c r="G7423" t="s">
        <v>52</v>
      </c>
      <c r="H7423" s="4">
        <v>45746.501331018517</v>
      </c>
      <c r="I7423" t="b">
        <v>0</v>
      </c>
      <c r="J7423" t="b">
        <v>0</v>
      </c>
      <c r="K7423" t="s">
        <v>24</v>
      </c>
      <c r="L7423" t="s">
        <v>36</v>
      </c>
      <c r="N7423">
        <v>15</v>
      </c>
      <c r="O7423" t="s">
        <v>7547</v>
      </c>
      <c r="P7423" t="s">
        <v>61</v>
      </c>
    </row>
    <row r="7424" spans="1:16" x14ac:dyDescent="0.25">
      <c r="A7424" t="s">
        <v>0</v>
      </c>
      <c r="B7424" t="s">
        <v>0</v>
      </c>
      <c r="C7424" t="s">
        <v>10222</v>
      </c>
      <c r="D7424" t="s">
        <v>7546</v>
      </c>
      <c r="E7424" t="s">
        <v>34</v>
      </c>
      <c r="F7424" t="b">
        <v>0</v>
      </c>
      <c r="G7424" t="s">
        <v>52</v>
      </c>
      <c r="H7424" s="4">
        <v>45746.501342592594</v>
      </c>
      <c r="I7424" t="b">
        <v>0</v>
      </c>
      <c r="J7424" t="b">
        <v>0</v>
      </c>
      <c r="K7424" t="s">
        <v>24</v>
      </c>
      <c r="L7424" t="s">
        <v>36</v>
      </c>
      <c r="N7424">
        <v>15</v>
      </c>
      <c r="O7424" t="s">
        <v>7547</v>
      </c>
      <c r="P7424" t="s">
        <v>61</v>
      </c>
    </row>
    <row r="7425" spans="1:16" x14ac:dyDescent="0.25">
      <c r="A7425" t="s">
        <v>0</v>
      </c>
      <c r="B7425" t="s">
        <v>0</v>
      </c>
      <c r="C7425" t="s">
        <v>2194</v>
      </c>
      <c r="D7425" t="s">
        <v>7546</v>
      </c>
      <c r="E7425" t="s">
        <v>34</v>
      </c>
      <c r="F7425" t="b">
        <v>0</v>
      </c>
      <c r="G7425" t="s">
        <v>41</v>
      </c>
      <c r="H7425" s="4">
        <v>45746.542314814818</v>
      </c>
      <c r="I7425" t="b">
        <v>0</v>
      </c>
      <c r="J7425" t="b">
        <v>0</v>
      </c>
      <c r="K7425" t="s">
        <v>24</v>
      </c>
      <c r="L7425" t="s">
        <v>36</v>
      </c>
      <c r="N7425">
        <v>15</v>
      </c>
      <c r="O7425" t="s">
        <v>7547</v>
      </c>
      <c r="P7425" t="s">
        <v>61</v>
      </c>
    </row>
    <row r="7426" spans="1:16" x14ac:dyDescent="0.25">
      <c r="A7426" t="s">
        <v>0</v>
      </c>
      <c r="B7426" t="s">
        <v>0</v>
      </c>
      <c r="C7426" t="s">
        <v>3234</v>
      </c>
      <c r="D7426" t="s">
        <v>7546</v>
      </c>
      <c r="E7426" t="s">
        <v>34</v>
      </c>
      <c r="F7426" t="b">
        <v>0</v>
      </c>
      <c r="G7426" t="s">
        <v>41</v>
      </c>
      <c r="H7426" s="4">
        <v>45746.542326388888</v>
      </c>
      <c r="I7426" t="b">
        <v>0</v>
      </c>
      <c r="J7426" t="b">
        <v>0</v>
      </c>
      <c r="K7426" t="s">
        <v>24</v>
      </c>
      <c r="L7426" t="s">
        <v>36</v>
      </c>
      <c r="N7426">
        <v>15</v>
      </c>
      <c r="O7426" t="s">
        <v>7547</v>
      </c>
      <c r="P7426" t="s">
        <v>61</v>
      </c>
    </row>
    <row r="7427" spans="1:16" x14ac:dyDescent="0.25">
      <c r="A7427" t="s">
        <v>0</v>
      </c>
      <c r="B7427" t="s">
        <v>0</v>
      </c>
      <c r="C7427" t="s">
        <v>3720</v>
      </c>
      <c r="D7427" t="s">
        <v>7546</v>
      </c>
      <c r="E7427" t="s">
        <v>34</v>
      </c>
      <c r="F7427" t="b">
        <v>0</v>
      </c>
      <c r="G7427" t="s">
        <v>41</v>
      </c>
      <c r="H7427" s="4">
        <v>45746.542326388888</v>
      </c>
      <c r="I7427" t="b">
        <v>0</v>
      </c>
      <c r="J7427" t="b">
        <v>0</v>
      </c>
      <c r="K7427" t="s">
        <v>24</v>
      </c>
      <c r="L7427" t="s">
        <v>36</v>
      </c>
      <c r="N7427">
        <v>15</v>
      </c>
      <c r="O7427" t="s">
        <v>7547</v>
      </c>
      <c r="P7427" t="s">
        <v>61</v>
      </c>
    </row>
    <row r="7428" spans="1:16" x14ac:dyDescent="0.25">
      <c r="A7428" t="s">
        <v>0</v>
      </c>
      <c r="B7428" t="s">
        <v>0</v>
      </c>
      <c r="C7428" t="s">
        <v>2023</v>
      </c>
      <c r="D7428" t="s">
        <v>7546</v>
      </c>
      <c r="E7428" t="s">
        <v>34</v>
      </c>
      <c r="F7428" t="b">
        <v>0</v>
      </c>
      <c r="G7428" t="s">
        <v>41</v>
      </c>
      <c r="H7428" s="4">
        <v>45746.542337962957</v>
      </c>
      <c r="I7428" t="b">
        <v>0</v>
      </c>
      <c r="J7428" t="b">
        <v>0</v>
      </c>
      <c r="K7428" t="s">
        <v>24</v>
      </c>
      <c r="L7428" t="s">
        <v>36</v>
      </c>
      <c r="N7428">
        <v>15</v>
      </c>
      <c r="O7428" t="s">
        <v>7547</v>
      </c>
      <c r="P7428" t="s">
        <v>61</v>
      </c>
    </row>
    <row r="7429" spans="1:16" x14ac:dyDescent="0.25">
      <c r="A7429" t="s">
        <v>139</v>
      </c>
      <c r="B7429" t="s">
        <v>10223</v>
      </c>
      <c r="C7429" t="s">
        <v>140</v>
      </c>
      <c r="D7429" t="s">
        <v>3972</v>
      </c>
      <c r="E7429" t="s">
        <v>20</v>
      </c>
      <c r="F7429" t="b">
        <v>0</v>
      </c>
      <c r="G7429" t="s">
        <v>27</v>
      </c>
      <c r="H7429" s="4">
        <v>45746.543923611112</v>
      </c>
      <c r="I7429" t="b">
        <v>1</v>
      </c>
      <c r="J7429" t="b">
        <v>1</v>
      </c>
      <c r="K7429" t="s">
        <v>24</v>
      </c>
      <c r="L7429" t="s">
        <v>22</v>
      </c>
      <c r="M7429">
        <v>137300</v>
      </c>
      <c r="O7429" t="s">
        <v>1172</v>
      </c>
      <c r="P7429" t="s">
        <v>10224</v>
      </c>
    </row>
    <row r="7430" spans="1:16" x14ac:dyDescent="0.25">
      <c r="A7430" t="s">
        <v>25</v>
      </c>
      <c r="B7430" t="s">
        <v>9807</v>
      </c>
      <c r="C7430" t="s">
        <v>203</v>
      </c>
      <c r="D7430" t="s">
        <v>3956</v>
      </c>
      <c r="E7430" t="s">
        <v>20</v>
      </c>
      <c r="F7430" t="b">
        <v>0</v>
      </c>
      <c r="G7430" t="s">
        <v>23</v>
      </c>
      <c r="H7430" s="4">
        <v>45746.551319444443</v>
      </c>
      <c r="I7430" t="b">
        <v>0</v>
      </c>
      <c r="J7430" t="b">
        <v>0</v>
      </c>
      <c r="K7430" t="s">
        <v>24</v>
      </c>
      <c r="L7430" t="s">
        <v>36</v>
      </c>
      <c r="N7430">
        <v>22.694999694824219</v>
      </c>
      <c r="O7430" t="s">
        <v>2239</v>
      </c>
      <c r="P7430" t="s">
        <v>9808</v>
      </c>
    </row>
    <row r="7431" spans="1:16" x14ac:dyDescent="0.25">
      <c r="A7431" t="s">
        <v>19</v>
      </c>
      <c r="B7431" t="s">
        <v>10225</v>
      </c>
      <c r="C7431" t="s">
        <v>1270</v>
      </c>
      <c r="D7431" t="s">
        <v>3972</v>
      </c>
      <c r="E7431" t="s">
        <v>20</v>
      </c>
      <c r="F7431" t="b">
        <v>0</v>
      </c>
      <c r="G7431" t="s">
        <v>23</v>
      </c>
      <c r="H7431" s="4">
        <v>45746.551342592589</v>
      </c>
      <c r="I7431" t="b">
        <v>0</v>
      </c>
      <c r="J7431" t="b">
        <v>1</v>
      </c>
      <c r="K7431" t="s">
        <v>24</v>
      </c>
      <c r="L7431" t="s">
        <v>22</v>
      </c>
      <c r="M7431">
        <v>195500</v>
      </c>
      <c r="O7431" t="s">
        <v>1172</v>
      </c>
      <c r="P7431" t="s">
        <v>10226</v>
      </c>
    </row>
    <row r="7432" spans="1:16" x14ac:dyDescent="0.25">
      <c r="A7432" t="s">
        <v>2</v>
      </c>
      <c r="B7432" t="s">
        <v>10227</v>
      </c>
      <c r="C7432" t="s">
        <v>10228</v>
      </c>
      <c r="D7432" t="s">
        <v>3956</v>
      </c>
      <c r="E7432" t="s">
        <v>20</v>
      </c>
      <c r="F7432" t="b">
        <v>0</v>
      </c>
      <c r="G7432" t="s">
        <v>27</v>
      </c>
      <c r="H7432" s="4">
        <v>45746.58556712963</v>
      </c>
      <c r="I7432" t="b">
        <v>0</v>
      </c>
      <c r="J7432" t="b">
        <v>1</v>
      </c>
      <c r="K7432" t="s">
        <v>24</v>
      </c>
      <c r="L7432" t="s">
        <v>36</v>
      </c>
      <c r="N7432">
        <v>45.745002746582031</v>
      </c>
      <c r="O7432" t="s">
        <v>2269</v>
      </c>
      <c r="P7432" t="s">
        <v>10229</v>
      </c>
    </row>
    <row r="7433" spans="1:16" x14ac:dyDescent="0.25">
      <c r="A7433" t="s">
        <v>40</v>
      </c>
      <c r="B7433" t="s">
        <v>10230</v>
      </c>
      <c r="C7433" t="s">
        <v>670</v>
      </c>
      <c r="D7433" t="s">
        <v>3956</v>
      </c>
      <c r="E7433" t="s">
        <v>20</v>
      </c>
      <c r="F7433" t="b">
        <v>0</v>
      </c>
      <c r="G7433" t="s">
        <v>41</v>
      </c>
      <c r="H7433" s="4">
        <v>45746.586006944453</v>
      </c>
      <c r="I7433" t="b">
        <v>0</v>
      </c>
      <c r="J7433" t="b">
        <v>0</v>
      </c>
      <c r="K7433" t="s">
        <v>24</v>
      </c>
      <c r="L7433" t="s">
        <v>36</v>
      </c>
      <c r="N7433">
        <v>45.634998321533203</v>
      </c>
      <c r="O7433" t="s">
        <v>10231</v>
      </c>
      <c r="P7433" t="s">
        <v>10232</v>
      </c>
    </row>
    <row r="7434" spans="1:16" x14ac:dyDescent="0.25">
      <c r="A7434" t="s">
        <v>25</v>
      </c>
      <c r="B7434" t="s">
        <v>10233</v>
      </c>
      <c r="C7434" t="s">
        <v>371</v>
      </c>
      <c r="D7434" t="s">
        <v>3828</v>
      </c>
      <c r="E7434" t="s">
        <v>219</v>
      </c>
      <c r="F7434" t="b">
        <v>0</v>
      </c>
      <c r="G7434" t="s">
        <v>27</v>
      </c>
      <c r="H7434" s="4">
        <v>45746.666828703703</v>
      </c>
      <c r="I7434" t="b">
        <v>0</v>
      </c>
      <c r="J7434" t="b">
        <v>1</v>
      </c>
      <c r="K7434" t="s">
        <v>24</v>
      </c>
      <c r="L7434" t="s">
        <v>22</v>
      </c>
      <c r="M7434">
        <v>131500</v>
      </c>
      <c r="O7434" t="s">
        <v>10234</v>
      </c>
      <c r="P7434" t="s">
        <v>10235</v>
      </c>
    </row>
    <row r="7435" spans="1:16" x14ac:dyDescent="0.25">
      <c r="A7435" t="s">
        <v>0</v>
      </c>
      <c r="B7435" t="s">
        <v>10236</v>
      </c>
      <c r="C7435" t="s">
        <v>151</v>
      </c>
      <c r="D7435" t="s">
        <v>3956</v>
      </c>
      <c r="E7435" t="s">
        <v>20</v>
      </c>
      <c r="F7435" t="b">
        <v>0</v>
      </c>
      <c r="G7435" t="s">
        <v>30</v>
      </c>
      <c r="H7435" s="4">
        <v>45746.834340277783</v>
      </c>
      <c r="I7435" t="b">
        <v>0</v>
      </c>
      <c r="J7435" t="b">
        <v>0</v>
      </c>
      <c r="K7435" t="s">
        <v>24</v>
      </c>
      <c r="L7435" t="s">
        <v>36</v>
      </c>
      <c r="N7435">
        <v>25.2400016784668</v>
      </c>
      <c r="O7435" t="s">
        <v>10237</v>
      </c>
      <c r="P7435" t="s">
        <v>10238</v>
      </c>
    </row>
    <row r="7436" spans="1:16" x14ac:dyDescent="0.25">
      <c r="A7436" t="s">
        <v>0</v>
      </c>
      <c r="B7436" t="s">
        <v>2002</v>
      </c>
      <c r="C7436" t="s">
        <v>292</v>
      </c>
      <c r="D7436" t="s">
        <v>3956</v>
      </c>
      <c r="E7436" t="s">
        <v>20</v>
      </c>
      <c r="F7436" t="b">
        <v>0</v>
      </c>
      <c r="G7436" t="s">
        <v>30</v>
      </c>
      <c r="H7436" s="4">
        <v>45746.834386574083</v>
      </c>
      <c r="I7436" t="b">
        <v>0</v>
      </c>
      <c r="J7436" t="b">
        <v>1</v>
      </c>
      <c r="K7436" t="s">
        <v>24</v>
      </c>
      <c r="L7436" t="s">
        <v>36</v>
      </c>
      <c r="N7436">
        <v>22.694999694824219</v>
      </c>
      <c r="O7436" t="s">
        <v>9701</v>
      </c>
      <c r="P7436" t="s">
        <v>9702</v>
      </c>
    </row>
    <row r="7437" spans="1:16" x14ac:dyDescent="0.25">
      <c r="A7437" t="s">
        <v>1</v>
      </c>
      <c r="B7437" t="s">
        <v>10239</v>
      </c>
      <c r="C7437" t="s">
        <v>151</v>
      </c>
      <c r="D7437" t="s">
        <v>3956</v>
      </c>
      <c r="E7437" t="s">
        <v>20</v>
      </c>
      <c r="F7437" t="b">
        <v>0</v>
      </c>
      <c r="G7437" t="s">
        <v>30</v>
      </c>
      <c r="H7437" s="4">
        <v>45746.835335648153</v>
      </c>
      <c r="I7437" t="b">
        <v>0</v>
      </c>
      <c r="J7437" t="b">
        <v>0</v>
      </c>
      <c r="K7437" t="s">
        <v>24</v>
      </c>
      <c r="L7437" t="s">
        <v>36</v>
      </c>
      <c r="N7437">
        <v>40.81500244140625</v>
      </c>
      <c r="O7437" t="s">
        <v>563</v>
      </c>
      <c r="P7437" t="s">
        <v>10240</v>
      </c>
    </row>
    <row r="7438" spans="1:16" x14ac:dyDescent="0.25">
      <c r="A7438" t="s">
        <v>25</v>
      </c>
      <c r="B7438" t="s">
        <v>8566</v>
      </c>
      <c r="C7438" t="s">
        <v>151</v>
      </c>
      <c r="D7438" t="s">
        <v>3956</v>
      </c>
      <c r="E7438" t="s">
        <v>20</v>
      </c>
      <c r="F7438" t="b">
        <v>0</v>
      </c>
      <c r="G7438" t="s">
        <v>30</v>
      </c>
      <c r="H7438" s="4">
        <v>45746.835335648153</v>
      </c>
      <c r="I7438" t="b">
        <v>0</v>
      </c>
      <c r="J7438" t="b">
        <v>1</v>
      </c>
      <c r="K7438" t="s">
        <v>24</v>
      </c>
      <c r="L7438" t="s">
        <v>36</v>
      </c>
      <c r="N7438">
        <v>15.24499988555908</v>
      </c>
      <c r="O7438" t="s">
        <v>254</v>
      </c>
      <c r="P7438" t="s">
        <v>8567</v>
      </c>
    </row>
    <row r="7439" spans="1:16" x14ac:dyDescent="0.25">
      <c r="A7439" t="s">
        <v>2</v>
      </c>
      <c r="B7439" t="s">
        <v>9010</v>
      </c>
      <c r="C7439" t="s">
        <v>10060</v>
      </c>
      <c r="D7439" t="s">
        <v>3956</v>
      </c>
      <c r="E7439" t="s">
        <v>20</v>
      </c>
      <c r="F7439" t="b">
        <v>0</v>
      </c>
      <c r="G7439" t="s">
        <v>27</v>
      </c>
      <c r="H7439" s="4">
        <v>45746.835590277777</v>
      </c>
      <c r="I7439" t="b">
        <v>1</v>
      </c>
      <c r="J7439" t="b">
        <v>1</v>
      </c>
      <c r="K7439" t="s">
        <v>24</v>
      </c>
      <c r="L7439" t="s">
        <v>36</v>
      </c>
      <c r="N7439">
        <v>45.745002746582031</v>
      </c>
      <c r="O7439" t="s">
        <v>901</v>
      </c>
      <c r="P7439" t="s">
        <v>10241</v>
      </c>
    </row>
    <row r="7440" spans="1:16" x14ac:dyDescent="0.25">
      <c r="A7440" t="s">
        <v>2</v>
      </c>
      <c r="B7440" t="s">
        <v>2</v>
      </c>
      <c r="C7440" t="s">
        <v>10242</v>
      </c>
      <c r="D7440" t="s">
        <v>3956</v>
      </c>
      <c r="E7440" t="s">
        <v>20</v>
      </c>
      <c r="F7440" t="b">
        <v>0</v>
      </c>
      <c r="G7440" t="s">
        <v>27</v>
      </c>
      <c r="H7440" s="4">
        <v>45746.835601851853</v>
      </c>
      <c r="I7440" t="b">
        <v>0</v>
      </c>
      <c r="J7440" t="b">
        <v>1</v>
      </c>
      <c r="K7440" t="s">
        <v>24</v>
      </c>
      <c r="L7440" t="s">
        <v>36</v>
      </c>
      <c r="N7440">
        <v>45.745002746582031</v>
      </c>
      <c r="O7440" t="s">
        <v>10058</v>
      </c>
      <c r="P7440" t="s">
        <v>10243</v>
      </c>
    </row>
    <row r="7441" spans="1:16" x14ac:dyDescent="0.25">
      <c r="A7441" t="s">
        <v>2</v>
      </c>
      <c r="B7441" t="s">
        <v>9946</v>
      </c>
      <c r="C7441" t="s">
        <v>9179</v>
      </c>
      <c r="D7441" t="s">
        <v>3956</v>
      </c>
      <c r="E7441" t="s">
        <v>20</v>
      </c>
      <c r="F7441" t="b">
        <v>0</v>
      </c>
      <c r="G7441" t="s">
        <v>27</v>
      </c>
      <c r="H7441" s="4">
        <v>45746.835613425923</v>
      </c>
      <c r="I7441" t="b">
        <v>0</v>
      </c>
      <c r="J7441" t="b">
        <v>1</v>
      </c>
      <c r="K7441" t="s">
        <v>24</v>
      </c>
      <c r="L7441" t="s">
        <v>36</v>
      </c>
      <c r="N7441">
        <v>45.745002746582031</v>
      </c>
      <c r="O7441" t="s">
        <v>9948</v>
      </c>
      <c r="P7441" t="s">
        <v>9949</v>
      </c>
    </row>
    <row r="7442" spans="1:16" x14ac:dyDescent="0.25">
      <c r="A7442" t="s">
        <v>2</v>
      </c>
      <c r="B7442" t="s">
        <v>9803</v>
      </c>
      <c r="C7442" t="s">
        <v>9804</v>
      </c>
      <c r="D7442" t="s">
        <v>3956</v>
      </c>
      <c r="E7442" t="s">
        <v>20</v>
      </c>
      <c r="F7442" t="b">
        <v>0</v>
      </c>
      <c r="G7442" t="s">
        <v>27</v>
      </c>
      <c r="H7442" s="4">
        <v>45746.835648148153</v>
      </c>
      <c r="I7442" t="b">
        <v>1</v>
      </c>
      <c r="J7442" t="b">
        <v>1</v>
      </c>
      <c r="K7442" t="s">
        <v>24</v>
      </c>
      <c r="L7442" t="s">
        <v>36</v>
      </c>
      <c r="N7442">
        <v>49.419998168945313</v>
      </c>
      <c r="O7442" t="s">
        <v>1854</v>
      </c>
      <c r="P7442" t="s">
        <v>9805</v>
      </c>
    </row>
    <row r="7443" spans="1:16" x14ac:dyDescent="0.25">
      <c r="A7443" t="s">
        <v>1</v>
      </c>
      <c r="B7443" t="s">
        <v>10198</v>
      </c>
      <c r="C7443" t="s">
        <v>10244</v>
      </c>
      <c r="D7443" t="s">
        <v>3600</v>
      </c>
      <c r="E7443" t="s">
        <v>20</v>
      </c>
      <c r="F7443" t="b">
        <v>0</v>
      </c>
      <c r="G7443" t="s">
        <v>27</v>
      </c>
      <c r="H7443" s="4">
        <v>45746.876423611109</v>
      </c>
      <c r="I7443" t="b">
        <v>0</v>
      </c>
      <c r="J7443" t="b">
        <v>1</v>
      </c>
      <c r="K7443" t="s">
        <v>24</v>
      </c>
      <c r="L7443" t="s">
        <v>22</v>
      </c>
      <c r="M7443">
        <v>260590</v>
      </c>
      <c r="O7443" t="s">
        <v>254</v>
      </c>
      <c r="P7443" t="s">
        <v>1079</v>
      </c>
    </row>
    <row r="7444" spans="1:16" x14ac:dyDescent="0.25">
      <c r="A7444" t="s">
        <v>0</v>
      </c>
      <c r="B7444" t="s">
        <v>8828</v>
      </c>
      <c r="C7444" t="s">
        <v>559</v>
      </c>
      <c r="D7444" t="s">
        <v>3956</v>
      </c>
      <c r="E7444" t="s">
        <v>34</v>
      </c>
      <c r="F7444" t="b">
        <v>0</v>
      </c>
      <c r="G7444" t="s">
        <v>27</v>
      </c>
      <c r="H7444" s="4">
        <v>45746.916932870372</v>
      </c>
      <c r="I7444" t="b">
        <v>0</v>
      </c>
      <c r="J7444" t="b">
        <v>0</v>
      </c>
      <c r="K7444" t="s">
        <v>24</v>
      </c>
      <c r="L7444" t="s">
        <v>36</v>
      </c>
      <c r="N7444">
        <v>20.670000076293949</v>
      </c>
      <c r="O7444" t="s">
        <v>2485</v>
      </c>
      <c r="P7444" t="s">
        <v>10245</v>
      </c>
    </row>
    <row r="7445" spans="1:16" x14ac:dyDescent="0.25">
      <c r="A7445" t="s">
        <v>0</v>
      </c>
      <c r="B7445" t="s">
        <v>1674</v>
      </c>
      <c r="C7445" t="s">
        <v>33</v>
      </c>
      <c r="D7445" t="s">
        <v>3828</v>
      </c>
      <c r="E7445" t="s">
        <v>51</v>
      </c>
      <c r="F7445" t="b">
        <v>0</v>
      </c>
      <c r="G7445" t="s">
        <v>35</v>
      </c>
      <c r="H7445" s="4">
        <v>45746.917430555557</v>
      </c>
      <c r="I7445" t="b">
        <v>0</v>
      </c>
      <c r="J7445" t="b">
        <v>0</v>
      </c>
      <c r="K7445" t="s">
        <v>24</v>
      </c>
      <c r="L7445" t="s">
        <v>22</v>
      </c>
      <c r="M7445">
        <v>50000</v>
      </c>
      <c r="O7445" t="s">
        <v>9562</v>
      </c>
      <c r="P7445" t="s">
        <v>1321</v>
      </c>
    </row>
    <row r="7446" spans="1:16" x14ac:dyDescent="0.25">
      <c r="A7446" t="s">
        <v>25</v>
      </c>
      <c r="B7446" t="s">
        <v>10246</v>
      </c>
      <c r="C7446" t="s">
        <v>167</v>
      </c>
      <c r="D7446" t="s">
        <v>3956</v>
      </c>
      <c r="E7446" t="s">
        <v>34</v>
      </c>
      <c r="F7446" t="b">
        <v>0</v>
      </c>
      <c r="G7446" t="s">
        <v>35</v>
      </c>
      <c r="H7446" s="4">
        <v>45746.917488425926</v>
      </c>
      <c r="I7446" t="b">
        <v>1</v>
      </c>
      <c r="J7446" t="b">
        <v>0</v>
      </c>
      <c r="K7446" t="s">
        <v>24</v>
      </c>
      <c r="L7446" t="s">
        <v>36</v>
      </c>
      <c r="N7446">
        <v>16.510000228881839</v>
      </c>
      <c r="O7446" t="s">
        <v>9529</v>
      </c>
      <c r="P7446" t="s">
        <v>10247</v>
      </c>
    </row>
    <row r="7447" spans="1:16" x14ac:dyDescent="0.25">
      <c r="A7447" t="s">
        <v>0</v>
      </c>
      <c r="B7447" t="s">
        <v>10248</v>
      </c>
      <c r="C7447" t="s">
        <v>151</v>
      </c>
      <c r="D7447" t="s">
        <v>3956</v>
      </c>
      <c r="E7447" t="s">
        <v>34</v>
      </c>
      <c r="F7447" t="b">
        <v>0</v>
      </c>
      <c r="G7447" t="s">
        <v>30</v>
      </c>
      <c r="H7447" s="4">
        <v>45746.917673611111</v>
      </c>
      <c r="I7447" t="b">
        <v>1</v>
      </c>
      <c r="J7447" t="b">
        <v>0</v>
      </c>
      <c r="K7447" t="s">
        <v>24</v>
      </c>
      <c r="L7447" t="s">
        <v>36</v>
      </c>
      <c r="N7447">
        <v>25.2400016784668</v>
      </c>
      <c r="O7447" t="s">
        <v>10249</v>
      </c>
      <c r="P7447" t="s">
        <v>2174</v>
      </c>
    </row>
    <row r="7448" spans="1:16" x14ac:dyDescent="0.25">
      <c r="A7448" t="s">
        <v>25</v>
      </c>
      <c r="B7448" t="s">
        <v>1577</v>
      </c>
      <c r="C7448" t="s">
        <v>315</v>
      </c>
      <c r="D7448" t="s">
        <v>3956</v>
      </c>
      <c r="E7448" t="s">
        <v>34</v>
      </c>
      <c r="F7448" t="b">
        <v>0</v>
      </c>
      <c r="G7448" t="s">
        <v>27</v>
      </c>
      <c r="H7448" s="4">
        <v>45746.958564814813</v>
      </c>
      <c r="I7448" t="b">
        <v>1</v>
      </c>
      <c r="J7448" t="b">
        <v>1</v>
      </c>
      <c r="K7448" t="s">
        <v>24</v>
      </c>
      <c r="L7448" t="s">
        <v>36</v>
      </c>
      <c r="N7448">
        <v>55</v>
      </c>
      <c r="O7448" t="s">
        <v>1807</v>
      </c>
      <c r="P7448" t="s">
        <v>603</v>
      </c>
    </row>
    <row r="7449" spans="1:16" x14ac:dyDescent="0.25">
      <c r="A7449" t="s">
        <v>0</v>
      </c>
      <c r="B7449" t="s">
        <v>9115</v>
      </c>
      <c r="C7449" t="s">
        <v>2349</v>
      </c>
      <c r="D7449" t="s">
        <v>3956</v>
      </c>
      <c r="E7449" t="s">
        <v>34</v>
      </c>
      <c r="F7449" t="b">
        <v>0</v>
      </c>
      <c r="G7449" t="s">
        <v>30</v>
      </c>
      <c r="H7449" s="4">
        <v>45746.959340277783</v>
      </c>
      <c r="I7449" t="b">
        <v>0</v>
      </c>
      <c r="J7449" t="b">
        <v>1</v>
      </c>
      <c r="K7449" t="s">
        <v>24</v>
      </c>
      <c r="L7449" t="s">
        <v>36</v>
      </c>
      <c r="N7449">
        <v>25.2400016784668</v>
      </c>
      <c r="O7449" t="s">
        <v>9116</v>
      </c>
      <c r="P7449" t="s">
        <v>393</v>
      </c>
    </row>
    <row r="7450" spans="1:16" x14ac:dyDescent="0.25">
      <c r="A7450" t="s">
        <v>0</v>
      </c>
      <c r="B7450" t="s">
        <v>1098</v>
      </c>
      <c r="C7450" t="s">
        <v>3147</v>
      </c>
      <c r="D7450" t="s">
        <v>5534</v>
      </c>
      <c r="E7450" t="s">
        <v>20</v>
      </c>
      <c r="F7450" t="b">
        <v>0</v>
      </c>
      <c r="G7450" t="s">
        <v>27</v>
      </c>
      <c r="H7450" s="4">
        <v>45747.000196759262</v>
      </c>
      <c r="I7450" t="b">
        <v>0</v>
      </c>
      <c r="J7450" t="b">
        <v>1</v>
      </c>
      <c r="K7450" t="s">
        <v>24</v>
      </c>
      <c r="L7450" t="s">
        <v>22</v>
      </c>
      <c r="M7450">
        <v>127952</v>
      </c>
      <c r="O7450" t="s">
        <v>10250</v>
      </c>
      <c r="P7450" t="s">
        <v>10251</v>
      </c>
    </row>
    <row r="7451" spans="1:16" x14ac:dyDescent="0.25">
      <c r="A7451" t="s">
        <v>0</v>
      </c>
      <c r="B7451" t="s">
        <v>10252</v>
      </c>
      <c r="C7451" t="s">
        <v>3429</v>
      </c>
      <c r="D7451" t="s">
        <v>3956</v>
      </c>
      <c r="E7451" t="s">
        <v>20</v>
      </c>
      <c r="F7451" t="b">
        <v>0</v>
      </c>
      <c r="G7451" t="s">
        <v>52</v>
      </c>
      <c r="H7451" s="4">
        <v>45747.001342592594</v>
      </c>
      <c r="I7451" t="b">
        <v>0</v>
      </c>
      <c r="J7451" t="b">
        <v>1</v>
      </c>
      <c r="K7451" t="s">
        <v>24</v>
      </c>
      <c r="L7451" t="s">
        <v>36</v>
      </c>
      <c r="N7451">
        <v>16.380001068115231</v>
      </c>
      <c r="O7451" t="s">
        <v>259</v>
      </c>
      <c r="P7451" t="s">
        <v>10253</v>
      </c>
    </row>
    <row r="7452" spans="1:16" x14ac:dyDescent="0.25">
      <c r="A7452" t="s">
        <v>2</v>
      </c>
      <c r="B7452" t="s">
        <v>10254</v>
      </c>
      <c r="C7452" t="s">
        <v>615</v>
      </c>
      <c r="D7452" t="s">
        <v>5534</v>
      </c>
      <c r="E7452" t="s">
        <v>20</v>
      </c>
      <c r="F7452" t="b">
        <v>0</v>
      </c>
      <c r="G7452" t="s">
        <v>27</v>
      </c>
      <c r="H7452" s="4">
        <v>45747.002175925933</v>
      </c>
      <c r="I7452" t="b">
        <v>1</v>
      </c>
      <c r="J7452" t="b">
        <v>1</v>
      </c>
      <c r="K7452" t="s">
        <v>24</v>
      </c>
      <c r="L7452" t="s">
        <v>22</v>
      </c>
      <c r="M7452">
        <v>108267</v>
      </c>
      <c r="O7452" t="s">
        <v>1653</v>
      </c>
      <c r="P7452" t="s">
        <v>10255</v>
      </c>
    </row>
    <row r="7453" spans="1:16" x14ac:dyDescent="0.25">
      <c r="A7453" t="s">
        <v>0</v>
      </c>
      <c r="B7453" t="s">
        <v>0</v>
      </c>
      <c r="C7453" t="s">
        <v>10256</v>
      </c>
      <c r="D7453" t="s">
        <v>7546</v>
      </c>
      <c r="E7453" t="s">
        <v>34</v>
      </c>
      <c r="F7453" t="b">
        <v>0</v>
      </c>
      <c r="G7453" t="s">
        <v>27</v>
      </c>
      <c r="H7453" s="4">
        <v>45747.041932870372</v>
      </c>
      <c r="I7453" t="b">
        <v>0</v>
      </c>
      <c r="J7453" t="b">
        <v>0</v>
      </c>
      <c r="K7453" t="s">
        <v>24</v>
      </c>
      <c r="L7453" t="s">
        <v>36</v>
      </c>
      <c r="N7453">
        <v>15</v>
      </c>
      <c r="O7453" t="s">
        <v>7547</v>
      </c>
      <c r="P7453" t="s">
        <v>61</v>
      </c>
    </row>
    <row r="7454" spans="1:16" x14ac:dyDescent="0.25">
      <c r="A7454" t="s">
        <v>0</v>
      </c>
      <c r="B7454" t="s">
        <v>0</v>
      </c>
      <c r="C7454" t="s">
        <v>9341</v>
      </c>
      <c r="D7454" t="s">
        <v>7546</v>
      </c>
      <c r="E7454" t="s">
        <v>34</v>
      </c>
      <c r="F7454" t="b">
        <v>0</v>
      </c>
      <c r="G7454" t="s">
        <v>41</v>
      </c>
      <c r="H7454" s="4">
        <v>45747.042337962957</v>
      </c>
      <c r="I7454" t="b">
        <v>0</v>
      </c>
      <c r="J7454" t="b">
        <v>0</v>
      </c>
      <c r="K7454" t="s">
        <v>24</v>
      </c>
      <c r="L7454" t="s">
        <v>36</v>
      </c>
      <c r="N7454">
        <v>15</v>
      </c>
      <c r="O7454" t="s">
        <v>7547</v>
      </c>
      <c r="P7454" t="s">
        <v>61</v>
      </c>
    </row>
    <row r="7455" spans="1:16" x14ac:dyDescent="0.25">
      <c r="A7455" t="s">
        <v>0</v>
      </c>
      <c r="B7455" t="s">
        <v>0</v>
      </c>
      <c r="C7455" t="s">
        <v>10257</v>
      </c>
      <c r="D7455" t="s">
        <v>7546</v>
      </c>
      <c r="E7455" t="s">
        <v>34</v>
      </c>
      <c r="F7455" t="b">
        <v>0</v>
      </c>
      <c r="G7455" t="s">
        <v>27</v>
      </c>
      <c r="H7455" s="4">
        <v>45747.08357638889</v>
      </c>
      <c r="I7455" t="b">
        <v>0</v>
      </c>
      <c r="J7455" t="b">
        <v>0</v>
      </c>
      <c r="K7455" t="s">
        <v>24</v>
      </c>
      <c r="L7455" t="s">
        <v>36</v>
      </c>
      <c r="N7455">
        <v>15</v>
      </c>
      <c r="O7455" t="s">
        <v>7547</v>
      </c>
      <c r="P7455" t="s">
        <v>61</v>
      </c>
    </row>
    <row r="7456" spans="1:16" x14ac:dyDescent="0.25">
      <c r="A7456" t="s">
        <v>0</v>
      </c>
      <c r="B7456" t="s">
        <v>9763</v>
      </c>
      <c r="C7456" t="s">
        <v>10258</v>
      </c>
      <c r="D7456" t="s">
        <v>3956</v>
      </c>
      <c r="E7456" t="s">
        <v>34</v>
      </c>
      <c r="F7456" t="b">
        <v>0</v>
      </c>
      <c r="G7456" t="s">
        <v>30</v>
      </c>
      <c r="H7456" s="4">
        <v>45747.084421296298</v>
      </c>
      <c r="I7456" t="b">
        <v>0</v>
      </c>
      <c r="J7456" t="b">
        <v>1</v>
      </c>
      <c r="K7456" t="s">
        <v>24</v>
      </c>
      <c r="L7456" t="s">
        <v>36</v>
      </c>
      <c r="N7456">
        <v>26.654998779296879</v>
      </c>
      <c r="O7456" t="s">
        <v>9765</v>
      </c>
      <c r="P7456" t="s">
        <v>9766</v>
      </c>
    </row>
    <row r="7457" spans="1:16" x14ac:dyDescent="0.25">
      <c r="A7457" t="s">
        <v>0</v>
      </c>
      <c r="B7457" t="s">
        <v>7593</v>
      </c>
      <c r="C7457" t="s">
        <v>122</v>
      </c>
      <c r="D7457" t="s">
        <v>3956</v>
      </c>
      <c r="E7457" t="s">
        <v>20</v>
      </c>
      <c r="F7457" t="b">
        <v>0</v>
      </c>
      <c r="G7457" t="s">
        <v>52</v>
      </c>
      <c r="H7457" s="4">
        <v>45747.084652777783</v>
      </c>
      <c r="I7457" t="b">
        <v>0</v>
      </c>
      <c r="J7457" t="b">
        <v>1</v>
      </c>
      <c r="K7457" t="s">
        <v>24</v>
      </c>
      <c r="L7457" t="s">
        <v>36</v>
      </c>
      <c r="N7457">
        <v>18.795000076293949</v>
      </c>
      <c r="O7457" t="s">
        <v>7594</v>
      </c>
      <c r="P7457" t="s">
        <v>7595</v>
      </c>
    </row>
    <row r="7458" spans="1:16" x14ac:dyDescent="0.25">
      <c r="A7458" t="s">
        <v>0</v>
      </c>
      <c r="B7458" t="s">
        <v>10259</v>
      </c>
      <c r="C7458" t="s">
        <v>3705</v>
      </c>
      <c r="D7458" t="s">
        <v>3956</v>
      </c>
      <c r="E7458" t="s">
        <v>34</v>
      </c>
      <c r="F7458" t="b">
        <v>0</v>
      </c>
      <c r="G7458" t="s">
        <v>52</v>
      </c>
      <c r="H7458" s="4">
        <v>45747.084664351853</v>
      </c>
      <c r="I7458" t="b">
        <v>0</v>
      </c>
      <c r="J7458" t="b">
        <v>1</v>
      </c>
      <c r="K7458" t="s">
        <v>24</v>
      </c>
      <c r="L7458" t="s">
        <v>36</v>
      </c>
      <c r="N7458">
        <v>22.79000091552734</v>
      </c>
      <c r="O7458" t="s">
        <v>10260</v>
      </c>
      <c r="P7458" t="s">
        <v>10261</v>
      </c>
    </row>
    <row r="7459" spans="1:16" x14ac:dyDescent="0.25">
      <c r="A7459" t="s">
        <v>1</v>
      </c>
      <c r="B7459" t="s">
        <v>10262</v>
      </c>
      <c r="C7459" t="s">
        <v>1096</v>
      </c>
      <c r="D7459" t="s">
        <v>3956</v>
      </c>
      <c r="E7459" t="s">
        <v>20</v>
      </c>
      <c r="F7459" t="b">
        <v>0</v>
      </c>
      <c r="G7459" t="s">
        <v>27</v>
      </c>
      <c r="H7459" s="4">
        <v>45747.084756944438</v>
      </c>
      <c r="I7459" t="b">
        <v>0</v>
      </c>
      <c r="J7459" t="b">
        <v>1</v>
      </c>
      <c r="K7459" t="s">
        <v>24</v>
      </c>
      <c r="L7459" t="s">
        <v>36</v>
      </c>
      <c r="N7459">
        <v>39.069999694824219</v>
      </c>
      <c r="O7459" t="s">
        <v>10263</v>
      </c>
      <c r="P7459" t="s">
        <v>582</v>
      </c>
    </row>
    <row r="7460" spans="1:16" x14ac:dyDescent="0.25">
      <c r="A7460" t="s">
        <v>1</v>
      </c>
      <c r="B7460" t="s">
        <v>10264</v>
      </c>
      <c r="C7460" t="s">
        <v>1060</v>
      </c>
      <c r="D7460" t="s">
        <v>3956</v>
      </c>
      <c r="E7460" t="s">
        <v>20</v>
      </c>
      <c r="F7460" t="b">
        <v>0</v>
      </c>
      <c r="G7460" t="s">
        <v>41</v>
      </c>
      <c r="H7460" s="4">
        <v>45747.085023148153</v>
      </c>
      <c r="I7460" t="b">
        <v>0</v>
      </c>
      <c r="J7460" t="b">
        <v>1</v>
      </c>
      <c r="K7460" t="s">
        <v>24</v>
      </c>
      <c r="L7460" t="s">
        <v>36</v>
      </c>
      <c r="N7460">
        <v>43.979999542236328</v>
      </c>
      <c r="O7460" t="s">
        <v>405</v>
      </c>
      <c r="P7460" t="s">
        <v>2079</v>
      </c>
    </row>
    <row r="7461" spans="1:16" x14ac:dyDescent="0.25">
      <c r="A7461" t="s">
        <v>1</v>
      </c>
      <c r="B7461" t="s">
        <v>9801</v>
      </c>
      <c r="C7461" t="s">
        <v>39</v>
      </c>
      <c r="D7461" t="s">
        <v>3956</v>
      </c>
      <c r="E7461" t="s">
        <v>20</v>
      </c>
      <c r="F7461" t="b">
        <v>1</v>
      </c>
      <c r="G7461" t="s">
        <v>41</v>
      </c>
      <c r="H7461" s="4">
        <v>45747.085057870368</v>
      </c>
      <c r="I7461" t="b">
        <v>0</v>
      </c>
      <c r="J7461" t="b">
        <v>1</v>
      </c>
      <c r="K7461" t="s">
        <v>24</v>
      </c>
      <c r="L7461" t="s">
        <v>36</v>
      </c>
      <c r="N7461">
        <v>36.75</v>
      </c>
      <c r="O7461" t="s">
        <v>1370</v>
      </c>
      <c r="P7461" t="s">
        <v>9802</v>
      </c>
    </row>
    <row r="7462" spans="1:16" x14ac:dyDescent="0.25">
      <c r="A7462" t="s">
        <v>25</v>
      </c>
      <c r="B7462" t="s">
        <v>10265</v>
      </c>
      <c r="C7462" t="s">
        <v>1803</v>
      </c>
      <c r="D7462" t="s">
        <v>3956</v>
      </c>
      <c r="E7462" t="s">
        <v>20</v>
      </c>
      <c r="F7462" t="b">
        <v>0</v>
      </c>
      <c r="G7462" t="s">
        <v>23</v>
      </c>
      <c r="H7462" s="4">
        <v>45747.092986111107</v>
      </c>
      <c r="I7462" t="b">
        <v>0</v>
      </c>
      <c r="J7462" t="b">
        <v>1</v>
      </c>
      <c r="K7462" t="s">
        <v>24</v>
      </c>
      <c r="L7462" t="s">
        <v>36</v>
      </c>
      <c r="N7462">
        <v>36.224998474121087</v>
      </c>
      <c r="O7462" t="s">
        <v>800</v>
      </c>
      <c r="P7462" t="s">
        <v>10266</v>
      </c>
    </row>
    <row r="7463" spans="1:16" x14ac:dyDescent="0.25">
      <c r="A7463" t="s">
        <v>0</v>
      </c>
      <c r="B7463" t="s">
        <v>0</v>
      </c>
      <c r="C7463" t="s">
        <v>10267</v>
      </c>
      <c r="D7463" t="s">
        <v>7546</v>
      </c>
      <c r="E7463" t="s">
        <v>34</v>
      </c>
      <c r="F7463" t="b">
        <v>0</v>
      </c>
      <c r="G7463" t="s">
        <v>41</v>
      </c>
      <c r="H7463" s="4">
        <v>45747.125694444447</v>
      </c>
      <c r="I7463" t="b">
        <v>0</v>
      </c>
      <c r="J7463" t="b">
        <v>0</v>
      </c>
      <c r="K7463" t="s">
        <v>24</v>
      </c>
      <c r="L7463" t="s">
        <v>36</v>
      </c>
      <c r="N7463">
        <v>15</v>
      </c>
      <c r="O7463" t="s">
        <v>7547</v>
      </c>
      <c r="P7463" t="s">
        <v>61</v>
      </c>
    </row>
    <row r="7464" spans="1:16" x14ac:dyDescent="0.25">
      <c r="A7464" t="s">
        <v>2</v>
      </c>
      <c r="B7464" t="s">
        <v>1745</v>
      </c>
      <c r="C7464" t="s">
        <v>606</v>
      </c>
      <c r="D7464" t="s">
        <v>3956</v>
      </c>
      <c r="E7464" t="s">
        <v>20</v>
      </c>
      <c r="F7464" t="b">
        <v>0</v>
      </c>
      <c r="G7464" t="s">
        <v>41</v>
      </c>
      <c r="H7464" s="4">
        <v>45747.12767361111</v>
      </c>
      <c r="I7464" t="b">
        <v>1</v>
      </c>
      <c r="J7464" t="b">
        <v>0</v>
      </c>
      <c r="K7464" t="s">
        <v>24</v>
      </c>
      <c r="L7464" t="s">
        <v>36</v>
      </c>
      <c r="N7464">
        <v>54.420001983642578</v>
      </c>
      <c r="O7464" t="s">
        <v>10268</v>
      </c>
      <c r="P7464" t="s">
        <v>10269</v>
      </c>
    </row>
    <row r="7465" spans="1:16" x14ac:dyDescent="0.25">
      <c r="A7465" t="s">
        <v>1</v>
      </c>
      <c r="B7465" t="s">
        <v>9781</v>
      </c>
      <c r="C7465" t="s">
        <v>400</v>
      </c>
      <c r="D7465" t="s">
        <v>3956</v>
      </c>
      <c r="E7465" t="s">
        <v>20</v>
      </c>
      <c r="F7465" t="b">
        <v>0</v>
      </c>
      <c r="G7465" t="s">
        <v>30</v>
      </c>
      <c r="H7465" s="4">
        <v>45747.168692129628</v>
      </c>
      <c r="I7465" t="b">
        <v>0</v>
      </c>
      <c r="J7465" t="b">
        <v>1</v>
      </c>
      <c r="K7465" t="s">
        <v>24</v>
      </c>
      <c r="L7465" t="s">
        <v>36</v>
      </c>
      <c r="N7465">
        <v>110.25</v>
      </c>
      <c r="O7465" t="s">
        <v>401</v>
      </c>
      <c r="P7465" t="s">
        <v>9782</v>
      </c>
    </row>
    <row r="7466" spans="1:16" x14ac:dyDescent="0.25">
      <c r="A7466" t="s">
        <v>19</v>
      </c>
      <c r="B7466" t="s">
        <v>1984</v>
      </c>
      <c r="C7466" t="s">
        <v>49</v>
      </c>
      <c r="D7466" t="s">
        <v>4071</v>
      </c>
      <c r="E7466" t="s">
        <v>20</v>
      </c>
      <c r="F7466" t="b">
        <v>0</v>
      </c>
      <c r="G7466" t="s">
        <v>41</v>
      </c>
      <c r="H7466" s="4">
        <v>45747.251666666663</v>
      </c>
      <c r="I7466" t="b">
        <v>0</v>
      </c>
      <c r="J7466" t="b">
        <v>0</v>
      </c>
      <c r="K7466" t="s">
        <v>24</v>
      </c>
      <c r="L7466" t="s">
        <v>22</v>
      </c>
      <c r="M7466">
        <v>140157.84375</v>
      </c>
      <c r="O7466" t="s">
        <v>10024</v>
      </c>
      <c r="P7466" t="s">
        <v>8740</v>
      </c>
    </row>
    <row r="7467" spans="1:16" x14ac:dyDescent="0.25">
      <c r="A7467" t="s">
        <v>2</v>
      </c>
      <c r="B7467" t="s">
        <v>10270</v>
      </c>
      <c r="C7467" t="s">
        <v>82</v>
      </c>
      <c r="D7467" t="s">
        <v>3978</v>
      </c>
      <c r="E7467" t="s">
        <v>20</v>
      </c>
      <c r="F7467" t="b">
        <v>0</v>
      </c>
      <c r="G7467" t="s">
        <v>27</v>
      </c>
      <c r="H7467" s="4">
        <v>45747.252164351848</v>
      </c>
      <c r="I7467" t="b">
        <v>0</v>
      </c>
      <c r="J7467" t="b">
        <v>0</v>
      </c>
      <c r="K7467" t="s">
        <v>24</v>
      </c>
      <c r="L7467" t="s">
        <v>22</v>
      </c>
      <c r="M7467">
        <v>135000</v>
      </c>
      <c r="O7467" t="s">
        <v>59</v>
      </c>
      <c r="P7467" t="s">
        <v>1864</v>
      </c>
    </row>
    <row r="7468" spans="1:16" x14ac:dyDescent="0.25">
      <c r="A7468" t="s">
        <v>0</v>
      </c>
      <c r="B7468" t="s">
        <v>10271</v>
      </c>
      <c r="C7468" t="s">
        <v>2736</v>
      </c>
      <c r="D7468" t="s">
        <v>3956</v>
      </c>
      <c r="E7468" t="s">
        <v>34</v>
      </c>
      <c r="F7468" t="b">
        <v>0</v>
      </c>
      <c r="G7468" t="s">
        <v>27</v>
      </c>
      <c r="H7468" s="4">
        <v>45747.532557870371</v>
      </c>
      <c r="I7468" t="b">
        <v>0</v>
      </c>
      <c r="J7468" t="b">
        <v>1</v>
      </c>
      <c r="K7468" t="s">
        <v>24</v>
      </c>
      <c r="L7468" t="s">
        <v>22</v>
      </c>
      <c r="M7468">
        <v>87500</v>
      </c>
      <c r="O7468" t="s">
        <v>10272</v>
      </c>
      <c r="P7468" t="s">
        <v>10273</v>
      </c>
    </row>
    <row r="7469" spans="1:16" x14ac:dyDescent="0.25">
      <c r="A7469" t="s">
        <v>0</v>
      </c>
      <c r="B7469" t="s">
        <v>3063</v>
      </c>
      <c r="C7469" t="s">
        <v>82</v>
      </c>
      <c r="D7469" t="s">
        <v>3972</v>
      </c>
      <c r="E7469" t="s">
        <v>20</v>
      </c>
      <c r="F7469" t="b">
        <v>0</v>
      </c>
      <c r="G7469" t="s">
        <v>27</v>
      </c>
      <c r="H7469" s="4">
        <v>45747.532557870371</v>
      </c>
      <c r="I7469" t="b">
        <v>0</v>
      </c>
      <c r="J7469" t="b">
        <v>1</v>
      </c>
      <c r="K7469" t="s">
        <v>24</v>
      </c>
      <c r="L7469" t="s">
        <v>22</v>
      </c>
      <c r="M7469">
        <v>75000</v>
      </c>
      <c r="O7469" t="s">
        <v>10274</v>
      </c>
      <c r="P7469" t="s">
        <v>10275</v>
      </c>
    </row>
    <row r="7470" spans="1:16" x14ac:dyDescent="0.25">
      <c r="A7470" t="s">
        <v>0</v>
      </c>
      <c r="B7470" t="s">
        <v>0</v>
      </c>
      <c r="C7470" t="s">
        <v>10276</v>
      </c>
      <c r="D7470" t="s">
        <v>7546</v>
      </c>
      <c r="E7470" t="s">
        <v>34</v>
      </c>
      <c r="F7470" t="b">
        <v>0</v>
      </c>
      <c r="G7470" t="s">
        <v>41</v>
      </c>
      <c r="H7470" s="4">
        <v>45747.533020833333</v>
      </c>
      <c r="I7470" t="b">
        <v>0</v>
      </c>
      <c r="J7470" t="b">
        <v>0</v>
      </c>
      <c r="K7470" t="s">
        <v>24</v>
      </c>
      <c r="L7470" t="s">
        <v>36</v>
      </c>
      <c r="N7470">
        <v>15</v>
      </c>
      <c r="O7470" t="s">
        <v>7547</v>
      </c>
      <c r="P7470" t="s">
        <v>61</v>
      </c>
    </row>
    <row r="7471" spans="1:16" x14ac:dyDescent="0.25">
      <c r="A7471" t="s">
        <v>0</v>
      </c>
      <c r="B7471" t="s">
        <v>10277</v>
      </c>
      <c r="C7471" t="s">
        <v>2975</v>
      </c>
      <c r="D7471" t="s">
        <v>2882</v>
      </c>
      <c r="F7471" t="b">
        <v>0</v>
      </c>
      <c r="G7471" t="s">
        <v>30</v>
      </c>
      <c r="H7471" s="4">
        <v>45747.533321759263</v>
      </c>
      <c r="I7471" t="b">
        <v>0</v>
      </c>
      <c r="J7471" t="b">
        <v>0</v>
      </c>
      <c r="K7471" t="s">
        <v>24</v>
      </c>
      <c r="L7471" t="s">
        <v>36</v>
      </c>
      <c r="N7471">
        <v>42.5</v>
      </c>
      <c r="O7471" t="s">
        <v>2554</v>
      </c>
      <c r="P7471" t="s">
        <v>1671</v>
      </c>
    </row>
    <row r="7472" spans="1:16" x14ac:dyDescent="0.25">
      <c r="A7472" t="s">
        <v>1</v>
      </c>
      <c r="B7472" t="s">
        <v>10278</v>
      </c>
      <c r="C7472" t="s">
        <v>919</v>
      </c>
      <c r="D7472" t="s">
        <v>2208</v>
      </c>
      <c r="E7472" t="s">
        <v>20</v>
      </c>
      <c r="F7472" t="b">
        <v>0</v>
      </c>
      <c r="G7472" t="s">
        <v>35</v>
      </c>
      <c r="H7472" s="4">
        <v>45747.534039351849</v>
      </c>
      <c r="I7472" t="b">
        <v>0</v>
      </c>
      <c r="J7472" t="b">
        <v>0</v>
      </c>
      <c r="K7472" t="s">
        <v>24</v>
      </c>
      <c r="L7472" t="s">
        <v>22</v>
      </c>
      <c r="M7472">
        <v>120000</v>
      </c>
      <c r="O7472" t="s">
        <v>10196</v>
      </c>
      <c r="P7472" t="s">
        <v>1267</v>
      </c>
    </row>
    <row r="7473" spans="1:16" x14ac:dyDescent="0.25">
      <c r="A7473" t="s">
        <v>2</v>
      </c>
      <c r="B7473" t="s">
        <v>2674</v>
      </c>
      <c r="C7473" t="s">
        <v>293</v>
      </c>
      <c r="D7473" t="s">
        <v>3600</v>
      </c>
      <c r="E7473" t="s">
        <v>20</v>
      </c>
      <c r="F7473" t="b">
        <v>0</v>
      </c>
      <c r="G7473" t="s">
        <v>41</v>
      </c>
      <c r="H7473" s="4">
        <v>45747.534768518519</v>
      </c>
      <c r="I7473" t="b">
        <v>0</v>
      </c>
      <c r="J7473" t="b">
        <v>1</v>
      </c>
      <c r="K7473" t="s">
        <v>24</v>
      </c>
      <c r="L7473" t="s">
        <v>22</v>
      </c>
      <c r="M7473">
        <v>296000</v>
      </c>
      <c r="O7473" t="s">
        <v>572</v>
      </c>
      <c r="P7473" t="s">
        <v>10279</v>
      </c>
    </row>
    <row r="7474" spans="1:16" x14ac:dyDescent="0.25">
      <c r="A7474" t="s">
        <v>2</v>
      </c>
      <c r="B7474" t="s">
        <v>10280</v>
      </c>
      <c r="C7474" t="s">
        <v>140</v>
      </c>
      <c r="D7474" t="s">
        <v>10281</v>
      </c>
      <c r="E7474" t="s">
        <v>20</v>
      </c>
      <c r="F7474" t="b">
        <v>0</v>
      </c>
      <c r="G7474" t="s">
        <v>35</v>
      </c>
      <c r="H7474" s="4">
        <v>45747.535138888888</v>
      </c>
      <c r="I7474" t="b">
        <v>1</v>
      </c>
      <c r="J7474" t="b">
        <v>1</v>
      </c>
      <c r="K7474" t="s">
        <v>24</v>
      </c>
      <c r="L7474" t="s">
        <v>22</v>
      </c>
      <c r="M7474">
        <v>115000</v>
      </c>
      <c r="O7474" t="s">
        <v>3591</v>
      </c>
      <c r="P7474" t="s">
        <v>10282</v>
      </c>
    </row>
    <row r="7475" spans="1:16" x14ac:dyDescent="0.25">
      <c r="A7475" t="s">
        <v>40</v>
      </c>
      <c r="B7475" t="s">
        <v>10283</v>
      </c>
      <c r="C7475" t="s">
        <v>760</v>
      </c>
      <c r="D7475" t="s">
        <v>4002</v>
      </c>
      <c r="E7475" t="s">
        <v>20</v>
      </c>
      <c r="F7475" t="b">
        <v>0</v>
      </c>
      <c r="G7475" t="s">
        <v>760</v>
      </c>
      <c r="H7475" s="4">
        <v>45747.541273148148</v>
      </c>
      <c r="I7475" t="b">
        <v>1</v>
      </c>
      <c r="J7475" t="b">
        <v>0</v>
      </c>
      <c r="K7475" t="s">
        <v>760</v>
      </c>
      <c r="L7475" t="s">
        <v>22</v>
      </c>
      <c r="M7475">
        <v>150000</v>
      </c>
      <c r="O7475" t="s">
        <v>1199</v>
      </c>
      <c r="P7475" t="s">
        <v>98</v>
      </c>
    </row>
    <row r="7476" spans="1:16" x14ac:dyDescent="0.25">
      <c r="A7476" t="s">
        <v>191</v>
      </c>
      <c r="B7476" t="s">
        <v>10284</v>
      </c>
      <c r="C7476" t="s">
        <v>3613</v>
      </c>
      <c r="D7476" t="s">
        <v>4034</v>
      </c>
      <c r="F7476" t="b">
        <v>0</v>
      </c>
      <c r="G7476" t="s">
        <v>760</v>
      </c>
      <c r="H7476" s="4">
        <v>45747.541273148148</v>
      </c>
      <c r="I7476" t="b">
        <v>0</v>
      </c>
      <c r="J7476" t="b">
        <v>0</v>
      </c>
      <c r="K7476" t="s">
        <v>760</v>
      </c>
      <c r="L7476" t="s">
        <v>22</v>
      </c>
      <c r="M7476">
        <v>95400</v>
      </c>
      <c r="O7476" t="s">
        <v>998</v>
      </c>
      <c r="P7476" t="s">
        <v>10285</v>
      </c>
    </row>
    <row r="7477" spans="1:16" x14ac:dyDescent="0.25">
      <c r="A7477" t="s">
        <v>2</v>
      </c>
      <c r="B7477" t="s">
        <v>10128</v>
      </c>
      <c r="C7477" t="s">
        <v>870</v>
      </c>
      <c r="D7477" t="s">
        <v>4034</v>
      </c>
      <c r="E7477" t="s">
        <v>20</v>
      </c>
      <c r="F7477" t="b">
        <v>0</v>
      </c>
      <c r="G7477" t="s">
        <v>870</v>
      </c>
      <c r="H7477" s="4">
        <v>45747.545706018522</v>
      </c>
      <c r="I7477" t="b">
        <v>0</v>
      </c>
      <c r="J7477" t="b">
        <v>0</v>
      </c>
      <c r="K7477" t="s">
        <v>870</v>
      </c>
      <c r="L7477" t="s">
        <v>22</v>
      </c>
      <c r="M7477">
        <v>72800</v>
      </c>
      <c r="O7477" t="s">
        <v>10130</v>
      </c>
      <c r="P7477" t="s">
        <v>10131</v>
      </c>
    </row>
    <row r="7478" spans="1:16" x14ac:dyDescent="0.25">
      <c r="A7478" t="s">
        <v>0</v>
      </c>
      <c r="B7478" t="s">
        <v>103</v>
      </c>
      <c r="C7478" t="s">
        <v>114</v>
      </c>
      <c r="D7478" t="s">
        <v>3972</v>
      </c>
      <c r="E7478" t="s">
        <v>20</v>
      </c>
      <c r="F7478" t="b">
        <v>0</v>
      </c>
      <c r="G7478" t="s">
        <v>27</v>
      </c>
      <c r="H7478" s="4">
        <v>45747.616076388891</v>
      </c>
      <c r="I7478" t="b">
        <v>0</v>
      </c>
      <c r="J7478" t="b">
        <v>0</v>
      </c>
      <c r="K7478" t="s">
        <v>24</v>
      </c>
      <c r="L7478" t="s">
        <v>22</v>
      </c>
      <c r="M7478">
        <v>46000</v>
      </c>
      <c r="O7478" t="s">
        <v>10286</v>
      </c>
      <c r="P7478" t="s">
        <v>1329</v>
      </c>
    </row>
    <row r="7479" spans="1:16" x14ac:dyDescent="0.25">
      <c r="A7479" t="s">
        <v>2</v>
      </c>
      <c r="B7479" t="s">
        <v>10287</v>
      </c>
      <c r="C7479" t="s">
        <v>2426</v>
      </c>
      <c r="D7479" t="s">
        <v>2208</v>
      </c>
      <c r="E7479" t="s">
        <v>51</v>
      </c>
      <c r="F7479" t="b">
        <v>0</v>
      </c>
      <c r="G7479" t="s">
        <v>27</v>
      </c>
      <c r="H7479" s="4">
        <v>45747.617800925917</v>
      </c>
      <c r="I7479" t="b">
        <v>0</v>
      </c>
      <c r="J7479" t="b">
        <v>0</v>
      </c>
      <c r="K7479" t="s">
        <v>24</v>
      </c>
      <c r="L7479" t="s">
        <v>36</v>
      </c>
      <c r="N7479">
        <v>72.5</v>
      </c>
      <c r="O7479" t="s">
        <v>7049</v>
      </c>
      <c r="P7479" t="s">
        <v>119</v>
      </c>
    </row>
    <row r="7480" spans="1:16" x14ac:dyDescent="0.25">
      <c r="A7480" t="s">
        <v>89</v>
      </c>
      <c r="B7480" t="s">
        <v>10288</v>
      </c>
      <c r="C7480" t="s">
        <v>10289</v>
      </c>
      <c r="D7480" t="s">
        <v>2208</v>
      </c>
      <c r="E7480" t="s">
        <v>105</v>
      </c>
      <c r="F7480" t="b">
        <v>0</v>
      </c>
      <c r="G7480" t="s">
        <v>27</v>
      </c>
      <c r="H7480" s="4">
        <v>45747.617824074077</v>
      </c>
      <c r="I7480" t="b">
        <v>0</v>
      </c>
      <c r="J7480" t="b">
        <v>1</v>
      </c>
      <c r="K7480" t="s">
        <v>24</v>
      </c>
      <c r="L7480" t="s">
        <v>36</v>
      </c>
      <c r="N7480">
        <v>40</v>
      </c>
      <c r="O7480" t="s">
        <v>10290</v>
      </c>
      <c r="P7480" t="s">
        <v>2014</v>
      </c>
    </row>
    <row r="7481" spans="1:16" x14ac:dyDescent="0.25">
      <c r="A7481" t="s">
        <v>2</v>
      </c>
      <c r="B7481" t="s">
        <v>10291</v>
      </c>
      <c r="C7481" t="s">
        <v>810</v>
      </c>
      <c r="D7481" t="s">
        <v>3828</v>
      </c>
      <c r="E7481" t="s">
        <v>20</v>
      </c>
      <c r="F7481" t="b">
        <v>0</v>
      </c>
      <c r="G7481" t="s">
        <v>41</v>
      </c>
      <c r="H7481" s="4">
        <v>45747.618206018517</v>
      </c>
      <c r="I7481" t="b">
        <v>0</v>
      </c>
      <c r="J7481" t="b">
        <v>1</v>
      </c>
      <c r="K7481" t="s">
        <v>24</v>
      </c>
      <c r="L7481" t="s">
        <v>22</v>
      </c>
      <c r="M7481">
        <v>171000</v>
      </c>
      <c r="O7481" t="s">
        <v>1335</v>
      </c>
      <c r="P7481" t="s">
        <v>10292</v>
      </c>
    </row>
    <row r="7482" spans="1:16" x14ac:dyDescent="0.25">
      <c r="A7482" t="s">
        <v>0</v>
      </c>
      <c r="B7482" t="s">
        <v>0</v>
      </c>
      <c r="C7482" t="s">
        <v>10293</v>
      </c>
      <c r="D7482" t="s">
        <v>3828</v>
      </c>
      <c r="E7482" t="s">
        <v>20</v>
      </c>
      <c r="F7482" t="b">
        <v>0</v>
      </c>
      <c r="G7482" t="s">
        <v>27</v>
      </c>
      <c r="H7482" s="4">
        <v>45747.657650462963</v>
      </c>
      <c r="I7482" t="b">
        <v>0</v>
      </c>
      <c r="J7482" t="b">
        <v>1</v>
      </c>
      <c r="K7482" t="s">
        <v>24</v>
      </c>
      <c r="L7482" t="s">
        <v>22</v>
      </c>
      <c r="M7482">
        <v>65000</v>
      </c>
      <c r="O7482" t="s">
        <v>10294</v>
      </c>
      <c r="P7482" t="s">
        <v>10295</v>
      </c>
    </row>
    <row r="7483" spans="1:16" x14ac:dyDescent="0.25">
      <c r="A7483" t="s">
        <v>19</v>
      </c>
      <c r="B7483" t="s">
        <v>19</v>
      </c>
      <c r="C7483" t="s">
        <v>1096</v>
      </c>
      <c r="D7483" t="s">
        <v>3972</v>
      </c>
      <c r="E7483" t="s">
        <v>20</v>
      </c>
      <c r="F7483" t="b">
        <v>0</v>
      </c>
      <c r="G7483" t="s">
        <v>27</v>
      </c>
      <c r="H7483" s="4">
        <v>45747.658680555563</v>
      </c>
      <c r="I7483" t="b">
        <v>0</v>
      </c>
      <c r="J7483" t="b">
        <v>1</v>
      </c>
      <c r="K7483" t="s">
        <v>24</v>
      </c>
      <c r="L7483" t="s">
        <v>22</v>
      </c>
      <c r="M7483">
        <v>175000</v>
      </c>
      <c r="O7483" t="s">
        <v>10296</v>
      </c>
      <c r="P7483" t="s">
        <v>10297</v>
      </c>
    </row>
    <row r="7484" spans="1:16" x14ac:dyDescent="0.25">
      <c r="A7484" t="s">
        <v>1</v>
      </c>
      <c r="B7484" t="s">
        <v>9835</v>
      </c>
      <c r="C7484" t="s">
        <v>465</v>
      </c>
      <c r="D7484" t="s">
        <v>4102</v>
      </c>
      <c r="E7484" t="s">
        <v>20</v>
      </c>
      <c r="F7484" t="b">
        <v>0</v>
      </c>
      <c r="G7484" t="s">
        <v>41</v>
      </c>
      <c r="H7484" s="4">
        <v>45747.742245370369</v>
      </c>
      <c r="I7484" t="b">
        <v>0</v>
      </c>
      <c r="J7484" t="b">
        <v>1</v>
      </c>
      <c r="K7484" t="s">
        <v>24</v>
      </c>
      <c r="L7484" t="s">
        <v>22</v>
      </c>
      <c r="M7484">
        <v>120000</v>
      </c>
      <c r="O7484" t="s">
        <v>4350</v>
      </c>
      <c r="P7484" t="s">
        <v>9836</v>
      </c>
    </row>
    <row r="7485" spans="1:16" x14ac:dyDescent="0.25">
      <c r="A7485" t="s">
        <v>19</v>
      </c>
      <c r="B7485" t="s">
        <v>3698</v>
      </c>
      <c r="C7485" t="s">
        <v>1233</v>
      </c>
      <c r="D7485" t="s">
        <v>3972</v>
      </c>
      <c r="E7485" t="s">
        <v>20</v>
      </c>
      <c r="F7485" t="b">
        <v>0</v>
      </c>
      <c r="G7485" t="s">
        <v>30</v>
      </c>
      <c r="H7485" s="4">
        <v>45747.742465277777</v>
      </c>
      <c r="I7485" t="b">
        <v>0</v>
      </c>
      <c r="J7485" t="b">
        <v>0</v>
      </c>
      <c r="K7485" t="s">
        <v>24</v>
      </c>
      <c r="L7485" t="s">
        <v>22</v>
      </c>
      <c r="M7485">
        <v>198000</v>
      </c>
      <c r="O7485" t="s">
        <v>299</v>
      </c>
      <c r="P7485" t="s">
        <v>10298</v>
      </c>
    </row>
    <row r="7486" spans="1:16" x14ac:dyDescent="0.25">
      <c r="A7486" t="s">
        <v>1</v>
      </c>
      <c r="B7486" t="s">
        <v>10299</v>
      </c>
      <c r="C7486" t="s">
        <v>365</v>
      </c>
      <c r="D7486" t="s">
        <v>3972</v>
      </c>
      <c r="E7486" t="s">
        <v>20</v>
      </c>
      <c r="F7486" t="b">
        <v>0</v>
      </c>
      <c r="G7486" t="s">
        <v>27</v>
      </c>
      <c r="H7486" s="4">
        <v>45747.782708333332</v>
      </c>
      <c r="I7486" t="b">
        <v>0</v>
      </c>
      <c r="J7486" t="b">
        <v>1</v>
      </c>
      <c r="K7486" t="s">
        <v>24</v>
      </c>
      <c r="L7486" t="s">
        <v>22</v>
      </c>
      <c r="M7486">
        <v>173400</v>
      </c>
      <c r="O7486" t="s">
        <v>402</v>
      </c>
      <c r="P7486" t="s">
        <v>10300</v>
      </c>
    </row>
    <row r="7487" spans="1:16" x14ac:dyDescent="0.25">
      <c r="A7487" t="s">
        <v>28</v>
      </c>
      <c r="B7487" t="s">
        <v>10301</v>
      </c>
      <c r="C7487" t="s">
        <v>10302</v>
      </c>
      <c r="D7487" t="s">
        <v>7657</v>
      </c>
      <c r="E7487" t="s">
        <v>20</v>
      </c>
      <c r="F7487" t="b">
        <v>0</v>
      </c>
      <c r="G7487" t="s">
        <v>359</v>
      </c>
      <c r="H7487" s="4">
        <v>45747.793287037042</v>
      </c>
      <c r="I7487" t="b">
        <v>1</v>
      </c>
      <c r="J7487" t="b">
        <v>0</v>
      </c>
      <c r="K7487" t="s">
        <v>359</v>
      </c>
      <c r="L7487" t="s">
        <v>22</v>
      </c>
      <c r="M7487">
        <v>90000</v>
      </c>
      <c r="O7487" t="s">
        <v>10303</v>
      </c>
    </row>
    <row r="7488" spans="1:16" x14ac:dyDescent="0.25">
      <c r="A7488" t="s">
        <v>1</v>
      </c>
      <c r="B7488" t="s">
        <v>2635</v>
      </c>
      <c r="C7488" t="s">
        <v>39</v>
      </c>
      <c r="D7488" t="s">
        <v>7657</v>
      </c>
      <c r="E7488" t="s">
        <v>20</v>
      </c>
      <c r="F7488" t="b">
        <v>1</v>
      </c>
      <c r="G7488" t="s">
        <v>1189</v>
      </c>
      <c r="H7488" s="4">
        <v>45747.79351851852</v>
      </c>
      <c r="I7488" t="b">
        <v>0</v>
      </c>
      <c r="J7488" t="b">
        <v>0</v>
      </c>
      <c r="K7488" t="s">
        <v>1189</v>
      </c>
      <c r="L7488" t="s">
        <v>22</v>
      </c>
      <c r="M7488">
        <v>75000</v>
      </c>
      <c r="O7488" t="s">
        <v>10117</v>
      </c>
      <c r="P7488" t="s">
        <v>448</v>
      </c>
    </row>
    <row r="7489" spans="1:16" x14ac:dyDescent="0.25">
      <c r="A7489" t="s">
        <v>0</v>
      </c>
      <c r="B7489" t="s">
        <v>8558</v>
      </c>
      <c r="C7489" t="s">
        <v>1226</v>
      </c>
      <c r="D7489" t="s">
        <v>3956</v>
      </c>
      <c r="E7489" t="s">
        <v>20</v>
      </c>
      <c r="F7489" t="b">
        <v>0</v>
      </c>
      <c r="G7489" t="s">
        <v>52</v>
      </c>
      <c r="H7489" s="4">
        <v>45747.825219907398</v>
      </c>
      <c r="I7489" t="b">
        <v>0</v>
      </c>
      <c r="J7489" t="b">
        <v>0</v>
      </c>
      <c r="K7489" t="s">
        <v>24</v>
      </c>
      <c r="L7489" t="s">
        <v>36</v>
      </c>
      <c r="N7489">
        <v>18.795000076293949</v>
      </c>
      <c r="O7489" t="s">
        <v>8559</v>
      </c>
      <c r="P7489" t="s">
        <v>3620</v>
      </c>
    </row>
    <row r="7490" spans="1:16" x14ac:dyDescent="0.25">
      <c r="A7490" t="s">
        <v>1</v>
      </c>
      <c r="B7490" t="s">
        <v>2515</v>
      </c>
      <c r="C7490" t="s">
        <v>372</v>
      </c>
      <c r="D7490" t="s">
        <v>3956</v>
      </c>
      <c r="E7490" t="s">
        <v>20</v>
      </c>
      <c r="F7490" t="b">
        <v>0</v>
      </c>
      <c r="G7490" t="s">
        <v>27</v>
      </c>
      <c r="H7490" s="4">
        <v>45747.82534722222</v>
      </c>
      <c r="I7490" t="b">
        <v>0</v>
      </c>
      <c r="J7490" t="b">
        <v>1</v>
      </c>
      <c r="K7490" t="s">
        <v>24</v>
      </c>
      <c r="L7490" t="s">
        <v>36</v>
      </c>
      <c r="N7490">
        <v>49.895000457763672</v>
      </c>
      <c r="O7490" t="s">
        <v>1006</v>
      </c>
    </row>
    <row r="7491" spans="1:16" x14ac:dyDescent="0.25">
      <c r="A7491" t="s">
        <v>1</v>
      </c>
      <c r="B7491" t="s">
        <v>10304</v>
      </c>
      <c r="C7491" t="s">
        <v>213</v>
      </c>
      <c r="D7491" t="s">
        <v>3956</v>
      </c>
      <c r="E7491" t="s">
        <v>20</v>
      </c>
      <c r="F7491" t="b">
        <v>0</v>
      </c>
      <c r="G7491" t="s">
        <v>41</v>
      </c>
      <c r="H7491" s="4">
        <v>45747.825590277767</v>
      </c>
      <c r="I7491" t="b">
        <v>0</v>
      </c>
      <c r="J7491" t="b">
        <v>1</v>
      </c>
      <c r="K7491" t="s">
        <v>24</v>
      </c>
      <c r="L7491" t="s">
        <v>36</v>
      </c>
      <c r="N7491">
        <v>46.659999847412109</v>
      </c>
      <c r="O7491" t="s">
        <v>2768</v>
      </c>
      <c r="P7491" t="s">
        <v>149</v>
      </c>
    </row>
    <row r="7492" spans="1:16" x14ac:dyDescent="0.25">
      <c r="A7492" t="s">
        <v>0</v>
      </c>
      <c r="B7492" t="s">
        <v>7847</v>
      </c>
      <c r="C7492" t="s">
        <v>316</v>
      </c>
      <c r="D7492" t="s">
        <v>3956</v>
      </c>
      <c r="E7492" t="s">
        <v>20</v>
      </c>
      <c r="F7492" t="b">
        <v>0</v>
      </c>
      <c r="G7492" t="s">
        <v>35</v>
      </c>
      <c r="H7492" s="4">
        <v>45747.825729166667</v>
      </c>
      <c r="I7492" t="b">
        <v>0</v>
      </c>
      <c r="J7492" t="b">
        <v>0</v>
      </c>
      <c r="K7492" t="s">
        <v>24</v>
      </c>
      <c r="L7492" t="s">
        <v>36</v>
      </c>
      <c r="N7492">
        <v>16.510000228881839</v>
      </c>
      <c r="O7492" t="s">
        <v>7848</v>
      </c>
      <c r="P7492" t="s">
        <v>700</v>
      </c>
    </row>
    <row r="7493" spans="1:16" x14ac:dyDescent="0.25">
      <c r="A7493" t="s">
        <v>2</v>
      </c>
      <c r="B7493" t="s">
        <v>8529</v>
      </c>
      <c r="C7493" t="s">
        <v>26</v>
      </c>
      <c r="D7493" t="s">
        <v>3956</v>
      </c>
      <c r="E7493" t="s">
        <v>20</v>
      </c>
      <c r="F7493" t="b">
        <v>0</v>
      </c>
      <c r="G7493" t="s">
        <v>27</v>
      </c>
      <c r="H7493" s="4">
        <v>45747.826145833344</v>
      </c>
      <c r="I7493" t="b">
        <v>0</v>
      </c>
      <c r="J7493" t="b">
        <v>1</v>
      </c>
      <c r="K7493" t="s">
        <v>24</v>
      </c>
      <c r="L7493" t="s">
        <v>36</v>
      </c>
      <c r="N7493">
        <v>61.159996032714837</v>
      </c>
      <c r="O7493" t="s">
        <v>8530</v>
      </c>
      <c r="P7493" t="s">
        <v>8531</v>
      </c>
    </row>
    <row r="7494" spans="1:16" x14ac:dyDescent="0.25">
      <c r="A7494" t="s">
        <v>2</v>
      </c>
      <c r="B7494" t="s">
        <v>170</v>
      </c>
      <c r="C7494" t="s">
        <v>443</v>
      </c>
      <c r="D7494" t="s">
        <v>3956</v>
      </c>
      <c r="E7494" t="s">
        <v>20</v>
      </c>
      <c r="F7494" t="b">
        <v>0</v>
      </c>
      <c r="G7494" t="s">
        <v>27</v>
      </c>
      <c r="H7494" s="4">
        <v>45747.826168981483</v>
      </c>
      <c r="I7494" t="b">
        <v>0</v>
      </c>
      <c r="J7494" t="b">
        <v>0</v>
      </c>
      <c r="K7494" t="s">
        <v>24</v>
      </c>
      <c r="L7494" t="s">
        <v>36</v>
      </c>
      <c r="N7494">
        <v>61.159996032714837</v>
      </c>
      <c r="O7494" t="s">
        <v>8574</v>
      </c>
      <c r="P7494" t="s">
        <v>2802</v>
      </c>
    </row>
    <row r="7495" spans="1:16" x14ac:dyDescent="0.25">
      <c r="A7495" t="s">
        <v>2</v>
      </c>
      <c r="B7495" t="s">
        <v>170</v>
      </c>
      <c r="C7495" t="s">
        <v>10192</v>
      </c>
      <c r="D7495" t="s">
        <v>3956</v>
      </c>
      <c r="E7495" t="s">
        <v>20</v>
      </c>
      <c r="F7495" t="b">
        <v>0</v>
      </c>
      <c r="G7495" t="s">
        <v>27</v>
      </c>
      <c r="H7495" s="4">
        <v>45747.826215277782</v>
      </c>
      <c r="I7495" t="b">
        <v>1</v>
      </c>
      <c r="J7495" t="b">
        <v>1</v>
      </c>
      <c r="K7495" t="s">
        <v>24</v>
      </c>
      <c r="L7495" t="s">
        <v>36</v>
      </c>
      <c r="N7495">
        <v>58.680000305175781</v>
      </c>
      <c r="O7495" t="s">
        <v>9612</v>
      </c>
      <c r="P7495" t="s">
        <v>10305</v>
      </c>
    </row>
    <row r="7496" spans="1:16" x14ac:dyDescent="0.25">
      <c r="A7496" t="s">
        <v>2</v>
      </c>
      <c r="B7496" t="s">
        <v>10306</v>
      </c>
      <c r="C7496" t="s">
        <v>203</v>
      </c>
      <c r="D7496" t="s">
        <v>3956</v>
      </c>
      <c r="E7496" t="s">
        <v>20</v>
      </c>
      <c r="F7496" t="b">
        <v>0</v>
      </c>
      <c r="G7496" t="s">
        <v>27</v>
      </c>
      <c r="H7496" s="4">
        <v>45747.826284722221</v>
      </c>
      <c r="I7496" t="b">
        <v>0</v>
      </c>
      <c r="J7496" t="b">
        <v>1</v>
      </c>
      <c r="K7496" t="s">
        <v>24</v>
      </c>
      <c r="L7496" t="s">
        <v>36</v>
      </c>
      <c r="N7496">
        <v>50.870002746582031</v>
      </c>
      <c r="O7496" t="s">
        <v>10307</v>
      </c>
      <c r="P7496" t="s">
        <v>10308</v>
      </c>
    </row>
    <row r="7497" spans="1:16" x14ac:dyDescent="0.25">
      <c r="A7497" t="s">
        <v>2</v>
      </c>
      <c r="B7497" t="s">
        <v>10291</v>
      </c>
      <c r="C7497" t="s">
        <v>143</v>
      </c>
      <c r="D7497" t="s">
        <v>3972</v>
      </c>
      <c r="E7497" t="s">
        <v>20</v>
      </c>
      <c r="F7497" t="b">
        <v>0</v>
      </c>
      <c r="G7497" t="s">
        <v>35</v>
      </c>
      <c r="H7497" s="4">
        <v>45747.866516203707</v>
      </c>
      <c r="I7497" t="b">
        <v>0</v>
      </c>
      <c r="J7497" t="b">
        <v>1</v>
      </c>
      <c r="K7497" t="s">
        <v>24</v>
      </c>
      <c r="L7497" t="s">
        <v>22</v>
      </c>
      <c r="M7497">
        <v>171000</v>
      </c>
      <c r="O7497" t="s">
        <v>1126</v>
      </c>
      <c r="P7497" t="s">
        <v>10292</v>
      </c>
    </row>
    <row r="7498" spans="1:16" x14ac:dyDescent="0.25">
      <c r="A7498" t="s">
        <v>2</v>
      </c>
      <c r="B7498" t="s">
        <v>195</v>
      </c>
      <c r="C7498" t="s">
        <v>630</v>
      </c>
      <c r="D7498" t="s">
        <v>2208</v>
      </c>
      <c r="E7498" t="s">
        <v>20</v>
      </c>
      <c r="F7498" t="b">
        <v>0</v>
      </c>
      <c r="G7498" t="s">
        <v>27</v>
      </c>
      <c r="H7498" s="4">
        <v>45747.867835648147</v>
      </c>
      <c r="I7498" t="b">
        <v>0</v>
      </c>
      <c r="J7498" t="b">
        <v>0</v>
      </c>
      <c r="K7498" t="s">
        <v>24</v>
      </c>
      <c r="L7498" t="s">
        <v>22</v>
      </c>
      <c r="M7498">
        <v>117500</v>
      </c>
      <c r="O7498" t="s">
        <v>10309</v>
      </c>
      <c r="P7498" t="s">
        <v>4487</v>
      </c>
    </row>
    <row r="7499" spans="1:16" x14ac:dyDescent="0.25">
      <c r="A7499" t="s">
        <v>139</v>
      </c>
      <c r="B7499" t="s">
        <v>2126</v>
      </c>
      <c r="C7499" t="s">
        <v>1270</v>
      </c>
      <c r="D7499" t="s">
        <v>3972</v>
      </c>
      <c r="E7499" t="s">
        <v>20</v>
      </c>
      <c r="F7499" t="b">
        <v>0</v>
      </c>
      <c r="G7499" t="s">
        <v>23</v>
      </c>
      <c r="H7499" s="4">
        <v>45747.88521990741</v>
      </c>
      <c r="I7499" t="b">
        <v>0</v>
      </c>
      <c r="J7499" t="b">
        <v>0</v>
      </c>
      <c r="K7499" t="s">
        <v>24</v>
      </c>
      <c r="L7499" t="s">
        <v>22</v>
      </c>
      <c r="M7499">
        <v>95000</v>
      </c>
      <c r="O7499" t="s">
        <v>10310</v>
      </c>
      <c r="P7499" t="s">
        <v>671</v>
      </c>
    </row>
    <row r="7500" spans="1:16" x14ac:dyDescent="0.25">
      <c r="A7500" t="s">
        <v>28</v>
      </c>
      <c r="B7500" t="s">
        <v>10311</v>
      </c>
      <c r="C7500" t="s">
        <v>2634</v>
      </c>
      <c r="D7500" t="s">
        <v>3972</v>
      </c>
      <c r="E7500" t="s">
        <v>20</v>
      </c>
      <c r="F7500" t="b">
        <v>0</v>
      </c>
      <c r="G7500" t="s">
        <v>35</v>
      </c>
      <c r="H7500" s="4">
        <v>45747.909062500003</v>
      </c>
      <c r="I7500" t="b">
        <v>0</v>
      </c>
      <c r="J7500" t="b">
        <v>1</v>
      </c>
      <c r="K7500" t="s">
        <v>24</v>
      </c>
      <c r="L7500" t="s">
        <v>22</v>
      </c>
      <c r="M7500">
        <v>125000</v>
      </c>
      <c r="O7500" t="s">
        <v>2404</v>
      </c>
      <c r="P7500" t="s">
        <v>7458</v>
      </c>
    </row>
    <row r="7501" spans="1:16" x14ac:dyDescent="0.25">
      <c r="A7501" t="s">
        <v>2</v>
      </c>
      <c r="B7501" t="s">
        <v>10312</v>
      </c>
      <c r="C7501" t="s">
        <v>613</v>
      </c>
      <c r="D7501" t="s">
        <v>81</v>
      </c>
      <c r="E7501" t="s">
        <v>20</v>
      </c>
      <c r="F7501" t="b">
        <v>0</v>
      </c>
      <c r="G7501" t="s">
        <v>27</v>
      </c>
      <c r="H7501" s="4">
        <v>45747.909421296303</v>
      </c>
      <c r="I7501" t="b">
        <v>0</v>
      </c>
      <c r="J7501" t="b">
        <v>1</v>
      </c>
      <c r="K7501" t="s">
        <v>24</v>
      </c>
      <c r="L7501" t="s">
        <v>22</v>
      </c>
      <c r="M7501">
        <v>160000</v>
      </c>
      <c r="O7501" t="s">
        <v>81</v>
      </c>
      <c r="P7501" t="s">
        <v>271</v>
      </c>
    </row>
    <row r="7502" spans="1:16" x14ac:dyDescent="0.25">
      <c r="A7502" t="s">
        <v>0</v>
      </c>
      <c r="B7502" t="s">
        <v>10313</v>
      </c>
      <c r="C7502" t="s">
        <v>179</v>
      </c>
      <c r="D7502" t="s">
        <v>3956</v>
      </c>
      <c r="E7502" t="s">
        <v>34</v>
      </c>
      <c r="F7502" t="b">
        <v>0</v>
      </c>
      <c r="G7502" t="s">
        <v>27</v>
      </c>
      <c r="H7502" s="4">
        <v>45747.949317129627</v>
      </c>
      <c r="I7502" t="b">
        <v>0</v>
      </c>
      <c r="J7502" t="b">
        <v>1</v>
      </c>
      <c r="K7502" t="s">
        <v>24</v>
      </c>
      <c r="L7502" t="s">
        <v>36</v>
      </c>
      <c r="N7502">
        <v>23.694999694824219</v>
      </c>
      <c r="O7502" t="s">
        <v>10314</v>
      </c>
      <c r="P7502" t="s">
        <v>9923</v>
      </c>
    </row>
    <row r="7503" spans="1:16" x14ac:dyDescent="0.25">
      <c r="A7503" t="s">
        <v>0</v>
      </c>
      <c r="B7503" t="s">
        <v>9526</v>
      </c>
      <c r="C7503" t="s">
        <v>85</v>
      </c>
      <c r="D7503" t="s">
        <v>3956</v>
      </c>
      <c r="E7503" t="s">
        <v>34</v>
      </c>
      <c r="F7503" t="b">
        <v>0</v>
      </c>
      <c r="G7503" t="s">
        <v>27</v>
      </c>
      <c r="H7503" s="4">
        <v>45747.94940972222</v>
      </c>
      <c r="I7503" t="b">
        <v>1</v>
      </c>
      <c r="J7503" t="b">
        <v>0</v>
      </c>
      <c r="K7503" t="s">
        <v>24</v>
      </c>
      <c r="L7503" t="s">
        <v>36</v>
      </c>
      <c r="N7503">
        <v>26.389999389648441</v>
      </c>
      <c r="O7503" t="s">
        <v>9527</v>
      </c>
      <c r="P7503" t="s">
        <v>223</v>
      </c>
    </row>
    <row r="7504" spans="1:16" x14ac:dyDescent="0.25">
      <c r="A7504" t="s">
        <v>0</v>
      </c>
      <c r="B7504" t="s">
        <v>10315</v>
      </c>
      <c r="C7504" t="s">
        <v>49</v>
      </c>
      <c r="D7504" t="s">
        <v>3956</v>
      </c>
      <c r="E7504" t="s">
        <v>34</v>
      </c>
      <c r="F7504" t="b">
        <v>0</v>
      </c>
      <c r="G7504" t="s">
        <v>41</v>
      </c>
      <c r="H7504" s="4">
        <v>45747.949537037042</v>
      </c>
      <c r="I7504" t="b">
        <v>0</v>
      </c>
      <c r="J7504" t="b">
        <v>0</v>
      </c>
      <c r="K7504" t="s">
        <v>24</v>
      </c>
      <c r="L7504" t="s">
        <v>36</v>
      </c>
      <c r="N7504">
        <v>24.33499908447266</v>
      </c>
      <c r="O7504" t="s">
        <v>10316</v>
      </c>
      <c r="P7504" t="s">
        <v>119</v>
      </c>
    </row>
    <row r="7505" spans="1:16" x14ac:dyDescent="0.25">
      <c r="A7505" t="s">
        <v>0</v>
      </c>
      <c r="B7505" t="s">
        <v>10317</v>
      </c>
      <c r="C7505" t="s">
        <v>1316</v>
      </c>
      <c r="D7505" t="s">
        <v>3956</v>
      </c>
      <c r="E7505" t="s">
        <v>34</v>
      </c>
      <c r="F7505" t="b">
        <v>0</v>
      </c>
      <c r="G7505" t="s">
        <v>41</v>
      </c>
      <c r="H7505" s="4">
        <v>45747.949641203697</v>
      </c>
      <c r="I7505" t="b">
        <v>0</v>
      </c>
      <c r="J7505" t="b">
        <v>0</v>
      </c>
      <c r="K7505" t="s">
        <v>24</v>
      </c>
      <c r="L7505" t="s">
        <v>36</v>
      </c>
      <c r="N7505">
        <v>24.33499908447266</v>
      </c>
      <c r="O7505" t="s">
        <v>10318</v>
      </c>
      <c r="P7505" t="s">
        <v>119</v>
      </c>
    </row>
    <row r="7506" spans="1:16" x14ac:dyDescent="0.25">
      <c r="A7506" t="s">
        <v>0</v>
      </c>
      <c r="B7506" t="s">
        <v>10319</v>
      </c>
      <c r="C7506" t="s">
        <v>151</v>
      </c>
      <c r="D7506" t="s">
        <v>3956</v>
      </c>
      <c r="E7506" t="s">
        <v>34</v>
      </c>
      <c r="F7506" t="b">
        <v>0</v>
      </c>
      <c r="G7506" t="s">
        <v>30</v>
      </c>
      <c r="H7506" s="4">
        <v>45747.950046296297</v>
      </c>
      <c r="I7506" t="b">
        <v>1</v>
      </c>
      <c r="J7506" t="b">
        <v>1</v>
      </c>
      <c r="K7506" t="s">
        <v>24</v>
      </c>
      <c r="L7506" t="s">
        <v>36</v>
      </c>
      <c r="N7506">
        <v>25.2400016784668</v>
      </c>
      <c r="O7506" t="s">
        <v>2989</v>
      </c>
      <c r="P7506" t="s">
        <v>3864</v>
      </c>
    </row>
    <row r="7507" spans="1:16" x14ac:dyDescent="0.25">
      <c r="A7507" t="s">
        <v>2</v>
      </c>
      <c r="B7507" t="s">
        <v>10320</v>
      </c>
      <c r="C7507" t="s">
        <v>24</v>
      </c>
      <c r="D7507" t="s">
        <v>3972</v>
      </c>
      <c r="E7507" t="s">
        <v>20</v>
      </c>
      <c r="F7507" t="b">
        <v>0</v>
      </c>
      <c r="G7507" t="s">
        <v>27</v>
      </c>
      <c r="H7507" s="4">
        <v>45747.951111111113</v>
      </c>
      <c r="I7507" t="b">
        <v>1</v>
      </c>
      <c r="J7507" t="b">
        <v>1</v>
      </c>
      <c r="K7507" t="s">
        <v>24</v>
      </c>
      <c r="L7507" t="s">
        <v>22</v>
      </c>
      <c r="M7507">
        <v>132000</v>
      </c>
      <c r="O7507" t="s">
        <v>1262</v>
      </c>
      <c r="P7507" t="s">
        <v>10321</v>
      </c>
    </row>
    <row r="7508" spans="1:16" x14ac:dyDescent="0.25">
      <c r="A7508" t="s">
        <v>2</v>
      </c>
      <c r="B7508" t="s">
        <v>10322</v>
      </c>
      <c r="C7508" t="s">
        <v>24</v>
      </c>
      <c r="D7508" t="s">
        <v>3972</v>
      </c>
      <c r="E7508" t="s">
        <v>20</v>
      </c>
      <c r="F7508" t="b">
        <v>0</v>
      </c>
      <c r="G7508" t="s">
        <v>27</v>
      </c>
      <c r="H7508" s="4">
        <v>45747.951388888891</v>
      </c>
      <c r="I7508" t="b">
        <v>0</v>
      </c>
      <c r="J7508" t="b">
        <v>0</v>
      </c>
      <c r="K7508" t="s">
        <v>24</v>
      </c>
      <c r="L7508" t="s">
        <v>22</v>
      </c>
      <c r="M7508">
        <v>148000</v>
      </c>
      <c r="O7508" t="s">
        <v>3660</v>
      </c>
      <c r="P7508" t="s">
        <v>10323</v>
      </c>
    </row>
    <row r="7509" spans="1:16" x14ac:dyDescent="0.25">
      <c r="A7509" t="s">
        <v>0</v>
      </c>
      <c r="B7509" t="s">
        <v>10324</v>
      </c>
      <c r="C7509" t="s">
        <v>829</v>
      </c>
      <c r="D7509" t="s">
        <v>5412</v>
      </c>
      <c r="E7509" t="s">
        <v>219</v>
      </c>
      <c r="F7509" t="b">
        <v>0</v>
      </c>
      <c r="G7509" t="s">
        <v>27</v>
      </c>
      <c r="H7509" s="4">
        <v>45747.990983796299</v>
      </c>
      <c r="I7509" t="b">
        <v>0</v>
      </c>
      <c r="J7509" t="b">
        <v>0</v>
      </c>
      <c r="K7509" t="s">
        <v>24</v>
      </c>
      <c r="L7509" t="s">
        <v>36</v>
      </c>
      <c r="N7509">
        <v>88</v>
      </c>
      <c r="O7509" t="s">
        <v>1122</v>
      </c>
      <c r="P7509" t="s">
        <v>10325</v>
      </c>
    </row>
    <row r="7510" spans="1:16" x14ac:dyDescent="0.25">
      <c r="A7510" t="s">
        <v>25</v>
      </c>
      <c r="B7510" t="s">
        <v>10326</v>
      </c>
      <c r="C7510" t="s">
        <v>1316</v>
      </c>
      <c r="D7510" t="s">
        <v>4083</v>
      </c>
      <c r="E7510" t="s">
        <v>20</v>
      </c>
      <c r="F7510" t="b">
        <v>0</v>
      </c>
      <c r="G7510" t="s">
        <v>41</v>
      </c>
      <c r="H7510" s="4">
        <v>45747.991319444453</v>
      </c>
      <c r="I7510" t="b">
        <v>0</v>
      </c>
      <c r="J7510" t="b">
        <v>0</v>
      </c>
      <c r="K7510" t="s">
        <v>24</v>
      </c>
      <c r="L7510" t="s">
        <v>22</v>
      </c>
      <c r="M7510">
        <v>120000</v>
      </c>
      <c r="O7510" t="s">
        <v>1317</v>
      </c>
      <c r="P7510" t="s">
        <v>10327</v>
      </c>
    </row>
    <row r="7511" spans="1:16" x14ac:dyDescent="0.25">
      <c r="A7511" t="s">
        <v>0</v>
      </c>
      <c r="B7511" t="s">
        <v>10328</v>
      </c>
      <c r="C7511" t="s">
        <v>192</v>
      </c>
      <c r="D7511" t="s">
        <v>9211</v>
      </c>
      <c r="E7511" t="s">
        <v>20</v>
      </c>
      <c r="F7511" t="b">
        <v>0</v>
      </c>
      <c r="G7511" t="s">
        <v>52</v>
      </c>
      <c r="H7511" s="4">
        <v>45747.9919212963</v>
      </c>
      <c r="I7511" t="b">
        <v>1</v>
      </c>
      <c r="J7511" t="b">
        <v>1</v>
      </c>
      <c r="K7511" t="s">
        <v>24</v>
      </c>
      <c r="L7511" t="s">
        <v>22</v>
      </c>
      <c r="M7511">
        <v>115800</v>
      </c>
      <c r="O7511" t="s">
        <v>2285</v>
      </c>
      <c r="P7511" t="s">
        <v>2303</v>
      </c>
    </row>
    <row r="7512" spans="1:16" x14ac:dyDescent="0.25">
      <c r="A7512" t="s">
        <v>1</v>
      </c>
      <c r="B7512" t="s">
        <v>3690</v>
      </c>
      <c r="C7512" t="s">
        <v>1910</v>
      </c>
      <c r="D7512" t="s">
        <v>4083</v>
      </c>
      <c r="E7512" t="s">
        <v>20</v>
      </c>
      <c r="F7512" t="b">
        <v>0</v>
      </c>
      <c r="G7512" t="s">
        <v>27</v>
      </c>
      <c r="H7512" s="4">
        <v>45747.992118055547</v>
      </c>
      <c r="I7512" t="b">
        <v>1</v>
      </c>
      <c r="J7512" t="b">
        <v>0</v>
      </c>
      <c r="K7512" t="s">
        <v>24</v>
      </c>
      <c r="L7512" t="s">
        <v>22</v>
      </c>
      <c r="M7512">
        <v>106500</v>
      </c>
      <c r="O7512" t="s">
        <v>10329</v>
      </c>
      <c r="P7512" t="s">
        <v>10330</v>
      </c>
    </row>
    <row r="7513" spans="1:16" x14ac:dyDescent="0.25">
      <c r="A7513" t="s">
        <v>1</v>
      </c>
      <c r="B7513" t="s">
        <v>10331</v>
      </c>
      <c r="C7513" t="s">
        <v>7554</v>
      </c>
      <c r="D7513" t="s">
        <v>5122</v>
      </c>
      <c r="E7513" t="s">
        <v>20</v>
      </c>
      <c r="F7513" t="b">
        <v>0</v>
      </c>
      <c r="G7513" t="s">
        <v>30</v>
      </c>
      <c r="H7513" s="4">
        <v>45747.9925</v>
      </c>
      <c r="I7513" t="b">
        <v>0</v>
      </c>
      <c r="J7513" t="b">
        <v>1</v>
      </c>
      <c r="K7513" t="s">
        <v>24</v>
      </c>
      <c r="L7513" t="s">
        <v>22</v>
      </c>
      <c r="M7513">
        <v>142500</v>
      </c>
      <c r="O7513" t="s">
        <v>59</v>
      </c>
      <c r="P7513" t="s">
        <v>2179</v>
      </c>
    </row>
    <row r="7514" spans="1:16" x14ac:dyDescent="0.25">
      <c r="A7514" t="s">
        <v>2</v>
      </c>
      <c r="B7514" t="s">
        <v>267</v>
      </c>
      <c r="C7514" t="s">
        <v>42</v>
      </c>
      <c r="D7514" t="s">
        <v>5534</v>
      </c>
      <c r="E7514" t="s">
        <v>20</v>
      </c>
      <c r="F7514" t="b">
        <v>0</v>
      </c>
      <c r="G7514" t="s">
        <v>27</v>
      </c>
      <c r="H7514" s="4">
        <v>45747.992743055547</v>
      </c>
      <c r="I7514" t="b">
        <v>1</v>
      </c>
      <c r="J7514" t="b">
        <v>1</v>
      </c>
      <c r="K7514" t="s">
        <v>24</v>
      </c>
      <c r="L7514" t="s">
        <v>22</v>
      </c>
      <c r="M7514">
        <v>187008</v>
      </c>
      <c r="O7514" t="s">
        <v>602</v>
      </c>
      <c r="P7514" t="s">
        <v>10332</v>
      </c>
    </row>
    <row r="7515" spans="1:16" x14ac:dyDescent="0.25">
      <c r="A7515" t="s">
        <v>40</v>
      </c>
      <c r="B7515" t="s">
        <v>40</v>
      </c>
      <c r="C7515" t="s">
        <v>7193</v>
      </c>
      <c r="D7515" t="s">
        <v>5534</v>
      </c>
      <c r="E7515" t="s">
        <v>20</v>
      </c>
      <c r="F7515" t="b">
        <v>0</v>
      </c>
      <c r="G7515" t="s">
        <v>27</v>
      </c>
      <c r="H7515" s="4">
        <v>45747.992800925917</v>
      </c>
      <c r="I7515" t="b">
        <v>1</v>
      </c>
      <c r="J7515" t="b">
        <v>0</v>
      </c>
      <c r="K7515" t="s">
        <v>24</v>
      </c>
      <c r="L7515" t="s">
        <v>22</v>
      </c>
      <c r="M7515">
        <v>88582</v>
      </c>
      <c r="O7515" t="s">
        <v>1275</v>
      </c>
      <c r="P7515" t="s">
        <v>7194</v>
      </c>
    </row>
    <row r="7516" spans="1:16" x14ac:dyDescent="0.25">
      <c r="A7516" t="s">
        <v>0</v>
      </c>
      <c r="B7516" t="s">
        <v>10333</v>
      </c>
      <c r="C7516" t="s">
        <v>192</v>
      </c>
      <c r="D7516" t="s">
        <v>5122</v>
      </c>
      <c r="E7516" t="s">
        <v>20</v>
      </c>
      <c r="F7516" t="b">
        <v>0</v>
      </c>
      <c r="G7516" t="s">
        <v>23</v>
      </c>
      <c r="H7516" s="4">
        <v>45748.010138888887</v>
      </c>
      <c r="I7516" t="b">
        <v>1</v>
      </c>
      <c r="J7516" t="b">
        <v>0</v>
      </c>
      <c r="K7516" t="s">
        <v>24</v>
      </c>
      <c r="L7516" t="s">
        <v>36</v>
      </c>
      <c r="N7516">
        <v>22.694999694824219</v>
      </c>
      <c r="O7516" t="s">
        <v>3668</v>
      </c>
    </row>
    <row r="7517" spans="1:16" x14ac:dyDescent="0.25">
      <c r="A7517" t="s">
        <v>0</v>
      </c>
      <c r="B7517" t="s">
        <v>2900</v>
      </c>
      <c r="C7517" t="s">
        <v>10334</v>
      </c>
      <c r="D7517" t="s">
        <v>4083</v>
      </c>
      <c r="E7517" t="s">
        <v>20</v>
      </c>
      <c r="F7517" t="b">
        <v>0</v>
      </c>
      <c r="G7517" t="s">
        <v>27</v>
      </c>
      <c r="H7517" s="4">
        <v>45748.032685185193</v>
      </c>
      <c r="I7517" t="b">
        <v>0</v>
      </c>
      <c r="J7517" t="b">
        <v>0</v>
      </c>
      <c r="K7517" t="s">
        <v>24</v>
      </c>
      <c r="L7517" t="s">
        <v>22</v>
      </c>
      <c r="M7517">
        <v>83500</v>
      </c>
      <c r="O7517" t="s">
        <v>10335</v>
      </c>
      <c r="P7517" t="s">
        <v>100</v>
      </c>
    </row>
    <row r="7518" spans="1:16" x14ac:dyDescent="0.25">
      <c r="A7518" t="s">
        <v>1</v>
      </c>
      <c r="B7518" t="s">
        <v>10336</v>
      </c>
      <c r="C7518" t="s">
        <v>213</v>
      </c>
      <c r="D7518" t="s">
        <v>3972</v>
      </c>
      <c r="E7518" t="s">
        <v>20</v>
      </c>
      <c r="F7518" t="b">
        <v>0</v>
      </c>
      <c r="G7518" t="s">
        <v>41</v>
      </c>
      <c r="H7518" s="4">
        <v>45748.032893518517</v>
      </c>
      <c r="I7518" t="b">
        <v>0</v>
      </c>
      <c r="J7518" t="b">
        <v>1</v>
      </c>
      <c r="K7518" t="s">
        <v>24</v>
      </c>
      <c r="L7518" t="s">
        <v>36</v>
      </c>
      <c r="N7518">
        <v>42.614997863769531</v>
      </c>
      <c r="O7518" t="s">
        <v>10337</v>
      </c>
    </row>
    <row r="7519" spans="1:16" x14ac:dyDescent="0.25">
      <c r="A7519" t="s">
        <v>0</v>
      </c>
      <c r="B7519" t="s">
        <v>0</v>
      </c>
      <c r="C7519" t="s">
        <v>10338</v>
      </c>
      <c r="D7519" t="s">
        <v>7546</v>
      </c>
      <c r="E7519" t="s">
        <v>34</v>
      </c>
      <c r="F7519" t="b">
        <v>0</v>
      </c>
      <c r="G7519" t="s">
        <v>41</v>
      </c>
      <c r="H7519" s="4">
        <v>45748.033020833333</v>
      </c>
      <c r="I7519" t="b">
        <v>0</v>
      </c>
      <c r="J7519" t="b">
        <v>0</v>
      </c>
      <c r="K7519" t="s">
        <v>24</v>
      </c>
      <c r="L7519" t="s">
        <v>36</v>
      </c>
      <c r="N7519">
        <v>15</v>
      </c>
      <c r="O7519" t="s">
        <v>7547</v>
      </c>
      <c r="P7519" t="s">
        <v>61</v>
      </c>
    </row>
    <row r="7520" spans="1:16" x14ac:dyDescent="0.25">
      <c r="A7520" t="s">
        <v>0</v>
      </c>
      <c r="B7520" t="s">
        <v>0</v>
      </c>
      <c r="C7520" t="s">
        <v>10339</v>
      </c>
      <c r="D7520" t="s">
        <v>7546</v>
      </c>
      <c r="E7520" t="s">
        <v>34</v>
      </c>
      <c r="F7520" t="b">
        <v>0</v>
      </c>
      <c r="G7520" t="s">
        <v>41</v>
      </c>
      <c r="H7520" s="4">
        <v>45748.033043981479</v>
      </c>
      <c r="I7520" t="b">
        <v>0</v>
      </c>
      <c r="J7520" t="b">
        <v>0</v>
      </c>
      <c r="K7520" t="s">
        <v>24</v>
      </c>
      <c r="L7520" t="s">
        <v>36</v>
      </c>
      <c r="N7520">
        <v>15</v>
      </c>
      <c r="O7520" t="s">
        <v>7547</v>
      </c>
      <c r="P7520" t="s">
        <v>61</v>
      </c>
    </row>
    <row r="7521" spans="1:16" x14ac:dyDescent="0.25">
      <c r="A7521" t="s">
        <v>1</v>
      </c>
      <c r="B7521" t="s">
        <v>781</v>
      </c>
      <c r="C7521" t="s">
        <v>332</v>
      </c>
      <c r="D7521" t="s">
        <v>3828</v>
      </c>
      <c r="E7521" t="s">
        <v>20</v>
      </c>
      <c r="F7521" t="b">
        <v>0</v>
      </c>
      <c r="G7521" t="s">
        <v>41</v>
      </c>
      <c r="H7521" s="4">
        <v>45748.033912037034</v>
      </c>
      <c r="I7521" t="b">
        <v>0</v>
      </c>
      <c r="J7521" t="b">
        <v>1</v>
      </c>
      <c r="K7521" t="s">
        <v>24</v>
      </c>
      <c r="L7521" t="s">
        <v>22</v>
      </c>
      <c r="M7521">
        <v>130000</v>
      </c>
      <c r="O7521" t="s">
        <v>10340</v>
      </c>
      <c r="P7521" t="s">
        <v>10341</v>
      </c>
    </row>
    <row r="7522" spans="1:16" x14ac:dyDescent="0.25">
      <c r="A7522" t="s">
        <v>0</v>
      </c>
      <c r="B7522" t="s">
        <v>10342</v>
      </c>
      <c r="C7522" t="s">
        <v>713</v>
      </c>
      <c r="D7522" t="s">
        <v>3828</v>
      </c>
      <c r="E7522" t="s">
        <v>20</v>
      </c>
      <c r="F7522" t="b">
        <v>0</v>
      </c>
      <c r="G7522" t="s">
        <v>23</v>
      </c>
      <c r="H7522" s="4">
        <v>45748.051805555559</v>
      </c>
      <c r="I7522" t="b">
        <v>0</v>
      </c>
      <c r="J7522" t="b">
        <v>1</v>
      </c>
      <c r="K7522" t="s">
        <v>24</v>
      </c>
      <c r="L7522" t="s">
        <v>22</v>
      </c>
      <c r="M7522">
        <v>86200</v>
      </c>
      <c r="O7522" t="s">
        <v>10343</v>
      </c>
      <c r="P7522" t="s">
        <v>10344</v>
      </c>
    </row>
    <row r="7523" spans="1:16" x14ac:dyDescent="0.25">
      <c r="A7523" t="s">
        <v>0</v>
      </c>
      <c r="B7523" t="s">
        <v>0</v>
      </c>
      <c r="C7523" t="s">
        <v>10345</v>
      </c>
      <c r="D7523" t="s">
        <v>7546</v>
      </c>
      <c r="E7523" t="s">
        <v>34</v>
      </c>
      <c r="F7523" t="b">
        <v>0</v>
      </c>
      <c r="G7523" t="s">
        <v>41</v>
      </c>
      <c r="H7523" s="4">
        <v>45748.116331018522</v>
      </c>
      <c r="I7523" t="b">
        <v>0</v>
      </c>
      <c r="J7523" t="b">
        <v>0</v>
      </c>
      <c r="K7523" t="s">
        <v>24</v>
      </c>
      <c r="L7523" t="s">
        <v>36</v>
      </c>
      <c r="N7523">
        <v>15</v>
      </c>
      <c r="O7523" t="s">
        <v>7547</v>
      </c>
      <c r="P7523" t="s">
        <v>61</v>
      </c>
    </row>
    <row r="7524" spans="1:16" x14ac:dyDescent="0.25">
      <c r="A7524" t="s">
        <v>19</v>
      </c>
      <c r="B7524" t="s">
        <v>1069</v>
      </c>
      <c r="C7524" t="s">
        <v>1985</v>
      </c>
      <c r="D7524" t="s">
        <v>3956</v>
      </c>
      <c r="E7524" t="s">
        <v>34</v>
      </c>
      <c r="F7524" t="b">
        <v>0</v>
      </c>
      <c r="G7524" t="s">
        <v>27</v>
      </c>
      <c r="H7524" s="4">
        <v>45748.158784722233</v>
      </c>
      <c r="I7524" t="b">
        <v>0</v>
      </c>
      <c r="J7524" t="b">
        <v>0</v>
      </c>
      <c r="K7524" t="s">
        <v>24</v>
      </c>
      <c r="L7524" t="s">
        <v>36</v>
      </c>
      <c r="N7524">
        <v>33.709999084472663</v>
      </c>
      <c r="O7524" t="s">
        <v>3100</v>
      </c>
      <c r="P7524" t="s">
        <v>3965</v>
      </c>
    </row>
    <row r="7525" spans="1:16" x14ac:dyDescent="0.25">
      <c r="A7525" t="s">
        <v>1</v>
      </c>
      <c r="B7525" t="s">
        <v>10299</v>
      </c>
      <c r="C7525" t="s">
        <v>365</v>
      </c>
      <c r="D7525" t="s">
        <v>3828</v>
      </c>
      <c r="E7525" t="s">
        <v>20</v>
      </c>
      <c r="F7525" t="b">
        <v>0</v>
      </c>
      <c r="G7525" t="s">
        <v>27</v>
      </c>
      <c r="H7525" s="4">
        <v>45748.158784722233</v>
      </c>
      <c r="I7525" t="b">
        <v>0</v>
      </c>
      <c r="J7525" t="b">
        <v>1</v>
      </c>
      <c r="K7525" t="s">
        <v>24</v>
      </c>
      <c r="L7525" t="s">
        <v>22</v>
      </c>
      <c r="M7525">
        <v>173400</v>
      </c>
      <c r="O7525" t="s">
        <v>402</v>
      </c>
      <c r="P7525" t="s">
        <v>10300</v>
      </c>
    </row>
    <row r="7526" spans="1:16" x14ac:dyDescent="0.25">
      <c r="A7526" t="s">
        <v>1</v>
      </c>
      <c r="B7526" t="s">
        <v>10346</v>
      </c>
      <c r="C7526" t="s">
        <v>118</v>
      </c>
      <c r="D7526" t="s">
        <v>4083</v>
      </c>
      <c r="E7526" t="s">
        <v>20</v>
      </c>
      <c r="F7526" t="b">
        <v>0</v>
      </c>
      <c r="G7526" t="s">
        <v>27</v>
      </c>
      <c r="H7526" s="4">
        <v>45748.200520833343</v>
      </c>
      <c r="I7526" t="b">
        <v>0</v>
      </c>
      <c r="J7526" t="b">
        <v>0</v>
      </c>
      <c r="K7526" t="s">
        <v>24</v>
      </c>
      <c r="L7526" t="s">
        <v>22</v>
      </c>
      <c r="M7526">
        <v>138400</v>
      </c>
      <c r="O7526" t="s">
        <v>563</v>
      </c>
      <c r="P7526" t="s">
        <v>3641</v>
      </c>
    </row>
    <row r="7527" spans="1:16" x14ac:dyDescent="0.25">
      <c r="A7527" t="s">
        <v>1</v>
      </c>
      <c r="B7527" t="s">
        <v>10347</v>
      </c>
      <c r="C7527" t="s">
        <v>372</v>
      </c>
      <c r="D7527" t="s">
        <v>3828</v>
      </c>
      <c r="E7527" t="s">
        <v>20</v>
      </c>
      <c r="F7527" t="b">
        <v>0</v>
      </c>
      <c r="G7527" t="s">
        <v>41</v>
      </c>
      <c r="H7527" s="4">
        <v>45748.201574074083</v>
      </c>
      <c r="I7527" t="b">
        <v>0</v>
      </c>
      <c r="J7527" t="b">
        <v>1</v>
      </c>
      <c r="K7527" t="s">
        <v>24</v>
      </c>
      <c r="L7527" t="s">
        <v>22</v>
      </c>
      <c r="M7527">
        <v>132000</v>
      </c>
      <c r="O7527" t="s">
        <v>1275</v>
      </c>
      <c r="P7527" t="s">
        <v>10348</v>
      </c>
    </row>
    <row r="7528" spans="1:16" x14ac:dyDescent="0.25">
      <c r="A7528" t="s">
        <v>1</v>
      </c>
      <c r="B7528" t="s">
        <v>10349</v>
      </c>
      <c r="C7528" t="s">
        <v>278</v>
      </c>
      <c r="D7528" t="s">
        <v>3969</v>
      </c>
      <c r="E7528" t="s">
        <v>20</v>
      </c>
      <c r="F7528" t="b">
        <v>0</v>
      </c>
      <c r="G7528" t="s">
        <v>23</v>
      </c>
      <c r="H7528" s="4">
        <v>45748.218668981477</v>
      </c>
      <c r="I7528" t="b">
        <v>0</v>
      </c>
      <c r="J7528" t="b">
        <v>1</v>
      </c>
      <c r="K7528" t="s">
        <v>24</v>
      </c>
      <c r="L7528" t="s">
        <v>22</v>
      </c>
      <c r="M7528">
        <v>100000</v>
      </c>
      <c r="O7528" t="s">
        <v>10350</v>
      </c>
      <c r="P7528" t="s">
        <v>10351</v>
      </c>
    </row>
    <row r="7529" spans="1:16" x14ac:dyDescent="0.25">
      <c r="A7529" t="s">
        <v>19</v>
      </c>
      <c r="B7529" t="s">
        <v>1406</v>
      </c>
      <c r="C7529" t="s">
        <v>570</v>
      </c>
      <c r="D7529" t="s">
        <v>3956</v>
      </c>
      <c r="E7529" t="s">
        <v>34</v>
      </c>
      <c r="F7529" t="b">
        <v>0</v>
      </c>
      <c r="G7529" t="s">
        <v>27</v>
      </c>
      <c r="H7529" s="4">
        <v>45748.242129629631</v>
      </c>
      <c r="I7529" t="b">
        <v>0</v>
      </c>
      <c r="J7529" t="b">
        <v>0</v>
      </c>
      <c r="K7529" t="s">
        <v>24</v>
      </c>
      <c r="L7529" t="s">
        <v>36</v>
      </c>
      <c r="N7529">
        <v>47.455001831054688</v>
      </c>
      <c r="O7529" t="s">
        <v>10352</v>
      </c>
      <c r="P7529" t="s">
        <v>274</v>
      </c>
    </row>
    <row r="7530" spans="1:16" x14ac:dyDescent="0.25">
      <c r="A7530" t="s">
        <v>25</v>
      </c>
      <c r="B7530" t="s">
        <v>7575</v>
      </c>
      <c r="C7530" t="s">
        <v>1322</v>
      </c>
      <c r="D7530" t="s">
        <v>3828</v>
      </c>
      <c r="E7530" t="s">
        <v>20</v>
      </c>
      <c r="F7530" t="b">
        <v>0</v>
      </c>
      <c r="G7530" t="s">
        <v>41</v>
      </c>
      <c r="H7530" s="4">
        <v>45748.250300925924</v>
      </c>
      <c r="I7530" t="b">
        <v>0</v>
      </c>
      <c r="J7530" t="b">
        <v>1</v>
      </c>
      <c r="K7530" t="s">
        <v>24</v>
      </c>
      <c r="L7530" t="s">
        <v>22</v>
      </c>
      <c r="M7530">
        <v>82500</v>
      </c>
      <c r="O7530" t="s">
        <v>3593</v>
      </c>
      <c r="P7530" t="s">
        <v>3529</v>
      </c>
    </row>
    <row r="7531" spans="1:16" x14ac:dyDescent="0.25">
      <c r="A7531" t="s">
        <v>1</v>
      </c>
      <c r="B7531" t="s">
        <v>1</v>
      </c>
      <c r="C7531" t="s">
        <v>10353</v>
      </c>
      <c r="D7531" t="s">
        <v>7542</v>
      </c>
      <c r="E7531" t="s">
        <v>20</v>
      </c>
      <c r="F7531" t="b">
        <v>0</v>
      </c>
      <c r="G7531" t="s">
        <v>52</v>
      </c>
      <c r="H7531" s="4">
        <v>45748.252627314818</v>
      </c>
      <c r="I7531" t="b">
        <v>0</v>
      </c>
      <c r="J7531" t="b">
        <v>1</v>
      </c>
      <c r="K7531" t="s">
        <v>24</v>
      </c>
      <c r="L7531" t="s">
        <v>22</v>
      </c>
      <c r="M7531">
        <v>57600</v>
      </c>
      <c r="O7531" t="s">
        <v>10354</v>
      </c>
      <c r="P7531" t="s">
        <v>2111</v>
      </c>
    </row>
    <row r="7532" spans="1:16" x14ac:dyDescent="0.25">
      <c r="A7532" t="s">
        <v>0</v>
      </c>
      <c r="B7532" t="s">
        <v>3944</v>
      </c>
      <c r="C7532" t="s">
        <v>1268</v>
      </c>
      <c r="D7532" t="s">
        <v>5584</v>
      </c>
      <c r="E7532" t="s">
        <v>20</v>
      </c>
      <c r="F7532" t="b">
        <v>0</v>
      </c>
      <c r="G7532" t="s">
        <v>1268</v>
      </c>
      <c r="H7532" s="4">
        <v>45748.262037037042</v>
      </c>
      <c r="I7532" t="b">
        <v>1</v>
      </c>
      <c r="J7532" t="b">
        <v>0</v>
      </c>
      <c r="K7532" t="s">
        <v>1268</v>
      </c>
      <c r="L7532" t="s">
        <v>22</v>
      </c>
      <c r="M7532">
        <v>110000</v>
      </c>
      <c r="O7532" t="s">
        <v>5935</v>
      </c>
    </row>
    <row r="7533" spans="1:16" x14ac:dyDescent="0.25">
      <c r="A7533" t="s">
        <v>0</v>
      </c>
      <c r="B7533" t="s">
        <v>0</v>
      </c>
      <c r="C7533" t="s">
        <v>10133</v>
      </c>
      <c r="D7533" t="s">
        <v>3828</v>
      </c>
      <c r="E7533" t="s">
        <v>20</v>
      </c>
      <c r="F7533" t="b">
        <v>0</v>
      </c>
      <c r="G7533" t="s">
        <v>1247</v>
      </c>
      <c r="H7533" s="4">
        <v>45748.268495370372</v>
      </c>
      <c r="I7533" t="b">
        <v>1</v>
      </c>
      <c r="J7533" t="b">
        <v>0</v>
      </c>
      <c r="K7533" t="s">
        <v>1247</v>
      </c>
      <c r="L7533" t="s">
        <v>22</v>
      </c>
      <c r="M7533">
        <v>50000</v>
      </c>
      <c r="O7533" t="s">
        <v>1214</v>
      </c>
    </row>
    <row r="7534" spans="1:16" x14ac:dyDescent="0.25">
      <c r="A7534" t="s">
        <v>25</v>
      </c>
      <c r="B7534" t="s">
        <v>1746</v>
      </c>
      <c r="C7534" t="s">
        <v>39</v>
      </c>
      <c r="D7534" t="s">
        <v>10355</v>
      </c>
      <c r="E7534" t="s">
        <v>20</v>
      </c>
      <c r="F7534" t="b">
        <v>1</v>
      </c>
      <c r="G7534" t="s">
        <v>310</v>
      </c>
      <c r="H7534" s="4">
        <v>45748.270092592589</v>
      </c>
      <c r="I7534" t="b">
        <v>1</v>
      </c>
      <c r="J7534" t="b">
        <v>0</v>
      </c>
      <c r="K7534" t="s">
        <v>310</v>
      </c>
      <c r="L7534" t="s">
        <v>22</v>
      </c>
      <c r="M7534">
        <v>75000</v>
      </c>
      <c r="O7534" t="s">
        <v>10356</v>
      </c>
    </row>
    <row r="7535" spans="1:16" x14ac:dyDescent="0.25">
      <c r="A7535" t="s">
        <v>1</v>
      </c>
      <c r="B7535" t="s">
        <v>3531</v>
      </c>
      <c r="C7535" t="s">
        <v>211</v>
      </c>
      <c r="D7535" t="s">
        <v>3828</v>
      </c>
      <c r="E7535" t="s">
        <v>20</v>
      </c>
      <c r="F7535" t="b">
        <v>0</v>
      </c>
      <c r="G7535" t="s">
        <v>23</v>
      </c>
      <c r="H7535" s="4">
        <v>45748.271018518521</v>
      </c>
      <c r="I7535" t="b">
        <v>0</v>
      </c>
      <c r="J7535" t="b">
        <v>1</v>
      </c>
      <c r="K7535" t="s">
        <v>24</v>
      </c>
      <c r="L7535" t="s">
        <v>22</v>
      </c>
      <c r="M7535">
        <v>86627.6875</v>
      </c>
      <c r="O7535" t="s">
        <v>8438</v>
      </c>
      <c r="P7535" t="s">
        <v>193</v>
      </c>
    </row>
    <row r="7536" spans="1:16" x14ac:dyDescent="0.25">
      <c r="A7536" t="s">
        <v>19</v>
      </c>
      <c r="B7536" t="s">
        <v>10357</v>
      </c>
      <c r="C7536" t="s">
        <v>39</v>
      </c>
      <c r="D7536" t="s">
        <v>10358</v>
      </c>
      <c r="E7536" t="s">
        <v>20</v>
      </c>
      <c r="F7536" t="b">
        <v>1</v>
      </c>
      <c r="G7536" t="s">
        <v>1775</v>
      </c>
      <c r="H7536" s="4">
        <v>45748.288321759261</v>
      </c>
      <c r="I7536" t="b">
        <v>0</v>
      </c>
      <c r="J7536" t="b">
        <v>1</v>
      </c>
      <c r="K7536" t="s">
        <v>1775</v>
      </c>
      <c r="L7536" t="s">
        <v>22</v>
      </c>
      <c r="M7536">
        <v>166860</v>
      </c>
      <c r="O7536" t="s">
        <v>254</v>
      </c>
    </row>
    <row r="7537" spans="1:16" x14ac:dyDescent="0.25">
      <c r="A7537" t="s">
        <v>0</v>
      </c>
      <c r="B7537" t="s">
        <v>2900</v>
      </c>
      <c r="C7537" t="s">
        <v>3896</v>
      </c>
      <c r="D7537" t="s">
        <v>4083</v>
      </c>
      <c r="E7537" t="s">
        <v>20</v>
      </c>
      <c r="F7537" t="b">
        <v>0</v>
      </c>
      <c r="G7537" t="s">
        <v>41</v>
      </c>
      <c r="H7537" s="4">
        <v>45748.292175925933</v>
      </c>
      <c r="I7537" t="b">
        <v>0</v>
      </c>
      <c r="J7537" t="b">
        <v>0</v>
      </c>
      <c r="K7537" t="s">
        <v>24</v>
      </c>
      <c r="L7537" t="s">
        <v>36</v>
      </c>
      <c r="N7537">
        <v>29.95999908447266</v>
      </c>
      <c r="O7537" t="s">
        <v>10359</v>
      </c>
    </row>
    <row r="7538" spans="1:16" x14ac:dyDescent="0.25">
      <c r="A7538" t="s">
        <v>2</v>
      </c>
      <c r="B7538" t="s">
        <v>2212</v>
      </c>
      <c r="C7538" t="s">
        <v>10360</v>
      </c>
      <c r="D7538" t="s">
        <v>3967</v>
      </c>
      <c r="E7538" t="s">
        <v>20</v>
      </c>
      <c r="F7538" t="b">
        <v>0</v>
      </c>
      <c r="G7538" t="s">
        <v>3990</v>
      </c>
      <c r="H7538" s="4">
        <v>45748.293113425927</v>
      </c>
      <c r="I7538" t="b">
        <v>0</v>
      </c>
      <c r="J7538" t="b">
        <v>0</v>
      </c>
      <c r="K7538" t="s">
        <v>3990</v>
      </c>
      <c r="L7538" t="s">
        <v>22</v>
      </c>
      <c r="M7538">
        <v>70000</v>
      </c>
      <c r="O7538" t="s">
        <v>10361</v>
      </c>
      <c r="P7538" t="s">
        <v>10362</v>
      </c>
    </row>
    <row r="7539" spans="1:16" x14ac:dyDescent="0.25">
      <c r="A7539" t="s">
        <v>0</v>
      </c>
      <c r="B7539" t="s">
        <v>10363</v>
      </c>
      <c r="C7539" t="s">
        <v>10364</v>
      </c>
      <c r="D7539" t="s">
        <v>4034</v>
      </c>
      <c r="E7539" t="s">
        <v>20</v>
      </c>
      <c r="F7539" t="b">
        <v>0</v>
      </c>
      <c r="G7539" t="s">
        <v>8927</v>
      </c>
      <c r="H7539" s="4">
        <v>45748.299143518518</v>
      </c>
      <c r="I7539" t="b">
        <v>0</v>
      </c>
      <c r="J7539" t="b">
        <v>0</v>
      </c>
      <c r="K7539" t="s">
        <v>8927</v>
      </c>
      <c r="L7539" t="s">
        <v>22</v>
      </c>
      <c r="M7539">
        <v>70400</v>
      </c>
      <c r="O7539" t="s">
        <v>10365</v>
      </c>
      <c r="P7539" t="s">
        <v>10366</v>
      </c>
    </row>
    <row r="7540" spans="1:16" x14ac:dyDescent="0.25">
      <c r="A7540" t="s">
        <v>0</v>
      </c>
      <c r="B7540" t="s">
        <v>3063</v>
      </c>
      <c r="C7540" t="s">
        <v>2936</v>
      </c>
      <c r="D7540" t="s">
        <v>3956</v>
      </c>
      <c r="E7540" t="s">
        <v>20</v>
      </c>
      <c r="F7540" t="b">
        <v>0</v>
      </c>
      <c r="G7540" t="s">
        <v>35</v>
      </c>
      <c r="H7540" s="4">
        <v>45748.324791666673</v>
      </c>
      <c r="I7540" t="b">
        <v>0</v>
      </c>
      <c r="J7540" t="b">
        <v>1</v>
      </c>
      <c r="K7540" t="s">
        <v>24</v>
      </c>
      <c r="L7540" t="s">
        <v>36</v>
      </c>
      <c r="N7540">
        <v>16.510000228881839</v>
      </c>
      <c r="O7540" t="s">
        <v>10367</v>
      </c>
      <c r="P7540" t="s">
        <v>2999</v>
      </c>
    </row>
    <row r="7541" spans="1:16" x14ac:dyDescent="0.25">
      <c r="A7541" t="s">
        <v>0</v>
      </c>
      <c r="B7541" t="s">
        <v>9417</v>
      </c>
      <c r="C7541" t="s">
        <v>143</v>
      </c>
      <c r="D7541" t="s">
        <v>3956</v>
      </c>
      <c r="E7541" t="s">
        <v>20</v>
      </c>
      <c r="F7541" t="b">
        <v>0</v>
      </c>
      <c r="G7541" t="s">
        <v>35</v>
      </c>
      <c r="H7541" s="4">
        <v>45748.324872685182</v>
      </c>
      <c r="I7541" t="b">
        <v>0</v>
      </c>
      <c r="J7541" t="b">
        <v>1</v>
      </c>
      <c r="K7541" t="s">
        <v>24</v>
      </c>
      <c r="L7541" t="s">
        <v>36</v>
      </c>
      <c r="N7541">
        <v>16.510000228881839</v>
      </c>
      <c r="O7541" t="s">
        <v>759</v>
      </c>
      <c r="P7541" t="s">
        <v>9418</v>
      </c>
    </row>
    <row r="7542" spans="1:16" x14ac:dyDescent="0.25">
      <c r="A7542" t="s">
        <v>2</v>
      </c>
      <c r="B7542" t="s">
        <v>10368</v>
      </c>
      <c r="C7542" t="s">
        <v>203</v>
      </c>
      <c r="D7542" t="s">
        <v>3956</v>
      </c>
      <c r="E7542" t="s">
        <v>20</v>
      </c>
      <c r="F7542" t="b">
        <v>0</v>
      </c>
      <c r="G7542" t="s">
        <v>27</v>
      </c>
      <c r="H7542" s="4">
        <v>45748.326342592591</v>
      </c>
      <c r="I7542" t="b">
        <v>0</v>
      </c>
      <c r="J7542" t="b">
        <v>1</v>
      </c>
      <c r="K7542" t="s">
        <v>24</v>
      </c>
      <c r="L7542" t="s">
        <v>36</v>
      </c>
      <c r="N7542">
        <v>12.329999923706049</v>
      </c>
      <c r="O7542" t="s">
        <v>2513</v>
      </c>
      <c r="P7542" t="s">
        <v>10369</v>
      </c>
    </row>
    <row r="7543" spans="1:16" x14ac:dyDescent="0.25">
      <c r="A7543" t="s">
        <v>2</v>
      </c>
      <c r="B7543" t="s">
        <v>2</v>
      </c>
      <c r="C7543" t="s">
        <v>10370</v>
      </c>
      <c r="D7543" t="s">
        <v>3956</v>
      </c>
      <c r="E7543" t="s">
        <v>20</v>
      </c>
      <c r="F7543" t="b">
        <v>0</v>
      </c>
      <c r="G7543" t="s">
        <v>41</v>
      </c>
      <c r="H7543" s="4">
        <v>45748.326597222222</v>
      </c>
      <c r="I7543" t="b">
        <v>0</v>
      </c>
      <c r="J7543" t="b">
        <v>0</v>
      </c>
      <c r="K7543" t="s">
        <v>24</v>
      </c>
      <c r="L7543" t="s">
        <v>36</v>
      </c>
      <c r="N7543">
        <v>45.654998779296882</v>
      </c>
      <c r="O7543" t="s">
        <v>10371</v>
      </c>
      <c r="P7543" t="s">
        <v>10372</v>
      </c>
    </row>
    <row r="7544" spans="1:16" x14ac:dyDescent="0.25">
      <c r="A7544" t="s">
        <v>0</v>
      </c>
      <c r="B7544" t="s">
        <v>10373</v>
      </c>
      <c r="C7544" t="s">
        <v>371</v>
      </c>
      <c r="D7544" t="s">
        <v>3956</v>
      </c>
      <c r="E7544" t="s">
        <v>20</v>
      </c>
      <c r="F7544" t="b">
        <v>0</v>
      </c>
      <c r="G7544" t="s">
        <v>27</v>
      </c>
      <c r="H7544" s="4">
        <v>45748.333460648151</v>
      </c>
      <c r="I7544" t="b">
        <v>1</v>
      </c>
      <c r="J7544" t="b">
        <v>1</v>
      </c>
      <c r="K7544" t="s">
        <v>24</v>
      </c>
      <c r="L7544" t="s">
        <v>36</v>
      </c>
      <c r="N7544">
        <v>26.389999389648441</v>
      </c>
      <c r="O7544" t="s">
        <v>10171</v>
      </c>
      <c r="P7544" t="s">
        <v>10374</v>
      </c>
    </row>
    <row r="7545" spans="1:16" x14ac:dyDescent="0.25">
      <c r="A7545" t="s">
        <v>0</v>
      </c>
      <c r="B7545" t="s">
        <v>2002</v>
      </c>
      <c r="C7545" t="s">
        <v>2130</v>
      </c>
      <c r="D7545" t="s">
        <v>3956</v>
      </c>
      <c r="E7545" t="s">
        <v>20</v>
      </c>
      <c r="F7545" t="b">
        <v>0</v>
      </c>
      <c r="G7545" t="s">
        <v>27</v>
      </c>
      <c r="H7545" s="4">
        <v>45748.333541666667</v>
      </c>
      <c r="I7545" t="b">
        <v>0</v>
      </c>
      <c r="J7545" t="b">
        <v>0</v>
      </c>
      <c r="K7545" t="s">
        <v>24</v>
      </c>
      <c r="L7545" t="s">
        <v>36</v>
      </c>
      <c r="N7545">
        <v>24.014999389648441</v>
      </c>
      <c r="O7545" t="s">
        <v>563</v>
      </c>
      <c r="P7545" t="s">
        <v>9795</v>
      </c>
    </row>
    <row r="7546" spans="1:16" x14ac:dyDescent="0.25">
      <c r="A7546" t="s">
        <v>0</v>
      </c>
      <c r="B7546" t="s">
        <v>10375</v>
      </c>
      <c r="C7546" t="s">
        <v>10376</v>
      </c>
      <c r="D7546" t="s">
        <v>3956</v>
      </c>
      <c r="E7546" t="s">
        <v>20</v>
      </c>
      <c r="F7546" t="b">
        <v>0</v>
      </c>
      <c r="G7546" t="s">
        <v>35</v>
      </c>
      <c r="H7546" s="4">
        <v>45748.333993055552</v>
      </c>
      <c r="I7546" t="b">
        <v>0</v>
      </c>
      <c r="J7546" t="b">
        <v>1</v>
      </c>
      <c r="K7546" t="s">
        <v>24</v>
      </c>
      <c r="L7546" t="s">
        <v>36</v>
      </c>
      <c r="N7546">
        <v>16.510000228881839</v>
      </c>
      <c r="O7546" t="s">
        <v>10367</v>
      </c>
      <c r="P7546" t="s">
        <v>2999</v>
      </c>
    </row>
    <row r="7547" spans="1:16" x14ac:dyDescent="0.25">
      <c r="A7547" t="s">
        <v>1</v>
      </c>
      <c r="B7547" t="s">
        <v>10377</v>
      </c>
      <c r="C7547" t="s">
        <v>39</v>
      </c>
      <c r="D7547" t="s">
        <v>3956</v>
      </c>
      <c r="E7547" t="s">
        <v>20</v>
      </c>
      <c r="F7547" t="b">
        <v>1</v>
      </c>
      <c r="G7547" t="s">
        <v>35</v>
      </c>
      <c r="H7547" s="4">
        <v>45748.335555555554</v>
      </c>
      <c r="I7547" t="b">
        <v>0</v>
      </c>
      <c r="J7547" t="b">
        <v>0</v>
      </c>
      <c r="K7547" t="s">
        <v>24</v>
      </c>
      <c r="L7547" t="s">
        <v>36</v>
      </c>
      <c r="N7547">
        <v>33.114997863769531</v>
      </c>
      <c r="O7547" t="s">
        <v>931</v>
      </c>
    </row>
    <row r="7548" spans="1:16" x14ac:dyDescent="0.25">
      <c r="A7548" t="s">
        <v>1</v>
      </c>
      <c r="B7548" t="s">
        <v>10378</v>
      </c>
      <c r="C7548" t="s">
        <v>39</v>
      </c>
      <c r="D7548" t="s">
        <v>3956</v>
      </c>
      <c r="E7548" t="s">
        <v>20</v>
      </c>
      <c r="F7548" t="b">
        <v>1</v>
      </c>
      <c r="G7548" t="s">
        <v>30</v>
      </c>
      <c r="H7548" s="4">
        <v>45748.335659722223</v>
      </c>
      <c r="I7548" t="b">
        <v>0</v>
      </c>
      <c r="J7548" t="b">
        <v>0</v>
      </c>
      <c r="K7548" t="s">
        <v>24</v>
      </c>
      <c r="L7548" t="s">
        <v>36</v>
      </c>
      <c r="N7548">
        <v>40.81500244140625</v>
      </c>
      <c r="O7548" t="s">
        <v>563</v>
      </c>
      <c r="P7548" t="s">
        <v>10379</v>
      </c>
    </row>
    <row r="7549" spans="1:16" x14ac:dyDescent="0.25">
      <c r="A7549" t="s">
        <v>1</v>
      </c>
      <c r="B7549" t="s">
        <v>3036</v>
      </c>
      <c r="C7549" t="s">
        <v>87</v>
      </c>
      <c r="D7549" t="s">
        <v>3956</v>
      </c>
      <c r="E7549" t="s">
        <v>20</v>
      </c>
      <c r="F7549" t="b">
        <v>0</v>
      </c>
      <c r="G7549" t="s">
        <v>30</v>
      </c>
      <c r="H7549" s="4">
        <v>45748.335775462961</v>
      </c>
      <c r="I7549" t="b">
        <v>0</v>
      </c>
      <c r="J7549" t="b">
        <v>0</v>
      </c>
      <c r="K7549" t="s">
        <v>24</v>
      </c>
      <c r="L7549" t="s">
        <v>36</v>
      </c>
      <c r="N7549">
        <v>33.954998016357422</v>
      </c>
      <c r="O7549" t="s">
        <v>9817</v>
      </c>
      <c r="P7549" t="s">
        <v>9818</v>
      </c>
    </row>
    <row r="7550" spans="1:16" x14ac:dyDescent="0.25">
      <c r="A7550" t="s">
        <v>2</v>
      </c>
      <c r="B7550" t="s">
        <v>9653</v>
      </c>
      <c r="C7550" t="s">
        <v>9945</v>
      </c>
      <c r="D7550" t="s">
        <v>3956</v>
      </c>
      <c r="E7550" t="s">
        <v>20</v>
      </c>
      <c r="F7550" t="b">
        <v>0</v>
      </c>
      <c r="G7550" t="s">
        <v>27</v>
      </c>
      <c r="H7550" s="4">
        <v>45748.336168981477</v>
      </c>
      <c r="I7550" t="b">
        <v>0</v>
      </c>
      <c r="J7550" t="b">
        <v>1</v>
      </c>
      <c r="K7550" t="s">
        <v>24</v>
      </c>
      <c r="L7550" t="s">
        <v>36</v>
      </c>
      <c r="N7550">
        <v>46.635002136230469</v>
      </c>
      <c r="O7550" t="s">
        <v>2768</v>
      </c>
    </row>
    <row r="7551" spans="1:16" x14ac:dyDescent="0.25">
      <c r="A7551" t="s">
        <v>0</v>
      </c>
      <c r="B7551" t="s">
        <v>1699</v>
      </c>
      <c r="C7551" t="s">
        <v>158</v>
      </c>
      <c r="D7551" t="s">
        <v>4034</v>
      </c>
      <c r="E7551" t="s">
        <v>20</v>
      </c>
      <c r="F7551" t="b">
        <v>0</v>
      </c>
      <c r="G7551" t="s">
        <v>158</v>
      </c>
      <c r="H7551" s="4">
        <v>45748.369733796288</v>
      </c>
      <c r="I7551" t="b">
        <v>1</v>
      </c>
      <c r="J7551" t="b">
        <v>0</v>
      </c>
      <c r="K7551" t="s">
        <v>158</v>
      </c>
      <c r="L7551" t="s">
        <v>22</v>
      </c>
      <c r="M7551">
        <v>32000</v>
      </c>
      <c r="O7551" t="s">
        <v>10380</v>
      </c>
      <c r="P7551" t="s">
        <v>1484</v>
      </c>
    </row>
    <row r="7552" spans="1:16" x14ac:dyDescent="0.25">
      <c r="A7552" t="s">
        <v>0</v>
      </c>
      <c r="B7552" t="s">
        <v>0</v>
      </c>
      <c r="C7552" t="s">
        <v>10381</v>
      </c>
      <c r="D7552" t="s">
        <v>7546</v>
      </c>
      <c r="E7552" t="s">
        <v>34</v>
      </c>
      <c r="F7552" t="b">
        <v>0</v>
      </c>
      <c r="G7552" t="s">
        <v>35</v>
      </c>
      <c r="H7552" s="4">
        <v>45748.375775462962</v>
      </c>
      <c r="I7552" t="b">
        <v>0</v>
      </c>
      <c r="J7552" t="b">
        <v>0</v>
      </c>
      <c r="K7552" t="s">
        <v>24</v>
      </c>
      <c r="L7552" t="s">
        <v>36</v>
      </c>
      <c r="N7552">
        <v>15</v>
      </c>
      <c r="O7552" t="s">
        <v>7547</v>
      </c>
      <c r="P7552" t="s">
        <v>61</v>
      </c>
    </row>
    <row r="7553" spans="1:16" x14ac:dyDescent="0.25">
      <c r="A7553" t="s">
        <v>0</v>
      </c>
      <c r="B7553" t="s">
        <v>0</v>
      </c>
      <c r="C7553" t="s">
        <v>3667</v>
      </c>
      <c r="D7553" t="s">
        <v>7546</v>
      </c>
      <c r="E7553" t="s">
        <v>34</v>
      </c>
      <c r="F7553" t="b">
        <v>0</v>
      </c>
      <c r="G7553" t="s">
        <v>52</v>
      </c>
      <c r="H7553" s="4">
        <v>45748.376388888893</v>
      </c>
      <c r="I7553" t="b">
        <v>0</v>
      </c>
      <c r="J7553" t="b">
        <v>0</v>
      </c>
      <c r="K7553" t="s">
        <v>24</v>
      </c>
      <c r="L7553" t="s">
        <v>36</v>
      </c>
      <c r="N7553">
        <v>15</v>
      </c>
      <c r="O7553" t="s">
        <v>7547</v>
      </c>
      <c r="P7553" t="s">
        <v>61</v>
      </c>
    </row>
    <row r="7554" spans="1:16" x14ac:dyDescent="0.25">
      <c r="A7554" t="s">
        <v>1</v>
      </c>
      <c r="B7554" t="s">
        <v>852</v>
      </c>
      <c r="C7554" t="s">
        <v>453</v>
      </c>
      <c r="D7554" t="s">
        <v>4083</v>
      </c>
      <c r="E7554" t="s">
        <v>20</v>
      </c>
      <c r="F7554" t="b">
        <v>0</v>
      </c>
      <c r="G7554" t="s">
        <v>27</v>
      </c>
      <c r="H7554" s="4">
        <v>45748.376817129632</v>
      </c>
      <c r="I7554" t="b">
        <v>0</v>
      </c>
      <c r="J7554" t="b">
        <v>1</v>
      </c>
      <c r="K7554" t="s">
        <v>24</v>
      </c>
      <c r="L7554" t="s">
        <v>22</v>
      </c>
      <c r="M7554">
        <v>200000</v>
      </c>
      <c r="O7554" t="s">
        <v>4878</v>
      </c>
      <c r="P7554" t="s">
        <v>193</v>
      </c>
    </row>
    <row r="7555" spans="1:16" x14ac:dyDescent="0.25">
      <c r="A7555" t="s">
        <v>0</v>
      </c>
      <c r="B7555" t="s">
        <v>10382</v>
      </c>
      <c r="C7555" t="s">
        <v>1669</v>
      </c>
      <c r="D7555" t="s">
        <v>3956</v>
      </c>
      <c r="E7555" t="s">
        <v>34</v>
      </c>
      <c r="F7555" t="b">
        <v>0</v>
      </c>
      <c r="G7555" t="s">
        <v>27</v>
      </c>
      <c r="H7555" s="4">
        <v>45748.416712962957</v>
      </c>
      <c r="I7555" t="b">
        <v>0</v>
      </c>
      <c r="J7555" t="b">
        <v>0</v>
      </c>
      <c r="K7555" t="s">
        <v>24</v>
      </c>
      <c r="L7555" t="s">
        <v>36</v>
      </c>
      <c r="N7555">
        <v>27.979999542236332</v>
      </c>
      <c r="O7555" t="s">
        <v>10383</v>
      </c>
      <c r="P7555" t="s">
        <v>10384</v>
      </c>
    </row>
    <row r="7556" spans="1:16" x14ac:dyDescent="0.25">
      <c r="A7556" t="s">
        <v>0</v>
      </c>
      <c r="B7556" t="s">
        <v>1378</v>
      </c>
      <c r="C7556" t="s">
        <v>2182</v>
      </c>
      <c r="D7556" t="s">
        <v>3956</v>
      </c>
      <c r="E7556" t="s">
        <v>34</v>
      </c>
      <c r="F7556" t="b">
        <v>0</v>
      </c>
      <c r="G7556" t="s">
        <v>27</v>
      </c>
      <c r="H7556" s="4">
        <v>45748.41673611111</v>
      </c>
      <c r="I7556" t="b">
        <v>0</v>
      </c>
      <c r="J7556" t="b">
        <v>0</v>
      </c>
      <c r="K7556" t="s">
        <v>24</v>
      </c>
      <c r="L7556" t="s">
        <v>36</v>
      </c>
      <c r="N7556">
        <v>45.5</v>
      </c>
      <c r="O7556" t="s">
        <v>923</v>
      </c>
      <c r="P7556" t="s">
        <v>8709</v>
      </c>
    </row>
    <row r="7557" spans="1:16" x14ac:dyDescent="0.25">
      <c r="A7557" t="s">
        <v>25</v>
      </c>
      <c r="B7557" t="s">
        <v>10385</v>
      </c>
      <c r="C7557" t="s">
        <v>1099</v>
      </c>
      <c r="D7557" t="s">
        <v>3956</v>
      </c>
      <c r="E7557" t="s">
        <v>34</v>
      </c>
      <c r="F7557" t="b">
        <v>0</v>
      </c>
      <c r="G7557" t="s">
        <v>27</v>
      </c>
      <c r="H7557" s="4">
        <v>45748.416747685187</v>
      </c>
      <c r="I7557" t="b">
        <v>1</v>
      </c>
      <c r="J7557" t="b">
        <v>1</v>
      </c>
      <c r="K7557" t="s">
        <v>24</v>
      </c>
      <c r="L7557" t="s">
        <v>36</v>
      </c>
      <c r="N7557">
        <v>62.5</v>
      </c>
      <c r="O7557" t="s">
        <v>9237</v>
      </c>
      <c r="P7557" t="s">
        <v>9238</v>
      </c>
    </row>
    <row r="7558" spans="1:16" x14ac:dyDescent="0.25">
      <c r="A7558" t="s">
        <v>0</v>
      </c>
      <c r="B7558" t="s">
        <v>5661</v>
      </c>
      <c r="C7558" t="s">
        <v>5662</v>
      </c>
      <c r="D7558" t="s">
        <v>3956</v>
      </c>
      <c r="E7558" t="s">
        <v>34</v>
      </c>
      <c r="F7558" t="b">
        <v>0</v>
      </c>
      <c r="G7558" t="s">
        <v>27</v>
      </c>
      <c r="H7558" s="4">
        <v>45748.416817129633</v>
      </c>
      <c r="I7558" t="b">
        <v>0</v>
      </c>
      <c r="J7558" t="b">
        <v>0</v>
      </c>
      <c r="K7558" t="s">
        <v>24</v>
      </c>
      <c r="L7558" t="s">
        <v>36</v>
      </c>
      <c r="N7558">
        <v>24.014999389648441</v>
      </c>
      <c r="O7558" t="s">
        <v>5663</v>
      </c>
      <c r="P7558" t="s">
        <v>3686</v>
      </c>
    </row>
    <row r="7559" spans="1:16" x14ac:dyDescent="0.25">
      <c r="A7559" t="s">
        <v>0</v>
      </c>
      <c r="B7559" t="s">
        <v>731</v>
      </c>
      <c r="C7559" t="s">
        <v>1898</v>
      </c>
      <c r="D7559" t="s">
        <v>3956</v>
      </c>
      <c r="E7559" t="s">
        <v>34</v>
      </c>
      <c r="F7559" t="b">
        <v>0</v>
      </c>
      <c r="G7559" t="s">
        <v>27</v>
      </c>
      <c r="H7559" s="4">
        <v>45748.416886574072</v>
      </c>
      <c r="I7559" t="b">
        <v>1</v>
      </c>
      <c r="J7559" t="b">
        <v>1</v>
      </c>
      <c r="K7559" t="s">
        <v>24</v>
      </c>
      <c r="L7559" t="s">
        <v>36</v>
      </c>
      <c r="N7559">
        <v>23.694999694824219</v>
      </c>
      <c r="O7559" t="s">
        <v>9448</v>
      </c>
    </row>
    <row r="7560" spans="1:16" x14ac:dyDescent="0.25">
      <c r="A7560" t="s">
        <v>0</v>
      </c>
      <c r="B7560" t="s">
        <v>8717</v>
      </c>
      <c r="C7560" t="s">
        <v>49</v>
      </c>
      <c r="D7560" t="s">
        <v>3956</v>
      </c>
      <c r="E7560" t="s">
        <v>34</v>
      </c>
      <c r="F7560" t="b">
        <v>0</v>
      </c>
      <c r="G7560" t="s">
        <v>41</v>
      </c>
      <c r="H7560" s="4">
        <v>45748.417002314818</v>
      </c>
      <c r="I7560" t="b">
        <v>0</v>
      </c>
      <c r="J7560" t="b">
        <v>0</v>
      </c>
      <c r="K7560" t="s">
        <v>24</v>
      </c>
      <c r="L7560" t="s">
        <v>36</v>
      </c>
      <c r="N7560">
        <v>24.33499908447266</v>
      </c>
      <c r="O7560" t="s">
        <v>10316</v>
      </c>
      <c r="P7560" t="s">
        <v>119</v>
      </c>
    </row>
    <row r="7561" spans="1:16" x14ac:dyDescent="0.25">
      <c r="A7561" t="s">
        <v>0</v>
      </c>
      <c r="B7561" t="s">
        <v>10386</v>
      </c>
      <c r="C7561" t="s">
        <v>1077</v>
      </c>
      <c r="D7561" t="s">
        <v>3956</v>
      </c>
      <c r="E7561" t="s">
        <v>34</v>
      </c>
      <c r="F7561" t="b">
        <v>0</v>
      </c>
      <c r="G7561" t="s">
        <v>41</v>
      </c>
      <c r="H7561" s="4">
        <v>45748.417071759257</v>
      </c>
      <c r="I7561" t="b">
        <v>1</v>
      </c>
      <c r="J7561" t="b">
        <v>0</v>
      </c>
      <c r="K7561" t="s">
        <v>24</v>
      </c>
      <c r="L7561" t="s">
        <v>36</v>
      </c>
      <c r="N7561">
        <v>43.979999542236328</v>
      </c>
      <c r="O7561" t="s">
        <v>9222</v>
      </c>
      <c r="P7561" t="s">
        <v>2793</v>
      </c>
    </row>
    <row r="7562" spans="1:16" x14ac:dyDescent="0.25">
      <c r="A7562" t="s">
        <v>0</v>
      </c>
      <c r="B7562" t="s">
        <v>0</v>
      </c>
      <c r="C7562" t="s">
        <v>10387</v>
      </c>
      <c r="D7562" t="s">
        <v>7546</v>
      </c>
      <c r="E7562" t="s">
        <v>34</v>
      </c>
      <c r="F7562" t="b">
        <v>0</v>
      </c>
      <c r="G7562" t="s">
        <v>52</v>
      </c>
      <c r="H7562" s="4">
        <v>45748.418032407397</v>
      </c>
      <c r="I7562" t="b">
        <v>0</v>
      </c>
      <c r="J7562" t="b">
        <v>0</v>
      </c>
      <c r="K7562" t="s">
        <v>24</v>
      </c>
      <c r="L7562" t="s">
        <v>36</v>
      </c>
      <c r="N7562">
        <v>15</v>
      </c>
      <c r="O7562" t="s">
        <v>7547</v>
      </c>
      <c r="P7562" t="s">
        <v>61</v>
      </c>
    </row>
    <row r="7563" spans="1:16" x14ac:dyDescent="0.25">
      <c r="A7563" t="s">
        <v>1</v>
      </c>
      <c r="B7563" t="s">
        <v>10388</v>
      </c>
      <c r="C7563" t="s">
        <v>278</v>
      </c>
      <c r="D7563" t="s">
        <v>3969</v>
      </c>
      <c r="E7563" t="s">
        <v>20</v>
      </c>
      <c r="F7563" t="b">
        <v>0</v>
      </c>
      <c r="G7563" t="s">
        <v>23</v>
      </c>
      <c r="H7563" s="4">
        <v>45748.437800925924</v>
      </c>
      <c r="I7563" t="b">
        <v>0</v>
      </c>
      <c r="J7563" t="b">
        <v>1</v>
      </c>
      <c r="K7563" t="s">
        <v>24</v>
      </c>
      <c r="L7563" t="s">
        <v>22</v>
      </c>
      <c r="M7563">
        <v>150000</v>
      </c>
      <c r="O7563" t="s">
        <v>10389</v>
      </c>
      <c r="P7563" t="s">
        <v>1484</v>
      </c>
    </row>
    <row r="7564" spans="1:16" x14ac:dyDescent="0.25">
      <c r="A7564" t="s">
        <v>25</v>
      </c>
      <c r="B7564" t="s">
        <v>347</v>
      </c>
      <c r="C7564" t="s">
        <v>1365</v>
      </c>
      <c r="D7564" t="s">
        <v>3828</v>
      </c>
      <c r="E7564" t="s">
        <v>20</v>
      </c>
      <c r="F7564" t="b">
        <v>0</v>
      </c>
      <c r="G7564" t="s">
        <v>27</v>
      </c>
      <c r="H7564" s="4">
        <v>45748.449305555558</v>
      </c>
      <c r="I7564" t="b">
        <v>0</v>
      </c>
      <c r="J7564" t="b">
        <v>1</v>
      </c>
      <c r="K7564" t="s">
        <v>24</v>
      </c>
      <c r="L7564" t="s">
        <v>22</v>
      </c>
      <c r="M7564">
        <v>84800</v>
      </c>
      <c r="O7564" t="s">
        <v>10390</v>
      </c>
      <c r="P7564" t="s">
        <v>863</v>
      </c>
    </row>
    <row r="7565" spans="1:16" x14ac:dyDescent="0.25">
      <c r="A7565" t="s">
        <v>0</v>
      </c>
      <c r="B7565" t="s">
        <v>2695</v>
      </c>
      <c r="C7565" t="s">
        <v>468</v>
      </c>
      <c r="D7565" t="s">
        <v>3956</v>
      </c>
      <c r="E7565" t="s">
        <v>34</v>
      </c>
      <c r="F7565" t="b">
        <v>0</v>
      </c>
      <c r="G7565" t="s">
        <v>27</v>
      </c>
      <c r="H7565" s="4">
        <v>45748.449374999997</v>
      </c>
      <c r="I7565" t="b">
        <v>0</v>
      </c>
      <c r="J7565" t="b">
        <v>1</v>
      </c>
      <c r="K7565" t="s">
        <v>24</v>
      </c>
      <c r="L7565" t="s">
        <v>36</v>
      </c>
      <c r="N7565">
        <v>26.389999389648441</v>
      </c>
      <c r="O7565" t="s">
        <v>1653</v>
      </c>
      <c r="P7565" t="s">
        <v>8896</v>
      </c>
    </row>
    <row r="7566" spans="1:16" x14ac:dyDescent="0.25">
      <c r="A7566" t="s">
        <v>25</v>
      </c>
      <c r="B7566" t="s">
        <v>25</v>
      </c>
      <c r="C7566" t="s">
        <v>5739</v>
      </c>
      <c r="D7566" t="s">
        <v>3956</v>
      </c>
      <c r="E7566" t="s">
        <v>34</v>
      </c>
      <c r="F7566" t="b">
        <v>0</v>
      </c>
      <c r="G7566" t="s">
        <v>27</v>
      </c>
      <c r="H7566" s="4">
        <v>45748.458414351851</v>
      </c>
      <c r="I7566" t="b">
        <v>1</v>
      </c>
      <c r="J7566" t="b">
        <v>0</v>
      </c>
      <c r="K7566" t="s">
        <v>24</v>
      </c>
      <c r="L7566" t="s">
        <v>36</v>
      </c>
      <c r="N7566">
        <v>27.979999542236332</v>
      </c>
      <c r="O7566" t="s">
        <v>5740</v>
      </c>
      <c r="P7566" t="s">
        <v>3865</v>
      </c>
    </row>
    <row r="7567" spans="1:16" x14ac:dyDescent="0.25">
      <c r="A7567" t="s">
        <v>0</v>
      </c>
      <c r="B7567" t="s">
        <v>10391</v>
      </c>
      <c r="C7567" t="s">
        <v>628</v>
      </c>
      <c r="D7567" t="s">
        <v>3956</v>
      </c>
      <c r="E7567" t="s">
        <v>34</v>
      </c>
      <c r="F7567" t="b">
        <v>0</v>
      </c>
      <c r="G7567" t="s">
        <v>27</v>
      </c>
      <c r="H7567" s="4">
        <v>45748.458437499998</v>
      </c>
      <c r="I7567" t="b">
        <v>0</v>
      </c>
      <c r="J7567" t="b">
        <v>0</v>
      </c>
      <c r="K7567" t="s">
        <v>24</v>
      </c>
      <c r="L7567" t="s">
        <v>36</v>
      </c>
      <c r="N7567">
        <v>27.979999542236332</v>
      </c>
      <c r="O7567" t="s">
        <v>10036</v>
      </c>
      <c r="P7567" t="s">
        <v>1198</v>
      </c>
    </row>
    <row r="7568" spans="1:16" x14ac:dyDescent="0.25">
      <c r="A7568" t="s">
        <v>0</v>
      </c>
      <c r="B7568" t="s">
        <v>0</v>
      </c>
      <c r="C7568" t="s">
        <v>10392</v>
      </c>
      <c r="D7568" t="s">
        <v>7546</v>
      </c>
      <c r="E7568" t="s">
        <v>34</v>
      </c>
      <c r="F7568" t="b">
        <v>0</v>
      </c>
      <c r="G7568" t="s">
        <v>41</v>
      </c>
      <c r="H7568" s="4">
        <v>45748.458749999998</v>
      </c>
      <c r="I7568" t="b">
        <v>0</v>
      </c>
      <c r="J7568" t="b">
        <v>0</v>
      </c>
      <c r="K7568" t="s">
        <v>24</v>
      </c>
      <c r="L7568" t="s">
        <v>36</v>
      </c>
      <c r="N7568">
        <v>15</v>
      </c>
      <c r="O7568" t="s">
        <v>7547</v>
      </c>
      <c r="P7568" t="s">
        <v>61</v>
      </c>
    </row>
    <row r="7569" spans="1:16" x14ac:dyDescent="0.25">
      <c r="A7569" t="s">
        <v>0</v>
      </c>
      <c r="B7569" t="s">
        <v>10393</v>
      </c>
      <c r="C7569" t="s">
        <v>122</v>
      </c>
      <c r="D7569" t="s">
        <v>3956</v>
      </c>
      <c r="E7569" t="s">
        <v>34</v>
      </c>
      <c r="F7569" t="b">
        <v>0</v>
      </c>
      <c r="G7569" t="s">
        <v>52</v>
      </c>
      <c r="H7569" s="4">
        <v>45748.45957175926</v>
      </c>
      <c r="I7569" t="b">
        <v>1</v>
      </c>
      <c r="J7569" t="b">
        <v>0</v>
      </c>
      <c r="K7569" t="s">
        <v>24</v>
      </c>
      <c r="L7569" t="s">
        <v>36</v>
      </c>
      <c r="N7569">
        <v>18.795000076293949</v>
      </c>
      <c r="O7569" t="s">
        <v>1694</v>
      </c>
      <c r="P7569" t="s">
        <v>2046</v>
      </c>
    </row>
    <row r="7570" spans="1:16" x14ac:dyDescent="0.25">
      <c r="A7570" t="s">
        <v>0</v>
      </c>
      <c r="B7570" t="s">
        <v>0</v>
      </c>
      <c r="C7570" t="s">
        <v>3464</v>
      </c>
      <c r="D7570" t="s">
        <v>7546</v>
      </c>
      <c r="E7570" t="s">
        <v>34</v>
      </c>
      <c r="F7570" t="b">
        <v>0</v>
      </c>
      <c r="G7570" t="s">
        <v>52</v>
      </c>
      <c r="H7570" s="4">
        <v>45748.459629629629</v>
      </c>
      <c r="I7570" t="b">
        <v>0</v>
      </c>
      <c r="J7570" t="b">
        <v>0</v>
      </c>
      <c r="K7570" t="s">
        <v>24</v>
      </c>
      <c r="L7570" t="s">
        <v>36</v>
      </c>
      <c r="N7570">
        <v>15</v>
      </c>
      <c r="O7570" t="s">
        <v>7547</v>
      </c>
      <c r="P7570" t="s">
        <v>61</v>
      </c>
    </row>
    <row r="7571" spans="1:16" x14ac:dyDescent="0.25">
      <c r="A7571" t="s">
        <v>0</v>
      </c>
      <c r="B7571" t="s">
        <v>0</v>
      </c>
      <c r="C7571" t="s">
        <v>1978</v>
      </c>
      <c r="D7571" t="s">
        <v>7546</v>
      </c>
      <c r="E7571" t="s">
        <v>34</v>
      </c>
      <c r="F7571" t="b">
        <v>0</v>
      </c>
      <c r="G7571" t="s">
        <v>52</v>
      </c>
      <c r="H7571" s="4">
        <v>45748.459699074083</v>
      </c>
      <c r="I7571" t="b">
        <v>0</v>
      </c>
      <c r="J7571" t="b">
        <v>0</v>
      </c>
      <c r="K7571" t="s">
        <v>24</v>
      </c>
      <c r="L7571" t="s">
        <v>36</v>
      </c>
      <c r="N7571">
        <v>15</v>
      </c>
      <c r="O7571" t="s">
        <v>7547</v>
      </c>
      <c r="P7571" t="s">
        <v>61</v>
      </c>
    </row>
    <row r="7572" spans="1:16" x14ac:dyDescent="0.25">
      <c r="A7572" t="s">
        <v>0</v>
      </c>
      <c r="B7572" t="s">
        <v>0</v>
      </c>
      <c r="C7572" t="s">
        <v>10394</v>
      </c>
      <c r="D7572" t="s">
        <v>7546</v>
      </c>
      <c r="E7572" t="s">
        <v>34</v>
      </c>
      <c r="F7572" t="b">
        <v>0</v>
      </c>
      <c r="G7572" t="s">
        <v>52</v>
      </c>
      <c r="H7572" s="4">
        <v>45748.459699074083</v>
      </c>
      <c r="I7572" t="b">
        <v>0</v>
      </c>
      <c r="J7572" t="b">
        <v>0</v>
      </c>
      <c r="K7572" t="s">
        <v>24</v>
      </c>
      <c r="L7572" t="s">
        <v>36</v>
      </c>
      <c r="N7572">
        <v>15</v>
      </c>
      <c r="O7572" t="s">
        <v>7547</v>
      </c>
      <c r="P7572" t="s">
        <v>61</v>
      </c>
    </row>
    <row r="7573" spans="1:16" x14ac:dyDescent="0.25">
      <c r="A7573" t="s">
        <v>28</v>
      </c>
      <c r="B7573" t="s">
        <v>10395</v>
      </c>
      <c r="C7573" t="s">
        <v>82</v>
      </c>
      <c r="D7573" t="s">
        <v>3972</v>
      </c>
      <c r="E7573" t="s">
        <v>20</v>
      </c>
      <c r="F7573" t="b">
        <v>0</v>
      </c>
      <c r="G7573" t="s">
        <v>27</v>
      </c>
      <c r="H7573" s="4">
        <v>45748.460023148153</v>
      </c>
      <c r="I7573" t="b">
        <v>0</v>
      </c>
      <c r="J7573" t="b">
        <v>1</v>
      </c>
      <c r="K7573" t="s">
        <v>24</v>
      </c>
      <c r="L7573" t="s">
        <v>22</v>
      </c>
      <c r="M7573">
        <v>235000</v>
      </c>
      <c r="O7573" t="s">
        <v>1691</v>
      </c>
      <c r="P7573" t="s">
        <v>193</v>
      </c>
    </row>
    <row r="7574" spans="1:16" x14ac:dyDescent="0.25">
      <c r="A7574" t="s">
        <v>1</v>
      </c>
      <c r="B7574" t="s">
        <v>10396</v>
      </c>
      <c r="C7574" t="s">
        <v>5545</v>
      </c>
      <c r="D7574" t="s">
        <v>3956</v>
      </c>
      <c r="E7574" t="s">
        <v>34</v>
      </c>
      <c r="F7574" t="b">
        <v>0</v>
      </c>
      <c r="G7574" t="s">
        <v>27</v>
      </c>
      <c r="H7574" s="4">
        <v>45748.460057870368</v>
      </c>
      <c r="I7574" t="b">
        <v>0</v>
      </c>
      <c r="J7574" t="b">
        <v>1</v>
      </c>
      <c r="K7574" t="s">
        <v>24</v>
      </c>
      <c r="L7574" t="s">
        <v>36</v>
      </c>
      <c r="N7574">
        <v>32.25</v>
      </c>
      <c r="O7574" t="s">
        <v>1092</v>
      </c>
    </row>
    <row r="7575" spans="1:16" x14ac:dyDescent="0.25">
      <c r="A7575" t="s">
        <v>0</v>
      </c>
      <c r="B7575" t="s">
        <v>10397</v>
      </c>
      <c r="C7575" t="s">
        <v>1270</v>
      </c>
      <c r="D7575" t="s">
        <v>3828</v>
      </c>
      <c r="E7575" t="s">
        <v>20</v>
      </c>
      <c r="F7575" t="b">
        <v>0</v>
      </c>
      <c r="G7575" t="s">
        <v>23</v>
      </c>
      <c r="H7575" s="4">
        <v>45748.479212962957</v>
      </c>
      <c r="I7575" t="b">
        <v>0</v>
      </c>
      <c r="J7575" t="b">
        <v>1</v>
      </c>
      <c r="K7575" t="s">
        <v>24</v>
      </c>
      <c r="L7575" t="s">
        <v>22</v>
      </c>
      <c r="M7575">
        <v>65000</v>
      </c>
      <c r="O7575" t="s">
        <v>10398</v>
      </c>
      <c r="P7575" t="s">
        <v>10399</v>
      </c>
    </row>
    <row r="7576" spans="1:16" x14ac:dyDescent="0.25">
      <c r="A7576" t="s">
        <v>0</v>
      </c>
      <c r="B7576" t="s">
        <v>0</v>
      </c>
      <c r="C7576" t="s">
        <v>1200</v>
      </c>
      <c r="D7576" t="s">
        <v>7546</v>
      </c>
      <c r="E7576" t="s">
        <v>34</v>
      </c>
      <c r="F7576" t="b">
        <v>0</v>
      </c>
      <c r="G7576" t="s">
        <v>23</v>
      </c>
      <c r="H7576" s="4">
        <v>45748.479259259257</v>
      </c>
      <c r="I7576" t="b">
        <v>0</v>
      </c>
      <c r="J7576" t="b">
        <v>0</v>
      </c>
      <c r="K7576" t="s">
        <v>24</v>
      </c>
      <c r="L7576" t="s">
        <v>36</v>
      </c>
      <c r="N7576">
        <v>15</v>
      </c>
      <c r="O7576" t="s">
        <v>7547</v>
      </c>
      <c r="P7576" t="s">
        <v>61</v>
      </c>
    </row>
    <row r="7577" spans="1:16" x14ac:dyDescent="0.25">
      <c r="A7577" t="s">
        <v>0</v>
      </c>
      <c r="B7577" t="s">
        <v>4371</v>
      </c>
      <c r="C7577" t="s">
        <v>3162</v>
      </c>
      <c r="D7577" t="s">
        <v>3956</v>
      </c>
      <c r="E7577" t="s">
        <v>20</v>
      </c>
      <c r="F7577" t="b">
        <v>0</v>
      </c>
      <c r="G7577" t="s">
        <v>27</v>
      </c>
      <c r="H7577" s="4">
        <v>45748.491157407407</v>
      </c>
      <c r="I7577" t="b">
        <v>0</v>
      </c>
      <c r="J7577" t="b">
        <v>1</v>
      </c>
      <c r="K7577" t="s">
        <v>24</v>
      </c>
      <c r="L7577" t="s">
        <v>36</v>
      </c>
      <c r="N7577">
        <v>27.435001373291019</v>
      </c>
      <c r="O7577" t="s">
        <v>251</v>
      </c>
      <c r="P7577" t="s">
        <v>10400</v>
      </c>
    </row>
    <row r="7578" spans="1:16" x14ac:dyDescent="0.25">
      <c r="A7578" t="s">
        <v>0</v>
      </c>
      <c r="B7578" t="s">
        <v>0</v>
      </c>
      <c r="C7578" t="s">
        <v>3680</v>
      </c>
      <c r="D7578" t="s">
        <v>7546</v>
      </c>
      <c r="E7578" t="s">
        <v>34</v>
      </c>
      <c r="F7578" t="b">
        <v>0</v>
      </c>
      <c r="G7578" t="s">
        <v>41</v>
      </c>
      <c r="H7578" s="4">
        <v>45748.500416666669</v>
      </c>
      <c r="I7578" t="b">
        <v>0</v>
      </c>
      <c r="J7578" t="b">
        <v>0</v>
      </c>
      <c r="K7578" t="s">
        <v>24</v>
      </c>
      <c r="L7578" t="s">
        <v>36</v>
      </c>
      <c r="N7578">
        <v>15</v>
      </c>
      <c r="O7578" t="s">
        <v>7547</v>
      </c>
      <c r="P7578" t="s">
        <v>61</v>
      </c>
    </row>
    <row r="7579" spans="1:16" x14ac:dyDescent="0.25">
      <c r="A7579" t="s">
        <v>0</v>
      </c>
      <c r="B7579" t="s">
        <v>0</v>
      </c>
      <c r="C7579" t="s">
        <v>10401</v>
      </c>
      <c r="D7579" t="s">
        <v>7546</v>
      </c>
      <c r="E7579" t="s">
        <v>34</v>
      </c>
      <c r="F7579" t="b">
        <v>0</v>
      </c>
      <c r="G7579" t="s">
        <v>52</v>
      </c>
      <c r="H7579" s="4">
        <v>45748.50136574074</v>
      </c>
      <c r="I7579" t="b">
        <v>0</v>
      </c>
      <c r="J7579" t="b">
        <v>0</v>
      </c>
      <c r="K7579" t="s">
        <v>24</v>
      </c>
      <c r="L7579" t="s">
        <v>36</v>
      </c>
      <c r="N7579">
        <v>15</v>
      </c>
      <c r="O7579" t="s">
        <v>7547</v>
      </c>
      <c r="P7579" t="s">
        <v>61</v>
      </c>
    </row>
    <row r="7580" spans="1:16" x14ac:dyDescent="0.25">
      <c r="A7580" t="s">
        <v>2</v>
      </c>
      <c r="B7580" t="s">
        <v>10402</v>
      </c>
      <c r="C7580" t="s">
        <v>192</v>
      </c>
      <c r="D7580" t="s">
        <v>3972</v>
      </c>
      <c r="E7580" t="s">
        <v>20</v>
      </c>
      <c r="F7580" t="b">
        <v>0</v>
      </c>
      <c r="G7580" t="s">
        <v>27</v>
      </c>
      <c r="H7580" s="4">
        <v>45748.502835648149</v>
      </c>
      <c r="I7580" t="b">
        <v>1</v>
      </c>
      <c r="J7580" t="b">
        <v>1</v>
      </c>
      <c r="K7580" t="s">
        <v>24</v>
      </c>
      <c r="L7580" t="s">
        <v>22</v>
      </c>
      <c r="M7580">
        <v>140500</v>
      </c>
      <c r="O7580" t="s">
        <v>4350</v>
      </c>
      <c r="P7580" t="s">
        <v>10403</v>
      </c>
    </row>
    <row r="7581" spans="1:16" x14ac:dyDescent="0.25">
      <c r="A7581" t="s">
        <v>0</v>
      </c>
      <c r="B7581" t="s">
        <v>0</v>
      </c>
      <c r="C7581" t="s">
        <v>10404</v>
      </c>
      <c r="D7581" t="s">
        <v>7546</v>
      </c>
      <c r="E7581" t="s">
        <v>34</v>
      </c>
      <c r="F7581" t="b">
        <v>0</v>
      </c>
      <c r="G7581" t="s">
        <v>23</v>
      </c>
      <c r="H7581" s="4">
        <v>45748.510231481479</v>
      </c>
      <c r="I7581" t="b">
        <v>0</v>
      </c>
      <c r="J7581" t="b">
        <v>0</v>
      </c>
      <c r="K7581" t="s">
        <v>24</v>
      </c>
      <c r="L7581" t="s">
        <v>36</v>
      </c>
      <c r="N7581">
        <v>15</v>
      </c>
      <c r="O7581" t="s">
        <v>7547</v>
      </c>
      <c r="P7581" t="s">
        <v>61</v>
      </c>
    </row>
    <row r="7582" spans="1:16" x14ac:dyDescent="0.25">
      <c r="A7582" t="s">
        <v>25</v>
      </c>
      <c r="B7582" t="s">
        <v>6384</v>
      </c>
      <c r="C7582" t="s">
        <v>82</v>
      </c>
      <c r="D7582" t="s">
        <v>3828</v>
      </c>
      <c r="E7582" t="s">
        <v>51</v>
      </c>
      <c r="F7582" t="b">
        <v>0</v>
      </c>
      <c r="G7582" t="s">
        <v>27</v>
      </c>
      <c r="H7582" s="4">
        <v>45748.532557870371</v>
      </c>
      <c r="I7582" t="b">
        <v>0</v>
      </c>
      <c r="J7582" t="b">
        <v>0</v>
      </c>
      <c r="K7582" t="s">
        <v>24</v>
      </c>
      <c r="L7582" t="s">
        <v>36</v>
      </c>
      <c r="N7582">
        <v>60</v>
      </c>
      <c r="O7582" t="s">
        <v>6385</v>
      </c>
      <c r="P7582" t="s">
        <v>2078</v>
      </c>
    </row>
    <row r="7583" spans="1:16" x14ac:dyDescent="0.25">
      <c r="A7583" t="s">
        <v>0</v>
      </c>
      <c r="B7583" t="s">
        <v>0</v>
      </c>
      <c r="C7583" t="s">
        <v>10405</v>
      </c>
      <c r="D7583" t="s">
        <v>7546</v>
      </c>
      <c r="E7583" t="s">
        <v>34</v>
      </c>
      <c r="F7583" t="b">
        <v>0</v>
      </c>
      <c r="G7583" t="s">
        <v>41</v>
      </c>
      <c r="H7583" s="4">
        <v>45748.532997685194</v>
      </c>
      <c r="I7583" t="b">
        <v>0</v>
      </c>
      <c r="J7583" t="b">
        <v>0</v>
      </c>
      <c r="K7583" t="s">
        <v>24</v>
      </c>
      <c r="L7583" t="s">
        <v>36</v>
      </c>
      <c r="N7583">
        <v>15</v>
      </c>
      <c r="O7583" t="s">
        <v>7547</v>
      </c>
      <c r="P7583" t="s">
        <v>61</v>
      </c>
    </row>
    <row r="7584" spans="1:16" x14ac:dyDescent="0.25">
      <c r="A7584" t="s">
        <v>0</v>
      </c>
      <c r="B7584" t="s">
        <v>0</v>
      </c>
      <c r="C7584" t="s">
        <v>10406</v>
      </c>
      <c r="D7584" t="s">
        <v>7546</v>
      </c>
      <c r="E7584" t="s">
        <v>34</v>
      </c>
      <c r="F7584" t="b">
        <v>0</v>
      </c>
      <c r="G7584" t="s">
        <v>41</v>
      </c>
      <c r="H7584" s="4">
        <v>45748.533043981479</v>
      </c>
      <c r="I7584" t="b">
        <v>0</v>
      </c>
      <c r="J7584" t="b">
        <v>0</v>
      </c>
      <c r="K7584" t="s">
        <v>24</v>
      </c>
      <c r="L7584" t="s">
        <v>36</v>
      </c>
      <c r="N7584">
        <v>15</v>
      </c>
      <c r="O7584" t="s">
        <v>7547</v>
      </c>
      <c r="P7584" t="s">
        <v>61</v>
      </c>
    </row>
    <row r="7585" spans="1:16" x14ac:dyDescent="0.25">
      <c r="A7585" t="s">
        <v>0</v>
      </c>
      <c r="B7585" t="s">
        <v>0</v>
      </c>
      <c r="C7585" t="s">
        <v>10407</v>
      </c>
      <c r="D7585" t="s">
        <v>7546</v>
      </c>
      <c r="E7585" t="s">
        <v>34</v>
      </c>
      <c r="F7585" t="b">
        <v>0</v>
      </c>
      <c r="G7585" t="s">
        <v>41</v>
      </c>
      <c r="H7585" s="4">
        <v>45748.533043981479</v>
      </c>
      <c r="I7585" t="b">
        <v>0</v>
      </c>
      <c r="J7585" t="b">
        <v>0</v>
      </c>
      <c r="K7585" t="s">
        <v>24</v>
      </c>
      <c r="L7585" t="s">
        <v>36</v>
      </c>
      <c r="N7585">
        <v>15</v>
      </c>
      <c r="O7585" t="s">
        <v>7547</v>
      </c>
      <c r="P7585" t="s">
        <v>61</v>
      </c>
    </row>
    <row r="7586" spans="1:16" x14ac:dyDescent="0.25">
      <c r="A7586" t="s">
        <v>0</v>
      </c>
      <c r="B7586" t="s">
        <v>0</v>
      </c>
      <c r="C7586" t="s">
        <v>10408</v>
      </c>
      <c r="D7586" t="s">
        <v>7546</v>
      </c>
      <c r="E7586" t="s">
        <v>34</v>
      </c>
      <c r="F7586" t="b">
        <v>0</v>
      </c>
      <c r="G7586" t="s">
        <v>41</v>
      </c>
      <c r="H7586" s="4">
        <v>45748.533043981479</v>
      </c>
      <c r="I7586" t="b">
        <v>0</v>
      </c>
      <c r="J7586" t="b">
        <v>0</v>
      </c>
      <c r="K7586" t="s">
        <v>24</v>
      </c>
      <c r="L7586" t="s">
        <v>36</v>
      </c>
      <c r="N7586">
        <v>15</v>
      </c>
      <c r="O7586" t="s">
        <v>7547</v>
      </c>
      <c r="P7586" t="s">
        <v>61</v>
      </c>
    </row>
    <row r="7587" spans="1:16" x14ac:dyDescent="0.25">
      <c r="A7587" t="s">
        <v>0</v>
      </c>
      <c r="B7587" t="s">
        <v>0</v>
      </c>
      <c r="C7587" t="s">
        <v>10409</v>
      </c>
      <c r="D7587" t="s">
        <v>7546</v>
      </c>
      <c r="E7587" t="s">
        <v>34</v>
      </c>
      <c r="F7587" t="b">
        <v>0</v>
      </c>
      <c r="G7587" t="s">
        <v>52</v>
      </c>
      <c r="H7587" s="4">
        <v>45748.533587962957</v>
      </c>
      <c r="I7587" t="b">
        <v>0</v>
      </c>
      <c r="J7587" t="b">
        <v>0</v>
      </c>
      <c r="K7587" t="s">
        <v>24</v>
      </c>
      <c r="L7587" t="s">
        <v>36</v>
      </c>
      <c r="N7587">
        <v>15</v>
      </c>
      <c r="O7587" t="s">
        <v>7547</v>
      </c>
      <c r="P7587" t="s">
        <v>61</v>
      </c>
    </row>
    <row r="7588" spans="1:16" x14ac:dyDescent="0.25">
      <c r="A7588" t="s">
        <v>0</v>
      </c>
      <c r="B7588" t="s">
        <v>0</v>
      </c>
      <c r="C7588" t="s">
        <v>10410</v>
      </c>
      <c r="D7588" t="s">
        <v>7546</v>
      </c>
      <c r="E7588" t="s">
        <v>34</v>
      </c>
      <c r="F7588" t="b">
        <v>0</v>
      </c>
      <c r="G7588" t="s">
        <v>52</v>
      </c>
      <c r="H7588" s="4">
        <v>45748.533587962957</v>
      </c>
      <c r="I7588" t="b">
        <v>0</v>
      </c>
      <c r="J7588" t="b">
        <v>0</v>
      </c>
      <c r="K7588" t="s">
        <v>24</v>
      </c>
      <c r="L7588" t="s">
        <v>36</v>
      </c>
      <c r="N7588">
        <v>15</v>
      </c>
      <c r="O7588" t="s">
        <v>7547</v>
      </c>
      <c r="P7588" t="s">
        <v>61</v>
      </c>
    </row>
    <row r="7589" spans="1:16" x14ac:dyDescent="0.25">
      <c r="A7589" t="s">
        <v>0</v>
      </c>
      <c r="B7589" t="s">
        <v>0</v>
      </c>
      <c r="C7589" t="s">
        <v>10411</v>
      </c>
      <c r="D7589" t="s">
        <v>7546</v>
      </c>
      <c r="E7589" t="s">
        <v>34</v>
      </c>
      <c r="F7589" t="b">
        <v>0</v>
      </c>
      <c r="G7589" t="s">
        <v>52</v>
      </c>
      <c r="H7589" s="4">
        <v>45748.533599537041</v>
      </c>
      <c r="I7589" t="b">
        <v>0</v>
      </c>
      <c r="J7589" t="b">
        <v>0</v>
      </c>
      <c r="K7589" t="s">
        <v>24</v>
      </c>
      <c r="L7589" t="s">
        <v>36</v>
      </c>
      <c r="N7589">
        <v>15</v>
      </c>
      <c r="O7589" t="s">
        <v>7547</v>
      </c>
      <c r="P7589" t="s">
        <v>61</v>
      </c>
    </row>
    <row r="7590" spans="1:16" x14ac:dyDescent="0.25">
      <c r="A7590" t="s">
        <v>2</v>
      </c>
      <c r="B7590" t="s">
        <v>10412</v>
      </c>
      <c r="C7590" t="s">
        <v>2708</v>
      </c>
      <c r="D7590" t="s">
        <v>4002</v>
      </c>
      <c r="E7590" t="s">
        <v>20</v>
      </c>
      <c r="F7590" t="b">
        <v>0</v>
      </c>
      <c r="G7590" t="s">
        <v>804</v>
      </c>
      <c r="H7590" s="4">
        <v>45748.541620370372</v>
      </c>
      <c r="I7590" t="b">
        <v>1</v>
      </c>
      <c r="J7590" t="b">
        <v>0</v>
      </c>
      <c r="K7590" t="s">
        <v>804</v>
      </c>
      <c r="L7590" t="s">
        <v>22</v>
      </c>
      <c r="M7590">
        <v>150000</v>
      </c>
      <c r="O7590" t="s">
        <v>1172</v>
      </c>
    </row>
    <row r="7591" spans="1:16" x14ac:dyDescent="0.25">
      <c r="A7591" t="s">
        <v>0</v>
      </c>
      <c r="B7591" t="s">
        <v>0</v>
      </c>
      <c r="C7591" t="s">
        <v>10413</v>
      </c>
      <c r="D7591" t="s">
        <v>7546</v>
      </c>
      <c r="E7591" t="s">
        <v>34</v>
      </c>
      <c r="F7591" t="b">
        <v>0</v>
      </c>
      <c r="G7591" t="s">
        <v>52</v>
      </c>
      <c r="H7591" s="4">
        <v>45748.543055555558</v>
      </c>
      <c r="I7591" t="b">
        <v>0</v>
      </c>
      <c r="J7591" t="b">
        <v>0</v>
      </c>
      <c r="K7591" t="s">
        <v>24</v>
      </c>
      <c r="L7591" t="s">
        <v>36</v>
      </c>
      <c r="N7591">
        <v>15</v>
      </c>
      <c r="O7591" t="s">
        <v>7547</v>
      </c>
      <c r="P7591" t="s">
        <v>61</v>
      </c>
    </row>
    <row r="7592" spans="1:16" x14ac:dyDescent="0.25">
      <c r="A7592" t="s">
        <v>0</v>
      </c>
      <c r="B7592" t="s">
        <v>257</v>
      </c>
      <c r="C7592" t="s">
        <v>2504</v>
      </c>
      <c r="D7592" t="s">
        <v>3972</v>
      </c>
      <c r="E7592" t="s">
        <v>20</v>
      </c>
      <c r="F7592" t="b">
        <v>0</v>
      </c>
      <c r="G7592" t="s">
        <v>27</v>
      </c>
      <c r="H7592" s="4">
        <v>45748.583379629628</v>
      </c>
      <c r="I7592" t="b">
        <v>0</v>
      </c>
      <c r="J7592" t="b">
        <v>0</v>
      </c>
      <c r="K7592" t="s">
        <v>24</v>
      </c>
      <c r="L7592" t="s">
        <v>36</v>
      </c>
      <c r="N7592">
        <v>40</v>
      </c>
      <c r="O7592" t="s">
        <v>5978</v>
      </c>
      <c r="P7592" t="s">
        <v>10414</v>
      </c>
    </row>
    <row r="7593" spans="1:16" x14ac:dyDescent="0.25">
      <c r="A7593" t="s">
        <v>0</v>
      </c>
      <c r="B7593" t="s">
        <v>1639</v>
      </c>
      <c r="C7593" t="s">
        <v>2074</v>
      </c>
      <c r="D7593" t="s">
        <v>3828</v>
      </c>
      <c r="E7593" t="s">
        <v>20</v>
      </c>
      <c r="F7593" t="b">
        <v>0</v>
      </c>
      <c r="G7593" t="s">
        <v>27</v>
      </c>
      <c r="H7593" s="4">
        <v>45748.583414351851</v>
      </c>
      <c r="I7593" t="b">
        <v>0</v>
      </c>
      <c r="J7593" t="b">
        <v>1</v>
      </c>
      <c r="K7593" t="s">
        <v>24</v>
      </c>
      <c r="L7593" t="s">
        <v>22</v>
      </c>
      <c r="M7593">
        <v>92500</v>
      </c>
      <c r="O7593" t="s">
        <v>10415</v>
      </c>
      <c r="P7593" t="s">
        <v>10416</v>
      </c>
    </row>
    <row r="7594" spans="1:16" x14ac:dyDescent="0.25">
      <c r="A7594" t="s">
        <v>0</v>
      </c>
      <c r="B7594" t="s">
        <v>10417</v>
      </c>
      <c r="C7594" t="s">
        <v>236</v>
      </c>
      <c r="D7594" t="s">
        <v>3972</v>
      </c>
      <c r="E7594" t="s">
        <v>20</v>
      </c>
      <c r="F7594" t="b">
        <v>0</v>
      </c>
      <c r="G7594" t="s">
        <v>27</v>
      </c>
      <c r="H7594" s="4">
        <v>45748.583437499998</v>
      </c>
      <c r="I7594" t="b">
        <v>0</v>
      </c>
      <c r="J7594" t="b">
        <v>1</v>
      </c>
      <c r="K7594" t="s">
        <v>24</v>
      </c>
      <c r="L7594" t="s">
        <v>22</v>
      </c>
      <c r="M7594">
        <v>96500</v>
      </c>
      <c r="O7594" t="s">
        <v>1126</v>
      </c>
      <c r="P7594" t="s">
        <v>204</v>
      </c>
    </row>
    <row r="7595" spans="1:16" x14ac:dyDescent="0.25">
      <c r="A7595" t="s">
        <v>0</v>
      </c>
      <c r="B7595" t="s">
        <v>4697</v>
      </c>
      <c r="C7595" t="s">
        <v>33</v>
      </c>
      <c r="D7595" t="s">
        <v>10163</v>
      </c>
      <c r="E7595" t="s">
        <v>20</v>
      </c>
      <c r="F7595" t="b">
        <v>0</v>
      </c>
      <c r="G7595" t="s">
        <v>35</v>
      </c>
      <c r="H7595" s="4">
        <v>45748.583993055552</v>
      </c>
      <c r="I7595" t="b">
        <v>0</v>
      </c>
      <c r="J7595" t="b">
        <v>0</v>
      </c>
      <c r="K7595" t="s">
        <v>24</v>
      </c>
      <c r="L7595" t="s">
        <v>22</v>
      </c>
      <c r="M7595">
        <v>85000</v>
      </c>
      <c r="O7595" t="s">
        <v>776</v>
      </c>
      <c r="P7595" t="s">
        <v>10418</v>
      </c>
    </row>
    <row r="7596" spans="1:16" x14ac:dyDescent="0.25">
      <c r="A7596" t="s">
        <v>1</v>
      </c>
      <c r="B7596" t="s">
        <v>10419</v>
      </c>
      <c r="C7596" t="s">
        <v>10420</v>
      </c>
      <c r="D7596" t="s">
        <v>3828</v>
      </c>
      <c r="E7596" t="s">
        <v>20</v>
      </c>
      <c r="F7596" t="b">
        <v>0</v>
      </c>
      <c r="G7596" t="s">
        <v>27</v>
      </c>
      <c r="H7596" s="4">
        <v>45748.58489583333</v>
      </c>
      <c r="I7596" t="b">
        <v>0</v>
      </c>
      <c r="J7596" t="b">
        <v>1</v>
      </c>
      <c r="K7596" t="s">
        <v>24</v>
      </c>
      <c r="L7596" t="s">
        <v>22</v>
      </c>
      <c r="M7596">
        <v>125000</v>
      </c>
      <c r="O7596" t="s">
        <v>10421</v>
      </c>
      <c r="P7596" t="s">
        <v>10422</v>
      </c>
    </row>
    <row r="7597" spans="1:16" x14ac:dyDescent="0.25">
      <c r="A7597" t="s">
        <v>19</v>
      </c>
      <c r="B7597" t="s">
        <v>19</v>
      </c>
      <c r="C7597" t="s">
        <v>10423</v>
      </c>
      <c r="D7597" t="s">
        <v>3972</v>
      </c>
      <c r="E7597" t="s">
        <v>20</v>
      </c>
      <c r="F7597" t="b">
        <v>0</v>
      </c>
      <c r="G7597" t="s">
        <v>27</v>
      </c>
      <c r="H7597" s="4">
        <v>45748.58489583333</v>
      </c>
      <c r="I7597" t="b">
        <v>0</v>
      </c>
      <c r="J7597" t="b">
        <v>0</v>
      </c>
      <c r="K7597" t="s">
        <v>24</v>
      </c>
      <c r="L7597" t="s">
        <v>22</v>
      </c>
      <c r="M7597">
        <v>160000</v>
      </c>
      <c r="O7597" t="s">
        <v>1187</v>
      </c>
      <c r="P7597" t="s">
        <v>193</v>
      </c>
    </row>
    <row r="7598" spans="1:16" x14ac:dyDescent="0.25">
      <c r="A7598" t="s">
        <v>2</v>
      </c>
      <c r="B7598" t="s">
        <v>10424</v>
      </c>
      <c r="C7598" t="s">
        <v>213</v>
      </c>
      <c r="D7598" t="s">
        <v>3972</v>
      </c>
      <c r="E7598" t="s">
        <v>20</v>
      </c>
      <c r="F7598" t="b">
        <v>0</v>
      </c>
      <c r="G7598" t="s">
        <v>41</v>
      </c>
      <c r="H7598" s="4">
        <v>45748.585370370369</v>
      </c>
      <c r="I7598" t="b">
        <v>1</v>
      </c>
      <c r="J7598" t="b">
        <v>1</v>
      </c>
      <c r="K7598" t="s">
        <v>24</v>
      </c>
      <c r="L7598" t="s">
        <v>22</v>
      </c>
      <c r="M7598">
        <v>137300</v>
      </c>
      <c r="O7598" t="s">
        <v>1172</v>
      </c>
      <c r="P7598" t="s">
        <v>8931</v>
      </c>
    </row>
    <row r="7599" spans="1:16" x14ac:dyDescent="0.25">
      <c r="A7599" t="s">
        <v>1</v>
      </c>
      <c r="B7599" t="s">
        <v>10425</v>
      </c>
      <c r="C7599" t="s">
        <v>140</v>
      </c>
      <c r="D7599" t="s">
        <v>3956</v>
      </c>
      <c r="E7599" t="s">
        <v>20</v>
      </c>
      <c r="F7599" t="b">
        <v>0</v>
      </c>
      <c r="G7599" t="s">
        <v>35</v>
      </c>
      <c r="H7599" s="4">
        <v>45748.585555555554</v>
      </c>
      <c r="I7599" t="b">
        <v>0</v>
      </c>
      <c r="J7599" t="b">
        <v>1</v>
      </c>
      <c r="K7599" t="s">
        <v>24</v>
      </c>
      <c r="L7599" t="s">
        <v>36</v>
      </c>
      <c r="N7599">
        <v>40.779998779296882</v>
      </c>
      <c r="O7599" t="s">
        <v>2944</v>
      </c>
      <c r="P7599" t="s">
        <v>10426</v>
      </c>
    </row>
    <row r="7600" spans="1:16" x14ac:dyDescent="0.25">
      <c r="A7600" t="s">
        <v>1</v>
      </c>
      <c r="B7600" t="s">
        <v>10427</v>
      </c>
      <c r="C7600" t="s">
        <v>540</v>
      </c>
      <c r="D7600" t="s">
        <v>3972</v>
      </c>
      <c r="E7600" t="s">
        <v>20</v>
      </c>
      <c r="F7600" t="b">
        <v>0</v>
      </c>
      <c r="G7600" t="s">
        <v>27</v>
      </c>
      <c r="H7600" s="4">
        <v>45748.586226851847</v>
      </c>
      <c r="I7600" t="b">
        <v>0</v>
      </c>
      <c r="J7600" t="b">
        <v>1</v>
      </c>
      <c r="K7600" t="s">
        <v>24</v>
      </c>
      <c r="L7600" t="s">
        <v>22</v>
      </c>
      <c r="M7600">
        <v>137300</v>
      </c>
      <c r="O7600" t="s">
        <v>4534</v>
      </c>
      <c r="P7600" t="s">
        <v>10428</v>
      </c>
    </row>
    <row r="7601" spans="1:16" x14ac:dyDescent="0.25">
      <c r="A7601" t="s">
        <v>89</v>
      </c>
      <c r="B7601" t="s">
        <v>10429</v>
      </c>
      <c r="C7601" t="s">
        <v>1118</v>
      </c>
      <c r="D7601" t="s">
        <v>3972</v>
      </c>
      <c r="E7601" t="s">
        <v>51</v>
      </c>
      <c r="F7601" t="b">
        <v>0</v>
      </c>
      <c r="G7601" t="s">
        <v>23</v>
      </c>
      <c r="H7601" s="4">
        <v>45748.604224537034</v>
      </c>
      <c r="I7601" t="b">
        <v>0</v>
      </c>
      <c r="J7601" t="b">
        <v>0</v>
      </c>
      <c r="K7601" t="s">
        <v>24</v>
      </c>
      <c r="L7601" t="s">
        <v>36</v>
      </c>
      <c r="N7601">
        <v>56</v>
      </c>
      <c r="O7601" t="s">
        <v>10430</v>
      </c>
      <c r="P7601" t="s">
        <v>2170</v>
      </c>
    </row>
    <row r="7602" spans="1:16" x14ac:dyDescent="0.25">
      <c r="A7602" t="s">
        <v>28</v>
      </c>
      <c r="B7602" t="s">
        <v>10431</v>
      </c>
      <c r="C7602" t="s">
        <v>82</v>
      </c>
      <c r="D7602" t="s">
        <v>3972</v>
      </c>
      <c r="E7602" t="s">
        <v>20</v>
      </c>
      <c r="F7602" t="b">
        <v>0</v>
      </c>
      <c r="G7602" t="s">
        <v>27</v>
      </c>
      <c r="H7602" s="4">
        <v>45748.626597222217</v>
      </c>
      <c r="I7602" t="b">
        <v>0</v>
      </c>
      <c r="J7602" t="b">
        <v>1</v>
      </c>
      <c r="K7602" t="s">
        <v>24</v>
      </c>
      <c r="L7602" t="s">
        <v>22</v>
      </c>
      <c r="M7602">
        <v>200000</v>
      </c>
      <c r="O7602" t="s">
        <v>69</v>
      </c>
      <c r="P7602" t="s">
        <v>10432</v>
      </c>
    </row>
    <row r="7603" spans="1:16" x14ac:dyDescent="0.25">
      <c r="A7603" t="s">
        <v>1</v>
      </c>
      <c r="B7603" t="s">
        <v>1</v>
      </c>
      <c r="C7603" t="s">
        <v>118</v>
      </c>
      <c r="D7603" t="s">
        <v>483</v>
      </c>
      <c r="E7603" t="s">
        <v>51</v>
      </c>
      <c r="F7603" t="b">
        <v>0</v>
      </c>
      <c r="G7603" t="s">
        <v>27</v>
      </c>
      <c r="H7603" s="4">
        <v>45748.668356481481</v>
      </c>
      <c r="I7603" t="b">
        <v>0</v>
      </c>
      <c r="J7603" t="b">
        <v>1</v>
      </c>
      <c r="K7603" t="s">
        <v>24</v>
      </c>
      <c r="L7603" t="s">
        <v>36</v>
      </c>
      <c r="N7603">
        <v>80</v>
      </c>
      <c r="O7603" t="s">
        <v>5371</v>
      </c>
      <c r="P7603" t="s">
        <v>10433</v>
      </c>
    </row>
    <row r="7604" spans="1:16" x14ac:dyDescent="0.25">
      <c r="A7604" t="s">
        <v>1</v>
      </c>
      <c r="B7604" t="s">
        <v>974</v>
      </c>
      <c r="C7604" t="s">
        <v>3238</v>
      </c>
      <c r="D7604" t="s">
        <v>3972</v>
      </c>
      <c r="E7604" t="s">
        <v>20</v>
      </c>
      <c r="F7604" t="b">
        <v>0</v>
      </c>
      <c r="G7604" t="s">
        <v>41</v>
      </c>
      <c r="H7604" s="4">
        <v>45748.710324074083</v>
      </c>
      <c r="I7604" t="b">
        <v>0</v>
      </c>
      <c r="J7604" t="b">
        <v>1</v>
      </c>
      <c r="K7604" t="s">
        <v>24</v>
      </c>
      <c r="L7604" t="s">
        <v>22</v>
      </c>
      <c r="M7604">
        <v>130000</v>
      </c>
      <c r="O7604" t="s">
        <v>4328</v>
      </c>
      <c r="P7604" t="s">
        <v>10434</v>
      </c>
    </row>
    <row r="7605" spans="1:16" x14ac:dyDescent="0.25">
      <c r="A7605" t="s">
        <v>0</v>
      </c>
      <c r="B7605" t="s">
        <v>10435</v>
      </c>
      <c r="C7605" t="s">
        <v>2184</v>
      </c>
      <c r="D7605" t="s">
        <v>2208</v>
      </c>
      <c r="E7605" t="s">
        <v>20</v>
      </c>
      <c r="F7605" t="b">
        <v>0</v>
      </c>
      <c r="G7605" t="s">
        <v>27</v>
      </c>
      <c r="H7605" s="4">
        <v>45748.79179398148</v>
      </c>
      <c r="I7605" t="b">
        <v>0</v>
      </c>
      <c r="J7605" t="b">
        <v>1</v>
      </c>
      <c r="K7605" t="s">
        <v>24</v>
      </c>
      <c r="L7605" t="s">
        <v>22</v>
      </c>
      <c r="M7605">
        <v>50500</v>
      </c>
      <c r="O7605" t="s">
        <v>10436</v>
      </c>
    </row>
    <row r="7606" spans="1:16" x14ac:dyDescent="0.25">
      <c r="A7606" t="s">
        <v>0</v>
      </c>
      <c r="B7606" t="s">
        <v>0</v>
      </c>
      <c r="C7606" t="s">
        <v>3052</v>
      </c>
      <c r="D7606" t="s">
        <v>3972</v>
      </c>
      <c r="E7606" t="s">
        <v>51</v>
      </c>
      <c r="F7606" t="b">
        <v>0</v>
      </c>
      <c r="G7606" t="s">
        <v>27</v>
      </c>
      <c r="H7606" s="4">
        <v>45748.833414351851</v>
      </c>
      <c r="I7606" t="b">
        <v>1</v>
      </c>
      <c r="J7606" t="b">
        <v>1</v>
      </c>
      <c r="K7606" t="s">
        <v>24</v>
      </c>
      <c r="L7606" t="s">
        <v>36</v>
      </c>
      <c r="N7606">
        <v>29.235000610351559</v>
      </c>
      <c r="O7606" t="s">
        <v>131</v>
      </c>
      <c r="P7606" t="s">
        <v>2433</v>
      </c>
    </row>
    <row r="7607" spans="1:16" x14ac:dyDescent="0.25">
      <c r="A7607" t="s">
        <v>0</v>
      </c>
      <c r="B7607" t="s">
        <v>8551</v>
      </c>
      <c r="C7607" t="s">
        <v>809</v>
      </c>
      <c r="D7607" t="s">
        <v>3956</v>
      </c>
      <c r="E7607" t="s">
        <v>20</v>
      </c>
      <c r="F7607" t="b">
        <v>0</v>
      </c>
      <c r="G7607" t="s">
        <v>41</v>
      </c>
      <c r="H7607" s="4">
        <v>45748.833680555559</v>
      </c>
      <c r="I7607" t="b">
        <v>0</v>
      </c>
      <c r="J7607" t="b">
        <v>0</v>
      </c>
      <c r="K7607" t="s">
        <v>24</v>
      </c>
      <c r="L7607" t="s">
        <v>36</v>
      </c>
      <c r="N7607">
        <v>24.969999313354489</v>
      </c>
      <c r="O7607" t="s">
        <v>8552</v>
      </c>
      <c r="P7607" t="s">
        <v>8553</v>
      </c>
    </row>
    <row r="7608" spans="1:16" x14ac:dyDescent="0.25">
      <c r="A7608" t="s">
        <v>2</v>
      </c>
      <c r="B7608" t="s">
        <v>2617</v>
      </c>
      <c r="C7608" t="s">
        <v>151</v>
      </c>
      <c r="D7608" t="s">
        <v>3972</v>
      </c>
      <c r="E7608" t="s">
        <v>20</v>
      </c>
      <c r="F7608" t="b">
        <v>0</v>
      </c>
      <c r="G7608" t="s">
        <v>30</v>
      </c>
      <c r="H7608" s="4">
        <v>45748.835636574076</v>
      </c>
      <c r="I7608" t="b">
        <v>0</v>
      </c>
      <c r="J7608" t="b">
        <v>1</v>
      </c>
      <c r="K7608" t="s">
        <v>24</v>
      </c>
      <c r="L7608" t="s">
        <v>22</v>
      </c>
      <c r="M7608">
        <v>130500</v>
      </c>
      <c r="O7608" t="s">
        <v>9419</v>
      </c>
      <c r="P7608" t="s">
        <v>9420</v>
      </c>
    </row>
    <row r="7609" spans="1:16" x14ac:dyDescent="0.25">
      <c r="A7609" t="s">
        <v>0</v>
      </c>
      <c r="B7609" t="s">
        <v>3700</v>
      </c>
      <c r="C7609" t="s">
        <v>85</v>
      </c>
      <c r="D7609" t="s">
        <v>3828</v>
      </c>
      <c r="E7609" t="s">
        <v>20</v>
      </c>
      <c r="F7609" t="b">
        <v>0</v>
      </c>
      <c r="G7609" t="s">
        <v>27</v>
      </c>
      <c r="H7609" s="4">
        <v>45748.875104166669</v>
      </c>
      <c r="I7609" t="b">
        <v>0</v>
      </c>
      <c r="J7609" t="b">
        <v>1</v>
      </c>
      <c r="K7609" t="s">
        <v>24</v>
      </c>
      <c r="L7609" t="s">
        <v>22</v>
      </c>
      <c r="M7609">
        <v>90000</v>
      </c>
      <c r="O7609" t="s">
        <v>10437</v>
      </c>
      <c r="P7609" t="s">
        <v>1297</v>
      </c>
    </row>
    <row r="7610" spans="1:16" x14ac:dyDescent="0.25">
      <c r="A7610" t="s">
        <v>25</v>
      </c>
      <c r="B7610" t="s">
        <v>10438</v>
      </c>
      <c r="C7610" t="s">
        <v>10439</v>
      </c>
      <c r="D7610" t="s">
        <v>2208</v>
      </c>
      <c r="E7610" t="s">
        <v>20</v>
      </c>
      <c r="F7610" t="b">
        <v>0</v>
      </c>
      <c r="G7610" t="s">
        <v>30</v>
      </c>
      <c r="H7610" s="4">
        <v>45748.876006944447</v>
      </c>
      <c r="I7610" t="b">
        <v>0</v>
      </c>
      <c r="J7610" t="b">
        <v>1</v>
      </c>
      <c r="K7610" t="s">
        <v>24</v>
      </c>
      <c r="L7610" t="s">
        <v>22</v>
      </c>
      <c r="M7610">
        <v>102505</v>
      </c>
      <c r="O7610" t="s">
        <v>10440</v>
      </c>
      <c r="P7610" t="s">
        <v>10441</v>
      </c>
    </row>
    <row r="7611" spans="1:16" x14ac:dyDescent="0.25">
      <c r="A7611" t="s">
        <v>0</v>
      </c>
      <c r="B7611" t="s">
        <v>10442</v>
      </c>
      <c r="C7611" t="s">
        <v>2661</v>
      </c>
      <c r="D7611" t="s">
        <v>3828</v>
      </c>
      <c r="E7611" t="s">
        <v>20</v>
      </c>
      <c r="F7611" t="b">
        <v>0</v>
      </c>
      <c r="G7611" t="s">
        <v>30</v>
      </c>
      <c r="H7611" s="4">
        <v>45748.876018518517</v>
      </c>
      <c r="I7611" t="b">
        <v>0</v>
      </c>
      <c r="J7611" t="b">
        <v>0</v>
      </c>
      <c r="K7611" t="s">
        <v>24</v>
      </c>
      <c r="L7611" t="s">
        <v>22</v>
      </c>
      <c r="M7611">
        <v>82750</v>
      </c>
      <c r="O7611" t="s">
        <v>6928</v>
      </c>
      <c r="P7611" t="s">
        <v>10443</v>
      </c>
    </row>
    <row r="7612" spans="1:16" x14ac:dyDescent="0.25">
      <c r="A7612" t="s">
        <v>25</v>
      </c>
      <c r="B7612" t="s">
        <v>10444</v>
      </c>
      <c r="C7612" t="s">
        <v>10445</v>
      </c>
      <c r="D7612" t="s">
        <v>4034</v>
      </c>
      <c r="E7612" t="s">
        <v>20</v>
      </c>
      <c r="F7612" t="b">
        <v>0</v>
      </c>
      <c r="G7612" t="s">
        <v>90</v>
      </c>
      <c r="H7612" s="4">
        <v>45748.884282407409</v>
      </c>
      <c r="I7612" t="b">
        <v>0</v>
      </c>
      <c r="J7612" t="b">
        <v>0</v>
      </c>
      <c r="K7612" t="s">
        <v>90</v>
      </c>
      <c r="L7612" t="s">
        <v>22</v>
      </c>
      <c r="M7612">
        <v>141271.5</v>
      </c>
      <c r="O7612" t="s">
        <v>3757</v>
      </c>
      <c r="P7612" t="s">
        <v>10446</v>
      </c>
    </row>
    <row r="7613" spans="1:16" x14ac:dyDescent="0.25">
      <c r="A7613" t="s">
        <v>0</v>
      </c>
      <c r="B7613" t="s">
        <v>0</v>
      </c>
      <c r="C7613" t="s">
        <v>704</v>
      </c>
      <c r="D7613" t="s">
        <v>3972</v>
      </c>
      <c r="E7613" t="s">
        <v>20</v>
      </c>
      <c r="F7613" t="b">
        <v>0</v>
      </c>
      <c r="G7613" t="s">
        <v>30</v>
      </c>
      <c r="H7613" s="4">
        <v>45748.917557870373</v>
      </c>
      <c r="I7613" t="b">
        <v>0</v>
      </c>
      <c r="J7613" t="b">
        <v>0</v>
      </c>
      <c r="K7613" t="s">
        <v>24</v>
      </c>
      <c r="L7613" t="s">
        <v>22</v>
      </c>
      <c r="M7613">
        <v>121000</v>
      </c>
      <c r="O7613" t="s">
        <v>74</v>
      </c>
      <c r="P7613" t="s">
        <v>9874</v>
      </c>
    </row>
    <row r="7614" spans="1:16" x14ac:dyDescent="0.25">
      <c r="A7614" t="s">
        <v>0</v>
      </c>
      <c r="B7614" t="s">
        <v>0</v>
      </c>
      <c r="C7614" t="s">
        <v>10447</v>
      </c>
      <c r="D7614" t="s">
        <v>3972</v>
      </c>
      <c r="E7614" t="s">
        <v>51</v>
      </c>
      <c r="F7614" t="b">
        <v>0</v>
      </c>
      <c r="G7614" t="s">
        <v>30</v>
      </c>
      <c r="H7614" s="4">
        <v>45748.917685185188</v>
      </c>
      <c r="I7614" t="b">
        <v>0</v>
      </c>
      <c r="J7614" t="b">
        <v>0</v>
      </c>
      <c r="K7614" t="s">
        <v>24</v>
      </c>
      <c r="L7614" t="s">
        <v>36</v>
      </c>
      <c r="N7614">
        <v>25</v>
      </c>
      <c r="O7614" t="s">
        <v>2169</v>
      </c>
      <c r="P7614" t="s">
        <v>3197</v>
      </c>
    </row>
    <row r="7615" spans="1:16" x14ac:dyDescent="0.25">
      <c r="A7615" t="s">
        <v>0</v>
      </c>
      <c r="B7615" t="s">
        <v>3005</v>
      </c>
      <c r="C7615" t="s">
        <v>10447</v>
      </c>
      <c r="D7615" t="s">
        <v>3972</v>
      </c>
      <c r="E7615" t="s">
        <v>51</v>
      </c>
      <c r="F7615" t="b">
        <v>0</v>
      </c>
      <c r="G7615" t="s">
        <v>30</v>
      </c>
      <c r="H7615" s="4">
        <v>45748.917708333327</v>
      </c>
      <c r="I7615" t="b">
        <v>0</v>
      </c>
      <c r="J7615" t="b">
        <v>0</v>
      </c>
      <c r="K7615" t="s">
        <v>24</v>
      </c>
      <c r="L7615" t="s">
        <v>36</v>
      </c>
      <c r="N7615">
        <v>24</v>
      </c>
      <c r="O7615" t="s">
        <v>2169</v>
      </c>
      <c r="P7615" t="s">
        <v>3197</v>
      </c>
    </row>
    <row r="7616" spans="1:16" x14ac:dyDescent="0.25">
      <c r="A7616" t="s">
        <v>25</v>
      </c>
      <c r="B7616" t="s">
        <v>25</v>
      </c>
      <c r="C7616" t="s">
        <v>1715</v>
      </c>
      <c r="D7616" t="s">
        <v>3972</v>
      </c>
      <c r="E7616" t="s">
        <v>20</v>
      </c>
      <c r="F7616" t="b">
        <v>0</v>
      </c>
      <c r="G7616" t="s">
        <v>27</v>
      </c>
      <c r="H7616" s="4">
        <v>45748.958449074067</v>
      </c>
      <c r="I7616" t="b">
        <v>1</v>
      </c>
      <c r="J7616" t="b">
        <v>1</v>
      </c>
      <c r="K7616" t="s">
        <v>24</v>
      </c>
      <c r="L7616" t="s">
        <v>22</v>
      </c>
      <c r="M7616">
        <v>92500</v>
      </c>
      <c r="O7616" t="s">
        <v>10448</v>
      </c>
      <c r="P7616" t="s">
        <v>2244</v>
      </c>
    </row>
    <row r="7617" spans="1:16" x14ac:dyDescent="0.25">
      <c r="A7617" t="s">
        <v>2</v>
      </c>
      <c r="B7617" t="s">
        <v>1550</v>
      </c>
      <c r="C7617" t="s">
        <v>1715</v>
      </c>
      <c r="D7617" t="s">
        <v>3972</v>
      </c>
      <c r="E7617" t="s">
        <v>20</v>
      </c>
      <c r="F7617" t="b">
        <v>0</v>
      </c>
      <c r="G7617" t="s">
        <v>35</v>
      </c>
      <c r="H7617" s="4">
        <v>45748.96197916667</v>
      </c>
      <c r="I7617" t="b">
        <v>0</v>
      </c>
      <c r="J7617" t="b">
        <v>1</v>
      </c>
      <c r="K7617" t="s">
        <v>24</v>
      </c>
      <c r="L7617" t="s">
        <v>22</v>
      </c>
      <c r="M7617">
        <v>92500</v>
      </c>
      <c r="O7617" t="s">
        <v>10448</v>
      </c>
      <c r="P7617" t="s">
        <v>2244</v>
      </c>
    </row>
    <row r="7618" spans="1:16" x14ac:dyDescent="0.25">
      <c r="A7618" t="s">
        <v>28</v>
      </c>
      <c r="B7618" t="s">
        <v>10449</v>
      </c>
      <c r="C7618" t="s">
        <v>39</v>
      </c>
      <c r="D7618" t="s">
        <v>3972</v>
      </c>
      <c r="E7618" t="s">
        <v>20</v>
      </c>
      <c r="F7618" t="b">
        <v>1</v>
      </c>
      <c r="G7618" t="s">
        <v>148</v>
      </c>
      <c r="H7618" s="4">
        <v>45748.975648148153</v>
      </c>
      <c r="I7618" t="b">
        <v>0</v>
      </c>
      <c r="J7618" t="b">
        <v>0</v>
      </c>
      <c r="K7618" t="s">
        <v>148</v>
      </c>
      <c r="L7618" t="s">
        <v>36</v>
      </c>
      <c r="N7618">
        <v>50</v>
      </c>
      <c r="O7618" t="s">
        <v>1667</v>
      </c>
      <c r="P7618" t="s">
        <v>7458</v>
      </c>
    </row>
    <row r="7619" spans="1:16" x14ac:dyDescent="0.25">
      <c r="A7619" t="s">
        <v>0</v>
      </c>
      <c r="B7619" t="s">
        <v>1290</v>
      </c>
      <c r="C7619" t="s">
        <v>82</v>
      </c>
      <c r="D7619" t="s">
        <v>4327</v>
      </c>
      <c r="E7619" t="s">
        <v>20</v>
      </c>
      <c r="F7619" t="b">
        <v>0</v>
      </c>
      <c r="G7619" t="s">
        <v>27</v>
      </c>
      <c r="H7619" s="4">
        <v>45749.250057870369</v>
      </c>
      <c r="I7619" t="b">
        <v>1</v>
      </c>
      <c r="J7619" t="b">
        <v>1</v>
      </c>
      <c r="K7619" t="s">
        <v>24</v>
      </c>
      <c r="L7619" t="s">
        <v>22</v>
      </c>
      <c r="M7619">
        <v>215000</v>
      </c>
      <c r="O7619" t="s">
        <v>10119</v>
      </c>
      <c r="P7619" t="s">
        <v>10120</v>
      </c>
    </row>
    <row r="7620" spans="1:16" x14ac:dyDescent="0.25">
      <c r="A7620" t="s">
        <v>0</v>
      </c>
      <c r="B7620" t="s">
        <v>420</v>
      </c>
      <c r="C7620" t="s">
        <v>120</v>
      </c>
      <c r="D7620" t="s">
        <v>3972</v>
      </c>
      <c r="E7620" t="s">
        <v>20</v>
      </c>
      <c r="F7620" t="b">
        <v>0</v>
      </c>
      <c r="G7620" t="s">
        <v>35</v>
      </c>
      <c r="H7620" s="4">
        <v>45749.265185185177</v>
      </c>
      <c r="I7620" t="b">
        <v>0</v>
      </c>
      <c r="J7620" t="b">
        <v>0</v>
      </c>
      <c r="K7620" t="s">
        <v>24</v>
      </c>
      <c r="L7620" t="s">
        <v>22</v>
      </c>
      <c r="M7620">
        <v>110000</v>
      </c>
      <c r="O7620" t="s">
        <v>10450</v>
      </c>
    </row>
    <row r="7621" spans="1:16" x14ac:dyDescent="0.25">
      <c r="A7621" t="s">
        <v>0</v>
      </c>
      <c r="B7621" t="s">
        <v>0</v>
      </c>
      <c r="C7621" t="s">
        <v>2081</v>
      </c>
      <c r="D7621" t="s">
        <v>3969</v>
      </c>
      <c r="E7621" t="s">
        <v>20</v>
      </c>
      <c r="F7621" t="b">
        <v>0</v>
      </c>
      <c r="G7621" t="s">
        <v>30</v>
      </c>
      <c r="H7621" s="4">
        <v>45749.2653587963</v>
      </c>
      <c r="I7621" t="b">
        <v>0</v>
      </c>
      <c r="J7621" t="b">
        <v>1</v>
      </c>
      <c r="K7621" t="s">
        <v>24</v>
      </c>
      <c r="L7621" t="s">
        <v>22</v>
      </c>
      <c r="M7621">
        <v>121700</v>
      </c>
      <c r="O7621" t="s">
        <v>10194</v>
      </c>
      <c r="P7621" t="s">
        <v>10018</v>
      </c>
    </row>
    <row r="7622" spans="1:16" x14ac:dyDescent="0.25">
      <c r="A7622" t="s">
        <v>0</v>
      </c>
      <c r="B7622" t="s">
        <v>10451</v>
      </c>
      <c r="C7622" t="s">
        <v>122</v>
      </c>
      <c r="D7622" t="s">
        <v>3828</v>
      </c>
      <c r="E7622" t="s">
        <v>20</v>
      </c>
      <c r="F7622" t="b">
        <v>0</v>
      </c>
      <c r="G7622" t="s">
        <v>52</v>
      </c>
      <c r="H7622" s="4">
        <v>45749.265532407408</v>
      </c>
      <c r="I7622" t="b">
        <v>1</v>
      </c>
      <c r="J7622" t="b">
        <v>1</v>
      </c>
      <c r="K7622" t="s">
        <v>24</v>
      </c>
      <c r="L7622" t="s">
        <v>36</v>
      </c>
      <c r="N7622">
        <v>75</v>
      </c>
      <c r="O7622" t="s">
        <v>1357</v>
      </c>
      <c r="P7622" t="s">
        <v>126</v>
      </c>
    </row>
    <row r="7623" spans="1:16" x14ac:dyDescent="0.25">
      <c r="A7623" t="s">
        <v>0</v>
      </c>
      <c r="B7623" t="s">
        <v>1449</v>
      </c>
      <c r="C7623" t="s">
        <v>73</v>
      </c>
      <c r="D7623" t="s">
        <v>10452</v>
      </c>
      <c r="E7623" t="s">
        <v>20</v>
      </c>
      <c r="F7623" t="b">
        <v>0</v>
      </c>
      <c r="G7623" t="s">
        <v>23</v>
      </c>
      <c r="H7623" s="4">
        <v>45749.27070601852</v>
      </c>
      <c r="I7623" t="b">
        <v>0</v>
      </c>
      <c r="J7623" t="b">
        <v>1</v>
      </c>
      <c r="K7623" t="s">
        <v>24</v>
      </c>
      <c r="L7623" t="s">
        <v>22</v>
      </c>
      <c r="M7623">
        <v>60664</v>
      </c>
      <c r="O7623" t="s">
        <v>10453</v>
      </c>
      <c r="P7623" t="s">
        <v>10454</v>
      </c>
    </row>
    <row r="7624" spans="1:16" x14ac:dyDescent="0.25">
      <c r="A7624" t="s">
        <v>0</v>
      </c>
      <c r="B7624" t="s">
        <v>2864</v>
      </c>
      <c r="C7624" t="s">
        <v>10455</v>
      </c>
      <c r="D7624" t="s">
        <v>3969</v>
      </c>
      <c r="E7624" t="s">
        <v>20</v>
      </c>
      <c r="F7624" t="b">
        <v>0</v>
      </c>
      <c r="G7624" t="s">
        <v>106</v>
      </c>
      <c r="H7624" s="4">
        <v>45749.271122685182</v>
      </c>
      <c r="I7624" t="b">
        <v>0</v>
      </c>
      <c r="J7624" t="b">
        <v>0</v>
      </c>
      <c r="K7624" t="s">
        <v>106</v>
      </c>
      <c r="L7624" t="s">
        <v>22</v>
      </c>
      <c r="M7624">
        <v>44400</v>
      </c>
      <c r="O7624" t="s">
        <v>3365</v>
      </c>
      <c r="P7624" t="s">
        <v>1525</v>
      </c>
    </row>
    <row r="7625" spans="1:16" x14ac:dyDescent="0.25">
      <c r="A7625" t="s">
        <v>2</v>
      </c>
      <c r="B7625" t="s">
        <v>10456</v>
      </c>
      <c r="C7625" t="s">
        <v>39</v>
      </c>
      <c r="D7625" t="s">
        <v>10457</v>
      </c>
      <c r="E7625" t="s">
        <v>20</v>
      </c>
      <c r="F7625" t="b">
        <v>1</v>
      </c>
      <c r="G7625" t="s">
        <v>314</v>
      </c>
      <c r="H7625" s="4">
        <v>45749.274953703702</v>
      </c>
      <c r="I7625" t="b">
        <v>0</v>
      </c>
      <c r="J7625" t="b">
        <v>1</v>
      </c>
      <c r="K7625" t="s">
        <v>314</v>
      </c>
      <c r="L7625" t="s">
        <v>22</v>
      </c>
      <c r="M7625">
        <v>128150</v>
      </c>
      <c r="O7625" t="s">
        <v>2112</v>
      </c>
      <c r="P7625" t="s">
        <v>10458</v>
      </c>
    </row>
    <row r="7626" spans="1:16" x14ac:dyDescent="0.25">
      <c r="A7626" t="s">
        <v>2</v>
      </c>
      <c r="B7626" t="s">
        <v>9571</v>
      </c>
      <c r="C7626" t="s">
        <v>39</v>
      </c>
      <c r="D7626" t="s">
        <v>10457</v>
      </c>
      <c r="E7626" t="s">
        <v>20</v>
      </c>
      <c r="F7626" t="b">
        <v>1</v>
      </c>
      <c r="G7626" t="s">
        <v>359</v>
      </c>
      <c r="H7626" s="4">
        <v>45749.275821759264</v>
      </c>
      <c r="I7626" t="b">
        <v>0</v>
      </c>
      <c r="J7626" t="b">
        <v>1</v>
      </c>
      <c r="K7626" t="s">
        <v>359</v>
      </c>
      <c r="L7626" t="s">
        <v>22</v>
      </c>
      <c r="M7626">
        <v>102550</v>
      </c>
      <c r="O7626" t="s">
        <v>2112</v>
      </c>
      <c r="P7626" t="s">
        <v>9573</v>
      </c>
    </row>
    <row r="7627" spans="1:16" x14ac:dyDescent="0.25">
      <c r="A7627" t="s">
        <v>40</v>
      </c>
      <c r="B7627" t="s">
        <v>1276</v>
      </c>
      <c r="C7627" t="s">
        <v>1268</v>
      </c>
      <c r="D7627" t="s">
        <v>4034</v>
      </c>
      <c r="E7627" t="s">
        <v>20</v>
      </c>
      <c r="F7627" t="b">
        <v>0</v>
      </c>
      <c r="G7627" t="s">
        <v>1268</v>
      </c>
      <c r="H7627" s="4">
        <v>45749.276539351849</v>
      </c>
      <c r="I7627" t="b">
        <v>1</v>
      </c>
      <c r="J7627" t="b">
        <v>0</v>
      </c>
      <c r="K7627" t="s">
        <v>1268</v>
      </c>
      <c r="L7627" t="s">
        <v>22</v>
      </c>
      <c r="M7627">
        <v>48000</v>
      </c>
      <c r="O7627" t="s">
        <v>1280</v>
      </c>
      <c r="P7627" t="s">
        <v>10459</v>
      </c>
    </row>
    <row r="7628" spans="1:16" x14ac:dyDescent="0.25">
      <c r="A7628" t="s">
        <v>1</v>
      </c>
      <c r="B7628" t="s">
        <v>10460</v>
      </c>
      <c r="C7628" t="s">
        <v>73</v>
      </c>
      <c r="D7628" t="s">
        <v>3972</v>
      </c>
      <c r="E7628" t="s">
        <v>20</v>
      </c>
      <c r="F7628" t="b">
        <v>0</v>
      </c>
      <c r="G7628" t="s">
        <v>23</v>
      </c>
      <c r="H7628" s="4">
        <v>45749.286481481482</v>
      </c>
      <c r="I7628" t="b">
        <v>0</v>
      </c>
      <c r="J7628" t="b">
        <v>0</v>
      </c>
      <c r="K7628" t="s">
        <v>24</v>
      </c>
      <c r="L7628" t="s">
        <v>22</v>
      </c>
      <c r="M7628">
        <v>120000</v>
      </c>
      <c r="O7628" t="s">
        <v>202</v>
      </c>
      <c r="P7628" t="s">
        <v>10461</v>
      </c>
    </row>
    <row r="7629" spans="1:16" x14ac:dyDescent="0.25">
      <c r="A7629" t="s">
        <v>89</v>
      </c>
      <c r="B7629" t="s">
        <v>10462</v>
      </c>
      <c r="C7629" t="s">
        <v>39</v>
      </c>
      <c r="D7629" t="s">
        <v>3984</v>
      </c>
      <c r="E7629" t="s">
        <v>20</v>
      </c>
      <c r="F7629" t="b">
        <v>1</v>
      </c>
      <c r="G7629" t="s">
        <v>1217</v>
      </c>
      <c r="H7629" s="4">
        <v>45749.29210648148</v>
      </c>
      <c r="I7629" t="b">
        <v>1</v>
      </c>
      <c r="J7629" t="b">
        <v>0</v>
      </c>
      <c r="K7629" t="s">
        <v>1217</v>
      </c>
      <c r="L7629" t="s">
        <v>22</v>
      </c>
      <c r="M7629">
        <v>157440</v>
      </c>
      <c r="O7629" t="s">
        <v>10463</v>
      </c>
      <c r="P7629" t="s">
        <v>665</v>
      </c>
    </row>
    <row r="7630" spans="1:16" x14ac:dyDescent="0.25">
      <c r="A7630" t="s">
        <v>19</v>
      </c>
      <c r="B7630" t="s">
        <v>10464</v>
      </c>
      <c r="C7630" t="s">
        <v>2640</v>
      </c>
      <c r="D7630" t="s">
        <v>3956</v>
      </c>
      <c r="E7630" t="s">
        <v>20</v>
      </c>
      <c r="F7630" t="b">
        <v>0</v>
      </c>
      <c r="G7630" t="s">
        <v>2641</v>
      </c>
      <c r="H7630" s="4">
        <v>45749.297500000001</v>
      </c>
      <c r="I7630" t="b">
        <v>0</v>
      </c>
      <c r="J7630" t="b">
        <v>0</v>
      </c>
      <c r="K7630" t="s">
        <v>2641</v>
      </c>
      <c r="L7630" t="s">
        <v>36</v>
      </c>
      <c r="N7630">
        <v>17.645000457763668</v>
      </c>
      <c r="O7630" t="s">
        <v>7551</v>
      </c>
      <c r="P7630" t="s">
        <v>10465</v>
      </c>
    </row>
    <row r="7631" spans="1:16" x14ac:dyDescent="0.25">
      <c r="A7631" t="s">
        <v>1</v>
      </c>
      <c r="B7631" t="s">
        <v>3037</v>
      </c>
      <c r="C7631" t="s">
        <v>10466</v>
      </c>
      <c r="D7631" t="s">
        <v>4034</v>
      </c>
      <c r="F7631" t="b">
        <v>0</v>
      </c>
      <c r="G7631" t="s">
        <v>10466</v>
      </c>
      <c r="H7631" s="4">
        <v>45749.297696759262</v>
      </c>
      <c r="I7631" t="b">
        <v>0</v>
      </c>
      <c r="J7631" t="b">
        <v>0</v>
      </c>
      <c r="L7631" t="s">
        <v>22</v>
      </c>
      <c r="M7631">
        <v>53326.5</v>
      </c>
      <c r="O7631" t="s">
        <v>10467</v>
      </c>
    </row>
    <row r="7632" spans="1:16" x14ac:dyDescent="0.25">
      <c r="A7632" t="s">
        <v>0</v>
      </c>
      <c r="B7632" t="s">
        <v>10468</v>
      </c>
      <c r="C7632" t="s">
        <v>143</v>
      </c>
      <c r="D7632" t="s">
        <v>3956</v>
      </c>
      <c r="E7632" t="s">
        <v>20</v>
      </c>
      <c r="F7632" t="b">
        <v>0</v>
      </c>
      <c r="G7632" t="s">
        <v>35</v>
      </c>
      <c r="H7632" s="4">
        <v>45749.348611111112</v>
      </c>
      <c r="I7632" t="b">
        <v>0</v>
      </c>
      <c r="J7632" t="b">
        <v>1</v>
      </c>
      <c r="K7632" t="s">
        <v>24</v>
      </c>
      <c r="L7632" t="s">
        <v>36</v>
      </c>
      <c r="N7632">
        <v>16.510000228881839</v>
      </c>
      <c r="O7632" t="s">
        <v>10469</v>
      </c>
      <c r="P7632" t="s">
        <v>10470</v>
      </c>
    </row>
    <row r="7633" spans="1:16" x14ac:dyDescent="0.25">
      <c r="A7633" t="s">
        <v>0</v>
      </c>
      <c r="B7633" t="s">
        <v>0</v>
      </c>
      <c r="C7633" t="s">
        <v>10471</v>
      </c>
      <c r="D7633" t="s">
        <v>7546</v>
      </c>
      <c r="E7633" t="s">
        <v>34</v>
      </c>
      <c r="F7633" t="b">
        <v>0</v>
      </c>
      <c r="G7633" t="s">
        <v>52</v>
      </c>
      <c r="H7633" s="4">
        <v>45749.348969907413</v>
      </c>
      <c r="I7633" t="b">
        <v>0</v>
      </c>
      <c r="J7633" t="b">
        <v>0</v>
      </c>
      <c r="K7633" t="s">
        <v>24</v>
      </c>
      <c r="L7633" t="s">
        <v>36</v>
      </c>
      <c r="N7633">
        <v>15</v>
      </c>
      <c r="O7633" t="s">
        <v>7547</v>
      </c>
      <c r="P7633" t="s">
        <v>61</v>
      </c>
    </row>
    <row r="7634" spans="1:16" x14ac:dyDescent="0.25">
      <c r="A7634" t="s">
        <v>139</v>
      </c>
      <c r="B7634" t="s">
        <v>10472</v>
      </c>
      <c r="C7634" t="s">
        <v>3010</v>
      </c>
      <c r="D7634" t="s">
        <v>3956</v>
      </c>
      <c r="E7634" t="s">
        <v>20</v>
      </c>
      <c r="F7634" t="b">
        <v>0</v>
      </c>
      <c r="G7634" t="s">
        <v>27</v>
      </c>
      <c r="H7634" s="4">
        <v>45749.349120370367</v>
      </c>
      <c r="I7634" t="b">
        <v>0</v>
      </c>
      <c r="J7634" t="b">
        <v>0</v>
      </c>
      <c r="K7634" t="s">
        <v>24</v>
      </c>
      <c r="L7634" t="s">
        <v>36</v>
      </c>
      <c r="N7634">
        <v>46.255001068115227</v>
      </c>
      <c r="O7634" t="s">
        <v>3696</v>
      </c>
      <c r="P7634" t="s">
        <v>447</v>
      </c>
    </row>
    <row r="7635" spans="1:16" x14ac:dyDescent="0.25">
      <c r="A7635" t="s">
        <v>1</v>
      </c>
      <c r="B7635" t="s">
        <v>8763</v>
      </c>
      <c r="C7635" t="s">
        <v>453</v>
      </c>
      <c r="D7635" t="s">
        <v>3956</v>
      </c>
      <c r="E7635" t="s">
        <v>34</v>
      </c>
      <c r="F7635" t="b">
        <v>0</v>
      </c>
      <c r="G7635" t="s">
        <v>27</v>
      </c>
      <c r="H7635" s="4">
        <v>45749.349224537043</v>
      </c>
      <c r="I7635" t="b">
        <v>0</v>
      </c>
      <c r="J7635" t="b">
        <v>0</v>
      </c>
      <c r="K7635" t="s">
        <v>24</v>
      </c>
      <c r="L7635" t="s">
        <v>36</v>
      </c>
      <c r="N7635">
        <v>51.239997863769531</v>
      </c>
      <c r="O7635" t="s">
        <v>349</v>
      </c>
      <c r="P7635" t="s">
        <v>8764</v>
      </c>
    </row>
    <row r="7636" spans="1:16" x14ac:dyDescent="0.25">
      <c r="A7636" t="s">
        <v>2</v>
      </c>
      <c r="B7636" t="s">
        <v>10473</v>
      </c>
      <c r="C7636" t="s">
        <v>155</v>
      </c>
      <c r="D7636" t="s">
        <v>3956</v>
      </c>
      <c r="E7636" t="s">
        <v>20</v>
      </c>
      <c r="F7636" t="b">
        <v>0</v>
      </c>
      <c r="G7636" t="s">
        <v>27</v>
      </c>
      <c r="H7636" s="4">
        <v>45749.349861111114</v>
      </c>
      <c r="I7636" t="b">
        <v>0</v>
      </c>
      <c r="J7636" t="b">
        <v>1</v>
      </c>
      <c r="K7636" t="s">
        <v>24</v>
      </c>
      <c r="L7636" t="s">
        <v>36</v>
      </c>
      <c r="N7636">
        <v>46.060001373291023</v>
      </c>
      <c r="O7636" t="s">
        <v>10474</v>
      </c>
      <c r="P7636" t="s">
        <v>2860</v>
      </c>
    </row>
    <row r="7637" spans="1:16" x14ac:dyDescent="0.25">
      <c r="A7637" t="s">
        <v>2</v>
      </c>
      <c r="B7637" t="s">
        <v>692</v>
      </c>
      <c r="C7637" t="s">
        <v>49</v>
      </c>
      <c r="D7637" t="s">
        <v>3972</v>
      </c>
      <c r="E7637" t="s">
        <v>20</v>
      </c>
      <c r="F7637" t="b">
        <v>0</v>
      </c>
      <c r="G7637" t="s">
        <v>27</v>
      </c>
      <c r="H7637" s="4">
        <v>45749.34988425926</v>
      </c>
      <c r="I7637" t="b">
        <v>0</v>
      </c>
      <c r="J7637" t="b">
        <v>1</v>
      </c>
      <c r="K7637" t="s">
        <v>24</v>
      </c>
      <c r="L7637" t="s">
        <v>22</v>
      </c>
      <c r="M7637">
        <v>145000</v>
      </c>
      <c r="O7637" t="s">
        <v>10475</v>
      </c>
      <c r="P7637" t="s">
        <v>10476</v>
      </c>
    </row>
    <row r="7638" spans="1:16" x14ac:dyDescent="0.25">
      <c r="A7638" t="s">
        <v>40</v>
      </c>
      <c r="B7638" t="s">
        <v>9321</v>
      </c>
      <c r="C7638" t="s">
        <v>10477</v>
      </c>
      <c r="D7638" t="s">
        <v>3956</v>
      </c>
      <c r="E7638" t="s">
        <v>20</v>
      </c>
      <c r="F7638" t="b">
        <v>0</v>
      </c>
      <c r="G7638" t="s">
        <v>27</v>
      </c>
      <c r="H7638" s="4">
        <v>45749.349907407413</v>
      </c>
      <c r="I7638" t="b">
        <v>0</v>
      </c>
      <c r="J7638" t="b">
        <v>1</v>
      </c>
      <c r="K7638" t="s">
        <v>24</v>
      </c>
      <c r="L7638" t="s">
        <v>36</v>
      </c>
      <c r="N7638">
        <v>46.550003051757813</v>
      </c>
      <c r="O7638" t="s">
        <v>9323</v>
      </c>
      <c r="P7638" t="s">
        <v>9324</v>
      </c>
    </row>
    <row r="7639" spans="1:16" x14ac:dyDescent="0.25">
      <c r="A7639" t="s">
        <v>0</v>
      </c>
      <c r="B7639" t="s">
        <v>7444</v>
      </c>
      <c r="C7639" t="s">
        <v>39</v>
      </c>
      <c r="D7639" t="s">
        <v>3828</v>
      </c>
      <c r="E7639" t="s">
        <v>20</v>
      </c>
      <c r="F7639" t="b">
        <v>1</v>
      </c>
      <c r="G7639" t="s">
        <v>27</v>
      </c>
      <c r="H7639" s="4">
        <v>45749.375150462962</v>
      </c>
      <c r="I7639" t="b">
        <v>1</v>
      </c>
      <c r="J7639" t="b">
        <v>0</v>
      </c>
      <c r="K7639" t="s">
        <v>24</v>
      </c>
      <c r="L7639" t="s">
        <v>22</v>
      </c>
      <c r="M7639">
        <v>163085</v>
      </c>
      <c r="O7639" t="s">
        <v>7445</v>
      </c>
      <c r="P7639" t="s">
        <v>709</v>
      </c>
    </row>
    <row r="7640" spans="1:16" x14ac:dyDescent="0.25">
      <c r="A7640" t="s">
        <v>0</v>
      </c>
      <c r="B7640" t="s">
        <v>0</v>
      </c>
      <c r="C7640" t="s">
        <v>10478</v>
      </c>
      <c r="D7640" t="s">
        <v>7546</v>
      </c>
      <c r="E7640" t="s">
        <v>34</v>
      </c>
      <c r="F7640" t="b">
        <v>0</v>
      </c>
      <c r="G7640" t="s">
        <v>52</v>
      </c>
      <c r="H7640" s="4">
        <v>45749.390636574077</v>
      </c>
      <c r="I7640" t="b">
        <v>0</v>
      </c>
      <c r="J7640" t="b">
        <v>0</v>
      </c>
      <c r="K7640" t="s">
        <v>24</v>
      </c>
      <c r="L7640" t="s">
        <v>36</v>
      </c>
      <c r="N7640">
        <v>15</v>
      </c>
      <c r="O7640" t="s">
        <v>7547</v>
      </c>
      <c r="P7640" t="s">
        <v>61</v>
      </c>
    </row>
    <row r="7641" spans="1:16" x14ac:dyDescent="0.25">
      <c r="A7641" t="s">
        <v>2</v>
      </c>
      <c r="B7641" t="s">
        <v>2561</v>
      </c>
      <c r="C7641" t="s">
        <v>1325</v>
      </c>
      <c r="D7641" t="s">
        <v>3972</v>
      </c>
      <c r="E7641" t="s">
        <v>20</v>
      </c>
      <c r="F7641" t="b">
        <v>0</v>
      </c>
      <c r="G7641" t="s">
        <v>23</v>
      </c>
      <c r="H7641" s="4">
        <v>45749.411817129629</v>
      </c>
      <c r="I7641" t="b">
        <v>0</v>
      </c>
      <c r="J7641" t="b">
        <v>1</v>
      </c>
      <c r="K7641" t="s">
        <v>24</v>
      </c>
      <c r="L7641" t="s">
        <v>22</v>
      </c>
      <c r="M7641">
        <v>136000</v>
      </c>
      <c r="O7641" t="s">
        <v>2457</v>
      </c>
      <c r="P7641" t="s">
        <v>10479</v>
      </c>
    </row>
    <row r="7642" spans="1:16" x14ac:dyDescent="0.25">
      <c r="A7642" t="s">
        <v>0</v>
      </c>
      <c r="B7642" t="s">
        <v>0</v>
      </c>
      <c r="C7642" t="s">
        <v>10480</v>
      </c>
      <c r="D7642" t="s">
        <v>7546</v>
      </c>
      <c r="E7642" t="s">
        <v>34</v>
      </c>
      <c r="F7642" t="b">
        <v>0</v>
      </c>
      <c r="G7642" t="s">
        <v>52</v>
      </c>
      <c r="H7642" s="4">
        <v>45749.432337962957</v>
      </c>
      <c r="I7642" t="b">
        <v>0</v>
      </c>
      <c r="J7642" t="b">
        <v>0</v>
      </c>
      <c r="K7642" t="s">
        <v>24</v>
      </c>
      <c r="L7642" t="s">
        <v>36</v>
      </c>
      <c r="N7642">
        <v>15</v>
      </c>
      <c r="O7642" t="s">
        <v>7547</v>
      </c>
      <c r="P7642" t="s">
        <v>61</v>
      </c>
    </row>
    <row r="7643" spans="1:16" x14ac:dyDescent="0.25">
      <c r="A7643" t="s">
        <v>0</v>
      </c>
      <c r="B7643" t="s">
        <v>0</v>
      </c>
      <c r="C7643" t="s">
        <v>10481</v>
      </c>
      <c r="D7643" t="s">
        <v>7546</v>
      </c>
      <c r="E7643" t="s">
        <v>34</v>
      </c>
      <c r="F7643" t="b">
        <v>0</v>
      </c>
      <c r="G7643" t="s">
        <v>52</v>
      </c>
      <c r="H7643" s="4">
        <v>45749.432337962957</v>
      </c>
      <c r="I7643" t="b">
        <v>0</v>
      </c>
      <c r="J7643" t="b">
        <v>0</v>
      </c>
      <c r="K7643" t="s">
        <v>24</v>
      </c>
      <c r="L7643" t="s">
        <v>36</v>
      </c>
      <c r="N7643">
        <v>15</v>
      </c>
      <c r="O7643" t="s">
        <v>7547</v>
      </c>
      <c r="P7643" t="s">
        <v>61</v>
      </c>
    </row>
    <row r="7644" spans="1:16" x14ac:dyDescent="0.25">
      <c r="A7644" t="s">
        <v>1</v>
      </c>
      <c r="B7644" t="s">
        <v>10482</v>
      </c>
      <c r="C7644" t="s">
        <v>39</v>
      </c>
      <c r="D7644" t="s">
        <v>2208</v>
      </c>
      <c r="E7644" t="s">
        <v>20</v>
      </c>
      <c r="F7644" t="b">
        <v>1</v>
      </c>
      <c r="G7644" t="s">
        <v>27</v>
      </c>
      <c r="H7644" s="4">
        <v>45749.432557870372</v>
      </c>
      <c r="I7644" t="b">
        <v>0</v>
      </c>
      <c r="J7644" t="b">
        <v>1</v>
      </c>
      <c r="K7644" t="s">
        <v>24</v>
      </c>
      <c r="L7644" t="s">
        <v>22</v>
      </c>
      <c r="M7644">
        <v>125000</v>
      </c>
      <c r="O7644" t="s">
        <v>10263</v>
      </c>
      <c r="P7644" t="s">
        <v>48</v>
      </c>
    </row>
    <row r="7645" spans="1:16" x14ac:dyDescent="0.25">
      <c r="A7645" t="s">
        <v>0</v>
      </c>
      <c r="B7645" t="s">
        <v>0</v>
      </c>
      <c r="C7645" t="s">
        <v>10483</v>
      </c>
      <c r="D7645" t="s">
        <v>7546</v>
      </c>
      <c r="E7645" t="s">
        <v>34</v>
      </c>
      <c r="F7645" t="b">
        <v>0</v>
      </c>
      <c r="G7645" t="s">
        <v>52</v>
      </c>
      <c r="H7645" s="4">
        <v>45749.473969907413</v>
      </c>
      <c r="I7645" t="b">
        <v>0</v>
      </c>
      <c r="J7645" t="b">
        <v>0</v>
      </c>
      <c r="K7645" t="s">
        <v>24</v>
      </c>
      <c r="L7645" t="s">
        <v>36</v>
      </c>
      <c r="N7645">
        <v>15</v>
      </c>
      <c r="O7645" t="s">
        <v>7547</v>
      </c>
      <c r="P7645" t="s">
        <v>61</v>
      </c>
    </row>
    <row r="7646" spans="1:16" x14ac:dyDescent="0.25">
      <c r="A7646" t="s">
        <v>25</v>
      </c>
      <c r="B7646" t="s">
        <v>9369</v>
      </c>
      <c r="C7646" t="s">
        <v>9370</v>
      </c>
      <c r="D7646" t="s">
        <v>3350</v>
      </c>
      <c r="E7646" t="s">
        <v>20</v>
      </c>
      <c r="F7646" t="b">
        <v>0</v>
      </c>
      <c r="G7646" t="s">
        <v>314</v>
      </c>
      <c r="H7646" s="4">
        <v>45749.483020833337</v>
      </c>
      <c r="I7646" t="b">
        <v>1</v>
      </c>
      <c r="J7646" t="b">
        <v>0</v>
      </c>
      <c r="K7646" t="s">
        <v>314</v>
      </c>
      <c r="L7646" t="s">
        <v>22</v>
      </c>
      <c r="M7646">
        <v>40000</v>
      </c>
      <c r="O7646" t="s">
        <v>3350</v>
      </c>
      <c r="P7646" t="s">
        <v>1304</v>
      </c>
    </row>
    <row r="7647" spans="1:16" x14ac:dyDescent="0.25">
      <c r="A7647" t="s">
        <v>139</v>
      </c>
      <c r="B7647" t="s">
        <v>2126</v>
      </c>
      <c r="C7647" t="s">
        <v>5387</v>
      </c>
      <c r="D7647" t="s">
        <v>3972</v>
      </c>
      <c r="E7647" t="s">
        <v>20</v>
      </c>
      <c r="F7647" t="b">
        <v>0</v>
      </c>
      <c r="G7647" t="s">
        <v>27</v>
      </c>
      <c r="H7647" s="4">
        <v>45749.500277777777</v>
      </c>
      <c r="I7647" t="b">
        <v>0</v>
      </c>
      <c r="J7647" t="b">
        <v>1</v>
      </c>
      <c r="K7647" t="s">
        <v>24</v>
      </c>
      <c r="L7647" t="s">
        <v>22</v>
      </c>
      <c r="M7647">
        <v>120000</v>
      </c>
      <c r="O7647" t="s">
        <v>482</v>
      </c>
    </row>
    <row r="7648" spans="1:16" x14ac:dyDescent="0.25">
      <c r="A7648" t="s">
        <v>0</v>
      </c>
      <c r="B7648" t="s">
        <v>0</v>
      </c>
      <c r="C7648" t="s">
        <v>10484</v>
      </c>
      <c r="D7648" t="s">
        <v>7546</v>
      </c>
      <c r="E7648" t="s">
        <v>34</v>
      </c>
      <c r="F7648" t="b">
        <v>0</v>
      </c>
      <c r="G7648" t="s">
        <v>41</v>
      </c>
      <c r="H7648" s="4">
        <v>45749.500462962962</v>
      </c>
      <c r="I7648" t="b">
        <v>0</v>
      </c>
      <c r="J7648" t="b">
        <v>0</v>
      </c>
      <c r="K7648" t="s">
        <v>24</v>
      </c>
      <c r="L7648" t="s">
        <v>36</v>
      </c>
      <c r="N7648">
        <v>15</v>
      </c>
      <c r="O7648" t="s">
        <v>7547</v>
      </c>
      <c r="P7648" t="s">
        <v>61</v>
      </c>
    </row>
    <row r="7649" spans="1:16" x14ac:dyDescent="0.25">
      <c r="A7649" t="s">
        <v>0</v>
      </c>
      <c r="B7649" t="s">
        <v>0</v>
      </c>
      <c r="C7649" t="s">
        <v>569</v>
      </c>
      <c r="D7649" t="s">
        <v>7546</v>
      </c>
      <c r="E7649" t="s">
        <v>34</v>
      </c>
      <c r="F7649" t="b">
        <v>0</v>
      </c>
      <c r="G7649" t="s">
        <v>52</v>
      </c>
      <c r="H7649" s="4">
        <v>45749.515636574077</v>
      </c>
      <c r="I7649" t="b">
        <v>0</v>
      </c>
      <c r="J7649" t="b">
        <v>0</v>
      </c>
      <c r="K7649" t="s">
        <v>24</v>
      </c>
      <c r="L7649" t="s">
        <v>36</v>
      </c>
      <c r="N7649">
        <v>15</v>
      </c>
      <c r="O7649" t="s">
        <v>7547</v>
      </c>
      <c r="P7649" t="s">
        <v>61</v>
      </c>
    </row>
    <row r="7650" spans="1:16" x14ac:dyDescent="0.25">
      <c r="A7650" t="s">
        <v>0</v>
      </c>
      <c r="B7650" t="s">
        <v>0</v>
      </c>
      <c r="C7650" t="s">
        <v>10485</v>
      </c>
      <c r="D7650" t="s">
        <v>7546</v>
      </c>
      <c r="E7650" t="s">
        <v>34</v>
      </c>
      <c r="F7650" t="b">
        <v>0</v>
      </c>
      <c r="G7650" t="s">
        <v>52</v>
      </c>
      <c r="H7650" s="4">
        <v>45749.5156712963</v>
      </c>
      <c r="I7650" t="b">
        <v>0</v>
      </c>
      <c r="J7650" t="b">
        <v>0</v>
      </c>
      <c r="K7650" t="s">
        <v>24</v>
      </c>
      <c r="L7650" t="s">
        <v>36</v>
      </c>
      <c r="N7650">
        <v>15</v>
      </c>
      <c r="O7650" t="s">
        <v>7547</v>
      </c>
      <c r="P7650" t="s">
        <v>61</v>
      </c>
    </row>
    <row r="7651" spans="1:16" x14ac:dyDescent="0.25">
      <c r="A7651" t="s">
        <v>0</v>
      </c>
      <c r="B7651" t="s">
        <v>1469</v>
      </c>
      <c r="C7651" t="s">
        <v>151</v>
      </c>
      <c r="D7651" t="s">
        <v>2208</v>
      </c>
      <c r="E7651" t="s">
        <v>20</v>
      </c>
      <c r="F7651" t="b">
        <v>0</v>
      </c>
      <c r="G7651" t="s">
        <v>30</v>
      </c>
      <c r="H7651" s="4">
        <v>45749.557060185187</v>
      </c>
      <c r="I7651" t="b">
        <v>0</v>
      </c>
      <c r="J7651" t="b">
        <v>1</v>
      </c>
      <c r="K7651" t="s">
        <v>24</v>
      </c>
      <c r="L7651" t="s">
        <v>22</v>
      </c>
      <c r="M7651">
        <v>111750</v>
      </c>
      <c r="O7651" t="s">
        <v>4352</v>
      </c>
      <c r="P7651" t="s">
        <v>4353</v>
      </c>
    </row>
    <row r="7652" spans="1:16" x14ac:dyDescent="0.25">
      <c r="A7652" t="s">
        <v>139</v>
      </c>
      <c r="B7652" t="s">
        <v>10486</v>
      </c>
      <c r="C7652" t="s">
        <v>2887</v>
      </c>
      <c r="D7652" t="s">
        <v>3972</v>
      </c>
      <c r="E7652" t="s">
        <v>20</v>
      </c>
      <c r="F7652" t="b">
        <v>0</v>
      </c>
      <c r="G7652" t="s">
        <v>52</v>
      </c>
      <c r="H7652" s="4">
        <v>45749.557349537034</v>
      </c>
      <c r="I7652" t="b">
        <v>0</v>
      </c>
      <c r="J7652" t="b">
        <v>0</v>
      </c>
      <c r="K7652" t="s">
        <v>24</v>
      </c>
      <c r="L7652" t="s">
        <v>22</v>
      </c>
      <c r="M7652">
        <v>75000</v>
      </c>
      <c r="O7652" t="s">
        <v>737</v>
      </c>
    </row>
    <row r="7653" spans="1:16" x14ac:dyDescent="0.25">
      <c r="A7653" t="s">
        <v>2</v>
      </c>
      <c r="B7653" t="s">
        <v>10487</v>
      </c>
      <c r="C7653" t="s">
        <v>606</v>
      </c>
      <c r="D7653" t="s">
        <v>3972</v>
      </c>
      <c r="E7653" t="s">
        <v>51</v>
      </c>
      <c r="F7653" t="b">
        <v>0</v>
      </c>
      <c r="G7653" t="s">
        <v>41</v>
      </c>
      <c r="H7653" s="4">
        <v>45749.558495370373</v>
      </c>
      <c r="I7653" t="b">
        <v>1</v>
      </c>
      <c r="J7653" t="b">
        <v>0</v>
      </c>
      <c r="K7653" t="s">
        <v>24</v>
      </c>
      <c r="L7653" t="s">
        <v>36</v>
      </c>
      <c r="N7653">
        <v>75</v>
      </c>
      <c r="O7653" t="s">
        <v>10488</v>
      </c>
      <c r="P7653" t="s">
        <v>1366</v>
      </c>
    </row>
    <row r="7654" spans="1:16" x14ac:dyDescent="0.25">
      <c r="A7654" t="s">
        <v>2</v>
      </c>
      <c r="B7654" t="s">
        <v>2</v>
      </c>
      <c r="C7654" t="s">
        <v>329</v>
      </c>
      <c r="D7654" t="s">
        <v>131</v>
      </c>
      <c r="E7654" t="s">
        <v>20</v>
      </c>
      <c r="F7654" t="b">
        <v>0</v>
      </c>
      <c r="G7654" t="s">
        <v>23</v>
      </c>
      <c r="H7654" s="4">
        <v>45749.578298611108</v>
      </c>
      <c r="I7654" t="b">
        <v>1</v>
      </c>
      <c r="J7654" t="b">
        <v>0</v>
      </c>
      <c r="K7654" t="s">
        <v>24</v>
      </c>
      <c r="L7654" t="s">
        <v>22</v>
      </c>
      <c r="M7654">
        <v>155000</v>
      </c>
      <c r="O7654" t="s">
        <v>131</v>
      </c>
      <c r="P7654" t="s">
        <v>10489</v>
      </c>
    </row>
    <row r="7655" spans="1:16" x14ac:dyDescent="0.25">
      <c r="A7655" t="s">
        <v>0</v>
      </c>
      <c r="B7655" t="s">
        <v>10490</v>
      </c>
      <c r="C7655" t="s">
        <v>10447</v>
      </c>
      <c r="D7655" t="s">
        <v>3828</v>
      </c>
      <c r="E7655" t="s">
        <v>20</v>
      </c>
      <c r="F7655" t="b">
        <v>0</v>
      </c>
      <c r="G7655" t="s">
        <v>30</v>
      </c>
      <c r="H7655" s="4">
        <v>45749.598749999997</v>
      </c>
      <c r="I7655" t="b">
        <v>0</v>
      </c>
      <c r="J7655" t="b">
        <v>1</v>
      </c>
      <c r="K7655" t="s">
        <v>24</v>
      </c>
      <c r="L7655" t="s">
        <v>36</v>
      </c>
      <c r="N7655">
        <v>19.5</v>
      </c>
      <c r="O7655" t="s">
        <v>10491</v>
      </c>
      <c r="P7655" t="s">
        <v>10492</v>
      </c>
    </row>
    <row r="7656" spans="1:16" x14ac:dyDescent="0.25">
      <c r="A7656" t="s">
        <v>0</v>
      </c>
      <c r="B7656" t="s">
        <v>10493</v>
      </c>
      <c r="C7656" t="s">
        <v>10447</v>
      </c>
      <c r="D7656" t="s">
        <v>3828</v>
      </c>
      <c r="E7656" t="s">
        <v>51</v>
      </c>
      <c r="F7656" t="b">
        <v>0</v>
      </c>
      <c r="G7656" t="s">
        <v>30</v>
      </c>
      <c r="H7656" s="4">
        <v>45749.598749999997</v>
      </c>
      <c r="I7656" t="b">
        <v>0</v>
      </c>
      <c r="J7656" t="b">
        <v>1</v>
      </c>
      <c r="K7656" t="s">
        <v>24</v>
      </c>
      <c r="L7656" t="s">
        <v>36</v>
      </c>
      <c r="N7656">
        <v>19</v>
      </c>
      <c r="O7656" t="s">
        <v>10494</v>
      </c>
      <c r="P7656" t="s">
        <v>3197</v>
      </c>
    </row>
    <row r="7657" spans="1:16" x14ac:dyDescent="0.25">
      <c r="A7657" t="s">
        <v>0</v>
      </c>
      <c r="B7657" t="s">
        <v>10495</v>
      </c>
      <c r="C7657" t="s">
        <v>114</v>
      </c>
      <c r="D7657" t="s">
        <v>3972</v>
      </c>
      <c r="E7657" t="s">
        <v>51</v>
      </c>
      <c r="F7657" t="b">
        <v>0</v>
      </c>
      <c r="G7657" t="s">
        <v>27</v>
      </c>
      <c r="H7657" s="4">
        <v>45749.625162037039</v>
      </c>
      <c r="I7657" t="b">
        <v>0</v>
      </c>
      <c r="J7657" t="b">
        <v>1</v>
      </c>
      <c r="K7657" t="s">
        <v>24</v>
      </c>
      <c r="L7657" t="s">
        <v>36</v>
      </c>
      <c r="N7657">
        <v>70</v>
      </c>
      <c r="O7657" t="s">
        <v>1650</v>
      </c>
      <c r="P7657" t="s">
        <v>10496</v>
      </c>
    </row>
    <row r="7658" spans="1:16" x14ac:dyDescent="0.25">
      <c r="A7658" t="s">
        <v>0</v>
      </c>
      <c r="B7658" t="s">
        <v>10497</v>
      </c>
      <c r="C7658" t="s">
        <v>10447</v>
      </c>
      <c r="D7658" t="s">
        <v>3972</v>
      </c>
      <c r="E7658" t="s">
        <v>51</v>
      </c>
      <c r="F7658" t="b">
        <v>0</v>
      </c>
      <c r="G7658" t="s">
        <v>30</v>
      </c>
      <c r="H7658" s="4">
        <v>45749.640416666669</v>
      </c>
      <c r="I7658" t="b">
        <v>0</v>
      </c>
      <c r="J7658" t="b">
        <v>0</v>
      </c>
      <c r="K7658" t="s">
        <v>24</v>
      </c>
      <c r="L7658" t="s">
        <v>36</v>
      </c>
      <c r="N7658">
        <v>19</v>
      </c>
      <c r="O7658" t="s">
        <v>10498</v>
      </c>
      <c r="P7658" t="s">
        <v>3197</v>
      </c>
    </row>
    <row r="7659" spans="1:16" x14ac:dyDescent="0.25">
      <c r="A7659" t="s">
        <v>40</v>
      </c>
      <c r="B7659" t="s">
        <v>10499</v>
      </c>
      <c r="C7659" t="s">
        <v>1487</v>
      </c>
      <c r="D7659" t="s">
        <v>3600</v>
      </c>
      <c r="E7659" t="s">
        <v>20</v>
      </c>
      <c r="F7659" t="b">
        <v>0</v>
      </c>
      <c r="G7659" t="s">
        <v>27</v>
      </c>
      <c r="H7659" s="4">
        <v>45749.641469907408</v>
      </c>
      <c r="I7659" t="b">
        <v>1</v>
      </c>
      <c r="J7659" t="b">
        <v>0</v>
      </c>
      <c r="K7659" t="s">
        <v>24</v>
      </c>
      <c r="L7659" t="s">
        <v>36</v>
      </c>
      <c r="N7659">
        <v>60</v>
      </c>
      <c r="O7659" t="s">
        <v>10500</v>
      </c>
      <c r="P7659" t="s">
        <v>10501</v>
      </c>
    </row>
    <row r="7660" spans="1:16" x14ac:dyDescent="0.25">
      <c r="A7660" t="s">
        <v>40</v>
      </c>
      <c r="B7660" t="s">
        <v>10502</v>
      </c>
      <c r="C7660" t="s">
        <v>158</v>
      </c>
      <c r="D7660" t="s">
        <v>4034</v>
      </c>
      <c r="E7660" t="s">
        <v>20</v>
      </c>
      <c r="F7660" t="b">
        <v>0</v>
      </c>
      <c r="G7660" t="s">
        <v>158</v>
      </c>
      <c r="H7660" s="4">
        <v>45749.644606481481</v>
      </c>
      <c r="I7660" t="b">
        <v>0</v>
      </c>
      <c r="J7660" t="b">
        <v>0</v>
      </c>
      <c r="K7660" t="s">
        <v>158</v>
      </c>
      <c r="L7660" t="s">
        <v>22</v>
      </c>
      <c r="M7660">
        <v>83999.5</v>
      </c>
      <c r="O7660" t="s">
        <v>1438</v>
      </c>
      <c r="P7660" t="s">
        <v>48</v>
      </c>
    </row>
    <row r="7661" spans="1:16" x14ac:dyDescent="0.25">
      <c r="A7661" t="s">
        <v>2</v>
      </c>
      <c r="B7661" t="s">
        <v>10503</v>
      </c>
      <c r="C7661" t="s">
        <v>762</v>
      </c>
      <c r="D7661" t="s">
        <v>4034</v>
      </c>
      <c r="E7661" t="s">
        <v>20</v>
      </c>
      <c r="F7661" t="b">
        <v>0</v>
      </c>
      <c r="G7661" t="s">
        <v>762</v>
      </c>
      <c r="H7661" s="4">
        <v>45749.645729166667</v>
      </c>
      <c r="I7661" t="b">
        <v>0</v>
      </c>
      <c r="J7661" t="b">
        <v>0</v>
      </c>
      <c r="K7661" t="s">
        <v>762</v>
      </c>
      <c r="L7661" t="s">
        <v>22</v>
      </c>
      <c r="M7661">
        <v>40000</v>
      </c>
      <c r="O7661" t="s">
        <v>10504</v>
      </c>
      <c r="P7661" t="s">
        <v>10505</v>
      </c>
    </row>
    <row r="7662" spans="1:16" x14ac:dyDescent="0.25">
      <c r="A7662" t="s">
        <v>0</v>
      </c>
      <c r="B7662" t="s">
        <v>10506</v>
      </c>
      <c r="C7662" t="s">
        <v>106</v>
      </c>
      <c r="D7662" t="s">
        <v>4034</v>
      </c>
      <c r="E7662" t="s">
        <v>20</v>
      </c>
      <c r="F7662" t="b">
        <v>0</v>
      </c>
      <c r="G7662" t="s">
        <v>106</v>
      </c>
      <c r="H7662" s="4">
        <v>45749.646261574067</v>
      </c>
      <c r="I7662" t="b">
        <v>0</v>
      </c>
      <c r="J7662" t="b">
        <v>0</v>
      </c>
      <c r="K7662" t="s">
        <v>106</v>
      </c>
      <c r="L7662" t="s">
        <v>22</v>
      </c>
      <c r="M7662">
        <v>46000</v>
      </c>
      <c r="O7662" t="s">
        <v>10507</v>
      </c>
      <c r="P7662" t="s">
        <v>3152</v>
      </c>
    </row>
    <row r="7663" spans="1:16" x14ac:dyDescent="0.25">
      <c r="A7663" t="s">
        <v>25</v>
      </c>
      <c r="B7663" t="s">
        <v>10508</v>
      </c>
      <c r="C7663" t="s">
        <v>760</v>
      </c>
      <c r="D7663" t="s">
        <v>4034</v>
      </c>
      <c r="E7663" t="s">
        <v>20</v>
      </c>
      <c r="F7663" t="b">
        <v>0</v>
      </c>
      <c r="G7663" t="s">
        <v>760</v>
      </c>
      <c r="H7663" s="4">
        <v>45749.648888888893</v>
      </c>
      <c r="I7663" t="b">
        <v>0</v>
      </c>
      <c r="J7663" t="b">
        <v>0</v>
      </c>
      <c r="K7663" t="s">
        <v>760</v>
      </c>
      <c r="L7663" t="s">
        <v>22</v>
      </c>
      <c r="M7663">
        <v>64213.5</v>
      </c>
      <c r="O7663" t="s">
        <v>742</v>
      </c>
      <c r="P7663" t="s">
        <v>10509</v>
      </c>
    </row>
    <row r="7664" spans="1:16" x14ac:dyDescent="0.25">
      <c r="A7664" t="s">
        <v>139</v>
      </c>
      <c r="B7664" t="s">
        <v>10510</v>
      </c>
      <c r="C7664" t="s">
        <v>203</v>
      </c>
      <c r="D7664" t="s">
        <v>3972</v>
      </c>
      <c r="E7664" t="s">
        <v>51</v>
      </c>
      <c r="F7664" t="b">
        <v>0</v>
      </c>
      <c r="G7664" t="s">
        <v>23</v>
      </c>
      <c r="H7664" s="4">
        <v>45749.661226851851</v>
      </c>
      <c r="I7664" t="b">
        <v>0</v>
      </c>
      <c r="J7664" t="b">
        <v>0</v>
      </c>
      <c r="K7664" t="s">
        <v>24</v>
      </c>
      <c r="L7664" t="s">
        <v>36</v>
      </c>
      <c r="N7664">
        <v>50</v>
      </c>
      <c r="O7664" t="s">
        <v>1613</v>
      </c>
      <c r="P7664" t="s">
        <v>10511</v>
      </c>
    </row>
    <row r="7665" spans="1:16" x14ac:dyDescent="0.25">
      <c r="A7665" t="s">
        <v>0</v>
      </c>
      <c r="B7665" t="s">
        <v>1290</v>
      </c>
      <c r="C7665" t="s">
        <v>236</v>
      </c>
      <c r="D7665" t="s">
        <v>7657</v>
      </c>
      <c r="E7665" t="s">
        <v>20</v>
      </c>
      <c r="F7665" t="b">
        <v>0</v>
      </c>
      <c r="G7665" t="s">
        <v>27</v>
      </c>
      <c r="H7665" s="4">
        <v>45749.666817129633</v>
      </c>
      <c r="I7665" t="b">
        <v>0</v>
      </c>
      <c r="J7665" t="b">
        <v>1</v>
      </c>
      <c r="K7665" t="s">
        <v>24</v>
      </c>
      <c r="L7665" t="s">
        <v>22</v>
      </c>
      <c r="M7665">
        <v>170000</v>
      </c>
      <c r="O7665" t="s">
        <v>10512</v>
      </c>
      <c r="P7665" t="s">
        <v>10513</v>
      </c>
    </row>
    <row r="7666" spans="1:16" x14ac:dyDescent="0.25">
      <c r="A7666" t="s">
        <v>28</v>
      </c>
      <c r="B7666" t="s">
        <v>28</v>
      </c>
      <c r="C7666" t="s">
        <v>774</v>
      </c>
      <c r="D7666" t="s">
        <v>3972</v>
      </c>
      <c r="E7666" t="s">
        <v>20</v>
      </c>
      <c r="F7666" t="b">
        <v>0</v>
      </c>
      <c r="G7666" t="s">
        <v>27</v>
      </c>
      <c r="H7666" s="4">
        <v>45749.683287037027</v>
      </c>
      <c r="I7666" t="b">
        <v>0</v>
      </c>
      <c r="J7666" t="b">
        <v>1</v>
      </c>
      <c r="K7666" t="s">
        <v>24</v>
      </c>
      <c r="L7666" t="s">
        <v>22</v>
      </c>
      <c r="M7666">
        <v>175000</v>
      </c>
      <c r="O7666" t="s">
        <v>10514</v>
      </c>
      <c r="P7666" t="s">
        <v>10515</v>
      </c>
    </row>
    <row r="7667" spans="1:16" x14ac:dyDescent="0.25">
      <c r="A7667" t="s">
        <v>1</v>
      </c>
      <c r="B7667" t="s">
        <v>10516</v>
      </c>
      <c r="C7667" t="s">
        <v>49</v>
      </c>
      <c r="D7667" t="s">
        <v>3972</v>
      </c>
      <c r="E7667" t="s">
        <v>51</v>
      </c>
      <c r="F7667" t="b">
        <v>0</v>
      </c>
      <c r="G7667" t="s">
        <v>41</v>
      </c>
      <c r="H7667" s="4">
        <v>45749.708715277768</v>
      </c>
      <c r="I7667" t="b">
        <v>0</v>
      </c>
      <c r="J7667" t="b">
        <v>1</v>
      </c>
      <c r="K7667" t="s">
        <v>24</v>
      </c>
      <c r="L7667" t="s">
        <v>36</v>
      </c>
      <c r="N7667">
        <v>79</v>
      </c>
      <c r="O7667" t="s">
        <v>806</v>
      </c>
      <c r="P7667" t="s">
        <v>2497</v>
      </c>
    </row>
    <row r="7668" spans="1:16" x14ac:dyDescent="0.25">
      <c r="A7668" t="s">
        <v>25</v>
      </c>
      <c r="B7668" t="s">
        <v>10517</v>
      </c>
      <c r="C7668" t="s">
        <v>94</v>
      </c>
      <c r="D7668" t="s">
        <v>3972</v>
      </c>
      <c r="E7668" t="s">
        <v>20</v>
      </c>
      <c r="F7668" t="b">
        <v>0</v>
      </c>
      <c r="G7668" t="s">
        <v>30</v>
      </c>
      <c r="H7668" s="4">
        <v>45749.723749999997</v>
      </c>
      <c r="I7668" t="b">
        <v>0</v>
      </c>
      <c r="J7668" t="b">
        <v>1</v>
      </c>
      <c r="K7668" t="s">
        <v>24</v>
      </c>
      <c r="L7668" t="s">
        <v>22</v>
      </c>
      <c r="M7668">
        <v>72500</v>
      </c>
      <c r="O7668" t="s">
        <v>10518</v>
      </c>
      <c r="P7668" t="s">
        <v>448</v>
      </c>
    </row>
    <row r="7669" spans="1:16" x14ac:dyDescent="0.25">
      <c r="A7669" t="s">
        <v>28</v>
      </c>
      <c r="B7669" t="s">
        <v>10519</v>
      </c>
      <c r="C7669" t="s">
        <v>39</v>
      </c>
      <c r="D7669" t="s">
        <v>7165</v>
      </c>
      <c r="F7669" t="b">
        <v>1</v>
      </c>
      <c r="G7669" t="s">
        <v>414</v>
      </c>
      <c r="H7669" s="4">
        <v>45749.73128472222</v>
      </c>
      <c r="I7669" t="b">
        <v>0</v>
      </c>
      <c r="J7669" t="b">
        <v>0</v>
      </c>
      <c r="K7669" t="s">
        <v>414</v>
      </c>
      <c r="L7669" t="s">
        <v>36</v>
      </c>
      <c r="N7669">
        <v>50</v>
      </c>
      <c r="O7669" t="s">
        <v>1667</v>
      </c>
    </row>
    <row r="7670" spans="1:16" x14ac:dyDescent="0.25">
      <c r="A7670" t="s">
        <v>28</v>
      </c>
      <c r="B7670" t="s">
        <v>10449</v>
      </c>
      <c r="C7670" t="s">
        <v>39</v>
      </c>
      <c r="D7670" t="s">
        <v>3972</v>
      </c>
      <c r="E7670" t="s">
        <v>20</v>
      </c>
      <c r="F7670" t="b">
        <v>1</v>
      </c>
      <c r="G7670" t="s">
        <v>912</v>
      </c>
      <c r="H7670" s="4">
        <v>45749.732465277782</v>
      </c>
      <c r="I7670" t="b">
        <v>0</v>
      </c>
      <c r="J7670" t="b">
        <v>0</v>
      </c>
      <c r="K7670" t="s">
        <v>912</v>
      </c>
      <c r="L7670" t="s">
        <v>36</v>
      </c>
      <c r="N7670">
        <v>50</v>
      </c>
      <c r="O7670" t="s">
        <v>1667</v>
      </c>
      <c r="P7670" t="s">
        <v>7458</v>
      </c>
    </row>
    <row r="7671" spans="1:16" x14ac:dyDescent="0.25">
      <c r="A7671" t="s">
        <v>28</v>
      </c>
      <c r="B7671" t="s">
        <v>10449</v>
      </c>
      <c r="C7671" t="s">
        <v>39</v>
      </c>
      <c r="D7671" t="s">
        <v>3972</v>
      </c>
      <c r="E7671" t="s">
        <v>20</v>
      </c>
      <c r="F7671" t="b">
        <v>1</v>
      </c>
      <c r="G7671" t="s">
        <v>148</v>
      </c>
      <c r="H7671" s="4">
        <v>45749.740347222221</v>
      </c>
      <c r="I7671" t="b">
        <v>0</v>
      </c>
      <c r="J7671" t="b">
        <v>0</v>
      </c>
      <c r="K7671" t="s">
        <v>148</v>
      </c>
      <c r="L7671" t="s">
        <v>36</v>
      </c>
      <c r="N7671">
        <v>50</v>
      </c>
      <c r="O7671" t="s">
        <v>1667</v>
      </c>
      <c r="P7671" t="s">
        <v>7458</v>
      </c>
    </row>
    <row r="7672" spans="1:16" x14ac:dyDescent="0.25">
      <c r="A7672" t="s">
        <v>2</v>
      </c>
      <c r="B7672" t="s">
        <v>129</v>
      </c>
      <c r="C7672" t="s">
        <v>3862</v>
      </c>
      <c r="D7672" t="s">
        <v>3972</v>
      </c>
      <c r="E7672" t="s">
        <v>20</v>
      </c>
      <c r="F7672" t="b">
        <v>0</v>
      </c>
      <c r="G7672" t="s">
        <v>35</v>
      </c>
      <c r="H7672" s="4">
        <v>45749.767210648148</v>
      </c>
      <c r="I7672" t="b">
        <v>1</v>
      </c>
      <c r="J7672" t="b">
        <v>1</v>
      </c>
      <c r="K7672" t="s">
        <v>24</v>
      </c>
      <c r="L7672" t="s">
        <v>22</v>
      </c>
      <c r="M7672">
        <v>140000</v>
      </c>
      <c r="O7672" t="s">
        <v>10520</v>
      </c>
      <c r="P7672" t="s">
        <v>10521</v>
      </c>
    </row>
    <row r="7673" spans="1:16" x14ac:dyDescent="0.25">
      <c r="A7673" t="s">
        <v>19</v>
      </c>
      <c r="B7673" t="s">
        <v>10522</v>
      </c>
      <c r="C7673" t="s">
        <v>158</v>
      </c>
      <c r="D7673" t="s">
        <v>4034</v>
      </c>
      <c r="E7673" t="s">
        <v>20</v>
      </c>
      <c r="F7673" t="b">
        <v>0</v>
      </c>
      <c r="G7673" t="s">
        <v>158</v>
      </c>
      <c r="H7673" s="4">
        <v>45749.769652777781</v>
      </c>
      <c r="I7673" t="b">
        <v>0</v>
      </c>
      <c r="J7673" t="b">
        <v>0</v>
      </c>
      <c r="K7673" t="s">
        <v>158</v>
      </c>
      <c r="L7673" t="s">
        <v>22</v>
      </c>
      <c r="M7673">
        <v>48000</v>
      </c>
      <c r="O7673" t="s">
        <v>1906</v>
      </c>
      <c r="P7673" t="s">
        <v>10523</v>
      </c>
    </row>
    <row r="7674" spans="1:16" x14ac:dyDescent="0.25">
      <c r="A7674" t="s">
        <v>0</v>
      </c>
      <c r="B7674" t="s">
        <v>0</v>
      </c>
      <c r="C7674" t="s">
        <v>3519</v>
      </c>
      <c r="D7674" t="s">
        <v>3828</v>
      </c>
      <c r="E7674" t="s">
        <v>20</v>
      </c>
      <c r="F7674" t="b">
        <v>0</v>
      </c>
      <c r="G7674" t="s">
        <v>27</v>
      </c>
      <c r="H7674" s="4">
        <v>45749.791828703703</v>
      </c>
      <c r="I7674" t="b">
        <v>0</v>
      </c>
      <c r="J7674" t="b">
        <v>1</v>
      </c>
      <c r="K7674" t="s">
        <v>24</v>
      </c>
      <c r="L7674" t="s">
        <v>22</v>
      </c>
      <c r="M7674">
        <v>80000</v>
      </c>
      <c r="O7674" t="s">
        <v>10524</v>
      </c>
      <c r="P7674" t="s">
        <v>2435</v>
      </c>
    </row>
    <row r="7675" spans="1:16" x14ac:dyDescent="0.25">
      <c r="A7675" t="s">
        <v>0</v>
      </c>
      <c r="B7675" t="s">
        <v>10525</v>
      </c>
      <c r="C7675" t="s">
        <v>2024</v>
      </c>
      <c r="D7675" t="s">
        <v>4083</v>
      </c>
      <c r="E7675" t="s">
        <v>20</v>
      </c>
      <c r="F7675" t="b">
        <v>0</v>
      </c>
      <c r="G7675" t="s">
        <v>27</v>
      </c>
      <c r="H7675" s="4">
        <v>45749.791956018518</v>
      </c>
      <c r="I7675" t="b">
        <v>0</v>
      </c>
      <c r="J7675" t="b">
        <v>1</v>
      </c>
      <c r="K7675" t="s">
        <v>24</v>
      </c>
      <c r="L7675" t="s">
        <v>22</v>
      </c>
      <c r="M7675">
        <v>86000</v>
      </c>
      <c r="O7675" t="s">
        <v>3468</v>
      </c>
      <c r="P7675" t="s">
        <v>1133</v>
      </c>
    </row>
    <row r="7676" spans="1:16" x14ac:dyDescent="0.25">
      <c r="A7676" t="s">
        <v>191</v>
      </c>
      <c r="B7676" t="s">
        <v>191</v>
      </c>
      <c r="C7676" t="s">
        <v>199</v>
      </c>
      <c r="D7676" t="s">
        <v>3972</v>
      </c>
      <c r="E7676" t="s">
        <v>51</v>
      </c>
      <c r="F7676" t="b">
        <v>0</v>
      </c>
      <c r="G7676" t="s">
        <v>35</v>
      </c>
      <c r="H7676" s="4">
        <v>45749.808877314812</v>
      </c>
      <c r="I7676" t="b">
        <v>1</v>
      </c>
      <c r="J7676" t="b">
        <v>0</v>
      </c>
      <c r="K7676" t="s">
        <v>24</v>
      </c>
      <c r="L7676" t="s">
        <v>36</v>
      </c>
      <c r="N7676">
        <v>60</v>
      </c>
      <c r="O7676" t="s">
        <v>8062</v>
      </c>
      <c r="P7676" t="s">
        <v>10526</v>
      </c>
    </row>
    <row r="7677" spans="1:16" x14ac:dyDescent="0.25">
      <c r="A7677" t="s">
        <v>0</v>
      </c>
      <c r="B7677" t="s">
        <v>288</v>
      </c>
      <c r="C7677" t="s">
        <v>400</v>
      </c>
      <c r="D7677" t="s">
        <v>3828</v>
      </c>
      <c r="E7677" t="s">
        <v>20</v>
      </c>
      <c r="F7677" t="b">
        <v>0</v>
      </c>
      <c r="G7677" t="s">
        <v>30</v>
      </c>
      <c r="H7677" s="4">
        <v>45749.848726851851</v>
      </c>
      <c r="I7677" t="b">
        <v>0</v>
      </c>
      <c r="J7677" t="b">
        <v>1</v>
      </c>
      <c r="K7677" t="s">
        <v>24</v>
      </c>
      <c r="L7677" t="s">
        <v>22</v>
      </c>
      <c r="M7677">
        <v>92600</v>
      </c>
      <c r="O7677" t="s">
        <v>401</v>
      </c>
      <c r="P7677" t="s">
        <v>10527</v>
      </c>
    </row>
    <row r="7678" spans="1:16" x14ac:dyDescent="0.25">
      <c r="A7678" t="s">
        <v>28</v>
      </c>
      <c r="B7678" t="s">
        <v>1751</v>
      </c>
      <c r="C7678" t="s">
        <v>49</v>
      </c>
      <c r="D7678" t="s">
        <v>3972</v>
      </c>
      <c r="E7678" t="s">
        <v>20</v>
      </c>
      <c r="F7678" t="b">
        <v>0</v>
      </c>
      <c r="G7678" t="s">
        <v>27</v>
      </c>
      <c r="H7678" s="4">
        <v>45749.849953703713</v>
      </c>
      <c r="I7678" t="b">
        <v>0</v>
      </c>
      <c r="J7678" t="b">
        <v>0</v>
      </c>
      <c r="K7678" t="s">
        <v>24</v>
      </c>
      <c r="L7678" t="s">
        <v>22</v>
      </c>
      <c r="M7678">
        <v>105000</v>
      </c>
      <c r="O7678" t="s">
        <v>3634</v>
      </c>
      <c r="P7678" t="s">
        <v>10528</v>
      </c>
    </row>
    <row r="7679" spans="1:16" x14ac:dyDescent="0.25">
      <c r="A7679" t="s">
        <v>2</v>
      </c>
      <c r="B7679" t="s">
        <v>2604</v>
      </c>
      <c r="C7679" t="s">
        <v>7332</v>
      </c>
      <c r="D7679" t="s">
        <v>3828</v>
      </c>
      <c r="E7679" t="s">
        <v>51</v>
      </c>
      <c r="F7679" t="b">
        <v>0</v>
      </c>
      <c r="G7679" t="s">
        <v>23</v>
      </c>
      <c r="H7679" s="4">
        <v>45749.869942129633</v>
      </c>
      <c r="I7679" t="b">
        <v>1</v>
      </c>
      <c r="J7679" t="b">
        <v>0</v>
      </c>
      <c r="K7679" t="s">
        <v>24</v>
      </c>
      <c r="L7679" t="s">
        <v>36</v>
      </c>
      <c r="N7679">
        <v>23.345001220703121</v>
      </c>
      <c r="O7679" t="s">
        <v>10529</v>
      </c>
      <c r="P7679" t="s">
        <v>2060</v>
      </c>
    </row>
    <row r="7680" spans="1:16" x14ac:dyDescent="0.25">
      <c r="A7680" t="s">
        <v>40</v>
      </c>
      <c r="B7680" t="s">
        <v>40</v>
      </c>
      <c r="C7680" t="s">
        <v>3268</v>
      </c>
      <c r="D7680" t="s">
        <v>3828</v>
      </c>
      <c r="E7680" t="s">
        <v>20</v>
      </c>
      <c r="F7680" t="b">
        <v>0</v>
      </c>
      <c r="G7680" t="s">
        <v>27</v>
      </c>
      <c r="H7680" s="4">
        <v>45749.890775462962</v>
      </c>
      <c r="I7680" t="b">
        <v>0</v>
      </c>
      <c r="J7680" t="b">
        <v>0</v>
      </c>
      <c r="K7680" t="s">
        <v>24</v>
      </c>
      <c r="L7680" t="s">
        <v>22</v>
      </c>
      <c r="M7680">
        <v>155000</v>
      </c>
      <c r="O7680" t="s">
        <v>109</v>
      </c>
      <c r="P7680" t="s">
        <v>10530</v>
      </c>
    </row>
    <row r="7681" spans="1:16" x14ac:dyDescent="0.25">
      <c r="A7681" t="s">
        <v>1</v>
      </c>
      <c r="B7681" t="s">
        <v>2515</v>
      </c>
      <c r="C7681" t="s">
        <v>559</v>
      </c>
      <c r="D7681" t="s">
        <v>3956</v>
      </c>
      <c r="E7681" t="s">
        <v>20</v>
      </c>
      <c r="F7681" t="b">
        <v>0</v>
      </c>
      <c r="G7681" t="s">
        <v>27</v>
      </c>
      <c r="H7681" s="4">
        <v>45749.890914351847</v>
      </c>
      <c r="I7681" t="b">
        <v>0</v>
      </c>
      <c r="J7681" t="b">
        <v>1</v>
      </c>
      <c r="K7681" t="s">
        <v>24</v>
      </c>
      <c r="L7681" t="s">
        <v>36</v>
      </c>
      <c r="N7681">
        <v>37.514999389648438</v>
      </c>
      <c r="O7681" t="s">
        <v>2769</v>
      </c>
      <c r="P7681" t="s">
        <v>10531</v>
      </c>
    </row>
    <row r="7682" spans="1:16" x14ac:dyDescent="0.25">
      <c r="A7682" t="s">
        <v>2</v>
      </c>
      <c r="B7682" t="s">
        <v>10532</v>
      </c>
      <c r="C7682" t="s">
        <v>2051</v>
      </c>
      <c r="D7682" t="s">
        <v>3972</v>
      </c>
      <c r="E7682" t="s">
        <v>20</v>
      </c>
      <c r="F7682" t="b">
        <v>0</v>
      </c>
      <c r="G7682" t="s">
        <v>52</v>
      </c>
      <c r="H7682" s="4">
        <v>45749.932256944441</v>
      </c>
      <c r="I7682" t="b">
        <v>1</v>
      </c>
      <c r="J7682" t="b">
        <v>0</v>
      </c>
      <c r="K7682" t="s">
        <v>24</v>
      </c>
      <c r="L7682" t="s">
        <v>22</v>
      </c>
      <c r="M7682">
        <v>54277</v>
      </c>
      <c r="O7682" t="s">
        <v>10533</v>
      </c>
      <c r="P7682" t="s">
        <v>10534</v>
      </c>
    </row>
    <row r="7683" spans="1:16" x14ac:dyDescent="0.25">
      <c r="A7683" t="s">
        <v>1</v>
      </c>
      <c r="B7683" t="s">
        <v>3702</v>
      </c>
      <c r="C7683" t="s">
        <v>400</v>
      </c>
      <c r="D7683" t="s">
        <v>3828</v>
      </c>
      <c r="E7683" t="s">
        <v>20</v>
      </c>
      <c r="F7683" t="b">
        <v>0</v>
      </c>
      <c r="G7683" t="s">
        <v>30</v>
      </c>
      <c r="H7683" s="4">
        <v>45749.932997685188</v>
      </c>
      <c r="I7683" t="b">
        <v>0</v>
      </c>
      <c r="J7683" t="b">
        <v>1</v>
      </c>
      <c r="K7683" t="s">
        <v>24</v>
      </c>
      <c r="L7683" t="s">
        <v>22</v>
      </c>
      <c r="M7683">
        <v>87875</v>
      </c>
      <c r="O7683" t="s">
        <v>738</v>
      </c>
    </row>
    <row r="7684" spans="1:16" x14ac:dyDescent="0.25">
      <c r="A7684" t="s">
        <v>139</v>
      </c>
      <c r="B7684" t="s">
        <v>277</v>
      </c>
      <c r="C7684" t="s">
        <v>1467</v>
      </c>
      <c r="D7684" t="s">
        <v>5132</v>
      </c>
      <c r="E7684" t="s">
        <v>20</v>
      </c>
      <c r="F7684" t="b">
        <v>0</v>
      </c>
      <c r="G7684" t="s">
        <v>30</v>
      </c>
      <c r="H7684" s="4">
        <v>45749.973749999997</v>
      </c>
      <c r="I7684" t="b">
        <v>0</v>
      </c>
      <c r="J7684" t="b">
        <v>0</v>
      </c>
      <c r="K7684" t="s">
        <v>24</v>
      </c>
      <c r="L7684" t="s">
        <v>22</v>
      </c>
      <c r="M7684">
        <v>50000</v>
      </c>
      <c r="O7684" t="s">
        <v>1882</v>
      </c>
      <c r="P7684" t="s">
        <v>403</v>
      </c>
    </row>
    <row r="7685" spans="1:16" x14ac:dyDescent="0.25">
      <c r="A7685" t="s">
        <v>40</v>
      </c>
      <c r="B7685" t="s">
        <v>10535</v>
      </c>
      <c r="C7685" t="s">
        <v>143</v>
      </c>
      <c r="D7685" t="s">
        <v>4034</v>
      </c>
      <c r="E7685" t="s">
        <v>20</v>
      </c>
      <c r="F7685" t="b">
        <v>0</v>
      </c>
      <c r="G7685" t="s">
        <v>27</v>
      </c>
      <c r="H7685" s="4">
        <v>45750.016493055547</v>
      </c>
      <c r="I7685" t="b">
        <v>0</v>
      </c>
      <c r="J7685" t="b">
        <v>1</v>
      </c>
      <c r="K7685" t="s">
        <v>24</v>
      </c>
      <c r="L7685" t="s">
        <v>22</v>
      </c>
      <c r="M7685">
        <v>154500</v>
      </c>
      <c r="O7685" t="s">
        <v>59</v>
      </c>
      <c r="P7685" t="s">
        <v>10536</v>
      </c>
    </row>
    <row r="7686" spans="1:16" x14ac:dyDescent="0.25">
      <c r="A7686" t="s">
        <v>139</v>
      </c>
      <c r="B7686" t="s">
        <v>10537</v>
      </c>
      <c r="C7686" t="s">
        <v>1769</v>
      </c>
      <c r="D7686" t="s">
        <v>3972</v>
      </c>
      <c r="E7686" t="s">
        <v>20</v>
      </c>
      <c r="F7686" t="b">
        <v>0</v>
      </c>
      <c r="G7686" t="s">
        <v>41</v>
      </c>
      <c r="H7686" s="4">
        <v>45750.058645833327</v>
      </c>
      <c r="I7686" t="b">
        <v>0</v>
      </c>
      <c r="J7686" t="b">
        <v>1</v>
      </c>
      <c r="K7686" t="s">
        <v>24</v>
      </c>
      <c r="L7686" t="s">
        <v>22</v>
      </c>
      <c r="M7686">
        <v>102310.453125</v>
      </c>
      <c r="O7686" t="s">
        <v>3438</v>
      </c>
      <c r="P7686" t="s">
        <v>10538</v>
      </c>
    </row>
    <row r="7687" spans="1:16" x14ac:dyDescent="0.25">
      <c r="A7687" t="s">
        <v>2</v>
      </c>
      <c r="B7687" t="s">
        <v>9494</v>
      </c>
      <c r="C7687" t="s">
        <v>8981</v>
      </c>
      <c r="D7687" t="s">
        <v>3956</v>
      </c>
      <c r="E7687" t="s">
        <v>20</v>
      </c>
      <c r="F7687" t="b">
        <v>0</v>
      </c>
      <c r="G7687" t="s">
        <v>27</v>
      </c>
      <c r="H7687" s="4">
        <v>45750.09988425926</v>
      </c>
      <c r="I7687" t="b">
        <v>0</v>
      </c>
      <c r="J7687" t="b">
        <v>1</v>
      </c>
      <c r="K7687" t="s">
        <v>24</v>
      </c>
      <c r="L7687" t="s">
        <v>36</v>
      </c>
      <c r="N7687">
        <v>56.145000457763672</v>
      </c>
      <c r="O7687" t="s">
        <v>2768</v>
      </c>
      <c r="P7687" t="s">
        <v>128</v>
      </c>
    </row>
    <row r="7688" spans="1:16" x14ac:dyDescent="0.25">
      <c r="A7688" t="s">
        <v>0</v>
      </c>
      <c r="B7688" t="s">
        <v>8304</v>
      </c>
      <c r="C7688" t="s">
        <v>82</v>
      </c>
      <c r="D7688" t="s">
        <v>2886</v>
      </c>
      <c r="E7688" t="s">
        <v>20</v>
      </c>
      <c r="F7688" t="b">
        <v>0</v>
      </c>
      <c r="G7688" t="s">
        <v>27</v>
      </c>
      <c r="H7688" s="4">
        <v>45750.250057870369</v>
      </c>
      <c r="I7688" t="b">
        <v>1</v>
      </c>
      <c r="J7688" t="b">
        <v>1</v>
      </c>
      <c r="K7688" t="s">
        <v>24</v>
      </c>
      <c r="L7688" t="s">
        <v>22</v>
      </c>
      <c r="M7688">
        <v>100000</v>
      </c>
      <c r="O7688" t="s">
        <v>2411</v>
      </c>
      <c r="P7688" t="s">
        <v>2996</v>
      </c>
    </row>
    <row r="7689" spans="1:16" x14ac:dyDescent="0.25">
      <c r="A7689" t="s">
        <v>0</v>
      </c>
      <c r="B7689" t="s">
        <v>10121</v>
      </c>
      <c r="C7689" t="s">
        <v>386</v>
      </c>
      <c r="D7689" t="s">
        <v>10122</v>
      </c>
      <c r="F7689" t="b">
        <v>0</v>
      </c>
      <c r="G7689" t="s">
        <v>41</v>
      </c>
      <c r="H7689" s="4">
        <v>45750.250347222223</v>
      </c>
      <c r="I7689" t="b">
        <v>1</v>
      </c>
      <c r="J7689" t="b">
        <v>1</v>
      </c>
      <c r="K7689" t="s">
        <v>24</v>
      </c>
      <c r="L7689" t="s">
        <v>36</v>
      </c>
      <c r="N7689">
        <v>36.279998779296882</v>
      </c>
      <c r="O7689" t="s">
        <v>1336</v>
      </c>
      <c r="P7689" t="s">
        <v>280</v>
      </c>
    </row>
    <row r="7690" spans="1:16" x14ac:dyDescent="0.25">
      <c r="A7690" t="s">
        <v>0</v>
      </c>
      <c r="B7690" t="s">
        <v>2823</v>
      </c>
      <c r="C7690" t="s">
        <v>2821</v>
      </c>
      <c r="D7690" t="s">
        <v>2208</v>
      </c>
      <c r="E7690" t="s">
        <v>51</v>
      </c>
      <c r="F7690" t="b">
        <v>0</v>
      </c>
      <c r="G7690" t="s">
        <v>41</v>
      </c>
      <c r="H7690" s="4">
        <v>45750.250347222223</v>
      </c>
      <c r="I7690" t="b">
        <v>1</v>
      </c>
      <c r="J7690" t="b">
        <v>0</v>
      </c>
      <c r="K7690" t="s">
        <v>24</v>
      </c>
      <c r="L7690" t="s">
        <v>36</v>
      </c>
      <c r="N7690">
        <v>35.30999755859375</v>
      </c>
      <c r="O7690" t="s">
        <v>923</v>
      </c>
      <c r="P7690" t="s">
        <v>10539</v>
      </c>
    </row>
    <row r="7691" spans="1:16" x14ac:dyDescent="0.25">
      <c r="A7691" t="s">
        <v>0</v>
      </c>
      <c r="B7691" t="s">
        <v>10540</v>
      </c>
      <c r="C7691" t="s">
        <v>140</v>
      </c>
      <c r="D7691" t="s">
        <v>3600</v>
      </c>
      <c r="E7691" t="s">
        <v>51</v>
      </c>
      <c r="F7691" t="b">
        <v>0</v>
      </c>
      <c r="G7691" t="s">
        <v>35</v>
      </c>
      <c r="H7691" s="4">
        <v>45750.250532407408</v>
      </c>
      <c r="I7691" t="b">
        <v>1</v>
      </c>
      <c r="J7691" t="b">
        <v>0</v>
      </c>
      <c r="K7691" t="s">
        <v>24</v>
      </c>
      <c r="L7691" t="s">
        <v>36</v>
      </c>
      <c r="N7691">
        <v>77.5</v>
      </c>
      <c r="O7691" t="s">
        <v>10541</v>
      </c>
      <c r="P7691" t="s">
        <v>10542</v>
      </c>
    </row>
    <row r="7692" spans="1:16" x14ac:dyDescent="0.25">
      <c r="A7692" t="s">
        <v>0</v>
      </c>
      <c r="B7692" t="s">
        <v>1569</v>
      </c>
      <c r="C7692" t="s">
        <v>151</v>
      </c>
      <c r="D7692" t="s">
        <v>4099</v>
      </c>
      <c r="E7692" t="s">
        <v>20</v>
      </c>
      <c r="F7692" t="b">
        <v>0</v>
      </c>
      <c r="G7692" t="s">
        <v>30</v>
      </c>
      <c r="H7692" s="4">
        <v>45750.250787037039</v>
      </c>
      <c r="I7692" t="b">
        <v>0</v>
      </c>
      <c r="J7692" t="b">
        <v>1</v>
      </c>
      <c r="K7692" t="s">
        <v>24</v>
      </c>
      <c r="L7692" t="s">
        <v>22</v>
      </c>
      <c r="M7692">
        <v>122000</v>
      </c>
      <c r="O7692" t="s">
        <v>1794</v>
      </c>
      <c r="P7692" t="s">
        <v>274</v>
      </c>
    </row>
    <row r="7693" spans="1:16" x14ac:dyDescent="0.25">
      <c r="A7693" t="s">
        <v>1</v>
      </c>
      <c r="B7693" t="s">
        <v>10543</v>
      </c>
      <c r="C7693" t="s">
        <v>829</v>
      </c>
      <c r="D7693" t="s">
        <v>3828</v>
      </c>
      <c r="E7693" t="s">
        <v>20</v>
      </c>
      <c r="F7693" t="b">
        <v>0</v>
      </c>
      <c r="G7693" t="s">
        <v>27</v>
      </c>
      <c r="H7693" s="4">
        <v>45750.251203703701</v>
      </c>
      <c r="I7693" t="b">
        <v>0</v>
      </c>
      <c r="J7693" t="b">
        <v>1</v>
      </c>
      <c r="K7693" t="s">
        <v>24</v>
      </c>
      <c r="L7693" t="s">
        <v>22</v>
      </c>
      <c r="M7693">
        <v>122570</v>
      </c>
      <c r="O7693" t="s">
        <v>254</v>
      </c>
      <c r="P7693" t="s">
        <v>10544</v>
      </c>
    </row>
    <row r="7694" spans="1:16" x14ac:dyDescent="0.25">
      <c r="A7694" t="s">
        <v>1</v>
      </c>
      <c r="B7694" t="s">
        <v>974</v>
      </c>
      <c r="C7694" t="s">
        <v>3238</v>
      </c>
      <c r="D7694" t="s">
        <v>3828</v>
      </c>
      <c r="E7694" t="s">
        <v>20</v>
      </c>
      <c r="F7694" t="b">
        <v>0</v>
      </c>
      <c r="G7694" t="s">
        <v>41</v>
      </c>
      <c r="H7694" s="4">
        <v>45750.25141203704</v>
      </c>
      <c r="I7694" t="b">
        <v>0</v>
      </c>
      <c r="J7694" t="b">
        <v>0</v>
      </c>
      <c r="K7694" t="s">
        <v>24</v>
      </c>
      <c r="L7694" t="s">
        <v>22</v>
      </c>
      <c r="M7694">
        <v>130000</v>
      </c>
      <c r="O7694" t="s">
        <v>4328</v>
      </c>
      <c r="P7694" t="s">
        <v>10434</v>
      </c>
    </row>
    <row r="7695" spans="1:16" x14ac:dyDescent="0.25">
      <c r="A7695" t="s">
        <v>0</v>
      </c>
      <c r="B7695" t="s">
        <v>10545</v>
      </c>
      <c r="C7695" t="s">
        <v>10546</v>
      </c>
      <c r="D7695" t="s">
        <v>4013</v>
      </c>
      <c r="E7695" t="s">
        <v>20</v>
      </c>
      <c r="F7695" t="b">
        <v>0</v>
      </c>
      <c r="G7695" t="s">
        <v>106</v>
      </c>
      <c r="H7695" s="4">
        <v>45750.271111111113</v>
      </c>
      <c r="I7695" t="b">
        <v>1</v>
      </c>
      <c r="J7695" t="b">
        <v>1</v>
      </c>
      <c r="K7695" t="s">
        <v>106</v>
      </c>
      <c r="L7695" t="s">
        <v>22</v>
      </c>
      <c r="M7695">
        <v>272500</v>
      </c>
      <c r="O7695" t="s">
        <v>754</v>
      </c>
      <c r="P7695" t="s">
        <v>10547</v>
      </c>
    </row>
    <row r="7696" spans="1:16" x14ac:dyDescent="0.25">
      <c r="A7696" t="s">
        <v>19</v>
      </c>
      <c r="B7696" t="s">
        <v>10548</v>
      </c>
      <c r="C7696" t="s">
        <v>39</v>
      </c>
      <c r="D7696" t="s">
        <v>10358</v>
      </c>
      <c r="E7696" t="s">
        <v>20</v>
      </c>
      <c r="F7696" t="b">
        <v>1</v>
      </c>
      <c r="G7696" t="s">
        <v>1189</v>
      </c>
      <c r="H7696" s="4">
        <v>45750.28701388889</v>
      </c>
      <c r="I7696" t="b">
        <v>0</v>
      </c>
      <c r="J7696" t="b">
        <v>1</v>
      </c>
      <c r="K7696" t="s">
        <v>1189</v>
      </c>
      <c r="L7696" t="s">
        <v>22</v>
      </c>
      <c r="M7696">
        <v>166860</v>
      </c>
      <c r="O7696" t="s">
        <v>254</v>
      </c>
      <c r="P7696" t="s">
        <v>10549</v>
      </c>
    </row>
    <row r="7697" spans="1:16" x14ac:dyDescent="0.25">
      <c r="A7697" t="s">
        <v>1</v>
      </c>
      <c r="B7697" t="s">
        <v>168</v>
      </c>
      <c r="C7697" t="s">
        <v>10550</v>
      </c>
      <c r="D7697" t="s">
        <v>4630</v>
      </c>
      <c r="E7697" t="s">
        <v>20</v>
      </c>
      <c r="F7697" t="b">
        <v>0</v>
      </c>
      <c r="G7697" t="s">
        <v>2039</v>
      </c>
      <c r="H7697" s="4">
        <v>45750.288032407407</v>
      </c>
      <c r="I7697" t="b">
        <v>0</v>
      </c>
      <c r="J7697" t="b">
        <v>0</v>
      </c>
      <c r="K7697" t="s">
        <v>2039</v>
      </c>
      <c r="L7697" t="s">
        <v>22</v>
      </c>
      <c r="M7697">
        <v>185000</v>
      </c>
      <c r="O7697" t="s">
        <v>664</v>
      </c>
      <c r="P7697" t="s">
        <v>10551</v>
      </c>
    </row>
    <row r="7698" spans="1:16" x14ac:dyDescent="0.25">
      <c r="A7698" t="s">
        <v>0</v>
      </c>
      <c r="B7698" t="s">
        <v>10552</v>
      </c>
      <c r="C7698" t="s">
        <v>509</v>
      </c>
      <c r="D7698" t="s">
        <v>4083</v>
      </c>
      <c r="E7698" t="s">
        <v>20</v>
      </c>
      <c r="F7698" t="b">
        <v>0</v>
      </c>
      <c r="G7698" t="s">
        <v>35</v>
      </c>
      <c r="H7698" s="4">
        <v>45750.292407407411</v>
      </c>
      <c r="I7698" t="b">
        <v>0</v>
      </c>
      <c r="J7698" t="b">
        <v>0</v>
      </c>
      <c r="K7698" t="s">
        <v>24</v>
      </c>
      <c r="L7698" t="s">
        <v>22</v>
      </c>
      <c r="M7698">
        <v>69000</v>
      </c>
      <c r="O7698" t="s">
        <v>10553</v>
      </c>
      <c r="P7698" t="s">
        <v>671</v>
      </c>
    </row>
    <row r="7699" spans="1:16" x14ac:dyDescent="0.25">
      <c r="A7699" t="s">
        <v>1</v>
      </c>
      <c r="B7699" t="s">
        <v>7634</v>
      </c>
      <c r="C7699" t="s">
        <v>431</v>
      </c>
      <c r="D7699" t="s">
        <v>3956</v>
      </c>
      <c r="E7699" t="s">
        <v>20</v>
      </c>
      <c r="F7699" t="b">
        <v>0</v>
      </c>
      <c r="G7699" t="s">
        <v>27</v>
      </c>
      <c r="H7699" s="4">
        <v>45750.292870370373</v>
      </c>
      <c r="I7699" t="b">
        <v>0</v>
      </c>
      <c r="J7699" t="b">
        <v>1</v>
      </c>
      <c r="K7699" t="s">
        <v>24</v>
      </c>
      <c r="L7699" t="s">
        <v>36</v>
      </c>
      <c r="N7699">
        <v>31.25</v>
      </c>
      <c r="O7699" t="s">
        <v>2566</v>
      </c>
      <c r="P7699" t="s">
        <v>7635</v>
      </c>
    </row>
    <row r="7700" spans="1:16" x14ac:dyDescent="0.25">
      <c r="A7700" t="s">
        <v>1</v>
      </c>
      <c r="B7700" t="s">
        <v>10554</v>
      </c>
      <c r="C7700" t="s">
        <v>118</v>
      </c>
      <c r="D7700" t="s">
        <v>4083</v>
      </c>
      <c r="E7700" t="s">
        <v>20</v>
      </c>
      <c r="F7700" t="b">
        <v>0</v>
      </c>
      <c r="G7700" t="s">
        <v>27</v>
      </c>
      <c r="H7700" s="4">
        <v>45750.293055555558</v>
      </c>
      <c r="I7700" t="b">
        <v>0</v>
      </c>
      <c r="J7700" t="b">
        <v>1</v>
      </c>
      <c r="K7700" t="s">
        <v>24</v>
      </c>
      <c r="L7700" t="s">
        <v>22</v>
      </c>
      <c r="M7700">
        <v>134275</v>
      </c>
      <c r="O7700" t="s">
        <v>10555</v>
      </c>
      <c r="P7700" t="s">
        <v>1587</v>
      </c>
    </row>
    <row r="7701" spans="1:16" x14ac:dyDescent="0.25">
      <c r="A7701" t="s">
        <v>19</v>
      </c>
      <c r="B7701" t="s">
        <v>19</v>
      </c>
      <c r="C7701" t="s">
        <v>159</v>
      </c>
      <c r="D7701" t="s">
        <v>4083</v>
      </c>
      <c r="E7701" t="s">
        <v>20</v>
      </c>
      <c r="F7701" t="b">
        <v>0</v>
      </c>
      <c r="G7701" t="s">
        <v>30</v>
      </c>
      <c r="H7701" s="4">
        <v>45750.293425925927</v>
      </c>
      <c r="I7701" t="b">
        <v>0</v>
      </c>
      <c r="J7701" t="b">
        <v>0</v>
      </c>
      <c r="K7701" t="s">
        <v>24</v>
      </c>
      <c r="L7701" t="s">
        <v>22</v>
      </c>
      <c r="M7701">
        <v>155487.5</v>
      </c>
      <c r="O7701" t="s">
        <v>10556</v>
      </c>
      <c r="P7701" t="s">
        <v>193</v>
      </c>
    </row>
    <row r="7702" spans="1:16" x14ac:dyDescent="0.25">
      <c r="A7702" t="s">
        <v>2</v>
      </c>
      <c r="B7702" t="s">
        <v>10557</v>
      </c>
      <c r="C7702" t="s">
        <v>1420</v>
      </c>
      <c r="D7702" t="s">
        <v>4219</v>
      </c>
      <c r="E7702" t="s">
        <v>20</v>
      </c>
      <c r="F7702" t="b">
        <v>0</v>
      </c>
      <c r="G7702" t="s">
        <v>1420</v>
      </c>
      <c r="H7702" s="4">
        <v>45750.299178240741</v>
      </c>
      <c r="I7702" t="b">
        <v>0</v>
      </c>
      <c r="J7702" t="b">
        <v>0</v>
      </c>
      <c r="K7702" t="s">
        <v>1420</v>
      </c>
      <c r="L7702" t="s">
        <v>22</v>
      </c>
      <c r="M7702">
        <v>159100</v>
      </c>
      <c r="O7702" t="s">
        <v>1773</v>
      </c>
      <c r="P7702" t="s">
        <v>10558</v>
      </c>
    </row>
    <row r="7703" spans="1:16" x14ac:dyDescent="0.25">
      <c r="A7703" t="s">
        <v>0</v>
      </c>
      <c r="B7703" t="s">
        <v>10559</v>
      </c>
      <c r="C7703" t="s">
        <v>39</v>
      </c>
      <c r="D7703" t="s">
        <v>7657</v>
      </c>
      <c r="E7703" t="s">
        <v>20</v>
      </c>
      <c r="F7703" t="b">
        <v>1</v>
      </c>
      <c r="G7703" t="s">
        <v>807</v>
      </c>
      <c r="H7703" s="4">
        <v>45750.303379629629</v>
      </c>
      <c r="I7703" t="b">
        <v>0</v>
      </c>
      <c r="J7703" t="b">
        <v>0</v>
      </c>
      <c r="K7703" t="s">
        <v>807</v>
      </c>
      <c r="L7703" t="s">
        <v>22</v>
      </c>
      <c r="M7703">
        <v>85000</v>
      </c>
      <c r="O7703" t="s">
        <v>10469</v>
      </c>
      <c r="P7703" t="s">
        <v>10470</v>
      </c>
    </row>
    <row r="7704" spans="1:16" x14ac:dyDescent="0.25">
      <c r="A7704" t="s">
        <v>0</v>
      </c>
      <c r="B7704" t="s">
        <v>731</v>
      </c>
      <c r="C7704" t="s">
        <v>73</v>
      </c>
      <c r="D7704" t="s">
        <v>3956</v>
      </c>
      <c r="E7704" t="s">
        <v>34</v>
      </c>
      <c r="F7704" t="b">
        <v>0</v>
      </c>
      <c r="G7704" t="s">
        <v>23</v>
      </c>
      <c r="H7704" s="4">
        <v>45750.305833333332</v>
      </c>
      <c r="I7704" t="b">
        <v>0</v>
      </c>
      <c r="J7704" t="b">
        <v>0</v>
      </c>
      <c r="K7704" t="s">
        <v>24</v>
      </c>
      <c r="L7704" t="s">
        <v>36</v>
      </c>
      <c r="N7704">
        <v>22.694999694824219</v>
      </c>
      <c r="O7704" t="s">
        <v>10560</v>
      </c>
      <c r="P7704" t="s">
        <v>10561</v>
      </c>
    </row>
    <row r="7705" spans="1:16" x14ac:dyDescent="0.25">
      <c r="A7705" t="s">
        <v>1</v>
      </c>
      <c r="B7705" t="s">
        <v>1</v>
      </c>
      <c r="C7705" t="s">
        <v>192</v>
      </c>
      <c r="D7705" t="s">
        <v>3828</v>
      </c>
      <c r="E7705" t="s">
        <v>20</v>
      </c>
      <c r="F7705" t="b">
        <v>0</v>
      </c>
      <c r="G7705" t="s">
        <v>23</v>
      </c>
      <c r="H7705" s="4">
        <v>45750.306203703702</v>
      </c>
      <c r="I7705" t="b">
        <v>0</v>
      </c>
      <c r="J7705" t="b">
        <v>1</v>
      </c>
      <c r="K7705" t="s">
        <v>24</v>
      </c>
      <c r="L7705" t="s">
        <v>22</v>
      </c>
      <c r="M7705">
        <v>115000</v>
      </c>
      <c r="O7705" t="s">
        <v>10340</v>
      </c>
      <c r="P7705" t="s">
        <v>10341</v>
      </c>
    </row>
    <row r="7706" spans="1:16" x14ac:dyDescent="0.25">
      <c r="A7706" t="s">
        <v>1</v>
      </c>
      <c r="B7706" t="s">
        <v>10562</v>
      </c>
      <c r="C7706" t="s">
        <v>39</v>
      </c>
      <c r="D7706" t="s">
        <v>3956</v>
      </c>
      <c r="E7706" t="s">
        <v>20</v>
      </c>
      <c r="F7706" t="b">
        <v>1</v>
      </c>
      <c r="G7706" t="s">
        <v>2641</v>
      </c>
      <c r="H7706" s="4">
        <v>45750.318287037036</v>
      </c>
      <c r="I7706" t="b">
        <v>0</v>
      </c>
      <c r="J7706" t="b">
        <v>0</v>
      </c>
      <c r="K7706" t="s">
        <v>2641</v>
      </c>
      <c r="L7706" t="s">
        <v>36</v>
      </c>
      <c r="N7706">
        <v>15.239999771118161</v>
      </c>
      <c r="O7706" t="s">
        <v>1071</v>
      </c>
      <c r="P7706" t="s">
        <v>10563</v>
      </c>
    </row>
    <row r="7707" spans="1:16" x14ac:dyDescent="0.25">
      <c r="A7707" t="s">
        <v>0</v>
      </c>
      <c r="B7707" t="s">
        <v>2382</v>
      </c>
      <c r="C7707" t="s">
        <v>612</v>
      </c>
      <c r="D7707" t="s">
        <v>3956</v>
      </c>
      <c r="E7707" t="s">
        <v>20</v>
      </c>
      <c r="F7707" t="b">
        <v>0</v>
      </c>
      <c r="G7707" t="s">
        <v>27</v>
      </c>
      <c r="H7707" s="4">
        <v>45750.333460648151</v>
      </c>
      <c r="I7707" t="b">
        <v>0</v>
      </c>
      <c r="J7707" t="b">
        <v>1</v>
      </c>
      <c r="K7707" t="s">
        <v>24</v>
      </c>
      <c r="L7707" t="s">
        <v>36</v>
      </c>
      <c r="N7707">
        <v>67.300003051757813</v>
      </c>
      <c r="O7707" t="s">
        <v>2805</v>
      </c>
      <c r="P7707" t="s">
        <v>2608</v>
      </c>
    </row>
    <row r="7708" spans="1:16" x14ac:dyDescent="0.25">
      <c r="A7708" t="s">
        <v>139</v>
      </c>
      <c r="B7708" t="s">
        <v>3850</v>
      </c>
      <c r="C7708" t="s">
        <v>64</v>
      </c>
      <c r="D7708" t="s">
        <v>4083</v>
      </c>
      <c r="E7708" t="s">
        <v>20</v>
      </c>
      <c r="F7708" t="b">
        <v>0</v>
      </c>
      <c r="G7708" t="s">
        <v>52</v>
      </c>
      <c r="H7708" s="4">
        <v>45750.334444444437</v>
      </c>
      <c r="I7708" t="b">
        <v>0</v>
      </c>
      <c r="J7708" t="b">
        <v>0</v>
      </c>
      <c r="K7708" t="s">
        <v>24</v>
      </c>
      <c r="L7708" t="s">
        <v>22</v>
      </c>
      <c r="M7708">
        <v>83750</v>
      </c>
      <c r="O7708" t="s">
        <v>10564</v>
      </c>
      <c r="P7708" t="s">
        <v>479</v>
      </c>
    </row>
    <row r="7709" spans="1:16" x14ac:dyDescent="0.25">
      <c r="A7709" t="s">
        <v>19</v>
      </c>
      <c r="B7709" t="s">
        <v>10565</v>
      </c>
      <c r="C7709" t="s">
        <v>6295</v>
      </c>
      <c r="D7709" t="s">
        <v>4102</v>
      </c>
      <c r="E7709" t="s">
        <v>20</v>
      </c>
      <c r="F7709" t="b">
        <v>0</v>
      </c>
      <c r="G7709" t="s">
        <v>27</v>
      </c>
      <c r="H7709" s="4">
        <v>45750.334548611107</v>
      </c>
      <c r="I7709" t="b">
        <v>0</v>
      </c>
      <c r="J7709" t="b">
        <v>1</v>
      </c>
      <c r="K7709" t="s">
        <v>24</v>
      </c>
      <c r="L7709" t="s">
        <v>22</v>
      </c>
      <c r="M7709">
        <v>83430</v>
      </c>
      <c r="O7709" t="s">
        <v>254</v>
      </c>
      <c r="P7709" t="s">
        <v>10566</v>
      </c>
    </row>
    <row r="7710" spans="1:16" x14ac:dyDescent="0.25">
      <c r="A7710" t="s">
        <v>19</v>
      </c>
      <c r="B7710" t="s">
        <v>7556</v>
      </c>
      <c r="C7710" t="s">
        <v>453</v>
      </c>
      <c r="D7710" t="s">
        <v>3956</v>
      </c>
      <c r="E7710" t="s">
        <v>20</v>
      </c>
      <c r="F7710" t="b">
        <v>0</v>
      </c>
      <c r="G7710" t="s">
        <v>27</v>
      </c>
      <c r="H7710" s="4">
        <v>45750.334618055553</v>
      </c>
      <c r="I7710" t="b">
        <v>0</v>
      </c>
      <c r="J7710" t="b">
        <v>0</v>
      </c>
      <c r="K7710" t="s">
        <v>24</v>
      </c>
      <c r="L7710" t="s">
        <v>36</v>
      </c>
      <c r="N7710">
        <v>51.239997863769531</v>
      </c>
      <c r="O7710" t="s">
        <v>349</v>
      </c>
      <c r="P7710" t="s">
        <v>7557</v>
      </c>
    </row>
    <row r="7711" spans="1:16" x14ac:dyDescent="0.25">
      <c r="A7711" t="s">
        <v>1</v>
      </c>
      <c r="B7711" t="s">
        <v>974</v>
      </c>
      <c r="C7711" t="s">
        <v>919</v>
      </c>
      <c r="D7711" t="s">
        <v>3969</v>
      </c>
      <c r="E7711" t="s">
        <v>20</v>
      </c>
      <c r="F7711" t="b">
        <v>0</v>
      </c>
      <c r="G7711" t="s">
        <v>35</v>
      </c>
      <c r="H7711" s="4">
        <v>45750.334907407407</v>
      </c>
      <c r="I7711" t="b">
        <v>0</v>
      </c>
      <c r="J7711" t="b">
        <v>1</v>
      </c>
      <c r="K7711" t="s">
        <v>24</v>
      </c>
      <c r="L7711" t="s">
        <v>22</v>
      </c>
      <c r="M7711">
        <v>112500</v>
      </c>
      <c r="O7711" t="s">
        <v>74</v>
      </c>
      <c r="P7711" t="s">
        <v>1565</v>
      </c>
    </row>
    <row r="7712" spans="1:16" x14ac:dyDescent="0.25">
      <c r="A7712" t="s">
        <v>1</v>
      </c>
      <c r="B7712" t="s">
        <v>4046</v>
      </c>
      <c r="C7712" t="s">
        <v>292</v>
      </c>
      <c r="D7712" t="s">
        <v>3956</v>
      </c>
      <c r="E7712" t="s">
        <v>20</v>
      </c>
      <c r="F7712" t="b">
        <v>0</v>
      </c>
      <c r="G7712" t="s">
        <v>30</v>
      </c>
      <c r="H7712" s="4">
        <v>45750.335034722222</v>
      </c>
      <c r="I7712" t="b">
        <v>0</v>
      </c>
      <c r="J7712" t="b">
        <v>1</v>
      </c>
      <c r="K7712" t="s">
        <v>24</v>
      </c>
      <c r="L7712" t="s">
        <v>36</v>
      </c>
      <c r="N7712">
        <v>28.319999694824219</v>
      </c>
      <c r="O7712" t="s">
        <v>800</v>
      </c>
      <c r="P7712" t="s">
        <v>4045</v>
      </c>
    </row>
    <row r="7713" spans="1:16" x14ac:dyDescent="0.25">
      <c r="A7713" t="s">
        <v>2</v>
      </c>
      <c r="B7713" t="s">
        <v>10567</v>
      </c>
      <c r="C7713" t="s">
        <v>151</v>
      </c>
      <c r="D7713" t="s">
        <v>3956</v>
      </c>
      <c r="E7713" t="s">
        <v>20</v>
      </c>
      <c r="F7713" t="b">
        <v>0</v>
      </c>
      <c r="G7713" t="s">
        <v>27</v>
      </c>
      <c r="H7713" s="4">
        <v>45750.335266203707</v>
      </c>
      <c r="I7713" t="b">
        <v>1</v>
      </c>
      <c r="J7713" t="b">
        <v>0</v>
      </c>
      <c r="K7713" t="s">
        <v>24</v>
      </c>
      <c r="L7713" t="s">
        <v>36</v>
      </c>
      <c r="N7713">
        <v>50.669998168945313</v>
      </c>
      <c r="O7713" t="s">
        <v>8552</v>
      </c>
      <c r="P7713" t="s">
        <v>9489</v>
      </c>
    </row>
    <row r="7714" spans="1:16" x14ac:dyDescent="0.25">
      <c r="A7714" t="s">
        <v>2</v>
      </c>
      <c r="B7714" t="s">
        <v>170</v>
      </c>
      <c r="C7714" t="s">
        <v>10568</v>
      </c>
      <c r="D7714" t="s">
        <v>3956</v>
      </c>
      <c r="E7714" t="s">
        <v>20</v>
      </c>
      <c r="F7714" t="b">
        <v>0</v>
      </c>
      <c r="G7714" t="s">
        <v>27</v>
      </c>
      <c r="H7714" s="4">
        <v>45750.335300925923</v>
      </c>
      <c r="I7714" t="b">
        <v>0</v>
      </c>
      <c r="J7714" t="b">
        <v>1</v>
      </c>
      <c r="K7714" t="s">
        <v>24</v>
      </c>
      <c r="L7714" t="s">
        <v>36</v>
      </c>
      <c r="N7714">
        <v>58.680000305175781</v>
      </c>
      <c r="O7714" t="s">
        <v>10569</v>
      </c>
      <c r="P7714" t="s">
        <v>10570</v>
      </c>
    </row>
    <row r="7715" spans="1:16" x14ac:dyDescent="0.25">
      <c r="A7715" t="s">
        <v>2</v>
      </c>
      <c r="B7715" t="s">
        <v>2</v>
      </c>
      <c r="C7715" t="s">
        <v>10571</v>
      </c>
      <c r="D7715" t="s">
        <v>3956</v>
      </c>
      <c r="E7715" t="s">
        <v>20</v>
      </c>
      <c r="F7715" t="b">
        <v>0</v>
      </c>
      <c r="G7715" t="s">
        <v>27</v>
      </c>
      <c r="H7715" s="4">
        <v>45750.335393518522</v>
      </c>
      <c r="I7715" t="b">
        <v>1</v>
      </c>
      <c r="J7715" t="b">
        <v>0</v>
      </c>
      <c r="K7715" t="s">
        <v>24</v>
      </c>
      <c r="L7715" t="s">
        <v>36</v>
      </c>
      <c r="N7715">
        <v>40.805000305175781</v>
      </c>
      <c r="O7715" t="s">
        <v>10572</v>
      </c>
      <c r="P7715" t="s">
        <v>10573</v>
      </c>
    </row>
    <row r="7716" spans="1:16" x14ac:dyDescent="0.25">
      <c r="A7716" t="s">
        <v>40</v>
      </c>
      <c r="B7716" t="s">
        <v>10574</v>
      </c>
      <c r="C7716" t="s">
        <v>54</v>
      </c>
      <c r="D7716" t="s">
        <v>3956</v>
      </c>
      <c r="E7716" t="s">
        <v>20</v>
      </c>
      <c r="F7716" t="b">
        <v>0</v>
      </c>
      <c r="G7716" t="s">
        <v>41</v>
      </c>
      <c r="H7716" s="4">
        <v>45750.335555555554</v>
      </c>
      <c r="I7716" t="b">
        <v>0</v>
      </c>
      <c r="J7716" t="b">
        <v>1</v>
      </c>
      <c r="K7716" t="s">
        <v>24</v>
      </c>
      <c r="L7716" t="s">
        <v>36</v>
      </c>
      <c r="N7716">
        <v>68.2449951171875</v>
      </c>
      <c r="O7716" t="s">
        <v>405</v>
      </c>
      <c r="P7716" t="s">
        <v>10575</v>
      </c>
    </row>
    <row r="7717" spans="1:16" x14ac:dyDescent="0.25">
      <c r="A7717" t="s">
        <v>2</v>
      </c>
      <c r="B7717" t="s">
        <v>9488</v>
      </c>
      <c r="C7717" t="s">
        <v>64</v>
      </c>
      <c r="D7717" t="s">
        <v>3956</v>
      </c>
      <c r="E7717" t="s">
        <v>20</v>
      </c>
      <c r="F7717" t="b">
        <v>0</v>
      </c>
      <c r="G7717" t="s">
        <v>41</v>
      </c>
      <c r="H7717" s="4">
        <v>45750.3356712963</v>
      </c>
      <c r="I7717" t="b">
        <v>0</v>
      </c>
      <c r="J7717" t="b">
        <v>0</v>
      </c>
      <c r="K7717" t="s">
        <v>24</v>
      </c>
      <c r="L7717" t="s">
        <v>36</v>
      </c>
      <c r="N7717">
        <v>44.825000762939453</v>
      </c>
      <c r="O7717" t="s">
        <v>8552</v>
      </c>
      <c r="P7717" t="s">
        <v>9489</v>
      </c>
    </row>
    <row r="7718" spans="1:16" x14ac:dyDescent="0.25">
      <c r="A7718" t="s">
        <v>25</v>
      </c>
      <c r="B7718" t="s">
        <v>9807</v>
      </c>
      <c r="C7718" t="s">
        <v>203</v>
      </c>
      <c r="D7718" t="s">
        <v>3956</v>
      </c>
      <c r="E7718" t="s">
        <v>20</v>
      </c>
      <c r="F7718" t="b">
        <v>0</v>
      </c>
      <c r="G7718" t="s">
        <v>23</v>
      </c>
      <c r="H7718" s="4">
        <v>45750.347557870373</v>
      </c>
      <c r="I7718" t="b">
        <v>0</v>
      </c>
      <c r="J7718" t="b">
        <v>0</v>
      </c>
      <c r="K7718" t="s">
        <v>24</v>
      </c>
      <c r="L7718" t="s">
        <v>36</v>
      </c>
      <c r="N7718">
        <v>22.694999694824219</v>
      </c>
      <c r="O7718" t="s">
        <v>2239</v>
      </c>
      <c r="P7718" t="s">
        <v>9808</v>
      </c>
    </row>
    <row r="7719" spans="1:16" x14ac:dyDescent="0.25">
      <c r="A7719" t="s">
        <v>139</v>
      </c>
      <c r="B7719" t="s">
        <v>277</v>
      </c>
      <c r="C7719" t="s">
        <v>2640</v>
      </c>
      <c r="D7719" t="s">
        <v>3956</v>
      </c>
      <c r="E7719" t="s">
        <v>20</v>
      </c>
      <c r="F7719" t="b">
        <v>0</v>
      </c>
      <c r="G7719" t="s">
        <v>2641</v>
      </c>
      <c r="H7719" s="4">
        <v>45750.359953703701</v>
      </c>
      <c r="I7719" t="b">
        <v>0</v>
      </c>
      <c r="J7719" t="b">
        <v>0</v>
      </c>
      <c r="K7719" t="s">
        <v>2641</v>
      </c>
      <c r="L7719" t="s">
        <v>36</v>
      </c>
      <c r="N7719">
        <v>52.880001068115227</v>
      </c>
      <c r="O7719" t="s">
        <v>2805</v>
      </c>
      <c r="P7719" t="s">
        <v>5213</v>
      </c>
    </row>
    <row r="7720" spans="1:16" x14ac:dyDescent="0.25">
      <c r="A7720" t="s">
        <v>19</v>
      </c>
      <c r="B7720" t="s">
        <v>10576</v>
      </c>
      <c r="C7720" t="s">
        <v>2640</v>
      </c>
      <c r="D7720" t="s">
        <v>3956</v>
      </c>
      <c r="E7720" t="s">
        <v>20</v>
      </c>
      <c r="F7720" t="b">
        <v>0</v>
      </c>
      <c r="G7720" t="s">
        <v>2641</v>
      </c>
      <c r="H7720" s="4">
        <v>45750.359953703701</v>
      </c>
      <c r="I7720" t="b">
        <v>0</v>
      </c>
      <c r="J7720" t="b">
        <v>0</v>
      </c>
      <c r="K7720" t="s">
        <v>2641</v>
      </c>
      <c r="L7720" t="s">
        <v>36</v>
      </c>
      <c r="N7720">
        <v>17.645000457763668</v>
      </c>
      <c r="O7720" t="s">
        <v>7551</v>
      </c>
      <c r="P7720" t="s">
        <v>10465</v>
      </c>
    </row>
    <row r="7721" spans="1:16" x14ac:dyDescent="0.25">
      <c r="A7721" t="s">
        <v>19</v>
      </c>
      <c r="B7721" t="s">
        <v>10577</v>
      </c>
      <c r="C7721" t="s">
        <v>2640</v>
      </c>
      <c r="D7721" t="s">
        <v>3956</v>
      </c>
      <c r="E7721" t="s">
        <v>20</v>
      </c>
      <c r="F7721" t="b">
        <v>0</v>
      </c>
      <c r="G7721" t="s">
        <v>2641</v>
      </c>
      <c r="H7721" s="4">
        <v>45750.36</v>
      </c>
      <c r="I7721" t="b">
        <v>0</v>
      </c>
      <c r="J7721" t="b">
        <v>0</v>
      </c>
      <c r="K7721" t="s">
        <v>2641</v>
      </c>
      <c r="L7721" t="s">
        <v>36</v>
      </c>
      <c r="N7721">
        <v>37.854999542236328</v>
      </c>
      <c r="O7721" t="s">
        <v>2113</v>
      </c>
      <c r="P7721" t="s">
        <v>1323</v>
      </c>
    </row>
    <row r="7722" spans="1:16" x14ac:dyDescent="0.25">
      <c r="A7722" t="s">
        <v>40</v>
      </c>
      <c r="B7722" t="s">
        <v>3193</v>
      </c>
      <c r="C7722" t="s">
        <v>315</v>
      </c>
      <c r="D7722" t="s">
        <v>10578</v>
      </c>
      <c r="E7722" t="s">
        <v>34</v>
      </c>
      <c r="F7722" t="b">
        <v>0</v>
      </c>
      <c r="G7722" t="s">
        <v>27</v>
      </c>
      <c r="H7722" s="4">
        <v>45750.376956018517</v>
      </c>
      <c r="I7722" t="b">
        <v>0</v>
      </c>
      <c r="J7722" t="b">
        <v>1</v>
      </c>
      <c r="K7722" t="s">
        <v>24</v>
      </c>
      <c r="L7722" t="s">
        <v>22</v>
      </c>
      <c r="M7722">
        <v>241000</v>
      </c>
      <c r="O7722" t="s">
        <v>59</v>
      </c>
      <c r="P7722" t="s">
        <v>137</v>
      </c>
    </row>
    <row r="7723" spans="1:16" x14ac:dyDescent="0.25">
      <c r="A7723" t="s">
        <v>89</v>
      </c>
      <c r="B7723" t="s">
        <v>10579</v>
      </c>
      <c r="C7723" t="s">
        <v>2997</v>
      </c>
      <c r="D7723" t="s">
        <v>4034</v>
      </c>
      <c r="E7723" t="s">
        <v>20</v>
      </c>
      <c r="F7723" t="b">
        <v>0</v>
      </c>
      <c r="G7723" t="s">
        <v>27</v>
      </c>
      <c r="H7723" s="4">
        <v>45750.37699074074</v>
      </c>
      <c r="I7723" t="b">
        <v>0</v>
      </c>
      <c r="J7723" t="b">
        <v>0</v>
      </c>
      <c r="K7723" t="s">
        <v>24</v>
      </c>
      <c r="L7723" t="s">
        <v>22</v>
      </c>
      <c r="M7723">
        <v>87900</v>
      </c>
      <c r="O7723" t="s">
        <v>10580</v>
      </c>
      <c r="P7723" t="s">
        <v>70</v>
      </c>
    </row>
    <row r="7724" spans="1:16" x14ac:dyDescent="0.25">
      <c r="A7724" t="s">
        <v>2</v>
      </c>
      <c r="B7724" t="s">
        <v>10581</v>
      </c>
      <c r="C7724" t="s">
        <v>653</v>
      </c>
      <c r="D7724" t="s">
        <v>2208</v>
      </c>
      <c r="E7724" t="s">
        <v>20</v>
      </c>
      <c r="F7724" t="b">
        <v>0</v>
      </c>
      <c r="G7724" t="s">
        <v>27</v>
      </c>
      <c r="H7724" s="4">
        <v>45750.37699074074</v>
      </c>
      <c r="I7724" t="b">
        <v>0</v>
      </c>
      <c r="J7724" t="b">
        <v>1</v>
      </c>
      <c r="K7724" t="s">
        <v>24</v>
      </c>
      <c r="L7724" t="s">
        <v>22</v>
      </c>
      <c r="M7724">
        <v>158000</v>
      </c>
      <c r="O7724" t="s">
        <v>10582</v>
      </c>
      <c r="P7724" t="s">
        <v>3029</v>
      </c>
    </row>
    <row r="7725" spans="1:16" x14ac:dyDescent="0.25">
      <c r="A7725" t="s">
        <v>89</v>
      </c>
      <c r="B7725" t="s">
        <v>10583</v>
      </c>
      <c r="C7725" t="s">
        <v>1939</v>
      </c>
      <c r="D7725" t="s">
        <v>3972</v>
      </c>
      <c r="E7725" t="s">
        <v>20</v>
      </c>
      <c r="F7725" t="b">
        <v>0</v>
      </c>
      <c r="G7725" t="s">
        <v>41</v>
      </c>
      <c r="H7725" s="4">
        <v>45750.377476851849</v>
      </c>
      <c r="I7725" t="b">
        <v>0</v>
      </c>
      <c r="J7725" t="b">
        <v>1</v>
      </c>
      <c r="K7725" t="s">
        <v>24</v>
      </c>
      <c r="L7725" t="s">
        <v>22</v>
      </c>
      <c r="M7725">
        <v>209000</v>
      </c>
      <c r="O7725" t="s">
        <v>8647</v>
      </c>
      <c r="P7725" t="s">
        <v>204</v>
      </c>
    </row>
    <row r="7726" spans="1:16" x14ac:dyDescent="0.25">
      <c r="A7726" t="s">
        <v>28</v>
      </c>
      <c r="B7726" t="s">
        <v>10584</v>
      </c>
      <c r="C7726" t="s">
        <v>748</v>
      </c>
      <c r="D7726" t="s">
        <v>4034</v>
      </c>
      <c r="E7726" t="s">
        <v>20</v>
      </c>
      <c r="F7726" t="b">
        <v>0</v>
      </c>
      <c r="G7726" t="s">
        <v>158</v>
      </c>
      <c r="H7726" s="4">
        <v>45750.380324074067</v>
      </c>
      <c r="I7726" t="b">
        <v>0</v>
      </c>
      <c r="J7726" t="b">
        <v>0</v>
      </c>
      <c r="K7726" t="s">
        <v>158</v>
      </c>
      <c r="L7726" t="s">
        <v>22</v>
      </c>
      <c r="M7726">
        <v>105480</v>
      </c>
      <c r="O7726" t="s">
        <v>10237</v>
      </c>
      <c r="P7726" t="s">
        <v>10585</v>
      </c>
    </row>
    <row r="7727" spans="1:16" x14ac:dyDescent="0.25">
      <c r="A7727" t="s">
        <v>139</v>
      </c>
      <c r="B7727" t="s">
        <v>10586</v>
      </c>
      <c r="C7727" t="s">
        <v>473</v>
      </c>
      <c r="D7727" t="s">
        <v>4034</v>
      </c>
      <c r="E7727" t="s">
        <v>20</v>
      </c>
      <c r="F7727" t="b">
        <v>0</v>
      </c>
      <c r="G7727" t="s">
        <v>473</v>
      </c>
      <c r="H7727" s="4">
        <v>45750.385185185187</v>
      </c>
      <c r="I7727" t="b">
        <v>0</v>
      </c>
      <c r="J7727" t="b">
        <v>0</v>
      </c>
      <c r="K7727" t="s">
        <v>473</v>
      </c>
      <c r="L7727" t="s">
        <v>22</v>
      </c>
      <c r="M7727">
        <v>52000</v>
      </c>
      <c r="O7727" t="s">
        <v>10587</v>
      </c>
      <c r="P7727" t="s">
        <v>193</v>
      </c>
    </row>
    <row r="7728" spans="1:16" x14ac:dyDescent="0.25">
      <c r="A7728" t="s">
        <v>0</v>
      </c>
      <c r="B7728" t="s">
        <v>3563</v>
      </c>
      <c r="C7728" t="s">
        <v>509</v>
      </c>
      <c r="D7728" t="s">
        <v>4083</v>
      </c>
      <c r="E7728" t="s">
        <v>20</v>
      </c>
      <c r="F7728" t="b">
        <v>0</v>
      </c>
      <c r="G7728" t="s">
        <v>35</v>
      </c>
      <c r="H7728" s="4">
        <v>45750.417291666658</v>
      </c>
      <c r="I7728" t="b">
        <v>0</v>
      </c>
      <c r="J7728" t="b">
        <v>0</v>
      </c>
      <c r="K7728" t="s">
        <v>24</v>
      </c>
      <c r="L7728" t="s">
        <v>22</v>
      </c>
      <c r="M7728">
        <v>105000</v>
      </c>
      <c r="O7728" t="s">
        <v>10588</v>
      </c>
      <c r="P7728" t="s">
        <v>3392</v>
      </c>
    </row>
    <row r="7729" spans="1:16" x14ac:dyDescent="0.25">
      <c r="A7729" t="s">
        <v>0</v>
      </c>
      <c r="B7729" t="s">
        <v>9779</v>
      </c>
      <c r="C7729" t="s">
        <v>10589</v>
      </c>
      <c r="D7729" t="s">
        <v>4083</v>
      </c>
      <c r="E7729" t="s">
        <v>20</v>
      </c>
      <c r="F7729" t="b">
        <v>0</v>
      </c>
      <c r="G7729" t="s">
        <v>30</v>
      </c>
      <c r="H7729" s="4">
        <v>45750.417662037027</v>
      </c>
      <c r="I7729" t="b">
        <v>0</v>
      </c>
      <c r="J7729" t="b">
        <v>0</v>
      </c>
      <c r="K7729" t="s">
        <v>24</v>
      </c>
      <c r="L7729" t="s">
        <v>36</v>
      </c>
      <c r="N7729">
        <v>26.654998779296879</v>
      </c>
      <c r="O7729" t="s">
        <v>9765</v>
      </c>
      <c r="P7729" t="s">
        <v>9766</v>
      </c>
    </row>
    <row r="7730" spans="1:16" x14ac:dyDescent="0.25">
      <c r="A7730" t="s">
        <v>0</v>
      </c>
      <c r="B7730" t="s">
        <v>0</v>
      </c>
      <c r="C7730" t="s">
        <v>10590</v>
      </c>
      <c r="D7730" t="s">
        <v>7546</v>
      </c>
      <c r="E7730" t="s">
        <v>34</v>
      </c>
      <c r="F7730" t="b">
        <v>0</v>
      </c>
      <c r="G7730" t="s">
        <v>52</v>
      </c>
      <c r="H7730" s="4">
        <v>45750.501087962963</v>
      </c>
      <c r="I7730" t="b">
        <v>0</v>
      </c>
      <c r="J7730" t="b">
        <v>0</v>
      </c>
      <c r="K7730" t="s">
        <v>24</v>
      </c>
      <c r="L7730" t="s">
        <v>36</v>
      </c>
      <c r="N7730">
        <v>15</v>
      </c>
      <c r="O7730" t="s">
        <v>7547</v>
      </c>
      <c r="P7730" t="s">
        <v>61</v>
      </c>
    </row>
    <row r="7731" spans="1:16" x14ac:dyDescent="0.25">
      <c r="A7731" t="s">
        <v>25</v>
      </c>
      <c r="B7731" t="s">
        <v>25</v>
      </c>
      <c r="C7731" t="s">
        <v>1679</v>
      </c>
      <c r="D7731" t="s">
        <v>3972</v>
      </c>
      <c r="E7731" t="s">
        <v>20</v>
      </c>
      <c r="F7731" t="b">
        <v>0</v>
      </c>
      <c r="G7731" t="s">
        <v>27</v>
      </c>
      <c r="H7731" s="4">
        <v>45750.54179398148</v>
      </c>
      <c r="I7731" t="b">
        <v>1</v>
      </c>
      <c r="J7731" t="b">
        <v>0</v>
      </c>
      <c r="K7731" t="s">
        <v>24</v>
      </c>
      <c r="L7731" t="s">
        <v>22</v>
      </c>
      <c r="M7731">
        <v>95000</v>
      </c>
      <c r="O7731" t="s">
        <v>685</v>
      </c>
      <c r="P7731" t="s">
        <v>1621</v>
      </c>
    </row>
    <row r="7732" spans="1:16" x14ac:dyDescent="0.25">
      <c r="A7732" t="s">
        <v>28</v>
      </c>
      <c r="B7732" t="s">
        <v>10591</v>
      </c>
      <c r="C7732" t="s">
        <v>453</v>
      </c>
      <c r="D7732" t="s">
        <v>3972</v>
      </c>
      <c r="E7732" t="s">
        <v>20</v>
      </c>
      <c r="F7732" t="b">
        <v>0</v>
      </c>
      <c r="G7732" t="s">
        <v>27</v>
      </c>
      <c r="H7732" s="4">
        <v>45750.543773148151</v>
      </c>
      <c r="I7732" t="b">
        <v>0</v>
      </c>
      <c r="J7732" t="b">
        <v>1</v>
      </c>
      <c r="K7732" t="s">
        <v>24</v>
      </c>
      <c r="L7732" t="s">
        <v>22</v>
      </c>
      <c r="M7732">
        <v>161500</v>
      </c>
      <c r="O7732" t="s">
        <v>6336</v>
      </c>
      <c r="P7732" t="s">
        <v>6515</v>
      </c>
    </row>
    <row r="7733" spans="1:16" x14ac:dyDescent="0.25">
      <c r="A7733" t="s">
        <v>2</v>
      </c>
      <c r="B7733" t="s">
        <v>1544</v>
      </c>
      <c r="C7733" t="s">
        <v>808</v>
      </c>
      <c r="D7733" t="s">
        <v>3972</v>
      </c>
      <c r="E7733" t="s">
        <v>20</v>
      </c>
      <c r="F7733" t="b">
        <v>0</v>
      </c>
      <c r="G7733" t="s">
        <v>27</v>
      </c>
      <c r="H7733" s="4">
        <v>45750.543807870366</v>
      </c>
      <c r="I7733" t="b">
        <v>0</v>
      </c>
      <c r="J7733" t="b">
        <v>1</v>
      </c>
      <c r="K7733" t="s">
        <v>24</v>
      </c>
      <c r="L7733" t="s">
        <v>22</v>
      </c>
      <c r="M7733">
        <v>202500</v>
      </c>
      <c r="O7733" t="s">
        <v>10592</v>
      </c>
      <c r="P7733" t="s">
        <v>10593</v>
      </c>
    </row>
    <row r="7734" spans="1:16" x14ac:dyDescent="0.25">
      <c r="A7734" t="s">
        <v>0</v>
      </c>
      <c r="B7734" t="s">
        <v>10594</v>
      </c>
      <c r="C7734" t="s">
        <v>2643</v>
      </c>
      <c r="D7734" t="s">
        <v>3956</v>
      </c>
      <c r="E7734" t="s">
        <v>34</v>
      </c>
      <c r="F7734" t="b">
        <v>0</v>
      </c>
      <c r="G7734" t="s">
        <v>35</v>
      </c>
      <c r="H7734" s="4">
        <v>45750.583935185183</v>
      </c>
      <c r="I7734" t="b">
        <v>0</v>
      </c>
      <c r="J7734" t="b">
        <v>0</v>
      </c>
      <c r="K7734" t="s">
        <v>24</v>
      </c>
      <c r="L7734" t="s">
        <v>36</v>
      </c>
      <c r="N7734">
        <v>16.510000228881839</v>
      </c>
      <c r="O7734" t="s">
        <v>10595</v>
      </c>
      <c r="P7734" t="s">
        <v>2256</v>
      </c>
    </row>
    <row r="7735" spans="1:16" x14ac:dyDescent="0.25">
      <c r="A7735" t="s">
        <v>2</v>
      </c>
      <c r="B7735" t="s">
        <v>10596</v>
      </c>
      <c r="C7735" t="s">
        <v>33</v>
      </c>
      <c r="D7735" t="s">
        <v>3972</v>
      </c>
      <c r="E7735" t="s">
        <v>51</v>
      </c>
      <c r="F7735" t="b">
        <v>0</v>
      </c>
      <c r="G7735" t="s">
        <v>27</v>
      </c>
      <c r="H7735" s="4">
        <v>45750.585358796299</v>
      </c>
      <c r="I7735" t="b">
        <v>0</v>
      </c>
      <c r="J7735" t="b">
        <v>0</v>
      </c>
      <c r="K7735" t="s">
        <v>24</v>
      </c>
      <c r="L7735" t="s">
        <v>36</v>
      </c>
      <c r="N7735">
        <v>57.5</v>
      </c>
      <c r="O7735" t="s">
        <v>81</v>
      </c>
      <c r="P7735" t="s">
        <v>10597</v>
      </c>
    </row>
    <row r="7736" spans="1:16" x14ac:dyDescent="0.25">
      <c r="A7736" t="s">
        <v>2</v>
      </c>
      <c r="B7736" t="s">
        <v>170</v>
      </c>
      <c r="C7736" t="s">
        <v>3562</v>
      </c>
      <c r="D7736" t="s">
        <v>3956</v>
      </c>
      <c r="E7736" t="s">
        <v>20</v>
      </c>
      <c r="F7736" t="b">
        <v>0</v>
      </c>
      <c r="G7736" t="s">
        <v>41</v>
      </c>
      <c r="H7736" s="4">
        <v>45750.585752314822</v>
      </c>
      <c r="I7736" t="b">
        <v>0</v>
      </c>
      <c r="J7736" t="b">
        <v>1</v>
      </c>
      <c r="K7736" t="s">
        <v>24</v>
      </c>
      <c r="L7736" t="s">
        <v>36</v>
      </c>
      <c r="N7736">
        <v>47.439998626708977</v>
      </c>
      <c r="O7736" t="s">
        <v>8585</v>
      </c>
      <c r="P7736" t="s">
        <v>8586</v>
      </c>
    </row>
    <row r="7737" spans="1:16" x14ac:dyDescent="0.25">
      <c r="A7737" t="s">
        <v>0</v>
      </c>
      <c r="B7737" t="s">
        <v>1219</v>
      </c>
      <c r="C7737" t="s">
        <v>623</v>
      </c>
      <c r="D7737" t="s">
        <v>3600</v>
      </c>
      <c r="E7737" t="s">
        <v>51</v>
      </c>
      <c r="F7737" t="b">
        <v>0</v>
      </c>
      <c r="G7737" t="s">
        <v>27</v>
      </c>
      <c r="H7737" s="4">
        <v>45750.625104166669</v>
      </c>
      <c r="I7737" t="b">
        <v>0</v>
      </c>
      <c r="J7737" t="b">
        <v>0</v>
      </c>
      <c r="K7737" t="s">
        <v>24</v>
      </c>
      <c r="L7737" t="s">
        <v>36</v>
      </c>
      <c r="N7737">
        <v>75</v>
      </c>
      <c r="O7737" t="s">
        <v>4469</v>
      </c>
      <c r="P7737" t="s">
        <v>863</v>
      </c>
    </row>
    <row r="7738" spans="1:16" x14ac:dyDescent="0.25">
      <c r="A7738" t="s">
        <v>0</v>
      </c>
      <c r="B7738" t="s">
        <v>1254</v>
      </c>
      <c r="C7738" t="s">
        <v>859</v>
      </c>
      <c r="D7738" t="s">
        <v>3972</v>
      </c>
      <c r="E7738" t="s">
        <v>51</v>
      </c>
      <c r="F7738" t="b">
        <v>0</v>
      </c>
      <c r="G7738" t="s">
        <v>27</v>
      </c>
      <c r="H7738" s="4">
        <v>45750.625104166669</v>
      </c>
      <c r="I7738" t="b">
        <v>0</v>
      </c>
      <c r="J7738" t="b">
        <v>0</v>
      </c>
      <c r="K7738" t="s">
        <v>24</v>
      </c>
      <c r="L7738" t="s">
        <v>36</v>
      </c>
      <c r="N7738">
        <v>45</v>
      </c>
      <c r="O7738" t="s">
        <v>685</v>
      </c>
      <c r="P7738" t="s">
        <v>2471</v>
      </c>
    </row>
    <row r="7739" spans="1:16" x14ac:dyDescent="0.25">
      <c r="A7739" t="s">
        <v>89</v>
      </c>
      <c r="B7739" t="s">
        <v>10598</v>
      </c>
      <c r="C7739" t="s">
        <v>39</v>
      </c>
      <c r="D7739" t="s">
        <v>3972</v>
      </c>
      <c r="E7739" t="s">
        <v>20</v>
      </c>
      <c r="F7739" t="b">
        <v>1</v>
      </c>
      <c r="G7739" t="s">
        <v>27</v>
      </c>
      <c r="H7739" s="4">
        <v>45750.627164351848</v>
      </c>
      <c r="I7739" t="b">
        <v>1</v>
      </c>
      <c r="J7739" t="b">
        <v>1</v>
      </c>
      <c r="K7739" t="s">
        <v>24</v>
      </c>
      <c r="L7739" t="s">
        <v>22</v>
      </c>
      <c r="M7739">
        <v>192500</v>
      </c>
      <c r="O7739" t="s">
        <v>123</v>
      </c>
      <c r="P7739" t="s">
        <v>10599</v>
      </c>
    </row>
    <row r="7740" spans="1:16" x14ac:dyDescent="0.25">
      <c r="A7740" t="s">
        <v>2</v>
      </c>
      <c r="B7740" t="s">
        <v>10600</v>
      </c>
      <c r="C7740" t="s">
        <v>653</v>
      </c>
      <c r="D7740" t="s">
        <v>2208</v>
      </c>
      <c r="E7740" t="s">
        <v>20</v>
      </c>
      <c r="F7740" t="b">
        <v>0</v>
      </c>
      <c r="G7740" t="s">
        <v>41</v>
      </c>
      <c r="H7740" s="4">
        <v>45750.627372685187</v>
      </c>
      <c r="I7740" t="b">
        <v>1</v>
      </c>
      <c r="J7740" t="b">
        <v>0</v>
      </c>
      <c r="K7740" t="s">
        <v>24</v>
      </c>
      <c r="L7740" t="s">
        <v>36</v>
      </c>
      <c r="N7740">
        <v>65</v>
      </c>
      <c r="O7740" t="s">
        <v>10601</v>
      </c>
    </row>
    <row r="7741" spans="1:16" x14ac:dyDescent="0.25">
      <c r="A7741" t="s">
        <v>0</v>
      </c>
      <c r="B7741" t="s">
        <v>433</v>
      </c>
      <c r="C7741" t="s">
        <v>306</v>
      </c>
      <c r="D7741" t="s">
        <v>3972</v>
      </c>
      <c r="E7741" t="s">
        <v>20</v>
      </c>
      <c r="F7741" t="b">
        <v>0</v>
      </c>
      <c r="G7741" t="s">
        <v>27</v>
      </c>
      <c r="H7741" s="4">
        <v>45750.66679398148</v>
      </c>
      <c r="I7741" t="b">
        <v>1</v>
      </c>
      <c r="J7741" t="b">
        <v>0</v>
      </c>
      <c r="K7741" t="s">
        <v>24</v>
      </c>
      <c r="L7741" t="s">
        <v>22</v>
      </c>
      <c r="M7741">
        <v>115000</v>
      </c>
      <c r="O7741" t="s">
        <v>1936</v>
      </c>
      <c r="P7741" t="s">
        <v>10602</v>
      </c>
    </row>
    <row r="7742" spans="1:16" x14ac:dyDescent="0.25">
      <c r="A7742" t="s">
        <v>1</v>
      </c>
      <c r="B7742" t="s">
        <v>10603</v>
      </c>
      <c r="C7742" t="s">
        <v>453</v>
      </c>
      <c r="D7742" t="s">
        <v>2208</v>
      </c>
      <c r="E7742" t="s">
        <v>20</v>
      </c>
      <c r="F7742" t="b">
        <v>0</v>
      </c>
      <c r="G7742" t="s">
        <v>27</v>
      </c>
      <c r="H7742" s="4">
        <v>45750.667870370373</v>
      </c>
      <c r="I7742" t="b">
        <v>0</v>
      </c>
      <c r="J7742" t="b">
        <v>0</v>
      </c>
      <c r="K7742" t="s">
        <v>24</v>
      </c>
      <c r="L7742" t="s">
        <v>22</v>
      </c>
      <c r="M7742">
        <v>117500</v>
      </c>
      <c r="O7742" t="s">
        <v>10604</v>
      </c>
      <c r="P7742" t="s">
        <v>1689</v>
      </c>
    </row>
    <row r="7743" spans="1:16" x14ac:dyDescent="0.25">
      <c r="A7743" t="s">
        <v>0</v>
      </c>
      <c r="B7743" t="s">
        <v>1507</v>
      </c>
      <c r="C7743" t="s">
        <v>877</v>
      </c>
      <c r="D7743" t="s">
        <v>3972</v>
      </c>
      <c r="E7743" t="s">
        <v>20</v>
      </c>
      <c r="F7743" t="b">
        <v>0</v>
      </c>
      <c r="G7743" t="s">
        <v>27</v>
      </c>
      <c r="H7743" s="4">
        <v>45750.708425925928</v>
      </c>
      <c r="I7743" t="b">
        <v>0</v>
      </c>
      <c r="J7743" t="b">
        <v>1</v>
      </c>
      <c r="K7743" t="s">
        <v>24</v>
      </c>
      <c r="L7743" t="s">
        <v>22</v>
      </c>
      <c r="M7743">
        <v>87800</v>
      </c>
      <c r="O7743" t="s">
        <v>2623</v>
      </c>
      <c r="P7743" t="s">
        <v>10605</v>
      </c>
    </row>
    <row r="7744" spans="1:16" x14ac:dyDescent="0.25">
      <c r="A7744" t="s">
        <v>0</v>
      </c>
      <c r="B7744" t="s">
        <v>0</v>
      </c>
      <c r="C7744" t="s">
        <v>2977</v>
      </c>
      <c r="D7744" t="s">
        <v>2208</v>
      </c>
      <c r="E7744" t="s">
        <v>51</v>
      </c>
      <c r="F7744" t="b">
        <v>0</v>
      </c>
      <c r="G7744" t="s">
        <v>27</v>
      </c>
      <c r="H7744" s="4">
        <v>45750.708460648151</v>
      </c>
      <c r="I7744" t="b">
        <v>0</v>
      </c>
      <c r="J7744" t="b">
        <v>0</v>
      </c>
      <c r="K7744" t="s">
        <v>24</v>
      </c>
      <c r="L7744" t="s">
        <v>36</v>
      </c>
      <c r="N7744">
        <v>32</v>
      </c>
      <c r="O7744" t="s">
        <v>1814</v>
      </c>
      <c r="P7744" t="s">
        <v>753</v>
      </c>
    </row>
    <row r="7745" spans="1:16" x14ac:dyDescent="0.25">
      <c r="A7745" t="s">
        <v>0</v>
      </c>
      <c r="B7745" t="s">
        <v>0</v>
      </c>
      <c r="C7745" t="s">
        <v>9024</v>
      </c>
      <c r="D7745" t="s">
        <v>3972</v>
      </c>
      <c r="E7745" t="s">
        <v>20</v>
      </c>
      <c r="F7745" t="b">
        <v>0</v>
      </c>
      <c r="G7745" t="s">
        <v>27</v>
      </c>
      <c r="H7745" s="4">
        <v>45750.708495370367</v>
      </c>
      <c r="I7745" t="b">
        <v>0</v>
      </c>
      <c r="J7745" t="b">
        <v>1</v>
      </c>
      <c r="K7745" t="s">
        <v>24</v>
      </c>
      <c r="L7745" t="s">
        <v>22</v>
      </c>
      <c r="M7745">
        <v>75000</v>
      </c>
      <c r="O7745" t="s">
        <v>1493</v>
      </c>
      <c r="P7745" t="s">
        <v>204</v>
      </c>
    </row>
    <row r="7746" spans="1:16" x14ac:dyDescent="0.25">
      <c r="A7746" t="s">
        <v>0</v>
      </c>
      <c r="B7746" t="s">
        <v>10606</v>
      </c>
      <c r="C7746" t="s">
        <v>39</v>
      </c>
      <c r="D7746" t="s">
        <v>3972</v>
      </c>
      <c r="E7746" t="s">
        <v>51</v>
      </c>
      <c r="F7746" t="b">
        <v>1</v>
      </c>
      <c r="G7746" t="s">
        <v>30</v>
      </c>
      <c r="H7746" s="4">
        <v>45750.709224537037</v>
      </c>
      <c r="I7746" t="b">
        <v>0</v>
      </c>
      <c r="J7746" t="b">
        <v>0</v>
      </c>
      <c r="K7746" t="s">
        <v>24</v>
      </c>
      <c r="L7746" t="s">
        <v>36</v>
      </c>
      <c r="N7746">
        <v>35</v>
      </c>
      <c r="O7746" t="s">
        <v>1961</v>
      </c>
      <c r="P7746" t="s">
        <v>671</v>
      </c>
    </row>
    <row r="7747" spans="1:16" x14ac:dyDescent="0.25">
      <c r="A7747" t="s">
        <v>40</v>
      </c>
      <c r="B7747" t="s">
        <v>10607</v>
      </c>
      <c r="C7747" t="s">
        <v>155</v>
      </c>
      <c r="D7747" t="s">
        <v>3828</v>
      </c>
      <c r="E7747" t="s">
        <v>51</v>
      </c>
      <c r="F7747" t="b">
        <v>0</v>
      </c>
      <c r="G7747" t="s">
        <v>27</v>
      </c>
      <c r="H7747" s="4">
        <v>45750.710266203707</v>
      </c>
      <c r="I7747" t="b">
        <v>1</v>
      </c>
      <c r="J7747" t="b">
        <v>0</v>
      </c>
      <c r="K7747" t="s">
        <v>24</v>
      </c>
      <c r="L7747" t="s">
        <v>36</v>
      </c>
      <c r="N7747">
        <v>57.5</v>
      </c>
      <c r="O7747" t="s">
        <v>10608</v>
      </c>
      <c r="P7747" t="s">
        <v>10609</v>
      </c>
    </row>
    <row r="7748" spans="1:16" x14ac:dyDescent="0.25">
      <c r="A7748" t="s">
        <v>40</v>
      </c>
      <c r="B7748" t="s">
        <v>10610</v>
      </c>
      <c r="C7748" t="s">
        <v>1648</v>
      </c>
      <c r="D7748" t="s">
        <v>2208</v>
      </c>
      <c r="E7748" t="s">
        <v>20</v>
      </c>
      <c r="F7748" t="b">
        <v>0</v>
      </c>
      <c r="G7748" t="s">
        <v>27</v>
      </c>
      <c r="H7748" s="4">
        <v>45750.710300925923</v>
      </c>
      <c r="I7748" t="b">
        <v>0</v>
      </c>
      <c r="J7748" t="b">
        <v>0</v>
      </c>
      <c r="K7748" t="s">
        <v>24</v>
      </c>
      <c r="L7748" t="s">
        <v>22</v>
      </c>
      <c r="M7748">
        <v>110000</v>
      </c>
      <c r="O7748" t="s">
        <v>10611</v>
      </c>
      <c r="P7748" t="s">
        <v>10612</v>
      </c>
    </row>
    <row r="7749" spans="1:16" x14ac:dyDescent="0.25">
      <c r="A7749" t="s">
        <v>0</v>
      </c>
      <c r="B7749" t="s">
        <v>10613</v>
      </c>
      <c r="C7749" t="s">
        <v>1270</v>
      </c>
      <c r="D7749" t="s">
        <v>2208</v>
      </c>
      <c r="E7749" t="s">
        <v>20</v>
      </c>
      <c r="F7749" t="b">
        <v>0</v>
      </c>
      <c r="G7749" t="s">
        <v>23</v>
      </c>
      <c r="H7749" s="4">
        <v>45750.722627314812</v>
      </c>
      <c r="I7749" t="b">
        <v>0</v>
      </c>
      <c r="J7749" t="b">
        <v>1</v>
      </c>
      <c r="K7749" t="s">
        <v>24</v>
      </c>
      <c r="L7749" t="s">
        <v>22</v>
      </c>
      <c r="M7749">
        <v>65000</v>
      </c>
      <c r="O7749" t="s">
        <v>10398</v>
      </c>
      <c r="P7749" t="s">
        <v>10399</v>
      </c>
    </row>
    <row r="7750" spans="1:16" x14ac:dyDescent="0.25">
      <c r="A7750" t="s">
        <v>0</v>
      </c>
      <c r="B7750" t="s">
        <v>2900</v>
      </c>
      <c r="C7750" t="s">
        <v>3896</v>
      </c>
      <c r="D7750" t="s">
        <v>4083</v>
      </c>
      <c r="E7750" t="s">
        <v>20</v>
      </c>
      <c r="F7750" t="b">
        <v>0</v>
      </c>
      <c r="G7750" t="s">
        <v>41</v>
      </c>
      <c r="H7750" s="4">
        <v>45750.750486111108</v>
      </c>
      <c r="I7750" t="b">
        <v>0</v>
      </c>
      <c r="J7750" t="b">
        <v>0</v>
      </c>
      <c r="K7750" t="s">
        <v>24</v>
      </c>
      <c r="L7750" t="s">
        <v>36</v>
      </c>
      <c r="N7750">
        <v>29.95999908447266</v>
      </c>
      <c r="O7750" t="s">
        <v>10359</v>
      </c>
    </row>
    <row r="7751" spans="1:16" x14ac:dyDescent="0.25">
      <c r="A7751" t="s">
        <v>40</v>
      </c>
      <c r="B7751" t="s">
        <v>9462</v>
      </c>
      <c r="C7751" t="s">
        <v>3515</v>
      </c>
      <c r="D7751" t="s">
        <v>2208</v>
      </c>
      <c r="E7751" t="s">
        <v>20</v>
      </c>
      <c r="F7751" t="b">
        <v>0</v>
      </c>
      <c r="G7751" t="s">
        <v>27</v>
      </c>
      <c r="H7751" s="4">
        <v>45750.793726851851</v>
      </c>
      <c r="I7751" t="b">
        <v>0</v>
      </c>
      <c r="J7751" t="b">
        <v>1</v>
      </c>
      <c r="K7751" t="s">
        <v>24</v>
      </c>
      <c r="L7751" t="s">
        <v>22</v>
      </c>
      <c r="M7751">
        <v>125525</v>
      </c>
      <c r="O7751" t="s">
        <v>9463</v>
      </c>
      <c r="P7751" t="s">
        <v>9464</v>
      </c>
    </row>
    <row r="7752" spans="1:16" x14ac:dyDescent="0.25">
      <c r="A7752" t="s">
        <v>2</v>
      </c>
      <c r="B7752" t="s">
        <v>10614</v>
      </c>
      <c r="C7752" t="s">
        <v>1645</v>
      </c>
      <c r="D7752" t="s">
        <v>3600</v>
      </c>
      <c r="E7752" t="s">
        <v>20</v>
      </c>
      <c r="F7752" t="b">
        <v>0</v>
      </c>
      <c r="G7752" t="s">
        <v>41</v>
      </c>
      <c r="H7752" s="4">
        <v>45750.793912037043</v>
      </c>
      <c r="I7752" t="b">
        <v>0</v>
      </c>
      <c r="J7752" t="b">
        <v>0</v>
      </c>
      <c r="K7752" t="s">
        <v>24</v>
      </c>
      <c r="L7752" t="s">
        <v>36</v>
      </c>
      <c r="N7752">
        <v>81</v>
      </c>
      <c r="O7752" t="s">
        <v>2055</v>
      </c>
      <c r="P7752" t="s">
        <v>10615</v>
      </c>
    </row>
    <row r="7753" spans="1:16" x14ac:dyDescent="0.25">
      <c r="A7753" t="s">
        <v>0</v>
      </c>
      <c r="B7753" t="s">
        <v>10616</v>
      </c>
      <c r="C7753" t="s">
        <v>236</v>
      </c>
      <c r="D7753" t="s">
        <v>3972</v>
      </c>
      <c r="E7753" t="s">
        <v>20</v>
      </c>
      <c r="F7753" t="b">
        <v>0</v>
      </c>
      <c r="G7753" t="s">
        <v>27</v>
      </c>
      <c r="H7753" s="4">
        <v>45750.833541666667</v>
      </c>
      <c r="I7753" t="b">
        <v>0</v>
      </c>
      <c r="J7753" t="b">
        <v>0</v>
      </c>
      <c r="K7753" t="s">
        <v>24</v>
      </c>
      <c r="L7753" t="s">
        <v>22</v>
      </c>
      <c r="M7753">
        <v>97500</v>
      </c>
      <c r="O7753" t="s">
        <v>685</v>
      </c>
      <c r="P7753" t="s">
        <v>3684</v>
      </c>
    </row>
    <row r="7754" spans="1:16" x14ac:dyDescent="0.25">
      <c r="A7754" t="s">
        <v>2</v>
      </c>
      <c r="B7754" t="s">
        <v>10617</v>
      </c>
      <c r="C7754" t="s">
        <v>29</v>
      </c>
      <c r="D7754" t="s">
        <v>3972</v>
      </c>
      <c r="E7754" t="s">
        <v>20</v>
      </c>
      <c r="F7754" t="b">
        <v>0</v>
      </c>
      <c r="G7754" t="s">
        <v>27</v>
      </c>
      <c r="H7754" s="4">
        <v>45750.835289351853</v>
      </c>
      <c r="I7754" t="b">
        <v>0</v>
      </c>
      <c r="J7754" t="b">
        <v>0</v>
      </c>
      <c r="K7754" t="s">
        <v>24</v>
      </c>
      <c r="L7754" t="s">
        <v>22</v>
      </c>
      <c r="M7754">
        <v>125000</v>
      </c>
      <c r="O7754" t="s">
        <v>10618</v>
      </c>
      <c r="P7754" t="s">
        <v>3589</v>
      </c>
    </row>
    <row r="7755" spans="1:16" x14ac:dyDescent="0.25">
      <c r="A7755" t="s">
        <v>1</v>
      </c>
      <c r="B7755" t="s">
        <v>10299</v>
      </c>
      <c r="C7755" t="s">
        <v>316</v>
      </c>
      <c r="D7755" t="s">
        <v>3972</v>
      </c>
      <c r="E7755" t="s">
        <v>20</v>
      </c>
      <c r="F7755" t="b">
        <v>0</v>
      </c>
      <c r="G7755" t="s">
        <v>35</v>
      </c>
      <c r="H7755" s="4">
        <v>45750.875625000001</v>
      </c>
      <c r="I7755" t="b">
        <v>0</v>
      </c>
      <c r="J7755" t="b">
        <v>1</v>
      </c>
      <c r="K7755" t="s">
        <v>24</v>
      </c>
      <c r="L7755" t="s">
        <v>22</v>
      </c>
      <c r="M7755">
        <v>157000</v>
      </c>
      <c r="O7755" t="s">
        <v>402</v>
      </c>
      <c r="P7755" t="s">
        <v>10300</v>
      </c>
    </row>
    <row r="7756" spans="1:16" x14ac:dyDescent="0.25">
      <c r="A7756" t="s">
        <v>0</v>
      </c>
      <c r="B7756" t="s">
        <v>10619</v>
      </c>
      <c r="C7756" t="s">
        <v>151</v>
      </c>
      <c r="D7756" t="s">
        <v>3972</v>
      </c>
      <c r="E7756" t="s">
        <v>20</v>
      </c>
      <c r="F7756" t="b">
        <v>0</v>
      </c>
      <c r="G7756" t="s">
        <v>30</v>
      </c>
      <c r="H7756" s="4">
        <v>45750.875810185193</v>
      </c>
      <c r="I7756" t="b">
        <v>0</v>
      </c>
      <c r="J7756" t="b">
        <v>0</v>
      </c>
      <c r="K7756" t="s">
        <v>24</v>
      </c>
      <c r="L7756" t="s">
        <v>36</v>
      </c>
      <c r="N7756">
        <v>26</v>
      </c>
      <c r="O7756" t="s">
        <v>934</v>
      </c>
      <c r="P7756" t="s">
        <v>2046</v>
      </c>
    </row>
    <row r="7757" spans="1:16" x14ac:dyDescent="0.25">
      <c r="A7757" t="s">
        <v>40</v>
      </c>
      <c r="B7757" t="s">
        <v>8175</v>
      </c>
      <c r="C7757" t="s">
        <v>192</v>
      </c>
      <c r="D7757" t="s">
        <v>3600</v>
      </c>
      <c r="E7757" t="s">
        <v>20</v>
      </c>
      <c r="F7757" t="b">
        <v>0</v>
      </c>
      <c r="G7757" t="s">
        <v>27</v>
      </c>
      <c r="H7757" s="4">
        <v>45750.877013888887</v>
      </c>
      <c r="I7757" t="b">
        <v>0</v>
      </c>
      <c r="J7757" t="b">
        <v>1</v>
      </c>
      <c r="K7757" t="s">
        <v>24</v>
      </c>
      <c r="L7757" t="s">
        <v>22</v>
      </c>
      <c r="M7757">
        <v>267161.9375</v>
      </c>
      <c r="O7757" t="s">
        <v>10620</v>
      </c>
      <c r="P7757" t="s">
        <v>10621</v>
      </c>
    </row>
    <row r="7758" spans="1:16" x14ac:dyDescent="0.25">
      <c r="A7758" t="s">
        <v>28</v>
      </c>
      <c r="B7758" t="s">
        <v>10622</v>
      </c>
      <c r="C7758" t="s">
        <v>120</v>
      </c>
      <c r="D7758" t="s">
        <v>3972</v>
      </c>
      <c r="E7758" t="s">
        <v>20</v>
      </c>
      <c r="F7758" t="b">
        <v>0</v>
      </c>
      <c r="G7758" t="s">
        <v>23</v>
      </c>
      <c r="H7758" s="4">
        <v>45750.889814814807</v>
      </c>
      <c r="I7758" t="b">
        <v>0</v>
      </c>
      <c r="J7758" t="b">
        <v>1</v>
      </c>
      <c r="K7758" t="s">
        <v>24</v>
      </c>
      <c r="L7758" t="s">
        <v>22</v>
      </c>
      <c r="M7758">
        <v>150000</v>
      </c>
      <c r="O7758" t="s">
        <v>10623</v>
      </c>
      <c r="P7758" t="s">
        <v>10624</v>
      </c>
    </row>
    <row r="7759" spans="1:16" x14ac:dyDescent="0.25">
      <c r="A7759" t="s">
        <v>40</v>
      </c>
      <c r="B7759" t="s">
        <v>10625</v>
      </c>
      <c r="C7759" t="s">
        <v>236</v>
      </c>
      <c r="D7759" t="s">
        <v>5534</v>
      </c>
      <c r="E7759" t="s">
        <v>20</v>
      </c>
      <c r="F7759" t="b">
        <v>0</v>
      </c>
      <c r="G7759" t="s">
        <v>27</v>
      </c>
      <c r="H7759" s="4">
        <v>45751.001956018517</v>
      </c>
      <c r="I7759" t="b">
        <v>0</v>
      </c>
      <c r="J7759" t="b">
        <v>1</v>
      </c>
      <c r="K7759" t="s">
        <v>24</v>
      </c>
      <c r="L7759" t="s">
        <v>22</v>
      </c>
      <c r="M7759">
        <v>108267</v>
      </c>
      <c r="O7759" t="s">
        <v>2609</v>
      </c>
      <c r="P7759" t="s">
        <v>10626</v>
      </c>
    </row>
    <row r="7760" spans="1:16" x14ac:dyDescent="0.25">
      <c r="A7760" t="s">
        <v>2</v>
      </c>
      <c r="B7760" t="s">
        <v>1059</v>
      </c>
      <c r="C7760" t="s">
        <v>10627</v>
      </c>
      <c r="D7760" t="s">
        <v>5122</v>
      </c>
      <c r="E7760" t="s">
        <v>20</v>
      </c>
      <c r="F7760" t="b">
        <v>0</v>
      </c>
      <c r="G7760" t="s">
        <v>27</v>
      </c>
      <c r="H7760" s="4">
        <v>45751.002025462964</v>
      </c>
      <c r="I7760" t="b">
        <v>0</v>
      </c>
      <c r="J7760" t="b">
        <v>1</v>
      </c>
      <c r="K7760" t="s">
        <v>24</v>
      </c>
      <c r="L7760" t="s">
        <v>22</v>
      </c>
      <c r="M7760">
        <v>135000</v>
      </c>
      <c r="O7760" t="s">
        <v>428</v>
      </c>
      <c r="P7760" t="s">
        <v>4239</v>
      </c>
    </row>
    <row r="7761" spans="1:16" x14ac:dyDescent="0.25">
      <c r="A7761" t="s">
        <v>139</v>
      </c>
      <c r="B7761" t="s">
        <v>1634</v>
      </c>
      <c r="C7761" t="s">
        <v>3705</v>
      </c>
      <c r="D7761" t="s">
        <v>3972</v>
      </c>
      <c r="E7761" t="s">
        <v>51</v>
      </c>
      <c r="F7761" t="b">
        <v>0</v>
      </c>
      <c r="G7761" t="s">
        <v>52</v>
      </c>
      <c r="H7761" s="4">
        <v>45751.042743055557</v>
      </c>
      <c r="I7761" t="b">
        <v>0</v>
      </c>
      <c r="J7761" t="b">
        <v>1</v>
      </c>
      <c r="K7761" t="s">
        <v>24</v>
      </c>
      <c r="L7761" t="s">
        <v>36</v>
      </c>
      <c r="N7761">
        <v>56.5</v>
      </c>
      <c r="O7761" t="s">
        <v>2694</v>
      </c>
      <c r="P7761" t="s">
        <v>10628</v>
      </c>
    </row>
    <row r="7762" spans="1:16" x14ac:dyDescent="0.25">
      <c r="A7762" t="s">
        <v>0</v>
      </c>
      <c r="B7762" t="s">
        <v>0</v>
      </c>
      <c r="C7762" t="s">
        <v>3252</v>
      </c>
      <c r="D7762" t="s">
        <v>7546</v>
      </c>
      <c r="E7762" t="s">
        <v>34</v>
      </c>
      <c r="F7762" t="b">
        <v>0</v>
      </c>
      <c r="G7762" t="s">
        <v>52</v>
      </c>
      <c r="H7762" s="4">
        <v>45751.042754629627</v>
      </c>
      <c r="I7762" t="b">
        <v>0</v>
      </c>
      <c r="J7762" t="b">
        <v>0</v>
      </c>
      <c r="K7762" t="s">
        <v>24</v>
      </c>
      <c r="L7762" t="s">
        <v>36</v>
      </c>
      <c r="N7762">
        <v>15</v>
      </c>
      <c r="O7762" t="s">
        <v>7547</v>
      </c>
      <c r="P7762" t="s">
        <v>61</v>
      </c>
    </row>
    <row r="7763" spans="1:16" x14ac:dyDescent="0.25">
      <c r="A7763" t="s">
        <v>89</v>
      </c>
      <c r="B7763" t="s">
        <v>10629</v>
      </c>
      <c r="C7763" t="s">
        <v>10630</v>
      </c>
      <c r="D7763" t="s">
        <v>3972</v>
      </c>
      <c r="E7763" t="s">
        <v>20</v>
      </c>
      <c r="F7763" t="b">
        <v>0</v>
      </c>
      <c r="G7763" t="s">
        <v>27</v>
      </c>
      <c r="H7763" s="4">
        <v>45751.085370370369</v>
      </c>
      <c r="I7763" t="b">
        <v>0</v>
      </c>
      <c r="J7763" t="b">
        <v>0</v>
      </c>
      <c r="K7763" t="s">
        <v>24</v>
      </c>
      <c r="L7763" t="s">
        <v>36</v>
      </c>
      <c r="N7763">
        <v>37.5</v>
      </c>
      <c r="O7763" t="s">
        <v>6088</v>
      </c>
      <c r="P7763" t="s">
        <v>10631</v>
      </c>
    </row>
    <row r="7764" spans="1:16" x14ac:dyDescent="0.25">
      <c r="A7764" t="s">
        <v>0</v>
      </c>
      <c r="B7764" t="s">
        <v>8304</v>
      </c>
      <c r="C7764" t="s">
        <v>82</v>
      </c>
      <c r="D7764" t="s">
        <v>3828</v>
      </c>
      <c r="E7764" t="s">
        <v>20</v>
      </c>
      <c r="F7764" t="b">
        <v>0</v>
      </c>
      <c r="G7764" t="s">
        <v>27</v>
      </c>
      <c r="H7764" s="4">
        <v>45751.250057870369</v>
      </c>
      <c r="I7764" t="b">
        <v>1</v>
      </c>
      <c r="J7764" t="b">
        <v>1</v>
      </c>
      <c r="K7764" t="s">
        <v>24</v>
      </c>
      <c r="L7764" t="s">
        <v>22</v>
      </c>
      <c r="M7764">
        <v>100000</v>
      </c>
      <c r="O7764" t="s">
        <v>2411</v>
      </c>
      <c r="P7764" t="s">
        <v>2996</v>
      </c>
    </row>
    <row r="7765" spans="1:16" x14ac:dyDescent="0.25">
      <c r="A7765" t="s">
        <v>0</v>
      </c>
      <c r="B7765" t="s">
        <v>10632</v>
      </c>
      <c r="C7765" t="s">
        <v>1325</v>
      </c>
      <c r="D7765" t="s">
        <v>3828</v>
      </c>
      <c r="E7765" t="s">
        <v>20</v>
      </c>
      <c r="F7765" t="b">
        <v>0</v>
      </c>
      <c r="G7765" t="s">
        <v>41</v>
      </c>
      <c r="H7765" s="4">
        <v>45751.250092592592</v>
      </c>
      <c r="I7765" t="b">
        <v>1</v>
      </c>
      <c r="J7765" t="b">
        <v>1</v>
      </c>
      <c r="K7765" t="s">
        <v>24</v>
      </c>
      <c r="L7765" t="s">
        <v>36</v>
      </c>
      <c r="N7765">
        <v>21.5</v>
      </c>
      <c r="O7765" t="s">
        <v>10633</v>
      </c>
    </row>
    <row r="7766" spans="1:16" x14ac:dyDescent="0.25">
      <c r="A7766" t="s">
        <v>0</v>
      </c>
      <c r="B7766" t="s">
        <v>10634</v>
      </c>
      <c r="C7766" t="s">
        <v>143</v>
      </c>
      <c r="D7766" t="s">
        <v>3828</v>
      </c>
      <c r="E7766" t="s">
        <v>51</v>
      </c>
      <c r="F7766" t="b">
        <v>0</v>
      </c>
      <c r="G7766" t="s">
        <v>35</v>
      </c>
      <c r="H7766" s="4">
        <v>45751.2502662037</v>
      </c>
      <c r="I7766" t="b">
        <v>0</v>
      </c>
      <c r="J7766" t="b">
        <v>0</v>
      </c>
      <c r="K7766" t="s">
        <v>24</v>
      </c>
      <c r="L7766" t="s">
        <v>36</v>
      </c>
      <c r="N7766">
        <v>44.819999694824219</v>
      </c>
      <c r="O7766" t="s">
        <v>1396</v>
      </c>
      <c r="P7766" t="s">
        <v>10635</v>
      </c>
    </row>
    <row r="7767" spans="1:16" x14ac:dyDescent="0.25">
      <c r="A7767" t="s">
        <v>1</v>
      </c>
      <c r="B7767" t="s">
        <v>844</v>
      </c>
      <c r="C7767" t="s">
        <v>82</v>
      </c>
      <c r="D7767" t="s">
        <v>3828</v>
      </c>
      <c r="E7767" t="s">
        <v>20</v>
      </c>
      <c r="F7767" t="b">
        <v>0</v>
      </c>
      <c r="G7767" t="s">
        <v>27</v>
      </c>
      <c r="H7767" s="4">
        <v>45751.251180555562</v>
      </c>
      <c r="I7767" t="b">
        <v>0</v>
      </c>
      <c r="J7767" t="b">
        <v>1</v>
      </c>
      <c r="K7767" t="s">
        <v>24</v>
      </c>
      <c r="L7767" t="s">
        <v>22</v>
      </c>
      <c r="M7767">
        <v>174500</v>
      </c>
      <c r="O7767" t="s">
        <v>341</v>
      </c>
      <c r="P7767" t="s">
        <v>302</v>
      </c>
    </row>
    <row r="7768" spans="1:16" x14ac:dyDescent="0.25">
      <c r="A7768" t="s">
        <v>1</v>
      </c>
      <c r="B7768" t="s">
        <v>1</v>
      </c>
      <c r="C7768" t="s">
        <v>749</v>
      </c>
      <c r="D7768" t="s">
        <v>10636</v>
      </c>
      <c r="E7768" t="s">
        <v>34</v>
      </c>
      <c r="F7768" t="b">
        <v>0</v>
      </c>
      <c r="G7768" t="s">
        <v>30</v>
      </c>
      <c r="H7768" s="4">
        <v>45751.251585648148</v>
      </c>
      <c r="I7768" t="b">
        <v>0</v>
      </c>
      <c r="J7768" t="b">
        <v>1</v>
      </c>
      <c r="K7768" t="s">
        <v>24</v>
      </c>
      <c r="L7768" t="s">
        <v>22</v>
      </c>
      <c r="M7768">
        <v>125520</v>
      </c>
      <c r="O7768" t="s">
        <v>3243</v>
      </c>
      <c r="P7768" t="s">
        <v>149</v>
      </c>
    </row>
    <row r="7769" spans="1:16" x14ac:dyDescent="0.25">
      <c r="A7769" t="s">
        <v>1</v>
      </c>
      <c r="B7769" t="s">
        <v>1</v>
      </c>
      <c r="C7769" t="s">
        <v>2081</v>
      </c>
      <c r="D7769" t="s">
        <v>3828</v>
      </c>
      <c r="E7769" t="s">
        <v>20</v>
      </c>
      <c r="F7769" t="b">
        <v>0</v>
      </c>
      <c r="G7769" t="s">
        <v>30</v>
      </c>
      <c r="H7769" s="4">
        <v>45751.251585648148</v>
      </c>
      <c r="I7769" t="b">
        <v>0</v>
      </c>
      <c r="J7769" t="b">
        <v>1</v>
      </c>
      <c r="K7769" t="s">
        <v>24</v>
      </c>
      <c r="L7769" t="s">
        <v>22</v>
      </c>
      <c r="M7769">
        <v>137500</v>
      </c>
      <c r="O7769" t="s">
        <v>8892</v>
      </c>
      <c r="P7769" t="s">
        <v>8893</v>
      </c>
    </row>
    <row r="7770" spans="1:16" x14ac:dyDescent="0.25">
      <c r="A7770" t="s">
        <v>1</v>
      </c>
      <c r="B7770" t="s">
        <v>10637</v>
      </c>
      <c r="C7770" t="s">
        <v>23</v>
      </c>
      <c r="D7770" t="s">
        <v>3969</v>
      </c>
      <c r="E7770" t="s">
        <v>20</v>
      </c>
      <c r="F7770" t="b">
        <v>0</v>
      </c>
      <c r="G7770" t="s">
        <v>52</v>
      </c>
      <c r="H7770" s="4">
        <v>45751.251759259263</v>
      </c>
      <c r="I7770" t="b">
        <v>0</v>
      </c>
      <c r="J7770" t="b">
        <v>0</v>
      </c>
      <c r="K7770" t="s">
        <v>24</v>
      </c>
      <c r="L7770" t="s">
        <v>22</v>
      </c>
      <c r="M7770">
        <v>80000</v>
      </c>
      <c r="O7770" t="s">
        <v>10638</v>
      </c>
      <c r="P7770" t="s">
        <v>10639</v>
      </c>
    </row>
    <row r="7771" spans="1:16" x14ac:dyDescent="0.25">
      <c r="A7771" t="s">
        <v>40</v>
      </c>
      <c r="B7771" t="s">
        <v>5567</v>
      </c>
      <c r="C7771" t="s">
        <v>484</v>
      </c>
      <c r="D7771" t="s">
        <v>3969</v>
      </c>
      <c r="E7771" t="s">
        <v>20</v>
      </c>
      <c r="F7771" t="b">
        <v>0</v>
      </c>
      <c r="G7771" t="s">
        <v>27</v>
      </c>
      <c r="H7771" s="4">
        <v>45751.251909722218</v>
      </c>
      <c r="I7771" t="b">
        <v>0</v>
      </c>
      <c r="J7771" t="b">
        <v>1</v>
      </c>
      <c r="K7771" t="s">
        <v>24</v>
      </c>
      <c r="L7771" t="s">
        <v>22</v>
      </c>
      <c r="M7771">
        <v>193000</v>
      </c>
      <c r="O7771" t="s">
        <v>10640</v>
      </c>
      <c r="P7771" t="s">
        <v>5568</v>
      </c>
    </row>
    <row r="7772" spans="1:16" x14ac:dyDescent="0.25">
      <c r="A7772" t="s">
        <v>2</v>
      </c>
      <c r="B7772" t="s">
        <v>10280</v>
      </c>
      <c r="C7772" t="s">
        <v>10641</v>
      </c>
      <c r="D7772" t="s">
        <v>3969</v>
      </c>
      <c r="E7772" t="s">
        <v>20</v>
      </c>
      <c r="F7772" t="b">
        <v>0</v>
      </c>
      <c r="G7772" t="s">
        <v>27</v>
      </c>
      <c r="H7772" s="4">
        <v>45751.253287037027</v>
      </c>
      <c r="I7772" t="b">
        <v>1</v>
      </c>
      <c r="J7772" t="b">
        <v>1</v>
      </c>
      <c r="K7772" t="s">
        <v>24</v>
      </c>
      <c r="L7772" t="s">
        <v>22</v>
      </c>
      <c r="M7772">
        <v>115000</v>
      </c>
      <c r="O7772" t="s">
        <v>3591</v>
      </c>
      <c r="P7772" t="s">
        <v>10282</v>
      </c>
    </row>
    <row r="7773" spans="1:16" x14ac:dyDescent="0.25">
      <c r="A7773" t="s">
        <v>40</v>
      </c>
      <c r="B7773" t="s">
        <v>5578</v>
      </c>
      <c r="C7773" t="s">
        <v>39</v>
      </c>
      <c r="D7773" t="s">
        <v>10642</v>
      </c>
      <c r="E7773" t="s">
        <v>20</v>
      </c>
      <c r="F7773" t="b">
        <v>1</v>
      </c>
      <c r="G7773" t="s">
        <v>30</v>
      </c>
      <c r="H7773" s="4">
        <v>45751.253958333327</v>
      </c>
      <c r="I7773" t="b">
        <v>0</v>
      </c>
      <c r="J7773" t="b">
        <v>1</v>
      </c>
      <c r="K7773" t="s">
        <v>24</v>
      </c>
      <c r="L7773" t="s">
        <v>22</v>
      </c>
      <c r="M7773">
        <v>106500</v>
      </c>
      <c r="O7773" t="s">
        <v>10643</v>
      </c>
      <c r="P7773" t="s">
        <v>5579</v>
      </c>
    </row>
    <row r="7774" spans="1:16" x14ac:dyDescent="0.25">
      <c r="A7774" t="s">
        <v>40</v>
      </c>
      <c r="B7774" t="s">
        <v>10644</v>
      </c>
      <c r="C7774" t="s">
        <v>39</v>
      </c>
      <c r="D7774" t="s">
        <v>3972</v>
      </c>
      <c r="E7774" t="s">
        <v>20</v>
      </c>
      <c r="F7774" t="b">
        <v>1</v>
      </c>
      <c r="G7774" t="s">
        <v>106</v>
      </c>
      <c r="H7774" s="4">
        <v>45751.271226851852</v>
      </c>
      <c r="I7774" t="b">
        <v>0</v>
      </c>
      <c r="J7774" t="b">
        <v>0</v>
      </c>
      <c r="K7774" t="s">
        <v>106</v>
      </c>
      <c r="L7774" t="s">
        <v>22</v>
      </c>
      <c r="M7774">
        <v>139000</v>
      </c>
      <c r="O7774" t="s">
        <v>10645</v>
      </c>
      <c r="P7774" t="s">
        <v>10646</v>
      </c>
    </row>
    <row r="7775" spans="1:16" x14ac:dyDescent="0.25">
      <c r="A7775" t="s">
        <v>1</v>
      </c>
      <c r="B7775" t="s">
        <v>10647</v>
      </c>
      <c r="C7775" t="s">
        <v>39</v>
      </c>
      <c r="D7775" t="s">
        <v>10648</v>
      </c>
      <c r="E7775" t="s">
        <v>34</v>
      </c>
      <c r="F7775" t="b">
        <v>1</v>
      </c>
      <c r="G7775" t="s">
        <v>699</v>
      </c>
      <c r="H7775" s="4">
        <v>45751.274340277778</v>
      </c>
      <c r="I7775" t="b">
        <v>0</v>
      </c>
      <c r="J7775" t="b">
        <v>0</v>
      </c>
      <c r="K7775" t="s">
        <v>699</v>
      </c>
      <c r="L7775" t="s">
        <v>36</v>
      </c>
      <c r="N7775">
        <v>25</v>
      </c>
      <c r="O7775" t="s">
        <v>1283</v>
      </c>
      <c r="P7775" t="s">
        <v>700</v>
      </c>
    </row>
    <row r="7776" spans="1:16" x14ac:dyDescent="0.25">
      <c r="A7776" t="s">
        <v>0</v>
      </c>
      <c r="B7776" t="s">
        <v>10649</v>
      </c>
      <c r="C7776" t="s">
        <v>10650</v>
      </c>
      <c r="D7776" t="s">
        <v>6423</v>
      </c>
      <c r="E7776" t="s">
        <v>20</v>
      </c>
      <c r="F7776" t="b">
        <v>0</v>
      </c>
      <c r="G7776" t="s">
        <v>282</v>
      </c>
      <c r="H7776" s="4">
        <v>45751.276805555557</v>
      </c>
      <c r="I7776" t="b">
        <v>1</v>
      </c>
      <c r="J7776" t="b">
        <v>0</v>
      </c>
      <c r="K7776" t="s">
        <v>282</v>
      </c>
      <c r="L7776" t="s">
        <v>22</v>
      </c>
      <c r="M7776">
        <v>99850</v>
      </c>
      <c r="O7776" t="s">
        <v>5897</v>
      </c>
    </row>
    <row r="7777" spans="1:16" x14ac:dyDescent="0.25">
      <c r="A7777" t="s">
        <v>1</v>
      </c>
      <c r="B7777" t="s">
        <v>4046</v>
      </c>
      <c r="C7777" t="s">
        <v>192</v>
      </c>
      <c r="D7777" t="s">
        <v>3969</v>
      </c>
      <c r="E7777" t="s">
        <v>20</v>
      </c>
      <c r="F7777" t="b">
        <v>0</v>
      </c>
      <c r="G7777" t="s">
        <v>23</v>
      </c>
      <c r="H7777" s="4">
        <v>45751.284525462957</v>
      </c>
      <c r="I7777" t="b">
        <v>0</v>
      </c>
      <c r="J7777" t="b">
        <v>1</v>
      </c>
      <c r="K7777" t="s">
        <v>24</v>
      </c>
      <c r="L7777" t="s">
        <v>22</v>
      </c>
      <c r="M7777">
        <v>140000</v>
      </c>
      <c r="O7777" t="s">
        <v>800</v>
      </c>
      <c r="P7777" t="s">
        <v>4045</v>
      </c>
    </row>
    <row r="7778" spans="1:16" x14ac:dyDescent="0.25">
      <c r="A7778" t="s">
        <v>2</v>
      </c>
      <c r="B7778" t="s">
        <v>2</v>
      </c>
      <c r="C7778" t="s">
        <v>39</v>
      </c>
      <c r="D7778" t="s">
        <v>3984</v>
      </c>
      <c r="E7778" t="s">
        <v>20</v>
      </c>
      <c r="F7778" t="b">
        <v>1</v>
      </c>
      <c r="G7778" t="s">
        <v>2260</v>
      </c>
      <c r="H7778" s="4">
        <v>45751.302118055559</v>
      </c>
      <c r="I7778" t="b">
        <v>1</v>
      </c>
      <c r="J7778" t="b">
        <v>1</v>
      </c>
      <c r="K7778" t="s">
        <v>2260</v>
      </c>
      <c r="L7778" t="s">
        <v>22</v>
      </c>
      <c r="M7778">
        <v>175000</v>
      </c>
      <c r="O7778" t="s">
        <v>5140</v>
      </c>
      <c r="P7778" t="s">
        <v>10651</v>
      </c>
    </row>
    <row r="7779" spans="1:16" x14ac:dyDescent="0.25">
      <c r="A7779" t="s">
        <v>1</v>
      </c>
      <c r="B7779" t="s">
        <v>265</v>
      </c>
      <c r="C7779" t="s">
        <v>39</v>
      </c>
      <c r="D7779" t="s">
        <v>3828</v>
      </c>
      <c r="E7779" t="s">
        <v>20</v>
      </c>
      <c r="F7779" t="b">
        <v>1</v>
      </c>
      <c r="G7779" t="s">
        <v>1247</v>
      </c>
      <c r="H7779" s="4">
        <v>45751.303888888891</v>
      </c>
      <c r="I7779" t="b">
        <v>0</v>
      </c>
      <c r="J7779" t="b">
        <v>0</v>
      </c>
      <c r="K7779" t="s">
        <v>1247</v>
      </c>
      <c r="L7779" t="s">
        <v>22</v>
      </c>
      <c r="M7779">
        <v>216000</v>
      </c>
      <c r="O7779" t="s">
        <v>254</v>
      </c>
      <c r="P7779" t="s">
        <v>770</v>
      </c>
    </row>
    <row r="7780" spans="1:16" x14ac:dyDescent="0.25">
      <c r="A7780" t="s">
        <v>89</v>
      </c>
      <c r="B7780" t="s">
        <v>10652</v>
      </c>
      <c r="C7780" t="s">
        <v>39</v>
      </c>
      <c r="D7780" t="s">
        <v>3984</v>
      </c>
      <c r="E7780" t="s">
        <v>20</v>
      </c>
      <c r="F7780" t="b">
        <v>1</v>
      </c>
      <c r="G7780" t="s">
        <v>1217</v>
      </c>
      <c r="H7780" s="4">
        <v>45751.311759259261</v>
      </c>
      <c r="I7780" t="b">
        <v>0</v>
      </c>
      <c r="J7780" t="b">
        <v>0</v>
      </c>
      <c r="K7780" t="s">
        <v>1217</v>
      </c>
      <c r="L7780" t="s">
        <v>22</v>
      </c>
      <c r="M7780">
        <v>47232</v>
      </c>
      <c r="O7780" t="s">
        <v>4026</v>
      </c>
      <c r="P7780" t="s">
        <v>4027</v>
      </c>
    </row>
    <row r="7781" spans="1:16" x14ac:dyDescent="0.25">
      <c r="A7781" t="s">
        <v>28</v>
      </c>
      <c r="B7781" t="s">
        <v>10519</v>
      </c>
      <c r="C7781" t="s">
        <v>39</v>
      </c>
      <c r="D7781" t="s">
        <v>3972</v>
      </c>
      <c r="E7781" t="s">
        <v>20</v>
      </c>
      <c r="F7781" t="b">
        <v>1</v>
      </c>
      <c r="G7781" t="s">
        <v>106</v>
      </c>
      <c r="H7781" s="4">
        <v>45751.313020833331</v>
      </c>
      <c r="I7781" t="b">
        <v>0</v>
      </c>
      <c r="J7781" t="b">
        <v>0</v>
      </c>
      <c r="K7781" t="s">
        <v>106</v>
      </c>
      <c r="L7781" t="s">
        <v>36</v>
      </c>
      <c r="N7781">
        <v>50</v>
      </c>
      <c r="O7781" t="s">
        <v>1667</v>
      </c>
    </row>
    <row r="7782" spans="1:16" x14ac:dyDescent="0.25">
      <c r="A7782" t="s">
        <v>28</v>
      </c>
      <c r="B7782" t="s">
        <v>10519</v>
      </c>
      <c r="C7782" t="s">
        <v>39</v>
      </c>
      <c r="D7782" t="s">
        <v>3972</v>
      </c>
      <c r="E7782" t="s">
        <v>20</v>
      </c>
      <c r="F7782" t="b">
        <v>1</v>
      </c>
      <c r="G7782" t="s">
        <v>217</v>
      </c>
      <c r="H7782" s="4">
        <v>45751.316574074073</v>
      </c>
      <c r="I7782" t="b">
        <v>0</v>
      </c>
      <c r="J7782" t="b">
        <v>0</v>
      </c>
      <c r="K7782" t="s">
        <v>217</v>
      </c>
      <c r="L7782" t="s">
        <v>36</v>
      </c>
      <c r="N7782">
        <v>50</v>
      </c>
      <c r="O7782" t="s">
        <v>1667</v>
      </c>
    </row>
    <row r="7783" spans="1:16" x14ac:dyDescent="0.25">
      <c r="A7783" t="s">
        <v>1</v>
      </c>
      <c r="B7783" t="s">
        <v>101</v>
      </c>
      <c r="C7783" t="s">
        <v>278</v>
      </c>
      <c r="D7783" t="s">
        <v>3969</v>
      </c>
      <c r="E7783" t="s">
        <v>20</v>
      </c>
      <c r="F7783" t="b">
        <v>0</v>
      </c>
      <c r="G7783" t="s">
        <v>23</v>
      </c>
      <c r="H7783" s="4">
        <v>45751.326238425929</v>
      </c>
      <c r="I7783" t="b">
        <v>0</v>
      </c>
      <c r="J7783" t="b">
        <v>1</v>
      </c>
      <c r="K7783" t="s">
        <v>24</v>
      </c>
      <c r="L7783" t="s">
        <v>22</v>
      </c>
      <c r="M7783">
        <v>106300</v>
      </c>
      <c r="O7783" t="s">
        <v>2328</v>
      </c>
      <c r="P7783" t="s">
        <v>10653</v>
      </c>
    </row>
    <row r="7784" spans="1:16" x14ac:dyDescent="0.25">
      <c r="A7784" t="s">
        <v>19</v>
      </c>
      <c r="B7784" t="s">
        <v>10654</v>
      </c>
      <c r="C7784" t="s">
        <v>10655</v>
      </c>
      <c r="D7784" t="s">
        <v>3956</v>
      </c>
      <c r="E7784" t="s">
        <v>34</v>
      </c>
      <c r="F7784" t="b">
        <v>0</v>
      </c>
      <c r="G7784" t="s">
        <v>27</v>
      </c>
      <c r="H7784" s="4">
        <v>45751.334432870368</v>
      </c>
      <c r="I7784" t="b">
        <v>0</v>
      </c>
      <c r="J7784" t="b">
        <v>0</v>
      </c>
      <c r="K7784" t="s">
        <v>24</v>
      </c>
      <c r="L7784" t="s">
        <v>36</v>
      </c>
      <c r="N7784">
        <v>49.895000457763672</v>
      </c>
      <c r="O7784" t="s">
        <v>9714</v>
      </c>
      <c r="P7784" t="s">
        <v>7557</v>
      </c>
    </row>
    <row r="7785" spans="1:16" x14ac:dyDescent="0.25">
      <c r="A7785" t="s">
        <v>1</v>
      </c>
      <c r="B7785" t="s">
        <v>10656</v>
      </c>
      <c r="C7785" t="s">
        <v>9564</v>
      </c>
      <c r="D7785" t="s">
        <v>3956</v>
      </c>
      <c r="E7785" t="s">
        <v>20</v>
      </c>
      <c r="F7785" t="b">
        <v>0</v>
      </c>
      <c r="G7785" t="s">
        <v>27</v>
      </c>
      <c r="H7785" s="4">
        <v>45751.334467592591</v>
      </c>
      <c r="I7785" t="b">
        <v>0</v>
      </c>
      <c r="J7785" t="b">
        <v>1</v>
      </c>
      <c r="K7785" t="s">
        <v>24</v>
      </c>
      <c r="L7785" t="s">
        <v>36</v>
      </c>
      <c r="N7785">
        <v>51.239997863769531</v>
      </c>
      <c r="O7785" t="s">
        <v>1370</v>
      </c>
      <c r="P7785" t="s">
        <v>8977</v>
      </c>
    </row>
    <row r="7786" spans="1:16" x14ac:dyDescent="0.25">
      <c r="A7786" t="s">
        <v>40</v>
      </c>
      <c r="B7786" t="s">
        <v>10657</v>
      </c>
      <c r="C7786" t="s">
        <v>10658</v>
      </c>
      <c r="D7786" t="s">
        <v>3956</v>
      </c>
      <c r="E7786" t="s">
        <v>20</v>
      </c>
      <c r="F7786" t="b">
        <v>0</v>
      </c>
      <c r="G7786" t="s">
        <v>27</v>
      </c>
      <c r="H7786" s="4">
        <v>45751.336689814823</v>
      </c>
      <c r="I7786" t="b">
        <v>0</v>
      </c>
      <c r="J7786" t="b">
        <v>1</v>
      </c>
      <c r="K7786" t="s">
        <v>24</v>
      </c>
      <c r="L7786" t="s">
        <v>36</v>
      </c>
      <c r="N7786">
        <v>40.635002136230469</v>
      </c>
      <c r="O7786" t="s">
        <v>2113</v>
      </c>
      <c r="P7786" t="s">
        <v>8760</v>
      </c>
    </row>
    <row r="7787" spans="1:16" x14ac:dyDescent="0.25">
      <c r="A7787" t="s">
        <v>89</v>
      </c>
      <c r="B7787" t="s">
        <v>10659</v>
      </c>
      <c r="C7787" t="s">
        <v>39</v>
      </c>
      <c r="D7787" t="s">
        <v>3972</v>
      </c>
      <c r="E7787" t="s">
        <v>105</v>
      </c>
      <c r="F7787" t="b">
        <v>1</v>
      </c>
      <c r="G7787" t="s">
        <v>762</v>
      </c>
      <c r="H7787" s="4">
        <v>45751.353935185187</v>
      </c>
      <c r="I7787" t="b">
        <v>1</v>
      </c>
      <c r="J7787" t="b">
        <v>0</v>
      </c>
      <c r="K7787" t="s">
        <v>762</v>
      </c>
      <c r="L7787" t="s">
        <v>36</v>
      </c>
      <c r="N7787">
        <v>22.5</v>
      </c>
      <c r="O7787" t="s">
        <v>10660</v>
      </c>
      <c r="P7787" t="s">
        <v>10661</v>
      </c>
    </row>
    <row r="7788" spans="1:16" x14ac:dyDescent="0.25">
      <c r="A7788" t="s">
        <v>19</v>
      </c>
      <c r="B7788" t="s">
        <v>1672</v>
      </c>
      <c r="C7788" t="s">
        <v>49</v>
      </c>
      <c r="D7788" t="s">
        <v>3972</v>
      </c>
      <c r="E7788" t="s">
        <v>20</v>
      </c>
      <c r="F7788" t="b">
        <v>0</v>
      </c>
      <c r="G7788" t="s">
        <v>41</v>
      </c>
      <c r="H7788" s="4">
        <v>45751.375173611108</v>
      </c>
      <c r="I7788" t="b">
        <v>0</v>
      </c>
      <c r="J7788" t="b">
        <v>1</v>
      </c>
      <c r="K7788" t="s">
        <v>24</v>
      </c>
      <c r="L7788" t="s">
        <v>22</v>
      </c>
      <c r="M7788">
        <v>210500</v>
      </c>
      <c r="O7788" t="s">
        <v>835</v>
      </c>
      <c r="P7788" t="s">
        <v>1673</v>
      </c>
    </row>
    <row r="7789" spans="1:16" x14ac:dyDescent="0.25">
      <c r="A7789" t="s">
        <v>1</v>
      </c>
      <c r="B7789" t="s">
        <v>10662</v>
      </c>
      <c r="C7789" t="s">
        <v>1959</v>
      </c>
      <c r="D7789" t="s">
        <v>3972</v>
      </c>
      <c r="E7789" t="s">
        <v>20</v>
      </c>
      <c r="F7789" t="b">
        <v>0</v>
      </c>
      <c r="G7789" t="s">
        <v>41</v>
      </c>
      <c r="H7789" s="4">
        <v>45751.375185185178</v>
      </c>
      <c r="I7789" t="b">
        <v>0</v>
      </c>
      <c r="J7789" t="b">
        <v>1</v>
      </c>
      <c r="K7789" t="s">
        <v>24</v>
      </c>
      <c r="L7789" t="s">
        <v>22</v>
      </c>
      <c r="M7789">
        <v>242500</v>
      </c>
      <c r="O7789" t="s">
        <v>10663</v>
      </c>
      <c r="P7789" t="s">
        <v>1955</v>
      </c>
    </row>
    <row r="7790" spans="1:16" x14ac:dyDescent="0.25">
      <c r="A7790" t="s">
        <v>139</v>
      </c>
      <c r="B7790" t="s">
        <v>10664</v>
      </c>
      <c r="C7790" t="s">
        <v>1233</v>
      </c>
      <c r="D7790" t="s">
        <v>3972</v>
      </c>
      <c r="E7790" t="s">
        <v>20</v>
      </c>
      <c r="F7790" t="b">
        <v>0</v>
      </c>
      <c r="G7790" t="s">
        <v>30</v>
      </c>
      <c r="H7790" s="4">
        <v>45751.375706018523</v>
      </c>
      <c r="I7790" t="b">
        <v>0</v>
      </c>
      <c r="J7790" t="b">
        <v>0</v>
      </c>
      <c r="K7790" t="s">
        <v>24</v>
      </c>
      <c r="L7790" t="s">
        <v>22</v>
      </c>
      <c r="M7790">
        <v>168000</v>
      </c>
      <c r="O7790" t="s">
        <v>299</v>
      </c>
      <c r="P7790" t="s">
        <v>10665</v>
      </c>
    </row>
    <row r="7791" spans="1:16" x14ac:dyDescent="0.25">
      <c r="A7791" t="s">
        <v>1</v>
      </c>
      <c r="B7791" t="s">
        <v>3690</v>
      </c>
      <c r="C7791" t="s">
        <v>1910</v>
      </c>
      <c r="D7791" t="s">
        <v>4083</v>
      </c>
      <c r="E7791" t="s">
        <v>20</v>
      </c>
      <c r="F7791" t="b">
        <v>0</v>
      </c>
      <c r="G7791" t="s">
        <v>27</v>
      </c>
      <c r="H7791" s="4">
        <v>45751.376203703701</v>
      </c>
      <c r="I7791" t="b">
        <v>1</v>
      </c>
      <c r="J7791" t="b">
        <v>0</v>
      </c>
      <c r="K7791" t="s">
        <v>24</v>
      </c>
      <c r="L7791" t="s">
        <v>22</v>
      </c>
      <c r="M7791">
        <v>106500</v>
      </c>
      <c r="O7791" t="s">
        <v>10329</v>
      </c>
      <c r="P7791" t="s">
        <v>10330</v>
      </c>
    </row>
    <row r="7792" spans="1:16" x14ac:dyDescent="0.25">
      <c r="A7792" t="s">
        <v>28</v>
      </c>
      <c r="B7792" t="s">
        <v>10519</v>
      </c>
      <c r="C7792" t="s">
        <v>39</v>
      </c>
      <c r="D7792" t="s">
        <v>3972</v>
      </c>
      <c r="E7792" t="s">
        <v>20</v>
      </c>
      <c r="F7792" t="b">
        <v>1</v>
      </c>
      <c r="G7792" t="s">
        <v>27</v>
      </c>
      <c r="H7792" s="4">
        <v>45751.378599537027</v>
      </c>
      <c r="I7792" t="b">
        <v>0</v>
      </c>
      <c r="J7792" t="b">
        <v>0</v>
      </c>
      <c r="K7792" t="s">
        <v>24</v>
      </c>
      <c r="L7792" t="s">
        <v>36</v>
      </c>
      <c r="N7792">
        <v>50</v>
      </c>
      <c r="O7792" t="s">
        <v>1667</v>
      </c>
    </row>
    <row r="7793" spans="1:16" x14ac:dyDescent="0.25">
      <c r="A7793" t="s">
        <v>28</v>
      </c>
      <c r="B7793" t="s">
        <v>10666</v>
      </c>
      <c r="C7793" t="s">
        <v>106</v>
      </c>
      <c r="D7793" t="s">
        <v>4034</v>
      </c>
      <c r="E7793" t="s">
        <v>20</v>
      </c>
      <c r="F7793" t="b">
        <v>0</v>
      </c>
      <c r="G7793" t="s">
        <v>106</v>
      </c>
      <c r="H7793" s="4">
        <v>45751.396296296298</v>
      </c>
      <c r="I7793" t="b">
        <v>0</v>
      </c>
      <c r="J7793" t="b">
        <v>0</v>
      </c>
      <c r="K7793" t="s">
        <v>106</v>
      </c>
      <c r="L7793" t="s">
        <v>22</v>
      </c>
      <c r="M7793">
        <v>157410</v>
      </c>
      <c r="O7793" t="s">
        <v>10667</v>
      </c>
      <c r="P7793" t="s">
        <v>10668</v>
      </c>
    </row>
    <row r="7794" spans="1:16" x14ac:dyDescent="0.25">
      <c r="A7794" t="s">
        <v>2</v>
      </c>
      <c r="B7794" t="s">
        <v>10669</v>
      </c>
      <c r="C7794" t="s">
        <v>940</v>
      </c>
      <c r="D7794" t="s">
        <v>4034</v>
      </c>
      <c r="E7794" t="s">
        <v>20</v>
      </c>
      <c r="F7794" t="b">
        <v>0</v>
      </c>
      <c r="G7794" t="s">
        <v>941</v>
      </c>
      <c r="H7794" s="4">
        <v>45751.400567129633</v>
      </c>
      <c r="I7794" t="b">
        <v>0</v>
      </c>
      <c r="J7794" t="b">
        <v>0</v>
      </c>
      <c r="K7794" t="s">
        <v>941</v>
      </c>
      <c r="L7794" t="s">
        <v>22</v>
      </c>
      <c r="M7794">
        <v>70000</v>
      </c>
      <c r="O7794" t="s">
        <v>10670</v>
      </c>
      <c r="P7794" t="s">
        <v>10671</v>
      </c>
    </row>
    <row r="7795" spans="1:16" x14ac:dyDescent="0.25">
      <c r="A7795" t="s">
        <v>2</v>
      </c>
      <c r="B7795" t="s">
        <v>10672</v>
      </c>
      <c r="C7795" t="s">
        <v>71</v>
      </c>
      <c r="D7795" t="s">
        <v>3972</v>
      </c>
      <c r="E7795" t="s">
        <v>20</v>
      </c>
      <c r="F7795" t="b">
        <v>0</v>
      </c>
      <c r="G7795" t="s">
        <v>27</v>
      </c>
      <c r="H7795" s="4">
        <v>45751.420254629629</v>
      </c>
      <c r="I7795" t="b">
        <v>0</v>
      </c>
      <c r="J7795" t="b">
        <v>1</v>
      </c>
      <c r="K7795" t="s">
        <v>24</v>
      </c>
      <c r="L7795" t="s">
        <v>22</v>
      </c>
      <c r="M7795">
        <v>161975</v>
      </c>
      <c r="O7795" t="s">
        <v>1101</v>
      </c>
      <c r="P7795" t="s">
        <v>10673</v>
      </c>
    </row>
    <row r="7796" spans="1:16" x14ac:dyDescent="0.25">
      <c r="A7796" t="s">
        <v>2</v>
      </c>
      <c r="B7796" t="s">
        <v>117</v>
      </c>
      <c r="C7796" t="s">
        <v>889</v>
      </c>
      <c r="D7796" t="s">
        <v>4083</v>
      </c>
      <c r="E7796" t="s">
        <v>20</v>
      </c>
      <c r="F7796" t="b">
        <v>0</v>
      </c>
      <c r="G7796" t="s">
        <v>27</v>
      </c>
      <c r="H7796" s="4">
        <v>45751.420266203713</v>
      </c>
      <c r="I7796" t="b">
        <v>0</v>
      </c>
      <c r="J7796" t="b">
        <v>0</v>
      </c>
      <c r="K7796" t="s">
        <v>24</v>
      </c>
      <c r="L7796" t="s">
        <v>22</v>
      </c>
      <c r="M7796">
        <v>189000</v>
      </c>
      <c r="O7796" t="s">
        <v>772</v>
      </c>
      <c r="P7796" t="s">
        <v>1161</v>
      </c>
    </row>
    <row r="7797" spans="1:16" x14ac:dyDescent="0.25">
      <c r="A7797" t="s">
        <v>2</v>
      </c>
      <c r="B7797" t="s">
        <v>10674</v>
      </c>
      <c r="C7797" t="s">
        <v>140</v>
      </c>
      <c r="D7797" t="s">
        <v>4083</v>
      </c>
      <c r="E7797" t="s">
        <v>20</v>
      </c>
      <c r="F7797" t="b">
        <v>0</v>
      </c>
      <c r="G7797" t="s">
        <v>35</v>
      </c>
      <c r="H7797" s="4">
        <v>45751.45888888889</v>
      </c>
      <c r="I7797" t="b">
        <v>1</v>
      </c>
      <c r="J7797" t="b">
        <v>0</v>
      </c>
      <c r="K7797" t="s">
        <v>24</v>
      </c>
      <c r="L7797" t="s">
        <v>22</v>
      </c>
      <c r="M7797">
        <v>115000</v>
      </c>
      <c r="O7797" t="s">
        <v>1559</v>
      </c>
      <c r="P7797" t="s">
        <v>10675</v>
      </c>
    </row>
    <row r="7798" spans="1:16" x14ac:dyDescent="0.25">
      <c r="A7798" t="s">
        <v>139</v>
      </c>
      <c r="B7798" t="s">
        <v>10676</v>
      </c>
      <c r="C7798" t="s">
        <v>49</v>
      </c>
      <c r="D7798" t="s">
        <v>3972</v>
      </c>
      <c r="E7798" t="s">
        <v>20</v>
      </c>
      <c r="F7798" t="b">
        <v>0</v>
      </c>
      <c r="G7798" t="s">
        <v>35</v>
      </c>
      <c r="H7798" s="4">
        <v>45751.462210648147</v>
      </c>
      <c r="I7798" t="b">
        <v>0</v>
      </c>
      <c r="J7798" t="b">
        <v>1</v>
      </c>
      <c r="K7798" t="s">
        <v>24</v>
      </c>
      <c r="L7798" t="s">
        <v>22</v>
      </c>
      <c r="M7798">
        <v>130000</v>
      </c>
      <c r="O7798" t="s">
        <v>10677</v>
      </c>
      <c r="P7798" t="s">
        <v>10678</v>
      </c>
    </row>
    <row r="7799" spans="1:16" x14ac:dyDescent="0.25">
      <c r="A7799" t="s">
        <v>25</v>
      </c>
      <c r="B7799" t="s">
        <v>10326</v>
      </c>
      <c r="C7799" t="s">
        <v>1316</v>
      </c>
      <c r="D7799" t="s">
        <v>4083</v>
      </c>
      <c r="E7799" t="s">
        <v>20</v>
      </c>
      <c r="F7799" t="b">
        <v>0</v>
      </c>
      <c r="G7799" t="s">
        <v>41</v>
      </c>
      <c r="H7799" s="4">
        <v>45751.500243055547</v>
      </c>
      <c r="I7799" t="b">
        <v>0</v>
      </c>
      <c r="J7799" t="b">
        <v>0</v>
      </c>
      <c r="K7799" t="s">
        <v>24</v>
      </c>
      <c r="L7799" t="s">
        <v>22</v>
      </c>
      <c r="M7799">
        <v>120000</v>
      </c>
      <c r="O7799" t="s">
        <v>1317</v>
      </c>
      <c r="P7799" t="s">
        <v>10327</v>
      </c>
    </row>
    <row r="7800" spans="1:16" x14ac:dyDescent="0.25">
      <c r="A7800" t="s">
        <v>40</v>
      </c>
      <c r="B7800" t="s">
        <v>10679</v>
      </c>
      <c r="C7800" t="s">
        <v>748</v>
      </c>
      <c r="D7800" t="s">
        <v>4034</v>
      </c>
      <c r="E7800" t="s">
        <v>20</v>
      </c>
      <c r="F7800" t="b">
        <v>0</v>
      </c>
      <c r="G7800" t="s">
        <v>158</v>
      </c>
      <c r="H7800" s="4">
        <v>45751.519583333327</v>
      </c>
      <c r="I7800" t="b">
        <v>0</v>
      </c>
      <c r="J7800" t="b">
        <v>0</v>
      </c>
      <c r="K7800" t="s">
        <v>158</v>
      </c>
      <c r="L7800" t="s">
        <v>22</v>
      </c>
      <c r="M7800">
        <v>83999.5</v>
      </c>
      <c r="O7800" t="s">
        <v>5618</v>
      </c>
      <c r="P7800" t="s">
        <v>10680</v>
      </c>
    </row>
    <row r="7801" spans="1:16" x14ac:dyDescent="0.25">
      <c r="A7801" t="s">
        <v>0</v>
      </c>
      <c r="B7801" t="s">
        <v>10681</v>
      </c>
      <c r="C7801" t="s">
        <v>158</v>
      </c>
      <c r="D7801" t="s">
        <v>4034</v>
      </c>
      <c r="E7801" t="s">
        <v>20</v>
      </c>
      <c r="F7801" t="b">
        <v>0</v>
      </c>
      <c r="G7801" t="s">
        <v>158</v>
      </c>
      <c r="H7801" s="4">
        <v>45751.519606481481</v>
      </c>
      <c r="I7801" t="b">
        <v>0</v>
      </c>
      <c r="J7801" t="b">
        <v>0</v>
      </c>
      <c r="K7801" t="s">
        <v>158</v>
      </c>
      <c r="L7801" t="s">
        <v>22</v>
      </c>
      <c r="M7801">
        <v>79550</v>
      </c>
      <c r="O7801" t="s">
        <v>1319</v>
      </c>
      <c r="P7801" t="s">
        <v>10682</v>
      </c>
    </row>
    <row r="7802" spans="1:16" x14ac:dyDescent="0.25">
      <c r="A7802" t="s">
        <v>0</v>
      </c>
      <c r="B7802" t="s">
        <v>10683</v>
      </c>
      <c r="C7802" t="s">
        <v>278</v>
      </c>
      <c r="D7802" t="s">
        <v>3828</v>
      </c>
      <c r="E7802" t="s">
        <v>51</v>
      </c>
      <c r="F7802" t="b">
        <v>0</v>
      </c>
      <c r="G7802" t="s">
        <v>23</v>
      </c>
      <c r="H7802" s="4">
        <v>45751.534421296303</v>
      </c>
      <c r="I7802" t="b">
        <v>1</v>
      </c>
      <c r="J7802" t="b">
        <v>0</v>
      </c>
      <c r="K7802" t="s">
        <v>24</v>
      </c>
      <c r="L7802" t="s">
        <v>36</v>
      </c>
      <c r="N7802">
        <v>46</v>
      </c>
      <c r="O7802" t="s">
        <v>2138</v>
      </c>
    </row>
    <row r="7803" spans="1:16" x14ac:dyDescent="0.25">
      <c r="A7803" t="s">
        <v>139</v>
      </c>
      <c r="B7803" t="s">
        <v>10684</v>
      </c>
      <c r="C7803" t="s">
        <v>10685</v>
      </c>
      <c r="D7803" t="s">
        <v>2208</v>
      </c>
      <c r="E7803" t="s">
        <v>20</v>
      </c>
      <c r="F7803" t="b">
        <v>0</v>
      </c>
      <c r="G7803" t="s">
        <v>30</v>
      </c>
      <c r="H7803" s="4">
        <v>45751.542326388888</v>
      </c>
      <c r="I7803" t="b">
        <v>0</v>
      </c>
      <c r="J7803" t="b">
        <v>0</v>
      </c>
      <c r="K7803" t="s">
        <v>24</v>
      </c>
      <c r="L7803" t="s">
        <v>22</v>
      </c>
      <c r="M7803">
        <v>90000</v>
      </c>
      <c r="O7803" t="s">
        <v>7460</v>
      </c>
    </row>
    <row r="7804" spans="1:16" x14ac:dyDescent="0.25">
      <c r="A7804" t="s">
        <v>2</v>
      </c>
      <c r="B7804" t="s">
        <v>10686</v>
      </c>
      <c r="C7804" t="s">
        <v>538</v>
      </c>
      <c r="D7804" t="s">
        <v>3828</v>
      </c>
      <c r="E7804" t="s">
        <v>20</v>
      </c>
      <c r="F7804" t="b">
        <v>0</v>
      </c>
      <c r="G7804" t="s">
        <v>27</v>
      </c>
      <c r="H7804" s="4">
        <v>45751.545011574082</v>
      </c>
      <c r="I7804" t="b">
        <v>0</v>
      </c>
      <c r="J7804" t="b">
        <v>1</v>
      </c>
      <c r="K7804" t="s">
        <v>24</v>
      </c>
      <c r="L7804" t="s">
        <v>22</v>
      </c>
      <c r="M7804">
        <v>126000</v>
      </c>
      <c r="O7804" t="s">
        <v>487</v>
      </c>
      <c r="P7804" t="s">
        <v>10687</v>
      </c>
    </row>
    <row r="7805" spans="1:16" x14ac:dyDescent="0.25">
      <c r="A7805" t="s">
        <v>19</v>
      </c>
      <c r="B7805" t="s">
        <v>10688</v>
      </c>
      <c r="C7805" t="s">
        <v>327</v>
      </c>
      <c r="D7805" t="s">
        <v>3972</v>
      </c>
      <c r="E7805" t="s">
        <v>20</v>
      </c>
      <c r="F7805" t="b">
        <v>0</v>
      </c>
      <c r="G7805" t="s">
        <v>52</v>
      </c>
      <c r="H7805" s="4">
        <v>45751.560879629629</v>
      </c>
      <c r="I7805" t="b">
        <v>0</v>
      </c>
      <c r="J7805" t="b">
        <v>1</v>
      </c>
      <c r="K7805" t="s">
        <v>24</v>
      </c>
      <c r="L7805" t="s">
        <v>22</v>
      </c>
      <c r="M7805">
        <v>175000</v>
      </c>
      <c r="O7805" t="s">
        <v>4534</v>
      </c>
      <c r="P7805" t="s">
        <v>416</v>
      </c>
    </row>
    <row r="7806" spans="1:16" x14ac:dyDescent="0.25">
      <c r="A7806" t="s">
        <v>25</v>
      </c>
      <c r="B7806" t="s">
        <v>10689</v>
      </c>
      <c r="C7806" t="s">
        <v>4007</v>
      </c>
      <c r="D7806" t="s">
        <v>3956</v>
      </c>
      <c r="E7806" t="s">
        <v>20</v>
      </c>
      <c r="F7806" t="b">
        <v>0</v>
      </c>
      <c r="G7806" t="s">
        <v>1247</v>
      </c>
      <c r="H7806" s="4">
        <v>45751.574016203696</v>
      </c>
      <c r="I7806" t="b">
        <v>0</v>
      </c>
      <c r="J7806" t="b">
        <v>0</v>
      </c>
      <c r="K7806" t="s">
        <v>1247</v>
      </c>
      <c r="L7806" t="s">
        <v>36</v>
      </c>
      <c r="N7806">
        <v>13.04999923706055</v>
      </c>
      <c r="O7806" t="s">
        <v>9486</v>
      </c>
      <c r="P7806" t="s">
        <v>10690</v>
      </c>
    </row>
    <row r="7807" spans="1:16" x14ac:dyDescent="0.25">
      <c r="A7807" t="s">
        <v>19</v>
      </c>
      <c r="B7807" t="s">
        <v>8594</v>
      </c>
      <c r="C7807" t="s">
        <v>192</v>
      </c>
      <c r="D7807" t="s">
        <v>3956</v>
      </c>
      <c r="E7807" t="s">
        <v>20</v>
      </c>
      <c r="F7807" t="b">
        <v>0</v>
      </c>
      <c r="G7807" t="s">
        <v>23</v>
      </c>
      <c r="H7807" s="4">
        <v>45751.576238425929</v>
      </c>
      <c r="I7807" t="b">
        <v>0</v>
      </c>
      <c r="J7807" t="b">
        <v>1</v>
      </c>
      <c r="K7807" t="s">
        <v>24</v>
      </c>
      <c r="L7807" t="s">
        <v>36</v>
      </c>
      <c r="N7807">
        <v>12.985000610351561</v>
      </c>
      <c r="O7807" t="s">
        <v>254</v>
      </c>
      <c r="P7807" t="s">
        <v>1637</v>
      </c>
    </row>
    <row r="7808" spans="1:16" x14ac:dyDescent="0.25">
      <c r="A7808" t="s">
        <v>0</v>
      </c>
      <c r="B7808" t="s">
        <v>10691</v>
      </c>
      <c r="C7808" t="s">
        <v>39</v>
      </c>
      <c r="D7808" t="s">
        <v>4092</v>
      </c>
      <c r="E7808" t="s">
        <v>20</v>
      </c>
      <c r="F7808" t="b">
        <v>1</v>
      </c>
      <c r="G7808" t="s">
        <v>30</v>
      </c>
      <c r="H7808" s="4">
        <v>45751.583981481483</v>
      </c>
      <c r="I7808" t="b">
        <v>0</v>
      </c>
      <c r="J7808" t="b">
        <v>1</v>
      </c>
      <c r="K7808" t="s">
        <v>24</v>
      </c>
      <c r="L7808" t="s">
        <v>36</v>
      </c>
      <c r="N7808">
        <v>42.5</v>
      </c>
      <c r="O7808" t="s">
        <v>4093</v>
      </c>
      <c r="P7808" t="s">
        <v>6756</v>
      </c>
    </row>
    <row r="7809" spans="1:16" x14ac:dyDescent="0.25">
      <c r="A7809" t="s">
        <v>19</v>
      </c>
      <c r="B7809" t="s">
        <v>19</v>
      </c>
      <c r="C7809" t="s">
        <v>159</v>
      </c>
      <c r="D7809" t="s">
        <v>4083</v>
      </c>
      <c r="E7809" t="s">
        <v>20</v>
      </c>
      <c r="F7809" t="b">
        <v>0</v>
      </c>
      <c r="G7809" t="s">
        <v>30</v>
      </c>
      <c r="H7809" s="4">
        <v>45751.585046296299</v>
      </c>
      <c r="I7809" t="b">
        <v>0</v>
      </c>
      <c r="J7809" t="b">
        <v>0</v>
      </c>
      <c r="K7809" t="s">
        <v>24</v>
      </c>
      <c r="L7809" t="s">
        <v>22</v>
      </c>
      <c r="M7809">
        <v>155487.5</v>
      </c>
      <c r="O7809" t="s">
        <v>10556</v>
      </c>
      <c r="P7809" t="s">
        <v>193</v>
      </c>
    </row>
    <row r="7810" spans="1:16" x14ac:dyDescent="0.25">
      <c r="A7810" t="s">
        <v>2</v>
      </c>
      <c r="B7810" t="s">
        <v>10692</v>
      </c>
      <c r="C7810" t="s">
        <v>82</v>
      </c>
      <c r="D7810" t="s">
        <v>3972</v>
      </c>
      <c r="E7810" t="s">
        <v>20</v>
      </c>
      <c r="F7810" t="b">
        <v>0</v>
      </c>
      <c r="G7810" t="s">
        <v>35</v>
      </c>
      <c r="H7810" s="4">
        <v>45751.587141203701</v>
      </c>
      <c r="I7810" t="b">
        <v>1</v>
      </c>
      <c r="J7810" t="b">
        <v>0</v>
      </c>
      <c r="K7810" t="s">
        <v>24</v>
      </c>
      <c r="L7810" t="s">
        <v>22</v>
      </c>
      <c r="M7810">
        <v>200000</v>
      </c>
      <c r="O7810" t="s">
        <v>10693</v>
      </c>
      <c r="P7810" t="s">
        <v>10694</v>
      </c>
    </row>
    <row r="7811" spans="1:16" x14ac:dyDescent="0.25">
      <c r="A7811" t="s">
        <v>139</v>
      </c>
      <c r="B7811" t="s">
        <v>10695</v>
      </c>
      <c r="C7811" t="s">
        <v>120</v>
      </c>
      <c r="D7811" t="s">
        <v>3972</v>
      </c>
      <c r="E7811" t="s">
        <v>20</v>
      </c>
      <c r="F7811" t="b">
        <v>0</v>
      </c>
      <c r="G7811" t="s">
        <v>35</v>
      </c>
      <c r="H7811" s="4">
        <v>45751.62537037037</v>
      </c>
      <c r="I7811" t="b">
        <v>0</v>
      </c>
      <c r="J7811" t="b">
        <v>0</v>
      </c>
      <c r="K7811" t="s">
        <v>24</v>
      </c>
      <c r="L7811" t="s">
        <v>36</v>
      </c>
      <c r="N7811">
        <v>100</v>
      </c>
      <c r="O7811" t="s">
        <v>10696</v>
      </c>
      <c r="P7811" t="s">
        <v>8671</v>
      </c>
    </row>
    <row r="7812" spans="1:16" x14ac:dyDescent="0.25">
      <c r="A7812" t="s">
        <v>0</v>
      </c>
      <c r="B7812" t="s">
        <v>10697</v>
      </c>
      <c r="C7812" t="s">
        <v>559</v>
      </c>
      <c r="D7812" t="s">
        <v>3972</v>
      </c>
      <c r="E7812" t="s">
        <v>20</v>
      </c>
      <c r="F7812" t="b">
        <v>0</v>
      </c>
      <c r="G7812" t="s">
        <v>27</v>
      </c>
      <c r="H7812" s="4">
        <v>45751.626122685193</v>
      </c>
      <c r="I7812" t="b">
        <v>0</v>
      </c>
      <c r="J7812" t="b">
        <v>1</v>
      </c>
      <c r="K7812" t="s">
        <v>24</v>
      </c>
      <c r="L7812" t="s">
        <v>22</v>
      </c>
      <c r="M7812">
        <v>76044.5</v>
      </c>
      <c r="O7812" t="s">
        <v>1355</v>
      </c>
      <c r="P7812" t="s">
        <v>10698</v>
      </c>
    </row>
    <row r="7813" spans="1:16" x14ac:dyDescent="0.25">
      <c r="A7813" t="s">
        <v>2</v>
      </c>
      <c r="B7813" t="s">
        <v>10699</v>
      </c>
      <c r="C7813" t="s">
        <v>114</v>
      </c>
      <c r="D7813" t="s">
        <v>3828</v>
      </c>
      <c r="E7813" t="s">
        <v>20</v>
      </c>
      <c r="F7813" t="b">
        <v>0</v>
      </c>
      <c r="G7813" t="s">
        <v>27</v>
      </c>
      <c r="H7813" s="4">
        <v>45751.628287037027</v>
      </c>
      <c r="I7813" t="b">
        <v>0</v>
      </c>
      <c r="J7813" t="b">
        <v>0</v>
      </c>
      <c r="K7813" t="s">
        <v>24</v>
      </c>
      <c r="L7813" t="s">
        <v>22</v>
      </c>
      <c r="M7813">
        <v>110240</v>
      </c>
      <c r="O7813" t="s">
        <v>4328</v>
      </c>
      <c r="P7813" t="s">
        <v>10700</v>
      </c>
    </row>
    <row r="7814" spans="1:16" x14ac:dyDescent="0.25">
      <c r="A7814" t="s">
        <v>2</v>
      </c>
      <c r="B7814" t="s">
        <v>117</v>
      </c>
      <c r="C7814" t="s">
        <v>390</v>
      </c>
      <c r="D7814" t="s">
        <v>3972</v>
      </c>
      <c r="E7814" t="s">
        <v>20</v>
      </c>
      <c r="F7814" t="b">
        <v>0</v>
      </c>
      <c r="G7814" t="s">
        <v>27</v>
      </c>
      <c r="H7814" s="4">
        <v>45751.628495370373</v>
      </c>
      <c r="I7814" t="b">
        <v>0</v>
      </c>
      <c r="J7814" t="b">
        <v>0</v>
      </c>
      <c r="K7814" t="s">
        <v>24</v>
      </c>
      <c r="L7814" t="s">
        <v>22</v>
      </c>
      <c r="M7814">
        <v>147500</v>
      </c>
      <c r="O7814" t="s">
        <v>10701</v>
      </c>
      <c r="P7814" t="s">
        <v>10702</v>
      </c>
    </row>
    <row r="7815" spans="1:16" x14ac:dyDescent="0.25">
      <c r="A7815" t="s">
        <v>2</v>
      </c>
      <c r="B7815" t="s">
        <v>10703</v>
      </c>
      <c r="C7815" t="s">
        <v>114</v>
      </c>
      <c r="D7815" t="s">
        <v>3828</v>
      </c>
      <c r="E7815" t="s">
        <v>20</v>
      </c>
      <c r="F7815" t="b">
        <v>0</v>
      </c>
      <c r="G7815" t="s">
        <v>35</v>
      </c>
      <c r="H7815" s="4">
        <v>45751.628680555557</v>
      </c>
      <c r="I7815" t="b">
        <v>0</v>
      </c>
      <c r="J7815" t="b">
        <v>0</v>
      </c>
      <c r="K7815" t="s">
        <v>24</v>
      </c>
      <c r="L7815" t="s">
        <v>22</v>
      </c>
      <c r="M7815">
        <v>157560</v>
      </c>
      <c r="O7815" t="s">
        <v>4328</v>
      </c>
      <c r="P7815" t="s">
        <v>10700</v>
      </c>
    </row>
    <row r="7816" spans="1:16" x14ac:dyDescent="0.25">
      <c r="A7816" t="s">
        <v>1</v>
      </c>
      <c r="B7816" t="s">
        <v>10704</v>
      </c>
      <c r="C7816" t="s">
        <v>164</v>
      </c>
      <c r="D7816" t="s">
        <v>4034</v>
      </c>
      <c r="E7816" t="s">
        <v>20</v>
      </c>
      <c r="F7816" t="b">
        <v>0</v>
      </c>
      <c r="G7816" t="s">
        <v>158</v>
      </c>
      <c r="H7816" s="4">
        <v>45751.644606481481</v>
      </c>
      <c r="I7816" t="b">
        <v>0</v>
      </c>
      <c r="J7816" t="b">
        <v>0</v>
      </c>
      <c r="K7816" t="s">
        <v>158</v>
      </c>
      <c r="L7816" t="s">
        <v>22</v>
      </c>
      <c r="M7816">
        <v>40000</v>
      </c>
      <c r="O7816" t="s">
        <v>10705</v>
      </c>
      <c r="P7816" t="s">
        <v>10706</v>
      </c>
    </row>
    <row r="7817" spans="1:16" x14ac:dyDescent="0.25">
      <c r="A7817" t="s">
        <v>0</v>
      </c>
      <c r="B7817" t="s">
        <v>0</v>
      </c>
      <c r="C7817" t="s">
        <v>10707</v>
      </c>
      <c r="D7817" t="s">
        <v>3600</v>
      </c>
      <c r="E7817" t="s">
        <v>51</v>
      </c>
      <c r="F7817" t="b">
        <v>0</v>
      </c>
      <c r="G7817" t="s">
        <v>30</v>
      </c>
      <c r="H7817" s="4">
        <v>45751.667314814818</v>
      </c>
      <c r="I7817" t="b">
        <v>1</v>
      </c>
      <c r="J7817" t="b">
        <v>0</v>
      </c>
      <c r="K7817" t="s">
        <v>24</v>
      </c>
      <c r="L7817" t="s">
        <v>36</v>
      </c>
      <c r="N7817">
        <v>55</v>
      </c>
      <c r="O7817" t="s">
        <v>10708</v>
      </c>
      <c r="P7817" t="s">
        <v>10709</v>
      </c>
    </row>
    <row r="7818" spans="1:16" x14ac:dyDescent="0.25">
      <c r="A7818" t="s">
        <v>1</v>
      </c>
      <c r="B7818" t="s">
        <v>10710</v>
      </c>
      <c r="C7818" t="s">
        <v>33</v>
      </c>
      <c r="D7818" t="s">
        <v>3972</v>
      </c>
      <c r="E7818" t="s">
        <v>51</v>
      </c>
      <c r="F7818" t="b">
        <v>0</v>
      </c>
      <c r="G7818" t="s">
        <v>27</v>
      </c>
      <c r="H7818" s="4">
        <v>45751.711782407408</v>
      </c>
      <c r="I7818" t="b">
        <v>1</v>
      </c>
      <c r="J7818" t="b">
        <v>0</v>
      </c>
      <c r="K7818" t="s">
        <v>24</v>
      </c>
      <c r="L7818" t="s">
        <v>36</v>
      </c>
      <c r="N7818">
        <v>74</v>
      </c>
      <c r="O7818" t="s">
        <v>1853</v>
      </c>
      <c r="P7818" t="s">
        <v>10711</v>
      </c>
    </row>
    <row r="7819" spans="1:16" x14ac:dyDescent="0.25">
      <c r="A7819" t="s">
        <v>2</v>
      </c>
      <c r="B7819" t="s">
        <v>10712</v>
      </c>
      <c r="C7819" t="s">
        <v>538</v>
      </c>
      <c r="D7819" t="s">
        <v>3972</v>
      </c>
      <c r="E7819" t="s">
        <v>20</v>
      </c>
      <c r="F7819" t="b">
        <v>0</v>
      </c>
      <c r="G7819" t="s">
        <v>27</v>
      </c>
      <c r="H7819" s="4">
        <v>45751.711793981478</v>
      </c>
      <c r="I7819" t="b">
        <v>1</v>
      </c>
      <c r="J7819" t="b">
        <v>0</v>
      </c>
      <c r="K7819" t="s">
        <v>24</v>
      </c>
      <c r="L7819" t="s">
        <v>22</v>
      </c>
      <c r="M7819">
        <v>90000</v>
      </c>
      <c r="O7819" t="s">
        <v>778</v>
      </c>
      <c r="P7819" t="s">
        <v>10713</v>
      </c>
    </row>
    <row r="7820" spans="1:16" x14ac:dyDescent="0.25">
      <c r="A7820" t="s">
        <v>191</v>
      </c>
      <c r="B7820" t="s">
        <v>10714</v>
      </c>
      <c r="C7820" t="s">
        <v>82</v>
      </c>
      <c r="D7820" t="s">
        <v>3972</v>
      </c>
      <c r="E7820" t="s">
        <v>20</v>
      </c>
      <c r="F7820" t="b">
        <v>0</v>
      </c>
      <c r="G7820" t="s">
        <v>35</v>
      </c>
      <c r="H7820" s="4">
        <v>45751.753854166673</v>
      </c>
      <c r="I7820" t="b">
        <v>0</v>
      </c>
      <c r="J7820" t="b">
        <v>0</v>
      </c>
      <c r="K7820" t="s">
        <v>24</v>
      </c>
      <c r="L7820" t="s">
        <v>22</v>
      </c>
      <c r="M7820">
        <v>96500</v>
      </c>
      <c r="O7820" t="s">
        <v>2420</v>
      </c>
    </row>
    <row r="7821" spans="1:16" x14ac:dyDescent="0.25">
      <c r="A7821" t="s">
        <v>28</v>
      </c>
      <c r="B7821" t="s">
        <v>28</v>
      </c>
      <c r="C7821" t="s">
        <v>83</v>
      </c>
      <c r="D7821" t="s">
        <v>3972</v>
      </c>
      <c r="E7821" t="s">
        <v>51</v>
      </c>
      <c r="F7821" t="b">
        <v>0</v>
      </c>
      <c r="G7821" t="s">
        <v>27</v>
      </c>
      <c r="H7821" s="4">
        <v>45751.792800925927</v>
      </c>
      <c r="I7821" t="b">
        <v>0</v>
      </c>
      <c r="J7821" t="b">
        <v>0</v>
      </c>
      <c r="K7821" t="s">
        <v>24</v>
      </c>
      <c r="L7821" t="s">
        <v>36</v>
      </c>
      <c r="N7821">
        <v>56.5</v>
      </c>
      <c r="O7821" t="s">
        <v>6570</v>
      </c>
      <c r="P7821" t="s">
        <v>10715</v>
      </c>
    </row>
    <row r="7822" spans="1:16" x14ac:dyDescent="0.25">
      <c r="A7822" t="s">
        <v>191</v>
      </c>
      <c r="B7822" t="s">
        <v>10716</v>
      </c>
      <c r="C7822" t="s">
        <v>39</v>
      </c>
      <c r="D7822" t="s">
        <v>3972</v>
      </c>
      <c r="E7822" t="s">
        <v>51</v>
      </c>
      <c r="F7822" t="b">
        <v>1</v>
      </c>
      <c r="G7822" t="s">
        <v>27</v>
      </c>
      <c r="H7822" s="4">
        <v>45751.795162037037</v>
      </c>
      <c r="I7822" t="b">
        <v>0</v>
      </c>
      <c r="J7822" t="b">
        <v>0</v>
      </c>
      <c r="K7822" t="s">
        <v>24</v>
      </c>
      <c r="L7822" t="s">
        <v>36</v>
      </c>
      <c r="N7822">
        <v>75.709999084472656</v>
      </c>
      <c r="O7822" t="s">
        <v>396</v>
      </c>
      <c r="P7822" t="s">
        <v>10717</v>
      </c>
    </row>
    <row r="7823" spans="1:16" x14ac:dyDescent="0.25">
      <c r="A7823" t="s">
        <v>89</v>
      </c>
      <c r="B7823" t="s">
        <v>10718</v>
      </c>
      <c r="C7823" t="s">
        <v>801</v>
      </c>
      <c r="D7823" t="s">
        <v>3972</v>
      </c>
      <c r="E7823" t="s">
        <v>20</v>
      </c>
      <c r="F7823" t="b">
        <v>0</v>
      </c>
      <c r="G7823" t="s">
        <v>35</v>
      </c>
      <c r="H7823" s="4">
        <v>45751.795497685183</v>
      </c>
      <c r="I7823" t="b">
        <v>0</v>
      </c>
      <c r="J7823" t="b">
        <v>0</v>
      </c>
      <c r="K7823" t="s">
        <v>24</v>
      </c>
      <c r="L7823" t="s">
        <v>22</v>
      </c>
      <c r="M7823">
        <v>115000</v>
      </c>
      <c r="O7823" t="s">
        <v>10719</v>
      </c>
      <c r="P7823" t="s">
        <v>10720</v>
      </c>
    </row>
    <row r="7824" spans="1:16" x14ac:dyDescent="0.25">
      <c r="A7824" t="s">
        <v>40</v>
      </c>
      <c r="B7824" t="s">
        <v>10721</v>
      </c>
      <c r="C7824" t="s">
        <v>39</v>
      </c>
      <c r="D7824" t="s">
        <v>3600</v>
      </c>
      <c r="E7824" t="s">
        <v>20</v>
      </c>
      <c r="F7824" t="b">
        <v>1</v>
      </c>
      <c r="G7824" t="s">
        <v>106</v>
      </c>
      <c r="H7824" s="4">
        <v>45751.812962962962</v>
      </c>
      <c r="I7824" t="b">
        <v>1</v>
      </c>
      <c r="J7824" t="b">
        <v>0</v>
      </c>
      <c r="K7824" t="s">
        <v>106</v>
      </c>
      <c r="L7824" t="s">
        <v>22</v>
      </c>
      <c r="M7824">
        <v>102500</v>
      </c>
      <c r="O7824" t="s">
        <v>10722</v>
      </c>
      <c r="P7824" t="s">
        <v>10723</v>
      </c>
    </row>
    <row r="7825" spans="1:16" x14ac:dyDescent="0.25">
      <c r="A7825" t="s">
        <v>40</v>
      </c>
      <c r="B7825" t="s">
        <v>2487</v>
      </c>
      <c r="C7825" t="s">
        <v>73</v>
      </c>
      <c r="D7825" t="s">
        <v>3956</v>
      </c>
      <c r="E7825" t="s">
        <v>20</v>
      </c>
      <c r="F7825" t="b">
        <v>0</v>
      </c>
      <c r="G7825" t="s">
        <v>23</v>
      </c>
      <c r="H7825" s="4">
        <v>45751.826238425929</v>
      </c>
      <c r="I7825" t="b">
        <v>0</v>
      </c>
      <c r="J7825" t="b">
        <v>0</v>
      </c>
      <c r="K7825" t="s">
        <v>24</v>
      </c>
      <c r="L7825" t="s">
        <v>36</v>
      </c>
      <c r="N7825">
        <v>54.130001068115227</v>
      </c>
      <c r="O7825" t="s">
        <v>2623</v>
      </c>
      <c r="P7825" t="s">
        <v>10724</v>
      </c>
    </row>
    <row r="7826" spans="1:16" x14ac:dyDescent="0.25">
      <c r="A7826" t="s">
        <v>0</v>
      </c>
      <c r="B7826" t="s">
        <v>10725</v>
      </c>
      <c r="C7826" t="s">
        <v>82</v>
      </c>
      <c r="D7826" t="s">
        <v>3600</v>
      </c>
      <c r="E7826" t="s">
        <v>20</v>
      </c>
      <c r="F7826" t="b">
        <v>0</v>
      </c>
      <c r="G7826" t="s">
        <v>35</v>
      </c>
      <c r="H7826" s="4">
        <v>45751.878692129627</v>
      </c>
      <c r="I7826" t="b">
        <v>1</v>
      </c>
      <c r="J7826" t="b">
        <v>0</v>
      </c>
      <c r="K7826" t="s">
        <v>24</v>
      </c>
      <c r="L7826" t="s">
        <v>36</v>
      </c>
      <c r="N7826">
        <v>70</v>
      </c>
      <c r="O7826" t="s">
        <v>2678</v>
      </c>
      <c r="P7826" t="s">
        <v>10726</v>
      </c>
    </row>
    <row r="7827" spans="1:16" x14ac:dyDescent="0.25">
      <c r="A7827" t="s">
        <v>0</v>
      </c>
      <c r="B7827" t="s">
        <v>10727</v>
      </c>
      <c r="C7827" t="s">
        <v>292</v>
      </c>
      <c r="D7827" t="s">
        <v>3600</v>
      </c>
      <c r="E7827" t="s">
        <v>51</v>
      </c>
      <c r="F7827" t="b">
        <v>0</v>
      </c>
      <c r="G7827" t="s">
        <v>30</v>
      </c>
      <c r="H7827" s="4">
        <v>45751.917280092603</v>
      </c>
      <c r="I7827" t="b">
        <v>1</v>
      </c>
      <c r="J7827" t="b">
        <v>0</v>
      </c>
      <c r="K7827" t="s">
        <v>24</v>
      </c>
      <c r="L7827" t="s">
        <v>36</v>
      </c>
      <c r="N7827">
        <v>46.5</v>
      </c>
      <c r="O7827" t="s">
        <v>3190</v>
      </c>
      <c r="P7827" t="s">
        <v>10728</v>
      </c>
    </row>
    <row r="7828" spans="1:16" x14ac:dyDescent="0.25">
      <c r="A7828" t="s">
        <v>0</v>
      </c>
      <c r="B7828" t="s">
        <v>10729</v>
      </c>
      <c r="C7828" t="s">
        <v>167</v>
      </c>
      <c r="D7828" t="s">
        <v>3956</v>
      </c>
      <c r="E7828" t="s">
        <v>34</v>
      </c>
      <c r="F7828" t="b">
        <v>0</v>
      </c>
      <c r="G7828" t="s">
        <v>35</v>
      </c>
      <c r="H7828" s="4">
        <v>45751.958668981482</v>
      </c>
      <c r="I7828" t="b">
        <v>0</v>
      </c>
      <c r="J7828" t="b">
        <v>0</v>
      </c>
      <c r="K7828" t="s">
        <v>24</v>
      </c>
      <c r="L7828" t="s">
        <v>36</v>
      </c>
      <c r="N7828">
        <v>16.510000228881839</v>
      </c>
      <c r="O7828" t="s">
        <v>10730</v>
      </c>
      <c r="P7828" t="s">
        <v>320</v>
      </c>
    </row>
    <row r="7829" spans="1:16" x14ac:dyDescent="0.25">
      <c r="A7829" t="s">
        <v>0</v>
      </c>
      <c r="B7829" t="s">
        <v>731</v>
      </c>
      <c r="C7829" t="s">
        <v>1008</v>
      </c>
      <c r="D7829" t="s">
        <v>3956</v>
      </c>
      <c r="E7829" t="s">
        <v>34</v>
      </c>
      <c r="F7829" t="b">
        <v>0</v>
      </c>
      <c r="G7829" t="s">
        <v>52</v>
      </c>
      <c r="H7829" s="4">
        <v>45751.959317129629</v>
      </c>
      <c r="I7829" t="b">
        <v>1</v>
      </c>
      <c r="J7829" t="b">
        <v>0</v>
      </c>
      <c r="K7829" t="s">
        <v>24</v>
      </c>
      <c r="L7829" t="s">
        <v>36</v>
      </c>
      <c r="N7829">
        <v>22.694999694824219</v>
      </c>
      <c r="O7829" t="s">
        <v>1694</v>
      </c>
      <c r="P7829" t="s">
        <v>150</v>
      </c>
    </row>
    <row r="7830" spans="1:16" x14ac:dyDescent="0.25">
      <c r="A7830" t="s">
        <v>2</v>
      </c>
      <c r="B7830" t="s">
        <v>10731</v>
      </c>
      <c r="C7830" t="s">
        <v>39</v>
      </c>
      <c r="D7830" t="s">
        <v>3828</v>
      </c>
      <c r="E7830" t="s">
        <v>20</v>
      </c>
      <c r="F7830" t="b">
        <v>1</v>
      </c>
      <c r="G7830" t="s">
        <v>35</v>
      </c>
      <c r="H7830" s="4">
        <v>45752.045358796298</v>
      </c>
      <c r="I7830" t="b">
        <v>0</v>
      </c>
      <c r="J7830" t="b">
        <v>1</v>
      </c>
      <c r="K7830" t="s">
        <v>24</v>
      </c>
      <c r="L7830" t="s">
        <v>22</v>
      </c>
      <c r="M7830">
        <v>122000</v>
      </c>
      <c r="O7830" t="s">
        <v>10732</v>
      </c>
      <c r="P7830" t="s">
        <v>10733</v>
      </c>
    </row>
    <row r="7831" spans="1:16" x14ac:dyDescent="0.25">
      <c r="A7831" t="s">
        <v>2</v>
      </c>
      <c r="B7831" t="s">
        <v>10734</v>
      </c>
      <c r="C7831" t="s">
        <v>613</v>
      </c>
      <c r="D7831" t="s">
        <v>2208</v>
      </c>
      <c r="E7831" t="s">
        <v>20</v>
      </c>
      <c r="F7831" t="b">
        <v>0</v>
      </c>
      <c r="G7831" t="s">
        <v>27</v>
      </c>
      <c r="H7831" s="4">
        <v>45752.086678240739</v>
      </c>
      <c r="I7831" t="b">
        <v>1</v>
      </c>
      <c r="J7831" t="b">
        <v>1</v>
      </c>
      <c r="K7831" t="s">
        <v>24</v>
      </c>
      <c r="L7831" t="s">
        <v>22</v>
      </c>
      <c r="M7831">
        <v>100000</v>
      </c>
      <c r="O7831" t="s">
        <v>2647</v>
      </c>
    </row>
    <row r="7832" spans="1:16" x14ac:dyDescent="0.25">
      <c r="A7832" t="s">
        <v>2</v>
      </c>
      <c r="B7832" t="s">
        <v>10735</v>
      </c>
      <c r="C7832" t="s">
        <v>372</v>
      </c>
      <c r="D7832" t="s">
        <v>3972</v>
      </c>
      <c r="E7832" t="s">
        <v>20</v>
      </c>
      <c r="F7832" t="b">
        <v>0</v>
      </c>
      <c r="G7832" t="s">
        <v>35</v>
      </c>
      <c r="H7832" s="4">
        <v>45752.087187500001</v>
      </c>
      <c r="I7832" t="b">
        <v>0</v>
      </c>
      <c r="J7832" t="b">
        <v>0</v>
      </c>
      <c r="K7832" t="s">
        <v>24</v>
      </c>
      <c r="L7832" t="s">
        <v>22</v>
      </c>
      <c r="M7832">
        <v>210000</v>
      </c>
      <c r="O7832" t="s">
        <v>892</v>
      </c>
      <c r="P7832" t="s">
        <v>10736</v>
      </c>
    </row>
    <row r="7833" spans="1:16" x14ac:dyDescent="0.25">
      <c r="A7833" t="s">
        <v>40</v>
      </c>
      <c r="B7833" t="s">
        <v>4465</v>
      </c>
      <c r="C7833" t="s">
        <v>2657</v>
      </c>
      <c r="D7833" t="s">
        <v>3972</v>
      </c>
      <c r="E7833" t="s">
        <v>20</v>
      </c>
      <c r="F7833" t="b">
        <v>0</v>
      </c>
      <c r="G7833" t="s">
        <v>30</v>
      </c>
      <c r="H7833" s="4">
        <v>45752.12667824074</v>
      </c>
      <c r="I7833" t="b">
        <v>0</v>
      </c>
      <c r="J7833" t="b">
        <v>1</v>
      </c>
      <c r="K7833" t="s">
        <v>24</v>
      </c>
      <c r="L7833" t="s">
        <v>22</v>
      </c>
      <c r="M7833">
        <v>150000</v>
      </c>
      <c r="O7833" t="s">
        <v>3322</v>
      </c>
      <c r="P7833" t="s">
        <v>4466</v>
      </c>
    </row>
    <row r="7834" spans="1:16" x14ac:dyDescent="0.25">
      <c r="A7834" t="s">
        <v>1</v>
      </c>
      <c r="B7834" t="s">
        <v>10737</v>
      </c>
      <c r="C7834" t="s">
        <v>94</v>
      </c>
      <c r="D7834" t="s">
        <v>3972</v>
      </c>
      <c r="E7834" t="s">
        <v>20</v>
      </c>
      <c r="F7834" t="b">
        <v>0</v>
      </c>
      <c r="G7834" t="s">
        <v>30</v>
      </c>
      <c r="H7834" s="4">
        <v>45752.208993055552</v>
      </c>
      <c r="I7834" t="b">
        <v>0</v>
      </c>
      <c r="J7834" t="b">
        <v>1</v>
      </c>
      <c r="K7834" t="s">
        <v>24</v>
      </c>
      <c r="L7834" t="s">
        <v>22</v>
      </c>
      <c r="M7834">
        <v>97375</v>
      </c>
      <c r="O7834" t="s">
        <v>444</v>
      </c>
      <c r="P7834" t="s">
        <v>10738</v>
      </c>
    </row>
    <row r="7835" spans="1:16" x14ac:dyDescent="0.25">
      <c r="A7835" t="s">
        <v>0</v>
      </c>
      <c r="B7835" t="s">
        <v>10739</v>
      </c>
      <c r="C7835" t="s">
        <v>1325</v>
      </c>
      <c r="D7835" t="s">
        <v>2208</v>
      </c>
      <c r="E7835" t="s">
        <v>20</v>
      </c>
      <c r="F7835" t="b">
        <v>0</v>
      </c>
      <c r="G7835" t="s">
        <v>41</v>
      </c>
      <c r="H7835" s="4">
        <v>45752.250347222223</v>
      </c>
      <c r="I7835" t="b">
        <v>0</v>
      </c>
      <c r="J7835" t="b">
        <v>1</v>
      </c>
      <c r="K7835" t="s">
        <v>24</v>
      </c>
      <c r="L7835" t="s">
        <v>36</v>
      </c>
      <c r="N7835">
        <v>65</v>
      </c>
      <c r="O7835" t="s">
        <v>10740</v>
      </c>
    </row>
    <row r="7836" spans="1:16" x14ac:dyDescent="0.25">
      <c r="A7836" t="s">
        <v>0</v>
      </c>
      <c r="B7836" t="s">
        <v>2005</v>
      </c>
      <c r="C7836" t="s">
        <v>3681</v>
      </c>
      <c r="D7836" t="s">
        <v>3972</v>
      </c>
      <c r="E7836" t="s">
        <v>20</v>
      </c>
      <c r="F7836" t="b">
        <v>0</v>
      </c>
      <c r="G7836" t="s">
        <v>41</v>
      </c>
      <c r="H7836" s="4">
        <v>45752.250347222223</v>
      </c>
      <c r="I7836" t="b">
        <v>0</v>
      </c>
      <c r="J7836" t="b">
        <v>0</v>
      </c>
      <c r="K7836" t="s">
        <v>24</v>
      </c>
      <c r="L7836" t="s">
        <v>36</v>
      </c>
      <c r="N7836">
        <v>38.224998474121087</v>
      </c>
      <c r="O7836" t="s">
        <v>10741</v>
      </c>
      <c r="P7836" t="s">
        <v>9469</v>
      </c>
    </row>
    <row r="7837" spans="1:16" x14ac:dyDescent="0.25">
      <c r="A7837" t="s">
        <v>0</v>
      </c>
      <c r="B7837" t="s">
        <v>10742</v>
      </c>
      <c r="C7837" t="s">
        <v>316</v>
      </c>
      <c r="D7837" t="s">
        <v>3600</v>
      </c>
      <c r="E7837" t="s">
        <v>20</v>
      </c>
      <c r="F7837" t="b">
        <v>0</v>
      </c>
      <c r="G7837" t="s">
        <v>35</v>
      </c>
      <c r="H7837" s="4">
        <v>45752.250462962962</v>
      </c>
      <c r="I7837" t="b">
        <v>0</v>
      </c>
      <c r="J7837" t="b">
        <v>1</v>
      </c>
      <c r="K7837" t="s">
        <v>24</v>
      </c>
      <c r="L7837" t="s">
        <v>22</v>
      </c>
      <c r="M7837">
        <v>141000</v>
      </c>
      <c r="O7837" t="s">
        <v>173</v>
      </c>
      <c r="P7837" t="s">
        <v>10743</v>
      </c>
    </row>
    <row r="7838" spans="1:16" x14ac:dyDescent="0.25">
      <c r="A7838" t="s">
        <v>1</v>
      </c>
      <c r="B7838" t="s">
        <v>10744</v>
      </c>
      <c r="C7838" t="s">
        <v>82</v>
      </c>
      <c r="D7838" t="s">
        <v>3828</v>
      </c>
      <c r="E7838" t="s">
        <v>20</v>
      </c>
      <c r="F7838" t="b">
        <v>0</v>
      </c>
      <c r="G7838" t="s">
        <v>27</v>
      </c>
      <c r="H7838" s="4">
        <v>45752.251087962963</v>
      </c>
      <c r="I7838" t="b">
        <v>0</v>
      </c>
      <c r="J7838" t="b">
        <v>1</v>
      </c>
      <c r="K7838" t="s">
        <v>24</v>
      </c>
      <c r="L7838" t="s">
        <v>22</v>
      </c>
      <c r="M7838">
        <v>141452</v>
      </c>
      <c r="O7838" t="s">
        <v>1741</v>
      </c>
      <c r="P7838" t="s">
        <v>10745</v>
      </c>
    </row>
    <row r="7839" spans="1:16" x14ac:dyDescent="0.25">
      <c r="A7839" t="s">
        <v>1</v>
      </c>
      <c r="B7839" t="s">
        <v>974</v>
      </c>
      <c r="C7839" t="s">
        <v>118</v>
      </c>
      <c r="D7839" t="s">
        <v>3828</v>
      </c>
      <c r="E7839" t="s">
        <v>20</v>
      </c>
      <c r="F7839" t="b">
        <v>0</v>
      </c>
      <c r="G7839" t="s">
        <v>27</v>
      </c>
      <c r="H7839" s="4">
        <v>45752.251099537039</v>
      </c>
      <c r="I7839" t="b">
        <v>0</v>
      </c>
      <c r="J7839" t="b">
        <v>1</v>
      </c>
      <c r="K7839" t="s">
        <v>24</v>
      </c>
      <c r="L7839" t="s">
        <v>22</v>
      </c>
      <c r="M7839">
        <v>152955</v>
      </c>
      <c r="O7839" t="s">
        <v>254</v>
      </c>
      <c r="P7839" t="s">
        <v>10746</v>
      </c>
    </row>
    <row r="7840" spans="1:16" x14ac:dyDescent="0.25">
      <c r="A7840" t="s">
        <v>1</v>
      </c>
      <c r="B7840" t="s">
        <v>10747</v>
      </c>
      <c r="C7840" t="s">
        <v>1325</v>
      </c>
      <c r="D7840" t="s">
        <v>3828</v>
      </c>
      <c r="E7840" t="s">
        <v>20</v>
      </c>
      <c r="F7840" t="b">
        <v>0</v>
      </c>
      <c r="G7840" t="s">
        <v>41</v>
      </c>
      <c r="H7840" s="4">
        <v>45752.251192129632</v>
      </c>
      <c r="I7840" t="b">
        <v>0</v>
      </c>
      <c r="J7840" t="b">
        <v>1</v>
      </c>
      <c r="K7840" t="s">
        <v>24</v>
      </c>
      <c r="L7840" t="s">
        <v>22</v>
      </c>
      <c r="M7840">
        <v>140450</v>
      </c>
      <c r="O7840" t="s">
        <v>2057</v>
      </c>
      <c r="P7840" t="s">
        <v>10748</v>
      </c>
    </row>
    <row r="7841" spans="1:16" x14ac:dyDescent="0.25">
      <c r="A7841" t="s">
        <v>19</v>
      </c>
      <c r="B7841" t="s">
        <v>10749</v>
      </c>
      <c r="C7841" t="s">
        <v>180</v>
      </c>
      <c r="D7841" t="s">
        <v>10750</v>
      </c>
      <c r="E7841" t="s">
        <v>20</v>
      </c>
      <c r="F7841" t="b">
        <v>0</v>
      </c>
      <c r="G7841" t="s">
        <v>41</v>
      </c>
      <c r="H7841" s="4">
        <v>45752.251192129632</v>
      </c>
      <c r="I7841" t="b">
        <v>0</v>
      </c>
      <c r="J7841" t="b">
        <v>1</v>
      </c>
      <c r="K7841" t="s">
        <v>24</v>
      </c>
      <c r="L7841" t="s">
        <v>22</v>
      </c>
      <c r="M7841">
        <v>168000</v>
      </c>
      <c r="O7841" t="s">
        <v>2224</v>
      </c>
      <c r="P7841" t="s">
        <v>10751</v>
      </c>
    </row>
    <row r="7842" spans="1:16" x14ac:dyDescent="0.25">
      <c r="A7842" t="s">
        <v>1</v>
      </c>
      <c r="B7842" t="s">
        <v>10299</v>
      </c>
      <c r="C7842" t="s">
        <v>316</v>
      </c>
      <c r="D7842" t="s">
        <v>3828</v>
      </c>
      <c r="E7842" t="s">
        <v>20</v>
      </c>
      <c r="F7842" t="b">
        <v>0</v>
      </c>
      <c r="G7842" t="s">
        <v>35</v>
      </c>
      <c r="H7842" s="4">
        <v>45752.251296296286</v>
      </c>
      <c r="I7842" t="b">
        <v>0</v>
      </c>
      <c r="J7842" t="b">
        <v>1</v>
      </c>
      <c r="K7842" t="s">
        <v>24</v>
      </c>
      <c r="L7842" t="s">
        <v>22</v>
      </c>
      <c r="M7842">
        <v>157000</v>
      </c>
      <c r="O7842" t="s">
        <v>402</v>
      </c>
      <c r="P7842" t="s">
        <v>10300</v>
      </c>
    </row>
    <row r="7843" spans="1:16" x14ac:dyDescent="0.25">
      <c r="A7843" t="s">
        <v>1</v>
      </c>
      <c r="B7843" t="s">
        <v>10752</v>
      </c>
      <c r="C7843" t="s">
        <v>10753</v>
      </c>
      <c r="D7843" t="s">
        <v>10754</v>
      </c>
      <c r="E7843" t="s">
        <v>20</v>
      </c>
      <c r="F7843" t="b">
        <v>0</v>
      </c>
      <c r="G7843" t="s">
        <v>35</v>
      </c>
      <c r="H7843" s="4">
        <v>45752.251296296286</v>
      </c>
      <c r="I7843" t="b">
        <v>0</v>
      </c>
      <c r="J7843" t="b">
        <v>1</v>
      </c>
      <c r="K7843" t="s">
        <v>24</v>
      </c>
      <c r="L7843" t="s">
        <v>22</v>
      </c>
      <c r="M7843">
        <v>187262.40625</v>
      </c>
      <c r="O7843" t="s">
        <v>10754</v>
      </c>
    </row>
    <row r="7844" spans="1:16" x14ac:dyDescent="0.25">
      <c r="A7844" t="s">
        <v>0</v>
      </c>
      <c r="B7844" t="s">
        <v>0</v>
      </c>
      <c r="C7844" t="s">
        <v>10755</v>
      </c>
      <c r="D7844" t="s">
        <v>4034</v>
      </c>
      <c r="E7844" t="s">
        <v>20</v>
      </c>
      <c r="F7844" t="b">
        <v>0</v>
      </c>
      <c r="G7844" t="s">
        <v>414</v>
      </c>
      <c r="H7844" s="4">
        <v>45752.256388888891</v>
      </c>
      <c r="I7844" t="b">
        <v>1</v>
      </c>
      <c r="J7844" t="b">
        <v>0</v>
      </c>
      <c r="K7844" t="s">
        <v>414</v>
      </c>
      <c r="L7844" t="s">
        <v>22</v>
      </c>
      <c r="M7844">
        <v>38120</v>
      </c>
      <c r="O7844" t="s">
        <v>10756</v>
      </c>
      <c r="P7844" t="s">
        <v>1996</v>
      </c>
    </row>
    <row r="7845" spans="1:16" x14ac:dyDescent="0.25">
      <c r="A7845" t="s">
        <v>1</v>
      </c>
      <c r="B7845" t="s">
        <v>10757</v>
      </c>
      <c r="C7845" t="s">
        <v>5241</v>
      </c>
      <c r="D7845" t="s">
        <v>7542</v>
      </c>
      <c r="E7845" t="s">
        <v>20</v>
      </c>
      <c r="F7845" t="b">
        <v>0</v>
      </c>
      <c r="G7845" t="s">
        <v>314</v>
      </c>
      <c r="H7845" s="4">
        <v>45752.274583333332</v>
      </c>
      <c r="I7845" t="b">
        <v>0</v>
      </c>
      <c r="J7845" t="b">
        <v>0</v>
      </c>
      <c r="K7845" t="s">
        <v>314</v>
      </c>
      <c r="L7845" t="s">
        <v>22</v>
      </c>
      <c r="M7845">
        <v>90000</v>
      </c>
      <c r="O7845" t="s">
        <v>10758</v>
      </c>
      <c r="P7845" t="s">
        <v>700</v>
      </c>
    </row>
    <row r="7846" spans="1:16" x14ac:dyDescent="0.25">
      <c r="A7846" t="s">
        <v>28</v>
      </c>
      <c r="B7846" t="s">
        <v>3113</v>
      </c>
      <c r="C7846" t="s">
        <v>73</v>
      </c>
      <c r="D7846" t="s">
        <v>3828</v>
      </c>
      <c r="E7846" t="s">
        <v>20</v>
      </c>
      <c r="F7846" t="b">
        <v>0</v>
      </c>
      <c r="G7846" t="s">
        <v>23</v>
      </c>
      <c r="H7846" s="4">
        <v>45752.284004629633</v>
      </c>
      <c r="I7846" t="b">
        <v>0</v>
      </c>
      <c r="J7846" t="b">
        <v>0</v>
      </c>
      <c r="K7846" t="s">
        <v>24</v>
      </c>
      <c r="L7846" t="s">
        <v>36</v>
      </c>
      <c r="N7846">
        <v>62.5</v>
      </c>
      <c r="O7846" t="s">
        <v>1683</v>
      </c>
      <c r="P7846" t="s">
        <v>10759</v>
      </c>
    </row>
    <row r="7847" spans="1:16" x14ac:dyDescent="0.25">
      <c r="A7847" t="s">
        <v>1</v>
      </c>
      <c r="B7847" t="s">
        <v>1</v>
      </c>
      <c r="C7847" t="s">
        <v>4028</v>
      </c>
      <c r="D7847" t="s">
        <v>3967</v>
      </c>
      <c r="E7847" t="s">
        <v>20</v>
      </c>
      <c r="F7847" t="b">
        <v>0</v>
      </c>
      <c r="G7847" t="s">
        <v>4028</v>
      </c>
      <c r="H7847" s="4">
        <v>45752.284618055557</v>
      </c>
      <c r="I7847" t="b">
        <v>0</v>
      </c>
      <c r="J7847" t="b">
        <v>0</v>
      </c>
      <c r="K7847" t="s">
        <v>4028</v>
      </c>
      <c r="L7847" t="s">
        <v>22</v>
      </c>
      <c r="M7847">
        <v>50000</v>
      </c>
      <c r="O7847" t="s">
        <v>10760</v>
      </c>
    </row>
    <row r="7848" spans="1:16" x14ac:dyDescent="0.25">
      <c r="A7848" t="s">
        <v>0</v>
      </c>
      <c r="B7848" t="s">
        <v>10761</v>
      </c>
      <c r="C7848" t="s">
        <v>1623</v>
      </c>
      <c r="D7848" t="s">
        <v>3956</v>
      </c>
      <c r="E7848" t="s">
        <v>20</v>
      </c>
      <c r="F7848" t="b">
        <v>0</v>
      </c>
      <c r="G7848" t="s">
        <v>23</v>
      </c>
      <c r="H7848" s="4">
        <v>45752.325590277767</v>
      </c>
      <c r="I7848" t="b">
        <v>1</v>
      </c>
      <c r="J7848" t="b">
        <v>0</v>
      </c>
      <c r="K7848" t="s">
        <v>24</v>
      </c>
      <c r="L7848" t="s">
        <v>36</v>
      </c>
      <c r="N7848">
        <v>22.694999694824219</v>
      </c>
      <c r="O7848" t="s">
        <v>10762</v>
      </c>
    </row>
    <row r="7849" spans="1:16" x14ac:dyDescent="0.25">
      <c r="A7849" t="s">
        <v>0</v>
      </c>
      <c r="B7849" t="s">
        <v>10763</v>
      </c>
      <c r="C7849" t="s">
        <v>10764</v>
      </c>
      <c r="D7849" t="s">
        <v>3956</v>
      </c>
      <c r="E7849" t="s">
        <v>20</v>
      </c>
      <c r="F7849" t="b">
        <v>0</v>
      </c>
      <c r="G7849" t="s">
        <v>30</v>
      </c>
      <c r="H7849" s="4">
        <v>45752.334166666667</v>
      </c>
      <c r="I7849" t="b">
        <v>0</v>
      </c>
      <c r="J7849" t="b">
        <v>0</v>
      </c>
      <c r="K7849" t="s">
        <v>24</v>
      </c>
      <c r="L7849" t="s">
        <v>36</v>
      </c>
      <c r="N7849">
        <v>26.654998779296879</v>
      </c>
      <c r="O7849" t="s">
        <v>8593</v>
      </c>
      <c r="P7849" t="s">
        <v>119</v>
      </c>
    </row>
    <row r="7850" spans="1:16" x14ac:dyDescent="0.25">
      <c r="A7850" t="s">
        <v>0</v>
      </c>
      <c r="B7850" t="s">
        <v>0</v>
      </c>
      <c r="C7850" t="s">
        <v>10765</v>
      </c>
      <c r="D7850" t="s">
        <v>7546</v>
      </c>
      <c r="E7850" t="s">
        <v>34</v>
      </c>
      <c r="F7850" t="b">
        <v>0</v>
      </c>
      <c r="G7850" t="s">
        <v>52</v>
      </c>
      <c r="H7850" s="4">
        <v>45752.334328703713</v>
      </c>
      <c r="I7850" t="b">
        <v>0</v>
      </c>
      <c r="J7850" t="b">
        <v>0</v>
      </c>
      <c r="K7850" t="s">
        <v>24</v>
      </c>
      <c r="L7850" t="s">
        <v>36</v>
      </c>
      <c r="N7850">
        <v>15</v>
      </c>
      <c r="O7850" t="s">
        <v>7547</v>
      </c>
      <c r="P7850" t="s">
        <v>61</v>
      </c>
    </row>
    <row r="7851" spans="1:16" x14ac:dyDescent="0.25">
      <c r="A7851" t="s">
        <v>2</v>
      </c>
      <c r="B7851" t="s">
        <v>10766</v>
      </c>
      <c r="C7851" t="s">
        <v>3347</v>
      </c>
      <c r="D7851" t="s">
        <v>4089</v>
      </c>
      <c r="E7851" t="s">
        <v>20</v>
      </c>
      <c r="F7851" t="b">
        <v>0</v>
      </c>
      <c r="G7851" t="s">
        <v>27</v>
      </c>
      <c r="H7851" s="4">
        <v>45752.334872685176</v>
      </c>
      <c r="I7851" t="b">
        <v>1</v>
      </c>
      <c r="J7851" t="b">
        <v>0</v>
      </c>
      <c r="K7851" t="s">
        <v>24</v>
      </c>
      <c r="L7851" t="s">
        <v>36</v>
      </c>
      <c r="N7851">
        <v>65.5</v>
      </c>
      <c r="O7851" t="s">
        <v>2503</v>
      </c>
      <c r="P7851" t="s">
        <v>1342</v>
      </c>
    </row>
    <row r="7852" spans="1:16" x14ac:dyDescent="0.25">
      <c r="A7852" t="s">
        <v>1</v>
      </c>
      <c r="B7852" t="s">
        <v>10767</v>
      </c>
      <c r="C7852" t="s">
        <v>167</v>
      </c>
      <c r="D7852" t="s">
        <v>3969</v>
      </c>
      <c r="E7852" t="s">
        <v>20</v>
      </c>
      <c r="F7852" t="b">
        <v>0</v>
      </c>
      <c r="G7852" t="s">
        <v>35</v>
      </c>
      <c r="H7852" s="4">
        <v>45752.417164351849</v>
      </c>
      <c r="I7852" t="b">
        <v>0</v>
      </c>
      <c r="J7852" t="b">
        <v>0</v>
      </c>
      <c r="K7852" t="s">
        <v>24</v>
      </c>
      <c r="L7852" t="s">
        <v>22</v>
      </c>
      <c r="M7852">
        <v>126875</v>
      </c>
      <c r="O7852" t="s">
        <v>6472</v>
      </c>
      <c r="P7852" t="s">
        <v>10768</v>
      </c>
    </row>
    <row r="7853" spans="1:16" x14ac:dyDescent="0.25">
      <c r="A7853" t="s">
        <v>40</v>
      </c>
      <c r="B7853" t="s">
        <v>4465</v>
      </c>
      <c r="C7853" t="s">
        <v>3321</v>
      </c>
      <c r="D7853" t="s">
        <v>4089</v>
      </c>
      <c r="E7853" t="s">
        <v>20</v>
      </c>
      <c r="F7853" t="b">
        <v>0</v>
      </c>
      <c r="G7853" t="s">
        <v>27</v>
      </c>
      <c r="H7853" s="4">
        <v>45752.418194444443</v>
      </c>
      <c r="I7853" t="b">
        <v>0</v>
      </c>
      <c r="J7853" t="b">
        <v>1</v>
      </c>
      <c r="K7853" t="s">
        <v>24</v>
      </c>
      <c r="L7853" t="s">
        <v>22</v>
      </c>
      <c r="M7853">
        <v>150000</v>
      </c>
      <c r="O7853" t="s">
        <v>3322</v>
      </c>
      <c r="P7853" t="s">
        <v>4466</v>
      </c>
    </row>
    <row r="7854" spans="1:16" x14ac:dyDescent="0.25">
      <c r="A7854" t="s">
        <v>1</v>
      </c>
      <c r="B7854" t="s">
        <v>10769</v>
      </c>
      <c r="C7854" t="s">
        <v>192</v>
      </c>
      <c r="D7854" t="s">
        <v>4083</v>
      </c>
      <c r="E7854" t="s">
        <v>20</v>
      </c>
      <c r="F7854" t="b">
        <v>0</v>
      </c>
      <c r="G7854" t="s">
        <v>23</v>
      </c>
      <c r="H7854" s="4">
        <v>45752.45071759259</v>
      </c>
      <c r="I7854" t="b">
        <v>0</v>
      </c>
      <c r="J7854" t="b">
        <v>0</v>
      </c>
      <c r="K7854" t="s">
        <v>24</v>
      </c>
      <c r="L7854" t="s">
        <v>22</v>
      </c>
      <c r="M7854">
        <v>210000</v>
      </c>
      <c r="O7854" t="s">
        <v>1308</v>
      </c>
      <c r="P7854" t="s">
        <v>10770</v>
      </c>
    </row>
    <row r="7855" spans="1:16" x14ac:dyDescent="0.25">
      <c r="A7855" t="s">
        <v>0</v>
      </c>
      <c r="B7855" t="s">
        <v>1975</v>
      </c>
      <c r="C7855" t="s">
        <v>957</v>
      </c>
      <c r="D7855" t="s">
        <v>4083</v>
      </c>
      <c r="E7855" t="s">
        <v>20</v>
      </c>
      <c r="F7855" t="b">
        <v>0</v>
      </c>
      <c r="G7855" t="s">
        <v>27</v>
      </c>
      <c r="H7855" s="4">
        <v>45752.458425925928</v>
      </c>
      <c r="I7855" t="b">
        <v>0</v>
      </c>
      <c r="J7855" t="b">
        <v>0</v>
      </c>
      <c r="K7855" t="s">
        <v>24</v>
      </c>
      <c r="L7855" t="s">
        <v>22</v>
      </c>
      <c r="M7855">
        <v>112500</v>
      </c>
      <c r="O7855" t="s">
        <v>10771</v>
      </c>
      <c r="P7855" t="s">
        <v>119</v>
      </c>
    </row>
    <row r="7856" spans="1:16" x14ac:dyDescent="0.25">
      <c r="A7856" t="s">
        <v>0</v>
      </c>
      <c r="B7856" t="s">
        <v>731</v>
      </c>
      <c r="C7856" t="s">
        <v>1025</v>
      </c>
      <c r="D7856" t="s">
        <v>3956</v>
      </c>
      <c r="E7856" t="s">
        <v>34</v>
      </c>
      <c r="F7856" t="b">
        <v>0</v>
      </c>
      <c r="G7856" t="s">
        <v>27</v>
      </c>
      <c r="H7856" s="4">
        <v>45752.458449074067</v>
      </c>
      <c r="I7856" t="b">
        <v>1</v>
      </c>
      <c r="J7856" t="b">
        <v>0</v>
      </c>
      <c r="K7856" t="s">
        <v>24</v>
      </c>
      <c r="L7856" t="s">
        <v>36</v>
      </c>
      <c r="N7856">
        <v>27.979999542236332</v>
      </c>
      <c r="O7856" t="s">
        <v>10772</v>
      </c>
    </row>
    <row r="7857" spans="1:16" x14ac:dyDescent="0.25">
      <c r="A7857" t="s">
        <v>139</v>
      </c>
      <c r="B7857" t="s">
        <v>2126</v>
      </c>
      <c r="C7857" t="s">
        <v>2271</v>
      </c>
      <c r="D7857" t="s">
        <v>3972</v>
      </c>
      <c r="E7857" t="s">
        <v>20</v>
      </c>
      <c r="F7857" t="b">
        <v>0</v>
      </c>
      <c r="G7857" t="s">
        <v>27</v>
      </c>
      <c r="H7857" s="4">
        <v>45752.458483796298</v>
      </c>
      <c r="I7857" t="b">
        <v>0</v>
      </c>
      <c r="J7857" t="b">
        <v>1</v>
      </c>
      <c r="K7857" t="s">
        <v>24</v>
      </c>
      <c r="L7857" t="s">
        <v>22</v>
      </c>
      <c r="M7857">
        <v>75000</v>
      </c>
      <c r="O7857" t="s">
        <v>482</v>
      </c>
      <c r="P7857" t="s">
        <v>10773</v>
      </c>
    </row>
    <row r="7858" spans="1:16" x14ac:dyDescent="0.25">
      <c r="A7858" t="s">
        <v>0</v>
      </c>
      <c r="B7858" t="s">
        <v>10774</v>
      </c>
      <c r="C7858" t="s">
        <v>1164</v>
      </c>
      <c r="D7858" t="s">
        <v>3972</v>
      </c>
      <c r="E7858" t="s">
        <v>20</v>
      </c>
      <c r="F7858" t="b">
        <v>0</v>
      </c>
      <c r="G7858" t="s">
        <v>41</v>
      </c>
      <c r="H7858" s="4">
        <v>45752.458703703713</v>
      </c>
      <c r="I7858" t="b">
        <v>0</v>
      </c>
      <c r="J7858" t="b">
        <v>1</v>
      </c>
      <c r="K7858" t="s">
        <v>24</v>
      </c>
      <c r="L7858" t="s">
        <v>22</v>
      </c>
      <c r="M7858">
        <v>119500</v>
      </c>
      <c r="O7858" t="s">
        <v>482</v>
      </c>
    </row>
    <row r="7859" spans="1:16" x14ac:dyDescent="0.25">
      <c r="A7859" t="s">
        <v>0</v>
      </c>
      <c r="B7859" t="s">
        <v>10775</v>
      </c>
      <c r="C7859" t="s">
        <v>750</v>
      </c>
      <c r="D7859" t="s">
        <v>4083</v>
      </c>
      <c r="E7859" t="s">
        <v>20</v>
      </c>
      <c r="F7859" t="b">
        <v>0</v>
      </c>
      <c r="G7859" t="s">
        <v>35</v>
      </c>
      <c r="H7859" s="4">
        <v>45752.45890046296</v>
      </c>
      <c r="I7859" t="b">
        <v>0</v>
      </c>
      <c r="J7859" t="b">
        <v>0</v>
      </c>
      <c r="K7859" t="s">
        <v>24</v>
      </c>
      <c r="L7859" t="s">
        <v>22</v>
      </c>
      <c r="M7859">
        <v>50200</v>
      </c>
      <c r="O7859" t="s">
        <v>1172</v>
      </c>
      <c r="P7859" t="s">
        <v>10776</v>
      </c>
    </row>
    <row r="7860" spans="1:16" x14ac:dyDescent="0.25">
      <c r="A7860" t="s">
        <v>19</v>
      </c>
      <c r="B7860" t="s">
        <v>5798</v>
      </c>
      <c r="C7860" t="s">
        <v>749</v>
      </c>
      <c r="D7860" t="s">
        <v>4083</v>
      </c>
      <c r="E7860" t="s">
        <v>20</v>
      </c>
      <c r="F7860" t="b">
        <v>0</v>
      </c>
      <c r="G7860" t="s">
        <v>30</v>
      </c>
      <c r="H7860" s="4">
        <v>45752.459710648152</v>
      </c>
      <c r="I7860" t="b">
        <v>0</v>
      </c>
      <c r="J7860" t="b">
        <v>0</v>
      </c>
      <c r="K7860" t="s">
        <v>24</v>
      </c>
      <c r="L7860" t="s">
        <v>22</v>
      </c>
      <c r="M7860">
        <v>145080</v>
      </c>
      <c r="O7860" t="s">
        <v>3243</v>
      </c>
      <c r="P7860" t="s">
        <v>5799</v>
      </c>
    </row>
    <row r="7861" spans="1:16" x14ac:dyDescent="0.25">
      <c r="A7861" t="s">
        <v>2</v>
      </c>
      <c r="B7861" t="s">
        <v>2</v>
      </c>
      <c r="C7861" t="s">
        <v>7427</v>
      </c>
      <c r="D7861" t="s">
        <v>7657</v>
      </c>
      <c r="E7861" t="s">
        <v>20</v>
      </c>
      <c r="F7861" t="b">
        <v>0</v>
      </c>
      <c r="G7861" t="s">
        <v>226</v>
      </c>
      <c r="H7861" s="4">
        <v>45752.489050925928</v>
      </c>
      <c r="I7861" t="b">
        <v>0</v>
      </c>
      <c r="J7861" t="b">
        <v>0</v>
      </c>
      <c r="K7861" t="s">
        <v>226</v>
      </c>
      <c r="L7861" t="s">
        <v>22</v>
      </c>
      <c r="M7861">
        <v>65000</v>
      </c>
      <c r="O7861" t="s">
        <v>7428</v>
      </c>
      <c r="P7861" t="s">
        <v>7429</v>
      </c>
    </row>
    <row r="7862" spans="1:16" x14ac:dyDescent="0.25">
      <c r="A7862" t="s">
        <v>0</v>
      </c>
      <c r="B7862" t="s">
        <v>10777</v>
      </c>
      <c r="C7862" t="s">
        <v>10778</v>
      </c>
      <c r="D7862" t="s">
        <v>3972</v>
      </c>
      <c r="E7862" t="s">
        <v>51</v>
      </c>
      <c r="F7862" t="b">
        <v>0</v>
      </c>
      <c r="G7862" t="s">
        <v>23</v>
      </c>
      <c r="H7862" s="4">
        <v>45752.492268518523</v>
      </c>
      <c r="I7862" t="b">
        <v>1</v>
      </c>
      <c r="J7862" t="b">
        <v>0</v>
      </c>
      <c r="K7862" t="s">
        <v>24</v>
      </c>
      <c r="L7862" t="s">
        <v>36</v>
      </c>
      <c r="N7862">
        <v>36</v>
      </c>
      <c r="O7862" t="s">
        <v>10430</v>
      </c>
    </row>
    <row r="7863" spans="1:16" x14ac:dyDescent="0.25">
      <c r="A7863" t="s">
        <v>0</v>
      </c>
      <c r="B7863" t="s">
        <v>0</v>
      </c>
      <c r="C7863" t="s">
        <v>10779</v>
      </c>
      <c r="D7863" t="s">
        <v>7546</v>
      </c>
      <c r="E7863" t="s">
        <v>34</v>
      </c>
      <c r="F7863" t="b">
        <v>0</v>
      </c>
      <c r="G7863" t="s">
        <v>23</v>
      </c>
      <c r="H7863" s="4">
        <v>45752.492303240739</v>
      </c>
      <c r="I7863" t="b">
        <v>0</v>
      </c>
      <c r="J7863" t="b">
        <v>0</v>
      </c>
      <c r="K7863" t="s">
        <v>24</v>
      </c>
      <c r="L7863" t="s">
        <v>36</v>
      </c>
      <c r="N7863">
        <v>15</v>
      </c>
      <c r="O7863" t="s">
        <v>7547</v>
      </c>
      <c r="P7863" t="s">
        <v>61</v>
      </c>
    </row>
    <row r="7864" spans="1:16" x14ac:dyDescent="0.25">
      <c r="A7864" t="s">
        <v>0</v>
      </c>
      <c r="B7864" t="s">
        <v>0</v>
      </c>
      <c r="C7864" t="s">
        <v>10780</v>
      </c>
      <c r="D7864" t="s">
        <v>7546</v>
      </c>
      <c r="E7864" t="s">
        <v>34</v>
      </c>
      <c r="F7864" t="b">
        <v>0</v>
      </c>
      <c r="G7864" t="s">
        <v>23</v>
      </c>
      <c r="H7864" s="4">
        <v>45752.492303240739</v>
      </c>
      <c r="I7864" t="b">
        <v>0</v>
      </c>
      <c r="J7864" t="b">
        <v>0</v>
      </c>
      <c r="K7864" t="s">
        <v>24</v>
      </c>
      <c r="L7864" t="s">
        <v>36</v>
      </c>
      <c r="N7864">
        <v>15</v>
      </c>
      <c r="O7864" t="s">
        <v>7547</v>
      </c>
      <c r="P7864" t="s">
        <v>61</v>
      </c>
    </row>
    <row r="7865" spans="1:16" x14ac:dyDescent="0.25">
      <c r="A7865" t="s">
        <v>0</v>
      </c>
      <c r="B7865" t="s">
        <v>10781</v>
      </c>
      <c r="C7865" t="s">
        <v>179</v>
      </c>
      <c r="D7865" t="s">
        <v>4083</v>
      </c>
      <c r="E7865" t="s">
        <v>20</v>
      </c>
      <c r="F7865" t="b">
        <v>0</v>
      </c>
      <c r="G7865" t="s">
        <v>27</v>
      </c>
      <c r="H7865" s="4">
        <v>45752.500324074077</v>
      </c>
      <c r="I7865" t="b">
        <v>0</v>
      </c>
      <c r="J7865" t="b">
        <v>0</v>
      </c>
      <c r="K7865" t="s">
        <v>24</v>
      </c>
      <c r="L7865" t="s">
        <v>22</v>
      </c>
      <c r="M7865">
        <v>67000</v>
      </c>
      <c r="O7865" t="s">
        <v>10782</v>
      </c>
      <c r="P7865" t="s">
        <v>3054</v>
      </c>
    </row>
    <row r="7866" spans="1:16" x14ac:dyDescent="0.25">
      <c r="A7866" t="s">
        <v>0</v>
      </c>
      <c r="B7866" t="s">
        <v>0</v>
      </c>
      <c r="C7866" t="s">
        <v>9045</v>
      </c>
      <c r="D7866" t="s">
        <v>7546</v>
      </c>
      <c r="E7866" t="s">
        <v>34</v>
      </c>
      <c r="F7866" t="b">
        <v>0</v>
      </c>
      <c r="G7866" t="s">
        <v>52</v>
      </c>
      <c r="H7866" s="4">
        <v>45752.500983796293</v>
      </c>
      <c r="I7866" t="b">
        <v>0</v>
      </c>
      <c r="J7866" t="b">
        <v>0</v>
      </c>
      <c r="K7866" t="s">
        <v>24</v>
      </c>
      <c r="L7866" t="s">
        <v>36</v>
      </c>
      <c r="N7866">
        <v>15</v>
      </c>
      <c r="O7866" t="s">
        <v>7547</v>
      </c>
      <c r="P7866" t="s">
        <v>61</v>
      </c>
    </row>
    <row r="7867" spans="1:16" x14ac:dyDescent="0.25">
      <c r="A7867" t="s">
        <v>2</v>
      </c>
      <c r="B7867" t="s">
        <v>10783</v>
      </c>
      <c r="C7867" t="s">
        <v>1270</v>
      </c>
      <c r="D7867" t="s">
        <v>3972</v>
      </c>
      <c r="E7867" t="s">
        <v>20</v>
      </c>
      <c r="F7867" t="b">
        <v>0</v>
      </c>
      <c r="G7867" t="s">
        <v>27</v>
      </c>
      <c r="H7867" s="4">
        <v>45752.501585648148</v>
      </c>
      <c r="I7867" t="b">
        <v>0</v>
      </c>
      <c r="J7867" t="b">
        <v>1</v>
      </c>
      <c r="K7867" t="s">
        <v>24</v>
      </c>
      <c r="L7867" t="s">
        <v>22</v>
      </c>
      <c r="M7867">
        <v>138100</v>
      </c>
      <c r="O7867" t="s">
        <v>1172</v>
      </c>
      <c r="P7867" t="s">
        <v>10784</v>
      </c>
    </row>
    <row r="7868" spans="1:16" x14ac:dyDescent="0.25">
      <c r="A7868" t="s">
        <v>0</v>
      </c>
      <c r="B7868" t="s">
        <v>10785</v>
      </c>
      <c r="C7868" t="s">
        <v>486</v>
      </c>
      <c r="D7868" t="s">
        <v>10163</v>
      </c>
      <c r="E7868" t="s">
        <v>105</v>
      </c>
      <c r="F7868" t="b">
        <v>0</v>
      </c>
      <c r="G7868" t="s">
        <v>27</v>
      </c>
      <c r="H7868" s="4">
        <v>45752.583414351851</v>
      </c>
      <c r="I7868" t="b">
        <v>1</v>
      </c>
      <c r="J7868" t="b">
        <v>0</v>
      </c>
      <c r="K7868" t="s">
        <v>24</v>
      </c>
      <c r="L7868" t="s">
        <v>36</v>
      </c>
      <c r="N7868">
        <v>47</v>
      </c>
      <c r="O7868" t="s">
        <v>776</v>
      </c>
      <c r="P7868" t="s">
        <v>2948</v>
      </c>
    </row>
    <row r="7869" spans="1:16" x14ac:dyDescent="0.25">
      <c r="A7869" t="s">
        <v>0</v>
      </c>
      <c r="B7869" t="s">
        <v>10786</v>
      </c>
      <c r="C7869" t="s">
        <v>180</v>
      </c>
      <c r="D7869" t="s">
        <v>3956</v>
      </c>
      <c r="E7869" t="s">
        <v>20</v>
      </c>
      <c r="F7869" t="b">
        <v>0</v>
      </c>
      <c r="G7869" t="s">
        <v>41</v>
      </c>
      <c r="H7869" s="4">
        <v>45752.583703703713</v>
      </c>
      <c r="I7869" t="b">
        <v>0</v>
      </c>
      <c r="J7869" t="b">
        <v>0</v>
      </c>
      <c r="K7869" t="s">
        <v>24</v>
      </c>
      <c r="L7869" t="s">
        <v>36</v>
      </c>
      <c r="N7869">
        <v>36.75</v>
      </c>
      <c r="O7869" t="s">
        <v>8549</v>
      </c>
      <c r="P7869" t="s">
        <v>10787</v>
      </c>
    </row>
    <row r="7870" spans="1:16" x14ac:dyDescent="0.25">
      <c r="A7870" t="s">
        <v>89</v>
      </c>
      <c r="B7870" t="s">
        <v>10788</v>
      </c>
      <c r="C7870" t="s">
        <v>1226</v>
      </c>
      <c r="D7870" t="s">
        <v>3972</v>
      </c>
      <c r="E7870" t="s">
        <v>20</v>
      </c>
      <c r="F7870" t="b">
        <v>0</v>
      </c>
      <c r="G7870" t="s">
        <v>52</v>
      </c>
      <c r="H7870" s="4">
        <v>45752.669664351852</v>
      </c>
      <c r="I7870" t="b">
        <v>1</v>
      </c>
      <c r="J7870" t="b">
        <v>0</v>
      </c>
      <c r="K7870" t="s">
        <v>24</v>
      </c>
      <c r="L7870" t="s">
        <v>36</v>
      </c>
      <c r="N7870">
        <v>65</v>
      </c>
      <c r="O7870" t="s">
        <v>10789</v>
      </c>
      <c r="P7870" t="s">
        <v>10790</v>
      </c>
    </row>
    <row r="7871" spans="1:16" x14ac:dyDescent="0.25">
      <c r="A7871" t="s">
        <v>0</v>
      </c>
      <c r="B7871" t="s">
        <v>9113</v>
      </c>
      <c r="C7871" t="s">
        <v>1041</v>
      </c>
      <c r="D7871" t="s">
        <v>3956</v>
      </c>
      <c r="E7871" t="s">
        <v>34</v>
      </c>
      <c r="F7871" t="b">
        <v>0</v>
      </c>
      <c r="G7871" t="s">
        <v>41</v>
      </c>
      <c r="H7871" s="4">
        <v>45752.917037037027</v>
      </c>
      <c r="I7871" t="b">
        <v>0</v>
      </c>
      <c r="J7871" t="b">
        <v>0</v>
      </c>
      <c r="K7871" t="s">
        <v>24</v>
      </c>
      <c r="L7871" t="s">
        <v>36</v>
      </c>
      <c r="N7871">
        <v>24.33499908447266</v>
      </c>
      <c r="O7871" t="s">
        <v>1567</v>
      </c>
      <c r="P7871" t="s">
        <v>48</v>
      </c>
    </row>
    <row r="7872" spans="1:16" x14ac:dyDescent="0.25">
      <c r="A7872" t="s">
        <v>1</v>
      </c>
      <c r="B7872" t="s">
        <v>10791</v>
      </c>
      <c r="C7872" t="s">
        <v>192</v>
      </c>
      <c r="D7872" t="s">
        <v>5534</v>
      </c>
      <c r="E7872" t="s">
        <v>20</v>
      </c>
      <c r="F7872" t="b">
        <v>0</v>
      </c>
      <c r="G7872" t="s">
        <v>52</v>
      </c>
      <c r="H7872" s="4">
        <v>45753.000983796293</v>
      </c>
      <c r="I7872" t="b">
        <v>0</v>
      </c>
      <c r="J7872" t="b">
        <v>0</v>
      </c>
      <c r="K7872" t="s">
        <v>24</v>
      </c>
      <c r="L7872" t="s">
        <v>22</v>
      </c>
      <c r="M7872">
        <v>108267</v>
      </c>
      <c r="O7872" t="s">
        <v>1911</v>
      </c>
      <c r="P7872" t="s">
        <v>10792</v>
      </c>
    </row>
    <row r="7873" spans="1:16" x14ac:dyDescent="0.25">
      <c r="A7873" t="s">
        <v>191</v>
      </c>
      <c r="B7873" t="s">
        <v>10793</v>
      </c>
      <c r="C7873" t="s">
        <v>39</v>
      </c>
      <c r="D7873" t="s">
        <v>10358</v>
      </c>
      <c r="E7873" t="s">
        <v>20</v>
      </c>
      <c r="F7873" t="b">
        <v>1</v>
      </c>
      <c r="G7873" t="s">
        <v>158</v>
      </c>
      <c r="H7873" s="4">
        <v>45753.003379629627</v>
      </c>
      <c r="I7873" t="b">
        <v>0</v>
      </c>
      <c r="J7873" t="b">
        <v>1</v>
      </c>
      <c r="K7873" t="s">
        <v>158</v>
      </c>
      <c r="L7873" t="s">
        <v>22</v>
      </c>
      <c r="M7873">
        <v>153985</v>
      </c>
      <c r="O7873" t="s">
        <v>9219</v>
      </c>
      <c r="P7873" t="s">
        <v>10794</v>
      </c>
    </row>
    <row r="7874" spans="1:16" x14ac:dyDescent="0.25">
      <c r="A7874" t="s">
        <v>0</v>
      </c>
      <c r="B7874" t="s">
        <v>0</v>
      </c>
      <c r="C7874" t="s">
        <v>10795</v>
      </c>
      <c r="D7874" t="s">
        <v>7546</v>
      </c>
      <c r="E7874" t="s">
        <v>34</v>
      </c>
      <c r="F7874" t="b">
        <v>0</v>
      </c>
      <c r="G7874" t="s">
        <v>23</v>
      </c>
      <c r="H7874" s="4">
        <v>45753.033935185187</v>
      </c>
      <c r="I7874" t="b">
        <v>0</v>
      </c>
      <c r="J7874" t="b">
        <v>0</v>
      </c>
      <c r="K7874" t="s">
        <v>24</v>
      </c>
      <c r="L7874" t="s">
        <v>36</v>
      </c>
      <c r="N7874">
        <v>15</v>
      </c>
      <c r="O7874" t="s">
        <v>7547</v>
      </c>
      <c r="P7874" t="s">
        <v>61</v>
      </c>
    </row>
    <row r="7875" spans="1:16" x14ac:dyDescent="0.25">
      <c r="A7875" t="s">
        <v>0</v>
      </c>
      <c r="B7875" t="s">
        <v>2221</v>
      </c>
      <c r="C7875" t="s">
        <v>3790</v>
      </c>
      <c r="D7875" t="s">
        <v>3828</v>
      </c>
      <c r="E7875" t="s">
        <v>20</v>
      </c>
      <c r="F7875" t="b">
        <v>0</v>
      </c>
      <c r="G7875" t="s">
        <v>41</v>
      </c>
      <c r="H7875" s="4">
        <v>45753.250416666669</v>
      </c>
      <c r="I7875" t="b">
        <v>0</v>
      </c>
      <c r="J7875" t="b">
        <v>1</v>
      </c>
      <c r="K7875" t="s">
        <v>24</v>
      </c>
      <c r="L7875" t="s">
        <v>36</v>
      </c>
      <c r="N7875">
        <v>37.860000610351563</v>
      </c>
      <c r="O7875" t="s">
        <v>2985</v>
      </c>
      <c r="P7875" t="s">
        <v>119</v>
      </c>
    </row>
    <row r="7876" spans="1:16" x14ac:dyDescent="0.25">
      <c r="A7876" t="s">
        <v>0</v>
      </c>
      <c r="B7876" t="s">
        <v>2005</v>
      </c>
      <c r="C7876" t="s">
        <v>3681</v>
      </c>
      <c r="D7876" t="s">
        <v>3828</v>
      </c>
      <c r="E7876" t="s">
        <v>20</v>
      </c>
      <c r="F7876" t="b">
        <v>0</v>
      </c>
      <c r="G7876" t="s">
        <v>41</v>
      </c>
      <c r="H7876" s="4">
        <v>45753.250416666669</v>
      </c>
      <c r="I7876" t="b">
        <v>0</v>
      </c>
      <c r="J7876" t="b">
        <v>0</v>
      </c>
      <c r="K7876" t="s">
        <v>24</v>
      </c>
      <c r="L7876" t="s">
        <v>36</v>
      </c>
      <c r="N7876">
        <v>38.224998474121087</v>
      </c>
      <c r="O7876" t="s">
        <v>9468</v>
      </c>
      <c r="P7876" t="s">
        <v>9469</v>
      </c>
    </row>
    <row r="7877" spans="1:16" x14ac:dyDescent="0.25">
      <c r="A7877" t="s">
        <v>0</v>
      </c>
      <c r="B7877" t="s">
        <v>0</v>
      </c>
      <c r="C7877" t="s">
        <v>509</v>
      </c>
      <c r="D7877" t="s">
        <v>3828</v>
      </c>
      <c r="E7877" t="s">
        <v>20</v>
      </c>
      <c r="F7877" t="b">
        <v>0</v>
      </c>
      <c r="G7877" t="s">
        <v>35</v>
      </c>
      <c r="H7877" s="4">
        <v>45753.250578703701</v>
      </c>
      <c r="I7877" t="b">
        <v>1</v>
      </c>
      <c r="J7877" t="b">
        <v>1</v>
      </c>
      <c r="K7877" t="s">
        <v>24</v>
      </c>
      <c r="L7877" t="s">
        <v>36</v>
      </c>
      <c r="N7877">
        <v>27.5</v>
      </c>
      <c r="O7877" t="s">
        <v>10796</v>
      </c>
      <c r="P7877" t="s">
        <v>107</v>
      </c>
    </row>
    <row r="7878" spans="1:16" x14ac:dyDescent="0.25">
      <c r="A7878" t="s">
        <v>1</v>
      </c>
      <c r="B7878" t="s">
        <v>10797</v>
      </c>
      <c r="C7878" t="s">
        <v>49</v>
      </c>
      <c r="D7878" t="s">
        <v>3828</v>
      </c>
      <c r="E7878" t="s">
        <v>20</v>
      </c>
      <c r="F7878" t="b">
        <v>0</v>
      </c>
      <c r="G7878" t="s">
        <v>41</v>
      </c>
      <c r="H7878" s="4">
        <v>45753.251423611109</v>
      </c>
      <c r="I7878" t="b">
        <v>0</v>
      </c>
      <c r="J7878" t="b">
        <v>1</v>
      </c>
      <c r="K7878" t="s">
        <v>24</v>
      </c>
      <c r="L7878" t="s">
        <v>22</v>
      </c>
      <c r="M7878">
        <v>138000</v>
      </c>
      <c r="O7878" t="s">
        <v>1738</v>
      </c>
      <c r="P7878" t="s">
        <v>1089</v>
      </c>
    </row>
    <row r="7879" spans="1:16" x14ac:dyDescent="0.25">
      <c r="A7879" t="s">
        <v>19</v>
      </c>
      <c r="B7879" t="s">
        <v>19</v>
      </c>
      <c r="C7879" t="s">
        <v>2064</v>
      </c>
      <c r="D7879" t="s">
        <v>3828</v>
      </c>
      <c r="E7879" t="s">
        <v>20</v>
      </c>
      <c r="F7879" t="b">
        <v>0</v>
      </c>
      <c r="G7879" t="s">
        <v>41</v>
      </c>
      <c r="H7879" s="4">
        <v>45753.251423611109</v>
      </c>
      <c r="I7879" t="b">
        <v>0</v>
      </c>
      <c r="J7879" t="b">
        <v>0</v>
      </c>
      <c r="K7879" t="s">
        <v>24</v>
      </c>
      <c r="L7879" t="s">
        <v>22</v>
      </c>
      <c r="M7879">
        <v>162492.5</v>
      </c>
      <c r="O7879" t="s">
        <v>2065</v>
      </c>
      <c r="P7879" t="s">
        <v>10798</v>
      </c>
    </row>
    <row r="7880" spans="1:16" x14ac:dyDescent="0.25">
      <c r="A7880" t="s">
        <v>40</v>
      </c>
      <c r="B7880" t="s">
        <v>10799</v>
      </c>
      <c r="C7880" t="s">
        <v>322</v>
      </c>
      <c r="D7880" t="s">
        <v>3956</v>
      </c>
      <c r="E7880" t="s">
        <v>20</v>
      </c>
      <c r="F7880" t="b">
        <v>0</v>
      </c>
      <c r="G7880" t="s">
        <v>41</v>
      </c>
      <c r="H7880" s="4">
        <v>45753.256354166668</v>
      </c>
      <c r="I7880" t="b">
        <v>0</v>
      </c>
      <c r="J7880" t="b">
        <v>1</v>
      </c>
      <c r="K7880" t="s">
        <v>24</v>
      </c>
      <c r="L7880" t="s">
        <v>36</v>
      </c>
      <c r="N7880">
        <v>68.2449951171875</v>
      </c>
      <c r="O7880" t="s">
        <v>405</v>
      </c>
      <c r="P7880" t="s">
        <v>10800</v>
      </c>
    </row>
    <row r="7881" spans="1:16" x14ac:dyDescent="0.25">
      <c r="A7881" t="s">
        <v>2</v>
      </c>
      <c r="B7881" t="s">
        <v>10801</v>
      </c>
      <c r="C7881" t="s">
        <v>819</v>
      </c>
      <c r="D7881" t="s">
        <v>4034</v>
      </c>
      <c r="E7881" t="s">
        <v>20</v>
      </c>
      <c r="F7881" t="b">
        <v>0</v>
      </c>
      <c r="G7881" t="s">
        <v>820</v>
      </c>
      <c r="H7881" s="4">
        <v>45753.259097222217</v>
      </c>
      <c r="I7881" t="b">
        <v>1</v>
      </c>
      <c r="J7881" t="b">
        <v>0</v>
      </c>
      <c r="K7881" t="s">
        <v>820</v>
      </c>
      <c r="L7881" t="s">
        <v>22</v>
      </c>
      <c r="M7881">
        <v>40000</v>
      </c>
      <c r="O7881" t="s">
        <v>10802</v>
      </c>
      <c r="P7881" t="s">
        <v>128</v>
      </c>
    </row>
    <row r="7882" spans="1:16" x14ac:dyDescent="0.25">
      <c r="A7882" t="s">
        <v>2</v>
      </c>
      <c r="B7882" t="s">
        <v>10803</v>
      </c>
      <c r="C7882" t="s">
        <v>39</v>
      </c>
      <c r="D7882" t="s">
        <v>10804</v>
      </c>
      <c r="E7882" t="s">
        <v>20</v>
      </c>
      <c r="F7882" t="b">
        <v>1</v>
      </c>
      <c r="G7882" t="s">
        <v>1189</v>
      </c>
      <c r="H7882" s="4">
        <v>45753.263437499998</v>
      </c>
      <c r="I7882" t="b">
        <v>0</v>
      </c>
      <c r="J7882" t="b">
        <v>1</v>
      </c>
      <c r="K7882" t="s">
        <v>1189</v>
      </c>
      <c r="L7882" t="s">
        <v>22</v>
      </c>
      <c r="M7882">
        <v>377500</v>
      </c>
      <c r="O7882" t="s">
        <v>3649</v>
      </c>
    </row>
    <row r="7883" spans="1:16" x14ac:dyDescent="0.25">
      <c r="A7883" t="s">
        <v>0</v>
      </c>
      <c r="B7883" t="s">
        <v>0</v>
      </c>
      <c r="C7883" t="s">
        <v>10132</v>
      </c>
      <c r="D7883" t="s">
        <v>1214</v>
      </c>
      <c r="F7883" t="b">
        <v>0</v>
      </c>
      <c r="G7883" t="s">
        <v>1247</v>
      </c>
      <c r="H7883" s="4">
        <v>45753.288402777784</v>
      </c>
      <c r="I7883" t="b">
        <v>0</v>
      </c>
      <c r="J7883" t="b">
        <v>0</v>
      </c>
      <c r="K7883" t="s">
        <v>1247</v>
      </c>
      <c r="L7883" t="s">
        <v>22</v>
      </c>
      <c r="M7883">
        <v>50000</v>
      </c>
      <c r="O7883" t="s">
        <v>1214</v>
      </c>
      <c r="P7883" t="s">
        <v>338</v>
      </c>
    </row>
    <row r="7884" spans="1:16" x14ac:dyDescent="0.25">
      <c r="A7884" t="s">
        <v>0</v>
      </c>
      <c r="B7884" t="s">
        <v>0</v>
      </c>
      <c r="C7884" t="s">
        <v>3711</v>
      </c>
      <c r="D7884" t="s">
        <v>4034</v>
      </c>
      <c r="E7884" t="s">
        <v>20</v>
      </c>
      <c r="F7884" t="b">
        <v>0</v>
      </c>
      <c r="G7884" t="s">
        <v>23</v>
      </c>
      <c r="H7884" s="4">
        <v>45753.290185185193</v>
      </c>
      <c r="I7884" t="b">
        <v>0</v>
      </c>
      <c r="J7884" t="b">
        <v>1</v>
      </c>
      <c r="K7884" t="s">
        <v>24</v>
      </c>
      <c r="L7884" t="s">
        <v>22</v>
      </c>
      <c r="M7884">
        <v>121000</v>
      </c>
      <c r="O7884" t="s">
        <v>1857</v>
      </c>
      <c r="P7884" t="s">
        <v>2136</v>
      </c>
    </row>
    <row r="7885" spans="1:16" x14ac:dyDescent="0.25">
      <c r="A7885" t="s">
        <v>0</v>
      </c>
      <c r="B7885" t="s">
        <v>10805</v>
      </c>
      <c r="C7885" t="s">
        <v>73</v>
      </c>
      <c r="D7885" t="s">
        <v>4083</v>
      </c>
      <c r="E7885" t="s">
        <v>20</v>
      </c>
      <c r="F7885" t="b">
        <v>0</v>
      </c>
      <c r="G7885" t="s">
        <v>23</v>
      </c>
      <c r="H7885" s="4">
        <v>45753.290289351848</v>
      </c>
      <c r="I7885" t="b">
        <v>0</v>
      </c>
      <c r="J7885" t="b">
        <v>0</v>
      </c>
      <c r="K7885" t="s">
        <v>24</v>
      </c>
      <c r="L7885" t="s">
        <v>22</v>
      </c>
      <c r="M7885">
        <v>100000</v>
      </c>
      <c r="O7885" t="s">
        <v>10806</v>
      </c>
    </row>
    <row r="7886" spans="1:16" x14ac:dyDescent="0.25">
      <c r="A7886" t="s">
        <v>28</v>
      </c>
      <c r="B7886" t="s">
        <v>10807</v>
      </c>
      <c r="C7886" t="s">
        <v>73</v>
      </c>
      <c r="D7886" t="s">
        <v>4327</v>
      </c>
      <c r="E7886" t="s">
        <v>51</v>
      </c>
      <c r="F7886" t="b">
        <v>0</v>
      </c>
      <c r="G7886" t="s">
        <v>23</v>
      </c>
      <c r="H7886" s="4">
        <v>45753.290335648147</v>
      </c>
      <c r="I7886" t="b">
        <v>0</v>
      </c>
      <c r="J7886" t="b">
        <v>0</v>
      </c>
      <c r="K7886" t="s">
        <v>24</v>
      </c>
      <c r="L7886" t="s">
        <v>36</v>
      </c>
      <c r="N7886">
        <v>65</v>
      </c>
      <c r="O7886" t="s">
        <v>1683</v>
      </c>
      <c r="P7886" t="s">
        <v>10808</v>
      </c>
    </row>
    <row r="7887" spans="1:16" x14ac:dyDescent="0.25">
      <c r="A7887" t="s">
        <v>0</v>
      </c>
      <c r="B7887" t="s">
        <v>3563</v>
      </c>
      <c r="C7887" t="s">
        <v>509</v>
      </c>
      <c r="D7887" t="s">
        <v>4083</v>
      </c>
      <c r="E7887" t="s">
        <v>20</v>
      </c>
      <c r="F7887" t="b">
        <v>0</v>
      </c>
      <c r="G7887" t="s">
        <v>35</v>
      </c>
      <c r="H7887" s="4">
        <v>45753.292361111111</v>
      </c>
      <c r="I7887" t="b">
        <v>0</v>
      </c>
      <c r="J7887" t="b">
        <v>0</v>
      </c>
      <c r="K7887" t="s">
        <v>24</v>
      </c>
      <c r="L7887" t="s">
        <v>22</v>
      </c>
      <c r="M7887">
        <v>105000</v>
      </c>
      <c r="O7887" t="s">
        <v>10588</v>
      </c>
      <c r="P7887" t="s">
        <v>3392</v>
      </c>
    </row>
    <row r="7888" spans="1:16" x14ac:dyDescent="0.25">
      <c r="A7888" t="s">
        <v>89</v>
      </c>
      <c r="B7888" t="s">
        <v>10809</v>
      </c>
      <c r="C7888" t="s">
        <v>2640</v>
      </c>
      <c r="D7888" t="s">
        <v>4219</v>
      </c>
      <c r="E7888" t="s">
        <v>20</v>
      </c>
      <c r="F7888" t="b">
        <v>0</v>
      </c>
      <c r="G7888" t="s">
        <v>2641</v>
      </c>
      <c r="H7888" s="4">
        <v>45753.298495370371</v>
      </c>
      <c r="I7888" t="b">
        <v>0</v>
      </c>
      <c r="J7888" t="b">
        <v>0</v>
      </c>
      <c r="K7888" t="s">
        <v>2641</v>
      </c>
      <c r="L7888" t="s">
        <v>22</v>
      </c>
      <c r="M7888">
        <v>159900</v>
      </c>
      <c r="O7888" t="s">
        <v>1773</v>
      </c>
      <c r="P7888" t="s">
        <v>10810</v>
      </c>
    </row>
    <row r="7889" spans="1:16" x14ac:dyDescent="0.25">
      <c r="A7889" t="s">
        <v>2</v>
      </c>
      <c r="B7889" t="s">
        <v>2314</v>
      </c>
      <c r="C7889" t="s">
        <v>114</v>
      </c>
      <c r="D7889" t="s">
        <v>4083</v>
      </c>
      <c r="E7889" t="s">
        <v>20</v>
      </c>
      <c r="F7889" t="b">
        <v>0</v>
      </c>
      <c r="G7889" t="s">
        <v>35</v>
      </c>
      <c r="H7889" s="4">
        <v>45753.298668981479</v>
      </c>
      <c r="I7889" t="b">
        <v>0</v>
      </c>
      <c r="J7889" t="b">
        <v>1</v>
      </c>
      <c r="K7889" t="s">
        <v>24</v>
      </c>
      <c r="L7889" t="s">
        <v>22</v>
      </c>
      <c r="M7889">
        <v>162000</v>
      </c>
      <c r="O7889" t="s">
        <v>173</v>
      </c>
      <c r="P7889" t="s">
        <v>10811</v>
      </c>
    </row>
    <row r="7890" spans="1:16" x14ac:dyDescent="0.25">
      <c r="A7890" t="s">
        <v>19</v>
      </c>
      <c r="B7890" t="s">
        <v>10812</v>
      </c>
      <c r="C7890" t="s">
        <v>431</v>
      </c>
      <c r="D7890" t="s">
        <v>3969</v>
      </c>
      <c r="E7890" t="s">
        <v>20</v>
      </c>
      <c r="F7890" t="b">
        <v>0</v>
      </c>
      <c r="G7890" t="s">
        <v>27</v>
      </c>
      <c r="H7890" s="4">
        <v>45753.33452546296</v>
      </c>
      <c r="I7890" t="b">
        <v>0</v>
      </c>
      <c r="J7890" t="b">
        <v>1</v>
      </c>
      <c r="K7890" t="s">
        <v>24</v>
      </c>
      <c r="L7890" t="s">
        <v>22</v>
      </c>
      <c r="M7890">
        <v>221000</v>
      </c>
      <c r="O7890" t="s">
        <v>1176</v>
      </c>
      <c r="P7890" t="s">
        <v>10813</v>
      </c>
    </row>
    <row r="7891" spans="1:16" x14ac:dyDescent="0.25">
      <c r="A7891" t="s">
        <v>1</v>
      </c>
      <c r="B7891" t="s">
        <v>10554</v>
      </c>
      <c r="C7891" t="s">
        <v>118</v>
      </c>
      <c r="D7891" t="s">
        <v>4083</v>
      </c>
      <c r="E7891" t="s">
        <v>20</v>
      </c>
      <c r="F7891" t="b">
        <v>0</v>
      </c>
      <c r="G7891" t="s">
        <v>27</v>
      </c>
      <c r="H7891" s="4">
        <v>45753.334722222222</v>
      </c>
      <c r="I7891" t="b">
        <v>0</v>
      </c>
      <c r="J7891" t="b">
        <v>1</v>
      </c>
      <c r="K7891" t="s">
        <v>24</v>
      </c>
      <c r="L7891" t="s">
        <v>22</v>
      </c>
      <c r="M7891">
        <v>134275</v>
      </c>
      <c r="O7891" t="s">
        <v>10555</v>
      </c>
      <c r="P7891" t="s">
        <v>1587</v>
      </c>
    </row>
    <row r="7892" spans="1:16" x14ac:dyDescent="0.25">
      <c r="A7892" t="s">
        <v>0</v>
      </c>
      <c r="B7892" t="s">
        <v>3639</v>
      </c>
      <c r="C7892" t="s">
        <v>1474</v>
      </c>
      <c r="D7892" t="s">
        <v>3956</v>
      </c>
      <c r="E7892" t="s">
        <v>34</v>
      </c>
      <c r="F7892" t="b">
        <v>0</v>
      </c>
      <c r="G7892" t="s">
        <v>27</v>
      </c>
      <c r="H7892" s="4">
        <v>45753.458472222221</v>
      </c>
      <c r="I7892" t="b">
        <v>1</v>
      </c>
      <c r="J7892" t="b">
        <v>0</v>
      </c>
      <c r="K7892" t="s">
        <v>24</v>
      </c>
      <c r="L7892" t="s">
        <v>36</v>
      </c>
      <c r="N7892">
        <v>27.979999542236332</v>
      </c>
      <c r="O7892" t="s">
        <v>3668</v>
      </c>
      <c r="P7892" t="s">
        <v>10814</v>
      </c>
    </row>
    <row r="7893" spans="1:16" x14ac:dyDescent="0.25">
      <c r="A7893" t="s">
        <v>0</v>
      </c>
      <c r="B7893" t="s">
        <v>8711</v>
      </c>
      <c r="C7893" t="s">
        <v>623</v>
      </c>
      <c r="D7893" t="s">
        <v>3956</v>
      </c>
      <c r="E7893" t="s">
        <v>34</v>
      </c>
      <c r="F7893" t="b">
        <v>0</v>
      </c>
      <c r="G7893" t="s">
        <v>27</v>
      </c>
      <c r="H7893" s="4">
        <v>45753.458518518521</v>
      </c>
      <c r="I7893" t="b">
        <v>0</v>
      </c>
      <c r="J7893" t="b">
        <v>0</v>
      </c>
      <c r="K7893" t="s">
        <v>24</v>
      </c>
      <c r="L7893" t="s">
        <v>36</v>
      </c>
      <c r="N7893">
        <v>27.435001373291019</v>
      </c>
      <c r="O7893" t="s">
        <v>8712</v>
      </c>
      <c r="P7893" t="s">
        <v>190</v>
      </c>
    </row>
    <row r="7894" spans="1:16" x14ac:dyDescent="0.25">
      <c r="A7894" t="s">
        <v>0</v>
      </c>
      <c r="B7894" t="s">
        <v>0</v>
      </c>
      <c r="C7894" t="s">
        <v>10815</v>
      </c>
      <c r="D7894" t="s">
        <v>7546</v>
      </c>
      <c r="E7894" t="s">
        <v>34</v>
      </c>
      <c r="F7894" t="b">
        <v>0</v>
      </c>
      <c r="G7894" t="s">
        <v>52</v>
      </c>
      <c r="H7894" s="4">
        <v>45753.459456018521</v>
      </c>
      <c r="I7894" t="b">
        <v>0</v>
      </c>
      <c r="J7894" t="b">
        <v>0</v>
      </c>
      <c r="K7894" t="s">
        <v>24</v>
      </c>
      <c r="L7894" t="s">
        <v>36</v>
      </c>
      <c r="N7894">
        <v>15</v>
      </c>
      <c r="O7894" t="s">
        <v>7547</v>
      </c>
      <c r="P7894" t="s">
        <v>61</v>
      </c>
    </row>
    <row r="7895" spans="1:16" x14ac:dyDescent="0.25">
      <c r="A7895" t="s">
        <v>25</v>
      </c>
      <c r="B7895" t="s">
        <v>10326</v>
      </c>
      <c r="C7895" t="s">
        <v>1316</v>
      </c>
      <c r="D7895" t="s">
        <v>4083</v>
      </c>
      <c r="E7895" t="s">
        <v>20</v>
      </c>
      <c r="F7895" t="b">
        <v>0</v>
      </c>
      <c r="G7895" t="s">
        <v>41</v>
      </c>
      <c r="H7895" s="4">
        <v>45753.500532407408</v>
      </c>
      <c r="I7895" t="b">
        <v>0</v>
      </c>
      <c r="J7895" t="b">
        <v>0</v>
      </c>
      <c r="K7895" t="s">
        <v>24</v>
      </c>
      <c r="L7895" t="s">
        <v>22</v>
      </c>
      <c r="M7895">
        <v>120000</v>
      </c>
      <c r="O7895" t="s">
        <v>1317</v>
      </c>
      <c r="P7895" t="s">
        <v>10327</v>
      </c>
    </row>
    <row r="7896" spans="1:16" x14ac:dyDescent="0.25">
      <c r="A7896" t="s">
        <v>0</v>
      </c>
      <c r="B7896" t="s">
        <v>10552</v>
      </c>
      <c r="C7896" t="s">
        <v>509</v>
      </c>
      <c r="D7896" t="s">
        <v>4083</v>
      </c>
      <c r="E7896" t="s">
        <v>20</v>
      </c>
      <c r="F7896" t="b">
        <v>0</v>
      </c>
      <c r="G7896" t="s">
        <v>35</v>
      </c>
      <c r="H7896" s="4">
        <v>45753.500706018523</v>
      </c>
      <c r="I7896" t="b">
        <v>0</v>
      </c>
      <c r="J7896" t="b">
        <v>0</v>
      </c>
      <c r="K7896" t="s">
        <v>24</v>
      </c>
      <c r="L7896" t="s">
        <v>22</v>
      </c>
      <c r="M7896">
        <v>69000</v>
      </c>
      <c r="O7896" t="s">
        <v>10553</v>
      </c>
      <c r="P7896" t="s">
        <v>671</v>
      </c>
    </row>
    <row r="7897" spans="1:16" x14ac:dyDescent="0.25">
      <c r="A7897" t="s">
        <v>0</v>
      </c>
      <c r="B7897" t="s">
        <v>10816</v>
      </c>
      <c r="C7897" t="s">
        <v>2883</v>
      </c>
      <c r="D7897" t="s">
        <v>4092</v>
      </c>
      <c r="E7897" t="s">
        <v>20</v>
      </c>
      <c r="F7897" t="b">
        <v>0</v>
      </c>
      <c r="G7897" t="s">
        <v>30</v>
      </c>
      <c r="H7897" s="4">
        <v>45753.500798611109</v>
      </c>
      <c r="I7897" t="b">
        <v>0</v>
      </c>
      <c r="J7897" t="b">
        <v>1</v>
      </c>
      <c r="K7897" t="s">
        <v>24</v>
      </c>
      <c r="L7897" t="s">
        <v>36</v>
      </c>
      <c r="N7897">
        <v>35</v>
      </c>
      <c r="O7897" t="s">
        <v>1511</v>
      </c>
      <c r="P7897" t="s">
        <v>3297</v>
      </c>
    </row>
    <row r="7898" spans="1:16" x14ac:dyDescent="0.25">
      <c r="A7898" t="s">
        <v>139</v>
      </c>
      <c r="B7898" t="s">
        <v>3850</v>
      </c>
      <c r="C7898" t="s">
        <v>64</v>
      </c>
      <c r="D7898" t="s">
        <v>4083</v>
      </c>
      <c r="E7898" t="s">
        <v>20</v>
      </c>
      <c r="F7898" t="b">
        <v>0</v>
      </c>
      <c r="G7898" t="s">
        <v>52</v>
      </c>
      <c r="H7898" s="4">
        <v>45753.501157407409</v>
      </c>
      <c r="I7898" t="b">
        <v>0</v>
      </c>
      <c r="J7898" t="b">
        <v>0</v>
      </c>
      <c r="K7898" t="s">
        <v>24</v>
      </c>
      <c r="L7898" t="s">
        <v>22</v>
      </c>
      <c r="M7898">
        <v>83750</v>
      </c>
      <c r="O7898" t="s">
        <v>10564</v>
      </c>
      <c r="P7898" t="s">
        <v>479</v>
      </c>
    </row>
    <row r="7899" spans="1:16" x14ac:dyDescent="0.25">
      <c r="A7899" t="s">
        <v>1</v>
      </c>
      <c r="B7899" t="s">
        <v>10817</v>
      </c>
      <c r="C7899" t="s">
        <v>749</v>
      </c>
      <c r="D7899" t="s">
        <v>4083</v>
      </c>
      <c r="E7899" t="s">
        <v>20</v>
      </c>
      <c r="F7899" t="b">
        <v>0</v>
      </c>
      <c r="G7899" t="s">
        <v>30</v>
      </c>
      <c r="H7899" s="4">
        <v>45753.505844907413</v>
      </c>
      <c r="I7899" t="b">
        <v>0</v>
      </c>
      <c r="J7899" t="b">
        <v>0</v>
      </c>
      <c r="K7899" t="s">
        <v>24</v>
      </c>
      <c r="L7899" t="s">
        <v>22</v>
      </c>
      <c r="M7899">
        <v>155000</v>
      </c>
      <c r="O7899" t="s">
        <v>3243</v>
      </c>
      <c r="P7899" t="s">
        <v>10818</v>
      </c>
    </row>
    <row r="7900" spans="1:16" x14ac:dyDescent="0.25">
      <c r="A7900" t="s">
        <v>2</v>
      </c>
      <c r="B7900" t="s">
        <v>10819</v>
      </c>
      <c r="C7900" t="s">
        <v>327</v>
      </c>
      <c r="D7900" t="s">
        <v>3972</v>
      </c>
      <c r="E7900" t="s">
        <v>20</v>
      </c>
      <c r="F7900" t="b">
        <v>0</v>
      </c>
      <c r="G7900" t="s">
        <v>27</v>
      </c>
      <c r="H7900" s="4">
        <v>45753.50608796296</v>
      </c>
      <c r="I7900" t="b">
        <v>0</v>
      </c>
      <c r="J7900" t="b">
        <v>1</v>
      </c>
      <c r="K7900" t="s">
        <v>24</v>
      </c>
      <c r="L7900" t="s">
        <v>22</v>
      </c>
      <c r="M7900">
        <v>158500</v>
      </c>
      <c r="O7900" t="s">
        <v>4534</v>
      </c>
      <c r="P7900" t="s">
        <v>10820</v>
      </c>
    </row>
    <row r="7901" spans="1:16" x14ac:dyDescent="0.25">
      <c r="A7901" t="s">
        <v>2</v>
      </c>
      <c r="B7901" t="s">
        <v>117</v>
      </c>
      <c r="C7901" t="s">
        <v>889</v>
      </c>
      <c r="D7901" t="s">
        <v>4083</v>
      </c>
      <c r="E7901" t="s">
        <v>20</v>
      </c>
      <c r="F7901" t="b">
        <v>0</v>
      </c>
      <c r="G7901" t="s">
        <v>27</v>
      </c>
      <c r="H7901" s="4">
        <v>45753.506296296298</v>
      </c>
      <c r="I7901" t="b">
        <v>0</v>
      </c>
      <c r="J7901" t="b">
        <v>0</v>
      </c>
      <c r="K7901" t="s">
        <v>24</v>
      </c>
      <c r="L7901" t="s">
        <v>22</v>
      </c>
      <c r="M7901">
        <v>189000</v>
      </c>
      <c r="O7901" t="s">
        <v>772</v>
      </c>
      <c r="P7901" t="s">
        <v>1161</v>
      </c>
    </row>
    <row r="7902" spans="1:16" x14ac:dyDescent="0.25">
      <c r="A7902" t="s">
        <v>28</v>
      </c>
      <c r="B7902" t="s">
        <v>10821</v>
      </c>
      <c r="C7902" t="s">
        <v>39</v>
      </c>
      <c r="D7902" t="s">
        <v>7657</v>
      </c>
      <c r="E7902" t="s">
        <v>20</v>
      </c>
      <c r="F7902" t="b">
        <v>1</v>
      </c>
      <c r="G7902" t="s">
        <v>311</v>
      </c>
      <c r="H7902" s="4">
        <v>45753.510335648149</v>
      </c>
      <c r="I7902" t="b">
        <v>0</v>
      </c>
      <c r="J7902" t="b">
        <v>0</v>
      </c>
      <c r="K7902" t="s">
        <v>311</v>
      </c>
      <c r="L7902" t="s">
        <v>22</v>
      </c>
      <c r="M7902">
        <v>75000</v>
      </c>
      <c r="O7902" t="s">
        <v>312</v>
      </c>
      <c r="P7902" t="s">
        <v>10822</v>
      </c>
    </row>
    <row r="7903" spans="1:16" x14ac:dyDescent="0.25">
      <c r="A7903" t="s">
        <v>0</v>
      </c>
      <c r="B7903" t="s">
        <v>10823</v>
      </c>
      <c r="C7903" t="s">
        <v>2305</v>
      </c>
      <c r="D7903" t="s">
        <v>3956</v>
      </c>
      <c r="E7903" t="s">
        <v>20</v>
      </c>
      <c r="F7903" t="b">
        <v>0</v>
      </c>
      <c r="G7903" t="s">
        <v>27</v>
      </c>
      <c r="H7903" s="4">
        <v>45753.583449074067</v>
      </c>
      <c r="I7903" t="b">
        <v>0</v>
      </c>
      <c r="J7903" t="b">
        <v>1</v>
      </c>
      <c r="K7903" t="s">
        <v>24</v>
      </c>
      <c r="L7903" t="s">
        <v>36</v>
      </c>
      <c r="N7903">
        <v>27.979999542236332</v>
      </c>
      <c r="O7903" t="s">
        <v>1982</v>
      </c>
      <c r="P7903" t="s">
        <v>10824</v>
      </c>
    </row>
    <row r="7904" spans="1:16" x14ac:dyDescent="0.25">
      <c r="A7904" t="s">
        <v>0</v>
      </c>
      <c r="B7904" t="s">
        <v>10825</v>
      </c>
      <c r="C7904" t="s">
        <v>120</v>
      </c>
      <c r="D7904" t="s">
        <v>3956</v>
      </c>
      <c r="E7904" t="s">
        <v>20</v>
      </c>
      <c r="F7904" t="b">
        <v>0</v>
      </c>
      <c r="G7904" t="s">
        <v>35</v>
      </c>
      <c r="H7904" s="4">
        <v>45753.583935185183</v>
      </c>
      <c r="I7904" t="b">
        <v>0</v>
      </c>
      <c r="J7904" t="b">
        <v>1</v>
      </c>
      <c r="K7904" t="s">
        <v>24</v>
      </c>
      <c r="L7904" t="s">
        <v>36</v>
      </c>
      <c r="N7904">
        <v>16.510000228881839</v>
      </c>
      <c r="O7904" t="s">
        <v>800</v>
      </c>
      <c r="P7904" t="s">
        <v>9938</v>
      </c>
    </row>
    <row r="7905" spans="1:16" x14ac:dyDescent="0.25">
      <c r="A7905" t="s">
        <v>1</v>
      </c>
      <c r="B7905" t="s">
        <v>852</v>
      </c>
      <c r="C7905" t="s">
        <v>151</v>
      </c>
      <c r="D7905" t="s">
        <v>3972</v>
      </c>
      <c r="E7905" t="s">
        <v>20</v>
      </c>
      <c r="F7905" t="b">
        <v>0</v>
      </c>
      <c r="G7905" t="s">
        <v>30</v>
      </c>
      <c r="H7905" s="4">
        <v>45753.589155092603</v>
      </c>
      <c r="I7905" t="b">
        <v>0</v>
      </c>
      <c r="J7905" t="b">
        <v>1</v>
      </c>
      <c r="K7905" t="s">
        <v>24</v>
      </c>
      <c r="L7905" t="s">
        <v>22</v>
      </c>
      <c r="M7905">
        <v>246500</v>
      </c>
      <c r="O7905" t="s">
        <v>407</v>
      </c>
    </row>
    <row r="7906" spans="1:16" x14ac:dyDescent="0.25">
      <c r="A7906" t="s">
        <v>1</v>
      </c>
      <c r="B7906" t="s">
        <v>10826</v>
      </c>
      <c r="C7906" t="s">
        <v>3155</v>
      </c>
      <c r="D7906" t="s">
        <v>7852</v>
      </c>
      <c r="E7906" t="s">
        <v>20</v>
      </c>
      <c r="F7906" t="b">
        <v>0</v>
      </c>
      <c r="G7906" t="s">
        <v>30</v>
      </c>
      <c r="H7906" s="4">
        <v>45753.589155092603</v>
      </c>
      <c r="I7906" t="b">
        <v>0</v>
      </c>
      <c r="J7906" t="b">
        <v>1</v>
      </c>
      <c r="K7906" t="s">
        <v>24</v>
      </c>
      <c r="L7906" t="s">
        <v>22</v>
      </c>
      <c r="M7906">
        <v>74066.25</v>
      </c>
      <c r="O7906" t="s">
        <v>3281</v>
      </c>
      <c r="P7906" t="s">
        <v>10827</v>
      </c>
    </row>
    <row r="7907" spans="1:16" x14ac:dyDescent="0.25">
      <c r="A7907" t="s">
        <v>89</v>
      </c>
      <c r="B7907" t="s">
        <v>6803</v>
      </c>
      <c r="C7907" t="s">
        <v>151</v>
      </c>
      <c r="D7907" t="s">
        <v>3972</v>
      </c>
      <c r="E7907" t="s">
        <v>20</v>
      </c>
      <c r="F7907" t="b">
        <v>0</v>
      </c>
      <c r="G7907" t="s">
        <v>30</v>
      </c>
      <c r="H7907" s="4">
        <v>45753.589178240742</v>
      </c>
      <c r="I7907" t="b">
        <v>0</v>
      </c>
      <c r="J7907" t="b">
        <v>1</v>
      </c>
      <c r="K7907" t="s">
        <v>24</v>
      </c>
      <c r="L7907" t="s">
        <v>22</v>
      </c>
      <c r="M7907">
        <v>177000</v>
      </c>
      <c r="O7907" t="s">
        <v>407</v>
      </c>
      <c r="P7907" t="s">
        <v>6804</v>
      </c>
    </row>
    <row r="7908" spans="1:16" x14ac:dyDescent="0.25">
      <c r="A7908" t="s">
        <v>1</v>
      </c>
      <c r="B7908" t="s">
        <v>10828</v>
      </c>
      <c r="C7908" t="s">
        <v>39</v>
      </c>
      <c r="D7908" t="s">
        <v>7657</v>
      </c>
      <c r="E7908" t="s">
        <v>20</v>
      </c>
      <c r="F7908" t="b">
        <v>1</v>
      </c>
      <c r="G7908" t="s">
        <v>158</v>
      </c>
      <c r="H7908" s="4">
        <v>45753.7578587963</v>
      </c>
      <c r="I7908" t="b">
        <v>1</v>
      </c>
      <c r="J7908" t="b">
        <v>0</v>
      </c>
      <c r="K7908" t="s">
        <v>158</v>
      </c>
      <c r="L7908" t="s">
        <v>22</v>
      </c>
      <c r="M7908">
        <v>150000</v>
      </c>
      <c r="O7908" t="s">
        <v>3789</v>
      </c>
      <c r="P7908" t="s">
        <v>10829</v>
      </c>
    </row>
    <row r="7909" spans="1:16" x14ac:dyDescent="0.25">
      <c r="A7909" t="s">
        <v>40</v>
      </c>
      <c r="B7909" t="s">
        <v>8581</v>
      </c>
      <c r="C7909" t="s">
        <v>966</v>
      </c>
      <c r="D7909" t="s">
        <v>3956</v>
      </c>
      <c r="E7909" t="s">
        <v>20</v>
      </c>
      <c r="F7909" t="b">
        <v>0</v>
      </c>
      <c r="G7909" t="s">
        <v>27</v>
      </c>
      <c r="H7909" s="4">
        <v>45753.839398148149</v>
      </c>
      <c r="I7909" t="b">
        <v>0</v>
      </c>
      <c r="J7909" t="b">
        <v>1</v>
      </c>
      <c r="K7909" t="s">
        <v>24</v>
      </c>
      <c r="L7909" t="s">
        <v>36</v>
      </c>
      <c r="N7909">
        <v>51.489997863769531</v>
      </c>
      <c r="O7909" t="s">
        <v>254</v>
      </c>
      <c r="P7909" t="s">
        <v>1307</v>
      </c>
    </row>
    <row r="7910" spans="1:16" x14ac:dyDescent="0.25">
      <c r="A7910" t="s">
        <v>0</v>
      </c>
      <c r="B7910" t="s">
        <v>10830</v>
      </c>
      <c r="C7910" t="s">
        <v>1007</v>
      </c>
      <c r="D7910" t="s">
        <v>5122</v>
      </c>
      <c r="E7910" t="s">
        <v>20</v>
      </c>
      <c r="F7910" t="b">
        <v>0</v>
      </c>
      <c r="G7910" t="s">
        <v>35</v>
      </c>
      <c r="H7910" s="4">
        <v>45754.000601851847</v>
      </c>
      <c r="I7910" t="b">
        <v>0</v>
      </c>
      <c r="J7910" t="b">
        <v>0</v>
      </c>
      <c r="K7910" t="s">
        <v>24</v>
      </c>
      <c r="L7910" t="s">
        <v>36</v>
      </c>
      <c r="N7910">
        <v>16.510000228881839</v>
      </c>
      <c r="O7910" t="s">
        <v>3286</v>
      </c>
      <c r="P7910" t="s">
        <v>10831</v>
      </c>
    </row>
    <row r="7911" spans="1:16" x14ac:dyDescent="0.25">
      <c r="A7911" t="s">
        <v>0</v>
      </c>
      <c r="B7911" t="s">
        <v>0</v>
      </c>
      <c r="C7911" t="s">
        <v>2596</v>
      </c>
      <c r="D7911" t="s">
        <v>10832</v>
      </c>
      <c r="E7911" t="s">
        <v>20</v>
      </c>
      <c r="F7911" t="b">
        <v>0</v>
      </c>
      <c r="G7911" t="s">
        <v>30</v>
      </c>
      <c r="H7911" s="4">
        <v>45754.000787037039</v>
      </c>
      <c r="I7911" t="b">
        <v>0</v>
      </c>
      <c r="J7911" t="b">
        <v>1</v>
      </c>
      <c r="K7911" t="s">
        <v>24</v>
      </c>
      <c r="L7911" t="s">
        <v>36</v>
      </c>
      <c r="N7911">
        <v>42.5</v>
      </c>
      <c r="O7911" t="s">
        <v>102</v>
      </c>
      <c r="P7911" t="s">
        <v>6756</v>
      </c>
    </row>
    <row r="7912" spans="1:16" x14ac:dyDescent="0.25">
      <c r="A7912" t="s">
        <v>1</v>
      </c>
      <c r="B7912" t="s">
        <v>8244</v>
      </c>
      <c r="C7912" t="s">
        <v>7554</v>
      </c>
      <c r="D7912" t="s">
        <v>5122</v>
      </c>
      <c r="E7912" t="s">
        <v>20</v>
      </c>
      <c r="F7912" t="b">
        <v>0</v>
      </c>
      <c r="G7912" t="s">
        <v>30</v>
      </c>
      <c r="H7912" s="4">
        <v>45754.00582175926</v>
      </c>
      <c r="I7912" t="b">
        <v>0</v>
      </c>
      <c r="J7912" t="b">
        <v>1</v>
      </c>
      <c r="K7912" t="s">
        <v>24</v>
      </c>
      <c r="L7912" t="s">
        <v>22</v>
      </c>
      <c r="M7912">
        <v>162500</v>
      </c>
      <c r="O7912" t="s">
        <v>59</v>
      </c>
      <c r="P7912" t="s">
        <v>2179</v>
      </c>
    </row>
    <row r="7913" spans="1:16" x14ac:dyDescent="0.25">
      <c r="A7913" t="s">
        <v>0</v>
      </c>
      <c r="B7913" t="s">
        <v>1098</v>
      </c>
      <c r="C7913" t="s">
        <v>82</v>
      </c>
      <c r="D7913" t="s">
        <v>3828</v>
      </c>
      <c r="E7913" t="s">
        <v>20</v>
      </c>
      <c r="F7913" t="b">
        <v>0</v>
      </c>
      <c r="G7913" t="s">
        <v>27</v>
      </c>
      <c r="H7913" s="4">
        <v>45754.250115740739</v>
      </c>
      <c r="I7913" t="b">
        <v>0</v>
      </c>
      <c r="J7913" t="b">
        <v>1</v>
      </c>
      <c r="K7913" t="s">
        <v>24</v>
      </c>
      <c r="L7913" t="s">
        <v>22</v>
      </c>
      <c r="M7913">
        <v>120000</v>
      </c>
      <c r="O7913" t="s">
        <v>202</v>
      </c>
      <c r="P7913" t="s">
        <v>10833</v>
      </c>
    </row>
    <row r="7914" spans="1:16" x14ac:dyDescent="0.25">
      <c r="A7914" t="s">
        <v>0</v>
      </c>
      <c r="B7914" t="s">
        <v>7622</v>
      </c>
      <c r="C7914" t="s">
        <v>82</v>
      </c>
      <c r="D7914" t="s">
        <v>2208</v>
      </c>
      <c r="E7914" t="s">
        <v>20</v>
      </c>
      <c r="F7914" t="b">
        <v>0</v>
      </c>
      <c r="G7914" t="s">
        <v>27</v>
      </c>
      <c r="H7914" s="4">
        <v>45754.250115740739</v>
      </c>
      <c r="I7914" t="b">
        <v>0</v>
      </c>
      <c r="J7914" t="b">
        <v>1</v>
      </c>
      <c r="K7914" t="s">
        <v>24</v>
      </c>
      <c r="L7914" t="s">
        <v>22</v>
      </c>
      <c r="M7914">
        <v>201500</v>
      </c>
      <c r="O7914" t="s">
        <v>7419</v>
      </c>
      <c r="P7914" t="s">
        <v>2951</v>
      </c>
    </row>
    <row r="7915" spans="1:16" x14ac:dyDescent="0.25">
      <c r="A7915" t="s">
        <v>0</v>
      </c>
      <c r="B7915" t="s">
        <v>0</v>
      </c>
      <c r="C7915" t="s">
        <v>10834</v>
      </c>
      <c r="D7915" t="s">
        <v>3383</v>
      </c>
      <c r="E7915" t="s">
        <v>20</v>
      </c>
      <c r="F7915" t="b">
        <v>0</v>
      </c>
      <c r="G7915" t="s">
        <v>41</v>
      </c>
      <c r="H7915" s="4">
        <v>45754.250462962962</v>
      </c>
      <c r="I7915" t="b">
        <v>0</v>
      </c>
      <c r="J7915" t="b">
        <v>1</v>
      </c>
      <c r="K7915" t="s">
        <v>24</v>
      </c>
      <c r="L7915" t="s">
        <v>22</v>
      </c>
      <c r="M7915">
        <v>85000</v>
      </c>
      <c r="O7915" t="s">
        <v>10835</v>
      </c>
      <c r="P7915" t="s">
        <v>280</v>
      </c>
    </row>
    <row r="7916" spans="1:16" x14ac:dyDescent="0.25">
      <c r="A7916" t="s">
        <v>2</v>
      </c>
      <c r="B7916" t="s">
        <v>638</v>
      </c>
      <c r="C7916" t="s">
        <v>213</v>
      </c>
      <c r="D7916" t="s">
        <v>3828</v>
      </c>
      <c r="E7916" t="s">
        <v>20</v>
      </c>
      <c r="F7916" t="b">
        <v>0</v>
      </c>
      <c r="G7916" t="s">
        <v>41</v>
      </c>
      <c r="H7916" s="4">
        <v>45754.256354166668</v>
      </c>
      <c r="I7916" t="b">
        <v>0</v>
      </c>
      <c r="J7916" t="b">
        <v>1</v>
      </c>
      <c r="K7916" t="s">
        <v>24</v>
      </c>
      <c r="L7916" t="s">
        <v>22</v>
      </c>
      <c r="M7916">
        <v>128114.578125</v>
      </c>
      <c r="O7916" t="s">
        <v>7800</v>
      </c>
      <c r="P7916" t="s">
        <v>7801</v>
      </c>
    </row>
    <row r="7917" spans="1:16" x14ac:dyDescent="0.25">
      <c r="A7917" t="s">
        <v>2</v>
      </c>
      <c r="B7917" t="s">
        <v>10836</v>
      </c>
      <c r="C7917" t="s">
        <v>242</v>
      </c>
      <c r="D7917" t="s">
        <v>6228</v>
      </c>
      <c r="E7917" t="s">
        <v>20</v>
      </c>
      <c r="F7917" t="b">
        <v>0</v>
      </c>
      <c r="G7917" t="s">
        <v>35</v>
      </c>
      <c r="H7917" s="4">
        <v>45754.256666666668</v>
      </c>
      <c r="I7917" t="b">
        <v>1</v>
      </c>
      <c r="J7917" t="b">
        <v>0</v>
      </c>
      <c r="K7917" t="s">
        <v>24</v>
      </c>
      <c r="L7917" t="s">
        <v>22</v>
      </c>
      <c r="M7917">
        <v>125000</v>
      </c>
      <c r="O7917" t="s">
        <v>6228</v>
      </c>
      <c r="P7917" t="s">
        <v>10837</v>
      </c>
    </row>
    <row r="7918" spans="1:16" x14ac:dyDescent="0.25">
      <c r="A7918" t="s">
        <v>0</v>
      </c>
      <c r="B7918" t="s">
        <v>10838</v>
      </c>
      <c r="C7918" t="s">
        <v>298</v>
      </c>
      <c r="D7918" t="s">
        <v>4034</v>
      </c>
      <c r="E7918" t="s">
        <v>20</v>
      </c>
      <c r="F7918" t="b">
        <v>0</v>
      </c>
      <c r="G7918" t="s">
        <v>298</v>
      </c>
      <c r="H7918" s="4">
        <v>45754.260717592602</v>
      </c>
      <c r="I7918" t="b">
        <v>0</v>
      </c>
      <c r="J7918" t="b">
        <v>0</v>
      </c>
      <c r="K7918" t="s">
        <v>298</v>
      </c>
      <c r="L7918" t="s">
        <v>22</v>
      </c>
      <c r="M7918">
        <v>43199.5</v>
      </c>
      <c r="O7918" t="s">
        <v>6908</v>
      </c>
    </row>
    <row r="7919" spans="1:16" x14ac:dyDescent="0.25">
      <c r="A7919" t="s">
        <v>1</v>
      </c>
      <c r="B7919" t="s">
        <v>10839</v>
      </c>
      <c r="C7919" t="s">
        <v>298</v>
      </c>
      <c r="D7919" t="s">
        <v>4034</v>
      </c>
      <c r="E7919" t="s">
        <v>20</v>
      </c>
      <c r="F7919" t="b">
        <v>0</v>
      </c>
      <c r="G7919" t="s">
        <v>298</v>
      </c>
      <c r="H7919" s="4">
        <v>45754.260763888888</v>
      </c>
      <c r="I7919" t="b">
        <v>0</v>
      </c>
      <c r="J7919" t="b">
        <v>0</v>
      </c>
      <c r="K7919" t="s">
        <v>298</v>
      </c>
      <c r="L7919" t="s">
        <v>22</v>
      </c>
      <c r="M7919">
        <v>73000</v>
      </c>
      <c r="O7919" t="s">
        <v>10840</v>
      </c>
      <c r="P7919" t="s">
        <v>10841</v>
      </c>
    </row>
    <row r="7920" spans="1:16" x14ac:dyDescent="0.25">
      <c r="A7920" t="s">
        <v>2</v>
      </c>
      <c r="B7920" t="s">
        <v>10842</v>
      </c>
      <c r="C7920" t="s">
        <v>10843</v>
      </c>
      <c r="D7920" t="s">
        <v>4013</v>
      </c>
      <c r="E7920" t="s">
        <v>20</v>
      </c>
      <c r="F7920" t="b">
        <v>0</v>
      </c>
      <c r="G7920" t="s">
        <v>1879</v>
      </c>
      <c r="H7920" s="4">
        <v>45754.260983796303</v>
      </c>
      <c r="I7920" t="b">
        <v>1</v>
      </c>
      <c r="J7920" t="b">
        <v>1</v>
      </c>
      <c r="K7920" t="s">
        <v>1879</v>
      </c>
      <c r="L7920" t="s">
        <v>22</v>
      </c>
      <c r="M7920">
        <v>173000</v>
      </c>
      <c r="O7920" t="s">
        <v>2844</v>
      </c>
      <c r="P7920" t="s">
        <v>128</v>
      </c>
    </row>
    <row r="7921" spans="1:16" x14ac:dyDescent="0.25">
      <c r="A7921" t="s">
        <v>19</v>
      </c>
      <c r="B7921" t="s">
        <v>10844</v>
      </c>
      <c r="C7921" t="s">
        <v>39</v>
      </c>
      <c r="D7921" t="s">
        <v>5311</v>
      </c>
      <c r="E7921" t="s">
        <v>20</v>
      </c>
      <c r="F7921" t="b">
        <v>1</v>
      </c>
      <c r="G7921" t="s">
        <v>625</v>
      </c>
      <c r="H7921" s="4">
        <v>45754.262129629627</v>
      </c>
      <c r="I7921" t="b">
        <v>0</v>
      </c>
      <c r="J7921" t="b">
        <v>0</v>
      </c>
      <c r="K7921" t="s">
        <v>625</v>
      </c>
      <c r="L7921" t="s">
        <v>22</v>
      </c>
      <c r="M7921">
        <v>135000</v>
      </c>
      <c r="O7921" t="s">
        <v>10845</v>
      </c>
      <c r="P7921" t="s">
        <v>10846</v>
      </c>
    </row>
    <row r="7922" spans="1:16" x14ac:dyDescent="0.25">
      <c r="A7922" t="s">
        <v>19</v>
      </c>
      <c r="B7922" t="s">
        <v>10847</v>
      </c>
      <c r="C7922" t="s">
        <v>39</v>
      </c>
      <c r="D7922" t="s">
        <v>10848</v>
      </c>
      <c r="E7922" t="s">
        <v>20</v>
      </c>
      <c r="F7922" t="b">
        <v>1</v>
      </c>
      <c r="G7922" t="s">
        <v>5137</v>
      </c>
      <c r="H7922" s="4">
        <v>45754.266921296286</v>
      </c>
      <c r="I7922" t="b">
        <v>0</v>
      </c>
      <c r="J7922" t="b">
        <v>0</v>
      </c>
      <c r="K7922" t="s">
        <v>5137</v>
      </c>
      <c r="L7922" t="s">
        <v>22</v>
      </c>
      <c r="M7922">
        <v>60000</v>
      </c>
      <c r="O7922" t="s">
        <v>10849</v>
      </c>
      <c r="P7922" t="s">
        <v>48</v>
      </c>
    </row>
    <row r="7923" spans="1:16" x14ac:dyDescent="0.25">
      <c r="A7923" t="s">
        <v>1</v>
      </c>
      <c r="B7923" t="s">
        <v>2587</v>
      </c>
      <c r="C7923" t="s">
        <v>211</v>
      </c>
      <c r="D7923" t="s">
        <v>3828</v>
      </c>
      <c r="E7923" t="s">
        <v>20</v>
      </c>
      <c r="F7923" t="b">
        <v>0</v>
      </c>
      <c r="G7923" t="s">
        <v>23</v>
      </c>
      <c r="H7923" s="4">
        <v>45754.268437500003</v>
      </c>
      <c r="I7923" t="b">
        <v>0</v>
      </c>
      <c r="J7923" t="b">
        <v>0</v>
      </c>
      <c r="K7923" t="s">
        <v>24</v>
      </c>
      <c r="L7923" t="s">
        <v>22</v>
      </c>
      <c r="M7923">
        <v>106750</v>
      </c>
      <c r="O7923" t="s">
        <v>10850</v>
      </c>
    </row>
    <row r="7924" spans="1:16" x14ac:dyDescent="0.25">
      <c r="A7924" t="s">
        <v>1</v>
      </c>
      <c r="B7924" t="s">
        <v>8597</v>
      </c>
      <c r="C7924" t="s">
        <v>2640</v>
      </c>
      <c r="D7924" t="s">
        <v>3956</v>
      </c>
      <c r="E7924" t="s">
        <v>20</v>
      </c>
      <c r="F7924" t="b">
        <v>0</v>
      </c>
      <c r="G7924" t="s">
        <v>2641</v>
      </c>
      <c r="H7924" s="4">
        <v>45754.275092592587</v>
      </c>
      <c r="I7924" t="b">
        <v>0</v>
      </c>
      <c r="J7924" t="b">
        <v>0</v>
      </c>
      <c r="K7924" t="s">
        <v>2641</v>
      </c>
      <c r="L7924" t="s">
        <v>36</v>
      </c>
      <c r="N7924">
        <v>37.854999542236328</v>
      </c>
      <c r="O7924" t="s">
        <v>2113</v>
      </c>
      <c r="P7924" t="s">
        <v>8598</v>
      </c>
    </row>
    <row r="7925" spans="1:16" x14ac:dyDescent="0.25">
      <c r="A7925" t="s">
        <v>40</v>
      </c>
      <c r="B7925" t="s">
        <v>10851</v>
      </c>
      <c r="C7925" t="s">
        <v>985</v>
      </c>
      <c r="D7925" t="s">
        <v>3600</v>
      </c>
      <c r="E7925" t="s">
        <v>20</v>
      </c>
      <c r="F7925" t="b">
        <v>0</v>
      </c>
      <c r="G7925" t="s">
        <v>41</v>
      </c>
      <c r="H7925" s="4">
        <v>45754.29409722222</v>
      </c>
      <c r="I7925" t="b">
        <v>1</v>
      </c>
      <c r="J7925" t="b">
        <v>0</v>
      </c>
      <c r="K7925" t="s">
        <v>24</v>
      </c>
      <c r="L7925" t="s">
        <v>36</v>
      </c>
      <c r="N7925">
        <v>75</v>
      </c>
      <c r="O7925" t="s">
        <v>2678</v>
      </c>
      <c r="P7925" t="s">
        <v>10852</v>
      </c>
    </row>
    <row r="7926" spans="1:16" x14ac:dyDescent="0.25">
      <c r="A7926" t="s">
        <v>0</v>
      </c>
      <c r="B7926" t="s">
        <v>10853</v>
      </c>
      <c r="C7926" t="s">
        <v>292</v>
      </c>
      <c r="D7926" t="s">
        <v>3969</v>
      </c>
      <c r="E7926" t="s">
        <v>20</v>
      </c>
      <c r="F7926" t="b">
        <v>0</v>
      </c>
      <c r="G7926" t="s">
        <v>30</v>
      </c>
      <c r="H7926" s="4">
        <v>45754.334409722222</v>
      </c>
      <c r="I7926" t="b">
        <v>0</v>
      </c>
      <c r="J7926" t="b">
        <v>1</v>
      </c>
      <c r="K7926" t="s">
        <v>24</v>
      </c>
      <c r="L7926" t="s">
        <v>22</v>
      </c>
      <c r="M7926">
        <v>82500</v>
      </c>
      <c r="O7926" t="s">
        <v>800</v>
      </c>
      <c r="P7926" t="s">
        <v>10854</v>
      </c>
    </row>
    <row r="7927" spans="1:16" x14ac:dyDescent="0.25">
      <c r="A7927" t="s">
        <v>0</v>
      </c>
      <c r="B7927" t="s">
        <v>10855</v>
      </c>
      <c r="C7927" t="s">
        <v>58</v>
      </c>
      <c r="D7927" t="s">
        <v>3969</v>
      </c>
      <c r="E7927" t="s">
        <v>20</v>
      </c>
      <c r="F7927" t="b">
        <v>0</v>
      </c>
      <c r="G7927" t="s">
        <v>27</v>
      </c>
      <c r="H7927" s="4">
        <v>45754.416875000003</v>
      </c>
      <c r="I7927" t="b">
        <v>0</v>
      </c>
      <c r="J7927" t="b">
        <v>1</v>
      </c>
      <c r="K7927" t="s">
        <v>24</v>
      </c>
      <c r="L7927" t="s">
        <v>22</v>
      </c>
      <c r="M7927">
        <v>110000</v>
      </c>
      <c r="O7927" t="s">
        <v>10856</v>
      </c>
      <c r="P7927" t="s">
        <v>2583</v>
      </c>
    </row>
    <row r="7928" spans="1:16" x14ac:dyDescent="0.25">
      <c r="A7928" t="s">
        <v>0</v>
      </c>
      <c r="B7928" t="s">
        <v>10857</v>
      </c>
      <c r="C7928" t="s">
        <v>10858</v>
      </c>
      <c r="D7928" t="s">
        <v>9364</v>
      </c>
      <c r="E7928" t="s">
        <v>631</v>
      </c>
      <c r="F7928" t="b">
        <v>0</v>
      </c>
      <c r="G7928" t="s">
        <v>27</v>
      </c>
      <c r="H7928" s="4">
        <v>45754.417002314818</v>
      </c>
      <c r="I7928" t="b">
        <v>0</v>
      </c>
      <c r="J7928" t="b">
        <v>0</v>
      </c>
      <c r="K7928" t="s">
        <v>24</v>
      </c>
      <c r="L7928" t="s">
        <v>36</v>
      </c>
      <c r="N7928">
        <v>25</v>
      </c>
      <c r="O7928" t="s">
        <v>0</v>
      </c>
      <c r="P7928" t="s">
        <v>10859</v>
      </c>
    </row>
    <row r="7929" spans="1:16" x14ac:dyDescent="0.25">
      <c r="A7929" t="s">
        <v>0</v>
      </c>
      <c r="B7929" t="s">
        <v>0</v>
      </c>
      <c r="C7929" t="s">
        <v>10860</v>
      </c>
      <c r="D7929" t="s">
        <v>7546</v>
      </c>
      <c r="E7929" t="s">
        <v>34</v>
      </c>
      <c r="F7929" t="b">
        <v>0</v>
      </c>
      <c r="G7929" t="s">
        <v>52</v>
      </c>
      <c r="H7929" s="4">
        <v>45754.417951388888</v>
      </c>
      <c r="I7929" t="b">
        <v>0</v>
      </c>
      <c r="J7929" t="b">
        <v>0</v>
      </c>
      <c r="K7929" t="s">
        <v>24</v>
      </c>
      <c r="L7929" t="s">
        <v>36</v>
      </c>
      <c r="N7929">
        <v>15</v>
      </c>
      <c r="O7929" t="s">
        <v>7547</v>
      </c>
      <c r="P7929" t="s">
        <v>61</v>
      </c>
    </row>
    <row r="7930" spans="1:16" x14ac:dyDescent="0.25">
      <c r="A7930" t="s">
        <v>19</v>
      </c>
      <c r="B7930" t="s">
        <v>10861</v>
      </c>
      <c r="C7930" t="s">
        <v>2573</v>
      </c>
      <c r="D7930" t="s">
        <v>3956</v>
      </c>
      <c r="E7930" t="s">
        <v>34</v>
      </c>
      <c r="F7930" t="b">
        <v>0</v>
      </c>
      <c r="G7930" t="s">
        <v>27</v>
      </c>
      <c r="H7930" s="4">
        <v>45754.418055555558</v>
      </c>
      <c r="I7930" t="b">
        <v>0</v>
      </c>
      <c r="J7930" t="b">
        <v>0</v>
      </c>
      <c r="K7930" t="s">
        <v>24</v>
      </c>
      <c r="L7930" t="s">
        <v>36</v>
      </c>
      <c r="N7930">
        <v>49.895000457763672</v>
      </c>
      <c r="O7930" t="s">
        <v>9714</v>
      </c>
      <c r="P7930" t="s">
        <v>7557</v>
      </c>
    </row>
    <row r="7931" spans="1:16" x14ac:dyDescent="0.25">
      <c r="A7931" t="s">
        <v>28</v>
      </c>
      <c r="B7931" t="s">
        <v>6677</v>
      </c>
      <c r="C7931" t="s">
        <v>247</v>
      </c>
      <c r="D7931" t="s">
        <v>3972</v>
      </c>
      <c r="E7931" t="s">
        <v>20</v>
      </c>
      <c r="F7931" t="b">
        <v>0</v>
      </c>
      <c r="G7931" t="s">
        <v>27</v>
      </c>
      <c r="H7931" s="4">
        <v>45754.418946759259</v>
      </c>
      <c r="I7931" t="b">
        <v>0</v>
      </c>
      <c r="J7931" t="b">
        <v>1</v>
      </c>
      <c r="K7931" t="s">
        <v>24</v>
      </c>
      <c r="L7931" t="s">
        <v>22</v>
      </c>
      <c r="M7931">
        <v>103500</v>
      </c>
      <c r="O7931" t="s">
        <v>2418</v>
      </c>
      <c r="P7931" t="s">
        <v>6678</v>
      </c>
    </row>
    <row r="7932" spans="1:16" x14ac:dyDescent="0.25">
      <c r="A7932" t="s">
        <v>0</v>
      </c>
      <c r="B7932" t="s">
        <v>10862</v>
      </c>
      <c r="C7932" t="s">
        <v>192</v>
      </c>
      <c r="D7932" t="s">
        <v>3956</v>
      </c>
      <c r="E7932" t="s">
        <v>34</v>
      </c>
      <c r="F7932" t="b">
        <v>0</v>
      </c>
      <c r="G7932" t="s">
        <v>52</v>
      </c>
      <c r="H7932" s="4">
        <v>45754.459606481483</v>
      </c>
      <c r="I7932" t="b">
        <v>0</v>
      </c>
      <c r="J7932" t="b">
        <v>0</v>
      </c>
      <c r="K7932" t="s">
        <v>24</v>
      </c>
      <c r="L7932" t="s">
        <v>36</v>
      </c>
      <c r="N7932">
        <v>22.694999694824219</v>
      </c>
      <c r="O7932" t="s">
        <v>10863</v>
      </c>
      <c r="P7932" t="s">
        <v>3194</v>
      </c>
    </row>
    <row r="7933" spans="1:16" x14ac:dyDescent="0.25">
      <c r="A7933" t="s">
        <v>0</v>
      </c>
      <c r="B7933" t="s">
        <v>0</v>
      </c>
      <c r="C7933" t="s">
        <v>10864</v>
      </c>
      <c r="D7933" t="s">
        <v>7546</v>
      </c>
      <c r="E7933" t="s">
        <v>34</v>
      </c>
      <c r="F7933" t="b">
        <v>0</v>
      </c>
      <c r="G7933" t="s">
        <v>52</v>
      </c>
      <c r="H7933" s="4">
        <v>45754.459618055553</v>
      </c>
      <c r="I7933" t="b">
        <v>0</v>
      </c>
      <c r="J7933" t="b">
        <v>0</v>
      </c>
      <c r="K7933" t="s">
        <v>24</v>
      </c>
      <c r="L7933" t="s">
        <v>36</v>
      </c>
      <c r="N7933">
        <v>15</v>
      </c>
      <c r="O7933" t="s">
        <v>7547</v>
      </c>
      <c r="P7933" t="s">
        <v>61</v>
      </c>
    </row>
    <row r="7934" spans="1:16" x14ac:dyDescent="0.25">
      <c r="A7934" t="s">
        <v>0</v>
      </c>
      <c r="B7934" t="s">
        <v>0</v>
      </c>
      <c r="C7934" t="s">
        <v>10865</v>
      </c>
      <c r="D7934" t="s">
        <v>7546</v>
      </c>
      <c r="E7934" t="s">
        <v>34</v>
      </c>
      <c r="F7934" t="b">
        <v>0</v>
      </c>
      <c r="G7934" t="s">
        <v>23</v>
      </c>
      <c r="H7934" s="4">
        <v>45754.4766087963</v>
      </c>
      <c r="I7934" t="b">
        <v>0</v>
      </c>
      <c r="J7934" t="b">
        <v>0</v>
      </c>
      <c r="K7934" t="s">
        <v>24</v>
      </c>
      <c r="L7934" t="s">
        <v>36</v>
      </c>
      <c r="N7934">
        <v>15</v>
      </c>
      <c r="O7934" t="s">
        <v>7547</v>
      </c>
      <c r="P7934" t="s">
        <v>61</v>
      </c>
    </row>
    <row r="7935" spans="1:16" x14ac:dyDescent="0.25">
      <c r="A7935" t="s">
        <v>0</v>
      </c>
      <c r="B7935" t="s">
        <v>0</v>
      </c>
      <c r="C7935" t="s">
        <v>10866</v>
      </c>
      <c r="D7935" t="s">
        <v>7546</v>
      </c>
      <c r="E7935" t="s">
        <v>34</v>
      </c>
      <c r="F7935" t="b">
        <v>0</v>
      </c>
      <c r="G7935" t="s">
        <v>41</v>
      </c>
      <c r="H7935" s="4">
        <v>45754.500567129631</v>
      </c>
      <c r="I7935" t="b">
        <v>0</v>
      </c>
      <c r="J7935" t="b">
        <v>0</v>
      </c>
      <c r="K7935" t="s">
        <v>24</v>
      </c>
      <c r="L7935" t="s">
        <v>36</v>
      </c>
      <c r="N7935">
        <v>15</v>
      </c>
      <c r="O7935" t="s">
        <v>7547</v>
      </c>
      <c r="P7935" t="s">
        <v>61</v>
      </c>
    </row>
    <row r="7936" spans="1:16" x14ac:dyDescent="0.25">
      <c r="A7936" t="s">
        <v>25</v>
      </c>
      <c r="B7936" t="s">
        <v>1160</v>
      </c>
      <c r="C7936" t="s">
        <v>236</v>
      </c>
      <c r="D7936" t="s">
        <v>4083</v>
      </c>
      <c r="E7936" t="s">
        <v>20</v>
      </c>
      <c r="F7936" t="b">
        <v>0</v>
      </c>
      <c r="G7936" t="s">
        <v>27</v>
      </c>
      <c r="H7936" s="4">
        <v>45754.542083333326</v>
      </c>
      <c r="I7936" t="b">
        <v>0</v>
      </c>
      <c r="J7936" t="b">
        <v>0</v>
      </c>
      <c r="K7936" t="s">
        <v>24</v>
      </c>
      <c r="L7936" t="s">
        <v>22</v>
      </c>
      <c r="M7936">
        <v>170000</v>
      </c>
      <c r="O7936" t="s">
        <v>1275</v>
      </c>
      <c r="P7936" t="s">
        <v>10867</v>
      </c>
    </row>
    <row r="7937" spans="1:16" x14ac:dyDescent="0.25">
      <c r="A7937" t="s">
        <v>1</v>
      </c>
      <c r="B7937" t="s">
        <v>3690</v>
      </c>
      <c r="C7937" t="s">
        <v>1910</v>
      </c>
      <c r="D7937" t="s">
        <v>4083</v>
      </c>
      <c r="E7937" t="s">
        <v>20</v>
      </c>
      <c r="F7937" t="b">
        <v>0</v>
      </c>
      <c r="G7937" t="s">
        <v>27</v>
      </c>
      <c r="H7937" s="4">
        <v>45754.543217592603</v>
      </c>
      <c r="I7937" t="b">
        <v>1</v>
      </c>
      <c r="J7937" t="b">
        <v>0</v>
      </c>
      <c r="K7937" t="s">
        <v>24</v>
      </c>
      <c r="L7937" t="s">
        <v>22</v>
      </c>
      <c r="M7937">
        <v>106500</v>
      </c>
      <c r="O7937" t="s">
        <v>10329</v>
      </c>
      <c r="P7937" t="s">
        <v>10330</v>
      </c>
    </row>
    <row r="7938" spans="1:16" x14ac:dyDescent="0.25">
      <c r="A7938" t="s">
        <v>1</v>
      </c>
      <c r="B7938" t="s">
        <v>2473</v>
      </c>
      <c r="C7938" t="s">
        <v>1845</v>
      </c>
      <c r="D7938" t="s">
        <v>4083</v>
      </c>
      <c r="E7938" t="s">
        <v>20</v>
      </c>
      <c r="F7938" t="b">
        <v>0</v>
      </c>
      <c r="G7938" t="s">
        <v>27</v>
      </c>
      <c r="H7938" s="4">
        <v>45754.543252314812</v>
      </c>
      <c r="I7938" t="b">
        <v>0</v>
      </c>
      <c r="J7938" t="b">
        <v>1</v>
      </c>
      <c r="K7938" t="s">
        <v>24</v>
      </c>
      <c r="L7938" t="s">
        <v>22</v>
      </c>
      <c r="M7938">
        <v>145000</v>
      </c>
      <c r="O7938" t="s">
        <v>1388</v>
      </c>
      <c r="P7938" t="s">
        <v>7461</v>
      </c>
    </row>
    <row r="7939" spans="1:16" x14ac:dyDescent="0.25">
      <c r="A7939" t="s">
        <v>1</v>
      </c>
      <c r="B7939" t="s">
        <v>10817</v>
      </c>
      <c r="C7939" t="s">
        <v>749</v>
      </c>
      <c r="D7939" t="s">
        <v>4083</v>
      </c>
      <c r="E7939" t="s">
        <v>20</v>
      </c>
      <c r="F7939" t="b">
        <v>0</v>
      </c>
      <c r="G7939" t="s">
        <v>30</v>
      </c>
      <c r="H7939" s="4">
        <v>45754.543622685182</v>
      </c>
      <c r="I7939" t="b">
        <v>0</v>
      </c>
      <c r="J7939" t="b">
        <v>0</v>
      </c>
      <c r="K7939" t="s">
        <v>24</v>
      </c>
      <c r="L7939" t="s">
        <v>22</v>
      </c>
      <c r="M7939">
        <v>155000</v>
      </c>
      <c r="O7939" t="s">
        <v>3243</v>
      </c>
      <c r="P7939" t="s">
        <v>10818</v>
      </c>
    </row>
    <row r="7940" spans="1:16" x14ac:dyDescent="0.25">
      <c r="A7940" t="s">
        <v>0</v>
      </c>
      <c r="B7940" t="s">
        <v>10868</v>
      </c>
      <c r="C7940" t="s">
        <v>486</v>
      </c>
      <c r="D7940" t="s">
        <v>10163</v>
      </c>
      <c r="E7940" t="s">
        <v>20</v>
      </c>
      <c r="F7940" t="b">
        <v>0</v>
      </c>
      <c r="G7940" t="s">
        <v>27</v>
      </c>
      <c r="H7940" s="4">
        <v>45754.583506944437</v>
      </c>
      <c r="I7940" t="b">
        <v>1</v>
      </c>
      <c r="J7940" t="b">
        <v>0</v>
      </c>
      <c r="K7940" t="s">
        <v>24</v>
      </c>
      <c r="L7940" t="s">
        <v>36</v>
      </c>
      <c r="N7940">
        <v>47</v>
      </c>
      <c r="O7940" t="s">
        <v>776</v>
      </c>
      <c r="P7940" t="s">
        <v>2948</v>
      </c>
    </row>
    <row r="7941" spans="1:16" x14ac:dyDescent="0.25">
      <c r="A7941" t="s">
        <v>0</v>
      </c>
      <c r="B7941" t="s">
        <v>10869</v>
      </c>
      <c r="C7941" t="s">
        <v>3739</v>
      </c>
      <c r="D7941" t="s">
        <v>3828</v>
      </c>
      <c r="E7941" t="s">
        <v>20</v>
      </c>
      <c r="F7941" t="b">
        <v>0</v>
      </c>
      <c r="G7941" t="s">
        <v>27</v>
      </c>
      <c r="H7941" s="4">
        <v>45754.583564814813</v>
      </c>
      <c r="I7941" t="b">
        <v>0</v>
      </c>
      <c r="J7941" t="b">
        <v>1</v>
      </c>
      <c r="K7941" t="s">
        <v>24</v>
      </c>
      <c r="L7941" t="s">
        <v>22</v>
      </c>
      <c r="M7941">
        <v>50923.5</v>
      </c>
      <c r="O7941" t="s">
        <v>728</v>
      </c>
      <c r="P7941" t="s">
        <v>10870</v>
      </c>
    </row>
    <row r="7942" spans="1:16" x14ac:dyDescent="0.25">
      <c r="A7942" t="s">
        <v>0</v>
      </c>
      <c r="B7942" t="s">
        <v>10871</v>
      </c>
      <c r="C7942" t="s">
        <v>1240</v>
      </c>
      <c r="D7942" t="s">
        <v>3972</v>
      </c>
      <c r="E7942" t="s">
        <v>51</v>
      </c>
      <c r="F7942" t="b">
        <v>0</v>
      </c>
      <c r="G7942" t="s">
        <v>27</v>
      </c>
      <c r="H7942" s="4">
        <v>45754.58357638889</v>
      </c>
      <c r="I7942" t="b">
        <v>1</v>
      </c>
      <c r="J7942" t="b">
        <v>0</v>
      </c>
      <c r="K7942" t="s">
        <v>24</v>
      </c>
      <c r="L7942" t="s">
        <v>36</v>
      </c>
      <c r="N7942">
        <v>45.5</v>
      </c>
      <c r="O7942" t="s">
        <v>74</v>
      </c>
      <c r="P7942" t="s">
        <v>927</v>
      </c>
    </row>
    <row r="7943" spans="1:16" x14ac:dyDescent="0.25">
      <c r="A7943" t="s">
        <v>0</v>
      </c>
      <c r="B7943" t="s">
        <v>10781</v>
      </c>
      <c r="C7943" t="s">
        <v>179</v>
      </c>
      <c r="D7943" t="s">
        <v>4083</v>
      </c>
      <c r="E7943" t="s">
        <v>20</v>
      </c>
      <c r="F7943" t="b">
        <v>0</v>
      </c>
      <c r="G7943" t="s">
        <v>27</v>
      </c>
      <c r="H7943" s="4">
        <v>45754.583773148152</v>
      </c>
      <c r="I7943" t="b">
        <v>0</v>
      </c>
      <c r="J7943" t="b">
        <v>0</v>
      </c>
      <c r="K7943" t="s">
        <v>24</v>
      </c>
      <c r="L7943" t="s">
        <v>22</v>
      </c>
      <c r="M7943">
        <v>67000</v>
      </c>
      <c r="O7943" t="s">
        <v>10782</v>
      </c>
      <c r="P7943" t="s">
        <v>3054</v>
      </c>
    </row>
    <row r="7944" spans="1:16" x14ac:dyDescent="0.25">
      <c r="A7944" t="s">
        <v>25</v>
      </c>
      <c r="B7944" t="s">
        <v>10872</v>
      </c>
      <c r="C7944" t="s">
        <v>192</v>
      </c>
      <c r="D7944" t="s">
        <v>3972</v>
      </c>
      <c r="E7944" t="s">
        <v>51</v>
      </c>
      <c r="F7944" t="b">
        <v>0</v>
      </c>
      <c r="G7944" t="s">
        <v>52</v>
      </c>
      <c r="H7944" s="4">
        <v>45754.584606481483</v>
      </c>
      <c r="I7944" t="b">
        <v>0</v>
      </c>
      <c r="J7944" t="b">
        <v>0</v>
      </c>
      <c r="K7944" t="s">
        <v>24</v>
      </c>
      <c r="L7944" t="s">
        <v>36</v>
      </c>
      <c r="N7944">
        <v>29</v>
      </c>
      <c r="O7944" t="s">
        <v>656</v>
      </c>
      <c r="P7944" t="s">
        <v>274</v>
      </c>
    </row>
    <row r="7945" spans="1:16" x14ac:dyDescent="0.25">
      <c r="A7945" t="s">
        <v>2</v>
      </c>
      <c r="B7945" t="s">
        <v>10873</v>
      </c>
      <c r="C7945" t="s">
        <v>39</v>
      </c>
      <c r="D7945" t="s">
        <v>3972</v>
      </c>
      <c r="E7945" t="s">
        <v>51</v>
      </c>
      <c r="F7945" t="b">
        <v>1</v>
      </c>
      <c r="G7945" t="s">
        <v>41</v>
      </c>
      <c r="H7945" s="4">
        <v>45754.585972222223</v>
      </c>
      <c r="I7945" t="b">
        <v>0</v>
      </c>
      <c r="J7945" t="b">
        <v>0</v>
      </c>
      <c r="K7945" t="s">
        <v>24</v>
      </c>
      <c r="L7945" t="s">
        <v>36</v>
      </c>
      <c r="N7945">
        <v>47.5</v>
      </c>
      <c r="O7945" t="s">
        <v>10874</v>
      </c>
      <c r="P7945" t="s">
        <v>2170</v>
      </c>
    </row>
    <row r="7946" spans="1:16" x14ac:dyDescent="0.25">
      <c r="A7946" t="s">
        <v>19</v>
      </c>
      <c r="B7946" t="s">
        <v>10844</v>
      </c>
      <c r="C7946" t="s">
        <v>39</v>
      </c>
      <c r="D7946" t="s">
        <v>3984</v>
      </c>
      <c r="E7946" t="s">
        <v>20</v>
      </c>
      <c r="F7946" t="b">
        <v>1</v>
      </c>
      <c r="G7946" t="s">
        <v>625</v>
      </c>
      <c r="H7946" s="4">
        <v>45754.595462962963</v>
      </c>
      <c r="I7946" t="b">
        <v>0</v>
      </c>
      <c r="J7946" t="b">
        <v>0</v>
      </c>
      <c r="K7946" t="s">
        <v>625</v>
      </c>
      <c r="L7946" t="s">
        <v>22</v>
      </c>
      <c r="M7946">
        <v>135000</v>
      </c>
      <c r="O7946" t="s">
        <v>10845</v>
      </c>
      <c r="P7946" t="s">
        <v>10846</v>
      </c>
    </row>
    <row r="7947" spans="1:16" x14ac:dyDescent="0.25">
      <c r="A7947" t="s">
        <v>28</v>
      </c>
      <c r="B7947" t="s">
        <v>10875</v>
      </c>
      <c r="C7947" t="s">
        <v>39</v>
      </c>
      <c r="D7947" t="s">
        <v>7657</v>
      </c>
      <c r="E7947" t="s">
        <v>20</v>
      </c>
      <c r="F7947" t="b">
        <v>1</v>
      </c>
      <c r="G7947" t="s">
        <v>310</v>
      </c>
      <c r="H7947" s="4">
        <v>45754.600995370369</v>
      </c>
      <c r="I7947" t="b">
        <v>0</v>
      </c>
      <c r="J7947" t="b">
        <v>0</v>
      </c>
      <c r="K7947" t="s">
        <v>310</v>
      </c>
      <c r="L7947" t="s">
        <v>22</v>
      </c>
      <c r="M7947">
        <v>110000</v>
      </c>
      <c r="O7947" t="s">
        <v>2125</v>
      </c>
      <c r="P7947" t="s">
        <v>10876</v>
      </c>
    </row>
    <row r="7948" spans="1:16" x14ac:dyDescent="0.25">
      <c r="A7948" t="s">
        <v>0</v>
      </c>
      <c r="B7948" t="s">
        <v>2956</v>
      </c>
      <c r="C7948" t="s">
        <v>184</v>
      </c>
      <c r="D7948" t="s">
        <v>3600</v>
      </c>
      <c r="E7948" t="s">
        <v>20</v>
      </c>
      <c r="F7948" t="b">
        <v>0</v>
      </c>
      <c r="G7948" t="s">
        <v>30</v>
      </c>
      <c r="H7948" s="4">
        <v>45754.626076388893</v>
      </c>
      <c r="I7948" t="b">
        <v>0</v>
      </c>
      <c r="J7948" t="b">
        <v>1</v>
      </c>
      <c r="K7948" t="s">
        <v>24</v>
      </c>
      <c r="L7948" t="s">
        <v>22</v>
      </c>
      <c r="M7948">
        <v>115000</v>
      </c>
      <c r="O7948" t="s">
        <v>10877</v>
      </c>
      <c r="P7948" t="s">
        <v>10878</v>
      </c>
    </row>
    <row r="7949" spans="1:16" x14ac:dyDescent="0.25">
      <c r="A7949" t="s">
        <v>2</v>
      </c>
      <c r="B7949" t="s">
        <v>10879</v>
      </c>
      <c r="C7949" t="s">
        <v>2544</v>
      </c>
      <c r="D7949" t="s">
        <v>10880</v>
      </c>
      <c r="E7949" t="s">
        <v>20</v>
      </c>
      <c r="F7949" t="b">
        <v>0</v>
      </c>
      <c r="G7949" t="s">
        <v>27</v>
      </c>
      <c r="H7949" s="4">
        <v>45754.627152777779</v>
      </c>
      <c r="I7949" t="b">
        <v>1</v>
      </c>
      <c r="J7949" t="b">
        <v>1</v>
      </c>
      <c r="K7949" t="s">
        <v>24</v>
      </c>
      <c r="L7949" t="s">
        <v>36</v>
      </c>
      <c r="N7949">
        <v>68.2449951171875</v>
      </c>
      <c r="O7949" t="s">
        <v>822</v>
      </c>
      <c r="P7949" t="s">
        <v>10881</v>
      </c>
    </row>
    <row r="7950" spans="1:16" x14ac:dyDescent="0.25">
      <c r="A7950" t="s">
        <v>2</v>
      </c>
      <c r="B7950" t="s">
        <v>8071</v>
      </c>
      <c r="C7950" t="s">
        <v>322</v>
      </c>
      <c r="D7950" t="s">
        <v>3972</v>
      </c>
      <c r="E7950" t="s">
        <v>20</v>
      </c>
      <c r="F7950" t="b">
        <v>0</v>
      </c>
      <c r="G7950" t="s">
        <v>27</v>
      </c>
      <c r="H7950" s="4">
        <v>45754.627233796287</v>
      </c>
      <c r="I7950" t="b">
        <v>0</v>
      </c>
      <c r="J7950" t="b">
        <v>1</v>
      </c>
      <c r="K7950" t="s">
        <v>24</v>
      </c>
      <c r="L7950" t="s">
        <v>22</v>
      </c>
      <c r="M7950">
        <v>219000</v>
      </c>
      <c r="O7950" t="s">
        <v>1883</v>
      </c>
      <c r="P7950" t="s">
        <v>150</v>
      </c>
    </row>
    <row r="7951" spans="1:16" x14ac:dyDescent="0.25">
      <c r="A7951" t="s">
        <v>2</v>
      </c>
      <c r="B7951" t="s">
        <v>1464</v>
      </c>
      <c r="C7951" t="s">
        <v>10882</v>
      </c>
      <c r="D7951" t="s">
        <v>3972</v>
      </c>
      <c r="E7951" t="s">
        <v>20</v>
      </c>
      <c r="F7951" t="b">
        <v>0</v>
      </c>
      <c r="G7951" t="s">
        <v>41</v>
      </c>
      <c r="H7951" s="4">
        <v>45754.62767361111</v>
      </c>
      <c r="I7951" t="b">
        <v>0</v>
      </c>
      <c r="J7951" t="b">
        <v>0</v>
      </c>
      <c r="K7951" t="s">
        <v>24</v>
      </c>
      <c r="L7951" t="s">
        <v>22</v>
      </c>
      <c r="M7951">
        <v>132500</v>
      </c>
      <c r="O7951" t="s">
        <v>200</v>
      </c>
      <c r="P7951" t="s">
        <v>2557</v>
      </c>
    </row>
    <row r="7952" spans="1:16" x14ac:dyDescent="0.25">
      <c r="A7952" t="s">
        <v>2</v>
      </c>
      <c r="B7952" t="s">
        <v>10883</v>
      </c>
      <c r="C7952" t="s">
        <v>1638</v>
      </c>
      <c r="D7952" t="s">
        <v>4034</v>
      </c>
      <c r="E7952" t="s">
        <v>20</v>
      </c>
      <c r="F7952" t="b">
        <v>0</v>
      </c>
      <c r="G7952" t="s">
        <v>414</v>
      </c>
      <c r="H7952" s="4">
        <v>45754.632453703707</v>
      </c>
      <c r="I7952" t="b">
        <v>0</v>
      </c>
      <c r="J7952" t="b">
        <v>0</v>
      </c>
      <c r="K7952" t="s">
        <v>414</v>
      </c>
      <c r="L7952" t="s">
        <v>22</v>
      </c>
      <c r="M7952">
        <v>70000</v>
      </c>
      <c r="O7952" t="s">
        <v>10076</v>
      </c>
      <c r="P7952" t="s">
        <v>10077</v>
      </c>
    </row>
    <row r="7953" spans="1:16" x14ac:dyDescent="0.25">
      <c r="A7953" t="s">
        <v>28</v>
      </c>
      <c r="B7953" t="s">
        <v>10884</v>
      </c>
      <c r="C7953" t="s">
        <v>425</v>
      </c>
      <c r="D7953" t="s">
        <v>3972</v>
      </c>
      <c r="E7953" t="s">
        <v>20</v>
      </c>
      <c r="F7953" t="b">
        <v>0</v>
      </c>
      <c r="G7953" t="s">
        <v>27</v>
      </c>
      <c r="H7953" s="4">
        <v>45754.668946759259</v>
      </c>
      <c r="I7953" t="b">
        <v>0</v>
      </c>
      <c r="J7953" t="b">
        <v>0</v>
      </c>
      <c r="K7953" t="s">
        <v>24</v>
      </c>
      <c r="L7953" t="s">
        <v>22</v>
      </c>
      <c r="M7953">
        <v>142500</v>
      </c>
      <c r="O7953" t="s">
        <v>69</v>
      </c>
      <c r="P7953" t="s">
        <v>662</v>
      </c>
    </row>
    <row r="7954" spans="1:16" x14ac:dyDescent="0.25">
      <c r="A7954" t="s">
        <v>0</v>
      </c>
      <c r="B7954" t="s">
        <v>10885</v>
      </c>
      <c r="D7954" t="s">
        <v>3828</v>
      </c>
      <c r="E7954" t="s">
        <v>20</v>
      </c>
      <c r="F7954" t="b">
        <v>0</v>
      </c>
      <c r="G7954" t="s">
        <v>1420</v>
      </c>
      <c r="H7954" s="4">
        <v>45754.693483796298</v>
      </c>
      <c r="I7954" t="b">
        <v>0</v>
      </c>
      <c r="J7954" t="b">
        <v>0</v>
      </c>
      <c r="K7954" t="s">
        <v>1420</v>
      </c>
      <c r="L7954" t="s">
        <v>22</v>
      </c>
      <c r="M7954">
        <v>60000</v>
      </c>
      <c r="O7954" t="s">
        <v>10886</v>
      </c>
      <c r="P7954" t="s">
        <v>10887</v>
      </c>
    </row>
    <row r="7955" spans="1:16" x14ac:dyDescent="0.25">
      <c r="A7955" t="s">
        <v>0</v>
      </c>
      <c r="B7955" t="s">
        <v>1098</v>
      </c>
      <c r="C7955" t="s">
        <v>2701</v>
      </c>
      <c r="D7955" t="s">
        <v>3972</v>
      </c>
      <c r="E7955" t="s">
        <v>51</v>
      </c>
      <c r="F7955" t="b">
        <v>0</v>
      </c>
      <c r="G7955" t="s">
        <v>27</v>
      </c>
      <c r="H7955" s="4">
        <v>45754.709722222222</v>
      </c>
      <c r="I7955" t="b">
        <v>1</v>
      </c>
      <c r="J7955" t="b">
        <v>0</v>
      </c>
      <c r="K7955" t="s">
        <v>24</v>
      </c>
      <c r="L7955" t="s">
        <v>36</v>
      </c>
      <c r="N7955">
        <v>62.5</v>
      </c>
      <c r="O7955" t="s">
        <v>10888</v>
      </c>
      <c r="P7955" t="s">
        <v>10889</v>
      </c>
    </row>
    <row r="7956" spans="1:16" x14ac:dyDescent="0.25">
      <c r="A7956" t="s">
        <v>1</v>
      </c>
      <c r="B7956" t="s">
        <v>10890</v>
      </c>
      <c r="C7956" t="s">
        <v>315</v>
      </c>
      <c r="D7956" t="s">
        <v>3972</v>
      </c>
      <c r="E7956" t="s">
        <v>20</v>
      </c>
      <c r="F7956" t="b">
        <v>0</v>
      </c>
      <c r="G7956" t="s">
        <v>27</v>
      </c>
      <c r="H7956" s="4">
        <v>45754.750289351847</v>
      </c>
      <c r="I7956" t="b">
        <v>0</v>
      </c>
      <c r="J7956" t="b">
        <v>1</v>
      </c>
      <c r="K7956" t="s">
        <v>24</v>
      </c>
      <c r="L7956" t="s">
        <v>22</v>
      </c>
      <c r="M7956">
        <v>101050</v>
      </c>
      <c r="O7956" t="s">
        <v>1857</v>
      </c>
    </row>
    <row r="7957" spans="1:16" x14ac:dyDescent="0.25">
      <c r="A7957" t="s">
        <v>0</v>
      </c>
      <c r="B7957" t="s">
        <v>10891</v>
      </c>
      <c r="C7957" t="s">
        <v>165</v>
      </c>
      <c r="D7957" t="s">
        <v>3828</v>
      </c>
      <c r="E7957" t="s">
        <v>20</v>
      </c>
      <c r="F7957" t="b">
        <v>0</v>
      </c>
      <c r="G7957" t="s">
        <v>30</v>
      </c>
      <c r="H7957" s="4">
        <v>45754.75104166667</v>
      </c>
      <c r="I7957" t="b">
        <v>1</v>
      </c>
      <c r="J7957" t="b">
        <v>1</v>
      </c>
      <c r="K7957" t="s">
        <v>24</v>
      </c>
      <c r="L7957" t="s">
        <v>22</v>
      </c>
      <c r="M7957">
        <v>55000</v>
      </c>
      <c r="O7957" t="s">
        <v>10892</v>
      </c>
    </row>
    <row r="7958" spans="1:16" x14ac:dyDescent="0.25">
      <c r="A7958" t="s">
        <v>0</v>
      </c>
      <c r="B7958" t="s">
        <v>0</v>
      </c>
      <c r="C7958" t="s">
        <v>10893</v>
      </c>
      <c r="D7958" t="s">
        <v>3972</v>
      </c>
      <c r="E7958" t="s">
        <v>20</v>
      </c>
      <c r="F7958" t="b">
        <v>0</v>
      </c>
      <c r="G7958" t="s">
        <v>27</v>
      </c>
      <c r="H7958" s="4">
        <v>45754.751446759263</v>
      </c>
      <c r="I7958" t="b">
        <v>0</v>
      </c>
      <c r="J7958" t="b">
        <v>0</v>
      </c>
      <c r="K7958" t="s">
        <v>24</v>
      </c>
      <c r="L7958" t="s">
        <v>22</v>
      </c>
      <c r="M7958">
        <v>77500</v>
      </c>
      <c r="O7958" t="s">
        <v>10894</v>
      </c>
      <c r="P7958" t="s">
        <v>1876</v>
      </c>
    </row>
    <row r="7959" spans="1:16" x14ac:dyDescent="0.25">
      <c r="A7959" t="s">
        <v>2</v>
      </c>
      <c r="B7959" t="s">
        <v>9407</v>
      </c>
      <c r="C7959" t="s">
        <v>122</v>
      </c>
      <c r="D7959" t="s">
        <v>3600</v>
      </c>
      <c r="E7959" t="s">
        <v>20</v>
      </c>
      <c r="F7959" t="b">
        <v>0</v>
      </c>
      <c r="G7959" t="s">
        <v>27</v>
      </c>
      <c r="H7959" s="4">
        <v>45754.752106481479</v>
      </c>
      <c r="I7959" t="b">
        <v>1</v>
      </c>
      <c r="J7959" t="b">
        <v>0</v>
      </c>
      <c r="K7959" t="s">
        <v>24</v>
      </c>
      <c r="L7959" t="s">
        <v>22</v>
      </c>
      <c r="M7959">
        <v>95000</v>
      </c>
      <c r="O7959" t="s">
        <v>9408</v>
      </c>
      <c r="P7959" t="s">
        <v>48</v>
      </c>
    </row>
    <row r="7960" spans="1:16" x14ac:dyDescent="0.25">
      <c r="A7960" t="s">
        <v>40</v>
      </c>
      <c r="B7960" t="s">
        <v>10895</v>
      </c>
      <c r="C7960" t="s">
        <v>3249</v>
      </c>
      <c r="D7960" t="s">
        <v>2208</v>
      </c>
      <c r="E7960" t="s">
        <v>20</v>
      </c>
      <c r="F7960" t="b">
        <v>0</v>
      </c>
      <c r="G7960" t="s">
        <v>27</v>
      </c>
      <c r="H7960" s="4">
        <v>45754.752118055563</v>
      </c>
      <c r="I7960" t="b">
        <v>0</v>
      </c>
      <c r="J7960" t="b">
        <v>1</v>
      </c>
      <c r="K7960" t="s">
        <v>24</v>
      </c>
      <c r="L7960" t="s">
        <v>22</v>
      </c>
      <c r="M7960">
        <v>135490</v>
      </c>
      <c r="O7960" t="s">
        <v>10896</v>
      </c>
      <c r="P7960" t="s">
        <v>3773</v>
      </c>
    </row>
    <row r="7961" spans="1:16" x14ac:dyDescent="0.25">
      <c r="A7961" t="s">
        <v>2</v>
      </c>
      <c r="B7961" t="s">
        <v>10897</v>
      </c>
      <c r="C7961" t="s">
        <v>82</v>
      </c>
      <c r="D7961" t="s">
        <v>2208</v>
      </c>
      <c r="E7961" t="s">
        <v>51</v>
      </c>
      <c r="F7961" t="b">
        <v>0</v>
      </c>
      <c r="G7961" t="s">
        <v>35</v>
      </c>
      <c r="H7961" s="4">
        <v>45754.752858796302</v>
      </c>
      <c r="I7961" t="b">
        <v>1</v>
      </c>
      <c r="J7961" t="b">
        <v>0</v>
      </c>
      <c r="K7961" t="s">
        <v>24</v>
      </c>
      <c r="L7961" t="s">
        <v>36</v>
      </c>
      <c r="N7961">
        <v>75</v>
      </c>
      <c r="O7961" t="s">
        <v>7049</v>
      </c>
      <c r="P7961" t="s">
        <v>10898</v>
      </c>
    </row>
    <row r="7962" spans="1:16" x14ac:dyDescent="0.25">
      <c r="A7962" t="s">
        <v>19</v>
      </c>
      <c r="B7962" t="s">
        <v>19</v>
      </c>
      <c r="C7962" t="s">
        <v>10899</v>
      </c>
      <c r="D7962" t="s">
        <v>3828</v>
      </c>
      <c r="E7962" t="s">
        <v>51</v>
      </c>
      <c r="F7962" t="b">
        <v>0</v>
      </c>
      <c r="G7962" t="s">
        <v>27</v>
      </c>
      <c r="H7962" s="4">
        <v>45754.793055555558</v>
      </c>
      <c r="I7962" t="b">
        <v>0</v>
      </c>
      <c r="J7962" t="b">
        <v>0</v>
      </c>
      <c r="K7962" t="s">
        <v>24</v>
      </c>
      <c r="L7962" t="s">
        <v>36</v>
      </c>
      <c r="N7962">
        <v>62.5</v>
      </c>
      <c r="O7962" t="s">
        <v>10900</v>
      </c>
      <c r="P7962" t="s">
        <v>10901</v>
      </c>
    </row>
    <row r="7963" spans="1:16" x14ac:dyDescent="0.25">
      <c r="A7963" t="s">
        <v>40</v>
      </c>
      <c r="B7963" t="s">
        <v>10902</v>
      </c>
      <c r="C7963" t="s">
        <v>44</v>
      </c>
      <c r="D7963" t="s">
        <v>3828</v>
      </c>
      <c r="E7963" t="s">
        <v>20</v>
      </c>
      <c r="F7963" t="b">
        <v>0</v>
      </c>
      <c r="G7963" t="s">
        <v>27</v>
      </c>
      <c r="H7963" s="4">
        <v>45754.793807870366</v>
      </c>
      <c r="I7963" t="b">
        <v>0</v>
      </c>
      <c r="J7963" t="b">
        <v>1</v>
      </c>
      <c r="K7963" t="s">
        <v>24</v>
      </c>
      <c r="L7963" t="s">
        <v>22</v>
      </c>
      <c r="M7963">
        <v>161500</v>
      </c>
      <c r="O7963" t="s">
        <v>1066</v>
      </c>
      <c r="P7963" t="s">
        <v>10903</v>
      </c>
    </row>
    <row r="7964" spans="1:16" x14ac:dyDescent="0.25">
      <c r="A7964" t="s">
        <v>2</v>
      </c>
      <c r="B7964" t="s">
        <v>10904</v>
      </c>
      <c r="C7964" t="s">
        <v>188</v>
      </c>
      <c r="D7964" t="s">
        <v>3600</v>
      </c>
      <c r="E7964" t="s">
        <v>51</v>
      </c>
      <c r="F7964" t="b">
        <v>0</v>
      </c>
      <c r="G7964" t="s">
        <v>23</v>
      </c>
      <c r="H7964" s="4">
        <v>45754.810254629629</v>
      </c>
      <c r="I7964" t="b">
        <v>0</v>
      </c>
      <c r="J7964" t="b">
        <v>0</v>
      </c>
      <c r="K7964" t="s">
        <v>24</v>
      </c>
      <c r="L7964" t="s">
        <v>36</v>
      </c>
      <c r="N7964">
        <v>44</v>
      </c>
      <c r="O7964" t="s">
        <v>2341</v>
      </c>
      <c r="P7964" t="s">
        <v>10905</v>
      </c>
    </row>
    <row r="7965" spans="1:16" x14ac:dyDescent="0.25">
      <c r="A7965" t="s">
        <v>40</v>
      </c>
      <c r="B7965" t="s">
        <v>10906</v>
      </c>
      <c r="C7965" t="s">
        <v>188</v>
      </c>
      <c r="D7965" t="s">
        <v>3600</v>
      </c>
      <c r="E7965" t="s">
        <v>51</v>
      </c>
      <c r="F7965" t="b">
        <v>0</v>
      </c>
      <c r="G7965" t="s">
        <v>41</v>
      </c>
      <c r="H7965" s="4">
        <v>45754.835810185177</v>
      </c>
      <c r="I7965" t="b">
        <v>0</v>
      </c>
      <c r="J7965" t="b">
        <v>0</v>
      </c>
      <c r="K7965" t="s">
        <v>24</v>
      </c>
      <c r="L7965" t="s">
        <v>36</v>
      </c>
      <c r="N7965">
        <v>44</v>
      </c>
      <c r="O7965" t="s">
        <v>2341</v>
      </c>
      <c r="P7965" t="s">
        <v>10905</v>
      </c>
    </row>
    <row r="7966" spans="1:16" x14ac:dyDescent="0.25">
      <c r="A7966" t="s">
        <v>25</v>
      </c>
      <c r="B7966" t="s">
        <v>9325</v>
      </c>
      <c r="C7966" t="s">
        <v>203</v>
      </c>
      <c r="D7966" t="s">
        <v>3956</v>
      </c>
      <c r="E7966" t="s">
        <v>20</v>
      </c>
      <c r="F7966" t="b">
        <v>0</v>
      </c>
      <c r="G7966" t="s">
        <v>23</v>
      </c>
      <c r="H7966" s="4">
        <v>45754.8516087963</v>
      </c>
      <c r="I7966" t="b">
        <v>0</v>
      </c>
      <c r="J7966" t="b">
        <v>0</v>
      </c>
      <c r="K7966" t="s">
        <v>24</v>
      </c>
      <c r="L7966" t="s">
        <v>36</v>
      </c>
      <c r="N7966">
        <v>22.694999694824219</v>
      </c>
      <c r="O7966" t="s">
        <v>2301</v>
      </c>
      <c r="P7966" t="s">
        <v>48</v>
      </c>
    </row>
    <row r="7967" spans="1:16" x14ac:dyDescent="0.25">
      <c r="A7967" t="s">
        <v>0</v>
      </c>
      <c r="B7967" t="s">
        <v>3554</v>
      </c>
      <c r="C7967" t="s">
        <v>325</v>
      </c>
      <c r="D7967" t="s">
        <v>3828</v>
      </c>
      <c r="E7967" t="s">
        <v>20</v>
      </c>
      <c r="F7967" t="b">
        <v>0</v>
      </c>
      <c r="G7967" t="s">
        <v>27</v>
      </c>
      <c r="H7967" s="4">
        <v>45754.875208333331</v>
      </c>
      <c r="I7967" t="b">
        <v>0</v>
      </c>
      <c r="J7967" t="b">
        <v>1</v>
      </c>
      <c r="K7967" t="s">
        <v>24</v>
      </c>
      <c r="L7967" t="s">
        <v>22</v>
      </c>
      <c r="M7967">
        <v>57500</v>
      </c>
      <c r="O7967" t="s">
        <v>10907</v>
      </c>
      <c r="P7967" t="s">
        <v>2400</v>
      </c>
    </row>
    <row r="7968" spans="1:16" x14ac:dyDescent="0.25">
      <c r="A7968" t="s">
        <v>0</v>
      </c>
      <c r="B7968" t="s">
        <v>10908</v>
      </c>
      <c r="C7968" t="s">
        <v>316</v>
      </c>
      <c r="D7968" t="s">
        <v>3972</v>
      </c>
      <c r="E7968" t="s">
        <v>51</v>
      </c>
      <c r="F7968" t="b">
        <v>0</v>
      </c>
      <c r="G7968" t="s">
        <v>27</v>
      </c>
      <c r="H7968" s="4">
        <v>45754.877256944441</v>
      </c>
      <c r="I7968" t="b">
        <v>0</v>
      </c>
      <c r="J7968" t="b">
        <v>0</v>
      </c>
      <c r="K7968" t="s">
        <v>24</v>
      </c>
      <c r="L7968" t="s">
        <v>36</v>
      </c>
      <c r="N7968">
        <v>55</v>
      </c>
      <c r="O7968" t="s">
        <v>1137</v>
      </c>
      <c r="P7968" t="s">
        <v>10909</v>
      </c>
    </row>
    <row r="7969" spans="1:16" x14ac:dyDescent="0.25">
      <c r="A7969" t="s">
        <v>25</v>
      </c>
      <c r="B7969" t="s">
        <v>10910</v>
      </c>
      <c r="C7969" t="s">
        <v>39</v>
      </c>
      <c r="D7969" t="s">
        <v>7657</v>
      </c>
      <c r="E7969" t="s">
        <v>20</v>
      </c>
      <c r="F7969" t="b">
        <v>1</v>
      </c>
      <c r="G7969" t="s">
        <v>645</v>
      </c>
      <c r="H7969" s="4">
        <v>45754.88858796296</v>
      </c>
      <c r="I7969" t="b">
        <v>0</v>
      </c>
      <c r="J7969" t="b">
        <v>0</v>
      </c>
      <c r="K7969" t="s">
        <v>645</v>
      </c>
      <c r="L7969" t="s">
        <v>22</v>
      </c>
      <c r="M7969">
        <v>60000</v>
      </c>
      <c r="O7969" t="s">
        <v>2119</v>
      </c>
      <c r="P7969" t="s">
        <v>2630</v>
      </c>
    </row>
    <row r="7970" spans="1:16" x14ac:dyDescent="0.25">
      <c r="A7970" t="s">
        <v>2</v>
      </c>
      <c r="B7970" t="s">
        <v>10911</v>
      </c>
      <c r="C7970" t="s">
        <v>327</v>
      </c>
      <c r="D7970" t="s">
        <v>2208</v>
      </c>
      <c r="E7970" t="s">
        <v>20</v>
      </c>
      <c r="F7970" t="b">
        <v>0</v>
      </c>
      <c r="G7970" t="s">
        <v>27</v>
      </c>
      <c r="H7970" s="4">
        <v>45754.91878472222</v>
      </c>
      <c r="I7970" t="b">
        <v>0</v>
      </c>
      <c r="J7970" t="b">
        <v>0</v>
      </c>
      <c r="K7970" t="s">
        <v>24</v>
      </c>
      <c r="L7970" t="s">
        <v>22</v>
      </c>
      <c r="M7970">
        <v>120000</v>
      </c>
      <c r="O7970" t="s">
        <v>10912</v>
      </c>
      <c r="P7970" t="s">
        <v>10913</v>
      </c>
    </row>
    <row r="7971" spans="1:16" x14ac:dyDescent="0.25">
      <c r="A7971" t="s">
        <v>2</v>
      </c>
      <c r="B7971" t="s">
        <v>10914</v>
      </c>
      <c r="C7971" t="s">
        <v>122</v>
      </c>
      <c r="D7971" t="s">
        <v>3828</v>
      </c>
      <c r="E7971" t="s">
        <v>20</v>
      </c>
      <c r="F7971" t="b">
        <v>0</v>
      </c>
      <c r="G7971" t="s">
        <v>35</v>
      </c>
      <c r="H7971" s="4">
        <v>45754.91946759259</v>
      </c>
      <c r="I7971" t="b">
        <v>1</v>
      </c>
      <c r="J7971" t="b">
        <v>0</v>
      </c>
      <c r="K7971" t="s">
        <v>24</v>
      </c>
      <c r="L7971" t="s">
        <v>22</v>
      </c>
      <c r="M7971">
        <v>115492.5</v>
      </c>
      <c r="O7971" t="s">
        <v>10915</v>
      </c>
      <c r="P7971" t="s">
        <v>10916</v>
      </c>
    </row>
    <row r="7972" spans="1:16" x14ac:dyDescent="0.25">
      <c r="A7972" t="s">
        <v>0</v>
      </c>
      <c r="B7972" t="s">
        <v>10917</v>
      </c>
      <c r="C7972" t="s">
        <v>236</v>
      </c>
      <c r="D7972" t="s">
        <v>3956</v>
      </c>
      <c r="E7972" t="s">
        <v>34</v>
      </c>
      <c r="F7972" t="b">
        <v>0</v>
      </c>
      <c r="G7972" t="s">
        <v>27</v>
      </c>
      <c r="H7972" s="4">
        <v>45754.958645833343</v>
      </c>
      <c r="I7972" t="b">
        <v>0</v>
      </c>
      <c r="J7972" t="b">
        <v>0</v>
      </c>
      <c r="K7972" t="s">
        <v>24</v>
      </c>
      <c r="L7972" t="s">
        <v>36</v>
      </c>
      <c r="N7972">
        <v>27.29000091552734</v>
      </c>
      <c r="O7972" t="s">
        <v>10918</v>
      </c>
      <c r="P7972" t="s">
        <v>10204</v>
      </c>
    </row>
    <row r="7973" spans="1:16" x14ac:dyDescent="0.25">
      <c r="A7973" t="s">
        <v>0</v>
      </c>
      <c r="B7973" t="s">
        <v>0</v>
      </c>
      <c r="C7973" t="s">
        <v>76</v>
      </c>
      <c r="D7973" t="s">
        <v>3972</v>
      </c>
      <c r="E7973" t="s">
        <v>20</v>
      </c>
      <c r="F7973" t="b">
        <v>0</v>
      </c>
      <c r="G7973" t="s">
        <v>41</v>
      </c>
      <c r="H7973" s="4">
        <v>45754.958796296298</v>
      </c>
      <c r="I7973" t="b">
        <v>0</v>
      </c>
      <c r="J7973" t="b">
        <v>0</v>
      </c>
      <c r="K7973" t="s">
        <v>24</v>
      </c>
      <c r="L7973" t="s">
        <v>22</v>
      </c>
      <c r="M7973">
        <v>82500</v>
      </c>
      <c r="O7973" t="s">
        <v>10919</v>
      </c>
      <c r="P7973" t="s">
        <v>2430</v>
      </c>
    </row>
    <row r="7974" spans="1:16" x14ac:dyDescent="0.25">
      <c r="A7974" t="s">
        <v>0</v>
      </c>
      <c r="B7974" t="s">
        <v>433</v>
      </c>
      <c r="C7974" t="s">
        <v>49</v>
      </c>
      <c r="D7974" t="s">
        <v>3828</v>
      </c>
      <c r="E7974" t="s">
        <v>20</v>
      </c>
      <c r="F7974" t="b">
        <v>0</v>
      </c>
      <c r="G7974" t="s">
        <v>41</v>
      </c>
      <c r="H7974" s="4">
        <v>45755.250254629631</v>
      </c>
      <c r="I7974" t="b">
        <v>0</v>
      </c>
      <c r="J7974" t="b">
        <v>0</v>
      </c>
      <c r="K7974" t="s">
        <v>24</v>
      </c>
      <c r="L7974" t="s">
        <v>22</v>
      </c>
      <c r="M7974">
        <v>82500</v>
      </c>
      <c r="O7974" t="s">
        <v>10920</v>
      </c>
      <c r="P7974" t="s">
        <v>10921</v>
      </c>
    </row>
    <row r="7975" spans="1:16" x14ac:dyDescent="0.25">
      <c r="A7975" t="s">
        <v>0</v>
      </c>
      <c r="B7975" t="s">
        <v>993</v>
      </c>
      <c r="C7975" t="s">
        <v>3766</v>
      </c>
      <c r="D7975" t="s">
        <v>2208</v>
      </c>
      <c r="E7975" t="s">
        <v>20</v>
      </c>
      <c r="F7975" t="b">
        <v>0</v>
      </c>
      <c r="G7975" t="s">
        <v>35</v>
      </c>
      <c r="H7975" s="4">
        <v>45755.250462962962</v>
      </c>
      <c r="I7975" t="b">
        <v>0</v>
      </c>
      <c r="J7975" t="b">
        <v>1</v>
      </c>
      <c r="K7975" t="s">
        <v>24</v>
      </c>
      <c r="L7975" t="s">
        <v>22</v>
      </c>
      <c r="M7975">
        <v>85881.5</v>
      </c>
      <c r="O7975" t="s">
        <v>5332</v>
      </c>
      <c r="P7975" t="s">
        <v>496</v>
      </c>
    </row>
    <row r="7976" spans="1:16" x14ac:dyDescent="0.25">
      <c r="A7976" t="s">
        <v>0</v>
      </c>
      <c r="B7976" t="s">
        <v>0</v>
      </c>
      <c r="C7976" t="s">
        <v>704</v>
      </c>
      <c r="D7976" t="s">
        <v>7668</v>
      </c>
      <c r="E7976" t="s">
        <v>20</v>
      </c>
      <c r="F7976" t="b">
        <v>0</v>
      </c>
      <c r="G7976" t="s">
        <v>30</v>
      </c>
      <c r="H7976" s="4">
        <v>45755.250613425917</v>
      </c>
      <c r="I7976" t="b">
        <v>0</v>
      </c>
      <c r="J7976" t="b">
        <v>0</v>
      </c>
      <c r="K7976" t="s">
        <v>24</v>
      </c>
      <c r="L7976" t="s">
        <v>22</v>
      </c>
      <c r="M7976">
        <v>121000</v>
      </c>
      <c r="O7976" t="s">
        <v>74</v>
      </c>
      <c r="P7976" t="s">
        <v>9874</v>
      </c>
    </row>
    <row r="7977" spans="1:16" x14ac:dyDescent="0.25">
      <c r="A7977" t="s">
        <v>1</v>
      </c>
      <c r="B7977" t="s">
        <v>10922</v>
      </c>
      <c r="C7977" t="s">
        <v>140</v>
      </c>
      <c r="D7977" t="s">
        <v>3600</v>
      </c>
      <c r="E7977" t="s">
        <v>51</v>
      </c>
      <c r="F7977" t="b">
        <v>0</v>
      </c>
      <c r="G7977" t="s">
        <v>35</v>
      </c>
      <c r="H7977" s="4">
        <v>45755.262453703697</v>
      </c>
      <c r="I7977" t="b">
        <v>0</v>
      </c>
      <c r="J7977" t="b">
        <v>0</v>
      </c>
      <c r="K7977" t="s">
        <v>24</v>
      </c>
      <c r="L7977" t="s">
        <v>36</v>
      </c>
      <c r="N7977">
        <v>110</v>
      </c>
      <c r="O7977" t="s">
        <v>2472</v>
      </c>
      <c r="P7977" t="s">
        <v>10923</v>
      </c>
    </row>
    <row r="7978" spans="1:16" x14ac:dyDescent="0.25">
      <c r="A7978" t="s">
        <v>1</v>
      </c>
      <c r="B7978" t="s">
        <v>10924</v>
      </c>
      <c r="C7978" t="s">
        <v>140</v>
      </c>
      <c r="D7978" t="s">
        <v>10925</v>
      </c>
      <c r="E7978" t="s">
        <v>51</v>
      </c>
      <c r="F7978" t="b">
        <v>0</v>
      </c>
      <c r="G7978" t="s">
        <v>35</v>
      </c>
      <c r="H7978" s="4">
        <v>45755.262453703697</v>
      </c>
      <c r="I7978" t="b">
        <v>0</v>
      </c>
      <c r="J7978" t="b">
        <v>0</v>
      </c>
      <c r="K7978" t="s">
        <v>24</v>
      </c>
      <c r="L7978" t="s">
        <v>36</v>
      </c>
      <c r="N7978">
        <v>110</v>
      </c>
      <c r="O7978" t="s">
        <v>10925</v>
      </c>
      <c r="P7978" t="s">
        <v>2188</v>
      </c>
    </row>
    <row r="7979" spans="1:16" x14ac:dyDescent="0.25">
      <c r="A7979" t="s">
        <v>19</v>
      </c>
      <c r="B7979" t="s">
        <v>10357</v>
      </c>
      <c r="C7979" t="s">
        <v>39</v>
      </c>
      <c r="D7979" t="s">
        <v>4013</v>
      </c>
      <c r="E7979" t="s">
        <v>20</v>
      </c>
      <c r="F7979" t="b">
        <v>1</v>
      </c>
      <c r="G7979" t="s">
        <v>1189</v>
      </c>
      <c r="H7979" s="4">
        <v>45755.268692129634</v>
      </c>
      <c r="I7979" t="b">
        <v>0</v>
      </c>
      <c r="J7979" t="b">
        <v>1</v>
      </c>
      <c r="K7979" t="s">
        <v>1189</v>
      </c>
      <c r="L7979" t="s">
        <v>22</v>
      </c>
      <c r="M7979">
        <v>166860</v>
      </c>
      <c r="O7979" t="s">
        <v>254</v>
      </c>
    </row>
    <row r="7980" spans="1:16" x14ac:dyDescent="0.25">
      <c r="A7980" t="s">
        <v>1</v>
      </c>
      <c r="B7980" t="s">
        <v>135</v>
      </c>
      <c r="C7980" t="s">
        <v>39</v>
      </c>
      <c r="D7980" t="s">
        <v>10804</v>
      </c>
      <c r="E7980" t="s">
        <v>20</v>
      </c>
      <c r="F7980" t="b">
        <v>1</v>
      </c>
      <c r="G7980" t="s">
        <v>1189</v>
      </c>
      <c r="H7980" s="4">
        <v>45755.268692129634</v>
      </c>
      <c r="I7980" t="b">
        <v>0</v>
      </c>
      <c r="J7980" t="b">
        <v>1</v>
      </c>
      <c r="K7980" t="s">
        <v>1189</v>
      </c>
      <c r="L7980" t="s">
        <v>22</v>
      </c>
      <c r="M7980">
        <v>213210</v>
      </c>
      <c r="O7980" t="s">
        <v>254</v>
      </c>
    </row>
    <row r="7981" spans="1:16" x14ac:dyDescent="0.25">
      <c r="A7981" t="s">
        <v>2</v>
      </c>
      <c r="B7981" t="s">
        <v>10926</v>
      </c>
      <c r="C7981" t="s">
        <v>870</v>
      </c>
      <c r="D7981" t="s">
        <v>4034</v>
      </c>
      <c r="E7981" t="s">
        <v>20</v>
      </c>
      <c r="F7981" t="b">
        <v>0</v>
      </c>
      <c r="G7981" t="s">
        <v>870</v>
      </c>
      <c r="H7981" s="4">
        <v>45755.270497685182</v>
      </c>
      <c r="I7981" t="b">
        <v>0</v>
      </c>
      <c r="J7981" t="b">
        <v>0</v>
      </c>
      <c r="K7981" t="s">
        <v>870</v>
      </c>
      <c r="L7981" t="s">
        <v>22</v>
      </c>
      <c r="M7981">
        <v>90999.5</v>
      </c>
      <c r="O7981" t="s">
        <v>10927</v>
      </c>
      <c r="P7981" t="s">
        <v>10928</v>
      </c>
    </row>
    <row r="7982" spans="1:16" x14ac:dyDescent="0.25">
      <c r="A7982" t="s">
        <v>2</v>
      </c>
      <c r="B7982" t="s">
        <v>10929</v>
      </c>
      <c r="C7982" t="s">
        <v>49</v>
      </c>
      <c r="D7982" t="s">
        <v>3972</v>
      </c>
      <c r="E7982" t="s">
        <v>631</v>
      </c>
      <c r="F7982" t="b">
        <v>0</v>
      </c>
      <c r="G7982" t="s">
        <v>52</v>
      </c>
      <c r="H7982" s="4">
        <v>45755.305821759262</v>
      </c>
      <c r="I7982" t="b">
        <v>0</v>
      </c>
      <c r="J7982" t="b">
        <v>0</v>
      </c>
      <c r="K7982" t="s">
        <v>24</v>
      </c>
      <c r="L7982" t="s">
        <v>36</v>
      </c>
      <c r="N7982">
        <v>16.89999961853027</v>
      </c>
      <c r="O7982" t="s">
        <v>10930</v>
      </c>
    </row>
    <row r="7983" spans="1:16" x14ac:dyDescent="0.25">
      <c r="A7983" t="s">
        <v>0</v>
      </c>
      <c r="B7983" t="s">
        <v>3885</v>
      </c>
      <c r="C7983" t="s">
        <v>6399</v>
      </c>
      <c r="D7983" t="s">
        <v>4089</v>
      </c>
      <c r="E7983" t="s">
        <v>20</v>
      </c>
      <c r="F7983" t="b">
        <v>0</v>
      </c>
      <c r="G7983" t="s">
        <v>27</v>
      </c>
      <c r="H7983" s="4">
        <v>45755.333449074067</v>
      </c>
      <c r="I7983" t="b">
        <v>0</v>
      </c>
      <c r="J7983" t="b">
        <v>0</v>
      </c>
      <c r="K7983" t="s">
        <v>24</v>
      </c>
      <c r="L7983" t="s">
        <v>36</v>
      </c>
      <c r="N7983">
        <v>27.5</v>
      </c>
      <c r="O7983" t="s">
        <v>10931</v>
      </c>
      <c r="P7983" t="s">
        <v>1329</v>
      </c>
    </row>
    <row r="7984" spans="1:16" x14ac:dyDescent="0.25">
      <c r="A7984" t="s">
        <v>1</v>
      </c>
      <c r="B7984" t="s">
        <v>10932</v>
      </c>
      <c r="C7984" t="s">
        <v>2633</v>
      </c>
      <c r="D7984" t="s">
        <v>3956</v>
      </c>
      <c r="E7984" t="s">
        <v>20</v>
      </c>
      <c r="F7984" t="b">
        <v>0</v>
      </c>
      <c r="G7984" t="s">
        <v>27</v>
      </c>
      <c r="H7984" s="4">
        <v>45755.345601851863</v>
      </c>
      <c r="I7984" t="b">
        <v>0</v>
      </c>
      <c r="J7984" t="b">
        <v>1</v>
      </c>
      <c r="K7984" t="s">
        <v>24</v>
      </c>
      <c r="L7984" t="s">
        <v>36</v>
      </c>
      <c r="N7984">
        <v>17.684999465942379</v>
      </c>
      <c r="O7984" t="s">
        <v>1982</v>
      </c>
      <c r="P7984" t="s">
        <v>10933</v>
      </c>
    </row>
    <row r="7985" spans="1:16" x14ac:dyDescent="0.25">
      <c r="A7985" t="s">
        <v>40</v>
      </c>
      <c r="B7985" t="s">
        <v>40</v>
      </c>
      <c r="C7985" t="s">
        <v>5765</v>
      </c>
      <c r="D7985" t="s">
        <v>3972</v>
      </c>
      <c r="E7985" t="s">
        <v>20</v>
      </c>
      <c r="F7985" t="b">
        <v>0</v>
      </c>
      <c r="G7985" t="s">
        <v>27</v>
      </c>
      <c r="H7985" s="4">
        <v>45755.346203703702</v>
      </c>
      <c r="I7985" t="b">
        <v>0</v>
      </c>
      <c r="J7985" t="b">
        <v>1</v>
      </c>
      <c r="K7985" t="s">
        <v>24</v>
      </c>
      <c r="L7985" t="s">
        <v>22</v>
      </c>
      <c r="M7985">
        <v>152500</v>
      </c>
      <c r="O7985" t="s">
        <v>3672</v>
      </c>
      <c r="P7985" t="s">
        <v>10934</v>
      </c>
    </row>
    <row r="7986" spans="1:16" x14ac:dyDescent="0.25">
      <c r="A7986" t="s">
        <v>2</v>
      </c>
      <c r="B7986" t="s">
        <v>170</v>
      </c>
      <c r="C7986" t="s">
        <v>7609</v>
      </c>
      <c r="D7986" t="s">
        <v>3956</v>
      </c>
      <c r="E7986" t="s">
        <v>20</v>
      </c>
      <c r="F7986" t="b">
        <v>0</v>
      </c>
      <c r="G7986" t="s">
        <v>30</v>
      </c>
      <c r="H7986" s="4">
        <v>45755.34710648148</v>
      </c>
      <c r="I7986" t="b">
        <v>0</v>
      </c>
      <c r="J7986" t="b">
        <v>0</v>
      </c>
      <c r="K7986" t="s">
        <v>24</v>
      </c>
      <c r="L7986" t="s">
        <v>36</v>
      </c>
      <c r="N7986">
        <v>45.745002746582031</v>
      </c>
      <c r="O7986" t="s">
        <v>10935</v>
      </c>
      <c r="P7986" t="s">
        <v>10936</v>
      </c>
    </row>
    <row r="7987" spans="1:16" x14ac:dyDescent="0.25">
      <c r="A7987" t="s">
        <v>1</v>
      </c>
      <c r="B7987" t="s">
        <v>10937</v>
      </c>
      <c r="C7987" t="s">
        <v>192</v>
      </c>
      <c r="D7987" t="s">
        <v>3969</v>
      </c>
      <c r="E7987" t="s">
        <v>20</v>
      </c>
      <c r="F7987" t="b">
        <v>0</v>
      </c>
      <c r="G7987" t="s">
        <v>52</v>
      </c>
      <c r="H7987" s="4">
        <v>45755.375914351847</v>
      </c>
      <c r="I7987" t="b">
        <v>0</v>
      </c>
      <c r="J7987" t="b">
        <v>1</v>
      </c>
      <c r="K7987" t="s">
        <v>24</v>
      </c>
      <c r="L7987" t="s">
        <v>22</v>
      </c>
      <c r="M7987">
        <v>97570</v>
      </c>
      <c r="O7987" t="s">
        <v>599</v>
      </c>
      <c r="P7987" t="s">
        <v>2145</v>
      </c>
    </row>
    <row r="7988" spans="1:16" x14ac:dyDescent="0.25">
      <c r="A7988" t="s">
        <v>0</v>
      </c>
      <c r="B7988" t="s">
        <v>0</v>
      </c>
      <c r="C7988" t="s">
        <v>10938</v>
      </c>
      <c r="D7988" t="s">
        <v>7546</v>
      </c>
      <c r="E7988" t="s">
        <v>34</v>
      </c>
      <c r="F7988" t="b">
        <v>0</v>
      </c>
      <c r="G7988" t="s">
        <v>52</v>
      </c>
      <c r="H7988" s="4">
        <v>45755.375937500001</v>
      </c>
      <c r="I7988" t="b">
        <v>0</v>
      </c>
      <c r="J7988" t="b">
        <v>0</v>
      </c>
      <c r="K7988" t="s">
        <v>24</v>
      </c>
      <c r="L7988" t="s">
        <v>36</v>
      </c>
      <c r="N7988">
        <v>15</v>
      </c>
      <c r="O7988" t="s">
        <v>7547</v>
      </c>
      <c r="P7988" t="s">
        <v>61</v>
      </c>
    </row>
    <row r="7989" spans="1:16" x14ac:dyDescent="0.25">
      <c r="A7989" t="s">
        <v>2</v>
      </c>
      <c r="B7989" t="s">
        <v>2314</v>
      </c>
      <c r="C7989" t="s">
        <v>114</v>
      </c>
      <c r="D7989" t="s">
        <v>4083</v>
      </c>
      <c r="E7989" t="s">
        <v>20</v>
      </c>
      <c r="F7989" t="b">
        <v>0</v>
      </c>
      <c r="G7989" t="s">
        <v>41</v>
      </c>
      <c r="H7989" s="4">
        <v>45755.388171296298</v>
      </c>
      <c r="I7989" t="b">
        <v>0</v>
      </c>
      <c r="J7989" t="b">
        <v>1</v>
      </c>
      <c r="K7989" t="s">
        <v>24</v>
      </c>
      <c r="L7989" t="s">
        <v>22</v>
      </c>
      <c r="M7989">
        <v>162000</v>
      </c>
      <c r="O7989" t="s">
        <v>173</v>
      </c>
      <c r="P7989" t="s">
        <v>10811</v>
      </c>
    </row>
    <row r="7990" spans="1:16" x14ac:dyDescent="0.25">
      <c r="A7990" t="s">
        <v>89</v>
      </c>
      <c r="B7990" t="s">
        <v>10939</v>
      </c>
      <c r="C7990" t="s">
        <v>903</v>
      </c>
      <c r="D7990" t="s">
        <v>6850</v>
      </c>
      <c r="E7990" t="s">
        <v>20</v>
      </c>
      <c r="F7990" t="b">
        <v>0</v>
      </c>
      <c r="G7990" t="s">
        <v>903</v>
      </c>
      <c r="H7990" s="4">
        <v>45755.394513888888</v>
      </c>
      <c r="I7990" t="b">
        <v>1</v>
      </c>
      <c r="J7990" t="b">
        <v>0</v>
      </c>
      <c r="K7990" t="s">
        <v>903</v>
      </c>
      <c r="L7990" t="s">
        <v>22</v>
      </c>
      <c r="M7990">
        <v>137500</v>
      </c>
      <c r="O7990" t="s">
        <v>10940</v>
      </c>
      <c r="P7990" t="s">
        <v>10941</v>
      </c>
    </row>
    <row r="7991" spans="1:16" x14ac:dyDescent="0.25">
      <c r="A7991" t="s">
        <v>0</v>
      </c>
      <c r="B7991" t="s">
        <v>0</v>
      </c>
      <c r="C7991" t="s">
        <v>10942</v>
      </c>
      <c r="D7991" t="s">
        <v>7546</v>
      </c>
      <c r="E7991" t="s">
        <v>34</v>
      </c>
      <c r="F7991" t="b">
        <v>0</v>
      </c>
      <c r="G7991" t="s">
        <v>23</v>
      </c>
      <c r="H7991" s="4">
        <v>45755.440937500003</v>
      </c>
      <c r="I7991" t="b">
        <v>0</v>
      </c>
      <c r="J7991" t="b">
        <v>0</v>
      </c>
      <c r="K7991" t="s">
        <v>24</v>
      </c>
      <c r="L7991" t="s">
        <v>36</v>
      </c>
      <c r="N7991">
        <v>15</v>
      </c>
      <c r="O7991" t="s">
        <v>7547</v>
      </c>
      <c r="P7991" t="s">
        <v>61</v>
      </c>
    </row>
    <row r="7992" spans="1:16" x14ac:dyDescent="0.25">
      <c r="A7992" t="s">
        <v>25</v>
      </c>
      <c r="B7992" t="s">
        <v>1577</v>
      </c>
      <c r="C7992" t="s">
        <v>1518</v>
      </c>
      <c r="D7992" t="s">
        <v>3956</v>
      </c>
      <c r="E7992" t="s">
        <v>34</v>
      </c>
      <c r="F7992" t="b">
        <v>0</v>
      </c>
      <c r="G7992" t="s">
        <v>27</v>
      </c>
      <c r="H7992" s="4">
        <v>45755.458483796298</v>
      </c>
      <c r="I7992" t="b">
        <v>1</v>
      </c>
      <c r="J7992" t="b">
        <v>0</v>
      </c>
      <c r="K7992" t="s">
        <v>24</v>
      </c>
      <c r="L7992" t="s">
        <v>36</v>
      </c>
      <c r="N7992">
        <v>23.694999694824219</v>
      </c>
      <c r="O7992" t="s">
        <v>3286</v>
      </c>
      <c r="P7992" t="s">
        <v>2041</v>
      </c>
    </row>
    <row r="7993" spans="1:16" x14ac:dyDescent="0.25">
      <c r="A7993" t="s">
        <v>0</v>
      </c>
      <c r="B7993" t="s">
        <v>257</v>
      </c>
      <c r="C7993" t="s">
        <v>49</v>
      </c>
      <c r="D7993" t="s">
        <v>3956</v>
      </c>
      <c r="E7993" t="s">
        <v>34</v>
      </c>
      <c r="F7993" t="b">
        <v>0</v>
      </c>
      <c r="G7993" t="s">
        <v>41</v>
      </c>
      <c r="H7993" s="4">
        <v>45755.458599537043</v>
      </c>
      <c r="I7993" t="b">
        <v>0</v>
      </c>
      <c r="J7993" t="b">
        <v>1</v>
      </c>
      <c r="K7993" t="s">
        <v>24</v>
      </c>
      <c r="L7993" t="s">
        <v>36</v>
      </c>
      <c r="N7993">
        <v>24.33499908447266</v>
      </c>
      <c r="O7993" t="s">
        <v>10943</v>
      </c>
    </row>
    <row r="7994" spans="1:16" x14ac:dyDescent="0.25">
      <c r="A7994" t="s">
        <v>139</v>
      </c>
      <c r="B7994" t="s">
        <v>3850</v>
      </c>
      <c r="C7994" t="s">
        <v>64</v>
      </c>
      <c r="D7994" t="s">
        <v>4083</v>
      </c>
      <c r="E7994" t="s">
        <v>20</v>
      </c>
      <c r="F7994" t="b">
        <v>0</v>
      </c>
      <c r="G7994" t="s">
        <v>52</v>
      </c>
      <c r="H7994" s="4">
        <v>45755.459293981483</v>
      </c>
      <c r="I7994" t="b">
        <v>0</v>
      </c>
      <c r="J7994" t="b">
        <v>0</v>
      </c>
      <c r="K7994" t="s">
        <v>24</v>
      </c>
      <c r="L7994" t="s">
        <v>22</v>
      </c>
      <c r="M7994">
        <v>83750</v>
      </c>
      <c r="O7994" t="s">
        <v>10564</v>
      </c>
      <c r="P7994" t="s">
        <v>479</v>
      </c>
    </row>
    <row r="7995" spans="1:16" x14ac:dyDescent="0.25">
      <c r="A7995" t="s">
        <v>40</v>
      </c>
      <c r="B7995" t="s">
        <v>10944</v>
      </c>
      <c r="C7995" t="s">
        <v>166</v>
      </c>
      <c r="D7995" t="s">
        <v>4092</v>
      </c>
      <c r="E7995" t="s">
        <v>51</v>
      </c>
      <c r="F7995" t="b">
        <v>0</v>
      </c>
      <c r="G7995" t="s">
        <v>27</v>
      </c>
      <c r="H7995" s="4">
        <v>45755.471122685187</v>
      </c>
      <c r="I7995" t="b">
        <v>0</v>
      </c>
      <c r="J7995" t="b">
        <v>1</v>
      </c>
      <c r="K7995" t="s">
        <v>24</v>
      </c>
      <c r="L7995" t="s">
        <v>36</v>
      </c>
      <c r="N7995">
        <v>85</v>
      </c>
      <c r="O7995" t="s">
        <v>4683</v>
      </c>
      <c r="P7995" t="s">
        <v>4995</v>
      </c>
    </row>
    <row r="7996" spans="1:16" x14ac:dyDescent="0.25">
      <c r="A7996" t="s">
        <v>2</v>
      </c>
      <c r="B7996" t="s">
        <v>3960</v>
      </c>
      <c r="C7996" t="s">
        <v>372</v>
      </c>
      <c r="D7996" t="s">
        <v>3956</v>
      </c>
      <c r="E7996" t="s">
        <v>34</v>
      </c>
      <c r="F7996" t="b">
        <v>0</v>
      </c>
      <c r="G7996" t="s">
        <v>41</v>
      </c>
      <c r="H7996" s="4">
        <v>45755.471435185187</v>
      </c>
      <c r="I7996" t="b">
        <v>1</v>
      </c>
      <c r="J7996" t="b">
        <v>0</v>
      </c>
      <c r="K7996" t="s">
        <v>24</v>
      </c>
      <c r="L7996" t="s">
        <v>36</v>
      </c>
      <c r="N7996">
        <v>54.420001983642578</v>
      </c>
      <c r="O7996" t="s">
        <v>3961</v>
      </c>
      <c r="P7996" t="s">
        <v>409</v>
      </c>
    </row>
    <row r="7997" spans="1:16" x14ac:dyDescent="0.25">
      <c r="A7997" t="s">
        <v>0</v>
      </c>
      <c r="B7997" t="s">
        <v>0</v>
      </c>
      <c r="C7997" t="s">
        <v>2231</v>
      </c>
      <c r="D7997" t="s">
        <v>3828</v>
      </c>
      <c r="E7997" t="s">
        <v>219</v>
      </c>
      <c r="F7997" t="b">
        <v>0</v>
      </c>
      <c r="G7997" t="s">
        <v>27</v>
      </c>
      <c r="H7997" s="4">
        <v>45755.500069444453</v>
      </c>
      <c r="I7997" t="b">
        <v>0</v>
      </c>
      <c r="J7997" t="b">
        <v>1</v>
      </c>
      <c r="K7997" t="s">
        <v>24</v>
      </c>
      <c r="L7997" t="s">
        <v>36</v>
      </c>
      <c r="N7997">
        <v>27.5</v>
      </c>
      <c r="O7997" t="s">
        <v>10945</v>
      </c>
      <c r="P7997" t="s">
        <v>943</v>
      </c>
    </row>
    <row r="7998" spans="1:16" x14ac:dyDescent="0.25">
      <c r="A7998" t="s">
        <v>0</v>
      </c>
      <c r="B7998" t="s">
        <v>0</v>
      </c>
      <c r="C7998" t="s">
        <v>9442</v>
      </c>
      <c r="D7998" t="s">
        <v>7546</v>
      </c>
      <c r="E7998" t="s">
        <v>34</v>
      </c>
      <c r="F7998" t="b">
        <v>0</v>
      </c>
      <c r="G7998" t="s">
        <v>41</v>
      </c>
      <c r="H7998" s="4">
        <v>45755.500381944446</v>
      </c>
      <c r="I7998" t="b">
        <v>0</v>
      </c>
      <c r="J7998" t="b">
        <v>0</v>
      </c>
      <c r="K7998" t="s">
        <v>24</v>
      </c>
      <c r="L7998" t="s">
        <v>36</v>
      </c>
      <c r="N7998">
        <v>15</v>
      </c>
      <c r="O7998" t="s">
        <v>7547</v>
      </c>
      <c r="P7998" t="s">
        <v>61</v>
      </c>
    </row>
    <row r="7999" spans="1:16" x14ac:dyDescent="0.25">
      <c r="A7999" t="s">
        <v>40</v>
      </c>
      <c r="B7999" t="s">
        <v>10946</v>
      </c>
      <c r="C7999" t="s">
        <v>423</v>
      </c>
      <c r="D7999" t="s">
        <v>3828</v>
      </c>
      <c r="E7999" t="s">
        <v>51</v>
      </c>
      <c r="F7999" t="b">
        <v>0</v>
      </c>
      <c r="G7999" t="s">
        <v>27</v>
      </c>
      <c r="H7999" s="4">
        <v>45755.512789351851</v>
      </c>
      <c r="I7999" t="b">
        <v>1</v>
      </c>
      <c r="J7999" t="b">
        <v>0</v>
      </c>
      <c r="K7999" t="s">
        <v>24</v>
      </c>
      <c r="L7999" t="s">
        <v>36</v>
      </c>
      <c r="N7999">
        <v>65</v>
      </c>
      <c r="O7999" t="s">
        <v>10947</v>
      </c>
      <c r="P7999" t="s">
        <v>10948</v>
      </c>
    </row>
    <row r="8000" spans="1:16" x14ac:dyDescent="0.25">
      <c r="A8000" t="s">
        <v>89</v>
      </c>
      <c r="B8000" t="s">
        <v>6499</v>
      </c>
      <c r="C8000" t="s">
        <v>10949</v>
      </c>
      <c r="D8000" t="s">
        <v>3972</v>
      </c>
      <c r="E8000" t="s">
        <v>20</v>
      </c>
      <c r="F8000" t="b">
        <v>0</v>
      </c>
      <c r="G8000" t="s">
        <v>27</v>
      </c>
      <c r="H8000" s="4">
        <v>45755.512916666667</v>
      </c>
      <c r="I8000" t="b">
        <v>0</v>
      </c>
      <c r="J8000" t="b">
        <v>1</v>
      </c>
      <c r="K8000" t="s">
        <v>24</v>
      </c>
      <c r="L8000" t="s">
        <v>22</v>
      </c>
      <c r="M8000">
        <v>110000</v>
      </c>
      <c r="O8000" t="s">
        <v>3628</v>
      </c>
      <c r="P8000" t="s">
        <v>266</v>
      </c>
    </row>
    <row r="8001" spans="1:16" x14ac:dyDescent="0.25">
      <c r="A8001" t="s">
        <v>0</v>
      </c>
      <c r="B8001" t="s">
        <v>3858</v>
      </c>
      <c r="C8001" t="s">
        <v>10447</v>
      </c>
      <c r="D8001" t="s">
        <v>3828</v>
      </c>
      <c r="E8001" t="s">
        <v>51</v>
      </c>
      <c r="F8001" t="b">
        <v>0</v>
      </c>
      <c r="G8001" t="s">
        <v>30</v>
      </c>
      <c r="H8001" s="4">
        <v>45755.542407407411</v>
      </c>
      <c r="I8001" t="b">
        <v>0</v>
      </c>
      <c r="J8001" t="b">
        <v>1</v>
      </c>
      <c r="K8001" t="s">
        <v>24</v>
      </c>
      <c r="L8001" t="s">
        <v>36</v>
      </c>
      <c r="N8001">
        <v>23.14999961853027</v>
      </c>
      <c r="O8001" t="s">
        <v>10950</v>
      </c>
      <c r="P8001" t="s">
        <v>10951</v>
      </c>
    </row>
    <row r="8002" spans="1:16" x14ac:dyDescent="0.25">
      <c r="A8002" t="s">
        <v>0</v>
      </c>
      <c r="B8002" t="s">
        <v>0</v>
      </c>
      <c r="C8002" t="s">
        <v>8485</v>
      </c>
      <c r="D8002" t="s">
        <v>7546</v>
      </c>
      <c r="E8002" t="s">
        <v>34</v>
      </c>
      <c r="F8002" t="b">
        <v>0</v>
      </c>
      <c r="G8002" t="s">
        <v>52</v>
      </c>
      <c r="H8002" s="4">
        <v>45755.542604166672</v>
      </c>
      <c r="I8002" t="b">
        <v>0</v>
      </c>
      <c r="J8002" t="b">
        <v>0</v>
      </c>
      <c r="K8002" t="s">
        <v>24</v>
      </c>
      <c r="L8002" t="s">
        <v>36</v>
      </c>
      <c r="N8002">
        <v>15</v>
      </c>
      <c r="O8002" t="s">
        <v>7547</v>
      </c>
      <c r="P8002" t="s">
        <v>61</v>
      </c>
    </row>
    <row r="8003" spans="1:16" x14ac:dyDescent="0.25">
      <c r="A8003" t="s">
        <v>1</v>
      </c>
      <c r="B8003" t="s">
        <v>10952</v>
      </c>
      <c r="C8003" t="s">
        <v>64</v>
      </c>
      <c r="D8003" t="s">
        <v>3600</v>
      </c>
      <c r="E8003" t="s">
        <v>20</v>
      </c>
      <c r="F8003" t="b">
        <v>0</v>
      </c>
      <c r="G8003" t="s">
        <v>52</v>
      </c>
      <c r="H8003" s="4">
        <v>45755.554282407407</v>
      </c>
      <c r="I8003" t="b">
        <v>0</v>
      </c>
      <c r="J8003" t="b">
        <v>0</v>
      </c>
      <c r="K8003" t="s">
        <v>24</v>
      </c>
      <c r="L8003" t="s">
        <v>22</v>
      </c>
      <c r="M8003">
        <v>80000</v>
      </c>
      <c r="O8003" t="s">
        <v>95</v>
      </c>
      <c r="P8003" t="s">
        <v>10953</v>
      </c>
    </row>
    <row r="8004" spans="1:16" x14ac:dyDescent="0.25">
      <c r="A8004" t="s">
        <v>2</v>
      </c>
      <c r="B8004" t="s">
        <v>2</v>
      </c>
      <c r="C8004" t="s">
        <v>87</v>
      </c>
      <c r="D8004" t="s">
        <v>131</v>
      </c>
      <c r="E8004" t="s">
        <v>20</v>
      </c>
      <c r="F8004" t="b">
        <v>0</v>
      </c>
      <c r="G8004" t="s">
        <v>41</v>
      </c>
      <c r="H8004" s="4">
        <v>45755.554652777777</v>
      </c>
      <c r="I8004" t="b">
        <v>1</v>
      </c>
      <c r="J8004" t="b">
        <v>0</v>
      </c>
      <c r="K8004" t="s">
        <v>24</v>
      </c>
      <c r="L8004" t="s">
        <v>22</v>
      </c>
      <c r="M8004">
        <v>130000</v>
      </c>
      <c r="O8004" t="s">
        <v>131</v>
      </c>
      <c r="P8004" t="s">
        <v>9381</v>
      </c>
    </row>
    <row r="8005" spans="1:16" x14ac:dyDescent="0.25">
      <c r="A8005" t="s">
        <v>0</v>
      </c>
      <c r="B8005" t="s">
        <v>9303</v>
      </c>
      <c r="C8005" t="s">
        <v>167</v>
      </c>
      <c r="D8005" t="s">
        <v>3956</v>
      </c>
      <c r="E8005" t="s">
        <v>20</v>
      </c>
      <c r="F8005" t="b">
        <v>0</v>
      </c>
      <c r="G8005" t="s">
        <v>35</v>
      </c>
      <c r="H8005" s="4">
        <v>45755.583819444437</v>
      </c>
      <c r="I8005" t="b">
        <v>0</v>
      </c>
      <c r="J8005" t="b">
        <v>1</v>
      </c>
      <c r="K8005" t="s">
        <v>24</v>
      </c>
      <c r="L8005" t="s">
        <v>36</v>
      </c>
      <c r="N8005">
        <v>40.770000457763672</v>
      </c>
      <c r="O8005" t="s">
        <v>2546</v>
      </c>
      <c r="P8005" t="s">
        <v>9304</v>
      </c>
    </row>
    <row r="8006" spans="1:16" x14ac:dyDescent="0.25">
      <c r="A8006" t="s">
        <v>19</v>
      </c>
      <c r="B8006" t="s">
        <v>10954</v>
      </c>
      <c r="C8006" t="s">
        <v>94</v>
      </c>
      <c r="D8006" t="s">
        <v>3972</v>
      </c>
      <c r="E8006" t="s">
        <v>105</v>
      </c>
      <c r="F8006" t="b">
        <v>0</v>
      </c>
      <c r="G8006" t="s">
        <v>30</v>
      </c>
      <c r="H8006" s="4">
        <v>45755.584050925929</v>
      </c>
      <c r="I8006" t="b">
        <v>1</v>
      </c>
      <c r="J8006" t="b">
        <v>0</v>
      </c>
      <c r="K8006" t="s">
        <v>24</v>
      </c>
      <c r="L8006" t="s">
        <v>22</v>
      </c>
      <c r="M8006">
        <v>120000</v>
      </c>
      <c r="O8006" t="s">
        <v>482</v>
      </c>
      <c r="P8006" t="s">
        <v>1478</v>
      </c>
    </row>
    <row r="8007" spans="1:16" x14ac:dyDescent="0.25">
      <c r="A8007" t="s">
        <v>1</v>
      </c>
      <c r="B8007" t="s">
        <v>8996</v>
      </c>
      <c r="C8007" t="s">
        <v>82</v>
      </c>
      <c r="D8007" t="s">
        <v>3956</v>
      </c>
      <c r="E8007" t="s">
        <v>34</v>
      </c>
      <c r="F8007" t="b">
        <v>0</v>
      </c>
      <c r="G8007" t="s">
        <v>27</v>
      </c>
      <c r="H8007" s="4">
        <v>45755.595555555563</v>
      </c>
      <c r="I8007" t="b">
        <v>0</v>
      </c>
      <c r="J8007" t="b">
        <v>1</v>
      </c>
      <c r="K8007" t="s">
        <v>24</v>
      </c>
      <c r="L8007" t="s">
        <v>36</v>
      </c>
      <c r="N8007">
        <v>55</v>
      </c>
      <c r="O8007" t="s">
        <v>254</v>
      </c>
      <c r="P8007" t="s">
        <v>596</v>
      </c>
    </row>
    <row r="8008" spans="1:16" x14ac:dyDescent="0.25">
      <c r="A8008" t="s">
        <v>1</v>
      </c>
      <c r="B8008" t="s">
        <v>9781</v>
      </c>
      <c r="C8008" t="s">
        <v>400</v>
      </c>
      <c r="D8008" t="s">
        <v>3956</v>
      </c>
      <c r="E8008" t="s">
        <v>20</v>
      </c>
      <c r="F8008" t="b">
        <v>0</v>
      </c>
      <c r="G8008" t="s">
        <v>30</v>
      </c>
      <c r="H8008" s="4">
        <v>45755.595891203702</v>
      </c>
      <c r="I8008" t="b">
        <v>0</v>
      </c>
      <c r="J8008" t="b">
        <v>1</v>
      </c>
      <c r="K8008" t="s">
        <v>24</v>
      </c>
      <c r="L8008" t="s">
        <v>36</v>
      </c>
      <c r="N8008">
        <v>110.25</v>
      </c>
      <c r="O8008" t="s">
        <v>401</v>
      </c>
      <c r="P8008" t="s">
        <v>9782</v>
      </c>
    </row>
    <row r="8009" spans="1:16" x14ac:dyDescent="0.25">
      <c r="A8009" t="s">
        <v>2</v>
      </c>
      <c r="B8009" t="s">
        <v>10955</v>
      </c>
      <c r="C8009" t="s">
        <v>985</v>
      </c>
      <c r="D8009" t="s">
        <v>3972</v>
      </c>
      <c r="E8009" t="s">
        <v>20</v>
      </c>
      <c r="F8009" t="b">
        <v>0</v>
      </c>
      <c r="G8009" t="s">
        <v>27</v>
      </c>
      <c r="H8009" s="4">
        <v>45755.596226851849</v>
      </c>
      <c r="I8009" t="b">
        <v>0</v>
      </c>
      <c r="J8009" t="b">
        <v>1</v>
      </c>
      <c r="K8009" t="s">
        <v>24</v>
      </c>
      <c r="L8009" t="s">
        <v>22</v>
      </c>
      <c r="M8009">
        <v>142500</v>
      </c>
      <c r="O8009" t="s">
        <v>1906</v>
      </c>
    </row>
    <row r="8010" spans="1:16" x14ac:dyDescent="0.25">
      <c r="A8010" t="s">
        <v>19</v>
      </c>
      <c r="B8010" t="s">
        <v>9384</v>
      </c>
      <c r="C8010" t="s">
        <v>140</v>
      </c>
      <c r="D8010" t="s">
        <v>3600</v>
      </c>
      <c r="E8010" t="s">
        <v>51</v>
      </c>
      <c r="F8010" t="b">
        <v>0</v>
      </c>
      <c r="G8010" t="s">
        <v>41</v>
      </c>
      <c r="H8010" s="4">
        <v>45755.596435185187</v>
      </c>
      <c r="I8010" t="b">
        <v>0</v>
      </c>
      <c r="J8010" t="b">
        <v>0</v>
      </c>
      <c r="K8010" t="s">
        <v>24</v>
      </c>
      <c r="L8010" t="s">
        <v>36</v>
      </c>
      <c r="N8010">
        <v>110</v>
      </c>
      <c r="O8010" t="s">
        <v>2569</v>
      </c>
      <c r="P8010" t="s">
        <v>2188</v>
      </c>
    </row>
    <row r="8011" spans="1:16" x14ac:dyDescent="0.25">
      <c r="A8011" t="s">
        <v>25</v>
      </c>
      <c r="B8011" t="s">
        <v>1451</v>
      </c>
      <c r="C8011" t="s">
        <v>140</v>
      </c>
      <c r="D8011" t="s">
        <v>2208</v>
      </c>
      <c r="E8011" t="s">
        <v>51</v>
      </c>
      <c r="F8011" t="b">
        <v>0</v>
      </c>
      <c r="G8011" t="s">
        <v>35</v>
      </c>
      <c r="H8011" s="4">
        <v>45755.625486111108</v>
      </c>
      <c r="I8011" t="b">
        <v>1</v>
      </c>
      <c r="J8011" t="b">
        <v>0</v>
      </c>
      <c r="K8011" t="s">
        <v>24</v>
      </c>
      <c r="L8011" t="s">
        <v>36</v>
      </c>
      <c r="N8011">
        <v>77.5</v>
      </c>
      <c r="O8011" t="s">
        <v>1852</v>
      </c>
      <c r="P8011" t="s">
        <v>10956</v>
      </c>
    </row>
    <row r="8012" spans="1:16" x14ac:dyDescent="0.25">
      <c r="A8012" t="s">
        <v>0</v>
      </c>
      <c r="B8012" t="s">
        <v>10957</v>
      </c>
      <c r="C8012" t="s">
        <v>122</v>
      </c>
      <c r="D8012" t="s">
        <v>3828</v>
      </c>
      <c r="E8012" t="s">
        <v>20</v>
      </c>
      <c r="F8012" t="b">
        <v>0</v>
      </c>
      <c r="G8012" t="s">
        <v>27</v>
      </c>
      <c r="H8012" s="4">
        <v>45755.63784722222</v>
      </c>
      <c r="I8012" t="b">
        <v>1</v>
      </c>
      <c r="J8012" t="b">
        <v>1</v>
      </c>
      <c r="K8012" t="s">
        <v>24</v>
      </c>
      <c r="L8012" t="s">
        <v>22</v>
      </c>
      <c r="M8012">
        <v>115000</v>
      </c>
      <c r="O8012" t="s">
        <v>10958</v>
      </c>
      <c r="P8012" t="s">
        <v>48</v>
      </c>
    </row>
    <row r="8013" spans="1:16" x14ac:dyDescent="0.25">
      <c r="A8013" t="s">
        <v>2</v>
      </c>
      <c r="B8013" t="s">
        <v>2171</v>
      </c>
      <c r="C8013" t="s">
        <v>725</v>
      </c>
      <c r="D8013" t="s">
        <v>3972</v>
      </c>
      <c r="E8013" t="s">
        <v>20</v>
      </c>
      <c r="F8013" t="b">
        <v>0</v>
      </c>
      <c r="G8013" t="s">
        <v>27</v>
      </c>
      <c r="H8013" s="4">
        <v>45755.679513888892</v>
      </c>
      <c r="I8013" t="b">
        <v>0</v>
      </c>
      <c r="J8013" t="b">
        <v>0</v>
      </c>
      <c r="K8013" t="s">
        <v>24</v>
      </c>
      <c r="L8013" t="s">
        <v>22</v>
      </c>
      <c r="M8013">
        <v>120000</v>
      </c>
      <c r="O8013" t="s">
        <v>10959</v>
      </c>
      <c r="P8013" t="s">
        <v>10960</v>
      </c>
    </row>
    <row r="8014" spans="1:16" x14ac:dyDescent="0.25">
      <c r="A8014" t="s">
        <v>2</v>
      </c>
      <c r="B8014" t="s">
        <v>10961</v>
      </c>
      <c r="C8014" t="s">
        <v>465</v>
      </c>
      <c r="D8014" t="s">
        <v>3828</v>
      </c>
      <c r="E8014" t="s">
        <v>20</v>
      </c>
      <c r="F8014" t="b">
        <v>0</v>
      </c>
      <c r="G8014" t="s">
        <v>27</v>
      </c>
      <c r="H8014" s="4">
        <v>45755.679513888892</v>
      </c>
      <c r="I8014" t="b">
        <v>0</v>
      </c>
      <c r="J8014" t="b">
        <v>1</v>
      </c>
      <c r="K8014" t="s">
        <v>24</v>
      </c>
      <c r="L8014" t="s">
        <v>22</v>
      </c>
      <c r="M8014">
        <v>100050</v>
      </c>
      <c r="O8014" t="s">
        <v>724</v>
      </c>
      <c r="P8014" t="s">
        <v>10962</v>
      </c>
    </row>
    <row r="8015" spans="1:16" x14ac:dyDescent="0.25">
      <c r="A8015" t="s">
        <v>28</v>
      </c>
      <c r="B8015" t="s">
        <v>10963</v>
      </c>
      <c r="C8015" t="s">
        <v>181</v>
      </c>
      <c r="D8015" t="s">
        <v>3972</v>
      </c>
      <c r="E8015" t="s">
        <v>20</v>
      </c>
      <c r="F8015" t="b">
        <v>0</v>
      </c>
      <c r="G8015" t="s">
        <v>41</v>
      </c>
      <c r="H8015" s="4">
        <v>45755.720706018517</v>
      </c>
      <c r="I8015" t="b">
        <v>0</v>
      </c>
      <c r="J8015" t="b">
        <v>0</v>
      </c>
      <c r="K8015" t="s">
        <v>24</v>
      </c>
      <c r="L8015" t="s">
        <v>22</v>
      </c>
      <c r="M8015">
        <v>120000</v>
      </c>
      <c r="O8015" t="s">
        <v>1770</v>
      </c>
    </row>
    <row r="8016" spans="1:16" x14ac:dyDescent="0.25">
      <c r="A8016" t="s">
        <v>2</v>
      </c>
      <c r="B8016" t="s">
        <v>10964</v>
      </c>
      <c r="C8016" t="s">
        <v>10965</v>
      </c>
      <c r="D8016" t="s">
        <v>2208</v>
      </c>
      <c r="E8016" t="s">
        <v>20</v>
      </c>
      <c r="F8016" t="b">
        <v>0</v>
      </c>
      <c r="G8016" t="s">
        <v>27</v>
      </c>
      <c r="H8016" s="4">
        <v>45755.721122685187</v>
      </c>
      <c r="I8016" t="b">
        <v>1</v>
      </c>
      <c r="J8016" t="b">
        <v>0</v>
      </c>
      <c r="K8016" t="s">
        <v>24</v>
      </c>
      <c r="L8016" t="s">
        <v>36</v>
      </c>
      <c r="N8016">
        <v>39.5</v>
      </c>
      <c r="O8016" t="s">
        <v>2220</v>
      </c>
    </row>
    <row r="8017" spans="1:16" x14ac:dyDescent="0.25">
      <c r="A8017" t="s">
        <v>2</v>
      </c>
      <c r="B8017" t="s">
        <v>10966</v>
      </c>
      <c r="C8017" t="s">
        <v>372</v>
      </c>
      <c r="D8017" t="s">
        <v>3828</v>
      </c>
      <c r="E8017" t="s">
        <v>20</v>
      </c>
      <c r="F8017" t="b">
        <v>0</v>
      </c>
      <c r="G8017" t="s">
        <v>41</v>
      </c>
      <c r="H8017" s="4">
        <v>45755.721319444441</v>
      </c>
      <c r="I8017" t="b">
        <v>1</v>
      </c>
      <c r="J8017" t="b">
        <v>1</v>
      </c>
      <c r="K8017" t="s">
        <v>24</v>
      </c>
      <c r="L8017" t="s">
        <v>36</v>
      </c>
      <c r="N8017">
        <v>71</v>
      </c>
      <c r="O8017" t="s">
        <v>2911</v>
      </c>
      <c r="P8017" t="s">
        <v>193</v>
      </c>
    </row>
    <row r="8018" spans="1:16" x14ac:dyDescent="0.25">
      <c r="A8018" t="s">
        <v>89</v>
      </c>
      <c r="B8018" t="s">
        <v>2726</v>
      </c>
      <c r="C8018" t="s">
        <v>1106</v>
      </c>
      <c r="D8018" t="s">
        <v>3600</v>
      </c>
      <c r="E8018" t="s">
        <v>51</v>
      </c>
      <c r="F8018" t="b">
        <v>0</v>
      </c>
      <c r="G8018" t="s">
        <v>30</v>
      </c>
      <c r="H8018" s="4">
        <v>45755.750648148147</v>
      </c>
      <c r="I8018" t="b">
        <v>1</v>
      </c>
      <c r="J8018" t="b">
        <v>0</v>
      </c>
      <c r="K8018" t="s">
        <v>24</v>
      </c>
      <c r="L8018" t="s">
        <v>36</v>
      </c>
      <c r="N8018">
        <v>55</v>
      </c>
      <c r="O8018" t="s">
        <v>3339</v>
      </c>
      <c r="P8018" t="s">
        <v>3427</v>
      </c>
    </row>
    <row r="8019" spans="1:16" x14ac:dyDescent="0.25">
      <c r="A8019" t="s">
        <v>2</v>
      </c>
      <c r="B8019" t="s">
        <v>10967</v>
      </c>
      <c r="C8019" t="s">
        <v>1693</v>
      </c>
      <c r="D8019" t="s">
        <v>3828</v>
      </c>
      <c r="E8019" t="s">
        <v>20</v>
      </c>
      <c r="F8019" t="b">
        <v>0</v>
      </c>
      <c r="G8019" t="s">
        <v>27</v>
      </c>
      <c r="H8019" s="4">
        <v>45755.762743055559</v>
      </c>
      <c r="I8019" t="b">
        <v>0</v>
      </c>
      <c r="J8019" t="b">
        <v>0</v>
      </c>
      <c r="K8019" t="s">
        <v>24</v>
      </c>
      <c r="L8019" t="s">
        <v>22</v>
      </c>
      <c r="M8019">
        <v>133820</v>
      </c>
      <c r="O8019" t="s">
        <v>563</v>
      </c>
      <c r="P8019" t="s">
        <v>10968</v>
      </c>
    </row>
    <row r="8020" spans="1:16" x14ac:dyDescent="0.25">
      <c r="A8020" t="s">
        <v>40</v>
      </c>
      <c r="B8020" t="s">
        <v>10969</v>
      </c>
      <c r="C8020" t="s">
        <v>158</v>
      </c>
      <c r="D8020" t="s">
        <v>4034</v>
      </c>
      <c r="E8020" t="s">
        <v>20</v>
      </c>
      <c r="F8020" t="b">
        <v>0</v>
      </c>
      <c r="G8020" t="s">
        <v>158</v>
      </c>
      <c r="H8020" s="4">
        <v>45755.764444444438</v>
      </c>
      <c r="I8020" t="b">
        <v>0</v>
      </c>
      <c r="J8020" t="b">
        <v>0</v>
      </c>
      <c r="K8020" t="s">
        <v>158</v>
      </c>
      <c r="L8020" t="s">
        <v>22</v>
      </c>
      <c r="M8020">
        <v>83999.5</v>
      </c>
      <c r="O8020" t="s">
        <v>1906</v>
      </c>
      <c r="P8020" t="s">
        <v>10970</v>
      </c>
    </row>
    <row r="8021" spans="1:16" x14ac:dyDescent="0.25">
      <c r="A8021" t="s">
        <v>28</v>
      </c>
      <c r="B8021" t="s">
        <v>10971</v>
      </c>
      <c r="C8021" t="s">
        <v>158</v>
      </c>
      <c r="D8021" t="s">
        <v>4034</v>
      </c>
      <c r="E8021" t="s">
        <v>20</v>
      </c>
      <c r="F8021" t="b">
        <v>0</v>
      </c>
      <c r="G8021" t="s">
        <v>158</v>
      </c>
      <c r="H8021" s="4">
        <v>45755.764513888891</v>
      </c>
      <c r="I8021" t="b">
        <v>0</v>
      </c>
      <c r="J8021" t="b">
        <v>0</v>
      </c>
      <c r="K8021" t="s">
        <v>158</v>
      </c>
      <c r="L8021" t="s">
        <v>22</v>
      </c>
      <c r="M8021">
        <v>87799.5</v>
      </c>
      <c r="O8021" t="s">
        <v>1906</v>
      </c>
      <c r="P8021" t="s">
        <v>10972</v>
      </c>
    </row>
    <row r="8022" spans="1:16" x14ac:dyDescent="0.25">
      <c r="A8022" t="s">
        <v>40</v>
      </c>
      <c r="B8022" t="s">
        <v>10973</v>
      </c>
      <c r="C8022" t="s">
        <v>39</v>
      </c>
      <c r="D8022" t="s">
        <v>3828</v>
      </c>
      <c r="E8022" t="s">
        <v>51</v>
      </c>
      <c r="F8022" t="b">
        <v>1</v>
      </c>
      <c r="G8022" t="s">
        <v>27</v>
      </c>
      <c r="H8022" s="4">
        <v>45755.8044212963</v>
      </c>
      <c r="I8022" t="b">
        <v>0</v>
      </c>
      <c r="J8022" t="b">
        <v>1</v>
      </c>
      <c r="K8022" t="s">
        <v>24</v>
      </c>
      <c r="L8022" t="s">
        <v>36</v>
      </c>
      <c r="N8022">
        <v>47.385002136230469</v>
      </c>
      <c r="O8022" t="s">
        <v>1066</v>
      </c>
      <c r="P8022" t="s">
        <v>10974</v>
      </c>
    </row>
    <row r="8023" spans="1:16" x14ac:dyDescent="0.25">
      <c r="A8023" t="s">
        <v>0</v>
      </c>
      <c r="B8023" t="s">
        <v>1632</v>
      </c>
      <c r="C8023" t="s">
        <v>2765</v>
      </c>
      <c r="D8023" t="s">
        <v>3956</v>
      </c>
      <c r="E8023" t="s">
        <v>20</v>
      </c>
      <c r="F8023" t="b">
        <v>0</v>
      </c>
      <c r="G8023" t="s">
        <v>52</v>
      </c>
      <c r="H8023" s="4">
        <v>45755.834224537037</v>
      </c>
      <c r="I8023" t="b">
        <v>0</v>
      </c>
      <c r="J8023" t="b">
        <v>0</v>
      </c>
      <c r="K8023" t="s">
        <v>24</v>
      </c>
      <c r="L8023" t="s">
        <v>36</v>
      </c>
      <c r="N8023">
        <v>11.335000038146971</v>
      </c>
      <c r="O8023" t="s">
        <v>377</v>
      </c>
      <c r="P8023" t="s">
        <v>10975</v>
      </c>
    </row>
    <row r="8024" spans="1:16" x14ac:dyDescent="0.25">
      <c r="A8024" t="s">
        <v>19</v>
      </c>
      <c r="B8024" t="s">
        <v>19</v>
      </c>
      <c r="C8024" t="s">
        <v>845</v>
      </c>
      <c r="D8024" t="s">
        <v>3828</v>
      </c>
      <c r="E8024" t="s">
        <v>20</v>
      </c>
      <c r="F8024" t="b">
        <v>0</v>
      </c>
      <c r="G8024" t="s">
        <v>27</v>
      </c>
      <c r="H8024" s="4">
        <v>45755.845555555563</v>
      </c>
      <c r="I8024" t="b">
        <v>0</v>
      </c>
      <c r="J8024" t="b">
        <v>1</v>
      </c>
      <c r="K8024" t="s">
        <v>24</v>
      </c>
      <c r="L8024" t="s">
        <v>22</v>
      </c>
      <c r="M8024">
        <v>145000</v>
      </c>
      <c r="O8024" t="s">
        <v>10976</v>
      </c>
      <c r="P8024" t="s">
        <v>1095</v>
      </c>
    </row>
    <row r="8025" spans="1:16" x14ac:dyDescent="0.25">
      <c r="A8025" t="s">
        <v>28</v>
      </c>
      <c r="B8025" t="s">
        <v>604</v>
      </c>
      <c r="C8025" t="s">
        <v>10977</v>
      </c>
      <c r="D8025" t="s">
        <v>2208</v>
      </c>
      <c r="E8025" t="s">
        <v>20</v>
      </c>
      <c r="F8025" t="b">
        <v>0</v>
      </c>
      <c r="G8025" t="s">
        <v>27</v>
      </c>
      <c r="H8025" s="4">
        <v>45755.845555555563</v>
      </c>
      <c r="I8025" t="b">
        <v>0</v>
      </c>
      <c r="J8025" t="b">
        <v>1</v>
      </c>
      <c r="K8025" t="s">
        <v>24</v>
      </c>
      <c r="L8025" t="s">
        <v>22</v>
      </c>
      <c r="M8025">
        <v>190000</v>
      </c>
      <c r="O8025" t="s">
        <v>10978</v>
      </c>
      <c r="P8025" t="s">
        <v>2097</v>
      </c>
    </row>
    <row r="8026" spans="1:16" x14ac:dyDescent="0.25">
      <c r="A8026" t="s">
        <v>1</v>
      </c>
      <c r="B8026" t="s">
        <v>10979</v>
      </c>
      <c r="C8026" t="s">
        <v>140</v>
      </c>
      <c r="D8026" t="s">
        <v>3956</v>
      </c>
      <c r="E8026" t="s">
        <v>20</v>
      </c>
      <c r="F8026" t="b">
        <v>0</v>
      </c>
      <c r="G8026" t="s">
        <v>35</v>
      </c>
      <c r="H8026" s="4">
        <v>45755.84579861111</v>
      </c>
      <c r="I8026" t="b">
        <v>0</v>
      </c>
      <c r="J8026" t="b">
        <v>1</v>
      </c>
      <c r="K8026" t="s">
        <v>24</v>
      </c>
      <c r="L8026" t="s">
        <v>36</v>
      </c>
      <c r="N8026">
        <v>40.779998779296882</v>
      </c>
      <c r="O8026" t="s">
        <v>254</v>
      </c>
      <c r="P8026" t="s">
        <v>1079</v>
      </c>
    </row>
    <row r="8027" spans="1:16" x14ac:dyDescent="0.25">
      <c r="A8027" t="s">
        <v>2</v>
      </c>
      <c r="B8027" t="s">
        <v>422</v>
      </c>
      <c r="C8027" t="s">
        <v>1182</v>
      </c>
      <c r="D8027" t="s">
        <v>2208</v>
      </c>
      <c r="E8027" t="s">
        <v>20</v>
      </c>
      <c r="F8027" t="b">
        <v>0</v>
      </c>
      <c r="G8027" t="s">
        <v>27</v>
      </c>
      <c r="H8027" s="4">
        <v>45755.846076388887</v>
      </c>
      <c r="I8027" t="b">
        <v>0</v>
      </c>
      <c r="J8027" t="b">
        <v>1</v>
      </c>
      <c r="K8027" t="s">
        <v>24</v>
      </c>
      <c r="L8027" t="s">
        <v>22</v>
      </c>
      <c r="M8027">
        <v>90900</v>
      </c>
      <c r="O8027" t="s">
        <v>7284</v>
      </c>
      <c r="P8027" t="s">
        <v>10980</v>
      </c>
    </row>
    <row r="8028" spans="1:16" x14ac:dyDescent="0.25">
      <c r="A8028" t="s">
        <v>2</v>
      </c>
      <c r="B8028" t="s">
        <v>2679</v>
      </c>
      <c r="C8028" t="s">
        <v>140</v>
      </c>
      <c r="D8028" t="s">
        <v>3972</v>
      </c>
      <c r="E8028" t="s">
        <v>51</v>
      </c>
      <c r="F8028" t="b">
        <v>0</v>
      </c>
      <c r="G8028" t="s">
        <v>27</v>
      </c>
      <c r="H8028" s="4">
        <v>45755.846192129633</v>
      </c>
      <c r="I8028" t="b">
        <v>1</v>
      </c>
      <c r="J8028" t="b">
        <v>0</v>
      </c>
      <c r="K8028" t="s">
        <v>24</v>
      </c>
      <c r="L8028" t="s">
        <v>36</v>
      </c>
      <c r="N8028">
        <v>65</v>
      </c>
      <c r="O8028" t="s">
        <v>10981</v>
      </c>
      <c r="P8028" t="s">
        <v>2188</v>
      </c>
    </row>
    <row r="8029" spans="1:16" x14ac:dyDescent="0.25">
      <c r="A8029" t="s">
        <v>40</v>
      </c>
      <c r="B8029" t="s">
        <v>10973</v>
      </c>
      <c r="C8029" t="s">
        <v>10982</v>
      </c>
      <c r="D8029" t="s">
        <v>2208</v>
      </c>
      <c r="E8029" t="s">
        <v>20</v>
      </c>
      <c r="F8029" t="b">
        <v>0</v>
      </c>
      <c r="G8029" t="s">
        <v>27</v>
      </c>
      <c r="H8029" s="4">
        <v>45755.887812499997</v>
      </c>
      <c r="I8029" t="b">
        <v>0</v>
      </c>
      <c r="J8029" t="b">
        <v>0</v>
      </c>
      <c r="K8029" t="s">
        <v>24</v>
      </c>
      <c r="L8029" t="s">
        <v>36</v>
      </c>
      <c r="N8029">
        <v>60</v>
      </c>
      <c r="O8029" t="s">
        <v>847</v>
      </c>
      <c r="P8029" t="s">
        <v>10974</v>
      </c>
    </row>
    <row r="8030" spans="1:16" x14ac:dyDescent="0.25">
      <c r="A8030" t="s">
        <v>2</v>
      </c>
      <c r="B8030" t="s">
        <v>506</v>
      </c>
      <c r="C8030" t="s">
        <v>231</v>
      </c>
      <c r="D8030" t="s">
        <v>2208</v>
      </c>
      <c r="E8030" t="s">
        <v>51</v>
      </c>
      <c r="F8030" t="b">
        <v>0</v>
      </c>
      <c r="G8030" t="s">
        <v>41</v>
      </c>
      <c r="H8030" s="4">
        <v>45755.887986111113</v>
      </c>
      <c r="I8030" t="b">
        <v>1</v>
      </c>
      <c r="J8030" t="b">
        <v>1</v>
      </c>
      <c r="K8030" t="s">
        <v>24</v>
      </c>
      <c r="L8030" t="s">
        <v>36</v>
      </c>
      <c r="N8030">
        <v>65</v>
      </c>
      <c r="O8030" t="s">
        <v>144</v>
      </c>
      <c r="P8030" t="s">
        <v>10983</v>
      </c>
    </row>
    <row r="8031" spans="1:16" x14ac:dyDescent="0.25">
      <c r="A8031" t="s">
        <v>0</v>
      </c>
      <c r="B8031" t="s">
        <v>10984</v>
      </c>
      <c r="C8031" t="s">
        <v>49</v>
      </c>
      <c r="D8031" t="s">
        <v>3956</v>
      </c>
      <c r="E8031" t="s">
        <v>34</v>
      </c>
      <c r="F8031" t="b">
        <v>0</v>
      </c>
      <c r="G8031" t="s">
        <v>41</v>
      </c>
      <c r="H8031" s="4">
        <v>45755.916932870372</v>
      </c>
      <c r="I8031" t="b">
        <v>0</v>
      </c>
      <c r="J8031" t="b">
        <v>0</v>
      </c>
      <c r="K8031" t="s">
        <v>24</v>
      </c>
      <c r="L8031" t="s">
        <v>36</v>
      </c>
      <c r="N8031">
        <v>24.33499908447266</v>
      </c>
      <c r="O8031" t="s">
        <v>10249</v>
      </c>
      <c r="P8031" t="s">
        <v>618</v>
      </c>
    </row>
    <row r="8032" spans="1:16" x14ac:dyDescent="0.25">
      <c r="A8032" t="s">
        <v>2</v>
      </c>
      <c r="B8032" t="s">
        <v>9400</v>
      </c>
      <c r="C8032" t="s">
        <v>633</v>
      </c>
      <c r="D8032" t="s">
        <v>2208</v>
      </c>
      <c r="E8032" t="s">
        <v>20</v>
      </c>
      <c r="F8032" t="b">
        <v>0</v>
      </c>
      <c r="G8032" t="s">
        <v>27</v>
      </c>
      <c r="H8032" s="4">
        <v>45755.929351851853</v>
      </c>
      <c r="I8032" t="b">
        <v>0</v>
      </c>
      <c r="J8032" t="b">
        <v>1</v>
      </c>
      <c r="K8032" t="s">
        <v>24</v>
      </c>
      <c r="L8032" t="s">
        <v>22</v>
      </c>
      <c r="M8032">
        <v>135000</v>
      </c>
      <c r="O8032" t="s">
        <v>3506</v>
      </c>
      <c r="P8032" t="s">
        <v>9401</v>
      </c>
    </row>
    <row r="8033" spans="1:16" x14ac:dyDescent="0.25">
      <c r="A8033" t="s">
        <v>2</v>
      </c>
      <c r="B8033" t="s">
        <v>369</v>
      </c>
      <c r="C8033" t="s">
        <v>8873</v>
      </c>
      <c r="D8033" t="s">
        <v>3972</v>
      </c>
      <c r="E8033" t="s">
        <v>631</v>
      </c>
      <c r="F8033" t="b">
        <v>0</v>
      </c>
      <c r="G8033" t="s">
        <v>41</v>
      </c>
      <c r="H8033" s="4">
        <v>45755.971516203703</v>
      </c>
      <c r="I8033" t="b">
        <v>0</v>
      </c>
      <c r="J8033" t="b">
        <v>0</v>
      </c>
      <c r="K8033" t="s">
        <v>24</v>
      </c>
      <c r="L8033" t="s">
        <v>22</v>
      </c>
      <c r="M8033">
        <v>87000</v>
      </c>
      <c r="O8033" t="s">
        <v>91</v>
      </c>
      <c r="P8033" t="s">
        <v>9438</v>
      </c>
    </row>
    <row r="8034" spans="1:16" x14ac:dyDescent="0.25">
      <c r="A8034" t="s">
        <v>25</v>
      </c>
      <c r="B8034" t="s">
        <v>10985</v>
      </c>
      <c r="C8034" t="s">
        <v>2157</v>
      </c>
      <c r="D8034" t="s">
        <v>4034</v>
      </c>
      <c r="E8034" t="s">
        <v>20</v>
      </c>
      <c r="F8034" t="b">
        <v>0</v>
      </c>
      <c r="G8034" t="s">
        <v>27</v>
      </c>
      <c r="H8034" s="4">
        <v>45756.000069444453</v>
      </c>
      <c r="I8034" t="b">
        <v>1</v>
      </c>
      <c r="J8034" t="b">
        <v>0</v>
      </c>
      <c r="K8034" t="s">
        <v>24</v>
      </c>
      <c r="L8034" t="s">
        <v>22</v>
      </c>
      <c r="M8034">
        <v>142560</v>
      </c>
      <c r="O8034" t="s">
        <v>1275</v>
      </c>
      <c r="P8034" t="s">
        <v>10986</v>
      </c>
    </row>
    <row r="8035" spans="1:16" x14ac:dyDescent="0.25">
      <c r="A8035" t="s">
        <v>139</v>
      </c>
      <c r="B8035" t="s">
        <v>235</v>
      </c>
      <c r="C8035" t="s">
        <v>622</v>
      </c>
      <c r="D8035" t="s">
        <v>3972</v>
      </c>
      <c r="E8035" t="s">
        <v>20</v>
      </c>
      <c r="F8035" t="b">
        <v>0</v>
      </c>
      <c r="G8035" t="s">
        <v>35</v>
      </c>
      <c r="H8035" s="4">
        <v>45756.000543981478</v>
      </c>
      <c r="I8035" t="b">
        <v>1</v>
      </c>
      <c r="J8035" t="b">
        <v>0</v>
      </c>
      <c r="K8035" t="s">
        <v>24</v>
      </c>
      <c r="L8035" t="s">
        <v>22</v>
      </c>
      <c r="M8035">
        <v>150000</v>
      </c>
      <c r="O8035" t="s">
        <v>10987</v>
      </c>
    </row>
    <row r="8036" spans="1:16" x14ac:dyDescent="0.25">
      <c r="A8036" t="s">
        <v>0</v>
      </c>
      <c r="B8036" t="s">
        <v>10988</v>
      </c>
      <c r="C8036" t="s">
        <v>39</v>
      </c>
      <c r="D8036" t="s">
        <v>3828</v>
      </c>
      <c r="E8036" t="s">
        <v>20</v>
      </c>
      <c r="F8036" t="b">
        <v>1</v>
      </c>
      <c r="G8036" t="s">
        <v>1420</v>
      </c>
      <c r="H8036" s="4">
        <v>45756.000717592593</v>
      </c>
      <c r="I8036" t="b">
        <v>0</v>
      </c>
      <c r="J8036" t="b">
        <v>0</v>
      </c>
      <c r="K8036" t="s">
        <v>1420</v>
      </c>
      <c r="L8036" t="s">
        <v>22</v>
      </c>
      <c r="M8036">
        <v>135000</v>
      </c>
      <c r="O8036" t="s">
        <v>1893</v>
      </c>
      <c r="P8036" t="s">
        <v>3555</v>
      </c>
    </row>
    <row r="8037" spans="1:16" x14ac:dyDescent="0.25">
      <c r="A8037" t="s">
        <v>2</v>
      </c>
      <c r="B8037" t="s">
        <v>2</v>
      </c>
      <c r="C8037" t="s">
        <v>774</v>
      </c>
      <c r="D8037" t="s">
        <v>3828</v>
      </c>
      <c r="E8037" t="s">
        <v>20</v>
      </c>
      <c r="F8037" t="b">
        <v>0</v>
      </c>
      <c r="G8037" t="s">
        <v>27</v>
      </c>
      <c r="H8037" s="4">
        <v>45756.054375</v>
      </c>
      <c r="I8037" t="b">
        <v>1</v>
      </c>
      <c r="J8037" t="b">
        <v>1</v>
      </c>
      <c r="K8037" t="s">
        <v>24</v>
      </c>
      <c r="L8037" t="s">
        <v>22</v>
      </c>
      <c r="M8037">
        <v>124500</v>
      </c>
      <c r="O8037" t="s">
        <v>10989</v>
      </c>
      <c r="P8037" t="s">
        <v>882</v>
      </c>
    </row>
    <row r="8038" spans="1:16" x14ac:dyDescent="0.25">
      <c r="A8038" t="s">
        <v>0</v>
      </c>
      <c r="B8038" t="s">
        <v>5143</v>
      </c>
      <c r="C8038" t="s">
        <v>26</v>
      </c>
      <c r="D8038" t="s">
        <v>3972</v>
      </c>
      <c r="E8038" t="s">
        <v>20</v>
      </c>
      <c r="F8038" t="b">
        <v>0</v>
      </c>
      <c r="G8038" t="s">
        <v>27</v>
      </c>
      <c r="H8038" s="4">
        <v>45756.083391203712</v>
      </c>
      <c r="I8038" t="b">
        <v>0</v>
      </c>
      <c r="J8038" t="b">
        <v>1</v>
      </c>
      <c r="K8038" t="s">
        <v>24</v>
      </c>
      <c r="L8038" t="s">
        <v>22</v>
      </c>
      <c r="M8038">
        <v>110000</v>
      </c>
      <c r="O8038" t="s">
        <v>3838</v>
      </c>
      <c r="P8038" t="s">
        <v>5144</v>
      </c>
    </row>
    <row r="8039" spans="1:16" x14ac:dyDescent="0.25">
      <c r="A8039" t="s">
        <v>2</v>
      </c>
      <c r="B8039" t="s">
        <v>10990</v>
      </c>
      <c r="C8039" t="s">
        <v>39</v>
      </c>
      <c r="D8039" t="s">
        <v>112</v>
      </c>
      <c r="E8039" t="s">
        <v>51</v>
      </c>
      <c r="F8039" t="b">
        <v>1</v>
      </c>
      <c r="G8039" t="s">
        <v>27</v>
      </c>
      <c r="H8039" s="4">
        <v>45756.179351851853</v>
      </c>
      <c r="I8039" t="b">
        <v>0</v>
      </c>
      <c r="J8039" t="b">
        <v>0</v>
      </c>
      <c r="K8039" t="s">
        <v>24</v>
      </c>
      <c r="L8039" t="s">
        <v>36</v>
      </c>
      <c r="N8039">
        <v>60</v>
      </c>
      <c r="O8039" t="s">
        <v>112</v>
      </c>
      <c r="P8039" t="s">
        <v>10991</v>
      </c>
    </row>
    <row r="8040" spans="1:16" x14ac:dyDescent="0.25">
      <c r="A8040" t="s">
        <v>0</v>
      </c>
      <c r="B8040" t="s">
        <v>3337</v>
      </c>
      <c r="C8040" t="s">
        <v>82</v>
      </c>
      <c r="D8040" t="s">
        <v>4356</v>
      </c>
      <c r="E8040" t="s">
        <v>20</v>
      </c>
      <c r="F8040" t="b">
        <v>0</v>
      </c>
      <c r="G8040" t="s">
        <v>27</v>
      </c>
      <c r="H8040" s="4">
        <v>45756.250011574077</v>
      </c>
      <c r="I8040" t="b">
        <v>1</v>
      </c>
      <c r="J8040" t="b">
        <v>0</v>
      </c>
      <c r="K8040" t="s">
        <v>24</v>
      </c>
      <c r="L8040" t="s">
        <v>22</v>
      </c>
      <c r="M8040">
        <v>129472</v>
      </c>
      <c r="O8040" t="s">
        <v>3872</v>
      </c>
      <c r="P8040" t="s">
        <v>10992</v>
      </c>
    </row>
    <row r="8041" spans="1:16" x14ac:dyDescent="0.25">
      <c r="A8041" t="s">
        <v>0</v>
      </c>
      <c r="B8041" t="s">
        <v>0</v>
      </c>
      <c r="C8041" t="s">
        <v>10993</v>
      </c>
      <c r="D8041" t="s">
        <v>4071</v>
      </c>
      <c r="E8041" t="s">
        <v>20</v>
      </c>
      <c r="F8041" t="b">
        <v>0</v>
      </c>
      <c r="G8041" t="s">
        <v>41</v>
      </c>
      <c r="H8041" s="4">
        <v>45756.250289351847</v>
      </c>
      <c r="I8041" t="b">
        <v>0</v>
      </c>
      <c r="J8041" t="b">
        <v>0</v>
      </c>
      <c r="K8041" t="s">
        <v>24</v>
      </c>
      <c r="L8041" t="s">
        <v>36</v>
      </c>
      <c r="N8041">
        <v>41.159999847412109</v>
      </c>
      <c r="O8041" t="s">
        <v>10994</v>
      </c>
      <c r="P8041" t="s">
        <v>2158</v>
      </c>
    </row>
    <row r="8042" spans="1:16" x14ac:dyDescent="0.25">
      <c r="A8042" t="s">
        <v>1</v>
      </c>
      <c r="B8042" t="s">
        <v>1999</v>
      </c>
      <c r="C8042" t="s">
        <v>1521</v>
      </c>
      <c r="D8042" t="s">
        <v>7878</v>
      </c>
      <c r="E8042" t="s">
        <v>20</v>
      </c>
      <c r="F8042" t="b">
        <v>0</v>
      </c>
      <c r="G8042" t="s">
        <v>52</v>
      </c>
      <c r="H8042" s="4">
        <v>45756.262615740743</v>
      </c>
      <c r="I8042" t="b">
        <v>0</v>
      </c>
      <c r="J8042" t="b">
        <v>0</v>
      </c>
      <c r="K8042" t="s">
        <v>24</v>
      </c>
      <c r="L8042" t="s">
        <v>22</v>
      </c>
      <c r="M8042">
        <v>113000</v>
      </c>
      <c r="O8042" t="s">
        <v>1549</v>
      </c>
      <c r="P8042" t="s">
        <v>4970</v>
      </c>
    </row>
    <row r="8043" spans="1:16" x14ac:dyDescent="0.25">
      <c r="A8043" t="s">
        <v>2</v>
      </c>
      <c r="B8043" t="s">
        <v>10995</v>
      </c>
      <c r="C8043" t="s">
        <v>500</v>
      </c>
      <c r="D8043" t="s">
        <v>3828</v>
      </c>
      <c r="E8043" t="s">
        <v>20</v>
      </c>
      <c r="F8043" t="b">
        <v>0</v>
      </c>
      <c r="G8043" t="s">
        <v>41</v>
      </c>
      <c r="H8043" s="4">
        <v>45756.26295138889</v>
      </c>
      <c r="I8043" t="b">
        <v>1</v>
      </c>
      <c r="J8043" t="b">
        <v>1</v>
      </c>
      <c r="K8043" t="s">
        <v>24</v>
      </c>
      <c r="L8043" t="s">
        <v>22</v>
      </c>
      <c r="M8043">
        <v>177943.5</v>
      </c>
      <c r="O8043" t="s">
        <v>3918</v>
      </c>
      <c r="P8043" t="s">
        <v>10996</v>
      </c>
    </row>
    <row r="8044" spans="1:16" x14ac:dyDescent="0.25">
      <c r="A8044" t="s">
        <v>40</v>
      </c>
      <c r="B8044" t="s">
        <v>10997</v>
      </c>
      <c r="C8044" t="s">
        <v>633</v>
      </c>
      <c r="D8044" t="s">
        <v>3972</v>
      </c>
      <c r="E8044" t="s">
        <v>20</v>
      </c>
      <c r="F8044" t="b">
        <v>0</v>
      </c>
      <c r="G8044" t="s">
        <v>27</v>
      </c>
      <c r="H8044" s="4">
        <v>45756.265914351847</v>
      </c>
      <c r="I8044" t="b">
        <v>0</v>
      </c>
      <c r="J8044" t="b">
        <v>1</v>
      </c>
      <c r="K8044" t="s">
        <v>24</v>
      </c>
      <c r="L8044" t="s">
        <v>22</v>
      </c>
      <c r="M8044">
        <v>180000</v>
      </c>
      <c r="O8044" t="s">
        <v>202</v>
      </c>
      <c r="P8044" t="s">
        <v>10998</v>
      </c>
    </row>
    <row r="8045" spans="1:16" x14ac:dyDescent="0.25">
      <c r="A8045" t="s">
        <v>1</v>
      </c>
      <c r="B8045" t="s">
        <v>10999</v>
      </c>
      <c r="C8045" t="s">
        <v>49</v>
      </c>
      <c r="D8045" t="s">
        <v>3828</v>
      </c>
      <c r="E8045" t="s">
        <v>20</v>
      </c>
      <c r="F8045" t="b">
        <v>0</v>
      </c>
      <c r="G8045" t="s">
        <v>41</v>
      </c>
      <c r="H8045" s="4">
        <v>45756.266053240739</v>
      </c>
      <c r="I8045" t="b">
        <v>0</v>
      </c>
      <c r="J8045" t="b">
        <v>1</v>
      </c>
      <c r="K8045" t="s">
        <v>24</v>
      </c>
      <c r="L8045" t="s">
        <v>22</v>
      </c>
      <c r="M8045">
        <v>184000</v>
      </c>
      <c r="O8045" t="s">
        <v>1738</v>
      </c>
      <c r="P8045" t="s">
        <v>1089</v>
      </c>
    </row>
    <row r="8046" spans="1:16" x14ac:dyDescent="0.25">
      <c r="A8046" t="s">
        <v>40</v>
      </c>
      <c r="B8046" t="s">
        <v>10997</v>
      </c>
      <c r="C8046" t="s">
        <v>114</v>
      </c>
      <c r="D8046" t="s">
        <v>3972</v>
      </c>
      <c r="E8046" t="s">
        <v>20</v>
      </c>
      <c r="F8046" t="b">
        <v>0</v>
      </c>
      <c r="G8046" t="s">
        <v>41</v>
      </c>
      <c r="H8046" s="4">
        <v>45756.268460648149</v>
      </c>
      <c r="I8046" t="b">
        <v>0</v>
      </c>
      <c r="J8046" t="b">
        <v>1</v>
      </c>
      <c r="K8046" t="s">
        <v>24</v>
      </c>
      <c r="L8046" t="s">
        <v>22</v>
      </c>
      <c r="M8046">
        <v>180000</v>
      </c>
      <c r="O8046" t="s">
        <v>202</v>
      </c>
      <c r="P8046" t="s">
        <v>10998</v>
      </c>
    </row>
    <row r="8047" spans="1:16" x14ac:dyDescent="0.25">
      <c r="A8047" t="s">
        <v>40</v>
      </c>
      <c r="B8047" t="s">
        <v>10997</v>
      </c>
      <c r="C8047" t="s">
        <v>11000</v>
      </c>
      <c r="D8047" t="s">
        <v>3972</v>
      </c>
      <c r="E8047" t="s">
        <v>20</v>
      </c>
      <c r="F8047" t="b">
        <v>0</v>
      </c>
      <c r="G8047" t="s">
        <v>41</v>
      </c>
      <c r="H8047" s="4">
        <v>45756.268587962957</v>
      </c>
      <c r="I8047" t="b">
        <v>0</v>
      </c>
      <c r="J8047" t="b">
        <v>1</v>
      </c>
      <c r="K8047" t="s">
        <v>24</v>
      </c>
      <c r="L8047" t="s">
        <v>22</v>
      </c>
      <c r="M8047">
        <v>180000</v>
      </c>
      <c r="O8047" t="s">
        <v>202</v>
      </c>
      <c r="P8047" t="s">
        <v>10998</v>
      </c>
    </row>
    <row r="8048" spans="1:16" x14ac:dyDescent="0.25">
      <c r="A8048" t="s">
        <v>40</v>
      </c>
      <c r="B8048" t="s">
        <v>10997</v>
      </c>
      <c r="C8048" t="s">
        <v>82</v>
      </c>
      <c r="D8048" t="s">
        <v>3972</v>
      </c>
      <c r="E8048" t="s">
        <v>20</v>
      </c>
      <c r="F8048" t="b">
        <v>0</v>
      </c>
      <c r="G8048" t="s">
        <v>41</v>
      </c>
      <c r="H8048" s="4">
        <v>45756.268599537027</v>
      </c>
      <c r="I8048" t="b">
        <v>0</v>
      </c>
      <c r="J8048" t="b">
        <v>1</v>
      </c>
      <c r="K8048" t="s">
        <v>24</v>
      </c>
      <c r="L8048" t="s">
        <v>22</v>
      </c>
      <c r="M8048">
        <v>180000</v>
      </c>
      <c r="O8048" t="s">
        <v>202</v>
      </c>
      <c r="P8048" t="s">
        <v>10998</v>
      </c>
    </row>
    <row r="8049" spans="1:16" x14ac:dyDescent="0.25">
      <c r="A8049" t="s">
        <v>2</v>
      </c>
      <c r="B8049" t="s">
        <v>10280</v>
      </c>
      <c r="C8049" t="s">
        <v>140</v>
      </c>
      <c r="D8049" t="s">
        <v>2208</v>
      </c>
      <c r="E8049" t="s">
        <v>20</v>
      </c>
      <c r="F8049" t="b">
        <v>0</v>
      </c>
      <c r="G8049" t="s">
        <v>35</v>
      </c>
      <c r="H8049" s="4">
        <v>45756.268634259257</v>
      </c>
      <c r="I8049" t="b">
        <v>1</v>
      </c>
      <c r="J8049" t="b">
        <v>1</v>
      </c>
      <c r="K8049" t="s">
        <v>24</v>
      </c>
      <c r="L8049" t="s">
        <v>22</v>
      </c>
      <c r="M8049">
        <v>115000</v>
      </c>
      <c r="O8049" t="s">
        <v>3591</v>
      </c>
      <c r="P8049" t="s">
        <v>10282</v>
      </c>
    </row>
    <row r="8050" spans="1:16" x14ac:dyDescent="0.25">
      <c r="A8050" t="s">
        <v>1</v>
      </c>
      <c r="B8050" t="s">
        <v>11001</v>
      </c>
      <c r="C8050" t="s">
        <v>192</v>
      </c>
      <c r="D8050" t="s">
        <v>3828</v>
      </c>
      <c r="E8050" t="s">
        <v>20</v>
      </c>
      <c r="F8050" t="b">
        <v>0</v>
      </c>
      <c r="G8050" t="s">
        <v>23</v>
      </c>
      <c r="H8050" s="4">
        <v>45756.280682870369</v>
      </c>
      <c r="I8050" t="b">
        <v>0</v>
      </c>
      <c r="J8050" t="b">
        <v>0</v>
      </c>
      <c r="K8050" t="s">
        <v>24</v>
      </c>
      <c r="L8050" t="s">
        <v>22</v>
      </c>
      <c r="M8050">
        <v>91979</v>
      </c>
      <c r="O8050" t="s">
        <v>3314</v>
      </c>
      <c r="P8050" t="s">
        <v>221</v>
      </c>
    </row>
    <row r="8051" spans="1:16" x14ac:dyDescent="0.25">
      <c r="A8051" t="s">
        <v>0</v>
      </c>
      <c r="B8051" t="s">
        <v>10885</v>
      </c>
      <c r="D8051" t="s">
        <v>3828</v>
      </c>
      <c r="E8051" t="s">
        <v>20</v>
      </c>
      <c r="F8051" t="b">
        <v>0</v>
      </c>
      <c r="G8051" t="s">
        <v>1420</v>
      </c>
      <c r="H8051" s="4">
        <v>45756.287303240737</v>
      </c>
      <c r="I8051" t="b">
        <v>0</v>
      </c>
      <c r="J8051" t="b">
        <v>0</v>
      </c>
      <c r="K8051" t="s">
        <v>1420</v>
      </c>
      <c r="L8051" t="s">
        <v>22</v>
      </c>
      <c r="M8051">
        <v>60000</v>
      </c>
      <c r="O8051" t="s">
        <v>10886</v>
      </c>
      <c r="P8051" t="s">
        <v>10887</v>
      </c>
    </row>
    <row r="8052" spans="1:16" x14ac:dyDescent="0.25">
      <c r="A8052" t="s">
        <v>0</v>
      </c>
      <c r="B8052" t="s">
        <v>875</v>
      </c>
      <c r="C8052" t="s">
        <v>3072</v>
      </c>
      <c r="D8052" t="s">
        <v>9608</v>
      </c>
      <c r="E8052" t="s">
        <v>20</v>
      </c>
      <c r="F8052" t="b">
        <v>0</v>
      </c>
      <c r="G8052" t="s">
        <v>27</v>
      </c>
      <c r="H8052" s="4">
        <v>45756.29184027778</v>
      </c>
      <c r="I8052" t="b">
        <v>0</v>
      </c>
      <c r="J8052" t="b">
        <v>0</v>
      </c>
      <c r="K8052" t="s">
        <v>24</v>
      </c>
      <c r="L8052" t="s">
        <v>36</v>
      </c>
      <c r="N8052">
        <v>35</v>
      </c>
      <c r="O8052" t="s">
        <v>2342</v>
      </c>
      <c r="P8052" t="s">
        <v>11002</v>
      </c>
    </row>
    <row r="8053" spans="1:16" x14ac:dyDescent="0.25">
      <c r="A8053" t="s">
        <v>2</v>
      </c>
      <c r="B8053" t="s">
        <v>307</v>
      </c>
      <c r="C8053" t="s">
        <v>11003</v>
      </c>
      <c r="D8053" t="s">
        <v>3956</v>
      </c>
      <c r="E8053" t="s">
        <v>20</v>
      </c>
      <c r="F8053" t="b">
        <v>0</v>
      </c>
      <c r="G8053" t="s">
        <v>27</v>
      </c>
      <c r="H8053" s="4">
        <v>45756.30978009259</v>
      </c>
      <c r="I8053" t="b">
        <v>0</v>
      </c>
      <c r="J8053" t="b">
        <v>1</v>
      </c>
      <c r="K8053" t="s">
        <v>24</v>
      </c>
      <c r="L8053" t="s">
        <v>36</v>
      </c>
      <c r="N8053">
        <v>45.745002746582031</v>
      </c>
      <c r="O8053" t="s">
        <v>8772</v>
      </c>
      <c r="P8053" t="s">
        <v>8773</v>
      </c>
    </row>
    <row r="8054" spans="1:16" x14ac:dyDescent="0.25">
      <c r="A8054" t="s">
        <v>0</v>
      </c>
      <c r="B8054" t="s">
        <v>10823</v>
      </c>
      <c r="C8054" t="s">
        <v>3740</v>
      </c>
      <c r="D8054" t="s">
        <v>3956</v>
      </c>
      <c r="E8054" t="s">
        <v>20</v>
      </c>
      <c r="F8054" t="b">
        <v>0</v>
      </c>
      <c r="G8054" t="s">
        <v>27</v>
      </c>
      <c r="H8054" s="4">
        <v>45756.333518518521</v>
      </c>
      <c r="I8054" t="b">
        <v>0</v>
      </c>
      <c r="J8054" t="b">
        <v>1</v>
      </c>
      <c r="K8054" t="s">
        <v>24</v>
      </c>
      <c r="L8054" t="s">
        <v>36</v>
      </c>
      <c r="N8054">
        <v>24.014999389648441</v>
      </c>
      <c r="O8054" t="s">
        <v>1982</v>
      </c>
      <c r="P8054" t="s">
        <v>10824</v>
      </c>
    </row>
    <row r="8055" spans="1:16" x14ac:dyDescent="0.25">
      <c r="A8055" t="s">
        <v>1</v>
      </c>
      <c r="B8055" t="s">
        <v>11004</v>
      </c>
      <c r="C8055" t="s">
        <v>449</v>
      </c>
      <c r="D8055" t="s">
        <v>3956</v>
      </c>
      <c r="E8055" t="s">
        <v>20</v>
      </c>
      <c r="F8055" t="b">
        <v>0</v>
      </c>
      <c r="G8055" t="s">
        <v>30</v>
      </c>
      <c r="H8055" s="4">
        <v>45756.334293981483</v>
      </c>
      <c r="I8055" t="b">
        <v>0</v>
      </c>
      <c r="J8055" t="b">
        <v>1</v>
      </c>
      <c r="K8055" t="s">
        <v>24</v>
      </c>
      <c r="L8055" t="s">
        <v>36</v>
      </c>
      <c r="N8055">
        <v>36.775001525878913</v>
      </c>
      <c r="O8055" t="s">
        <v>1071</v>
      </c>
    </row>
    <row r="8056" spans="1:16" x14ac:dyDescent="0.25">
      <c r="A8056" t="s">
        <v>1</v>
      </c>
      <c r="B8056" t="s">
        <v>11005</v>
      </c>
      <c r="C8056" t="s">
        <v>292</v>
      </c>
      <c r="D8056" t="s">
        <v>3956</v>
      </c>
      <c r="E8056" t="s">
        <v>20</v>
      </c>
      <c r="F8056" t="b">
        <v>0</v>
      </c>
      <c r="G8056" t="s">
        <v>30</v>
      </c>
      <c r="H8056" s="4">
        <v>45756.349664351852</v>
      </c>
      <c r="I8056" t="b">
        <v>0</v>
      </c>
      <c r="J8056" t="b">
        <v>1</v>
      </c>
      <c r="K8056" t="s">
        <v>24</v>
      </c>
      <c r="L8056" t="s">
        <v>36</v>
      </c>
      <c r="N8056">
        <v>28.319999694824219</v>
      </c>
      <c r="O8056" t="s">
        <v>254</v>
      </c>
      <c r="P8056" t="s">
        <v>3411</v>
      </c>
    </row>
    <row r="8057" spans="1:16" x14ac:dyDescent="0.25">
      <c r="A8057" t="s">
        <v>2</v>
      </c>
      <c r="B8057" t="s">
        <v>506</v>
      </c>
      <c r="C8057" t="s">
        <v>327</v>
      </c>
      <c r="D8057" t="s">
        <v>3828</v>
      </c>
      <c r="E8057" t="s">
        <v>20</v>
      </c>
      <c r="F8057" t="b">
        <v>0</v>
      </c>
      <c r="G8057" t="s">
        <v>35</v>
      </c>
      <c r="H8057" s="4">
        <v>45756.352175925917</v>
      </c>
      <c r="I8057" t="b">
        <v>0</v>
      </c>
      <c r="J8057" t="b">
        <v>1</v>
      </c>
      <c r="K8057" t="s">
        <v>24</v>
      </c>
      <c r="L8057" t="s">
        <v>22</v>
      </c>
      <c r="M8057">
        <v>135000</v>
      </c>
      <c r="O8057" t="s">
        <v>3150</v>
      </c>
      <c r="P8057" t="s">
        <v>11006</v>
      </c>
    </row>
    <row r="8058" spans="1:16" x14ac:dyDescent="0.25">
      <c r="A8058" t="s">
        <v>1</v>
      </c>
      <c r="B8058" t="s">
        <v>4042</v>
      </c>
      <c r="C8058" t="s">
        <v>87</v>
      </c>
      <c r="D8058" t="s">
        <v>3956</v>
      </c>
      <c r="E8058" t="s">
        <v>34</v>
      </c>
      <c r="F8058" t="b">
        <v>0</v>
      </c>
      <c r="G8058" t="s">
        <v>30</v>
      </c>
      <c r="H8058" s="4">
        <v>45756.39135416667</v>
      </c>
      <c r="I8058" t="b">
        <v>0</v>
      </c>
      <c r="J8058" t="b">
        <v>1</v>
      </c>
      <c r="K8058" t="s">
        <v>24</v>
      </c>
      <c r="L8058" t="s">
        <v>22</v>
      </c>
      <c r="M8058">
        <v>117731</v>
      </c>
      <c r="O8058" t="s">
        <v>800</v>
      </c>
      <c r="P8058" t="s">
        <v>4045</v>
      </c>
    </row>
    <row r="8059" spans="1:16" x14ac:dyDescent="0.25">
      <c r="A8059" t="s">
        <v>0</v>
      </c>
      <c r="B8059" t="s">
        <v>11007</v>
      </c>
      <c r="C8059" t="s">
        <v>748</v>
      </c>
      <c r="D8059" t="s">
        <v>4034</v>
      </c>
      <c r="E8059" t="s">
        <v>20</v>
      </c>
      <c r="F8059" t="b">
        <v>0</v>
      </c>
      <c r="G8059" t="s">
        <v>158</v>
      </c>
      <c r="H8059" s="4">
        <v>45756.395254629628</v>
      </c>
      <c r="I8059" t="b">
        <v>1</v>
      </c>
      <c r="J8059" t="b">
        <v>0</v>
      </c>
      <c r="K8059" t="s">
        <v>158</v>
      </c>
      <c r="L8059" t="s">
        <v>22</v>
      </c>
      <c r="M8059">
        <v>83723.5</v>
      </c>
      <c r="O8059" t="s">
        <v>11008</v>
      </c>
      <c r="P8059" t="s">
        <v>2205</v>
      </c>
    </row>
    <row r="8060" spans="1:16" x14ac:dyDescent="0.25">
      <c r="A8060" t="s">
        <v>0</v>
      </c>
      <c r="B8060" t="s">
        <v>0</v>
      </c>
      <c r="C8060" t="s">
        <v>11009</v>
      </c>
      <c r="D8060" t="s">
        <v>7546</v>
      </c>
      <c r="E8060" t="s">
        <v>34</v>
      </c>
      <c r="F8060" t="b">
        <v>0</v>
      </c>
      <c r="G8060" t="s">
        <v>41</v>
      </c>
      <c r="H8060" s="4">
        <v>45756.45884259259</v>
      </c>
      <c r="I8060" t="b">
        <v>0</v>
      </c>
      <c r="J8060" t="b">
        <v>0</v>
      </c>
      <c r="K8060" t="s">
        <v>24</v>
      </c>
      <c r="L8060" t="s">
        <v>36</v>
      </c>
      <c r="N8060">
        <v>15</v>
      </c>
      <c r="O8060" t="s">
        <v>7547</v>
      </c>
      <c r="P8060" t="s">
        <v>61</v>
      </c>
    </row>
    <row r="8061" spans="1:16" x14ac:dyDescent="0.25">
      <c r="A8061" t="s">
        <v>25</v>
      </c>
      <c r="B8061" t="s">
        <v>11010</v>
      </c>
      <c r="C8061" t="s">
        <v>2883</v>
      </c>
      <c r="D8061" t="s">
        <v>4092</v>
      </c>
      <c r="E8061" t="s">
        <v>20</v>
      </c>
      <c r="F8061" t="b">
        <v>0</v>
      </c>
      <c r="G8061" t="s">
        <v>30</v>
      </c>
      <c r="H8061" s="4">
        <v>45756.459282407413</v>
      </c>
      <c r="I8061" t="b">
        <v>0</v>
      </c>
      <c r="J8061" t="b">
        <v>1</v>
      </c>
      <c r="K8061" t="s">
        <v>24</v>
      </c>
      <c r="L8061" t="s">
        <v>36</v>
      </c>
      <c r="N8061">
        <v>60</v>
      </c>
      <c r="O8061" t="s">
        <v>1511</v>
      </c>
      <c r="P8061" t="s">
        <v>119</v>
      </c>
    </row>
    <row r="8062" spans="1:16" x14ac:dyDescent="0.25">
      <c r="A8062" t="s">
        <v>2</v>
      </c>
      <c r="B8062" t="s">
        <v>7006</v>
      </c>
      <c r="C8062" t="s">
        <v>47</v>
      </c>
      <c r="D8062" t="s">
        <v>2208</v>
      </c>
      <c r="E8062" t="s">
        <v>20</v>
      </c>
      <c r="F8062" t="b">
        <v>0</v>
      </c>
      <c r="G8062" t="s">
        <v>27</v>
      </c>
      <c r="H8062" s="4">
        <v>45756.476446759261</v>
      </c>
      <c r="I8062" t="b">
        <v>1</v>
      </c>
      <c r="J8062" t="b">
        <v>0</v>
      </c>
      <c r="K8062" t="s">
        <v>24</v>
      </c>
      <c r="L8062" t="s">
        <v>22</v>
      </c>
      <c r="M8062">
        <v>138100</v>
      </c>
      <c r="O8062" t="s">
        <v>1172</v>
      </c>
      <c r="P8062" t="s">
        <v>7007</v>
      </c>
    </row>
    <row r="8063" spans="1:16" x14ac:dyDescent="0.25">
      <c r="A8063" t="s">
        <v>1</v>
      </c>
      <c r="B8063" t="s">
        <v>11011</v>
      </c>
      <c r="C8063" t="s">
        <v>278</v>
      </c>
      <c r="D8063" t="s">
        <v>3969</v>
      </c>
      <c r="E8063" t="s">
        <v>20</v>
      </c>
      <c r="F8063" t="b">
        <v>0</v>
      </c>
      <c r="G8063" t="s">
        <v>23</v>
      </c>
      <c r="H8063" s="4">
        <v>45756.488946759258</v>
      </c>
      <c r="I8063" t="b">
        <v>0</v>
      </c>
      <c r="J8063" t="b">
        <v>1</v>
      </c>
      <c r="K8063" t="s">
        <v>24</v>
      </c>
      <c r="L8063" t="s">
        <v>22</v>
      </c>
      <c r="M8063">
        <v>149500</v>
      </c>
      <c r="O8063" t="s">
        <v>2328</v>
      </c>
      <c r="P8063" t="s">
        <v>10653</v>
      </c>
    </row>
    <row r="8064" spans="1:16" x14ac:dyDescent="0.25">
      <c r="A8064" t="s">
        <v>0</v>
      </c>
      <c r="B8064" t="s">
        <v>0</v>
      </c>
      <c r="C8064" t="s">
        <v>7559</v>
      </c>
      <c r="D8064" t="s">
        <v>7546</v>
      </c>
      <c r="E8064" t="s">
        <v>34</v>
      </c>
      <c r="F8064" t="b">
        <v>0</v>
      </c>
      <c r="G8064" t="s">
        <v>41</v>
      </c>
      <c r="H8064" s="4">
        <v>45756.500532407408</v>
      </c>
      <c r="I8064" t="b">
        <v>0</v>
      </c>
      <c r="J8064" t="b">
        <v>0</v>
      </c>
      <c r="K8064" t="s">
        <v>24</v>
      </c>
      <c r="L8064" t="s">
        <v>36</v>
      </c>
      <c r="N8064">
        <v>15</v>
      </c>
      <c r="O8064" t="s">
        <v>7547</v>
      </c>
      <c r="P8064" t="s">
        <v>61</v>
      </c>
    </row>
    <row r="8065" spans="1:16" x14ac:dyDescent="0.25">
      <c r="A8065" t="s">
        <v>89</v>
      </c>
      <c r="B8065" t="s">
        <v>3543</v>
      </c>
      <c r="C8065" t="s">
        <v>2580</v>
      </c>
      <c r="D8065" t="s">
        <v>3972</v>
      </c>
      <c r="E8065" t="s">
        <v>51</v>
      </c>
      <c r="F8065" t="b">
        <v>0</v>
      </c>
      <c r="G8065" t="s">
        <v>27</v>
      </c>
      <c r="H8065" s="4">
        <v>45756.517962962957</v>
      </c>
      <c r="I8065" t="b">
        <v>0</v>
      </c>
      <c r="J8065" t="b">
        <v>0</v>
      </c>
      <c r="K8065" t="s">
        <v>24</v>
      </c>
      <c r="L8065" t="s">
        <v>36</v>
      </c>
      <c r="N8065">
        <v>77.5</v>
      </c>
      <c r="O8065" t="s">
        <v>2586</v>
      </c>
      <c r="P8065" t="s">
        <v>11012</v>
      </c>
    </row>
    <row r="8066" spans="1:16" x14ac:dyDescent="0.25">
      <c r="A8066" t="s">
        <v>40</v>
      </c>
      <c r="B8066" t="s">
        <v>11013</v>
      </c>
      <c r="C8066" t="s">
        <v>160</v>
      </c>
      <c r="D8066" t="s">
        <v>3828</v>
      </c>
      <c r="E8066" t="s">
        <v>51</v>
      </c>
      <c r="F8066" t="b">
        <v>0</v>
      </c>
      <c r="G8066" t="s">
        <v>27</v>
      </c>
      <c r="H8066" s="4">
        <v>45756.518101851849</v>
      </c>
      <c r="I8066" t="b">
        <v>1</v>
      </c>
      <c r="J8066" t="b">
        <v>1</v>
      </c>
      <c r="K8066" t="s">
        <v>24</v>
      </c>
      <c r="L8066" t="s">
        <v>36</v>
      </c>
      <c r="N8066">
        <v>55</v>
      </c>
      <c r="O8066" t="s">
        <v>11014</v>
      </c>
      <c r="P8066" t="s">
        <v>48</v>
      </c>
    </row>
    <row r="8067" spans="1:16" x14ac:dyDescent="0.25">
      <c r="A8067" t="s">
        <v>2</v>
      </c>
      <c r="B8067" t="s">
        <v>1686</v>
      </c>
      <c r="C8067" t="s">
        <v>304</v>
      </c>
      <c r="D8067" t="s">
        <v>131</v>
      </c>
      <c r="F8067" t="b">
        <v>0</v>
      </c>
      <c r="G8067" t="s">
        <v>41</v>
      </c>
      <c r="H8067" s="4">
        <v>45756.518287037034</v>
      </c>
      <c r="I8067" t="b">
        <v>1</v>
      </c>
      <c r="J8067" t="b">
        <v>0</v>
      </c>
      <c r="K8067" t="s">
        <v>24</v>
      </c>
      <c r="L8067" t="s">
        <v>36</v>
      </c>
      <c r="N8067">
        <v>65</v>
      </c>
      <c r="O8067" t="s">
        <v>131</v>
      </c>
      <c r="P8067" t="s">
        <v>11015</v>
      </c>
    </row>
    <row r="8068" spans="1:16" x14ac:dyDescent="0.25">
      <c r="A8068" t="s">
        <v>0</v>
      </c>
      <c r="B8068" t="s">
        <v>11016</v>
      </c>
      <c r="C8068" t="s">
        <v>2636</v>
      </c>
      <c r="D8068" t="s">
        <v>4092</v>
      </c>
      <c r="E8068" t="s">
        <v>105</v>
      </c>
      <c r="F8068" t="b">
        <v>0</v>
      </c>
      <c r="G8068" t="s">
        <v>804</v>
      </c>
      <c r="H8068" s="4">
        <v>45756.523240740738</v>
      </c>
      <c r="I8068" t="b">
        <v>1</v>
      </c>
      <c r="J8068" t="b">
        <v>0</v>
      </c>
      <c r="K8068" t="s">
        <v>804</v>
      </c>
      <c r="L8068" t="s">
        <v>36</v>
      </c>
      <c r="N8068">
        <v>10</v>
      </c>
      <c r="O8068" t="s">
        <v>761</v>
      </c>
    </row>
    <row r="8069" spans="1:16" x14ac:dyDescent="0.25">
      <c r="A8069" t="s">
        <v>0</v>
      </c>
      <c r="B8069" t="s">
        <v>11017</v>
      </c>
      <c r="C8069" t="s">
        <v>114</v>
      </c>
      <c r="D8069" t="s">
        <v>3828</v>
      </c>
      <c r="E8069" t="s">
        <v>20</v>
      </c>
      <c r="F8069" t="b">
        <v>0</v>
      </c>
      <c r="G8069" t="s">
        <v>27</v>
      </c>
      <c r="H8069" s="4">
        <v>45756.541759259257</v>
      </c>
      <c r="I8069" t="b">
        <v>0</v>
      </c>
      <c r="J8069" t="b">
        <v>0</v>
      </c>
      <c r="K8069" t="s">
        <v>24</v>
      </c>
      <c r="L8069" t="s">
        <v>22</v>
      </c>
      <c r="M8069">
        <v>84700</v>
      </c>
      <c r="O8069" t="s">
        <v>1166</v>
      </c>
      <c r="P8069" t="s">
        <v>11018</v>
      </c>
    </row>
    <row r="8070" spans="1:16" x14ac:dyDescent="0.25">
      <c r="A8070" t="s">
        <v>0</v>
      </c>
      <c r="B8070" t="s">
        <v>0</v>
      </c>
      <c r="C8070" t="s">
        <v>2758</v>
      </c>
      <c r="D8070" t="s">
        <v>7546</v>
      </c>
      <c r="E8070" t="s">
        <v>34</v>
      </c>
      <c r="F8070" t="b">
        <v>0</v>
      </c>
      <c r="G8070" t="s">
        <v>41</v>
      </c>
      <c r="H8070" s="4">
        <v>45756.542175925933</v>
      </c>
      <c r="I8070" t="b">
        <v>0</v>
      </c>
      <c r="J8070" t="b">
        <v>0</v>
      </c>
      <c r="K8070" t="s">
        <v>24</v>
      </c>
      <c r="L8070" t="s">
        <v>36</v>
      </c>
      <c r="N8070">
        <v>15</v>
      </c>
      <c r="O8070" t="s">
        <v>7547</v>
      </c>
      <c r="P8070" t="s">
        <v>61</v>
      </c>
    </row>
    <row r="8071" spans="1:16" x14ac:dyDescent="0.25">
      <c r="A8071" t="s">
        <v>28</v>
      </c>
      <c r="B8071" t="s">
        <v>348</v>
      </c>
      <c r="C8071" t="s">
        <v>300</v>
      </c>
      <c r="D8071" t="s">
        <v>3972</v>
      </c>
      <c r="E8071" t="s">
        <v>20</v>
      </c>
      <c r="F8071" t="b">
        <v>0</v>
      </c>
      <c r="G8071" t="s">
        <v>27</v>
      </c>
      <c r="H8071" s="4">
        <v>45756.557534722233</v>
      </c>
      <c r="I8071" t="b">
        <v>0</v>
      </c>
      <c r="J8071" t="b">
        <v>1</v>
      </c>
      <c r="K8071" t="s">
        <v>24</v>
      </c>
      <c r="L8071" t="s">
        <v>22</v>
      </c>
      <c r="M8071">
        <v>180000</v>
      </c>
      <c r="O8071" t="s">
        <v>11019</v>
      </c>
      <c r="P8071" t="s">
        <v>11020</v>
      </c>
    </row>
    <row r="8072" spans="1:16" x14ac:dyDescent="0.25">
      <c r="A8072" t="s">
        <v>2</v>
      </c>
      <c r="B8072" t="s">
        <v>11021</v>
      </c>
      <c r="C8072" t="s">
        <v>1806</v>
      </c>
      <c r="D8072" t="s">
        <v>3956</v>
      </c>
      <c r="E8072" t="s">
        <v>20</v>
      </c>
      <c r="F8072" t="b">
        <v>0</v>
      </c>
      <c r="G8072" t="s">
        <v>41</v>
      </c>
      <c r="H8072" s="4">
        <v>45756.560127314813</v>
      </c>
      <c r="I8072" t="b">
        <v>0</v>
      </c>
      <c r="J8072" t="b">
        <v>0</v>
      </c>
      <c r="K8072" t="s">
        <v>24</v>
      </c>
      <c r="L8072" t="s">
        <v>36</v>
      </c>
      <c r="N8072">
        <v>56.475002288818359</v>
      </c>
      <c r="O8072" t="s">
        <v>349</v>
      </c>
      <c r="P8072" t="s">
        <v>11022</v>
      </c>
    </row>
    <row r="8073" spans="1:16" x14ac:dyDescent="0.25">
      <c r="A8073" t="s">
        <v>2</v>
      </c>
      <c r="B8073" t="s">
        <v>11023</v>
      </c>
      <c r="C8073" t="s">
        <v>6938</v>
      </c>
      <c r="D8073" t="s">
        <v>3972</v>
      </c>
      <c r="E8073" t="s">
        <v>20</v>
      </c>
      <c r="F8073" t="b">
        <v>0</v>
      </c>
      <c r="G8073" t="s">
        <v>314</v>
      </c>
      <c r="H8073" s="4">
        <v>45756.566134259258</v>
      </c>
      <c r="I8073" t="b">
        <v>0</v>
      </c>
      <c r="J8073" t="b">
        <v>0</v>
      </c>
      <c r="K8073" t="s">
        <v>314</v>
      </c>
      <c r="L8073" t="s">
        <v>22</v>
      </c>
      <c r="M8073">
        <v>350000</v>
      </c>
      <c r="O8073" t="s">
        <v>11024</v>
      </c>
      <c r="P8073" t="s">
        <v>11025</v>
      </c>
    </row>
    <row r="8074" spans="1:16" x14ac:dyDescent="0.25">
      <c r="A8074" t="s">
        <v>1</v>
      </c>
      <c r="B8074" t="s">
        <v>11026</v>
      </c>
      <c r="C8074" t="s">
        <v>82</v>
      </c>
      <c r="D8074" t="s">
        <v>3828</v>
      </c>
      <c r="E8074" t="s">
        <v>20</v>
      </c>
      <c r="F8074" t="b">
        <v>0</v>
      </c>
      <c r="G8074" t="s">
        <v>27</v>
      </c>
      <c r="H8074" s="4">
        <v>45756.599039351851</v>
      </c>
      <c r="I8074" t="b">
        <v>0</v>
      </c>
      <c r="J8074" t="b">
        <v>1</v>
      </c>
      <c r="K8074" t="s">
        <v>24</v>
      </c>
      <c r="L8074" t="s">
        <v>22</v>
      </c>
      <c r="M8074">
        <v>171500</v>
      </c>
      <c r="O8074" t="s">
        <v>11027</v>
      </c>
      <c r="P8074" t="s">
        <v>447</v>
      </c>
    </row>
    <row r="8075" spans="1:16" x14ac:dyDescent="0.25">
      <c r="A8075" t="s">
        <v>89</v>
      </c>
      <c r="B8075" t="s">
        <v>2726</v>
      </c>
      <c r="C8075" t="s">
        <v>84</v>
      </c>
      <c r="D8075" t="s">
        <v>3972</v>
      </c>
      <c r="E8075" t="s">
        <v>20</v>
      </c>
      <c r="F8075" t="b">
        <v>0</v>
      </c>
      <c r="G8075" t="s">
        <v>41</v>
      </c>
      <c r="H8075" s="4">
        <v>45756.625462962962</v>
      </c>
      <c r="I8075" t="b">
        <v>0</v>
      </c>
      <c r="J8075" t="b">
        <v>1</v>
      </c>
      <c r="K8075" t="s">
        <v>24</v>
      </c>
      <c r="L8075" t="s">
        <v>22</v>
      </c>
      <c r="M8075">
        <v>96150</v>
      </c>
      <c r="O8075" t="s">
        <v>11028</v>
      </c>
      <c r="P8075" t="s">
        <v>753</v>
      </c>
    </row>
    <row r="8076" spans="1:16" x14ac:dyDescent="0.25">
      <c r="A8076" t="s">
        <v>40</v>
      </c>
      <c r="B8076" t="s">
        <v>5402</v>
      </c>
      <c r="C8076" t="s">
        <v>199</v>
      </c>
      <c r="D8076" t="s">
        <v>3828</v>
      </c>
      <c r="E8076" t="s">
        <v>20</v>
      </c>
      <c r="F8076" t="b">
        <v>0</v>
      </c>
      <c r="G8076" t="s">
        <v>27</v>
      </c>
      <c r="H8076" s="4">
        <v>45756.642962962957</v>
      </c>
      <c r="I8076" t="b">
        <v>0</v>
      </c>
      <c r="J8076" t="b">
        <v>0</v>
      </c>
      <c r="K8076" t="s">
        <v>24</v>
      </c>
      <c r="L8076" t="s">
        <v>22</v>
      </c>
      <c r="M8076">
        <v>127500</v>
      </c>
      <c r="O8076" t="s">
        <v>1422</v>
      </c>
      <c r="P8076" t="s">
        <v>11029</v>
      </c>
    </row>
    <row r="8077" spans="1:16" x14ac:dyDescent="0.25">
      <c r="A8077" t="s">
        <v>1</v>
      </c>
      <c r="B8077" t="s">
        <v>9393</v>
      </c>
      <c r="C8077" t="s">
        <v>371</v>
      </c>
      <c r="D8077" t="s">
        <v>2208</v>
      </c>
      <c r="E8077" t="s">
        <v>20</v>
      </c>
      <c r="F8077" t="b">
        <v>0</v>
      </c>
      <c r="G8077" t="s">
        <v>27</v>
      </c>
      <c r="H8077" s="4">
        <v>45756.643113425933</v>
      </c>
      <c r="I8077" t="b">
        <v>0</v>
      </c>
      <c r="J8077" t="b">
        <v>0</v>
      </c>
      <c r="K8077" t="s">
        <v>24</v>
      </c>
      <c r="L8077" t="s">
        <v>22</v>
      </c>
      <c r="M8077">
        <v>95000</v>
      </c>
      <c r="O8077" t="s">
        <v>5490</v>
      </c>
      <c r="P8077" t="s">
        <v>9394</v>
      </c>
    </row>
    <row r="8078" spans="1:16" x14ac:dyDescent="0.25">
      <c r="A8078" t="s">
        <v>2</v>
      </c>
      <c r="B8078" t="s">
        <v>11030</v>
      </c>
      <c r="C8078" t="s">
        <v>42</v>
      </c>
      <c r="D8078" t="s">
        <v>3972</v>
      </c>
      <c r="E8078" t="s">
        <v>51</v>
      </c>
      <c r="F8078" t="b">
        <v>0</v>
      </c>
      <c r="G8078" t="s">
        <v>27</v>
      </c>
      <c r="H8078" s="4">
        <v>45756.643171296288</v>
      </c>
      <c r="I8078" t="b">
        <v>0</v>
      </c>
      <c r="J8078" t="b">
        <v>0</v>
      </c>
      <c r="K8078" t="s">
        <v>24</v>
      </c>
      <c r="L8078" t="s">
        <v>36</v>
      </c>
      <c r="N8078">
        <v>95</v>
      </c>
      <c r="O8078" t="s">
        <v>1137</v>
      </c>
      <c r="P8078" t="s">
        <v>48</v>
      </c>
    </row>
    <row r="8079" spans="1:16" x14ac:dyDescent="0.25">
      <c r="A8079" t="s">
        <v>89</v>
      </c>
      <c r="B8079" t="s">
        <v>11031</v>
      </c>
      <c r="C8079" t="s">
        <v>192</v>
      </c>
      <c r="D8079" t="s">
        <v>131</v>
      </c>
      <c r="F8079" t="b">
        <v>0</v>
      </c>
      <c r="G8079" t="s">
        <v>23</v>
      </c>
      <c r="H8079" s="4">
        <v>45756.655648148153</v>
      </c>
      <c r="I8079" t="b">
        <v>1</v>
      </c>
      <c r="J8079" t="b">
        <v>0</v>
      </c>
      <c r="K8079" t="s">
        <v>24</v>
      </c>
      <c r="L8079" t="s">
        <v>36</v>
      </c>
      <c r="N8079">
        <v>33</v>
      </c>
      <c r="O8079" t="s">
        <v>131</v>
      </c>
    </row>
    <row r="8080" spans="1:16" x14ac:dyDescent="0.25">
      <c r="A8080" t="s">
        <v>2</v>
      </c>
      <c r="B8080" t="s">
        <v>11032</v>
      </c>
      <c r="C8080" t="s">
        <v>1338</v>
      </c>
      <c r="D8080" t="s">
        <v>3828</v>
      </c>
      <c r="E8080" t="s">
        <v>51</v>
      </c>
      <c r="F8080" t="b">
        <v>0</v>
      </c>
      <c r="G8080" t="s">
        <v>27</v>
      </c>
      <c r="H8080" s="4">
        <v>45756.684652777767</v>
      </c>
      <c r="I8080" t="b">
        <v>1</v>
      </c>
      <c r="J8080" t="b">
        <v>0</v>
      </c>
      <c r="K8080" t="s">
        <v>24</v>
      </c>
      <c r="L8080" t="s">
        <v>36</v>
      </c>
      <c r="N8080">
        <v>65</v>
      </c>
      <c r="O8080" t="s">
        <v>9837</v>
      </c>
      <c r="P8080" t="s">
        <v>11033</v>
      </c>
    </row>
    <row r="8081" spans="1:16" x14ac:dyDescent="0.25">
      <c r="A8081" t="s">
        <v>2</v>
      </c>
      <c r="B8081" t="s">
        <v>1302</v>
      </c>
      <c r="C8081" t="s">
        <v>1722</v>
      </c>
      <c r="D8081" t="s">
        <v>3972</v>
      </c>
      <c r="F8081" t="b">
        <v>0</v>
      </c>
      <c r="G8081" t="s">
        <v>41</v>
      </c>
      <c r="H8081" s="4">
        <v>45756.685162037043</v>
      </c>
      <c r="I8081" t="b">
        <v>0</v>
      </c>
      <c r="J8081" t="b">
        <v>1</v>
      </c>
      <c r="K8081" t="s">
        <v>24</v>
      </c>
      <c r="L8081" t="s">
        <v>36</v>
      </c>
      <c r="N8081">
        <v>67.5</v>
      </c>
      <c r="O8081" t="s">
        <v>2016</v>
      </c>
      <c r="P8081" t="s">
        <v>11034</v>
      </c>
    </row>
    <row r="8082" spans="1:16" x14ac:dyDescent="0.25">
      <c r="A8082" t="s">
        <v>0</v>
      </c>
      <c r="B8082" t="s">
        <v>1782</v>
      </c>
      <c r="C8082" t="s">
        <v>801</v>
      </c>
      <c r="D8082" t="s">
        <v>2208</v>
      </c>
      <c r="E8082" t="s">
        <v>20</v>
      </c>
      <c r="F8082" t="b">
        <v>0</v>
      </c>
      <c r="G8082" t="s">
        <v>27</v>
      </c>
      <c r="H8082" s="4">
        <v>45756.726435185177</v>
      </c>
      <c r="I8082" t="b">
        <v>0</v>
      </c>
      <c r="J8082" t="b">
        <v>1</v>
      </c>
      <c r="K8082" t="s">
        <v>24</v>
      </c>
      <c r="L8082" t="s">
        <v>22</v>
      </c>
      <c r="M8082">
        <v>88500</v>
      </c>
      <c r="O8082" t="s">
        <v>11035</v>
      </c>
      <c r="P8082" t="s">
        <v>11036</v>
      </c>
    </row>
    <row r="8083" spans="1:16" x14ac:dyDescent="0.25">
      <c r="A8083" t="s">
        <v>0</v>
      </c>
      <c r="B8083" t="s">
        <v>11037</v>
      </c>
      <c r="C8083" t="s">
        <v>151</v>
      </c>
      <c r="D8083" t="s">
        <v>3828</v>
      </c>
      <c r="E8083" t="s">
        <v>20</v>
      </c>
      <c r="F8083" t="b">
        <v>0</v>
      </c>
      <c r="G8083" t="s">
        <v>30</v>
      </c>
      <c r="H8083" s="4">
        <v>45756.750821759262</v>
      </c>
      <c r="I8083" t="b">
        <v>0</v>
      </c>
      <c r="J8083" t="b">
        <v>1</v>
      </c>
      <c r="K8083" t="s">
        <v>24</v>
      </c>
      <c r="L8083" t="s">
        <v>22</v>
      </c>
      <c r="M8083">
        <v>67500</v>
      </c>
      <c r="O8083" t="s">
        <v>11038</v>
      </c>
      <c r="P8083" t="s">
        <v>1948</v>
      </c>
    </row>
    <row r="8084" spans="1:16" x14ac:dyDescent="0.25">
      <c r="A8084" t="s">
        <v>0</v>
      </c>
      <c r="B8084" t="s">
        <v>0</v>
      </c>
      <c r="C8084" t="s">
        <v>704</v>
      </c>
      <c r="D8084" t="s">
        <v>4083</v>
      </c>
      <c r="E8084" t="s">
        <v>20</v>
      </c>
      <c r="F8084" t="b">
        <v>0</v>
      </c>
      <c r="G8084" t="s">
        <v>30</v>
      </c>
      <c r="H8084" s="4">
        <v>45756.750949074078</v>
      </c>
      <c r="I8084" t="b">
        <v>0</v>
      </c>
      <c r="J8084" t="b">
        <v>0</v>
      </c>
      <c r="K8084" t="s">
        <v>24</v>
      </c>
      <c r="L8084" t="s">
        <v>22</v>
      </c>
      <c r="M8084">
        <v>121000</v>
      </c>
      <c r="O8084" t="s">
        <v>74</v>
      </c>
      <c r="P8084" t="s">
        <v>9874</v>
      </c>
    </row>
    <row r="8085" spans="1:16" x14ac:dyDescent="0.25">
      <c r="A8085" t="s">
        <v>2</v>
      </c>
      <c r="B8085" t="s">
        <v>3413</v>
      </c>
      <c r="C8085" t="s">
        <v>39</v>
      </c>
      <c r="D8085" t="s">
        <v>3828</v>
      </c>
      <c r="E8085" t="s">
        <v>20</v>
      </c>
      <c r="F8085" t="b">
        <v>1</v>
      </c>
      <c r="G8085" t="s">
        <v>27</v>
      </c>
      <c r="H8085" s="4">
        <v>45756.767939814818</v>
      </c>
      <c r="I8085" t="b">
        <v>1</v>
      </c>
      <c r="J8085" t="b">
        <v>0</v>
      </c>
      <c r="K8085" t="s">
        <v>24</v>
      </c>
      <c r="L8085" t="s">
        <v>36</v>
      </c>
      <c r="N8085">
        <v>52.5</v>
      </c>
      <c r="O8085" t="s">
        <v>11039</v>
      </c>
      <c r="P8085" t="s">
        <v>11040</v>
      </c>
    </row>
    <row r="8086" spans="1:16" x14ac:dyDescent="0.25">
      <c r="A8086" t="s">
        <v>89</v>
      </c>
      <c r="B8086" t="s">
        <v>2377</v>
      </c>
      <c r="C8086" t="s">
        <v>365</v>
      </c>
      <c r="D8086" t="s">
        <v>3972</v>
      </c>
      <c r="E8086" t="s">
        <v>51</v>
      </c>
      <c r="F8086" t="b">
        <v>0</v>
      </c>
      <c r="G8086" t="s">
        <v>27</v>
      </c>
      <c r="H8086" s="4">
        <v>45756.76798611111</v>
      </c>
      <c r="I8086" t="b">
        <v>1</v>
      </c>
      <c r="J8086" t="b">
        <v>0</v>
      </c>
      <c r="K8086" t="s">
        <v>24</v>
      </c>
      <c r="L8086" t="s">
        <v>36</v>
      </c>
      <c r="N8086">
        <v>80</v>
      </c>
      <c r="O8086" t="s">
        <v>2352</v>
      </c>
      <c r="P8086" t="s">
        <v>11041</v>
      </c>
    </row>
    <row r="8087" spans="1:16" x14ac:dyDescent="0.25">
      <c r="A8087" t="s">
        <v>2</v>
      </c>
      <c r="B8087" t="s">
        <v>11042</v>
      </c>
      <c r="C8087" t="s">
        <v>73</v>
      </c>
      <c r="D8087" t="s">
        <v>3828</v>
      </c>
      <c r="E8087" t="s">
        <v>20</v>
      </c>
      <c r="F8087" t="b">
        <v>0</v>
      </c>
      <c r="G8087" t="s">
        <v>27</v>
      </c>
      <c r="H8087" s="4">
        <v>45756.76798611111</v>
      </c>
      <c r="I8087" t="b">
        <v>0</v>
      </c>
      <c r="J8087" t="b">
        <v>0</v>
      </c>
      <c r="K8087" t="s">
        <v>24</v>
      </c>
      <c r="L8087" t="s">
        <v>22</v>
      </c>
      <c r="M8087">
        <v>125000</v>
      </c>
      <c r="O8087" t="s">
        <v>7748</v>
      </c>
      <c r="P8087" t="s">
        <v>11043</v>
      </c>
    </row>
    <row r="8088" spans="1:16" x14ac:dyDescent="0.25">
      <c r="A8088" t="s">
        <v>2</v>
      </c>
      <c r="B8088" t="s">
        <v>2</v>
      </c>
      <c r="C8088" t="s">
        <v>2749</v>
      </c>
      <c r="D8088" t="s">
        <v>4083</v>
      </c>
      <c r="E8088" t="s">
        <v>20</v>
      </c>
      <c r="F8088" t="b">
        <v>0</v>
      </c>
      <c r="G8088" t="s">
        <v>27</v>
      </c>
      <c r="H8088" s="4">
        <v>45756.768182870372</v>
      </c>
      <c r="I8088" t="b">
        <v>1</v>
      </c>
      <c r="J8088" t="b">
        <v>0</v>
      </c>
      <c r="K8088" t="s">
        <v>24</v>
      </c>
      <c r="L8088" t="s">
        <v>22</v>
      </c>
      <c r="M8088">
        <v>95000</v>
      </c>
      <c r="O8088" t="s">
        <v>202</v>
      </c>
      <c r="P8088" t="s">
        <v>11044</v>
      </c>
    </row>
    <row r="8089" spans="1:16" x14ac:dyDescent="0.25">
      <c r="A8089" t="s">
        <v>0</v>
      </c>
      <c r="B8089" t="s">
        <v>11045</v>
      </c>
      <c r="C8089" t="s">
        <v>180</v>
      </c>
      <c r="D8089" t="s">
        <v>3956</v>
      </c>
      <c r="E8089" t="s">
        <v>20</v>
      </c>
      <c r="F8089" t="b">
        <v>0</v>
      </c>
      <c r="G8089" t="s">
        <v>41</v>
      </c>
      <c r="H8089" s="4">
        <v>45756.833645833343</v>
      </c>
      <c r="I8089" t="b">
        <v>0</v>
      </c>
      <c r="J8089" t="b">
        <v>0</v>
      </c>
      <c r="K8089" t="s">
        <v>24</v>
      </c>
      <c r="L8089" t="s">
        <v>36</v>
      </c>
      <c r="N8089">
        <v>36.75</v>
      </c>
      <c r="O8089" t="s">
        <v>8549</v>
      </c>
      <c r="P8089" t="s">
        <v>8550</v>
      </c>
    </row>
    <row r="8090" spans="1:16" x14ac:dyDescent="0.25">
      <c r="A8090" t="s">
        <v>0</v>
      </c>
      <c r="B8090" t="s">
        <v>11046</v>
      </c>
      <c r="C8090" t="s">
        <v>118</v>
      </c>
      <c r="D8090" t="s">
        <v>3828</v>
      </c>
      <c r="E8090" t="s">
        <v>20</v>
      </c>
      <c r="F8090" t="b">
        <v>0</v>
      </c>
      <c r="G8090" t="s">
        <v>27</v>
      </c>
      <c r="H8090" s="4">
        <v>45756.875092592592</v>
      </c>
      <c r="I8090" t="b">
        <v>0</v>
      </c>
      <c r="J8090" t="b">
        <v>1</v>
      </c>
      <c r="K8090" t="s">
        <v>24</v>
      </c>
      <c r="L8090" t="s">
        <v>22</v>
      </c>
      <c r="M8090">
        <v>105200</v>
      </c>
      <c r="O8090" t="s">
        <v>546</v>
      </c>
      <c r="P8090" t="s">
        <v>11047</v>
      </c>
    </row>
    <row r="8091" spans="1:16" x14ac:dyDescent="0.25">
      <c r="A8091" t="s">
        <v>139</v>
      </c>
      <c r="B8091" t="s">
        <v>11048</v>
      </c>
      <c r="C8091" t="s">
        <v>47</v>
      </c>
      <c r="D8091" t="s">
        <v>3828</v>
      </c>
      <c r="E8091" t="s">
        <v>20</v>
      </c>
      <c r="F8091" t="b">
        <v>0</v>
      </c>
      <c r="G8091" t="s">
        <v>41</v>
      </c>
      <c r="H8091" s="4">
        <v>45756.89334490741</v>
      </c>
      <c r="I8091" t="b">
        <v>0</v>
      </c>
      <c r="J8091" t="b">
        <v>1</v>
      </c>
      <c r="K8091" t="s">
        <v>24</v>
      </c>
      <c r="L8091" t="s">
        <v>22</v>
      </c>
      <c r="M8091">
        <v>137300</v>
      </c>
      <c r="O8091" t="s">
        <v>11049</v>
      </c>
      <c r="P8091" t="s">
        <v>4856</v>
      </c>
    </row>
    <row r="8092" spans="1:16" x14ac:dyDescent="0.25">
      <c r="A8092" t="s">
        <v>2</v>
      </c>
      <c r="B8092" t="s">
        <v>2</v>
      </c>
      <c r="C8092" t="s">
        <v>515</v>
      </c>
      <c r="D8092" t="s">
        <v>3972</v>
      </c>
      <c r="E8092" t="s">
        <v>51</v>
      </c>
      <c r="F8092" t="b">
        <v>0</v>
      </c>
      <c r="G8092" t="s">
        <v>35</v>
      </c>
      <c r="H8092" s="4">
        <v>45756.893738425933</v>
      </c>
      <c r="I8092" t="b">
        <v>0</v>
      </c>
      <c r="J8092" t="b">
        <v>1</v>
      </c>
      <c r="K8092" t="s">
        <v>24</v>
      </c>
      <c r="L8092" t="s">
        <v>36</v>
      </c>
      <c r="N8092">
        <v>69.395004272460938</v>
      </c>
      <c r="O8092" t="s">
        <v>3933</v>
      </c>
      <c r="P8092" t="s">
        <v>11050</v>
      </c>
    </row>
    <row r="8093" spans="1:16" x14ac:dyDescent="0.25">
      <c r="A8093" t="s">
        <v>2</v>
      </c>
      <c r="B8093" t="s">
        <v>11051</v>
      </c>
      <c r="C8093" t="s">
        <v>1007</v>
      </c>
      <c r="D8093" t="s">
        <v>3972</v>
      </c>
      <c r="E8093" t="s">
        <v>51</v>
      </c>
      <c r="F8093" t="b">
        <v>0</v>
      </c>
      <c r="G8093" t="s">
        <v>30</v>
      </c>
      <c r="H8093" s="4">
        <v>45756.894386574073</v>
      </c>
      <c r="I8093" t="b">
        <v>0</v>
      </c>
      <c r="J8093" t="b">
        <v>1</v>
      </c>
      <c r="K8093" t="s">
        <v>24</v>
      </c>
      <c r="L8093" t="s">
        <v>36</v>
      </c>
      <c r="N8093">
        <v>59</v>
      </c>
      <c r="O8093" t="s">
        <v>3933</v>
      </c>
      <c r="P8093" t="s">
        <v>11052</v>
      </c>
    </row>
    <row r="8094" spans="1:16" x14ac:dyDescent="0.25">
      <c r="A8094" t="s">
        <v>139</v>
      </c>
      <c r="B8094" t="s">
        <v>1232</v>
      </c>
      <c r="C8094" t="s">
        <v>465</v>
      </c>
      <c r="D8094" t="s">
        <v>3972</v>
      </c>
      <c r="E8094" t="s">
        <v>20</v>
      </c>
      <c r="F8094" t="b">
        <v>0</v>
      </c>
      <c r="G8094" t="s">
        <v>41</v>
      </c>
      <c r="H8094" s="4">
        <v>45756.916979166657</v>
      </c>
      <c r="I8094" t="b">
        <v>0</v>
      </c>
      <c r="J8094" t="b">
        <v>0</v>
      </c>
      <c r="K8094" t="s">
        <v>24</v>
      </c>
      <c r="L8094" t="s">
        <v>22</v>
      </c>
      <c r="M8094">
        <v>95000</v>
      </c>
      <c r="O8094" t="s">
        <v>3827</v>
      </c>
      <c r="P8094" t="s">
        <v>2400</v>
      </c>
    </row>
    <row r="8095" spans="1:16" x14ac:dyDescent="0.25">
      <c r="A8095" t="s">
        <v>2</v>
      </c>
      <c r="B8095" t="s">
        <v>11053</v>
      </c>
      <c r="C8095" t="s">
        <v>489</v>
      </c>
      <c r="D8095" t="s">
        <v>2208</v>
      </c>
      <c r="E8095" t="s">
        <v>20</v>
      </c>
      <c r="F8095" t="b">
        <v>0</v>
      </c>
      <c r="G8095" t="s">
        <v>27</v>
      </c>
      <c r="H8095" s="4">
        <v>45756.934652777767</v>
      </c>
      <c r="I8095" t="b">
        <v>1</v>
      </c>
      <c r="J8095" t="b">
        <v>0</v>
      </c>
      <c r="K8095" t="s">
        <v>24</v>
      </c>
      <c r="L8095" t="s">
        <v>36</v>
      </c>
      <c r="N8095">
        <v>90.354995727539063</v>
      </c>
      <c r="O8095" t="s">
        <v>2425</v>
      </c>
      <c r="P8095" t="s">
        <v>11054</v>
      </c>
    </row>
    <row r="8096" spans="1:16" x14ac:dyDescent="0.25">
      <c r="A8096" t="s">
        <v>40</v>
      </c>
      <c r="B8096" t="s">
        <v>11055</v>
      </c>
      <c r="C8096" t="s">
        <v>653</v>
      </c>
      <c r="D8096" t="s">
        <v>3972</v>
      </c>
      <c r="E8096" t="s">
        <v>20</v>
      </c>
      <c r="F8096" t="b">
        <v>0</v>
      </c>
      <c r="G8096" t="s">
        <v>27</v>
      </c>
      <c r="H8096" s="4">
        <v>45756.93478009259</v>
      </c>
      <c r="I8096" t="b">
        <v>0</v>
      </c>
      <c r="J8096" t="b">
        <v>0</v>
      </c>
      <c r="K8096" t="s">
        <v>24</v>
      </c>
      <c r="L8096" t="s">
        <v>22</v>
      </c>
      <c r="M8096">
        <v>132500</v>
      </c>
      <c r="O8096" t="s">
        <v>11056</v>
      </c>
      <c r="P8096" t="s">
        <v>11057</v>
      </c>
    </row>
    <row r="8097" spans="1:16" x14ac:dyDescent="0.25">
      <c r="A8097" t="s">
        <v>40</v>
      </c>
      <c r="B8097" t="s">
        <v>11058</v>
      </c>
      <c r="C8097" t="s">
        <v>73</v>
      </c>
      <c r="D8097" t="s">
        <v>3828</v>
      </c>
      <c r="E8097" t="s">
        <v>20</v>
      </c>
      <c r="F8097" t="b">
        <v>0</v>
      </c>
      <c r="G8097" t="s">
        <v>41</v>
      </c>
      <c r="H8097" s="4">
        <v>45756.935115740736</v>
      </c>
      <c r="I8097" t="b">
        <v>0</v>
      </c>
      <c r="J8097" t="b">
        <v>0</v>
      </c>
      <c r="K8097" t="s">
        <v>24</v>
      </c>
      <c r="L8097" t="s">
        <v>36</v>
      </c>
      <c r="N8097">
        <v>47.5</v>
      </c>
      <c r="O8097" t="s">
        <v>11059</v>
      </c>
      <c r="P8097" t="s">
        <v>11060</v>
      </c>
    </row>
    <row r="8098" spans="1:16" x14ac:dyDescent="0.25">
      <c r="A8098" t="s">
        <v>2</v>
      </c>
      <c r="B8098" t="s">
        <v>2</v>
      </c>
      <c r="C8098" t="s">
        <v>1636</v>
      </c>
      <c r="D8098" t="s">
        <v>3600</v>
      </c>
      <c r="E8098" t="s">
        <v>51</v>
      </c>
      <c r="F8098" t="b">
        <v>0</v>
      </c>
      <c r="G8098" t="s">
        <v>52</v>
      </c>
      <c r="H8098" s="4">
        <v>45756.936215277783</v>
      </c>
      <c r="I8098" t="b">
        <v>1</v>
      </c>
      <c r="J8098" t="b">
        <v>1</v>
      </c>
      <c r="K8098" t="s">
        <v>24</v>
      </c>
      <c r="L8098" t="s">
        <v>36</v>
      </c>
      <c r="N8098">
        <v>60.130001068115227</v>
      </c>
      <c r="O8098" t="s">
        <v>783</v>
      </c>
      <c r="P8098" t="s">
        <v>11061</v>
      </c>
    </row>
    <row r="8099" spans="1:16" x14ac:dyDescent="0.25">
      <c r="A8099" t="s">
        <v>19</v>
      </c>
      <c r="B8099" t="s">
        <v>19</v>
      </c>
      <c r="C8099" t="s">
        <v>829</v>
      </c>
      <c r="D8099" t="s">
        <v>5534</v>
      </c>
      <c r="E8099" t="s">
        <v>20</v>
      </c>
      <c r="F8099" t="b">
        <v>0</v>
      </c>
      <c r="G8099" t="s">
        <v>27</v>
      </c>
      <c r="H8099" s="4">
        <v>45757.015856481477</v>
      </c>
      <c r="I8099" t="b">
        <v>0</v>
      </c>
      <c r="J8099" t="b">
        <v>1</v>
      </c>
      <c r="K8099" t="s">
        <v>24</v>
      </c>
      <c r="L8099" t="s">
        <v>22</v>
      </c>
      <c r="M8099">
        <v>108267</v>
      </c>
      <c r="O8099" t="s">
        <v>11062</v>
      </c>
      <c r="P8099" t="s">
        <v>1095</v>
      </c>
    </row>
    <row r="8100" spans="1:16" x14ac:dyDescent="0.25">
      <c r="A8100" t="s">
        <v>1</v>
      </c>
      <c r="B8100" t="s">
        <v>11063</v>
      </c>
      <c r="C8100" t="s">
        <v>2247</v>
      </c>
      <c r="D8100" t="s">
        <v>3828</v>
      </c>
      <c r="E8100" t="s">
        <v>20</v>
      </c>
      <c r="F8100" t="b">
        <v>0</v>
      </c>
      <c r="G8100" t="s">
        <v>27</v>
      </c>
      <c r="H8100" s="4">
        <v>45757.015868055547</v>
      </c>
      <c r="I8100" t="b">
        <v>1</v>
      </c>
      <c r="J8100" t="b">
        <v>0</v>
      </c>
      <c r="K8100" t="s">
        <v>24</v>
      </c>
      <c r="L8100" t="s">
        <v>22</v>
      </c>
      <c r="M8100">
        <v>120000</v>
      </c>
      <c r="O8100" t="s">
        <v>11064</v>
      </c>
      <c r="P8100" t="s">
        <v>447</v>
      </c>
    </row>
    <row r="8101" spans="1:16" x14ac:dyDescent="0.25">
      <c r="A8101" t="s">
        <v>0</v>
      </c>
      <c r="B8101" t="s">
        <v>0</v>
      </c>
      <c r="C8101" t="s">
        <v>11065</v>
      </c>
      <c r="D8101" t="s">
        <v>7546</v>
      </c>
      <c r="E8101" t="s">
        <v>34</v>
      </c>
      <c r="F8101" t="b">
        <v>0</v>
      </c>
      <c r="G8101" t="s">
        <v>41</v>
      </c>
      <c r="H8101" s="4">
        <v>45757.20884259259</v>
      </c>
      <c r="I8101" t="b">
        <v>0</v>
      </c>
      <c r="J8101" t="b">
        <v>0</v>
      </c>
      <c r="K8101" t="s">
        <v>24</v>
      </c>
      <c r="L8101" t="s">
        <v>36</v>
      </c>
      <c r="N8101">
        <v>15</v>
      </c>
      <c r="O8101" t="s">
        <v>7547</v>
      </c>
      <c r="P8101" t="s">
        <v>61</v>
      </c>
    </row>
    <row r="8102" spans="1:16" x14ac:dyDescent="0.25">
      <c r="A8102" t="s">
        <v>25</v>
      </c>
      <c r="B8102" t="s">
        <v>4988</v>
      </c>
      <c r="C8102" t="s">
        <v>82</v>
      </c>
      <c r="D8102" t="s">
        <v>4092</v>
      </c>
      <c r="E8102" t="s">
        <v>20</v>
      </c>
      <c r="F8102" t="b">
        <v>0</v>
      </c>
      <c r="G8102" t="s">
        <v>27</v>
      </c>
      <c r="H8102" s="4">
        <v>45757.250011574077</v>
      </c>
      <c r="I8102" t="b">
        <v>0</v>
      </c>
      <c r="J8102" t="b">
        <v>1</v>
      </c>
      <c r="K8102" t="s">
        <v>24</v>
      </c>
      <c r="L8102" t="s">
        <v>36</v>
      </c>
      <c r="N8102">
        <v>74</v>
      </c>
      <c r="O8102" t="s">
        <v>1511</v>
      </c>
      <c r="P8102" t="s">
        <v>4989</v>
      </c>
    </row>
    <row r="8103" spans="1:16" x14ac:dyDescent="0.25">
      <c r="A8103" t="s">
        <v>0</v>
      </c>
      <c r="B8103" t="s">
        <v>3561</v>
      </c>
      <c r="C8103" t="s">
        <v>376</v>
      </c>
      <c r="D8103" t="s">
        <v>3828</v>
      </c>
      <c r="E8103" t="s">
        <v>20</v>
      </c>
      <c r="F8103" t="b">
        <v>0</v>
      </c>
      <c r="G8103" t="s">
        <v>52</v>
      </c>
      <c r="H8103" s="4">
        <v>45757.250717592593</v>
      </c>
      <c r="I8103" t="b">
        <v>0</v>
      </c>
      <c r="J8103" t="b">
        <v>0</v>
      </c>
      <c r="K8103" t="s">
        <v>24</v>
      </c>
      <c r="L8103" t="s">
        <v>22</v>
      </c>
      <c r="M8103">
        <v>85000</v>
      </c>
      <c r="O8103" t="s">
        <v>398</v>
      </c>
      <c r="P8103" t="s">
        <v>11066</v>
      </c>
    </row>
    <row r="8104" spans="1:16" x14ac:dyDescent="0.25">
      <c r="A8104" t="s">
        <v>0</v>
      </c>
      <c r="B8104" t="s">
        <v>11067</v>
      </c>
      <c r="C8104" t="s">
        <v>3787</v>
      </c>
      <c r="D8104" t="s">
        <v>3828</v>
      </c>
      <c r="E8104" t="s">
        <v>20</v>
      </c>
      <c r="F8104" t="b">
        <v>0</v>
      </c>
      <c r="G8104" t="s">
        <v>52</v>
      </c>
      <c r="H8104" s="4">
        <v>45757.250717592593</v>
      </c>
      <c r="I8104" t="b">
        <v>0</v>
      </c>
      <c r="J8104" t="b">
        <v>0</v>
      </c>
      <c r="K8104" t="s">
        <v>24</v>
      </c>
      <c r="L8104" t="s">
        <v>22</v>
      </c>
      <c r="M8104">
        <v>74000</v>
      </c>
      <c r="O8104" t="s">
        <v>398</v>
      </c>
      <c r="P8104" t="s">
        <v>1374</v>
      </c>
    </row>
    <row r="8105" spans="1:16" x14ac:dyDescent="0.25">
      <c r="A8105" t="s">
        <v>1</v>
      </c>
      <c r="B8105" t="s">
        <v>11026</v>
      </c>
      <c r="C8105" t="s">
        <v>82</v>
      </c>
      <c r="D8105" t="s">
        <v>11068</v>
      </c>
      <c r="E8105" t="s">
        <v>20</v>
      </c>
      <c r="F8105" t="b">
        <v>0</v>
      </c>
      <c r="G8105" t="s">
        <v>27</v>
      </c>
      <c r="H8105" s="4">
        <v>45757.250810185193</v>
      </c>
      <c r="I8105" t="b">
        <v>0</v>
      </c>
      <c r="J8105" t="b">
        <v>1</v>
      </c>
      <c r="K8105" t="s">
        <v>24</v>
      </c>
      <c r="L8105" t="s">
        <v>22</v>
      </c>
      <c r="M8105">
        <v>171500</v>
      </c>
      <c r="O8105" t="s">
        <v>11027</v>
      </c>
      <c r="P8105" t="s">
        <v>447</v>
      </c>
    </row>
    <row r="8106" spans="1:16" x14ac:dyDescent="0.25">
      <c r="A8106" t="s">
        <v>19</v>
      </c>
      <c r="B8106" t="s">
        <v>11069</v>
      </c>
      <c r="C8106" t="s">
        <v>561</v>
      </c>
      <c r="D8106" t="s">
        <v>3828</v>
      </c>
      <c r="E8106" t="s">
        <v>20</v>
      </c>
      <c r="F8106" t="b">
        <v>0</v>
      </c>
      <c r="G8106" t="s">
        <v>27</v>
      </c>
      <c r="H8106" s="4">
        <v>45757.250833333332</v>
      </c>
      <c r="I8106" t="b">
        <v>0</v>
      </c>
      <c r="J8106" t="b">
        <v>1</v>
      </c>
      <c r="K8106" t="s">
        <v>24</v>
      </c>
      <c r="L8106" t="s">
        <v>22</v>
      </c>
      <c r="M8106">
        <v>157590</v>
      </c>
      <c r="O8106" t="s">
        <v>254</v>
      </c>
      <c r="P8106" t="s">
        <v>11070</v>
      </c>
    </row>
    <row r="8107" spans="1:16" x14ac:dyDescent="0.25">
      <c r="A8107" t="s">
        <v>1</v>
      </c>
      <c r="B8107" t="s">
        <v>11071</v>
      </c>
      <c r="C8107" t="s">
        <v>465</v>
      </c>
      <c r="D8107" t="s">
        <v>11072</v>
      </c>
      <c r="E8107" t="s">
        <v>20</v>
      </c>
      <c r="F8107" t="b">
        <v>0</v>
      </c>
      <c r="G8107" t="s">
        <v>41</v>
      </c>
      <c r="H8107" s="4">
        <v>45757.250914351847</v>
      </c>
      <c r="I8107" t="b">
        <v>0</v>
      </c>
      <c r="J8107" t="b">
        <v>0</v>
      </c>
      <c r="K8107" t="s">
        <v>24</v>
      </c>
      <c r="L8107" t="s">
        <v>22</v>
      </c>
      <c r="M8107">
        <v>119000</v>
      </c>
      <c r="O8107" t="s">
        <v>2445</v>
      </c>
      <c r="P8107" t="s">
        <v>2124</v>
      </c>
    </row>
    <row r="8108" spans="1:16" x14ac:dyDescent="0.25">
      <c r="A8108" t="s">
        <v>19</v>
      </c>
      <c r="B8108" t="s">
        <v>10749</v>
      </c>
      <c r="C8108" t="s">
        <v>180</v>
      </c>
      <c r="D8108" t="s">
        <v>3600</v>
      </c>
      <c r="E8108" t="s">
        <v>20</v>
      </c>
      <c r="F8108" t="b">
        <v>0</v>
      </c>
      <c r="G8108" t="s">
        <v>41</v>
      </c>
      <c r="H8108" s="4">
        <v>45757.250914351847</v>
      </c>
      <c r="I8108" t="b">
        <v>0</v>
      </c>
      <c r="J8108" t="b">
        <v>1</v>
      </c>
      <c r="K8108" t="s">
        <v>24</v>
      </c>
      <c r="L8108" t="s">
        <v>22</v>
      </c>
      <c r="M8108">
        <v>168000</v>
      </c>
      <c r="O8108" t="s">
        <v>2224</v>
      </c>
      <c r="P8108" t="s">
        <v>10751</v>
      </c>
    </row>
    <row r="8109" spans="1:16" x14ac:dyDescent="0.25">
      <c r="A8109" t="s">
        <v>1</v>
      </c>
      <c r="B8109" t="s">
        <v>11073</v>
      </c>
      <c r="C8109" t="s">
        <v>298</v>
      </c>
      <c r="D8109" t="s">
        <v>4108</v>
      </c>
      <c r="E8109" t="s">
        <v>20</v>
      </c>
      <c r="F8109" t="b">
        <v>0</v>
      </c>
      <c r="G8109" t="s">
        <v>298</v>
      </c>
      <c r="H8109" s="4">
        <v>45757.268599537027</v>
      </c>
      <c r="I8109" t="b">
        <v>0</v>
      </c>
      <c r="J8109" t="b">
        <v>0</v>
      </c>
      <c r="K8109" t="s">
        <v>298</v>
      </c>
      <c r="L8109" t="s">
        <v>22</v>
      </c>
      <c r="M8109">
        <v>36000</v>
      </c>
      <c r="O8109" t="s">
        <v>11074</v>
      </c>
      <c r="P8109" t="s">
        <v>193</v>
      </c>
    </row>
    <row r="8110" spans="1:16" x14ac:dyDescent="0.25">
      <c r="A8110" t="s">
        <v>2</v>
      </c>
      <c r="B8110" t="s">
        <v>2</v>
      </c>
      <c r="C8110" t="s">
        <v>7427</v>
      </c>
      <c r="D8110" t="s">
        <v>4971</v>
      </c>
      <c r="E8110" t="s">
        <v>20</v>
      </c>
      <c r="F8110" t="b">
        <v>0</v>
      </c>
      <c r="G8110" t="s">
        <v>226</v>
      </c>
      <c r="H8110" s="4">
        <v>45757.273310185177</v>
      </c>
      <c r="I8110" t="b">
        <v>1</v>
      </c>
      <c r="J8110" t="b">
        <v>0</v>
      </c>
      <c r="K8110" t="s">
        <v>226</v>
      </c>
      <c r="L8110" t="s">
        <v>22</v>
      </c>
      <c r="M8110">
        <v>65000</v>
      </c>
      <c r="O8110" t="s">
        <v>7428</v>
      </c>
      <c r="P8110" t="s">
        <v>7429</v>
      </c>
    </row>
    <row r="8111" spans="1:16" x14ac:dyDescent="0.25">
      <c r="A8111" t="s">
        <v>28</v>
      </c>
      <c r="B8111" t="s">
        <v>11075</v>
      </c>
      <c r="C8111" t="s">
        <v>39</v>
      </c>
      <c r="D8111" t="s">
        <v>3984</v>
      </c>
      <c r="E8111" t="s">
        <v>20</v>
      </c>
      <c r="F8111" t="b">
        <v>1</v>
      </c>
      <c r="G8111" t="s">
        <v>2012</v>
      </c>
      <c r="H8111" s="4">
        <v>45757.285578703697</v>
      </c>
      <c r="I8111" t="b">
        <v>0</v>
      </c>
      <c r="J8111" t="b">
        <v>0</v>
      </c>
      <c r="K8111" t="s">
        <v>2012</v>
      </c>
      <c r="L8111" t="s">
        <v>22</v>
      </c>
      <c r="M8111">
        <v>275000</v>
      </c>
      <c r="O8111" t="s">
        <v>4052</v>
      </c>
      <c r="P8111" t="s">
        <v>11076</v>
      </c>
    </row>
    <row r="8112" spans="1:16" x14ac:dyDescent="0.25">
      <c r="A8112" t="s">
        <v>1</v>
      </c>
      <c r="B8112" t="s">
        <v>168</v>
      </c>
      <c r="C8112" t="s">
        <v>11077</v>
      </c>
      <c r="D8112" t="s">
        <v>3969</v>
      </c>
      <c r="E8112" t="s">
        <v>20</v>
      </c>
      <c r="F8112" t="b">
        <v>0</v>
      </c>
      <c r="G8112" t="s">
        <v>23</v>
      </c>
      <c r="H8112" s="4">
        <v>45757.2893287037</v>
      </c>
      <c r="I8112" t="b">
        <v>0</v>
      </c>
      <c r="J8112" t="b">
        <v>1</v>
      </c>
      <c r="K8112" t="s">
        <v>24</v>
      </c>
      <c r="L8112" t="s">
        <v>22</v>
      </c>
      <c r="M8112">
        <v>207500</v>
      </c>
      <c r="O8112" t="s">
        <v>3656</v>
      </c>
      <c r="P8112" t="s">
        <v>11078</v>
      </c>
    </row>
    <row r="8113" spans="1:16" x14ac:dyDescent="0.25">
      <c r="A8113" t="s">
        <v>139</v>
      </c>
      <c r="B8113" t="s">
        <v>11079</v>
      </c>
      <c r="C8113" t="s">
        <v>192</v>
      </c>
      <c r="D8113" t="s">
        <v>3956</v>
      </c>
      <c r="E8113" t="s">
        <v>20</v>
      </c>
      <c r="F8113" t="b">
        <v>0</v>
      </c>
      <c r="G8113" t="s">
        <v>23</v>
      </c>
      <c r="H8113" s="4">
        <v>45757.330937500003</v>
      </c>
      <c r="I8113" t="b">
        <v>0</v>
      </c>
      <c r="J8113" t="b">
        <v>1</v>
      </c>
      <c r="K8113" t="s">
        <v>24</v>
      </c>
      <c r="L8113" t="s">
        <v>36</v>
      </c>
      <c r="N8113">
        <v>12.985000610351561</v>
      </c>
      <c r="O8113" t="s">
        <v>254</v>
      </c>
      <c r="P8113" t="s">
        <v>2174</v>
      </c>
    </row>
    <row r="8114" spans="1:16" x14ac:dyDescent="0.25">
      <c r="A8114" t="s">
        <v>0</v>
      </c>
      <c r="B8114" t="s">
        <v>11080</v>
      </c>
      <c r="C8114" t="s">
        <v>278</v>
      </c>
      <c r="D8114" t="s">
        <v>3956</v>
      </c>
      <c r="E8114" t="s">
        <v>20</v>
      </c>
      <c r="F8114" t="b">
        <v>0</v>
      </c>
      <c r="G8114" t="s">
        <v>23</v>
      </c>
      <c r="H8114" s="4">
        <v>45757.330937500003</v>
      </c>
      <c r="I8114" t="b">
        <v>0</v>
      </c>
      <c r="J8114" t="b">
        <v>1</v>
      </c>
      <c r="K8114" t="s">
        <v>24</v>
      </c>
      <c r="L8114" t="s">
        <v>36</v>
      </c>
      <c r="N8114">
        <v>16.014999389648441</v>
      </c>
      <c r="O8114" t="s">
        <v>2913</v>
      </c>
      <c r="P8114" t="s">
        <v>11081</v>
      </c>
    </row>
    <row r="8115" spans="1:16" x14ac:dyDescent="0.25">
      <c r="A8115" t="s">
        <v>1</v>
      </c>
      <c r="B8115" t="s">
        <v>11082</v>
      </c>
      <c r="C8115" t="s">
        <v>211</v>
      </c>
      <c r="D8115" t="s">
        <v>3956</v>
      </c>
      <c r="E8115" t="s">
        <v>20</v>
      </c>
      <c r="F8115" t="b">
        <v>0</v>
      </c>
      <c r="G8115" t="s">
        <v>23</v>
      </c>
      <c r="H8115" s="4">
        <v>45757.331018518518</v>
      </c>
      <c r="I8115" t="b">
        <v>0</v>
      </c>
      <c r="J8115" t="b">
        <v>1</v>
      </c>
      <c r="K8115" t="s">
        <v>24</v>
      </c>
      <c r="L8115" t="s">
        <v>36</v>
      </c>
      <c r="N8115">
        <v>31.97499847412109</v>
      </c>
      <c r="O8115" t="s">
        <v>800</v>
      </c>
      <c r="P8115" t="s">
        <v>4045</v>
      </c>
    </row>
    <row r="8116" spans="1:16" x14ac:dyDescent="0.25">
      <c r="A8116" t="s">
        <v>2</v>
      </c>
      <c r="B8116" t="s">
        <v>11083</v>
      </c>
      <c r="C8116" t="s">
        <v>118</v>
      </c>
      <c r="D8116" t="s">
        <v>3956</v>
      </c>
      <c r="E8116" t="s">
        <v>20</v>
      </c>
      <c r="F8116" t="b">
        <v>0</v>
      </c>
      <c r="G8116" t="s">
        <v>27</v>
      </c>
      <c r="H8116" s="4">
        <v>45757.33457175926</v>
      </c>
      <c r="I8116" t="b">
        <v>0</v>
      </c>
      <c r="J8116" t="b">
        <v>1</v>
      </c>
      <c r="K8116" t="s">
        <v>24</v>
      </c>
      <c r="L8116" t="s">
        <v>36</v>
      </c>
      <c r="N8116">
        <v>48.400001525878913</v>
      </c>
      <c r="O8116" t="s">
        <v>3778</v>
      </c>
      <c r="P8116" t="s">
        <v>11084</v>
      </c>
    </row>
    <row r="8117" spans="1:16" x14ac:dyDescent="0.25">
      <c r="A8117" t="s">
        <v>2</v>
      </c>
      <c r="B8117" t="s">
        <v>9309</v>
      </c>
      <c r="C8117" t="s">
        <v>192</v>
      </c>
      <c r="D8117" t="s">
        <v>3956</v>
      </c>
      <c r="E8117" t="s">
        <v>20</v>
      </c>
      <c r="F8117" t="b">
        <v>0</v>
      </c>
      <c r="G8117" t="s">
        <v>27</v>
      </c>
      <c r="H8117" s="4">
        <v>45757.334606481483</v>
      </c>
      <c r="I8117" t="b">
        <v>0</v>
      </c>
      <c r="J8117" t="b">
        <v>1</v>
      </c>
      <c r="K8117" t="s">
        <v>24</v>
      </c>
      <c r="L8117" t="s">
        <v>36</v>
      </c>
      <c r="N8117">
        <v>54.130001068115227</v>
      </c>
      <c r="O8117" t="s">
        <v>3778</v>
      </c>
      <c r="P8117" t="s">
        <v>2053</v>
      </c>
    </row>
    <row r="8118" spans="1:16" x14ac:dyDescent="0.25">
      <c r="A8118" t="s">
        <v>2</v>
      </c>
      <c r="B8118" t="s">
        <v>11085</v>
      </c>
      <c r="C8118" t="s">
        <v>278</v>
      </c>
      <c r="D8118" t="s">
        <v>3956</v>
      </c>
      <c r="E8118" t="s">
        <v>20</v>
      </c>
      <c r="F8118" t="b">
        <v>0</v>
      </c>
      <c r="G8118" t="s">
        <v>41</v>
      </c>
      <c r="H8118" s="4">
        <v>45757.346203703702</v>
      </c>
      <c r="I8118" t="b">
        <v>0</v>
      </c>
      <c r="J8118" t="b">
        <v>1</v>
      </c>
      <c r="K8118" t="s">
        <v>24</v>
      </c>
      <c r="L8118" t="s">
        <v>36</v>
      </c>
      <c r="N8118">
        <v>46.455001831054688</v>
      </c>
      <c r="O8118" t="s">
        <v>2546</v>
      </c>
      <c r="P8118" t="s">
        <v>11086</v>
      </c>
    </row>
    <row r="8119" spans="1:16" x14ac:dyDescent="0.25">
      <c r="A8119" t="s">
        <v>2</v>
      </c>
      <c r="B8119" t="s">
        <v>11087</v>
      </c>
      <c r="C8119" t="s">
        <v>1385</v>
      </c>
      <c r="D8119" t="s">
        <v>3956</v>
      </c>
      <c r="E8119" t="s">
        <v>20</v>
      </c>
      <c r="F8119" t="b">
        <v>0</v>
      </c>
      <c r="G8119" t="s">
        <v>41</v>
      </c>
      <c r="H8119" s="4">
        <v>45757.346238425933</v>
      </c>
      <c r="I8119" t="b">
        <v>0</v>
      </c>
      <c r="J8119" t="b">
        <v>1</v>
      </c>
      <c r="K8119" t="s">
        <v>24</v>
      </c>
      <c r="L8119" t="s">
        <v>36</v>
      </c>
      <c r="N8119">
        <v>53.069999694824219</v>
      </c>
      <c r="O8119" t="s">
        <v>11088</v>
      </c>
      <c r="P8119" t="s">
        <v>3523</v>
      </c>
    </row>
    <row r="8120" spans="1:16" x14ac:dyDescent="0.25">
      <c r="A8120" t="s">
        <v>2</v>
      </c>
      <c r="B8120" t="s">
        <v>2</v>
      </c>
      <c r="C8120" t="s">
        <v>936</v>
      </c>
      <c r="D8120" t="s">
        <v>4089</v>
      </c>
      <c r="E8120" t="s">
        <v>20</v>
      </c>
      <c r="F8120" t="b">
        <v>0</v>
      </c>
      <c r="G8120" t="s">
        <v>30</v>
      </c>
      <c r="H8120" s="4">
        <v>45757.346805555557</v>
      </c>
      <c r="I8120" t="b">
        <v>0</v>
      </c>
      <c r="J8120" t="b">
        <v>0</v>
      </c>
      <c r="K8120" t="s">
        <v>24</v>
      </c>
      <c r="L8120" t="s">
        <v>36</v>
      </c>
      <c r="N8120">
        <v>42.5</v>
      </c>
      <c r="O8120" t="s">
        <v>9472</v>
      </c>
      <c r="P8120" t="s">
        <v>9473</v>
      </c>
    </row>
    <row r="8121" spans="1:16" x14ac:dyDescent="0.25">
      <c r="A8121" t="s">
        <v>0</v>
      </c>
      <c r="B8121" t="s">
        <v>103</v>
      </c>
      <c r="C8121" t="s">
        <v>1111</v>
      </c>
      <c r="D8121" t="s">
        <v>3972</v>
      </c>
      <c r="E8121" t="s">
        <v>20</v>
      </c>
      <c r="F8121" t="b">
        <v>0</v>
      </c>
      <c r="G8121" t="s">
        <v>30</v>
      </c>
      <c r="H8121" s="4">
        <v>45757.375601851847</v>
      </c>
      <c r="I8121" t="b">
        <v>1</v>
      </c>
      <c r="J8121" t="b">
        <v>0</v>
      </c>
      <c r="K8121" t="s">
        <v>24</v>
      </c>
      <c r="L8121" t="s">
        <v>22</v>
      </c>
      <c r="M8121">
        <v>77500</v>
      </c>
      <c r="O8121" t="s">
        <v>11089</v>
      </c>
      <c r="P8121" t="s">
        <v>2835</v>
      </c>
    </row>
    <row r="8122" spans="1:16" x14ac:dyDescent="0.25">
      <c r="A8122" t="s">
        <v>1</v>
      </c>
      <c r="B8122" t="s">
        <v>11090</v>
      </c>
      <c r="C8122" t="s">
        <v>24</v>
      </c>
      <c r="D8122" t="s">
        <v>4034</v>
      </c>
      <c r="E8122" t="s">
        <v>20</v>
      </c>
      <c r="F8122" t="b">
        <v>0</v>
      </c>
      <c r="G8122" t="s">
        <v>27</v>
      </c>
      <c r="H8122" s="4">
        <v>45757.376215277778</v>
      </c>
      <c r="I8122" t="b">
        <v>0</v>
      </c>
      <c r="J8122" t="b">
        <v>0</v>
      </c>
      <c r="K8122" t="s">
        <v>24</v>
      </c>
      <c r="L8122" t="s">
        <v>22</v>
      </c>
      <c r="M8122">
        <v>192720</v>
      </c>
      <c r="O8122" t="s">
        <v>2831</v>
      </c>
      <c r="P8122" t="s">
        <v>11091</v>
      </c>
    </row>
    <row r="8123" spans="1:16" x14ac:dyDescent="0.25">
      <c r="A8123" t="s">
        <v>28</v>
      </c>
      <c r="B8123" t="s">
        <v>11092</v>
      </c>
      <c r="C8123" t="s">
        <v>49</v>
      </c>
      <c r="D8123" t="s">
        <v>3972</v>
      </c>
      <c r="E8123" t="s">
        <v>20</v>
      </c>
      <c r="F8123" t="b">
        <v>0</v>
      </c>
      <c r="G8123" t="s">
        <v>30</v>
      </c>
      <c r="H8123" s="4">
        <v>45757.388831018521</v>
      </c>
      <c r="I8123" t="b">
        <v>0</v>
      </c>
      <c r="J8123" t="b">
        <v>1</v>
      </c>
      <c r="K8123" t="s">
        <v>24</v>
      </c>
      <c r="L8123" t="s">
        <v>22</v>
      </c>
      <c r="M8123">
        <v>392000</v>
      </c>
      <c r="O8123" t="s">
        <v>1088</v>
      </c>
      <c r="P8123" t="s">
        <v>11093</v>
      </c>
    </row>
    <row r="8124" spans="1:16" x14ac:dyDescent="0.25">
      <c r="A8124" t="s">
        <v>0</v>
      </c>
      <c r="B8124" t="s">
        <v>11094</v>
      </c>
      <c r="C8124" t="s">
        <v>3162</v>
      </c>
      <c r="D8124" t="s">
        <v>3972</v>
      </c>
      <c r="E8124" t="s">
        <v>20</v>
      </c>
      <c r="F8124" t="b">
        <v>0</v>
      </c>
      <c r="G8124" t="s">
        <v>27</v>
      </c>
      <c r="H8124" s="4">
        <v>45757.416817129633</v>
      </c>
      <c r="I8124" t="b">
        <v>0</v>
      </c>
      <c r="J8124" t="b">
        <v>0</v>
      </c>
      <c r="K8124" t="s">
        <v>24</v>
      </c>
      <c r="L8124" t="s">
        <v>22</v>
      </c>
      <c r="M8124">
        <v>95000</v>
      </c>
      <c r="O8124" t="s">
        <v>202</v>
      </c>
      <c r="P8124" t="s">
        <v>2279</v>
      </c>
    </row>
    <row r="8125" spans="1:16" x14ac:dyDescent="0.25">
      <c r="A8125" t="s">
        <v>2</v>
      </c>
      <c r="B8125" t="s">
        <v>11095</v>
      </c>
      <c r="C8125" t="s">
        <v>653</v>
      </c>
      <c r="D8125" t="s">
        <v>3956</v>
      </c>
      <c r="E8125" t="s">
        <v>34</v>
      </c>
      <c r="F8125" t="b">
        <v>0</v>
      </c>
      <c r="G8125" t="s">
        <v>27</v>
      </c>
      <c r="H8125" s="4">
        <v>45757.417893518519</v>
      </c>
      <c r="I8125" t="b">
        <v>1</v>
      </c>
      <c r="J8125" t="b">
        <v>0</v>
      </c>
      <c r="K8125" t="s">
        <v>24</v>
      </c>
      <c r="L8125" t="s">
        <v>36</v>
      </c>
      <c r="N8125">
        <v>50.965000152587891</v>
      </c>
      <c r="O8125" t="s">
        <v>10863</v>
      </c>
      <c r="P8125" t="s">
        <v>11096</v>
      </c>
    </row>
    <row r="8126" spans="1:16" x14ac:dyDescent="0.25">
      <c r="A8126" t="s">
        <v>1</v>
      </c>
      <c r="B8126" t="s">
        <v>11097</v>
      </c>
      <c r="C8126" t="s">
        <v>39</v>
      </c>
      <c r="D8126" t="s">
        <v>4092</v>
      </c>
      <c r="E8126" t="s">
        <v>20</v>
      </c>
      <c r="F8126" t="b">
        <v>1</v>
      </c>
      <c r="G8126" t="s">
        <v>27</v>
      </c>
      <c r="H8126" s="4">
        <v>45757.417928240742</v>
      </c>
      <c r="I8126" t="b">
        <v>0</v>
      </c>
      <c r="J8126" t="b">
        <v>1</v>
      </c>
      <c r="K8126" t="s">
        <v>24</v>
      </c>
      <c r="L8126" t="s">
        <v>22</v>
      </c>
      <c r="M8126">
        <v>172500</v>
      </c>
      <c r="O8126" t="s">
        <v>4093</v>
      </c>
      <c r="P8126" t="s">
        <v>11098</v>
      </c>
    </row>
    <row r="8127" spans="1:16" x14ac:dyDescent="0.25">
      <c r="A8127" t="s">
        <v>2</v>
      </c>
      <c r="B8127" t="s">
        <v>8726</v>
      </c>
      <c r="C8127" t="s">
        <v>151</v>
      </c>
      <c r="D8127" t="s">
        <v>3956</v>
      </c>
      <c r="E8127" t="s">
        <v>34</v>
      </c>
      <c r="F8127" t="b">
        <v>0</v>
      </c>
      <c r="G8127" t="s">
        <v>35</v>
      </c>
      <c r="H8127" s="4">
        <v>45757.429907407408</v>
      </c>
      <c r="I8127" t="b">
        <v>1</v>
      </c>
      <c r="J8127" t="b">
        <v>0</v>
      </c>
      <c r="K8127" t="s">
        <v>24</v>
      </c>
      <c r="L8127" t="s">
        <v>36</v>
      </c>
      <c r="N8127">
        <v>50.669998168945313</v>
      </c>
      <c r="O8127" t="s">
        <v>8727</v>
      </c>
      <c r="P8127" t="s">
        <v>8728</v>
      </c>
    </row>
    <row r="8128" spans="1:16" x14ac:dyDescent="0.25">
      <c r="A8128" t="s">
        <v>2</v>
      </c>
      <c r="B8128" t="s">
        <v>358</v>
      </c>
      <c r="C8128" t="s">
        <v>82</v>
      </c>
      <c r="D8128" t="s">
        <v>3972</v>
      </c>
      <c r="E8128" t="s">
        <v>20</v>
      </c>
      <c r="F8128" t="b">
        <v>0</v>
      </c>
      <c r="G8128" t="s">
        <v>35</v>
      </c>
      <c r="H8128" s="4">
        <v>45757.430069444446</v>
      </c>
      <c r="I8128" t="b">
        <v>0</v>
      </c>
      <c r="J8128" t="b">
        <v>0</v>
      </c>
      <c r="K8128" t="s">
        <v>24</v>
      </c>
      <c r="L8128" t="s">
        <v>36</v>
      </c>
      <c r="N8128">
        <v>32.5</v>
      </c>
      <c r="O8128" t="s">
        <v>11099</v>
      </c>
      <c r="P8128" t="s">
        <v>11100</v>
      </c>
    </row>
    <row r="8129" spans="1:16" x14ac:dyDescent="0.25">
      <c r="A8129" t="s">
        <v>2</v>
      </c>
      <c r="B8129" t="s">
        <v>2</v>
      </c>
      <c r="C8129" t="s">
        <v>260</v>
      </c>
      <c r="D8129" t="s">
        <v>2208</v>
      </c>
      <c r="E8129" t="s">
        <v>20</v>
      </c>
      <c r="F8129" t="b">
        <v>0</v>
      </c>
      <c r="G8129" t="s">
        <v>52</v>
      </c>
      <c r="H8129" s="4">
        <v>45757.430717592593</v>
      </c>
      <c r="I8129" t="b">
        <v>0</v>
      </c>
      <c r="J8129" t="b">
        <v>1</v>
      </c>
      <c r="K8129" t="s">
        <v>24</v>
      </c>
      <c r="L8129" t="s">
        <v>22</v>
      </c>
      <c r="M8129">
        <v>125000</v>
      </c>
      <c r="O8129" t="s">
        <v>11101</v>
      </c>
      <c r="P8129" t="s">
        <v>11102</v>
      </c>
    </row>
    <row r="8130" spans="1:16" x14ac:dyDescent="0.25">
      <c r="A8130" t="s">
        <v>0</v>
      </c>
      <c r="B8130" t="s">
        <v>731</v>
      </c>
      <c r="C8130" t="s">
        <v>453</v>
      </c>
      <c r="D8130" t="s">
        <v>3956</v>
      </c>
      <c r="E8130" t="s">
        <v>34</v>
      </c>
      <c r="F8130" t="b">
        <v>0</v>
      </c>
      <c r="G8130" t="s">
        <v>27</v>
      </c>
      <c r="H8130" s="4">
        <v>45757.458379629628</v>
      </c>
      <c r="I8130" t="b">
        <v>0</v>
      </c>
      <c r="J8130" t="b">
        <v>1</v>
      </c>
      <c r="K8130" t="s">
        <v>24</v>
      </c>
      <c r="L8130" t="s">
        <v>36</v>
      </c>
      <c r="N8130">
        <v>68.5</v>
      </c>
      <c r="O8130" t="s">
        <v>9237</v>
      </c>
      <c r="P8130" t="s">
        <v>11103</v>
      </c>
    </row>
    <row r="8131" spans="1:16" x14ac:dyDescent="0.25">
      <c r="A8131" t="s">
        <v>0</v>
      </c>
      <c r="B8131" t="s">
        <v>2722</v>
      </c>
      <c r="C8131" t="s">
        <v>1333</v>
      </c>
      <c r="D8131" t="s">
        <v>3956</v>
      </c>
      <c r="E8131" t="s">
        <v>34</v>
      </c>
      <c r="F8131" t="b">
        <v>0</v>
      </c>
      <c r="G8131" t="s">
        <v>27</v>
      </c>
      <c r="H8131" s="4">
        <v>45757.458472222221</v>
      </c>
      <c r="I8131" t="b">
        <v>1</v>
      </c>
      <c r="J8131" t="b">
        <v>1</v>
      </c>
      <c r="K8131" t="s">
        <v>24</v>
      </c>
      <c r="L8131" t="s">
        <v>36</v>
      </c>
      <c r="N8131">
        <v>22.694999694824219</v>
      </c>
      <c r="O8131" t="s">
        <v>4138</v>
      </c>
      <c r="P8131" t="s">
        <v>119</v>
      </c>
    </row>
    <row r="8132" spans="1:16" x14ac:dyDescent="0.25">
      <c r="A8132" t="s">
        <v>0</v>
      </c>
      <c r="B8132" t="s">
        <v>11104</v>
      </c>
      <c r="C8132" t="s">
        <v>509</v>
      </c>
      <c r="D8132" t="s">
        <v>3956</v>
      </c>
      <c r="E8132" t="s">
        <v>34</v>
      </c>
      <c r="F8132" t="b">
        <v>0</v>
      </c>
      <c r="G8132" t="s">
        <v>35</v>
      </c>
      <c r="H8132" s="4">
        <v>45757.458796296298</v>
      </c>
      <c r="I8132" t="b">
        <v>0</v>
      </c>
      <c r="J8132" t="b">
        <v>1</v>
      </c>
      <c r="K8132" t="s">
        <v>24</v>
      </c>
      <c r="L8132" t="s">
        <v>36</v>
      </c>
      <c r="N8132">
        <v>16.510000228881839</v>
      </c>
      <c r="O8132" t="s">
        <v>2409</v>
      </c>
      <c r="P8132" t="s">
        <v>11105</v>
      </c>
    </row>
    <row r="8133" spans="1:16" x14ac:dyDescent="0.25">
      <c r="A8133" t="s">
        <v>25</v>
      </c>
      <c r="B8133" t="s">
        <v>1577</v>
      </c>
      <c r="C8133" t="s">
        <v>1090</v>
      </c>
      <c r="D8133" t="s">
        <v>3956</v>
      </c>
      <c r="E8133" t="s">
        <v>34</v>
      </c>
      <c r="F8133" t="b">
        <v>0</v>
      </c>
      <c r="G8133" t="s">
        <v>35</v>
      </c>
      <c r="H8133" s="4">
        <v>45757.458807870367</v>
      </c>
      <c r="I8133" t="b">
        <v>0</v>
      </c>
      <c r="J8133" t="b">
        <v>1</v>
      </c>
      <c r="K8133" t="s">
        <v>24</v>
      </c>
      <c r="L8133" t="s">
        <v>36</v>
      </c>
      <c r="N8133">
        <v>16.510000228881839</v>
      </c>
      <c r="O8133" t="s">
        <v>11106</v>
      </c>
      <c r="P8133" t="s">
        <v>11107</v>
      </c>
    </row>
    <row r="8134" spans="1:16" x14ac:dyDescent="0.25">
      <c r="A8134" t="s">
        <v>0</v>
      </c>
      <c r="B8134" t="s">
        <v>0</v>
      </c>
      <c r="C8134" t="s">
        <v>11108</v>
      </c>
      <c r="D8134" t="s">
        <v>7546</v>
      </c>
      <c r="E8134" t="s">
        <v>34</v>
      </c>
      <c r="F8134" t="b">
        <v>0</v>
      </c>
      <c r="G8134" t="s">
        <v>41</v>
      </c>
      <c r="H8134" s="4">
        <v>45757.500393518523</v>
      </c>
      <c r="I8134" t="b">
        <v>0</v>
      </c>
      <c r="J8134" t="b">
        <v>0</v>
      </c>
      <c r="K8134" t="s">
        <v>24</v>
      </c>
      <c r="L8134" t="s">
        <v>36</v>
      </c>
      <c r="N8134">
        <v>15</v>
      </c>
      <c r="O8134" t="s">
        <v>7547</v>
      </c>
      <c r="P8134" t="s">
        <v>61</v>
      </c>
    </row>
    <row r="8135" spans="1:16" x14ac:dyDescent="0.25">
      <c r="A8135" t="s">
        <v>0</v>
      </c>
      <c r="B8135" t="s">
        <v>0</v>
      </c>
      <c r="C8135" t="s">
        <v>11109</v>
      </c>
      <c r="D8135" t="s">
        <v>7546</v>
      </c>
      <c r="E8135" t="s">
        <v>34</v>
      </c>
      <c r="F8135" t="b">
        <v>0</v>
      </c>
      <c r="G8135" t="s">
        <v>41</v>
      </c>
      <c r="H8135" s="4">
        <v>45757.500393518523</v>
      </c>
      <c r="I8135" t="b">
        <v>0</v>
      </c>
      <c r="J8135" t="b">
        <v>0</v>
      </c>
      <c r="K8135" t="s">
        <v>24</v>
      </c>
      <c r="L8135" t="s">
        <v>36</v>
      </c>
      <c r="N8135">
        <v>15</v>
      </c>
      <c r="O8135" t="s">
        <v>7547</v>
      </c>
      <c r="P8135" t="s">
        <v>61</v>
      </c>
    </row>
    <row r="8136" spans="1:16" x14ac:dyDescent="0.25">
      <c r="A8136" t="s">
        <v>19</v>
      </c>
      <c r="B8136" t="s">
        <v>11110</v>
      </c>
      <c r="C8136" t="s">
        <v>985</v>
      </c>
      <c r="D8136" t="s">
        <v>3972</v>
      </c>
      <c r="E8136" t="s">
        <v>20</v>
      </c>
      <c r="F8136" t="b">
        <v>0</v>
      </c>
      <c r="G8136" t="s">
        <v>27</v>
      </c>
      <c r="H8136" s="4">
        <v>45757.500891203701</v>
      </c>
      <c r="I8136" t="b">
        <v>0</v>
      </c>
      <c r="J8136" t="b">
        <v>1</v>
      </c>
      <c r="K8136" t="s">
        <v>24</v>
      </c>
      <c r="L8136" t="s">
        <v>22</v>
      </c>
      <c r="M8136">
        <v>175000</v>
      </c>
      <c r="O8136" t="s">
        <v>10296</v>
      </c>
      <c r="P8136" t="s">
        <v>11111</v>
      </c>
    </row>
    <row r="8137" spans="1:16" x14ac:dyDescent="0.25">
      <c r="A8137" t="s">
        <v>2</v>
      </c>
      <c r="B8137" t="s">
        <v>1514</v>
      </c>
      <c r="C8137" t="s">
        <v>774</v>
      </c>
      <c r="D8137" t="s">
        <v>3600</v>
      </c>
      <c r="E8137" t="s">
        <v>20</v>
      </c>
      <c r="F8137" t="b">
        <v>0</v>
      </c>
      <c r="G8137" t="s">
        <v>27</v>
      </c>
      <c r="H8137" s="4">
        <v>45757.501226851848</v>
      </c>
      <c r="I8137" t="b">
        <v>0</v>
      </c>
      <c r="J8137" t="b">
        <v>0</v>
      </c>
      <c r="K8137" t="s">
        <v>24</v>
      </c>
      <c r="L8137" t="s">
        <v>22</v>
      </c>
      <c r="M8137">
        <v>160000</v>
      </c>
      <c r="O8137" t="s">
        <v>123</v>
      </c>
      <c r="P8137" t="s">
        <v>11112</v>
      </c>
    </row>
    <row r="8138" spans="1:16" x14ac:dyDescent="0.25">
      <c r="A8138" t="s">
        <v>28</v>
      </c>
      <c r="B8138" t="s">
        <v>11113</v>
      </c>
      <c r="C8138" t="s">
        <v>283</v>
      </c>
      <c r="D8138" t="s">
        <v>4034</v>
      </c>
      <c r="E8138" t="s">
        <v>20</v>
      </c>
      <c r="F8138" t="b">
        <v>0</v>
      </c>
      <c r="G8138" t="s">
        <v>27</v>
      </c>
      <c r="H8138" s="4">
        <v>45757.501226851848</v>
      </c>
      <c r="I8138" t="b">
        <v>0</v>
      </c>
      <c r="J8138" t="b">
        <v>0</v>
      </c>
      <c r="K8138" t="s">
        <v>24</v>
      </c>
      <c r="L8138" t="s">
        <v>22</v>
      </c>
      <c r="M8138">
        <v>211200</v>
      </c>
      <c r="O8138" t="s">
        <v>11114</v>
      </c>
      <c r="P8138" t="s">
        <v>11115</v>
      </c>
    </row>
    <row r="8139" spans="1:16" x14ac:dyDescent="0.25">
      <c r="A8139" t="s">
        <v>19</v>
      </c>
      <c r="B8139" t="s">
        <v>11116</v>
      </c>
      <c r="C8139" t="s">
        <v>1008</v>
      </c>
      <c r="D8139" t="s">
        <v>2208</v>
      </c>
      <c r="E8139" t="s">
        <v>20</v>
      </c>
      <c r="F8139" t="b">
        <v>0</v>
      </c>
      <c r="G8139" t="s">
        <v>41</v>
      </c>
      <c r="H8139" s="4">
        <v>45757.51290509259</v>
      </c>
      <c r="I8139" t="b">
        <v>0</v>
      </c>
      <c r="J8139" t="b">
        <v>1</v>
      </c>
      <c r="K8139" t="s">
        <v>24</v>
      </c>
      <c r="L8139" t="s">
        <v>22</v>
      </c>
      <c r="M8139">
        <v>267000</v>
      </c>
      <c r="O8139" t="s">
        <v>11117</v>
      </c>
      <c r="P8139" t="s">
        <v>3411</v>
      </c>
    </row>
    <row r="8140" spans="1:16" x14ac:dyDescent="0.25">
      <c r="A8140" t="s">
        <v>40</v>
      </c>
      <c r="B8140" t="s">
        <v>11118</v>
      </c>
      <c r="C8140" t="s">
        <v>82</v>
      </c>
      <c r="D8140" t="s">
        <v>3828</v>
      </c>
      <c r="E8140" t="s">
        <v>20</v>
      </c>
      <c r="F8140" t="b">
        <v>0</v>
      </c>
      <c r="G8140" t="s">
        <v>35</v>
      </c>
      <c r="H8140" s="4">
        <v>45757.513287037043</v>
      </c>
      <c r="I8140" t="b">
        <v>0</v>
      </c>
      <c r="J8140" t="b">
        <v>1</v>
      </c>
      <c r="K8140" t="s">
        <v>24</v>
      </c>
      <c r="L8140" t="s">
        <v>36</v>
      </c>
      <c r="N8140">
        <v>57.5</v>
      </c>
      <c r="O8140" t="s">
        <v>2692</v>
      </c>
      <c r="P8140" t="s">
        <v>3935</v>
      </c>
    </row>
    <row r="8141" spans="1:16" x14ac:dyDescent="0.25">
      <c r="A8141" t="s">
        <v>19</v>
      </c>
      <c r="B8141" t="s">
        <v>11119</v>
      </c>
      <c r="C8141" t="s">
        <v>158</v>
      </c>
      <c r="D8141" t="s">
        <v>4034</v>
      </c>
      <c r="E8141" t="s">
        <v>20</v>
      </c>
      <c r="F8141" t="b">
        <v>0</v>
      </c>
      <c r="G8141" t="s">
        <v>158</v>
      </c>
      <c r="H8141" s="4">
        <v>45757.514479166668</v>
      </c>
      <c r="I8141" t="b">
        <v>0</v>
      </c>
      <c r="J8141" t="b">
        <v>0</v>
      </c>
      <c r="K8141" t="s">
        <v>158</v>
      </c>
      <c r="L8141" t="s">
        <v>22</v>
      </c>
      <c r="M8141">
        <v>48000</v>
      </c>
      <c r="O8141" t="s">
        <v>1906</v>
      </c>
      <c r="P8141" t="s">
        <v>11120</v>
      </c>
    </row>
    <row r="8142" spans="1:16" x14ac:dyDescent="0.25">
      <c r="A8142" t="s">
        <v>19</v>
      </c>
      <c r="B8142" t="s">
        <v>11121</v>
      </c>
      <c r="C8142" t="s">
        <v>1008</v>
      </c>
      <c r="D8142" t="s">
        <v>2208</v>
      </c>
      <c r="E8142" t="s">
        <v>20</v>
      </c>
      <c r="F8142" t="b">
        <v>0</v>
      </c>
      <c r="G8142" t="s">
        <v>23</v>
      </c>
      <c r="H8142" s="4">
        <v>45757.539351851847</v>
      </c>
      <c r="I8142" t="b">
        <v>0</v>
      </c>
      <c r="J8142" t="b">
        <v>1</v>
      </c>
      <c r="K8142" t="s">
        <v>24</v>
      </c>
      <c r="L8142" t="s">
        <v>22</v>
      </c>
      <c r="M8142">
        <v>342500</v>
      </c>
      <c r="O8142" t="s">
        <v>11117</v>
      </c>
    </row>
    <row r="8143" spans="1:16" x14ac:dyDescent="0.25">
      <c r="A8143" t="s">
        <v>0</v>
      </c>
      <c r="B8143" t="s">
        <v>0</v>
      </c>
      <c r="C8143" t="s">
        <v>11122</v>
      </c>
      <c r="D8143" t="s">
        <v>7546</v>
      </c>
      <c r="E8143" t="s">
        <v>34</v>
      </c>
      <c r="F8143" t="b">
        <v>0</v>
      </c>
      <c r="G8143" t="s">
        <v>52</v>
      </c>
      <c r="H8143" s="4">
        <v>45757.542442129627</v>
      </c>
      <c r="I8143" t="b">
        <v>0</v>
      </c>
      <c r="J8143" t="b">
        <v>0</v>
      </c>
      <c r="K8143" t="s">
        <v>24</v>
      </c>
      <c r="L8143" t="s">
        <v>36</v>
      </c>
      <c r="N8143">
        <v>15</v>
      </c>
      <c r="O8143" t="s">
        <v>7547</v>
      </c>
      <c r="P8143" t="s">
        <v>61</v>
      </c>
    </row>
    <row r="8144" spans="1:16" x14ac:dyDescent="0.25">
      <c r="A8144" t="s">
        <v>19</v>
      </c>
      <c r="B8144" t="s">
        <v>11123</v>
      </c>
      <c r="C8144" t="s">
        <v>192</v>
      </c>
      <c r="D8144" t="s">
        <v>3956</v>
      </c>
      <c r="E8144" t="s">
        <v>20</v>
      </c>
      <c r="F8144" t="b">
        <v>0</v>
      </c>
      <c r="G8144" t="s">
        <v>23</v>
      </c>
      <c r="H8144" s="4">
        <v>45757.581018518518</v>
      </c>
      <c r="I8144" t="b">
        <v>0</v>
      </c>
      <c r="J8144" t="b">
        <v>1</v>
      </c>
      <c r="K8144" t="s">
        <v>24</v>
      </c>
      <c r="L8144" t="s">
        <v>36</v>
      </c>
      <c r="N8144">
        <v>41.884998321533203</v>
      </c>
      <c r="O8144" t="s">
        <v>1066</v>
      </c>
      <c r="P8144" t="s">
        <v>9001</v>
      </c>
    </row>
    <row r="8145" spans="1:16" x14ac:dyDescent="0.25">
      <c r="A8145" t="s">
        <v>19</v>
      </c>
      <c r="B8145" t="s">
        <v>7465</v>
      </c>
      <c r="C8145" t="s">
        <v>2765</v>
      </c>
      <c r="D8145" t="s">
        <v>3956</v>
      </c>
      <c r="E8145" t="s">
        <v>20</v>
      </c>
      <c r="F8145" t="b">
        <v>0</v>
      </c>
      <c r="G8145" t="s">
        <v>23</v>
      </c>
      <c r="H8145" s="4">
        <v>45757.581053240741</v>
      </c>
      <c r="I8145" t="b">
        <v>0</v>
      </c>
      <c r="J8145" t="b">
        <v>1</v>
      </c>
      <c r="K8145" t="s">
        <v>24</v>
      </c>
      <c r="L8145" t="s">
        <v>36</v>
      </c>
      <c r="N8145">
        <v>11.335000038146971</v>
      </c>
      <c r="O8145" t="s">
        <v>254</v>
      </c>
      <c r="P8145" t="s">
        <v>1637</v>
      </c>
    </row>
    <row r="8146" spans="1:16" x14ac:dyDescent="0.25">
      <c r="A8146" t="s">
        <v>0</v>
      </c>
      <c r="B8146" t="s">
        <v>11124</v>
      </c>
      <c r="C8146" t="s">
        <v>490</v>
      </c>
      <c r="D8146" t="s">
        <v>3956</v>
      </c>
      <c r="E8146" t="s">
        <v>20</v>
      </c>
      <c r="F8146" t="b">
        <v>0</v>
      </c>
      <c r="G8146" t="s">
        <v>27</v>
      </c>
      <c r="H8146" s="4">
        <v>45757.583483796298</v>
      </c>
      <c r="I8146" t="b">
        <v>0</v>
      </c>
      <c r="J8146" t="b">
        <v>1</v>
      </c>
      <c r="K8146" t="s">
        <v>24</v>
      </c>
      <c r="L8146" t="s">
        <v>36</v>
      </c>
      <c r="N8146">
        <v>27.435001373291019</v>
      </c>
      <c r="O8146" t="s">
        <v>11125</v>
      </c>
      <c r="P8146" t="s">
        <v>119</v>
      </c>
    </row>
    <row r="8147" spans="1:16" x14ac:dyDescent="0.25">
      <c r="A8147" t="s">
        <v>25</v>
      </c>
      <c r="B8147" t="s">
        <v>11126</v>
      </c>
      <c r="C8147" t="s">
        <v>2883</v>
      </c>
      <c r="D8147" t="s">
        <v>3828</v>
      </c>
      <c r="E8147" t="s">
        <v>219</v>
      </c>
      <c r="F8147" t="b">
        <v>0</v>
      </c>
      <c r="G8147" t="s">
        <v>30</v>
      </c>
      <c r="H8147" s="4">
        <v>45757.583935185183</v>
      </c>
      <c r="I8147" t="b">
        <v>0</v>
      </c>
      <c r="J8147" t="b">
        <v>0</v>
      </c>
      <c r="K8147" t="s">
        <v>24</v>
      </c>
      <c r="L8147" t="s">
        <v>36</v>
      </c>
      <c r="N8147">
        <v>42</v>
      </c>
      <c r="O8147" t="s">
        <v>11127</v>
      </c>
      <c r="P8147" t="s">
        <v>280</v>
      </c>
    </row>
    <row r="8148" spans="1:16" x14ac:dyDescent="0.25">
      <c r="A8148" t="s">
        <v>2</v>
      </c>
      <c r="B8148" t="s">
        <v>2</v>
      </c>
      <c r="C8148" t="s">
        <v>1561</v>
      </c>
      <c r="D8148" t="s">
        <v>3972</v>
      </c>
      <c r="E8148" t="s">
        <v>51</v>
      </c>
      <c r="F8148" t="b">
        <v>0</v>
      </c>
      <c r="G8148" t="s">
        <v>41</v>
      </c>
      <c r="H8148" s="4">
        <v>45757.596087962957</v>
      </c>
      <c r="I8148" t="b">
        <v>0</v>
      </c>
      <c r="J8148" t="b">
        <v>0</v>
      </c>
      <c r="K8148" t="s">
        <v>24</v>
      </c>
      <c r="L8148" t="s">
        <v>36</v>
      </c>
      <c r="N8148">
        <v>52.5</v>
      </c>
      <c r="O8148" t="s">
        <v>7388</v>
      </c>
      <c r="P8148" t="s">
        <v>11128</v>
      </c>
    </row>
    <row r="8149" spans="1:16" x14ac:dyDescent="0.25">
      <c r="A8149" t="s">
        <v>0</v>
      </c>
      <c r="B8149" t="s">
        <v>2067</v>
      </c>
      <c r="C8149" t="s">
        <v>172</v>
      </c>
      <c r="D8149" t="s">
        <v>3972</v>
      </c>
      <c r="E8149" t="s">
        <v>20</v>
      </c>
      <c r="F8149" t="b">
        <v>0</v>
      </c>
      <c r="G8149" t="s">
        <v>27</v>
      </c>
      <c r="H8149" s="4">
        <v>45757.625092592592</v>
      </c>
      <c r="I8149" t="b">
        <v>0</v>
      </c>
      <c r="J8149" t="b">
        <v>0</v>
      </c>
      <c r="K8149" t="s">
        <v>24</v>
      </c>
      <c r="L8149" t="s">
        <v>22</v>
      </c>
      <c r="M8149">
        <v>130000</v>
      </c>
      <c r="O8149" t="s">
        <v>11129</v>
      </c>
      <c r="P8149" t="s">
        <v>11130</v>
      </c>
    </row>
    <row r="8150" spans="1:16" x14ac:dyDescent="0.25">
      <c r="A8150" t="s">
        <v>0</v>
      </c>
      <c r="B8150" t="s">
        <v>1975</v>
      </c>
      <c r="C8150" t="s">
        <v>49</v>
      </c>
      <c r="D8150" t="s">
        <v>3600</v>
      </c>
      <c r="E8150" t="s">
        <v>51</v>
      </c>
      <c r="F8150" t="b">
        <v>0</v>
      </c>
      <c r="G8150" t="s">
        <v>41</v>
      </c>
      <c r="H8150" s="4">
        <v>45757.625231481477</v>
      </c>
      <c r="I8150" t="b">
        <v>1</v>
      </c>
      <c r="J8150" t="b">
        <v>0</v>
      </c>
      <c r="K8150" t="s">
        <v>24</v>
      </c>
      <c r="L8150" t="s">
        <v>36</v>
      </c>
      <c r="N8150">
        <v>48</v>
      </c>
      <c r="O8150" t="s">
        <v>11131</v>
      </c>
      <c r="P8150" t="s">
        <v>649</v>
      </c>
    </row>
    <row r="8151" spans="1:16" x14ac:dyDescent="0.25">
      <c r="A8151" t="s">
        <v>0</v>
      </c>
      <c r="B8151" t="s">
        <v>11132</v>
      </c>
      <c r="C8151" t="s">
        <v>1993</v>
      </c>
      <c r="D8151" t="s">
        <v>2208</v>
      </c>
      <c r="E8151" t="s">
        <v>20</v>
      </c>
      <c r="F8151" t="b">
        <v>0</v>
      </c>
      <c r="G8151" t="s">
        <v>41</v>
      </c>
      <c r="H8151" s="4">
        <v>45757.625231481477</v>
      </c>
      <c r="I8151" t="b">
        <v>1</v>
      </c>
      <c r="J8151" t="b">
        <v>0</v>
      </c>
      <c r="K8151" t="s">
        <v>24</v>
      </c>
      <c r="L8151" t="s">
        <v>22</v>
      </c>
      <c r="M8151">
        <v>74000</v>
      </c>
      <c r="O8151" t="s">
        <v>131</v>
      </c>
      <c r="P8151" t="s">
        <v>883</v>
      </c>
    </row>
    <row r="8152" spans="1:16" x14ac:dyDescent="0.25">
      <c r="A8152" t="s">
        <v>0</v>
      </c>
      <c r="B8152" t="s">
        <v>7477</v>
      </c>
      <c r="C8152" t="s">
        <v>2883</v>
      </c>
      <c r="D8152" t="s">
        <v>3828</v>
      </c>
      <c r="E8152" t="s">
        <v>51</v>
      </c>
      <c r="F8152" t="b">
        <v>0</v>
      </c>
      <c r="G8152" t="s">
        <v>30</v>
      </c>
      <c r="H8152" s="4">
        <v>45757.625601851847</v>
      </c>
      <c r="I8152" t="b">
        <v>1</v>
      </c>
      <c r="J8152" t="b">
        <v>0</v>
      </c>
      <c r="K8152" t="s">
        <v>24</v>
      </c>
      <c r="L8152" t="s">
        <v>36</v>
      </c>
      <c r="N8152">
        <v>53.5</v>
      </c>
      <c r="O8152" t="s">
        <v>7478</v>
      </c>
      <c r="P8152" t="s">
        <v>338</v>
      </c>
    </row>
    <row r="8153" spans="1:16" x14ac:dyDescent="0.25">
      <c r="A8153" t="s">
        <v>0</v>
      </c>
      <c r="B8153" t="s">
        <v>11133</v>
      </c>
      <c r="C8153" t="s">
        <v>39</v>
      </c>
      <c r="D8153" t="s">
        <v>2208</v>
      </c>
      <c r="E8153" t="s">
        <v>20</v>
      </c>
      <c r="F8153" t="b">
        <v>1</v>
      </c>
      <c r="G8153" t="s">
        <v>30</v>
      </c>
      <c r="H8153" s="4">
        <v>45757.625613425917</v>
      </c>
      <c r="I8153" t="b">
        <v>0</v>
      </c>
      <c r="J8153" t="b">
        <v>0</v>
      </c>
      <c r="K8153" t="s">
        <v>24</v>
      </c>
      <c r="L8153" t="s">
        <v>36</v>
      </c>
      <c r="N8153">
        <v>35.754997253417969</v>
      </c>
      <c r="O8153" t="s">
        <v>11134</v>
      </c>
    </row>
    <row r="8154" spans="1:16" x14ac:dyDescent="0.25">
      <c r="A8154" t="s">
        <v>2</v>
      </c>
      <c r="B8154" t="s">
        <v>358</v>
      </c>
      <c r="C8154" t="s">
        <v>44</v>
      </c>
      <c r="D8154" t="s">
        <v>3972</v>
      </c>
      <c r="E8154" t="s">
        <v>51</v>
      </c>
      <c r="F8154" t="b">
        <v>0</v>
      </c>
      <c r="G8154" t="s">
        <v>27</v>
      </c>
      <c r="H8154" s="4">
        <v>45757.626226851848</v>
      </c>
      <c r="I8154" t="b">
        <v>0</v>
      </c>
      <c r="J8154" t="b">
        <v>0</v>
      </c>
      <c r="K8154" t="s">
        <v>24</v>
      </c>
      <c r="L8154" t="s">
        <v>36</v>
      </c>
      <c r="N8154">
        <v>42.5</v>
      </c>
      <c r="O8154" t="s">
        <v>2644</v>
      </c>
      <c r="P8154" t="s">
        <v>11135</v>
      </c>
    </row>
    <row r="8155" spans="1:16" x14ac:dyDescent="0.25">
      <c r="A8155" t="s">
        <v>2</v>
      </c>
      <c r="B8155" t="s">
        <v>609</v>
      </c>
      <c r="C8155" t="s">
        <v>2047</v>
      </c>
      <c r="D8155" t="s">
        <v>7852</v>
      </c>
      <c r="E8155" t="s">
        <v>20</v>
      </c>
      <c r="F8155" t="b">
        <v>0</v>
      </c>
      <c r="G8155" t="s">
        <v>27</v>
      </c>
      <c r="H8155" s="4">
        <v>45757.626319444447</v>
      </c>
      <c r="I8155" t="b">
        <v>0</v>
      </c>
      <c r="J8155" t="b">
        <v>1</v>
      </c>
      <c r="K8155" t="s">
        <v>24</v>
      </c>
      <c r="L8155" t="s">
        <v>22</v>
      </c>
      <c r="M8155">
        <v>60000</v>
      </c>
      <c r="O8155" t="s">
        <v>3516</v>
      </c>
      <c r="P8155" t="s">
        <v>2274</v>
      </c>
    </row>
    <row r="8156" spans="1:16" x14ac:dyDescent="0.25">
      <c r="A8156" t="s">
        <v>2</v>
      </c>
      <c r="B8156" t="s">
        <v>11136</v>
      </c>
      <c r="C8156" t="s">
        <v>140</v>
      </c>
      <c r="D8156" t="s">
        <v>3828</v>
      </c>
      <c r="E8156" t="s">
        <v>20</v>
      </c>
      <c r="F8156" t="b">
        <v>0</v>
      </c>
      <c r="G8156" t="s">
        <v>27</v>
      </c>
      <c r="H8156" s="4">
        <v>45757.626319444447</v>
      </c>
      <c r="I8156" t="b">
        <v>0</v>
      </c>
      <c r="J8156" t="b">
        <v>1</v>
      </c>
      <c r="K8156" t="s">
        <v>24</v>
      </c>
      <c r="L8156" t="s">
        <v>22</v>
      </c>
      <c r="M8156">
        <v>120050</v>
      </c>
      <c r="O8156" t="s">
        <v>11137</v>
      </c>
      <c r="P8156" t="s">
        <v>11138</v>
      </c>
    </row>
    <row r="8157" spans="1:16" x14ac:dyDescent="0.25">
      <c r="A8157" t="s">
        <v>2</v>
      </c>
      <c r="B8157" t="s">
        <v>132</v>
      </c>
      <c r="C8157" t="s">
        <v>2264</v>
      </c>
      <c r="D8157" t="s">
        <v>3972</v>
      </c>
      <c r="E8157" t="s">
        <v>51</v>
      </c>
      <c r="F8157" t="b">
        <v>0</v>
      </c>
      <c r="G8157" t="s">
        <v>41</v>
      </c>
      <c r="H8157" s="4">
        <v>45757.637824074067</v>
      </c>
      <c r="I8157" t="b">
        <v>0</v>
      </c>
      <c r="J8157" t="b">
        <v>0</v>
      </c>
      <c r="K8157" t="s">
        <v>24</v>
      </c>
      <c r="L8157" t="s">
        <v>36</v>
      </c>
      <c r="N8157">
        <v>77</v>
      </c>
      <c r="O8157" t="s">
        <v>1042</v>
      </c>
      <c r="P8157" t="s">
        <v>11139</v>
      </c>
    </row>
    <row r="8158" spans="1:16" x14ac:dyDescent="0.25">
      <c r="A8158" t="s">
        <v>2</v>
      </c>
      <c r="B8158" t="s">
        <v>195</v>
      </c>
      <c r="C8158" t="s">
        <v>484</v>
      </c>
      <c r="D8158" t="s">
        <v>3972</v>
      </c>
      <c r="E8158" t="s">
        <v>51</v>
      </c>
      <c r="F8158" t="b">
        <v>0</v>
      </c>
      <c r="G8158" t="s">
        <v>41</v>
      </c>
      <c r="H8158" s="4">
        <v>45757.63795138889</v>
      </c>
      <c r="I8158" t="b">
        <v>0</v>
      </c>
      <c r="J8158" t="b">
        <v>0</v>
      </c>
      <c r="K8158" t="s">
        <v>24</v>
      </c>
      <c r="L8158" t="s">
        <v>36</v>
      </c>
      <c r="N8158">
        <v>78.5</v>
      </c>
      <c r="O8158" t="s">
        <v>1613</v>
      </c>
      <c r="P8158" t="s">
        <v>11140</v>
      </c>
    </row>
    <row r="8159" spans="1:16" x14ac:dyDescent="0.25">
      <c r="A8159" t="s">
        <v>28</v>
      </c>
      <c r="B8159" t="s">
        <v>11141</v>
      </c>
      <c r="C8159" t="s">
        <v>164</v>
      </c>
      <c r="D8159" t="s">
        <v>4034</v>
      </c>
      <c r="E8159" t="s">
        <v>20</v>
      </c>
      <c r="F8159" t="b">
        <v>0</v>
      </c>
      <c r="G8159" t="s">
        <v>158</v>
      </c>
      <c r="H8159" s="4">
        <v>45757.639502314807</v>
      </c>
      <c r="I8159" t="b">
        <v>0</v>
      </c>
      <c r="J8159" t="b">
        <v>0</v>
      </c>
      <c r="K8159" t="s">
        <v>158</v>
      </c>
      <c r="L8159" t="s">
        <v>22</v>
      </c>
      <c r="M8159">
        <v>96100</v>
      </c>
      <c r="O8159" t="s">
        <v>1831</v>
      </c>
      <c r="P8159" t="s">
        <v>11142</v>
      </c>
    </row>
    <row r="8160" spans="1:16" x14ac:dyDescent="0.25">
      <c r="A8160" t="s">
        <v>28</v>
      </c>
      <c r="B8160" t="s">
        <v>11143</v>
      </c>
      <c r="C8160" t="s">
        <v>164</v>
      </c>
      <c r="D8160" t="s">
        <v>4034</v>
      </c>
      <c r="E8160" t="s">
        <v>20</v>
      </c>
      <c r="F8160" t="b">
        <v>0</v>
      </c>
      <c r="G8160" t="s">
        <v>158</v>
      </c>
      <c r="H8160" s="4">
        <v>45757.639525462961</v>
      </c>
      <c r="I8160" t="b">
        <v>0</v>
      </c>
      <c r="J8160" t="b">
        <v>0</v>
      </c>
      <c r="K8160" t="s">
        <v>158</v>
      </c>
      <c r="L8160" t="s">
        <v>22</v>
      </c>
      <c r="M8160">
        <v>87799.5</v>
      </c>
      <c r="O8160" t="s">
        <v>1831</v>
      </c>
      <c r="P8160" t="s">
        <v>2889</v>
      </c>
    </row>
    <row r="8161" spans="1:16" x14ac:dyDescent="0.25">
      <c r="A8161" t="s">
        <v>28</v>
      </c>
      <c r="B8161" t="s">
        <v>11144</v>
      </c>
      <c r="C8161" t="s">
        <v>11145</v>
      </c>
      <c r="D8161" t="s">
        <v>4034</v>
      </c>
      <c r="E8161" t="s">
        <v>20</v>
      </c>
      <c r="F8161" t="b">
        <v>0</v>
      </c>
      <c r="G8161" t="s">
        <v>158</v>
      </c>
      <c r="H8161" s="4">
        <v>45757.63957175926</v>
      </c>
      <c r="I8161" t="b">
        <v>0</v>
      </c>
      <c r="J8161" t="b">
        <v>0</v>
      </c>
      <c r="K8161" t="s">
        <v>158</v>
      </c>
      <c r="L8161" t="s">
        <v>22</v>
      </c>
      <c r="M8161">
        <v>64000</v>
      </c>
      <c r="O8161" t="s">
        <v>11146</v>
      </c>
      <c r="P8161" t="s">
        <v>11147</v>
      </c>
    </row>
    <row r="8162" spans="1:16" x14ac:dyDescent="0.25">
      <c r="A8162" t="s">
        <v>0</v>
      </c>
      <c r="B8162" t="s">
        <v>1219</v>
      </c>
      <c r="C8162" t="s">
        <v>570</v>
      </c>
      <c r="D8162" t="s">
        <v>3828</v>
      </c>
      <c r="E8162" t="s">
        <v>20</v>
      </c>
      <c r="F8162" t="b">
        <v>0</v>
      </c>
      <c r="G8162" t="s">
        <v>27</v>
      </c>
      <c r="H8162" s="4">
        <v>45757.666712962957</v>
      </c>
      <c r="I8162" t="b">
        <v>0</v>
      </c>
      <c r="J8162" t="b">
        <v>0</v>
      </c>
      <c r="K8162" t="s">
        <v>24</v>
      </c>
      <c r="L8162" t="s">
        <v>22</v>
      </c>
      <c r="M8162">
        <v>100237.5</v>
      </c>
      <c r="O8162" t="s">
        <v>11148</v>
      </c>
      <c r="P8162" t="s">
        <v>119</v>
      </c>
    </row>
    <row r="8163" spans="1:16" x14ac:dyDescent="0.25">
      <c r="A8163" t="s">
        <v>139</v>
      </c>
      <c r="B8163" t="s">
        <v>11149</v>
      </c>
      <c r="C8163" t="s">
        <v>24</v>
      </c>
      <c r="D8163" t="s">
        <v>3972</v>
      </c>
      <c r="E8163" t="s">
        <v>20</v>
      </c>
      <c r="F8163" t="b">
        <v>0</v>
      </c>
      <c r="G8163" t="s">
        <v>27</v>
      </c>
      <c r="H8163" s="4">
        <v>45757.679236111107</v>
      </c>
      <c r="I8163" t="b">
        <v>0</v>
      </c>
      <c r="J8163" t="b">
        <v>1</v>
      </c>
      <c r="K8163" t="s">
        <v>24</v>
      </c>
      <c r="L8163" t="s">
        <v>22</v>
      </c>
      <c r="M8163">
        <v>122500</v>
      </c>
      <c r="O8163" t="s">
        <v>11150</v>
      </c>
      <c r="P8163" t="s">
        <v>11151</v>
      </c>
    </row>
    <row r="8164" spans="1:16" x14ac:dyDescent="0.25">
      <c r="A8164" t="s">
        <v>40</v>
      </c>
      <c r="B8164" t="s">
        <v>11152</v>
      </c>
      <c r="C8164" t="s">
        <v>82</v>
      </c>
      <c r="D8164" t="s">
        <v>3600</v>
      </c>
      <c r="E8164" t="s">
        <v>51</v>
      </c>
      <c r="F8164" t="b">
        <v>0</v>
      </c>
      <c r="G8164" t="s">
        <v>41</v>
      </c>
      <c r="H8164" s="4">
        <v>45757.679513888892</v>
      </c>
      <c r="I8164" t="b">
        <v>1</v>
      </c>
      <c r="J8164" t="b">
        <v>0</v>
      </c>
      <c r="K8164" t="s">
        <v>24</v>
      </c>
      <c r="L8164" t="s">
        <v>36</v>
      </c>
      <c r="N8164">
        <v>82.5</v>
      </c>
      <c r="O8164" t="s">
        <v>11153</v>
      </c>
      <c r="P8164" t="s">
        <v>11154</v>
      </c>
    </row>
    <row r="8165" spans="1:16" x14ac:dyDescent="0.25">
      <c r="A8165" t="s">
        <v>28</v>
      </c>
      <c r="B8165" t="s">
        <v>28</v>
      </c>
      <c r="C8165" t="s">
        <v>2974</v>
      </c>
      <c r="D8165" t="s">
        <v>3972</v>
      </c>
      <c r="E8165" t="s">
        <v>51</v>
      </c>
      <c r="F8165" t="b">
        <v>0</v>
      </c>
      <c r="G8165" t="s">
        <v>27</v>
      </c>
      <c r="H8165" s="4">
        <v>45757.709166666667</v>
      </c>
      <c r="I8165" t="b">
        <v>0</v>
      </c>
      <c r="J8165" t="b">
        <v>0</v>
      </c>
      <c r="K8165" t="s">
        <v>24</v>
      </c>
      <c r="L8165" t="s">
        <v>36</v>
      </c>
      <c r="N8165">
        <v>72.5</v>
      </c>
      <c r="O8165" t="s">
        <v>458</v>
      </c>
      <c r="P8165" t="s">
        <v>11155</v>
      </c>
    </row>
    <row r="8166" spans="1:16" x14ac:dyDescent="0.25">
      <c r="A8166" t="s">
        <v>40</v>
      </c>
      <c r="B8166" t="s">
        <v>40</v>
      </c>
      <c r="C8166" t="s">
        <v>1060</v>
      </c>
      <c r="D8166" t="s">
        <v>131</v>
      </c>
      <c r="E8166" t="s">
        <v>20</v>
      </c>
      <c r="F8166" t="b">
        <v>0</v>
      </c>
      <c r="G8166" t="s">
        <v>35</v>
      </c>
      <c r="H8166" s="4">
        <v>45757.721446759257</v>
      </c>
      <c r="I8166" t="b">
        <v>1</v>
      </c>
      <c r="J8166" t="b">
        <v>0</v>
      </c>
      <c r="K8166" t="s">
        <v>24</v>
      </c>
      <c r="L8166" t="s">
        <v>22</v>
      </c>
      <c r="M8166">
        <v>152500</v>
      </c>
      <c r="O8166" t="s">
        <v>131</v>
      </c>
    </row>
    <row r="8167" spans="1:16" x14ac:dyDescent="0.25">
      <c r="A8167" t="s">
        <v>0</v>
      </c>
      <c r="B8167" t="s">
        <v>1449</v>
      </c>
      <c r="C8167" t="s">
        <v>76</v>
      </c>
      <c r="D8167" t="s">
        <v>4034</v>
      </c>
      <c r="E8167" t="s">
        <v>20</v>
      </c>
      <c r="F8167" t="b">
        <v>0</v>
      </c>
      <c r="G8167" t="s">
        <v>41</v>
      </c>
      <c r="H8167" s="4">
        <v>45757.750231481477</v>
      </c>
      <c r="I8167" t="b">
        <v>0</v>
      </c>
      <c r="J8167" t="b">
        <v>0</v>
      </c>
      <c r="K8167" t="s">
        <v>24</v>
      </c>
      <c r="L8167" t="s">
        <v>22</v>
      </c>
      <c r="M8167">
        <v>95040</v>
      </c>
      <c r="O8167" t="s">
        <v>11156</v>
      </c>
      <c r="P8167" t="s">
        <v>11157</v>
      </c>
    </row>
    <row r="8168" spans="1:16" x14ac:dyDescent="0.25">
      <c r="A8168" t="s">
        <v>0</v>
      </c>
      <c r="B8168" t="s">
        <v>257</v>
      </c>
      <c r="C8168" t="s">
        <v>1325</v>
      </c>
      <c r="D8168" t="s">
        <v>3972</v>
      </c>
      <c r="E8168" t="s">
        <v>20</v>
      </c>
      <c r="F8168" t="b">
        <v>0</v>
      </c>
      <c r="G8168" t="s">
        <v>41</v>
      </c>
      <c r="H8168" s="4">
        <v>45757.750231481477</v>
      </c>
      <c r="I8168" t="b">
        <v>0</v>
      </c>
      <c r="J8168" t="b">
        <v>1</v>
      </c>
      <c r="K8168" t="s">
        <v>24</v>
      </c>
      <c r="L8168" t="s">
        <v>22</v>
      </c>
      <c r="M8168">
        <v>130000</v>
      </c>
      <c r="O8168" t="s">
        <v>74</v>
      </c>
      <c r="P8168" t="s">
        <v>557</v>
      </c>
    </row>
    <row r="8169" spans="1:16" x14ac:dyDescent="0.25">
      <c r="A8169" t="s">
        <v>2</v>
      </c>
      <c r="B8169" t="s">
        <v>291</v>
      </c>
      <c r="C8169" t="s">
        <v>3062</v>
      </c>
      <c r="D8169" t="s">
        <v>2208</v>
      </c>
      <c r="E8169" t="s">
        <v>51</v>
      </c>
      <c r="F8169" t="b">
        <v>0</v>
      </c>
      <c r="G8169" t="s">
        <v>27</v>
      </c>
      <c r="H8169" s="4">
        <v>45757.751238425917</v>
      </c>
      <c r="I8169" t="b">
        <v>0</v>
      </c>
      <c r="J8169" t="b">
        <v>0</v>
      </c>
      <c r="K8169" t="s">
        <v>24</v>
      </c>
      <c r="L8169" t="s">
        <v>36</v>
      </c>
      <c r="N8169">
        <v>38</v>
      </c>
      <c r="O8169" t="s">
        <v>2741</v>
      </c>
      <c r="P8169" t="s">
        <v>11135</v>
      </c>
    </row>
    <row r="8170" spans="1:16" x14ac:dyDescent="0.25">
      <c r="A8170" t="s">
        <v>2</v>
      </c>
      <c r="B8170" t="s">
        <v>543</v>
      </c>
      <c r="C8170" t="s">
        <v>213</v>
      </c>
      <c r="D8170" t="s">
        <v>3972</v>
      </c>
      <c r="E8170" t="s">
        <v>51</v>
      </c>
      <c r="F8170" t="b">
        <v>0</v>
      </c>
      <c r="G8170" t="s">
        <v>27</v>
      </c>
      <c r="H8170" s="4">
        <v>45757.751307870371</v>
      </c>
      <c r="I8170" t="b">
        <v>0</v>
      </c>
      <c r="J8170" t="b">
        <v>0</v>
      </c>
      <c r="K8170" t="s">
        <v>24</v>
      </c>
      <c r="L8170" t="s">
        <v>36</v>
      </c>
      <c r="N8170">
        <v>87.5</v>
      </c>
      <c r="O8170" t="s">
        <v>10701</v>
      </c>
      <c r="P8170" t="s">
        <v>11158</v>
      </c>
    </row>
    <row r="8171" spans="1:16" x14ac:dyDescent="0.25">
      <c r="A8171" t="s">
        <v>0</v>
      </c>
      <c r="B8171" t="s">
        <v>11159</v>
      </c>
      <c r="C8171" t="s">
        <v>39</v>
      </c>
      <c r="D8171" t="s">
        <v>3972</v>
      </c>
      <c r="E8171" t="s">
        <v>20</v>
      </c>
      <c r="F8171" t="b">
        <v>1</v>
      </c>
      <c r="G8171" t="s">
        <v>41</v>
      </c>
      <c r="H8171" s="4">
        <v>45757.762673611112</v>
      </c>
      <c r="I8171" t="b">
        <v>0</v>
      </c>
      <c r="J8171" t="b">
        <v>0</v>
      </c>
      <c r="K8171" t="s">
        <v>24</v>
      </c>
      <c r="L8171" t="s">
        <v>36</v>
      </c>
      <c r="N8171">
        <v>35</v>
      </c>
      <c r="O8171" t="s">
        <v>11160</v>
      </c>
      <c r="P8171" t="s">
        <v>1303</v>
      </c>
    </row>
    <row r="8172" spans="1:16" x14ac:dyDescent="0.25">
      <c r="A8172" t="s">
        <v>2</v>
      </c>
      <c r="B8172" t="s">
        <v>6434</v>
      </c>
      <c r="C8172" t="s">
        <v>1352</v>
      </c>
      <c r="D8172" t="s">
        <v>3828</v>
      </c>
      <c r="E8172" t="s">
        <v>20</v>
      </c>
      <c r="F8172" t="b">
        <v>0</v>
      </c>
      <c r="G8172" t="s">
        <v>41</v>
      </c>
      <c r="H8172" s="4">
        <v>45757.762800925928</v>
      </c>
      <c r="I8172" t="b">
        <v>0</v>
      </c>
      <c r="J8172" t="b">
        <v>0</v>
      </c>
      <c r="K8172" t="s">
        <v>24</v>
      </c>
      <c r="L8172" t="s">
        <v>22</v>
      </c>
      <c r="M8172">
        <v>117200</v>
      </c>
      <c r="O8172" t="s">
        <v>446</v>
      </c>
      <c r="P8172" t="s">
        <v>6435</v>
      </c>
    </row>
    <row r="8173" spans="1:16" x14ac:dyDescent="0.25">
      <c r="A8173" t="s">
        <v>0</v>
      </c>
      <c r="B8173" t="s">
        <v>4250</v>
      </c>
      <c r="C8173" t="s">
        <v>3519</v>
      </c>
      <c r="D8173" t="s">
        <v>3972</v>
      </c>
      <c r="E8173" t="s">
        <v>20</v>
      </c>
      <c r="F8173" t="b">
        <v>0</v>
      </c>
      <c r="G8173" t="s">
        <v>27</v>
      </c>
      <c r="H8173" s="4">
        <v>45757.79178240741</v>
      </c>
      <c r="I8173" t="b">
        <v>1</v>
      </c>
      <c r="J8173" t="b">
        <v>0</v>
      </c>
      <c r="K8173" t="s">
        <v>24</v>
      </c>
      <c r="L8173" t="s">
        <v>22</v>
      </c>
      <c r="M8173">
        <v>70000</v>
      </c>
      <c r="O8173" t="s">
        <v>1670</v>
      </c>
      <c r="P8173" t="s">
        <v>1075</v>
      </c>
    </row>
    <row r="8174" spans="1:16" x14ac:dyDescent="0.25">
      <c r="A8174" t="s">
        <v>0</v>
      </c>
      <c r="B8174" t="s">
        <v>11161</v>
      </c>
      <c r="C8174" t="s">
        <v>10132</v>
      </c>
      <c r="D8174" t="s">
        <v>3828</v>
      </c>
      <c r="E8174" t="s">
        <v>51</v>
      </c>
      <c r="F8174" t="b">
        <v>0</v>
      </c>
      <c r="G8174" t="s">
        <v>1247</v>
      </c>
      <c r="H8174" s="4">
        <v>45757.81449074074</v>
      </c>
      <c r="I8174" t="b">
        <v>1</v>
      </c>
      <c r="J8174" t="b">
        <v>0</v>
      </c>
      <c r="K8174" t="s">
        <v>1247</v>
      </c>
      <c r="L8174" t="s">
        <v>22</v>
      </c>
      <c r="M8174">
        <v>50000</v>
      </c>
      <c r="O8174" t="s">
        <v>1214</v>
      </c>
      <c r="P8174" t="s">
        <v>338</v>
      </c>
    </row>
    <row r="8175" spans="1:16" x14ac:dyDescent="0.25">
      <c r="A8175" t="s">
        <v>19</v>
      </c>
      <c r="B8175" t="s">
        <v>10576</v>
      </c>
      <c r="C8175" t="s">
        <v>1270</v>
      </c>
      <c r="D8175" t="s">
        <v>3956</v>
      </c>
      <c r="E8175" t="s">
        <v>20</v>
      </c>
      <c r="F8175" t="b">
        <v>0</v>
      </c>
      <c r="G8175" t="s">
        <v>23</v>
      </c>
      <c r="H8175" s="4">
        <v>45757.830937500003</v>
      </c>
      <c r="I8175" t="b">
        <v>0</v>
      </c>
      <c r="J8175" t="b">
        <v>1</v>
      </c>
      <c r="K8175" t="s">
        <v>24</v>
      </c>
      <c r="L8175" t="s">
        <v>36</v>
      </c>
      <c r="N8175">
        <v>15.659999847412109</v>
      </c>
      <c r="O8175" t="s">
        <v>7551</v>
      </c>
      <c r="P8175" t="s">
        <v>10465</v>
      </c>
    </row>
    <row r="8176" spans="1:16" x14ac:dyDescent="0.25">
      <c r="A8176" t="s">
        <v>0</v>
      </c>
      <c r="B8176" t="s">
        <v>11162</v>
      </c>
      <c r="C8176" t="s">
        <v>315</v>
      </c>
      <c r="D8176" t="s">
        <v>3600</v>
      </c>
      <c r="E8176" t="s">
        <v>20</v>
      </c>
      <c r="F8176" t="b">
        <v>0</v>
      </c>
      <c r="G8176" t="s">
        <v>27</v>
      </c>
      <c r="H8176" s="4">
        <v>45757.833379629628</v>
      </c>
      <c r="I8176" t="b">
        <v>0</v>
      </c>
      <c r="J8176" t="b">
        <v>1</v>
      </c>
      <c r="K8176" t="s">
        <v>24</v>
      </c>
      <c r="L8176" t="s">
        <v>22</v>
      </c>
      <c r="M8176">
        <v>176000</v>
      </c>
      <c r="O8176" t="s">
        <v>173</v>
      </c>
      <c r="P8176" t="s">
        <v>11163</v>
      </c>
    </row>
    <row r="8177" spans="1:16" x14ac:dyDescent="0.25">
      <c r="A8177" t="s">
        <v>0</v>
      </c>
      <c r="B8177" t="s">
        <v>11164</v>
      </c>
      <c r="C8177" t="s">
        <v>1347</v>
      </c>
      <c r="D8177" t="s">
        <v>3956</v>
      </c>
      <c r="E8177" t="s">
        <v>34</v>
      </c>
      <c r="F8177" t="b">
        <v>0</v>
      </c>
      <c r="G8177" t="s">
        <v>35</v>
      </c>
      <c r="H8177" s="4">
        <v>45757.83384259259</v>
      </c>
      <c r="I8177" t="b">
        <v>0</v>
      </c>
      <c r="J8177" t="b">
        <v>1</v>
      </c>
      <c r="K8177" t="s">
        <v>24</v>
      </c>
      <c r="L8177" t="s">
        <v>36</v>
      </c>
      <c r="N8177">
        <v>9.6999998092651367</v>
      </c>
      <c r="O8177" t="s">
        <v>450</v>
      </c>
      <c r="P8177" t="s">
        <v>11165</v>
      </c>
    </row>
    <row r="8178" spans="1:16" x14ac:dyDescent="0.25">
      <c r="A8178" t="s">
        <v>1</v>
      </c>
      <c r="B8178" t="s">
        <v>467</v>
      </c>
      <c r="C8178" t="s">
        <v>919</v>
      </c>
      <c r="D8178" t="s">
        <v>3972</v>
      </c>
      <c r="E8178" t="s">
        <v>20</v>
      </c>
      <c r="F8178" t="b">
        <v>0</v>
      </c>
      <c r="G8178" t="s">
        <v>35</v>
      </c>
      <c r="H8178" s="4">
        <v>45757.834317129629</v>
      </c>
      <c r="I8178" t="b">
        <v>0</v>
      </c>
      <c r="J8178" t="b">
        <v>0</v>
      </c>
      <c r="K8178" t="s">
        <v>24</v>
      </c>
      <c r="L8178" t="s">
        <v>22</v>
      </c>
      <c r="M8178">
        <v>112500</v>
      </c>
      <c r="O8178" t="s">
        <v>74</v>
      </c>
      <c r="P8178" t="s">
        <v>1565</v>
      </c>
    </row>
    <row r="8179" spans="1:16" x14ac:dyDescent="0.25">
      <c r="A8179" t="s">
        <v>2</v>
      </c>
      <c r="B8179" t="s">
        <v>2</v>
      </c>
      <c r="C8179" t="s">
        <v>3057</v>
      </c>
      <c r="D8179" t="s">
        <v>3828</v>
      </c>
      <c r="E8179" t="s">
        <v>51</v>
      </c>
      <c r="F8179" t="b">
        <v>0</v>
      </c>
      <c r="G8179" t="s">
        <v>27</v>
      </c>
      <c r="H8179" s="4">
        <v>45757.834502314807</v>
      </c>
      <c r="I8179" t="b">
        <v>1</v>
      </c>
      <c r="J8179" t="b">
        <v>1</v>
      </c>
      <c r="K8179" t="s">
        <v>24</v>
      </c>
      <c r="L8179" t="s">
        <v>36</v>
      </c>
      <c r="N8179">
        <v>72.5</v>
      </c>
      <c r="O8179" t="s">
        <v>144</v>
      </c>
      <c r="P8179" t="s">
        <v>3417</v>
      </c>
    </row>
    <row r="8180" spans="1:16" x14ac:dyDescent="0.25">
      <c r="A8180" t="s">
        <v>2</v>
      </c>
      <c r="B8180" t="s">
        <v>132</v>
      </c>
      <c r="C8180" t="s">
        <v>505</v>
      </c>
      <c r="D8180" t="s">
        <v>3600</v>
      </c>
      <c r="E8180" t="s">
        <v>20</v>
      </c>
      <c r="F8180" t="b">
        <v>0</v>
      </c>
      <c r="G8180" t="s">
        <v>27</v>
      </c>
      <c r="H8180" s="4">
        <v>45757.834502314807</v>
      </c>
      <c r="I8180" t="b">
        <v>1</v>
      </c>
      <c r="J8180" t="b">
        <v>0</v>
      </c>
      <c r="K8180" t="s">
        <v>24</v>
      </c>
      <c r="L8180" t="s">
        <v>22</v>
      </c>
      <c r="M8180">
        <v>60000</v>
      </c>
      <c r="O8180" t="s">
        <v>95</v>
      </c>
      <c r="P8180" t="s">
        <v>11166</v>
      </c>
    </row>
    <row r="8181" spans="1:16" x14ac:dyDescent="0.25">
      <c r="A8181" t="s">
        <v>40</v>
      </c>
      <c r="B8181" t="s">
        <v>11167</v>
      </c>
      <c r="C8181" t="s">
        <v>2182</v>
      </c>
      <c r="D8181" t="s">
        <v>3828</v>
      </c>
      <c r="E8181" t="s">
        <v>51</v>
      </c>
      <c r="F8181" t="b">
        <v>0</v>
      </c>
      <c r="G8181" t="s">
        <v>41</v>
      </c>
      <c r="H8181" s="4">
        <v>45757.846087962957</v>
      </c>
      <c r="I8181" t="b">
        <v>1</v>
      </c>
      <c r="J8181" t="b">
        <v>0</v>
      </c>
      <c r="K8181" t="s">
        <v>24</v>
      </c>
      <c r="L8181" t="s">
        <v>36</v>
      </c>
      <c r="N8181">
        <v>60.435001373291023</v>
      </c>
      <c r="O8181" t="s">
        <v>11168</v>
      </c>
      <c r="P8181" t="s">
        <v>11169</v>
      </c>
    </row>
    <row r="8182" spans="1:16" x14ac:dyDescent="0.25">
      <c r="A8182" t="s">
        <v>40</v>
      </c>
      <c r="B8182" t="s">
        <v>9544</v>
      </c>
      <c r="C8182" t="s">
        <v>928</v>
      </c>
      <c r="D8182" t="s">
        <v>3956</v>
      </c>
      <c r="E8182" t="s">
        <v>20</v>
      </c>
      <c r="F8182" t="b">
        <v>0</v>
      </c>
      <c r="G8182" t="s">
        <v>41</v>
      </c>
      <c r="H8182" s="4">
        <v>45757.846238425933</v>
      </c>
      <c r="I8182" t="b">
        <v>0</v>
      </c>
      <c r="J8182" t="b">
        <v>0</v>
      </c>
      <c r="K8182" t="s">
        <v>24</v>
      </c>
      <c r="L8182" t="s">
        <v>36</v>
      </c>
      <c r="N8182">
        <v>55.06500244140625</v>
      </c>
      <c r="O8182" t="s">
        <v>567</v>
      </c>
      <c r="P8182" t="s">
        <v>9545</v>
      </c>
    </row>
    <row r="8183" spans="1:16" x14ac:dyDescent="0.25">
      <c r="A8183" t="s">
        <v>2</v>
      </c>
      <c r="B8183" t="s">
        <v>2564</v>
      </c>
      <c r="C8183" t="s">
        <v>670</v>
      </c>
      <c r="D8183" t="s">
        <v>3600</v>
      </c>
      <c r="E8183" t="s">
        <v>20</v>
      </c>
      <c r="F8183" t="b">
        <v>0</v>
      </c>
      <c r="G8183" t="s">
        <v>35</v>
      </c>
      <c r="H8183" s="4">
        <v>45757.846446759257</v>
      </c>
      <c r="I8183" t="b">
        <v>1</v>
      </c>
      <c r="J8183" t="b">
        <v>0</v>
      </c>
      <c r="K8183" t="s">
        <v>24</v>
      </c>
      <c r="L8183" t="s">
        <v>36</v>
      </c>
      <c r="N8183">
        <v>60</v>
      </c>
      <c r="O8183" t="s">
        <v>2009</v>
      </c>
      <c r="P8183" t="s">
        <v>918</v>
      </c>
    </row>
    <row r="8184" spans="1:16" x14ac:dyDescent="0.25">
      <c r="A8184" t="s">
        <v>28</v>
      </c>
      <c r="B8184" t="s">
        <v>11170</v>
      </c>
      <c r="C8184" t="s">
        <v>39</v>
      </c>
      <c r="D8184" t="s">
        <v>7657</v>
      </c>
      <c r="E8184" t="s">
        <v>20</v>
      </c>
      <c r="F8184" t="b">
        <v>1</v>
      </c>
      <c r="G8184" t="s">
        <v>106</v>
      </c>
      <c r="H8184" s="4">
        <v>45757.848773148151</v>
      </c>
      <c r="I8184" t="b">
        <v>0</v>
      </c>
      <c r="J8184" t="b">
        <v>0</v>
      </c>
      <c r="K8184" t="s">
        <v>106</v>
      </c>
      <c r="L8184" t="s">
        <v>22</v>
      </c>
      <c r="M8184">
        <v>100000</v>
      </c>
      <c r="O8184" t="s">
        <v>11171</v>
      </c>
      <c r="P8184" t="s">
        <v>1472</v>
      </c>
    </row>
    <row r="8185" spans="1:16" x14ac:dyDescent="0.25">
      <c r="A8185" t="s">
        <v>25</v>
      </c>
      <c r="B8185" t="s">
        <v>11172</v>
      </c>
      <c r="C8185" t="s">
        <v>845</v>
      </c>
      <c r="D8185" t="s">
        <v>3600</v>
      </c>
      <c r="E8185" t="s">
        <v>20</v>
      </c>
      <c r="F8185" t="b">
        <v>0</v>
      </c>
      <c r="G8185" t="s">
        <v>27</v>
      </c>
      <c r="H8185" s="4">
        <v>45757.875034722223</v>
      </c>
      <c r="I8185" t="b">
        <v>0</v>
      </c>
      <c r="J8185" t="b">
        <v>1</v>
      </c>
      <c r="K8185" t="s">
        <v>24</v>
      </c>
      <c r="L8185" t="s">
        <v>22</v>
      </c>
      <c r="M8185">
        <v>260590</v>
      </c>
      <c r="O8185" t="s">
        <v>254</v>
      </c>
      <c r="P8185" t="s">
        <v>11173</v>
      </c>
    </row>
    <row r="8186" spans="1:16" x14ac:dyDescent="0.25">
      <c r="A8186" t="s">
        <v>0</v>
      </c>
      <c r="B8186" t="s">
        <v>11174</v>
      </c>
      <c r="C8186" t="s">
        <v>184</v>
      </c>
      <c r="D8186" t="s">
        <v>3828</v>
      </c>
      <c r="E8186" t="s">
        <v>20</v>
      </c>
      <c r="F8186" t="b">
        <v>0</v>
      </c>
      <c r="G8186" t="s">
        <v>30</v>
      </c>
      <c r="H8186" s="4">
        <v>45757.875613425917</v>
      </c>
      <c r="I8186" t="b">
        <v>0</v>
      </c>
      <c r="J8186" t="b">
        <v>0</v>
      </c>
      <c r="K8186" t="s">
        <v>24</v>
      </c>
      <c r="L8186" t="s">
        <v>22</v>
      </c>
      <c r="M8186">
        <v>53000</v>
      </c>
      <c r="O8186" t="s">
        <v>11175</v>
      </c>
      <c r="P8186" t="s">
        <v>11176</v>
      </c>
    </row>
    <row r="8187" spans="1:16" x14ac:dyDescent="0.25">
      <c r="A8187" t="s">
        <v>0</v>
      </c>
      <c r="B8187" t="s">
        <v>11177</v>
      </c>
      <c r="C8187" t="s">
        <v>1356</v>
      </c>
      <c r="D8187" t="s">
        <v>3828</v>
      </c>
      <c r="E8187" t="s">
        <v>20</v>
      </c>
      <c r="F8187" t="b">
        <v>0</v>
      </c>
      <c r="G8187" t="s">
        <v>52</v>
      </c>
      <c r="H8187" s="4">
        <v>45757.875740740739</v>
      </c>
      <c r="I8187" t="b">
        <v>1</v>
      </c>
      <c r="J8187" t="b">
        <v>1</v>
      </c>
      <c r="K8187" t="s">
        <v>24</v>
      </c>
      <c r="L8187" t="s">
        <v>22</v>
      </c>
      <c r="M8187">
        <v>49500</v>
      </c>
      <c r="O8187" t="s">
        <v>11178</v>
      </c>
      <c r="P8187" t="s">
        <v>280</v>
      </c>
    </row>
    <row r="8188" spans="1:16" x14ac:dyDescent="0.25">
      <c r="A8188" t="s">
        <v>2</v>
      </c>
      <c r="B8188" t="s">
        <v>11179</v>
      </c>
      <c r="C8188" t="s">
        <v>981</v>
      </c>
      <c r="D8188" t="s">
        <v>3600</v>
      </c>
      <c r="E8188" t="s">
        <v>20</v>
      </c>
      <c r="F8188" t="b">
        <v>0</v>
      </c>
      <c r="G8188" t="s">
        <v>27</v>
      </c>
      <c r="H8188" s="4">
        <v>45757.876157407409</v>
      </c>
      <c r="I8188" t="b">
        <v>0</v>
      </c>
      <c r="J8188" t="b">
        <v>1</v>
      </c>
      <c r="K8188" t="s">
        <v>24</v>
      </c>
      <c r="L8188" t="s">
        <v>22</v>
      </c>
      <c r="M8188">
        <v>150000</v>
      </c>
      <c r="O8188" t="s">
        <v>2632</v>
      </c>
      <c r="P8188" t="s">
        <v>11180</v>
      </c>
    </row>
    <row r="8189" spans="1:16" x14ac:dyDescent="0.25">
      <c r="A8189" t="s">
        <v>2</v>
      </c>
      <c r="B8189" t="s">
        <v>11181</v>
      </c>
      <c r="C8189" t="s">
        <v>981</v>
      </c>
      <c r="D8189" t="s">
        <v>3600</v>
      </c>
      <c r="E8189" t="s">
        <v>20</v>
      </c>
      <c r="F8189" t="b">
        <v>0</v>
      </c>
      <c r="G8189" t="s">
        <v>27</v>
      </c>
      <c r="H8189" s="4">
        <v>45757.876273148147</v>
      </c>
      <c r="I8189" t="b">
        <v>0</v>
      </c>
      <c r="J8189" t="b">
        <v>1</v>
      </c>
      <c r="K8189" t="s">
        <v>24</v>
      </c>
      <c r="L8189" t="s">
        <v>22</v>
      </c>
      <c r="M8189">
        <v>225000</v>
      </c>
      <c r="O8189" t="s">
        <v>2632</v>
      </c>
      <c r="P8189" t="s">
        <v>11182</v>
      </c>
    </row>
    <row r="8190" spans="1:16" x14ac:dyDescent="0.25">
      <c r="A8190" t="s">
        <v>2</v>
      </c>
      <c r="B8190" t="s">
        <v>11183</v>
      </c>
      <c r="C8190" t="s">
        <v>889</v>
      </c>
      <c r="D8190" t="s">
        <v>3600</v>
      </c>
      <c r="E8190" t="s">
        <v>51</v>
      </c>
      <c r="F8190" t="b">
        <v>0</v>
      </c>
      <c r="G8190" t="s">
        <v>35</v>
      </c>
      <c r="H8190" s="4">
        <v>45757.929942129631</v>
      </c>
      <c r="I8190" t="b">
        <v>0</v>
      </c>
      <c r="J8190" t="b">
        <v>0</v>
      </c>
      <c r="K8190" t="s">
        <v>24</v>
      </c>
      <c r="L8190" t="s">
        <v>36</v>
      </c>
      <c r="N8190">
        <v>50</v>
      </c>
      <c r="O8190" t="s">
        <v>1012</v>
      </c>
      <c r="P8190" t="s">
        <v>11184</v>
      </c>
    </row>
    <row r="8191" spans="1:16" x14ac:dyDescent="0.25">
      <c r="A8191" t="s">
        <v>2</v>
      </c>
      <c r="B8191" t="s">
        <v>11185</v>
      </c>
      <c r="C8191" t="s">
        <v>365</v>
      </c>
      <c r="D8191" t="s">
        <v>2208</v>
      </c>
      <c r="F8191" t="b">
        <v>0</v>
      </c>
      <c r="G8191" t="s">
        <v>27</v>
      </c>
      <c r="H8191" s="4">
        <v>45757.959548611107</v>
      </c>
      <c r="I8191" t="b">
        <v>1</v>
      </c>
      <c r="J8191" t="b">
        <v>0</v>
      </c>
      <c r="K8191" t="s">
        <v>24</v>
      </c>
      <c r="L8191" t="s">
        <v>36</v>
      </c>
      <c r="N8191">
        <v>120</v>
      </c>
      <c r="O8191" t="s">
        <v>319</v>
      </c>
      <c r="P8191" t="s">
        <v>11186</v>
      </c>
    </row>
    <row r="8192" spans="1:16" x14ac:dyDescent="0.25">
      <c r="A8192" t="s">
        <v>0</v>
      </c>
      <c r="B8192" t="s">
        <v>11187</v>
      </c>
      <c r="C8192" t="s">
        <v>335</v>
      </c>
      <c r="D8192" t="s">
        <v>2532</v>
      </c>
      <c r="E8192" t="s">
        <v>34</v>
      </c>
      <c r="F8192" t="b">
        <v>0</v>
      </c>
      <c r="G8192" t="s">
        <v>27</v>
      </c>
      <c r="H8192" s="4">
        <v>45758.000034722223</v>
      </c>
      <c r="I8192" t="b">
        <v>0</v>
      </c>
      <c r="J8192" t="b">
        <v>0</v>
      </c>
      <c r="K8192" t="s">
        <v>24</v>
      </c>
      <c r="L8192" t="s">
        <v>36</v>
      </c>
      <c r="N8192">
        <v>30</v>
      </c>
      <c r="O8192" t="s">
        <v>11188</v>
      </c>
      <c r="P8192" t="s">
        <v>11189</v>
      </c>
    </row>
    <row r="8193" spans="1:16" x14ac:dyDescent="0.25">
      <c r="A8193" t="s">
        <v>2</v>
      </c>
      <c r="B8193" t="s">
        <v>11190</v>
      </c>
      <c r="C8193" t="s">
        <v>142</v>
      </c>
      <c r="D8193" t="s">
        <v>5534</v>
      </c>
      <c r="E8193" t="s">
        <v>20</v>
      </c>
      <c r="F8193" t="b">
        <v>0</v>
      </c>
      <c r="G8193" t="s">
        <v>27</v>
      </c>
      <c r="H8193" s="4">
        <v>45758.001157407409</v>
      </c>
      <c r="I8193" t="b">
        <v>0</v>
      </c>
      <c r="J8193" t="b">
        <v>1</v>
      </c>
      <c r="K8193" t="s">
        <v>24</v>
      </c>
      <c r="L8193" t="s">
        <v>22</v>
      </c>
      <c r="M8193">
        <v>108267</v>
      </c>
      <c r="O8193" t="s">
        <v>1903</v>
      </c>
      <c r="P8193" t="s">
        <v>11191</v>
      </c>
    </row>
    <row r="8194" spans="1:16" x14ac:dyDescent="0.25">
      <c r="A8194" t="s">
        <v>2</v>
      </c>
      <c r="B8194" t="s">
        <v>1167</v>
      </c>
      <c r="C8194" t="s">
        <v>29</v>
      </c>
      <c r="D8194" t="s">
        <v>5534</v>
      </c>
      <c r="E8194" t="s">
        <v>20</v>
      </c>
      <c r="F8194" t="b">
        <v>0</v>
      </c>
      <c r="G8194" t="s">
        <v>27</v>
      </c>
      <c r="H8194" s="4">
        <v>45758.001157407409</v>
      </c>
      <c r="I8194" t="b">
        <v>1</v>
      </c>
      <c r="J8194" t="b">
        <v>1</v>
      </c>
      <c r="K8194" t="s">
        <v>24</v>
      </c>
      <c r="L8194" t="s">
        <v>22</v>
      </c>
      <c r="M8194">
        <v>88582</v>
      </c>
      <c r="O8194" t="s">
        <v>77</v>
      </c>
      <c r="P8194" t="s">
        <v>9339</v>
      </c>
    </row>
    <row r="8195" spans="1:16" x14ac:dyDescent="0.25">
      <c r="A8195" t="s">
        <v>2</v>
      </c>
      <c r="B8195" t="s">
        <v>195</v>
      </c>
      <c r="C8195" t="s">
        <v>908</v>
      </c>
      <c r="D8195" t="s">
        <v>3828</v>
      </c>
      <c r="E8195" t="s">
        <v>51</v>
      </c>
      <c r="F8195" t="b">
        <v>0</v>
      </c>
      <c r="G8195" t="s">
        <v>27</v>
      </c>
      <c r="H8195" s="4">
        <v>45758.001168981478</v>
      </c>
      <c r="I8195" t="b">
        <v>0</v>
      </c>
      <c r="J8195" t="b">
        <v>0</v>
      </c>
      <c r="K8195" t="s">
        <v>24</v>
      </c>
      <c r="L8195" t="s">
        <v>36</v>
      </c>
      <c r="N8195">
        <v>62.5</v>
      </c>
      <c r="O8195" t="s">
        <v>11192</v>
      </c>
      <c r="P8195" t="s">
        <v>4258</v>
      </c>
    </row>
    <row r="8196" spans="1:16" x14ac:dyDescent="0.25">
      <c r="A8196" t="s">
        <v>40</v>
      </c>
      <c r="B8196" t="s">
        <v>9340</v>
      </c>
      <c r="C8196" t="s">
        <v>748</v>
      </c>
      <c r="D8196" t="s">
        <v>4034</v>
      </c>
      <c r="E8196" t="s">
        <v>20</v>
      </c>
      <c r="F8196" t="b">
        <v>0</v>
      </c>
      <c r="G8196" t="s">
        <v>158</v>
      </c>
      <c r="H8196" s="4">
        <v>45758.014479166668</v>
      </c>
      <c r="I8196" t="b">
        <v>0</v>
      </c>
      <c r="J8196" t="b">
        <v>0</v>
      </c>
      <c r="K8196" t="s">
        <v>158</v>
      </c>
      <c r="L8196" t="s">
        <v>22</v>
      </c>
      <c r="M8196">
        <v>83999.5</v>
      </c>
      <c r="O8196" t="s">
        <v>2768</v>
      </c>
      <c r="P8196" t="s">
        <v>3411</v>
      </c>
    </row>
    <row r="8197" spans="1:16" x14ac:dyDescent="0.25">
      <c r="A8197" t="s">
        <v>2</v>
      </c>
      <c r="B8197" t="s">
        <v>11193</v>
      </c>
      <c r="C8197" t="s">
        <v>122</v>
      </c>
      <c r="D8197" t="s">
        <v>2208</v>
      </c>
      <c r="E8197" t="s">
        <v>20</v>
      </c>
      <c r="F8197" t="b">
        <v>0</v>
      </c>
      <c r="G8197" t="s">
        <v>27</v>
      </c>
      <c r="H8197" s="4">
        <v>45758.084606481483</v>
      </c>
      <c r="I8197" t="b">
        <v>0</v>
      </c>
      <c r="J8197" t="b">
        <v>1</v>
      </c>
      <c r="K8197" t="s">
        <v>24</v>
      </c>
      <c r="L8197" t="s">
        <v>22</v>
      </c>
      <c r="M8197">
        <v>91700</v>
      </c>
      <c r="O8197" t="s">
        <v>366</v>
      </c>
      <c r="P8197" t="s">
        <v>11194</v>
      </c>
    </row>
    <row r="8198" spans="1:16" x14ac:dyDescent="0.25">
      <c r="A8198" t="s">
        <v>2</v>
      </c>
      <c r="B8198" t="s">
        <v>6434</v>
      </c>
      <c r="C8198" t="s">
        <v>1352</v>
      </c>
      <c r="D8198" t="s">
        <v>3972</v>
      </c>
      <c r="E8198" t="s">
        <v>20</v>
      </c>
      <c r="F8198" t="b">
        <v>0</v>
      </c>
      <c r="G8198" t="s">
        <v>27</v>
      </c>
      <c r="H8198" s="4">
        <v>45758.095879629633</v>
      </c>
      <c r="I8198" t="b">
        <v>0</v>
      </c>
      <c r="J8198" t="b">
        <v>0</v>
      </c>
      <c r="K8198" t="s">
        <v>24</v>
      </c>
      <c r="L8198" t="s">
        <v>22</v>
      </c>
      <c r="M8198">
        <v>117200</v>
      </c>
      <c r="O8198" t="s">
        <v>446</v>
      </c>
      <c r="P8198" t="s">
        <v>6435</v>
      </c>
    </row>
    <row r="8199" spans="1:16" x14ac:dyDescent="0.25">
      <c r="A8199" t="s">
        <v>0</v>
      </c>
      <c r="B8199" t="s">
        <v>0</v>
      </c>
      <c r="C8199" t="s">
        <v>11195</v>
      </c>
      <c r="D8199" t="s">
        <v>7546</v>
      </c>
      <c r="E8199" t="s">
        <v>34</v>
      </c>
      <c r="F8199" t="b">
        <v>0</v>
      </c>
      <c r="G8199" t="s">
        <v>52</v>
      </c>
      <c r="H8199" s="4">
        <v>45758.125775462962</v>
      </c>
      <c r="I8199" t="b">
        <v>0</v>
      </c>
      <c r="J8199" t="b">
        <v>0</v>
      </c>
      <c r="K8199" t="s">
        <v>24</v>
      </c>
      <c r="L8199" t="s">
        <v>36</v>
      </c>
      <c r="N8199">
        <v>15</v>
      </c>
      <c r="O8199" t="s">
        <v>7547</v>
      </c>
      <c r="P8199" t="s">
        <v>61</v>
      </c>
    </row>
    <row r="8200" spans="1:16" x14ac:dyDescent="0.25">
      <c r="A8200" t="s">
        <v>2</v>
      </c>
      <c r="B8200" t="s">
        <v>1231</v>
      </c>
      <c r="C8200" t="s">
        <v>33</v>
      </c>
      <c r="D8200" t="s">
        <v>3972</v>
      </c>
      <c r="E8200" t="s">
        <v>20</v>
      </c>
      <c r="F8200" t="b">
        <v>0</v>
      </c>
      <c r="G8200" t="s">
        <v>27</v>
      </c>
      <c r="H8200" s="4">
        <v>45758.137546296297</v>
      </c>
      <c r="I8200" t="b">
        <v>0</v>
      </c>
      <c r="J8200" t="b">
        <v>1</v>
      </c>
      <c r="K8200" t="s">
        <v>24</v>
      </c>
      <c r="L8200" t="s">
        <v>22</v>
      </c>
      <c r="M8200">
        <v>170000</v>
      </c>
      <c r="O8200" t="s">
        <v>2742</v>
      </c>
      <c r="P8200" t="s">
        <v>11196</v>
      </c>
    </row>
    <row r="8201" spans="1:16" x14ac:dyDescent="0.25">
      <c r="A8201" t="s">
        <v>0</v>
      </c>
      <c r="B8201" t="s">
        <v>433</v>
      </c>
      <c r="C8201" t="s">
        <v>49</v>
      </c>
      <c r="D8201" t="s">
        <v>3828</v>
      </c>
      <c r="E8201" t="s">
        <v>20</v>
      </c>
      <c r="F8201" t="b">
        <v>0</v>
      </c>
      <c r="G8201" t="s">
        <v>41</v>
      </c>
      <c r="H8201" s="4">
        <v>45758.250358796293</v>
      </c>
      <c r="I8201" t="b">
        <v>0</v>
      </c>
      <c r="J8201" t="b">
        <v>0</v>
      </c>
      <c r="K8201" t="s">
        <v>24</v>
      </c>
      <c r="L8201" t="s">
        <v>22</v>
      </c>
      <c r="M8201">
        <v>82500</v>
      </c>
      <c r="O8201" t="s">
        <v>10920</v>
      </c>
      <c r="P8201" t="s">
        <v>10921</v>
      </c>
    </row>
    <row r="8202" spans="1:16" x14ac:dyDescent="0.25">
      <c r="A8202" t="s">
        <v>0</v>
      </c>
      <c r="B8202" t="s">
        <v>1254</v>
      </c>
      <c r="C8202" t="s">
        <v>151</v>
      </c>
      <c r="D8202" t="s">
        <v>3828</v>
      </c>
      <c r="E8202" t="s">
        <v>20</v>
      </c>
      <c r="F8202" t="b">
        <v>0</v>
      </c>
      <c r="G8202" t="s">
        <v>30</v>
      </c>
      <c r="H8202" s="4">
        <v>45758.250671296293</v>
      </c>
      <c r="I8202" t="b">
        <v>0</v>
      </c>
      <c r="J8202" t="b">
        <v>1</v>
      </c>
      <c r="K8202" t="s">
        <v>24</v>
      </c>
      <c r="L8202" t="s">
        <v>22</v>
      </c>
      <c r="M8202">
        <v>137500</v>
      </c>
      <c r="O8202" t="s">
        <v>11197</v>
      </c>
      <c r="P8202" t="s">
        <v>1622</v>
      </c>
    </row>
    <row r="8203" spans="1:16" x14ac:dyDescent="0.25">
      <c r="A8203" t="s">
        <v>2</v>
      </c>
      <c r="B8203" t="s">
        <v>11198</v>
      </c>
      <c r="C8203" t="s">
        <v>500</v>
      </c>
      <c r="D8203" t="s">
        <v>3828</v>
      </c>
      <c r="E8203" t="s">
        <v>20</v>
      </c>
      <c r="F8203" t="b">
        <v>0</v>
      </c>
      <c r="G8203" t="s">
        <v>41</v>
      </c>
      <c r="H8203" s="4">
        <v>45758.262650462973</v>
      </c>
      <c r="I8203" t="b">
        <v>1</v>
      </c>
      <c r="J8203" t="b">
        <v>1</v>
      </c>
      <c r="K8203" t="s">
        <v>24</v>
      </c>
      <c r="L8203" t="s">
        <v>22</v>
      </c>
      <c r="M8203">
        <v>177943.5</v>
      </c>
      <c r="O8203" t="s">
        <v>3918</v>
      </c>
      <c r="P8203" t="s">
        <v>10996</v>
      </c>
    </row>
    <row r="8204" spans="1:16" x14ac:dyDescent="0.25">
      <c r="A8204" t="s">
        <v>1</v>
      </c>
      <c r="B8204" t="s">
        <v>974</v>
      </c>
      <c r="C8204" t="s">
        <v>316</v>
      </c>
      <c r="D8204" t="s">
        <v>3600</v>
      </c>
      <c r="E8204" t="s">
        <v>20</v>
      </c>
      <c r="F8204" t="b">
        <v>0</v>
      </c>
      <c r="G8204" t="s">
        <v>35</v>
      </c>
      <c r="H8204" s="4">
        <v>45758.266030092593</v>
      </c>
      <c r="I8204" t="b">
        <v>0</v>
      </c>
      <c r="J8204" t="b">
        <v>0</v>
      </c>
      <c r="K8204" t="s">
        <v>24</v>
      </c>
      <c r="L8204" t="s">
        <v>36</v>
      </c>
      <c r="N8204">
        <v>150</v>
      </c>
      <c r="O8204" t="s">
        <v>11199</v>
      </c>
      <c r="P8204" t="s">
        <v>3535</v>
      </c>
    </row>
    <row r="8205" spans="1:16" x14ac:dyDescent="0.25">
      <c r="A8205" t="s">
        <v>1</v>
      </c>
      <c r="B8205" t="s">
        <v>467</v>
      </c>
      <c r="C8205" t="s">
        <v>11200</v>
      </c>
      <c r="D8205" t="s">
        <v>4099</v>
      </c>
      <c r="E8205" t="s">
        <v>20</v>
      </c>
      <c r="F8205" t="b">
        <v>0</v>
      </c>
      <c r="G8205" t="s">
        <v>30</v>
      </c>
      <c r="H8205" s="4">
        <v>45758.266111111108</v>
      </c>
      <c r="I8205" t="b">
        <v>0</v>
      </c>
      <c r="J8205" t="b">
        <v>1</v>
      </c>
      <c r="K8205" t="s">
        <v>24</v>
      </c>
      <c r="L8205" t="s">
        <v>22</v>
      </c>
      <c r="M8205">
        <v>127450</v>
      </c>
      <c r="O8205" t="s">
        <v>3503</v>
      </c>
      <c r="P8205" t="s">
        <v>4165</v>
      </c>
    </row>
    <row r="8206" spans="1:16" x14ac:dyDescent="0.25">
      <c r="A8206" t="s">
        <v>2</v>
      </c>
      <c r="B8206" t="s">
        <v>10995</v>
      </c>
      <c r="C8206" t="s">
        <v>500</v>
      </c>
      <c r="D8206" t="s">
        <v>3972</v>
      </c>
      <c r="E8206" t="s">
        <v>20</v>
      </c>
      <c r="F8206" t="b">
        <v>0</v>
      </c>
      <c r="G8206" t="s">
        <v>41</v>
      </c>
      <c r="H8206" s="4">
        <v>45758.266585648147</v>
      </c>
      <c r="I8206" t="b">
        <v>0</v>
      </c>
      <c r="J8206" t="b">
        <v>1</v>
      </c>
      <c r="K8206" t="s">
        <v>24</v>
      </c>
      <c r="L8206" t="s">
        <v>22</v>
      </c>
      <c r="M8206">
        <v>131400</v>
      </c>
      <c r="O8206" t="s">
        <v>11201</v>
      </c>
      <c r="P8206" t="s">
        <v>10996</v>
      </c>
    </row>
    <row r="8207" spans="1:16" x14ac:dyDescent="0.25">
      <c r="A8207" t="s">
        <v>2</v>
      </c>
      <c r="B8207" t="s">
        <v>307</v>
      </c>
      <c r="C8207" t="s">
        <v>538</v>
      </c>
      <c r="D8207" t="s">
        <v>4013</v>
      </c>
      <c r="E8207" t="s">
        <v>20</v>
      </c>
      <c r="F8207" t="b">
        <v>0</v>
      </c>
      <c r="G8207" t="s">
        <v>35</v>
      </c>
      <c r="H8207" s="4">
        <v>45758.266909722217</v>
      </c>
      <c r="I8207" t="b">
        <v>0</v>
      </c>
      <c r="J8207" t="b">
        <v>0</v>
      </c>
      <c r="K8207" t="s">
        <v>24</v>
      </c>
      <c r="L8207" t="s">
        <v>22</v>
      </c>
      <c r="M8207">
        <v>100000</v>
      </c>
      <c r="O8207" t="s">
        <v>6275</v>
      </c>
      <c r="P8207" t="s">
        <v>6276</v>
      </c>
    </row>
    <row r="8208" spans="1:16" x14ac:dyDescent="0.25">
      <c r="A8208" t="s">
        <v>1</v>
      </c>
      <c r="B8208" t="s">
        <v>11202</v>
      </c>
      <c r="C8208" t="s">
        <v>140</v>
      </c>
      <c r="D8208" t="s">
        <v>3828</v>
      </c>
      <c r="E8208" t="s">
        <v>219</v>
      </c>
      <c r="F8208" t="b">
        <v>0</v>
      </c>
      <c r="G8208" t="s">
        <v>35</v>
      </c>
      <c r="H8208" s="4">
        <v>45758.266909722217</v>
      </c>
      <c r="I8208" t="b">
        <v>0</v>
      </c>
      <c r="J8208" t="b">
        <v>0</v>
      </c>
      <c r="K8208" t="s">
        <v>24</v>
      </c>
      <c r="L8208" t="s">
        <v>36</v>
      </c>
      <c r="N8208">
        <v>85</v>
      </c>
      <c r="O8208" t="s">
        <v>11203</v>
      </c>
      <c r="P8208" t="s">
        <v>2188</v>
      </c>
    </row>
    <row r="8209" spans="1:16" x14ac:dyDescent="0.25">
      <c r="A8209" t="s">
        <v>40</v>
      </c>
      <c r="B8209" t="s">
        <v>2354</v>
      </c>
      <c r="C8209" t="s">
        <v>24</v>
      </c>
      <c r="D8209" t="s">
        <v>131</v>
      </c>
      <c r="E8209" t="s">
        <v>20</v>
      </c>
      <c r="F8209" t="b">
        <v>0</v>
      </c>
      <c r="G8209" t="s">
        <v>52</v>
      </c>
      <c r="H8209" s="4">
        <v>45758.267766203702</v>
      </c>
      <c r="I8209" t="b">
        <v>1</v>
      </c>
      <c r="J8209" t="b">
        <v>1</v>
      </c>
      <c r="K8209" t="s">
        <v>24</v>
      </c>
      <c r="L8209" t="s">
        <v>22</v>
      </c>
      <c r="M8209">
        <v>142500</v>
      </c>
      <c r="O8209" t="s">
        <v>131</v>
      </c>
      <c r="P8209" t="s">
        <v>11204</v>
      </c>
    </row>
    <row r="8210" spans="1:16" x14ac:dyDescent="0.25">
      <c r="A8210" t="s">
        <v>0</v>
      </c>
      <c r="B8210" t="s">
        <v>11205</v>
      </c>
      <c r="C8210" t="s">
        <v>820</v>
      </c>
      <c r="D8210" t="s">
        <v>4034</v>
      </c>
      <c r="E8210" t="s">
        <v>20</v>
      </c>
      <c r="F8210" t="b">
        <v>0</v>
      </c>
      <c r="G8210" t="s">
        <v>820</v>
      </c>
      <c r="H8210" s="4">
        <v>45758.269236111111</v>
      </c>
      <c r="I8210" t="b">
        <v>0</v>
      </c>
      <c r="J8210" t="b">
        <v>0</v>
      </c>
      <c r="K8210" t="s">
        <v>820</v>
      </c>
      <c r="L8210" t="s">
        <v>22</v>
      </c>
      <c r="M8210">
        <v>32000</v>
      </c>
      <c r="O8210" t="s">
        <v>1642</v>
      </c>
      <c r="P8210" t="s">
        <v>1297</v>
      </c>
    </row>
    <row r="8211" spans="1:16" x14ac:dyDescent="0.25">
      <c r="A8211" t="s">
        <v>0</v>
      </c>
      <c r="B8211" t="s">
        <v>1449</v>
      </c>
      <c r="C8211" t="s">
        <v>820</v>
      </c>
      <c r="D8211" t="s">
        <v>4034</v>
      </c>
      <c r="E8211" t="s">
        <v>20</v>
      </c>
      <c r="F8211" t="b">
        <v>0</v>
      </c>
      <c r="G8211" t="s">
        <v>820</v>
      </c>
      <c r="H8211" s="4">
        <v>45758.269236111111</v>
      </c>
      <c r="I8211" t="b">
        <v>0</v>
      </c>
      <c r="J8211" t="b">
        <v>0</v>
      </c>
      <c r="K8211" t="s">
        <v>820</v>
      </c>
      <c r="L8211" t="s">
        <v>22</v>
      </c>
      <c r="M8211">
        <v>42808.5</v>
      </c>
      <c r="O8211" t="s">
        <v>6277</v>
      </c>
      <c r="P8211" t="s">
        <v>11206</v>
      </c>
    </row>
    <row r="8212" spans="1:16" x14ac:dyDescent="0.25">
      <c r="A8212" t="s">
        <v>0</v>
      </c>
      <c r="B8212" t="s">
        <v>288</v>
      </c>
      <c r="C8212" t="s">
        <v>1271</v>
      </c>
      <c r="D8212" t="s">
        <v>4034</v>
      </c>
      <c r="E8212" t="s">
        <v>20</v>
      </c>
      <c r="F8212" t="b">
        <v>0</v>
      </c>
      <c r="G8212" t="s">
        <v>90</v>
      </c>
      <c r="H8212" s="4">
        <v>45758.270729166667</v>
      </c>
      <c r="I8212" t="b">
        <v>0</v>
      </c>
      <c r="J8212" t="b">
        <v>0</v>
      </c>
      <c r="K8212" t="s">
        <v>90</v>
      </c>
      <c r="L8212" t="s">
        <v>22</v>
      </c>
      <c r="M8212">
        <v>95040</v>
      </c>
      <c r="O8212" t="s">
        <v>11207</v>
      </c>
      <c r="P8212" t="s">
        <v>204</v>
      </c>
    </row>
    <row r="8213" spans="1:16" x14ac:dyDescent="0.25">
      <c r="A8213" t="s">
        <v>0</v>
      </c>
      <c r="B8213" t="s">
        <v>11161</v>
      </c>
      <c r="C8213" t="s">
        <v>1247</v>
      </c>
      <c r="D8213" t="s">
        <v>3383</v>
      </c>
      <c r="E8213" t="s">
        <v>51</v>
      </c>
      <c r="F8213" t="b">
        <v>0</v>
      </c>
      <c r="G8213" t="s">
        <v>1247</v>
      </c>
      <c r="H8213" s="4">
        <v>45758.277106481481</v>
      </c>
      <c r="I8213" t="b">
        <v>1</v>
      </c>
      <c r="J8213" t="b">
        <v>0</v>
      </c>
      <c r="K8213" t="s">
        <v>1247</v>
      </c>
      <c r="L8213" t="s">
        <v>22</v>
      </c>
      <c r="M8213">
        <v>50000</v>
      </c>
      <c r="O8213" t="s">
        <v>1214</v>
      </c>
      <c r="P8213" t="s">
        <v>338</v>
      </c>
    </row>
    <row r="8214" spans="1:16" x14ac:dyDescent="0.25">
      <c r="A8214" t="s">
        <v>0</v>
      </c>
      <c r="B8214" t="s">
        <v>0</v>
      </c>
      <c r="C8214" t="s">
        <v>2716</v>
      </c>
      <c r="D8214" t="s">
        <v>2208</v>
      </c>
      <c r="E8214" t="s">
        <v>20</v>
      </c>
      <c r="F8214" t="b">
        <v>0</v>
      </c>
      <c r="G8214" t="s">
        <v>23</v>
      </c>
      <c r="H8214" s="4">
        <v>45758.278460648151</v>
      </c>
      <c r="I8214" t="b">
        <v>0</v>
      </c>
      <c r="J8214" t="b">
        <v>1</v>
      </c>
      <c r="K8214" t="s">
        <v>24</v>
      </c>
      <c r="L8214" t="s">
        <v>22</v>
      </c>
      <c r="M8214">
        <v>172000</v>
      </c>
      <c r="O8214" t="s">
        <v>7651</v>
      </c>
      <c r="P8214" t="s">
        <v>2136</v>
      </c>
    </row>
    <row r="8215" spans="1:16" x14ac:dyDescent="0.25">
      <c r="A8215" t="s">
        <v>2</v>
      </c>
      <c r="B8215" t="s">
        <v>1409</v>
      </c>
      <c r="C8215" t="s">
        <v>851</v>
      </c>
      <c r="D8215" t="s">
        <v>5132</v>
      </c>
      <c r="E8215" t="s">
        <v>20</v>
      </c>
      <c r="F8215" t="b">
        <v>0</v>
      </c>
      <c r="G8215" t="s">
        <v>27</v>
      </c>
      <c r="H8215" s="4">
        <v>45758.307916666658</v>
      </c>
      <c r="I8215" t="b">
        <v>0</v>
      </c>
      <c r="J8215" t="b">
        <v>1</v>
      </c>
      <c r="K8215" t="s">
        <v>24</v>
      </c>
      <c r="L8215" t="s">
        <v>22</v>
      </c>
      <c r="M8215">
        <v>132712.96875</v>
      </c>
      <c r="O8215" t="s">
        <v>7438</v>
      </c>
      <c r="P8215" t="s">
        <v>11208</v>
      </c>
    </row>
    <row r="8216" spans="1:16" x14ac:dyDescent="0.25">
      <c r="A8216" t="s">
        <v>19</v>
      </c>
      <c r="B8216" t="s">
        <v>11209</v>
      </c>
      <c r="C8216" t="s">
        <v>484</v>
      </c>
      <c r="D8216" t="s">
        <v>3956</v>
      </c>
      <c r="E8216" t="s">
        <v>20</v>
      </c>
      <c r="F8216" t="b">
        <v>0</v>
      </c>
      <c r="G8216" t="s">
        <v>27</v>
      </c>
      <c r="H8216" s="4">
        <v>45758.349039351851</v>
      </c>
      <c r="I8216" t="b">
        <v>0</v>
      </c>
      <c r="J8216" t="b">
        <v>1</v>
      </c>
      <c r="K8216" t="s">
        <v>24</v>
      </c>
      <c r="L8216" t="s">
        <v>36</v>
      </c>
      <c r="N8216">
        <v>49.895000457763672</v>
      </c>
      <c r="O8216" t="s">
        <v>2768</v>
      </c>
      <c r="P8216" t="s">
        <v>11210</v>
      </c>
    </row>
    <row r="8217" spans="1:16" x14ac:dyDescent="0.25">
      <c r="A8217" t="s">
        <v>1</v>
      </c>
      <c r="B8217" t="s">
        <v>6014</v>
      </c>
      <c r="C8217" t="s">
        <v>829</v>
      </c>
      <c r="D8217" t="s">
        <v>3956</v>
      </c>
      <c r="E8217" t="s">
        <v>20</v>
      </c>
      <c r="F8217" t="b">
        <v>0</v>
      </c>
      <c r="G8217" t="s">
        <v>27</v>
      </c>
      <c r="H8217" s="4">
        <v>45758.349108796298</v>
      </c>
      <c r="I8217" t="b">
        <v>0</v>
      </c>
      <c r="J8217" t="b">
        <v>1</v>
      </c>
      <c r="K8217" t="s">
        <v>24</v>
      </c>
      <c r="L8217" t="s">
        <v>36</v>
      </c>
      <c r="N8217">
        <v>51.239997863769531</v>
      </c>
      <c r="O8217" t="s">
        <v>254</v>
      </c>
      <c r="P8217" t="s">
        <v>3411</v>
      </c>
    </row>
    <row r="8218" spans="1:16" x14ac:dyDescent="0.25">
      <c r="A8218" t="s">
        <v>19</v>
      </c>
      <c r="B8218" t="s">
        <v>7556</v>
      </c>
      <c r="C8218" t="s">
        <v>453</v>
      </c>
      <c r="D8218" t="s">
        <v>3956</v>
      </c>
      <c r="E8218" t="s">
        <v>20</v>
      </c>
      <c r="F8218" t="b">
        <v>0</v>
      </c>
      <c r="G8218" t="s">
        <v>27</v>
      </c>
      <c r="H8218" s="4">
        <v>45758.349108796298</v>
      </c>
      <c r="I8218" t="b">
        <v>0</v>
      </c>
      <c r="J8218" t="b">
        <v>0</v>
      </c>
      <c r="K8218" t="s">
        <v>24</v>
      </c>
      <c r="L8218" t="s">
        <v>36</v>
      </c>
      <c r="N8218">
        <v>51.239997863769531</v>
      </c>
      <c r="O8218" t="s">
        <v>349</v>
      </c>
      <c r="P8218" t="s">
        <v>7557</v>
      </c>
    </row>
    <row r="8219" spans="1:16" x14ac:dyDescent="0.25">
      <c r="A8219" t="s">
        <v>2</v>
      </c>
      <c r="B8219" t="s">
        <v>170</v>
      </c>
      <c r="C8219" t="s">
        <v>829</v>
      </c>
      <c r="D8219" t="s">
        <v>3956</v>
      </c>
      <c r="E8219" t="s">
        <v>20</v>
      </c>
      <c r="F8219" t="b">
        <v>0</v>
      </c>
      <c r="G8219" t="s">
        <v>27</v>
      </c>
      <c r="H8219" s="4">
        <v>45758.349583333344</v>
      </c>
      <c r="I8219" t="b">
        <v>0</v>
      </c>
      <c r="J8219" t="b">
        <v>1</v>
      </c>
      <c r="K8219" t="s">
        <v>24</v>
      </c>
      <c r="L8219" t="s">
        <v>36</v>
      </c>
      <c r="N8219">
        <v>54.985000610351563</v>
      </c>
      <c r="O8219" t="s">
        <v>254</v>
      </c>
      <c r="P8219" t="s">
        <v>8768</v>
      </c>
    </row>
    <row r="8220" spans="1:16" x14ac:dyDescent="0.25">
      <c r="A8220" t="s">
        <v>40</v>
      </c>
      <c r="B8220" t="s">
        <v>9049</v>
      </c>
      <c r="C8220" t="s">
        <v>11211</v>
      </c>
      <c r="D8220" t="s">
        <v>3956</v>
      </c>
      <c r="E8220" t="s">
        <v>20</v>
      </c>
      <c r="F8220" t="b">
        <v>0</v>
      </c>
      <c r="G8220" t="s">
        <v>27</v>
      </c>
      <c r="H8220" s="4">
        <v>45758.349687499998</v>
      </c>
      <c r="I8220" t="b">
        <v>0</v>
      </c>
      <c r="J8220" t="b">
        <v>1</v>
      </c>
      <c r="K8220" t="s">
        <v>24</v>
      </c>
      <c r="L8220" t="s">
        <v>36</v>
      </c>
      <c r="N8220">
        <v>58.680000305175781</v>
      </c>
      <c r="O8220" t="s">
        <v>91</v>
      </c>
      <c r="P8220" t="s">
        <v>9051</v>
      </c>
    </row>
    <row r="8221" spans="1:16" x14ac:dyDescent="0.25">
      <c r="A8221" t="s">
        <v>40</v>
      </c>
      <c r="B8221" t="s">
        <v>8575</v>
      </c>
      <c r="C8221" t="s">
        <v>3608</v>
      </c>
      <c r="D8221" t="s">
        <v>3956</v>
      </c>
      <c r="E8221" t="s">
        <v>20</v>
      </c>
      <c r="F8221" t="b">
        <v>0</v>
      </c>
      <c r="G8221" t="s">
        <v>41</v>
      </c>
      <c r="H8221" s="4">
        <v>45758.350104166668</v>
      </c>
      <c r="I8221" t="b">
        <v>0</v>
      </c>
      <c r="J8221" t="b">
        <v>0</v>
      </c>
      <c r="K8221" t="s">
        <v>24</v>
      </c>
      <c r="L8221" t="s">
        <v>36</v>
      </c>
      <c r="N8221">
        <v>38.125</v>
      </c>
      <c r="O8221" t="s">
        <v>377</v>
      </c>
      <c r="P8221" t="s">
        <v>8576</v>
      </c>
    </row>
    <row r="8222" spans="1:16" x14ac:dyDescent="0.25">
      <c r="A8222" t="s">
        <v>2</v>
      </c>
      <c r="B8222" t="s">
        <v>9277</v>
      </c>
      <c r="C8222" t="s">
        <v>167</v>
      </c>
      <c r="D8222" t="s">
        <v>3956</v>
      </c>
      <c r="E8222" t="s">
        <v>20</v>
      </c>
      <c r="F8222" t="b">
        <v>0</v>
      </c>
      <c r="G8222" t="s">
        <v>30</v>
      </c>
      <c r="H8222" s="4">
        <v>45758.350972222222</v>
      </c>
      <c r="I8222" t="b">
        <v>0</v>
      </c>
      <c r="J8222" t="b">
        <v>0</v>
      </c>
      <c r="K8222" t="s">
        <v>24</v>
      </c>
      <c r="L8222" t="s">
        <v>36</v>
      </c>
      <c r="N8222">
        <v>57.060001373291023</v>
      </c>
      <c r="O8222" t="s">
        <v>2805</v>
      </c>
      <c r="P8222" t="s">
        <v>9278</v>
      </c>
    </row>
    <row r="8223" spans="1:16" x14ac:dyDescent="0.25">
      <c r="A8223" t="s">
        <v>0</v>
      </c>
      <c r="B8223" t="s">
        <v>7446</v>
      </c>
      <c r="C8223" t="s">
        <v>585</v>
      </c>
      <c r="D8223" t="s">
        <v>4083</v>
      </c>
      <c r="E8223" t="s">
        <v>20</v>
      </c>
      <c r="F8223" t="b">
        <v>0</v>
      </c>
      <c r="G8223" t="s">
        <v>41</v>
      </c>
      <c r="H8223" s="4">
        <v>45758.375474537039</v>
      </c>
      <c r="I8223" t="b">
        <v>0</v>
      </c>
      <c r="J8223" t="b">
        <v>0</v>
      </c>
      <c r="K8223" t="s">
        <v>24</v>
      </c>
      <c r="L8223" t="s">
        <v>22</v>
      </c>
      <c r="M8223">
        <v>125000</v>
      </c>
      <c r="O8223" t="s">
        <v>374</v>
      </c>
      <c r="P8223" t="s">
        <v>7447</v>
      </c>
    </row>
    <row r="8224" spans="1:16" x14ac:dyDescent="0.25">
      <c r="A8224" t="s">
        <v>2</v>
      </c>
      <c r="B8224" t="s">
        <v>11212</v>
      </c>
      <c r="C8224" t="s">
        <v>379</v>
      </c>
      <c r="D8224" t="s">
        <v>3828</v>
      </c>
      <c r="E8224" t="s">
        <v>20</v>
      </c>
      <c r="F8224" t="b">
        <v>0</v>
      </c>
      <c r="G8224" t="s">
        <v>27</v>
      </c>
      <c r="H8224" s="4">
        <v>45758.391296296293</v>
      </c>
      <c r="I8224" t="b">
        <v>1</v>
      </c>
      <c r="J8224" t="b">
        <v>1</v>
      </c>
      <c r="K8224" t="s">
        <v>24</v>
      </c>
      <c r="L8224" t="s">
        <v>22</v>
      </c>
      <c r="M8224">
        <v>125000</v>
      </c>
      <c r="O8224" t="s">
        <v>1289</v>
      </c>
    </row>
    <row r="8225" spans="1:16" x14ac:dyDescent="0.25">
      <c r="A8225" t="s">
        <v>1</v>
      </c>
      <c r="B8225" t="s">
        <v>10817</v>
      </c>
      <c r="C8225" t="s">
        <v>749</v>
      </c>
      <c r="D8225" t="s">
        <v>4083</v>
      </c>
      <c r="E8225" t="s">
        <v>20</v>
      </c>
      <c r="F8225" t="b">
        <v>0</v>
      </c>
      <c r="G8225" t="s">
        <v>30</v>
      </c>
      <c r="H8225" s="4">
        <v>45758.432812500003</v>
      </c>
      <c r="I8225" t="b">
        <v>0</v>
      </c>
      <c r="J8225" t="b">
        <v>0</v>
      </c>
      <c r="K8225" t="s">
        <v>24</v>
      </c>
      <c r="L8225" t="s">
        <v>22</v>
      </c>
      <c r="M8225">
        <v>155000</v>
      </c>
      <c r="O8225" t="s">
        <v>3243</v>
      </c>
      <c r="P8225" t="s">
        <v>10818</v>
      </c>
    </row>
    <row r="8226" spans="1:16" x14ac:dyDescent="0.25">
      <c r="A8226" t="s">
        <v>1</v>
      </c>
      <c r="B8226" t="s">
        <v>11213</v>
      </c>
      <c r="C8226" t="s">
        <v>1521</v>
      </c>
      <c r="D8226" t="s">
        <v>4083</v>
      </c>
      <c r="E8226" t="s">
        <v>20</v>
      </c>
      <c r="F8226" t="b">
        <v>0</v>
      </c>
      <c r="G8226" t="s">
        <v>52</v>
      </c>
      <c r="H8226" s="4">
        <v>45758.432858796303</v>
      </c>
      <c r="I8226" t="b">
        <v>0</v>
      </c>
      <c r="J8226" t="b">
        <v>0</v>
      </c>
      <c r="K8226" t="s">
        <v>24</v>
      </c>
      <c r="L8226" t="s">
        <v>22</v>
      </c>
      <c r="M8226">
        <v>135000</v>
      </c>
      <c r="O8226" t="s">
        <v>1549</v>
      </c>
    </row>
    <row r="8227" spans="1:16" x14ac:dyDescent="0.25">
      <c r="A8227" t="s">
        <v>0</v>
      </c>
      <c r="B8227" t="s">
        <v>11214</v>
      </c>
      <c r="C8227" t="s">
        <v>236</v>
      </c>
      <c r="D8227" t="s">
        <v>3956</v>
      </c>
      <c r="E8227" t="s">
        <v>34</v>
      </c>
      <c r="F8227" t="b">
        <v>0</v>
      </c>
      <c r="G8227" t="s">
        <v>27</v>
      </c>
      <c r="H8227" s="4">
        <v>45758.458541666667</v>
      </c>
      <c r="I8227" t="b">
        <v>0</v>
      </c>
      <c r="J8227" t="b">
        <v>1</v>
      </c>
      <c r="K8227" t="s">
        <v>24</v>
      </c>
      <c r="L8227" t="s">
        <v>36</v>
      </c>
      <c r="N8227">
        <v>27.29000091552734</v>
      </c>
      <c r="O8227" t="s">
        <v>11215</v>
      </c>
    </row>
    <row r="8228" spans="1:16" x14ac:dyDescent="0.25">
      <c r="A8228" t="s">
        <v>0</v>
      </c>
      <c r="B8228" t="s">
        <v>0</v>
      </c>
      <c r="C8228" t="s">
        <v>6801</v>
      </c>
      <c r="D8228" t="s">
        <v>4083</v>
      </c>
      <c r="E8228" t="s">
        <v>20</v>
      </c>
      <c r="F8228" t="b">
        <v>0</v>
      </c>
      <c r="G8228" t="s">
        <v>35</v>
      </c>
      <c r="H8228" s="4">
        <v>45758.458854166667</v>
      </c>
      <c r="I8228" t="b">
        <v>1</v>
      </c>
      <c r="J8228" t="b">
        <v>0</v>
      </c>
      <c r="K8228" t="s">
        <v>24</v>
      </c>
      <c r="L8228" t="s">
        <v>22</v>
      </c>
      <c r="M8228">
        <v>97500</v>
      </c>
      <c r="O8228" t="s">
        <v>482</v>
      </c>
      <c r="P8228" t="s">
        <v>2752</v>
      </c>
    </row>
    <row r="8229" spans="1:16" x14ac:dyDescent="0.25">
      <c r="A8229" t="s">
        <v>1</v>
      </c>
      <c r="B8229" t="s">
        <v>2473</v>
      </c>
      <c r="C8229" t="s">
        <v>1845</v>
      </c>
      <c r="D8229" t="s">
        <v>4083</v>
      </c>
      <c r="E8229" t="s">
        <v>20</v>
      </c>
      <c r="F8229" t="b">
        <v>0</v>
      </c>
      <c r="G8229" t="s">
        <v>27</v>
      </c>
      <c r="H8229" s="4">
        <v>45758.474166666667</v>
      </c>
      <c r="I8229" t="b">
        <v>0</v>
      </c>
      <c r="J8229" t="b">
        <v>0</v>
      </c>
      <c r="K8229" t="s">
        <v>24</v>
      </c>
      <c r="L8229" t="s">
        <v>22</v>
      </c>
      <c r="M8229">
        <v>145000</v>
      </c>
      <c r="O8229" t="s">
        <v>1388</v>
      </c>
      <c r="P8229" t="s">
        <v>7461</v>
      </c>
    </row>
    <row r="8230" spans="1:16" x14ac:dyDescent="0.25">
      <c r="A8230" t="s">
        <v>28</v>
      </c>
      <c r="B8230" t="s">
        <v>11216</v>
      </c>
      <c r="C8230" t="s">
        <v>24</v>
      </c>
      <c r="D8230" t="s">
        <v>3972</v>
      </c>
      <c r="E8230" t="s">
        <v>20</v>
      </c>
      <c r="F8230" t="b">
        <v>0</v>
      </c>
      <c r="G8230" t="s">
        <v>27</v>
      </c>
      <c r="H8230" s="4">
        <v>45758.474722222221</v>
      </c>
      <c r="I8230" t="b">
        <v>0</v>
      </c>
      <c r="J8230" t="b">
        <v>0</v>
      </c>
      <c r="K8230" t="s">
        <v>24</v>
      </c>
      <c r="L8230" t="s">
        <v>22</v>
      </c>
      <c r="M8230">
        <v>175000</v>
      </c>
      <c r="O8230" t="s">
        <v>3748</v>
      </c>
      <c r="P8230" t="s">
        <v>2582</v>
      </c>
    </row>
    <row r="8231" spans="1:16" x14ac:dyDescent="0.25">
      <c r="A8231" t="s">
        <v>0</v>
      </c>
      <c r="B8231" t="s">
        <v>785</v>
      </c>
      <c r="C8231" t="s">
        <v>1017</v>
      </c>
      <c r="D8231" t="s">
        <v>4083</v>
      </c>
      <c r="E8231" t="s">
        <v>20</v>
      </c>
      <c r="F8231" t="b">
        <v>0</v>
      </c>
      <c r="G8231" t="s">
        <v>35</v>
      </c>
      <c r="H8231" s="4">
        <v>45758.500590277778</v>
      </c>
      <c r="I8231" t="b">
        <v>0</v>
      </c>
      <c r="J8231" t="b">
        <v>0</v>
      </c>
      <c r="K8231" t="s">
        <v>24</v>
      </c>
      <c r="L8231" t="s">
        <v>22</v>
      </c>
      <c r="M8231">
        <v>100000</v>
      </c>
      <c r="O8231" t="s">
        <v>4872</v>
      </c>
      <c r="P8231" t="s">
        <v>221</v>
      </c>
    </row>
    <row r="8232" spans="1:16" x14ac:dyDescent="0.25">
      <c r="A8232" t="s">
        <v>0</v>
      </c>
      <c r="B8232" t="s">
        <v>0</v>
      </c>
      <c r="C8232" t="s">
        <v>3934</v>
      </c>
      <c r="D8232" t="s">
        <v>7546</v>
      </c>
      <c r="E8232" t="s">
        <v>34</v>
      </c>
      <c r="F8232" t="b">
        <v>0</v>
      </c>
      <c r="G8232" t="s">
        <v>35</v>
      </c>
      <c r="H8232" s="4">
        <v>45758.500648148147</v>
      </c>
      <c r="I8232" t="b">
        <v>0</v>
      </c>
      <c r="J8232" t="b">
        <v>0</v>
      </c>
      <c r="K8232" t="s">
        <v>24</v>
      </c>
      <c r="L8232" t="s">
        <v>36</v>
      </c>
      <c r="N8232">
        <v>15</v>
      </c>
      <c r="O8232" t="s">
        <v>7547</v>
      </c>
      <c r="P8232" t="s">
        <v>61</v>
      </c>
    </row>
    <row r="8233" spans="1:16" x14ac:dyDescent="0.25">
      <c r="A8233" t="s">
        <v>19</v>
      </c>
      <c r="B8233" t="s">
        <v>11069</v>
      </c>
      <c r="C8233" t="s">
        <v>561</v>
      </c>
      <c r="D8233" t="s">
        <v>3108</v>
      </c>
      <c r="E8233" t="s">
        <v>20</v>
      </c>
      <c r="F8233" t="b">
        <v>0</v>
      </c>
      <c r="G8233" t="s">
        <v>27</v>
      </c>
      <c r="H8233" s="4">
        <v>45758.515706018523</v>
      </c>
      <c r="I8233" t="b">
        <v>0</v>
      </c>
      <c r="J8233" t="b">
        <v>1</v>
      </c>
      <c r="K8233" t="s">
        <v>24</v>
      </c>
      <c r="L8233" t="s">
        <v>22</v>
      </c>
      <c r="M8233">
        <v>157590</v>
      </c>
      <c r="O8233" t="s">
        <v>254</v>
      </c>
      <c r="P8233" t="s">
        <v>11070</v>
      </c>
    </row>
    <row r="8234" spans="1:16" x14ac:dyDescent="0.25">
      <c r="A8234" t="s">
        <v>191</v>
      </c>
      <c r="B8234" t="s">
        <v>11217</v>
      </c>
      <c r="C8234" t="s">
        <v>172</v>
      </c>
      <c r="D8234" t="s">
        <v>3972</v>
      </c>
      <c r="E8234" t="s">
        <v>20</v>
      </c>
      <c r="F8234" t="b">
        <v>0</v>
      </c>
      <c r="G8234" t="s">
        <v>27</v>
      </c>
      <c r="H8234" s="4">
        <v>45758.516550925917</v>
      </c>
      <c r="I8234" t="b">
        <v>0</v>
      </c>
      <c r="J8234" t="b">
        <v>1</v>
      </c>
      <c r="K8234" t="s">
        <v>24</v>
      </c>
      <c r="L8234" t="s">
        <v>22</v>
      </c>
      <c r="M8234">
        <v>137300</v>
      </c>
      <c r="O8234" t="s">
        <v>4534</v>
      </c>
      <c r="P8234" t="s">
        <v>11218</v>
      </c>
    </row>
    <row r="8235" spans="1:16" x14ac:dyDescent="0.25">
      <c r="A8235" t="s">
        <v>19</v>
      </c>
      <c r="B8235" t="s">
        <v>11219</v>
      </c>
      <c r="C8235" t="s">
        <v>158</v>
      </c>
      <c r="D8235" t="s">
        <v>4034</v>
      </c>
      <c r="E8235" t="s">
        <v>20</v>
      </c>
      <c r="F8235" t="b">
        <v>0</v>
      </c>
      <c r="G8235" t="s">
        <v>158</v>
      </c>
      <c r="H8235" s="4">
        <v>45758.518449074072</v>
      </c>
      <c r="I8235" t="b">
        <v>0</v>
      </c>
      <c r="J8235" t="b">
        <v>0</v>
      </c>
      <c r="K8235" t="s">
        <v>158</v>
      </c>
      <c r="L8235" t="s">
        <v>22</v>
      </c>
      <c r="M8235">
        <v>83999.5</v>
      </c>
      <c r="O8235" t="s">
        <v>1906</v>
      </c>
      <c r="P8235" t="s">
        <v>11220</v>
      </c>
    </row>
    <row r="8236" spans="1:16" x14ac:dyDescent="0.25">
      <c r="A8236" t="s">
        <v>19</v>
      </c>
      <c r="B8236" t="s">
        <v>11221</v>
      </c>
      <c r="C8236" t="s">
        <v>158</v>
      </c>
      <c r="D8236" t="s">
        <v>4034</v>
      </c>
      <c r="E8236" t="s">
        <v>20</v>
      </c>
      <c r="F8236" t="b">
        <v>0</v>
      </c>
      <c r="G8236" t="s">
        <v>158</v>
      </c>
      <c r="H8236" s="4">
        <v>45758.518564814818</v>
      </c>
      <c r="I8236" t="b">
        <v>0</v>
      </c>
      <c r="J8236" t="b">
        <v>0</v>
      </c>
      <c r="K8236" t="s">
        <v>158</v>
      </c>
      <c r="L8236" t="s">
        <v>22</v>
      </c>
      <c r="M8236">
        <v>48000</v>
      </c>
      <c r="O8236" t="s">
        <v>1906</v>
      </c>
      <c r="P8236" t="s">
        <v>2146</v>
      </c>
    </row>
    <row r="8237" spans="1:16" x14ac:dyDescent="0.25">
      <c r="A8237" t="s">
        <v>89</v>
      </c>
      <c r="B8237" t="s">
        <v>11222</v>
      </c>
      <c r="C8237" t="s">
        <v>158</v>
      </c>
      <c r="D8237" t="s">
        <v>4034</v>
      </c>
      <c r="E8237" t="s">
        <v>20</v>
      </c>
      <c r="F8237" t="b">
        <v>0</v>
      </c>
      <c r="G8237" t="s">
        <v>158</v>
      </c>
      <c r="H8237" s="4">
        <v>45758.518576388888</v>
      </c>
      <c r="I8237" t="b">
        <v>0</v>
      </c>
      <c r="J8237" t="b">
        <v>0</v>
      </c>
      <c r="K8237" t="s">
        <v>158</v>
      </c>
      <c r="L8237" t="s">
        <v>22</v>
      </c>
      <c r="M8237">
        <v>72060</v>
      </c>
      <c r="O8237" t="s">
        <v>1906</v>
      </c>
      <c r="P8237" t="s">
        <v>11223</v>
      </c>
    </row>
    <row r="8238" spans="1:16" x14ac:dyDescent="0.25">
      <c r="A8238" t="s">
        <v>1</v>
      </c>
      <c r="B8238" t="s">
        <v>10769</v>
      </c>
      <c r="C8238" t="s">
        <v>192</v>
      </c>
      <c r="D8238" t="s">
        <v>4083</v>
      </c>
      <c r="E8238" t="s">
        <v>20</v>
      </c>
      <c r="F8238" t="b">
        <v>0</v>
      </c>
      <c r="G8238" t="s">
        <v>23</v>
      </c>
      <c r="H8238" s="4">
        <v>45758.528969907413</v>
      </c>
      <c r="I8238" t="b">
        <v>0</v>
      </c>
      <c r="J8238" t="b">
        <v>0</v>
      </c>
      <c r="K8238" t="s">
        <v>24</v>
      </c>
      <c r="L8238" t="s">
        <v>22</v>
      </c>
      <c r="M8238">
        <v>210000</v>
      </c>
      <c r="O8238" t="s">
        <v>1308</v>
      </c>
      <c r="P8238" t="s">
        <v>10770</v>
      </c>
    </row>
    <row r="8239" spans="1:16" x14ac:dyDescent="0.25">
      <c r="A8239" t="s">
        <v>0</v>
      </c>
      <c r="B8239" t="s">
        <v>2166</v>
      </c>
      <c r="C8239" t="s">
        <v>192</v>
      </c>
      <c r="D8239" t="s">
        <v>4083</v>
      </c>
      <c r="E8239" t="s">
        <v>20</v>
      </c>
      <c r="F8239" t="b">
        <v>0</v>
      </c>
      <c r="G8239" t="s">
        <v>23</v>
      </c>
      <c r="H8239" s="4">
        <v>45758.528969907413</v>
      </c>
      <c r="I8239" t="b">
        <v>0</v>
      </c>
      <c r="J8239" t="b">
        <v>0</v>
      </c>
      <c r="K8239" t="s">
        <v>24</v>
      </c>
      <c r="L8239" t="s">
        <v>22</v>
      </c>
      <c r="M8239">
        <v>106500</v>
      </c>
      <c r="O8239" t="s">
        <v>374</v>
      </c>
      <c r="P8239" t="s">
        <v>4085</v>
      </c>
    </row>
    <row r="8240" spans="1:16" x14ac:dyDescent="0.25">
      <c r="A8240" t="s">
        <v>2</v>
      </c>
      <c r="B8240" t="s">
        <v>2</v>
      </c>
      <c r="C8240" t="s">
        <v>60</v>
      </c>
      <c r="D8240" t="s">
        <v>3828</v>
      </c>
      <c r="E8240" t="s">
        <v>20</v>
      </c>
      <c r="F8240" t="b">
        <v>0</v>
      </c>
      <c r="G8240" t="s">
        <v>27</v>
      </c>
      <c r="H8240" s="4">
        <v>45758.557916666658</v>
      </c>
      <c r="I8240" t="b">
        <v>1</v>
      </c>
      <c r="J8240" t="b">
        <v>1</v>
      </c>
      <c r="K8240" t="s">
        <v>24</v>
      </c>
      <c r="L8240" t="s">
        <v>22</v>
      </c>
      <c r="M8240">
        <v>82500</v>
      </c>
      <c r="O8240" t="s">
        <v>1203</v>
      </c>
      <c r="P8240" t="s">
        <v>3443</v>
      </c>
    </row>
    <row r="8241" spans="1:16" x14ac:dyDescent="0.25">
      <c r="A8241" t="s">
        <v>2</v>
      </c>
      <c r="B8241" t="s">
        <v>11224</v>
      </c>
      <c r="C8241" t="s">
        <v>11225</v>
      </c>
      <c r="D8241" t="s">
        <v>3972</v>
      </c>
      <c r="E8241" t="s">
        <v>20</v>
      </c>
      <c r="F8241" t="b">
        <v>0</v>
      </c>
      <c r="G8241" t="s">
        <v>30</v>
      </c>
      <c r="H8241" s="4">
        <v>45758.55940972222</v>
      </c>
      <c r="I8241" t="b">
        <v>0</v>
      </c>
      <c r="J8241" t="b">
        <v>0</v>
      </c>
      <c r="K8241" t="s">
        <v>24</v>
      </c>
      <c r="L8241" t="s">
        <v>22</v>
      </c>
      <c r="M8241">
        <v>125000</v>
      </c>
      <c r="O8241" t="s">
        <v>11226</v>
      </c>
      <c r="P8241" t="s">
        <v>11227</v>
      </c>
    </row>
    <row r="8242" spans="1:16" x14ac:dyDescent="0.25">
      <c r="A8242" t="s">
        <v>40</v>
      </c>
      <c r="B8242" t="s">
        <v>3420</v>
      </c>
      <c r="C8242" t="s">
        <v>440</v>
      </c>
      <c r="D8242" t="s">
        <v>4327</v>
      </c>
      <c r="E8242" t="s">
        <v>51</v>
      </c>
      <c r="F8242" t="b">
        <v>0</v>
      </c>
      <c r="G8242" t="s">
        <v>52</v>
      </c>
      <c r="H8242" s="4">
        <v>45758.559502314813</v>
      </c>
      <c r="I8242" t="b">
        <v>0</v>
      </c>
      <c r="J8242" t="b">
        <v>0</v>
      </c>
      <c r="K8242" t="s">
        <v>24</v>
      </c>
      <c r="L8242" t="s">
        <v>36</v>
      </c>
      <c r="N8242">
        <v>67.5</v>
      </c>
      <c r="O8242" t="s">
        <v>11228</v>
      </c>
      <c r="P8242" t="s">
        <v>11229</v>
      </c>
    </row>
    <row r="8243" spans="1:16" x14ac:dyDescent="0.25">
      <c r="A8243" t="s">
        <v>1</v>
      </c>
      <c r="B8243" t="s">
        <v>11230</v>
      </c>
      <c r="C8243" t="s">
        <v>83</v>
      </c>
      <c r="D8243" t="s">
        <v>3956</v>
      </c>
      <c r="E8243" t="s">
        <v>20</v>
      </c>
      <c r="F8243" t="b">
        <v>0</v>
      </c>
      <c r="G8243" t="s">
        <v>27</v>
      </c>
      <c r="H8243" s="4">
        <v>45758.59915509259</v>
      </c>
      <c r="I8243" t="b">
        <v>0</v>
      </c>
      <c r="J8243" t="b">
        <v>0</v>
      </c>
      <c r="K8243" t="s">
        <v>24</v>
      </c>
      <c r="L8243" t="s">
        <v>36</v>
      </c>
      <c r="N8243">
        <v>41.505001068115227</v>
      </c>
      <c r="O8243" t="s">
        <v>1370</v>
      </c>
      <c r="P8243" t="s">
        <v>11231</v>
      </c>
    </row>
    <row r="8244" spans="1:16" x14ac:dyDescent="0.25">
      <c r="A8244" t="s">
        <v>139</v>
      </c>
      <c r="B8244" t="s">
        <v>11079</v>
      </c>
      <c r="C8244" t="s">
        <v>151</v>
      </c>
      <c r="D8244" t="s">
        <v>3956</v>
      </c>
      <c r="E8244" t="s">
        <v>20</v>
      </c>
      <c r="F8244" t="b">
        <v>0</v>
      </c>
      <c r="G8244" t="s">
        <v>30</v>
      </c>
      <c r="H8244" s="4">
        <v>45758.599490740737</v>
      </c>
      <c r="I8244" t="b">
        <v>0</v>
      </c>
      <c r="J8244" t="b">
        <v>1</v>
      </c>
      <c r="K8244" t="s">
        <v>24</v>
      </c>
      <c r="L8244" t="s">
        <v>36</v>
      </c>
      <c r="N8244">
        <v>15.24499988555908</v>
      </c>
      <c r="O8244" t="s">
        <v>254</v>
      </c>
      <c r="P8244" t="s">
        <v>2174</v>
      </c>
    </row>
    <row r="8245" spans="1:16" x14ac:dyDescent="0.25">
      <c r="A8245" t="s">
        <v>2</v>
      </c>
      <c r="B8245" t="s">
        <v>11232</v>
      </c>
      <c r="C8245" t="s">
        <v>3545</v>
      </c>
      <c r="D8245" t="s">
        <v>3956</v>
      </c>
      <c r="E8245" t="s">
        <v>20</v>
      </c>
      <c r="F8245" t="b">
        <v>0</v>
      </c>
      <c r="G8245" t="s">
        <v>27</v>
      </c>
      <c r="H8245" s="4">
        <v>45758.599849537037</v>
      </c>
      <c r="I8245" t="b">
        <v>0</v>
      </c>
      <c r="J8245" t="b">
        <v>1</v>
      </c>
      <c r="K8245" t="s">
        <v>24</v>
      </c>
      <c r="L8245" t="s">
        <v>36</v>
      </c>
      <c r="N8245">
        <v>50.965000152587891</v>
      </c>
      <c r="O8245" t="s">
        <v>734</v>
      </c>
      <c r="P8245" t="s">
        <v>11233</v>
      </c>
    </row>
    <row r="8246" spans="1:16" x14ac:dyDescent="0.25">
      <c r="A8246" t="s">
        <v>2</v>
      </c>
      <c r="B8246" t="s">
        <v>11234</v>
      </c>
      <c r="C8246" t="s">
        <v>82</v>
      </c>
      <c r="D8246" t="s">
        <v>3828</v>
      </c>
      <c r="E8246" t="s">
        <v>51</v>
      </c>
      <c r="F8246" t="b">
        <v>0</v>
      </c>
      <c r="G8246" t="s">
        <v>41</v>
      </c>
      <c r="H8246" s="4">
        <v>45758.600069444437</v>
      </c>
      <c r="I8246" t="b">
        <v>0</v>
      </c>
      <c r="J8246" t="b">
        <v>0</v>
      </c>
      <c r="K8246" t="s">
        <v>24</v>
      </c>
      <c r="L8246" t="s">
        <v>36</v>
      </c>
      <c r="N8246">
        <v>57.5</v>
      </c>
      <c r="O8246" t="s">
        <v>99</v>
      </c>
      <c r="P8246" t="s">
        <v>2088</v>
      </c>
    </row>
    <row r="8247" spans="1:16" x14ac:dyDescent="0.25">
      <c r="A8247" t="s">
        <v>2</v>
      </c>
      <c r="B8247" t="s">
        <v>9010</v>
      </c>
      <c r="C8247" t="s">
        <v>203</v>
      </c>
      <c r="D8247" t="s">
        <v>3956</v>
      </c>
      <c r="E8247" t="s">
        <v>20</v>
      </c>
      <c r="F8247" t="b">
        <v>0</v>
      </c>
      <c r="G8247" t="s">
        <v>30</v>
      </c>
      <c r="H8247" s="4">
        <v>45758.600972222222</v>
      </c>
      <c r="I8247" t="b">
        <v>0</v>
      </c>
      <c r="J8247" t="b">
        <v>1</v>
      </c>
      <c r="K8247" t="s">
        <v>24</v>
      </c>
      <c r="L8247" t="s">
        <v>36</v>
      </c>
      <c r="N8247">
        <v>50.870002746582031</v>
      </c>
      <c r="O8247" t="s">
        <v>1495</v>
      </c>
      <c r="P8247" t="s">
        <v>9011</v>
      </c>
    </row>
    <row r="8248" spans="1:16" x14ac:dyDescent="0.25">
      <c r="A8248" t="s">
        <v>2</v>
      </c>
      <c r="B8248" t="s">
        <v>2</v>
      </c>
      <c r="C8248" t="s">
        <v>2154</v>
      </c>
      <c r="D8248" t="s">
        <v>131</v>
      </c>
      <c r="E8248" t="s">
        <v>20</v>
      </c>
      <c r="F8248" t="b">
        <v>0</v>
      </c>
      <c r="G8248" t="s">
        <v>27</v>
      </c>
      <c r="H8248" s="4">
        <v>45758.641250000001</v>
      </c>
      <c r="I8248" t="b">
        <v>1</v>
      </c>
      <c r="J8248" t="b">
        <v>0</v>
      </c>
      <c r="K8248" t="s">
        <v>24</v>
      </c>
      <c r="L8248" t="s">
        <v>22</v>
      </c>
      <c r="M8248">
        <v>115000</v>
      </c>
      <c r="O8248" t="s">
        <v>131</v>
      </c>
      <c r="P8248" t="s">
        <v>11015</v>
      </c>
    </row>
    <row r="8249" spans="1:16" x14ac:dyDescent="0.25">
      <c r="A8249" t="s">
        <v>2</v>
      </c>
      <c r="B8249" t="s">
        <v>2</v>
      </c>
      <c r="C8249" t="s">
        <v>801</v>
      </c>
      <c r="D8249" t="s">
        <v>131</v>
      </c>
      <c r="E8249" t="s">
        <v>20</v>
      </c>
      <c r="F8249" t="b">
        <v>0</v>
      </c>
      <c r="G8249" t="s">
        <v>27</v>
      </c>
      <c r="H8249" s="4">
        <v>45758.641296296293</v>
      </c>
      <c r="I8249" t="b">
        <v>1</v>
      </c>
      <c r="J8249" t="b">
        <v>0</v>
      </c>
      <c r="K8249" t="s">
        <v>24</v>
      </c>
      <c r="L8249" t="s">
        <v>36</v>
      </c>
      <c r="N8249">
        <v>72.600006103515625</v>
      </c>
      <c r="O8249" t="s">
        <v>131</v>
      </c>
      <c r="P8249" t="s">
        <v>11235</v>
      </c>
    </row>
    <row r="8250" spans="1:16" x14ac:dyDescent="0.25">
      <c r="A8250" t="s">
        <v>0</v>
      </c>
      <c r="B8250" t="s">
        <v>1801</v>
      </c>
      <c r="C8250" t="s">
        <v>167</v>
      </c>
      <c r="D8250" t="s">
        <v>3972</v>
      </c>
      <c r="E8250" t="s">
        <v>20</v>
      </c>
      <c r="F8250" t="b">
        <v>0</v>
      </c>
      <c r="G8250" t="s">
        <v>27</v>
      </c>
      <c r="H8250" s="4">
        <v>45758.641539351847</v>
      </c>
      <c r="I8250" t="b">
        <v>0</v>
      </c>
      <c r="J8250" t="b">
        <v>0</v>
      </c>
      <c r="K8250" t="s">
        <v>24</v>
      </c>
      <c r="L8250" t="s">
        <v>22</v>
      </c>
      <c r="M8250">
        <v>115000</v>
      </c>
      <c r="O8250" t="s">
        <v>131</v>
      </c>
      <c r="P8250" t="s">
        <v>11236</v>
      </c>
    </row>
    <row r="8251" spans="1:16" x14ac:dyDescent="0.25">
      <c r="A8251" t="s">
        <v>2</v>
      </c>
      <c r="B8251" t="s">
        <v>11237</v>
      </c>
      <c r="C8251" t="s">
        <v>11238</v>
      </c>
      <c r="D8251" t="s">
        <v>3828</v>
      </c>
      <c r="E8251" t="s">
        <v>20</v>
      </c>
      <c r="F8251" t="b">
        <v>0</v>
      </c>
      <c r="G8251" t="s">
        <v>41</v>
      </c>
      <c r="H8251" s="4">
        <v>45758.64166666667</v>
      </c>
      <c r="I8251" t="b">
        <v>0</v>
      </c>
      <c r="J8251" t="b">
        <v>0</v>
      </c>
      <c r="K8251" t="s">
        <v>24</v>
      </c>
      <c r="L8251" t="s">
        <v>22</v>
      </c>
      <c r="M8251">
        <v>84500</v>
      </c>
      <c r="O8251" t="s">
        <v>11239</v>
      </c>
      <c r="P8251" t="s">
        <v>11240</v>
      </c>
    </row>
    <row r="8252" spans="1:16" x14ac:dyDescent="0.25">
      <c r="A8252" t="s">
        <v>40</v>
      </c>
      <c r="B8252" t="s">
        <v>11241</v>
      </c>
      <c r="C8252" t="s">
        <v>82</v>
      </c>
      <c r="D8252" t="s">
        <v>4327</v>
      </c>
      <c r="E8252" t="s">
        <v>51</v>
      </c>
      <c r="F8252" t="b">
        <v>0</v>
      </c>
      <c r="G8252" t="s">
        <v>35</v>
      </c>
      <c r="H8252" s="4">
        <v>45758.642118055563</v>
      </c>
      <c r="I8252" t="b">
        <v>0</v>
      </c>
      <c r="J8252" t="b">
        <v>0</v>
      </c>
      <c r="K8252" t="s">
        <v>24</v>
      </c>
      <c r="L8252" t="s">
        <v>36</v>
      </c>
      <c r="N8252">
        <v>78</v>
      </c>
      <c r="O8252" t="s">
        <v>3475</v>
      </c>
      <c r="P8252" t="s">
        <v>3935</v>
      </c>
    </row>
    <row r="8253" spans="1:16" x14ac:dyDescent="0.25">
      <c r="A8253" t="s">
        <v>0</v>
      </c>
      <c r="B8253" t="s">
        <v>2221</v>
      </c>
      <c r="C8253" t="s">
        <v>6295</v>
      </c>
      <c r="D8253" t="s">
        <v>3972</v>
      </c>
      <c r="E8253" t="s">
        <v>20</v>
      </c>
      <c r="F8253" t="b">
        <v>0</v>
      </c>
      <c r="G8253" t="s">
        <v>27</v>
      </c>
      <c r="H8253" s="4">
        <v>45758.666759259257</v>
      </c>
      <c r="I8253" t="b">
        <v>0</v>
      </c>
      <c r="J8253" t="b">
        <v>0</v>
      </c>
      <c r="K8253" t="s">
        <v>24</v>
      </c>
      <c r="L8253" t="s">
        <v>22</v>
      </c>
      <c r="M8253">
        <v>62500</v>
      </c>
      <c r="O8253" t="s">
        <v>11242</v>
      </c>
      <c r="P8253" t="s">
        <v>11243</v>
      </c>
    </row>
    <row r="8254" spans="1:16" x14ac:dyDescent="0.25">
      <c r="A8254" t="s">
        <v>2</v>
      </c>
      <c r="B8254" t="s">
        <v>117</v>
      </c>
      <c r="C8254" t="s">
        <v>167</v>
      </c>
      <c r="D8254" t="s">
        <v>4327</v>
      </c>
      <c r="E8254" t="s">
        <v>20</v>
      </c>
      <c r="F8254" t="b">
        <v>0</v>
      </c>
      <c r="G8254" t="s">
        <v>27</v>
      </c>
      <c r="H8254" s="4">
        <v>45758.682962962957</v>
      </c>
      <c r="I8254" t="b">
        <v>0</v>
      </c>
      <c r="J8254" t="b">
        <v>0</v>
      </c>
      <c r="K8254" t="s">
        <v>24</v>
      </c>
      <c r="L8254" t="s">
        <v>22</v>
      </c>
      <c r="M8254">
        <v>190000</v>
      </c>
      <c r="O8254" t="s">
        <v>2937</v>
      </c>
      <c r="P8254" t="s">
        <v>11244</v>
      </c>
    </row>
    <row r="8255" spans="1:16" x14ac:dyDescent="0.25">
      <c r="A8255" t="s">
        <v>2</v>
      </c>
      <c r="B8255" t="s">
        <v>11245</v>
      </c>
      <c r="C8255" t="s">
        <v>143</v>
      </c>
      <c r="D8255" t="s">
        <v>4327</v>
      </c>
      <c r="E8255" t="s">
        <v>51</v>
      </c>
      <c r="F8255" t="b">
        <v>0</v>
      </c>
      <c r="G8255" t="s">
        <v>27</v>
      </c>
      <c r="H8255" s="4">
        <v>45758.683032407411</v>
      </c>
      <c r="I8255" t="b">
        <v>1</v>
      </c>
      <c r="J8255" t="b">
        <v>0</v>
      </c>
      <c r="K8255" t="s">
        <v>24</v>
      </c>
      <c r="L8255" t="s">
        <v>36</v>
      </c>
      <c r="N8255">
        <v>57.5</v>
      </c>
      <c r="O8255" t="s">
        <v>11246</v>
      </c>
      <c r="P8255" t="s">
        <v>11247</v>
      </c>
    </row>
    <row r="8256" spans="1:16" x14ac:dyDescent="0.25">
      <c r="A8256" t="s">
        <v>1</v>
      </c>
      <c r="B8256" t="s">
        <v>11248</v>
      </c>
      <c r="C8256" t="s">
        <v>73</v>
      </c>
      <c r="D8256" t="s">
        <v>3972</v>
      </c>
      <c r="E8256" t="s">
        <v>20</v>
      </c>
      <c r="F8256" t="b">
        <v>0</v>
      </c>
      <c r="G8256" t="s">
        <v>23</v>
      </c>
      <c r="H8256" s="4">
        <v>45758.695462962962</v>
      </c>
      <c r="I8256" t="b">
        <v>0</v>
      </c>
      <c r="J8256" t="b">
        <v>0</v>
      </c>
      <c r="K8256" t="s">
        <v>24</v>
      </c>
      <c r="L8256" t="s">
        <v>22</v>
      </c>
      <c r="M8256">
        <v>160000</v>
      </c>
      <c r="O8256" t="s">
        <v>3476</v>
      </c>
      <c r="P8256" t="s">
        <v>11249</v>
      </c>
    </row>
    <row r="8257" spans="1:16" x14ac:dyDescent="0.25">
      <c r="A8257" t="s">
        <v>0</v>
      </c>
      <c r="B8257" t="s">
        <v>2153</v>
      </c>
      <c r="C8257" t="s">
        <v>1096</v>
      </c>
      <c r="D8257" t="s">
        <v>4177</v>
      </c>
      <c r="E8257" t="s">
        <v>20</v>
      </c>
      <c r="F8257" t="b">
        <v>0</v>
      </c>
      <c r="G8257" t="s">
        <v>27</v>
      </c>
      <c r="H8257" s="4">
        <v>45758.708402777767</v>
      </c>
      <c r="I8257" t="b">
        <v>1</v>
      </c>
      <c r="J8257" t="b">
        <v>0</v>
      </c>
      <c r="K8257" t="s">
        <v>24</v>
      </c>
      <c r="L8257" t="s">
        <v>36</v>
      </c>
      <c r="N8257">
        <v>55</v>
      </c>
      <c r="O8257" t="s">
        <v>74</v>
      </c>
      <c r="P8257" t="s">
        <v>11250</v>
      </c>
    </row>
    <row r="8258" spans="1:16" x14ac:dyDescent="0.25">
      <c r="A8258" t="s">
        <v>0</v>
      </c>
      <c r="B8258" t="s">
        <v>11251</v>
      </c>
      <c r="C8258" t="s">
        <v>120</v>
      </c>
      <c r="D8258" t="s">
        <v>3972</v>
      </c>
      <c r="E8258" t="s">
        <v>20</v>
      </c>
      <c r="F8258" t="b">
        <v>0</v>
      </c>
      <c r="G8258" t="s">
        <v>35</v>
      </c>
      <c r="H8258" s="4">
        <v>45758.724386574067</v>
      </c>
      <c r="I8258" t="b">
        <v>0</v>
      </c>
      <c r="J8258" t="b">
        <v>1</v>
      </c>
      <c r="K8258" t="s">
        <v>24</v>
      </c>
      <c r="L8258" t="s">
        <v>22</v>
      </c>
      <c r="M8258">
        <v>87500</v>
      </c>
      <c r="O8258" t="s">
        <v>11252</v>
      </c>
      <c r="P8258" t="s">
        <v>1687</v>
      </c>
    </row>
    <row r="8259" spans="1:16" x14ac:dyDescent="0.25">
      <c r="A8259" t="s">
        <v>0</v>
      </c>
      <c r="B8259" t="s">
        <v>257</v>
      </c>
      <c r="C8259" t="s">
        <v>540</v>
      </c>
      <c r="D8259" t="s">
        <v>3972</v>
      </c>
      <c r="E8259" t="s">
        <v>20</v>
      </c>
      <c r="F8259" t="b">
        <v>0</v>
      </c>
      <c r="G8259" t="s">
        <v>27</v>
      </c>
      <c r="H8259" s="4">
        <v>45758.750081018523</v>
      </c>
      <c r="I8259" t="b">
        <v>1</v>
      </c>
      <c r="J8259" t="b">
        <v>1</v>
      </c>
      <c r="K8259" t="s">
        <v>24</v>
      </c>
      <c r="L8259" t="s">
        <v>22</v>
      </c>
      <c r="M8259">
        <v>195000</v>
      </c>
      <c r="O8259" t="s">
        <v>11253</v>
      </c>
    </row>
    <row r="8260" spans="1:16" x14ac:dyDescent="0.25">
      <c r="A8260" t="s">
        <v>2</v>
      </c>
      <c r="B8260" t="s">
        <v>506</v>
      </c>
      <c r="C8260" t="s">
        <v>242</v>
      </c>
      <c r="D8260" t="s">
        <v>4327</v>
      </c>
      <c r="E8260" t="s">
        <v>51</v>
      </c>
      <c r="F8260" t="b">
        <v>0</v>
      </c>
      <c r="G8260" t="s">
        <v>27</v>
      </c>
      <c r="H8260" s="4">
        <v>45758.766261574077</v>
      </c>
      <c r="I8260" t="b">
        <v>1</v>
      </c>
      <c r="J8260" t="b">
        <v>0</v>
      </c>
      <c r="K8260" t="s">
        <v>24</v>
      </c>
      <c r="L8260" t="s">
        <v>36</v>
      </c>
      <c r="N8260">
        <v>75</v>
      </c>
      <c r="O8260" t="s">
        <v>11254</v>
      </c>
      <c r="P8260" t="s">
        <v>11255</v>
      </c>
    </row>
    <row r="8261" spans="1:16" x14ac:dyDescent="0.25">
      <c r="A8261" t="s">
        <v>2</v>
      </c>
      <c r="B8261" t="s">
        <v>11256</v>
      </c>
      <c r="C8261" t="s">
        <v>134</v>
      </c>
      <c r="D8261" t="s">
        <v>4327</v>
      </c>
      <c r="E8261" t="s">
        <v>51</v>
      </c>
      <c r="F8261" t="b">
        <v>0</v>
      </c>
      <c r="G8261" t="s">
        <v>27</v>
      </c>
      <c r="H8261" s="4">
        <v>45758.766296296293</v>
      </c>
      <c r="I8261" t="b">
        <v>1</v>
      </c>
      <c r="J8261" t="b">
        <v>0</v>
      </c>
      <c r="K8261" t="s">
        <v>24</v>
      </c>
      <c r="L8261" t="s">
        <v>36</v>
      </c>
      <c r="N8261">
        <v>65</v>
      </c>
      <c r="O8261" t="s">
        <v>156</v>
      </c>
      <c r="P8261" t="s">
        <v>11257</v>
      </c>
    </row>
    <row r="8262" spans="1:16" x14ac:dyDescent="0.25">
      <c r="A8262" t="s">
        <v>0</v>
      </c>
      <c r="B8262" t="s">
        <v>11258</v>
      </c>
      <c r="C8262" t="s">
        <v>39</v>
      </c>
      <c r="D8262" t="s">
        <v>7657</v>
      </c>
      <c r="E8262" t="s">
        <v>20</v>
      </c>
      <c r="F8262" t="b">
        <v>1</v>
      </c>
      <c r="G8262" t="s">
        <v>158</v>
      </c>
      <c r="H8262" s="4">
        <v>45758.768541666657</v>
      </c>
      <c r="I8262" t="b">
        <v>0</v>
      </c>
      <c r="J8262" t="b">
        <v>0</v>
      </c>
      <c r="K8262" t="s">
        <v>158</v>
      </c>
      <c r="L8262" t="s">
        <v>22</v>
      </c>
      <c r="M8262">
        <v>40000</v>
      </c>
      <c r="O8262" t="s">
        <v>1964</v>
      </c>
      <c r="P8262" t="s">
        <v>415</v>
      </c>
    </row>
    <row r="8263" spans="1:16" x14ac:dyDescent="0.25">
      <c r="A8263" t="s">
        <v>0</v>
      </c>
      <c r="B8263" t="s">
        <v>11259</v>
      </c>
      <c r="C8263" t="s">
        <v>713</v>
      </c>
      <c r="D8263" t="s">
        <v>2208</v>
      </c>
      <c r="E8263" t="s">
        <v>20</v>
      </c>
      <c r="F8263" t="b">
        <v>0</v>
      </c>
      <c r="G8263" t="s">
        <v>23</v>
      </c>
      <c r="H8263" s="4">
        <v>45758.778483796297</v>
      </c>
      <c r="I8263" t="b">
        <v>0</v>
      </c>
      <c r="J8263" t="b">
        <v>1</v>
      </c>
      <c r="K8263" t="s">
        <v>24</v>
      </c>
      <c r="L8263" t="s">
        <v>22</v>
      </c>
      <c r="M8263">
        <v>84212</v>
      </c>
      <c r="O8263" t="s">
        <v>2723</v>
      </c>
      <c r="P8263" t="s">
        <v>126</v>
      </c>
    </row>
    <row r="8264" spans="1:16" x14ac:dyDescent="0.25">
      <c r="A8264" t="s">
        <v>0</v>
      </c>
      <c r="B8264" t="s">
        <v>11260</v>
      </c>
      <c r="C8264" t="s">
        <v>11261</v>
      </c>
      <c r="D8264" t="s">
        <v>3828</v>
      </c>
      <c r="E8264" t="s">
        <v>20</v>
      </c>
      <c r="F8264" t="b">
        <v>0</v>
      </c>
      <c r="G8264" t="s">
        <v>27</v>
      </c>
      <c r="H8264" s="4">
        <v>45758.791747685187</v>
      </c>
      <c r="I8264" t="b">
        <v>0</v>
      </c>
      <c r="J8264" t="b">
        <v>0</v>
      </c>
      <c r="K8264" t="s">
        <v>24</v>
      </c>
      <c r="L8264" t="s">
        <v>36</v>
      </c>
      <c r="N8264">
        <v>18</v>
      </c>
      <c r="O8264" t="s">
        <v>11262</v>
      </c>
      <c r="P8264" t="s">
        <v>11263</v>
      </c>
    </row>
    <row r="8265" spans="1:16" x14ac:dyDescent="0.25">
      <c r="A8265" t="s">
        <v>2</v>
      </c>
      <c r="B8265" t="s">
        <v>543</v>
      </c>
      <c r="C8265" t="s">
        <v>92</v>
      </c>
      <c r="D8265" t="s">
        <v>3828</v>
      </c>
      <c r="E8265" t="s">
        <v>51</v>
      </c>
      <c r="F8265" t="b">
        <v>0</v>
      </c>
      <c r="G8265" t="s">
        <v>35</v>
      </c>
      <c r="H8265" s="4">
        <v>45758.80878472222</v>
      </c>
      <c r="I8265" t="b">
        <v>1</v>
      </c>
      <c r="J8265" t="b">
        <v>0</v>
      </c>
      <c r="K8265" t="s">
        <v>24</v>
      </c>
      <c r="L8265" t="s">
        <v>36</v>
      </c>
      <c r="N8265">
        <v>45</v>
      </c>
      <c r="O8265" t="s">
        <v>11264</v>
      </c>
      <c r="P8265" t="s">
        <v>11265</v>
      </c>
    </row>
    <row r="8266" spans="1:16" x14ac:dyDescent="0.25">
      <c r="A8266" t="s">
        <v>2</v>
      </c>
      <c r="B8266" t="s">
        <v>11266</v>
      </c>
      <c r="C8266" t="s">
        <v>423</v>
      </c>
      <c r="D8266" t="s">
        <v>4327</v>
      </c>
      <c r="E8266" t="s">
        <v>20</v>
      </c>
      <c r="F8266" t="b">
        <v>0</v>
      </c>
      <c r="G8266" t="s">
        <v>27</v>
      </c>
      <c r="H8266" s="4">
        <v>45758.849594907413</v>
      </c>
      <c r="I8266" t="b">
        <v>0</v>
      </c>
      <c r="J8266" t="b">
        <v>1</v>
      </c>
      <c r="K8266" t="s">
        <v>24</v>
      </c>
      <c r="L8266" t="s">
        <v>22</v>
      </c>
      <c r="M8266">
        <v>85000</v>
      </c>
      <c r="O8266" t="s">
        <v>11267</v>
      </c>
      <c r="P8266" t="s">
        <v>11268</v>
      </c>
    </row>
    <row r="8267" spans="1:16" x14ac:dyDescent="0.25">
      <c r="A8267" t="s">
        <v>2</v>
      </c>
      <c r="B8267" t="s">
        <v>11269</v>
      </c>
      <c r="C8267" t="s">
        <v>39</v>
      </c>
      <c r="D8267" t="s">
        <v>3828</v>
      </c>
      <c r="E8267" t="s">
        <v>51</v>
      </c>
      <c r="F8267" t="b">
        <v>1</v>
      </c>
      <c r="G8267" t="s">
        <v>27</v>
      </c>
      <c r="H8267" s="4">
        <v>45758.891261574077</v>
      </c>
      <c r="I8267" t="b">
        <v>0</v>
      </c>
      <c r="J8267" t="b">
        <v>0</v>
      </c>
      <c r="K8267" t="s">
        <v>24</v>
      </c>
      <c r="L8267" t="s">
        <v>36</v>
      </c>
      <c r="N8267">
        <v>64.5</v>
      </c>
      <c r="O8267" t="s">
        <v>3251</v>
      </c>
      <c r="P8267" t="s">
        <v>119</v>
      </c>
    </row>
    <row r="8268" spans="1:16" x14ac:dyDescent="0.25">
      <c r="A8268" t="s">
        <v>2</v>
      </c>
      <c r="B8268" t="s">
        <v>11270</v>
      </c>
      <c r="C8268" t="s">
        <v>151</v>
      </c>
      <c r="D8268" t="s">
        <v>2208</v>
      </c>
      <c r="E8268" t="s">
        <v>20</v>
      </c>
      <c r="F8268" t="b">
        <v>0</v>
      </c>
      <c r="G8268" t="s">
        <v>27</v>
      </c>
      <c r="H8268" s="4">
        <v>45758.89135416667</v>
      </c>
      <c r="I8268" t="b">
        <v>0</v>
      </c>
      <c r="J8268" t="b">
        <v>0</v>
      </c>
      <c r="K8268" t="s">
        <v>24</v>
      </c>
      <c r="L8268" t="s">
        <v>36</v>
      </c>
      <c r="N8268">
        <v>57.5</v>
      </c>
      <c r="O8268" t="s">
        <v>11271</v>
      </c>
      <c r="P8268" t="s">
        <v>11272</v>
      </c>
    </row>
    <row r="8269" spans="1:16" x14ac:dyDescent="0.25">
      <c r="A8269" t="s">
        <v>0</v>
      </c>
      <c r="B8269" t="s">
        <v>11273</v>
      </c>
      <c r="C8269" t="s">
        <v>372</v>
      </c>
      <c r="D8269" t="s">
        <v>3828</v>
      </c>
      <c r="E8269" t="s">
        <v>20</v>
      </c>
      <c r="F8269" t="b">
        <v>0</v>
      </c>
      <c r="G8269" t="s">
        <v>27</v>
      </c>
      <c r="H8269" s="4">
        <v>45758.916701388887</v>
      </c>
      <c r="I8269" t="b">
        <v>0</v>
      </c>
      <c r="J8269" t="b">
        <v>0</v>
      </c>
      <c r="K8269" t="s">
        <v>24</v>
      </c>
      <c r="L8269" t="s">
        <v>22</v>
      </c>
      <c r="M8269">
        <v>62500</v>
      </c>
      <c r="O8269" t="s">
        <v>930</v>
      </c>
      <c r="P8269" t="s">
        <v>2335</v>
      </c>
    </row>
    <row r="8270" spans="1:16" x14ac:dyDescent="0.25">
      <c r="A8270" t="s">
        <v>19</v>
      </c>
      <c r="B8270" t="s">
        <v>19</v>
      </c>
      <c r="C8270" t="s">
        <v>919</v>
      </c>
      <c r="D8270" t="s">
        <v>3972</v>
      </c>
      <c r="E8270" t="s">
        <v>20</v>
      </c>
      <c r="F8270" t="b">
        <v>0</v>
      </c>
      <c r="G8270" t="s">
        <v>35</v>
      </c>
      <c r="H8270" s="4">
        <v>45758.917210648149</v>
      </c>
      <c r="I8270" t="b">
        <v>0</v>
      </c>
      <c r="J8270" t="b">
        <v>0</v>
      </c>
      <c r="K8270" t="s">
        <v>24</v>
      </c>
      <c r="L8270" t="s">
        <v>22</v>
      </c>
      <c r="M8270">
        <v>112500</v>
      </c>
      <c r="O8270" t="s">
        <v>74</v>
      </c>
      <c r="P8270" t="s">
        <v>1565</v>
      </c>
    </row>
    <row r="8271" spans="1:16" x14ac:dyDescent="0.25">
      <c r="A8271" t="s">
        <v>2</v>
      </c>
      <c r="B8271" t="s">
        <v>11274</v>
      </c>
      <c r="C8271" t="s">
        <v>58</v>
      </c>
      <c r="D8271" t="s">
        <v>3828</v>
      </c>
      <c r="E8271" t="s">
        <v>20</v>
      </c>
      <c r="F8271" t="b">
        <v>0</v>
      </c>
      <c r="G8271" t="s">
        <v>27</v>
      </c>
      <c r="H8271" s="4">
        <v>45758.933032407411</v>
      </c>
      <c r="I8271" t="b">
        <v>0</v>
      </c>
      <c r="J8271" t="b">
        <v>0</v>
      </c>
      <c r="K8271" t="s">
        <v>24</v>
      </c>
      <c r="L8271" t="s">
        <v>22</v>
      </c>
      <c r="M8271">
        <v>142000</v>
      </c>
      <c r="O8271" t="s">
        <v>9430</v>
      </c>
      <c r="P8271" t="s">
        <v>11275</v>
      </c>
    </row>
    <row r="8272" spans="1:16" x14ac:dyDescent="0.25">
      <c r="A8272" t="s">
        <v>2</v>
      </c>
      <c r="B8272" t="s">
        <v>11276</v>
      </c>
      <c r="C8272" t="s">
        <v>3293</v>
      </c>
      <c r="D8272" t="s">
        <v>3828</v>
      </c>
      <c r="E8272" t="s">
        <v>51</v>
      </c>
      <c r="F8272" t="b">
        <v>0</v>
      </c>
      <c r="G8272" t="s">
        <v>27</v>
      </c>
      <c r="H8272" s="4">
        <v>45758.933078703703</v>
      </c>
      <c r="I8272" t="b">
        <v>0</v>
      </c>
      <c r="J8272" t="b">
        <v>0</v>
      </c>
      <c r="K8272" t="s">
        <v>24</v>
      </c>
      <c r="L8272" t="s">
        <v>36</v>
      </c>
      <c r="N8272">
        <v>44</v>
      </c>
      <c r="O8272" t="s">
        <v>11277</v>
      </c>
      <c r="P8272" t="s">
        <v>11278</v>
      </c>
    </row>
    <row r="8273" spans="1:16" x14ac:dyDescent="0.25">
      <c r="A8273" t="s">
        <v>0</v>
      </c>
      <c r="B8273" t="s">
        <v>11279</v>
      </c>
      <c r="C8273" t="s">
        <v>11280</v>
      </c>
      <c r="D8273" t="s">
        <v>3828</v>
      </c>
      <c r="E8273" t="s">
        <v>20</v>
      </c>
      <c r="F8273" t="b">
        <v>0</v>
      </c>
      <c r="G8273" t="s">
        <v>27</v>
      </c>
      <c r="H8273" s="4">
        <v>45758.958402777767</v>
      </c>
      <c r="I8273" t="b">
        <v>0</v>
      </c>
      <c r="J8273" t="b">
        <v>0</v>
      </c>
      <c r="K8273" t="s">
        <v>24</v>
      </c>
      <c r="L8273" t="s">
        <v>22</v>
      </c>
      <c r="M8273">
        <v>58500</v>
      </c>
      <c r="O8273" t="s">
        <v>11281</v>
      </c>
      <c r="P8273" t="s">
        <v>1680</v>
      </c>
    </row>
    <row r="8274" spans="1:16" x14ac:dyDescent="0.25">
      <c r="A8274" t="s">
        <v>0</v>
      </c>
      <c r="B8274" t="s">
        <v>11282</v>
      </c>
      <c r="C8274" t="s">
        <v>118</v>
      </c>
      <c r="D8274" t="s">
        <v>5534</v>
      </c>
      <c r="E8274" t="s">
        <v>20</v>
      </c>
      <c r="F8274" t="b">
        <v>0</v>
      </c>
      <c r="G8274" t="s">
        <v>27</v>
      </c>
      <c r="H8274" s="4">
        <v>45759.000081018523</v>
      </c>
      <c r="I8274" t="b">
        <v>1</v>
      </c>
      <c r="J8274" t="b">
        <v>1</v>
      </c>
      <c r="K8274" t="s">
        <v>24</v>
      </c>
      <c r="L8274" t="s">
        <v>22</v>
      </c>
      <c r="M8274">
        <v>108267</v>
      </c>
      <c r="O8274" t="s">
        <v>77</v>
      </c>
      <c r="P8274" t="s">
        <v>11283</v>
      </c>
    </row>
    <row r="8275" spans="1:16" x14ac:dyDescent="0.25">
      <c r="A8275" t="s">
        <v>2</v>
      </c>
      <c r="B8275" t="s">
        <v>1409</v>
      </c>
      <c r="C8275" t="s">
        <v>713</v>
      </c>
      <c r="D8275" t="s">
        <v>5534</v>
      </c>
      <c r="E8275" t="s">
        <v>20</v>
      </c>
      <c r="F8275" t="b">
        <v>0</v>
      </c>
      <c r="G8275" t="s">
        <v>35</v>
      </c>
      <c r="H8275" s="4">
        <v>45759.016967592594</v>
      </c>
      <c r="I8275" t="b">
        <v>0</v>
      </c>
      <c r="J8275" t="b">
        <v>1</v>
      </c>
      <c r="K8275" t="s">
        <v>24</v>
      </c>
      <c r="L8275" t="s">
        <v>22</v>
      </c>
      <c r="M8275">
        <v>108267</v>
      </c>
      <c r="O8275" t="s">
        <v>7438</v>
      </c>
      <c r="P8275" t="s">
        <v>11208</v>
      </c>
    </row>
    <row r="8276" spans="1:16" x14ac:dyDescent="0.25">
      <c r="A8276" t="s">
        <v>0</v>
      </c>
      <c r="B8276" t="s">
        <v>11284</v>
      </c>
      <c r="C8276" t="s">
        <v>315</v>
      </c>
      <c r="D8276" t="s">
        <v>3828</v>
      </c>
      <c r="E8276" t="s">
        <v>20</v>
      </c>
      <c r="F8276" t="b">
        <v>0</v>
      </c>
      <c r="G8276" t="s">
        <v>27</v>
      </c>
      <c r="H8276" s="4">
        <v>45759.041759259257</v>
      </c>
      <c r="I8276" t="b">
        <v>0</v>
      </c>
      <c r="J8276" t="b">
        <v>1</v>
      </c>
      <c r="K8276" t="s">
        <v>24</v>
      </c>
      <c r="L8276" t="s">
        <v>22</v>
      </c>
      <c r="M8276">
        <v>170500</v>
      </c>
      <c r="O8276" t="s">
        <v>5679</v>
      </c>
      <c r="P8276" t="s">
        <v>11285</v>
      </c>
    </row>
    <row r="8277" spans="1:16" x14ac:dyDescent="0.25">
      <c r="A8277" t="s">
        <v>25</v>
      </c>
      <c r="B8277" t="s">
        <v>11286</v>
      </c>
      <c r="C8277" t="s">
        <v>33</v>
      </c>
      <c r="D8277" t="s">
        <v>2208</v>
      </c>
      <c r="E8277" t="s">
        <v>20</v>
      </c>
      <c r="F8277" t="b">
        <v>0</v>
      </c>
      <c r="G8277" t="s">
        <v>35</v>
      </c>
      <c r="H8277" s="4">
        <v>45759.08390046296</v>
      </c>
      <c r="I8277" t="b">
        <v>0</v>
      </c>
      <c r="J8277" t="b">
        <v>1</v>
      </c>
      <c r="K8277" t="s">
        <v>24</v>
      </c>
      <c r="L8277" t="s">
        <v>22</v>
      </c>
      <c r="M8277">
        <v>109100</v>
      </c>
      <c r="O8277" t="s">
        <v>366</v>
      </c>
      <c r="P8277" t="s">
        <v>126</v>
      </c>
    </row>
    <row r="8278" spans="1:16" x14ac:dyDescent="0.25">
      <c r="A8278" t="s">
        <v>2</v>
      </c>
      <c r="B8278" t="s">
        <v>439</v>
      </c>
      <c r="C8278" t="s">
        <v>242</v>
      </c>
      <c r="D8278" t="s">
        <v>3828</v>
      </c>
      <c r="E8278" t="s">
        <v>20</v>
      </c>
      <c r="F8278" t="b">
        <v>0</v>
      </c>
      <c r="G8278" t="s">
        <v>27</v>
      </c>
      <c r="H8278" s="4">
        <v>45759.099745370368</v>
      </c>
      <c r="I8278" t="b">
        <v>1</v>
      </c>
      <c r="J8278" t="b">
        <v>0</v>
      </c>
      <c r="K8278" t="s">
        <v>24</v>
      </c>
      <c r="L8278" t="s">
        <v>22</v>
      </c>
      <c r="M8278">
        <v>167392.5</v>
      </c>
      <c r="O8278" t="s">
        <v>1912</v>
      </c>
      <c r="P8278" t="s">
        <v>11287</v>
      </c>
    </row>
    <row r="8279" spans="1:16" x14ac:dyDescent="0.25">
      <c r="A8279" t="s">
        <v>0</v>
      </c>
      <c r="B8279" t="s">
        <v>11273</v>
      </c>
      <c r="C8279" t="s">
        <v>372</v>
      </c>
      <c r="D8279" t="s">
        <v>3972</v>
      </c>
      <c r="E8279" t="s">
        <v>20</v>
      </c>
      <c r="F8279" t="b">
        <v>0</v>
      </c>
      <c r="G8279" t="s">
        <v>27</v>
      </c>
      <c r="H8279" s="4">
        <v>45759.250057870369</v>
      </c>
      <c r="I8279" t="b">
        <v>0</v>
      </c>
      <c r="J8279" t="b">
        <v>0</v>
      </c>
      <c r="K8279" t="s">
        <v>24</v>
      </c>
      <c r="L8279" t="s">
        <v>22</v>
      </c>
      <c r="M8279">
        <v>62500</v>
      </c>
      <c r="O8279" t="s">
        <v>930</v>
      </c>
      <c r="P8279" t="s">
        <v>2335</v>
      </c>
    </row>
    <row r="8280" spans="1:16" x14ac:dyDescent="0.25">
      <c r="A8280" t="s">
        <v>0</v>
      </c>
      <c r="B8280" t="s">
        <v>288</v>
      </c>
      <c r="C8280" t="s">
        <v>11288</v>
      </c>
      <c r="D8280" t="s">
        <v>4099</v>
      </c>
      <c r="E8280" t="s">
        <v>20</v>
      </c>
      <c r="F8280" t="b">
        <v>0</v>
      </c>
      <c r="G8280" t="s">
        <v>30</v>
      </c>
      <c r="H8280" s="4">
        <v>45759.250509259262</v>
      </c>
      <c r="I8280" t="b">
        <v>0</v>
      </c>
      <c r="J8280" t="b">
        <v>0</v>
      </c>
      <c r="K8280" t="s">
        <v>24</v>
      </c>
      <c r="L8280" t="s">
        <v>22</v>
      </c>
      <c r="M8280">
        <v>154374</v>
      </c>
      <c r="O8280" t="s">
        <v>45</v>
      </c>
      <c r="P8280" t="s">
        <v>48</v>
      </c>
    </row>
    <row r="8281" spans="1:16" x14ac:dyDescent="0.25">
      <c r="A8281" t="s">
        <v>0</v>
      </c>
      <c r="B8281" t="s">
        <v>3561</v>
      </c>
      <c r="C8281" t="s">
        <v>376</v>
      </c>
      <c r="D8281" t="s">
        <v>4204</v>
      </c>
      <c r="E8281" t="s">
        <v>20</v>
      </c>
      <c r="F8281" t="b">
        <v>0</v>
      </c>
      <c r="G8281" t="s">
        <v>52</v>
      </c>
      <c r="H8281" s="4">
        <v>45759.250694444447</v>
      </c>
      <c r="I8281" t="b">
        <v>0</v>
      </c>
      <c r="J8281" t="b">
        <v>0</v>
      </c>
      <c r="K8281" t="s">
        <v>24</v>
      </c>
      <c r="L8281" t="s">
        <v>22</v>
      </c>
      <c r="M8281">
        <v>85000</v>
      </c>
      <c r="O8281" t="s">
        <v>398</v>
      </c>
      <c r="P8281" t="s">
        <v>11066</v>
      </c>
    </row>
    <row r="8282" spans="1:16" x14ac:dyDescent="0.25">
      <c r="A8282" t="s">
        <v>1</v>
      </c>
      <c r="B8282" t="s">
        <v>974</v>
      </c>
      <c r="C8282" t="s">
        <v>316</v>
      </c>
      <c r="D8282" t="s">
        <v>3828</v>
      </c>
      <c r="E8282" t="s">
        <v>20</v>
      </c>
      <c r="F8282" t="b">
        <v>0</v>
      </c>
      <c r="G8282" t="s">
        <v>35</v>
      </c>
      <c r="H8282" s="4">
        <v>45759.251134259262</v>
      </c>
      <c r="I8282" t="b">
        <v>0</v>
      </c>
      <c r="J8282" t="b">
        <v>0</v>
      </c>
      <c r="K8282" t="s">
        <v>24</v>
      </c>
      <c r="L8282" t="s">
        <v>22</v>
      </c>
      <c r="M8282">
        <v>150000</v>
      </c>
      <c r="O8282" t="s">
        <v>11289</v>
      </c>
      <c r="P8282" t="s">
        <v>3535</v>
      </c>
    </row>
    <row r="8283" spans="1:16" x14ac:dyDescent="0.25">
      <c r="A8283" t="s">
        <v>0</v>
      </c>
      <c r="B8283" t="s">
        <v>11161</v>
      </c>
      <c r="C8283" t="s">
        <v>10132</v>
      </c>
      <c r="D8283" t="s">
        <v>1214</v>
      </c>
      <c r="E8283" t="s">
        <v>20</v>
      </c>
      <c r="F8283" t="b">
        <v>0</v>
      </c>
      <c r="G8283" t="s">
        <v>1247</v>
      </c>
      <c r="H8283" s="4">
        <v>45759.260520833333</v>
      </c>
      <c r="I8283" t="b">
        <v>1</v>
      </c>
      <c r="J8283" t="b">
        <v>0</v>
      </c>
      <c r="K8283" t="s">
        <v>1247</v>
      </c>
      <c r="L8283" t="s">
        <v>22</v>
      </c>
      <c r="M8283">
        <v>50000</v>
      </c>
      <c r="O8283" t="s">
        <v>1214</v>
      </c>
      <c r="P8283" t="s">
        <v>338</v>
      </c>
    </row>
    <row r="8284" spans="1:16" x14ac:dyDescent="0.25">
      <c r="A8284" t="s">
        <v>0</v>
      </c>
      <c r="B8284" t="s">
        <v>1248</v>
      </c>
      <c r="C8284" t="s">
        <v>3306</v>
      </c>
      <c r="D8284" t="s">
        <v>2208</v>
      </c>
      <c r="E8284" t="s">
        <v>20</v>
      </c>
      <c r="F8284" t="b">
        <v>0</v>
      </c>
      <c r="G8284" t="s">
        <v>23</v>
      </c>
      <c r="H8284" s="4">
        <v>45759.262488425928</v>
      </c>
      <c r="I8284" t="b">
        <v>0</v>
      </c>
      <c r="J8284" t="b">
        <v>1</v>
      </c>
      <c r="K8284" t="s">
        <v>24</v>
      </c>
      <c r="L8284" t="s">
        <v>36</v>
      </c>
      <c r="N8284">
        <v>32.739997863769531</v>
      </c>
      <c r="O8284" t="s">
        <v>11290</v>
      </c>
      <c r="P8284" t="s">
        <v>11291</v>
      </c>
    </row>
    <row r="8285" spans="1:16" x14ac:dyDescent="0.25">
      <c r="A8285" t="s">
        <v>1</v>
      </c>
      <c r="B8285" t="s">
        <v>844</v>
      </c>
      <c r="C8285" t="s">
        <v>82</v>
      </c>
      <c r="D8285" t="s">
        <v>3828</v>
      </c>
      <c r="E8285" t="s">
        <v>20</v>
      </c>
      <c r="F8285" t="b">
        <v>0</v>
      </c>
      <c r="G8285" t="s">
        <v>27</v>
      </c>
      <c r="H8285" s="4">
        <v>45759.265682870369</v>
      </c>
      <c r="I8285" t="b">
        <v>0</v>
      </c>
      <c r="J8285" t="b">
        <v>1</v>
      </c>
      <c r="K8285" t="s">
        <v>24</v>
      </c>
      <c r="L8285" t="s">
        <v>22</v>
      </c>
      <c r="M8285">
        <v>207500</v>
      </c>
      <c r="O8285" t="s">
        <v>341</v>
      </c>
      <c r="P8285" t="s">
        <v>302</v>
      </c>
    </row>
    <row r="8286" spans="1:16" x14ac:dyDescent="0.25">
      <c r="A8286" t="s">
        <v>2</v>
      </c>
      <c r="B8286" t="s">
        <v>11292</v>
      </c>
      <c r="C8286" t="s">
        <v>8927</v>
      </c>
      <c r="D8286" t="s">
        <v>4034</v>
      </c>
      <c r="E8286" t="s">
        <v>20</v>
      </c>
      <c r="F8286" t="b">
        <v>0</v>
      </c>
      <c r="G8286" t="s">
        <v>8927</v>
      </c>
      <c r="H8286" s="4">
        <v>45759.285532407397</v>
      </c>
      <c r="I8286" t="b">
        <v>0</v>
      </c>
      <c r="J8286" t="b">
        <v>0</v>
      </c>
      <c r="K8286" t="s">
        <v>8927</v>
      </c>
      <c r="L8286" t="s">
        <v>22</v>
      </c>
      <c r="M8286">
        <v>70400</v>
      </c>
      <c r="O8286" t="s">
        <v>10365</v>
      </c>
      <c r="P8286" t="s">
        <v>10366</v>
      </c>
    </row>
    <row r="8287" spans="1:16" x14ac:dyDescent="0.25">
      <c r="A8287" t="s">
        <v>0</v>
      </c>
      <c r="B8287" t="s">
        <v>11293</v>
      </c>
      <c r="C8287" t="s">
        <v>180</v>
      </c>
      <c r="D8287" t="s">
        <v>3969</v>
      </c>
      <c r="E8287" t="s">
        <v>20</v>
      </c>
      <c r="F8287" t="b">
        <v>0</v>
      </c>
      <c r="G8287" t="s">
        <v>41</v>
      </c>
      <c r="H8287" s="4">
        <v>45759.292615740742</v>
      </c>
      <c r="I8287" t="b">
        <v>0</v>
      </c>
      <c r="J8287" t="b">
        <v>1</v>
      </c>
      <c r="K8287" t="s">
        <v>24</v>
      </c>
      <c r="L8287" t="s">
        <v>22</v>
      </c>
      <c r="M8287">
        <v>100000</v>
      </c>
      <c r="O8287" t="s">
        <v>1313</v>
      </c>
      <c r="P8287" t="s">
        <v>221</v>
      </c>
    </row>
    <row r="8288" spans="1:16" x14ac:dyDescent="0.25">
      <c r="A8288" t="s">
        <v>28</v>
      </c>
      <c r="B8288" t="s">
        <v>11294</v>
      </c>
      <c r="C8288" t="s">
        <v>465</v>
      </c>
      <c r="D8288" t="s">
        <v>3972</v>
      </c>
      <c r="E8288" t="s">
        <v>20</v>
      </c>
      <c r="F8288" t="b">
        <v>0</v>
      </c>
      <c r="G8288" t="s">
        <v>41</v>
      </c>
      <c r="H8288" s="4">
        <v>45759.292615740742</v>
      </c>
      <c r="I8288" t="b">
        <v>0</v>
      </c>
      <c r="J8288" t="b">
        <v>0</v>
      </c>
      <c r="K8288" t="s">
        <v>24</v>
      </c>
      <c r="L8288" t="s">
        <v>22</v>
      </c>
      <c r="M8288">
        <v>155000</v>
      </c>
      <c r="O8288" t="s">
        <v>202</v>
      </c>
      <c r="P8288" t="s">
        <v>10151</v>
      </c>
    </row>
    <row r="8289" spans="1:16" x14ac:dyDescent="0.25">
      <c r="A8289" t="s">
        <v>19</v>
      </c>
      <c r="B8289" t="s">
        <v>1272</v>
      </c>
      <c r="C8289" t="s">
        <v>11295</v>
      </c>
      <c r="D8289" t="s">
        <v>7657</v>
      </c>
      <c r="E8289" t="s">
        <v>20</v>
      </c>
      <c r="F8289" t="b">
        <v>0</v>
      </c>
      <c r="G8289" t="s">
        <v>27</v>
      </c>
      <c r="H8289" s="4">
        <v>45759.292974537027</v>
      </c>
      <c r="I8289" t="b">
        <v>1</v>
      </c>
      <c r="J8289" t="b">
        <v>1</v>
      </c>
      <c r="K8289" t="s">
        <v>24</v>
      </c>
      <c r="L8289" t="s">
        <v>22</v>
      </c>
      <c r="M8289">
        <v>102500</v>
      </c>
      <c r="O8289" t="s">
        <v>1490</v>
      </c>
      <c r="P8289" t="s">
        <v>11296</v>
      </c>
    </row>
    <row r="8290" spans="1:16" x14ac:dyDescent="0.25">
      <c r="A8290" t="s">
        <v>40</v>
      </c>
      <c r="B8290" t="s">
        <v>1786</v>
      </c>
      <c r="C8290" t="s">
        <v>11297</v>
      </c>
      <c r="D8290" t="s">
        <v>7657</v>
      </c>
      <c r="E8290" t="s">
        <v>20</v>
      </c>
      <c r="F8290" t="b">
        <v>0</v>
      </c>
      <c r="G8290" t="s">
        <v>27</v>
      </c>
      <c r="H8290" s="4">
        <v>45759.292974537027</v>
      </c>
      <c r="I8290" t="b">
        <v>0</v>
      </c>
      <c r="J8290" t="b">
        <v>1</v>
      </c>
      <c r="K8290" t="s">
        <v>24</v>
      </c>
      <c r="L8290" t="s">
        <v>22</v>
      </c>
      <c r="M8290">
        <v>172000</v>
      </c>
      <c r="O8290" t="s">
        <v>1980</v>
      </c>
      <c r="P8290" t="s">
        <v>6218</v>
      </c>
    </row>
    <row r="8291" spans="1:16" x14ac:dyDescent="0.25">
      <c r="A8291" t="s">
        <v>19</v>
      </c>
      <c r="B8291" t="s">
        <v>11298</v>
      </c>
      <c r="C8291" t="s">
        <v>335</v>
      </c>
      <c r="D8291" t="s">
        <v>3972</v>
      </c>
      <c r="E8291" t="s">
        <v>20</v>
      </c>
      <c r="F8291" t="b">
        <v>0</v>
      </c>
      <c r="G8291" t="s">
        <v>27</v>
      </c>
      <c r="H8291" s="4">
        <v>45759.333425925928</v>
      </c>
      <c r="I8291" t="b">
        <v>0</v>
      </c>
      <c r="J8291" t="b">
        <v>0</v>
      </c>
      <c r="K8291" t="s">
        <v>24</v>
      </c>
      <c r="L8291" t="s">
        <v>22</v>
      </c>
      <c r="M8291">
        <v>100635</v>
      </c>
      <c r="O8291" t="s">
        <v>109</v>
      </c>
      <c r="P8291" t="s">
        <v>603</v>
      </c>
    </row>
    <row r="8292" spans="1:16" x14ac:dyDescent="0.25">
      <c r="A8292" t="s">
        <v>2</v>
      </c>
      <c r="B8292" t="s">
        <v>132</v>
      </c>
      <c r="C8292" t="s">
        <v>2289</v>
      </c>
      <c r="D8292" t="s">
        <v>4089</v>
      </c>
      <c r="E8292" t="s">
        <v>20</v>
      </c>
      <c r="F8292" t="b">
        <v>0</v>
      </c>
      <c r="G8292" t="s">
        <v>27</v>
      </c>
      <c r="H8292" s="4">
        <v>45759.334652777783</v>
      </c>
      <c r="I8292" t="b">
        <v>1</v>
      </c>
      <c r="J8292" t="b">
        <v>0</v>
      </c>
      <c r="K8292" t="s">
        <v>24</v>
      </c>
      <c r="L8292" t="s">
        <v>36</v>
      </c>
      <c r="N8292">
        <v>67.5</v>
      </c>
      <c r="O8292" t="s">
        <v>2503</v>
      </c>
      <c r="P8292" t="s">
        <v>11299</v>
      </c>
    </row>
    <row r="8293" spans="1:16" x14ac:dyDescent="0.25">
      <c r="A8293" t="s">
        <v>89</v>
      </c>
      <c r="B8293" t="s">
        <v>11300</v>
      </c>
      <c r="C8293" t="s">
        <v>864</v>
      </c>
      <c r="D8293" t="s">
        <v>3956</v>
      </c>
      <c r="E8293" t="s">
        <v>20</v>
      </c>
      <c r="F8293" t="b">
        <v>0</v>
      </c>
      <c r="G8293" t="s">
        <v>27</v>
      </c>
      <c r="H8293" s="4">
        <v>45759.334756944438</v>
      </c>
      <c r="I8293" t="b">
        <v>0</v>
      </c>
      <c r="J8293" t="b">
        <v>1</v>
      </c>
      <c r="K8293" t="s">
        <v>24</v>
      </c>
      <c r="L8293" t="s">
        <v>36</v>
      </c>
      <c r="N8293">
        <v>49.504997253417969</v>
      </c>
      <c r="O8293" t="s">
        <v>2768</v>
      </c>
      <c r="P8293" t="s">
        <v>11301</v>
      </c>
    </row>
    <row r="8294" spans="1:16" x14ac:dyDescent="0.25">
      <c r="A8294" t="s">
        <v>0</v>
      </c>
      <c r="B8294" t="s">
        <v>3908</v>
      </c>
      <c r="C8294" t="s">
        <v>379</v>
      </c>
      <c r="D8294" t="s">
        <v>3828</v>
      </c>
      <c r="E8294" t="s">
        <v>20</v>
      </c>
      <c r="F8294" t="b">
        <v>0</v>
      </c>
      <c r="G8294" t="s">
        <v>30</v>
      </c>
      <c r="H8294" s="4">
        <v>45759.375590277778</v>
      </c>
      <c r="I8294" t="b">
        <v>1</v>
      </c>
      <c r="J8294" t="b">
        <v>0</v>
      </c>
      <c r="K8294" t="s">
        <v>24</v>
      </c>
      <c r="L8294" t="s">
        <v>22</v>
      </c>
      <c r="M8294">
        <v>82500</v>
      </c>
      <c r="O8294" t="s">
        <v>11302</v>
      </c>
    </row>
    <row r="8295" spans="1:16" x14ac:dyDescent="0.25">
      <c r="A8295" t="s">
        <v>2</v>
      </c>
      <c r="B8295" t="s">
        <v>11303</v>
      </c>
      <c r="C8295" t="s">
        <v>166</v>
      </c>
      <c r="D8295" t="s">
        <v>4092</v>
      </c>
      <c r="E8295" t="s">
        <v>51</v>
      </c>
      <c r="F8295" t="b">
        <v>0</v>
      </c>
      <c r="G8295" t="s">
        <v>27</v>
      </c>
      <c r="H8295" s="4">
        <v>45759.418055555558</v>
      </c>
      <c r="I8295" t="b">
        <v>0</v>
      </c>
      <c r="J8295" t="b">
        <v>1</v>
      </c>
      <c r="K8295" t="s">
        <v>24</v>
      </c>
      <c r="L8295" t="s">
        <v>36</v>
      </c>
      <c r="N8295">
        <v>50</v>
      </c>
      <c r="O8295" t="s">
        <v>4683</v>
      </c>
      <c r="P8295" t="s">
        <v>11304</v>
      </c>
    </row>
    <row r="8296" spans="1:16" x14ac:dyDescent="0.25">
      <c r="A8296" t="s">
        <v>2</v>
      </c>
      <c r="B8296" t="s">
        <v>307</v>
      </c>
      <c r="C8296" t="s">
        <v>3081</v>
      </c>
      <c r="D8296" t="s">
        <v>3972</v>
      </c>
      <c r="E8296" t="s">
        <v>20</v>
      </c>
      <c r="F8296" t="b">
        <v>0</v>
      </c>
      <c r="G8296" t="s">
        <v>27</v>
      </c>
      <c r="H8296" s="4">
        <v>45759.418067129627</v>
      </c>
      <c r="I8296" t="b">
        <v>0</v>
      </c>
      <c r="J8296" t="b">
        <v>1</v>
      </c>
      <c r="K8296" t="s">
        <v>24</v>
      </c>
      <c r="L8296" t="s">
        <v>22</v>
      </c>
      <c r="M8296">
        <v>76500</v>
      </c>
      <c r="O8296" t="s">
        <v>2418</v>
      </c>
      <c r="P8296" t="s">
        <v>11305</v>
      </c>
    </row>
    <row r="8297" spans="1:16" x14ac:dyDescent="0.25">
      <c r="A8297" t="s">
        <v>0</v>
      </c>
      <c r="B8297" t="s">
        <v>0</v>
      </c>
      <c r="C8297" t="s">
        <v>11306</v>
      </c>
      <c r="D8297" t="s">
        <v>7546</v>
      </c>
      <c r="E8297" t="s">
        <v>34</v>
      </c>
      <c r="F8297" t="b">
        <v>0</v>
      </c>
      <c r="G8297" t="s">
        <v>52</v>
      </c>
      <c r="H8297" s="4">
        <v>45759.459131944437</v>
      </c>
      <c r="I8297" t="b">
        <v>0</v>
      </c>
      <c r="J8297" t="b">
        <v>0</v>
      </c>
      <c r="K8297" t="s">
        <v>24</v>
      </c>
      <c r="L8297" t="s">
        <v>36</v>
      </c>
      <c r="N8297">
        <v>15</v>
      </c>
      <c r="O8297" t="s">
        <v>7547</v>
      </c>
      <c r="P8297" t="s">
        <v>61</v>
      </c>
    </row>
    <row r="8298" spans="1:16" x14ac:dyDescent="0.25">
      <c r="A8298" t="s">
        <v>2</v>
      </c>
      <c r="B8298" t="s">
        <v>11307</v>
      </c>
      <c r="C8298" t="s">
        <v>151</v>
      </c>
      <c r="D8298" t="s">
        <v>3972</v>
      </c>
      <c r="E8298" t="s">
        <v>20</v>
      </c>
      <c r="F8298" t="b">
        <v>0</v>
      </c>
      <c r="G8298" t="s">
        <v>30</v>
      </c>
      <c r="H8298" s="4">
        <v>45759.459537037037</v>
      </c>
      <c r="I8298" t="b">
        <v>0</v>
      </c>
      <c r="J8298" t="b">
        <v>1</v>
      </c>
      <c r="K8298" t="s">
        <v>24</v>
      </c>
      <c r="L8298" t="s">
        <v>36</v>
      </c>
      <c r="N8298">
        <v>61.735000610351563</v>
      </c>
      <c r="O8298" t="s">
        <v>2143</v>
      </c>
      <c r="P8298" t="s">
        <v>10069</v>
      </c>
    </row>
    <row r="8299" spans="1:16" x14ac:dyDescent="0.25">
      <c r="A8299" t="s">
        <v>0</v>
      </c>
      <c r="B8299" t="s">
        <v>0</v>
      </c>
      <c r="C8299" t="s">
        <v>11308</v>
      </c>
      <c r="D8299" t="s">
        <v>7546</v>
      </c>
      <c r="E8299" t="s">
        <v>34</v>
      </c>
      <c r="F8299" t="b">
        <v>0</v>
      </c>
      <c r="G8299" t="s">
        <v>52</v>
      </c>
      <c r="H8299" s="4">
        <v>45759.500763888893</v>
      </c>
      <c r="I8299" t="b">
        <v>0</v>
      </c>
      <c r="J8299" t="b">
        <v>0</v>
      </c>
      <c r="K8299" t="s">
        <v>24</v>
      </c>
      <c r="L8299" t="s">
        <v>36</v>
      </c>
      <c r="N8299">
        <v>15</v>
      </c>
      <c r="O8299" t="s">
        <v>7547</v>
      </c>
      <c r="P8299" t="s">
        <v>61</v>
      </c>
    </row>
    <row r="8300" spans="1:16" x14ac:dyDescent="0.25">
      <c r="A8300" t="s">
        <v>89</v>
      </c>
      <c r="B8300" t="s">
        <v>11309</v>
      </c>
      <c r="C8300" t="s">
        <v>192</v>
      </c>
      <c r="D8300" t="s">
        <v>4327</v>
      </c>
      <c r="E8300" t="s">
        <v>20</v>
      </c>
      <c r="F8300" t="b">
        <v>0</v>
      </c>
      <c r="G8300" t="s">
        <v>27</v>
      </c>
      <c r="H8300" s="4">
        <v>45759.501319444447</v>
      </c>
      <c r="I8300" t="b">
        <v>0</v>
      </c>
      <c r="J8300" t="b">
        <v>1</v>
      </c>
      <c r="K8300" t="s">
        <v>24</v>
      </c>
      <c r="L8300" t="s">
        <v>22</v>
      </c>
      <c r="M8300">
        <v>170000</v>
      </c>
      <c r="O8300" t="s">
        <v>123</v>
      </c>
      <c r="P8300" t="s">
        <v>11310</v>
      </c>
    </row>
    <row r="8301" spans="1:16" x14ac:dyDescent="0.25">
      <c r="A8301" t="s">
        <v>89</v>
      </c>
      <c r="B8301" t="s">
        <v>11311</v>
      </c>
      <c r="C8301" t="s">
        <v>5342</v>
      </c>
      <c r="D8301" t="s">
        <v>3972</v>
      </c>
      <c r="E8301" t="s">
        <v>20</v>
      </c>
      <c r="F8301" t="b">
        <v>0</v>
      </c>
      <c r="G8301" t="s">
        <v>27</v>
      </c>
      <c r="H8301" s="4">
        <v>45759.54314814815</v>
      </c>
      <c r="I8301" t="b">
        <v>0</v>
      </c>
      <c r="J8301" t="b">
        <v>1</v>
      </c>
      <c r="K8301" t="s">
        <v>24</v>
      </c>
      <c r="L8301" t="s">
        <v>22</v>
      </c>
      <c r="M8301">
        <v>176500</v>
      </c>
      <c r="O8301" t="s">
        <v>4534</v>
      </c>
    </row>
    <row r="8302" spans="1:16" x14ac:dyDescent="0.25">
      <c r="A8302" t="s">
        <v>25</v>
      </c>
      <c r="B8302" t="s">
        <v>11312</v>
      </c>
      <c r="C8302" t="s">
        <v>56</v>
      </c>
      <c r="D8302" t="s">
        <v>9676</v>
      </c>
      <c r="E8302" t="s">
        <v>20</v>
      </c>
      <c r="F8302" t="b">
        <v>0</v>
      </c>
      <c r="G8302" t="s">
        <v>23</v>
      </c>
      <c r="H8302" s="4">
        <v>45759.553738425922</v>
      </c>
      <c r="I8302" t="b">
        <v>0</v>
      </c>
      <c r="J8302" t="b">
        <v>1</v>
      </c>
      <c r="K8302" t="s">
        <v>24</v>
      </c>
      <c r="L8302" t="s">
        <v>22</v>
      </c>
      <c r="M8302">
        <v>110000</v>
      </c>
      <c r="O8302" t="s">
        <v>11313</v>
      </c>
      <c r="P8302" t="s">
        <v>11314</v>
      </c>
    </row>
    <row r="8303" spans="1:16" x14ac:dyDescent="0.25">
      <c r="A8303" t="s">
        <v>2</v>
      </c>
      <c r="B8303" t="s">
        <v>2</v>
      </c>
      <c r="C8303" t="s">
        <v>2749</v>
      </c>
      <c r="D8303" t="s">
        <v>3972</v>
      </c>
      <c r="E8303" t="s">
        <v>20</v>
      </c>
      <c r="F8303" t="b">
        <v>0</v>
      </c>
      <c r="G8303" t="s">
        <v>41</v>
      </c>
      <c r="H8303" s="4">
        <v>45759.625439814823</v>
      </c>
      <c r="I8303" t="b">
        <v>1</v>
      </c>
      <c r="J8303" t="b">
        <v>0</v>
      </c>
      <c r="K8303" t="s">
        <v>24</v>
      </c>
      <c r="L8303" t="s">
        <v>22</v>
      </c>
      <c r="M8303">
        <v>95000</v>
      </c>
      <c r="O8303" t="s">
        <v>202</v>
      </c>
      <c r="P8303" t="s">
        <v>11315</v>
      </c>
    </row>
    <row r="8304" spans="1:16" x14ac:dyDescent="0.25">
      <c r="A8304" t="s">
        <v>191</v>
      </c>
      <c r="B8304" t="s">
        <v>191</v>
      </c>
      <c r="C8304" t="s">
        <v>334</v>
      </c>
      <c r="D8304" t="s">
        <v>2208</v>
      </c>
      <c r="E8304" t="s">
        <v>20</v>
      </c>
      <c r="F8304" t="b">
        <v>0</v>
      </c>
      <c r="G8304" t="s">
        <v>27</v>
      </c>
      <c r="H8304" s="4">
        <v>45759.62636574074</v>
      </c>
      <c r="I8304" t="b">
        <v>0</v>
      </c>
      <c r="J8304" t="b">
        <v>1</v>
      </c>
      <c r="K8304" t="s">
        <v>24</v>
      </c>
      <c r="L8304" t="s">
        <v>22</v>
      </c>
      <c r="M8304">
        <v>103500</v>
      </c>
      <c r="O8304" t="s">
        <v>11316</v>
      </c>
      <c r="P8304" t="s">
        <v>11317</v>
      </c>
    </row>
    <row r="8305" spans="1:16" x14ac:dyDescent="0.25">
      <c r="A8305" t="s">
        <v>2</v>
      </c>
      <c r="B8305" t="s">
        <v>11318</v>
      </c>
      <c r="C8305" t="s">
        <v>39</v>
      </c>
      <c r="D8305" t="s">
        <v>7657</v>
      </c>
      <c r="E8305" t="s">
        <v>20</v>
      </c>
      <c r="F8305" t="b">
        <v>1</v>
      </c>
      <c r="G8305" t="s">
        <v>62</v>
      </c>
      <c r="H8305" s="4">
        <v>45759.629074074073</v>
      </c>
      <c r="I8305" t="b">
        <v>1</v>
      </c>
      <c r="J8305" t="b">
        <v>0</v>
      </c>
      <c r="K8305" t="s">
        <v>62</v>
      </c>
      <c r="L8305" t="s">
        <v>22</v>
      </c>
      <c r="M8305">
        <v>70000</v>
      </c>
      <c r="O8305" t="s">
        <v>679</v>
      </c>
      <c r="P8305" t="s">
        <v>11319</v>
      </c>
    </row>
    <row r="8306" spans="1:16" x14ac:dyDescent="0.25">
      <c r="A8306" t="s">
        <v>2</v>
      </c>
      <c r="B8306" t="s">
        <v>11320</v>
      </c>
      <c r="C8306" t="s">
        <v>39</v>
      </c>
      <c r="D8306" t="s">
        <v>7657</v>
      </c>
      <c r="E8306" t="s">
        <v>20</v>
      </c>
      <c r="F8306" t="b">
        <v>1</v>
      </c>
      <c r="G8306" t="s">
        <v>1268</v>
      </c>
      <c r="H8306" s="4">
        <v>45759.715254629627</v>
      </c>
      <c r="I8306" t="b">
        <v>0</v>
      </c>
      <c r="J8306" t="b">
        <v>0</v>
      </c>
      <c r="K8306" t="s">
        <v>1268</v>
      </c>
      <c r="L8306" t="s">
        <v>22</v>
      </c>
      <c r="M8306">
        <v>70000</v>
      </c>
      <c r="O8306" t="s">
        <v>11321</v>
      </c>
      <c r="P8306" t="s">
        <v>11322</v>
      </c>
    </row>
    <row r="8307" spans="1:16" x14ac:dyDescent="0.25">
      <c r="A8307" t="s">
        <v>19</v>
      </c>
      <c r="B8307" t="s">
        <v>11323</v>
      </c>
      <c r="C8307" t="s">
        <v>2247</v>
      </c>
      <c r="D8307" t="s">
        <v>3956</v>
      </c>
      <c r="E8307" t="s">
        <v>20</v>
      </c>
      <c r="F8307" t="b">
        <v>0</v>
      </c>
      <c r="G8307" t="s">
        <v>27</v>
      </c>
      <c r="H8307" s="4">
        <v>45759.834189814806</v>
      </c>
      <c r="I8307" t="b">
        <v>0</v>
      </c>
      <c r="J8307" t="b">
        <v>0</v>
      </c>
      <c r="K8307" t="s">
        <v>24</v>
      </c>
      <c r="L8307" t="s">
        <v>36</v>
      </c>
      <c r="N8307">
        <v>41.505001068115227</v>
      </c>
      <c r="O8307" t="s">
        <v>1370</v>
      </c>
      <c r="P8307" t="s">
        <v>8838</v>
      </c>
    </row>
    <row r="8308" spans="1:16" x14ac:dyDescent="0.25">
      <c r="A8308" t="s">
        <v>25</v>
      </c>
      <c r="B8308" t="s">
        <v>11324</v>
      </c>
      <c r="C8308" t="s">
        <v>56</v>
      </c>
      <c r="D8308" t="s">
        <v>11325</v>
      </c>
      <c r="E8308" t="s">
        <v>20</v>
      </c>
      <c r="F8308" t="b">
        <v>0</v>
      </c>
      <c r="G8308" t="s">
        <v>23</v>
      </c>
      <c r="H8308" s="4">
        <v>45759.845405092587</v>
      </c>
      <c r="I8308" t="b">
        <v>0</v>
      </c>
      <c r="J8308" t="b">
        <v>1</v>
      </c>
      <c r="K8308" t="s">
        <v>24</v>
      </c>
      <c r="L8308" t="s">
        <v>22</v>
      </c>
      <c r="M8308">
        <v>120000</v>
      </c>
      <c r="O8308" t="s">
        <v>11313</v>
      </c>
      <c r="P8308" t="s">
        <v>11326</v>
      </c>
    </row>
    <row r="8309" spans="1:16" x14ac:dyDescent="0.25">
      <c r="A8309" t="s">
        <v>2</v>
      </c>
      <c r="B8309" t="s">
        <v>11327</v>
      </c>
      <c r="C8309" t="s">
        <v>151</v>
      </c>
      <c r="D8309" t="s">
        <v>5830</v>
      </c>
      <c r="E8309" t="s">
        <v>34</v>
      </c>
      <c r="F8309" t="b">
        <v>0</v>
      </c>
      <c r="G8309" t="s">
        <v>41</v>
      </c>
      <c r="H8309" s="4">
        <v>45759.876643518517</v>
      </c>
      <c r="I8309" t="b">
        <v>0</v>
      </c>
      <c r="J8309" t="b">
        <v>1</v>
      </c>
      <c r="K8309" t="s">
        <v>24</v>
      </c>
      <c r="L8309" t="s">
        <v>22</v>
      </c>
      <c r="M8309">
        <v>257000</v>
      </c>
      <c r="O8309" t="s">
        <v>59</v>
      </c>
      <c r="P8309" t="s">
        <v>6331</v>
      </c>
    </row>
    <row r="8310" spans="1:16" x14ac:dyDescent="0.25">
      <c r="A8310" t="s">
        <v>40</v>
      </c>
      <c r="B8310" t="s">
        <v>11328</v>
      </c>
      <c r="C8310" t="s">
        <v>456</v>
      </c>
      <c r="D8310" t="s">
        <v>5534</v>
      </c>
      <c r="E8310" t="s">
        <v>20</v>
      </c>
      <c r="F8310" t="b">
        <v>0</v>
      </c>
      <c r="G8310" t="s">
        <v>27</v>
      </c>
      <c r="H8310" s="4">
        <v>45760.001307870371</v>
      </c>
      <c r="I8310" t="b">
        <v>0</v>
      </c>
      <c r="J8310" t="b">
        <v>1</v>
      </c>
      <c r="K8310" t="s">
        <v>24</v>
      </c>
      <c r="L8310" t="s">
        <v>22</v>
      </c>
      <c r="M8310">
        <v>88582</v>
      </c>
      <c r="O8310" t="s">
        <v>11329</v>
      </c>
      <c r="P8310" t="s">
        <v>11330</v>
      </c>
    </row>
    <row r="8311" spans="1:16" x14ac:dyDescent="0.25">
      <c r="A8311" t="s">
        <v>0</v>
      </c>
      <c r="B8311" t="s">
        <v>1098</v>
      </c>
      <c r="C8311" t="s">
        <v>82</v>
      </c>
      <c r="D8311" t="s">
        <v>4356</v>
      </c>
      <c r="E8311" t="s">
        <v>20</v>
      </c>
      <c r="F8311" t="b">
        <v>0</v>
      </c>
      <c r="G8311" t="s">
        <v>27</v>
      </c>
      <c r="H8311" s="4">
        <v>45760.250057870369</v>
      </c>
      <c r="I8311" t="b">
        <v>0</v>
      </c>
      <c r="J8311" t="b">
        <v>0</v>
      </c>
      <c r="K8311" t="s">
        <v>24</v>
      </c>
      <c r="L8311" t="s">
        <v>22</v>
      </c>
      <c r="M8311">
        <v>145000</v>
      </c>
      <c r="O8311" t="s">
        <v>11331</v>
      </c>
      <c r="P8311" t="s">
        <v>11332</v>
      </c>
    </row>
    <row r="8312" spans="1:16" x14ac:dyDescent="0.25">
      <c r="A8312" t="s">
        <v>1</v>
      </c>
      <c r="B8312" t="s">
        <v>1</v>
      </c>
      <c r="C8312" t="s">
        <v>465</v>
      </c>
      <c r="D8312" t="s">
        <v>3383</v>
      </c>
      <c r="E8312" t="s">
        <v>20</v>
      </c>
      <c r="F8312" t="b">
        <v>0</v>
      </c>
      <c r="G8312" t="s">
        <v>41</v>
      </c>
      <c r="H8312" s="4">
        <v>45760.251180555562</v>
      </c>
      <c r="I8312" t="b">
        <v>0</v>
      </c>
      <c r="J8312" t="b">
        <v>0</v>
      </c>
      <c r="K8312" t="s">
        <v>24</v>
      </c>
      <c r="L8312" t="s">
        <v>22</v>
      </c>
      <c r="M8312">
        <v>119000</v>
      </c>
      <c r="O8312" t="s">
        <v>512</v>
      </c>
      <c r="P8312" t="s">
        <v>2124</v>
      </c>
    </row>
    <row r="8313" spans="1:16" x14ac:dyDescent="0.25">
      <c r="A8313" t="s">
        <v>1</v>
      </c>
      <c r="B8313" t="s">
        <v>296</v>
      </c>
      <c r="C8313" t="s">
        <v>774</v>
      </c>
      <c r="D8313" t="s">
        <v>4013</v>
      </c>
      <c r="E8313" t="s">
        <v>20</v>
      </c>
      <c r="F8313" t="b">
        <v>0</v>
      </c>
      <c r="G8313" t="s">
        <v>41</v>
      </c>
      <c r="H8313" s="4">
        <v>45760.251180555562</v>
      </c>
      <c r="I8313" t="b">
        <v>0</v>
      </c>
      <c r="J8313" t="b">
        <v>1</v>
      </c>
      <c r="K8313" t="s">
        <v>24</v>
      </c>
      <c r="L8313" t="s">
        <v>22</v>
      </c>
      <c r="M8313">
        <v>91100</v>
      </c>
      <c r="O8313" t="s">
        <v>11333</v>
      </c>
      <c r="P8313" t="s">
        <v>2774</v>
      </c>
    </row>
    <row r="8314" spans="1:16" x14ac:dyDescent="0.25">
      <c r="A8314" t="s">
        <v>2</v>
      </c>
      <c r="B8314" t="s">
        <v>2</v>
      </c>
      <c r="C8314" t="s">
        <v>7193</v>
      </c>
      <c r="D8314" t="s">
        <v>5534</v>
      </c>
      <c r="E8314" t="s">
        <v>20</v>
      </c>
      <c r="F8314" t="b">
        <v>0</v>
      </c>
      <c r="G8314" t="s">
        <v>35</v>
      </c>
      <c r="H8314" s="4">
        <v>45760.252083333333</v>
      </c>
      <c r="I8314" t="b">
        <v>0</v>
      </c>
      <c r="J8314" t="b">
        <v>0</v>
      </c>
      <c r="K8314" t="s">
        <v>24</v>
      </c>
      <c r="L8314" t="s">
        <v>22</v>
      </c>
      <c r="M8314">
        <v>88582</v>
      </c>
      <c r="O8314" t="s">
        <v>1275</v>
      </c>
      <c r="P8314" t="s">
        <v>11334</v>
      </c>
    </row>
    <row r="8315" spans="1:16" x14ac:dyDescent="0.25">
      <c r="A8315" t="s">
        <v>25</v>
      </c>
      <c r="B8315" t="s">
        <v>11335</v>
      </c>
      <c r="C8315" t="s">
        <v>11211</v>
      </c>
      <c r="D8315" t="s">
        <v>3956</v>
      </c>
      <c r="E8315" t="s">
        <v>20</v>
      </c>
      <c r="F8315" t="b">
        <v>0</v>
      </c>
      <c r="G8315" t="s">
        <v>35</v>
      </c>
      <c r="H8315" s="4">
        <v>45760.33394675926</v>
      </c>
      <c r="I8315" t="b">
        <v>0</v>
      </c>
      <c r="J8315" t="b">
        <v>1</v>
      </c>
      <c r="K8315" t="s">
        <v>24</v>
      </c>
      <c r="L8315" t="s">
        <v>36</v>
      </c>
      <c r="N8315">
        <v>42.784999847412109</v>
      </c>
      <c r="O8315" t="s">
        <v>91</v>
      </c>
      <c r="P8315" t="s">
        <v>11336</v>
      </c>
    </row>
    <row r="8316" spans="1:16" x14ac:dyDescent="0.25">
      <c r="A8316" t="s">
        <v>1</v>
      </c>
      <c r="B8316" t="s">
        <v>11337</v>
      </c>
      <c r="C8316" t="s">
        <v>39</v>
      </c>
      <c r="D8316" t="s">
        <v>3972</v>
      </c>
      <c r="E8316" t="s">
        <v>20</v>
      </c>
      <c r="F8316" t="b">
        <v>1</v>
      </c>
      <c r="G8316" t="s">
        <v>27</v>
      </c>
      <c r="H8316" s="4">
        <v>45760.33489583333</v>
      </c>
      <c r="I8316" t="b">
        <v>1</v>
      </c>
      <c r="J8316" t="b">
        <v>0</v>
      </c>
      <c r="K8316" t="s">
        <v>24</v>
      </c>
      <c r="L8316" t="s">
        <v>36</v>
      </c>
      <c r="N8316">
        <v>102.85500335693359</v>
      </c>
      <c r="O8316" t="s">
        <v>10789</v>
      </c>
      <c r="P8316" t="s">
        <v>11338</v>
      </c>
    </row>
    <row r="8317" spans="1:16" x14ac:dyDescent="0.25">
      <c r="A8317" t="s">
        <v>2</v>
      </c>
      <c r="B8317" t="s">
        <v>9127</v>
      </c>
      <c r="C8317" t="s">
        <v>10056</v>
      </c>
      <c r="D8317" t="s">
        <v>3956</v>
      </c>
      <c r="E8317" t="s">
        <v>20</v>
      </c>
      <c r="F8317" t="b">
        <v>0</v>
      </c>
      <c r="G8317" t="s">
        <v>27</v>
      </c>
      <c r="H8317" s="4">
        <v>45760.334907407407</v>
      </c>
      <c r="I8317" t="b">
        <v>0</v>
      </c>
      <c r="J8317" t="b">
        <v>0</v>
      </c>
      <c r="K8317" t="s">
        <v>24</v>
      </c>
      <c r="L8317" t="s">
        <v>36</v>
      </c>
      <c r="N8317">
        <v>45.745002746582031</v>
      </c>
      <c r="O8317" t="s">
        <v>1608</v>
      </c>
      <c r="P8317" t="s">
        <v>9128</v>
      </c>
    </row>
    <row r="8318" spans="1:16" x14ac:dyDescent="0.25">
      <c r="A8318" t="s">
        <v>1</v>
      </c>
      <c r="B8318" t="s">
        <v>11339</v>
      </c>
      <c r="C8318" t="s">
        <v>2765</v>
      </c>
      <c r="D8318" t="s">
        <v>3956</v>
      </c>
      <c r="E8318" t="s">
        <v>20</v>
      </c>
      <c r="F8318" t="b">
        <v>0</v>
      </c>
      <c r="G8318" t="s">
        <v>23</v>
      </c>
      <c r="H8318" s="4">
        <v>45760.347326388888</v>
      </c>
      <c r="I8318" t="b">
        <v>0</v>
      </c>
      <c r="J8318" t="b">
        <v>1</v>
      </c>
      <c r="K8318" t="s">
        <v>24</v>
      </c>
      <c r="L8318" t="s">
        <v>36</v>
      </c>
      <c r="N8318">
        <v>23.264999389648441</v>
      </c>
      <c r="O8318" t="s">
        <v>254</v>
      </c>
      <c r="P8318" t="s">
        <v>119</v>
      </c>
    </row>
    <row r="8319" spans="1:16" x14ac:dyDescent="0.25">
      <c r="A8319" t="s">
        <v>0</v>
      </c>
      <c r="B8319" t="s">
        <v>10333</v>
      </c>
      <c r="C8319" t="s">
        <v>192</v>
      </c>
      <c r="D8319" t="s">
        <v>3956</v>
      </c>
      <c r="E8319" t="s">
        <v>34</v>
      </c>
      <c r="F8319" t="b">
        <v>0</v>
      </c>
      <c r="G8319" t="s">
        <v>52</v>
      </c>
      <c r="H8319" s="4">
        <v>45760.417523148149</v>
      </c>
      <c r="I8319" t="b">
        <v>1</v>
      </c>
      <c r="J8319" t="b">
        <v>0</v>
      </c>
      <c r="K8319" t="s">
        <v>24</v>
      </c>
      <c r="L8319" t="s">
        <v>36</v>
      </c>
      <c r="N8319">
        <v>22.694999694824219</v>
      </c>
      <c r="O8319" t="s">
        <v>3668</v>
      </c>
    </row>
    <row r="8320" spans="1:16" x14ac:dyDescent="0.25">
      <c r="A8320" t="s">
        <v>0</v>
      </c>
      <c r="B8320" t="s">
        <v>11340</v>
      </c>
      <c r="C8320" t="s">
        <v>11341</v>
      </c>
      <c r="D8320" t="s">
        <v>3956</v>
      </c>
      <c r="E8320" t="s">
        <v>34</v>
      </c>
      <c r="F8320" t="b">
        <v>0</v>
      </c>
      <c r="G8320" t="s">
        <v>27</v>
      </c>
      <c r="H8320" s="4">
        <v>45760.458425925928</v>
      </c>
      <c r="I8320" t="b">
        <v>0</v>
      </c>
      <c r="J8320" t="b">
        <v>1</v>
      </c>
      <c r="K8320" t="s">
        <v>24</v>
      </c>
      <c r="L8320" t="s">
        <v>36</v>
      </c>
      <c r="N8320">
        <v>24.014999389648441</v>
      </c>
      <c r="O8320" t="s">
        <v>11342</v>
      </c>
      <c r="P8320" t="s">
        <v>10275</v>
      </c>
    </row>
    <row r="8321" spans="1:16" x14ac:dyDescent="0.25">
      <c r="A8321" t="s">
        <v>0</v>
      </c>
      <c r="B8321" t="s">
        <v>11343</v>
      </c>
      <c r="C8321" t="s">
        <v>329</v>
      </c>
      <c r="D8321" t="s">
        <v>3956</v>
      </c>
      <c r="E8321" t="s">
        <v>34</v>
      </c>
      <c r="F8321" t="b">
        <v>0</v>
      </c>
      <c r="G8321" t="s">
        <v>27</v>
      </c>
      <c r="H8321" s="4">
        <v>45760.458495370367</v>
      </c>
      <c r="I8321" t="b">
        <v>0</v>
      </c>
      <c r="J8321" t="b">
        <v>1</v>
      </c>
      <c r="K8321" t="s">
        <v>24</v>
      </c>
      <c r="L8321" t="s">
        <v>36</v>
      </c>
      <c r="N8321">
        <v>26.389999389648441</v>
      </c>
      <c r="O8321" t="s">
        <v>11344</v>
      </c>
      <c r="P8321" t="s">
        <v>11345</v>
      </c>
    </row>
    <row r="8322" spans="1:16" x14ac:dyDescent="0.25">
      <c r="A8322" t="s">
        <v>0</v>
      </c>
      <c r="B8322" t="s">
        <v>0</v>
      </c>
      <c r="C8322" t="s">
        <v>11346</v>
      </c>
      <c r="D8322" t="s">
        <v>7546</v>
      </c>
      <c r="E8322" t="s">
        <v>34</v>
      </c>
      <c r="F8322" t="b">
        <v>0</v>
      </c>
      <c r="G8322" t="s">
        <v>27</v>
      </c>
      <c r="H8322" s="4">
        <v>45760.500173611108</v>
      </c>
      <c r="I8322" t="b">
        <v>0</v>
      </c>
      <c r="J8322" t="b">
        <v>0</v>
      </c>
      <c r="K8322" t="s">
        <v>24</v>
      </c>
      <c r="L8322" t="s">
        <v>36</v>
      </c>
      <c r="N8322">
        <v>15</v>
      </c>
      <c r="O8322" t="s">
        <v>7547</v>
      </c>
      <c r="P8322" t="s">
        <v>61</v>
      </c>
    </row>
    <row r="8323" spans="1:16" x14ac:dyDescent="0.25">
      <c r="A8323" t="s">
        <v>0</v>
      </c>
      <c r="B8323" t="s">
        <v>0</v>
      </c>
      <c r="C8323" t="s">
        <v>11347</v>
      </c>
      <c r="D8323" t="s">
        <v>7546</v>
      </c>
      <c r="E8323" t="s">
        <v>34</v>
      </c>
      <c r="F8323" t="b">
        <v>0</v>
      </c>
      <c r="G8323" t="s">
        <v>27</v>
      </c>
      <c r="H8323" s="4">
        <v>45760.500185185178</v>
      </c>
      <c r="I8323" t="b">
        <v>0</v>
      </c>
      <c r="J8323" t="b">
        <v>0</v>
      </c>
      <c r="K8323" t="s">
        <v>24</v>
      </c>
      <c r="L8323" t="s">
        <v>36</v>
      </c>
      <c r="N8323">
        <v>15</v>
      </c>
      <c r="O8323" t="s">
        <v>7547</v>
      </c>
      <c r="P8323" t="s">
        <v>61</v>
      </c>
    </row>
    <row r="8324" spans="1:16" x14ac:dyDescent="0.25">
      <c r="A8324" t="s">
        <v>28</v>
      </c>
      <c r="B8324" t="s">
        <v>1751</v>
      </c>
      <c r="C8324" t="s">
        <v>1270</v>
      </c>
      <c r="D8324" t="s">
        <v>3972</v>
      </c>
      <c r="E8324" t="s">
        <v>20</v>
      </c>
      <c r="F8324" t="b">
        <v>0</v>
      </c>
      <c r="G8324" t="s">
        <v>23</v>
      </c>
      <c r="H8324" s="4">
        <v>45760.514074074083</v>
      </c>
      <c r="I8324" t="b">
        <v>0</v>
      </c>
      <c r="J8324" t="b">
        <v>1</v>
      </c>
      <c r="K8324" t="s">
        <v>24</v>
      </c>
      <c r="L8324" t="s">
        <v>22</v>
      </c>
      <c r="M8324">
        <v>170000</v>
      </c>
      <c r="O8324" t="s">
        <v>123</v>
      </c>
      <c r="P8324" t="s">
        <v>11348</v>
      </c>
    </row>
    <row r="8325" spans="1:16" x14ac:dyDescent="0.25">
      <c r="A8325" t="s">
        <v>0</v>
      </c>
      <c r="B8325" t="s">
        <v>0</v>
      </c>
      <c r="C8325" t="s">
        <v>2655</v>
      </c>
      <c r="D8325" t="s">
        <v>7546</v>
      </c>
      <c r="E8325" t="s">
        <v>34</v>
      </c>
      <c r="F8325" t="b">
        <v>0</v>
      </c>
      <c r="G8325" t="s">
        <v>41</v>
      </c>
      <c r="H8325" s="4">
        <v>45760.542164351849</v>
      </c>
      <c r="I8325" t="b">
        <v>0</v>
      </c>
      <c r="J8325" t="b">
        <v>0</v>
      </c>
      <c r="K8325" t="s">
        <v>24</v>
      </c>
      <c r="L8325" t="s">
        <v>36</v>
      </c>
      <c r="N8325">
        <v>15</v>
      </c>
      <c r="O8325" t="s">
        <v>7547</v>
      </c>
      <c r="P8325" t="s">
        <v>61</v>
      </c>
    </row>
    <row r="8326" spans="1:16" x14ac:dyDescent="0.25">
      <c r="A8326" t="s">
        <v>2</v>
      </c>
      <c r="B8326" t="s">
        <v>2</v>
      </c>
      <c r="C8326" t="s">
        <v>2936</v>
      </c>
      <c r="D8326" t="s">
        <v>3972</v>
      </c>
      <c r="E8326" t="s">
        <v>20</v>
      </c>
      <c r="F8326" t="b">
        <v>0</v>
      </c>
      <c r="G8326" t="s">
        <v>27</v>
      </c>
      <c r="H8326" s="4">
        <v>45760.543182870373</v>
      </c>
      <c r="I8326" t="b">
        <v>0</v>
      </c>
      <c r="J8326" t="b">
        <v>1</v>
      </c>
      <c r="K8326" t="s">
        <v>24</v>
      </c>
      <c r="L8326" t="s">
        <v>22</v>
      </c>
      <c r="M8326">
        <v>145000</v>
      </c>
      <c r="O8326" t="s">
        <v>123</v>
      </c>
      <c r="P8326" t="s">
        <v>11349</v>
      </c>
    </row>
    <row r="8327" spans="1:16" x14ac:dyDescent="0.25">
      <c r="A8327" t="s">
        <v>2</v>
      </c>
      <c r="B8327" t="s">
        <v>7314</v>
      </c>
      <c r="C8327" t="s">
        <v>172</v>
      </c>
      <c r="D8327" t="s">
        <v>3972</v>
      </c>
      <c r="E8327" t="s">
        <v>20</v>
      </c>
      <c r="F8327" t="b">
        <v>0</v>
      </c>
      <c r="G8327" t="s">
        <v>41</v>
      </c>
      <c r="H8327" s="4">
        <v>45760.543425925927</v>
      </c>
      <c r="I8327" t="b">
        <v>0</v>
      </c>
      <c r="J8327" t="b">
        <v>1</v>
      </c>
      <c r="K8327" t="s">
        <v>24</v>
      </c>
      <c r="L8327" t="s">
        <v>22</v>
      </c>
      <c r="M8327">
        <v>162500</v>
      </c>
      <c r="O8327" t="s">
        <v>4534</v>
      </c>
      <c r="P8327" t="s">
        <v>1447</v>
      </c>
    </row>
    <row r="8328" spans="1:16" x14ac:dyDescent="0.25">
      <c r="A8328" t="s">
        <v>0</v>
      </c>
      <c r="B8328" t="s">
        <v>2002</v>
      </c>
      <c r="C8328" t="s">
        <v>292</v>
      </c>
      <c r="D8328" t="s">
        <v>3956</v>
      </c>
      <c r="E8328" t="s">
        <v>20</v>
      </c>
      <c r="F8328" t="b">
        <v>0</v>
      </c>
      <c r="G8328" t="s">
        <v>30</v>
      </c>
      <c r="H8328" s="4">
        <v>45760.834074074082</v>
      </c>
      <c r="I8328" t="b">
        <v>0</v>
      </c>
      <c r="J8328" t="b">
        <v>1</v>
      </c>
      <c r="K8328" t="s">
        <v>24</v>
      </c>
      <c r="L8328" t="s">
        <v>36</v>
      </c>
      <c r="N8328">
        <v>22.694999694824219</v>
      </c>
      <c r="O8328" t="s">
        <v>9701</v>
      </c>
      <c r="P8328" t="s">
        <v>9702</v>
      </c>
    </row>
    <row r="8329" spans="1:16" x14ac:dyDescent="0.25">
      <c r="A8329" t="s">
        <v>2</v>
      </c>
      <c r="B8329" t="s">
        <v>11350</v>
      </c>
      <c r="C8329" t="s">
        <v>172</v>
      </c>
      <c r="D8329" t="s">
        <v>3956</v>
      </c>
      <c r="E8329" t="s">
        <v>20</v>
      </c>
      <c r="F8329" t="b">
        <v>0</v>
      </c>
      <c r="G8329" t="s">
        <v>30</v>
      </c>
      <c r="H8329" s="4">
        <v>45760.835868055547</v>
      </c>
      <c r="I8329" t="b">
        <v>0</v>
      </c>
      <c r="J8329" t="b">
        <v>1</v>
      </c>
      <c r="K8329" t="s">
        <v>24</v>
      </c>
      <c r="L8329" t="s">
        <v>36</v>
      </c>
      <c r="N8329">
        <v>61.159996032714837</v>
      </c>
      <c r="O8329" t="s">
        <v>11351</v>
      </c>
      <c r="P8329" t="s">
        <v>11352</v>
      </c>
    </row>
    <row r="8330" spans="1:16" x14ac:dyDescent="0.25">
      <c r="A8330" t="s">
        <v>0</v>
      </c>
      <c r="B8330" t="s">
        <v>731</v>
      </c>
      <c r="C8330" t="s">
        <v>49</v>
      </c>
      <c r="D8330" t="s">
        <v>3956</v>
      </c>
      <c r="E8330" t="s">
        <v>34</v>
      </c>
      <c r="F8330" t="b">
        <v>0</v>
      </c>
      <c r="G8330" t="s">
        <v>41</v>
      </c>
      <c r="H8330" s="4">
        <v>45760.958680555559</v>
      </c>
      <c r="I8330" t="b">
        <v>1</v>
      </c>
      <c r="J8330" t="b">
        <v>0</v>
      </c>
      <c r="K8330" t="s">
        <v>24</v>
      </c>
      <c r="L8330" t="s">
        <v>36</v>
      </c>
      <c r="N8330">
        <v>24.33499908447266</v>
      </c>
      <c r="O8330" t="s">
        <v>8715</v>
      </c>
      <c r="P8330" t="s">
        <v>1303</v>
      </c>
    </row>
    <row r="8331" spans="1:16" x14ac:dyDescent="0.25">
      <c r="A8331" t="s">
        <v>2</v>
      </c>
      <c r="B8331" t="s">
        <v>5087</v>
      </c>
      <c r="C8331" t="s">
        <v>449</v>
      </c>
      <c r="D8331" t="s">
        <v>5534</v>
      </c>
      <c r="E8331" t="s">
        <v>20</v>
      </c>
      <c r="F8331" t="b">
        <v>0</v>
      </c>
      <c r="G8331" t="s">
        <v>27</v>
      </c>
      <c r="H8331" s="4">
        <v>45761.001516203702</v>
      </c>
      <c r="I8331" t="b">
        <v>0</v>
      </c>
      <c r="J8331" t="b">
        <v>0</v>
      </c>
      <c r="K8331" t="s">
        <v>24</v>
      </c>
      <c r="L8331" t="s">
        <v>22</v>
      </c>
      <c r="M8331">
        <v>88582</v>
      </c>
      <c r="O8331" t="s">
        <v>11353</v>
      </c>
      <c r="P8331" t="s">
        <v>11354</v>
      </c>
    </row>
    <row r="8332" spans="1:16" x14ac:dyDescent="0.25">
      <c r="A8332" t="s">
        <v>2</v>
      </c>
      <c r="B8332" t="s">
        <v>11355</v>
      </c>
      <c r="C8332" t="s">
        <v>236</v>
      </c>
      <c r="D8332" t="s">
        <v>5534</v>
      </c>
      <c r="E8332" t="s">
        <v>20</v>
      </c>
      <c r="F8332" t="b">
        <v>0</v>
      </c>
      <c r="G8332" t="s">
        <v>41</v>
      </c>
      <c r="H8332" s="4">
        <v>45761.001759259263</v>
      </c>
      <c r="I8332" t="b">
        <v>0</v>
      </c>
      <c r="J8332" t="b">
        <v>1</v>
      </c>
      <c r="K8332" t="s">
        <v>24</v>
      </c>
      <c r="L8332" t="s">
        <v>22</v>
      </c>
      <c r="M8332">
        <v>88582</v>
      </c>
      <c r="O8332" t="s">
        <v>11356</v>
      </c>
    </row>
    <row r="8333" spans="1:16" x14ac:dyDescent="0.25">
      <c r="A8333" t="s">
        <v>40</v>
      </c>
      <c r="B8333" t="s">
        <v>3087</v>
      </c>
      <c r="C8333" t="s">
        <v>1423</v>
      </c>
      <c r="D8333" t="s">
        <v>3828</v>
      </c>
      <c r="E8333" t="s">
        <v>20</v>
      </c>
      <c r="F8333" t="b">
        <v>0</v>
      </c>
      <c r="G8333" t="s">
        <v>27</v>
      </c>
      <c r="H8333" s="4">
        <v>45761.084849537037</v>
      </c>
      <c r="I8333" t="b">
        <v>0</v>
      </c>
      <c r="J8333" t="b">
        <v>1</v>
      </c>
      <c r="K8333" t="s">
        <v>24</v>
      </c>
      <c r="L8333" t="s">
        <v>22</v>
      </c>
      <c r="M8333">
        <v>147500</v>
      </c>
      <c r="O8333" t="s">
        <v>487</v>
      </c>
      <c r="P8333" t="s">
        <v>11357</v>
      </c>
    </row>
    <row r="8334" spans="1:16" x14ac:dyDescent="0.25">
      <c r="A8334" t="s">
        <v>0</v>
      </c>
      <c r="B8334" t="s">
        <v>1449</v>
      </c>
      <c r="C8334" t="s">
        <v>3560</v>
      </c>
      <c r="D8334" t="s">
        <v>3828</v>
      </c>
      <c r="E8334" t="s">
        <v>20</v>
      </c>
      <c r="F8334" t="b">
        <v>0</v>
      </c>
      <c r="G8334" t="s">
        <v>41</v>
      </c>
      <c r="H8334" s="4">
        <v>45761.250208333331</v>
      </c>
      <c r="I8334" t="b">
        <v>0</v>
      </c>
      <c r="J8334" t="b">
        <v>1</v>
      </c>
      <c r="K8334" t="s">
        <v>24</v>
      </c>
      <c r="L8334" t="s">
        <v>22</v>
      </c>
      <c r="M8334">
        <v>78447.203125</v>
      </c>
      <c r="O8334" t="s">
        <v>11358</v>
      </c>
      <c r="P8334" t="s">
        <v>2028</v>
      </c>
    </row>
    <row r="8335" spans="1:16" x14ac:dyDescent="0.25">
      <c r="A8335" t="s">
        <v>1</v>
      </c>
      <c r="B8335" t="s">
        <v>1</v>
      </c>
      <c r="C8335" t="s">
        <v>465</v>
      </c>
      <c r="D8335" t="s">
        <v>3828</v>
      </c>
      <c r="E8335" t="s">
        <v>20</v>
      </c>
      <c r="F8335" t="b">
        <v>0</v>
      </c>
      <c r="G8335" t="s">
        <v>41</v>
      </c>
      <c r="H8335" s="4">
        <v>45761.251006944447</v>
      </c>
      <c r="I8335" t="b">
        <v>0</v>
      </c>
      <c r="J8335" t="b">
        <v>0</v>
      </c>
      <c r="K8335" t="s">
        <v>24</v>
      </c>
      <c r="L8335" t="s">
        <v>22</v>
      </c>
      <c r="M8335">
        <v>119000</v>
      </c>
      <c r="O8335" t="s">
        <v>512</v>
      </c>
      <c r="P8335" t="s">
        <v>2124</v>
      </c>
    </row>
    <row r="8336" spans="1:16" x14ac:dyDescent="0.25">
      <c r="A8336" t="s">
        <v>1</v>
      </c>
      <c r="B8336" t="s">
        <v>1</v>
      </c>
      <c r="C8336" t="s">
        <v>11359</v>
      </c>
      <c r="D8336" t="s">
        <v>3969</v>
      </c>
      <c r="E8336" t="s">
        <v>20</v>
      </c>
      <c r="F8336" t="b">
        <v>0</v>
      </c>
      <c r="G8336" t="s">
        <v>30</v>
      </c>
      <c r="H8336" s="4">
        <v>45761.251331018517</v>
      </c>
      <c r="I8336" t="b">
        <v>0</v>
      </c>
      <c r="J8336" t="b">
        <v>0</v>
      </c>
      <c r="K8336" t="s">
        <v>24</v>
      </c>
      <c r="L8336" t="s">
        <v>22</v>
      </c>
      <c r="M8336">
        <v>95000</v>
      </c>
      <c r="O8336" t="s">
        <v>3266</v>
      </c>
      <c r="P8336" t="s">
        <v>48</v>
      </c>
    </row>
    <row r="8337" spans="1:16" x14ac:dyDescent="0.25">
      <c r="A8337" t="s">
        <v>2</v>
      </c>
      <c r="B8337" t="s">
        <v>11360</v>
      </c>
      <c r="C8337" t="s">
        <v>39</v>
      </c>
      <c r="D8337" t="s">
        <v>112</v>
      </c>
      <c r="E8337" t="s">
        <v>51</v>
      </c>
      <c r="F8337" t="b">
        <v>1</v>
      </c>
      <c r="G8337" t="s">
        <v>41</v>
      </c>
      <c r="H8337" s="4">
        <v>45761.251863425918</v>
      </c>
      <c r="I8337" t="b">
        <v>1</v>
      </c>
      <c r="J8337" t="b">
        <v>0</v>
      </c>
      <c r="K8337" t="s">
        <v>24</v>
      </c>
      <c r="L8337" t="s">
        <v>36</v>
      </c>
      <c r="N8337">
        <v>32.5</v>
      </c>
      <c r="O8337" t="s">
        <v>112</v>
      </c>
      <c r="P8337" t="s">
        <v>11361</v>
      </c>
    </row>
    <row r="8338" spans="1:16" x14ac:dyDescent="0.25">
      <c r="A8338" t="s">
        <v>2</v>
      </c>
      <c r="B8338" t="s">
        <v>2</v>
      </c>
      <c r="C8338" t="s">
        <v>2268</v>
      </c>
      <c r="D8338" t="s">
        <v>3828</v>
      </c>
      <c r="E8338" t="s">
        <v>20</v>
      </c>
      <c r="F8338" t="b">
        <v>0</v>
      </c>
      <c r="G8338" t="s">
        <v>52</v>
      </c>
      <c r="H8338" s="4">
        <v>45761.252615740741</v>
      </c>
      <c r="I8338" t="b">
        <v>0</v>
      </c>
      <c r="J8338" t="b">
        <v>1</v>
      </c>
      <c r="K8338" t="s">
        <v>24</v>
      </c>
      <c r="L8338" t="s">
        <v>22</v>
      </c>
      <c r="M8338">
        <v>157000</v>
      </c>
      <c r="O8338" t="s">
        <v>3009</v>
      </c>
      <c r="P8338" t="s">
        <v>11362</v>
      </c>
    </row>
    <row r="8339" spans="1:16" x14ac:dyDescent="0.25">
      <c r="A8339" t="s">
        <v>0</v>
      </c>
      <c r="B8339" t="s">
        <v>11363</v>
      </c>
      <c r="C8339" t="s">
        <v>39</v>
      </c>
      <c r="D8339" t="s">
        <v>7657</v>
      </c>
      <c r="E8339" t="s">
        <v>20</v>
      </c>
      <c r="F8339" t="b">
        <v>1</v>
      </c>
      <c r="G8339" t="s">
        <v>127</v>
      </c>
      <c r="H8339" s="4">
        <v>45761.254814814813</v>
      </c>
      <c r="I8339" t="b">
        <v>1</v>
      </c>
      <c r="J8339" t="b">
        <v>0</v>
      </c>
      <c r="K8339" t="s">
        <v>127</v>
      </c>
      <c r="L8339" t="s">
        <v>22</v>
      </c>
      <c r="M8339">
        <v>60000</v>
      </c>
      <c r="O8339" t="s">
        <v>1477</v>
      </c>
      <c r="P8339" t="s">
        <v>11364</v>
      </c>
    </row>
    <row r="8340" spans="1:16" x14ac:dyDescent="0.25">
      <c r="A8340" t="s">
        <v>1</v>
      </c>
      <c r="B8340" t="s">
        <v>101</v>
      </c>
      <c r="C8340" t="s">
        <v>39</v>
      </c>
      <c r="D8340" t="s">
        <v>7657</v>
      </c>
      <c r="E8340" t="s">
        <v>20</v>
      </c>
      <c r="F8340" t="b">
        <v>1</v>
      </c>
      <c r="G8340" t="s">
        <v>666</v>
      </c>
      <c r="H8340" s="4">
        <v>45761.256516203714</v>
      </c>
      <c r="I8340" t="b">
        <v>0</v>
      </c>
      <c r="J8340" t="b">
        <v>0</v>
      </c>
      <c r="K8340" t="s">
        <v>666</v>
      </c>
      <c r="L8340" t="s">
        <v>22</v>
      </c>
      <c r="M8340">
        <v>70000</v>
      </c>
      <c r="O8340" t="s">
        <v>239</v>
      </c>
      <c r="P8340" t="s">
        <v>11365</v>
      </c>
    </row>
    <row r="8341" spans="1:16" x14ac:dyDescent="0.25">
      <c r="A8341" t="s">
        <v>1</v>
      </c>
      <c r="B8341" t="s">
        <v>296</v>
      </c>
      <c r="C8341" t="s">
        <v>39</v>
      </c>
      <c r="D8341" t="s">
        <v>7657</v>
      </c>
      <c r="E8341" t="s">
        <v>20</v>
      </c>
      <c r="F8341" t="b">
        <v>1</v>
      </c>
      <c r="G8341" t="s">
        <v>804</v>
      </c>
      <c r="H8341" s="4">
        <v>45761.257800925923</v>
      </c>
      <c r="I8341" t="b">
        <v>0</v>
      </c>
      <c r="J8341" t="b">
        <v>0</v>
      </c>
      <c r="K8341" t="s">
        <v>804</v>
      </c>
      <c r="L8341" t="s">
        <v>22</v>
      </c>
      <c r="M8341">
        <v>147500</v>
      </c>
      <c r="O8341" t="s">
        <v>11366</v>
      </c>
      <c r="P8341" t="s">
        <v>595</v>
      </c>
    </row>
    <row r="8342" spans="1:16" x14ac:dyDescent="0.25">
      <c r="A8342" t="s">
        <v>0</v>
      </c>
      <c r="B8342" t="s">
        <v>0</v>
      </c>
      <c r="C8342" t="s">
        <v>11367</v>
      </c>
      <c r="D8342" t="s">
        <v>1667</v>
      </c>
      <c r="E8342" t="s">
        <v>219</v>
      </c>
      <c r="F8342" t="b">
        <v>0</v>
      </c>
      <c r="G8342" t="s">
        <v>807</v>
      </c>
      <c r="H8342" s="4">
        <v>45761.263171296298</v>
      </c>
      <c r="I8342" t="b">
        <v>0</v>
      </c>
      <c r="J8342" t="b">
        <v>0</v>
      </c>
      <c r="K8342" t="s">
        <v>807</v>
      </c>
      <c r="L8342" t="s">
        <v>36</v>
      </c>
      <c r="N8342">
        <v>50</v>
      </c>
      <c r="O8342" t="s">
        <v>1667</v>
      </c>
    </row>
    <row r="8343" spans="1:16" x14ac:dyDescent="0.25">
      <c r="A8343" t="s">
        <v>1</v>
      </c>
      <c r="B8343" t="s">
        <v>8437</v>
      </c>
      <c r="C8343" t="s">
        <v>211</v>
      </c>
      <c r="D8343" t="s">
        <v>3828</v>
      </c>
      <c r="E8343" t="s">
        <v>20</v>
      </c>
      <c r="F8343" t="b">
        <v>0</v>
      </c>
      <c r="G8343" t="s">
        <v>23</v>
      </c>
      <c r="H8343" s="4">
        <v>45761.263969907413</v>
      </c>
      <c r="I8343" t="b">
        <v>0</v>
      </c>
      <c r="J8343" t="b">
        <v>1</v>
      </c>
      <c r="K8343" t="s">
        <v>24</v>
      </c>
      <c r="L8343" t="s">
        <v>22</v>
      </c>
      <c r="M8343">
        <v>69703.96875</v>
      </c>
      <c r="O8343" t="s">
        <v>8438</v>
      </c>
      <c r="P8343" t="s">
        <v>193</v>
      </c>
    </row>
    <row r="8344" spans="1:16" x14ac:dyDescent="0.25">
      <c r="A8344" t="s">
        <v>0</v>
      </c>
      <c r="B8344" t="s">
        <v>2166</v>
      </c>
      <c r="C8344" t="s">
        <v>167</v>
      </c>
      <c r="D8344" t="s">
        <v>4083</v>
      </c>
      <c r="E8344" t="s">
        <v>20</v>
      </c>
      <c r="F8344" t="b">
        <v>0</v>
      </c>
      <c r="G8344" t="s">
        <v>35</v>
      </c>
      <c r="H8344" s="4">
        <v>45761.292199074072</v>
      </c>
      <c r="I8344" t="b">
        <v>1</v>
      </c>
      <c r="J8344" t="b">
        <v>0</v>
      </c>
      <c r="K8344" t="s">
        <v>24</v>
      </c>
      <c r="L8344" t="s">
        <v>22</v>
      </c>
      <c r="M8344">
        <v>100000</v>
      </c>
      <c r="O8344" t="s">
        <v>374</v>
      </c>
      <c r="P8344" t="s">
        <v>4873</v>
      </c>
    </row>
    <row r="8345" spans="1:16" x14ac:dyDescent="0.25">
      <c r="A8345" t="s">
        <v>2</v>
      </c>
      <c r="B8345" t="s">
        <v>7430</v>
      </c>
      <c r="C8345" t="s">
        <v>172</v>
      </c>
      <c r="D8345" t="s">
        <v>2208</v>
      </c>
      <c r="E8345" t="s">
        <v>20</v>
      </c>
      <c r="F8345" t="b">
        <v>0</v>
      </c>
      <c r="G8345" t="s">
        <v>27</v>
      </c>
      <c r="H8345" s="4">
        <v>45761.293217592603</v>
      </c>
      <c r="I8345" t="b">
        <v>0</v>
      </c>
      <c r="J8345" t="b">
        <v>0</v>
      </c>
      <c r="K8345" t="s">
        <v>24</v>
      </c>
      <c r="L8345" t="s">
        <v>22</v>
      </c>
      <c r="M8345">
        <v>180000</v>
      </c>
      <c r="O8345" t="s">
        <v>2868</v>
      </c>
      <c r="P8345" t="s">
        <v>7431</v>
      </c>
    </row>
    <row r="8346" spans="1:16" x14ac:dyDescent="0.25">
      <c r="A8346" t="s">
        <v>1</v>
      </c>
      <c r="B8346" t="s">
        <v>11368</v>
      </c>
      <c r="C8346" t="s">
        <v>1546</v>
      </c>
      <c r="D8346" t="s">
        <v>3956</v>
      </c>
      <c r="E8346" t="s">
        <v>34</v>
      </c>
      <c r="F8346" t="b">
        <v>0</v>
      </c>
      <c r="G8346" t="s">
        <v>27</v>
      </c>
      <c r="H8346" s="4">
        <v>45761.334282407413</v>
      </c>
      <c r="I8346" t="b">
        <v>0</v>
      </c>
      <c r="J8346" t="b">
        <v>1</v>
      </c>
      <c r="K8346" t="s">
        <v>24</v>
      </c>
      <c r="L8346" t="s">
        <v>36</v>
      </c>
      <c r="N8346">
        <v>49</v>
      </c>
      <c r="O8346" t="s">
        <v>254</v>
      </c>
      <c r="P8346" t="s">
        <v>596</v>
      </c>
    </row>
    <row r="8347" spans="1:16" x14ac:dyDescent="0.25">
      <c r="A8347" t="s">
        <v>2</v>
      </c>
      <c r="B8347" t="s">
        <v>11369</v>
      </c>
      <c r="C8347" t="s">
        <v>39</v>
      </c>
      <c r="D8347" t="s">
        <v>112</v>
      </c>
      <c r="E8347" t="s">
        <v>51</v>
      </c>
      <c r="F8347" t="b">
        <v>1</v>
      </c>
      <c r="G8347" t="s">
        <v>41</v>
      </c>
      <c r="H8347" s="4">
        <v>45761.376863425918</v>
      </c>
      <c r="I8347" t="b">
        <v>1</v>
      </c>
      <c r="J8347" t="b">
        <v>0</v>
      </c>
      <c r="K8347" t="s">
        <v>24</v>
      </c>
      <c r="L8347" t="s">
        <v>36</v>
      </c>
      <c r="N8347">
        <v>12.5</v>
      </c>
      <c r="O8347" t="s">
        <v>112</v>
      </c>
      <c r="P8347" t="s">
        <v>866</v>
      </c>
    </row>
    <row r="8348" spans="1:16" x14ac:dyDescent="0.25">
      <c r="A8348" t="s">
        <v>0</v>
      </c>
      <c r="B8348" t="s">
        <v>0</v>
      </c>
      <c r="C8348" t="s">
        <v>11370</v>
      </c>
      <c r="D8348" t="s">
        <v>7546</v>
      </c>
      <c r="E8348" t="s">
        <v>34</v>
      </c>
      <c r="F8348" t="b">
        <v>0</v>
      </c>
      <c r="G8348" t="s">
        <v>41</v>
      </c>
      <c r="H8348" s="4">
        <v>45761.417002314818</v>
      </c>
      <c r="I8348" t="b">
        <v>0</v>
      </c>
      <c r="J8348" t="b">
        <v>0</v>
      </c>
      <c r="K8348" t="s">
        <v>24</v>
      </c>
      <c r="L8348" t="s">
        <v>36</v>
      </c>
      <c r="N8348">
        <v>15</v>
      </c>
      <c r="O8348" t="s">
        <v>7547</v>
      </c>
      <c r="P8348" t="s">
        <v>61</v>
      </c>
    </row>
    <row r="8349" spans="1:16" x14ac:dyDescent="0.25">
      <c r="A8349" t="s">
        <v>0</v>
      </c>
      <c r="B8349" t="s">
        <v>2628</v>
      </c>
      <c r="C8349" t="s">
        <v>2776</v>
      </c>
      <c r="D8349" t="s">
        <v>2208</v>
      </c>
      <c r="E8349" t="s">
        <v>20</v>
      </c>
      <c r="F8349" t="b">
        <v>0</v>
      </c>
      <c r="G8349" t="s">
        <v>35</v>
      </c>
      <c r="H8349" s="4">
        <v>45761.417094907411</v>
      </c>
      <c r="I8349" t="b">
        <v>0</v>
      </c>
      <c r="J8349" t="b">
        <v>1</v>
      </c>
      <c r="K8349" t="s">
        <v>24</v>
      </c>
      <c r="L8349" t="s">
        <v>22</v>
      </c>
      <c r="M8349">
        <v>85881.5</v>
      </c>
      <c r="O8349" t="s">
        <v>5332</v>
      </c>
      <c r="P8349" t="s">
        <v>496</v>
      </c>
    </row>
    <row r="8350" spans="1:16" x14ac:dyDescent="0.25">
      <c r="A8350" t="s">
        <v>89</v>
      </c>
      <c r="B8350" t="s">
        <v>11371</v>
      </c>
      <c r="C8350" t="s">
        <v>11372</v>
      </c>
      <c r="D8350" t="s">
        <v>9364</v>
      </c>
      <c r="E8350" t="s">
        <v>631</v>
      </c>
      <c r="F8350" t="b">
        <v>0</v>
      </c>
      <c r="G8350" t="s">
        <v>106</v>
      </c>
      <c r="H8350" s="4">
        <v>45761.422731481478</v>
      </c>
      <c r="I8350" t="b">
        <v>0</v>
      </c>
      <c r="J8350" t="b">
        <v>0</v>
      </c>
      <c r="K8350" t="s">
        <v>106</v>
      </c>
      <c r="L8350" t="s">
        <v>36</v>
      </c>
      <c r="N8350">
        <v>49</v>
      </c>
      <c r="O8350" t="s">
        <v>1266</v>
      </c>
      <c r="P8350" t="s">
        <v>11373</v>
      </c>
    </row>
    <row r="8351" spans="1:16" x14ac:dyDescent="0.25">
      <c r="A8351" t="s">
        <v>0</v>
      </c>
      <c r="B8351" t="s">
        <v>0</v>
      </c>
      <c r="C8351" t="s">
        <v>2698</v>
      </c>
      <c r="D8351" t="s">
        <v>3956</v>
      </c>
      <c r="E8351" t="s">
        <v>34</v>
      </c>
      <c r="F8351" t="b">
        <v>0</v>
      </c>
      <c r="G8351" t="s">
        <v>41</v>
      </c>
      <c r="H8351" s="4">
        <v>45761.458599537043</v>
      </c>
      <c r="I8351" t="b">
        <v>0</v>
      </c>
      <c r="J8351" t="b">
        <v>0</v>
      </c>
      <c r="K8351" t="s">
        <v>24</v>
      </c>
      <c r="L8351" t="s">
        <v>36</v>
      </c>
      <c r="N8351">
        <v>24.33499908447266</v>
      </c>
      <c r="O8351" t="s">
        <v>11374</v>
      </c>
      <c r="P8351" t="s">
        <v>1314</v>
      </c>
    </row>
    <row r="8352" spans="1:16" x14ac:dyDescent="0.25">
      <c r="A8352" t="s">
        <v>40</v>
      </c>
      <c r="B8352" t="s">
        <v>40</v>
      </c>
      <c r="C8352" t="s">
        <v>11375</v>
      </c>
      <c r="D8352" t="s">
        <v>11376</v>
      </c>
      <c r="E8352" t="s">
        <v>20</v>
      </c>
      <c r="F8352" t="b">
        <v>0</v>
      </c>
      <c r="G8352" t="s">
        <v>27</v>
      </c>
      <c r="H8352" s="4">
        <v>45761.459988425922</v>
      </c>
      <c r="I8352" t="b">
        <v>0</v>
      </c>
      <c r="J8352" t="b">
        <v>1</v>
      </c>
      <c r="K8352" t="s">
        <v>24</v>
      </c>
      <c r="L8352" t="s">
        <v>22</v>
      </c>
      <c r="M8352">
        <v>152500</v>
      </c>
      <c r="O8352" t="s">
        <v>3672</v>
      </c>
      <c r="P8352" t="s">
        <v>10934</v>
      </c>
    </row>
    <row r="8353" spans="1:16" x14ac:dyDescent="0.25">
      <c r="A8353" t="s">
        <v>0</v>
      </c>
      <c r="B8353" t="s">
        <v>0</v>
      </c>
      <c r="C8353" t="s">
        <v>11377</v>
      </c>
      <c r="D8353" t="s">
        <v>7546</v>
      </c>
      <c r="E8353" t="s">
        <v>34</v>
      </c>
      <c r="F8353" t="b">
        <v>0</v>
      </c>
      <c r="G8353" t="s">
        <v>41</v>
      </c>
      <c r="H8353" s="4">
        <v>45761.500335648147</v>
      </c>
      <c r="I8353" t="b">
        <v>0</v>
      </c>
      <c r="J8353" t="b">
        <v>0</v>
      </c>
      <c r="K8353" t="s">
        <v>24</v>
      </c>
      <c r="L8353" t="s">
        <v>36</v>
      </c>
      <c r="N8353">
        <v>15</v>
      </c>
      <c r="O8353" t="s">
        <v>7547</v>
      </c>
      <c r="P8353" t="s">
        <v>61</v>
      </c>
    </row>
    <row r="8354" spans="1:16" x14ac:dyDescent="0.25">
      <c r="A8354" t="s">
        <v>1</v>
      </c>
      <c r="B8354" t="s">
        <v>4042</v>
      </c>
      <c r="C8354" t="s">
        <v>11378</v>
      </c>
      <c r="D8354" t="s">
        <v>4177</v>
      </c>
      <c r="F8354" t="b">
        <v>0</v>
      </c>
      <c r="G8354" t="s">
        <v>30</v>
      </c>
      <c r="H8354" s="4">
        <v>45761.501342592594</v>
      </c>
      <c r="I8354" t="b">
        <v>0</v>
      </c>
      <c r="J8354" t="b">
        <v>1</v>
      </c>
      <c r="K8354" t="s">
        <v>24</v>
      </c>
      <c r="L8354" t="s">
        <v>22</v>
      </c>
      <c r="M8354">
        <v>117731</v>
      </c>
      <c r="O8354" t="s">
        <v>800</v>
      </c>
      <c r="P8354" t="s">
        <v>4045</v>
      </c>
    </row>
    <row r="8355" spans="1:16" x14ac:dyDescent="0.25">
      <c r="A8355" t="s">
        <v>40</v>
      </c>
      <c r="B8355" t="s">
        <v>11379</v>
      </c>
      <c r="C8355" t="s">
        <v>293</v>
      </c>
      <c r="D8355" t="s">
        <v>3972</v>
      </c>
      <c r="E8355" t="s">
        <v>20</v>
      </c>
      <c r="F8355" t="b">
        <v>0</v>
      </c>
      <c r="G8355" t="s">
        <v>27</v>
      </c>
      <c r="H8355" s="4">
        <v>45761.50172453704</v>
      </c>
      <c r="I8355" t="b">
        <v>1</v>
      </c>
      <c r="J8355" t="b">
        <v>0</v>
      </c>
      <c r="K8355" t="s">
        <v>24</v>
      </c>
      <c r="L8355" t="s">
        <v>22</v>
      </c>
      <c r="M8355">
        <v>174000</v>
      </c>
      <c r="O8355" t="s">
        <v>91</v>
      </c>
      <c r="P8355" t="s">
        <v>11380</v>
      </c>
    </row>
    <row r="8356" spans="1:16" x14ac:dyDescent="0.25">
      <c r="A8356" t="s">
        <v>1</v>
      </c>
      <c r="B8356" t="s">
        <v>11381</v>
      </c>
      <c r="C8356" t="s">
        <v>158</v>
      </c>
      <c r="D8356" t="s">
        <v>4034</v>
      </c>
      <c r="E8356" t="s">
        <v>20</v>
      </c>
      <c r="F8356" t="b">
        <v>0</v>
      </c>
      <c r="G8356" t="s">
        <v>158</v>
      </c>
      <c r="H8356" s="4">
        <v>45761.503032407411</v>
      </c>
      <c r="I8356" t="b">
        <v>0</v>
      </c>
      <c r="J8356" t="b">
        <v>0</v>
      </c>
      <c r="K8356" t="s">
        <v>158</v>
      </c>
      <c r="L8356" t="s">
        <v>22</v>
      </c>
      <c r="M8356">
        <v>87599.5</v>
      </c>
      <c r="O8356" t="s">
        <v>1906</v>
      </c>
      <c r="P8356" t="s">
        <v>2672</v>
      </c>
    </row>
    <row r="8357" spans="1:16" x14ac:dyDescent="0.25">
      <c r="A8357" t="s">
        <v>40</v>
      </c>
      <c r="B8357" t="s">
        <v>40</v>
      </c>
      <c r="C8357" t="s">
        <v>5765</v>
      </c>
      <c r="D8357" t="s">
        <v>3972</v>
      </c>
      <c r="E8357" t="s">
        <v>20</v>
      </c>
      <c r="F8357" t="b">
        <v>0</v>
      </c>
      <c r="G8357" t="s">
        <v>27</v>
      </c>
      <c r="H8357" s="4">
        <v>45761.543240740742</v>
      </c>
      <c r="I8357" t="b">
        <v>0</v>
      </c>
      <c r="J8357" t="b">
        <v>1</v>
      </c>
      <c r="K8357" t="s">
        <v>24</v>
      </c>
      <c r="L8357" t="s">
        <v>22</v>
      </c>
      <c r="M8357">
        <v>152500</v>
      </c>
      <c r="O8357" t="s">
        <v>3672</v>
      </c>
      <c r="P8357" t="s">
        <v>10934</v>
      </c>
    </row>
    <row r="8358" spans="1:16" x14ac:dyDescent="0.25">
      <c r="A8358" t="s">
        <v>89</v>
      </c>
      <c r="B8358" t="s">
        <v>11382</v>
      </c>
      <c r="C8358" t="s">
        <v>42</v>
      </c>
      <c r="D8358" t="s">
        <v>3972</v>
      </c>
      <c r="E8358" t="s">
        <v>20</v>
      </c>
      <c r="F8358" t="b">
        <v>0</v>
      </c>
      <c r="G8358" t="s">
        <v>27</v>
      </c>
      <c r="H8358" s="4">
        <v>45761.543391203697</v>
      </c>
      <c r="I8358" t="b">
        <v>0</v>
      </c>
      <c r="J8358" t="b">
        <v>1</v>
      </c>
      <c r="K8358" t="s">
        <v>24</v>
      </c>
      <c r="L8358" t="s">
        <v>22</v>
      </c>
      <c r="M8358">
        <v>212000</v>
      </c>
      <c r="O8358" t="s">
        <v>3126</v>
      </c>
      <c r="P8358" t="s">
        <v>1749</v>
      </c>
    </row>
    <row r="8359" spans="1:16" x14ac:dyDescent="0.25">
      <c r="A8359" t="s">
        <v>89</v>
      </c>
      <c r="B8359" t="s">
        <v>11383</v>
      </c>
      <c r="C8359" t="s">
        <v>11384</v>
      </c>
      <c r="D8359" t="s">
        <v>11385</v>
      </c>
      <c r="E8359" t="s">
        <v>105</v>
      </c>
      <c r="F8359" t="b">
        <v>0</v>
      </c>
      <c r="G8359" t="s">
        <v>314</v>
      </c>
      <c r="H8359" s="4">
        <v>45761.550300925926</v>
      </c>
      <c r="I8359" t="b">
        <v>1</v>
      </c>
      <c r="J8359" t="b">
        <v>0</v>
      </c>
      <c r="K8359" t="s">
        <v>314</v>
      </c>
      <c r="L8359" t="s">
        <v>36</v>
      </c>
      <c r="N8359">
        <v>74.5</v>
      </c>
      <c r="O8359" t="s">
        <v>11386</v>
      </c>
      <c r="P8359" t="s">
        <v>11387</v>
      </c>
    </row>
    <row r="8360" spans="1:16" x14ac:dyDescent="0.25">
      <c r="A8360" t="s">
        <v>25</v>
      </c>
      <c r="B8360" t="s">
        <v>6222</v>
      </c>
      <c r="C8360" t="s">
        <v>211</v>
      </c>
      <c r="D8360" t="s">
        <v>3956</v>
      </c>
      <c r="E8360" t="s">
        <v>20</v>
      </c>
      <c r="F8360" t="b">
        <v>0</v>
      </c>
      <c r="G8360" t="s">
        <v>52</v>
      </c>
      <c r="H8360" s="4">
        <v>45761.584097222221</v>
      </c>
      <c r="I8360" t="b">
        <v>0</v>
      </c>
      <c r="J8360" t="b">
        <v>1</v>
      </c>
      <c r="K8360" t="s">
        <v>24</v>
      </c>
      <c r="L8360" t="s">
        <v>36</v>
      </c>
      <c r="N8360">
        <v>22.694999694824219</v>
      </c>
      <c r="O8360" t="s">
        <v>800</v>
      </c>
      <c r="P8360" t="s">
        <v>6223</v>
      </c>
    </row>
    <row r="8361" spans="1:16" x14ac:dyDescent="0.25">
      <c r="A8361" t="s">
        <v>19</v>
      </c>
      <c r="B8361" t="s">
        <v>11388</v>
      </c>
      <c r="C8361" t="s">
        <v>440</v>
      </c>
      <c r="D8361" t="s">
        <v>3956</v>
      </c>
      <c r="E8361" t="s">
        <v>20</v>
      </c>
      <c r="F8361" t="b">
        <v>0</v>
      </c>
      <c r="G8361" t="s">
        <v>27</v>
      </c>
      <c r="H8361" s="4">
        <v>45761.584282407413</v>
      </c>
      <c r="I8361" t="b">
        <v>0</v>
      </c>
      <c r="J8361" t="b">
        <v>1</v>
      </c>
      <c r="K8361" t="s">
        <v>24</v>
      </c>
      <c r="L8361" t="s">
        <v>36</v>
      </c>
      <c r="N8361">
        <v>46.050003051757813</v>
      </c>
      <c r="O8361" t="s">
        <v>2112</v>
      </c>
      <c r="P8361" t="s">
        <v>1750</v>
      </c>
    </row>
    <row r="8362" spans="1:16" x14ac:dyDescent="0.25">
      <c r="A8362" t="s">
        <v>2</v>
      </c>
      <c r="B8362" t="s">
        <v>11389</v>
      </c>
      <c r="C8362" t="s">
        <v>213</v>
      </c>
      <c r="D8362" t="s">
        <v>3956</v>
      </c>
      <c r="E8362" t="s">
        <v>20</v>
      </c>
      <c r="F8362" t="b">
        <v>0</v>
      </c>
      <c r="G8362" t="s">
        <v>27</v>
      </c>
      <c r="H8362" s="4">
        <v>45761.58494212963</v>
      </c>
      <c r="I8362" t="b">
        <v>0</v>
      </c>
      <c r="J8362" t="b">
        <v>1</v>
      </c>
      <c r="K8362" t="s">
        <v>24</v>
      </c>
      <c r="L8362" t="s">
        <v>36</v>
      </c>
      <c r="N8362">
        <v>46.404998779296882</v>
      </c>
      <c r="O8362" t="s">
        <v>7800</v>
      </c>
      <c r="P8362" t="s">
        <v>7801</v>
      </c>
    </row>
    <row r="8363" spans="1:16" x14ac:dyDescent="0.25">
      <c r="A8363" t="s">
        <v>1</v>
      </c>
      <c r="B8363" t="s">
        <v>11390</v>
      </c>
      <c r="C8363" t="s">
        <v>6938</v>
      </c>
      <c r="D8363" t="s">
        <v>3972</v>
      </c>
      <c r="E8363" t="s">
        <v>20</v>
      </c>
      <c r="F8363" t="b">
        <v>0</v>
      </c>
      <c r="G8363" t="s">
        <v>314</v>
      </c>
      <c r="H8363" s="4">
        <v>45761.592048611114</v>
      </c>
      <c r="I8363" t="b">
        <v>0</v>
      </c>
      <c r="J8363" t="b">
        <v>0</v>
      </c>
      <c r="K8363" t="s">
        <v>314</v>
      </c>
      <c r="L8363" t="s">
        <v>22</v>
      </c>
      <c r="M8363">
        <v>140000</v>
      </c>
      <c r="O8363" t="s">
        <v>11391</v>
      </c>
      <c r="P8363" t="s">
        <v>11392</v>
      </c>
    </row>
    <row r="8364" spans="1:16" x14ac:dyDescent="0.25">
      <c r="A8364" t="s">
        <v>89</v>
      </c>
      <c r="B8364" t="s">
        <v>11393</v>
      </c>
      <c r="C8364" t="s">
        <v>140</v>
      </c>
      <c r="D8364" t="s">
        <v>3972</v>
      </c>
      <c r="E8364" t="s">
        <v>51</v>
      </c>
      <c r="F8364" t="b">
        <v>0</v>
      </c>
      <c r="G8364" t="s">
        <v>35</v>
      </c>
      <c r="H8364" s="4">
        <v>45761.625520833331</v>
      </c>
      <c r="I8364" t="b">
        <v>1</v>
      </c>
      <c r="J8364" t="b">
        <v>0</v>
      </c>
      <c r="K8364" t="s">
        <v>24</v>
      </c>
      <c r="L8364" t="s">
        <v>36</v>
      </c>
      <c r="N8364">
        <v>47.5</v>
      </c>
      <c r="O8364" t="s">
        <v>74</v>
      </c>
      <c r="P8364" t="s">
        <v>11394</v>
      </c>
    </row>
    <row r="8365" spans="1:16" x14ac:dyDescent="0.25">
      <c r="A8365" t="s">
        <v>40</v>
      </c>
      <c r="B8365" t="s">
        <v>40</v>
      </c>
      <c r="C8365" t="s">
        <v>1693</v>
      </c>
      <c r="D8365" t="s">
        <v>3828</v>
      </c>
      <c r="E8365" t="s">
        <v>51</v>
      </c>
      <c r="F8365" t="b">
        <v>0</v>
      </c>
      <c r="G8365" t="s">
        <v>27</v>
      </c>
      <c r="H8365" s="4">
        <v>45761.626550925917</v>
      </c>
      <c r="I8365" t="b">
        <v>1</v>
      </c>
      <c r="J8365" t="b">
        <v>1</v>
      </c>
      <c r="K8365" t="s">
        <v>24</v>
      </c>
      <c r="L8365" t="s">
        <v>36</v>
      </c>
      <c r="N8365">
        <v>62.5</v>
      </c>
      <c r="O8365" t="s">
        <v>2862</v>
      </c>
      <c r="P8365" t="s">
        <v>11395</v>
      </c>
    </row>
    <row r="8366" spans="1:16" x14ac:dyDescent="0.25">
      <c r="A8366" t="s">
        <v>2</v>
      </c>
      <c r="B8366" t="s">
        <v>11396</v>
      </c>
      <c r="C8366" t="s">
        <v>39</v>
      </c>
      <c r="D8366" t="s">
        <v>3972</v>
      </c>
      <c r="E8366" t="s">
        <v>20</v>
      </c>
      <c r="F8366" t="b">
        <v>1</v>
      </c>
      <c r="G8366" t="s">
        <v>158</v>
      </c>
      <c r="H8366" s="4">
        <v>45761.628148148149</v>
      </c>
      <c r="I8366" t="b">
        <v>0</v>
      </c>
      <c r="J8366" t="b">
        <v>0</v>
      </c>
      <c r="K8366" t="s">
        <v>158</v>
      </c>
      <c r="L8366" t="s">
        <v>22</v>
      </c>
      <c r="M8366">
        <v>100000</v>
      </c>
      <c r="O8366" t="s">
        <v>11397</v>
      </c>
      <c r="P8366" t="s">
        <v>11398</v>
      </c>
    </row>
    <row r="8367" spans="1:16" x14ac:dyDescent="0.25">
      <c r="A8367" t="s">
        <v>0</v>
      </c>
      <c r="B8367" t="s">
        <v>11399</v>
      </c>
      <c r="C8367" t="s">
        <v>114</v>
      </c>
      <c r="D8367" t="s">
        <v>3828</v>
      </c>
      <c r="E8367" t="s">
        <v>20</v>
      </c>
      <c r="F8367" t="b">
        <v>0</v>
      </c>
      <c r="G8367" t="s">
        <v>27</v>
      </c>
      <c r="H8367" s="4">
        <v>45761.66679398148</v>
      </c>
      <c r="I8367" t="b">
        <v>0</v>
      </c>
      <c r="J8367" t="b">
        <v>0</v>
      </c>
      <c r="K8367" t="s">
        <v>24</v>
      </c>
      <c r="L8367" t="s">
        <v>22</v>
      </c>
      <c r="M8367">
        <v>100869</v>
      </c>
      <c r="O8367" t="s">
        <v>5913</v>
      </c>
      <c r="P8367" t="s">
        <v>351</v>
      </c>
    </row>
    <row r="8368" spans="1:16" x14ac:dyDescent="0.25">
      <c r="A8368" t="s">
        <v>139</v>
      </c>
      <c r="B8368" t="s">
        <v>915</v>
      </c>
      <c r="C8368" t="s">
        <v>1917</v>
      </c>
      <c r="D8368" t="s">
        <v>3972</v>
      </c>
      <c r="E8368" t="s">
        <v>20</v>
      </c>
      <c r="F8368" t="b">
        <v>0</v>
      </c>
      <c r="G8368" t="s">
        <v>41</v>
      </c>
      <c r="H8368" s="4">
        <v>45761.666990740741</v>
      </c>
      <c r="I8368" t="b">
        <v>0</v>
      </c>
      <c r="J8368" t="b">
        <v>1</v>
      </c>
      <c r="K8368" t="s">
        <v>24</v>
      </c>
      <c r="L8368" t="s">
        <v>22</v>
      </c>
      <c r="M8368">
        <v>97500</v>
      </c>
      <c r="O8368" t="s">
        <v>11400</v>
      </c>
      <c r="P8368" t="s">
        <v>11401</v>
      </c>
    </row>
    <row r="8369" spans="1:16" x14ac:dyDescent="0.25">
      <c r="A8369" t="s">
        <v>0</v>
      </c>
      <c r="B8369" t="s">
        <v>11402</v>
      </c>
      <c r="C8369" t="s">
        <v>400</v>
      </c>
      <c r="D8369" t="s">
        <v>131</v>
      </c>
      <c r="E8369" t="s">
        <v>20</v>
      </c>
      <c r="F8369" t="b">
        <v>0</v>
      </c>
      <c r="G8369" t="s">
        <v>30</v>
      </c>
      <c r="H8369" s="4">
        <v>45761.667256944442</v>
      </c>
      <c r="I8369" t="b">
        <v>1</v>
      </c>
      <c r="J8369" t="b">
        <v>0</v>
      </c>
      <c r="K8369" t="s">
        <v>24</v>
      </c>
      <c r="L8369" t="s">
        <v>22</v>
      </c>
      <c r="M8369">
        <v>72500</v>
      </c>
      <c r="O8369" t="s">
        <v>131</v>
      </c>
      <c r="P8369" t="s">
        <v>1671</v>
      </c>
    </row>
    <row r="8370" spans="1:16" x14ac:dyDescent="0.25">
      <c r="A8370" t="s">
        <v>139</v>
      </c>
      <c r="B8370" t="s">
        <v>9071</v>
      </c>
      <c r="C8370" t="s">
        <v>842</v>
      </c>
      <c r="D8370" t="s">
        <v>3972</v>
      </c>
      <c r="E8370" t="s">
        <v>20</v>
      </c>
      <c r="F8370" t="b">
        <v>0</v>
      </c>
      <c r="G8370" t="s">
        <v>30</v>
      </c>
      <c r="H8370" s="4">
        <v>45761.708923611113</v>
      </c>
      <c r="I8370" t="b">
        <v>0</v>
      </c>
      <c r="J8370" t="b">
        <v>0</v>
      </c>
      <c r="K8370" t="s">
        <v>24</v>
      </c>
      <c r="L8370" t="s">
        <v>22</v>
      </c>
      <c r="M8370">
        <v>137500</v>
      </c>
      <c r="O8370" t="s">
        <v>5527</v>
      </c>
      <c r="P8370" t="s">
        <v>1860</v>
      </c>
    </row>
    <row r="8371" spans="1:16" x14ac:dyDescent="0.25">
      <c r="A8371" t="s">
        <v>0</v>
      </c>
      <c r="B8371" t="s">
        <v>257</v>
      </c>
      <c r="C8371" t="s">
        <v>87</v>
      </c>
      <c r="D8371" t="s">
        <v>131</v>
      </c>
      <c r="F8371" t="b">
        <v>0</v>
      </c>
      <c r="G8371" t="s">
        <v>30</v>
      </c>
      <c r="H8371" s="4">
        <v>45761.70894675926</v>
      </c>
      <c r="I8371" t="b">
        <v>1</v>
      </c>
      <c r="J8371" t="b">
        <v>0</v>
      </c>
      <c r="K8371" t="s">
        <v>24</v>
      </c>
      <c r="L8371" t="s">
        <v>36</v>
      </c>
      <c r="N8371">
        <v>37.5</v>
      </c>
      <c r="O8371" t="s">
        <v>131</v>
      </c>
      <c r="P8371" t="s">
        <v>204</v>
      </c>
    </row>
    <row r="8372" spans="1:16" x14ac:dyDescent="0.25">
      <c r="A8372" t="s">
        <v>2</v>
      </c>
      <c r="B8372" t="s">
        <v>11403</v>
      </c>
      <c r="C8372" t="s">
        <v>140</v>
      </c>
      <c r="D8372" t="s">
        <v>3600</v>
      </c>
      <c r="E8372" t="s">
        <v>51</v>
      </c>
      <c r="F8372" t="b">
        <v>0</v>
      </c>
      <c r="G8372" t="s">
        <v>27</v>
      </c>
      <c r="H8372" s="4">
        <v>45761.70988425926</v>
      </c>
      <c r="I8372" t="b">
        <v>0</v>
      </c>
      <c r="J8372" t="b">
        <v>0</v>
      </c>
      <c r="K8372" t="s">
        <v>24</v>
      </c>
      <c r="L8372" t="s">
        <v>36</v>
      </c>
      <c r="N8372">
        <v>65</v>
      </c>
      <c r="O8372" t="s">
        <v>1875</v>
      </c>
      <c r="P8372" t="s">
        <v>11404</v>
      </c>
    </row>
    <row r="8373" spans="1:16" x14ac:dyDescent="0.25">
      <c r="A8373" t="s">
        <v>28</v>
      </c>
      <c r="B8373" t="s">
        <v>948</v>
      </c>
      <c r="C8373" t="s">
        <v>425</v>
      </c>
      <c r="D8373" t="s">
        <v>3972</v>
      </c>
      <c r="E8373" t="s">
        <v>20</v>
      </c>
      <c r="F8373" t="b">
        <v>0</v>
      </c>
      <c r="G8373" t="s">
        <v>27</v>
      </c>
      <c r="H8373" s="4">
        <v>45761.751689814817</v>
      </c>
      <c r="I8373" t="b">
        <v>0</v>
      </c>
      <c r="J8373" t="b">
        <v>0</v>
      </c>
      <c r="K8373" t="s">
        <v>24</v>
      </c>
      <c r="L8373" t="s">
        <v>22</v>
      </c>
      <c r="M8373">
        <v>150000</v>
      </c>
      <c r="O8373" t="s">
        <v>69</v>
      </c>
      <c r="P8373" t="s">
        <v>11405</v>
      </c>
    </row>
    <row r="8374" spans="1:16" x14ac:dyDescent="0.25">
      <c r="A8374" t="s">
        <v>28</v>
      </c>
      <c r="B8374" t="s">
        <v>948</v>
      </c>
      <c r="C8374" t="s">
        <v>425</v>
      </c>
      <c r="D8374" t="s">
        <v>3972</v>
      </c>
      <c r="E8374" t="s">
        <v>20</v>
      </c>
      <c r="F8374" t="b">
        <v>0</v>
      </c>
      <c r="G8374" t="s">
        <v>27</v>
      </c>
      <c r="H8374" s="4">
        <v>45761.75172453704</v>
      </c>
      <c r="I8374" t="b">
        <v>0</v>
      </c>
      <c r="J8374" t="b">
        <v>0</v>
      </c>
      <c r="K8374" t="s">
        <v>24</v>
      </c>
      <c r="L8374" t="s">
        <v>22</v>
      </c>
      <c r="M8374">
        <v>142500</v>
      </c>
      <c r="O8374" t="s">
        <v>69</v>
      </c>
      <c r="P8374" t="s">
        <v>11406</v>
      </c>
    </row>
    <row r="8375" spans="1:16" x14ac:dyDescent="0.25">
      <c r="A8375" t="s">
        <v>40</v>
      </c>
      <c r="B8375" t="s">
        <v>11407</v>
      </c>
      <c r="C8375" t="s">
        <v>39</v>
      </c>
      <c r="D8375" t="s">
        <v>7657</v>
      </c>
      <c r="E8375" t="s">
        <v>20</v>
      </c>
      <c r="F8375" t="b">
        <v>1</v>
      </c>
      <c r="G8375" t="s">
        <v>41</v>
      </c>
      <c r="H8375" s="4">
        <v>45761.751863425918</v>
      </c>
      <c r="I8375" t="b">
        <v>0</v>
      </c>
      <c r="J8375" t="b">
        <v>0</v>
      </c>
      <c r="K8375" t="s">
        <v>24</v>
      </c>
      <c r="L8375" t="s">
        <v>22</v>
      </c>
      <c r="M8375">
        <v>140000</v>
      </c>
      <c r="O8375" t="s">
        <v>11408</v>
      </c>
      <c r="P8375" t="s">
        <v>11409</v>
      </c>
    </row>
    <row r="8376" spans="1:16" x14ac:dyDescent="0.25">
      <c r="A8376" t="s">
        <v>0</v>
      </c>
      <c r="B8376" t="s">
        <v>2222</v>
      </c>
      <c r="C8376" t="s">
        <v>213</v>
      </c>
      <c r="D8376" t="s">
        <v>3828</v>
      </c>
      <c r="E8376" t="s">
        <v>20</v>
      </c>
      <c r="F8376" t="b">
        <v>0</v>
      </c>
      <c r="G8376" t="s">
        <v>41</v>
      </c>
      <c r="H8376" s="4">
        <v>45761.791875000003</v>
      </c>
      <c r="I8376" t="b">
        <v>0</v>
      </c>
      <c r="J8376" t="b">
        <v>1</v>
      </c>
      <c r="K8376" t="s">
        <v>24</v>
      </c>
      <c r="L8376" t="s">
        <v>22</v>
      </c>
      <c r="M8376">
        <v>62500</v>
      </c>
      <c r="O8376" t="s">
        <v>11410</v>
      </c>
      <c r="P8376" t="s">
        <v>204</v>
      </c>
    </row>
    <row r="8377" spans="1:16" x14ac:dyDescent="0.25">
      <c r="A8377" t="s">
        <v>40</v>
      </c>
      <c r="B8377" t="s">
        <v>11411</v>
      </c>
      <c r="C8377" t="s">
        <v>2757</v>
      </c>
      <c r="D8377" t="s">
        <v>3828</v>
      </c>
      <c r="E8377" t="s">
        <v>20</v>
      </c>
      <c r="F8377" t="b">
        <v>0</v>
      </c>
      <c r="G8377" t="s">
        <v>27</v>
      </c>
      <c r="H8377" s="4">
        <v>45761.793240740742</v>
      </c>
      <c r="I8377" t="b">
        <v>0</v>
      </c>
      <c r="J8377" t="b">
        <v>1</v>
      </c>
      <c r="K8377" t="s">
        <v>24</v>
      </c>
      <c r="L8377" t="s">
        <v>22</v>
      </c>
      <c r="M8377">
        <v>114635.5</v>
      </c>
      <c r="O8377" t="s">
        <v>11412</v>
      </c>
      <c r="P8377" t="s">
        <v>1039</v>
      </c>
    </row>
    <row r="8378" spans="1:16" x14ac:dyDescent="0.25">
      <c r="A8378" t="s">
        <v>2</v>
      </c>
      <c r="B8378" t="s">
        <v>2338</v>
      </c>
      <c r="C8378" t="s">
        <v>1007</v>
      </c>
      <c r="D8378" t="s">
        <v>4177</v>
      </c>
      <c r="E8378" t="s">
        <v>20</v>
      </c>
      <c r="F8378" t="b">
        <v>0</v>
      </c>
      <c r="G8378" t="s">
        <v>27</v>
      </c>
      <c r="H8378" s="4">
        <v>45761.793252314812</v>
      </c>
      <c r="I8378" t="b">
        <v>0</v>
      </c>
      <c r="J8378" t="b">
        <v>1</v>
      </c>
      <c r="K8378" t="s">
        <v>24</v>
      </c>
      <c r="L8378" t="s">
        <v>36</v>
      </c>
      <c r="N8378">
        <v>57.060001373291023</v>
      </c>
      <c r="O8378" t="s">
        <v>487</v>
      </c>
      <c r="P8378" t="s">
        <v>9950</v>
      </c>
    </row>
    <row r="8379" spans="1:16" x14ac:dyDescent="0.25">
      <c r="A8379" t="s">
        <v>28</v>
      </c>
      <c r="B8379" t="s">
        <v>11413</v>
      </c>
      <c r="C8379" t="s">
        <v>653</v>
      </c>
      <c r="D8379" t="s">
        <v>3972</v>
      </c>
      <c r="E8379" t="s">
        <v>51</v>
      </c>
      <c r="F8379" t="b">
        <v>0</v>
      </c>
      <c r="G8379" t="s">
        <v>27</v>
      </c>
      <c r="H8379" s="4">
        <v>45761.793356481481</v>
      </c>
      <c r="I8379" t="b">
        <v>0</v>
      </c>
      <c r="J8379" t="b">
        <v>0</v>
      </c>
      <c r="K8379" t="s">
        <v>24</v>
      </c>
      <c r="L8379" t="s">
        <v>36</v>
      </c>
      <c r="N8379">
        <v>74.81500244140625</v>
      </c>
      <c r="O8379" t="s">
        <v>396</v>
      </c>
    </row>
    <row r="8380" spans="1:16" x14ac:dyDescent="0.25">
      <c r="A8380" t="s">
        <v>2</v>
      </c>
      <c r="B8380" t="s">
        <v>8582</v>
      </c>
      <c r="C8380" t="s">
        <v>969</v>
      </c>
      <c r="D8380" t="s">
        <v>3956</v>
      </c>
      <c r="E8380" t="s">
        <v>20</v>
      </c>
      <c r="F8380" t="b">
        <v>0</v>
      </c>
      <c r="G8380" t="s">
        <v>41</v>
      </c>
      <c r="H8380" s="4">
        <v>45761.834351851852</v>
      </c>
      <c r="I8380" t="b">
        <v>0</v>
      </c>
      <c r="J8380" t="b">
        <v>0</v>
      </c>
      <c r="K8380" t="s">
        <v>24</v>
      </c>
      <c r="L8380" t="s">
        <v>36</v>
      </c>
      <c r="N8380">
        <v>46.404998779296882</v>
      </c>
      <c r="O8380" t="s">
        <v>3357</v>
      </c>
      <c r="P8380" t="s">
        <v>11414</v>
      </c>
    </row>
    <row r="8381" spans="1:16" x14ac:dyDescent="0.25">
      <c r="A8381" t="s">
        <v>89</v>
      </c>
      <c r="B8381" t="s">
        <v>11415</v>
      </c>
      <c r="C8381" t="s">
        <v>39</v>
      </c>
      <c r="D8381" t="s">
        <v>7657</v>
      </c>
      <c r="E8381" t="s">
        <v>20</v>
      </c>
      <c r="F8381" t="b">
        <v>1</v>
      </c>
      <c r="G8381" t="s">
        <v>903</v>
      </c>
      <c r="H8381" s="4">
        <v>45761.885381944441</v>
      </c>
      <c r="I8381" t="b">
        <v>1</v>
      </c>
      <c r="J8381" t="b">
        <v>0</v>
      </c>
      <c r="K8381" t="s">
        <v>903</v>
      </c>
      <c r="L8381" t="s">
        <v>22</v>
      </c>
      <c r="M8381">
        <v>140000</v>
      </c>
      <c r="O8381" t="s">
        <v>11416</v>
      </c>
      <c r="P8381" t="s">
        <v>2147</v>
      </c>
    </row>
    <row r="8382" spans="1:16" x14ac:dyDescent="0.25">
      <c r="A8382" t="s">
        <v>1</v>
      </c>
      <c r="B8382" t="s">
        <v>3217</v>
      </c>
      <c r="C8382" t="s">
        <v>236</v>
      </c>
      <c r="D8382" t="s">
        <v>3600</v>
      </c>
      <c r="E8382" t="s">
        <v>20</v>
      </c>
      <c r="F8382" t="b">
        <v>0</v>
      </c>
      <c r="G8382" t="s">
        <v>27</v>
      </c>
      <c r="H8382" s="4">
        <v>45762.000104166669</v>
      </c>
      <c r="I8382" t="b">
        <v>0</v>
      </c>
      <c r="J8382" t="b">
        <v>0</v>
      </c>
      <c r="K8382" t="s">
        <v>24</v>
      </c>
      <c r="L8382" t="s">
        <v>36</v>
      </c>
      <c r="N8382">
        <v>85</v>
      </c>
      <c r="O8382" t="s">
        <v>11417</v>
      </c>
      <c r="P8382" t="s">
        <v>11418</v>
      </c>
    </row>
    <row r="8383" spans="1:16" x14ac:dyDescent="0.25">
      <c r="A8383" t="s">
        <v>139</v>
      </c>
      <c r="B8383" t="s">
        <v>11419</v>
      </c>
      <c r="C8383" t="s">
        <v>49</v>
      </c>
      <c r="D8383" t="s">
        <v>3828</v>
      </c>
      <c r="E8383" t="s">
        <v>20</v>
      </c>
      <c r="F8383" t="b">
        <v>0</v>
      </c>
      <c r="G8383" t="s">
        <v>41</v>
      </c>
      <c r="H8383" s="4">
        <v>45762.0002662037</v>
      </c>
      <c r="I8383" t="b">
        <v>0</v>
      </c>
      <c r="J8383" t="b">
        <v>0</v>
      </c>
      <c r="K8383" t="s">
        <v>24</v>
      </c>
      <c r="L8383" t="s">
        <v>22</v>
      </c>
      <c r="M8383">
        <v>97406.3984375</v>
      </c>
      <c r="O8383" t="s">
        <v>11420</v>
      </c>
      <c r="P8383" t="s">
        <v>11421</v>
      </c>
    </row>
    <row r="8384" spans="1:16" x14ac:dyDescent="0.25">
      <c r="A8384" t="s">
        <v>2</v>
      </c>
      <c r="B8384" t="s">
        <v>5441</v>
      </c>
      <c r="C8384" t="s">
        <v>213</v>
      </c>
      <c r="D8384" t="s">
        <v>5534</v>
      </c>
      <c r="E8384" t="s">
        <v>20</v>
      </c>
      <c r="F8384" t="b">
        <v>0</v>
      </c>
      <c r="G8384" t="s">
        <v>27</v>
      </c>
      <c r="H8384" s="4">
        <v>45762.001539351862</v>
      </c>
      <c r="I8384" t="b">
        <v>0</v>
      </c>
      <c r="J8384" t="b">
        <v>1</v>
      </c>
      <c r="K8384" t="s">
        <v>24</v>
      </c>
      <c r="L8384" t="s">
        <v>22</v>
      </c>
      <c r="M8384">
        <v>88582</v>
      </c>
      <c r="O8384" t="s">
        <v>11422</v>
      </c>
      <c r="P8384" t="s">
        <v>11423</v>
      </c>
    </row>
    <row r="8385" spans="1:16" x14ac:dyDescent="0.25">
      <c r="A8385" t="s">
        <v>28</v>
      </c>
      <c r="B8385" t="s">
        <v>10884</v>
      </c>
      <c r="C8385" t="s">
        <v>425</v>
      </c>
      <c r="D8385" t="s">
        <v>3972</v>
      </c>
      <c r="E8385" t="s">
        <v>20</v>
      </c>
      <c r="F8385" t="b">
        <v>0</v>
      </c>
      <c r="G8385" t="s">
        <v>27</v>
      </c>
      <c r="H8385" s="4">
        <v>45762.001747685194</v>
      </c>
      <c r="I8385" t="b">
        <v>0</v>
      </c>
      <c r="J8385" t="b">
        <v>0</v>
      </c>
      <c r="K8385" t="s">
        <v>24</v>
      </c>
      <c r="L8385" t="s">
        <v>22</v>
      </c>
      <c r="M8385">
        <v>142500</v>
      </c>
      <c r="O8385" t="s">
        <v>69</v>
      </c>
      <c r="P8385" t="s">
        <v>662</v>
      </c>
    </row>
    <row r="8386" spans="1:16" x14ac:dyDescent="0.25">
      <c r="A8386" t="s">
        <v>25</v>
      </c>
      <c r="B8386" t="s">
        <v>11424</v>
      </c>
      <c r="C8386" t="s">
        <v>1339</v>
      </c>
      <c r="D8386" t="s">
        <v>2208</v>
      </c>
      <c r="E8386" t="s">
        <v>20</v>
      </c>
      <c r="F8386" t="b">
        <v>0</v>
      </c>
      <c r="G8386" t="s">
        <v>30</v>
      </c>
      <c r="H8386" s="4">
        <v>45762.167280092603</v>
      </c>
      <c r="I8386" t="b">
        <v>0</v>
      </c>
      <c r="J8386" t="b">
        <v>1</v>
      </c>
      <c r="K8386" t="s">
        <v>24</v>
      </c>
      <c r="L8386" t="s">
        <v>22</v>
      </c>
      <c r="M8386">
        <v>46988</v>
      </c>
      <c r="O8386" t="s">
        <v>4757</v>
      </c>
      <c r="P8386" t="s">
        <v>3307</v>
      </c>
    </row>
    <row r="8387" spans="1:16" x14ac:dyDescent="0.25">
      <c r="A8387" t="s">
        <v>0</v>
      </c>
      <c r="B8387" t="s">
        <v>11425</v>
      </c>
      <c r="C8387" t="s">
        <v>82</v>
      </c>
      <c r="D8387" t="s">
        <v>4108</v>
      </c>
      <c r="E8387" t="s">
        <v>20</v>
      </c>
      <c r="F8387" t="b">
        <v>0</v>
      </c>
      <c r="G8387" t="s">
        <v>27</v>
      </c>
      <c r="H8387" s="4">
        <v>45762.250034722223</v>
      </c>
      <c r="I8387" t="b">
        <v>0</v>
      </c>
      <c r="J8387" t="b">
        <v>1</v>
      </c>
      <c r="K8387" t="s">
        <v>24</v>
      </c>
      <c r="L8387" t="s">
        <v>22</v>
      </c>
      <c r="M8387">
        <v>180000</v>
      </c>
      <c r="O8387" t="s">
        <v>3445</v>
      </c>
      <c r="P8387" t="s">
        <v>11426</v>
      </c>
    </row>
    <row r="8388" spans="1:16" x14ac:dyDescent="0.25">
      <c r="A8388" t="s">
        <v>0</v>
      </c>
      <c r="B8388" t="s">
        <v>0</v>
      </c>
      <c r="C8388" t="s">
        <v>1917</v>
      </c>
      <c r="D8388" t="s">
        <v>2208</v>
      </c>
      <c r="E8388" t="s">
        <v>20</v>
      </c>
      <c r="F8388" t="b">
        <v>0</v>
      </c>
      <c r="G8388" t="s">
        <v>41</v>
      </c>
      <c r="H8388" s="4">
        <v>45762.250254629631</v>
      </c>
      <c r="I8388" t="b">
        <v>1</v>
      </c>
      <c r="J8388" t="b">
        <v>1</v>
      </c>
      <c r="K8388" t="s">
        <v>24</v>
      </c>
      <c r="L8388" t="s">
        <v>22</v>
      </c>
      <c r="M8388">
        <v>97500</v>
      </c>
      <c r="O8388" t="s">
        <v>11427</v>
      </c>
      <c r="P8388" t="s">
        <v>11428</v>
      </c>
    </row>
    <row r="8389" spans="1:16" x14ac:dyDescent="0.25">
      <c r="A8389" t="s">
        <v>139</v>
      </c>
      <c r="B8389" t="s">
        <v>11429</v>
      </c>
      <c r="C8389" t="s">
        <v>1100</v>
      </c>
      <c r="D8389" t="s">
        <v>3972</v>
      </c>
      <c r="E8389" t="s">
        <v>20</v>
      </c>
      <c r="F8389" t="b">
        <v>0</v>
      </c>
      <c r="G8389" t="s">
        <v>41</v>
      </c>
      <c r="H8389" s="4">
        <v>45762.250300925924</v>
      </c>
      <c r="I8389" t="b">
        <v>0</v>
      </c>
      <c r="J8389" t="b">
        <v>1</v>
      </c>
      <c r="K8389" t="s">
        <v>24</v>
      </c>
      <c r="L8389" t="s">
        <v>22</v>
      </c>
      <c r="M8389">
        <v>90000</v>
      </c>
      <c r="O8389" t="s">
        <v>11430</v>
      </c>
      <c r="P8389" t="s">
        <v>11431</v>
      </c>
    </row>
    <row r="8390" spans="1:16" x14ac:dyDescent="0.25">
      <c r="A8390" t="s">
        <v>2</v>
      </c>
      <c r="B8390" t="s">
        <v>2</v>
      </c>
      <c r="C8390" t="s">
        <v>1815</v>
      </c>
      <c r="D8390" t="s">
        <v>3972</v>
      </c>
      <c r="E8390" t="s">
        <v>20</v>
      </c>
      <c r="F8390" t="b">
        <v>0</v>
      </c>
      <c r="G8390" t="s">
        <v>41</v>
      </c>
      <c r="H8390" s="4">
        <v>45762.251493055563</v>
      </c>
      <c r="I8390" t="b">
        <v>0</v>
      </c>
      <c r="J8390" t="b">
        <v>0</v>
      </c>
      <c r="K8390" t="s">
        <v>24</v>
      </c>
      <c r="L8390" t="s">
        <v>22</v>
      </c>
      <c r="M8390">
        <v>110000</v>
      </c>
      <c r="O8390" t="s">
        <v>11432</v>
      </c>
      <c r="P8390" t="s">
        <v>3102</v>
      </c>
    </row>
    <row r="8391" spans="1:16" x14ac:dyDescent="0.25">
      <c r="A8391" t="s">
        <v>25</v>
      </c>
      <c r="B8391" t="s">
        <v>25</v>
      </c>
      <c r="C8391" t="s">
        <v>255</v>
      </c>
      <c r="D8391" t="s">
        <v>3967</v>
      </c>
      <c r="E8391" t="s">
        <v>20</v>
      </c>
      <c r="F8391" t="b">
        <v>0</v>
      </c>
      <c r="G8391" t="s">
        <v>255</v>
      </c>
      <c r="H8391" s="4">
        <v>45762.253333333327</v>
      </c>
      <c r="I8391" t="b">
        <v>0</v>
      </c>
      <c r="J8391" t="b">
        <v>0</v>
      </c>
      <c r="K8391" t="s">
        <v>255</v>
      </c>
      <c r="L8391" t="s">
        <v>22</v>
      </c>
      <c r="M8391">
        <v>60000</v>
      </c>
      <c r="O8391" t="s">
        <v>11433</v>
      </c>
      <c r="P8391" t="s">
        <v>11434</v>
      </c>
    </row>
    <row r="8392" spans="1:16" x14ac:dyDescent="0.25">
      <c r="A8392" t="s">
        <v>2</v>
      </c>
      <c r="B8392" t="s">
        <v>2</v>
      </c>
      <c r="C8392" t="s">
        <v>9179</v>
      </c>
      <c r="D8392" t="s">
        <v>3956</v>
      </c>
      <c r="E8392" t="s">
        <v>20</v>
      </c>
      <c r="F8392" t="b">
        <v>0</v>
      </c>
      <c r="G8392" t="s">
        <v>27</v>
      </c>
      <c r="H8392" s="4">
        <v>45762.334629629629</v>
      </c>
      <c r="I8392" t="b">
        <v>0</v>
      </c>
      <c r="J8392" t="b">
        <v>1</v>
      </c>
      <c r="K8392" t="s">
        <v>24</v>
      </c>
      <c r="L8392" t="s">
        <v>36</v>
      </c>
      <c r="N8392">
        <v>45.745002746582031</v>
      </c>
      <c r="O8392" t="s">
        <v>9180</v>
      </c>
      <c r="P8392" t="s">
        <v>9181</v>
      </c>
    </row>
    <row r="8393" spans="1:16" x14ac:dyDescent="0.25">
      <c r="A8393" t="s">
        <v>28</v>
      </c>
      <c r="B8393" t="s">
        <v>11435</v>
      </c>
      <c r="C8393" t="s">
        <v>757</v>
      </c>
      <c r="D8393" t="s">
        <v>2208</v>
      </c>
      <c r="E8393" t="s">
        <v>20</v>
      </c>
      <c r="F8393" t="b">
        <v>0</v>
      </c>
      <c r="G8393" t="s">
        <v>27</v>
      </c>
      <c r="H8393" s="4">
        <v>45762.334641203714</v>
      </c>
      <c r="I8393" t="b">
        <v>0</v>
      </c>
      <c r="J8393" t="b">
        <v>1</v>
      </c>
      <c r="K8393" t="s">
        <v>24</v>
      </c>
      <c r="L8393" t="s">
        <v>22</v>
      </c>
      <c r="M8393">
        <v>133417.5</v>
      </c>
      <c r="O8393" t="s">
        <v>11436</v>
      </c>
      <c r="P8393" t="s">
        <v>11437</v>
      </c>
    </row>
    <row r="8394" spans="1:16" x14ac:dyDescent="0.25">
      <c r="A8394" t="s">
        <v>0</v>
      </c>
      <c r="B8394" t="s">
        <v>11438</v>
      </c>
      <c r="C8394" t="s">
        <v>172</v>
      </c>
      <c r="D8394" t="s">
        <v>11439</v>
      </c>
      <c r="E8394" t="s">
        <v>20</v>
      </c>
      <c r="F8394" t="b">
        <v>0</v>
      </c>
      <c r="G8394" t="s">
        <v>27</v>
      </c>
      <c r="H8394" s="4">
        <v>45762.375115740739</v>
      </c>
      <c r="I8394" t="b">
        <v>1</v>
      </c>
      <c r="J8394" t="b">
        <v>0</v>
      </c>
      <c r="K8394" t="s">
        <v>24</v>
      </c>
      <c r="L8394" t="s">
        <v>22</v>
      </c>
      <c r="M8394">
        <v>107500</v>
      </c>
      <c r="O8394" t="s">
        <v>11440</v>
      </c>
    </row>
    <row r="8395" spans="1:16" x14ac:dyDescent="0.25">
      <c r="A8395" t="s">
        <v>0</v>
      </c>
      <c r="B8395" t="s">
        <v>0</v>
      </c>
      <c r="C8395" t="s">
        <v>11441</v>
      </c>
      <c r="D8395" t="s">
        <v>7546</v>
      </c>
      <c r="E8395" t="s">
        <v>34</v>
      </c>
      <c r="F8395" t="b">
        <v>0</v>
      </c>
      <c r="G8395" t="s">
        <v>35</v>
      </c>
      <c r="H8395" s="4">
        <v>45762.417094907411</v>
      </c>
      <c r="I8395" t="b">
        <v>0</v>
      </c>
      <c r="J8395" t="b">
        <v>0</v>
      </c>
      <c r="K8395" t="s">
        <v>24</v>
      </c>
      <c r="L8395" t="s">
        <v>36</v>
      </c>
      <c r="N8395">
        <v>15</v>
      </c>
      <c r="O8395" t="s">
        <v>7547</v>
      </c>
      <c r="P8395" t="s">
        <v>61</v>
      </c>
    </row>
    <row r="8396" spans="1:16" x14ac:dyDescent="0.25">
      <c r="A8396" t="s">
        <v>19</v>
      </c>
      <c r="B8396" t="s">
        <v>11442</v>
      </c>
      <c r="C8396" t="s">
        <v>39</v>
      </c>
      <c r="D8396" t="s">
        <v>4092</v>
      </c>
      <c r="E8396" t="s">
        <v>20</v>
      </c>
      <c r="F8396" t="b">
        <v>1</v>
      </c>
      <c r="G8396" t="s">
        <v>52</v>
      </c>
      <c r="H8396" s="4">
        <v>45762.41783564815</v>
      </c>
      <c r="I8396" t="b">
        <v>0</v>
      </c>
      <c r="J8396" t="b">
        <v>1</v>
      </c>
      <c r="K8396" t="s">
        <v>24</v>
      </c>
      <c r="L8396" t="s">
        <v>22</v>
      </c>
      <c r="M8396">
        <v>125832</v>
      </c>
      <c r="O8396" t="s">
        <v>1684</v>
      </c>
      <c r="P8396" t="s">
        <v>1876</v>
      </c>
    </row>
    <row r="8397" spans="1:16" x14ac:dyDescent="0.25">
      <c r="A8397" t="s">
        <v>2</v>
      </c>
      <c r="B8397" t="s">
        <v>11443</v>
      </c>
      <c r="C8397" t="s">
        <v>352</v>
      </c>
      <c r="D8397" t="s">
        <v>3956</v>
      </c>
      <c r="E8397" t="s">
        <v>34</v>
      </c>
      <c r="F8397" t="b">
        <v>0</v>
      </c>
      <c r="G8397" t="s">
        <v>30</v>
      </c>
      <c r="H8397" s="4">
        <v>45762.418946759259</v>
      </c>
      <c r="I8397" t="b">
        <v>0</v>
      </c>
      <c r="J8397" t="b">
        <v>1</v>
      </c>
      <c r="K8397" t="s">
        <v>24</v>
      </c>
      <c r="L8397" t="s">
        <v>36</v>
      </c>
      <c r="N8397">
        <v>62.560001373291023</v>
      </c>
      <c r="O8397" t="s">
        <v>341</v>
      </c>
      <c r="P8397" t="s">
        <v>1428</v>
      </c>
    </row>
    <row r="8398" spans="1:16" x14ac:dyDescent="0.25">
      <c r="A8398" t="s">
        <v>1</v>
      </c>
      <c r="B8398" t="s">
        <v>11444</v>
      </c>
      <c r="C8398" t="s">
        <v>151</v>
      </c>
      <c r="D8398" t="s">
        <v>3972</v>
      </c>
      <c r="E8398" t="s">
        <v>20</v>
      </c>
      <c r="F8398" t="b">
        <v>0</v>
      </c>
      <c r="G8398" t="s">
        <v>30</v>
      </c>
      <c r="H8398" s="4">
        <v>45762.458831018521</v>
      </c>
      <c r="I8398" t="b">
        <v>0</v>
      </c>
      <c r="J8398" t="b">
        <v>1</v>
      </c>
      <c r="K8398" t="s">
        <v>24</v>
      </c>
      <c r="L8398" t="s">
        <v>22</v>
      </c>
      <c r="M8398">
        <v>287500</v>
      </c>
      <c r="O8398" t="s">
        <v>69</v>
      </c>
    </row>
    <row r="8399" spans="1:16" x14ac:dyDescent="0.25">
      <c r="A8399" t="s">
        <v>0</v>
      </c>
      <c r="B8399" t="s">
        <v>5466</v>
      </c>
      <c r="C8399" t="s">
        <v>1353</v>
      </c>
      <c r="D8399" t="s">
        <v>4092</v>
      </c>
      <c r="E8399" t="s">
        <v>51</v>
      </c>
      <c r="F8399" t="b">
        <v>0</v>
      </c>
      <c r="G8399" t="s">
        <v>52</v>
      </c>
      <c r="H8399" s="4">
        <v>45762.459004629629</v>
      </c>
      <c r="I8399" t="b">
        <v>0</v>
      </c>
      <c r="J8399" t="b">
        <v>1</v>
      </c>
      <c r="K8399" t="s">
        <v>24</v>
      </c>
      <c r="L8399" t="s">
        <v>36</v>
      </c>
      <c r="N8399">
        <v>29.5</v>
      </c>
      <c r="O8399" t="s">
        <v>2579</v>
      </c>
      <c r="P8399" t="s">
        <v>10217</v>
      </c>
    </row>
    <row r="8400" spans="1:16" x14ac:dyDescent="0.25">
      <c r="A8400" t="s">
        <v>40</v>
      </c>
      <c r="B8400" t="s">
        <v>11445</v>
      </c>
      <c r="C8400" t="s">
        <v>11446</v>
      </c>
      <c r="D8400" t="s">
        <v>3828</v>
      </c>
      <c r="E8400" t="s">
        <v>20</v>
      </c>
      <c r="F8400" t="b">
        <v>0</v>
      </c>
      <c r="G8400" t="s">
        <v>27</v>
      </c>
      <c r="H8400" s="4">
        <v>45762.45957175926</v>
      </c>
      <c r="I8400" t="b">
        <v>0</v>
      </c>
      <c r="J8400" t="b">
        <v>1</v>
      </c>
      <c r="K8400" t="s">
        <v>24</v>
      </c>
      <c r="L8400" t="s">
        <v>22</v>
      </c>
      <c r="M8400">
        <v>132500</v>
      </c>
      <c r="O8400" t="s">
        <v>1144</v>
      </c>
      <c r="P8400" t="s">
        <v>11447</v>
      </c>
    </row>
    <row r="8401" spans="1:16" x14ac:dyDescent="0.25">
      <c r="A8401" t="s">
        <v>89</v>
      </c>
      <c r="B8401" t="s">
        <v>11448</v>
      </c>
      <c r="C8401" t="s">
        <v>1268</v>
      </c>
      <c r="D8401" t="s">
        <v>4034</v>
      </c>
      <c r="E8401" t="s">
        <v>20</v>
      </c>
      <c r="F8401" t="b">
        <v>0</v>
      </c>
      <c r="G8401" t="s">
        <v>1268</v>
      </c>
      <c r="H8401" s="4">
        <v>45762.508611111109</v>
      </c>
      <c r="I8401" t="b">
        <v>0</v>
      </c>
      <c r="J8401" t="b">
        <v>0</v>
      </c>
      <c r="K8401" t="s">
        <v>1268</v>
      </c>
      <c r="L8401" t="s">
        <v>22</v>
      </c>
      <c r="M8401">
        <v>70800</v>
      </c>
      <c r="O8401" t="s">
        <v>11449</v>
      </c>
      <c r="P8401" t="s">
        <v>11450</v>
      </c>
    </row>
    <row r="8402" spans="1:16" x14ac:dyDescent="0.25">
      <c r="A8402" t="s">
        <v>2</v>
      </c>
      <c r="B8402" t="s">
        <v>1520</v>
      </c>
      <c r="C8402" t="s">
        <v>114</v>
      </c>
      <c r="D8402" t="s">
        <v>3972</v>
      </c>
      <c r="E8402" t="s">
        <v>20</v>
      </c>
      <c r="F8402" t="b">
        <v>0</v>
      </c>
      <c r="G8402" t="s">
        <v>23</v>
      </c>
      <c r="H8402" s="4">
        <v>45762.517939814818</v>
      </c>
      <c r="I8402" t="b">
        <v>0</v>
      </c>
      <c r="J8402" t="b">
        <v>0</v>
      </c>
      <c r="K8402" t="s">
        <v>24</v>
      </c>
      <c r="L8402" t="s">
        <v>22</v>
      </c>
      <c r="M8402">
        <v>190000</v>
      </c>
      <c r="O8402" t="s">
        <v>11451</v>
      </c>
      <c r="P8402" t="s">
        <v>11452</v>
      </c>
    </row>
    <row r="8403" spans="1:16" x14ac:dyDescent="0.25">
      <c r="A8403" t="s">
        <v>0</v>
      </c>
      <c r="B8403" t="s">
        <v>1070</v>
      </c>
      <c r="C8403" t="s">
        <v>306</v>
      </c>
      <c r="D8403" t="s">
        <v>3972</v>
      </c>
      <c r="E8403" t="s">
        <v>20</v>
      </c>
      <c r="F8403" t="b">
        <v>0</v>
      </c>
      <c r="G8403" t="s">
        <v>27</v>
      </c>
      <c r="H8403" s="4">
        <v>45762.54178240741</v>
      </c>
      <c r="I8403" t="b">
        <v>1</v>
      </c>
      <c r="J8403" t="b">
        <v>1</v>
      </c>
      <c r="K8403" t="s">
        <v>24</v>
      </c>
      <c r="L8403" t="s">
        <v>36</v>
      </c>
      <c r="N8403">
        <v>49</v>
      </c>
      <c r="O8403" t="s">
        <v>74</v>
      </c>
      <c r="P8403" t="s">
        <v>1372</v>
      </c>
    </row>
    <row r="8404" spans="1:16" x14ac:dyDescent="0.25">
      <c r="A8404" t="s">
        <v>0</v>
      </c>
      <c r="B8404" t="s">
        <v>10775</v>
      </c>
      <c r="C8404" t="s">
        <v>750</v>
      </c>
      <c r="D8404" t="s">
        <v>2532</v>
      </c>
      <c r="E8404" t="s">
        <v>20</v>
      </c>
      <c r="F8404" t="b">
        <v>0</v>
      </c>
      <c r="G8404" t="s">
        <v>35</v>
      </c>
      <c r="H8404" s="4">
        <v>45762.542037037027</v>
      </c>
      <c r="I8404" t="b">
        <v>0</v>
      </c>
      <c r="J8404" t="b">
        <v>1</v>
      </c>
      <c r="K8404" t="s">
        <v>24</v>
      </c>
      <c r="L8404" t="s">
        <v>22</v>
      </c>
      <c r="M8404">
        <v>50200</v>
      </c>
      <c r="O8404" t="s">
        <v>1172</v>
      </c>
      <c r="P8404" t="s">
        <v>10776</v>
      </c>
    </row>
    <row r="8405" spans="1:16" x14ac:dyDescent="0.25">
      <c r="A8405" t="s">
        <v>25</v>
      </c>
      <c r="B8405" t="s">
        <v>25</v>
      </c>
      <c r="C8405" t="s">
        <v>10982</v>
      </c>
      <c r="D8405" t="s">
        <v>3972</v>
      </c>
      <c r="E8405" t="s">
        <v>20</v>
      </c>
      <c r="F8405" t="b">
        <v>0</v>
      </c>
      <c r="G8405" t="s">
        <v>52</v>
      </c>
      <c r="H8405" s="4">
        <v>45762.542233796303</v>
      </c>
      <c r="I8405" t="b">
        <v>0</v>
      </c>
      <c r="J8405" t="b">
        <v>0</v>
      </c>
      <c r="K8405" t="s">
        <v>24</v>
      </c>
      <c r="L8405" t="s">
        <v>22</v>
      </c>
      <c r="M8405">
        <v>100000</v>
      </c>
      <c r="O8405" t="s">
        <v>1567</v>
      </c>
      <c r="P8405" t="s">
        <v>11453</v>
      </c>
    </row>
    <row r="8406" spans="1:16" x14ac:dyDescent="0.25">
      <c r="A8406" t="s">
        <v>89</v>
      </c>
      <c r="B8406" t="s">
        <v>11454</v>
      </c>
      <c r="C8406" t="s">
        <v>236</v>
      </c>
      <c r="D8406" t="s">
        <v>81</v>
      </c>
      <c r="E8406" t="s">
        <v>20</v>
      </c>
      <c r="F8406" t="b">
        <v>0</v>
      </c>
      <c r="G8406" t="s">
        <v>27</v>
      </c>
      <c r="H8406" s="4">
        <v>45762.542951388888</v>
      </c>
      <c r="I8406" t="b">
        <v>0</v>
      </c>
      <c r="J8406" t="b">
        <v>1</v>
      </c>
      <c r="K8406" t="s">
        <v>24</v>
      </c>
      <c r="L8406" t="s">
        <v>22</v>
      </c>
      <c r="M8406">
        <v>195000</v>
      </c>
      <c r="O8406" t="s">
        <v>81</v>
      </c>
      <c r="P8406" t="s">
        <v>11455</v>
      </c>
    </row>
    <row r="8407" spans="1:16" x14ac:dyDescent="0.25">
      <c r="A8407" t="s">
        <v>139</v>
      </c>
      <c r="B8407" t="s">
        <v>11456</v>
      </c>
      <c r="C8407" t="s">
        <v>120</v>
      </c>
      <c r="D8407" t="s">
        <v>3972</v>
      </c>
      <c r="E8407" t="s">
        <v>20</v>
      </c>
      <c r="F8407" t="b">
        <v>0</v>
      </c>
      <c r="G8407" t="s">
        <v>35</v>
      </c>
      <c r="H8407" s="4">
        <v>45762.583738425928</v>
      </c>
      <c r="I8407" t="b">
        <v>1</v>
      </c>
      <c r="J8407" t="b">
        <v>0</v>
      </c>
      <c r="K8407" t="s">
        <v>24</v>
      </c>
      <c r="L8407" t="s">
        <v>22</v>
      </c>
      <c r="M8407">
        <v>97500</v>
      </c>
      <c r="O8407" t="s">
        <v>10701</v>
      </c>
      <c r="P8407" t="s">
        <v>726</v>
      </c>
    </row>
    <row r="8408" spans="1:16" x14ac:dyDescent="0.25">
      <c r="A8408" t="s">
        <v>1</v>
      </c>
      <c r="B8408" t="s">
        <v>844</v>
      </c>
      <c r="C8408" t="s">
        <v>151</v>
      </c>
      <c r="D8408" t="s">
        <v>11457</v>
      </c>
      <c r="E8408" t="s">
        <v>20</v>
      </c>
      <c r="F8408" t="b">
        <v>0</v>
      </c>
      <c r="G8408" t="s">
        <v>30</v>
      </c>
      <c r="H8408" s="4">
        <v>45762.584398148138</v>
      </c>
      <c r="I8408" t="b">
        <v>0</v>
      </c>
      <c r="J8408" t="b">
        <v>1</v>
      </c>
      <c r="K8408" t="s">
        <v>24</v>
      </c>
      <c r="L8408" t="s">
        <v>22</v>
      </c>
      <c r="M8408">
        <v>142500</v>
      </c>
      <c r="O8408" t="s">
        <v>341</v>
      </c>
      <c r="P8408" t="s">
        <v>302</v>
      </c>
    </row>
    <row r="8409" spans="1:16" x14ac:dyDescent="0.25">
      <c r="A8409" t="s">
        <v>40</v>
      </c>
      <c r="B8409" t="s">
        <v>40</v>
      </c>
      <c r="C8409" t="s">
        <v>2902</v>
      </c>
      <c r="D8409" t="s">
        <v>3828</v>
      </c>
      <c r="E8409" t="s">
        <v>20</v>
      </c>
      <c r="F8409" t="b">
        <v>0</v>
      </c>
      <c r="G8409" t="s">
        <v>27</v>
      </c>
      <c r="H8409" s="4">
        <v>45762.584618055553</v>
      </c>
      <c r="I8409" t="b">
        <v>0</v>
      </c>
      <c r="J8409" t="b">
        <v>1</v>
      </c>
      <c r="K8409" t="s">
        <v>24</v>
      </c>
      <c r="L8409" t="s">
        <v>22</v>
      </c>
      <c r="M8409">
        <v>107138.90625</v>
      </c>
      <c r="O8409" t="s">
        <v>11458</v>
      </c>
      <c r="P8409" t="s">
        <v>11459</v>
      </c>
    </row>
    <row r="8410" spans="1:16" x14ac:dyDescent="0.25">
      <c r="A8410" t="s">
        <v>2</v>
      </c>
      <c r="B8410" t="s">
        <v>195</v>
      </c>
      <c r="C8410" t="s">
        <v>713</v>
      </c>
      <c r="D8410" t="s">
        <v>7852</v>
      </c>
      <c r="E8410" t="s">
        <v>20</v>
      </c>
      <c r="F8410" t="b">
        <v>0</v>
      </c>
      <c r="G8410" t="s">
        <v>27</v>
      </c>
      <c r="H8410" s="4">
        <v>45762.584652777783</v>
      </c>
      <c r="I8410" t="b">
        <v>1</v>
      </c>
      <c r="J8410" t="b">
        <v>1</v>
      </c>
      <c r="K8410" t="s">
        <v>24</v>
      </c>
      <c r="L8410" t="s">
        <v>22</v>
      </c>
      <c r="M8410">
        <v>176938.65625</v>
      </c>
      <c r="O8410" t="s">
        <v>3704</v>
      </c>
      <c r="P8410" t="s">
        <v>11460</v>
      </c>
    </row>
    <row r="8411" spans="1:16" x14ac:dyDescent="0.25">
      <c r="A8411" t="s">
        <v>191</v>
      </c>
      <c r="B8411" t="s">
        <v>11461</v>
      </c>
      <c r="C8411" t="s">
        <v>3387</v>
      </c>
      <c r="D8411" t="s">
        <v>3972</v>
      </c>
      <c r="E8411" t="s">
        <v>51</v>
      </c>
      <c r="F8411" t="b">
        <v>0</v>
      </c>
      <c r="G8411" t="s">
        <v>27</v>
      </c>
      <c r="H8411" s="4">
        <v>45762.584745370368</v>
      </c>
      <c r="I8411" t="b">
        <v>0</v>
      </c>
      <c r="J8411" t="b">
        <v>0</v>
      </c>
      <c r="K8411" t="s">
        <v>24</v>
      </c>
      <c r="L8411" t="s">
        <v>36</v>
      </c>
      <c r="N8411">
        <v>115</v>
      </c>
      <c r="O8411" t="s">
        <v>81</v>
      </c>
      <c r="P8411" t="s">
        <v>11462</v>
      </c>
    </row>
    <row r="8412" spans="1:16" x14ac:dyDescent="0.25">
      <c r="A8412" t="s">
        <v>0</v>
      </c>
      <c r="B8412" t="s">
        <v>343</v>
      </c>
      <c r="C8412" t="s">
        <v>142</v>
      </c>
      <c r="D8412" t="s">
        <v>3828</v>
      </c>
      <c r="E8412" t="s">
        <v>20</v>
      </c>
      <c r="F8412" t="b">
        <v>0</v>
      </c>
      <c r="G8412" t="s">
        <v>27</v>
      </c>
      <c r="H8412" s="4">
        <v>45762.625104166669</v>
      </c>
      <c r="I8412" t="b">
        <v>1</v>
      </c>
      <c r="J8412" t="b">
        <v>0</v>
      </c>
      <c r="K8412" t="s">
        <v>24</v>
      </c>
      <c r="L8412" t="s">
        <v>36</v>
      </c>
      <c r="N8412">
        <v>67.5</v>
      </c>
      <c r="O8412" t="s">
        <v>1444</v>
      </c>
      <c r="P8412" t="s">
        <v>11463</v>
      </c>
    </row>
    <row r="8413" spans="1:16" x14ac:dyDescent="0.25">
      <c r="A8413" t="s">
        <v>0</v>
      </c>
      <c r="B8413" t="s">
        <v>11464</v>
      </c>
      <c r="C8413" t="s">
        <v>236</v>
      </c>
      <c r="D8413" t="s">
        <v>131</v>
      </c>
      <c r="F8413" t="b">
        <v>0</v>
      </c>
      <c r="G8413" t="s">
        <v>27</v>
      </c>
      <c r="H8413" s="4">
        <v>45762.625104166669</v>
      </c>
      <c r="I8413" t="b">
        <v>0</v>
      </c>
      <c r="J8413" t="b">
        <v>0</v>
      </c>
      <c r="K8413" t="s">
        <v>24</v>
      </c>
      <c r="L8413" t="s">
        <v>36</v>
      </c>
      <c r="N8413">
        <v>77.5</v>
      </c>
      <c r="O8413" t="s">
        <v>131</v>
      </c>
      <c r="P8413" t="s">
        <v>10505</v>
      </c>
    </row>
    <row r="8414" spans="1:16" x14ac:dyDescent="0.25">
      <c r="A8414" t="s">
        <v>40</v>
      </c>
      <c r="B8414" t="s">
        <v>40</v>
      </c>
      <c r="C8414" t="s">
        <v>810</v>
      </c>
      <c r="D8414" t="s">
        <v>81</v>
      </c>
      <c r="E8414" t="s">
        <v>20</v>
      </c>
      <c r="F8414" t="b">
        <v>0</v>
      </c>
      <c r="G8414" t="s">
        <v>27</v>
      </c>
      <c r="H8414" s="4">
        <v>45762.626238425917</v>
      </c>
      <c r="I8414" t="b">
        <v>0</v>
      </c>
      <c r="J8414" t="b">
        <v>1</v>
      </c>
      <c r="K8414" t="s">
        <v>24</v>
      </c>
      <c r="L8414" t="s">
        <v>22</v>
      </c>
      <c r="M8414">
        <v>170000</v>
      </c>
      <c r="O8414" t="s">
        <v>81</v>
      </c>
      <c r="P8414" t="s">
        <v>764</v>
      </c>
    </row>
    <row r="8415" spans="1:16" x14ac:dyDescent="0.25">
      <c r="A8415" t="s">
        <v>1</v>
      </c>
      <c r="B8415" t="s">
        <v>11465</v>
      </c>
      <c r="C8415" t="s">
        <v>810</v>
      </c>
      <c r="D8415" t="s">
        <v>81</v>
      </c>
      <c r="E8415" t="s">
        <v>20</v>
      </c>
      <c r="F8415" t="b">
        <v>0</v>
      </c>
      <c r="G8415" t="s">
        <v>27</v>
      </c>
      <c r="H8415" s="4">
        <v>45762.626261574071</v>
      </c>
      <c r="I8415" t="b">
        <v>0</v>
      </c>
      <c r="J8415" t="b">
        <v>1</v>
      </c>
      <c r="K8415" t="s">
        <v>24</v>
      </c>
      <c r="L8415" t="s">
        <v>22</v>
      </c>
      <c r="M8415">
        <v>212500</v>
      </c>
      <c r="O8415" t="s">
        <v>81</v>
      </c>
      <c r="P8415" t="s">
        <v>9015</v>
      </c>
    </row>
    <row r="8416" spans="1:16" x14ac:dyDescent="0.25">
      <c r="A8416" t="s">
        <v>40</v>
      </c>
      <c r="B8416" t="s">
        <v>5402</v>
      </c>
      <c r="C8416" t="s">
        <v>2681</v>
      </c>
      <c r="D8416" t="s">
        <v>3828</v>
      </c>
      <c r="E8416" t="s">
        <v>20</v>
      </c>
      <c r="F8416" t="b">
        <v>0</v>
      </c>
      <c r="G8416" t="s">
        <v>27</v>
      </c>
      <c r="H8416" s="4">
        <v>45762.626284722217</v>
      </c>
      <c r="I8416" t="b">
        <v>0</v>
      </c>
      <c r="J8416" t="b">
        <v>0</v>
      </c>
      <c r="K8416" t="s">
        <v>24</v>
      </c>
      <c r="L8416" t="s">
        <v>22</v>
      </c>
      <c r="M8416">
        <v>135000</v>
      </c>
      <c r="O8416" t="s">
        <v>1422</v>
      </c>
      <c r="P8416" t="s">
        <v>7416</v>
      </c>
    </row>
    <row r="8417" spans="1:16" x14ac:dyDescent="0.25">
      <c r="A8417" t="s">
        <v>2</v>
      </c>
      <c r="B8417" t="s">
        <v>2</v>
      </c>
      <c r="C8417" t="s">
        <v>1393</v>
      </c>
      <c r="D8417" t="s">
        <v>3972</v>
      </c>
      <c r="E8417" t="s">
        <v>20</v>
      </c>
      <c r="F8417" t="b">
        <v>0</v>
      </c>
      <c r="G8417" t="s">
        <v>41</v>
      </c>
      <c r="H8417" s="4">
        <v>45762.666967592602</v>
      </c>
      <c r="I8417" t="b">
        <v>1</v>
      </c>
      <c r="J8417" t="b">
        <v>0</v>
      </c>
      <c r="K8417" t="s">
        <v>24</v>
      </c>
      <c r="L8417" t="s">
        <v>22</v>
      </c>
      <c r="M8417">
        <v>160000</v>
      </c>
      <c r="O8417" t="s">
        <v>131</v>
      </c>
      <c r="P8417" t="s">
        <v>1054</v>
      </c>
    </row>
    <row r="8418" spans="1:16" x14ac:dyDescent="0.25">
      <c r="A8418" t="s">
        <v>0</v>
      </c>
      <c r="B8418" t="s">
        <v>993</v>
      </c>
      <c r="C8418" t="s">
        <v>143</v>
      </c>
      <c r="D8418" t="s">
        <v>3828</v>
      </c>
      <c r="E8418" t="s">
        <v>51</v>
      </c>
      <c r="F8418" t="b">
        <v>0</v>
      </c>
      <c r="G8418" t="s">
        <v>35</v>
      </c>
      <c r="H8418" s="4">
        <v>45762.667037037027</v>
      </c>
      <c r="I8418" t="b">
        <v>1</v>
      </c>
      <c r="J8418" t="b">
        <v>0</v>
      </c>
      <c r="K8418" t="s">
        <v>24</v>
      </c>
      <c r="L8418" t="s">
        <v>36</v>
      </c>
      <c r="N8418">
        <v>26</v>
      </c>
      <c r="O8418" t="s">
        <v>1367</v>
      </c>
      <c r="P8418" t="s">
        <v>496</v>
      </c>
    </row>
    <row r="8419" spans="1:16" x14ac:dyDescent="0.25">
      <c r="A8419" t="s">
        <v>0</v>
      </c>
      <c r="B8419" t="s">
        <v>218</v>
      </c>
      <c r="C8419" t="s">
        <v>33</v>
      </c>
      <c r="D8419" t="s">
        <v>3828</v>
      </c>
      <c r="E8419" t="s">
        <v>219</v>
      </c>
      <c r="F8419" t="b">
        <v>0</v>
      </c>
      <c r="G8419" t="s">
        <v>35</v>
      </c>
      <c r="H8419" s="4">
        <v>45762.667037037027</v>
      </c>
      <c r="I8419" t="b">
        <v>0</v>
      </c>
      <c r="J8419" t="b">
        <v>0</v>
      </c>
      <c r="K8419" t="s">
        <v>24</v>
      </c>
      <c r="L8419" t="s">
        <v>22</v>
      </c>
      <c r="M8419">
        <v>50000</v>
      </c>
      <c r="O8419" t="s">
        <v>1024</v>
      </c>
      <c r="P8419" t="s">
        <v>1321</v>
      </c>
    </row>
    <row r="8420" spans="1:16" x14ac:dyDescent="0.25">
      <c r="A8420" t="s">
        <v>2</v>
      </c>
      <c r="B8420" t="s">
        <v>11266</v>
      </c>
      <c r="C8420" t="s">
        <v>423</v>
      </c>
      <c r="D8420" t="s">
        <v>3972</v>
      </c>
      <c r="E8420" t="s">
        <v>631</v>
      </c>
      <c r="F8420" t="b">
        <v>0</v>
      </c>
      <c r="G8420" t="s">
        <v>27</v>
      </c>
      <c r="H8420" s="4">
        <v>45762.667962962973</v>
      </c>
      <c r="I8420" t="b">
        <v>0</v>
      </c>
      <c r="J8420" t="b">
        <v>1</v>
      </c>
      <c r="K8420" t="s">
        <v>24</v>
      </c>
      <c r="L8420" t="s">
        <v>22</v>
      </c>
      <c r="M8420">
        <v>77500</v>
      </c>
      <c r="O8420" t="s">
        <v>3208</v>
      </c>
      <c r="P8420" t="s">
        <v>11268</v>
      </c>
    </row>
    <row r="8421" spans="1:16" x14ac:dyDescent="0.25">
      <c r="A8421" t="s">
        <v>40</v>
      </c>
      <c r="B8421" t="s">
        <v>7489</v>
      </c>
      <c r="C8421" t="s">
        <v>825</v>
      </c>
      <c r="D8421" t="s">
        <v>3828</v>
      </c>
      <c r="E8421" t="s">
        <v>20</v>
      </c>
      <c r="F8421" t="b">
        <v>0</v>
      </c>
      <c r="G8421" t="s">
        <v>27</v>
      </c>
      <c r="H8421" s="4">
        <v>45762.668009259258</v>
      </c>
      <c r="I8421" t="b">
        <v>1</v>
      </c>
      <c r="J8421" t="b">
        <v>1</v>
      </c>
      <c r="K8421" t="s">
        <v>24</v>
      </c>
      <c r="L8421" t="s">
        <v>22</v>
      </c>
      <c r="M8421">
        <v>147500</v>
      </c>
      <c r="O8421" t="s">
        <v>2576</v>
      </c>
      <c r="P8421" t="s">
        <v>7490</v>
      </c>
    </row>
    <row r="8422" spans="1:16" x14ac:dyDescent="0.25">
      <c r="A8422" t="s">
        <v>2</v>
      </c>
      <c r="B8422" t="s">
        <v>11266</v>
      </c>
      <c r="C8422" t="s">
        <v>423</v>
      </c>
      <c r="D8422" t="s">
        <v>3972</v>
      </c>
      <c r="E8422" t="s">
        <v>631</v>
      </c>
      <c r="F8422" t="b">
        <v>0</v>
      </c>
      <c r="G8422" t="s">
        <v>41</v>
      </c>
      <c r="H8422" s="4">
        <v>45762.668391203697</v>
      </c>
      <c r="I8422" t="b">
        <v>0</v>
      </c>
      <c r="J8422" t="b">
        <v>1</v>
      </c>
      <c r="K8422" t="s">
        <v>24</v>
      </c>
      <c r="L8422" t="s">
        <v>22</v>
      </c>
      <c r="M8422">
        <v>77500</v>
      </c>
      <c r="O8422" t="s">
        <v>3208</v>
      </c>
      <c r="P8422" t="s">
        <v>11268</v>
      </c>
    </row>
    <row r="8423" spans="1:16" x14ac:dyDescent="0.25">
      <c r="A8423" t="s">
        <v>2</v>
      </c>
      <c r="B8423" t="s">
        <v>11466</v>
      </c>
      <c r="C8423" t="s">
        <v>192</v>
      </c>
      <c r="D8423" t="s">
        <v>3828</v>
      </c>
      <c r="E8423" t="s">
        <v>20</v>
      </c>
      <c r="F8423" t="b">
        <v>0</v>
      </c>
      <c r="G8423" t="s">
        <v>27</v>
      </c>
      <c r="H8423" s="4">
        <v>45762.709594907406</v>
      </c>
      <c r="I8423" t="b">
        <v>1</v>
      </c>
      <c r="J8423" t="b">
        <v>1</v>
      </c>
      <c r="K8423" t="s">
        <v>24</v>
      </c>
      <c r="L8423" t="s">
        <v>36</v>
      </c>
      <c r="N8423">
        <v>45</v>
      </c>
      <c r="O8423" t="s">
        <v>1357</v>
      </c>
      <c r="P8423" t="s">
        <v>11467</v>
      </c>
    </row>
    <row r="8424" spans="1:16" x14ac:dyDescent="0.25">
      <c r="A8424" t="s">
        <v>2</v>
      </c>
      <c r="B8424" t="s">
        <v>11468</v>
      </c>
      <c r="C8424" t="s">
        <v>615</v>
      </c>
      <c r="D8424" t="s">
        <v>3828</v>
      </c>
      <c r="E8424" t="s">
        <v>20</v>
      </c>
      <c r="F8424" t="b">
        <v>0</v>
      </c>
      <c r="G8424" t="s">
        <v>27</v>
      </c>
      <c r="H8424" s="4">
        <v>45762.709675925929</v>
      </c>
      <c r="I8424" t="b">
        <v>1</v>
      </c>
      <c r="J8424" t="b">
        <v>0</v>
      </c>
      <c r="K8424" t="s">
        <v>24</v>
      </c>
      <c r="L8424" t="s">
        <v>22</v>
      </c>
      <c r="M8424">
        <v>123866.5</v>
      </c>
      <c r="O8424" t="s">
        <v>11469</v>
      </c>
      <c r="P8424" t="s">
        <v>11470</v>
      </c>
    </row>
    <row r="8425" spans="1:16" x14ac:dyDescent="0.25">
      <c r="A8425" t="s">
        <v>2</v>
      </c>
      <c r="B8425" t="s">
        <v>2</v>
      </c>
      <c r="C8425" t="s">
        <v>11471</v>
      </c>
      <c r="D8425" t="s">
        <v>3828</v>
      </c>
      <c r="E8425" t="s">
        <v>20</v>
      </c>
      <c r="F8425" t="b">
        <v>0</v>
      </c>
      <c r="G8425" t="s">
        <v>35</v>
      </c>
      <c r="H8425" s="4">
        <v>45762.710277777784</v>
      </c>
      <c r="I8425" t="b">
        <v>1</v>
      </c>
      <c r="J8425" t="b">
        <v>0</v>
      </c>
      <c r="K8425" t="s">
        <v>24</v>
      </c>
      <c r="L8425" t="s">
        <v>36</v>
      </c>
      <c r="N8425">
        <v>71.100006103515625</v>
      </c>
      <c r="O8425" t="s">
        <v>11472</v>
      </c>
      <c r="P8425" t="s">
        <v>11473</v>
      </c>
    </row>
    <row r="8426" spans="1:16" x14ac:dyDescent="0.25">
      <c r="A8426" t="s">
        <v>25</v>
      </c>
      <c r="B8426" t="s">
        <v>25</v>
      </c>
      <c r="C8426" t="s">
        <v>1985</v>
      </c>
      <c r="D8426" t="s">
        <v>3972</v>
      </c>
      <c r="E8426" t="s">
        <v>51</v>
      </c>
      <c r="F8426" t="b">
        <v>0</v>
      </c>
      <c r="G8426" t="s">
        <v>27</v>
      </c>
      <c r="H8426" s="4">
        <v>45762.750150462962</v>
      </c>
      <c r="I8426" t="b">
        <v>1</v>
      </c>
      <c r="J8426" t="b">
        <v>0</v>
      </c>
      <c r="K8426" t="s">
        <v>24</v>
      </c>
      <c r="L8426" t="s">
        <v>36</v>
      </c>
      <c r="N8426">
        <v>51.5</v>
      </c>
      <c r="O8426" t="s">
        <v>74</v>
      </c>
      <c r="P8426" t="s">
        <v>48</v>
      </c>
    </row>
    <row r="8427" spans="1:16" x14ac:dyDescent="0.25">
      <c r="A8427" t="s">
        <v>2</v>
      </c>
      <c r="B8427" t="s">
        <v>11474</v>
      </c>
      <c r="C8427" t="s">
        <v>540</v>
      </c>
      <c r="D8427" t="s">
        <v>3828</v>
      </c>
      <c r="E8427" t="s">
        <v>20</v>
      </c>
      <c r="F8427" t="b">
        <v>0</v>
      </c>
      <c r="G8427" t="s">
        <v>27</v>
      </c>
      <c r="H8427" s="4">
        <v>45762.751307870371</v>
      </c>
      <c r="I8427" t="b">
        <v>0</v>
      </c>
      <c r="J8427" t="b">
        <v>1</v>
      </c>
      <c r="K8427" t="s">
        <v>24</v>
      </c>
      <c r="L8427" t="s">
        <v>22</v>
      </c>
      <c r="M8427">
        <v>167500</v>
      </c>
      <c r="O8427" t="s">
        <v>11475</v>
      </c>
      <c r="P8427" t="s">
        <v>11476</v>
      </c>
    </row>
    <row r="8428" spans="1:16" x14ac:dyDescent="0.25">
      <c r="A8428" t="s">
        <v>2</v>
      </c>
      <c r="B8428" t="s">
        <v>9400</v>
      </c>
      <c r="C8428" t="s">
        <v>633</v>
      </c>
      <c r="D8428" t="s">
        <v>3972</v>
      </c>
      <c r="E8428" t="s">
        <v>20</v>
      </c>
      <c r="F8428" t="b">
        <v>0</v>
      </c>
      <c r="G8428" t="s">
        <v>41</v>
      </c>
      <c r="H8428" s="4">
        <v>45762.751689814817</v>
      </c>
      <c r="I8428" t="b">
        <v>0</v>
      </c>
      <c r="J8428" t="b">
        <v>1</v>
      </c>
      <c r="K8428" t="s">
        <v>24</v>
      </c>
      <c r="L8428" t="s">
        <v>22</v>
      </c>
      <c r="M8428">
        <v>135000</v>
      </c>
      <c r="O8428" t="s">
        <v>3506</v>
      </c>
      <c r="P8428" t="s">
        <v>9401</v>
      </c>
    </row>
    <row r="8429" spans="1:16" x14ac:dyDescent="0.25">
      <c r="A8429" t="s">
        <v>0</v>
      </c>
      <c r="B8429" t="s">
        <v>11477</v>
      </c>
      <c r="C8429" t="s">
        <v>179</v>
      </c>
      <c r="D8429" t="s">
        <v>3828</v>
      </c>
      <c r="E8429" t="s">
        <v>20</v>
      </c>
      <c r="F8429" t="b">
        <v>0</v>
      </c>
      <c r="G8429" t="s">
        <v>27</v>
      </c>
      <c r="H8429" s="4">
        <v>45762.791817129633</v>
      </c>
      <c r="I8429" t="b">
        <v>0</v>
      </c>
      <c r="J8429" t="b">
        <v>1</v>
      </c>
      <c r="K8429" t="s">
        <v>24</v>
      </c>
      <c r="L8429" t="s">
        <v>22</v>
      </c>
      <c r="M8429">
        <v>100500</v>
      </c>
      <c r="O8429" t="s">
        <v>3877</v>
      </c>
      <c r="P8429" t="s">
        <v>11478</v>
      </c>
    </row>
    <row r="8430" spans="1:16" x14ac:dyDescent="0.25">
      <c r="A8430" t="s">
        <v>2</v>
      </c>
      <c r="B8430" t="s">
        <v>195</v>
      </c>
      <c r="C8430" t="s">
        <v>774</v>
      </c>
      <c r="D8430" t="s">
        <v>3828</v>
      </c>
      <c r="E8430" t="s">
        <v>20</v>
      </c>
      <c r="F8430" t="b">
        <v>0</v>
      </c>
      <c r="G8430" t="s">
        <v>27</v>
      </c>
      <c r="H8430" s="4">
        <v>45762.792951388888</v>
      </c>
      <c r="I8430" t="b">
        <v>1</v>
      </c>
      <c r="J8430" t="b">
        <v>1</v>
      </c>
      <c r="K8430" t="s">
        <v>24</v>
      </c>
      <c r="L8430" t="s">
        <v>22</v>
      </c>
      <c r="M8430">
        <v>150500</v>
      </c>
      <c r="O8430" t="s">
        <v>11479</v>
      </c>
      <c r="P8430" t="s">
        <v>11480</v>
      </c>
    </row>
    <row r="8431" spans="1:16" x14ac:dyDescent="0.25">
      <c r="A8431" t="s">
        <v>89</v>
      </c>
      <c r="B8431" t="s">
        <v>3215</v>
      </c>
      <c r="C8431" t="s">
        <v>82</v>
      </c>
      <c r="D8431" t="s">
        <v>3972</v>
      </c>
      <c r="E8431" t="s">
        <v>20</v>
      </c>
      <c r="F8431" t="b">
        <v>0</v>
      </c>
      <c r="G8431" t="s">
        <v>27</v>
      </c>
      <c r="H8431" s="4">
        <v>45762.792951388888</v>
      </c>
      <c r="I8431" t="b">
        <v>0</v>
      </c>
      <c r="J8431" t="b">
        <v>1</v>
      </c>
      <c r="K8431" t="s">
        <v>24</v>
      </c>
      <c r="L8431" t="s">
        <v>22</v>
      </c>
      <c r="M8431">
        <v>65000</v>
      </c>
      <c r="O8431" t="s">
        <v>11481</v>
      </c>
      <c r="P8431" t="s">
        <v>11482</v>
      </c>
    </row>
    <row r="8432" spans="1:16" x14ac:dyDescent="0.25">
      <c r="A8432" t="s">
        <v>89</v>
      </c>
      <c r="B8432" t="s">
        <v>11483</v>
      </c>
      <c r="C8432" t="s">
        <v>1398</v>
      </c>
      <c r="D8432" t="s">
        <v>3972</v>
      </c>
      <c r="E8432" t="s">
        <v>20</v>
      </c>
      <c r="F8432" t="b">
        <v>0</v>
      </c>
      <c r="G8432" t="s">
        <v>27</v>
      </c>
      <c r="H8432" s="4">
        <v>45762.793078703697</v>
      </c>
      <c r="I8432" t="b">
        <v>1</v>
      </c>
      <c r="J8432" t="b">
        <v>0</v>
      </c>
      <c r="K8432" t="s">
        <v>24</v>
      </c>
      <c r="L8432" t="s">
        <v>22</v>
      </c>
      <c r="M8432">
        <v>130000</v>
      </c>
      <c r="O8432" t="s">
        <v>2791</v>
      </c>
      <c r="P8432" t="s">
        <v>11484</v>
      </c>
    </row>
    <row r="8433" spans="1:16" x14ac:dyDescent="0.25">
      <c r="A8433" t="s">
        <v>2</v>
      </c>
      <c r="B8433" t="s">
        <v>7614</v>
      </c>
      <c r="C8433" t="s">
        <v>1439</v>
      </c>
      <c r="D8433" t="s">
        <v>3828</v>
      </c>
      <c r="E8433" t="s">
        <v>20</v>
      </c>
      <c r="F8433" t="b">
        <v>0</v>
      </c>
      <c r="G8433" t="s">
        <v>41</v>
      </c>
      <c r="H8433" s="4">
        <v>45762.793229166673</v>
      </c>
      <c r="I8433" t="b">
        <v>0</v>
      </c>
      <c r="J8433" t="b">
        <v>1</v>
      </c>
      <c r="K8433" t="s">
        <v>24</v>
      </c>
      <c r="L8433" t="s">
        <v>22</v>
      </c>
      <c r="M8433">
        <v>148427.5</v>
      </c>
      <c r="O8433" t="s">
        <v>11485</v>
      </c>
      <c r="P8433" t="s">
        <v>7616</v>
      </c>
    </row>
    <row r="8434" spans="1:16" x14ac:dyDescent="0.25">
      <c r="A8434" t="s">
        <v>40</v>
      </c>
      <c r="B8434" t="s">
        <v>40</v>
      </c>
      <c r="C8434" t="s">
        <v>1090</v>
      </c>
      <c r="D8434" t="s">
        <v>3972</v>
      </c>
      <c r="E8434" t="s">
        <v>20</v>
      </c>
      <c r="F8434" t="b">
        <v>0</v>
      </c>
      <c r="G8434" t="s">
        <v>30</v>
      </c>
      <c r="H8434" s="4">
        <v>45762.793958333343</v>
      </c>
      <c r="I8434" t="b">
        <v>1</v>
      </c>
      <c r="J8434" t="b">
        <v>0</v>
      </c>
      <c r="K8434" t="s">
        <v>24</v>
      </c>
      <c r="L8434" t="s">
        <v>22</v>
      </c>
      <c r="M8434">
        <v>145000</v>
      </c>
      <c r="O8434" t="s">
        <v>5238</v>
      </c>
      <c r="P8434" t="s">
        <v>11486</v>
      </c>
    </row>
    <row r="8435" spans="1:16" x14ac:dyDescent="0.25">
      <c r="A8435" t="s">
        <v>0</v>
      </c>
      <c r="B8435" t="s">
        <v>565</v>
      </c>
      <c r="C8435" t="s">
        <v>236</v>
      </c>
      <c r="D8435" t="s">
        <v>3972</v>
      </c>
      <c r="E8435" t="s">
        <v>20</v>
      </c>
      <c r="F8435" t="b">
        <v>0</v>
      </c>
      <c r="G8435" t="s">
        <v>27</v>
      </c>
      <c r="H8435" s="4">
        <v>45762.833506944437</v>
      </c>
      <c r="I8435" t="b">
        <v>1</v>
      </c>
      <c r="J8435" t="b">
        <v>0</v>
      </c>
      <c r="K8435" t="s">
        <v>24</v>
      </c>
      <c r="L8435" t="s">
        <v>22</v>
      </c>
      <c r="M8435">
        <v>110500</v>
      </c>
      <c r="O8435" t="s">
        <v>2467</v>
      </c>
      <c r="P8435" t="s">
        <v>3781</v>
      </c>
    </row>
    <row r="8436" spans="1:16" x14ac:dyDescent="0.25">
      <c r="A8436" t="s">
        <v>2</v>
      </c>
      <c r="B8436" t="s">
        <v>9005</v>
      </c>
      <c r="C8436" t="s">
        <v>3687</v>
      </c>
      <c r="D8436" t="s">
        <v>3956</v>
      </c>
      <c r="E8436" t="s">
        <v>20</v>
      </c>
      <c r="F8436" t="b">
        <v>0</v>
      </c>
      <c r="G8436" t="s">
        <v>27</v>
      </c>
      <c r="H8436" s="4">
        <v>45762.834618055553</v>
      </c>
      <c r="I8436" t="b">
        <v>0</v>
      </c>
      <c r="J8436" t="b">
        <v>1</v>
      </c>
      <c r="K8436" t="s">
        <v>24</v>
      </c>
      <c r="L8436" t="s">
        <v>36</v>
      </c>
      <c r="N8436">
        <v>45.654998779296882</v>
      </c>
      <c r="O8436" t="s">
        <v>2112</v>
      </c>
      <c r="P8436" t="s">
        <v>9006</v>
      </c>
    </row>
    <row r="8437" spans="1:16" x14ac:dyDescent="0.25">
      <c r="A8437" t="s">
        <v>2</v>
      </c>
      <c r="B8437" t="s">
        <v>11487</v>
      </c>
      <c r="C8437" t="s">
        <v>11488</v>
      </c>
      <c r="D8437" t="s">
        <v>81</v>
      </c>
      <c r="E8437" t="s">
        <v>20</v>
      </c>
      <c r="F8437" t="b">
        <v>0</v>
      </c>
      <c r="G8437" t="s">
        <v>27</v>
      </c>
      <c r="H8437" s="4">
        <v>45762.834629629629</v>
      </c>
      <c r="I8437" t="b">
        <v>1</v>
      </c>
      <c r="J8437" t="b">
        <v>1</v>
      </c>
      <c r="K8437" t="s">
        <v>24</v>
      </c>
      <c r="L8437" t="s">
        <v>22</v>
      </c>
      <c r="M8437">
        <v>130000</v>
      </c>
      <c r="O8437" t="s">
        <v>81</v>
      </c>
    </row>
    <row r="8438" spans="1:16" x14ac:dyDescent="0.25">
      <c r="A8438" t="s">
        <v>1</v>
      </c>
      <c r="B8438" t="s">
        <v>11489</v>
      </c>
      <c r="C8438" t="s">
        <v>975</v>
      </c>
      <c r="D8438" t="s">
        <v>303</v>
      </c>
      <c r="E8438" t="s">
        <v>51</v>
      </c>
      <c r="F8438" t="b">
        <v>0</v>
      </c>
      <c r="G8438" t="s">
        <v>27</v>
      </c>
      <c r="H8438" s="4">
        <v>45762.875104166669</v>
      </c>
      <c r="I8438" t="b">
        <v>0</v>
      </c>
      <c r="J8438" t="b">
        <v>0</v>
      </c>
      <c r="K8438" t="s">
        <v>24</v>
      </c>
      <c r="L8438" t="s">
        <v>36</v>
      </c>
      <c r="N8438">
        <v>47.5</v>
      </c>
      <c r="O8438" t="s">
        <v>303</v>
      </c>
      <c r="P8438" t="s">
        <v>11490</v>
      </c>
    </row>
    <row r="8439" spans="1:16" x14ac:dyDescent="0.25">
      <c r="A8439" t="s">
        <v>40</v>
      </c>
      <c r="B8439" t="s">
        <v>11491</v>
      </c>
      <c r="C8439" t="s">
        <v>39</v>
      </c>
      <c r="D8439" t="s">
        <v>2208</v>
      </c>
      <c r="E8439" t="s">
        <v>20</v>
      </c>
      <c r="F8439" t="b">
        <v>1</v>
      </c>
      <c r="G8439" t="s">
        <v>27</v>
      </c>
      <c r="H8439" s="4">
        <v>45762.876296296286</v>
      </c>
      <c r="I8439" t="b">
        <v>0</v>
      </c>
      <c r="J8439" t="b">
        <v>1</v>
      </c>
      <c r="K8439" t="s">
        <v>24</v>
      </c>
      <c r="L8439" t="s">
        <v>22</v>
      </c>
      <c r="M8439">
        <v>131000</v>
      </c>
      <c r="O8439" t="s">
        <v>11492</v>
      </c>
      <c r="P8439" t="s">
        <v>11493</v>
      </c>
    </row>
    <row r="8440" spans="1:16" x14ac:dyDescent="0.25">
      <c r="A8440" t="s">
        <v>40</v>
      </c>
      <c r="B8440" t="s">
        <v>5402</v>
      </c>
      <c r="C8440" t="s">
        <v>5403</v>
      </c>
      <c r="D8440" t="s">
        <v>3972</v>
      </c>
      <c r="E8440" t="s">
        <v>20</v>
      </c>
      <c r="F8440" t="b">
        <v>0</v>
      </c>
      <c r="G8440" t="s">
        <v>35</v>
      </c>
      <c r="H8440" s="4">
        <v>45762.877071759263</v>
      </c>
      <c r="I8440" t="b">
        <v>0</v>
      </c>
      <c r="J8440" t="b">
        <v>0</v>
      </c>
      <c r="K8440" t="s">
        <v>24</v>
      </c>
      <c r="L8440" t="s">
        <v>22</v>
      </c>
      <c r="M8440">
        <v>135000</v>
      </c>
      <c r="O8440" t="s">
        <v>1422</v>
      </c>
      <c r="P8440" t="s">
        <v>5404</v>
      </c>
    </row>
    <row r="8441" spans="1:16" x14ac:dyDescent="0.25">
      <c r="A8441" t="s">
        <v>0</v>
      </c>
      <c r="B8441" t="s">
        <v>0</v>
      </c>
      <c r="C8441" t="s">
        <v>921</v>
      </c>
      <c r="D8441" t="s">
        <v>3972</v>
      </c>
      <c r="E8441" t="s">
        <v>20</v>
      </c>
      <c r="F8441" t="b">
        <v>0</v>
      </c>
      <c r="G8441" t="s">
        <v>27</v>
      </c>
      <c r="H8441" s="4">
        <v>45762.916805555556</v>
      </c>
      <c r="I8441" t="b">
        <v>0</v>
      </c>
      <c r="J8441" t="b">
        <v>1</v>
      </c>
      <c r="K8441" t="s">
        <v>24</v>
      </c>
      <c r="L8441" t="s">
        <v>22</v>
      </c>
      <c r="M8441">
        <v>80000</v>
      </c>
      <c r="O8441" t="s">
        <v>11494</v>
      </c>
      <c r="P8441" t="s">
        <v>204</v>
      </c>
    </row>
    <row r="8442" spans="1:16" x14ac:dyDescent="0.25">
      <c r="A8442" t="s">
        <v>0</v>
      </c>
      <c r="B8442" t="s">
        <v>11495</v>
      </c>
      <c r="C8442" t="s">
        <v>167</v>
      </c>
      <c r="D8442" t="s">
        <v>3600</v>
      </c>
      <c r="E8442" t="s">
        <v>51</v>
      </c>
      <c r="F8442" t="b">
        <v>0</v>
      </c>
      <c r="G8442" t="s">
        <v>35</v>
      </c>
      <c r="H8442" s="4">
        <v>45762.917037037027</v>
      </c>
      <c r="I8442" t="b">
        <v>0</v>
      </c>
      <c r="J8442" t="b">
        <v>1</v>
      </c>
      <c r="K8442" t="s">
        <v>24</v>
      </c>
      <c r="L8442" t="s">
        <v>36</v>
      </c>
      <c r="N8442">
        <v>65</v>
      </c>
      <c r="O8442" t="s">
        <v>1480</v>
      </c>
      <c r="P8442" t="s">
        <v>618</v>
      </c>
    </row>
    <row r="8443" spans="1:16" x14ac:dyDescent="0.25">
      <c r="A8443" t="s">
        <v>25</v>
      </c>
      <c r="B8443" t="s">
        <v>11496</v>
      </c>
      <c r="C8443" t="s">
        <v>192</v>
      </c>
      <c r="D8443" t="s">
        <v>3828</v>
      </c>
      <c r="E8443" t="s">
        <v>20</v>
      </c>
      <c r="F8443" t="b">
        <v>0</v>
      </c>
      <c r="G8443" t="s">
        <v>52</v>
      </c>
      <c r="H8443" s="4">
        <v>45762.917337962957</v>
      </c>
      <c r="I8443" t="b">
        <v>0</v>
      </c>
      <c r="J8443" t="b">
        <v>1</v>
      </c>
      <c r="K8443" t="s">
        <v>24</v>
      </c>
      <c r="L8443" t="s">
        <v>22</v>
      </c>
      <c r="M8443">
        <v>110000</v>
      </c>
      <c r="O8443" t="s">
        <v>11497</v>
      </c>
      <c r="P8443" t="s">
        <v>11498</v>
      </c>
    </row>
    <row r="8444" spans="1:16" x14ac:dyDescent="0.25">
      <c r="A8444" t="s">
        <v>2</v>
      </c>
      <c r="B8444" t="s">
        <v>911</v>
      </c>
      <c r="C8444" t="s">
        <v>622</v>
      </c>
      <c r="D8444" t="s">
        <v>3600</v>
      </c>
      <c r="E8444" t="s">
        <v>20</v>
      </c>
      <c r="F8444" t="b">
        <v>0</v>
      </c>
      <c r="G8444" t="s">
        <v>27</v>
      </c>
      <c r="H8444" s="4">
        <v>45762.917905092603</v>
      </c>
      <c r="I8444" t="b">
        <v>0</v>
      </c>
      <c r="J8444" t="b">
        <v>0</v>
      </c>
      <c r="K8444" t="s">
        <v>24</v>
      </c>
      <c r="L8444" t="s">
        <v>22</v>
      </c>
      <c r="M8444">
        <v>115000</v>
      </c>
      <c r="O8444" t="s">
        <v>533</v>
      </c>
      <c r="P8444" t="s">
        <v>11499</v>
      </c>
    </row>
    <row r="8445" spans="1:16" x14ac:dyDescent="0.25">
      <c r="A8445" t="s">
        <v>2</v>
      </c>
      <c r="B8445" t="s">
        <v>11500</v>
      </c>
      <c r="C8445" t="s">
        <v>114</v>
      </c>
      <c r="D8445" t="s">
        <v>3828</v>
      </c>
      <c r="E8445" t="s">
        <v>20</v>
      </c>
      <c r="F8445" t="b">
        <v>0</v>
      </c>
      <c r="G8445" t="s">
        <v>30</v>
      </c>
      <c r="H8445" s="4">
        <v>45762.918946759259</v>
      </c>
      <c r="I8445" t="b">
        <v>1</v>
      </c>
      <c r="J8445" t="b">
        <v>1</v>
      </c>
      <c r="K8445" t="s">
        <v>24</v>
      </c>
      <c r="L8445" t="s">
        <v>22</v>
      </c>
      <c r="M8445">
        <v>107500</v>
      </c>
      <c r="O8445" t="s">
        <v>1066</v>
      </c>
      <c r="P8445" t="s">
        <v>119</v>
      </c>
    </row>
    <row r="8446" spans="1:16" x14ac:dyDescent="0.25">
      <c r="A8446" t="s">
        <v>2</v>
      </c>
      <c r="B8446" t="s">
        <v>11501</v>
      </c>
      <c r="C8446" t="s">
        <v>8873</v>
      </c>
      <c r="D8446" t="s">
        <v>3972</v>
      </c>
      <c r="E8446" t="s">
        <v>20</v>
      </c>
      <c r="F8446" t="b">
        <v>0</v>
      </c>
      <c r="G8446" t="s">
        <v>27</v>
      </c>
      <c r="H8446" s="4">
        <v>45762.959594907406</v>
      </c>
      <c r="I8446" t="b">
        <v>0</v>
      </c>
      <c r="J8446" t="b">
        <v>0</v>
      </c>
      <c r="K8446" t="s">
        <v>24</v>
      </c>
      <c r="L8446" t="s">
        <v>22</v>
      </c>
      <c r="M8446">
        <v>88850</v>
      </c>
      <c r="O8446" t="s">
        <v>91</v>
      </c>
      <c r="P8446" t="s">
        <v>9438</v>
      </c>
    </row>
    <row r="8447" spans="1:16" x14ac:dyDescent="0.25">
      <c r="A8447" t="s">
        <v>0</v>
      </c>
      <c r="B8447" t="s">
        <v>11502</v>
      </c>
      <c r="C8447" t="s">
        <v>39</v>
      </c>
      <c r="D8447" t="s">
        <v>7657</v>
      </c>
      <c r="E8447" t="s">
        <v>20</v>
      </c>
      <c r="F8447" t="b">
        <v>1</v>
      </c>
      <c r="G8447" t="s">
        <v>645</v>
      </c>
      <c r="H8447" s="4">
        <v>45762.972893518519</v>
      </c>
      <c r="I8447" t="b">
        <v>0</v>
      </c>
      <c r="J8447" t="b">
        <v>0</v>
      </c>
      <c r="K8447" t="s">
        <v>645</v>
      </c>
      <c r="L8447" t="s">
        <v>22</v>
      </c>
      <c r="M8447">
        <v>55000</v>
      </c>
      <c r="O8447" t="s">
        <v>11503</v>
      </c>
      <c r="P8447" t="s">
        <v>1687</v>
      </c>
    </row>
    <row r="8448" spans="1:16" x14ac:dyDescent="0.25">
      <c r="A8448" t="s">
        <v>0</v>
      </c>
      <c r="B8448" t="s">
        <v>11504</v>
      </c>
      <c r="C8448" t="s">
        <v>3318</v>
      </c>
      <c r="D8448" t="s">
        <v>11505</v>
      </c>
      <c r="E8448" t="s">
        <v>20</v>
      </c>
      <c r="F8448" t="b">
        <v>0</v>
      </c>
      <c r="G8448" t="s">
        <v>27</v>
      </c>
      <c r="H8448" s="4">
        <v>45763.000104166669</v>
      </c>
      <c r="I8448" t="b">
        <v>0</v>
      </c>
      <c r="J8448" t="b">
        <v>1</v>
      </c>
      <c r="K8448" t="s">
        <v>24</v>
      </c>
      <c r="L8448" t="s">
        <v>36</v>
      </c>
      <c r="N8448">
        <v>72.360000610351563</v>
      </c>
      <c r="O8448" t="s">
        <v>11506</v>
      </c>
      <c r="P8448" t="s">
        <v>11507</v>
      </c>
    </row>
    <row r="8449" spans="1:16" x14ac:dyDescent="0.25">
      <c r="A8449" t="s">
        <v>1</v>
      </c>
      <c r="B8449" t="s">
        <v>11508</v>
      </c>
      <c r="C8449" t="s">
        <v>151</v>
      </c>
      <c r="D8449" t="s">
        <v>3828</v>
      </c>
      <c r="E8449" t="s">
        <v>20</v>
      </c>
      <c r="F8449" t="b">
        <v>0</v>
      </c>
      <c r="G8449" t="s">
        <v>30</v>
      </c>
      <c r="H8449" s="4">
        <v>45763.001064814824</v>
      </c>
      <c r="I8449" t="b">
        <v>0</v>
      </c>
      <c r="J8449" t="b">
        <v>1</v>
      </c>
      <c r="K8449" t="s">
        <v>24</v>
      </c>
      <c r="L8449" t="s">
        <v>22</v>
      </c>
      <c r="M8449">
        <v>137500</v>
      </c>
      <c r="O8449" t="s">
        <v>11509</v>
      </c>
      <c r="P8449" t="s">
        <v>11510</v>
      </c>
    </row>
    <row r="8450" spans="1:16" x14ac:dyDescent="0.25">
      <c r="A8450" t="s">
        <v>2</v>
      </c>
      <c r="B8450" t="s">
        <v>11511</v>
      </c>
      <c r="C8450" t="s">
        <v>1423</v>
      </c>
      <c r="D8450" t="s">
        <v>5534</v>
      </c>
      <c r="E8450" t="s">
        <v>20</v>
      </c>
      <c r="F8450" t="b">
        <v>0</v>
      </c>
      <c r="G8450" t="s">
        <v>27</v>
      </c>
      <c r="H8450" s="4">
        <v>45763.001238425917</v>
      </c>
      <c r="I8450" t="b">
        <v>0</v>
      </c>
      <c r="J8450" t="b">
        <v>0</v>
      </c>
      <c r="K8450" t="s">
        <v>24</v>
      </c>
      <c r="L8450" t="s">
        <v>22</v>
      </c>
      <c r="M8450">
        <v>88582</v>
      </c>
      <c r="O8450" t="s">
        <v>11512</v>
      </c>
      <c r="P8450" t="s">
        <v>11513</v>
      </c>
    </row>
    <row r="8451" spans="1:16" x14ac:dyDescent="0.25">
      <c r="A8451" t="s">
        <v>89</v>
      </c>
      <c r="B8451" t="s">
        <v>11514</v>
      </c>
      <c r="C8451" t="s">
        <v>71</v>
      </c>
      <c r="D8451" t="s">
        <v>3972</v>
      </c>
      <c r="E8451" t="s">
        <v>20</v>
      </c>
      <c r="F8451" t="b">
        <v>0</v>
      </c>
      <c r="G8451" t="s">
        <v>27</v>
      </c>
      <c r="H8451" s="4">
        <v>45763.00141203704</v>
      </c>
      <c r="I8451" t="b">
        <v>0</v>
      </c>
      <c r="J8451" t="b">
        <v>0</v>
      </c>
      <c r="K8451" t="s">
        <v>24</v>
      </c>
      <c r="L8451" t="s">
        <v>22</v>
      </c>
      <c r="M8451">
        <v>160000</v>
      </c>
      <c r="O8451" t="s">
        <v>11515</v>
      </c>
      <c r="P8451" t="s">
        <v>11516</v>
      </c>
    </row>
    <row r="8452" spans="1:16" x14ac:dyDescent="0.25">
      <c r="A8452" t="s">
        <v>40</v>
      </c>
      <c r="B8452" t="s">
        <v>11517</v>
      </c>
      <c r="C8452" t="s">
        <v>327</v>
      </c>
      <c r="D8452" t="s">
        <v>3972</v>
      </c>
      <c r="E8452" t="s">
        <v>20</v>
      </c>
      <c r="F8452" t="b">
        <v>0</v>
      </c>
      <c r="G8452" t="s">
        <v>27</v>
      </c>
      <c r="H8452" s="4">
        <v>45763.042986111112</v>
      </c>
      <c r="I8452" t="b">
        <v>0</v>
      </c>
      <c r="J8452" t="b">
        <v>1</v>
      </c>
      <c r="K8452" t="s">
        <v>24</v>
      </c>
      <c r="L8452" t="s">
        <v>36</v>
      </c>
      <c r="N8452">
        <v>75</v>
      </c>
      <c r="O8452" t="s">
        <v>123</v>
      </c>
      <c r="P8452" t="s">
        <v>796</v>
      </c>
    </row>
    <row r="8453" spans="1:16" x14ac:dyDescent="0.25">
      <c r="A8453" t="s">
        <v>0</v>
      </c>
      <c r="B8453" t="s">
        <v>7080</v>
      </c>
      <c r="C8453" t="s">
        <v>82</v>
      </c>
      <c r="D8453" t="s">
        <v>2308</v>
      </c>
      <c r="E8453" t="s">
        <v>51</v>
      </c>
      <c r="F8453" t="b">
        <v>0</v>
      </c>
      <c r="G8453" t="s">
        <v>27</v>
      </c>
      <c r="H8453" s="4">
        <v>45763.250011574077</v>
      </c>
      <c r="I8453" t="b">
        <v>0</v>
      </c>
      <c r="J8453" t="b">
        <v>0</v>
      </c>
      <c r="K8453" t="s">
        <v>24</v>
      </c>
      <c r="L8453" t="s">
        <v>36</v>
      </c>
      <c r="N8453">
        <v>19</v>
      </c>
      <c r="O8453" t="s">
        <v>7081</v>
      </c>
      <c r="P8453" t="s">
        <v>6380</v>
      </c>
    </row>
    <row r="8454" spans="1:16" x14ac:dyDescent="0.25">
      <c r="A8454" t="s">
        <v>0</v>
      </c>
      <c r="B8454" t="s">
        <v>11273</v>
      </c>
      <c r="C8454" t="s">
        <v>372</v>
      </c>
      <c r="D8454" t="s">
        <v>2208</v>
      </c>
      <c r="E8454" t="s">
        <v>20</v>
      </c>
      <c r="F8454" t="b">
        <v>0</v>
      </c>
      <c r="G8454" t="s">
        <v>27</v>
      </c>
      <c r="H8454" s="4">
        <v>45763.250011574077</v>
      </c>
      <c r="I8454" t="b">
        <v>0</v>
      </c>
      <c r="J8454" t="b">
        <v>0</v>
      </c>
      <c r="K8454" t="s">
        <v>24</v>
      </c>
      <c r="L8454" t="s">
        <v>22</v>
      </c>
      <c r="M8454">
        <v>62500</v>
      </c>
      <c r="O8454" t="s">
        <v>930</v>
      </c>
      <c r="P8454" t="s">
        <v>2335</v>
      </c>
    </row>
    <row r="8455" spans="1:16" x14ac:dyDescent="0.25">
      <c r="A8455" t="s">
        <v>0</v>
      </c>
      <c r="B8455" t="s">
        <v>0</v>
      </c>
      <c r="C8455" t="s">
        <v>3042</v>
      </c>
      <c r="D8455" t="s">
        <v>3828</v>
      </c>
      <c r="E8455" t="s">
        <v>20</v>
      </c>
      <c r="F8455" t="b">
        <v>0</v>
      </c>
      <c r="G8455" t="s">
        <v>35</v>
      </c>
      <c r="H8455" s="4">
        <v>45763.250428240739</v>
      </c>
      <c r="I8455" t="b">
        <v>0</v>
      </c>
      <c r="J8455" t="b">
        <v>0</v>
      </c>
      <c r="K8455" t="s">
        <v>24</v>
      </c>
      <c r="L8455" t="s">
        <v>22</v>
      </c>
      <c r="M8455">
        <v>51500</v>
      </c>
      <c r="O8455" t="s">
        <v>11518</v>
      </c>
      <c r="P8455" t="s">
        <v>10204</v>
      </c>
    </row>
    <row r="8456" spans="1:16" x14ac:dyDescent="0.25">
      <c r="A8456" t="s">
        <v>0</v>
      </c>
      <c r="B8456" t="s">
        <v>11519</v>
      </c>
      <c r="C8456" t="s">
        <v>1446</v>
      </c>
      <c r="D8456" t="s">
        <v>3972</v>
      </c>
      <c r="E8456" t="s">
        <v>20</v>
      </c>
      <c r="F8456" t="b">
        <v>0</v>
      </c>
      <c r="G8456" t="s">
        <v>52</v>
      </c>
      <c r="H8456" s="4">
        <v>45763.25072916667</v>
      </c>
      <c r="I8456" t="b">
        <v>0</v>
      </c>
      <c r="J8456" t="b">
        <v>1</v>
      </c>
      <c r="K8456" t="s">
        <v>24</v>
      </c>
      <c r="L8456" t="s">
        <v>36</v>
      </c>
      <c r="N8456">
        <v>26.60000038146973</v>
      </c>
      <c r="O8456" t="s">
        <v>11520</v>
      </c>
      <c r="P8456" t="s">
        <v>249</v>
      </c>
    </row>
    <row r="8457" spans="1:16" x14ac:dyDescent="0.25">
      <c r="A8457" t="s">
        <v>19</v>
      </c>
      <c r="B8457" t="s">
        <v>11521</v>
      </c>
      <c r="C8457" t="s">
        <v>49</v>
      </c>
      <c r="D8457" t="s">
        <v>4071</v>
      </c>
      <c r="E8457" t="s">
        <v>20</v>
      </c>
      <c r="F8457" t="b">
        <v>0</v>
      </c>
      <c r="G8457" t="s">
        <v>41</v>
      </c>
      <c r="H8457" s="4">
        <v>45763.250914351847</v>
      </c>
      <c r="I8457" t="b">
        <v>0</v>
      </c>
      <c r="J8457" t="b">
        <v>0</v>
      </c>
      <c r="K8457" t="s">
        <v>24</v>
      </c>
      <c r="L8457" t="s">
        <v>22</v>
      </c>
      <c r="M8457">
        <v>140157.84375</v>
      </c>
      <c r="O8457" t="s">
        <v>10024</v>
      </c>
      <c r="P8457" t="s">
        <v>249</v>
      </c>
    </row>
    <row r="8458" spans="1:16" x14ac:dyDescent="0.25">
      <c r="A8458" t="s">
        <v>1</v>
      </c>
      <c r="B8458" t="s">
        <v>974</v>
      </c>
      <c r="C8458" t="s">
        <v>1521</v>
      </c>
      <c r="D8458" t="s">
        <v>4204</v>
      </c>
      <c r="E8458" t="s">
        <v>20</v>
      </c>
      <c r="F8458" t="b">
        <v>0</v>
      </c>
      <c r="G8458" t="s">
        <v>52</v>
      </c>
      <c r="H8458" s="4">
        <v>45763.25141203704</v>
      </c>
      <c r="I8458" t="b">
        <v>0</v>
      </c>
      <c r="J8458" t="b">
        <v>1</v>
      </c>
      <c r="K8458" t="s">
        <v>24</v>
      </c>
      <c r="L8458" t="s">
        <v>22</v>
      </c>
      <c r="M8458">
        <v>150500</v>
      </c>
      <c r="O8458" t="s">
        <v>6503</v>
      </c>
      <c r="P8458" t="s">
        <v>302</v>
      </c>
    </row>
    <row r="8459" spans="1:16" x14ac:dyDescent="0.25">
      <c r="A8459" t="s">
        <v>2</v>
      </c>
      <c r="B8459" t="s">
        <v>195</v>
      </c>
      <c r="C8459" t="s">
        <v>322</v>
      </c>
      <c r="D8459" t="s">
        <v>11522</v>
      </c>
      <c r="E8459" t="s">
        <v>20</v>
      </c>
      <c r="F8459" t="b">
        <v>0</v>
      </c>
      <c r="G8459" t="s">
        <v>41</v>
      </c>
      <c r="H8459" s="4">
        <v>45763.251493055563</v>
      </c>
      <c r="I8459" t="b">
        <v>0</v>
      </c>
      <c r="J8459" t="b">
        <v>0</v>
      </c>
      <c r="K8459" t="s">
        <v>24</v>
      </c>
      <c r="L8459" t="s">
        <v>36</v>
      </c>
      <c r="N8459">
        <v>70</v>
      </c>
      <c r="O8459" t="s">
        <v>847</v>
      </c>
      <c r="P8459" t="s">
        <v>11523</v>
      </c>
    </row>
    <row r="8460" spans="1:16" x14ac:dyDescent="0.25">
      <c r="A8460" t="s">
        <v>2</v>
      </c>
      <c r="B8460" t="s">
        <v>2</v>
      </c>
      <c r="C8460" t="s">
        <v>1815</v>
      </c>
      <c r="D8460" t="s">
        <v>3828</v>
      </c>
      <c r="E8460" t="s">
        <v>20</v>
      </c>
      <c r="F8460" t="b">
        <v>0</v>
      </c>
      <c r="G8460" t="s">
        <v>41</v>
      </c>
      <c r="H8460" s="4">
        <v>45763.251840277779</v>
      </c>
      <c r="I8460" t="b">
        <v>0</v>
      </c>
      <c r="J8460" t="b">
        <v>0</v>
      </c>
      <c r="K8460" t="s">
        <v>24</v>
      </c>
      <c r="L8460" t="s">
        <v>22</v>
      </c>
      <c r="M8460">
        <v>110000</v>
      </c>
      <c r="O8460" t="s">
        <v>11524</v>
      </c>
      <c r="P8460" t="s">
        <v>3102</v>
      </c>
    </row>
    <row r="8461" spans="1:16" x14ac:dyDescent="0.25">
      <c r="A8461" t="s">
        <v>40</v>
      </c>
      <c r="B8461" t="s">
        <v>11525</v>
      </c>
      <c r="C8461" t="s">
        <v>283</v>
      </c>
      <c r="D8461" t="s">
        <v>3972</v>
      </c>
      <c r="E8461" t="s">
        <v>20</v>
      </c>
      <c r="F8461" t="b">
        <v>0</v>
      </c>
      <c r="G8461" t="s">
        <v>35</v>
      </c>
      <c r="H8461" s="4">
        <v>45763.252442129633</v>
      </c>
      <c r="I8461" t="b">
        <v>0</v>
      </c>
      <c r="J8461" t="b">
        <v>0</v>
      </c>
      <c r="K8461" t="s">
        <v>24</v>
      </c>
      <c r="L8461" t="s">
        <v>22</v>
      </c>
      <c r="M8461">
        <v>195000</v>
      </c>
      <c r="O8461" t="s">
        <v>9919</v>
      </c>
      <c r="P8461" t="s">
        <v>11526</v>
      </c>
    </row>
    <row r="8462" spans="1:16" x14ac:dyDescent="0.25">
      <c r="A8462" t="s">
        <v>139</v>
      </c>
      <c r="B8462" t="s">
        <v>2126</v>
      </c>
      <c r="C8462" t="s">
        <v>11527</v>
      </c>
      <c r="D8462" t="s">
        <v>1667</v>
      </c>
      <c r="E8462" t="s">
        <v>219</v>
      </c>
      <c r="F8462" t="b">
        <v>0</v>
      </c>
      <c r="G8462" t="s">
        <v>1063</v>
      </c>
      <c r="H8462" s="4">
        <v>45763.272488425922</v>
      </c>
      <c r="I8462" t="b">
        <v>0</v>
      </c>
      <c r="J8462" t="b">
        <v>0</v>
      </c>
      <c r="K8462" t="s">
        <v>1063</v>
      </c>
      <c r="L8462" t="s">
        <v>36</v>
      </c>
      <c r="N8462">
        <v>30</v>
      </c>
      <c r="O8462" t="s">
        <v>1667</v>
      </c>
      <c r="P8462" t="s">
        <v>942</v>
      </c>
    </row>
    <row r="8463" spans="1:16" x14ac:dyDescent="0.25">
      <c r="A8463" t="s">
        <v>0</v>
      </c>
      <c r="B8463" t="s">
        <v>0</v>
      </c>
      <c r="C8463" t="s">
        <v>11527</v>
      </c>
      <c r="D8463" t="s">
        <v>1667</v>
      </c>
      <c r="E8463" t="s">
        <v>219</v>
      </c>
      <c r="F8463" t="b">
        <v>0</v>
      </c>
      <c r="G8463" t="s">
        <v>1063</v>
      </c>
      <c r="H8463" s="4">
        <v>45763.272488425922</v>
      </c>
      <c r="I8463" t="b">
        <v>1</v>
      </c>
      <c r="J8463" t="b">
        <v>0</v>
      </c>
      <c r="K8463" t="s">
        <v>1063</v>
      </c>
      <c r="L8463" t="s">
        <v>36</v>
      </c>
      <c r="N8463">
        <v>30</v>
      </c>
      <c r="O8463" t="s">
        <v>1667</v>
      </c>
    </row>
    <row r="8464" spans="1:16" x14ac:dyDescent="0.25">
      <c r="A8464" t="s">
        <v>0</v>
      </c>
      <c r="B8464" t="s">
        <v>5905</v>
      </c>
      <c r="C8464" t="s">
        <v>298</v>
      </c>
      <c r="D8464" t="s">
        <v>3972</v>
      </c>
      <c r="E8464" t="s">
        <v>20</v>
      </c>
      <c r="F8464" t="b">
        <v>0</v>
      </c>
      <c r="G8464" t="s">
        <v>298</v>
      </c>
      <c r="H8464" s="4">
        <v>45763.274016203701</v>
      </c>
      <c r="I8464" t="b">
        <v>0</v>
      </c>
      <c r="J8464" t="b">
        <v>0</v>
      </c>
      <c r="K8464" t="s">
        <v>298</v>
      </c>
      <c r="L8464" t="s">
        <v>22</v>
      </c>
      <c r="M8464">
        <v>53560</v>
      </c>
      <c r="O8464" t="s">
        <v>5907</v>
      </c>
      <c r="P8464" t="s">
        <v>1503</v>
      </c>
    </row>
    <row r="8465" spans="1:16" x14ac:dyDescent="0.25">
      <c r="A8465" t="s">
        <v>0</v>
      </c>
      <c r="B8465" t="s">
        <v>0</v>
      </c>
      <c r="C8465" t="s">
        <v>3376</v>
      </c>
      <c r="D8465" t="s">
        <v>1667</v>
      </c>
      <c r="E8465" t="s">
        <v>219</v>
      </c>
      <c r="F8465" t="b">
        <v>0</v>
      </c>
      <c r="G8465" t="s">
        <v>3377</v>
      </c>
      <c r="H8465" s="4">
        <v>45763.290497685193</v>
      </c>
      <c r="I8465" t="b">
        <v>1</v>
      </c>
      <c r="J8465" t="b">
        <v>0</v>
      </c>
      <c r="K8465" t="s">
        <v>3377</v>
      </c>
      <c r="L8465" t="s">
        <v>36</v>
      </c>
      <c r="N8465">
        <v>30</v>
      </c>
      <c r="O8465" t="s">
        <v>1667</v>
      </c>
      <c r="P8465" t="s">
        <v>942</v>
      </c>
    </row>
    <row r="8466" spans="1:16" x14ac:dyDescent="0.25">
      <c r="A8466" t="s">
        <v>0</v>
      </c>
      <c r="B8466" t="s">
        <v>11528</v>
      </c>
      <c r="C8466" t="s">
        <v>713</v>
      </c>
      <c r="D8466" t="s">
        <v>4071</v>
      </c>
      <c r="E8466" t="s">
        <v>20</v>
      </c>
      <c r="F8466" t="b">
        <v>0</v>
      </c>
      <c r="G8466" t="s">
        <v>23</v>
      </c>
      <c r="H8466" s="4">
        <v>45763.293043981481</v>
      </c>
      <c r="I8466" t="b">
        <v>0</v>
      </c>
      <c r="J8466" t="b">
        <v>1</v>
      </c>
      <c r="K8466" t="s">
        <v>24</v>
      </c>
      <c r="L8466" t="s">
        <v>22</v>
      </c>
      <c r="M8466">
        <v>58327.5</v>
      </c>
      <c r="O8466" t="s">
        <v>2723</v>
      </c>
      <c r="P8466" t="s">
        <v>3813</v>
      </c>
    </row>
    <row r="8467" spans="1:16" x14ac:dyDescent="0.25">
      <c r="A8467" t="s">
        <v>40</v>
      </c>
      <c r="B8467" t="s">
        <v>11529</v>
      </c>
      <c r="C8467" t="s">
        <v>1050</v>
      </c>
      <c r="D8467" t="s">
        <v>2208</v>
      </c>
      <c r="E8467" t="s">
        <v>20</v>
      </c>
      <c r="F8467" t="b">
        <v>0</v>
      </c>
      <c r="G8467" t="s">
        <v>27</v>
      </c>
      <c r="H8467" s="4">
        <v>45763.293379629627</v>
      </c>
      <c r="I8467" t="b">
        <v>1</v>
      </c>
      <c r="J8467" t="b">
        <v>1</v>
      </c>
      <c r="K8467" t="s">
        <v>24</v>
      </c>
      <c r="L8467" t="s">
        <v>22</v>
      </c>
      <c r="M8467">
        <v>197500</v>
      </c>
      <c r="O8467" t="s">
        <v>3267</v>
      </c>
      <c r="P8467" t="s">
        <v>11530</v>
      </c>
    </row>
    <row r="8468" spans="1:16" x14ac:dyDescent="0.25">
      <c r="A8468" t="s">
        <v>0</v>
      </c>
      <c r="B8468" t="s">
        <v>11531</v>
      </c>
      <c r="C8468" t="s">
        <v>11532</v>
      </c>
      <c r="D8468" t="s">
        <v>3972</v>
      </c>
      <c r="E8468" t="s">
        <v>20</v>
      </c>
      <c r="F8468" t="b">
        <v>0</v>
      </c>
      <c r="G8468" t="s">
        <v>52</v>
      </c>
      <c r="H8468" s="4">
        <v>45763.294791666667</v>
      </c>
      <c r="I8468" t="b">
        <v>0</v>
      </c>
      <c r="J8468" t="b">
        <v>0</v>
      </c>
      <c r="K8468" t="s">
        <v>24</v>
      </c>
      <c r="L8468" t="s">
        <v>22</v>
      </c>
      <c r="M8468">
        <v>72500</v>
      </c>
      <c r="O8468" t="s">
        <v>202</v>
      </c>
      <c r="P8468" t="s">
        <v>11533</v>
      </c>
    </row>
    <row r="8469" spans="1:16" x14ac:dyDescent="0.25">
      <c r="A8469" t="s">
        <v>25</v>
      </c>
      <c r="B8469" t="s">
        <v>3917</v>
      </c>
      <c r="C8469" t="s">
        <v>11534</v>
      </c>
      <c r="D8469" t="s">
        <v>3956</v>
      </c>
      <c r="E8469" t="s">
        <v>20</v>
      </c>
      <c r="F8469" t="b">
        <v>0</v>
      </c>
      <c r="G8469" t="s">
        <v>27</v>
      </c>
      <c r="H8469" s="4">
        <v>45763.333483796298</v>
      </c>
      <c r="I8469" t="b">
        <v>0</v>
      </c>
      <c r="J8469" t="b">
        <v>0</v>
      </c>
      <c r="K8469" t="s">
        <v>24</v>
      </c>
      <c r="L8469" t="s">
        <v>36</v>
      </c>
      <c r="N8469">
        <v>27.435001373291019</v>
      </c>
      <c r="O8469" t="s">
        <v>11535</v>
      </c>
      <c r="P8469" t="s">
        <v>11536</v>
      </c>
    </row>
    <row r="8470" spans="1:16" x14ac:dyDescent="0.25">
      <c r="A8470" t="s">
        <v>19</v>
      </c>
      <c r="B8470" t="s">
        <v>8761</v>
      </c>
      <c r="C8470" t="s">
        <v>8762</v>
      </c>
      <c r="D8470" t="s">
        <v>3956</v>
      </c>
      <c r="E8470" t="s">
        <v>20</v>
      </c>
      <c r="F8470" t="b">
        <v>0</v>
      </c>
      <c r="G8470" t="s">
        <v>27</v>
      </c>
      <c r="H8470" s="4">
        <v>45763.334224537037</v>
      </c>
      <c r="I8470" t="b">
        <v>0</v>
      </c>
      <c r="J8470" t="b">
        <v>1</v>
      </c>
      <c r="K8470" t="s">
        <v>24</v>
      </c>
      <c r="L8470" t="s">
        <v>36</v>
      </c>
      <c r="N8470">
        <v>49.895000457763672</v>
      </c>
      <c r="O8470" t="s">
        <v>2112</v>
      </c>
      <c r="P8470" t="s">
        <v>1750</v>
      </c>
    </row>
    <row r="8471" spans="1:16" x14ac:dyDescent="0.25">
      <c r="A8471" t="s">
        <v>139</v>
      </c>
      <c r="B8471" t="s">
        <v>11537</v>
      </c>
      <c r="C8471" t="s">
        <v>3740</v>
      </c>
      <c r="D8471" t="s">
        <v>3956</v>
      </c>
      <c r="E8471" t="s">
        <v>20</v>
      </c>
      <c r="F8471" t="b">
        <v>0</v>
      </c>
      <c r="G8471" t="s">
        <v>27</v>
      </c>
      <c r="H8471" s="4">
        <v>45763.334270833337</v>
      </c>
      <c r="I8471" t="b">
        <v>0</v>
      </c>
      <c r="J8471" t="b">
        <v>0</v>
      </c>
      <c r="K8471" t="s">
        <v>24</v>
      </c>
      <c r="L8471" t="s">
        <v>36</v>
      </c>
      <c r="N8471">
        <v>51.579998016357422</v>
      </c>
      <c r="O8471" t="s">
        <v>1982</v>
      </c>
    </row>
    <row r="8472" spans="1:16" x14ac:dyDescent="0.25">
      <c r="A8472" t="s">
        <v>1</v>
      </c>
      <c r="B8472" t="s">
        <v>11538</v>
      </c>
      <c r="C8472" t="s">
        <v>49</v>
      </c>
      <c r="D8472" t="s">
        <v>3956</v>
      </c>
      <c r="E8472" t="s">
        <v>20</v>
      </c>
      <c r="F8472" t="b">
        <v>0</v>
      </c>
      <c r="G8472" t="s">
        <v>41</v>
      </c>
      <c r="H8472" s="4">
        <v>45763.334421296298</v>
      </c>
      <c r="I8472" t="b">
        <v>0</v>
      </c>
      <c r="J8472" t="b">
        <v>0</v>
      </c>
      <c r="K8472" t="s">
        <v>24</v>
      </c>
      <c r="L8472" t="s">
        <v>36</v>
      </c>
      <c r="N8472">
        <v>43.979999542236328</v>
      </c>
      <c r="O8472" t="s">
        <v>11539</v>
      </c>
      <c r="P8472" t="s">
        <v>11540</v>
      </c>
    </row>
    <row r="8473" spans="1:16" x14ac:dyDescent="0.25">
      <c r="A8473" t="s">
        <v>19</v>
      </c>
      <c r="B8473" t="s">
        <v>10464</v>
      </c>
      <c r="C8473" t="s">
        <v>2640</v>
      </c>
      <c r="D8473" t="s">
        <v>3956</v>
      </c>
      <c r="E8473" t="s">
        <v>20</v>
      </c>
      <c r="F8473" t="b">
        <v>0</v>
      </c>
      <c r="G8473" t="s">
        <v>2641</v>
      </c>
      <c r="H8473" s="4">
        <v>45763.340312499997</v>
      </c>
      <c r="I8473" t="b">
        <v>0</v>
      </c>
      <c r="J8473" t="b">
        <v>0</v>
      </c>
      <c r="K8473" t="s">
        <v>2641</v>
      </c>
      <c r="L8473" t="s">
        <v>36</v>
      </c>
      <c r="N8473">
        <v>17.645000457763668</v>
      </c>
      <c r="O8473" t="s">
        <v>7551</v>
      </c>
      <c r="P8473" t="s">
        <v>10465</v>
      </c>
    </row>
    <row r="8474" spans="1:16" x14ac:dyDescent="0.25">
      <c r="A8474" t="s">
        <v>89</v>
      </c>
      <c r="B8474" t="s">
        <v>11541</v>
      </c>
      <c r="C8474" t="s">
        <v>2640</v>
      </c>
      <c r="D8474" t="s">
        <v>3956</v>
      </c>
      <c r="E8474" t="s">
        <v>20</v>
      </c>
      <c r="F8474" t="b">
        <v>0</v>
      </c>
      <c r="G8474" t="s">
        <v>2641</v>
      </c>
      <c r="H8474" s="4">
        <v>45763.340370370373</v>
      </c>
      <c r="I8474" t="b">
        <v>0</v>
      </c>
      <c r="J8474" t="b">
        <v>0</v>
      </c>
      <c r="K8474" t="s">
        <v>2641</v>
      </c>
      <c r="L8474" t="s">
        <v>36</v>
      </c>
      <c r="N8474">
        <v>44.290000915527337</v>
      </c>
      <c r="O8474" t="s">
        <v>2986</v>
      </c>
      <c r="P8474" t="s">
        <v>9331</v>
      </c>
    </row>
    <row r="8475" spans="1:16" x14ac:dyDescent="0.25">
      <c r="A8475" t="s">
        <v>0</v>
      </c>
      <c r="B8475" t="s">
        <v>0</v>
      </c>
      <c r="C8475" t="s">
        <v>10893</v>
      </c>
      <c r="D8475" t="s">
        <v>2208</v>
      </c>
      <c r="E8475" t="s">
        <v>20</v>
      </c>
      <c r="F8475" t="b">
        <v>0</v>
      </c>
      <c r="G8475" t="s">
        <v>27</v>
      </c>
      <c r="H8475" s="4">
        <v>45763.416770833333</v>
      </c>
      <c r="I8475" t="b">
        <v>0</v>
      </c>
      <c r="J8475" t="b">
        <v>0</v>
      </c>
      <c r="K8475" t="s">
        <v>24</v>
      </c>
      <c r="L8475" t="s">
        <v>22</v>
      </c>
      <c r="M8475">
        <v>77500</v>
      </c>
      <c r="O8475" t="s">
        <v>10894</v>
      </c>
      <c r="P8475" t="s">
        <v>1876</v>
      </c>
    </row>
    <row r="8476" spans="1:16" x14ac:dyDescent="0.25">
      <c r="A8476" t="s">
        <v>0</v>
      </c>
      <c r="B8476" t="s">
        <v>11542</v>
      </c>
      <c r="C8476" t="s">
        <v>167</v>
      </c>
      <c r="D8476" t="s">
        <v>11543</v>
      </c>
      <c r="E8476" t="s">
        <v>20</v>
      </c>
      <c r="F8476" t="b">
        <v>0</v>
      </c>
      <c r="G8476" t="s">
        <v>35</v>
      </c>
      <c r="H8476" s="4">
        <v>45763.417094907411</v>
      </c>
      <c r="I8476" t="b">
        <v>0</v>
      </c>
      <c r="J8476" t="b">
        <v>1</v>
      </c>
      <c r="K8476" t="s">
        <v>24</v>
      </c>
      <c r="L8476" t="s">
        <v>22</v>
      </c>
      <c r="M8476">
        <v>163500</v>
      </c>
      <c r="O8476" t="s">
        <v>524</v>
      </c>
      <c r="P8476" t="s">
        <v>753</v>
      </c>
    </row>
    <row r="8477" spans="1:16" x14ac:dyDescent="0.25">
      <c r="A8477" t="s">
        <v>139</v>
      </c>
      <c r="B8477" t="s">
        <v>11544</v>
      </c>
      <c r="C8477" t="s">
        <v>84</v>
      </c>
      <c r="D8477" t="s">
        <v>3956</v>
      </c>
      <c r="E8477" t="s">
        <v>34</v>
      </c>
      <c r="F8477" t="b">
        <v>0</v>
      </c>
      <c r="G8477" t="s">
        <v>41</v>
      </c>
      <c r="H8477" s="4">
        <v>45763.458726851852</v>
      </c>
      <c r="I8477" t="b">
        <v>0</v>
      </c>
      <c r="J8477" t="b">
        <v>1</v>
      </c>
      <c r="K8477" t="s">
        <v>24</v>
      </c>
      <c r="L8477" t="s">
        <v>36</v>
      </c>
      <c r="N8477">
        <v>42.5</v>
      </c>
      <c r="O8477" t="s">
        <v>3873</v>
      </c>
    </row>
    <row r="8478" spans="1:16" x14ac:dyDescent="0.25">
      <c r="A8478" t="s">
        <v>139</v>
      </c>
      <c r="B8478" t="s">
        <v>277</v>
      </c>
      <c r="C8478" t="s">
        <v>6783</v>
      </c>
      <c r="D8478" t="s">
        <v>3972</v>
      </c>
      <c r="E8478" t="s">
        <v>20</v>
      </c>
      <c r="F8478" t="b">
        <v>0</v>
      </c>
      <c r="G8478" t="s">
        <v>30</v>
      </c>
      <c r="H8478" s="4">
        <v>45763.459027777782</v>
      </c>
      <c r="I8478" t="b">
        <v>0</v>
      </c>
      <c r="J8478" t="b">
        <v>1</v>
      </c>
      <c r="K8478" t="s">
        <v>24</v>
      </c>
      <c r="L8478" t="s">
        <v>22</v>
      </c>
      <c r="M8478">
        <v>95000</v>
      </c>
      <c r="O8478" t="s">
        <v>469</v>
      </c>
      <c r="P8478" t="s">
        <v>11545</v>
      </c>
    </row>
    <row r="8479" spans="1:16" x14ac:dyDescent="0.25">
      <c r="A8479" t="s">
        <v>40</v>
      </c>
      <c r="B8479" t="s">
        <v>7600</v>
      </c>
      <c r="C8479" t="s">
        <v>395</v>
      </c>
      <c r="D8479" t="s">
        <v>4327</v>
      </c>
      <c r="E8479" t="s">
        <v>20</v>
      </c>
      <c r="F8479" t="b">
        <v>0</v>
      </c>
      <c r="G8479" t="s">
        <v>27</v>
      </c>
      <c r="H8479" s="4">
        <v>45763.501585648148</v>
      </c>
      <c r="I8479" t="b">
        <v>0</v>
      </c>
      <c r="J8479" t="b">
        <v>1</v>
      </c>
      <c r="K8479" t="s">
        <v>24</v>
      </c>
      <c r="L8479" t="s">
        <v>22</v>
      </c>
      <c r="M8479">
        <v>165000</v>
      </c>
      <c r="O8479" t="s">
        <v>123</v>
      </c>
      <c r="P8479" t="s">
        <v>7601</v>
      </c>
    </row>
    <row r="8480" spans="1:16" x14ac:dyDescent="0.25">
      <c r="A8480" t="s">
        <v>28</v>
      </c>
      <c r="B8480" t="s">
        <v>11546</v>
      </c>
      <c r="C8480" t="s">
        <v>82</v>
      </c>
      <c r="D8480" t="s">
        <v>3972</v>
      </c>
      <c r="E8480" t="s">
        <v>20</v>
      </c>
      <c r="F8480" t="b">
        <v>0</v>
      </c>
      <c r="G8480" t="s">
        <v>41</v>
      </c>
      <c r="H8480" s="4">
        <v>45763.502222222232</v>
      </c>
      <c r="I8480" t="b">
        <v>0</v>
      </c>
      <c r="J8480" t="b">
        <v>1</v>
      </c>
      <c r="K8480" t="s">
        <v>24</v>
      </c>
      <c r="L8480" t="s">
        <v>22</v>
      </c>
      <c r="M8480">
        <v>176500</v>
      </c>
      <c r="O8480" t="s">
        <v>4534</v>
      </c>
      <c r="P8480" t="s">
        <v>201</v>
      </c>
    </row>
    <row r="8481" spans="1:16" x14ac:dyDescent="0.25">
      <c r="A8481" t="s">
        <v>191</v>
      </c>
      <c r="B8481" t="s">
        <v>11547</v>
      </c>
      <c r="C8481" t="s">
        <v>39</v>
      </c>
      <c r="D8481" t="s">
        <v>11548</v>
      </c>
      <c r="E8481" t="s">
        <v>20</v>
      </c>
      <c r="F8481" t="b">
        <v>1</v>
      </c>
      <c r="G8481" t="s">
        <v>1334</v>
      </c>
      <c r="H8481" s="4">
        <v>45763.50403935185</v>
      </c>
      <c r="I8481" t="b">
        <v>1</v>
      </c>
      <c r="J8481" t="b">
        <v>0</v>
      </c>
      <c r="K8481" t="s">
        <v>1334</v>
      </c>
      <c r="L8481" t="s">
        <v>22</v>
      </c>
      <c r="M8481">
        <v>27400</v>
      </c>
      <c r="O8481" t="s">
        <v>11548</v>
      </c>
      <c r="P8481" t="s">
        <v>11549</v>
      </c>
    </row>
    <row r="8482" spans="1:16" x14ac:dyDescent="0.25">
      <c r="A8482" t="s">
        <v>19</v>
      </c>
      <c r="B8482" t="s">
        <v>3832</v>
      </c>
      <c r="C8482" t="s">
        <v>952</v>
      </c>
      <c r="D8482" t="s">
        <v>4034</v>
      </c>
      <c r="E8482" t="s">
        <v>20</v>
      </c>
      <c r="F8482" t="b">
        <v>0</v>
      </c>
      <c r="G8482" t="s">
        <v>106</v>
      </c>
      <c r="H8482" s="4">
        <v>45763.505914351852</v>
      </c>
      <c r="I8482" t="b">
        <v>0</v>
      </c>
      <c r="J8482" t="b">
        <v>0</v>
      </c>
      <c r="K8482" t="s">
        <v>106</v>
      </c>
      <c r="L8482" t="s">
        <v>22</v>
      </c>
      <c r="M8482">
        <v>132000</v>
      </c>
      <c r="O8482" t="s">
        <v>11550</v>
      </c>
      <c r="P8482" t="s">
        <v>3633</v>
      </c>
    </row>
    <row r="8483" spans="1:16" x14ac:dyDescent="0.25">
      <c r="A8483" t="s">
        <v>0</v>
      </c>
      <c r="B8483" t="s">
        <v>11551</v>
      </c>
      <c r="C8483" t="s">
        <v>11552</v>
      </c>
      <c r="D8483" t="s">
        <v>4034</v>
      </c>
      <c r="E8483" t="s">
        <v>20</v>
      </c>
      <c r="F8483" t="b">
        <v>0</v>
      </c>
      <c r="G8483" t="s">
        <v>314</v>
      </c>
      <c r="H8483" s="4">
        <v>45763.523020833331</v>
      </c>
      <c r="I8483" t="b">
        <v>0</v>
      </c>
      <c r="J8483" t="b">
        <v>0</v>
      </c>
      <c r="K8483" t="s">
        <v>314</v>
      </c>
      <c r="L8483" t="s">
        <v>22</v>
      </c>
      <c r="M8483">
        <v>85695.5</v>
      </c>
      <c r="O8483" t="s">
        <v>11553</v>
      </c>
      <c r="P8483" t="s">
        <v>11554</v>
      </c>
    </row>
    <row r="8484" spans="1:16" x14ac:dyDescent="0.25">
      <c r="A8484" t="s">
        <v>0</v>
      </c>
      <c r="B8484" t="s">
        <v>2602</v>
      </c>
      <c r="C8484" t="s">
        <v>985</v>
      </c>
      <c r="D8484" t="s">
        <v>3828</v>
      </c>
      <c r="E8484" t="s">
        <v>51</v>
      </c>
      <c r="F8484" t="b">
        <v>0</v>
      </c>
      <c r="G8484" t="s">
        <v>27</v>
      </c>
      <c r="H8484" s="4">
        <v>45763.541712962957</v>
      </c>
      <c r="I8484" t="b">
        <v>0</v>
      </c>
      <c r="J8484" t="b">
        <v>0</v>
      </c>
      <c r="K8484" t="s">
        <v>24</v>
      </c>
      <c r="L8484" t="s">
        <v>36</v>
      </c>
      <c r="N8484">
        <v>59.5</v>
      </c>
      <c r="O8484" t="s">
        <v>2807</v>
      </c>
      <c r="P8484" t="s">
        <v>11555</v>
      </c>
    </row>
    <row r="8485" spans="1:16" x14ac:dyDescent="0.25">
      <c r="A8485" t="s">
        <v>0</v>
      </c>
      <c r="B8485" t="s">
        <v>7184</v>
      </c>
      <c r="C8485" t="s">
        <v>306</v>
      </c>
      <c r="D8485" t="s">
        <v>131</v>
      </c>
      <c r="F8485" t="b">
        <v>0</v>
      </c>
      <c r="G8485" t="s">
        <v>27</v>
      </c>
      <c r="H8485" s="4">
        <v>45763.541747685187</v>
      </c>
      <c r="I8485" t="b">
        <v>1</v>
      </c>
      <c r="J8485" t="b">
        <v>0</v>
      </c>
      <c r="K8485" t="s">
        <v>24</v>
      </c>
      <c r="L8485" t="s">
        <v>36</v>
      </c>
      <c r="N8485">
        <v>36.5</v>
      </c>
      <c r="O8485" t="s">
        <v>131</v>
      </c>
      <c r="P8485" t="s">
        <v>1545</v>
      </c>
    </row>
    <row r="8486" spans="1:16" x14ac:dyDescent="0.25">
      <c r="A8486" t="s">
        <v>139</v>
      </c>
      <c r="B8486" t="s">
        <v>1634</v>
      </c>
      <c r="C8486" t="s">
        <v>825</v>
      </c>
      <c r="D8486" t="s">
        <v>3972</v>
      </c>
      <c r="E8486" t="s">
        <v>51</v>
      </c>
      <c r="F8486" t="b">
        <v>0</v>
      </c>
      <c r="G8486" t="s">
        <v>30</v>
      </c>
      <c r="H8486" s="4">
        <v>45763.58394675926</v>
      </c>
      <c r="I8486" t="b">
        <v>0</v>
      </c>
      <c r="J8486" t="b">
        <v>1</v>
      </c>
      <c r="K8486" t="s">
        <v>24</v>
      </c>
      <c r="L8486" t="s">
        <v>36</v>
      </c>
      <c r="N8486">
        <v>52.5</v>
      </c>
      <c r="O8486" t="s">
        <v>131</v>
      </c>
      <c r="P8486" t="s">
        <v>1109</v>
      </c>
    </row>
    <row r="8487" spans="1:16" x14ac:dyDescent="0.25">
      <c r="A8487" t="s">
        <v>1</v>
      </c>
      <c r="B8487" t="s">
        <v>11556</v>
      </c>
      <c r="C8487" t="s">
        <v>151</v>
      </c>
      <c r="D8487" t="s">
        <v>3972</v>
      </c>
      <c r="E8487" t="s">
        <v>20</v>
      </c>
      <c r="F8487" t="b">
        <v>0</v>
      </c>
      <c r="G8487" t="s">
        <v>30</v>
      </c>
      <c r="H8487" s="4">
        <v>45763.584652777783</v>
      </c>
      <c r="I8487" t="b">
        <v>0</v>
      </c>
      <c r="J8487" t="b">
        <v>1</v>
      </c>
      <c r="K8487" t="s">
        <v>24</v>
      </c>
      <c r="L8487" t="s">
        <v>22</v>
      </c>
      <c r="M8487">
        <v>140500</v>
      </c>
      <c r="O8487" t="s">
        <v>2663</v>
      </c>
      <c r="P8487" t="s">
        <v>2072</v>
      </c>
    </row>
    <row r="8488" spans="1:16" x14ac:dyDescent="0.25">
      <c r="A8488" t="s">
        <v>89</v>
      </c>
      <c r="B8488" t="s">
        <v>11557</v>
      </c>
      <c r="C8488" t="s">
        <v>293</v>
      </c>
      <c r="D8488" t="s">
        <v>3972</v>
      </c>
      <c r="E8488" t="s">
        <v>20</v>
      </c>
      <c r="F8488" t="b">
        <v>0</v>
      </c>
      <c r="G8488" t="s">
        <v>27</v>
      </c>
      <c r="H8488" s="4">
        <v>45763.585104166668</v>
      </c>
      <c r="I8488" t="b">
        <v>0</v>
      </c>
      <c r="J8488" t="b">
        <v>1</v>
      </c>
      <c r="K8488" t="s">
        <v>24</v>
      </c>
      <c r="L8488" t="s">
        <v>22</v>
      </c>
      <c r="M8488">
        <v>140000</v>
      </c>
      <c r="O8488" t="s">
        <v>11558</v>
      </c>
      <c r="P8488" t="s">
        <v>11559</v>
      </c>
    </row>
    <row r="8489" spans="1:16" x14ac:dyDescent="0.25">
      <c r="A8489" t="s">
        <v>40</v>
      </c>
      <c r="B8489" t="s">
        <v>40</v>
      </c>
      <c r="C8489" t="s">
        <v>11560</v>
      </c>
      <c r="D8489" t="s">
        <v>3828</v>
      </c>
      <c r="E8489" t="s">
        <v>51</v>
      </c>
      <c r="F8489" t="b">
        <v>0</v>
      </c>
      <c r="G8489" t="s">
        <v>41</v>
      </c>
      <c r="H8489" s="4">
        <v>45763.585277777784</v>
      </c>
      <c r="I8489" t="b">
        <v>1</v>
      </c>
      <c r="J8489" t="b">
        <v>0</v>
      </c>
      <c r="K8489" t="s">
        <v>24</v>
      </c>
      <c r="L8489" t="s">
        <v>36</v>
      </c>
      <c r="N8489">
        <v>70</v>
      </c>
      <c r="O8489" t="s">
        <v>11561</v>
      </c>
      <c r="P8489" t="s">
        <v>161</v>
      </c>
    </row>
    <row r="8490" spans="1:16" x14ac:dyDescent="0.25">
      <c r="A8490" t="s">
        <v>25</v>
      </c>
      <c r="B8490" t="s">
        <v>11562</v>
      </c>
      <c r="C8490" t="s">
        <v>680</v>
      </c>
      <c r="D8490" t="s">
        <v>3600</v>
      </c>
      <c r="E8490" t="s">
        <v>51</v>
      </c>
      <c r="F8490" t="b">
        <v>0</v>
      </c>
      <c r="G8490" t="s">
        <v>41</v>
      </c>
      <c r="H8490" s="4">
        <v>45763.625196759262</v>
      </c>
      <c r="I8490" t="b">
        <v>1</v>
      </c>
      <c r="J8490" t="b">
        <v>0</v>
      </c>
      <c r="K8490" t="s">
        <v>24</v>
      </c>
      <c r="L8490" t="s">
        <v>22</v>
      </c>
      <c r="M8490">
        <v>80000</v>
      </c>
      <c r="O8490" t="s">
        <v>11563</v>
      </c>
      <c r="P8490" t="s">
        <v>11564</v>
      </c>
    </row>
    <row r="8491" spans="1:16" x14ac:dyDescent="0.25">
      <c r="A8491" t="s">
        <v>2</v>
      </c>
      <c r="B8491" t="s">
        <v>11565</v>
      </c>
      <c r="C8491" t="s">
        <v>140</v>
      </c>
      <c r="D8491" t="s">
        <v>3828</v>
      </c>
      <c r="E8491" t="s">
        <v>51</v>
      </c>
      <c r="F8491" t="b">
        <v>0</v>
      </c>
      <c r="G8491" t="s">
        <v>27</v>
      </c>
      <c r="H8491" s="4">
        <v>45763.626643518517</v>
      </c>
      <c r="I8491" t="b">
        <v>0</v>
      </c>
      <c r="J8491" t="b">
        <v>0</v>
      </c>
      <c r="K8491" t="s">
        <v>24</v>
      </c>
      <c r="L8491" t="s">
        <v>36</v>
      </c>
      <c r="N8491">
        <v>62.5</v>
      </c>
      <c r="O8491" t="s">
        <v>11566</v>
      </c>
      <c r="P8491" t="s">
        <v>11567</v>
      </c>
    </row>
    <row r="8492" spans="1:16" x14ac:dyDescent="0.25">
      <c r="A8492" t="s">
        <v>40</v>
      </c>
      <c r="B8492" t="s">
        <v>10902</v>
      </c>
      <c r="C8492" t="s">
        <v>386</v>
      </c>
      <c r="D8492" t="s">
        <v>3828</v>
      </c>
      <c r="E8492" t="s">
        <v>20</v>
      </c>
      <c r="F8492" t="b">
        <v>0</v>
      </c>
      <c r="G8492" t="s">
        <v>41</v>
      </c>
      <c r="H8492" s="4">
        <v>45763.666886574072</v>
      </c>
      <c r="I8492" t="b">
        <v>0</v>
      </c>
      <c r="J8492" t="b">
        <v>1</v>
      </c>
      <c r="K8492" t="s">
        <v>24</v>
      </c>
      <c r="L8492" t="s">
        <v>22</v>
      </c>
      <c r="M8492">
        <v>161500</v>
      </c>
      <c r="O8492" t="s">
        <v>1066</v>
      </c>
      <c r="P8492" t="s">
        <v>10903</v>
      </c>
    </row>
    <row r="8493" spans="1:16" x14ac:dyDescent="0.25">
      <c r="A8493" t="s">
        <v>1</v>
      </c>
      <c r="B8493" t="s">
        <v>2820</v>
      </c>
      <c r="C8493" t="s">
        <v>143</v>
      </c>
      <c r="D8493" t="s">
        <v>3972</v>
      </c>
      <c r="E8493" t="s">
        <v>51</v>
      </c>
      <c r="F8493" t="b">
        <v>0</v>
      </c>
      <c r="G8493" t="s">
        <v>35</v>
      </c>
      <c r="H8493" s="4">
        <v>45763.667141203703</v>
      </c>
      <c r="I8493" t="b">
        <v>0</v>
      </c>
      <c r="J8493" t="b">
        <v>0</v>
      </c>
      <c r="K8493" t="s">
        <v>24</v>
      </c>
      <c r="L8493" t="s">
        <v>36</v>
      </c>
      <c r="N8493">
        <v>54.5</v>
      </c>
      <c r="O8493" t="s">
        <v>1783</v>
      </c>
      <c r="P8493" t="s">
        <v>11568</v>
      </c>
    </row>
    <row r="8494" spans="1:16" x14ac:dyDescent="0.25">
      <c r="A8494" t="s">
        <v>0</v>
      </c>
      <c r="B8494" t="s">
        <v>11569</v>
      </c>
      <c r="C8494" t="s">
        <v>3084</v>
      </c>
      <c r="D8494" t="s">
        <v>3972</v>
      </c>
      <c r="E8494" t="s">
        <v>51</v>
      </c>
      <c r="F8494" t="b">
        <v>0</v>
      </c>
      <c r="G8494" t="s">
        <v>30</v>
      </c>
      <c r="H8494" s="4">
        <v>45763.667986111112</v>
      </c>
      <c r="I8494" t="b">
        <v>1</v>
      </c>
      <c r="J8494" t="b">
        <v>0</v>
      </c>
      <c r="K8494" t="s">
        <v>24</v>
      </c>
      <c r="L8494" t="s">
        <v>36</v>
      </c>
      <c r="N8494">
        <v>26.5</v>
      </c>
      <c r="O8494" t="s">
        <v>539</v>
      </c>
      <c r="P8494" t="s">
        <v>11570</v>
      </c>
    </row>
    <row r="8495" spans="1:16" x14ac:dyDescent="0.25">
      <c r="A8495" t="s">
        <v>1</v>
      </c>
      <c r="B8495" t="s">
        <v>3342</v>
      </c>
      <c r="C8495" t="s">
        <v>517</v>
      </c>
      <c r="D8495" t="s">
        <v>3972</v>
      </c>
      <c r="E8495" t="s">
        <v>51</v>
      </c>
      <c r="F8495" t="b">
        <v>0</v>
      </c>
      <c r="G8495" t="s">
        <v>41</v>
      </c>
      <c r="H8495" s="4">
        <v>45763.708703703713</v>
      </c>
      <c r="I8495" t="b">
        <v>0</v>
      </c>
      <c r="J8495" t="b">
        <v>0</v>
      </c>
      <c r="K8495" t="s">
        <v>24</v>
      </c>
      <c r="L8495" t="s">
        <v>36</v>
      </c>
      <c r="N8495">
        <v>42</v>
      </c>
      <c r="O8495" t="s">
        <v>131</v>
      </c>
      <c r="P8495" t="s">
        <v>11571</v>
      </c>
    </row>
    <row r="8496" spans="1:16" x14ac:dyDescent="0.25">
      <c r="A8496" t="s">
        <v>40</v>
      </c>
      <c r="B8496" t="s">
        <v>11572</v>
      </c>
      <c r="C8496" t="s">
        <v>179</v>
      </c>
      <c r="D8496" t="s">
        <v>3600</v>
      </c>
      <c r="E8496" t="s">
        <v>51</v>
      </c>
      <c r="F8496" t="b">
        <v>0</v>
      </c>
      <c r="G8496" t="s">
        <v>27</v>
      </c>
      <c r="H8496" s="4">
        <v>45763.709849537037</v>
      </c>
      <c r="I8496" t="b">
        <v>0</v>
      </c>
      <c r="J8496" t="b">
        <v>0</v>
      </c>
      <c r="K8496" t="s">
        <v>24</v>
      </c>
      <c r="L8496" t="s">
        <v>22</v>
      </c>
      <c r="M8496">
        <v>140000</v>
      </c>
      <c r="O8496" t="s">
        <v>451</v>
      </c>
      <c r="P8496" t="s">
        <v>8187</v>
      </c>
    </row>
    <row r="8497" spans="1:16" x14ac:dyDescent="0.25">
      <c r="A8497" t="s">
        <v>2</v>
      </c>
      <c r="B8497" t="s">
        <v>11573</v>
      </c>
      <c r="C8497" t="s">
        <v>143</v>
      </c>
      <c r="D8497" t="s">
        <v>4177</v>
      </c>
      <c r="E8497" t="s">
        <v>20</v>
      </c>
      <c r="F8497" t="b">
        <v>0</v>
      </c>
      <c r="G8497" t="s">
        <v>27</v>
      </c>
      <c r="H8497" s="4">
        <v>45763.709907407407</v>
      </c>
      <c r="I8497" t="b">
        <v>0</v>
      </c>
      <c r="J8497" t="b">
        <v>1</v>
      </c>
      <c r="K8497" t="s">
        <v>24</v>
      </c>
      <c r="L8497" t="s">
        <v>22</v>
      </c>
      <c r="M8497">
        <v>207000</v>
      </c>
      <c r="O8497" t="s">
        <v>59</v>
      </c>
      <c r="P8497" t="s">
        <v>2020</v>
      </c>
    </row>
    <row r="8498" spans="1:16" x14ac:dyDescent="0.25">
      <c r="A8498" t="s">
        <v>0</v>
      </c>
      <c r="B8498" t="s">
        <v>2714</v>
      </c>
      <c r="C8498" t="s">
        <v>559</v>
      </c>
      <c r="D8498" t="s">
        <v>3972</v>
      </c>
      <c r="E8498" t="s">
        <v>20</v>
      </c>
      <c r="F8498" t="b">
        <v>0</v>
      </c>
      <c r="G8498" t="s">
        <v>27</v>
      </c>
      <c r="H8498" s="4">
        <v>45763.7500462963</v>
      </c>
      <c r="I8498" t="b">
        <v>0</v>
      </c>
      <c r="J8498" t="b">
        <v>0</v>
      </c>
      <c r="K8498" t="s">
        <v>24</v>
      </c>
      <c r="L8498" t="s">
        <v>22</v>
      </c>
      <c r="M8498">
        <v>76044.5</v>
      </c>
      <c r="O8498" t="s">
        <v>11574</v>
      </c>
    </row>
    <row r="8499" spans="1:16" x14ac:dyDescent="0.25">
      <c r="A8499" t="s">
        <v>0</v>
      </c>
      <c r="B8499" t="s">
        <v>3319</v>
      </c>
      <c r="C8499" t="s">
        <v>39</v>
      </c>
      <c r="D8499" t="s">
        <v>3828</v>
      </c>
      <c r="E8499" t="s">
        <v>20</v>
      </c>
      <c r="F8499" t="b">
        <v>1</v>
      </c>
      <c r="G8499" t="s">
        <v>27</v>
      </c>
      <c r="H8499" s="4">
        <v>45763.7500462963</v>
      </c>
      <c r="I8499" t="b">
        <v>0</v>
      </c>
      <c r="J8499" t="b">
        <v>1</v>
      </c>
      <c r="K8499" t="s">
        <v>24</v>
      </c>
      <c r="L8499" t="s">
        <v>22</v>
      </c>
      <c r="M8499">
        <v>95305</v>
      </c>
      <c r="O8499" t="s">
        <v>3320</v>
      </c>
      <c r="P8499" t="s">
        <v>3683</v>
      </c>
    </row>
    <row r="8500" spans="1:16" x14ac:dyDescent="0.25">
      <c r="A8500" t="s">
        <v>1</v>
      </c>
      <c r="B8500" t="s">
        <v>1257</v>
      </c>
      <c r="C8500" t="s">
        <v>151</v>
      </c>
      <c r="D8500" t="s">
        <v>3972</v>
      </c>
      <c r="E8500" t="s">
        <v>20</v>
      </c>
      <c r="F8500" t="b">
        <v>0</v>
      </c>
      <c r="G8500" t="s">
        <v>30</v>
      </c>
      <c r="H8500" s="4">
        <v>45763.750601851847</v>
      </c>
      <c r="I8500" t="b">
        <v>0</v>
      </c>
      <c r="J8500" t="b">
        <v>0</v>
      </c>
      <c r="K8500" t="s">
        <v>24</v>
      </c>
      <c r="L8500" t="s">
        <v>22</v>
      </c>
      <c r="M8500">
        <v>192500</v>
      </c>
      <c r="O8500" t="s">
        <v>556</v>
      </c>
    </row>
    <row r="8501" spans="1:16" x14ac:dyDescent="0.25">
      <c r="A8501" t="s">
        <v>1</v>
      </c>
      <c r="B8501" t="s">
        <v>11575</v>
      </c>
      <c r="C8501" t="s">
        <v>332</v>
      </c>
      <c r="D8501" t="s">
        <v>2208</v>
      </c>
      <c r="E8501" t="s">
        <v>20</v>
      </c>
      <c r="F8501" t="b">
        <v>0</v>
      </c>
      <c r="G8501" t="s">
        <v>41</v>
      </c>
      <c r="H8501" s="4">
        <v>45763.751006944447</v>
      </c>
      <c r="I8501" t="b">
        <v>0</v>
      </c>
      <c r="J8501" t="b">
        <v>1</v>
      </c>
      <c r="K8501" t="s">
        <v>24</v>
      </c>
      <c r="L8501" t="s">
        <v>22</v>
      </c>
      <c r="M8501">
        <v>100816.5</v>
      </c>
      <c r="O8501" t="s">
        <v>11576</v>
      </c>
      <c r="P8501" t="s">
        <v>11577</v>
      </c>
    </row>
    <row r="8502" spans="1:16" x14ac:dyDescent="0.25">
      <c r="A8502" t="s">
        <v>2</v>
      </c>
      <c r="B8502" t="s">
        <v>2</v>
      </c>
      <c r="C8502" t="s">
        <v>1815</v>
      </c>
      <c r="D8502" t="s">
        <v>3972</v>
      </c>
      <c r="E8502" t="s">
        <v>20</v>
      </c>
      <c r="F8502" t="b">
        <v>0</v>
      </c>
      <c r="G8502" t="s">
        <v>41</v>
      </c>
      <c r="H8502" s="4">
        <v>45763.791932870372</v>
      </c>
      <c r="I8502" t="b">
        <v>0</v>
      </c>
      <c r="J8502" t="b">
        <v>0</v>
      </c>
      <c r="K8502" t="s">
        <v>24</v>
      </c>
      <c r="L8502" t="s">
        <v>22</v>
      </c>
      <c r="M8502">
        <v>110000</v>
      </c>
      <c r="O8502" t="s">
        <v>11432</v>
      </c>
      <c r="P8502" t="s">
        <v>3102</v>
      </c>
    </row>
    <row r="8503" spans="1:16" x14ac:dyDescent="0.25">
      <c r="A8503" t="s">
        <v>19</v>
      </c>
      <c r="B8503" t="s">
        <v>11578</v>
      </c>
      <c r="C8503" t="s">
        <v>140</v>
      </c>
      <c r="D8503" t="s">
        <v>3972</v>
      </c>
      <c r="E8503" t="s">
        <v>20</v>
      </c>
      <c r="F8503" t="b">
        <v>0</v>
      </c>
      <c r="G8503" t="s">
        <v>35</v>
      </c>
      <c r="H8503" s="4">
        <v>45763.792199074072</v>
      </c>
      <c r="I8503" t="b">
        <v>0</v>
      </c>
      <c r="J8503" t="b">
        <v>1</v>
      </c>
      <c r="K8503" t="s">
        <v>24</v>
      </c>
      <c r="L8503" t="s">
        <v>22</v>
      </c>
      <c r="M8503">
        <v>145000</v>
      </c>
      <c r="O8503" t="s">
        <v>11579</v>
      </c>
      <c r="P8503" t="s">
        <v>11580</v>
      </c>
    </row>
    <row r="8504" spans="1:16" x14ac:dyDescent="0.25">
      <c r="A8504" t="s">
        <v>0</v>
      </c>
      <c r="B8504" t="s">
        <v>3830</v>
      </c>
      <c r="C8504" t="s">
        <v>3084</v>
      </c>
      <c r="D8504" t="s">
        <v>3828</v>
      </c>
      <c r="E8504" t="s">
        <v>51</v>
      </c>
      <c r="F8504" t="b">
        <v>0</v>
      </c>
      <c r="G8504" t="s">
        <v>30</v>
      </c>
      <c r="H8504" s="4">
        <v>45763.792222222219</v>
      </c>
      <c r="I8504" t="b">
        <v>0</v>
      </c>
      <c r="J8504" t="b">
        <v>0</v>
      </c>
      <c r="K8504" t="s">
        <v>24</v>
      </c>
      <c r="L8504" t="s">
        <v>36</v>
      </c>
      <c r="N8504">
        <v>26</v>
      </c>
      <c r="O8504" t="s">
        <v>3768</v>
      </c>
      <c r="P8504" t="s">
        <v>11570</v>
      </c>
    </row>
    <row r="8505" spans="1:16" x14ac:dyDescent="0.25">
      <c r="A8505" t="s">
        <v>25</v>
      </c>
      <c r="B8505" t="s">
        <v>11581</v>
      </c>
      <c r="C8505" t="s">
        <v>192</v>
      </c>
      <c r="D8505" t="s">
        <v>3972</v>
      </c>
      <c r="E8505" t="s">
        <v>20</v>
      </c>
      <c r="F8505" t="b">
        <v>0</v>
      </c>
      <c r="G8505" t="s">
        <v>52</v>
      </c>
      <c r="H8505" s="4">
        <v>45763.792430555557</v>
      </c>
      <c r="I8505" t="b">
        <v>0</v>
      </c>
      <c r="J8505" t="b">
        <v>1</v>
      </c>
      <c r="K8505" t="s">
        <v>24</v>
      </c>
      <c r="L8505" t="s">
        <v>22</v>
      </c>
      <c r="M8505">
        <v>105750</v>
      </c>
      <c r="O8505" t="s">
        <v>408</v>
      </c>
      <c r="P8505" t="s">
        <v>11582</v>
      </c>
    </row>
    <row r="8506" spans="1:16" x14ac:dyDescent="0.25">
      <c r="A8506" t="s">
        <v>1</v>
      </c>
      <c r="B8506" t="s">
        <v>11583</v>
      </c>
      <c r="C8506" t="s">
        <v>1397</v>
      </c>
      <c r="D8506" t="s">
        <v>6931</v>
      </c>
      <c r="E8506" t="s">
        <v>51</v>
      </c>
      <c r="F8506" t="b">
        <v>0</v>
      </c>
      <c r="G8506" t="s">
        <v>27</v>
      </c>
      <c r="H8506" s="4">
        <v>45763.792557870373</v>
      </c>
      <c r="I8506" t="b">
        <v>0</v>
      </c>
      <c r="J8506" t="b">
        <v>0</v>
      </c>
      <c r="K8506" t="s">
        <v>24</v>
      </c>
      <c r="L8506" t="s">
        <v>36</v>
      </c>
      <c r="N8506">
        <v>63.5</v>
      </c>
      <c r="O8506" t="s">
        <v>1613</v>
      </c>
      <c r="P8506" t="s">
        <v>1870</v>
      </c>
    </row>
    <row r="8507" spans="1:16" x14ac:dyDescent="0.25">
      <c r="A8507" t="s">
        <v>0</v>
      </c>
      <c r="B8507" t="s">
        <v>3319</v>
      </c>
      <c r="C8507" t="s">
        <v>990</v>
      </c>
      <c r="D8507" t="s">
        <v>3972</v>
      </c>
      <c r="E8507" t="s">
        <v>20</v>
      </c>
      <c r="F8507" t="b">
        <v>0</v>
      </c>
      <c r="G8507" t="s">
        <v>27</v>
      </c>
      <c r="H8507" s="4">
        <v>45763.833379629628</v>
      </c>
      <c r="I8507" t="b">
        <v>0</v>
      </c>
      <c r="J8507" t="b">
        <v>1</v>
      </c>
      <c r="K8507" t="s">
        <v>24</v>
      </c>
      <c r="L8507" t="s">
        <v>22</v>
      </c>
      <c r="M8507">
        <v>98165.5</v>
      </c>
      <c r="O8507" t="s">
        <v>8829</v>
      </c>
      <c r="P8507" t="s">
        <v>3683</v>
      </c>
    </row>
    <row r="8508" spans="1:16" x14ac:dyDescent="0.25">
      <c r="A8508" t="s">
        <v>0</v>
      </c>
      <c r="B8508" t="s">
        <v>9145</v>
      </c>
      <c r="C8508" t="s">
        <v>151</v>
      </c>
      <c r="D8508" t="s">
        <v>3972</v>
      </c>
      <c r="E8508" t="s">
        <v>20</v>
      </c>
      <c r="F8508" t="b">
        <v>0</v>
      </c>
      <c r="G8508" t="s">
        <v>30</v>
      </c>
      <c r="H8508" s="4">
        <v>45763.83388888889</v>
      </c>
      <c r="I8508" t="b">
        <v>0</v>
      </c>
      <c r="J8508" t="b">
        <v>1</v>
      </c>
      <c r="K8508" t="s">
        <v>24</v>
      </c>
      <c r="L8508" t="s">
        <v>22</v>
      </c>
      <c r="M8508">
        <v>93500</v>
      </c>
      <c r="O8508" t="s">
        <v>9146</v>
      </c>
      <c r="P8508" t="s">
        <v>11584</v>
      </c>
    </row>
    <row r="8509" spans="1:16" x14ac:dyDescent="0.25">
      <c r="A8509" t="s">
        <v>25</v>
      </c>
      <c r="B8509" t="s">
        <v>11585</v>
      </c>
      <c r="C8509" t="s">
        <v>2788</v>
      </c>
      <c r="D8509" t="s">
        <v>2208</v>
      </c>
      <c r="E8509" t="s">
        <v>20</v>
      </c>
      <c r="F8509" t="b">
        <v>0</v>
      </c>
      <c r="G8509" t="s">
        <v>52</v>
      </c>
      <c r="H8509" s="4">
        <v>45763.834120370368</v>
      </c>
      <c r="I8509" t="b">
        <v>0</v>
      </c>
      <c r="J8509" t="b">
        <v>0</v>
      </c>
      <c r="K8509" t="s">
        <v>24</v>
      </c>
      <c r="L8509" t="s">
        <v>36</v>
      </c>
      <c r="N8509">
        <v>41.189998626708977</v>
      </c>
      <c r="O8509" t="s">
        <v>11586</v>
      </c>
      <c r="P8509" t="s">
        <v>11587</v>
      </c>
    </row>
    <row r="8510" spans="1:16" x14ac:dyDescent="0.25">
      <c r="A8510" t="s">
        <v>0</v>
      </c>
      <c r="B8510" t="s">
        <v>11528</v>
      </c>
      <c r="C8510" t="s">
        <v>1986</v>
      </c>
      <c r="D8510" t="s">
        <v>3828</v>
      </c>
      <c r="E8510" t="s">
        <v>20</v>
      </c>
      <c r="F8510" t="b">
        <v>0</v>
      </c>
      <c r="G8510" t="s">
        <v>23</v>
      </c>
      <c r="H8510" s="4">
        <v>45763.834710648152</v>
      </c>
      <c r="I8510" t="b">
        <v>0</v>
      </c>
      <c r="J8510" t="b">
        <v>1</v>
      </c>
      <c r="K8510" t="s">
        <v>24</v>
      </c>
      <c r="L8510" t="s">
        <v>22</v>
      </c>
      <c r="M8510">
        <v>58327.5</v>
      </c>
      <c r="O8510" t="s">
        <v>2723</v>
      </c>
      <c r="P8510" t="s">
        <v>3813</v>
      </c>
    </row>
    <row r="8511" spans="1:16" x14ac:dyDescent="0.25">
      <c r="A8511" t="s">
        <v>2</v>
      </c>
      <c r="B8511" t="s">
        <v>2</v>
      </c>
      <c r="C8511" t="s">
        <v>3615</v>
      </c>
      <c r="D8511" t="s">
        <v>3972</v>
      </c>
      <c r="E8511" t="s">
        <v>51</v>
      </c>
      <c r="F8511" t="b">
        <v>0</v>
      </c>
      <c r="G8511" t="s">
        <v>27</v>
      </c>
      <c r="H8511" s="4">
        <v>45763.835046296299</v>
      </c>
      <c r="I8511" t="b">
        <v>0</v>
      </c>
      <c r="J8511" t="b">
        <v>0</v>
      </c>
      <c r="K8511" t="s">
        <v>24</v>
      </c>
      <c r="L8511" t="s">
        <v>36</v>
      </c>
      <c r="N8511">
        <v>72.5</v>
      </c>
      <c r="O8511" t="s">
        <v>1301</v>
      </c>
      <c r="P8511" t="s">
        <v>11588</v>
      </c>
    </row>
    <row r="8512" spans="1:16" x14ac:dyDescent="0.25">
      <c r="A8512" t="s">
        <v>89</v>
      </c>
      <c r="B8512" t="s">
        <v>11589</v>
      </c>
      <c r="C8512" t="s">
        <v>192</v>
      </c>
      <c r="D8512" t="s">
        <v>3972</v>
      </c>
      <c r="E8512" t="s">
        <v>20</v>
      </c>
      <c r="F8512" t="b">
        <v>0</v>
      </c>
      <c r="G8512" t="s">
        <v>27</v>
      </c>
      <c r="H8512" s="4">
        <v>45763.835104166668</v>
      </c>
      <c r="I8512" t="b">
        <v>0</v>
      </c>
      <c r="J8512" t="b">
        <v>1</v>
      </c>
      <c r="K8512" t="s">
        <v>24</v>
      </c>
      <c r="L8512" t="s">
        <v>22</v>
      </c>
      <c r="M8512">
        <v>142500</v>
      </c>
      <c r="O8512" t="s">
        <v>11590</v>
      </c>
      <c r="P8512" t="s">
        <v>11591</v>
      </c>
    </row>
    <row r="8513" spans="1:16" x14ac:dyDescent="0.25">
      <c r="A8513" t="s">
        <v>40</v>
      </c>
      <c r="B8513" t="s">
        <v>11572</v>
      </c>
      <c r="C8513" t="s">
        <v>179</v>
      </c>
      <c r="D8513" t="s">
        <v>3828</v>
      </c>
      <c r="E8513" t="s">
        <v>20</v>
      </c>
      <c r="F8513" t="b">
        <v>0</v>
      </c>
      <c r="G8513" t="s">
        <v>35</v>
      </c>
      <c r="H8513" s="4">
        <v>45763.835636574076</v>
      </c>
      <c r="I8513" t="b">
        <v>0</v>
      </c>
      <c r="J8513" t="b">
        <v>0</v>
      </c>
      <c r="K8513" t="s">
        <v>24</v>
      </c>
      <c r="L8513" t="s">
        <v>22</v>
      </c>
      <c r="M8513">
        <v>150000</v>
      </c>
      <c r="O8513" t="s">
        <v>707</v>
      </c>
      <c r="P8513" t="s">
        <v>11592</v>
      </c>
    </row>
    <row r="8514" spans="1:16" x14ac:dyDescent="0.25">
      <c r="A8514" t="s">
        <v>1</v>
      </c>
      <c r="B8514" t="s">
        <v>11593</v>
      </c>
      <c r="C8514" t="s">
        <v>82</v>
      </c>
      <c r="D8514" t="s">
        <v>3972</v>
      </c>
      <c r="E8514" t="s">
        <v>20</v>
      </c>
      <c r="F8514" t="b">
        <v>0</v>
      </c>
      <c r="G8514" t="s">
        <v>27</v>
      </c>
      <c r="H8514" s="4">
        <v>45763.875891203701</v>
      </c>
      <c r="I8514" t="b">
        <v>1</v>
      </c>
      <c r="J8514" t="b">
        <v>0</v>
      </c>
      <c r="K8514" t="s">
        <v>24</v>
      </c>
      <c r="L8514" t="s">
        <v>22</v>
      </c>
      <c r="M8514">
        <v>237500</v>
      </c>
      <c r="O8514" t="s">
        <v>69</v>
      </c>
      <c r="P8514" t="s">
        <v>11594</v>
      </c>
    </row>
    <row r="8515" spans="1:16" x14ac:dyDescent="0.25">
      <c r="A8515" t="s">
        <v>2</v>
      </c>
      <c r="B8515" t="s">
        <v>11595</v>
      </c>
      <c r="C8515" t="s">
        <v>39</v>
      </c>
      <c r="D8515" t="s">
        <v>3828</v>
      </c>
      <c r="E8515" t="s">
        <v>20</v>
      </c>
      <c r="F8515" t="b">
        <v>1</v>
      </c>
      <c r="G8515" t="s">
        <v>27</v>
      </c>
      <c r="H8515" s="4">
        <v>45763.876597222217</v>
      </c>
      <c r="I8515" t="b">
        <v>0</v>
      </c>
      <c r="J8515" t="b">
        <v>0</v>
      </c>
      <c r="K8515" t="s">
        <v>24</v>
      </c>
      <c r="L8515" t="s">
        <v>22</v>
      </c>
      <c r="M8515">
        <v>105512.5</v>
      </c>
      <c r="O8515" t="s">
        <v>11596</v>
      </c>
      <c r="P8515" t="s">
        <v>11597</v>
      </c>
    </row>
    <row r="8516" spans="1:16" x14ac:dyDescent="0.25">
      <c r="A8516" t="s">
        <v>2</v>
      </c>
      <c r="B8516" t="s">
        <v>195</v>
      </c>
      <c r="C8516" t="s">
        <v>11598</v>
      </c>
      <c r="D8516" t="s">
        <v>3828</v>
      </c>
      <c r="E8516" t="s">
        <v>20</v>
      </c>
      <c r="F8516" t="b">
        <v>0</v>
      </c>
      <c r="G8516" t="s">
        <v>23</v>
      </c>
      <c r="H8516" s="4">
        <v>45763.876689814817</v>
      </c>
      <c r="I8516" t="b">
        <v>0</v>
      </c>
      <c r="J8516" t="b">
        <v>1</v>
      </c>
      <c r="K8516" t="s">
        <v>24</v>
      </c>
      <c r="L8516" t="s">
        <v>22</v>
      </c>
      <c r="M8516">
        <v>172500</v>
      </c>
      <c r="O8516" t="s">
        <v>11599</v>
      </c>
      <c r="P8516" t="s">
        <v>11600</v>
      </c>
    </row>
    <row r="8517" spans="1:16" x14ac:dyDescent="0.25">
      <c r="A8517" t="s">
        <v>40</v>
      </c>
      <c r="B8517" t="s">
        <v>11601</v>
      </c>
      <c r="C8517" t="s">
        <v>9909</v>
      </c>
      <c r="D8517" t="s">
        <v>3972</v>
      </c>
      <c r="E8517" t="s">
        <v>51</v>
      </c>
      <c r="F8517" t="b">
        <v>0</v>
      </c>
      <c r="G8517" t="s">
        <v>27</v>
      </c>
      <c r="H8517" s="4">
        <v>45763.918379629627</v>
      </c>
      <c r="I8517" t="b">
        <v>1</v>
      </c>
      <c r="J8517" t="b">
        <v>0</v>
      </c>
      <c r="K8517" t="s">
        <v>24</v>
      </c>
      <c r="L8517" t="s">
        <v>36</v>
      </c>
      <c r="N8517">
        <v>64</v>
      </c>
      <c r="O8517" t="s">
        <v>11602</v>
      </c>
      <c r="P8517" t="s">
        <v>1169</v>
      </c>
    </row>
    <row r="8518" spans="1:16" x14ac:dyDescent="0.25">
      <c r="A8518" t="s">
        <v>1</v>
      </c>
      <c r="B8518" t="s">
        <v>11603</v>
      </c>
      <c r="C8518" t="s">
        <v>192</v>
      </c>
      <c r="D8518" t="s">
        <v>3600</v>
      </c>
      <c r="E8518" t="s">
        <v>51</v>
      </c>
      <c r="F8518" t="b">
        <v>0</v>
      </c>
      <c r="G8518" t="s">
        <v>23</v>
      </c>
      <c r="H8518" s="4">
        <v>45763.959826388891</v>
      </c>
      <c r="I8518" t="b">
        <v>0</v>
      </c>
      <c r="J8518" t="b">
        <v>0</v>
      </c>
      <c r="K8518" t="s">
        <v>24</v>
      </c>
      <c r="L8518" t="s">
        <v>36</v>
      </c>
      <c r="N8518">
        <v>50</v>
      </c>
      <c r="O8518" t="s">
        <v>11604</v>
      </c>
    </row>
    <row r="8519" spans="1:16" x14ac:dyDescent="0.25">
      <c r="A8519" t="s">
        <v>40</v>
      </c>
      <c r="B8519" t="s">
        <v>10902</v>
      </c>
      <c r="C8519" t="s">
        <v>44</v>
      </c>
      <c r="D8519" t="s">
        <v>3972</v>
      </c>
      <c r="E8519" t="s">
        <v>20</v>
      </c>
      <c r="F8519" t="b">
        <v>0</v>
      </c>
      <c r="G8519" t="s">
        <v>27</v>
      </c>
      <c r="H8519" s="4">
        <v>45763.960127314807</v>
      </c>
      <c r="I8519" t="b">
        <v>0</v>
      </c>
      <c r="J8519" t="b">
        <v>1</v>
      </c>
      <c r="K8519" t="s">
        <v>24</v>
      </c>
      <c r="L8519" t="s">
        <v>22</v>
      </c>
      <c r="M8519">
        <v>161500</v>
      </c>
      <c r="O8519" t="s">
        <v>1066</v>
      </c>
      <c r="P8519" t="s">
        <v>10903</v>
      </c>
    </row>
    <row r="8520" spans="1:16" x14ac:dyDescent="0.25">
      <c r="A8520" t="s">
        <v>89</v>
      </c>
      <c r="B8520" t="s">
        <v>11483</v>
      </c>
      <c r="C8520" t="s">
        <v>3387</v>
      </c>
      <c r="D8520" t="s">
        <v>3972</v>
      </c>
      <c r="E8520" t="s">
        <v>51</v>
      </c>
      <c r="F8520" t="b">
        <v>0</v>
      </c>
      <c r="G8520" t="s">
        <v>41</v>
      </c>
      <c r="H8520" s="4">
        <v>45763.96020833333</v>
      </c>
      <c r="I8520" t="b">
        <v>1</v>
      </c>
      <c r="J8520" t="b">
        <v>0</v>
      </c>
      <c r="K8520" t="s">
        <v>24</v>
      </c>
      <c r="L8520" t="s">
        <v>36</v>
      </c>
      <c r="N8520">
        <v>87.5</v>
      </c>
      <c r="O8520" t="s">
        <v>1812</v>
      </c>
      <c r="P8520" t="s">
        <v>11605</v>
      </c>
    </row>
    <row r="8521" spans="1:16" x14ac:dyDescent="0.25">
      <c r="A8521" t="s">
        <v>0</v>
      </c>
      <c r="B8521" t="s">
        <v>766</v>
      </c>
      <c r="C8521" t="s">
        <v>10407</v>
      </c>
      <c r="D8521" t="s">
        <v>5122</v>
      </c>
      <c r="E8521" t="s">
        <v>20</v>
      </c>
      <c r="F8521" t="b">
        <v>0</v>
      </c>
      <c r="G8521" t="s">
        <v>41</v>
      </c>
      <c r="H8521" s="4">
        <v>45764.000219907408</v>
      </c>
      <c r="I8521" t="b">
        <v>1</v>
      </c>
      <c r="J8521" t="b">
        <v>0</v>
      </c>
      <c r="K8521" t="s">
        <v>24</v>
      </c>
      <c r="L8521" t="s">
        <v>22</v>
      </c>
      <c r="M8521">
        <v>46500</v>
      </c>
      <c r="O8521" t="s">
        <v>3205</v>
      </c>
      <c r="P8521" t="s">
        <v>1075</v>
      </c>
    </row>
    <row r="8522" spans="1:16" x14ac:dyDescent="0.25">
      <c r="A8522" t="s">
        <v>0</v>
      </c>
      <c r="B8522" t="s">
        <v>2714</v>
      </c>
      <c r="C8522" t="s">
        <v>486</v>
      </c>
      <c r="D8522" t="s">
        <v>3972</v>
      </c>
      <c r="E8522" t="s">
        <v>20</v>
      </c>
      <c r="F8522" t="b">
        <v>0</v>
      </c>
      <c r="G8522" t="s">
        <v>27</v>
      </c>
      <c r="H8522" s="4">
        <v>45764.041747685187</v>
      </c>
      <c r="I8522" t="b">
        <v>0</v>
      </c>
      <c r="J8522" t="b">
        <v>0</v>
      </c>
      <c r="K8522" t="s">
        <v>24</v>
      </c>
      <c r="L8522" t="s">
        <v>22</v>
      </c>
      <c r="M8522">
        <v>98165.5</v>
      </c>
      <c r="O8522" t="s">
        <v>3612</v>
      </c>
      <c r="P8522" t="s">
        <v>11606</v>
      </c>
    </row>
    <row r="8523" spans="1:16" x14ac:dyDescent="0.25">
      <c r="A8523" t="s">
        <v>2</v>
      </c>
      <c r="B8523" t="s">
        <v>11607</v>
      </c>
      <c r="C8523" t="s">
        <v>639</v>
      </c>
      <c r="D8523" t="s">
        <v>2532</v>
      </c>
      <c r="E8523" t="s">
        <v>20</v>
      </c>
      <c r="F8523" t="b">
        <v>0</v>
      </c>
      <c r="G8523" t="s">
        <v>27</v>
      </c>
      <c r="H8523" s="4">
        <v>45764.043194444443</v>
      </c>
      <c r="I8523" t="b">
        <v>1</v>
      </c>
      <c r="J8523" t="b">
        <v>1</v>
      </c>
      <c r="K8523" t="s">
        <v>24</v>
      </c>
      <c r="L8523" t="s">
        <v>36</v>
      </c>
      <c r="N8523">
        <v>20</v>
      </c>
      <c r="O8523" t="s">
        <v>954</v>
      </c>
      <c r="P8523" t="s">
        <v>11608</v>
      </c>
    </row>
    <row r="8524" spans="1:16" x14ac:dyDescent="0.25">
      <c r="A8524" t="s">
        <v>1</v>
      </c>
      <c r="B8524" t="s">
        <v>11609</v>
      </c>
      <c r="C8524" t="s">
        <v>49</v>
      </c>
      <c r="D8524" t="s">
        <v>3828</v>
      </c>
      <c r="E8524" t="s">
        <v>20</v>
      </c>
      <c r="F8524" t="b">
        <v>0</v>
      </c>
      <c r="G8524" t="s">
        <v>41</v>
      </c>
      <c r="H8524" s="4">
        <v>45764.084374999999</v>
      </c>
      <c r="I8524" t="b">
        <v>0</v>
      </c>
      <c r="J8524" t="b">
        <v>1</v>
      </c>
      <c r="K8524" t="s">
        <v>24</v>
      </c>
      <c r="L8524" t="s">
        <v>22</v>
      </c>
      <c r="M8524">
        <v>269000</v>
      </c>
      <c r="O8524" t="s">
        <v>1738</v>
      </c>
      <c r="P8524" t="s">
        <v>11610</v>
      </c>
    </row>
    <row r="8525" spans="1:16" x14ac:dyDescent="0.25">
      <c r="A8525" t="s">
        <v>2</v>
      </c>
      <c r="B8525" t="s">
        <v>11611</v>
      </c>
      <c r="C8525" t="s">
        <v>94</v>
      </c>
      <c r="D8525" t="s">
        <v>3956</v>
      </c>
      <c r="E8525" t="s">
        <v>20</v>
      </c>
      <c r="F8525" t="b">
        <v>0</v>
      </c>
      <c r="G8525" t="s">
        <v>27</v>
      </c>
      <c r="H8525" s="4">
        <v>45764.084930555553</v>
      </c>
      <c r="I8525" t="b">
        <v>1</v>
      </c>
      <c r="J8525" t="b">
        <v>0</v>
      </c>
      <c r="K8525" t="s">
        <v>24</v>
      </c>
      <c r="L8525" t="s">
        <v>36</v>
      </c>
      <c r="N8525">
        <v>36.909999847412109</v>
      </c>
      <c r="O8525" t="s">
        <v>11612</v>
      </c>
      <c r="P8525" t="s">
        <v>11613</v>
      </c>
    </row>
    <row r="8526" spans="1:16" x14ac:dyDescent="0.25">
      <c r="A8526" t="s">
        <v>1</v>
      </c>
      <c r="B8526" t="s">
        <v>11614</v>
      </c>
      <c r="C8526" t="s">
        <v>54</v>
      </c>
      <c r="D8526" t="s">
        <v>3828</v>
      </c>
      <c r="E8526" t="s">
        <v>51</v>
      </c>
      <c r="F8526" t="b">
        <v>0</v>
      </c>
      <c r="G8526" t="s">
        <v>27</v>
      </c>
      <c r="H8526" s="4">
        <v>45764.085034722222</v>
      </c>
      <c r="I8526" t="b">
        <v>0</v>
      </c>
      <c r="J8526" t="b">
        <v>0</v>
      </c>
      <c r="K8526" t="s">
        <v>24</v>
      </c>
      <c r="L8526" t="s">
        <v>36</v>
      </c>
      <c r="N8526">
        <v>68</v>
      </c>
      <c r="O8526" t="s">
        <v>10947</v>
      </c>
      <c r="P8526" t="s">
        <v>11615</v>
      </c>
    </row>
    <row r="8527" spans="1:16" x14ac:dyDescent="0.25">
      <c r="A8527" t="s">
        <v>25</v>
      </c>
      <c r="B8527" t="s">
        <v>11616</v>
      </c>
      <c r="C8527" t="s">
        <v>39</v>
      </c>
      <c r="D8527" t="s">
        <v>7657</v>
      </c>
      <c r="E8527" t="s">
        <v>20</v>
      </c>
      <c r="F8527" t="b">
        <v>1</v>
      </c>
      <c r="G8527" t="s">
        <v>473</v>
      </c>
      <c r="H8527" s="4">
        <v>45764.123530092591</v>
      </c>
      <c r="I8527" t="b">
        <v>0</v>
      </c>
      <c r="J8527" t="b">
        <v>0</v>
      </c>
      <c r="K8527" t="s">
        <v>473</v>
      </c>
      <c r="L8527" t="s">
        <v>22</v>
      </c>
      <c r="M8527">
        <v>100000</v>
      </c>
      <c r="O8527" t="s">
        <v>3418</v>
      </c>
      <c r="P8527" t="s">
        <v>48</v>
      </c>
    </row>
    <row r="8528" spans="1:16" x14ac:dyDescent="0.25">
      <c r="A8528" t="s">
        <v>0</v>
      </c>
      <c r="B8528" t="s">
        <v>10271</v>
      </c>
      <c r="C8528" t="s">
        <v>2736</v>
      </c>
      <c r="D8528" t="s">
        <v>3969</v>
      </c>
      <c r="E8528" t="s">
        <v>20</v>
      </c>
      <c r="F8528" t="b">
        <v>0</v>
      </c>
      <c r="G8528" t="s">
        <v>27</v>
      </c>
      <c r="H8528" s="4">
        <v>45764.249988425923</v>
      </c>
      <c r="I8528" t="b">
        <v>0</v>
      </c>
      <c r="J8528" t="b">
        <v>1</v>
      </c>
      <c r="K8528" t="s">
        <v>24</v>
      </c>
      <c r="L8528" t="s">
        <v>22</v>
      </c>
      <c r="M8528">
        <v>87500</v>
      </c>
      <c r="O8528" t="s">
        <v>10272</v>
      </c>
      <c r="P8528" t="s">
        <v>10273</v>
      </c>
    </row>
    <row r="8529" spans="1:16" x14ac:dyDescent="0.25">
      <c r="A8529" t="s">
        <v>0</v>
      </c>
      <c r="B8529" t="s">
        <v>10110</v>
      </c>
      <c r="C8529" t="s">
        <v>82</v>
      </c>
      <c r="D8529" t="s">
        <v>3383</v>
      </c>
      <c r="E8529" t="s">
        <v>51</v>
      </c>
      <c r="F8529" t="b">
        <v>0</v>
      </c>
      <c r="G8529" t="s">
        <v>27</v>
      </c>
      <c r="H8529" s="4">
        <v>45764.249988425923</v>
      </c>
      <c r="I8529" t="b">
        <v>1</v>
      </c>
      <c r="J8529" t="b">
        <v>0</v>
      </c>
      <c r="K8529" t="s">
        <v>24</v>
      </c>
      <c r="L8529" t="s">
        <v>36</v>
      </c>
      <c r="N8529">
        <v>57.5</v>
      </c>
      <c r="O8529" t="s">
        <v>2450</v>
      </c>
      <c r="P8529" t="s">
        <v>10111</v>
      </c>
    </row>
    <row r="8530" spans="1:16" x14ac:dyDescent="0.25">
      <c r="A8530" t="s">
        <v>0</v>
      </c>
      <c r="B8530" t="s">
        <v>11273</v>
      </c>
      <c r="C8530" t="s">
        <v>372</v>
      </c>
      <c r="D8530" t="s">
        <v>2208</v>
      </c>
      <c r="E8530" t="s">
        <v>20</v>
      </c>
      <c r="F8530" t="b">
        <v>0</v>
      </c>
      <c r="G8530" t="s">
        <v>27</v>
      </c>
      <c r="H8530" s="4">
        <v>45764.249988425923</v>
      </c>
      <c r="I8530" t="b">
        <v>1</v>
      </c>
      <c r="J8530" t="b">
        <v>0</v>
      </c>
      <c r="K8530" t="s">
        <v>24</v>
      </c>
      <c r="L8530" t="s">
        <v>22</v>
      </c>
      <c r="M8530">
        <v>62500</v>
      </c>
      <c r="O8530" t="s">
        <v>930</v>
      </c>
      <c r="P8530" t="s">
        <v>2335</v>
      </c>
    </row>
    <row r="8531" spans="1:16" x14ac:dyDescent="0.25">
      <c r="A8531" t="s">
        <v>0</v>
      </c>
      <c r="B8531" t="s">
        <v>1219</v>
      </c>
      <c r="C8531" t="s">
        <v>787</v>
      </c>
      <c r="D8531" t="s">
        <v>11617</v>
      </c>
      <c r="E8531" t="s">
        <v>20</v>
      </c>
      <c r="F8531" t="b">
        <v>0</v>
      </c>
      <c r="G8531" t="s">
        <v>41</v>
      </c>
      <c r="H8531" s="4">
        <v>45764.250381944446</v>
      </c>
      <c r="I8531" t="b">
        <v>0</v>
      </c>
      <c r="J8531" t="b">
        <v>1</v>
      </c>
      <c r="K8531" t="s">
        <v>24</v>
      </c>
      <c r="L8531" t="s">
        <v>22</v>
      </c>
      <c r="M8531">
        <v>100000</v>
      </c>
      <c r="O8531" t="s">
        <v>1238</v>
      </c>
      <c r="P8531" t="s">
        <v>119</v>
      </c>
    </row>
    <row r="8532" spans="1:16" x14ac:dyDescent="0.25">
      <c r="A8532" t="s">
        <v>25</v>
      </c>
      <c r="B8532" t="s">
        <v>11618</v>
      </c>
      <c r="C8532" t="s">
        <v>167</v>
      </c>
      <c r="D8532" t="s">
        <v>3828</v>
      </c>
      <c r="E8532" t="s">
        <v>20</v>
      </c>
      <c r="F8532" t="b">
        <v>0</v>
      </c>
      <c r="G8532" t="s">
        <v>35</v>
      </c>
      <c r="H8532" s="4">
        <v>45764.250532407408</v>
      </c>
      <c r="I8532" t="b">
        <v>0</v>
      </c>
      <c r="J8532" t="b">
        <v>0</v>
      </c>
      <c r="K8532" t="s">
        <v>24</v>
      </c>
      <c r="L8532" t="s">
        <v>22</v>
      </c>
      <c r="M8532">
        <v>112500</v>
      </c>
      <c r="O8532" t="s">
        <v>3301</v>
      </c>
      <c r="P8532" t="s">
        <v>11619</v>
      </c>
    </row>
    <row r="8533" spans="1:16" x14ac:dyDescent="0.25">
      <c r="A8533" t="s">
        <v>0</v>
      </c>
      <c r="B8533" t="s">
        <v>0</v>
      </c>
      <c r="C8533" t="s">
        <v>3330</v>
      </c>
      <c r="D8533" t="s">
        <v>3828</v>
      </c>
      <c r="E8533" t="s">
        <v>51</v>
      </c>
      <c r="F8533" t="b">
        <v>0</v>
      </c>
      <c r="G8533" t="s">
        <v>30</v>
      </c>
      <c r="H8533" s="4">
        <v>45764.250625000001</v>
      </c>
      <c r="I8533" t="b">
        <v>0</v>
      </c>
      <c r="J8533" t="b">
        <v>0</v>
      </c>
      <c r="K8533" t="s">
        <v>24</v>
      </c>
      <c r="L8533" t="s">
        <v>22</v>
      </c>
      <c r="M8533">
        <v>76212</v>
      </c>
      <c r="O8533" t="s">
        <v>9344</v>
      </c>
      <c r="P8533" t="s">
        <v>9345</v>
      </c>
    </row>
    <row r="8534" spans="1:16" x14ac:dyDescent="0.25">
      <c r="A8534" t="s">
        <v>1</v>
      </c>
      <c r="B8534" t="s">
        <v>663</v>
      </c>
      <c r="C8534" t="s">
        <v>11620</v>
      </c>
      <c r="D8534" t="s">
        <v>11621</v>
      </c>
      <c r="E8534" t="s">
        <v>20</v>
      </c>
      <c r="F8534" t="b">
        <v>0</v>
      </c>
      <c r="G8534" t="s">
        <v>35</v>
      </c>
      <c r="H8534" s="4">
        <v>45764.251226851848</v>
      </c>
      <c r="I8534" t="b">
        <v>0</v>
      </c>
      <c r="J8534" t="b">
        <v>1</v>
      </c>
      <c r="K8534" t="s">
        <v>24</v>
      </c>
      <c r="L8534" t="s">
        <v>22</v>
      </c>
      <c r="M8534">
        <v>124350</v>
      </c>
      <c r="O8534" t="s">
        <v>664</v>
      </c>
      <c r="P8534" t="s">
        <v>9346</v>
      </c>
    </row>
    <row r="8535" spans="1:16" x14ac:dyDescent="0.25">
      <c r="A8535" t="s">
        <v>2</v>
      </c>
      <c r="B8535" t="s">
        <v>8108</v>
      </c>
      <c r="C8535" t="s">
        <v>82</v>
      </c>
      <c r="D8535" t="s">
        <v>4204</v>
      </c>
      <c r="E8535" t="s">
        <v>20</v>
      </c>
      <c r="F8535" t="b">
        <v>0</v>
      </c>
      <c r="G8535" t="s">
        <v>27</v>
      </c>
      <c r="H8535" s="4">
        <v>45764.251481481479</v>
      </c>
      <c r="I8535" t="b">
        <v>0</v>
      </c>
      <c r="J8535" t="b">
        <v>1</v>
      </c>
      <c r="K8535" t="s">
        <v>24</v>
      </c>
      <c r="L8535" t="s">
        <v>22</v>
      </c>
      <c r="M8535">
        <v>165500</v>
      </c>
      <c r="O8535" t="s">
        <v>5005</v>
      </c>
      <c r="P8535" t="s">
        <v>5568</v>
      </c>
    </row>
    <row r="8536" spans="1:16" x14ac:dyDescent="0.25">
      <c r="A8536" t="s">
        <v>2</v>
      </c>
      <c r="B8536" t="s">
        <v>9494</v>
      </c>
      <c r="C8536" t="s">
        <v>1216</v>
      </c>
      <c r="D8536" t="s">
        <v>3828</v>
      </c>
      <c r="E8536" t="s">
        <v>20</v>
      </c>
      <c r="F8536" t="b">
        <v>0</v>
      </c>
      <c r="G8536" t="s">
        <v>30</v>
      </c>
      <c r="H8536" s="4">
        <v>45764.252488425933</v>
      </c>
      <c r="I8536" t="b">
        <v>0</v>
      </c>
      <c r="J8536" t="b">
        <v>1</v>
      </c>
      <c r="K8536" t="s">
        <v>24</v>
      </c>
      <c r="L8536" t="s">
        <v>22</v>
      </c>
      <c r="M8536">
        <v>232500</v>
      </c>
      <c r="O8536" t="s">
        <v>5005</v>
      </c>
      <c r="P8536" t="s">
        <v>128</v>
      </c>
    </row>
    <row r="8537" spans="1:16" x14ac:dyDescent="0.25">
      <c r="A8537" t="s">
        <v>0</v>
      </c>
      <c r="B8537" t="s">
        <v>3574</v>
      </c>
      <c r="C8537" t="s">
        <v>11622</v>
      </c>
      <c r="D8537" t="s">
        <v>1667</v>
      </c>
      <c r="E8537" t="s">
        <v>219</v>
      </c>
      <c r="F8537" t="b">
        <v>0</v>
      </c>
      <c r="G8537" t="s">
        <v>1063</v>
      </c>
      <c r="H8537" s="4">
        <v>45764.255798611113</v>
      </c>
      <c r="I8537" t="b">
        <v>1</v>
      </c>
      <c r="J8537" t="b">
        <v>0</v>
      </c>
      <c r="K8537" t="s">
        <v>1063</v>
      </c>
      <c r="L8537" t="s">
        <v>36</v>
      </c>
      <c r="N8537">
        <v>30</v>
      </c>
      <c r="O8537" t="s">
        <v>1667</v>
      </c>
      <c r="P8537" t="s">
        <v>942</v>
      </c>
    </row>
    <row r="8538" spans="1:16" x14ac:dyDescent="0.25">
      <c r="A8538" t="s">
        <v>0</v>
      </c>
      <c r="B8538" t="s">
        <v>11623</v>
      </c>
      <c r="C8538" t="s">
        <v>1591</v>
      </c>
      <c r="D8538" t="s">
        <v>131</v>
      </c>
      <c r="F8538" t="b">
        <v>0</v>
      </c>
      <c r="G8538" t="s">
        <v>23</v>
      </c>
      <c r="H8538" s="4">
        <v>45764.277384259258</v>
      </c>
      <c r="I8538" t="b">
        <v>1</v>
      </c>
      <c r="J8538" t="b">
        <v>0</v>
      </c>
      <c r="K8538" t="s">
        <v>24</v>
      </c>
      <c r="L8538" t="s">
        <v>36</v>
      </c>
      <c r="N8538">
        <v>23.75</v>
      </c>
      <c r="O8538" t="s">
        <v>131</v>
      </c>
      <c r="P8538" t="s">
        <v>320</v>
      </c>
    </row>
    <row r="8539" spans="1:16" x14ac:dyDescent="0.25">
      <c r="A8539" t="s">
        <v>2</v>
      </c>
      <c r="B8539" t="s">
        <v>11624</v>
      </c>
      <c r="C8539" t="s">
        <v>39</v>
      </c>
      <c r="D8539" t="s">
        <v>7657</v>
      </c>
      <c r="E8539" t="s">
        <v>20</v>
      </c>
      <c r="F8539" t="b">
        <v>1</v>
      </c>
      <c r="G8539" t="s">
        <v>3446</v>
      </c>
      <c r="H8539" s="4">
        <v>45764.278032407397</v>
      </c>
      <c r="I8539" t="b">
        <v>1</v>
      </c>
      <c r="J8539" t="b">
        <v>0</v>
      </c>
      <c r="K8539" t="s">
        <v>3446</v>
      </c>
      <c r="L8539" t="s">
        <v>22</v>
      </c>
      <c r="M8539">
        <v>100000</v>
      </c>
      <c r="O8539" t="s">
        <v>11625</v>
      </c>
      <c r="P8539" t="s">
        <v>11626</v>
      </c>
    </row>
    <row r="8540" spans="1:16" x14ac:dyDescent="0.25">
      <c r="A8540" t="s">
        <v>89</v>
      </c>
      <c r="B8540" t="s">
        <v>11627</v>
      </c>
      <c r="C8540" t="s">
        <v>39</v>
      </c>
      <c r="D8540" t="s">
        <v>7657</v>
      </c>
      <c r="E8540" t="s">
        <v>20</v>
      </c>
      <c r="F8540" t="b">
        <v>1</v>
      </c>
      <c r="G8540" t="s">
        <v>11628</v>
      </c>
      <c r="H8540" s="4">
        <v>45764.299027777779</v>
      </c>
      <c r="I8540" t="b">
        <v>0</v>
      </c>
      <c r="J8540" t="b">
        <v>0</v>
      </c>
      <c r="K8540" t="s">
        <v>11628</v>
      </c>
      <c r="L8540" t="s">
        <v>22</v>
      </c>
      <c r="M8540">
        <v>100000</v>
      </c>
      <c r="O8540" t="s">
        <v>11629</v>
      </c>
      <c r="P8540" t="s">
        <v>11630</v>
      </c>
    </row>
    <row r="8541" spans="1:16" x14ac:dyDescent="0.25">
      <c r="A8541" t="s">
        <v>19</v>
      </c>
      <c r="B8541" t="s">
        <v>10576</v>
      </c>
      <c r="C8541" t="s">
        <v>2640</v>
      </c>
      <c r="D8541" t="s">
        <v>3956</v>
      </c>
      <c r="E8541" t="s">
        <v>20</v>
      </c>
      <c r="F8541" t="b">
        <v>0</v>
      </c>
      <c r="G8541" t="s">
        <v>2641</v>
      </c>
      <c r="H8541" s="4">
        <v>45764.324629629627</v>
      </c>
      <c r="I8541" t="b">
        <v>0</v>
      </c>
      <c r="J8541" t="b">
        <v>0</v>
      </c>
      <c r="K8541" t="s">
        <v>2641</v>
      </c>
      <c r="L8541" t="s">
        <v>36</v>
      </c>
      <c r="N8541">
        <v>17.645000457763668</v>
      </c>
      <c r="O8541" t="s">
        <v>7551</v>
      </c>
      <c r="P8541" t="s">
        <v>10465</v>
      </c>
    </row>
    <row r="8542" spans="1:16" x14ac:dyDescent="0.25">
      <c r="A8542" t="s">
        <v>0</v>
      </c>
      <c r="B8542" t="s">
        <v>10525</v>
      </c>
      <c r="C8542" t="s">
        <v>2024</v>
      </c>
      <c r="D8542" t="s">
        <v>4083</v>
      </c>
      <c r="E8542" t="s">
        <v>20</v>
      </c>
      <c r="F8542" t="b">
        <v>0</v>
      </c>
      <c r="G8542" t="s">
        <v>27</v>
      </c>
      <c r="H8542" s="4">
        <v>45764.333634259259</v>
      </c>
      <c r="I8542" t="b">
        <v>0</v>
      </c>
      <c r="J8542" t="b">
        <v>1</v>
      </c>
      <c r="K8542" t="s">
        <v>24</v>
      </c>
      <c r="L8542" t="s">
        <v>22</v>
      </c>
      <c r="M8542">
        <v>86000</v>
      </c>
      <c r="O8542" t="s">
        <v>3468</v>
      </c>
      <c r="P8542" t="s">
        <v>1133</v>
      </c>
    </row>
    <row r="8543" spans="1:16" x14ac:dyDescent="0.25">
      <c r="A8543" t="s">
        <v>25</v>
      </c>
      <c r="B8543" t="s">
        <v>11631</v>
      </c>
      <c r="C8543" t="s">
        <v>180</v>
      </c>
      <c r="D8543" t="s">
        <v>4083</v>
      </c>
      <c r="E8543" t="s">
        <v>20</v>
      </c>
      <c r="F8543" t="b">
        <v>0</v>
      </c>
      <c r="G8543" t="s">
        <v>41</v>
      </c>
      <c r="H8543" s="4">
        <v>45764.333831018521</v>
      </c>
      <c r="I8543" t="b">
        <v>0</v>
      </c>
      <c r="J8543" t="b">
        <v>0</v>
      </c>
      <c r="K8543" t="s">
        <v>24</v>
      </c>
      <c r="L8543" t="s">
        <v>22</v>
      </c>
      <c r="M8543">
        <v>142000</v>
      </c>
      <c r="O8543" t="s">
        <v>11632</v>
      </c>
      <c r="P8543" t="s">
        <v>11633</v>
      </c>
    </row>
    <row r="8544" spans="1:16" x14ac:dyDescent="0.25">
      <c r="A8544" t="s">
        <v>28</v>
      </c>
      <c r="B8544" t="s">
        <v>10431</v>
      </c>
      <c r="C8544" t="s">
        <v>82</v>
      </c>
      <c r="D8544" t="s">
        <v>3972</v>
      </c>
      <c r="E8544" t="s">
        <v>20</v>
      </c>
      <c r="F8544" t="b">
        <v>0</v>
      </c>
      <c r="G8544" t="s">
        <v>27</v>
      </c>
      <c r="H8544" s="4">
        <v>45764.375937500001</v>
      </c>
      <c r="I8544" t="b">
        <v>0</v>
      </c>
      <c r="J8544" t="b">
        <v>0</v>
      </c>
      <c r="K8544" t="s">
        <v>24</v>
      </c>
      <c r="L8544" t="s">
        <v>22</v>
      </c>
      <c r="M8544">
        <v>190000</v>
      </c>
      <c r="O8544" t="s">
        <v>1855</v>
      </c>
      <c r="P8544" t="s">
        <v>11634</v>
      </c>
    </row>
    <row r="8545" spans="1:16" x14ac:dyDescent="0.25">
      <c r="A8545" t="s">
        <v>28</v>
      </c>
      <c r="B8545" t="s">
        <v>11635</v>
      </c>
      <c r="C8545" t="s">
        <v>606</v>
      </c>
      <c r="D8545" t="s">
        <v>3972</v>
      </c>
      <c r="E8545" t="s">
        <v>20</v>
      </c>
      <c r="F8545" t="b">
        <v>0</v>
      </c>
      <c r="G8545" t="s">
        <v>27</v>
      </c>
      <c r="H8545" s="4">
        <v>45764.375949074078</v>
      </c>
      <c r="I8545" t="b">
        <v>0</v>
      </c>
      <c r="J8545" t="b">
        <v>1</v>
      </c>
      <c r="K8545" t="s">
        <v>24</v>
      </c>
      <c r="L8545" t="s">
        <v>22</v>
      </c>
      <c r="M8545">
        <v>172500</v>
      </c>
      <c r="O8545" t="s">
        <v>2431</v>
      </c>
      <c r="P8545" t="s">
        <v>11636</v>
      </c>
    </row>
    <row r="8546" spans="1:16" x14ac:dyDescent="0.25">
      <c r="A8546" t="s">
        <v>19</v>
      </c>
      <c r="B8546" t="s">
        <v>9474</v>
      </c>
      <c r="C8546" t="s">
        <v>659</v>
      </c>
      <c r="D8546" t="s">
        <v>3972</v>
      </c>
      <c r="E8546" t="s">
        <v>20</v>
      </c>
      <c r="F8546" t="b">
        <v>0</v>
      </c>
      <c r="G8546" t="s">
        <v>41</v>
      </c>
      <c r="H8546" s="4">
        <v>45764.377106481479</v>
      </c>
      <c r="I8546" t="b">
        <v>0</v>
      </c>
      <c r="J8546" t="b">
        <v>0</v>
      </c>
      <c r="K8546" t="s">
        <v>24</v>
      </c>
      <c r="L8546" t="s">
        <v>22</v>
      </c>
      <c r="M8546">
        <v>128500</v>
      </c>
      <c r="O8546" t="s">
        <v>2696</v>
      </c>
      <c r="P8546" t="s">
        <v>9475</v>
      </c>
    </row>
    <row r="8547" spans="1:16" x14ac:dyDescent="0.25">
      <c r="A8547" t="s">
        <v>139</v>
      </c>
      <c r="B8547" t="s">
        <v>11637</v>
      </c>
      <c r="C8547" t="s">
        <v>386</v>
      </c>
      <c r="D8547" t="s">
        <v>2208</v>
      </c>
      <c r="E8547" t="s">
        <v>20</v>
      </c>
      <c r="F8547" t="b">
        <v>0</v>
      </c>
      <c r="G8547" t="s">
        <v>41</v>
      </c>
      <c r="H8547" s="4">
        <v>45764.417071759257</v>
      </c>
      <c r="I8547" t="b">
        <v>0</v>
      </c>
      <c r="J8547" t="b">
        <v>1</v>
      </c>
      <c r="K8547" t="s">
        <v>24</v>
      </c>
      <c r="L8547" t="s">
        <v>22</v>
      </c>
      <c r="M8547">
        <v>257500</v>
      </c>
      <c r="O8547" t="s">
        <v>11638</v>
      </c>
    </row>
    <row r="8548" spans="1:16" x14ac:dyDescent="0.25">
      <c r="A8548" t="s">
        <v>89</v>
      </c>
      <c r="B8548" t="s">
        <v>11639</v>
      </c>
      <c r="C8548" t="s">
        <v>7584</v>
      </c>
      <c r="D8548" t="s">
        <v>2208</v>
      </c>
      <c r="E8548" t="s">
        <v>34</v>
      </c>
      <c r="F8548" t="b">
        <v>0</v>
      </c>
      <c r="G8548" t="s">
        <v>27</v>
      </c>
      <c r="H8548" s="4">
        <v>45764.418321759258</v>
      </c>
      <c r="I8548" t="b">
        <v>0</v>
      </c>
      <c r="J8548" t="b">
        <v>1</v>
      </c>
      <c r="K8548" t="s">
        <v>24</v>
      </c>
      <c r="L8548" t="s">
        <v>22</v>
      </c>
      <c r="M8548">
        <v>135000</v>
      </c>
      <c r="O8548" t="s">
        <v>428</v>
      </c>
      <c r="P8548" t="s">
        <v>11640</v>
      </c>
    </row>
    <row r="8549" spans="1:16" x14ac:dyDescent="0.25">
      <c r="A8549" t="s">
        <v>2</v>
      </c>
      <c r="B8549" t="s">
        <v>506</v>
      </c>
      <c r="C8549" t="s">
        <v>7584</v>
      </c>
      <c r="D8549" t="s">
        <v>2208</v>
      </c>
      <c r="E8549" t="s">
        <v>34</v>
      </c>
      <c r="F8549" t="b">
        <v>0</v>
      </c>
      <c r="G8549" t="s">
        <v>30</v>
      </c>
      <c r="H8549" s="4">
        <v>45764.419374999998</v>
      </c>
      <c r="I8549" t="b">
        <v>0</v>
      </c>
      <c r="J8549" t="b">
        <v>1</v>
      </c>
      <c r="K8549" t="s">
        <v>24</v>
      </c>
      <c r="L8549" t="s">
        <v>22</v>
      </c>
      <c r="M8549">
        <v>135000</v>
      </c>
      <c r="O8549" t="s">
        <v>428</v>
      </c>
      <c r="P8549" t="s">
        <v>4785</v>
      </c>
    </row>
    <row r="8550" spans="1:16" x14ac:dyDescent="0.25">
      <c r="A8550" t="s">
        <v>28</v>
      </c>
      <c r="B8550" t="s">
        <v>8958</v>
      </c>
      <c r="C8550" t="s">
        <v>151</v>
      </c>
      <c r="D8550" t="s">
        <v>3956</v>
      </c>
      <c r="E8550" t="s">
        <v>34</v>
      </c>
      <c r="F8550" t="b">
        <v>0</v>
      </c>
      <c r="G8550" t="s">
        <v>30</v>
      </c>
      <c r="H8550" s="4">
        <v>45764.459652777783</v>
      </c>
      <c r="I8550" t="b">
        <v>0</v>
      </c>
      <c r="J8550" t="b">
        <v>0</v>
      </c>
      <c r="K8550" t="s">
        <v>24</v>
      </c>
      <c r="L8550" t="s">
        <v>36</v>
      </c>
      <c r="N8550">
        <v>40.81500244140625</v>
      </c>
      <c r="O8550" t="s">
        <v>8727</v>
      </c>
      <c r="P8550" t="s">
        <v>8957</v>
      </c>
    </row>
    <row r="8551" spans="1:16" x14ac:dyDescent="0.25">
      <c r="A8551" t="s">
        <v>19</v>
      </c>
      <c r="B8551" t="s">
        <v>19</v>
      </c>
      <c r="C8551" t="s">
        <v>336</v>
      </c>
      <c r="D8551" t="s">
        <v>3972</v>
      </c>
      <c r="E8551" t="s">
        <v>20</v>
      </c>
      <c r="F8551" t="b">
        <v>0</v>
      </c>
      <c r="G8551" t="s">
        <v>30</v>
      </c>
      <c r="H8551" s="4">
        <v>45764.459652777783</v>
      </c>
      <c r="I8551" t="b">
        <v>0</v>
      </c>
      <c r="J8551" t="b">
        <v>1</v>
      </c>
      <c r="K8551" t="s">
        <v>24</v>
      </c>
      <c r="L8551" t="s">
        <v>22</v>
      </c>
      <c r="M8551">
        <v>160000.578125</v>
      </c>
      <c r="O8551" t="s">
        <v>8751</v>
      </c>
      <c r="P8551" t="s">
        <v>8752</v>
      </c>
    </row>
    <row r="8552" spans="1:16" x14ac:dyDescent="0.25">
      <c r="A8552" t="s">
        <v>2</v>
      </c>
      <c r="B8552" t="s">
        <v>195</v>
      </c>
      <c r="C8552" t="s">
        <v>3479</v>
      </c>
      <c r="D8552" t="s">
        <v>2208</v>
      </c>
      <c r="E8552" t="s">
        <v>20</v>
      </c>
      <c r="F8552" t="b">
        <v>0</v>
      </c>
      <c r="G8552" t="s">
        <v>27</v>
      </c>
      <c r="H8552" s="4">
        <v>45764.459814814807</v>
      </c>
      <c r="I8552" t="b">
        <v>0</v>
      </c>
      <c r="J8552" t="b">
        <v>1</v>
      </c>
      <c r="K8552" t="s">
        <v>24</v>
      </c>
      <c r="L8552" t="s">
        <v>22</v>
      </c>
      <c r="M8552">
        <v>172500</v>
      </c>
      <c r="O8552" t="s">
        <v>11641</v>
      </c>
      <c r="P8552" t="s">
        <v>11600</v>
      </c>
    </row>
    <row r="8553" spans="1:16" x14ac:dyDescent="0.25">
      <c r="A8553" t="s">
        <v>0</v>
      </c>
      <c r="B8553" t="s">
        <v>11642</v>
      </c>
      <c r="C8553" t="s">
        <v>39</v>
      </c>
      <c r="D8553" t="s">
        <v>11643</v>
      </c>
      <c r="E8553" t="s">
        <v>51</v>
      </c>
      <c r="F8553" t="b">
        <v>1</v>
      </c>
      <c r="G8553" t="s">
        <v>106</v>
      </c>
      <c r="H8553" s="4">
        <v>45764.462048611109</v>
      </c>
      <c r="I8553" t="b">
        <v>1</v>
      </c>
      <c r="J8553" t="b">
        <v>0</v>
      </c>
      <c r="K8553" t="s">
        <v>106</v>
      </c>
      <c r="L8553" t="s">
        <v>36</v>
      </c>
      <c r="N8553">
        <v>32.5</v>
      </c>
      <c r="O8553" t="s">
        <v>11644</v>
      </c>
      <c r="P8553" t="s">
        <v>3012</v>
      </c>
    </row>
    <row r="8554" spans="1:16" x14ac:dyDescent="0.25">
      <c r="A8554" t="s">
        <v>19</v>
      </c>
      <c r="B8554" t="s">
        <v>11645</v>
      </c>
      <c r="C8554" t="s">
        <v>11646</v>
      </c>
      <c r="D8554" t="s">
        <v>4092</v>
      </c>
      <c r="E8554" t="s">
        <v>20</v>
      </c>
      <c r="F8554" t="b">
        <v>0</v>
      </c>
      <c r="G8554" t="s">
        <v>23</v>
      </c>
      <c r="H8554" s="4">
        <v>45764.485868055563</v>
      </c>
      <c r="I8554" t="b">
        <v>0</v>
      </c>
      <c r="J8554" t="b">
        <v>1</v>
      </c>
      <c r="K8554" t="s">
        <v>24</v>
      </c>
      <c r="L8554" t="s">
        <v>22</v>
      </c>
      <c r="M8554">
        <v>122500</v>
      </c>
      <c r="O8554" t="s">
        <v>4093</v>
      </c>
      <c r="P8554" t="s">
        <v>6366</v>
      </c>
    </row>
    <row r="8555" spans="1:16" x14ac:dyDescent="0.25">
      <c r="A8555" t="s">
        <v>1</v>
      </c>
      <c r="B8555" t="s">
        <v>1104</v>
      </c>
      <c r="C8555" t="s">
        <v>2231</v>
      </c>
      <c r="D8555" t="s">
        <v>3972</v>
      </c>
      <c r="E8555" t="s">
        <v>20</v>
      </c>
      <c r="F8555" t="b">
        <v>0</v>
      </c>
      <c r="G8555" t="s">
        <v>27</v>
      </c>
      <c r="H8555" s="4">
        <v>45764.5002662037</v>
      </c>
      <c r="I8555" t="b">
        <v>0</v>
      </c>
      <c r="J8555" t="b">
        <v>0</v>
      </c>
      <c r="K8555" t="s">
        <v>24</v>
      </c>
      <c r="L8555" t="s">
        <v>22</v>
      </c>
      <c r="M8555">
        <v>70000</v>
      </c>
      <c r="O8555" t="s">
        <v>4324</v>
      </c>
      <c r="P8555" t="s">
        <v>11647</v>
      </c>
    </row>
    <row r="8556" spans="1:16" x14ac:dyDescent="0.25">
      <c r="A8556" t="s">
        <v>2</v>
      </c>
      <c r="B8556" t="s">
        <v>11648</v>
      </c>
      <c r="C8556" t="s">
        <v>39</v>
      </c>
      <c r="D8556" t="s">
        <v>112</v>
      </c>
      <c r="E8556" t="s">
        <v>51</v>
      </c>
      <c r="F8556" t="b">
        <v>1</v>
      </c>
      <c r="G8556" t="s">
        <v>27</v>
      </c>
      <c r="H8556" s="4">
        <v>45764.501481481479</v>
      </c>
      <c r="I8556" t="b">
        <v>1</v>
      </c>
      <c r="J8556" t="b">
        <v>0</v>
      </c>
      <c r="K8556" t="s">
        <v>24</v>
      </c>
      <c r="L8556" t="s">
        <v>36</v>
      </c>
      <c r="N8556">
        <v>50</v>
      </c>
      <c r="O8556" t="s">
        <v>112</v>
      </c>
    </row>
    <row r="8557" spans="1:16" x14ac:dyDescent="0.25">
      <c r="A8557" t="s">
        <v>1</v>
      </c>
      <c r="B8557" t="s">
        <v>10124</v>
      </c>
      <c r="C8557" t="s">
        <v>213</v>
      </c>
      <c r="D8557" t="s">
        <v>3828</v>
      </c>
      <c r="E8557" t="s">
        <v>20</v>
      </c>
      <c r="F8557" t="b">
        <v>0</v>
      </c>
      <c r="G8557" t="s">
        <v>41</v>
      </c>
      <c r="H8557" s="4">
        <v>45764.542766203696</v>
      </c>
      <c r="I8557" t="b">
        <v>0</v>
      </c>
      <c r="J8557" t="b">
        <v>1</v>
      </c>
      <c r="K8557" t="s">
        <v>24</v>
      </c>
      <c r="L8557" t="s">
        <v>22</v>
      </c>
      <c r="M8557">
        <v>232500</v>
      </c>
      <c r="O8557" t="s">
        <v>5005</v>
      </c>
      <c r="P8557" t="s">
        <v>8155</v>
      </c>
    </row>
    <row r="8558" spans="1:16" x14ac:dyDescent="0.25">
      <c r="A8558" t="s">
        <v>1</v>
      </c>
      <c r="B8558" t="s">
        <v>9835</v>
      </c>
      <c r="C8558" t="s">
        <v>49</v>
      </c>
      <c r="D8558" t="s">
        <v>3972</v>
      </c>
      <c r="E8558" t="s">
        <v>20</v>
      </c>
      <c r="F8558" t="b">
        <v>0</v>
      </c>
      <c r="G8558" t="s">
        <v>41</v>
      </c>
      <c r="H8558" s="4">
        <v>45764.542766203696</v>
      </c>
      <c r="I8558" t="b">
        <v>0</v>
      </c>
      <c r="J8558" t="b">
        <v>1</v>
      </c>
      <c r="K8558" t="s">
        <v>24</v>
      </c>
      <c r="L8558" t="s">
        <v>22</v>
      </c>
      <c r="M8558">
        <v>135000</v>
      </c>
      <c r="O8558" t="s">
        <v>4350</v>
      </c>
      <c r="P8558" t="s">
        <v>9836</v>
      </c>
    </row>
    <row r="8559" spans="1:16" x14ac:dyDescent="0.25">
      <c r="A8559" t="s">
        <v>2</v>
      </c>
      <c r="B8559" t="s">
        <v>11649</v>
      </c>
      <c r="C8559" t="s">
        <v>5403</v>
      </c>
      <c r="D8559" t="s">
        <v>3828</v>
      </c>
      <c r="E8559" t="s">
        <v>20</v>
      </c>
      <c r="F8559" t="b">
        <v>0</v>
      </c>
      <c r="G8559" t="s">
        <v>27</v>
      </c>
      <c r="H8559" s="4">
        <v>45764.543240740742</v>
      </c>
      <c r="I8559" t="b">
        <v>0</v>
      </c>
      <c r="J8559" t="b">
        <v>1</v>
      </c>
      <c r="K8559" t="s">
        <v>24</v>
      </c>
      <c r="L8559" t="s">
        <v>22</v>
      </c>
      <c r="M8559">
        <v>75000</v>
      </c>
      <c r="O8559" t="s">
        <v>11650</v>
      </c>
      <c r="P8559" t="s">
        <v>119</v>
      </c>
    </row>
    <row r="8560" spans="1:16" x14ac:dyDescent="0.25">
      <c r="A8560" t="s">
        <v>1</v>
      </c>
      <c r="B8560" t="s">
        <v>11651</v>
      </c>
      <c r="C8560" t="s">
        <v>192</v>
      </c>
      <c r="D8560" t="s">
        <v>4327</v>
      </c>
      <c r="E8560" t="s">
        <v>20</v>
      </c>
      <c r="F8560" t="b">
        <v>0</v>
      </c>
      <c r="G8560" t="s">
        <v>23</v>
      </c>
      <c r="H8560" s="4">
        <v>45764.569201388891</v>
      </c>
      <c r="I8560" t="b">
        <v>0</v>
      </c>
      <c r="J8560" t="b">
        <v>0</v>
      </c>
      <c r="K8560" t="s">
        <v>24</v>
      </c>
      <c r="L8560" t="s">
        <v>36</v>
      </c>
      <c r="N8560">
        <v>72.5</v>
      </c>
      <c r="O8560" t="s">
        <v>11652</v>
      </c>
      <c r="P8560" t="s">
        <v>979</v>
      </c>
    </row>
    <row r="8561" spans="1:16" x14ac:dyDescent="0.25">
      <c r="A8561" t="s">
        <v>2</v>
      </c>
      <c r="B8561" t="s">
        <v>11653</v>
      </c>
      <c r="C8561" t="s">
        <v>39</v>
      </c>
      <c r="D8561" t="s">
        <v>2208</v>
      </c>
      <c r="E8561" t="s">
        <v>20</v>
      </c>
      <c r="F8561" t="b">
        <v>1</v>
      </c>
      <c r="G8561" t="s">
        <v>23</v>
      </c>
      <c r="H8561" s="4">
        <v>45764.569409722222</v>
      </c>
      <c r="I8561" t="b">
        <v>0</v>
      </c>
      <c r="J8561" t="b">
        <v>1</v>
      </c>
      <c r="K8561" t="s">
        <v>24</v>
      </c>
      <c r="L8561" t="s">
        <v>22</v>
      </c>
      <c r="M8561">
        <v>98975</v>
      </c>
      <c r="O8561" t="s">
        <v>599</v>
      </c>
      <c r="P8561" t="s">
        <v>11654</v>
      </c>
    </row>
    <row r="8562" spans="1:16" x14ac:dyDescent="0.25">
      <c r="A8562" t="s">
        <v>40</v>
      </c>
      <c r="B8562" t="s">
        <v>11655</v>
      </c>
      <c r="C8562" t="s">
        <v>306</v>
      </c>
      <c r="D8562" t="s">
        <v>3972</v>
      </c>
      <c r="E8562" t="s">
        <v>20</v>
      </c>
      <c r="F8562" t="b">
        <v>0</v>
      </c>
      <c r="G8562" t="s">
        <v>23</v>
      </c>
      <c r="H8562" s="4">
        <v>45764.56962962963</v>
      </c>
      <c r="I8562" t="b">
        <v>0</v>
      </c>
      <c r="J8562" t="b">
        <v>1</v>
      </c>
      <c r="K8562" t="s">
        <v>24</v>
      </c>
      <c r="L8562" t="s">
        <v>22</v>
      </c>
      <c r="M8562">
        <v>143000</v>
      </c>
      <c r="O8562" t="s">
        <v>2768</v>
      </c>
      <c r="P8562" t="s">
        <v>338</v>
      </c>
    </row>
    <row r="8563" spans="1:16" x14ac:dyDescent="0.25">
      <c r="A8563" t="s">
        <v>0</v>
      </c>
      <c r="B8563" t="s">
        <v>11656</v>
      </c>
      <c r="C8563" t="s">
        <v>306</v>
      </c>
      <c r="D8563" t="s">
        <v>131</v>
      </c>
      <c r="F8563" t="b">
        <v>0</v>
      </c>
      <c r="G8563" t="s">
        <v>27</v>
      </c>
      <c r="H8563" s="4">
        <v>45764.583414351851</v>
      </c>
      <c r="I8563" t="b">
        <v>1</v>
      </c>
      <c r="J8563" t="b">
        <v>0</v>
      </c>
      <c r="K8563" t="s">
        <v>24</v>
      </c>
      <c r="L8563" t="s">
        <v>36</v>
      </c>
      <c r="N8563">
        <v>30</v>
      </c>
      <c r="O8563" t="s">
        <v>131</v>
      </c>
      <c r="P8563" t="s">
        <v>11657</v>
      </c>
    </row>
    <row r="8564" spans="1:16" x14ac:dyDescent="0.25">
      <c r="A8564" t="s">
        <v>1</v>
      </c>
      <c r="B8564" t="s">
        <v>9885</v>
      </c>
      <c r="C8564" t="s">
        <v>39</v>
      </c>
      <c r="D8564" t="s">
        <v>3972</v>
      </c>
      <c r="E8564" t="s">
        <v>20</v>
      </c>
      <c r="F8564" t="b">
        <v>1</v>
      </c>
      <c r="G8564" t="s">
        <v>41</v>
      </c>
      <c r="H8564" s="4">
        <v>45764.585243055553</v>
      </c>
      <c r="I8564" t="b">
        <v>0</v>
      </c>
      <c r="J8564" t="b">
        <v>1</v>
      </c>
      <c r="K8564" t="s">
        <v>24</v>
      </c>
      <c r="L8564" t="s">
        <v>22</v>
      </c>
      <c r="M8564">
        <v>135000</v>
      </c>
      <c r="O8564" t="s">
        <v>202</v>
      </c>
      <c r="P8564" t="s">
        <v>9886</v>
      </c>
    </row>
    <row r="8565" spans="1:16" x14ac:dyDescent="0.25">
      <c r="A8565" t="s">
        <v>28</v>
      </c>
      <c r="B8565" t="s">
        <v>8733</v>
      </c>
      <c r="C8565" t="s">
        <v>39</v>
      </c>
      <c r="D8565" t="s">
        <v>3972</v>
      </c>
      <c r="E8565" t="s">
        <v>20</v>
      </c>
      <c r="F8565" t="b">
        <v>1</v>
      </c>
      <c r="G8565" t="s">
        <v>41</v>
      </c>
      <c r="H8565" s="4">
        <v>45764.585497685177</v>
      </c>
      <c r="I8565" t="b">
        <v>0</v>
      </c>
      <c r="J8565" t="b">
        <v>0</v>
      </c>
      <c r="K8565" t="s">
        <v>24</v>
      </c>
      <c r="L8565" t="s">
        <v>22</v>
      </c>
      <c r="M8565">
        <v>185000</v>
      </c>
      <c r="O8565" t="s">
        <v>202</v>
      </c>
      <c r="P8565" t="s">
        <v>8734</v>
      </c>
    </row>
    <row r="8566" spans="1:16" x14ac:dyDescent="0.25">
      <c r="A8566" t="s">
        <v>1</v>
      </c>
      <c r="B8566" t="s">
        <v>11658</v>
      </c>
      <c r="C8566" t="s">
        <v>670</v>
      </c>
      <c r="D8566" t="s">
        <v>3972</v>
      </c>
      <c r="E8566" t="s">
        <v>20</v>
      </c>
      <c r="F8566" t="b">
        <v>0</v>
      </c>
      <c r="G8566" t="s">
        <v>41</v>
      </c>
      <c r="H8566" s="4">
        <v>45764.585509259261</v>
      </c>
      <c r="I8566" t="b">
        <v>0</v>
      </c>
      <c r="J8566" t="b">
        <v>1</v>
      </c>
      <c r="K8566" t="s">
        <v>24</v>
      </c>
      <c r="L8566" t="s">
        <v>22</v>
      </c>
      <c r="M8566">
        <v>103950</v>
      </c>
      <c r="O8566" t="s">
        <v>3628</v>
      </c>
      <c r="P8566" t="s">
        <v>11659</v>
      </c>
    </row>
    <row r="8567" spans="1:16" x14ac:dyDescent="0.25">
      <c r="A8567" t="s">
        <v>0</v>
      </c>
      <c r="B8567" t="s">
        <v>11660</v>
      </c>
      <c r="C8567" t="s">
        <v>817</v>
      </c>
      <c r="D8567" t="s">
        <v>3972</v>
      </c>
      <c r="E8567" t="s">
        <v>20</v>
      </c>
      <c r="F8567" t="b">
        <v>0</v>
      </c>
      <c r="G8567" t="s">
        <v>27</v>
      </c>
      <c r="H8567" s="4">
        <v>45764.625104166669</v>
      </c>
      <c r="I8567" t="b">
        <v>0</v>
      </c>
      <c r="J8567" t="b">
        <v>0</v>
      </c>
      <c r="K8567" t="s">
        <v>24</v>
      </c>
      <c r="L8567" t="s">
        <v>22</v>
      </c>
      <c r="M8567">
        <v>90000</v>
      </c>
      <c r="O8567" t="s">
        <v>11661</v>
      </c>
      <c r="P8567" t="s">
        <v>11662</v>
      </c>
    </row>
    <row r="8568" spans="1:16" x14ac:dyDescent="0.25">
      <c r="A8568" t="s">
        <v>25</v>
      </c>
      <c r="B8568" t="s">
        <v>25</v>
      </c>
      <c r="C8568" t="s">
        <v>371</v>
      </c>
      <c r="D8568" t="s">
        <v>3972</v>
      </c>
      <c r="E8568" t="s">
        <v>20</v>
      </c>
      <c r="F8568" t="b">
        <v>0</v>
      </c>
      <c r="G8568" t="s">
        <v>27</v>
      </c>
      <c r="H8568" s="4">
        <v>45764.625138888892</v>
      </c>
      <c r="I8568" t="b">
        <v>1</v>
      </c>
      <c r="J8568" t="b">
        <v>0</v>
      </c>
      <c r="K8568" t="s">
        <v>24</v>
      </c>
      <c r="L8568" t="s">
        <v>22</v>
      </c>
      <c r="M8568">
        <v>155000</v>
      </c>
      <c r="O8568" t="s">
        <v>2272</v>
      </c>
    </row>
    <row r="8569" spans="1:16" x14ac:dyDescent="0.25">
      <c r="A8569" t="s">
        <v>28</v>
      </c>
      <c r="B8569" t="s">
        <v>2598</v>
      </c>
      <c r="C8569" t="s">
        <v>49</v>
      </c>
      <c r="D8569" t="s">
        <v>3828</v>
      </c>
      <c r="E8569" t="s">
        <v>219</v>
      </c>
      <c r="F8569" t="b">
        <v>0</v>
      </c>
      <c r="G8569" t="s">
        <v>41</v>
      </c>
      <c r="H8569" s="4">
        <v>45764.626099537039</v>
      </c>
      <c r="I8569" t="b">
        <v>0</v>
      </c>
      <c r="J8569" t="b">
        <v>0</v>
      </c>
      <c r="K8569" t="s">
        <v>24</v>
      </c>
      <c r="L8569" t="s">
        <v>36</v>
      </c>
      <c r="N8569">
        <v>57.5</v>
      </c>
      <c r="O8569" t="s">
        <v>11663</v>
      </c>
      <c r="P8569" t="s">
        <v>11664</v>
      </c>
    </row>
    <row r="8570" spans="1:16" x14ac:dyDescent="0.25">
      <c r="A8570" t="s">
        <v>40</v>
      </c>
      <c r="B8570" t="s">
        <v>11665</v>
      </c>
      <c r="C8570" t="s">
        <v>39</v>
      </c>
      <c r="D8570" t="s">
        <v>3828</v>
      </c>
      <c r="E8570" t="s">
        <v>20</v>
      </c>
      <c r="F8570" t="b">
        <v>1</v>
      </c>
      <c r="G8570" t="s">
        <v>27</v>
      </c>
      <c r="H8570" s="4">
        <v>45764.626481481479</v>
      </c>
      <c r="I8570" t="b">
        <v>0</v>
      </c>
      <c r="J8570" t="b">
        <v>0</v>
      </c>
      <c r="K8570" t="s">
        <v>24</v>
      </c>
      <c r="L8570" t="s">
        <v>22</v>
      </c>
      <c r="M8570">
        <v>148736</v>
      </c>
      <c r="O8570" t="s">
        <v>11666</v>
      </c>
      <c r="P8570" t="s">
        <v>11667</v>
      </c>
    </row>
    <row r="8571" spans="1:16" x14ac:dyDescent="0.25">
      <c r="A8571" t="s">
        <v>40</v>
      </c>
      <c r="B8571" t="s">
        <v>3571</v>
      </c>
      <c r="C8571" t="s">
        <v>92</v>
      </c>
      <c r="D8571" t="s">
        <v>3972</v>
      </c>
      <c r="E8571" t="s">
        <v>20</v>
      </c>
      <c r="F8571" t="b">
        <v>0</v>
      </c>
      <c r="G8571" t="s">
        <v>27</v>
      </c>
      <c r="H8571" s="4">
        <v>45764.626770833333</v>
      </c>
      <c r="I8571" t="b">
        <v>0</v>
      </c>
      <c r="J8571" t="b">
        <v>1</v>
      </c>
      <c r="K8571" t="s">
        <v>24</v>
      </c>
      <c r="L8571" t="s">
        <v>22</v>
      </c>
      <c r="M8571">
        <v>146036.5</v>
      </c>
      <c r="O8571" t="s">
        <v>2697</v>
      </c>
      <c r="P8571" t="s">
        <v>11668</v>
      </c>
    </row>
    <row r="8572" spans="1:16" x14ac:dyDescent="0.25">
      <c r="A8572" t="s">
        <v>28</v>
      </c>
      <c r="B8572" t="s">
        <v>8774</v>
      </c>
      <c r="C8572" t="s">
        <v>155</v>
      </c>
      <c r="D8572" t="s">
        <v>3972</v>
      </c>
      <c r="E8572" t="s">
        <v>20</v>
      </c>
      <c r="F8572" t="b">
        <v>0</v>
      </c>
      <c r="G8572" t="s">
        <v>41</v>
      </c>
      <c r="H8572" s="4">
        <v>45764.627175925933</v>
      </c>
      <c r="I8572" t="b">
        <v>0</v>
      </c>
      <c r="J8572" t="b">
        <v>1</v>
      </c>
      <c r="K8572" t="s">
        <v>24</v>
      </c>
      <c r="L8572" t="s">
        <v>22</v>
      </c>
      <c r="M8572">
        <v>200000</v>
      </c>
      <c r="O8572" t="s">
        <v>1906</v>
      </c>
      <c r="P8572" t="s">
        <v>8775</v>
      </c>
    </row>
    <row r="8573" spans="1:16" x14ac:dyDescent="0.25">
      <c r="A8573" t="s">
        <v>0</v>
      </c>
      <c r="B8573" t="s">
        <v>3563</v>
      </c>
      <c r="C8573" t="s">
        <v>509</v>
      </c>
      <c r="D8573" t="s">
        <v>4083</v>
      </c>
      <c r="E8573" t="s">
        <v>20</v>
      </c>
      <c r="F8573" t="b">
        <v>0</v>
      </c>
      <c r="G8573" t="s">
        <v>35</v>
      </c>
      <c r="H8573" s="4">
        <v>45764.667256944442</v>
      </c>
      <c r="I8573" t="b">
        <v>0</v>
      </c>
      <c r="J8573" t="b">
        <v>0</v>
      </c>
      <c r="K8573" t="s">
        <v>24</v>
      </c>
      <c r="L8573" t="s">
        <v>22</v>
      </c>
      <c r="M8573">
        <v>105000</v>
      </c>
      <c r="O8573" t="s">
        <v>10588</v>
      </c>
      <c r="P8573" t="s">
        <v>3392</v>
      </c>
    </row>
    <row r="8574" spans="1:16" x14ac:dyDescent="0.25">
      <c r="A8574" t="s">
        <v>139</v>
      </c>
      <c r="B8574" t="s">
        <v>3850</v>
      </c>
      <c r="C8574" t="s">
        <v>64</v>
      </c>
      <c r="D8574" t="s">
        <v>4083</v>
      </c>
      <c r="E8574" t="s">
        <v>20</v>
      </c>
      <c r="F8574" t="b">
        <v>0</v>
      </c>
      <c r="G8574" t="s">
        <v>52</v>
      </c>
      <c r="H8574" s="4">
        <v>45764.667546296303</v>
      </c>
      <c r="I8574" t="b">
        <v>0</v>
      </c>
      <c r="J8574" t="b">
        <v>0</v>
      </c>
      <c r="K8574" t="s">
        <v>24</v>
      </c>
      <c r="L8574" t="s">
        <v>22</v>
      </c>
      <c r="M8574">
        <v>83750</v>
      </c>
      <c r="O8574" t="s">
        <v>10564</v>
      </c>
      <c r="P8574" t="s">
        <v>479</v>
      </c>
    </row>
    <row r="8575" spans="1:16" x14ac:dyDescent="0.25">
      <c r="A8575" t="s">
        <v>19</v>
      </c>
      <c r="B8575" t="s">
        <v>2550</v>
      </c>
      <c r="C8575" t="s">
        <v>39</v>
      </c>
      <c r="D8575" t="s">
        <v>3828</v>
      </c>
      <c r="E8575" t="s">
        <v>20</v>
      </c>
      <c r="F8575" t="b">
        <v>1</v>
      </c>
      <c r="G8575" t="s">
        <v>30</v>
      </c>
      <c r="H8575" s="4">
        <v>45764.667951388888</v>
      </c>
      <c r="I8575" t="b">
        <v>0</v>
      </c>
      <c r="J8575" t="b">
        <v>1</v>
      </c>
      <c r="K8575" t="s">
        <v>24</v>
      </c>
      <c r="L8575" t="s">
        <v>22</v>
      </c>
      <c r="M8575">
        <v>147500</v>
      </c>
      <c r="O8575" t="s">
        <v>1536</v>
      </c>
      <c r="P8575" t="s">
        <v>11669</v>
      </c>
    </row>
    <row r="8576" spans="1:16" x14ac:dyDescent="0.25">
      <c r="A8576" t="s">
        <v>1</v>
      </c>
      <c r="B8576" t="s">
        <v>11213</v>
      </c>
      <c r="C8576" t="s">
        <v>1521</v>
      </c>
      <c r="D8576" t="s">
        <v>4083</v>
      </c>
      <c r="E8576" t="s">
        <v>20</v>
      </c>
      <c r="F8576" t="b">
        <v>0</v>
      </c>
      <c r="G8576" t="s">
        <v>52</v>
      </c>
      <c r="H8576" s="4">
        <v>45764.668090277781</v>
      </c>
      <c r="I8576" t="b">
        <v>0</v>
      </c>
      <c r="J8576" t="b">
        <v>0</v>
      </c>
      <c r="K8576" t="s">
        <v>24</v>
      </c>
      <c r="L8576" t="s">
        <v>22</v>
      </c>
      <c r="M8576">
        <v>135000</v>
      </c>
      <c r="O8576" t="s">
        <v>1549</v>
      </c>
    </row>
    <row r="8577" spans="1:16" x14ac:dyDescent="0.25">
      <c r="A8577" t="s">
        <v>89</v>
      </c>
      <c r="B8577" t="s">
        <v>11670</v>
      </c>
      <c r="C8577" t="s">
        <v>236</v>
      </c>
      <c r="D8577" t="s">
        <v>3972</v>
      </c>
      <c r="E8577" t="s">
        <v>20</v>
      </c>
      <c r="F8577" t="b">
        <v>0</v>
      </c>
      <c r="G8577" t="s">
        <v>27</v>
      </c>
      <c r="H8577" s="4">
        <v>45764.70857638889</v>
      </c>
      <c r="I8577" t="b">
        <v>1</v>
      </c>
      <c r="J8577" t="b">
        <v>0</v>
      </c>
      <c r="K8577" t="s">
        <v>24</v>
      </c>
      <c r="L8577" t="s">
        <v>22</v>
      </c>
      <c r="M8577">
        <v>135000</v>
      </c>
      <c r="O8577" t="s">
        <v>3780</v>
      </c>
    </row>
    <row r="8578" spans="1:16" x14ac:dyDescent="0.25">
      <c r="A8578" t="s">
        <v>0</v>
      </c>
      <c r="B8578" t="s">
        <v>11671</v>
      </c>
      <c r="C8578" t="s">
        <v>120</v>
      </c>
      <c r="D8578" t="s">
        <v>3972</v>
      </c>
      <c r="E8578" t="s">
        <v>51</v>
      </c>
      <c r="F8578" t="b">
        <v>0</v>
      </c>
      <c r="G8578" t="s">
        <v>35</v>
      </c>
      <c r="H8578" s="4">
        <v>45764.708923611113</v>
      </c>
      <c r="I8578" t="b">
        <v>1</v>
      </c>
      <c r="J8578" t="b">
        <v>0</v>
      </c>
      <c r="K8578" t="s">
        <v>24</v>
      </c>
      <c r="L8578" t="s">
        <v>36</v>
      </c>
      <c r="N8578">
        <v>43.5</v>
      </c>
      <c r="O8578" t="s">
        <v>11672</v>
      </c>
      <c r="P8578" t="s">
        <v>4426</v>
      </c>
    </row>
    <row r="8579" spans="1:16" x14ac:dyDescent="0.25">
      <c r="A8579" t="s">
        <v>2</v>
      </c>
      <c r="B8579" t="s">
        <v>7614</v>
      </c>
      <c r="C8579" t="s">
        <v>1439</v>
      </c>
      <c r="D8579" t="s">
        <v>3972</v>
      </c>
      <c r="E8579" t="s">
        <v>20</v>
      </c>
      <c r="F8579" t="b">
        <v>0</v>
      </c>
      <c r="G8579" t="s">
        <v>27</v>
      </c>
      <c r="H8579" s="4">
        <v>45764.710104166668</v>
      </c>
      <c r="I8579" t="b">
        <v>0</v>
      </c>
      <c r="J8579" t="b">
        <v>1</v>
      </c>
      <c r="K8579" t="s">
        <v>24</v>
      </c>
      <c r="L8579" t="s">
        <v>22</v>
      </c>
      <c r="M8579">
        <v>161955</v>
      </c>
      <c r="O8579" t="s">
        <v>7615</v>
      </c>
      <c r="P8579" t="s">
        <v>7616</v>
      </c>
    </row>
    <row r="8580" spans="1:16" x14ac:dyDescent="0.25">
      <c r="A8580" t="s">
        <v>0</v>
      </c>
      <c r="B8580" t="s">
        <v>11673</v>
      </c>
      <c r="C8580" t="s">
        <v>39</v>
      </c>
      <c r="D8580" t="s">
        <v>7657</v>
      </c>
      <c r="E8580" t="s">
        <v>20</v>
      </c>
      <c r="F8580" t="b">
        <v>1</v>
      </c>
      <c r="G8580" t="s">
        <v>23</v>
      </c>
      <c r="H8580" s="4">
        <v>45764.735763888893</v>
      </c>
      <c r="I8580" t="b">
        <v>0</v>
      </c>
      <c r="J8580" t="b">
        <v>1</v>
      </c>
      <c r="K8580" t="s">
        <v>24</v>
      </c>
      <c r="L8580" t="s">
        <v>22</v>
      </c>
      <c r="M8580">
        <v>100000</v>
      </c>
      <c r="O8580" t="s">
        <v>11674</v>
      </c>
      <c r="P8580" t="s">
        <v>11675</v>
      </c>
    </row>
    <row r="8581" spans="1:16" x14ac:dyDescent="0.25">
      <c r="A8581" t="s">
        <v>1</v>
      </c>
      <c r="B8581" t="s">
        <v>11676</v>
      </c>
      <c r="C8581" t="s">
        <v>49</v>
      </c>
      <c r="D8581" t="s">
        <v>81</v>
      </c>
      <c r="E8581" t="s">
        <v>20</v>
      </c>
      <c r="F8581" t="b">
        <v>0</v>
      </c>
      <c r="G8581" t="s">
        <v>41</v>
      </c>
      <c r="H8581" s="4">
        <v>45764.750405092593</v>
      </c>
      <c r="I8581" t="b">
        <v>0</v>
      </c>
      <c r="J8581" t="b">
        <v>1</v>
      </c>
      <c r="K8581" t="s">
        <v>24</v>
      </c>
      <c r="L8581" t="s">
        <v>22</v>
      </c>
      <c r="M8581">
        <v>107500</v>
      </c>
      <c r="O8581" t="s">
        <v>81</v>
      </c>
      <c r="P8581" t="s">
        <v>11677</v>
      </c>
    </row>
    <row r="8582" spans="1:16" x14ac:dyDescent="0.25">
      <c r="A8582" t="s">
        <v>2</v>
      </c>
      <c r="B8582" t="s">
        <v>11678</v>
      </c>
      <c r="C8582" t="s">
        <v>39</v>
      </c>
      <c r="D8582" t="s">
        <v>7657</v>
      </c>
      <c r="E8582" t="s">
        <v>20</v>
      </c>
      <c r="F8582" t="b">
        <v>1</v>
      </c>
      <c r="G8582" t="s">
        <v>27</v>
      </c>
      <c r="H8582" s="4">
        <v>45764.750949074078</v>
      </c>
      <c r="I8582" t="b">
        <v>0</v>
      </c>
      <c r="J8582" t="b">
        <v>0</v>
      </c>
      <c r="K8582" t="s">
        <v>24</v>
      </c>
      <c r="L8582" t="s">
        <v>22</v>
      </c>
      <c r="M8582">
        <v>157000</v>
      </c>
      <c r="O8582" t="s">
        <v>3001</v>
      </c>
      <c r="P8582" t="s">
        <v>11679</v>
      </c>
    </row>
    <row r="8583" spans="1:16" x14ac:dyDescent="0.25">
      <c r="A8583" t="s">
        <v>40</v>
      </c>
      <c r="B8583" t="s">
        <v>40</v>
      </c>
      <c r="C8583" t="s">
        <v>175</v>
      </c>
      <c r="D8583" t="s">
        <v>3972</v>
      </c>
      <c r="E8583" t="s">
        <v>20</v>
      </c>
      <c r="F8583" t="b">
        <v>0</v>
      </c>
      <c r="G8583" t="s">
        <v>41</v>
      </c>
      <c r="H8583" s="4">
        <v>45764.75199074074</v>
      </c>
      <c r="I8583" t="b">
        <v>0</v>
      </c>
      <c r="J8583" t="b">
        <v>0</v>
      </c>
      <c r="K8583" t="s">
        <v>24</v>
      </c>
      <c r="L8583" t="s">
        <v>22</v>
      </c>
      <c r="M8583">
        <v>137500</v>
      </c>
      <c r="O8583" t="s">
        <v>11680</v>
      </c>
      <c r="P8583" t="s">
        <v>3102</v>
      </c>
    </row>
    <row r="8584" spans="1:16" x14ac:dyDescent="0.25">
      <c r="A8584" t="s">
        <v>1</v>
      </c>
      <c r="B8584" t="s">
        <v>11681</v>
      </c>
      <c r="C8584" t="s">
        <v>158</v>
      </c>
      <c r="D8584" t="s">
        <v>4034</v>
      </c>
      <c r="E8584" t="s">
        <v>20</v>
      </c>
      <c r="F8584" t="b">
        <v>0</v>
      </c>
      <c r="G8584" t="s">
        <v>158</v>
      </c>
      <c r="H8584" s="4">
        <v>45764.75304398148</v>
      </c>
      <c r="I8584" t="b">
        <v>0</v>
      </c>
      <c r="J8584" t="b">
        <v>0</v>
      </c>
      <c r="K8584" t="s">
        <v>158</v>
      </c>
      <c r="L8584" t="s">
        <v>22</v>
      </c>
      <c r="M8584">
        <v>40000</v>
      </c>
      <c r="O8584" t="s">
        <v>402</v>
      </c>
      <c r="P8584" t="s">
        <v>11682</v>
      </c>
    </row>
    <row r="8585" spans="1:16" x14ac:dyDescent="0.25">
      <c r="A8585" t="s">
        <v>2</v>
      </c>
      <c r="B8585" t="s">
        <v>11683</v>
      </c>
      <c r="C8585" t="s">
        <v>386</v>
      </c>
      <c r="D8585" t="s">
        <v>4606</v>
      </c>
      <c r="E8585" t="s">
        <v>20</v>
      </c>
      <c r="F8585" t="b">
        <v>0</v>
      </c>
      <c r="G8585" t="s">
        <v>23</v>
      </c>
      <c r="H8585" s="4">
        <v>45764.777673611112</v>
      </c>
      <c r="I8585" t="b">
        <v>0</v>
      </c>
      <c r="J8585" t="b">
        <v>1</v>
      </c>
      <c r="K8585" t="s">
        <v>24</v>
      </c>
      <c r="L8585" t="s">
        <v>22</v>
      </c>
      <c r="M8585">
        <v>269000</v>
      </c>
      <c r="O8585" t="s">
        <v>2281</v>
      </c>
      <c r="P8585" t="s">
        <v>11684</v>
      </c>
    </row>
    <row r="8586" spans="1:16" x14ac:dyDescent="0.25">
      <c r="A8586" t="s">
        <v>0</v>
      </c>
      <c r="B8586" t="s">
        <v>4250</v>
      </c>
      <c r="C8586" t="s">
        <v>3519</v>
      </c>
      <c r="D8586" t="s">
        <v>3972</v>
      </c>
      <c r="E8586" t="s">
        <v>20</v>
      </c>
      <c r="F8586" t="b">
        <v>0</v>
      </c>
      <c r="G8586" t="s">
        <v>27</v>
      </c>
      <c r="H8586" s="4">
        <v>45764.791770833333</v>
      </c>
      <c r="I8586" t="b">
        <v>1</v>
      </c>
      <c r="J8586" t="b">
        <v>0</v>
      </c>
      <c r="K8586" t="s">
        <v>24</v>
      </c>
      <c r="L8586" t="s">
        <v>22</v>
      </c>
      <c r="M8586">
        <v>70000</v>
      </c>
      <c r="O8586" t="s">
        <v>7498</v>
      </c>
      <c r="P8586" t="s">
        <v>1075</v>
      </c>
    </row>
    <row r="8587" spans="1:16" x14ac:dyDescent="0.25">
      <c r="A8587" t="s">
        <v>2</v>
      </c>
      <c r="B8587" t="s">
        <v>2</v>
      </c>
      <c r="C8587" t="s">
        <v>3809</v>
      </c>
      <c r="D8587" t="s">
        <v>3600</v>
      </c>
      <c r="E8587" t="s">
        <v>51</v>
      </c>
      <c r="F8587" t="b">
        <v>0</v>
      </c>
      <c r="G8587" t="s">
        <v>27</v>
      </c>
      <c r="H8587" s="4">
        <v>45764.793171296304</v>
      </c>
      <c r="I8587" t="b">
        <v>1</v>
      </c>
      <c r="J8587" t="b">
        <v>0</v>
      </c>
      <c r="K8587" t="s">
        <v>24</v>
      </c>
      <c r="L8587" t="s">
        <v>36</v>
      </c>
      <c r="N8587">
        <v>55</v>
      </c>
      <c r="O8587" t="s">
        <v>11685</v>
      </c>
      <c r="P8587" t="s">
        <v>11686</v>
      </c>
    </row>
    <row r="8588" spans="1:16" x14ac:dyDescent="0.25">
      <c r="A8588" t="s">
        <v>89</v>
      </c>
      <c r="B8588" t="s">
        <v>11687</v>
      </c>
      <c r="C8588" t="s">
        <v>118</v>
      </c>
      <c r="D8588" t="s">
        <v>3972</v>
      </c>
      <c r="E8588" t="s">
        <v>20</v>
      </c>
      <c r="F8588" t="b">
        <v>0</v>
      </c>
      <c r="G8588" t="s">
        <v>27</v>
      </c>
      <c r="H8588" s="4">
        <v>45764.793171296304</v>
      </c>
      <c r="I8588" t="b">
        <v>1</v>
      </c>
      <c r="J8588" t="b">
        <v>1</v>
      </c>
      <c r="K8588" t="s">
        <v>24</v>
      </c>
      <c r="L8588" t="s">
        <v>22</v>
      </c>
      <c r="M8588">
        <v>135000</v>
      </c>
      <c r="O8588" t="s">
        <v>554</v>
      </c>
      <c r="P8588" t="s">
        <v>3078</v>
      </c>
    </row>
    <row r="8589" spans="1:16" x14ac:dyDescent="0.25">
      <c r="A8589" t="s">
        <v>40</v>
      </c>
      <c r="B8589" t="s">
        <v>11688</v>
      </c>
      <c r="C8589" t="s">
        <v>283</v>
      </c>
      <c r="D8589" t="s">
        <v>3828</v>
      </c>
      <c r="E8589" t="s">
        <v>219</v>
      </c>
      <c r="F8589" t="b">
        <v>0</v>
      </c>
      <c r="G8589" t="s">
        <v>27</v>
      </c>
      <c r="H8589" s="4">
        <v>45764.793194444443</v>
      </c>
      <c r="I8589" t="b">
        <v>0</v>
      </c>
      <c r="J8589" t="b">
        <v>1</v>
      </c>
      <c r="K8589" t="s">
        <v>24</v>
      </c>
      <c r="L8589" t="s">
        <v>36</v>
      </c>
      <c r="N8589">
        <v>89</v>
      </c>
      <c r="O8589" t="s">
        <v>11689</v>
      </c>
      <c r="P8589" t="s">
        <v>11690</v>
      </c>
    </row>
    <row r="8590" spans="1:16" x14ac:dyDescent="0.25">
      <c r="A8590" t="s">
        <v>2</v>
      </c>
      <c r="B8590" t="s">
        <v>11691</v>
      </c>
      <c r="C8590" t="s">
        <v>1722</v>
      </c>
      <c r="D8590" t="s">
        <v>3972</v>
      </c>
      <c r="E8590" t="s">
        <v>20</v>
      </c>
      <c r="F8590" t="b">
        <v>0</v>
      </c>
      <c r="G8590" t="s">
        <v>27</v>
      </c>
      <c r="H8590" s="4">
        <v>45764.79347222222</v>
      </c>
      <c r="I8590" t="b">
        <v>0</v>
      </c>
      <c r="J8590" t="b">
        <v>0</v>
      </c>
      <c r="K8590" t="s">
        <v>24</v>
      </c>
      <c r="L8590" t="s">
        <v>36</v>
      </c>
      <c r="N8590">
        <v>62.5</v>
      </c>
      <c r="O8590" t="s">
        <v>10789</v>
      </c>
      <c r="P8590" t="s">
        <v>11692</v>
      </c>
    </row>
    <row r="8591" spans="1:16" x14ac:dyDescent="0.25">
      <c r="A8591" t="s">
        <v>0</v>
      </c>
      <c r="B8591" t="s">
        <v>11693</v>
      </c>
      <c r="C8591" t="s">
        <v>332</v>
      </c>
      <c r="D8591" t="s">
        <v>3972</v>
      </c>
      <c r="E8591" t="s">
        <v>51</v>
      </c>
      <c r="F8591" t="b">
        <v>0</v>
      </c>
      <c r="G8591" t="s">
        <v>41</v>
      </c>
      <c r="H8591" s="4">
        <v>45764.833738425928</v>
      </c>
      <c r="I8591" t="b">
        <v>0</v>
      </c>
      <c r="J8591" t="b">
        <v>0</v>
      </c>
      <c r="K8591" t="s">
        <v>24</v>
      </c>
      <c r="L8591" t="s">
        <v>36</v>
      </c>
      <c r="N8591">
        <v>36</v>
      </c>
      <c r="O8591" t="s">
        <v>458</v>
      </c>
      <c r="P8591" t="s">
        <v>11694</v>
      </c>
    </row>
    <row r="8592" spans="1:16" x14ac:dyDescent="0.25">
      <c r="A8592" t="s">
        <v>0</v>
      </c>
      <c r="B8592" t="s">
        <v>11695</v>
      </c>
      <c r="C8592" t="s">
        <v>2536</v>
      </c>
      <c r="D8592" t="s">
        <v>3956</v>
      </c>
      <c r="E8592" t="s">
        <v>20</v>
      </c>
      <c r="F8592" t="b">
        <v>0</v>
      </c>
      <c r="G8592" t="s">
        <v>52</v>
      </c>
      <c r="H8592" s="4">
        <v>45764.834108796298</v>
      </c>
      <c r="I8592" t="b">
        <v>0</v>
      </c>
      <c r="J8592" t="b">
        <v>1</v>
      </c>
      <c r="K8592" t="s">
        <v>24</v>
      </c>
      <c r="L8592" t="s">
        <v>36</v>
      </c>
      <c r="N8592">
        <v>51</v>
      </c>
      <c r="O8592" t="s">
        <v>8530</v>
      </c>
      <c r="P8592" t="s">
        <v>1129</v>
      </c>
    </row>
    <row r="8593" spans="1:16" x14ac:dyDescent="0.25">
      <c r="A8593" t="s">
        <v>2</v>
      </c>
      <c r="B8593" t="s">
        <v>170</v>
      </c>
      <c r="C8593" t="s">
        <v>2370</v>
      </c>
      <c r="D8593" t="s">
        <v>3956</v>
      </c>
      <c r="E8593" t="s">
        <v>20</v>
      </c>
      <c r="F8593" t="b">
        <v>0</v>
      </c>
      <c r="G8593" t="s">
        <v>30</v>
      </c>
      <c r="H8593" s="4">
        <v>45764.834675925929</v>
      </c>
      <c r="I8593" t="b">
        <v>0</v>
      </c>
      <c r="J8593" t="b">
        <v>1</v>
      </c>
      <c r="K8593" t="s">
        <v>24</v>
      </c>
      <c r="L8593" t="s">
        <v>36</v>
      </c>
      <c r="N8593">
        <v>50.669998168945313</v>
      </c>
      <c r="O8593" t="s">
        <v>11696</v>
      </c>
      <c r="P8593" t="s">
        <v>11697</v>
      </c>
    </row>
    <row r="8594" spans="1:16" x14ac:dyDescent="0.25">
      <c r="A8594" t="s">
        <v>1</v>
      </c>
      <c r="B8594" t="s">
        <v>10769</v>
      </c>
      <c r="C8594" t="s">
        <v>192</v>
      </c>
      <c r="D8594" t="s">
        <v>4083</v>
      </c>
      <c r="E8594" t="s">
        <v>20</v>
      </c>
      <c r="F8594" t="b">
        <v>0</v>
      </c>
      <c r="G8594" t="s">
        <v>23</v>
      </c>
      <c r="H8594" s="4">
        <v>45764.860925925917</v>
      </c>
      <c r="I8594" t="b">
        <v>0</v>
      </c>
      <c r="J8594" t="b">
        <v>0</v>
      </c>
      <c r="K8594" t="s">
        <v>24</v>
      </c>
      <c r="L8594" t="s">
        <v>22</v>
      </c>
      <c r="M8594">
        <v>210000</v>
      </c>
      <c r="O8594" t="s">
        <v>1308</v>
      </c>
      <c r="P8594" t="s">
        <v>10770</v>
      </c>
    </row>
    <row r="8595" spans="1:16" x14ac:dyDescent="0.25">
      <c r="A8595" t="s">
        <v>0</v>
      </c>
      <c r="B8595" t="s">
        <v>11698</v>
      </c>
      <c r="C8595" t="s">
        <v>236</v>
      </c>
      <c r="D8595" t="s">
        <v>3600</v>
      </c>
      <c r="E8595" t="s">
        <v>51</v>
      </c>
      <c r="F8595" t="b">
        <v>0</v>
      </c>
      <c r="G8595" t="s">
        <v>27</v>
      </c>
      <c r="H8595" s="4">
        <v>45764.875081018523</v>
      </c>
      <c r="I8595" t="b">
        <v>1</v>
      </c>
      <c r="J8595" t="b">
        <v>0</v>
      </c>
      <c r="K8595" t="s">
        <v>24</v>
      </c>
      <c r="L8595" t="s">
        <v>36</v>
      </c>
      <c r="N8595">
        <v>65</v>
      </c>
      <c r="O8595" t="s">
        <v>11699</v>
      </c>
      <c r="P8595" t="s">
        <v>11700</v>
      </c>
    </row>
    <row r="8596" spans="1:16" x14ac:dyDescent="0.25">
      <c r="A8596" t="s">
        <v>139</v>
      </c>
      <c r="B8596" t="s">
        <v>11701</v>
      </c>
      <c r="C8596" t="s">
        <v>3325</v>
      </c>
      <c r="D8596" t="s">
        <v>1051</v>
      </c>
      <c r="E8596" t="s">
        <v>51</v>
      </c>
      <c r="F8596" t="b">
        <v>0</v>
      </c>
      <c r="G8596" t="s">
        <v>30</v>
      </c>
      <c r="H8596" s="4">
        <v>45764.875706018523</v>
      </c>
      <c r="I8596" t="b">
        <v>1</v>
      </c>
      <c r="J8596" t="b">
        <v>1</v>
      </c>
      <c r="K8596" t="s">
        <v>24</v>
      </c>
      <c r="L8596" t="s">
        <v>36</v>
      </c>
      <c r="N8596">
        <v>30</v>
      </c>
      <c r="O8596" t="s">
        <v>1051</v>
      </c>
      <c r="P8596" t="s">
        <v>430</v>
      </c>
    </row>
    <row r="8597" spans="1:16" x14ac:dyDescent="0.25">
      <c r="A8597" t="s">
        <v>1</v>
      </c>
      <c r="B8597" t="s">
        <v>1</v>
      </c>
      <c r="C8597" t="s">
        <v>11702</v>
      </c>
      <c r="D8597" t="s">
        <v>3972</v>
      </c>
      <c r="E8597" t="s">
        <v>20</v>
      </c>
      <c r="F8597" t="b">
        <v>0</v>
      </c>
      <c r="G8597" t="s">
        <v>30</v>
      </c>
      <c r="H8597" s="4">
        <v>45764.875706018523</v>
      </c>
      <c r="I8597" t="b">
        <v>0</v>
      </c>
      <c r="J8597" t="b">
        <v>1</v>
      </c>
      <c r="K8597" t="s">
        <v>24</v>
      </c>
      <c r="L8597" t="s">
        <v>22</v>
      </c>
      <c r="M8597">
        <v>115000</v>
      </c>
      <c r="O8597" t="s">
        <v>1262</v>
      </c>
      <c r="P8597" t="s">
        <v>2771</v>
      </c>
    </row>
    <row r="8598" spans="1:16" x14ac:dyDescent="0.25">
      <c r="A8598" t="s">
        <v>2</v>
      </c>
      <c r="B8598" t="s">
        <v>11703</v>
      </c>
      <c r="C8598" t="s">
        <v>39</v>
      </c>
      <c r="D8598" t="s">
        <v>3828</v>
      </c>
      <c r="F8598" t="b">
        <v>1</v>
      </c>
      <c r="G8598" t="s">
        <v>27</v>
      </c>
      <c r="H8598" s="4">
        <v>45764.876458333332</v>
      </c>
      <c r="I8598" t="b">
        <v>0</v>
      </c>
      <c r="J8598" t="b">
        <v>0</v>
      </c>
      <c r="K8598" t="s">
        <v>24</v>
      </c>
      <c r="L8598" t="s">
        <v>36</v>
      </c>
      <c r="N8598">
        <v>83</v>
      </c>
      <c r="O8598" t="s">
        <v>2801</v>
      </c>
      <c r="P8598" t="s">
        <v>119</v>
      </c>
    </row>
    <row r="8599" spans="1:16" x14ac:dyDescent="0.25">
      <c r="A8599" t="s">
        <v>2</v>
      </c>
      <c r="B8599" t="s">
        <v>11266</v>
      </c>
      <c r="C8599" t="s">
        <v>423</v>
      </c>
      <c r="D8599" t="s">
        <v>3600</v>
      </c>
      <c r="E8599" t="s">
        <v>20</v>
      </c>
      <c r="F8599" t="b">
        <v>0</v>
      </c>
      <c r="G8599" t="s">
        <v>27</v>
      </c>
      <c r="H8599" s="4">
        <v>45764.876481481479</v>
      </c>
      <c r="I8599" t="b">
        <v>0</v>
      </c>
      <c r="J8599" t="b">
        <v>1</v>
      </c>
      <c r="K8599" t="s">
        <v>24</v>
      </c>
      <c r="L8599" t="s">
        <v>22</v>
      </c>
      <c r="M8599">
        <v>85000</v>
      </c>
      <c r="O8599" t="s">
        <v>11267</v>
      </c>
      <c r="P8599" t="s">
        <v>11268</v>
      </c>
    </row>
    <row r="8600" spans="1:16" x14ac:dyDescent="0.25">
      <c r="A8600" t="s">
        <v>40</v>
      </c>
      <c r="B8600" t="s">
        <v>11704</v>
      </c>
      <c r="C8600" t="s">
        <v>83</v>
      </c>
      <c r="D8600" t="s">
        <v>3600</v>
      </c>
      <c r="E8600" t="s">
        <v>51</v>
      </c>
      <c r="F8600" t="b">
        <v>0</v>
      </c>
      <c r="G8600" t="s">
        <v>41</v>
      </c>
      <c r="H8600" s="4">
        <v>45764.876921296287</v>
      </c>
      <c r="I8600" t="b">
        <v>1</v>
      </c>
      <c r="J8600" t="b">
        <v>0</v>
      </c>
      <c r="K8600" t="s">
        <v>24</v>
      </c>
      <c r="L8600" t="s">
        <v>36</v>
      </c>
      <c r="N8600">
        <v>50</v>
      </c>
      <c r="O8600" t="s">
        <v>11705</v>
      </c>
    </row>
    <row r="8601" spans="1:16" x14ac:dyDescent="0.25">
      <c r="A8601" t="s">
        <v>0</v>
      </c>
      <c r="B8601" t="s">
        <v>11706</v>
      </c>
      <c r="C8601" t="s">
        <v>56</v>
      </c>
      <c r="D8601" t="s">
        <v>3828</v>
      </c>
      <c r="E8601" t="s">
        <v>20</v>
      </c>
      <c r="F8601" t="b">
        <v>0</v>
      </c>
      <c r="G8601" t="s">
        <v>23</v>
      </c>
      <c r="H8601" s="4">
        <v>45764.902407407397</v>
      </c>
      <c r="I8601" t="b">
        <v>0</v>
      </c>
      <c r="J8601" t="b">
        <v>0</v>
      </c>
      <c r="K8601" t="s">
        <v>24</v>
      </c>
      <c r="L8601" t="s">
        <v>22</v>
      </c>
      <c r="M8601">
        <v>96730</v>
      </c>
      <c r="O8601" t="s">
        <v>11707</v>
      </c>
    </row>
    <row r="8602" spans="1:16" x14ac:dyDescent="0.25">
      <c r="A8602" t="s">
        <v>0</v>
      </c>
      <c r="B8602" t="s">
        <v>11708</v>
      </c>
      <c r="C8602" t="s">
        <v>3318</v>
      </c>
      <c r="D8602" t="s">
        <v>3828</v>
      </c>
      <c r="E8602" t="s">
        <v>20</v>
      </c>
      <c r="F8602" t="b">
        <v>0</v>
      </c>
      <c r="G8602" t="s">
        <v>27</v>
      </c>
      <c r="H8602" s="4">
        <v>45764.916747685187</v>
      </c>
      <c r="I8602" t="b">
        <v>1</v>
      </c>
      <c r="J8602" t="b">
        <v>1</v>
      </c>
      <c r="K8602" t="s">
        <v>24</v>
      </c>
      <c r="L8602" t="s">
        <v>22</v>
      </c>
      <c r="M8602">
        <v>122500</v>
      </c>
      <c r="O8602" t="s">
        <v>1066</v>
      </c>
      <c r="P8602" t="s">
        <v>11709</v>
      </c>
    </row>
    <row r="8603" spans="1:16" x14ac:dyDescent="0.25">
      <c r="A8603" t="s">
        <v>25</v>
      </c>
      <c r="B8603" t="s">
        <v>11710</v>
      </c>
      <c r="C8603" t="s">
        <v>167</v>
      </c>
      <c r="D8603" t="s">
        <v>3972</v>
      </c>
      <c r="E8603" t="s">
        <v>20</v>
      </c>
      <c r="F8603" t="b">
        <v>0</v>
      </c>
      <c r="G8603" t="s">
        <v>35</v>
      </c>
      <c r="H8603" s="4">
        <v>45764.917233796303</v>
      </c>
      <c r="I8603" t="b">
        <v>0</v>
      </c>
      <c r="J8603" t="b">
        <v>0</v>
      </c>
      <c r="K8603" t="s">
        <v>24</v>
      </c>
      <c r="L8603" t="s">
        <v>22</v>
      </c>
      <c r="M8603">
        <v>83025</v>
      </c>
      <c r="O8603" t="s">
        <v>11711</v>
      </c>
      <c r="P8603" t="s">
        <v>11712</v>
      </c>
    </row>
    <row r="8604" spans="1:16" x14ac:dyDescent="0.25">
      <c r="A8604" t="s">
        <v>2</v>
      </c>
      <c r="B8604" t="s">
        <v>3617</v>
      </c>
      <c r="C8604" t="s">
        <v>386</v>
      </c>
      <c r="D8604" t="s">
        <v>3828</v>
      </c>
      <c r="E8604" t="s">
        <v>20</v>
      </c>
      <c r="F8604" t="b">
        <v>0</v>
      </c>
      <c r="G8604" t="s">
        <v>27</v>
      </c>
      <c r="H8604" s="4">
        <v>45764.918217592603</v>
      </c>
      <c r="I8604" t="b">
        <v>0</v>
      </c>
      <c r="J8604" t="b">
        <v>1</v>
      </c>
      <c r="K8604" t="s">
        <v>24</v>
      </c>
      <c r="L8604" t="s">
        <v>22</v>
      </c>
      <c r="M8604">
        <v>110000</v>
      </c>
      <c r="O8604" t="s">
        <v>554</v>
      </c>
      <c r="P8604" t="s">
        <v>11713</v>
      </c>
    </row>
    <row r="8605" spans="1:16" x14ac:dyDescent="0.25">
      <c r="A8605" t="s">
        <v>2</v>
      </c>
      <c r="B8605" t="s">
        <v>11714</v>
      </c>
      <c r="C8605" t="s">
        <v>39</v>
      </c>
      <c r="D8605" t="s">
        <v>3828</v>
      </c>
      <c r="E8605" t="s">
        <v>51</v>
      </c>
      <c r="F8605" t="b">
        <v>1</v>
      </c>
      <c r="G8605" t="s">
        <v>41</v>
      </c>
      <c r="H8605" s="4">
        <v>45764.918530092589</v>
      </c>
      <c r="I8605" t="b">
        <v>1</v>
      </c>
      <c r="J8605" t="b">
        <v>0</v>
      </c>
      <c r="K8605" t="s">
        <v>24</v>
      </c>
      <c r="L8605" t="s">
        <v>36</v>
      </c>
      <c r="N8605">
        <v>65.425003051757813</v>
      </c>
      <c r="O8605" t="s">
        <v>11715</v>
      </c>
      <c r="P8605" t="s">
        <v>11716</v>
      </c>
    </row>
    <row r="8606" spans="1:16" x14ac:dyDescent="0.25">
      <c r="A8606" t="s">
        <v>2</v>
      </c>
      <c r="B8606" t="s">
        <v>11717</v>
      </c>
      <c r="C8606" t="s">
        <v>49</v>
      </c>
      <c r="D8606" t="s">
        <v>3972</v>
      </c>
      <c r="E8606" t="s">
        <v>20</v>
      </c>
      <c r="F8606" t="b">
        <v>0</v>
      </c>
      <c r="G8606" t="s">
        <v>35</v>
      </c>
      <c r="H8606" s="4">
        <v>45764.919085648151</v>
      </c>
      <c r="I8606" t="b">
        <v>0</v>
      </c>
      <c r="J8606" t="b">
        <v>0</v>
      </c>
      <c r="K8606" t="s">
        <v>24</v>
      </c>
      <c r="L8606" t="s">
        <v>36</v>
      </c>
      <c r="N8606">
        <v>85</v>
      </c>
      <c r="O8606" t="s">
        <v>11718</v>
      </c>
      <c r="P8606" t="s">
        <v>11719</v>
      </c>
    </row>
    <row r="8607" spans="1:16" x14ac:dyDescent="0.25">
      <c r="A8607" t="s">
        <v>2</v>
      </c>
      <c r="B8607" t="s">
        <v>129</v>
      </c>
      <c r="C8607" t="s">
        <v>1894</v>
      </c>
      <c r="D8607" t="s">
        <v>5534</v>
      </c>
      <c r="E8607" t="s">
        <v>20</v>
      </c>
      <c r="F8607" t="b">
        <v>0</v>
      </c>
      <c r="G8607" t="s">
        <v>23</v>
      </c>
      <c r="H8607" s="4">
        <v>45764.986006944448</v>
      </c>
      <c r="I8607" t="b">
        <v>0</v>
      </c>
      <c r="J8607" t="b">
        <v>1</v>
      </c>
      <c r="K8607" t="s">
        <v>24</v>
      </c>
      <c r="L8607" t="s">
        <v>22</v>
      </c>
      <c r="M8607">
        <v>108267</v>
      </c>
      <c r="O8607" t="s">
        <v>11720</v>
      </c>
      <c r="P8607" t="s">
        <v>11721</v>
      </c>
    </row>
    <row r="8608" spans="1:16" x14ac:dyDescent="0.25">
      <c r="A8608" t="s">
        <v>0</v>
      </c>
      <c r="B8608" t="s">
        <v>288</v>
      </c>
      <c r="C8608" t="s">
        <v>94</v>
      </c>
      <c r="D8608" t="s">
        <v>3828</v>
      </c>
      <c r="E8608" t="s">
        <v>20</v>
      </c>
      <c r="F8608" t="b">
        <v>0</v>
      </c>
      <c r="G8608" t="s">
        <v>30</v>
      </c>
      <c r="H8608" s="4">
        <v>45765.000706018523</v>
      </c>
      <c r="I8608" t="b">
        <v>0</v>
      </c>
      <c r="J8608" t="b">
        <v>0</v>
      </c>
      <c r="K8608" t="s">
        <v>24</v>
      </c>
      <c r="L8608" t="s">
        <v>22</v>
      </c>
      <c r="M8608">
        <v>75000</v>
      </c>
      <c r="O8608" t="s">
        <v>11722</v>
      </c>
      <c r="P8608" t="s">
        <v>11723</v>
      </c>
    </row>
    <row r="8609" spans="1:16" x14ac:dyDescent="0.25">
      <c r="A8609" t="s">
        <v>0</v>
      </c>
      <c r="B8609" t="s">
        <v>11724</v>
      </c>
      <c r="C8609" t="s">
        <v>39</v>
      </c>
      <c r="D8609" t="s">
        <v>2882</v>
      </c>
      <c r="E8609" t="s">
        <v>20</v>
      </c>
      <c r="F8609" t="b">
        <v>1</v>
      </c>
      <c r="G8609" t="s">
        <v>52</v>
      </c>
      <c r="H8609" s="4">
        <v>45765.000752314823</v>
      </c>
      <c r="I8609" t="b">
        <v>0</v>
      </c>
      <c r="J8609" t="b">
        <v>0</v>
      </c>
      <c r="K8609" t="s">
        <v>24</v>
      </c>
      <c r="L8609" t="s">
        <v>22</v>
      </c>
      <c r="M8609">
        <v>106000</v>
      </c>
      <c r="O8609" t="s">
        <v>374</v>
      </c>
      <c r="P8609" t="s">
        <v>11725</v>
      </c>
    </row>
    <row r="8610" spans="1:16" x14ac:dyDescent="0.25">
      <c r="A8610" t="s">
        <v>1</v>
      </c>
      <c r="B8610" t="s">
        <v>8562</v>
      </c>
      <c r="C8610" t="s">
        <v>118</v>
      </c>
      <c r="D8610" t="s">
        <v>5122</v>
      </c>
      <c r="E8610" t="s">
        <v>20</v>
      </c>
      <c r="F8610" t="b">
        <v>0</v>
      </c>
      <c r="G8610" t="s">
        <v>27</v>
      </c>
      <c r="H8610" s="4">
        <v>45765.000949074078</v>
      </c>
      <c r="I8610" t="b">
        <v>0</v>
      </c>
      <c r="J8610" t="b">
        <v>1</v>
      </c>
      <c r="K8610" t="s">
        <v>24</v>
      </c>
      <c r="L8610" t="s">
        <v>36</v>
      </c>
      <c r="N8610">
        <v>39.069999694824219</v>
      </c>
      <c r="O8610" t="s">
        <v>254</v>
      </c>
      <c r="P8610" t="s">
        <v>8563</v>
      </c>
    </row>
    <row r="8611" spans="1:16" x14ac:dyDescent="0.25">
      <c r="A8611" t="s">
        <v>1</v>
      </c>
      <c r="B8611" t="s">
        <v>11726</v>
      </c>
      <c r="C8611" t="s">
        <v>120</v>
      </c>
      <c r="D8611" t="s">
        <v>5534</v>
      </c>
      <c r="E8611" t="s">
        <v>20</v>
      </c>
      <c r="F8611" t="b">
        <v>0</v>
      </c>
      <c r="G8611" t="s">
        <v>35</v>
      </c>
      <c r="H8611" s="4">
        <v>45765.001226851848</v>
      </c>
      <c r="I8611" t="b">
        <v>0</v>
      </c>
      <c r="J8611" t="b">
        <v>1</v>
      </c>
      <c r="K8611" t="s">
        <v>24</v>
      </c>
      <c r="L8611" t="s">
        <v>22</v>
      </c>
      <c r="M8611">
        <v>88582</v>
      </c>
      <c r="O8611" t="s">
        <v>5935</v>
      </c>
      <c r="P8611" t="s">
        <v>3535</v>
      </c>
    </row>
    <row r="8612" spans="1:16" x14ac:dyDescent="0.25">
      <c r="A8612" t="s">
        <v>2</v>
      </c>
      <c r="B8612" t="s">
        <v>11727</v>
      </c>
      <c r="C8612" t="s">
        <v>293</v>
      </c>
      <c r="D8612" t="s">
        <v>5534</v>
      </c>
      <c r="E8612" t="s">
        <v>20</v>
      </c>
      <c r="F8612" t="b">
        <v>0</v>
      </c>
      <c r="G8612" t="s">
        <v>27</v>
      </c>
      <c r="H8612" s="4">
        <v>45765.001504629632</v>
      </c>
      <c r="I8612" t="b">
        <v>0</v>
      </c>
      <c r="J8612" t="b">
        <v>0</v>
      </c>
      <c r="K8612" t="s">
        <v>24</v>
      </c>
      <c r="L8612" t="s">
        <v>22</v>
      </c>
      <c r="M8612">
        <v>127952</v>
      </c>
      <c r="O8612" t="s">
        <v>43</v>
      </c>
      <c r="P8612" t="s">
        <v>11728</v>
      </c>
    </row>
    <row r="8613" spans="1:16" x14ac:dyDescent="0.25">
      <c r="A8613" t="s">
        <v>0</v>
      </c>
      <c r="B8613" t="s">
        <v>0</v>
      </c>
      <c r="C8613" t="s">
        <v>2063</v>
      </c>
      <c r="D8613" t="s">
        <v>2208</v>
      </c>
      <c r="E8613" t="s">
        <v>20</v>
      </c>
      <c r="F8613" t="b">
        <v>0</v>
      </c>
      <c r="G8613" t="s">
        <v>41</v>
      </c>
      <c r="H8613" s="4">
        <v>45765.250289351847</v>
      </c>
      <c r="I8613" t="b">
        <v>0</v>
      </c>
      <c r="J8613" t="b">
        <v>1</v>
      </c>
      <c r="K8613" t="s">
        <v>24</v>
      </c>
      <c r="L8613" t="s">
        <v>36</v>
      </c>
      <c r="N8613">
        <v>34</v>
      </c>
      <c r="O8613" t="s">
        <v>11729</v>
      </c>
      <c r="P8613" t="s">
        <v>262</v>
      </c>
    </row>
    <row r="8614" spans="1:16" x14ac:dyDescent="0.25">
      <c r="A8614" t="s">
        <v>0</v>
      </c>
      <c r="B8614" t="s">
        <v>11730</v>
      </c>
      <c r="C8614" t="s">
        <v>1064</v>
      </c>
      <c r="D8614" t="s">
        <v>11731</v>
      </c>
      <c r="E8614" t="s">
        <v>20</v>
      </c>
      <c r="F8614" t="b">
        <v>0</v>
      </c>
      <c r="G8614" t="s">
        <v>41</v>
      </c>
      <c r="H8614" s="4">
        <v>45765.250289351847</v>
      </c>
      <c r="I8614" t="b">
        <v>0</v>
      </c>
      <c r="J8614" t="b">
        <v>0</v>
      </c>
      <c r="K8614" t="s">
        <v>24</v>
      </c>
      <c r="L8614" t="s">
        <v>36</v>
      </c>
      <c r="N8614">
        <v>40</v>
      </c>
      <c r="O8614" t="s">
        <v>11732</v>
      </c>
    </row>
    <row r="8615" spans="1:16" x14ac:dyDescent="0.25">
      <c r="A8615" t="s">
        <v>0</v>
      </c>
      <c r="B8615" t="s">
        <v>214</v>
      </c>
      <c r="C8615" t="s">
        <v>2265</v>
      </c>
      <c r="D8615" t="s">
        <v>3972</v>
      </c>
      <c r="E8615" t="s">
        <v>20</v>
      </c>
      <c r="F8615" t="b">
        <v>0</v>
      </c>
      <c r="G8615" t="s">
        <v>41</v>
      </c>
      <c r="H8615" s="4">
        <v>45765.250289351847</v>
      </c>
      <c r="I8615" t="b">
        <v>0</v>
      </c>
      <c r="J8615" t="b">
        <v>0</v>
      </c>
      <c r="K8615" t="s">
        <v>24</v>
      </c>
      <c r="L8615" t="s">
        <v>22</v>
      </c>
      <c r="M8615">
        <v>76820</v>
      </c>
      <c r="O8615" t="s">
        <v>11733</v>
      </c>
      <c r="P8615" t="s">
        <v>11734</v>
      </c>
    </row>
    <row r="8616" spans="1:16" x14ac:dyDescent="0.25">
      <c r="A8616" t="s">
        <v>1</v>
      </c>
      <c r="B8616" t="s">
        <v>10124</v>
      </c>
      <c r="C8616" t="s">
        <v>213</v>
      </c>
      <c r="D8616" t="s">
        <v>3972</v>
      </c>
      <c r="E8616" t="s">
        <v>20</v>
      </c>
      <c r="F8616" t="b">
        <v>0</v>
      </c>
      <c r="G8616" t="s">
        <v>41</v>
      </c>
      <c r="H8616" s="4">
        <v>45765.250833333332</v>
      </c>
      <c r="I8616" t="b">
        <v>0</v>
      </c>
      <c r="J8616" t="b">
        <v>1</v>
      </c>
      <c r="K8616" t="s">
        <v>24</v>
      </c>
      <c r="L8616" t="s">
        <v>22</v>
      </c>
      <c r="M8616">
        <v>232500</v>
      </c>
      <c r="O8616" t="s">
        <v>2768</v>
      </c>
      <c r="P8616" t="s">
        <v>149</v>
      </c>
    </row>
    <row r="8617" spans="1:16" x14ac:dyDescent="0.25">
      <c r="A8617" t="s">
        <v>1</v>
      </c>
      <c r="B8617" t="s">
        <v>8369</v>
      </c>
      <c r="C8617" t="s">
        <v>2266</v>
      </c>
      <c r="D8617" t="s">
        <v>3828</v>
      </c>
      <c r="E8617" t="s">
        <v>20</v>
      </c>
      <c r="F8617" t="b">
        <v>0</v>
      </c>
      <c r="G8617" t="s">
        <v>41</v>
      </c>
      <c r="H8617" s="4">
        <v>45765.250833333332</v>
      </c>
      <c r="I8617" t="b">
        <v>0</v>
      </c>
      <c r="J8617" t="b">
        <v>1</v>
      </c>
      <c r="K8617" t="s">
        <v>24</v>
      </c>
      <c r="L8617" t="s">
        <v>22</v>
      </c>
      <c r="M8617">
        <v>146091</v>
      </c>
      <c r="O8617" t="s">
        <v>11735</v>
      </c>
      <c r="P8617" t="s">
        <v>447</v>
      </c>
    </row>
    <row r="8618" spans="1:16" x14ac:dyDescent="0.25">
      <c r="A8618" t="s">
        <v>1</v>
      </c>
      <c r="B8618" t="s">
        <v>663</v>
      </c>
      <c r="C8618" t="s">
        <v>140</v>
      </c>
      <c r="D8618" t="s">
        <v>3972</v>
      </c>
      <c r="E8618" t="s">
        <v>20</v>
      </c>
      <c r="F8618" t="b">
        <v>0</v>
      </c>
      <c r="G8618" t="s">
        <v>35</v>
      </c>
      <c r="H8618" s="4">
        <v>45765.250972222217</v>
      </c>
      <c r="I8618" t="b">
        <v>0</v>
      </c>
      <c r="J8618" t="b">
        <v>1</v>
      </c>
      <c r="K8618" t="s">
        <v>24</v>
      </c>
      <c r="L8618" t="s">
        <v>22</v>
      </c>
      <c r="M8618">
        <v>124350</v>
      </c>
      <c r="O8618" t="s">
        <v>664</v>
      </c>
      <c r="P8618" t="s">
        <v>9346</v>
      </c>
    </row>
    <row r="8619" spans="1:16" x14ac:dyDescent="0.25">
      <c r="A8619" t="s">
        <v>1</v>
      </c>
      <c r="B8619" t="s">
        <v>974</v>
      </c>
      <c r="C8619" t="s">
        <v>1521</v>
      </c>
      <c r="D8619" t="s">
        <v>2208</v>
      </c>
      <c r="E8619" t="s">
        <v>20</v>
      </c>
      <c r="F8619" t="b">
        <v>0</v>
      </c>
      <c r="G8619" t="s">
        <v>52</v>
      </c>
      <c r="H8619" s="4">
        <v>45765.251261574071</v>
      </c>
      <c r="I8619" t="b">
        <v>0</v>
      </c>
      <c r="J8619" t="b">
        <v>1</v>
      </c>
      <c r="K8619" t="s">
        <v>24</v>
      </c>
      <c r="L8619" t="s">
        <v>22</v>
      </c>
      <c r="M8619">
        <v>150500</v>
      </c>
      <c r="O8619" t="s">
        <v>6503</v>
      </c>
      <c r="P8619" t="s">
        <v>302</v>
      </c>
    </row>
    <row r="8620" spans="1:16" x14ac:dyDescent="0.25">
      <c r="A8620" t="s">
        <v>2</v>
      </c>
      <c r="B8620" t="s">
        <v>389</v>
      </c>
      <c r="C8620" t="s">
        <v>33</v>
      </c>
      <c r="D8620" t="s">
        <v>2208</v>
      </c>
      <c r="E8620" t="s">
        <v>20</v>
      </c>
      <c r="F8620" t="b">
        <v>0</v>
      </c>
      <c r="G8620" t="s">
        <v>35</v>
      </c>
      <c r="H8620" s="4">
        <v>45765.251655092587</v>
      </c>
      <c r="I8620" t="b">
        <v>1</v>
      </c>
      <c r="J8620" t="b">
        <v>0</v>
      </c>
      <c r="K8620" t="s">
        <v>24</v>
      </c>
      <c r="L8620" t="s">
        <v>36</v>
      </c>
      <c r="N8620">
        <v>61.5</v>
      </c>
      <c r="O8620" t="s">
        <v>319</v>
      </c>
      <c r="P8620" t="s">
        <v>10597</v>
      </c>
    </row>
    <row r="8621" spans="1:16" x14ac:dyDescent="0.25">
      <c r="A8621" t="s">
        <v>19</v>
      </c>
      <c r="B8621" t="s">
        <v>11736</v>
      </c>
      <c r="C8621" t="s">
        <v>39</v>
      </c>
      <c r="D8621" t="s">
        <v>7657</v>
      </c>
      <c r="E8621" t="s">
        <v>20</v>
      </c>
      <c r="F8621" t="b">
        <v>1</v>
      </c>
      <c r="G8621" t="s">
        <v>311</v>
      </c>
      <c r="H8621" s="4">
        <v>45765.254537037043</v>
      </c>
      <c r="I8621" t="b">
        <v>0</v>
      </c>
      <c r="J8621" t="b">
        <v>0</v>
      </c>
      <c r="K8621" t="s">
        <v>311</v>
      </c>
      <c r="L8621" t="s">
        <v>22</v>
      </c>
      <c r="M8621">
        <v>105000</v>
      </c>
      <c r="O8621" t="s">
        <v>239</v>
      </c>
      <c r="P8621" t="s">
        <v>11737</v>
      </c>
    </row>
    <row r="8622" spans="1:16" x14ac:dyDescent="0.25">
      <c r="A8622" t="s">
        <v>1</v>
      </c>
      <c r="B8622" t="s">
        <v>9353</v>
      </c>
      <c r="C8622" t="s">
        <v>192</v>
      </c>
      <c r="D8622" t="s">
        <v>4327</v>
      </c>
      <c r="E8622" t="s">
        <v>51</v>
      </c>
      <c r="F8622" t="b">
        <v>0</v>
      </c>
      <c r="G8622" t="s">
        <v>23</v>
      </c>
      <c r="H8622" s="4">
        <v>45765.266527777778</v>
      </c>
      <c r="I8622" t="b">
        <v>0</v>
      </c>
      <c r="J8622" t="b">
        <v>0</v>
      </c>
      <c r="K8622" t="s">
        <v>24</v>
      </c>
      <c r="L8622" t="s">
        <v>36</v>
      </c>
      <c r="N8622">
        <v>60</v>
      </c>
      <c r="O8622" t="s">
        <v>2486</v>
      </c>
      <c r="P8622" t="s">
        <v>9354</v>
      </c>
    </row>
    <row r="8623" spans="1:16" x14ac:dyDescent="0.25">
      <c r="A8623" t="s">
        <v>25</v>
      </c>
      <c r="B8623" t="s">
        <v>11738</v>
      </c>
      <c r="C8623" t="s">
        <v>2517</v>
      </c>
      <c r="D8623" t="s">
        <v>3969</v>
      </c>
      <c r="E8623" t="s">
        <v>20</v>
      </c>
      <c r="F8623" t="b">
        <v>0</v>
      </c>
      <c r="G8623" t="s">
        <v>30</v>
      </c>
      <c r="H8623" s="4">
        <v>45765.292280092603</v>
      </c>
      <c r="I8623" t="b">
        <v>0</v>
      </c>
      <c r="J8623" t="b">
        <v>0</v>
      </c>
      <c r="K8623" t="s">
        <v>24</v>
      </c>
      <c r="L8623" t="s">
        <v>22</v>
      </c>
      <c r="M8623">
        <v>126850</v>
      </c>
      <c r="O8623" t="s">
        <v>6392</v>
      </c>
      <c r="P8623" t="s">
        <v>11739</v>
      </c>
    </row>
    <row r="8624" spans="1:16" x14ac:dyDescent="0.25">
      <c r="A8624" t="s">
        <v>0</v>
      </c>
      <c r="B8624" t="s">
        <v>10775</v>
      </c>
      <c r="C8624" t="s">
        <v>172</v>
      </c>
      <c r="D8624" t="s">
        <v>3828</v>
      </c>
      <c r="E8624" t="s">
        <v>20</v>
      </c>
      <c r="F8624" t="b">
        <v>0</v>
      </c>
      <c r="G8624" t="s">
        <v>27</v>
      </c>
      <c r="H8624" s="4">
        <v>45765.333425925928</v>
      </c>
      <c r="I8624" t="b">
        <v>0</v>
      </c>
      <c r="J8624" t="b">
        <v>1</v>
      </c>
      <c r="K8624" t="s">
        <v>24</v>
      </c>
      <c r="L8624" t="s">
        <v>22</v>
      </c>
      <c r="M8624">
        <v>78600</v>
      </c>
      <c r="O8624" t="s">
        <v>1156</v>
      </c>
      <c r="P8624" t="s">
        <v>11740</v>
      </c>
    </row>
    <row r="8625" spans="1:16" x14ac:dyDescent="0.25">
      <c r="A8625" t="s">
        <v>0</v>
      </c>
      <c r="B8625" t="s">
        <v>1246</v>
      </c>
      <c r="C8625" t="s">
        <v>768</v>
      </c>
      <c r="D8625" t="s">
        <v>4083</v>
      </c>
      <c r="E8625" t="s">
        <v>20</v>
      </c>
      <c r="F8625" t="b">
        <v>0</v>
      </c>
      <c r="G8625" t="s">
        <v>27</v>
      </c>
      <c r="H8625" s="4">
        <v>45765.3752662037</v>
      </c>
      <c r="I8625" t="b">
        <v>0</v>
      </c>
      <c r="J8625" t="b">
        <v>0</v>
      </c>
      <c r="K8625" t="s">
        <v>24</v>
      </c>
      <c r="L8625" t="s">
        <v>22</v>
      </c>
      <c r="M8625">
        <v>93176</v>
      </c>
      <c r="O8625" t="s">
        <v>9411</v>
      </c>
    </row>
    <row r="8626" spans="1:16" x14ac:dyDescent="0.25">
      <c r="A8626" t="s">
        <v>2</v>
      </c>
      <c r="B8626" t="s">
        <v>8748</v>
      </c>
      <c r="C8626" t="s">
        <v>283</v>
      </c>
      <c r="D8626" t="s">
        <v>3972</v>
      </c>
      <c r="E8626" t="s">
        <v>20</v>
      </c>
      <c r="F8626" t="b">
        <v>0</v>
      </c>
      <c r="G8626" t="s">
        <v>27</v>
      </c>
      <c r="H8626" s="4">
        <v>45765.376597222217</v>
      </c>
      <c r="I8626" t="b">
        <v>0</v>
      </c>
      <c r="J8626" t="b">
        <v>1</v>
      </c>
      <c r="K8626" t="s">
        <v>24</v>
      </c>
      <c r="L8626" t="s">
        <v>22</v>
      </c>
      <c r="M8626">
        <v>186000</v>
      </c>
      <c r="O8626" t="s">
        <v>1773</v>
      </c>
      <c r="P8626" t="s">
        <v>8749</v>
      </c>
    </row>
    <row r="8627" spans="1:16" x14ac:dyDescent="0.25">
      <c r="A8627" t="s">
        <v>40</v>
      </c>
      <c r="B8627" t="s">
        <v>11741</v>
      </c>
      <c r="C8627" t="s">
        <v>180</v>
      </c>
      <c r="D8627" t="s">
        <v>3828</v>
      </c>
      <c r="E8627" t="s">
        <v>20</v>
      </c>
      <c r="F8627" t="b">
        <v>0</v>
      </c>
      <c r="G8627" t="s">
        <v>35</v>
      </c>
      <c r="H8627" s="4">
        <v>45765.376759259263</v>
      </c>
      <c r="I8627" t="b">
        <v>0</v>
      </c>
      <c r="J8627" t="b">
        <v>0</v>
      </c>
      <c r="K8627" t="s">
        <v>24</v>
      </c>
      <c r="L8627" t="s">
        <v>22</v>
      </c>
      <c r="M8627">
        <v>154500</v>
      </c>
      <c r="O8627" t="s">
        <v>2224</v>
      </c>
      <c r="P8627" t="s">
        <v>11742</v>
      </c>
    </row>
    <row r="8628" spans="1:16" x14ac:dyDescent="0.25">
      <c r="A8628" t="s">
        <v>89</v>
      </c>
      <c r="B8628" t="s">
        <v>11743</v>
      </c>
      <c r="C8628" t="s">
        <v>158</v>
      </c>
      <c r="D8628" t="s">
        <v>4034</v>
      </c>
      <c r="E8628" t="s">
        <v>20</v>
      </c>
      <c r="F8628" t="b">
        <v>0</v>
      </c>
      <c r="G8628" t="s">
        <v>158</v>
      </c>
      <c r="H8628" s="4">
        <v>45765.37777777778</v>
      </c>
      <c r="I8628" t="b">
        <v>1</v>
      </c>
      <c r="J8628" t="b">
        <v>0</v>
      </c>
      <c r="K8628" t="s">
        <v>158</v>
      </c>
      <c r="L8628" t="s">
        <v>22</v>
      </c>
      <c r="M8628">
        <v>60000</v>
      </c>
      <c r="O8628" t="s">
        <v>2057</v>
      </c>
      <c r="P8628" t="s">
        <v>11744</v>
      </c>
    </row>
    <row r="8629" spans="1:16" x14ac:dyDescent="0.25">
      <c r="A8629" t="s">
        <v>0</v>
      </c>
      <c r="B8629" t="s">
        <v>0</v>
      </c>
      <c r="C8629" t="s">
        <v>810</v>
      </c>
      <c r="D8629" t="s">
        <v>4083</v>
      </c>
      <c r="E8629" t="s">
        <v>20</v>
      </c>
      <c r="F8629" t="b">
        <v>0</v>
      </c>
      <c r="G8629" t="s">
        <v>27</v>
      </c>
      <c r="H8629" s="4">
        <v>45765.416932870372</v>
      </c>
      <c r="I8629" t="b">
        <v>0</v>
      </c>
      <c r="J8629" t="b">
        <v>0</v>
      </c>
      <c r="K8629" t="s">
        <v>24</v>
      </c>
      <c r="L8629" t="s">
        <v>36</v>
      </c>
      <c r="N8629">
        <v>22.694999694824219</v>
      </c>
      <c r="O8629" t="s">
        <v>4837</v>
      </c>
      <c r="P8629" t="s">
        <v>1198</v>
      </c>
    </row>
    <row r="8630" spans="1:16" x14ac:dyDescent="0.25">
      <c r="A8630" t="s">
        <v>0</v>
      </c>
      <c r="B8630" t="s">
        <v>2900</v>
      </c>
      <c r="C8630" t="s">
        <v>3896</v>
      </c>
      <c r="D8630" t="s">
        <v>4083</v>
      </c>
      <c r="E8630" t="s">
        <v>20</v>
      </c>
      <c r="F8630" t="b">
        <v>0</v>
      </c>
      <c r="G8630" t="s">
        <v>41</v>
      </c>
      <c r="H8630" s="4">
        <v>45765.417060185187</v>
      </c>
      <c r="I8630" t="b">
        <v>0</v>
      </c>
      <c r="J8630" t="b">
        <v>0</v>
      </c>
      <c r="K8630" t="s">
        <v>24</v>
      </c>
      <c r="L8630" t="s">
        <v>36</v>
      </c>
      <c r="N8630">
        <v>29.95999908447266</v>
      </c>
      <c r="O8630" t="s">
        <v>10359</v>
      </c>
    </row>
    <row r="8631" spans="1:16" x14ac:dyDescent="0.25">
      <c r="A8631" t="s">
        <v>0</v>
      </c>
      <c r="B8631" t="s">
        <v>2900</v>
      </c>
      <c r="C8631" t="s">
        <v>11745</v>
      </c>
      <c r="D8631" t="s">
        <v>4083</v>
      </c>
      <c r="E8631" t="s">
        <v>20</v>
      </c>
      <c r="F8631" t="b">
        <v>0</v>
      </c>
      <c r="G8631" t="s">
        <v>41</v>
      </c>
      <c r="H8631" s="4">
        <v>45765.417060185187</v>
      </c>
      <c r="I8631" t="b">
        <v>0</v>
      </c>
      <c r="J8631" t="b">
        <v>0</v>
      </c>
      <c r="K8631" t="s">
        <v>24</v>
      </c>
      <c r="L8631" t="s">
        <v>36</v>
      </c>
      <c r="N8631">
        <v>29.95999908447266</v>
      </c>
      <c r="O8631" t="s">
        <v>10359</v>
      </c>
    </row>
    <row r="8632" spans="1:16" x14ac:dyDescent="0.25">
      <c r="A8632" t="s">
        <v>0</v>
      </c>
      <c r="B8632" t="s">
        <v>11746</v>
      </c>
      <c r="C8632" t="s">
        <v>120</v>
      </c>
      <c r="D8632" t="s">
        <v>3956</v>
      </c>
      <c r="E8632" t="s">
        <v>34</v>
      </c>
      <c r="F8632" t="b">
        <v>0</v>
      </c>
      <c r="G8632" t="s">
        <v>35</v>
      </c>
      <c r="H8632" s="4">
        <v>45765.417141203703</v>
      </c>
      <c r="I8632" t="b">
        <v>0</v>
      </c>
      <c r="J8632" t="b">
        <v>1</v>
      </c>
      <c r="K8632" t="s">
        <v>24</v>
      </c>
      <c r="L8632" t="s">
        <v>36</v>
      </c>
      <c r="N8632">
        <v>15.659999847412109</v>
      </c>
      <c r="O8632" t="s">
        <v>11747</v>
      </c>
      <c r="P8632" t="s">
        <v>204</v>
      </c>
    </row>
    <row r="8633" spans="1:16" x14ac:dyDescent="0.25">
      <c r="A8633" t="s">
        <v>1</v>
      </c>
      <c r="B8633" t="s">
        <v>3217</v>
      </c>
      <c r="C8633" t="s">
        <v>122</v>
      </c>
      <c r="D8633" t="s">
        <v>4083</v>
      </c>
      <c r="E8633" t="s">
        <v>20</v>
      </c>
      <c r="F8633" t="b">
        <v>0</v>
      </c>
      <c r="G8633" t="s">
        <v>52</v>
      </c>
      <c r="H8633" s="4">
        <v>45765.417395833327</v>
      </c>
      <c r="I8633" t="b">
        <v>0</v>
      </c>
      <c r="J8633" t="b">
        <v>0</v>
      </c>
      <c r="K8633" t="s">
        <v>24</v>
      </c>
      <c r="L8633" t="s">
        <v>22</v>
      </c>
      <c r="M8633">
        <v>110000</v>
      </c>
      <c r="O8633" t="s">
        <v>374</v>
      </c>
      <c r="P8633" t="s">
        <v>5145</v>
      </c>
    </row>
    <row r="8634" spans="1:16" x14ac:dyDescent="0.25">
      <c r="A8634" t="s">
        <v>2</v>
      </c>
      <c r="B8634" t="s">
        <v>4654</v>
      </c>
      <c r="C8634" t="s">
        <v>134</v>
      </c>
      <c r="D8634" t="s">
        <v>2208</v>
      </c>
      <c r="E8634" t="s">
        <v>34</v>
      </c>
      <c r="F8634" t="b">
        <v>0</v>
      </c>
      <c r="G8634" t="s">
        <v>35</v>
      </c>
      <c r="H8634" s="4">
        <v>45765.41846064815</v>
      </c>
      <c r="I8634" t="b">
        <v>0</v>
      </c>
      <c r="J8634" t="b">
        <v>1</v>
      </c>
      <c r="K8634" t="s">
        <v>24</v>
      </c>
      <c r="L8634" t="s">
        <v>22</v>
      </c>
      <c r="M8634">
        <v>175500</v>
      </c>
      <c r="O8634" t="s">
        <v>428</v>
      </c>
      <c r="P8634" t="s">
        <v>4656</v>
      </c>
    </row>
    <row r="8635" spans="1:16" x14ac:dyDescent="0.25">
      <c r="A8635" t="s">
        <v>139</v>
      </c>
      <c r="B8635" t="s">
        <v>11748</v>
      </c>
      <c r="C8635" t="s">
        <v>114</v>
      </c>
      <c r="D8635" t="s">
        <v>3956</v>
      </c>
      <c r="E8635" t="s">
        <v>34</v>
      </c>
      <c r="F8635" t="b">
        <v>0</v>
      </c>
      <c r="G8635" t="s">
        <v>27</v>
      </c>
      <c r="H8635" s="4">
        <v>45765.458541666667</v>
      </c>
      <c r="I8635" t="b">
        <v>0</v>
      </c>
      <c r="J8635" t="b">
        <v>1</v>
      </c>
      <c r="K8635" t="s">
        <v>24</v>
      </c>
      <c r="L8635" t="s">
        <v>36</v>
      </c>
      <c r="N8635">
        <v>43.044998168945313</v>
      </c>
      <c r="O8635" t="s">
        <v>11749</v>
      </c>
      <c r="P8635" t="s">
        <v>11750</v>
      </c>
    </row>
    <row r="8636" spans="1:16" x14ac:dyDescent="0.25">
      <c r="A8636" t="s">
        <v>0</v>
      </c>
      <c r="B8636" t="s">
        <v>11751</v>
      </c>
      <c r="C8636" t="s">
        <v>125</v>
      </c>
      <c r="D8636" t="s">
        <v>3956</v>
      </c>
      <c r="E8636" t="s">
        <v>34</v>
      </c>
      <c r="F8636" t="b">
        <v>0</v>
      </c>
      <c r="G8636" t="s">
        <v>52</v>
      </c>
      <c r="H8636" s="4">
        <v>45765.458993055552</v>
      </c>
      <c r="I8636" t="b">
        <v>0</v>
      </c>
      <c r="J8636" t="b">
        <v>1</v>
      </c>
      <c r="K8636" t="s">
        <v>24</v>
      </c>
      <c r="L8636" t="s">
        <v>36</v>
      </c>
      <c r="N8636">
        <v>19.579999923706051</v>
      </c>
      <c r="O8636" t="s">
        <v>2409</v>
      </c>
      <c r="P8636" t="s">
        <v>2648</v>
      </c>
    </row>
    <row r="8637" spans="1:16" x14ac:dyDescent="0.25">
      <c r="A8637" t="s">
        <v>2</v>
      </c>
      <c r="B8637" t="s">
        <v>11752</v>
      </c>
      <c r="C8637" t="s">
        <v>39</v>
      </c>
      <c r="D8637" t="s">
        <v>3956</v>
      </c>
      <c r="E8637" t="s">
        <v>34</v>
      </c>
      <c r="F8637" t="b">
        <v>1</v>
      </c>
      <c r="G8637" t="s">
        <v>30</v>
      </c>
      <c r="H8637" s="4">
        <v>45765.460682870369</v>
      </c>
      <c r="I8637" t="b">
        <v>0</v>
      </c>
      <c r="J8637" t="b">
        <v>0</v>
      </c>
      <c r="K8637" t="s">
        <v>24</v>
      </c>
      <c r="L8637" t="s">
        <v>36</v>
      </c>
      <c r="N8637">
        <v>34.049999237060547</v>
      </c>
      <c r="O8637" t="s">
        <v>11753</v>
      </c>
      <c r="P8637" t="s">
        <v>11754</v>
      </c>
    </row>
    <row r="8638" spans="1:16" x14ac:dyDescent="0.25">
      <c r="A8638" t="s">
        <v>19</v>
      </c>
      <c r="B8638" t="s">
        <v>11755</v>
      </c>
      <c r="C8638" t="s">
        <v>158</v>
      </c>
      <c r="D8638" t="s">
        <v>4034</v>
      </c>
      <c r="E8638" t="s">
        <v>20</v>
      </c>
      <c r="F8638" t="b">
        <v>0</v>
      </c>
      <c r="G8638" t="s">
        <v>158</v>
      </c>
      <c r="H8638" s="4">
        <v>45765.50277777778</v>
      </c>
      <c r="I8638" t="b">
        <v>0</v>
      </c>
      <c r="J8638" t="b">
        <v>0</v>
      </c>
      <c r="K8638" t="s">
        <v>158</v>
      </c>
      <c r="L8638" t="s">
        <v>22</v>
      </c>
      <c r="M8638">
        <v>43254.5</v>
      </c>
      <c r="O8638" t="s">
        <v>1906</v>
      </c>
      <c r="P8638" t="s">
        <v>1876</v>
      </c>
    </row>
    <row r="8639" spans="1:16" x14ac:dyDescent="0.25">
      <c r="A8639" t="s">
        <v>89</v>
      </c>
      <c r="B8639" t="s">
        <v>11756</v>
      </c>
      <c r="C8639" t="s">
        <v>164</v>
      </c>
      <c r="D8639" t="s">
        <v>4034</v>
      </c>
      <c r="E8639" t="s">
        <v>20</v>
      </c>
      <c r="F8639" t="b">
        <v>0</v>
      </c>
      <c r="G8639" t="s">
        <v>158</v>
      </c>
      <c r="H8639" s="4">
        <v>45765.502800925933</v>
      </c>
      <c r="I8639" t="b">
        <v>0</v>
      </c>
      <c r="J8639" t="b">
        <v>0</v>
      </c>
      <c r="K8639" t="s">
        <v>158</v>
      </c>
      <c r="L8639" t="s">
        <v>22</v>
      </c>
      <c r="M8639">
        <v>79500</v>
      </c>
      <c r="O8639" t="s">
        <v>1362</v>
      </c>
      <c r="P8639" t="s">
        <v>11757</v>
      </c>
    </row>
    <row r="8640" spans="1:16" x14ac:dyDescent="0.25">
      <c r="A8640" t="s">
        <v>40</v>
      </c>
      <c r="B8640" t="s">
        <v>40</v>
      </c>
      <c r="C8640" t="s">
        <v>3479</v>
      </c>
      <c r="D8640" t="s">
        <v>2208</v>
      </c>
      <c r="E8640" t="s">
        <v>20</v>
      </c>
      <c r="F8640" t="b">
        <v>0</v>
      </c>
      <c r="G8640" t="s">
        <v>27</v>
      </c>
      <c r="H8640" s="4">
        <v>45765.543009259258</v>
      </c>
      <c r="I8640" t="b">
        <v>0</v>
      </c>
      <c r="J8640" t="b">
        <v>1</v>
      </c>
      <c r="K8640" t="s">
        <v>24</v>
      </c>
      <c r="L8640" t="s">
        <v>22</v>
      </c>
      <c r="M8640">
        <v>172500</v>
      </c>
      <c r="O8640" t="s">
        <v>11599</v>
      </c>
      <c r="P8640" t="s">
        <v>11600</v>
      </c>
    </row>
    <row r="8641" spans="1:16" x14ac:dyDescent="0.25">
      <c r="A8641" t="s">
        <v>0</v>
      </c>
      <c r="B8641" t="s">
        <v>4393</v>
      </c>
      <c r="C8641" t="s">
        <v>39</v>
      </c>
      <c r="D8641" t="s">
        <v>4092</v>
      </c>
      <c r="E8641" t="s">
        <v>51</v>
      </c>
      <c r="F8641" t="b">
        <v>1</v>
      </c>
      <c r="G8641" t="s">
        <v>760</v>
      </c>
      <c r="H8641" s="4">
        <v>45765.546875</v>
      </c>
      <c r="I8641" t="b">
        <v>1</v>
      </c>
      <c r="J8641" t="b">
        <v>0</v>
      </c>
      <c r="K8641" t="s">
        <v>760</v>
      </c>
      <c r="L8641" t="s">
        <v>36</v>
      </c>
      <c r="N8641">
        <v>8</v>
      </c>
      <c r="O8641" t="s">
        <v>761</v>
      </c>
    </row>
    <row r="8642" spans="1:16" x14ac:dyDescent="0.25">
      <c r="A8642" t="s">
        <v>0</v>
      </c>
      <c r="B8642" t="s">
        <v>11758</v>
      </c>
      <c r="C8642" t="s">
        <v>1058</v>
      </c>
      <c r="D8642" t="s">
        <v>3828</v>
      </c>
      <c r="E8642" t="s">
        <v>20</v>
      </c>
      <c r="F8642" t="b">
        <v>0</v>
      </c>
      <c r="G8642" t="s">
        <v>27</v>
      </c>
      <c r="H8642" s="4">
        <v>45765.583472222221</v>
      </c>
      <c r="I8642" t="b">
        <v>0</v>
      </c>
      <c r="J8642" t="b">
        <v>0</v>
      </c>
      <c r="K8642" t="s">
        <v>24</v>
      </c>
      <c r="L8642" t="s">
        <v>22</v>
      </c>
      <c r="M8642">
        <v>97859</v>
      </c>
      <c r="O8642" t="s">
        <v>11759</v>
      </c>
      <c r="P8642" t="s">
        <v>11760</v>
      </c>
    </row>
    <row r="8643" spans="1:16" x14ac:dyDescent="0.25">
      <c r="A8643" t="s">
        <v>0</v>
      </c>
      <c r="B8643" t="s">
        <v>11761</v>
      </c>
      <c r="C8643" t="s">
        <v>192</v>
      </c>
      <c r="D8643" t="s">
        <v>3972</v>
      </c>
      <c r="E8643" t="s">
        <v>20</v>
      </c>
      <c r="F8643" t="b">
        <v>0</v>
      </c>
      <c r="G8643" t="s">
        <v>52</v>
      </c>
      <c r="H8643" s="4">
        <v>45765.584039351852</v>
      </c>
      <c r="I8643" t="b">
        <v>1</v>
      </c>
      <c r="J8643" t="b">
        <v>0</v>
      </c>
      <c r="K8643" t="s">
        <v>24</v>
      </c>
      <c r="L8643" t="s">
        <v>22</v>
      </c>
      <c r="M8643">
        <v>77500</v>
      </c>
      <c r="O8643" t="s">
        <v>131</v>
      </c>
      <c r="P8643" t="s">
        <v>3436</v>
      </c>
    </row>
    <row r="8644" spans="1:16" x14ac:dyDescent="0.25">
      <c r="A8644" t="s">
        <v>0</v>
      </c>
      <c r="B8644" t="s">
        <v>7947</v>
      </c>
      <c r="C8644" t="s">
        <v>151</v>
      </c>
      <c r="D8644" t="s">
        <v>3972</v>
      </c>
      <c r="E8644" t="s">
        <v>20</v>
      </c>
      <c r="F8644" t="b">
        <v>0</v>
      </c>
      <c r="G8644" t="s">
        <v>30</v>
      </c>
      <c r="H8644" s="4">
        <v>45765.584398148138</v>
      </c>
      <c r="I8644" t="b">
        <v>0</v>
      </c>
      <c r="J8644" t="b">
        <v>0</v>
      </c>
      <c r="K8644" t="s">
        <v>24</v>
      </c>
      <c r="L8644" t="s">
        <v>22</v>
      </c>
      <c r="M8644">
        <v>88582</v>
      </c>
      <c r="O8644" t="s">
        <v>675</v>
      </c>
      <c r="P8644" t="s">
        <v>7948</v>
      </c>
    </row>
    <row r="8645" spans="1:16" x14ac:dyDescent="0.25">
      <c r="A8645" t="s">
        <v>2</v>
      </c>
      <c r="B8645" t="s">
        <v>170</v>
      </c>
      <c r="C8645" t="s">
        <v>171</v>
      </c>
      <c r="D8645" t="s">
        <v>3956</v>
      </c>
      <c r="E8645" t="s">
        <v>20</v>
      </c>
      <c r="F8645" t="b">
        <v>0</v>
      </c>
      <c r="G8645" t="s">
        <v>27</v>
      </c>
      <c r="H8645" s="4">
        <v>45765.584675925929</v>
      </c>
      <c r="I8645" t="b">
        <v>0</v>
      </c>
      <c r="J8645" t="b">
        <v>1</v>
      </c>
      <c r="K8645" t="s">
        <v>24</v>
      </c>
      <c r="L8645" t="s">
        <v>36</v>
      </c>
      <c r="N8645">
        <v>46.060001373291023</v>
      </c>
      <c r="O8645" t="s">
        <v>7562</v>
      </c>
      <c r="P8645" t="s">
        <v>7563</v>
      </c>
    </row>
    <row r="8646" spans="1:16" x14ac:dyDescent="0.25">
      <c r="A8646" t="s">
        <v>2</v>
      </c>
      <c r="B8646" t="s">
        <v>11762</v>
      </c>
      <c r="C8646" t="s">
        <v>1679</v>
      </c>
      <c r="D8646" t="s">
        <v>4083</v>
      </c>
      <c r="E8646" t="s">
        <v>20</v>
      </c>
      <c r="F8646" t="b">
        <v>0</v>
      </c>
      <c r="G8646" t="s">
        <v>27</v>
      </c>
      <c r="H8646" s="4">
        <v>45765.584756944438</v>
      </c>
      <c r="I8646" t="b">
        <v>0</v>
      </c>
      <c r="J8646" t="b">
        <v>1</v>
      </c>
      <c r="K8646" t="s">
        <v>24</v>
      </c>
      <c r="L8646" t="s">
        <v>22</v>
      </c>
      <c r="M8646">
        <v>200905</v>
      </c>
      <c r="O8646" t="s">
        <v>3134</v>
      </c>
      <c r="P8646" t="s">
        <v>11763</v>
      </c>
    </row>
    <row r="8647" spans="1:16" x14ac:dyDescent="0.25">
      <c r="A8647" t="s">
        <v>40</v>
      </c>
      <c r="B8647" t="s">
        <v>2487</v>
      </c>
      <c r="C8647" t="s">
        <v>928</v>
      </c>
      <c r="D8647" t="s">
        <v>3956</v>
      </c>
      <c r="E8647" t="s">
        <v>20</v>
      </c>
      <c r="F8647" t="b">
        <v>0</v>
      </c>
      <c r="G8647" t="s">
        <v>27</v>
      </c>
      <c r="H8647" s="4">
        <v>45765.584826388891</v>
      </c>
      <c r="I8647" t="b">
        <v>0</v>
      </c>
      <c r="J8647" t="b">
        <v>0</v>
      </c>
      <c r="K8647" t="s">
        <v>24</v>
      </c>
      <c r="L8647" t="s">
        <v>36</v>
      </c>
      <c r="N8647">
        <v>55.06500244140625</v>
      </c>
      <c r="O8647" t="s">
        <v>567</v>
      </c>
      <c r="P8647" t="s">
        <v>11764</v>
      </c>
    </row>
    <row r="8648" spans="1:16" x14ac:dyDescent="0.25">
      <c r="A8648" t="s">
        <v>2</v>
      </c>
      <c r="B8648" t="s">
        <v>11765</v>
      </c>
      <c r="C8648" t="s">
        <v>1216</v>
      </c>
      <c r="D8648" t="s">
        <v>3956</v>
      </c>
      <c r="E8648" t="s">
        <v>20</v>
      </c>
      <c r="F8648" t="b">
        <v>0</v>
      </c>
      <c r="G8648" t="s">
        <v>35</v>
      </c>
      <c r="H8648" s="4">
        <v>45765.585162037038</v>
      </c>
      <c r="I8648" t="b">
        <v>0</v>
      </c>
      <c r="J8648" t="b">
        <v>1</v>
      </c>
      <c r="K8648" t="s">
        <v>24</v>
      </c>
      <c r="L8648" t="s">
        <v>36</v>
      </c>
      <c r="N8648">
        <v>50.669998168945313</v>
      </c>
      <c r="O8648" t="s">
        <v>2768</v>
      </c>
      <c r="P8648" t="s">
        <v>5006</v>
      </c>
    </row>
    <row r="8649" spans="1:16" x14ac:dyDescent="0.25">
      <c r="A8649" t="s">
        <v>0</v>
      </c>
      <c r="B8649" t="s">
        <v>103</v>
      </c>
      <c r="C8649" t="s">
        <v>306</v>
      </c>
      <c r="D8649" t="s">
        <v>3828</v>
      </c>
      <c r="E8649" t="s">
        <v>219</v>
      </c>
      <c r="F8649" t="b">
        <v>0</v>
      </c>
      <c r="G8649" t="s">
        <v>27</v>
      </c>
      <c r="H8649" s="4">
        <v>45765.625092592592</v>
      </c>
      <c r="I8649" t="b">
        <v>1</v>
      </c>
      <c r="J8649" t="b">
        <v>1</v>
      </c>
      <c r="K8649" t="s">
        <v>24</v>
      </c>
      <c r="L8649" t="s">
        <v>36</v>
      </c>
      <c r="N8649">
        <v>26</v>
      </c>
      <c r="O8649" t="s">
        <v>11766</v>
      </c>
      <c r="P8649" t="s">
        <v>11767</v>
      </c>
    </row>
    <row r="8650" spans="1:16" x14ac:dyDescent="0.25">
      <c r="A8650" t="s">
        <v>0</v>
      </c>
      <c r="B8650" t="s">
        <v>11768</v>
      </c>
      <c r="C8650" t="s">
        <v>39</v>
      </c>
      <c r="D8650" t="s">
        <v>3972</v>
      </c>
      <c r="E8650" t="s">
        <v>51</v>
      </c>
      <c r="F8650" t="b">
        <v>1</v>
      </c>
      <c r="G8650" t="s">
        <v>314</v>
      </c>
      <c r="H8650" s="4">
        <v>45765.635474537034</v>
      </c>
      <c r="I8650" t="b">
        <v>1</v>
      </c>
      <c r="J8650" t="b">
        <v>0</v>
      </c>
      <c r="K8650" t="s">
        <v>314</v>
      </c>
      <c r="L8650" t="s">
        <v>36</v>
      </c>
      <c r="N8650">
        <v>25</v>
      </c>
      <c r="O8650" t="s">
        <v>11769</v>
      </c>
    </row>
    <row r="8651" spans="1:16" x14ac:dyDescent="0.25">
      <c r="A8651" t="s">
        <v>40</v>
      </c>
      <c r="B8651" t="s">
        <v>11770</v>
      </c>
      <c r="C8651" t="s">
        <v>591</v>
      </c>
      <c r="D8651" t="s">
        <v>3828</v>
      </c>
      <c r="E8651" t="s">
        <v>51</v>
      </c>
      <c r="F8651" t="b">
        <v>0</v>
      </c>
      <c r="G8651" t="s">
        <v>27</v>
      </c>
      <c r="H8651" s="4">
        <v>45765.668009259258</v>
      </c>
      <c r="I8651" t="b">
        <v>1</v>
      </c>
      <c r="J8651" t="b">
        <v>0</v>
      </c>
      <c r="K8651" t="s">
        <v>24</v>
      </c>
      <c r="L8651" t="s">
        <v>36</v>
      </c>
      <c r="N8651">
        <v>55</v>
      </c>
      <c r="O8651" t="s">
        <v>3222</v>
      </c>
      <c r="P8651" t="s">
        <v>1212</v>
      </c>
    </row>
    <row r="8652" spans="1:16" x14ac:dyDescent="0.25">
      <c r="A8652" t="s">
        <v>2</v>
      </c>
      <c r="B8652" t="s">
        <v>422</v>
      </c>
      <c r="C8652" t="s">
        <v>5001</v>
      </c>
      <c r="D8652" t="s">
        <v>2208</v>
      </c>
      <c r="E8652" t="s">
        <v>20</v>
      </c>
      <c r="F8652" t="b">
        <v>0</v>
      </c>
      <c r="G8652" t="s">
        <v>27</v>
      </c>
      <c r="H8652" s="4">
        <v>45765.668020833327</v>
      </c>
      <c r="I8652" t="b">
        <v>0</v>
      </c>
      <c r="J8652" t="b">
        <v>1</v>
      </c>
      <c r="K8652" t="s">
        <v>24</v>
      </c>
      <c r="L8652" t="s">
        <v>22</v>
      </c>
      <c r="M8652">
        <v>85000</v>
      </c>
      <c r="O8652" t="s">
        <v>5002</v>
      </c>
      <c r="P8652" t="s">
        <v>11771</v>
      </c>
    </row>
    <row r="8653" spans="1:16" x14ac:dyDescent="0.25">
      <c r="A8653" t="s">
        <v>25</v>
      </c>
      <c r="B8653" t="s">
        <v>11631</v>
      </c>
      <c r="C8653" t="s">
        <v>180</v>
      </c>
      <c r="D8653" t="s">
        <v>4083</v>
      </c>
      <c r="E8653" t="s">
        <v>20</v>
      </c>
      <c r="F8653" t="b">
        <v>0</v>
      </c>
      <c r="G8653" t="s">
        <v>41</v>
      </c>
      <c r="H8653" s="4">
        <v>45765.708738425928</v>
      </c>
      <c r="I8653" t="b">
        <v>0</v>
      </c>
      <c r="J8653" t="b">
        <v>0</v>
      </c>
      <c r="K8653" t="s">
        <v>24</v>
      </c>
      <c r="L8653" t="s">
        <v>22</v>
      </c>
      <c r="M8653">
        <v>142000</v>
      </c>
      <c r="O8653" t="s">
        <v>11632</v>
      </c>
      <c r="P8653" t="s">
        <v>11633</v>
      </c>
    </row>
    <row r="8654" spans="1:16" x14ac:dyDescent="0.25">
      <c r="A8654" t="s">
        <v>0</v>
      </c>
      <c r="B8654" t="s">
        <v>10451</v>
      </c>
      <c r="C8654" t="s">
        <v>122</v>
      </c>
      <c r="D8654" t="s">
        <v>4204</v>
      </c>
      <c r="E8654" t="s">
        <v>20</v>
      </c>
      <c r="F8654" t="b">
        <v>0</v>
      </c>
      <c r="G8654" t="s">
        <v>52</v>
      </c>
      <c r="H8654" s="4">
        <v>45765.708993055552</v>
      </c>
      <c r="I8654" t="b">
        <v>1</v>
      </c>
      <c r="J8654" t="b">
        <v>1</v>
      </c>
      <c r="K8654" t="s">
        <v>24</v>
      </c>
      <c r="L8654" t="s">
        <v>36</v>
      </c>
      <c r="N8654">
        <v>75</v>
      </c>
      <c r="O8654" t="s">
        <v>1357</v>
      </c>
      <c r="P8654" t="s">
        <v>126</v>
      </c>
    </row>
    <row r="8655" spans="1:16" x14ac:dyDescent="0.25">
      <c r="A8655" t="s">
        <v>2</v>
      </c>
      <c r="B8655" t="s">
        <v>2</v>
      </c>
      <c r="C8655" t="s">
        <v>1937</v>
      </c>
      <c r="D8655" t="s">
        <v>3600</v>
      </c>
      <c r="E8655" t="s">
        <v>51</v>
      </c>
      <c r="F8655" t="b">
        <v>0</v>
      </c>
      <c r="G8655" t="s">
        <v>27</v>
      </c>
      <c r="H8655" s="4">
        <v>45765.709652777783</v>
      </c>
      <c r="I8655" t="b">
        <v>1</v>
      </c>
      <c r="J8655" t="b">
        <v>0</v>
      </c>
      <c r="K8655" t="s">
        <v>24</v>
      </c>
      <c r="L8655" t="s">
        <v>36</v>
      </c>
      <c r="N8655">
        <v>55</v>
      </c>
      <c r="O8655" t="s">
        <v>11772</v>
      </c>
      <c r="P8655" t="s">
        <v>11773</v>
      </c>
    </row>
    <row r="8656" spans="1:16" x14ac:dyDescent="0.25">
      <c r="A8656" t="s">
        <v>2</v>
      </c>
      <c r="B8656" t="s">
        <v>11607</v>
      </c>
      <c r="C8656" t="s">
        <v>39</v>
      </c>
      <c r="D8656" t="s">
        <v>3978</v>
      </c>
      <c r="E8656" t="s">
        <v>20</v>
      </c>
      <c r="F8656" t="b">
        <v>1</v>
      </c>
      <c r="G8656" t="s">
        <v>27</v>
      </c>
      <c r="H8656" s="4">
        <v>45765.709652777783</v>
      </c>
      <c r="I8656" t="b">
        <v>1</v>
      </c>
      <c r="J8656" t="b">
        <v>0</v>
      </c>
      <c r="K8656" t="s">
        <v>24</v>
      </c>
      <c r="L8656" t="s">
        <v>22</v>
      </c>
      <c r="M8656">
        <v>145000</v>
      </c>
      <c r="O8656" t="s">
        <v>954</v>
      </c>
    </row>
    <row r="8657" spans="1:16" x14ac:dyDescent="0.25">
      <c r="A8657" t="s">
        <v>2</v>
      </c>
      <c r="B8657" t="s">
        <v>11774</v>
      </c>
      <c r="C8657" t="s">
        <v>122</v>
      </c>
      <c r="D8657" t="s">
        <v>3828</v>
      </c>
      <c r="E8657" t="s">
        <v>20</v>
      </c>
      <c r="F8657" t="b">
        <v>0</v>
      </c>
      <c r="G8657" t="s">
        <v>27</v>
      </c>
      <c r="H8657" s="4">
        <v>45765.709756944438</v>
      </c>
      <c r="I8657" t="b">
        <v>1</v>
      </c>
      <c r="J8657" t="b">
        <v>1</v>
      </c>
      <c r="K8657" t="s">
        <v>24</v>
      </c>
      <c r="L8657" t="s">
        <v>22</v>
      </c>
      <c r="M8657">
        <v>131145.5</v>
      </c>
      <c r="O8657" t="s">
        <v>11775</v>
      </c>
      <c r="P8657" t="s">
        <v>11776</v>
      </c>
    </row>
    <row r="8658" spans="1:16" x14ac:dyDescent="0.25">
      <c r="A8658" t="s">
        <v>0</v>
      </c>
      <c r="B8658" t="s">
        <v>1801</v>
      </c>
      <c r="C8658" t="s">
        <v>1588</v>
      </c>
      <c r="D8658" t="s">
        <v>3972</v>
      </c>
      <c r="E8658" t="s">
        <v>20</v>
      </c>
      <c r="F8658" t="b">
        <v>0</v>
      </c>
      <c r="G8658" t="s">
        <v>27</v>
      </c>
      <c r="H8658" s="4">
        <v>45765.70988425926</v>
      </c>
      <c r="I8658" t="b">
        <v>0</v>
      </c>
      <c r="J8658" t="b">
        <v>1</v>
      </c>
      <c r="K8658" t="s">
        <v>24</v>
      </c>
      <c r="L8658" t="s">
        <v>22</v>
      </c>
      <c r="M8658">
        <v>100000</v>
      </c>
      <c r="O8658" t="s">
        <v>11777</v>
      </c>
      <c r="P8658" t="s">
        <v>11778</v>
      </c>
    </row>
    <row r="8659" spans="1:16" x14ac:dyDescent="0.25">
      <c r="A8659" t="s">
        <v>0</v>
      </c>
      <c r="B8659" t="s">
        <v>2670</v>
      </c>
      <c r="C8659" t="s">
        <v>151</v>
      </c>
      <c r="D8659" t="s">
        <v>3972</v>
      </c>
      <c r="F8659" t="b">
        <v>0</v>
      </c>
      <c r="G8659" t="s">
        <v>30</v>
      </c>
      <c r="H8659" s="4">
        <v>45765.750613425917</v>
      </c>
      <c r="I8659" t="b">
        <v>1</v>
      </c>
      <c r="J8659" t="b">
        <v>0</v>
      </c>
      <c r="K8659" t="s">
        <v>24</v>
      </c>
      <c r="L8659" t="s">
        <v>36</v>
      </c>
      <c r="N8659">
        <v>64</v>
      </c>
      <c r="O8659" t="s">
        <v>1783</v>
      </c>
      <c r="P8659" t="s">
        <v>11779</v>
      </c>
    </row>
    <row r="8660" spans="1:16" x14ac:dyDescent="0.25">
      <c r="A8660" t="s">
        <v>0</v>
      </c>
      <c r="B8660" t="s">
        <v>11780</v>
      </c>
      <c r="C8660" t="s">
        <v>2716</v>
      </c>
      <c r="D8660" t="s">
        <v>3972</v>
      </c>
      <c r="E8660" t="s">
        <v>20</v>
      </c>
      <c r="F8660" t="b">
        <v>0</v>
      </c>
      <c r="G8660" t="s">
        <v>52</v>
      </c>
      <c r="H8660" s="4">
        <v>45765.792326388888</v>
      </c>
      <c r="I8660" t="b">
        <v>0</v>
      </c>
      <c r="J8660" t="b">
        <v>0</v>
      </c>
      <c r="K8660" t="s">
        <v>24</v>
      </c>
      <c r="L8660" t="s">
        <v>36</v>
      </c>
      <c r="N8660">
        <v>50</v>
      </c>
      <c r="O8660" t="s">
        <v>74</v>
      </c>
      <c r="P8660" t="s">
        <v>193</v>
      </c>
    </row>
    <row r="8661" spans="1:16" x14ac:dyDescent="0.25">
      <c r="A8661" t="s">
        <v>1</v>
      </c>
      <c r="B8661" t="s">
        <v>296</v>
      </c>
      <c r="C8661" t="s">
        <v>213</v>
      </c>
      <c r="D8661" t="s">
        <v>3828</v>
      </c>
      <c r="E8661" t="s">
        <v>20</v>
      </c>
      <c r="F8661" t="b">
        <v>0</v>
      </c>
      <c r="G8661" t="s">
        <v>41</v>
      </c>
      <c r="H8661" s="4">
        <v>45765.792500000003</v>
      </c>
      <c r="I8661" t="b">
        <v>0</v>
      </c>
      <c r="J8661" t="b">
        <v>0</v>
      </c>
      <c r="K8661" t="s">
        <v>24</v>
      </c>
      <c r="L8661" t="s">
        <v>22</v>
      </c>
      <c r="M8661">
        <v>142419.203125</v>
      </c>
      <c r="O8661" t="s">
        <v>11781</v>
      </c>
      <c r="P8661" t="s">
        <v>11782</v>
      </c>
    </row>
    <row r="8662" spans="1:16" x14ac:dyDescent="0.25">
      <c r="A8662" t="s">
        <v>2</v>
      </c>
      <c r="B8662" t="s">
        <v>9412</v>
      </c>
      <c r="C8662" t="s">
        <v>1025</v>
      </c>
      <c r="D8662" t="s">
        <v>3600</v>
      </c>
      <c r="E8662" t="s">
        <v>51</v>
      </c>
      <c r="F8662" t="b">
        <v>0</v>
      </c>
      <c r="G8662" t="s">
        <v>35</v>
      </c>
      <c r="H8662" s="4">
        <v>45765.793356481481</v>
      </c>
      <c r="I8662" t="b">
        <v>1</v>
      </c>
      <c r="J8662" t="b">
        <v>0</v>
      </c>
      <c r="K8662" t="s">
        <v>24</v>
      </c>
      <c r="L8662" t="s">
        <v>36</v>
      </c>
      <c r="N8662">
        <v>65</v>
      </c>
      <c r="O8662" t="s">
        <v>9413</v>
      </c>
      <c r="P8662" t="s">
        <v>2177</v>
      </c>
    </row>
    <row r="8663" spans="1:16" x14ac:dyDescent="0.25">
      <c r="A8663" t="s">
        <v>0</v>
      </c>
      <c r="B8663" t="s">
        <v>9417</v>
      </c>
      <c r="C8663" t="s">
        <v>316</v>
      </c>
      <c r="D8663" t="s">
        <v>3956</v>
      </c>
      <c r="E8663" t="s">
        <v>20</v>
      </c>
      <c r="F8663" t="b">
        <v>0</v>
      </c>
      <c r="G8663" t="s">
        <v>35</v>
      </c>
      <c r="H8663" s="4">
        <v>45765.833819444437</v>
      </c>
      <c r="I8663" t="b">
        <v>0</v>
      </c>
      <c r="J8663" t="b">
        <v>1</v>
      </c>
      <c r="K8663" t="s">
        <v>24</v>
      </c>
      <c r="L8663" t="s">
        <v>36</v>
      </c>
      <c r="N8663">
        <v>16.510000228881839</v>
      </c>
      <c r="O8663" t="s">
        <v>759</v>
      </c>
      <c r="P8663" t="s">
        <v>9418</v>
      </c>
    </row>
    <row r="8664" spans="1:16" x14ac:dyDescent="0.25">
      <c r="A8664" t="s">
        <v>0</v>
      </c>
      <c r="B8664" t="s">
        <v>10816</v>
      </c>
      <c r="C8664" t="s">
        <v>151</v>
      </c>
      <c r="D8664" t="s">
        <v>2208</v>
      </c>
      <c r="E8664" t="s">
        <v>20</v>
      </c>
      <c r="F8664" t="b">
        <v>0</v>
      </c>
      <c r="G8664" t="s">
        <v>30</v>
      </c>
      <c r="H8664" s="4">
        <v>45765.83394675926</v>
      </c>
      <c r="I8664" t="b">
        <v>0</v>
      </c>
      <c r="J8664" t="b">
        <v>1</v>
      </c>
      <c r="K8664" t="s">
        <v>24</v>
      </c>
      <c r="L8664" t="s">
        <v>22</v>
      </c>
      <c r="M8664">
        <v>78400</v>
      </c>
      <c r="O8664" t="s">
        <v>11783</v>
      </c>
      <c r="P8664" t="s">
        <v>11784</v>
      </c>
    </row>
    <row r="8665" spans="1:16" x14ac:dyDescent="0.25">
      <c r="A8665" t="s">
        <v>0</v>
      </c>
      <c r="B8665" t="s">
        <v>11785</v>
      </c>
      <c r="C8665" t="s">
        <v>9045</v>
      </c>
      <c r="D8665" t="s">
        <v>3956</v>
      </c>
      <c r="E8665" t="s">
        <v>20</v>
      </c>
      <c r="F8665" t="b">
        <v>0</v>
      </c>
      <c r="G8665" t="s">
        <v>52</v>
      </c>
      <c r="H8665" s="4">
        <v>45765.834016203713</v>
      </c>
      <c r="I8665" t="b">
        <v>1</v>
      </c>
      <c r="J8665" t="b">
        <v>0</v>
      </c>
      <c r="K8665" t="s">
        <v>24</v>
      </c>
      <c r="L8665" t="s">
        <v>36</v>
      </c>
      <c r="N8665">
        <v>19.579999923706051</v>
      </c>
      <c r="O8665" t="s">
        <v>4418</v>
      </c>
    </row>
    <row r="8666" spans="1:16" x14ac:dyDescent="0.25">
      <c r="A8666" t="s">
        <v>25</v>
      </c>
      <c r="B8666" t="s">
        <v>11786</v>
      </c>
      <c r="C8666" t="s">
        <v>192</v>
      </c>
      <c r="D8666" t="s">
        <v>3956</v>
      </c>
      <c r="E8666" t="s">
        <v>20</v>
      </c>
      <c r="F8666" t="b">
        <v>0</v>
      </c>
      <c r="G8666" t="s">
        <v>52</v>
      </c>
      <c r="H8666" s="4">
        <v>45765.834062499998</v>
      </c>
      <c r="I8666" t="b">
        <v>0</v>
      </c>
      <c r="J8666" t="b">
        <v>0</v>
      </c>
      <c r="K8666" t="s">
        <v>24</v>
      </c>
      <c r="L8666" t="s">
        <v>36</v>
      </c>
      <c r="N8666">
        <v>22.694999694824219</v>
      </c>
      <c r="O8666" t="s">
        <v>880</v>
      </c>
      <c r="P8666" t="s">
        <v>11787</v>
      </c>
    </row>
    <row r="8667" spans="1:16" x14ac:dyDescent="0.25">
      <c r="A8667" t="s">
        <v>19</v>
      </c>
      <c r="B8667" t="s">
        <v>8296</v>
      </c>
      <c r="C8667" t="s">
        <v>151</v>
      </c>
      <c r="D8667" t="s">
        <v>3956</v>
      </c>
      <c r="E8667" t="s">
        <v>20</v>
      </c>
      <c r="F8667" t="b">
        <v>0</v>
      </c>
      <c r="G8667" t="s">
        <v>30</v>
      </c>
      <c r="H8667" s="4">
        <v>45765.834398148138</v>
      </c>
      <c r="I8667" t="b">
        <v>0</v>
      </c>
      <c r="J8667" t="b">
        <v>1</v>
      </c>
      <c r="K8667" t="s">
        <v>24</v>
      </c>
      <c r="L8667" t="s">
        <v>36</v>
      </c>
      <c r="N8667">
        <v>40.81500244140625</v>
      </c>
      <c r="O8667" t="s">
        <v>2768</v>
      </c>
      <c r="P8667" t="s">
        <v>8155</v>
      </c>
    </row>
    <row r="8668" spans="1:16" x14ac:dyDescent="0.25">
      <c r="A8668" t="s">
        <v>2</v>
      </c>
      <c r="B8668" t="s">
        <v>7440</v>
      </c>
      <c r="C8668" t="s">
        <v>955</v>
      </c>
      <c r="D8668" t="s">
        <v>3956</v>
      </c>
      <c r="E8668" t="s">
        <v>20</v>
      </c>
      <c r="F8668" t="b">
        <v>0</v>
      </c>
      <c r="G8668" t="s">
        <v>27</v>
      </c>
      <c r="H8668" s="4">
        <v>45765.834687499999</v>
      </c>
      <c r="I8668" t="b">
        <v>0</v>
      </c>
      <c r="J8668" t="b">
        <v>1</v>
      </c>
      <c r="K8668" t="s">
        <v>24</v>
      </c>
      <c r="L8668" t="s">
        <v>36</v>
      </c>
      <c r="N8668">
        <v>46.159999847412109</v>
      </c>
      <c r="O8668" t="s">
        <v>2768</v>
      </c>
      <c r="P8668" t="s">
        <v>128</v>
      </c>
    </row>
    <row r="8669" spans="1:16" x14ac:dyDescent="0.25">
      <c r="A8669" t="s">
        <v>40</v>
      </c>
      <c r="B8669" t="s">
        <v>10574</v>
      </c>
      <c r="C8669" t="s">
        <v>54</v>
      </c>
      <c r="D8669" t="s">
        <v>3956</v>
      </c>
      <c r="E8669" t="s">
        <v>20</v>
      </c>
      <c r="F8669" t="b">
        <v>0</v>
      </c>
      <c r="G8669" t="s">
        <v>27</v>
      </c>
      <c r="H8669" s="4">
        <v>45765.834803240738</v>
      </c>
      <c r="I8669" t="b">
        <v>0</v>
      </c>
      <c r="J8669" t="b">
        <v>1</v>
      </c>
      <c r="K8669" t="s">
        <v>24</v>
      </c>
      <c r="L8669" t="s">
        <v>36</v>
      </c>
      <c r="N8669">
        <v>68.2449951171875</v>
      </c>
      <c r="O8669" t="s">
        <v>405</v>
      </c>
      <c r="P8669" t="s">
        <v>10575</v>
      </c>
    </row>
    <row r="8670" spans="1:16" x14ac:dyDescent="0.25">
      <c r="A8670" t="s">
        <v>40</v>
      </c>
      <c r="B8670" t="s">
        <v>10799</v>
      </c>
      <c r="C8670" t="s">
        <v>322</v>
      </c>
      <c r="D8670" t="s">
        <v>3956</v>
      </c>
      <c r="E8670" t="s">
        <v>20</v>
      </c>
      <c r="F8670" t="b">
        <v>0</v>
      </c>
      <c r="G8670" t="s">
        <v>27</v>
      </c>
      <c r="H8670" s="4">
        <v>45765.834826388891</v>
      </c>
      <c r="I8670" t="b">
        <v>0</v>
      </c>
      <c r="J8670" t="b">
        <v>1</v>
      </c>
      <c r="K8670" t="s">
        <v>24</v>
      </c>
      <c r="L8670" t="s">
        <v>36</v>
      </c>
      <c r="N8670">
        <v>68.2449951171875</v>
      </c>
      <c r="O8670" t="s">
        <v>405</v>
      </c>
      <c r="P8670" t="s">
        <v>10800</v>
      </c>
    </row>
    <row r="8671" spans="1:16" x14ac:dyDescent="0.25">
      <c r="A8671" t="s">
        <v>2</v>
      </c>
      <c r="B8671" t="s">
        <v>11788</v>
      </c>
      <c r="C8671" t="s">
        <v>47</v>
      </c>
      <c r="D8671" t="s">
        <v>3956</v>
      </c>
      <c r="E8671" t="s">
        <v>20</v>
      </c>
      <c r="F8671" t="b">
        <v>0</v>
      </c>
      <c r="G8671" t="s">
        <v>27</v>
      </c>
      <c r="H8671" s="4">
        <v>45765.834826388891</v>
      </c>
      <c r="I8671" t="b">
        <v>0</v>
      </c>
      <c r="J8671" t="b">
        <v>0</v>
      </c>
      <c r="K8671" t="s">
        <v>24</v>
      </c>
      <c r="L8671" t="s">
        <v>36</v>
      </c>
      <c r="N8671">
        <v>46.630001068115227</v>
      </c>
      <c r="O8671" t="s">
        <v>341</v>
      </c>
      <c r="P8671" t="s">
        <v>2022</v>
      </c>
    </row>
    <row r="8672" spans="1:16" x14ac:dyDescent="0.25">
      <c r="A8672" t="s">
        <v>25</v>
      </c>
      <c r="B8672" t="s">
        <v>11789</v>
      </c>
      <c r="C8672" t="s">
        <v>39</v>
      </c>
      <c r="D8672" t="s">
        <v>7657</v>
      </c>
      <c r="E8672" t="s">
        <v>20</v>
      </c>
      <c r="F8672" t="b">
        <v>1</v>
      </c>
      <c r="G8672" t="s">
        <v>62</v>
      </c>
      <c r="H8672" s="4">
        <v>45765.920648148152</v>
      </c>
      <c r="I8672" t="b">
        <v>1</v>
      </c>
      <c r="J8672" t="b">
        <v>0</v>
      </c>
      <c r="K8672" t="s">
        <v>62</v>
      </c>
      <c r="L8672" t="s">
        <v>22</v>
      </c>
      <c r="M8672">
        <v>80000</v>
      </c>
      <c r="O8672" t="s">
        <v>679</v>
      </c>
      <c r="P8672" t="s">
        <v>603</v>
      </c>
    </row>
    <row r="8673" spans="1:16" x14ac:dyDescent="0.25">
      <c r="A8673" t="s">
        <v>0</v>
      </c>
      <c r="B8673" t="s">
        <v>11790</v>
      </c>
      <c r="C8673" t="s">
        <v>490</v>
      </c>
      <c r="D8673" t="s">
        <v>3956</v>
      </c>
      <c r="E8673" t="s">
        <v>34</v>
      </c>
      <c r="F8673" t="b">
        <v>0</v>
      </c>
      <c r="G8673" t="s">
        <v>27</v>
      </c>
      <c r="H8673" s="4">
        <v>45765.95853009259</v>
      </c>
      <c r="I8673" t="b">
        <v>1</v>
      </c>
      <c r="J8673" t="b">
        <v>0</v>
      </c>
      <c r="K8673" t="s">
        <v>24</v>
      </c>
      <c r="L8673" t="s">
        <v>36</v>
      </c>
      <c r="N8673">
        <v>27.435001373291019</v>
      </c>
      <c r="O8673" t="s">
        <v>9222</v>
      </c>
      <c r="P8673" t="s">
        <v>665</v>
      </c>
    </row>
    <row r="8674" spans="1:16" x14ac:dyDescent="0.25">
      <c r="A8674" t="s">
        <v>25</v>
      </c>
      <c r="B8674" t="s">
        <v>1577</v>
      </c>
      <c r="C8674" t="s">
        <v>1065</v>
      </c>
      <c r="D8674" t="s">
        <v>3956</v>
      </c>
      <c r="E8674" t="s">
        <v>34</v>
      </c>
      <c r="F8674" t="b">
        <v>0</v>
      </c>
      <c r="G8674" t="s">
        <v>35</v>
      </c>
      <c r="H8674" s="4">
        <v>45765.958761574067</v>
      </c>
      <c r="I8674" t="b">
        <v>1</v>
      </c>
      <c r="J8674" t="b">
        <v>0</v>
      </c>
      <c r="K8674" t="s">
        <v>24</v>
      </c>
      <c r="L8674" t="s">
        <v>36</v>
      </c>
      <c r="N8674">
        <v>16.510000228881839</v>
      </c>
      <c r="O8674" t="s">
        <v>1961</v>
      </c>
      <c r="P8674" t="s">
        <v>11791</v>
      </c>
    </row>
    <row r="8675" spans="1:16" x14ac:dyDescent="0.25">
      <c r="A8675" t="s">
        <v>0</v>
      </c>
      <c r="B8675" t="s">
        <v>10830</v>
      </c>
      <c r="C8675" t="s">
        <v>1007</v>
      </c>
      <c r="D8675" t="s">
        <v>3956</v>
      </c>
      <c r="E8675" t="s">
        <v>34</v>
      </c>
      <c r="F8675" t="b">
        <v>0</v>
      </c>
      <c r="G8675" t="s">
        <v>35</v>
      </c>
      <c r="H8675" s="4">
        <v>45765.958761574067</v>
      </c>
      <c r="I8675" t="b">
        <v>0</v>
      </c>
      <c r="J8675" t="b">
        <v>0</v>
      </c>
      <c r="K8675" t="s">
        <v>24</v>
      </c>
      <c r="L8675" t="s">
        <v>36</v>
      </c>
      <c r="N8675">
        <v>16.510000228881839</v>
      </c>
      <c r="O8675" t="s">
        <v>3286</v>
      </c>
      <c r="P8675" t="s">
        <v>10831</v>
      </c>
    </row>
    <row r="8676" spans="1:16" x14ac:dyDescent="0.25">
      <c r="A8676" t="s">
        <v>0</v>
      </c>
      <c r="B8676" t="s">
        <v>11792</v>
      </c>
      <c r="C8676" t="s">
        <v>167</v>
      </c>
      <c r="D8676" t="s">
        <v>3956</v>
      </c>
      <c r="E8676" t="s">
        <v>34</v>
      </c>
      <c r="F8676" t="b">
        <v>0</v>
      </c>
      <c r="G8676" t="s">
        <v>35</v>
      </c>
      <c r="H8676" s="4">
        <v>45765.958784722221</v>
      </c>
      <c r="I8676" t="b">
        <v>0</v>
      </c>
      <c r="J8676" t="b">
        <v>1</v>
      </c>
      <c r="K8676" t="s">
        <v>24</v>
      </c>
      <c r="L8676" t="s">
        <v>36</v>
      </c>
      <c r="N8676">
        <v>16.510000228881839</v>
      </c>
      <c r="O8676" t="s">
        <v>11793</v>
      </c>
      <c r="P8676" t="s">
        <v>11794</v>
      </c>
    </row>
    <row r="8677" spans="1:16" x14ac:dyDescent="0.25">
      <c r="A8677" t="s">
        <v>25</v>
      </c>
      <c r="B8677" t="s">
        <v>25</v>
      </c>
      <c r="C8677" t="s">
        <v>1007</v>
      </c>
      <c r="D8677" t="s">
        <v>3956</v>
      </c>
      <c r="E8677" t="s">
        <v>34</v>
      </c>
      <c r="F8677" t="b">
        <v>0</v>
      </c>
      <c r="G8677" t="s">
        <v>35</v>
      </c>
      <c r="H8677" s="4">
        <v>45765.958819444437</v>
      </c>
      <c r="I8677" t="b">
        <v>0</v>
      </c>
      <c r="J8677" t="b">
        <v>0</v>
      </c>
      <c r="K8677" t="s">
        <v>24</v>
      </c>
      <c r="L8677" t="s">
        <v>36</v>
      </c>
      <c r="N8677">
        <v>16.510000228881839</v>
      </c>
      <c r="O8677" t="s">
        <v>1783</v>
      </c>
      <c r="P8677" t="s">
        <v>11795</v>
      </c>
    </row>
    <row r="8678" spans="1:16" x14ac:dyDescent="0.25">
      <c r="A8678" t="s">
        <v>2</v>
      </c>
      <c r="B8678" t="s">
        <v>11796</v>
      </c>
      <c r="C8678" t="s">
        <v>571</v>
      </c>
      <c r="D8678" t="s">
        <v>3956</v>
      </c>
      <c r="E8678" t="s">
        <v>34</v>
      </c>
      <c r="F8678" t="b">
        <v>0</v>
      </c>
      <c r="G8678" t="s">
        <v>27</v>
      </c>
      <c r="H8678" s="4">
        <v>45765.959652777783</v>
      </c>
      <c r="I8678" t="b">
        <v>0</v>
      </c>
      <c r="J8678" t="b">
        <v>0</v>
      </c>
      <c r="K8678" t="s">
        <v>24</v>
      </c>
      <c r="L8678" t="s">
        <v>36</v>
      </c>
      <c r="N8678">
        <v>52.409999847412109</v>
      </c>
      <c r="O8678" t="s">
        <v>3930</v>
      </c>
      <c r="P8678" t="s">
        <v>11797</v>
      </c>
    </row>
    <row r="8679" spans="1:16" x14ac:dyDescent="0.25">
      <c r="A8679" t="s">
        <v>0</v>
      </c>
      <c r="B8679" t="s">
        <v>1449</v>
      </c>
      <c r="C8679" t="s">
        <v>49</v>
      </c>
      <c r="D8679" t="s">
        <v>2208</v>
      </c>
      <c r="E8679" t="s">
        <v>20</v>
      </c>
      <c r="F8679" t="b">
        <v>0</v>
      </c>
      <c r="G8679" t="s">
        <v>41</v>
      </c>
      <c r="H8679" s="4">
        <v>45766.0003125</v>
      </c>
      <c r="I8679" t="b">
        <v>0</v>
      </c>
      <c r="J8679" t="b">
        <v>1</v>
      </c>
      <c r="K8679" t="s">
        <v>24</v>
      </c>
      <c r="L8679" t="s">
        <v>36</v>
      </c>
      <c r="N8679">
        <v>27.625</v>
      </c>
      <c r="O8679" t="s">
        <v>5125</v>
      </c>
      <c r="P8679" t="s">
        <v>2173</v>
      </c>
    </row>
    <row r="8680" spans="1:16" x14ac:dyDescent="0.25">
      <c r="A8680" t="s">
        <v>0</v>
      </c>
      <c r="B8680" t="s">
        <v>11798</v>
      </c>
      <c r="C8680" t="s">
        <v>122</v>
      </c>
      <c r="D8680" t="s">
        <v>3828</v>
      </c>
      <c r="E8680" t="s">
        <v>20</v>
      </c>
      <c r="F8680" t="b">
        <v>0</v>
      </c>
      <c r="G8680" t="s">
        <v>52</v>
      </c>
      <c r="H8680" s="4">
        <v>45766.000659722216</v>
      </c>
      <c r="I8680" t="b">
        <v>0</v>
      </c>
      <c r="J8680" t="b">
        <v>0</v>
      </c>
      <c r="K8680" t="s">
        <v>24</v>
      </c>
      <c r="L8680" t="s">
        <v>22</v>
      </c>
      <c r="M8680">
        <v>120000</v>
      </c>
      <c r="O8680" t="s">
        <v>11799</v>
      </c>
      <c r="P8680" t="s">
        <v>11800</v>
      </c>
    </row>
    <row r="8681" spans="1:16" x14ac:dyDescent="0.25">
      <c r="A8681" t="s">
        <v>2</v>
      </c>
      <c r="B8681" t="s">
        <v>11801</v>
      </c>
      <c r="C8681" t="s">
        <v>1050</v>
      </c>
      <c r="D8681" t="s">
        <v>2208</v>
      </c>
      <c r="E8681" t="s">
        <v>20</v>
      </c>
      <c r="F8681" t="b">
        <v>0</v>
      </c>
      <c r="G8681" t="s">
        <v>27</v>
      </c>
      <c r="H8681" s="4">
        <v>45766.001400462963</v>
      </c>
      <c r="I8681" t="b">
        <v>0</v>
      </c>
      <c r="J8681" t="b">
        <v>1</v>
      </c>
      <c r="K8681" t="s">
        <v>24</v>
      </c>
      <c r="L8681" t="s">
        <v>22</v>
      </c>
      <c r="M8681">
        <v>106150</v>
      </c>
      <c r="O8681" t="s">
        <v>3109</v>
      </c>
      <c r="P8681" t="s">
        <v>2128</v>
      </c>
    </row>
    <row r="8682" spans="1:16" x14ac:dyDescent="0.25">
      <c r="A8682" t="s">
        <v>40</v>
      </c>
      <c r="B8682" t="s">
        <v>11802</v>
      </c>
      <c r="C8682" t="s">
        <v>2351</v>
      </c>
      <c r="D8682" t="s">
        <v>3956</v>
      </c>
      <c r="E8682" t="s">
        <v>20</v>
      </c>
      <c r="F8682" t="b">
        <v>0</v>
      </c>
      <c r="G8682" t="s">
        <v>23</v>
      </c>
      <c r="H8682" s="4">
        <v>45766.058553240742</v>
      </c>
      <c r="I8682" t="b">
        <v>0</v>
      </c>
      <c r="J8682" t="b">
        <v>1</v>
      </c>
      <c r="K8682" t="s">
        <v>24</v>
      </c>
      <c r="L8682" t="s">
        <v>36</v>
      </c>
      <c r="N8682">
        <v>67.5</v>
      </c>
      <c r="O8682" t="s">
        <v>1650</v>
      </c>
      <c r="P8682" t="s">
        <v>11803</v>
      </c>
    </row>
    <row r="8683" spans="1:16" x14ac:dyDescent="0.25">
      <c r="A8683" t="s">
        <v>0</v>
      </c>
      <c r="B8683" t="s">
        <v>11804</v>
      </c>
      <c r="C8683" t="s">
        <v>39</v>
      </c>
      <c r="D8683" t="s">
        <v>3956</v>
      </c>
      <c r="E8683" t="s">
        <v>20</v>
      </c>
      <c r="F8683" t="b">
        <v>1</v>
      </c>
      <c r="G8683" t="s">
        <v>2641</v>
      </c>
      <c r="H8683" s="4">
        <v>45766.063842592594</v>
      </c>
      <c r="I8683" t="b">
        <v>0</v>
      </c>
      <c r="J8683" t="b">
        <v>0</v>
      </c>
      <c r="K8683" t="s">
        <v>2641</v>
      </c>
      <c r="L8683" t="s">
        <v>36</v>
      </c>
      <c r="N8683">
        <v>16.02499961853027</v>
      </c>
      <c r="O8683" t="s">
        <v>2113</v>
      </c>
      <c r="P8683" t="s">
        <v>11805</v>
      </c>
    </row>
    <row r="8684" spans="1:16" x14ac:dyDescent="0.25">
      <c r="A8684" t="s">
        <v>0</v>
      </c>
      <c r="B8684" t="s">
        <v>11806</v>
      </c>
      <c r="C8684" t="s">
        <v>236</v>
      </c>
      <c r="D8684" t="s">
        <v>3956</v>
      </c>
      <c r="E8684" t="s">
        <v>20</v>
      </c>
      <c r="F8684" t="b">
        <v>0</v>
      </c>
      <c r="G8684" t="s">
        <v>27</v>
      </c>
      <c r="H8684" s="4">
        <v>45766.083472222221</v>
      </c>
      <c r="I8684" t="b">
        <v>1</v>
      </c>
      <c r="J8684" t="b">
        <v>1</v>
      </c>
      <c r="K8684" t="s">
        <v>24</v>
      </c>
      <c r="L8684" t="s">
        <v>36</v>
      </c>
      <c r="N8684">
        <v>27.29000091552734</v>
      </c>
      <c r="O8684" t="s">
        <v>1066</v>
      </c>
      <c r="P8684" t="s">
        <v>11709</v>
      </c>
    </row>
    <row r="8685" spans="1:16" x14ac:dyDescent="0.25">
      <c r="A8685" t="s">
        <v>0</v>
      </c>
      <c r="B8685" t="s">
        <v>8544</v>
      </c>
      <c r="C8685" t="s">
        <v>85</v>
      </c>
      <c r="D8685" t="s">
        <v>3956</v>
      </c>
      <c r="E8685" t="s">
        <v>20</v>
      </c>
      <c r="F8685" t="b">
        <v>0</v>
      </c>
      <c r="G8685" t="s">
        <v>27</v>
      </c>
      <c r="H8685" s="4">
        <v>45766.083541666667</v>
      </c>
      <c r="I8685" t="b">
        <v>0</v>
      </c>
      <c r="J8685" t="b">
        <v>1</v>
      </c>
      <c r="K8685" t="s">
        <v>24</v>
      </c>
      <c r="L8685" t="s">
        <v>36</v>
      </c>
      <c r="N8685">
        <v>26.389999389648441</v>
      </c>
      <c r="O8685" t="s">
        <v>8545</v>
      </c>
      <c r="P8685" t="s">
        <v>863</v>
      </c>
    </row>
    <row r="8686" spans="1:16" x14ac:dyDescent="0.25">
      <c r="A8686" t="s">
        <v>1</v>
      </c>
      <c r="B8686" t="s">
        <v>10264</v>
      </c>
      <c r="C8686" t="s">
        <v>1060</v>
      </c>
      <c r="D8686" t="s">
        <v>3956</v>
      </c>
      <c r="E8686" t="s">
        <v>20</v>
      </c>
      <c r="F8686" t="b">
        <v>0</v>
      </c>
      <c r="G8686" t="s">
        <v>41</v>
      </c>
      <c r="H8686" s="4">
        <v>45766.084189814806</v>
      </c>
      <c r="I8686" t="b">
        <v>0</v>
      </c>
      <c r="J8686" t="b">
        <v>1</v>
      </c>
      <c r="K8686" t="s">
        <v>24</v>
      </c>
      <c r="L8686" t="s">
        <v>36</v>
      </c>
      <c r="N8686">
        <v>43.979999542236328</v>
      </c>
      <c r="O8686" t="s">
        <v>405</v>
      </c>
      <c r="P8686" t="s">
        <v>2079</v>
      </c>
    </row>
    <row r="8687" spans="1:16" x14ac:dyDescent="0.25">
      <c r="A8687" t="s">
        <v>2</v>
      </c>
      <c r="B8687" t="s">
        <v>8582</v>
      </c>
      <c r="C8687" t="s">
        <v>555</v>
      </c>
      <c r="D8687" t="s">
        <v>3956</v>
      </c>
      <c r="E8687" t="s">
        <v>20</v>
      </c>
      <c r="F8687" t="b">
        <v>0</v>
      </c>
      <c r="G8687" t="s">
        <v>30</v>
      </c>
      <c r="H8687" s="4">
        <v>45766.084444444437</v>
      </c>
      <c r="I8687" t="b">
        <v>0</v>
      </c>
      <c r="J8687" t="b">
        <v>0</v>
      </c>
      <c r="K8687" t="s">
        <v>24</v>
      </c>
      <c r="L8687" t="s">
        <v>36</v>
      </c>
      <c r="N8687">
        <v>50.669998168945313</v>
      </c>
      <c r="O8687" t="s">
        <v>2075</v>
      </c>
      <c r="P8687" t="s">
        <v>8583</v>
      </c>
    </row>
    <row r="8688" spans="1:16" x14ac:dyDescent="0.25">
      <c r="A8688" t="s">
        <v>2</v>
      </c>
      <c r="B8688" t="s">
        <v>11807</v>
      </c>
      <c r="C8688" t="s">
        <v>203</v>
      </c>
      <c r="D8688" t="s">
        <v>3956</v>
      </c>
      <c r="E8688" t="s">
        <v>20</v>
      </c>
      <c r="F8688" t="b">
        <v>0</v>
      </c>
      <c r="G8688" t="s">
        <v>27</v>
      </c>
      <c r="H8688" s="4">
        <v>45766.084756944438</v>
      </c>
      <c r="I8688" t="b">
        <v>0</v>
      </c>
      <c r="J8688" t="b">
        <v>0</v>
      </c>
      <c r="K8688" t="s">
        <v>24</v>
      </c>
      <c r="L8688" t="s">
        <v>36</v>
      </c>
      <c r="N8688">
        <v>50.870002746582031</v>
      </c>
      <c r="O8688" t="s">
        <v>563</v>
      </c>
      <c r="P8688" t="s">
        <v>11808</v>
      </c>
    </row>
    <row r="8689" spans="1:16" x14ac:dyDescent="0.25">
      <c r="A8689" t="s">
        <v>2</v>
      </c>
      <c r="B8689" t="s">
        <v>9494</v>
      </c>
      <c r="C8689" t="s">
        <v>8981</v>
      </c>
      <c r="D8689" t="s">
        <v>3956</v>
      </c>
      <c r="E8689" t="s">
        <v>20</v>
      </c>
      <c r="F8689" t="b">
        <v>0</v>
      </c>
      <c r="G8689" t="s">
        <v>27</v>
      </c>
      <c r="H8689" s="4">
        <v>45766.084837962961</v>
      </c>
      <c r="I8689" t="b">
        <v>0</v>
      </c>
      <c r="J8689" t="b">
        <v>1</v>
      </c>
      <c r="K8689" t="s">
        <v>24</v>
      </c>
      <c r="L8689" t="s">
        <v>36</v>
      </c>
      <c r="N8689">
        <v>56.145000457763672</v>
      </c>
      <c r="O8689" t="s">
        <v>2768</v>
      </c>
      <c r="P8689" t="s">
        <v>128</v>
      </c>
    </row>
    <row r="8690" spans="1:16" x14ac:dyDescent="0.25">
      <c r="A8690" t="s">
        <v>40</v>
      </c>
      <c r="B8690" t="s">
        <v>9321</v>
      </c>
      <c r="C8690" t="s">
        <v>9322</v>
      </c>
      <c r="D8690" t="s">
        <v>3956</v>
      </c>
      <c r="E8690" t="s">
        <v>20</v>
      </c>
      <c r="F8690" t="b">
        <v>0</v>
      </c>
      <c r="G8690" t="s">
        <v>27</v>
      </c>
      <c r="H8690" s="4">
        <v>45766.084861111107</v>
      </c>
      <c r="I8690" t="b">
        <v>0</v>
      </c>
      <c r="J8690" t="b">
        <v>1</v>
      </c>
      <c r="K8690" t="s">
        <v>24</v>
      </c>
      <c r="L8690" t="s">
        <v>36</v>
      </c>
      <c r="N8690">
        <v>58.680000305175781</v>
      </c>
      <c r="O8690" t="s">
        <v>9323</v>
      </c>
      <c r="P8690" t="s">
        <v>9324</v>
      </c>
    </row>
    <row r="8691" spans="1:16" x14ac:dyDescent="0.25">
      <c r="A8691" t="s">
        <v>0</v>
      </c>
      <c r="B8691" t="s">
        <v>11809</v>
      </c>
      <c r="C8691" t="s">
        <v>372</v>
      </c>
      <c r="D8691" t="s">
        <v>3828</v>
      </c>
      <c r="E8691" t="s">
        <v>51</v>
      </c>
      <c r="F8691" t="b">
        <v>0</v>
      </c>
      <c r="G8691" t="s">
        <v>27</v>
      </c>
      <c r="H8691" s="4">
        <v>45766.2500462963</v>
      </c>
      <c r="I8691" t="b">
        <v>1</v>
      </c>
      <c r="J8691" t="b">
        <v>0</v>
      </c>
      <c r="K8691" t="s">
        <v>24</v>
      </c>
      <c r="L8691" t="s">
        <v>36</v>
      </c>
      <c r="N8691">
        <v>95</v>
      </c>
      <c r="O8691" t="s">
        <v>88</v>
      </c>
      <c r="P8691" t="s">
        <v>11810</v>
      </c>
    </row>
    <row r="8692" spans="1:16" x14ac:dyDescent="0.25">
      <c r="A8692" t="s">
        <v>25</v>
      </c>
      <c r="B8692" t="s">
        <v>11811</v>
      </c>
      <c r="C8692" t="s">
        <v>180</v>
      </c>
      <c r="D8692" t="s">
        <v>3828</v>
      </c>
      <c r="E8692" t="s">
        <v>20</v>
      </c>
      <c r="F8692" t="b">
        <v>0</v>
      </c>
      <c r="G8692" t="s">
        <v>41</v>
      </c>
      <c r="H8692" s="4">
        <v>45766.250277777777</v>
      </c>
      <c r="I8692" t="b">
        <v>0</v>
      </c>
      <c r="J8692" t="b">
        <v>0</v>
      </c>
      <c r="K8692" t="s">
        <v>24</v>
      </c>
      <c r="L8692" t="s">
        <v>22</v>
      </c>
      <c r="M8692">
        <v>108500</v>
      </c>
      <c r="O8692" t="s">
        <v>1479</v>
      </c>
      <c r="P8692" t="s">
        <v>1245</v>
      </c>
    </row>
    <row r="8693" spans="1:16" x14ac:dyDescent="0.25">
      <c r="A8693" t="s">
        <v>0</v>
      </c>
      <c r="B8693" t="s">
        <v>11730</v>
      </c>
      <c r="C8693" t="s">
        <v>1064</v>
      </c>
      <c r="D8693" t="s">
        <v>4204</v>
      </c>
      <c r="E8693" t="s">
        <v>34</v>
      </c>
      <c r="F8693" t="b">
        <v>0</v>
      </c>
      <c r="G8693" t="s">
        <v>41</v>
      </c>
      <c r="H8693" s="4">
        <v>45766.250277777777</v>
      </c>
      <c r="I8693" t="b">
        <v>0</v>
      </c>
      <c r="J8693" t="b">
        <v>0</v>
      </c>
      <c r="K8693" t="s">
        <v>24</v>
      </c>
      <c r="L8693" t="s">
        <v>36</v>
      </c>
      <c r="N8693">
        <v>40</v>
      </c>
      <c r="O8693" t="s">
        <v>11732</v>
      </c>
    </row>
    <row r="8694" spans="1:16" x14ac:dyDescent="0.25">
      <c r="A8694" t="s">
        <v>0</v>
      </c>
      <c r="B8694" t="s">
        <v>214</v>
      </c>
      <c r="C8694" t="s">
        <v>2265</v>
      </c>
      <c r="D8694" t="s">
        <v>3828</v>
      </c>
      <c r="E8694" t="s">
        <v>20</v>
      </c>
      <c r="F8694" t="b">
        <v>0</v>
      </c>
      <c r="G8694" t="s">
        <v>41</v>
      </c>
      <c r="H8694" s="4">
        <v>45766.250277777777</v>
      </c>
      <c r="I8694" t="b">
        <v>0</v>
      </c>
      <c r="J8694" t="b">
        <v>0</v>
      </c>
      <c r="K8694" t="s">
        <v>24</v>
      </c>
      <c r="L8694" t="s">
        <v>22</v>
      </c>
      <c r="M8694">
        <v>76820</v>
      </c>
      <c r="O8694" t="s">
        <v>11733</v>
      </c>
      <c r="P8694" t="s">
        <v>11734</v>
      </c>
    </row>
    <row r="8695" spans="1:16" x14ac:dyDescent="0.25">
      <c r="A8695" t="s">
        <v>25</v>
      </c>
      <c r="B8695" t="s">
        <v>25</v>
      </c>
      <c r="C8695" t="s">
        <v>33</v>
      </c>
      <c r="D8695" t="s">
        <v>3828</v>
      </c>
      <c r="E8695" t="s">
        <v>20</v>
      </c>
      <c r="F8695" t="b">
        <v>0</v>
      </c>
      <c r="G8695" t="s">
        <v>35</v>
      </c>
      <c r="H8695" s="4">
        <v>45766.250405092593</v>
      </c>
      <c r="I8695" t="b">
        <v>1</v>
      </c>
      <c r="J8695" t="b">
        <v>0</v>
      </c>
      <c r="K8695" t="s">
        <v>24</v>
      </c>
      <c r="L8695" t="s">
        <v>22</v>
      </c>
      <c r="M8695">
        <v>102780</v>
      </c>
      <c r="O8695" t="s">
        <v>9562</v>
      </c>
      <c r="P8695" t="s">
        <v>626</v>
      </c>
    </row>
    <row r="8696" spans="1:16" x14ac:dyDescent="0.25">
      <c r="A8696" t="s">
        <v>0</v>
      </c>
      <c r="B8696" t="s">
        <v>0</v>
      </c>
      <c r="C8696" t="s">
        <v>2116</v>
      </c>
      <c r="D8696" t="s">
        <v>7035</v>
      </c>
      <c r="E8696" t="s">
        <v>20</v>
      </c>
      <c r="F8696" t="b">
        <v>0</v>
      </c>
      <c r="G8696" t="s">
        <v>35</v>
      </c>
      <c r="H8696" s="4">
        <v>45766.250405092593</v>
      </c>
      <c r="I8696" t="b">
        <v>0</v>
      </c>
      <c r="J8696" t="b">
        <v>0</v>
      </c>
      <c r="K8696" t="s">
        <v>24</v>
      </c>
      <c r="L8696" t="s">
        <v>22</v>
      </c>
      <c r="M8696">
        <v>101287.5</v>
      </c>
      <c r="O8696" t="s">
        <v>522</v>
      </c>
      <c r="P8696" t="s">
        <v>11812</v>
      </c>
    </row>
    <row r="8697" spans="1:16" x14ac:dyDescent="0.25">
      <c r="A8697" t="s">
        <v>0</v>
      </c>
      <c r="B8697" t="s">
        <v>9145</v>
      </c>
      <c r="C8697" t="s">
        <v>1923</v>
      </c>
      <c r="D8697" t="s">
        <v>2298</v>
      </c>
      <c r="E8697" t="s">
        <v>20</v>
      </c>
      <c r="F8697" t="b">
        <v>0</v>
      </c>
      <c r="G8697" t="s">
        <v>30</v>
      </c>
      <c r="H8697" s="4">
        <v>45766.250532407408</v>
      </c>
      <c r="I8697" t="b">
        <v>0</v>
      </c>
      <c r="J8697" t="b">
        <v>0</v>
      </c>
      <c r="K8697" t="s">
        <v>24</v>
      </c>
      <c r="L8697" t="s">
        <v>22</v>
      </c>
      <c r="M8697">
        <v>89500</v>
      </c>
      <c r="O8697" t="s">
        <v>9146</v>
      </c>
      <c r="P8697" t="s">
        <v>9147</v>
      </c>
    </row>
    <row r="8698" spans="1:16" x14ac:dyDescent="0.25">
      <c r="A8698" t="s">
        <v>25</v>
      </c>
      <c r="B8698" t="s">
        <v>11813</v>
      </c>
      <c r="C8698" t="s">
        <v>151</v>
      </c>
      <c r="D8698" t="s">
        <v>11814</v>
      </c>
      <c r="E8698" t="s">
        <v>20</v>
      </c>
      <c r="F8698" t="b">
        <v>0</v>
      </c>
      <c r="G8698" t="s">
        <v>30</v>
      </c>
      <c r="H8698" s="4">
        <v>45766.250532407408</v>
      </c>
      <c r="I8698" t="b">
        <v>0</v>
      </c>
      <c r="J8698" t="b">
        <v>1</v>
      </c>
      <c r="K8698" t="s">
        <v>24</v>
      </c>
      <c r="L8698" t="s">
        <v>22</v>
      </c>
      <c r="M8698">
        <v>105000</v>
      </c>
      <c r="O8698" t="s">
        <v>2420</v>
      </c>
    </row>
    <row r="8699" spans="1:16" x14ac:dyDescent="0.25">
      <c r="A8699" t="s">
        <v>1</v>
      </c>
      <c r="B8699" t="s">
        <v>410</v>
      </c>
      <c r="C8699" t="s">
        <v>49</v>
      </c>
      <c r="D8699" t="s">
        <v>4071</v>
      </c>
      <c r="E8699" t="s">
        <v>20</v>
      </c>
      <c r="F8699" t="b">
        <v>0</v>
      </c>
      <c r="G8699" t="s">
        <v>41</v>
      </c>
      <c r="H8699" s="4">
        <v>45766.250833333332</v>
      </c>
      <c r="I8699" t="b">
        <v>0</v>
      </c>
      <c r="J8699" t="b">
        <v>0</v>
      </c>
      <c r="K8699" t="s">
        <v>24</v>
      </c>
      <c r="L8699" t="s">
        <v>22</v>
      </c>
      <c r="M8699">
        <v>132756.59375</v>
      </c>
      <c r="O8699" t="s">
        <v>10024</v>
      </c>
      <c r="P8699" t="s">
        <v>249</v>
      </c>
    </row>
    <row r="8700" spans="1:16" x14ac:dyDescent="0.25">
      <c r="A8700" t="s">
        <v>1</v>
      </c>
      <c r="B8700" t="s">
        <v>467</v>
      </c>
      <c r="C8700" t="s">
        <v>151</v>
      </c>
      <c r="D8700" t="s">
        <v>4099</v>
      </c>
      <c r="E8700" t="s">
        <v>20</v>
      </c>
      <c r="F8700" t="b">
        <v>0</v>
      </c>
      <c r="G8700" t="s">
        <v>30</v>
      </c>
      <c r="H8700" s="4">
        <v>45766.251122685193</v>
      </c>
      <c r="I8700" t="b">
        <v>0</v>
      </c>
      <c r="J8700" t="b">
        <v>1</v>
      </c>
      <c r="K8700" t="s">
        <v>24</v>
      </c>
      <c r="L8700" t="s">
        <v>22</v>
      </c>
      <c r="M8700">
        <v>152955</v>
      </c>
      <c r="O8700" t="s">
        <v>254</v>
      </c>
      <c r="P8700" t="s">
        <v>119</v>
      </c>
    </row>
    <row r="8701" spans="1:16" x14ac:dyDescent="0.25">
      <c r="A8701" t="s">
        <v>2</v>
      </c>
      <c r="B8701" t="s">
        <v>11815</v>
      </c>
      <c r="C8701" t="s">
        <v>39</v>
      </c>
      <c r="D8701" t="s">
        <v>3600</v>
      </c>
      <c r="E8701" t="s">
        <v>51</v>
      </c>
      <c r="F8701" t="b">
        <v>1</v>
      </c>
      <c r="G8701" t="s">
        <v>41</v>
      </c>
      <c r="H8701" s="4">
        <v>45766.251655092587</v>
      </c>
      <c r="I8701" t="b">
        <v>1</v>
      </c>
      <c r="J8701" t="b">
        <v>0</v>
      </c>
      <c r="K8701" t="s">
        <v>24</v>
      </c>
      <c r="L8701" t="s">
        <v>36</v>
      </c>
      <c r="N8701">
        <v>80</v>
      </c>
      <c r="O8701" t="s">
        <v>2796</v>
      </c>
      <c r="P8701" t="s">
        <v>11816</v>
      </c>
    </row>
    <row r="8702" spans="1:16" x14ac:dyDescent="0.25">
      <c r="A8702" t="s">
        <v>40</v>
      </c>
      <c r="B8702" t="s">
        <v>40</v>
      </c>
      <c r="C8702" t="s">
        <v>395</v>
      </c>
      <c r="D8702" t="s">
        <v>3972</v>
      </c>
      <c r="E8702" t="s">
        <v>20</v>
      </c>
      <c r="F8702" t="b">
        <v>0</v>
      </c>
      <c r="G8702" t="s">
        <v>35</v>
      </c>
      <c r="H8702" s="4">
        <v>45766.252002314817</v>
      </c>
      <c r="I8702" t="b">
        <v>0</v>
      </c>
      <c r="J8702" t="b">
        <v>1</v>
      </c>
      <c r="K8702" t="s">
        <v>24</v>
      </c>
      <c r="L8702" t="s">
        <v>22</v>
      </c>
      <c r="M8702">
        <v>125000</v>
      </c>
      <c r="O8702" t="s">
        <v>123</v>
      </c>
    </row>
    <row r="8703" spans="1:16" x14ac:dyDescent="0.25">
      <c r="A8703" t="s">
        <v>40</v>
      </c>
      <c r="B8703" t="s">
        <v>7091</v>
      </c>
      <c r="C8703" t="s">
        <v>555</v>
      </c>
      <c r="D8703" t="s">
        <v>3978</v>
      </c>
      <c r="E8703" t="s">
        <v>20</v>
      </c>
      <c r="F8703" t="b">
        <v>0</v>
      </c>
      <c r="G8703" t="s">
        <v>30</v>
      </c>
      <c r="H8703" s="4">
        <v>45766.25203703704</v>
      </c>
      <c r="I8703" t="b">
        <v>0</v>
      </c>
      <c r="J8703" t="b">
        <v>0</v>
      </c>
      <c r="K8703" t="s">
        <v>24</v>
      </c>
      <c r="L8703" t="s">
        <v>22</v>
      </c>
      <c r="M8703">
        <v>120000</v>
      </c>
      <c r="O8703" t="s">
        <v>75</v>
      </c>
      <c r="P8703" t="s">
        <v>7092</v>
      </c>
    </row>
    <row r="8704" spans="1:16" x14ac:dyDescent="0.25">
      <c r="A8704" t="s">
        <v>0</v>
      </c>
      <c r="B8704" t="s">
        <v>5905</v>
      </c>
      <c r="C8704" t="s">
        <v>298</v>
      </c>
      <c r="D8704" t="s">
        <v>4034</v>
      </c>
      <c r="E8704" t="s">
        <v>20</v>
      </c>
      <c r="F8704" t="b">
        <v>0</v>
      </c>
      <c r="G8704" t="s">
        <v>298</v>
      </c>
      <c r="H8704" s="4">
        <v>45766.258298611108</v>
      </c>
      <c r="I8704" t="b">
        <v>0</v>
      </c>
      <c r="J8704" t="b">
        <v>0</v>
      </c>
      <c r="K8704" t="s">
        <v>298</v>
      </c>
      <c r="L8704" t="s">
        <v>22</v>
      </c>
      <c r="M8704">
        <v>53560</v>
      </c>
      <c r="O8704" t="s">
        <v>5907</v>
      </c>
      <c r="P8704" t="s">
        <v>1503</v>
      </c>
    </row>
    <row r="8705" spans="1:16" x14ac:dyDescent="0.25">
      <c r="A8705" t="s">
        <v>19</v>
      </c>
      <c r="B8705" t="s">
        <v>11817</v>
      </c>
      <c r="C8705" t="s">
        <v>39</v>
      </c>
      <c r="D8705" t="s">
        <v>11617</v>
      </c>
      <c r="E8705" t="s">
        <v>20</v>
      </c>
      <c r="F8705" t="b">
        <v>1</v>
      </c>
      <c r="G8705" t="s">
        <v>1775</v>
      </c>
      <c r="H8705" s="4">
        <v>45766.265046296299</v>
      </c>
      <c r="I8705" t="b">
        <v>0</v>
      </c>
      <c r="J8705" t="b">
        <v>1</v>
      </c>
      <c r="K8705" t="s">
        <v>1775</v>
      </c>
      <c r="L8705" t="s">
        <v>22</v>
      </c>
      <c r="M8705">
        <v>166860</v>
      </c>
      <c r="O8705" t="s">
        <v>254</v>
      </c>
      <c r="P8705" t="s">
        <v>11818</v>
      </c>
    </row>
    <row r="8706" spans="1:16" x14ac:dyDescent="0.25">
      <c r="A8706" t="s">
        <v>40</v>
      </c>
      <c r="B8706" t="s">
        <v>11819</v>
      </c>
      <c r="C8706" t="s">
        <v>39</v>
      </c>
      <c r="D8706" t="s">
        <v>5914</v>
      </c>
      <c r="E8706" t="s">
        <v>20</v>
      </c>
      <c r="F8706" t="b">
        <v>1</v>
      </c>
      <c r="G8706" t="s">
        <v>2846</v>
      </c>
      <c r="H8706" s="4">
        <v>45766.270624999997</v>
      </c>
      <c r="I8706" t="b">
        <v>0</v>
      </c>
      <c r="J8706" t="b">
        <v>1</v>
      </c>
      <c r="K8706" t="s">
        <v>2846</v>
      </c>
      <c r="L8706" t="s">
        <v>22</v>
      </c>
      <c r="M8706">
        <v>157590</v>
      </c>
      <c r="O8706" t="s">
        <v>254</v>
      </c>
      <c r="P8706" t="s">
        <v>11820</v>
      </c>
    </row>
    <row r="8707" spans="1:16" x14ac:dyDescent="0.25">
      <c r="A8707" t="s">
        <v>2</v>
      </c>
      <c r="B8707" t="s">
        <v>1286</v>
      </c>
      <c r="C8707" t="s">
        <v>292</v>
      </c>
      <c r="D8707" t="s">
        <v>3969</v>
      </c>
      <c r="E8707" t="s">
        <v>20</v>
      </c>
      <c r="F8707" t="b">
        <v>0</v>
      </c>
      <c r="G8707" t="s">
        <v>30</v>
      </c>
      <c r="H8707" s="4">
        <v>45766.292812500003</v>
      </c>
      <c r="I8707" t="b">
        <v>0</v>
      </c>
      <c r="J8707" t="b">
        <v>1</v>
      </c>
      <c r="K8707" t="s">
        <v>24</v>
      </c>
      <c r="L8707" t="s">
        <v>22</v>
      </c>
      <c r="M8707">
        <v>103000</v>
      </c>
      <c r="O8707" t="s">
        <v>72</v>
      </c>
      <c r="P8707" t="s">
        <v>11821</v>
      </c>
    </row>
    <row r="8708" spans="1:16" x14ac:dyDescent="0.25">
      <c r="A8708" t="s">
        <v>0</v>
      </c>
      <c r="B8708" t="s">
        <v>11822</v>
      </c>
      <c r="C8708" t="s">
        <v>400</v>
      </c>
      <c r="D8708" t="s">
        <v>3956</v>
      </c>
      <c r="E8708" t="s">
        <v>20</v>
      </c>
      <c r="F8708" t="b">
        <v>0</v>
      </c>
      <c r="G8708" t="s">
        <v>30</v>
      </c>
      <c r="H8708" s="4">
        <v>45766.333912037036</v>
      </c>
      <c r="I8708" t="b">
        <v>0</v>
      </c>
      <c r="J8708" t="b">
        <v>1</v>
      </c>
      <c r="K8708" t="s">
        <v>24</v>
      </c>
      <c r="L8708" t="s">
        <v>36</v>
      </c>
      <c r="N8708">
        <v>18.069999694824219</v>
      </c>
      <c r="O8708" t="s">
        <v>1162</v>
      </c>
      <c r="P8708" t="s">
        <v>280</v>
      </c>
    </row>
    <row r="8709" spans="1:16" x14ac:dyDescent="0.25">
      <c r="A8709" t="s">
        <v>0</v>
      </c>
      <c r="B8709" t="s">
        <v>11823</v>
      </c>
      <c r="C8709" t="s">
        <v>316</v>
      </c>
      <c r="D8709" t="s">
        <v>3969</v>
      </c>
      <c r="E8709" t="s">
        <v>20</v>
      </c>
      <c r="F8709" t="b">
        <v>0</v>
      </c>
      <c r="G8709" t="s">
        <v>35</v>
      </c>
      <c r="H8709" s="4">
        <v>45766.375451388893</v>
      </c>
      <c r="I8709" t="b">
        <v>0</v>
      </c>
      <c r="J8709" t="b">
        <v>1</v>
      </c>
      <c r="K8709" t="s">
        <v>24</v>
      </c>
      <c r="L8709" t="s">
        <v>22</v>
      </c>
      <c r="M8709">
        <v>100000</v>
      </c>
      <c r="O8709" t="s">
        <v>800</v>
      </c>
      <c r="P8709" t="s">
        <v>11824</v>
      </c>
    </row>
    <row r="8710" spans="1:16" x14ac:dyDescent="0.25">
      <c r="A8710" t="s">
        <v>0</v>
      </c>
      <c r="B8710" t="s">
        <v>3563</v>
      </c>
      <c r="C8710" t="s">
        <v>509</v>
      </c>
      <c r="D8710" t="s">
        <v>4083</v>
      </c>
      <c r="E8710" t="s">
        <v>20</v>
      </c>
      <c r="F8710" t="b">
        <v>0</v>
      </c>
      <c r="G8710" t="s">
        <v>35</v>
      </c>
      <c r="H8710" s="4">
        <v>45766.375486111108</v>
      </c>
      <c r="I8710" t="b">
        <v>0</v>
      </c>
      <c r="J8710" t="b">
        <v>0</v>
      </c>
      <c r="K8710" t="s">
        <v>24</v>
      </c>
      <c r="L8710" t="s">
        <v>22</v>
      </c>
      <c r="M8710">
        <v>105000</v>
      </c>
      <c r="O8710" t="s">
        <v>10588</v>
      </c>
      <c r="P8710" t="s">
        <v>3392</v>
      </c>
    </row>
    <row r="8711" spans="1:16" x14ac:dyDescent="0.25">
      <c r="A8711" t="s">
        <v>0</v>
      </c>
      <c r="B8711" t="s">
        <v>11825</v>
      </c>
      <c r="C8711" t="s">
        <v>1233</v>
      </c>
      <c r="D8711" t="s">
        <v>3972</v>
      </c>
      <c r="E8711" t="s">
        <v>20</v>
      </c>
      <c r="F8711" t="b">
        <v>0</v>
      </c>
      <c r="G8711" t="s">
        <v>30</v>
      </c>
      <c r="H8711" s="4">
        <v>45766.375567129631</v>
      </c>
      <c r="I8711" t="b">
        <v>0</v>
      </c>
      <c r="J8711" t="b">
        <v>0</v>
      </c>
      <c r="K8711" t="s">
        <v>24</v>
      </c>
      <c r="L8711" t="s">
        <v>22</v>
      </c>
      <c r="M8711">
        <v>155000</v>
      </c>
      <c r="O8711" t="s">
        <v>299</v>
      </c>
      <c r="P8711" t="s">
        <v>11826</v>
      </c>
    </row>
    <row r="8712" spans="1:16" x14ac:dyDescent="0.25">
      <c r="A8712" t="s">
        <v>0</v>
      </c>
      <c r="B8712" t="s">
        <v>11827</v>
      </c>
      <c r="C8712" t="s">
        <v>122</v>
      </c>
      <c r="D8712" t="s">
        <v>3972</v>
      </c>
      <c r="E8712" t="s">
        <v>20</v>
      </c>
      <c r="F8712" t="b">
        <v>0</v>
      </c>
      <c r="G8712" t="s">
        <v>52</v>
      </c>
      <c r="H8712" s="4">
        <v>45766.375740740739</v>
      </c>
      <c r="I8712" t="b">
        <v>0</v>
      </c>
      <c r="J8712" t="b">
        <v>1</v>
      </c>
      <c r="K8712" t="s">
        <v>24</v>
      </c>
      <c r="L8712" t="s">
        <v>22</v>
      </c>
      <c r="M8712">
        <v>98650</v>
      </c>
      <c r="O8712" t="s">
        <v>173</v>
      </c>
    </row>
    <row r="8713" spans="1:16" x14ac:dyDescent="0.25">
      <c r="A8713" t="s">
        <v>0</v>
      </c>
      <c r="B8713" t="s">
        <v>11828</v>
      </c>
      <c r="C8713" t="s">
        <v>24</v>
      </c>
      <c r="D8713" t="s">
        <v>4034</v>
      </c>
      <c r="E8713" t="s">
        <v>20</v>
      </c>
      <c r="F8713" t="b">
        <v>0</v>
      </c>
      <c r="G8713" t="s">
        <v>27</v>
      </c>
      <c r="H8713" s="4">
        <v>45766.376354166663</v>
      </c>
      <c r="I8713" t="b">
        <v>0</v>
      </c>
      <c r="J8713" t="b">
        <v>0</v>
      </c>
      <c r="K8713" t="s">
        <v>24</v>
      </c>
      <c r="L8713" t="s">
        <v>22</v>
      </c>
      <c r="M8713">
        <v>94264.5</v>
      </c>
      <c r="O8713" t="s">
        <v>11829</v>
      </c>
      <c r="P8713" t="s">
        <v>338</v>
      </c>
    </row>
    <row r="8714" spans="1:16" x14ac:dyDescent="0.25">
      <c r="A8714" t="s">
        <v>2</v>
      </c>
      <c r="B8714" t="s">
        <v>9366</v>
      </c>
      <c r="C8714" t="s">
        <v>1828</v>
      </c>
      <c r="D8714" t="s">
        <v>3828</v>
      </c>
      <c r="E8714" t="s">
        <v>20</v>
      </c>
      <c r="F8714" t="b">
        <v>0</v>
      </c>
      <c r="G8714" t="s">
        <v>41</v>
      </c>
      <c r="H8714" s="4">
        <v>45766.37667824074</v>
      </c>
      <c r="I8714" t="b">
        <v>0</v>
      </c>
      <c r="J8714" t="b">
        <v>1</v>
      </c>
      <c r="K8714" t="s">
        <v>24</v>
      </c>
      <c r="L8714" t="s">
        <v>22</v>
      </c>
      <c r="M8714">
        <v>90750</v>
      </c>
      <c r="O8714" t="s">
        <v>3185</v>
      </c>
      <c r="P8714" t="s">
        <v>9367</v>
      </c>
    </row>
    <row r="8715" spans="1:16" x14ac:dyDescent="0.25">
      <c r="A8715" t="s">
        <v>25</v>
      </c>
      <c r="B8715" t="s">
        <v>10326</v>
      </c>
      <c r="C8715" t="s">
        <v>1316</v>
      </c>
      <c r="D8715" t="s">
        <v>4083</v>
      </c>
      <c r="E8715" t="s">
        <v>20</v>
      </c>
      <c r="F8715" t="b">
        <v>0</v>
      </c>
      <c r="G8715" t="s">
        <v>41</v>
      </c>
      <c r="H8715" s="4">
        <v>45766.417025462957</v>
      </c>
      <c r="I8715" t="b">
        <v>0</v>
      </c>
      <c r="J8715" t="b">
        <v>0</v>
      </c>
      <c r="K8715" t="s">
        <v>24</v>
      </c>
      <c r="L8715" t="s">
        <v>22</v>
      </c>
      <c r="M8715">
        <v>120000</v>
      </c>
      <c r="O8715" t="s">
        <v>1317</v>
      </c>
      <c r="P8715" t="s">
        <v>10327</v>
      </c>
    </row>
    <row r="8716" spans="1:16" x14ac:dyDescent="0.25">
      <c r="A8716" t="s">
        <v>0</v>
      </c>
      <c r="B8716" t="s">
        <v>0</v>
      </c>
      <c r="C8716" t="s">
        <v>6801</v>
      </c>
      <c r="D8716" t="s">
        <v>4083</v>
      </c>
      <c r="E8716" t="s">
        <v>20</v>
      </c>
      <c r="F8716" t="b">
        <v>0</v>
      </c>
      <c r="G8716" t="s">
        <v>35</v>
      </c>
      <c r="H8716" s="4">
        <v>45766.417129629634</v>
      </c>
      <c r="I8716" t="b">
        <v>1</v>
      </c>
      <c r="J8716" t="b">
        <v>0</v>
      </c>
      <c r="K8716" t="s">
        <v>24</v>
      </c>
      <c r="L8716" t="s">
        <v>22</v>
      </c>
      <c r="M8716">
        <v>97500</v>
      </c>
      <c r="O8716" t="s">
        <v>482</v>
      </c>
      <c r="P8716" t="s">
        <v>2752</v>
      </c>
    </row>
    <row r="8717" spans="1:16" x14ac:dyDescent="0.25">
      <c r="A8717" t="s">
        <v>2</v>
      </c>
      <c r="B8717" t="s">
        <v>10929</v>
      </c>
      <c r="C8717" t="s">
        <v>236</v>
      </c>
      <c r="D8717" t="s">
        <v>2208</v>
      </c>
      <c r="E8717" t="s">
        <v>631</v>
      </c>
      <c r="F8717" t="b">
        <v>0</v>
      </c>
      <c r="G8717" t="s">
        <v>27</v>
      </c>
      <c r="H8717" s="4">
        <v>45766.418124999997</v>
      </c>
      <c r="I8717" t="b">
        <v>0</v>
      </c>
      <c r="J8717" t="b">
        <v>0</v>
      </c>
      <c r="K8717" t="s">
        <v>24</v>
      </c>
      <c r="L8717" t="s">
        <v>36</v>
      </c>
      <c r="N8717">
        <v>25</v>
      </c>
      <c r="O8717" t="s">
        <v>651</v>
      </c>
      <c r="P8717" t="s">
        <v>1955</v>
      </c>
    </row>
    <row r="8718" spans="1:16" x14ac:dyDescent="0.25">
      <c r="A8718" t="s">
        <v>40</v>
      </c>
      <c r="B8718" t="s">
        <v>57</v>
      </c>
      <c r="C8718" t="s">
        <v>2458</v>
      </c>
      <c r="D8718" t="s">
        <v>3969</v>
      </c>
      <c r="E8718" t="s">
        <v>20</v>
      </c>
      <c r="F8718" t="b">
        <v>0</v>
      </c>
      <c r="G8718" t="s">
        <v>41</v>
      </c>
      <c r="H8718" s="4">
        <v>45766.418402777781</v>
      </c>
      <c r="I8718" t="b">
        <v>0</v>
      </c>
      <c r="J8718" t="b">
        <v>1</v>
      </c>
      <c r="K8718" t="s">
        <v>24</v>
      </c>
      <c r="L8718" t="s">
        <v>22</v>
      </c>
      <c r="M8718">
        <v>140000</v>
      </c>
      <c r="O8718" t="s">
        <v>75</v>
      </c>
      <c r="P8718" t="s">
        <v>11830</v>
      </c>
    </row>
    <row r="8719" spans="1:16" x14ac:dyDescent="0.25">
      <c r="A8719" t="s">
        <v>25</v>
      </c>
      <c r="B8719" t="s">
        <v>1577</v>
      </c>
      <c r="C8719" t="s">
        <v>365</v>
      </c>
      <c r="D8719" t="s">
        <v>3956</v>
      </c>
      <c r="E8719" t="s">
        <v>34</v>
      </c>
      <c r="F8719" t="b">
        <v>0</v>
      </c>
      <c r="G8719" t="s">
        <v>27</v>
      </c>
      <c r="H8719" s="4">
        <v>45766.458449074067</v>
      </c>
      <c r="I8719" t="b">
        <v>0</v>
      </c>
      <c r="J8719" t="b">
        <v>1</v>
      </c>
      <c r="K8719" t="s">
        <v>24</v>
      </c>
      <c r="L8719" t="s">
        <v>36</v>
      </c>
      <c r="N8719">
        <v>22.694999694824219</v>
      </c>
      <c r="O8719" t="s">
        <v>8944</v>
      </c>
      <c r="P8719" t="s">
        <v>11831</v>
      </c>
    </row>
    <row r="8720" spans="1:16" x14ac:dyDescent="0.25">
      <c r="A8720" t="s">
        <v>0</v>
      </c>
      <c r="B8720" t="s">
        <v>11832</v>
      </c>
      <c r="C8720" t="s">
        <v>797</v>
      </c>
      <c r="D8720" t="s">
        <v>3956</v>
      </c>
      <c r="E8720" t="s">
        <v>34</v>
      </c>
      <c r="F8720" t="b">
        <v>0</v>
      </c>
      <c r="G8720" t="s">
        <v>41</v>
      </c>
      <c r="H8720" s="4">
        <v>45766.458611111113</v>
      </c>
      <c r="I8720" t="b">
        <v>1</v>
      </c>
      <c r="J8720" t="b">
        <v>0</v>
      </c>
      <c r="K8720" t="s">
        <v>24</v>
      </c>
      <c r="L8720" t="s">
        <v>36</v>
      </c>
      <c r="N8720">
        <v>27.5</v>
      </c>
      <c r="O8720" t="s">
        <v>1551</v>
      </c>
      <c r="P8720" t="s">
        <v>11833</v>
      </c>
    </row>
    <row r="8721" spans="1:16" x14ac:dyDescent="0.25">
      <c r="A8721" t="s">
        <v>0</v>
      </c>
      <c r="B8721" t="s">
        <v>1254</v>
      </c>
      <c r="C8721" t="s">
        <v>143</v>
      </c>
      <c r="D8721" t="s">
        <v>3956</v>
      </c>
      <c r="E8721" t="s">
        <v>34</v>
      </c>
      <c r="F8721" t="b">
        <v>0</v>
      </c>
      <c r="G8721" t="s">
        <v>35</v>
      </c>
      <c r="H8721" s="4">
        <v>45766.458796296298</v>
      </c>
      <c r="I8721" t="b">
        <v>0</v>
      </c>
      <c r="J8721" t="b">
        <v>0</v>
      </c>
      <c r="K8721" t="s">
        <v>24</v>
      </c>
      <c r="L8721" t="s">
        <v>36</v>
      </c>
      <c r="N8721">
        <v>16.510000228881839</v>
      </c>
      <c r="O8721" t="s">
        <v>2140</v>
      </c>
      <c r="P8721" t="s">
        <v>11834</v>
      </c>
    </row>
    <row r="8722" spans="1:16" x14ac:dyDescent="0.25">
      <c r="A8722" t="s">
        <v>0</v>
      </c>
      <c r="B8722" t="s">
        <v>11835</v>
      </c>
      <c r="C8722" t="s">
        <v>94</v>
      </c>
      <c r="D8722" t="s">
        <v>3972</v>
      </c>
      <c r="E8722" t="s">
        <v>20</v>
      </c>
      <c r="F8722" t="b">
        <v>0</v>
      </c>
      <c r="G8722" t="s">
        <v>30</v>
      </c>
      <c r="H8722" s="4">
        <v>45766.458923611113</v>
      </c>
      <c r="I8722" t="b">
        <v>1</v>
      </c>
      <c r="J8722" t="b">
        <v>1</v>
      </c>
      <c r="K8722" t="s">
        <v>24</v>
      </c>
      <c r="L8722" t="s">
        <v>22</v>
      </c>
      <c r="M8722">
        <v>105000</v>
      </c>
      <c r="O8722" t="s">
        <v>482</v>
      </c>
      <c r="P8722" t="s">
        <v>11836</v>
      </c>
    </row>
    <row r="8723" spans="1:16" x14ac:dyDescent="0.25">
      <c r="A8723" t="s">
        <v>0</v>
      </c>
      <c r="B8723" t="s">
        <v>11837</v>
      </c>
      <c r="C8723" t="s">
        <v>11838</v>
      </c>
      <c r="D8723" t="s">
        <v>3956</v>
      </c>
      <c r="E8723" t="s">
        <v>34</v>
      </c>
      <c r="F8723" t="b">
        <v>0</v>
      </c>
      <c r="G8723" t="s">
        <v>30</v>
      </c>
      <c r="H8723" s="4">
        <v>45766.458958333344</v>
      </c>
      <c r="I8723" t="b">
        <v>0</v>
      </c>
      <c r="J8723" t="b">
        <v>0</v>
      </c>
      <c r="K8723" t="s">
        <v>24</v>
      </c>
      <c r="L8723" t="s">
        <v>36</v>
      </c>
      <c r="N8723">
        <v>22.20999908447266</v>
      </c>
      <c r="O8723" t="s">
        <v>11839</v>
      </c>
    </row>
    <row r="8724" spans="1:16" x14ac:dyDescent="0.25">
      <c r="A8724" t="s">
        <v>2</v>
      </c>
      <c r="B8724" t="s">
        <v>1302</v>
      </c>
      <c r="C8724" t="s">
        <v>11840</v>
      </c>
      <c r="D8724" t="s">
        <v>3828</v>
      </c>
      <c r="E8724" t="s">
        <v>20</v>
      </c>
      <c r="F8724" t="b">
        <v>0</v>
      </c>
      <c r="G8724" t="s">
        <v>27</v>
      </c>
      <c r="H8724" s="4">
        <v>45766.459687499999</v>
      </c>
      <c r="I8724" t="b">
        <v>0</v>
      </c>
      <c r="J8724" t="b">
        <v>1</v>
      </c>
      <c r="K8724" t="s">
        <v>24</v>
      </c>
      <c r="L8724" t="s">
        <v>36</v>
      </c>
      <c r="N8724">
        <v>62.5</v>
      </c>
      <c r="O8724" t="s">
        <v>11841</v>
      </c>
      <c r="P8724" t="s">
        <v>11842</v>
      </c>
    </row>
    <row r="8725" spans="1:16" x14ac:dyDescent="0.25">
      <c r="A8725" t="s">
        <v>0</v>
      </c>
      <c r="B8725" t="s">
        <v>11843</v>
      </c>
      <c r="C8725" t="s">
        <v>293</v>
      </c>
      <c r="D8725" t="s">
        <v>3956</v>
      </c>
      <c r="E8725" t="s">
        <v>34</v>
      </c>
      <c r="F8725" t="b">
        <v>0</v>
      </c>
      <c r="G8725" t="s">
        <v>27</v>
      </c>
      <c r="H8725" s="4">
        <v>45766.45988425926</v>
      </c>
      <c r="I8725" t="b">
        <v>0</v>
      </c>
      <c r="J8725" t="b">
        <v>0</v>
      </c>
      <c r="K8725" t="s">
        <v>24</v>
      </c>
      <c r="L8725" t="s">
        <v>36</v>
      </c>
      <c r="N8725">
        <v>24.969999313354489</v>
      </c>
      <c r="O8725" t="s">
        <v>10863</v>
      </c>
      <c r="P8725" t="s">
        <v>2079</v>
      </c>
    </row>
    <row r="8726" spans="1:16" x14ac:dyDescent="0.25">
      <c r="A8726" t="s">
        <v>0</v>
      </c>
      <c r="B8726" t="s">
        <v>11844</v>
      </c>
      <c r="C8726" t="s">
        <v>11845</v>
      </c>
      <c r="D8726" t="s">
        <v>3969</v>
      </c>
      <c r="E8726" t="s">
        <v>20</v>
      </c>
      <c r="F8726" t="b">
        <v>0</v>
      </c>
      <c r="G8726" t="s">
        <v>52</v>
      </c>
      <c r="H8726" s="4">
        <v>45766.500717592593</v>
      </c>
      <c r="I8726" t="b">
        <v>0</v>
      </c>
      <c r="J8726" t="b">
        <v>1</v>
      </c>
      <c r="K8726" t="s">
        <v>24</v>
      </c>
      <c r="L8726" t="s">
        <v>22</v>
      </c>
      <c r="M8726">
        <v>96862.5</v>
      </c>
      <c r="O8726" t="s">
        <v>2409</v>
      </c>
      <c r="P8726" t="s">
        <v>11846</v>
      </c>
    </row>
    <row r="8727" spans="1:16" x14ac:dyDescent="0.25">
      <c r="A8727" t="s">
        <v>89</v>
      </c>
      <c r="B8727" t="s">
        <v>7598</v>
      </c>
      <c r="C8727" t="s">
        <v>151</v>
      </c>
      <c r="D8727" t="s">
        <v>3972</v>
      </c>
      <c r="E8727" t="s">
        <v>20</v>
      </c>
      <c r="F8727" t="b">
        <v>0</v>
      </c>
      <c r="G8727" t="s">
        <v>27</v>
      </c>
      <c r="H8727" s="4">
        <v>45766.501469907409</v>
      </c>
      <c r="I8727" t="b">
        <v>1</v>
      </c>
      <c r="J8727" t="b">
        <v>0</v>
      </c>
      <c r="K8727" t="s">
        <v>24</v>
      </c>
      <c r="L8727" t="s">
        <v>22</v>
      </c>
      <c r="M8727">
        <v>235000</v>
      </c>
      <c r="O8727" t="s">
        <v>435</v>
      </c>
      <c r="P8727" t="s">
        <v>7599</v>
      </c>
    </row>
    <row r="8728" spans="1:16" x14ac:dyDescent="0.25">
      <c r="A8728" t="s">
        <v>89</v>
      </c>
      <c r="B8728" t="s">
        <v>11847</v>
      </c>
      <c r="C8728" t="s">
        <v>151</v>
      </c>
      <c r="D8728" t="s">
        <v>3972</v>
      </c>
      <c r="E8728" t="s">
        <v>20</v>
      </c>
      <c r="F8728" t="b">
        <v>0</v>
      </c>
      <c r="G8728" t="s">
        <v>41</v>
      </c>
      <c r="H8728" s="4">
        <v>45766.543587962973</v>
      </c>
      <c r="I8728" t="b">
        <v>0</v>
      </c>
      <c r="J8728" t="b">
        <v>1</v>
      </c>
      <c r="K8728" t="s">
        <v>24</v>
      </c>
      <c r="L8728" t="s">
        <v>22</v>
      </c>
      <c r="M8728">
        <v>149750</v>
      </c>
      <c r="O8728" t="s">
        <v>4534</v>
      </c>
      <c r="P8728" t="s">
        <v>11848</v>
      </c>
    </row>
    <row r="8729" spans="1:16" x14ac:dyDescent="0.25">
      <c r="A8729" t="s">
        <v>0</v>
      </c>
      <c r="B8729" t="s">
        <v>11849</v>
      </c>
      <c r="C8729" t="s">
        <v>622</v>
      </c>
      <c r="D8729" t="s">
        <v>3956</v>
      </c>
      <c r="E8729" t="s">
        <v>20</v>
      </c>
      <c r="F8729" t="b">
        <v>0</v>
      </c>
      <c r="G8729" t="s">
        <v>35</v>
      </c>
      <c r="H8729" s="4">
        <v>45766.583773148152</v>
      </c>
      <c r="I8729" t="b">
        <v>0</v>
      </c>
      <c r="J8729" t="b">
        <v>1</v>
      </c>
      <c r="K8729" t="s">
        <v>24</v>
      </c>
      <c r="L8729" t="s">
        <v>36</v>
      </c>
      <c r="N8729">
        <v>16.510000228881839</v>
      </c>
      <c r="O8729" t="s">
        <v>8974</v>
      </c>
      <c r="P8729" t="s">
        <v>338</v>
      </c>
    </row>
    <row r="8730" spans="1:16" x14ac:dyDescent="0.25">
      <c r="A8730" t="s">
        <v>19</v>
      </c>
      <c r="B8730" t="s">
        <v>11209</v>
      </c>
      <c r="C8730" t="s">
        <v>484</v>
      </c>
      <c r="D8730" t="s">
        <v>3956</v>
      </c>
      <c r="E8730" t="s">
        <v>20</v>
      </c>
      <c r="F8730" t="b">
        <v>0</v>
      </c>
      <c r="G8730" t="s">
        <v>27</v>
      </c>
      <c r="H8730" s="4">
        <v>45766.584247685183</v>
      </c>
      <c r="I8730" t="b">
        <v>0</v>
      </c>
      <c r="J8730" t="b">
        <v>1</v>
      </c>
      <c r="K8730" t="s">
        <v>24</v>
      </c>
      <c r="L8730" t="s">
        <v>36</v>
      </c>
      <c r="N8730">
        <v>49.895000457763672</v>
      </c>
      <c r="O8730" t="s">
        <v>2768</v>
      </c>
      <c r="P8730" t="s">
        <v>11210</v>
      </c>
    </row>
    <row r="8731" spans="1:16" x14ac:dyDescent="0.25">
      <c r="A8731" t="s">
        <v>1</v>
      </c>
      <c r="B8731" t="s">
        <v>9799</v>
      </c>
      <c r="C8731" t="s">
        <v>9800</v>
      </c>
      <c r="D8731" t="s">
        <v>3956</v>
      </c>
      <c r="E8731" t="s">
        <v>20</v>
      </c>
      <c r="F8731" t="b">
        <v>0</v>
      </c>
      <c r="G8731" t="s">
        <v>27</v>
      </c>
      <c r="H8731" s="4">
        <v>45766.58425925926</v>
      </c>
      <c r="I8731" t="b">
        <v>0</v>
      </c>
      <c r="J8731" t="b">
        <v>1</v>
      </c>
      <c r="K8731" t="s">
        <v>24</v>
      </c>
      <c r="L8731" t="s">
        <v>36</v>
      </c>
      <c r="N8731">
        <v>49.895000457763672</v>
      </c>
      <c r="O8731" t="s">
        <v>1642</v>
      </c>
      <c r="P8731" t="s">
        <v>3901</v>
      </c>
    </row>
    <row r="8732" spans="1:16" x14ac:dyDescent="0.25">
      <c r="A8732" t="s">
        <v>2</v>
      </c>
      <c r="B8732" t="s">
        <v>8582</v>
      </c>
      <c r="C8732" t="s">
        <v>11850</v>
      </c>
      <c r="D8732" t="s">
        <v>3956</v>
      </c>
      <c r="E8732" t="s">
        <v>20</v>
      </c>
      <c r="F8732" t="b">
        <v>0</v>
      </c>
      <c r="G8732" t="s">
        <v>27</v>
      </c>
      <c r="H8732" s="4">
        <v>45766.584687499999</v>
      </c>
      <c r="I8732" t="b">
        <v>0</v>
      </c>
      <c r="J8732" t="b">
        <v>1</v>
      </c>
      <c r="K8732" t="s">
        <v>24</v>
      </c>
      <c r="L8732" t="s">
        <v>36</v>
      </c>
      <c r="N8732">
        <v>45.634998321533203</v>
      </c>
      <c r="O8732" t="s">
        <v>11851</v>
      </c>
      <c r="P8732" t="s">
        <v>11852</v>
      </c>
    </row>
    <row r="8733" spans="1:16" x14ac:dyDescent="0.25">
      <c r="A8733" t="s">
        <v>40</v>
      </c>
      <c r="B8733" t="s">
        <v>11853</v>
      </c>
      <c r="C8733" t="s">
        <v>329</v>
      </c>
      <c r="D8733" t="s">
        <v>3972</v>
      </c>
      <c r="E8733" t="s">
        <v>20</v>
      </c>
      <c r="F8733" t="b">
        <v>0</v>
      </c>
      <c r="G8733" t="s">
        <v>27</v>
      </c>
      <c r="H8733" s="4">
        <v>45766.584930555553</v>
      </c>
      <c r="I8733" t="b">
        <v>0</v>
      </c>
      <c r="J8733" t="b">
        <v>1</v>
      </c>
      <c r="K8733" t="s">
        <v>24</v>
      </c>
      <c r="L8733" t="s">
        <v>22</v>
      </c>
      <c r="M8733">
        <v>160000</v>
      </c>
      <c r="O8733" t="s">
        <v>202</v>
      </c>
      <c r="P8733" t="s">
        <v>1133</v>
      </c>
    </row>
    <row r="8734" spans="1:16" x14ac:dyDescent="0.25">
      <c r="A8734" t="s">
        <v>0</v>
      </c>
      <c r="B8734" t="s">
        <v>11854</v>
      </c>
      <c r="C8734" t="s">
        <v>3211</v>
      </c>
      <c r="D8734" t="s">
        <v>4083</v>
      </c>
      <c r="E8734" t="s">
        <v>20</v>
      </c>
      <c r="F8734" t="b">
        <v>0</v>
      </c>
      <c r="G8734" t="s">
        <v>27</v>
      </c>
      <c r="H8734" s="4">
        <v>45766.625196759262</v>
      </c>
      <c r="I8734" t="b">
        <v>0</v>
      </c>
      <c r="J8734" t="b">
        <v>1</v>
      </c>
      <c r="K8734" t="s">
        <v>24</v>
      </c>
      <c r="L8734" t="s">
        <v>22</v>
      </c>
      <c r="M8734">
        <v>65779.5</v>
      </c>
      <c r="O8734" t="s">
        <v>11855</v>
      </c>
      <c r="P8734" t="s">
        <v>204</v>
      </c>
    </row>
    <row r="8735" spans="1:16" x14ac:dyDescent="0.25">
      <c r="A8735" t="s">
        <v>19</v>
      </c>
      <c r="B8735" t="s">
        <v>11856</v>
      </c>
      <c r="C8735" t="s">
        <v>44</v>
      </c>
      <c r="D8735" t="s">
        <v>3972</v>
      </c>
      <c r="E8735" t="s">
        <v>20</v>
      </c>
      <c r="F8735" t="b">
        <v>0</v>
      </c>
      <c r="G8735" t="s">
        <v>35</v>
      </c>
      <c r="H8735" s="4">
        <v>45766.628750000003</v>
      </c>
      <c r="I8735" t="b">
        <v>0</v>
      </c>
      <c r="J8735" t="b">
        <v>1</v>
      </c>
      <c r="K8735" t="s">
        <v>24</v>
      </c>
      <c r="L8735" t="s">
        <v>22</v>
      </c>
      <c r="M8735">
        <v>234000</v>
      </c>
      <c r="O8735" t="s">
        <v>1489</v>
      </c>
      <c r="P8735" t="s">
        <v>11857</v>
      </c>
    </row>
    <row r="8736" spans="1:16" x14ac:dyDescent="0.25">
      <c r="A8736" t="s">
        <v>0</v>
      </c>
      <c r="B8736" t="s">
        <v>10333</v>
      </c>
      <c r="C8736" t="s">
        <v>192</v>
      </c>
      <c r="D8736" t="s">
        <v>4083</v>
      </c>
      <c r="E8736" t="s">
        <v>20</v>
      </c>
      <c r="F8736" t="b">
        <v>0</v>
      </c>
      <c r="G8736" t="s">
        <v>52</v>
      </c>
      <c r="H8736" s="4">
        <v>45766.750821759262</v>
      </c>
      <c r="I8736" t="b">
        <v>1</v>
      </c>
      <c r="J8736" t="b">
        <v>0</v>
      </c>
      <c r="K8736" t="s">
        <v>24</v>
      </c>
      <c r="L8736" t="s">
        <v>36</v>
      </c>
      <c r="N8736">
        <v>22.694999694824219</v>
      </c>
      <c r="O8736" t="s">
        <v>3668</v>
      </c>
    </row>
    <row r="8737" spans="1:16" x14ac:dyDescent="0.25">
      <c r="A8737" t="s">
        <v>40</v>
      </c>
      <c r="B8737" t="s">
        <v>40</v>
      </c>
      <c r="C8737" t="s">
        <v>3479</v>
      </c>
      <c r="D8737" t="s">
        <v>3972</v>
      </c>
      <c r="E8737" t="s">
        <v>20</v>
      </c>
      <c r="F8737" t="b">
        <v>0</v>
      </c>
      <c r="G8737" t="s">
        <v>27</v>
      </c>
      <c r="H8737" s="4">
        <v>45766.792962962973</v>
      </c>
      <c r="I8737" t="b">
        <v>0</v>
      </c>
      <c r="J8737" t="b">
        <v>1</v>
      </c>
      <c r="K8737" t="s">
        <v>24</v>
      </c>
      <c r="L8737" t="s">
        <v>22</v>
      </c>
      <c r="M8737">
        <v>172500</v>
      </c>
      <c r="O8737" t="s">
        <v>11599</v>
      </c>
      <c r="P8737" t="s">
        <v>11600</v>
      </c>
    </row>
    <row r="8738" spans="1:16" x14ac:dyDescent="0.25">
      <c r="A8738" t="s">
        <v>25</v>
      </c>
      <c r="B8738" t="s">
        <v>11858</v>
      </c>
      <c r="C8738" t="s">
        <v>371</v>
      </c>
      <c r="D8738" t="s">
        <v>3956</v>
      </c>
      <c r="E8738" t="s">
        <v>20</v>
      </c>
      <c r="F8738" t="b">
        <v>0</v>
      </c>
      <c r="G8738" t="s">
        <v>27</v>
      </c>
      <c r="H8738" s="4">
        <v>45766.833506944437</v>
      </c>
      <c r="I8738" t="b">
        <v>1</v>
      </c>
      <c r="J8738" t="b">
        <v>1</v>
      </c>
      <c r="K8738" t="s">
        <v>24</v>
      </c>
      <c r="L8738" t="s">
        <v>36</v>
      </c>
      <c r="N8738">
        <v>26.389999389648441</v>
      </c>
      <c r="O8738" t="s">
        <v>2272</v>
      </c>
      <c r="P8738" t="s">
        <v>11859</v>
      </c>
    </row>
    <row r="8739" spans="1:16" x14ac:dyDescent="0.25">
      <c r="A8739" t="s">
        <v>0</v>
      </c>
      <c r="B8739" t="s">
        <v>11860</v>
      </c>
      <c r="C8739" t="s">
        <v>509</v>
      </c>
      <c r="D8739" t="s">
        <v>3956</v>
      </c>
      <c r="E8739" t="s">
        <v>20</v>
      </c>
      <c r="F8739" t="b">
        <v>0</v>
      </c>
      <c r="G8739" t="s">
        <v>35</v>
      </c>
      <c r="H8739" s="4">
        <v>45766.833738425928</v>
      </c>
      <c r="I8739" t="b">
        <v>0</v>
      </c>
      <c r="J8739" t="b">
        <v>1</v>
      </c>
      <c r="K8739" t="s">
        <v>24</v>
      </c>
      <c r="L8739" t="s">
        <v>36</v>
      </c>
      <c r="N8739">
        <v>16.510000228881839</v>
      </c>
      <c r="O8739" t="s">
        <v>648</v>
      </c>
      <c r="P8739" t="s">
        <v>3152</v>
      </c>
    </row>
    <row r="8740" spans="1:16" x14ac:dyDescent="0.25">
      <c r="A8740" t="s">
        <v>1</v>
      </c>
      <c r="B8740" t="s">
        <v>11861</v>
      </c>
      <c r="C8740" t="s">
        <v>33</v>
      </c>
      <c r="D8740" t="s">
        <v>3956</v>
      </c>
      <c r="E8740" t="s">
        <v>20</v>
      </c>
      <c r="F8740" t="b">
        <v>0</v>
      </c>
      <c r="G8740" t="s">
        <v>35</v>
      </c>
      <c r="H8740" s="4">
        <v>45766.833796296298</v>
      </c>
      <c r="I8740" t="b">
        <v>0</v>
      </c>
      <c r="J8740" t="b">
        <v>1</v>
      </c>
      <c r="K8740" t="s">
        <v>24</v>
      </c>
      <c r="L8740" t="s">
        <v>36</v>
      </c>
      <c r="N8740">
        <v>13.41500091552734</v>
      </c>
      <c r="O8740" t="s">
        <v>1162</v>
      </c>
      <c r="P8740" t="s">
        <v>3723</v>
      </c>
    </row>
    <row r="8741" spans="1:16" x14ac:dyDescent="0.25">
      <c r="A8741" t="s">
        <v>0</v>
      </c>
      <c r="B8741" t="s">
        <v>11862</v>
      </c>
      <c r="C8741" t="s">
        <v>2783</v>
      </c>
      <c r="D8741" t="s">
        <v>3956</v>
      </c>
      <c r="E8741" t="s">
        <v>20</v>
      </c>
      <c r="F8741" t="b">
        <v>0</v>
      </c>
      <c r="G8741" t="s">
        <v>30</v>
      </c>
      <c r="H8741" s="4">
        <v>45766.833912037036</v>
      </c>
      <c r="I8741" t="b">
        <v>0</v>
      </c>
      <c r="J8741" t="b">
        <v>1</v>
      </c>
      <c r="K8741" t="s">
        <v>24</v>
      </c>
      <c r="L8741" t="s">
        <v>36</v>
      </c>
      <c r="N8741">
        <v>26.639999389648441</v>
      </c>
      <c r="O8741" t="s">
        <v>800</v>
      </c>
      <c r="P8741" t="s">
        <v>6223</v>
      </c>
    </row>
    <row r="8742" spans="1:16" x14ac:dyDescent="0.25">
      <c r="A8742" t="s">
        <v>25</v>
      </c>
      <c r="B8742" t="s">
        <v>10187</v>
      </c>
      <c r="C8742" t="s">
        <v>276</v>
      </c>
      <c r="D8742" t="s">
        <v>3956</v>
      </c>
      <c r="E8742" t="s">
        <v>20</v>
      </c>
      <c r="F8742" t="b">
        <v>0</v>
      </c>
      <c r="G8742" t="s">
        <v>30</v>
      </c>
      <c r="H8742" s="4">
        <v>45766.833981481483</v>
      </c>
      <c r="I8742" t="b">
        <v>0</v>
      </c>
      <c r="J8742" t="b">
        <v>1</v>
      </c>
      <c r="K8742" t="s">
        <v>24</v>
      </c>
      <c r="L8742" t="s">
        <v>36</v>
      </c>
      <c r="N8742">
        <v>20.22500038146973</v>
      </c>
      <c r="O8742" t="s">
        <v>1330</v>
      </c>
      <c r="P8742" t="s">
        <v>5300</v>
      </c>
    </row>
    <row r="8743" spans="1:16" x14ac:dyDescent="0.25">
      <c r="A8743" t="s">
        <v>25</v>
      </c>
      <c r="B8743" t="s">
        <v>8556</v>
      </c>
      <c r="C8743" t="s">
        <v>5090</v>
      </c>
      <c r="D8743" t="s">
        <v>3956</v>
      </c>
      <c r="E8743" t="s">
        <v>20</v>
      </c>
      <c r="F8743" t="b">
        <v>0</v>
      </c>
      <c r="G8743" t="s">
        <v>30</v>
      </c>
      <c r="H8743" s="4">
        <v>45766.833993055552</v>
      </c>
      <c r="I8743" t="b">
        <v>0</v>
      </c>
      <c r="J8743" t="b">
        <v>1</v>
      </c>
      <c r="K8743" t="s">
        <v>24</v>
      </c>
      <c r="L8743" t="s">
        <v>36</v>
      </c>
      <c r="N8743">
        <v>20.22500038146973</v>
      </c>
      <c r="O8743" t="s">
        <v>800</v>
      </c>
      <c r="P8743" t="s">
        <v>6223</v>
      </c>
    </row>
    <row r="8744" spans="1:16" x14ac:dyDescent="0.25">
      <c r="A8744" t="s">
        <v>1</v>
      </c>
      <c r="B8744" t="s">
        <v>10304</v>
      </c>
      <c r="C8744" t="s">
        <v>306</v>
      </c>
      <c r="D8744" t="s">
        <v>3956</v>
      </c>
      <c r="E8744" t="s">
        <v>20</v>
      </c>
      <c r="F8744" t="b">
        <v>0</v>
      </c>
      <c r="G8744" t="s">
        <v>27</v>
      </c>
      <c r="H8744" s="4">
        <v>45766.83425925926</v>
      </c>
      <c r="I8744" t="b">
        <v>0</v>
      </c>
      <c r="J8744" t="b">
        <v>1</v>
      </c>
      <c r="K8744" t="s">
        <v>24</v>
      </c>
      <c r="L8744" t="s">
        <v>36</v>
      </c>
      <c r="N8744">
        <v>41.505001068115227</v>
      </c>
      <c r="O8744" t="s">
        <v>2768</v>
      </c>
      <c r="P8744" t="s">
        <v>8155</v>
      </c>
    </row>
    <row r="8745" spans="1:16" x14ac:dyDescent="0.25">
      <c r="A8745" t="s">
        <v>1</v>
      </c>
      <c r="B8745" t="s">
        <v>11863</v>
      </c>
      <c r="C8745" t="s">
        <v>140</v>
      </c>
      <c r="D8745" t="s">
        <v>3956</v>
      </c>
      <c r="E8745" t="s">
        <v>20</v>
      </c>
      <c r="F8745" t="b">
        <v>0</v>
      </c>
      <c r="G8745" t="s">
        <v>35</v>
      </c>
      <c r="H8745" s="4">
        <v>45766.834398148138</v>
      </c>
      <c r="I8745" t="b">
        <v>0</v>
      </c>
      <c r="J8745" t="b">
        <v>0</v>
      </c>
      <c r="K8745" t="s">
        <v>24</v>
      </c>
      <c r="L8745" t="s">
        <v>36</v>
      </c>
      <c r="N8745">
        <v>40.779998779296882</v>
      </c>
      <c r="O8745" t="s">
        <v>294</v>
      </c>
      <c r="P8745" t="s">
        <v>11864</v>
      </c>
    </row>
    <row r="8746" spans="1:16" x14ac:dyDescent="0.25">
      <c r="A8746" t="s">
        <v>2</v>
      </c>
      <c r="B8746" t="s">
        <v>170</v>
      </c>
      <c r="C8746" t="s">
        <v>801</v>
      </c>
      <c r="D8746" t="s">
        <v>3956</v>
      </c>
      <c r="E8746" t="s">
        <v>20</v>
      </c>
      <c r="F8746" t="b">
        <v>0</v>
      </c>
      <c r="G8746" t="s">
        <v>35</v>
      </c>
      <c r="H8746" s="4">
        <v>45766.835370370369</v>
      </c>
      <c r="I8746" t="b">
        <v>0</v>
      </c>
      <c r="J8746" t="b">
        <v>0</v>
      </c>
      <c r="K8746" t="s">
        <v>24</v>
      </c>
      <c r="L8746" t="s">
        <v>36</v>
      </c>
      <c r="N8746">
        <v>41.880001068115227</v>
      </c>
      <c r="O8746" t="s">
        <v>563</v>
      </c>
      <c r="P8746" t="s">
        <v>11865</v>
      </c>
    </row>
    <row r="8747" spans="1:16" x14ac:dyDescent="0.25">
      <c r="A8747" t="s">
        <v>0</v>
      </c>
      <c r="B8747" t="s">
        <v>11504</v>
      </c>
      <c r="C8747" t="s">
        <v>3318</v>
      </c>
      <c r="D8747" t="s">
        <v>3600</v>
      </c>
      <c r="E8747" t="s">
        <v>20</v>
      </c>
      <c r="F8747" t="b">
        <v>0</v>
      </c>
      <c r="G8747" t="s">
        <v>27</v>
      </c>
      <c r="H8747" s="4">
        <v>45766.875081018523</v>
      </c>
      <c r="I8747" t="b">
        <v>0</v>
      </c>
      <c r="J8747" t="b">
        <v>1</v>
      </c>
      <c r="K8747" t="s">
        <v>24</v>
      </c>
      <c r="L8747" t="s">
        <v>22</v>
      </c>
      <c r="M8747">
        <v>236000</v>
      </c>
      <c r="O8747" t="s">
        <v>11866</v>
      </c>
      <c r="P8747" t="s">
        <v>11507</v>
      </c>
    </row>
    <row r="8748" spans="1:16" x14ac:dyDescent="0.25">
      <c r="A8748" t="s">
        <v>1</v>
      </c>
      <c r="B8748" t="s">
        <v>11867</v>
      </c>
      <c r="C8748" t="s">
        <v>84</v>
      </c>
      <c r="D8748" t="s">
        <v>3956</v>
      </c>
      <c r="E8748" t="s">
        <v>34</v>
      </c>
      <c r="F8748" t="b">
        <v>0</v>
      </c>
      <c r="G8748" t="s">
        <v>41</v>
      </c>
      <c r="H8748" s="4">
        <v>45766.916979166657</v>
      </c>
      <c r="I8748" t="b">
        <v>0</v>
      </c>
      <c r="J8748" t="b">
        <v>0</v>
      </c>
      <c r="K8748" t="s">
        <v>24</v>
      </c>
      <c r="L8748" t="s">
        <v>36</v>
      </c>
      <c r="N8748">
        <v>43.979999542236328</v>
      </c>
      <c r="O8748" t="s">
        <v>4872</v>
      </c>
      <c r="P8748" t="s">
        <v>190</v>
      </c>
    </row>
    <row r="8749" spans="1:16" x14ac:dyDescent="0.25">
      <c r="A8749" t="s">
        <v>0</v>
      </c>
      <c r="B8749" t="s">
        <v>11868</v>
      </c>
      <c r="C8749" t="s">
        <v>122</v>
      </c>
      <c r="D8749" t="s">
        <v>4083</v>
      </c>
      <c r="E8749" t="s">
        <v>20</v>
      </c>
      <c r="F8749" t="b">
        <v>0</v>
      </c>
      <c r="G8749" t="s">
        <v>52</v>
      </c>
      <c r="H8749" s="4">
        <v>45766.91747685185</v>
      </c>
      <c r="I8749" t="b">
        <v>0</v>
      </c>
      <c r="J8749" t="b">
        <v>1</v>
      </c>
      <c r="K8749" t="s">
        <v>24</v>
      </c>
      <c r="L8749" t="s">
        <v>22</v>
      </c>
      <c r="M8749">
        <v>95800</v>
      </c>
      <c r="O8749" t="s">
        <v>11869</v>
      </c>
    </row>
    <row r="8750" spans="1:16" x14ac:dyDescent="0.25">
      <c r="A8750" t="s">
        <v>2</v>
      </c>
      <c r="B8750" t="s">
        <v>1302</v>
      </c>
      <c r="C8750" t="s">
        <v>2903</v>
      </c>
      <c r="D8750" t="s">
        <v>2208</v>
      </c>
      <c r="E8750" t="s">
        <v>20</v>
      </c>
      <c r="F8750" t="b">
        <v>0</v>
      </c>
      <c r="G8750" t="s">
        <v>27</v>
      </c>
      <c r="H8750" s="4">
        <v>45766.918043981481</v>
      </c>
      <c r="I8750" t="b">
        <v>0</v>
      </c>
      <c r="J8750" t="b">
        <v>1</v>
      </c>
      <c r="K8750" t="s">
        <v>24</v>
      </c>
      <c r="L8750" t="s">
        <v>36</v>
      </c>
      <c r="N8750">
        <v>62.5</v>
      </c>
      <c r="O8750" t="s">
        <v>11870</v>
      </c>
      <c r="P8750" t="s">
        <v>11692</v>
      </c>
    </row>
    <row r="8751" spans="1:16" x14ac:dyDescent="0.25">
      <c r="A8751" t="s">
        <v>2</v>
      </c>
      <c r="B8751" t="s">
        <v>11871</v>
      </c>
      <c r="C8751" t="s">
        <v>11872</v>
      </c>
      <c r="D8751" t="s">
        <v>3956</v>
      </c>
      <c r="E8751" t="s">
        <v>20</v>
      </c>
      <c r="F8751" t="b">
        <v>0</v>
      </c>
      <c r="G8751" t="s">
        <v>27</v>
      </c>
      <c r="H8751" s="4">
        <v>45766.918171296304</v>
      </c>
      <c r="I8751" t="b">
        <v>0</v>
      </c>
      <c r="J8751" t="b">
        <v>0</v>
      </c>
      <c r="K8751" t="s">
        <v>24</v>
      </c>
      <c r="L8751" t="s">
        <v>36</v>
      </c>
      <c r="N8751">
        <v>52.779998779296882</v>
      </c>
      <c r="O8751" t="s">
        <v>11873</v>
      </c>
      <c r="P8751" t="s">
        <v>11874</v>
      </c>
    </row>
    <row r="8752" spans="1:16" x14ac:dyDescent="0.25">
      <c r="A8752" t="s">
        <v>0</v>
      </c>
      <c r="B8752" t="s">
        <v>11542</v>
      </c>
      <c r="C8752" t="s">
        <v>167</v>
      </c>
      <c r="D8752" t="s">
        <v>3828</v>
      </c>
      <c r="E8752" t="s">
        <v>20</v>
      </c>
      <c r="F8752" t="b">
        <v>0</v>
      </c>
      <c r="G8752" t="s">
        <v>35</v>
      </c>
      <c r="H8752" s="4">
        <v>45767.250509259262</v>
      </c>
      <c r="I8752" t="b">
        <v>0</v>
      </c>
      <c r="J8752" t="b">
        <v>1</v>
      </c>
      <c r="K8752" t="s">
        <v>24</v>
      </c>
      <c r="L8752" t="s">
        <v>22</v>
      </c>
      <c r="M8752">
        <v>163500</v>
      </c>
      <c r="O8752" t="s">
        <v>524</v>
      </c>
      <c r="P8752" t="s">
        <v>753</v>
      </c>
    </row>
    <row r="8753" spans="1:16" x14ac:dyDescent="0.25">
      <c r="A8753" t="s">
        <v>0</v>
      </c>
      <c r="B8753" t="s">
        <v>11519</v>
      </c>
      <c r="C8753" t="s">
        <v>1446</v>
      </c>
      <c r="D8753" t="s">
        <v>11875</v>
      </c>
      <c r="E8753" t="s">
        <v>20</v>
      </c>
      <c r="F8753" t="b">
        <v>0</v>
      </c>
      <c r="G8753" t="s">
        <v>52</v>
      </c>
      <c r="H8753" s="4">
        <v>45767.250787037039</v>
      </c>
      <c r="I8753" t="b">
        <v>0</v>
      </c>
      <c r="J8753" t="b">
        <v>1</v>
      </c>
      <c r="K8753" t="s">
        <v>24</v>
      </c>
      <c r="L8753" t="s">
        <v>36</v>
      </c>
      <c r="N8753">
        <v>26.60000038146973</v>
      </c>
      <c r="O8753" t="s">
        <v>11520</v>
      </c>
      <c r="P8753" t="s">
        <v>249</v>
      </c>
    </row>
    <row r="8754" spans="1:16" x14ac:dyDescent="0.25">
      <c r="A8754" t="s">
        <v>1</v>
      </c>
      <c r="B8754" t="s">
        <v>11876</v>
      </c>
      <c r="C8754" t="s">
        <v>680</v>
      </c>
      <c r="D8754" t="s">
        <v>3969</v>
      </c>
      <c r="E8754" t="s">
        <v>20</v>
      </c>
      <c r="F8754" t="b">
        <v>0</v>
      </c>
      <c r="G8754" t="s">
        <v>41</v>
      </c>
      <c r="H8754" s="4">
        <v>45767.251099537039</v>
      </c>
      <c r="I8754" t="b">
        <v>0</v>
      </c>
      <c r="J8754" t="b">
        <v>1</v>
      </c>
      <c r="K8754" t="s">
        <v>24</v>
      </c>
      <c r="L8754" t="s">
        <v>22</v>
      </c>
      <c r="M8754">
        <v>132000</v>
      </c>
      <c r="O8754" t="s">
        <v>11877</v>
      </c>
      <c r="P8754" t="s">
        <v>1340</v>
      </c>
    </row>
    <row r="8755" spans="1:16" x14ac:dyDescent="0.25">
      <c r="A8755" t="s">
        <v>1</v>
      </c>
      <c r="B8755" t="s">
        <v>1</v>
      </c>
      <c r="C8755" t="s">
        <v>1325</v>
      </c>
      <c r="D8755" t="s">
        <v>3828</v>
      </c>
      <c r="E8755" t="s">
        <v>20</v>
      </c>
      <c r="F8755" t="b">
        <v>0</v>
      </c>
      <c r="G8755" t="s">
        <v>41</v>
      </c>
      <c r="H8755" s="4">
        <v>45767.251099537039</v>
      </c>
      <c r="I8755" t="b">
        <v>0</v>
      </c>
      <c r="J8755" t="b">
        <v>1</v>
      </c>
      <c r="K8755" t="s">
        <v>24</v>
      </c>
      <c r="L8755" t="s">
        <v>36</v>
      </c>
      <c r="N8755">
        <v>44.230003356933587</v>
      </c>
      <c r="O8755" t="s">
        <v>2457</v>
      </c>
      <c r="P8755" t="s">
        <v>11878</v>
      </c>
    </row>
    <row r="8756" spans="1:16" x14ac:dyDescent="0.25">
      <c r="A8756" t="s">
        <v>1</v>
      </c>
      <c r="B8756" t="s">
        <v>152</v>
      </c>
      <c r="C8756" t="s">
        <v>140</v>
      </c>
      <c r="D8756" t="s">
        <v>3600</v>
      </c>
      <c r="E8756" t="s">
        <v>20</v>
      </c>
      <c r="F8756" t="b">
        <v>0</v>
      </c>
      <c r="G8756" t="s">
        <v>35</v>
      </c>
      <c r="H8756" s="4">
        <v>45767.251192129632</v>
      </c>
      <c r="I8756" t="b">
        <v>0</v>
      </c>
      <c r="J8756" t="b">
        <v>1</v>
      </c>
      <c r="K8756" t="s">
        <v>24</v>
      </c>
      <c r="L8756" t="s">
        <v>22</v>
      </c>
      <c r="M8756">
        <v>200000</v>
      </c>
      <c r="O8756" t="s">
        <v>2665</v>
      </c>
      <c r="P8756" t="s">
        <v>11879</v>
      </c>
    </row>
    <row r="8757" spans="1:16" x14ac:dyDescent="0.25">
      <c r="A8757" t="s">
        <v>1</v>
      </c>
      <c r="B8757" t="s">
        <v>2587</v>
      </c>
      <c r="C8757" t="s">
        <v>140</v>
      </c>
      <c r="D8757" t="s">
        <v>3828</v>
      </c>
      <c r="E8757" t="s">
        <v>20</v>
      </c>
      <c r="F8757" t="b">
        <v>0</v>
      </c>
      <c r="G8757" t="s">
        <v>35</v>
      </c>
      <c r="H8757" s="4">
        <v>45767.251192129632</v>
      </c>
      <c r="I8757" t="b">
        <v>0</v>
      </c>
      <c r="J8757" t="b">
        <v>1</v>
      </c>
      <c r="K8757" t="s">
        <v>24</v>
      </c>
      <c r="L8757" t="s">
        <v>22</v>
      </c>
      <c r="M8757">
        <v>144750</v>
      </c>
      <c r="O8757" t="s">
        <v>664</v>
      </c>
      <c r="P8757" t="s">
        <v>119</v>
      </c>
    </row>
    <row r="8758" spans="1:16" x14ac:dyDescent="0.25">
      <c r="A8758" t="s">
        <v>1</v>
      </c>
      <c r="B8758" t="s">
        <v>663</v>
      </c>
      <c r="C8758" t="s">
        <v>140</v>
      </c>
      <c r="D8758" t="s">
        <v>3828</v>
      </c>
      <c r="E8758" t="s">
        <v>20</v>
      </c>
      <c r="F8758" t="b">
        <v>0</v>
      </c>
      <c r="G8758" t="s">
        <v>35</v>
      </c>
      <c r="H8758" s="4">
        <v>45767.251192129632</v>
      </c>
      <c r="I8758" t="b">
        <v>0</v>
      </c>
      <c r="J8758" t="b">
        <v>1</v>
      </c>
      <c r="K8758" t="s">
        <v>24</v>
      </c>
      <c r="L8758" t="s">
        <v>22</v>
      </c>
      <c r="M8758">
        <v>124350</v>
      </c>
      <c r="O8758" t="s">
        <v>664</v>
      </c>
      <c r="P8758" t="s">
        <v>9346</v>
      </c>
    </row>
    <row r="8759" spans="1:16" x14ac:dyDescent="0.25">
      <c r="A8759" t="s">
        <v>40</v>
      </c>
      <c r="B8759" t="s">
        <v>3469</v>
      </c>
      <c r="C8759" t="s">
        <v>11880</v>
      </c>
      <c r="D8759" t="s">
        <v>11881</v>
      </c>
      <c r="E8759" t="s">
        <v>20</v>
      </c>
      <c r="F8759" t="b">
        <v>0</v>
      </c>
      <c r="G8759" t="s">
        <v>41</v>
      </c>
      <c r="H8759" s="4">
        <v>45767.252002314817</v>
      </c>
      <c r="I8759" t="b">
        <v>0</v>
      </c>
      <c r="J8759" t="b">
        <v>0</v>
      </c>
      <c r="K8759" t="s">
        <v>24</v>
      </c>
      <c r="L8759" t="s">
        <v>22</v>
      </c>
      <c r="M8759">
        <v>191624.5</v>
      </c>
      <c r="O8759" t="s">
        <v>11881</v>
      </c>
      <c r="P8759" t="s">
        <v>11882</v>
      </c>
    </row>
    <row r="8760" spans="1:16" x14ac:dyDescent="0.25">
      <c r="A8760" t="s">
        <v>2</v>
      </c>
      <c r="B8760" t="s">
        <v>11883</v>
      </c>
      <c r="C8760" t="s">
        <v>1278</v>
      </c>
      <c r="D8760" t="s">
        <v>3828</v>
      </c>
      <c r="E8760" t="s">
        <v>20</v>
      </c>
      <c r="F8760" t="b">
        <v>0</v>
      </c>
      <c r="G8760" t="s">
        <v>30</v>
      </c>
      <c r="H8760" s="4">
        <v>45767.252835648149</v>
      </c>
      <c r="I8760" t="b">
        <v>0</v>
      </c>
      <c r="J8760" t="b">
        <v>1</v>
      </c>
      <c r="K8760" t="s">
        <v>24</v>
      </c>
      <c r="L8760" t="s">
        <v>22</v>
      </c>
      <c r="M8760">
        <v>137000</v>
      </c>
      <c r="O8760" t="s">
        <v>7965</v>
      </c>
      <c r="P8760" t="s">
        <v>11884</v>
      </c>
    </row>
    <row r="8761" spans="1:16" x14ac:dyDescent="0.25">
      <c r="A8761" t="s">
        <v>0</v>
      </c>
      <c r="B8761" t="s">
        <v>0</v>
      </c>
      <c r="C8761" t="s">
        <v>11885</v>
      </c>
      <c r="D8761" t="s">
        <v>1667</v>
      </c>
      <c r="E8761" t="s">
        <v>219</v>
      </c>
      <c r="F8761" t="b">
        <v>0</v>
      </c>
      <c r="G8761" t="s">
        <v>997</v>
      </c>
      <c r="H8761" s="4">
        <v>45767.25644675926</v>
      </c>
      <c r="I8761" t="b">
        <v>1</v>
      </c>
      <c r="J8761" t="b">
        <v>0</v>
      </c>
      <c r="K8761" t="s">
        <v>997</v>
      </c>
      <c r="L8761" t="s">
        <v>36</v>
      </c>
      <c r="N8761">
        <v>30</v>
      </c>
      <c r="O8761" t="s">
        <v>1667</v>
      </c>
      <c r="P8761" t="s">
        <v>942</v>
      </c>
    </row>
    <row r="8762" spans="1:16" x14ac:dyDescent="0.25">
      <c r="A8762" t="s">
        <v>139</v>
      </c>
      <c r="B8762" t="s">
        <v>1756</v>
      </c>
      <c r="C8762" t="s">
        <v>39</v>
      </c>
      <c r="D8762" t="s">
        <v>7657</v>
      </c>
      <c r="E8762" t="s">
        <v>20</v>
      </c>
      <c r="F8762" t="b">
        <v>1</v>
      </c>
      <c r="G8762" t="s">
        <v>2452</v>
      </c>
      <c r="H8762" s="4">
        <v>45767.275023148148</v>
      </c>
      <c r="I8762" t="b">
        <v>0</v>
      </c>
      <c r="J8762" t="b">
        <v>0</v>
      </c>
      <c r="K8762" t="s">
        <v>2452</v>
      </c>
      <c r="L8762" t="s">
        <v>22</v>
      </c>
      <c r="M8762">
        <v>62500</v>
      </c>
      <c r="O8762" t="s">
        <v>9441</v>
      </c>
      <c r="P8762" t="s">
        <v>671</v>
      </c>
    </row>
    <row r="8763" spans="1:16" x14ac:dyDescent="0.25">
      <c r="A8763" t="s">
        <v>1</v>
      </c>
      <c r="B8763" t="s">
        <v>11886</v>
      </c>
      <c r="C8763" t="s">
        <v>39</v>
      </c>
      <c r="D8763" t="s">
        <v>3956</v>
      </c>
      <c r="E8763" t="s">
        <v>20</v>
      </c>
      <c r="F8763" t="b">
        <v>1</v>
      </c>
      <c r="G8763" t="s">
        <v>23</v>
      </c>
      <c r="H8763" s="4">
        <v>45767.316064814811</v>
      </c>
      <c r="I8763" t="b">
        <v>0</v>
      </c>
      <c r="J8763" t="b">
        <v>1</v>
      </c>
      <c r="K8763" t="s">
        <v>24</v>
      </c>
      <c r="L8763" t="s">
        <v>36</v>
      </c>
      <c r="N8763">
        <v>23.264999389648441</v>
      </c>
      <c r="O8763" t="s">
        <v>3104</v>
      </c>
      <c r="P8763" t="s">
        <v>11887</v>
      </c>
    </row>
    <row r="8764" spans="1:16" x14ac:dyDescent="0.25">
      <c r="A8764" t="s">
        <v>0</v>
      </c>
      <c r="B8764" t="s">
        <v>8544</v>
      </c>
      <c r="C8764" t="s">
        <v>145</v>
      </c>
      <c r="D8764" t="s">
        <v>3956</v>
      </c>
      <c r="E8764" t="s">
        <v>20</v>
      </c>
      <c r="F8764" t="b">
        <v>0</v>
      </c>
      <c r="G8764" t="s">
        <v>27</v>
      </c>
      <c r="H8764" s="4">
        <v>45767.333541666667</v>
      </c>
      <c r="I8764" t="b">
        <v>0</v>
      </c>
      <c r="J8764" t="b">
        <v>1</v>
      </c>
      <c r="K8764" t="s">
        <v>24</v>
      </c>
      <c r="L8764" t="s">
        <v>36</v>
      </c>
      <c r="N8764">
        <v>26.389999389648441</v>
      </c>
      <c r="O8764" t="s">
        <v>971</v>
      </c>
      <c r="P8764" t="s">
        <v>1851</v>
      </c>
    </row>
    <row r="8765" spans="1:16" x14ac:dyDescent="0.25">
      <c r="A8765" t="s">
        <v>0</v>
      </c>
      <c r="B8765" t="s">
        <v>11888</v>
      </c>
      <c r="C8765" t="s">
        <v>167</v>
      </c>
      <c r="D8765" t="s">
        <v>3956</v>
      </c>
      <c r="E8765" t="s">
        <v>20</v>
      </c>
      <c r="F8765" t="b">
        <v>0</v>
      </c>
      <c r="G8765" t="s">
        <v>35</v>
      </c>
      <c r="H8765" s="4">
        <v>45767.33388888889</v>
      </c>
      <c r="I8765" t="b">
        <v>0</v>
      </c>
      <c r="J8765" t="b">
        <v>0</v>
      </c>
      <c r="K8765" t="s">
        <v>24</v>
      </c>
      <c r="L8765" t="s">
        <v>36</v>
      </c>
      <c r="N8765">
        <v>16.510000228881839</v>
      </c>
      <c r="O8765" t="s">
        <v>896</v>
      </c>
      <c r="P8765" t="s">
        <v>11889</v>
      </c>
    </row>
    <row r="8766" spans="1:16" x14ac:dyDescent="0.25">
      <c r="A8766" t="s">
        <v>2</v>
      </c>
      <c r="B8766" t="s">
        <v>11890</v>
      </c>
      <c r="C8766" t="s">
        <v>11891</v>
      </c>
      <c r="D8766" t="s">
        <v>3956</v>
      </c>
      <c r="E8766" t="s">
        <v>20</v>
      </c>
      <c r="F8766" t="b">
        <v>0</v>
      </c>
      <c r="G8766" t="s">
        <v>27</v>
      </c>
      <c r="H8766" s="4">
        <v>45767.335023148153</v>
      </c>
      <c r="I8766" t="b">
        <v>0</v>
      </c>
      <c r="J8766" t="b">
        <v>0</v>
      </c>
      <c r="K8766" t="s">
        <v>24</v>
      </c>
      <c r="L8766" t="s">
        <v>36</v>
      </c>
      <c r="N8766">
        <v>51.169998168945313</v>
      </c>
      <c r="O8766" t="s">
        <v>11892</v>
      </c>
      <c r="P8766" t="s">
        <v>11893</v>
      </c>
    </row>
    <row r="8767" spans="1:16" x14ac:dyDescent="0.25">
      <c r="A8767" t="s">
        <v>40</v>
      </c>
      <c r="B8767" t="s">
        <v>8584</v>
      </c>
      <c r="C8767" t="s">
        <v>879</v>
      </c>
      <c r="D8767" t="s">
        <v>3956</v>
      </c>
      <c r="E8767" t="s">
        <v>20</v>
      </c>
      <c r="F8767" t="b">
        <v>0</v>
      </c>
      <c r="G8767" t="s">
        <v>27</v>
      </c>
      <c r="H8767" s="4">
        <v>45767.335034722222</v>
      </c>
      <c r="I8767" t="b">
        <v>0</v>
      </c>
      <c r="J8767" t="b">
        <v>0</v>
      </c>
      <c r="K8767" t="s">
        <v>24</v>
      </c>
      <c r="L8767" t="s">
        <v>36</v>
      </c>
      <c r="N8767">
        <v>31.805000305175781</v>
      </c>
      <c r="O8767" t="s">
        <v>377</v>
      </c>
      <c r="P8767" t="s">
        <v>8576</v>
      </c>
    </row>
    <row r="8768" spans="1:16" x14ac:dyDescent="0.25">
      <c r="A8768" t="s">
        <v>28</v>
      </c>
      <c r="B8768" t="s">
        <v>11894</v>
      </c>
      <c r="C8768" t="s">
        <v>670</v>
      </c>
      <c r="D8768" t="s">
        <v>3956</v>
      </c>
      <c r="E8768" t="s">
        <v>20</v>
      </c>
      <c r="F8768" t="b">
        <v>0</v>
      </c>
      <c r="G8768" t="s">
        <v>27</v>
      </c>
      <c r="H8768" s="4">
        <v>45767.335104166668</v>
      </c>
      <c r="I8768" t="b">
        <v>0</v>
      </c>
      <c r="J8768" t="b">
        <v>0</v>
      </c>
      <c r="K8768" t="s">
        <v>24</v>
      </c>
      <c r="L8768" t="s">
        <v>36</v>
      </c>
      <c r="N8768">
        <v>41.924999237060547</v>
      </c>
      <c r="O8768" t="s">
        <v>294</v>
      </c>
      <c r="P8768" t="s">
        <v>7877</v>
      </c>
    </row>
    <row r="8769" spans="1:16" x14ac:dyDescent="0.25">
      <c r="A8769" t="s">
        <v>2</v>
      </c>
      <c r="B8769" t="s">
        <v>2</v>
      </c>
      <c r="C8769" t="s">
        <v>3691</v>
      </c>
      <c r="D8769" t="s">
        <v>3956</v>
      </c>
      <c r="E8769" t="s">
        <v>20</v>
      </c>
      <c r="F8769" t="b">
        <v>0</v>
      </c>
      <c r="G8769" t="s">
        <v>41</v>
      </c>
      <c r="H8769" s="4">
        <v>45767.335486111107</v>
      </c>
      <c r="I8769" t="b">
        <v>1</v>
      </c>
      <c r="J8769" t="b">
        <v>1</v>
      </c>
      <c r="K8769" t="s">
        <v>24</v>
      </c>
      <c r="L8769" t="s">
        <v>36</v>
      </c>
      <c r="N8769">
        <v>56.475002288818359</v>
      </c>
      <c r="O8769" t="s">
        <v>9003</v>
      </c>
      <c r="P8769" t="s">
        <v>3078</v>
      </c>
    </row>
    <row r="8770" spans="1:16" x14ac:dyDescent="0.25">
      <c r="A8770" t="s">
        <v>89</v>
      </c>
      <c r="B8770" t="s">
        <v>11895</v>
      </c>
      <c r="C8770" t="s">
        <v>11896</v>
      </c>
      <c r="D8770" t="s">
        <v>3956</v>
      </c>
      <c r="E8770" t="s">
        <v>20</v>
      </c>
      <c r="F8770" t="b">
        <v>0</v>
      </c>
      <c r="G8770" t="s">
        <v>30</v>
      </c>
      <c r="H8770" s="4">
        <v>45767.336215277777</v>
      </c>
      <c r="I8770" t="b">
        <v>0</v>
      </c>
      <c r="J8770" t="b">
        <v>1</v>
      </c>
      <c r="K8770" t="s">
        <v>24</v>
      </c>
      <c r="L8770" t="s">
        <v>36</v>
      </c>
      <c r="N8770">
        <v>47.555000305175781</v>
      </c>
      <c r="O8770" t="s">
        <v>254</v>
      </c>
      <c r="P8770" t="s">
        <v>11897</v>
      </c>
    </row>
    <row r="8771" spans="1:16" x14ac:dyDescent="0.25">
      <c r="A8771" t="s">
        <v>139</v>
      </c>
      <c r="B8771" t="s">
        <v>11898</v>
      </c>
      <c r="C8771" t="s">
        <v>11899</v>
      </c>
      <c r="D8771" t="s">
        <v>3969</v>
      </c>
      <c r="E8771" t="s">
        <v>20</v>
      </c>
      <c r="F8771" t="b">
        <v>0</v>
      </c>
      <c r="G8771" t="s">
        <v>106</v>
      </c>
      <c r="H8771" s="4">
        <v>45767.338125000002</v>
      </c>
      <c r="I8771" t="b">
        <v>1</v>
      </c>
      <c r="J8771" t="b">
        <v>0</v>
      </c>
      <c r="K8771" t="s">
        <v>106</v>
      </c>
      <c r="L8771" t="s">
        <v>22</v>
      </c>
      <c r="M8771">
        <v>100000</v>
      </c>
      <c r="O8771" t="s">
        <v>2040</v>
      </c>
      <c r="P8771" t="s">
        <v>11900</v>
      </c>
    </row>
    <row r="8772" spans="1:16" x14ac:dyDescent="0.25">
      <c r="A8772" t="s">
        <v>139</v>
      </c>
      <c r="B8772" t="s">
        <v>9117</v>
      </c>
      <c r="C8772" t="s">
        <v>1278</v>
      </c>
      <c r="D8772" t="s">
        <v>3972</v>
      </c>
      <c r="E8772" t="s">
        <v>20</v>
      </c>
      <c r="F8772" t="b">
        <v>0</v>
      </c>
      <c r="G8772" t="s">
        <v>30</v>
      </c>
      <c r="H8772" s="4">
        <v>45767.375659722216</v>
      </c>
      <c r="I8772" t="b">
        <v>1</v>
      </c>
      <c r="J8772" t="b">
        <v>1</v>
      </c>
      <c r="K8772" t="s">
        <v>24</v>
      </c>
      <c r="L8772" t="s">
        <v>22</v>
      </c>
      <c r="M8772">
        <v>85000</v>
      </c>
      <c r="O8772" t="s">
        <v>9118</v>
      </c>
      <c r="P8772" t="s">
        <v>9119</v>
      </c>
    </row>
    <row r="8773" spans="1:16" x14ac:dyDescent="0.25">
      <c r="A8773" t="s">
        <v>2</v>
      </c>
      <c r="B8773" t="s">
        <v>1059</v>
      </c>
      <c r="C8773" t="s">
        <v>1969</v>
      </c>
      <c r="D8773" t="s">
        <v>2208</v>
      </c>
      <c r="E8773" t="s">
        <v>34</v>
      </c>
      <c r="F8773" t="b">
        <v>0</v>
      </c>
      <c r="G8773" t="s">
        <v>27</v>
      </c>
      <c r="H8773" s="4">
        <v>45767.418402777781</v>
      </c>
      <c r="I8773" t="b">
        <v>0</v>
      </c>
      <c r="J8773" t="b">
        <v>1</v>
      </c>
      <c r="K8773" t="s">
        <v>24</v>
      </c>
      <c r="L8773" t="s">
        <v>22</v>
      </c>
      <c r="M8773">
        <v>135000</v>
      </c>
      <c r="O8773" t="s">
        <v>428</v>
      </c>
      <c r="P8773" t="s">
        <v>5459</v>
      </c>
    </row>
    <row r="8774" spans="1:16" x14ac:dyDescent="0.25">
      <c r="A8774" t="s">
        <v>0</v>
      </c>
      <c r="B8774" t="s">
        <v>731</v>
      </c>
      <c r="C8774" t="s">
        <v>134</v>
      </c>
      <c r="D8774" t="s">
        <v>3956</v>
      </c>
      <c r="E8774" t="s">
        <v>34</v>
      </c>
      <c r="F8774" t="b">
        <v>0</v>
      </c>
      <c r="G8774" t="s">
        <v>27</v>
      </c>
      <c r="H8774" s="4">
        <v>45767.460104166668</v>
      </c>
      <c r="I8774" t="b">
        <v>1</v>
      </c>
      <c r="J8774" t="b">
        <v>0</v>
      </c>
      <c r="K8774" t="s">
        <v>24</v>
      </c>
      <c r="L8774" t="s">
        <v>36</v>
      </c>
      <c r="N8774">
        <v>25.760000228881839</v>
      </c>
      <c r="O8774" t="s">
        <v>1373</v>
      </c>
      <c r="P8774" t="s">
        <v>3524</v>
      </c>
    </row>
    <row r="8775" spans="1:16" x14ac:dyDescent="0.25">
      <c r="A8775" t="s">
        <v>40</v>
      </c>
      <c r="B8775" t="s">
        <v>11901</v>
      </c>
      <c r="C8775" t="s">
        <v>1866</v>
      </c>
      <c r="D8775" t="s">
        <v>4092</v>
      </c>
      <c r="E8775" t="s">
        <v>20</v>
      </c>
      <c r="F8775" t="b">
        <v>0</v>
      </c>
      <c r="G8775" t="s">
        <v>27</v>
      </c>
      <c r="H8775" s="4">
        <v>45767.50172453704</v>
      </c>
      <c r="I8775" t="b">
        <v>0</v>
      </c>
      <c r="J8775" t="b">
        <v>1</v>
      </c>
      <c r="K8775" t="s">
        <v>24</v>
      </c>
      <c r="L8775" t="s">
        <v>22</v>
      </c>
      <c r="M8775">
        <v>120000</v>
      </c>
      <c r="O8775" t="s">
        <v>4683</v>
      </c>
      <c r="P8775" t="s">
        <v>11902</v>
      </c>
    </row>
    <row r="8776" spans="1:16" x14ac:dyDescent="0.25">
      <c r="A8776" t="s">
        <v>0</v>
      </c>
      <c r="B8776" t="s">
        <v>0</v>
      </c>
      <c r="C8776" t="s">
        <v>810</v>
      </c>
      <c r="D8776" t="s">
        <v>4083</v>
      </c>
      <c r="E8776" t="s">
        <v>20</v>
      </c>
      <c r="F8776" t="b">
        <v>0</v>
      </c>
      <c r="G8776" t="s">
        <v>27</v>
      </c>
      <c r="H8776" s="4">
        <v>45767.541956018518</v>
      </c>
      <c r="I8776" t="b">
        <v>0</v>
      </c>
      <c r="J8776" t="b">
        <v>0</v>
      </c>
      <c r="K8776" t="s">
        <v>24</v>
      </c>
      <c r="L8776" t="s">
        <v>36</v>
      </c>
      <c r="N8776">
        <v>22.694999694824219</v>
      </c>
      <c r="O8776" t="s">
        <v>4837</v>
      </c>
      <c r="P8776" t="s">
        <v>1198</v>
      </c>
    </row>
    <row r="8777" spans="1:16" x14ac:dyDescent="0.25">
      <c r="A8777" t="s">
        <v>0</v>
      </c>
      <c r="B8777" t="s">
        <v>11903</v>
      </c>
      <c r="C8777" t="s">
        <v>114</v>
      </c>
      <c r="D8777" t="s">
        <v>4083</v>
      </c>
      <c r="E8777" t="s">
        <v>20</v>
      </c>
      <c r="F8777" t="b">
        <v>0</v>
      </c>
      <c r="G8777" t="s">
        <v>27</v>
      </c>
      <c r="H8777" s="4">
        <v>45767.541990740741</v>
      </c>
      <c r="I8777" t="b">
        <v>0</v>
      </c>
      <c r="J8777" t="b">
        <v>0</v>
      </c>
      <c r="K8777" t="s">
        <v>24</v>
      </c>
      <c r="L8777" t="s">
        <v>22</v>
      </c>
      <c r="M8777">
        <v>97500</v>
      </c>
      <c r="O8777" t="s">
        <v>1694</v>
      </c>
      <c r="P8777" t="s">
        <v>11904</v>
      </c>
    </row>
    <row r="8778" spans="1:16" x14ac:dyDescent="0.25">
      <c r="A8778" t="s">
        <v>0</v>
      </c>
      <c r="B8778" t="s">
        <v>7446</v>
      </c>
      <c r="C8778" t="s">
        <v>585</v>
      </c>
      <c r="D8778" t="s">
        <v>4083</v>
      </c>
      <c r="E8778" t="s">
        <v>20</v>
      </c>
      <c r="F8778" t="b">
        <v>0</v>
      </c>
      <c r="G8778" t="s">
        <v>41</v>
      </c>
      <c r="H8778" s="4">
        <v>45767.54215277778</v>
      </c>
      <c r="I8778" t="b">
        <v>0</v>
      </c>
      <c r="J8778" t="b">
        <v>0</v>
      </c>
      <c r="K8778" t="s">
        <v>24</v>
      </c>
      <c r="L8778" t="s">
        <v>22</v>
      </c>
      <c r="M8778">
        <v>125000</v>
      </c>
      <c r="O8778" t="s">
        <v>374</v>
      </c>
      <c r="P8778" t="s">
        <v>7447</v>
      </c>
    </row>
    <row r="8779" spans="1:16" x14ac:dyDescent="0.25">
      <c r="A8779" t="s">
        <v>1</v>
      </c>
      <c r="B8779" t="s">
        <v>3217</v>
      </c>
      <c r="C8779" t="s">
        <v>122</v>
      </c>
      <c r="D8779" t="s">
        <v>4083</v>
      </c>
      <c r="E8779" t="s">
        <v>20</v>
      </c>
      <c r="F8779" t="b">
        <v>0</v>
      </c>
      <c r="G8779" t="s">
        <v>52</v>
      </c>
      <c r="H8779" s="4">
        <v>45767.542534722219</v>
      </c>
      <c r="I8779" t="b">
        <v>0</v>
      </c>
      <c r="J8779" t="b">
        <v>0</v>
      </c>
      <c r="K8779" t="s">
        <v>24</v>
      </c>
      <c r="L8779" t="s">
        <v>22</v>
      </c>
      <c r="M8779">
        <v>110000</v>
      </c>
      <c r="O8779" t="s">
        <v>374</v>
      </c>
      <c r="P8779" t="s">
        <v>5145</v>
      </c>
    </row>
    <row r="8780" spans="1:16" x14ac:dyDescent="0.25">
      <c r="A8780" t="s">
        <v>40</v>
      </c>
      <c r="B8780" t="s">
        <v>11905</v>
      </c>
      <c r="C8780" t="s">
        <v>192</v>
      </c>
      <c r="D8780" t="s">
        <v>4083</v>
      </c>
      <c r="E8780" t="s">
        <v>20</v>
      </c>
      <c r="F8780" t="b">
        <v>0</v>
      </c>
      <c r="G8780" t="s">
        <v>23</v>
      </c>
      <c r="H8780" s="4">
        <v>45767.566111111111</v>
      </c>
      <c r="I8780" t="b">
        <v>0</v>
      </c>
      <c r="J8780" t="b">
        <v>0</v>
      </c>
      <c r="K8780" t="s">
        <v>24</v>
      </c>
      <c r="L8780" t="s">
        <v>22</v>
      </c>
      <c r="M8780">
        <v>122520</v>
      </c>
      <c r="O8780" t="s">
        <v>3513</v>
      </c>
      <c r="P8780" t="s">
        <v>149</v>
      </c>
    </row>
    <row r="8781" spans="1:16" x14ac:dyDescent="0.25">
      <c r="A8781" t="s">
        <v>0</v>
      </c>
      <c r="B8781" t="s">
        <v>2900</v>
      </c>
      <c r="C8781" t="s">
        <v>3896</v>
      </c>
      <c r="D8781" t="s">
        <v>4083</v>
      </c>
      <c r="E8781" t="s">
        <v>20</v>
      </c>
      <c r="F8781" t="b">
        <v>0</v>
      </c>
      <c r="G8781" t="s">
        <v>41</v>
      </c>
      <c r="H8781" s="4">
        <v>45767.583819444437</v>
      </c>
      <c r="I8781" t="b">
        <v>0</v>
      </c>
      <c r="J8781" t="b">
        <v>0</v>
      </c>
      <c r="K8781" t="s">
        <v>24</v>
      </c>
      <c r="L8781" t="s">
        <v>36</v>
      </c>
      <c r="N8781">
        <v>29.95999908447266</v>
      </c>
      <c r="O8781" t="s">
        <v>10359</v>
      </c>
    </row>
    <row r="8782" spans="1:16" x14ac:dyDescent="0.25">
      <c r="A8782" t="s">
        <v>0</v>
      </c>
      <c r="B8782" t="s">
        <v>2900</v>
      </c>
      <c r="C8782" t="s">
        <v>11745</v>
      </c>
      <c r="D8782" t="s">
        <v>4083</v>
      </c>
      <c r="E8782" t="s">
        <v>20</v>
      </c>
      <c r="F8782" t="b">
        <v>0</v>
      </c>
      <c r="G8782" t="s">
        <v>41</v>
      </c>
      <c r="H8782" s="4">
        <v>45767.583819444437</v>
      </c>
      <c r="I8782" t="b">
        <v>0</v>
      </c>
      <c r="J8782" t="b">
        <v>0</v>
      </c>
      <c r="K8782" t="s">
        <v>24</v>
      </c>
      <c r="L8782" t="s">
        <v>36</v>
      </c>
      <c r="N8782">
        <v>29.95999908447266</v>
      </c>
      <c r="O8782" t="s">
        <v>10359</v>
      </c>
    </row>
    <row r="8783" spans="1:16" x14ac:dyDescent="0.25">
      <c r="A8783" t="s">
        <v>1</v>
      </c>
      <c r="B8783" t="s">
        <v>9188</v>
      </c>
      <c r="C8783" t="s">
        <v>2073</v>
      </c>
      <c r="D8783" t="s">
        <v>3956</v>
      </c>
      <c r="E8783" t="s">
        <v>20</v>
      </c>
      <c r="F8783" t="b">
        <v>0</v>
      </c>
      <c r="G8783" t="s">
        <v>27</v>
      </c>
      <c r="H8783" s="4">
        <v>45767.584328703713</v>
      </c>
      <c r="I8783" t="b">
        <v>0</v>
      </c>
      <c r="J8783" t="b">
        <v>0</v>
      </c>
      <c r="K8783" t="s">
        <v>24</v>
      </c>
      <c r="L8783" t="s">
        <v>36</v>
      </c>
      <c r="N8783">
        <v>39.069999694824219</v>
      </c>
      <c r="O8783" t="s">
        <v>2988</v>
      </c>
      <c r="P8783" t="s">
        <v>9189</v>
      </c>
    </row>
    <row r="8784" spans="1:16" x14ac:dyDescent="0.25">
      <c r="A8784" t="s">
        <v>1</v>
      </c>
      <c r="B8784" t="s">
        <v>10346</v>
      </c>
      <c r="C8784" t="s">
        <v>151</v>
      </c>
      <c r="D8784" t="s">
        <v>4083</v>
      </c>
      <c r="E8784" t="s">
        <v>20</v>
      </c>
      <c r="F8784" t="b">
        <v>0</v>
      </c>
      <c r="G8784" t="s">
        <v>30</v>
      </c>
      <c r="H8784" s="4">
        <v>45767.584814814807</v>
      </c>
      <c r="I8784" t="b">
        <v>0</v>
      </c>
      <c r="J8784" t="b">
        <v>0</v>
      </c>
      <c r="K8784" t="s">
        <v>24</v>
      </c>
      <c r="L8784" t="s">
        <v>22</v>
      </c>
      <c r="M8784">
        <v>138400</v>
      </c>
      <c r="O8784" t="s">
        <v>563</v>
      </c>
      <c r="P8784" t="s">
        <v>3641</v>
      </c>
    </row>
    <row r="8785" spans="1:16" x14ac:dyDescent="0.25">
      <c r="A8785" t="s">
        <v>0</v>
      </c>
      <c r="B8785" t="s">
        <v>3019</v>
      </c>
      <c r="C8785" t="s">
        <v>1679</v>
      </c>
      <c r="D8785" t="s">
        <v>4083</v>
      </c>
      <c r="E8785" t="s">
        <v>20</v>
      </c>
      <c r="F8785" t="b">
        <v>0</v>
      </c>
      <c r="G8785" t="s">
        <v>27</v>
      </c>
      <c r="H8785" s="4">
        <v>45767.708622685182</v>
      </c>
      <c r="I8785" t="b">
        <v>1</v>
      </c>
      <c r="J8785" t="b">
        <v>0</v>
      </c>
      <c r="K8785" t="s">
        <v>24</v>
      </c>
      <c r="L8785" t="s">
        <v>36</v>
      </c>
      <c r="N8785">
        <v>24.014999389648441</v>
      </c>
      <c r="O8785" t="s">
        <v>9516</v>
      </c>
    </row>
    <row r="8786" spans="1:16" x14ac:dyDescent="0.25">
      <c r="A8786" t="s">
        <v>0</v>
      </c>
      <c r="B8786" t="s">
        <v>2922</v>
      </c>
      <c r="C8786" t="s">
        <v>49</v>
      </c>
      <c r="D8786" t="s">
        <v>4083</v>
      </c>
      <c r="E8786" t="s">
        <v>20</v>
      </c>
      <c r="F8786" t="b">
        <v>0</v>
      </c>
      <c r="G8786" t="s">
        <v>41</v>
      </c>
      <c r="H8786" s="4">
        <v>45767.708761574067</v>
      </c>
      <c r="I8786" t="b">
        <v>1</v>
      </c>
      <c r="J8786" t="b">
        <v>0</v>
      </c>
      <c r="K8786" t="s">
        <v>24</v>
      </c>
      <c r="L8786" t="s">
        <v>22</v>
      </c>
      <c r="M8786">
        <v>100445</v>
      </c>
      <c r="O8786" t="s">
        <v>3630</v>
      </c>
      <c r="P8786" t="s">
        <v>11906</v>
      </c>
    </row>
    <row r="8787" spans="1:16" x14ac:dyDescent="0.25">
      <c r="A8787" t="s">
        <v>0</v>
      </c>
      <c r="B8787" t="s">
        <v>11907</v>
      </c>
      <c r="C8787" t="s">
        <v>400</v>
      </c>
      <c r="D8787" t="s">
        <v>3956</v>
      </c>
      <c r="E8787" t="s">
        <v>20</v>
      </c>
      <c r="F8787" t="b">
        <v>0</v>
      </c>
      <c r="G8787" t="s">
        <v>30</v>
      </c>
      <c r="H8787" s="4">
        <v>45767.709016203713</v>
      </c>
      <c r="I8787" t="b">
        <v>0</v>
      </c>
      <c r="J8787" t="b">
        <v>1</v>
      </c>
      <c r="K8787" t="s">
        <v>24</v>
      </c>
      <c r="L8787" t="s">
        <v>36</v>
      </c>
      <c r="N8787">
        <v>36.849998474121087</v>
      </c>
      <c r="O8787" t="s">
        <v>401</v>
      </c>
      <c r="P8787" t="s">
        <v>6223</v>
      </c>
    </row>
    <row r="8788" spans="1:16" x14ac:dyDescent="0.25">
      <c r="A8788" t="s">
        <v>0</v>
      </c>
      <c r="B8788" t="s">
        <v>11908</v>
      </c>
      <c r="C8788" t="s">
        <v>192</v>
      </c>
      <c r="D8788" t="s">
        <v>4083</v>
      </c>
      <c r="E8788" t="s">
        <v>860</v>
      </c>
      <c r="F8788" t="b">
        <v>0</v>
      </c>
      <c r="G8788" t="s">
        <v>23</v>
      </c>
      <c r="H8788" s="4">
        <v>45767.774293981478</v>
      </c>
      <c r="I8788" t="b">
        <v>0</v>
      </c>
      <c r="J8788" t="b">
        <v>0</v>
      </c>
      <c r="K8788" t="s">
        <v>24</v>
      </c>
      <c r="L8788" t="s">
        <v>22</v>
      </c>
      <c r="M8788">
        <v>50000</v>
      </c>
      <c r="O8788" t="s">
        <v>11909</v>
      </c>
      <c r="P8788" t="s">
        <v>346</v>
      </c>
    </row>
    <row r="8789" spans="1:16" x14ac:dyDescent="0.25">
      <c r="A8789" t="s">
        <v>2</v>
      </c>
      <c r="B8789" t="s">
        <v>11910</v>
      </c>
      <c r="C8789" t="s">
        <v>196</v>
      </c>
      <c r="D8789" t="s">
        <v>2208</v>
      </c>
      <c r="E8789" t="s">
        <v>20</v>
      </c>
      <c r="F8789" t="b">
        <v>0</v>
      </c>
      <c r="G8789" t="s">
        <v>27</v>
      </c>
      <c r="H8789" s="4">
        <v>45767.793344907397</v>
      </c>
      <c r="I8789" t="b">
        <v>0</v>
      </c>
      <c r="J8789" t="b">
        <v>0</v>
      </c>
      <c r="K8789" t="s">
        <v>24</v>
      </c>
      <c r="L8789" t="s">
        <v>22</v>
      </c>
      <c r="M8789">
        <v>125000</v>
      </c>
      <c r="O8789" t="s">
        <v>3433</v>
      </c>
      <c r="P8789" t="s">
        <v>11911</v>
      </c>
    </row>
    <row r="8790" spans="1:16" x14ac:dyDescent="0.25">
      <c r="A8790" t="s">
        <v>28</v>
      </c>
      <c r="B8790" t="s">
        <v>11912</v>
      </c>
      <c r="C8790" t="s">
        <v>2712</v>
      </c>
      <c r="D8790" t="s">
        <v>4034</v>
      </c>
      <c r="E8790" t="s">
        <v>20</v>
      </c>
      <c r="F8790" t="b">
        <v>0</v>
      </c>
      <c r="G8790" t="s">
        <v>2713</v>
      </c>
      <c r="H8790" s="4">
        <v>45768.020358796297</v>
      </c>
      <c r="I8790" t="b">
        <v>0</v>
      </c>
      <c r="J8790" t="b">
        <v>0</v>
      </c>
      <c r="K8790" t="s">
        <v>2713</v>
      </c>
      <c r="L8790" t="s">
        <v>22</v>
      </c>
      <c r="M8790">
        <v>52000</v>
      </c>
      <c r="O8790" t="s">
        <v>11913</v>
      </c>
      <c r="P8790" t="s">
        <v>438</v>
      </c>
    </row>
    <row r="8791" spans="1:16" x14ac:dyDescent="0.25">
      <c r="A8791" t="s">
        <v>0</v>
      </c>
      <c r="B8791" t="s">
        <v>10333</v>
      </c>
      <c r="C8791" t="s">
        <v>192</v>
      </c>
      <c r="D8791" t="s">
        <v>4083</v>
      </c>
      <c r="E8791" t="s">
        <v>20</v>
      </c>
      <c r="F8791" t="b">
        <v>0</v>
      </c>
      <c r="G8791" t="s">
        <v>23</v>
      </c>
      <c r="H8791" s="4">
        <v>45768.107604166667</v>
      </c>
      <c r="I8791" t="b">
        <v>1</v>
      </c>
      <c r="J8791" t="b">
        <v>1</v>
      </c>
      <c r="K8791" t="s">
        <v>24</v>
      </c>
      <c r="L8791" t="s">
        <v>36</v>
      </c>
      <c r="N8791">
        <v>22.694999694824219</v>
      </c>
      <c r="O8791" t="s">
        <v>3668</v>
      </c>
    </row>
    <row r="8792" spans="1:16" x14ac:dyDescent="0.25">
      <c r="A8792" t="s">
        <v>40</v>
      </c>
      <c r="B8792" t="s">
        <v>40</v>
      </c>
      <c r="C8792" t="s">
        <v>5765</v>
      </c>
      <c r="D8792" t="s">
        <v>11914</v>
      </c>
      <c r="E8792" t="s">
        <v>20</v>
      </c>
      <c r="F8792" t="b">
        <v>0</v>
      </c>
      <c r="G8792" t="s">
        <v>30</v>
      </c>
      <c r="H8792" s="4">
        <v>45768.127847222233</v>
      </c>
      <c r="I8792" t="b">
        <v>0</v>
      </c>
      <c r="J8792" t="b">
        <v>1</v>
      </c>
      <c r="K8792" t="s">
        <v>24</v>
      </c>
      <c r="L8792" t="s">
        <v>22</v>
      </c>
      <c r="M8792">
        <v>152500</v>
      </c>
      <c r="O8792" t="s">
        <v>3672</v>
      </c>
    </row>
    <row r="8793" spans="1:16" x14ac:dyDescent="0.25">
      <c r="A8793" t="s">
        <v>0</v>
      </c>
      <c r="B8793" t="s">
        <v>218</v>
      </c>
      <c r="C8793" t="s">
        <v>33</v>
      </c>
      <c r="D8793" t="s">
        <v>3828</v>
      </c>
      <c r="E8793" t="s">
        <v>51</v>
      </c>
      <c r="F8793" t="b">
        <v>0</v>
      </c>
      <c r="G8793" t="s">
        <v>35</v>
      </c>
      <c r="H8793" s="4">
        <v>45768.167175925933</v>
      </c>
      <c r="I8793" t="b">
        <v>0</v>
      </c>
      <c r="J8793" t="b">
        <v>0</v>
      </c>
      <c r="K8793" t="s">
        <v>24</v>
      </c>
      <c r="L8793" t="s">
        <v>22</v>
      </c>
      <c r="M8793">
        <v>50000</v>
      </c>
      <c r="O8793" t="s">
        <v>1024</v>
      </c>
      <c r="P8793" t="s">
        <v>1321</v>
      </c>
    </row>
    <row r="8794" spans="1:16" x14ac:dyDescent="0.25">
      <c r="A8794" t="s">
        <v>0</v>
      </c>
      <c r="B8794" t="s">
        <v>214</v>
      </c>
      <c r="C8794" t="s">
        <v>2265</v>
      </c>
      <c r="D8794" t="s">
        <v>2208</v>
      </c>
      <c r="E8794" t="s">
        <v>20</v>
      </c>
      <c r="F8794" t="b">
        <v>0</v>
      </c>
      <c r="G8794" t="s">
        <v>41</v>
      </c>
      <c r="H8794" s="4">
        <v>45768.250324074077</v>
      </c>
      <c r="I8794" t="b">
        <v>0</v>
      </c>
      <c r="J8794" t="b">
        <v>0</v>
      </c>
      <c r="K8794" t="s">
        <v>24</v>
      </c>
      <c r="L8794" t="s">
        <v>22</v>
      </c>
      <c r="M8794">
        <v>76820</v>
      </c>
      <c r="O8794" t="s">
        <v>11915</v>
      </c>
      <c r="P8794" t="s">
        <v>11734</v>
      </c>
    </row>
    <row r="8795" spans="1:16" x14ac:dyDescent="0.25">
      <c r="A8795" t="s">
        <v>0</v>
      </c>
      <c r="B8795" t="s">
        <v>0</v>
      </c>
      <c r="C8795" t="s">
        <v>2821</v>
      </c>
      <c r="D8795" t="s">
        <v>3828</v>
      </c>
      <c r="E8795" t="s">
        <v>20</v>
      </c>
      <c r="F8795" t="b">
        <v>0</v>
      </c>
      <c r="G8795" t="s">
        <v>41</v>
      </c>
      <c r="H8795" s="4">
        <v>45768.250405092593</v>
      </c>
      <c r="I8795" t="b">
        <v>0</v>
      </c>
      <c r="J8795" t="b">
        <v>0</v>
      </c>
      <c r="K8795" t="s">
        <v>24</v>
      </c>
      <c r="L8795" t="s">
        <v>36</v>
      </c>
      <c r="N8795">
        <v>28.845001220703121</v>
      </c>
      <c r="O8795" t="s">
        <v>11916</v>
      </c>
      <c r="P8795" t="s">
        <v>1314</v>
      </c>
    </row>
    <row r="8796" spans="1:16" x14ac:dyDescent="0.25">
      <c r="A8796" t="s">
        <v>0</v>
      </c>
      <c r="B8796" t="s">
        <v>11542</v>
      </c>
      <c r="C8796" t="s">
        <v>167</v>
      </c>
      <c r="D8796" t="s">
        <v>11917</v>
      </c>
      <c r="E8796" t="s">
        <v>20</v>
      </c>
      <c r="F8796" t="b">
        <v>0</v>
      </c>
      <c r="G8796" t="s">
        <v>35</v>
      </c>
      <c r="H8796" s="4">
        <v>45768.250416666669</v>
      </c>
      <c r="I8796" t="b">
        <v>0</v>
      </c>
      <c r="J8796" t="b">
        <v>1</v>
      </c>
      <c r="K8796" t="s">
        <v>24</v>
      </c>
      <c r="L8796" t="s">
        <v>22</v>
      </c>
      <c r="M8796">
        <v>163500</v>
      </c>
      <c r="O8796" t="s">
        <v>524</v>
      </c>
      <c r="P8796" t="s">
        <v>753</v>
      </c>
    </row>
    <row r="8797" spans="1:16" x14ac:dyDescent="0.25">
      <c r="A8797" t="s">
        <v>25</v>
      </c>
      <c r="B8797" t="s">
        <v>11813</v>
      </c>
      <c r="C8797" t="s">
        <v>151</v>
      </c>
      <c r="D8797" t="s">
        <v>3969</v>
      </c>
      <c r="E8797" t="s">
        <v>20</v>
      </c>
      <c r="F8797" t="b">
        <v>0</v>
      </c>
      <c r="G8797" t="s">
        <v>30</v>
      </c>
      <c r="H8797" s="4">
        <v>45768.250497685192</v>
      </c>
      <c r="I8797" t="b">
        <v>0</v>
      </c>
      <c r="J8797" t="b">
        <v>1</v>
      </c>
      <c r="K8797" t="s">
        <v>24</v>
      </c>
      <c r="L8797" t="s">
        <v>22</v>
      </c>
      <c r="M8797">
        <v>105000</v>
      </c>
      <c r="O8797" t="s">
        <v>11918</v>
      </c>
    </row>
    <row r="8798" spans="1:16" x14ac:dyDescent="0.25">
      <c r="A8798" t="s">
        <v>1</v>
      </c>
      <c r="B8798" t="s">
        <v>10747</v>
      </c>
      <c r="C8798" t="s">
        <v>1325</v>
      </c>
      <c r="D8798" t="s">
        <v>11919</v>
      </c>
      <c r="E8798" t="s">
        <v>20</v>
      </c>
      <c r="F8798" t="b">
        <v>0</v>
      </c>
      <c r="G8798" t="s">
        <v>41</v>
      </c>
      <c r="H8798" s="4">
        <v>45768.250925925917</v>
      </c>
      <c r="I8798" t="b">
        <v>0</v>
      </c>
      <c r="J8798" t="b">
        <v>1</v>
      </c>
      <c r="K8798" t="s">
        <v>24</v>
      </c>
      <c r="L8798" t="s">
        <v>22</v>
      </c>
      <c r="M8798">
        <v>140450</v>
      </c>
      <c r="O8798" t="s">
        <v>2057</v>
      </c>
      <c r="P8798" t="s">
        <v>10748</v>
      </c>
    </row>
    <row r="8799" spans="1:16" x14ac:dyDescent="0.25">
      <c r="A8799" t="s">
        <v>2</v>
      </c>
      <c r="B8799" t="s">
        <v>11920</v>
      </c>
      <c r="C8799" t="s">
        <v>322</v>
      </c>
      <c r="D8799" t="s">
        <v>3600</v>
      </c>
      <c r="E8799" t="s">
        <v>51</v>
      </c>
      <c r="F8799" t="b">
        <v>0</v>
      </c>
      <c r="G8799" t="s">
        <v>41</v>
      </c>
      <c r="H8799" s="4">
        <v>45768.251689814817</v>
      </c>
      <c r="I8799" t="b">
        <v>1</v>
      </c>
      <c r="J8799" t="b">
        <v>0</v>
      </c>
      <c r="K8799" t="s">
        <v>24</v>
      </c>
      <c r="L8799" t="s">
        <v>36</v>
      </c>
      <c r="N8799">
        <v>85</v>
      </c>
      <c r="O8799" t="s">
        <v>2796</v>
      </c>
      <c r="P8799" t="s">
        <v>11816</v>
      </c>
    </row>
    <row r="8800" spans="1:16" x14ac:dyDescent="0.25">
      <c r="A8800" t="s">
        <v>2</v>
      </c>
      <c r="B8800" t="s">
        <v>11921</v>
      </c>
      <c r="C8800" t="s">
        <v>11922</v>
      </c>
      <c r="D8800" t="s">
        <v>5122</v>
      </c>
      <c r="E8800" t="s">
        <v>20</v>
      </c>
      <c r="F8800" t="b">
        <v>0</v>
      </c>
      <c r="G8800" t="s">
        <v>41</v>
      </c>
      <c r="H8800" s="4">
        <v>45768.251689814817</v>
      </c>
      <c r="I8800" t="b">
        <v>0</v>
      </c>
      <c r="J8800" t="b">
        <v>1</v>
      </c>
      <c r="K8800" t="s">
        <v>24</v>
      </c>
      <c r="L8800" t="s">
        <v>22</v>
      </c>
      <c r="M8800">
        <v>145000</v>
      </c>
      <c r="O8800" t="s">
        <v>11923</v>
      </c>
      <c r="P8800" t="s">
        <v>11924</v>
      </c>
    </row>
    <row r="8801" spans="1:16" x14ac:dyDescent="0.25">
      <c r="A8801" t="s">
        <v>2</v>
      </c>
      <c r="B8801" t="s">
        <v>11925</v>
      </c>
      <c r="C8801" t="s">
        <v>39</v>
      </c>
      <c r="D8801" t="s">
        <v>7657</v>
      </c>
      <c r="E8801" t="s">
        <v>20</v>
      </c>
      <c r="F8801" t="b">
        <v>1</v>
      </c>
      <c r="G8801" t="s">
        <v>1775</v>
      </c>
      <c r="H8801" s="4">
        <v>45768.305960648147</v>
      </c>
      <c r="I8801" t="b">
        <v>1</v>
      </c>
      <c r="J8801" t="b">
        <v>0</v>
      </c>
      <c r="K8801" t="s">
        <v>1775</v>
      </c>
      <c r="L8801" t="s">
        <v>22</v>
      </c>
      <c r="M8801">
        <v>50000</v>
      </c>
      <c r="O8801" t="s">
        <v>11926</v>
      </c>
      <c r="P8801" t="s">
        <v>11927</v>
      </c>
    </row>
    <row r="8802" spans="1:16" x14ac:dyDescent="0.25">
      <c r="A8802" t="s">
        <v>0</v>
      </c>
      <c r="B8802" t="s">
        <v>11928</v>
      </c>
      <c r="C8802" t="s">
        <v>11929</v>
      </c>
      <c r="D8802" t="s">
        <v>3956</v>
      </c>
      <c r="E8802" t="s">
        <v>34</v>
      </c>
      <c r="F8802" t="b">
        <v>0</v>
      </c>
      <c r="G8802" t="s">
        <v>30</v>
      </c>
      <c r="H8802" s="4">
        <v>45768.458912037036</v>
      </c>
      <c r="I8802" t="b">
        <v>0</v>
      </c>
      <c r="J8802" t="b">
        <v>1</v>
      </c>
      <c r="K8802" t="s">
        <v>24</v>
      </c>
      <c r="L8802" t="s">
        <v>36</v>
      </c>
      <c r="N8802">
        <v>18.069999694824219</v>
      </c>
      <c r="O8802" t="s">
        <v>11930</v>
      </c>
      <c r="P8802" t="s">
        <v>11931</v>
      </c>
    </row>
    <row r="8803" spans="1:16" x14ac:dyDescent="0.25">
      <c r="A8803" t="s">
        <v>89</v>
      </c>
      <c r="B8803" t="s">
        <v>11932</v>
      </c>
      <c r="C8803" t="s">
        <v>1118</v>
      </c>
      <c r="D8803" t="s">
        <v>3972</v>
      </c>
      <c r="E8803" t="s">
        <v>51</v>
      </c>
      <c r="F8803" t="b">
        <v>0</v>
      </c>
      <c r="G8803" t="s">
        <v>23</v>
      </c>
      <c r="H8803" s="4">
        <v>45768.497800925928</v>
      </c>
      <c r="I8803" t="b">
        <v>1</v>
      </c>
      <c r="J8803" t="b">
        <v>0</v>
      </c>
      <c r="K8803" t="s">
        <v>24</v>
      </c>
      <c r="L8803" t="s">
        <v>36</v>
      </c>
      <c r="N8803">
        <v>56</v>
      </c>
      <c r="O8803" t="s">
        <v>10430</v>
      </c>
      <c r="P8803" t="s">
        <v>1134</v>
      </c>
    </row>
    <row r="8804" spans="1:16" x14ac:dyDescent="0.25">
      <c r="A8804" t="s">
        <v>40</v>
      </c>
      <c r="B8804" t="s">
        <v>11933</v>
      </c>
      <c r="C8804" t="s">
        <v>1017</v>
      </c>
      <c r="D8804" t="s">
        <v>4092</v>
      </c>
      <c r="E8804" t="s">
        <v>20</v>
      </c>
      <c r="F8804" t="b">
        <v>0</v>
      </c>
      <c r="G8804" t="s">
        <v>27</v>
      </c>
      <c r="H8804" s="4">
        <v>45768.501342592594</v>
      </c>
      <c r="I8804" t="b">
        <v>0</v>
      </c>
      <c r="J8804" t="b">
        <v>1</v>
      </c>
      <c r="K8804" t="s">
        <v>24</v>
      </c>
      <c r="L8804" t="s">
        <v>36</v>
      </c>
      <c r="N8804">
        <v>81</v>
      </c>
      <c r="O8804" t="s">
        <v>1511</v>
      </c>
      <c r="P8804" t="s">
        <v>11934</v>
      </c>
    </row>
    <row r="8805" spans="1:16" x14ac:dyDescent="0.25">
      <c r="A8805" t="s">
        <v>139</v>
      </c>
      <c r="B8805" t="s">
        <v>2126</v>
      </c>
      <c r="C8805" t="s">
        <v>94</v>
      </c>
      <c r="D8805" t="s">
        <v>483</v>
      </c>
      <c r="E8805" t="s">
        <v>51</v>
      </c>
      <c r="F8805" t="b">
        <v>0</v>
      </c>
      <c r="G8805" t="s">
        <v>30</v>
      </c>
      <c r="H8805" s="4">
        <v>45768.542245370372</v>
      </c>
      <c r="I8805" t="b">
        <v>0</v>
      </c>
      <c r="J8805" t="b">
        <v>1</v>
      </c>
      <c r="K8805" t="s">
        <v>24</v>
      </c>
      <c r="L8805" t="s">
        <v>36</v>
      </c>
      <c r="N8805">
        <v>70</v>
      </c>
      <c r="O8805" t="s">
        <v>5371</v>
      </c>
      <c r="P8805" t="s">
        <v>11935</v>
      </c>
    </row>
    <row r="8806" spans="1:16" x14ac:dyDescent="0.25">
      <c r="A8806" t="s">
        <v>2</v>
      </c>
      <c r="B8806" t="s">
        <v>11936</v>
      </c>
      <c r="C8806" t="s">
        <v>503</v>
      </c>
      <c r="D8806" t="s">
        <v>4092</v>
      </c>
      <c r="E8806" t="s">
        <v>51</v>
      </c>
      <c r="F8806" t="b">
        <v>0</v>
      </c>
      <c r="G8806" t="s">
        <v>27</v>
      </c>
      <c r="H8806" s="4">
        <v>45768.543043981481</v>
      </c>
      <c r="I8806" t="b">
        <v>1</v>
      </c>
      <c r="J8806" t="b">
        <v>1</v>
      </c>
      <c r="K8806" t="s">
        <v>24</v>
      </c>
      <c r="L8806" t="s">
        <v>36</v>
      </c>
      <c r="N8806">
        <v>50</v>
      </c>
      <c r="O8806" t="s">
        <v>4683</v>
      </c>
      <c r="P8806" t="s">
        <v>2041</v>
      </c>
    </row>
    <row r="8807" spans="1:16" x14ac:dyDescent="0.25">
      <c r="A8807" t="s">
        <v>2</v>
      </c>
      <c r="B8807" t="s">
        <v>11937</v>
      </c>
      <c r="C8807" t="s">
        <v>118</v>
      </c>
      <c r="D8807" t="s">
        <v>4177</v>
      </c>
      <c r="E8807" t="s">
        <v>20</v>
      </c>
      <c r="F8807" t="b">
        <v>0</v>
      </c>
      <c r="G8807" t="s">
        <v>41</v>
      </c>
      <c r="H8807" s="4">
        <v>45768.543576388889</v>
      </c>
      <c r="I8807" t="b">
        <v>0</v>
      </c>
      <c r="J8807" t="b">
        <v>1</v>
      </c>
      <c r="K8807" t="s">
        <v>24</v>
      </c>
      <c r="L8807" t="s">
        <v>22</v>
      </c>
      <c r="M8807">
        <v>121900</v>
      </c>
      <c r="O8807" t="s">
        <v>546</v>
      </c>
      <c r="P8807" t="s">
        <v>271</v>
      </c>
    </row>
    <row r="8808" spans="1:16" x14ac:dyDescent="0.25">
      <c r="A8808" t="s">
        <v>2</v>
      </c>
      <c r="B8808" t="s">
        <v>195</v>
      </c>
      <c r="C8808" t="s">
        <v>11938</v>
      </c>
      <c r="D8808" t="s">
        <v>3828</v>
      </c>
      <c r="E8808" t="s">
        <v>51</v>
      </c>
      <c r="F8808" t="b">
        <v>0</v>
      </c>
      <c r="G8808" t="s">
        <v>41</v>
      </c>
      <c r="H8808" s="4">
        <v>45768.543587962973</v>
      </c>
      <c r="I8808" t="b">
        <v>1</v>
      </c>
      <c r="J8808" t="b">
        <v>1</v>
      </c>
      <c r="K8808" t="s">
        <v>24</v>
      </c>
      <c r="L8808" t="s">
        <v>36</v>
      </c>
      <c r="N8808">
        <v>71.095001220703125</v>
      </c>
      <c r="O8808" t="s">
        <v>11939</v>
      </c>
      <c r="P8808" t="s">
        <v>11940</v>
      </c>
    </row>
    <row r="8809" spans="1:16" x14ac:dyDescent="0.25">
      <c r="A8809" t="s">
        <v>1</v>
      </c>
      <c r="B8809" t="s">
        <v>11941</v>
      </c>
      <c r="C8809" t="s">
        <v>151</v>
      </c>
      <c r="D8809" t="s">
        <v>3972</v>
      </c>
      <c r="E8809" t="s">
        <v>20</v>
      </c>
      <c r="F8809" t="b">
        <v>0</v>
      </c>
      <c r="G8809" t="s">
        <v>30</v>
      </c>
      <c r="H8809" s="4">
        <v>45768.583854166667</v>
      </c>
      <c r="I8809" t="b">
        <v>0</v>
      </c>
      <c r="J8809" t="b">
        <v>1</v>
      </c>
      <c r="K8809" t="s">
        <v>24</v>
      </c>
      <c r="L8809" t="s">
        <v>22</v>
      </c>
      <c r="M8809">
        <v>171500</v>
      </c>
      <c r="O8809" t="s">
        <v>1883</v>
      </c>
      <c r="P8809" t="s">
        <v>11942</v>
      </c>
    </row>
    <row r="8810" spans="1:16" x14ac:dyDescent="0.25">
      <c r="A8810" t="s">
        <v>2</v>
      </c>
      <c r="B8810" t="s">
        <v>11943</v>
      </c>
      <c r="C8810" t="s">
        <v>630</v>
      </c>
      <c r="D8810" t="s">
        <v>3972</v>
      </c>
      <c r="E8810" t="s">
        <v>20</v>
      </c>
      <c r="F8810" t="b">
        <v>0</v>
      </c>
      <c r="G8810" t="s">
        <v>27</v>
      </c>
      <c r="H8810" s="4">
        <v>45768.584849537037</v>
      </c>
      <c r="I8810" t="b">
        <v>1</v>
      </c>
      <c r="J8810" t="b">
        <v>1</v>
      </c>
      <c r="K8810" t="s">
        <v>24</v>
      </c>
      <c r="L8810" t="s">
        <v>22</v>
      </c>
      <c r="M8810">
        <v>130000</v>
      </c>
      <c r="O8810" t="s">
        <v>483</v>
      </c>
      <c r="P8810" t="s">
        <v>11944</v>
      </c>
    </row>
    <row r="8811" spans="1:16" x14ac:dyDescent="0.25">
      <c r="A8811" t="s">
        <v>25</v>
      </c>
      <c r="B8811" t="s">
        <v>9137</v>
      </c>
      <c r="C8811" t="s">
        <v>713</v>
      </c>
      <c r="D8811" t="s">
        <v>7852</v>
      </c>
      <c r="E8811" t="s">
        <v>20</v>
      </c>
      <c r="F8811" t="b">
        <v>0</v>
      </c>
      <c r="G8811" t="s">
        <v>23</v>
      </c>
      <c r="H8811" s="4">
        <v>45768.622766203713</v>
      </c>
      <c r="I8811" t="b">
        <v>0</v>
      </c>
      <c r="J8811" t="b">
        <v>1</v>
      </c>
      <c r="K8811" t="s">
        <v>24</v>
      </c>
      <c r="L8811" t="s">
        <v>22</v>
      </c>
      <c r="M8811">
        <v>133120</v>
      </c>
      <c r="O8811" t="s">
        <v>3704</v>
      </c>
      <c r="P8811" t="s">
        <v>1682</v>
      </c>
    </row>
    <row r="8812" spans="1:16" x14ac:dyDescent="0.25">
      <c r="A8812" t="s">
        <v>1</v>
      </c>
      <c r="B8812" t="s">
        <v>2402</v>
      </c>
      <c r="C8812" t="s">
        <v>151</v>
      </c>
      <c r="D8812" t="s">
        <v>3828</v>
      </c>
      <c r="E8812" t="s">
        <v>219</v>
      </c>
      <c r="F8812" t="b">
        <v>0</v>
      </c>
      <c r="G8812" t="s">
        <v>30</v>
      </c>
      <c r="H8812" s="4">
        <v>45768.62604166667</v>
      </c>
      <c r="I8812" t="b">
        <v>0</v>
      </c>
      <c r="J8812" t="b">
        <v>1</v>
      </c>
      <c r="K8812" t="s">
        <v>24</v>
      </c>
      <c r="L8812" t="s">
        <v>36</v>
      </c>
      <c r="N8812">
        <v>70</v>
      </c>
      <c r="O8812" t="s">
        <v>11945</v>
      </c>
      <c r="P8812" t="s">
        <v>11946</v>
      </c>
    </row>
    <row r="8813" spans="1:16" x14ac:dyDescent="0.25">
      <c r="A8813" t="s">
        <v>2</v>
      </c>
      <c r="B8813" t="s">
        <v>439</v>
      </c>
      <c r="C8813" t="s">
        <v>1216</v>
      </c>
      <c r="D8813" t="s">
        <v>3972</v>
      </c>
      <c r="E8813" t="s">
        <v>20</v>
      </c>
      <c r="F8813" t="b">
        <v>0</v>
      </c>
      <c r="G8813" t="s">
        <v>27</v>
      </c>
      <c r="H8813" s="4">
        <v>45768.626539351862</v>
      </c>
      <c r="I8813" t="b">
        <v>0</v>
      </c>
      <c r="J8813" t="b">
        <v>1</v>
      </c>
      <c r="K8813" t="s">
        <v>24</v>
      </c>
      <c r="L8813" t="s">
        <v>22</v>
      </c>
      <c r="M8813">
        <v>168500</v>
      </c>
      <c r="O8813" t="s">
        <v>11947</v>
      </c>
      <c r="P8813" t="s">
        <v>11948</v>
      </c>
    </row>
    <row r="8814" spans="1:16" x14ac:dyDescent="0.25">
      <c r="A8814" t="s">
        <v>0</v>
      </c>
      <c r="B8814" t="s">
        <v>11758</v>
      </c>
      <c r="C8814" t="s">
        <v>975</v>
      </c>
      <c r="D8814" t="s">
        <v>11949</v>
      </c>
      <c r="E8814" t="s">
        <v>20</v>
      </c>
      <c r="F8814" t="b">
        <v>0</v>
      </c>
      <c r="G8814" t="s">
        <v>27</v>
      </c>
      <c r="H8814" s="4">
        <v>45768.66673611111</v>
      </c>
      <c r="I8814" t="b">
        <v>1</v>
      </c>
      <c r="J8814" t="b">
        <v>0</v>
      </c>
      <c r="K8814" t="s">
        <v>24</v>
      </c>
      <c r="L8814" t="s">
        <v>22</v>
      </c>
      <c r="M8814">
        <v>82680</v>
      </c>
      <c r="O8814" t="s">
        <v>11759</v>
      </c>
    </row>
    <row r="8815" spans="1:16" x14ac:dyDescent="0.25">
      <c r="A8815" t="s">
        <v>0</v>
      </c>
      <c r="B8815" t="s">
        <v>2760</v>
      </c>
      <c r="C8815" t="s">
        <v>236</v>
      </c>
      <c r="D8815" t="s">
        <v>2208</v>
      </c>
      <c r="E8815" t="s">
        <v>20</v>
      </c>
      <c r="F8815" t="b">
        <v>0</v>
      </c>
      <c r="G8815" t="s">
        <v>27</v>
      </c>
      <c r="H8815" s="4">
        <v>45768.666817129633</v>
      </c>
      <c r="I8815" t="b">
        <v>0</v>
      </c>
      <c r="J8815" t="b">
        <v>1</v>
      </c>
      <c r="K8815" t="s">
        <v>24</v>
      </c>
      <c r="L8815" t="s">
        <v>22</v>
      </c>
      <c r="M8815">
        <v>120000</v>
      </c>
      <c r="O8815" t="s">
        <v>301</v>
      </c>
      <c r="P8815" t="s">
        <v>7483</v>
      </c>
    </row>
    <row r="8816" spans="1:16" x14ac:dyDescent="0.25">
      <c r="A8816" t="s">
        <v>1</v>
      </c>
      <c r="B8816" t="s">
        <v>11950</v>
      </c>
      <c r="C8816" t="s">
        <v>49</v>
      </c>
      <c r="D8816" t="s">
        <v>81</v>
      </c>
      <c r="E8816" t="s">
        <v>20</v>
      </c>
      <c r="F8816" t="b">
        <v>0</v>
      </c>
      <c r="G8816" t="s">
        <v>41</v>
      </c>
      <c r="H8816" s="4">
        <v>45768.667592592603</v>
      </c>
      <c r="I8816" t="b">
        <v>0</v>
      </c>
      <c r="J8816" t="b">
        <v>1</v>
      </c>
      <c r="K8816" t="s">
        <v>24</v>
      </c>
      <c r="L8816" t="s">
        <v>22</v>
      </c>
      <c r="M8816">
        <v>107500</v>
      </c>
      <c r="O8816" t="s">
        <v>81</v>
      </c>
      <c r="P8816" t="s">
        <v>11951</v>
      </c>
    </row>
    <row r="8817" spans="1:16" x14ac:dyDescent="0.25">
      <c r="A8817" t="s">
        <v>2</v>
      </c>
      <c r="B8817" t="s">
        <v>5441</v>
      </c>
      <c r="C8817" t="s">
        <v>670</v>
      </c>
      <c r="D8817" t="s">
        <v>4752</v>
      </c>
      <c r="E8817" t="s">
        <v>51</v>
      </c>
      <c r="F8817" t="b">
        <v>0</v>
      </c>
      <c r="G8817" t="s">
        <v>27</v>
      </c>
      <c r="H8817" s="4">
        <v>45768.709618055553</v>
      </c>
      <c r="I8817" t="b">
        <v>0</v>
      </c>
      <c r="J8817" t="b">
        <v>1</v>
      </c>
      <c r="K8817" t="s">
        <v>24</v>
      </c>
      <c r="L8817" t="s">
        <v>36</v>
      </c>
      <c r="N8817">
        <v>60</v>
      </c>
      <c r="O8817" t="s">
        <v>289</v>
      </c>
      <c r="P8817" t="s">
        <v>11952</v>
      </c>
    </row>
    <row r="8818" spans="1:16" x14ac:dyDescent="0.25">
      <c r="A8818" t="s">
        <v>2</v>
      </c>
      <c r="B8818" t="s">
        <v>11953</v>
      </c>
      <c r="C8818" t="s">
        <v>167</v>
      </c>
      <c r="D8818" t="s">
        <v>3972</v>
      </c>
      <c r="E8818" t="s">
        <v>20</v>
      </c>
      <c r="F8818" t="b">
        <v>0</v>
      </c>
      <c r="G8818" t="s">
        <v>27</v>
      </c>
      <c r="H8818" s="4">
        <v>45768.709849537037</v>
      </c>
      <c r="I8818" t="b">
        <v>0</v>
      </c>
      <c r="J8818" t="b">
        <v>0</v>
      </c>
      <c r="K8818" t="s">
        <v>24</v>
      </c>
      <c r="L8818" t="s">
        <v>22</v>
      </c>
      <c r="M8818">
        <v>140000</v>
      </c>
      <c r="O8818" t="s">
        <v>892</v>
      </c>
      <c r="P8818" t="s">
        <v>11954</v>
      </c>
    </row>
    <row r="8819" spans="1:16" x14ac:dyDescent="0.25">
      <c r="A8819" t="s">
        <v>0</v>
      </c>
      <c r="B8819" t="s">
        <v>1724</v>
      </c>
      <c r="C8819" t="s">
        <v>334</v>
      </c>
      <c r="D8819" t="s">
        <v>3828</v>
      </c>
      <c r="E8819" t="s">
        <v>20</v>
      </c>
      <c r="F8819" t="b">
        <v>0</v>
      </c>
      <c r="G8819" t="s">
        <v>27</v>
      </c>
      <c r="H8819" s="4">
        <v>45768.750196759262</v>
      </c>
      <c r="I8819" t="b">
        <v>0</v>
      </c>
      <c r="J8819" t="b">
        <v>1</v>
      </c>
      <c r="K8819" t="s">
        <v>24</v>
      </c>
      <c r="L8819" t="s">
        <v>36</v>
      </c>
      <c r="N8819">
        <v>35</v>
      </c>
      <c r="O8819" t="s">
        <v>11955</v>
      </c>
      <c r="P8819" t="s">
        <v>11956</v>
      </c>
    </row>
    <row r="8820" spans="1:16" x14ac:dyDescent="0.25">
      <c r="A8820" t="s">
        <v>25</v>
      </c>
      <c r="B8820" t="s">
        <v>11957</v>
      </c>
      <c r="C8820" t="s">
        <v>624</v>
      </c>
      <c r="D8820" t="s">
        <v>3972</v>
      </c>
      <c r="E8820" t="s">
        <v>20</v>
      </c>
      <c r="F8820" t="b">
        <v>0</v>
      </c>
      <c r="G8820" t="s">
        <v>35</v>
      </c>
      <c r="H8820" s="4">
        <v>45768.750416666669</v>
      </c>
      <c r="I8820" t="b">
        <v>0</v>
      </c>
      <c r="J8820" t="b">
        <v>1</v>
      </c>
      <c r="K8820" t="s">
        <v>24</v>
      </c>
      <c r="L8820" t="s">
        <v>22</v>
      </c>
      <c r="M8820">
        <v>128800</v>
      </c>
      <c r="O8820" t="s">
        <v>65</v>
      </c>
      <c r="P8820" t="s">
        <v>11958</v>
      </c>
    </row>
    <row r="8821" spans="1:16" x14ac:dyDescent="0.25">
      <c r="A8821" t="s">
        <v>0</v>
      </c>
      <c r="B8821" t="s">
        <v>0</v>
      </c>
      <c r="C8821" t="s">
        <v>704</v>
      </c>
      <c r="D8821" t="s">
        <v>3972</v>
      </c>
      <c r="E8821" t="s">
        <v>20</v>
      </c>
      <c r="F8821" t="b">
        <v>0</v>
      </c>
      <c r="G8821" t="s">
        <v>30</v>
      </c>
      <c r="H8821" s="4">
        <v>45768.750497685192</v>
      </c>
      <c r="I8821" t="b">
        <v>0</v>
      </c>
      <c r="J8821" t="b">
        <v>0</v>
      </c>
      <c r="K8821" t="s">
        <v>24</v>
      </c>
      <c r="L8821" t="s">
        <v>22</v>
      </c>
      <c r="M8821">
        <v>121000</v>
      </c>
      <c r="O8821" t="s">
        <v>74</v>
      </c>
      <c r="P8821" t="s">
        <v>9874</v>
      </c>
    </row>
    <row r="8822" spans="1:16" x14ac:dyDescent="0.25">
      <c r="A8822" t="s">
        <v>1</v>
      </c>
      <c r="B8822" t="s">
        <v>11959</v>
      </c>
      <c r="C8822" t="s">
        <v>82</v>
      </c>
      <c r="D8822" t="s">
        <v>3972</v>
      </c>
      <c r="E8822" t="s">
        <v>20</v>
      </c>
      <c r="F8822" t="b">
        <v>0</v>
      </c>
      <c r="G8822" t="s">
        <v>27</v>
      </c>
      <c r="H8822" s="4">
        <v>45768.750798611109</v>
      </c>
      <c r="I8822" t="b">
        <v>0</v>
      </c>
      <c r="J8822" t="b">
        <v>0</v>
      </c>
      <c r="K8822" t="s">
        <v>24</v>
      </c>
      <c r="L8822" t="s">
        <v>22</v>
      </c>
      <c r="M8822">
        <v>210000</v>
      </c>
      <c r="O8822" t="s">
        <v>1863</v>
      </c>
      <c r="P8822" t="s">
        <v>11960</v>
      </c>
    </row>
    <row r="8823" spans="1:16" x14ac:dyDescent="0.25">
      <c r="A8823" t="s">
        <v>2</v>
      </c>
      <c r="B8823" t="s">
        <v>11961</v>
      </c>
      <c r="C8823" t="s">
        <v>242</v>
      </c>
      <c r="D8823" t="s">
        <v>3828</v>
      </c>
      <c r="E8823" t="s">
        <v>20</v>
      </c>
      <c r="F8823" t="b">
        <v>0</v>
      </c>
      <c r="G8823" t="s">
        <v>27</v>
      </c>
      <c r="H8823" s="4">
        <v>45768.751342592594</v>
      </c>
      <c r="I8823" t="b">
        <v>0</v>
      </c>
      <c r="J8823" t="b">
        <v>1</v>
      </c>
      <c r="K8823" t="s">
        <v>24</v>
      </c>
      <c r="L8823" t="s">
        <v>22</v>
      </c>
      <c r="M8823">
        <v>87200</v>
      </c>
      <c r="O8823" t="s">
        <v>2206</v>
      </c>
      <c r="P8823" t="s">
        <v>11962</v>
      </c>
    </row>
    <row r="8824" spans="1:16" x14ac:dyDescent="0.25">
      <c r="A8824" t="s">
        <v>40</v>
      </c>
      <c r="B8824" t="s">
        <v>40</v>
      </c>
      <c r="C8824" t="s">
        <v>11963</v>
      </c>
      <c r="D8824" t="s">
        <v>2208</v>
      </c>
      <c r="E8824" t="s">
        <v>20</v>
      </c>
      <c r="F8824" t="b">
        <v>0</v>
      </c>
      <c r="G8824" t="s">
        <v>27</v>
      </c>
      <c r="H8824" s="4">
        <v>45768.751377314817</v>
      </c>
      <c r="I8824" t="b">
        <v>0</v>
      </c>
      <c r="J8824" t="b">
        <v>1</v>
      </c>
      <c r="K8824" t="s">
        <v>24</v>
      </c>
      <c r="L8824" t="s">
        <v>22</v>
      </c>
      <c r="M8824">
        <v>150000</v>
      </c>
      <c r="O8824" t="s">
        <v>11964</v>
      </c>
      <c r="P8824" t="s">
        <v>11954</v>
      </c>
    </row>
    <row r="8825" spans="1:16" x14ac:dyDescent="0.25">
      <c r="A8825" t="s">
        <v>1</v>
      </c>
      <c r="B8825" t="s">
        <v>11965</v>
      </c>
      <c r="C8825" t="s">
        <v>151</v>
      </c>
      <c r="D8825" t="s">
        <v>3972</v>
      </c>
      <c r="E8825" t="s">
        <v>51</v>
      </c>
      <c r="F8825" t="b">
        <v>0</v>
      </c>
      <c r="G8825" t="s">
        <v>30</v>
      </c>
      <c r="H8825" s="4">
        <v>45768.792708333327</v>
      </c>
      <c r="I8825" t="b">
        <v>0</v>
      </c>
      <c r="J8825" t="b">
        <v>0</v>
      </c>
      <c r="K8825" t="s">
        <v>24</v>
      </c>
      <c r="L8825" t="s">
        <v>36</v>
      </c>
      <c r="N8825">
        <v>72.5</v>
      </c>
      <c r="O8825" t="s">
        <v>2169</v>
      </c>
    </row>
    <row r="8826" spans="1:16" x14ac:dyDescent="0.25">
      <c r="A8826" t="s">
        <v>2</v>
      </c>
      <c r="B8826" t="s">
        <v>543</v>
      </c>
      <c r="C8826" t="s">
        <v>3252</v>
      </c>
      <c r="D8826" t="s">
        <v>3828</v>
      </c>
      <c r="E8826" t="s">
        <v>51</v>
      </c>
      <c r="F8826" t="b">
        <v>0</v>
      </c>
      <c r="G8826" t="s">
        <v>27</v>
      </c>
      <c r="H8826" s="4">
        <v>45768.792951388888</v>
      </c>
      <c r="I8826" t="b">
        <v>1</v>
      </c>
      <c r="J8826" t="b">
        <v>1</v>
      </c>
      <c r="K8826" t="s">
        <v>24</v>
      </c>
      <c r="L8826" t="s">
        <v>36</v>
      </c>
      <c r="N8826">
        <v>37</v>
      </c>
      <c r="O8826" t="s">
        <v>491</v>
      </c>
      <c r="P8826" t="s">
        <v>11966</v>
      </c>
    </row>
    <row r="8827" spans="1:16" x14ac:dyDescent="0.25">
      <c r="A8827" t="s">
        <v>19</v>
      </c>
      <c r="B8827" t="s">
        <v>11967</v>
      </c>
      <c r="C8827" t="s">
        <v>24</v>
      </c>
      <c r="D8827" t="s">
        <v>3972</v>
      </c>
      <c r="E8827" t="s">
        <v>20</v>
      </c>
      <c r="F8827" t="b">
        <v>0</v>
      </c>
      <c r="G8827" t="s">
        <v>27</v>
      </c>
      <c r="H8827" s="4">
        <v>45768.793194444443</v>
      </c>
      <c r="I8827" t="b">
        <v>0</v>
      </c>
      <c r="J8827" t="b">
        <v>0</v>
      </c>
      <c r="K8827" t="s">
        <v>24</v>
      </c>
      <c r="L8827" t="s">
        <v>36</v>
      </c>
      <c r="N8827">
        <v>87.5</v>
      </c>
      <c r="O8827" t="s">
        <v>11718</v>
      </c>
      <c r="P8827" t="s">
        <v>11968</v>
      </c>
    </row>
    <row r="8828" spans="1:16" x14ac:dyDescent="0.25">
      <c r="A8828" t="s">
        <v>0</v>
      </c>
      <c r="B8828" t="s">
        <v>11969</v>
      </c>
      <c r="C8828" t="s">
        <v>151</v>
      </c>
      <c r="D8828" t="s">
        <v>3972</v>
      </c>
      <c r="E8828" t="s">
        <v>20</v>
      </c>
      <c r="F8828" t="b">
        <v>0</v>
      </c>
      <c r="G8828" t="s">
        <v>30</v>
      </c>
      <c r="H8828" s="4">
        <v>45768.833854166667</v>
      </c>
      <c r="I8828" t="b">
        <v>0</v>
      </c>
      <c r="J8828" t="b">
        <v>1</v>
      </c>
      <c r="K8828" t="s">
        <v>24</v>
      </c>
      <c r="L8828" t="s">
        <v>22</v>
      </c>
      <c r="M8828">
        <v>90000</v>
      </c>
      <c r="O8828" t="s">
        <v>9146</v>
      </c>
      <c r="P8828" t="s">
        <v>11970</v>
      </c>
    </row>
    <row r="8829" spans="1:16" x14ac:dyDescent="0.25">
      <c r="A8829" t="s">
        <v>0</v>
      </c>
      <c r="B8829" t="s">
        <v>11971</v>
      </c>
      <c r="C8829" t="s">
        <v>9843</v>
      </c>
      <c r="D8829" t="s">
        <v>3828</v>
      </c>
      <c r="E8829" t="s">
        <v>51</v>
      </c>
      <c r="F8829" t="b">
        <v>0</v>
      </c>
      <c r="G8829" t="s">
        <v>30</v>
      </c>
      <c r="H8829" s="4">
        <v>45768.833877314813</v>
      </c>
      <c r="I8829" t="b">
        <v>1</v>
      </c>
      <c r="J8829" t="b">
        <v>0</v>
      </c>
      <c r="K8829" t="s">
        <v>24</v>
      </c>
      <c r="L8829" t="s">
        <v>36</v>
      </c>
      <c r="N8829">
        <v>59</v>
      </c>
      <c r="O8829" t="s">
        <v>11945</v>
      </c>
      <c r="P8829" t="s">
        <v>11972</v>
      </c>
    </row>
    <row r="8830" spans="1:16" x14ac:dyDescent="0.25">
      <c r="A8830" t="s">
        <v>40</v>
      </c>
      <c r="B8830" t="s">
        <v>2487</v>
      </c>
      <c r="C8830" t="s">
        <v>555</v>
      </c>
      <c r="D8830" t="s">
        <v>3956</v>
      </c>
      <c r="E8830" t="s">
        <v>20</v>
      </c>
      <c r="F8830" t="b">
        <v>0</v>
      </c>
      <c r="G8830" t="s">
        <v>30</v>
      </c>
      <c r="H8830" s="4">
        <v>45768.834432870368</v>
      </c>
      <c r="I8830" t="b">
        <v>0</v>
      </c>
      <c r="J8830" t="b">
        <v>0</v>
      </c>
      <c r="K8830" t="s">
        <v>24</v>
      </c>
      <c r="L8830" t="s">
        <v>36</v>
      </c>
      <c r="N8830">
        <v>50.669998168945313</v>
      </c>
      <c r="O8830" t="s">
        <v>2075</v>
      </c>
      <c r="P8830" t="s">
        <v>8583</v>
      </c>
    </row>
    <row r="8831" spans="1:16" x14ac:dyDescent="0.25">
      <c r="A8831" t="s">
        <v>2</v>
      </c>
      <c r="B8831" t="s">
        <v>11973</v>
      </c>
      <c r="C8831" t="s">
        <v>39</v>
      </c>
      <c r="D8831" t="s">
        <v>3972</v>
      </c>
      <c r="E8831" t="s">
        <v>20</v>
      </c>
      <c r="F8831" t="b">
        <v>1</v>
      </c>
      <c r="G8831" t="s">
        <v>27</v>
      </c>
      <c r="H8831" s="4">
        <v>45768.834849537037</v>
      </c>
      <c r="I8831" t="b">
        <v>1</v>
      </c>
      <c r="J8831" t="b">
        <v>1</v>
      </c>
      <c r="K8831" t="s">
        <v>24</v>
      </c>
      <c r="L8831" t="s">
        <v>22</v>
      </c>
      <c r="M8831">
        <v>130000</v>
      </c>
      <c r="O8831" t="s">
        <v>131</v>
      </c>
      <c r="P8831" t="s">
        <v>11974</v>
      </c>
    </row>
    <row r="8832" spans="1:16" x14ac:dyDescent="0.25">
      <c r="A8832" t="s">
        <v>0</v>
      </c>
      <c r="B8832" t="s">
        <v>11975</v>
      </c>
      <c r="C8832" t="s">
        <v>921</v>
      </c>
      <c r="D8832" t="s">
        <v>3972</v>
      </c>
      <c r="E8832" t="s">
        <v>20</v>
      </c>
      <c r="F8832" t="b">
        <v>0</v>
      </c>
      <c r="G8832" t="s">
        <v>27</v>
      </c>
      <c r="H8832" s="4">
        <v>45768.875208333331</v>
      </c>
      <c r="I8832" t="b">
        <v>0</v>
      </c>
      <c r="J8832" t="b">
        <v>1</v>
      </c>
      <c r="K8832" t="s">
        <v>24</v>
      </c>
      <c r="L8832" t="s">
        <v>22</v>
      </c>
      <c r="M8832">
        <v>80000</v>
      </c>
      <c r="O8832" t="s">
        <v>11494</v>
      </c>
      <c r="P8832" t="s">
        <v>204</v>
      </c>
    </row>
    <row r="8833" spans="1:16" x14ac:dyDescent="0.25">
      <c r="A8833" t="s">
        <v>2</v>
      </c>
      <c r="B8833" t="s">
        <v>11976</v>
      </c>
      <c r="C8833" t="s">
        <v>39</v>
      </c>
      <c r="D8833" t="s">
        <v>4108</v>
      </c>
      <c r="E8833" t="s">
        <v>20</v>
      </c>
      <c r="F8833" t="b">
        <v>1</v>
      </c>
      <c r="G8833" t="s">
        <v>41</v>
      </c>
      <c r="H8833" s="4">
        <v>45768.876805555563</v>
      </c>
      <c r="I8833" t="b">
        <v>1</v>
      </c>
      <c r="J8833" t="b">
        <v>1</v>
      </c>
      <c r="K8833" t="s">
        <v>24</v>
      </c>
      <c r="L8833" t="s">
        <v>22</v>
      </c>
      <c r="M8833">
        <v>132000</v>
      </c>
      <c r="O8833" t="s">
        <v>2181</v>
      </c>
      <c r="P8833" t="s">
        <v>11977</v>
      </c>
    </row>
    <row r="8834" spans="1:16" x14ac:dyDescent="0.25">
      <c r="A8834" t="s">
        <v>2</v>
      </c>
      <c r="B8834" t="s">
        <v>11978</v>
      </c>
      <c r="C8834" t="s">
        <v>1135</v>
      </c>
      <c r="D8834" t="s">
        <v>3828</v>
      </c>
      <c r="E8834" t="s">
        <v>219</v>
      </c>
      <c r="F8834" t="b">
        <v>0</v>
      </c>
      <c r="G8834" t="s">
        <v>27</v>
      </c>
      <c r="H8834" s="4">
        <v>45768.917939814812</v>
      </c>
      <c r="I8834" t="b">
        <v>0</v>
      </c>
      <c r="J8834" t="b">
        <v>0</v>
      </c>
      <c r="K8834" t="s">
        <v>24</v>
      </c>
      <c r="L8834" t="s">
        <v>36</v>
      </c>
      <c r="N8834">
        <v>52.5</v>
      </c>
      <c r="O8834" t="s">
        <v>3659</v>
      </c>
      <c r="P8834" t="s">
        <v>11979</v>
      </c>
    </row>
    <row r="8835" spans="1:16" x14ac:dyDescent="0.25">
      <c r="A8835" t="s">
        <v>2</v>
      </c>
      <c r="B8835" t="s">
        <v>11980</v>
      </c>
      <c r="C8835" t="s">
        <v>986</v>
      </c>
      <c r="D8835" t="s">
        <v>3972</v>
      </c>
      <c r="E8835" t="s">
        <v>51</v>
      </c>
      <c r="F8835" t="b">
        <v>0</v>
      </c>
      <c r="G8835" t="s">
        <v>27</v>
      </c>
      <c r="H8835" s="4">
        <v>45768.91815972222</v>
      </c>
      <c r="I8835" t="b">
        <v>0</v>
      </c>
      <c r="J8835" t="b">
        <v>0</v>
      </c>
      <c r="K8835" t="s">
        <v>24</v>
      </c>
      <c r="L8835" t="s">
        <v>36</v>
      </c>
      <c r="N8835">
        <v>75</v>
      </c>
      <c r="O8835" t="s">
        <v>11981</v>
      </c>
      <c r="P8835" t="s">
        <v>11982</v>
      </c>
    </row>
    <row r="8836" spans="1:16" x14ac:dyDescent="0.25">
      <c r="A8836" t="s">
        <v>0</v>
      </c>
      <c r="B8836" t="s">
        <v>0</v>
      </c>
      <c r="C8836" t="s">
        <v>11983</v>
      </c>
      <c r="D8836" t="s">
        <v>3828</v>
      </c>
      <c r="E8836" t="s">
        <v>20</v>
      </c>
      <c r="F8836" t="b">
        <v>0</v>
      </c>
      <c r="G8836" t="s">
        <v>27</v>
      </c>
      <c r="H8836" s="4">
        <v>45768.958402777767</v>
      </c>
      <c r="I8836" t="b">
        <v>1</v>
      </c>
      <c r="J8836" t="b">
        <v>0</v>
      </c>
      <c r="K8836" t="s">
        <v>24</v>
      </c>
      <c r="L8836" t="s">
        <v>22</v>
      </c>
      <c r="M8836">
        <v>67500</v>
      </c>
      <c r="O8836" t="s">
        <v>11984</v>
      </c>
      <c r="P8836" t="s">
        <v>11985</v>
      </c>
    </row>
    <row r="8837" spans="1:16" x14ac:dyDescent="0.25">
      <c r="A8837" t="s">
        <v>0</v>
      </c>
      <c r="B8837" t="s">
        <v>11986</v>
      </c>
      <c r="C8837" t="s">
        <v>953</v>
      </c>
      <c r="D8837" t="s">
        <v>3972</v>
      </c>
      <c r="E8837" t="s">
        <v>20</v>
      </c>
      <c r="F8837" t="b">
        <v>0</v>
      </c>
      <c r="G8837" t="s">
        <v>30</v>
      </c>
      <c r="H8837" s="4">
        <v>45769.000543981478</v>
      </c>
      <c r="I8837" t="b">
        <v>1</v>
      </c>
      <c r="J8837" t="b">
        <v>1</v>
      </c>
      <c r="K8837" t="s">
        <v>24</v>
      </c>
      <c r="L8837" t="s">
        <v>22</v>
      </c>
      <c r="M8837">
        <v>109000</v>
      </c>
      <c r="O8837" t="s">
        <v>954</v>
      </c>
      <c r="P8837" t="s">
        <v>11987</v>
      </c>
    </row>
    <row r="8838" spans="1:16" x14ac:dyDescent="0.25">
      <c r="A8838" t="s">
        <v>2</v>
      </c>
      <c r="B8838" t="s">
        <v>2</v>
      </c>
      <c r="C8838" t="s">
        <v>801</v>
      </c>
      <c r="D8838" t="s">
        <v>4752</v>
      </c>
      <c r="E8838" t="s">
        <v>20</v>
      </c>
      <c r="F8838" t="b">
        <v>0</v>
      </c>
      <c r="G8838" t="s">
        <v>27</v>
      </c>
      <c r="H8838" s="4">
        <v>45769.001631944448</v>
      </c>
      <c r="I8838" t="b">
        <v>1</v>
      </c>
      <c r="J8838" t="b">
        <v>0</v>
      </c>
      <c r="K8838" t="s">
        <v>24</v>
      </c>
      <c r="L8838" t="s">
        <v>22</v>
      </c>
      <c r="M8838">
        <v>140000</v>
      </c>
      <c r="O8838" t="s">
        <v>289</v>
      </c>
      <c r="P8838" t="s">
        <v>710</v>
      </c>
    </row>
    <row r="8839" spans="1:16" x14ac:dyDescent="0.25">
      <c r="A8839" t="s">
        <v>2</v>
      </c>
      <c r="B8839" t="s">
        <v>1059</v>
      </c>
      <c r="C8839" t="s">
        <v>10627</v>
      </c>
      <c r="D8839" t="s">
        <v>5122</v>
      </c>
      <c r="E8839" t="s">
        <v>20</v>
      </c>
      <c r="F8839" t="b">
        <v>0</v>
      </c>
      <c r="G8839" t="s">
        <v>27</v>
      </c>
      <c r="H8839" s="4">
        <v>45769.002025462964</v>
      </c>
      <c r="I8839" t="b">
        <v>0</v>
      </c>
      <c r="J8839" t="b">
        <v>1</v>
      </c>
      <c r="K8839" t="s">
        <v>24</v>
      </c>
      <c r="L8839" t="s">
        <v>22</v>
      </c>
      <c r="M8839">
        <v>135000</v>
      </c>
      <c r="O8839" t="s">
        <v>428</v>
      </c>
      <c r="P8839" t="s">
        <v>4239</v>
      </c>
    </row>
    <row r="8840" spans="1:16" x14ac:dyDescent="0.25">
      <c r="A8840" t="s">
        <v>2</v>
      </c>
      <c r="B8840" t="s">
        <v>117</v>
      </c>
      <c r="C8840" t="s">
        <v>889</v>
      </c>
      <c r="D8840" t="s">
        <v>4083</v>
      </c>
      <c r="E8840" t="s">
        <v>20</v>
      </c>
      <c r="F8840" t="b">
        <v>0</v>
      </c>
      <c r="G8840" t="s">
        <v>41</v>
      </c>
      <c r="H8840" s="4">
        <v>45769.002152777779</v>
      </c>
      <c r="I8840" t="b">
        <v>0</v>
      </c>
      <c r="J8840" t="b">
        <v>0</v>
      </c>
      <c r="K8840" t="s">
        <v>24</v>
      </c>
      <c r="L8840" t="s">
        <v>22</v>
      </c>
      <c r="M8840">
        <v>189000</v>
      </c>
      <c r="O8840" t="s">
        <v>772</v>
      </c>
      <c r="P8840" t="s">
        <v>1161</v>
      </c>
    </row>
    <row r="8841" spans="1:16" x14ac:dyDescent="0.25">
      <c r="A8841" t="s">
        <v>2</v>
      </c>
      <c r="B8841" t="s">
        <v>11988</v>
      </c>
      <c r="C8841" t="s">
        <v>2293</v>
      </c>
      <c r="D8841" t="s">
        <v>5122</v>
      </c>
      <c r="E8841" t="s">
        <v>20</v>
      </c>
      <c r="F8841" t="b">
        <v>0</v>
      </c>
      <c r="G8841" t="s">
        <v>52</v>
      </c>
      <c r="H8841" s="4">
        <v>45769.003472222219</v>
      </c>
      <c r="I8841" t="b">
        <v>0</v>
      </c>
      <c r="J8841" t="b">
        <v>0</v>
      </c>
      <c r="K8841" t="s">
        <v>24</v>
      </c>
      <c r="L8841" t="s">
        <v>22</v>
      </c>
      <c r="M8841">
        <v>100000</v>
      </c>
      <c r="O8841" t="s">
        <v>374</v>
      </c>
      <c r="P8841" t="s">
        <v>11989</v>
      </c>
    </row>
    <row r="8842" spans="1:16" x14ac:dyDescent="0.25">
      <c r="A8842" t="s">
        <v>2</v>
      </c>
      <c r="B8842" t="s">
        <v>6104</v>
      </c>
      <c r="C8842" t="s">
        <v>939</v>
      </c>
      <c r="D8842" t="s">
        <v>4034</v>
      </c>
      <c r="E8842" t="s">
        <v>20</v>
      </c>
      <c r="F8842" t="b">
        <v>0</v>
      </c>
      <c r="G8842" t="s">
        <v>158</v>
      </c>
      <c r="H8842" s="4">
        <v>45769.00409722222</v>
      </c>
      <c r="I8842" t="b">
        <v>0</v>
      </c>
      <c r="J8842" t="b">
        <v>0</v>
      </c>
      <c r="K8842" t="s">
        <v>158</v>
      </c>
      <c r="L8842" t="s">
        <v>22</v>
      </c>
      <c r="M8842">
        <v>68730</v>
      </c>
      <c r="O8842" t="s">
        <v>2768</v>
      </c>
      <c r="P8842" t="s">
        <v>6105</v>
      </c>
    </row>
    <row r="8843" spans="1:16" x14ac:dyDescent="0.25">
      <c r="A8843" t="s">
        <v>25</v>
      </c>
      <c r="B8843" t="s">
        <v>11990</v>
      </c>
      <c r="C8843" t="s">
        <v>42</v>
      </c>
      <c r="D8843" t="s">
        <v>2208</v>
      </c>
      <c r="E8843" t="s">
        <v>20</v>
      </c>
      <c r="F8843" t="b">
        <v>0</v>
      </c>
      <c r="G8843" t="s">
        <v>41</v>
      </c>
      <c r="H8843" s="4">
        <v>45769.250219907408</v>
      </c>
      <c r="I8843" t="b">
        <v>0</v>
      </c>
      <c r="J8843" t="b">
        <v>1</v>
      </c>
      <c r="K8843" t="s">
        <v>24</v>
      </c>
      <c r="L8843" t="s">
        <v>22</v>
      </c>
      <c r="M8843">
        <v>153000</v>
      </c>
      <c r="O8843" t="s">
        <v>428</v>
      </c>
      <c r="P8843" t="s">
        <v>11991</v>
      </c>
    </row>
    <row r="8844" spans="1:16" x14ac:dyDescent="0.25">
      <c r="A8844" t="s">
        <v>40</v>
      </c>
      <c r="B8844" t="s">
        <v>57</v>
      </c>
      <c r="C8844" t="s">
        <v>44</v>
      </c>
      <c r="D8844" t="s">
        <v>3969</v>
      </c>
      <c r="E8844" t="s">
        <v>20</v>
      </c>
      <c r="F8844" t="b">
        <v>0</v>
      </c>
      <c r="G8844" t="s">
        <v>41</v>
      </c>
      <c r="H8844" s="4">
        <v>45769.252106481479</v>
      </c>
      <c r="I8844" t="b">
        <v>0</v>
      </c>
      <c r="J8844" t="b">
        <v>0</v>
      </c>
      <c r="K8844" t="s">
        <v>24</v>
      </c>
      <c r="L8844" t="s">
        <v>22</v>
      </c>
      <c r="M8844">
        <v>155000</v>
      </c>
      <c r="O8844" t="s">
        <v>5437</v>
      </c>
      <c r="P8844" t="s">
        <v>5438</v>
      </c>
    </row>
    <row r="8845" spans="1:16" x14ac:dyDescent="0.25">
      <c r="A8845" t="s">
        <v>40</v>
      </c>
      <c r="B8845" t="s">
        <v>2410</v>
      </c>
      <c r="C8845" t="s">
        <v>4316</v>
      </c>
      <c r="D8845" t="s">
        <v>3108</v>
      </c>
      <c r="E8845" t="s">
        <v>20</v>
      </c>
      <c r="F8845" t="b">
        <v>0</v>
      </c>
      <c r="G8845" t="s">
        <v>4317</v>
      </c>
      <c r="H8845" s="4">
        <v>45769.292534722219</v>
      </c>
      <c r="I8845" t="b">
        <v>1</v>
      </c>
      <c r="J8845" t="b">
        <v>0</v>
      </c>
      <c r="K8845" t="s">
        <v>4317</v>
      </c>
      <c r="L8845" t="s">
        <v>22</v>
      </c>
      <c r="M8845">
        <v>24000</v>
      </c>
      <c r="O8845" t="s">
        <v>2018</v>
      </c>
      <c r="P8845" t="s">
        <v>4318</v>
      </c>
    </row>
    <row r="8846" spans="1:16" x14ac:dyDescent="0.25">
      <c r="A8846" t="s">
        <v>25</v>
      </c>
      <c r="B8846" t="s">
        <v>9112</v>
      </c>
      <c r="C8846" t="s">
        <v>1099</v>
      </c>
      <c r="D8846" t="s">
        <v>3956</v>
      </c>
      <c r="E8846" t="s">
        <v>34</v>
      </c>
      <c r="F8846" t="b">
        <v>0</v>
      </c>
      <c r="G8846" t="s">
        <v>27</v>
      </c>
      <c r="H8846" s="4">
        <v>45769.416770833333</v>
      </c>
      <c r="I8846" t="b">
        <v>1</v>
      </c>
      <c r="J8846" t="b">
        <v>0</v>
      </c>
      <c r="K8846" t="s">
        <v>24</v>
      </c>
      <c r="L8846" t="s">
        <v>36</v>
      </c>
      <c r="N8846">
        <v>27.979999542236332</v>
      </c>
      <c r="O8846" t="s">
        <v>319</v>
      </c>
      <c r="P8846" t="s">
        <v>2128</v>
      </c>
    </row>
    <row r="8847" spans="1:16" x14ac:dyDescent="0.25">
      <c r="A8847" t="s">
        <v>0</v>
      </c>
      <c r="B8847" t="s">
        <v>8939</v>
      </c>
      <c r="C8847" t="s">
        <v>39</v>
      </c>
      <c r="D8847" t="s">
        <v>3956</v>
      </c>
      <c r="E8847" t="s">
        <v>34</v>
      </c>
      <c r="F8847" t="b">
        <v>1</v>
      </c>
      <c r="G8847" t="s">
        <v>27</v>
      </c>
      <c r="H8847" s="4">
        <v>45769.416875000003</v>
      </c>
      <c r="I8847" t="b">
        <v>0</v>
      </c>
      <c r="J8847" t="b">
        <v>0</v>
      </c>
      <c r="K8847" t="s">
        <v>24</v>
      </c>
      <c r="L8847" t="s">
        <v>36</v>
      </c>
      <c r="N8847">
        <v>26.389999389648441</v>
      </c>
      <c r="O8847" t="s">
        <v>8940</v>
      </c>
      <c r="P8847" t="s">
        <v>8941</v>
      </c>
    </row>
    <row r="8848" spans="1:16" x14ac:dyDescent="0.25">
      <c r="A8848" t="s">
        <v>0</v>
      </c>
      <c r="B8848" t="s">
        <v>3030</v>
      </c>
      <c r="C8848" t="s">
        <v>465</v>
      </c>
      <c r="D8848" t="s">
        <v>3956</v>
      </c>
      <c r="E8848" t="s">
        <v>34</v>
      </c>
      <c r="F8848" t="b">
        <v>0</v>
      </c>
      <c r="G8848" t="s">
        <v>41</v>
      </c>
      <c r="H8848" s="4">
        <v>45769.417256944442</v>
      </c>
      <c r="I8848" t="b">
        <v>0</v>
      </c>
      <c r="J8848" t="b">
        <v>1</v>
      </c>
      <c r="K8848" t="s">
        <v>24</v>
      </c>
      <c r="L8848" t="s">
        <v>36</v>
      </c>
      <c r="N8848">
        <v>24.33499908447266</v>
      </c>
      <c r="O8848" t="s">
        <v>5167</v>
      </c>
    </row>
    <row r="8849" spans="1:16" x14ac:dyDescent="0.25">
      <c r="A8849" t="s">
        <v>0</v>
      </c>
      <c r="B8849" t="s">
        <v>8281</v>
      </c>
      <c r="C8849" t="s">
        <v>559</v>
      </c>
      <c r="D8849" t="s">
        <v>3956</v>
      </c>
      <c r="E8849" t="s">
        <v>20</v>
      </c>
      <c r="F8849" t="b">
        <v>0</v>
      </c>
      <c r="G8849" t="s">
        <v>27</v>
      </c>
      <c r="H8849" s="4">
        <v>45769.500081018523</v>
      </c>
      <c r="I8849" t="b">
        <v>0</v>
      </c>
      <c r="J8849" t="b">
        <v>1</v>
      </c>
      <c r="K8849" t="s">
        <v>24</v>
      </c>
      <c r="L8849" t="s">
        <v>36</v>
      </c>
      <c r="N8849">
        <v>20.670000076293949</v>
      </c>
      <c r="O8849" t="s">
        <v>259</v>
      </c>
      <c r="P8849" t="s">
        <v>2838</v>
      </c>
    </row>
    <row r="8850" spans="1:16" x14ac:dyDescent="0.25">
      <c r="A8850" t="s">
        <v>2</v>
      </c>
      <c r="B8850" t="s">
        <v>11992</v>
      </c>
      <c r="C8850" t="s">
        <v>71</v>
      </c>
      <c r="D8850" t="s">
        <v>3972</v>
      </c>
      <c r="E8850" t="s">
        <v>20</v>
      </c>
      <c r="F8850" t="b">
        <v>0</v>
      </c>
      <c r="G8850" t="s">
        <v>27</v>
      </c>
      <c r="H8850" s="4">
        <v>45769.542928240742</v>
      </c>
      <c r="I8850" t="b">
        <v>0</v>
      </c>
      <c r="J8850" t="b">
        <v>1</v>
      </c>
      <c r="K8850" t="s">
        <v>24</v>
      </c>
      <c r="L8850" t="s">
        <v>22</v>
      </c>
      <c r="M8850">
        <v>138100</v>
      </c>
      <c r="O8850" t="s">
        <v>11993</v>
      </c>
      <c r="P8850" t="s">
        <v>11994</v>
      </c>
    </row>
    <row r="8851" spans="1:16" x14ac:dyDescent="0.25">
      <c r="A8851" t="s">
        <v>2</v>
      </c>
      <c r="B8851" t="s">
        <v>11995</v>
      </c>
      <c r="C8851" t="s">
        <v>693</v>
      </c>
      <c r="D8851" t="s">
        <v>3600</v>
      </c>
      <c r="E8851" t="s">
        <v>51</v>
      </c>
      <c r="F8851" t="b">
        <v>0</v>
      </c>
      <c r="G8851" t="s">
        <v>27</v>
      </c>
      <c r="H8851" s="4">
        <v>45769.543229166673</v>
      </c>
      <c r="I8851" t="b">
        <v>1</v>
      </c>
      <c r="J8851" t="b">
        <v>0</v>
      </c>
      <c r="K8851" t="s">
        <v>24</v>
      </c>
      <c r="L8851" t="s">
        <v>36</v>
      </c>
      <c r="N8851">
        <v>40</v>
      </c>
      <c r="O8851" t="s">
        <v>11996</v>
      </c>
      <c r="P8851" t="s">
        <v>11997</v>
      </c>
    </row>
    <row r="8852" spans="1:16" x14ac:dyDescent="0.25">
      <c r="A8852" t="s">
        <v>1</v>
      </c>
      <c r="B8852" t="s">
        <v>11998</v>
      </c>
      <c r="C8852" t="s">
        <v>1240</v>
      </c>
      <c r="D8852" t="s">
        <v>7852</v>
      </c>
      <c r="E8852" t="s">
        <v>20</v>
      </c>
      <c r="F8852" t="b">
        <v>0</v>
      </c>
      <c r="G8852" t="s">
        <v>27</v>
      </c>
      <c r="H8852" s="4">
        <v>45769.584340277783</v>
      </c>
      <c r="I8852" t="b">
        <v>0</v>
      </c>
      <c r="J8852" t="b">
        <v>1</v>
      </c>
      <c r="K8852" t="s">
        <v>24</v>
      </c>
      <c r="L8852" t="s">
        <v>22</v>
      </c>
      <c r="M8852">
        <v>45000</v>
      </c>
      <c r="O8852" t="s">
        <v>2897</v>
      </c>
      <c r="P8852" t="s">
        <v>1749</v>
      </c>
    </row>
    <row r="8853" spans="1:16" x14ac:dyDescent="0.25">
      <c r="A8853" t="s">
        <v>19</v>
      </c>
      <c r="B8853" t="s">
        <v>9940</v>
      </c>
      <c r="C8853" t="s">
        <v>555</v>
      </c>
      <c r="D8853" t="s">
        <v>3956</v>
      </c>
      <c r="E8853" t="s">
        <v>20</v>
      </c>
      <c r="F8853" t="b">
        <v>0</v>
      </c>
      <c r="G8853" t="s">
        <v>30</v>
      </c>
      <c r="H8853" s="4">
        <v>45769.584976851853</v>
      </c>
      <c r="I8853" t="b">
        <v>0</v>
      </c>
      <c r="J8853" t="b">
        <v>1</v>
      </c>
      <c r="K8853" t="s">
        <v>24</v>
      </c>
      <c r="L8853" t="s">
        <v>36</v>
      </c>
      <c r="N8853">
        <v>40.81500244140625</v>
      </c>
      <c r="O8853" t="s">
        <v>75</v>
      </c>
      <c r="P8853" t="s">
        <v>9941</v>
      </c>
    </row>
    <row r="8854" spans="1:16" x14ac:dyDescent="0.25">
      <c r="A8854" t="s">
        <v>89</v>
      </c>
      <c r="B8854" t="s">
        <v>10598</v>
      </c>
      <c r="C8854" t="s">
        <v>39</v>
      </c>
      <c r="D8854" t="s">
        <v>3972</v>
      </c>
      <c r="E8854" t="s">
        <v>20</v>
      </c>
      <c r="F8854" t="b">
        <v>1</v>
      </c>
      <c r="G8854" t="s">
        <v>27</v>
      </c>
      <c r="H8854" s="4">
        <v>45769.627164351848</v>
      </c>
      <c r="I8854" t="b">
        <v>1</v>
      </c>
      <c r="J8854" t="b">
        <v>1</v>
      </c>
      <c r="K8854" t="s">
        <v>24</v>
      </c>
      <c r="L8854" t="s">
        <v>22</v>
      </c>
      <c r="M8854">
        <v>192500</v>
      </c>
      <c r="O8854" t="s">
        <v>123</v>
      </c>
      <c r="P8854" t="s">
        <v>10599</v>
      </c>
    </row>
    <row r="8855" spans="1:16" x14ac:dyDescent="0.25">
      <c r="A8855" t="s">
        <v>2</v>
      </c>
      <c r="B8855" t="s">
        <v>11999</v>
      </c>
      <c r="C8855" t="s">
        <v>12000</v>
      </c>
      <c r="D8855" t="s">
        <v>3828</v>
      </c>
      <c r="E8855" t="s">
        <v>20</v>
      </c>
      <c r="F8855" t="b">
        <v>0</v>
      </c>
      <c r="G8855" t="s">
        <v>41</v>
      </c>
      <c r="H8855" s="4">
        <v>45769.710231481477</v>
      </c>
      <c r="I8855" t="b">
        <v>0</v>
      </c>
      <c r="J8855" t="b">
        <v>1</v>
      </c>
      <c r="K8855" t="s">
        <v>24</v>
      </c>
      <c r="L8855" t="s">
        <v>22</v>
      </c>
      <c r="M8855">
        <v>75000</v>
      </c>
      <c r="O8855" t="s">
        <v>12001</v>
      </c>
      <c r="P8855" t="s">
        <v>12002</v>
      </c>
    </row>
    <row r="8856" spans="1:16" x14ac:dyDescent="0.25">
      <c r="A8856" t="s">
        <v>2</v>
      </c>
      <c r="B8856" t="s">
        <v>6768</v>
      </c>
      <c r="C8856" t="s">
        <v>5286</v>
      </c>
      <c r="D8856" t="s">
        <v>5242</v>
      </c>
      <c r="E8856" t="s">
        <v>20</v>
      </c>
      <c r="F8856" t="b">
        <v>0</v>
      </c>
      <c r="G8856" t="s">
        <v>27</v>
      </c>
      <c r="H8856" s="4">
        <v>45769.710601851853</v>
      </c>
      <c r="I8856" t="b">
        <v>0</v>
      </c>
      <c r="J8856" t="b">
        <v>1</v>
      </c>
      <c r="K8856" t="s">
        <v>24</v>
      </c>
      <c r="L8856" t="s">
        <v>22</v>
      </c>
      <c r="M8856">
        <v>165000</v>
      </c>
      <c r="O8856" t="s">
        <v>2912</v>
      </c>
      <c r="P8856" t="s">
        <v>6769</v>
      </c>
    </row>
    <row r="8857" spans="1:16" x14ac:dyDescent="0.25">
      <c r="A8857" t="s">
        <v>1</v>
      </c>
      <c r="B8857" t="s">
        <v>264</v>
      </c>
      <c r="C8857" t="s">
        <v>304</v>
      </c>
      <c r="D8857" t="s">
        <v>3972</v>
      </c>
      <c r="E8857" t="s">
        <v>20</v>
      </c>
      <c r="F8857" t="b">
        <v>0</v>
      </c>
      <c r="G8857" t="s">
        <v>27</v>
      </c>
      <c r="H8857" s="4">
        <v>45769.792581018519</v>
      </c>
      <c r="I8857" t="b">
        <v>0</v>
      </c>
      <c r="J8857" t="b">
        <v>0</v>
      </c>
      <c r="K8857" t="s">
        <v>24</v>
      </c>
      <c r="L8857" t="s">
        <v>22</v>
      </c>
      <c r="M8857">
        <v>135000</v>
      </c>
      <c r="O8857" t="s">
        <v>12003</v>
      </c>
      <c r="P8857" t="s">
        <v>12004</v>
      </c>
    </row>
    <row r="8858" spans="1:16" x14ac:dyDescent="0.25">
      <c r="A8858" t="s">
        <v>25</v>
      </c>
      <c r="B8858" t="s">
        <v>8198</v>
      </c>
      <c r="C8858" t="s">
        <v>985</v>
      </c>
      <c r="D8858" t="s">
        <v>3972</v>
      </c>
      <c r="E8858" t="s">
        <v>51</v>
      </c>
      <c r="F8858" t="b">
        <v>0</v>
      </c>
      <c r="G8858" t="s">
        <v>27</v>
      </c>
      <c r="H8858" s="4">
        <v>45769.833414351851</v>
      </c>
      <c r="I8858" t="b">
        <v>0</v>
      </c>
      <c r="J8858" t="b">
        <v>0</v>
      </c>
      <c r="K8858" t="s">
        <v>24</v>
      </c>
      <c r="L8858" t="s">
        <v>36</v>
      </c>
      <c r="N8858">
        <v>75.5</v>
      </c>
      <c r="O8858" t="s">
        <v>1392</v>
      </c>
      <c r="P8858" t="s">
        <v>2754</v>
      </c>
    </row>
    <row r="8859" spans="1:16" x14ac:dyDescent="0.25">
      <c r="A8859" t="s">
        <v>0</v>
      </c>
      <c r="B8859" t="s">
        <v>7591</v>
      </c>
      <c r="C8859" t="s">
        <v>82</v>
      </c>
      <c r="D8859" t="s">
        <v>3972</v>
      </c>
      <c r="E8859" t="s">
        <v>20</v>
      </c>
      <c r="F8859" t="b">
        <v>0</v>
      </c>
      <c r="G8859" t="s">
        <v>27</v>
      </c>
      <c r="H8859" s="4">
        <v>45769.8750462963</v>
      </c>
      <c r="I8859" t="b">
        <v>0</v>
      </c>
      <c r="J8859" t="b">
        <v>1</v>
      </c>
      <c r="K8859" t="s">
        <v>24</v>
      </c>
      <c r="L8859" t="s">
        <v>22</v>
      </c>
      <c r="M8859">
        <v>130000</v>
      </c>
      <c r="O8859" t="s">
        <v>387</v>
      </c>
      <c r="P8859" t="s">
        <v>7592</v>
      </c>
    </row>
    <row r="8860" spans="1:16" x14ac:dyDescent="0.25">
      <c r="A8860" t="s">
        <v>2</v>
      </c>
      <c r="B8860" t="s">
        <v>195</v>
      </c>
      <c r="C8860" t="s">
        <v>1243</v>
      </c>
      <c r="D8860" t="s">
        <v>4034</v>
      </c>
      <c r="E8860" t="s">
        <v>20</v>
      </c>
      <c r="F8860" t="b">
        <v>0</v>
      </c>
      <c r="G8860" t="s">
        <v>414</v>
      </c>
      <c r="H8860" s="4">
        <v>45769.882592592592</v>
      </c>
      <c r="I8860" t="b">
        <v>0</v>
      </c>
      <c r="J8860" t="b">
        <v>0</v>
      </c>
      <c r="K8860" t="s">
        <v>414</v>
      </c>
      <c r="L8860" t="s">
        <v>22</v>
      </c>
      <c r="M8860">
        <v>83999.5</v>
      </c>
      <c r="O8860" t="s">
        <v>695</v>
      </c>
      <c r="P8860" t="s">
        <v>7261</v>
      </c>
    </row>
    <row r="8861" spans="1:16" x14ac:dyDescent="0.25">
      <c r="A8861" t="s">
        <v>19</v>
      </c>
      <c r="B8861" t="s">
        <v>12005</v>
      </c>
      <c r="C8861" t="s">
        <v>82</v>
      </c>
      <c r="D8861" t="s">
        <v>3972</v>
      </c>
      <c r="E8861" t="s">
        <v>20</v>
      </c>
      <c r="F8861" t="b">
        <v>0</v>
      </c>
      <c r="G8861" t="s">
        <v>27</v>
      </c>
      <c r="H8861" s="4">
        <v>45769.958379629628</v>
      </c>
      <c r="I8861" t="b">
        <v>1</v>
      </c>
      <c r="J8861" t="b">
        <v>1</v>
      </c>
      <c r="K8861" t="s">
        <v>24</v>
      </c>
      <c r="L8861" t="s">
        <v>22</v>
      </c>
      <c r="M8861">
        <v>211500</v>
      </c>
      <c r="O8861" t="s">
        <v>12006</v>
      </c>
    </row>
    <row r="8862" spans="1:16" x14ac:dyDescent="0.25">
      <c r="A8862" t="s">
        <v>0</v>
      </c>
      <c r="B8862" t="s">
        <v>1246</v>
      </c>
      <c r="C8862" t="s">
        <v>5179</v>
      </c>
      <c r="D8862" t="s">
        <v>2208</v>
      </c>
      <c r="E8862" t="s">
        <v>20</v>
      </c>
      <c r="F8862" t="b">
        <v>0</v>
      </c>
      <c r="G8862" t="s">
        <v>27</v>
      </c>
      <c r="H8862" s="4">
        <v>45769.958460648151</v>
      </c>
      <c r="I8862" t="b">
        <v>0</v>
      </c>
      <c r="J8862" t="b">
        <v>0</v>
      </c>
      <c r="K8862" t="s">
        <v>24</v>
      </c>
      <c r="L8862" t="s">
        <v>22</v>
      </c>
      <c r="M8862">
        <v>110000</v>
      </c>
      <c r="O8862" t="s">
        <v>5180</v>
      </c>
      <c r="P8862" t="s">
        <v>5181</v>
      </c>
    </row>
    <row r="8863" spans="1:16" x14ac:dyDescent="0.25">
      <c r="A8863" t="s">
        <v>19</v>
      </c>
      <c r="B8863" t="s">
        <v>12007</v>
      </c>
      <c r="C8863" t="s">
        <v>71</v>
      </c>
      <c r="D8863" t="s">
        <v>3972</v>
      </c>
      <c r="E8863" t="s">
        <v>20</v>
      </c>
      <c r="F8863" t="b">
        <v>0</v>
      </c>
      <c r="G8863" t="s">
        <v>27</v>
      </c>
      <c r="H8863" s="4">
        <v>45769.960034722222</v>
      </c>
      <c r="I8863" t="b">
        <v>1</v>
      </c>
      <c r="J8863" t="b">
        <v>1</v>
      </c>
      <c r="K8863" t="s">
        <v>24</v>
      </c>
      <c r="L8863" t="s">
        <v>22</v>
      </c>
      <c r="M8863">
        <v>160000</v>
      </c>
      <c r="O8863" t="s">
        <v>1172</v>
      </c>
      <c r="P8863" t="s">
        <v>582</v>
      </c>
    </row>
    <row r="8864" spans="1:16" x14ac:dyDescent="0.25">
      <c r="A8864" t="s">
        <v>2</v>
      </c>
      <c r="B8864" t="s">
        <v>2314</v>
      </c>
      <c r="C8864" t="s">
        <v>114</v>
      </c>
      <c r="D8864" t="s">
        <v>3972</v>
      </c>
      <c r="E8864" t="s">
        <v>20</v>
      </c>
      <c r="F8864" t="b">
        <v>0</v>
      </c>
      <c r="G8864" t="s">
        <v>27</v>
      </c>
      <c r="H8864" s="4">
        <v>45769.960069444453</v>
      </c>
      <c r="I8864" t="b">
        <v>0</v>
      </c>
      <c r="J8864" t="b">
        <v>1</v>
      </c>
      <c r="K8864" t="s">
        <v>24</v>
      </c>
      <c r="L8864" t="s">
        <v>22</v>
      </c>
      <c r="M8864">
        <v>162000</v>
      </c>
      <c r="O8864" t="s">
        <v>173</v>
      </c>
      <c r="P8864" t="s">
        <v>12008</v>
      </c>
    </row>
    <row r="8865" spans="1:16" x14ac:dyDescent="0.25">
      <c r="A8865" t="s">
        <v>0</v>
      </c>
      <c r="B8865" t="s">
        <v>11986</v>
      </c>
      <c r="C8865" t="s">
        <v>953</v>
      </c>
      <c r="D8865" t="s">
        <v>3972</v>
      </c>
      <c r="E8865" t="s">
        <v>20</v>
      </c>
      <c r="F8865" t="b">
        <v>0</v>
      </c>
      <c r="G8865" t="s">
        <v>30</v>
      </c>
      <c r="H8865" s="4">
        <v>45770.000543981478</v>
      </c>
      <c r="I8865" t="b">
        <v>1</v>
      </c>
      <c r="J8865" t="b">
        <v>1</v>
      </c>
      <c r="K8865" t="s">
        <v>24</v>
      </c>
      <c r="L8865" t="s">
        <v>22</v>
      </c>
      <c r="M8865">
        <v>109000</v>
      </c>
      <c r="O8865" t="s">
        <v>954</v>
      </c>
      <c r="P8865" t="s">
        <v>11987</v>
      </c>
    </row>
    <row r="8866" spans="1:16" x14ac:dyDescent="0.25">
      <c r="A8866" t="s">
        <v>2</v>
      </c>
      <c r="B8866" t="s">
        <v>2</v>
      </c>
      <c r="C8866" t="s">
        <v>801</v>
      </c>
      <c r="D8866" t="s">
        <v>4752</v>
      </c>
      <c r="E8866" t="s">
        <v>20</v>
      </c>
      <c r="F8866" t="b">
        <v>0</v>
      </c>
      <c r="G8866" t="s">
        <v>27</v>
      </c>
      <c r="H8866" s="4">
        <v>45770.001631944448</v>
      </c>
      <c r="I8866" t="b">
        <v>1</v>
      </c>
      <c r="J8866" t="b">
        <v>0</v>
      </c>
      <c r="K8866" t="s">
        <v>24</v>
      </c>
      <c r="L8866" t="s">
        <v>22</v>
      </c>
      <c r="M8866">
        <v>140000</v>
      </c>
      <c r="O8866" t="s">
        <v>289</v>
      </c>
      <c r="P8866" t="s">
        <v>710</v>
      </c>
    </row>
    <row r="8867" spans="1:16" x14ac:dyDescent="0.25">
      <c r="A8867" t="s">
        <v>2</v>
      </c>
      <c r="B8867" t="s">
        <v>1059</v>
      </c>
      <c r="C8867" t="s">
        <v>10627</v>
      </c>
      <c r="D8867" t="s">
        <v>5122</v>
      </c>
      <c r="E8867" t="s">
        <v>20</v>
      </c>
      <c r="F8867" t="b">
        <v>0</v>
      </c>
      <c r="G8867" t="s">
        <v>27</v>
      </c>
      <c r="H8867" s="4">
        <v>45770.002025462964</v>
      </c>
      <c r="I8867" t="b">
        <v>0</v>
      </c>
      <c r="J8867" t="b">
        <v>1</v>
      </c>
      <c r="K8867" t="s">
        <v>24</v>
      </c>
      <c r="L8867" t="s">
        <v>22</v>
      </c>
      <c r="M8867">
        <v>135000</v>
      </c>
      <c r="O8867" t="s">
        <v>428</v>
      </c>
      <c r="P8867" t="s">
        <v>4239</v>
      </c>
    </row>
    <row r="8868" spans="1:16" x14ac:dyDescent="0.25">
      <c r="A8868" t="s">
        <v>2</v>
      </c>
      <c r="B8868" t="s">
        <v>117</v>
      </c>
      <c r="C8868" t="s">
        <v>889</v>
      </c>
      <c r="D8868" t="s">
        <v>4083</v>
      </c>
      <c r="E8868" t="s">
        <v>20</v>
      </c>
      <c r="F8868" t="b">
        <v>0</v>
      </c>
      <c r="G8868" t="s">
        <v>41</v>
      </c>
      <c r="H8868" s="4">
        <v>45770.002152777779</v>
      </c>
      <c r="I8868" t="b">
        <v>0</v>
      </c>
      <c r="J8868" t="b">
        <v>0</v>
      </c>
      <c r="K8868" t="s">
        <v>24</v>
      </c>
      <c r="L8868" t="s">
        <v>22</v>
      </c>
      <c r="M8868">
        <v>189000</v>
      </c>
      <c r="O8868" t="s">
        <v>772</v>
      </c>
      <c r="P8868" t="s">
        <v>1161</v>
      </c>
    </row>
    <row r="8869" spans="1:16" x14ac:dyDescent="0.25">
      <c r="A8869" t="s">
        <v>2</v>
      </c>
      <c r="B8869" t="s">
        <v>11988</v>
      </c>
      <c r="C8869" t="s">
        <v>2293</v>
      </c>
      <c r="D8869" t="s">
        <v>5122</v>
      </c>
      <c r="E8869" t="s">
        <v>20</v>
      </c>
      <c r="F8869" t="b">
        <v>0</v>
      </c>
      <c r="G8869" t="s">
        <v>52</v>
      </c>
      <c r="H8869" s="4">
        <v>45770.003472222219</v>
      </c>
      <c r="I8869" t="b">
        <v>0</v>
      </c>
      <c r="J8869" t="b">
        <v>0</v>
      </c>
      <c r="K8869" t="s">
        <v>24</v>
      </c>
      <c r="L8869" t="s">
        <v>22</v>
      </c>
      <c r="M8869">
        <v>100000</v>
      </c>
      <c r="O8869" t="s">
        <v>374</v>
      </c>
      <c r="P8869" t="s">
        <v>11989</v>
      </c>
    </row>
    <row r="8870" spans="1:16" x14ac:dyDescent="0.25">
      <c r="A8870" t="s">
        <v>2</v>
      </c>
      <c r="B8870" t="s">
        <v>6104</v>
      </c>
      <c r="C8870" t="s">
        <v>939</v>
      </c>
      <c r="D8870" t="s">
        <v>4034</v>
      </c>
      <c r="E8870" t="s">
        <v>20</v>
      </c>
      <c r="F8870" t="b">
        <v>0</v>
      </c>
      <c r="G8870" t="s">
        <v>158</v>
      </c>
      <c r="H8870" s="4">
        <v>45770.00409722222</v>
      </c>
      <c r="I8870" t="b">
        <v>0</v>
      </c>
      <c r="J8870" t="b">
        <v>0</v>
      </c>
      <c r="K8870" t="s">
        <v>158</v>
      </c>
      <c r="L8870" t="s">
        <v>22</v>
      </c>
      <c r="M8870">
        <v>68730</v>
      </c>
      <c r="O8870" t="s">
        <v>2768</v>
      </c>
      <c r="P8870" t="s">
        <v>6105</v>
      </c>
    </row>
    <row r="8871" spans="1:16" x14ac:dyDescent="0.25">
      <c r="A8871" t="s">
        <v>25</v>
      </c>
      <c r="B8871" t="s">
        <v>11990</v>
      </c>
      <c r="C8871" t="s">
        <v>42</v>
      </c>
      <c r="D8871" t="s">
        <v>2208</v>
      </c>
      <c r="E8871" t="s">
        <v>20</v>
      </c>
      <c r="F8871" t="b">
        <v>0</v>
      </c>
      <c r="G8871" t="s">
        <v>41</v>
      </c>
      <c r="H8871" s="4">
        <v>45770.250219907408</v>
      </c>
      <c r="I8871" t="b">
        <v>0</v>
      </c>
      <c r="J8871" t="b">
        <v>1</v>
      </c>
      <c r="K8871" t="s">
        <v>24</v>
      </c>
      <c r="L8871" t="s">
        <v>22</v>
      </c>
      <c r="M8871">
        <v>153000</v>
      </c>
      <c r="O8871" t="s">
        <v>428</v>
      </c>
      <c r="P8871" t="s">
        <v>11991</v>
      </c>
    </row>
    <row r="8872" spans="1:16" x14ac:dyDescent="0.25">
      <c r="A8872" t="s">
        <v>40</v>
      </c>
      <c r="B8872" t="s">
        <v>57</v>
      </c>
      <c r="C8872" t="s">
        <v>44</v>
      </c>
      <c r="D8872" t="s">
        <v>3969</v>
      </c>
      <c r="E8872" t="s">
        <v>20</v>
      </c>
      <c r="F8872" t="b">
        <v>0</v>
      </c>
      <c r="G8872" t="s">
        <v>41</v>
      </c>
      <c r="H8872" s="4">
        <v>45770.252106481479</v>
      </c>
      <c r="I8872" t="b">
        <v>0</v>
      </c>
      <c r="J8872" t="b">
        <v>0</v>
      </c>
      <c r="K8872" t="s">
        <v>24</v>
      </c>
      <c r="L8872" t="s">
        <v>22</v>
      </c>
      <c r="M8872">
        <v>155000</v>
      </c>
      <c r="O8872" t="s">
        <v>5437</v>
      </c>
      <c r="P8872" t="s">
        <v>5438</v>
      </c>
    </row>
    <row r="8873" spans="1:16" x14ac:dyDescent="0.25">
      <c r="A8873" t="s">
        <v>40</v>
      </c>
      <c r="B8873" t="s">
        <v>2410</v>
      </c>
      <c r="C8873" t="s">
        <v>4316</v>
      </c>
      <c r="D8873" t="s">
        <v>3108</v>
      </c>
      <c r="E8873" t="s">
        <v>20</v>
      </c>
      <c r="F8873" t="b">
        <v>0</v>
      </c>
      <c r="G8873" t="s">
        <v>4317</v>
      </c>
      <c r="H8873" s="4">
        <v>45770.292534722219</v>
      </c>
      <c r="I8873" t="b">
        <v>1</v>
      </c>
      <c r="J8873" t="b">
        <v>0</v>
      </c>
      <c r="K8873" t="s">
        <v>4317</v>
      </c>
      <c r="L8873" t="s">
        <v>22</v>
      </c>
      <c r="M8873">
        <v>24000</v>
      </c>
      <c r="O8873" t="s">
        <v>2018</v>
      </c>
      <c r="P8873" t="s">
        <v>4318</v>
      </c>
    </row>
    <row r="8874" spans="1:16" x14ac:dyDescent="0.25">
      <c r="A8874" t="s">
        <v>25</v>
      </c>
      <c r="B8874" t="s">
        <v>9112</v>
      </c>
      <c r="C8874" t="s">
        <v>1099</v>
      </c>
      <c r="D8874" t="s">
        <v>3956</v>
      </c>
      <c r="E8874" t="s">
        <v>34</v>
      </c>
      <c r="F8874" t="b">
        <v>0</v>
      </c>
      <c r="G8874" t="s">
        <v>27</v>
      </c>
      <c r="H8874" s="4">
        <v>45770.416770833333</v>
      </c>
      <c r="I8874" t="b">
        <v>1</v>
      </c>
      <c r="J8874" t="b">
        <v>0</v>
      </c>
      <c r="K8874" t="s">
        <v>24</v>
      </c>
      <c r="L8874" t="s">
        <v>36</v>
      </c>
      <c r="N8874">
        <v>27.979999542236332</v>
      </c>
      <c r="O8874" t="s">
        <v>319</v>
      </c>
      <c r="P8874" t="s">
        <v>2128</v>
      </c>
    </row>
    <row r="8875" spans="1:16" x14ac:dyDescent="0.25">
      <c r="A8875" t="s">
        <v>0</v>
      </c>
      <c r="B8875" t="s">
        <v>8939</v>
      </c>
      <c r="C8875" t="s">
        <v>39</v>
      </c>
      <c r="D8875" t="s">
        <v>3956</v>
      </c>
      <c r="E8875" t="s">
        <v>34</v>
      </c>
      <c r="F8875" t="b">
        <v>1</v>
      </c>
      <c r="G8875" t="s">
        <v>27</v>
      </c>
      <c r="H8875" s="4">
        <v>45770.416875000003</v>
      </c>
      <c r="I8875" t="b">
        <v>0</v>
      </c>
      <c r="J8875" t="b">
        <v>0</v>
      </c>
      <c r="K8875" t="s">
        <v>24</v>
      </c>
      <c r="L8875" t="s">
        <v>36</v>
      </c>
      <c r="N8875">
        <v>26.389999389648441</v>
      </c>
      <c r="O8875" t="s">
        <v>8940</v>
      </c>
      <c r="P8875" t="s">
        <v>8941</v>
      </c>
    </row>
    <row r="8876" spans="1:16" x14ac:dyDescent="0.25">
      <c r="A8876" t="s">
        <v>1</v>
      </c>
      <c r="B8876" t="s">
        <v>7008</v>
      </c>
      <c r="C8876" t="s">
        <v>180</v>
      </c>
      <c r="D8876" t="s">
        <v>3972</v>
      </c>
      <c r="E8876" t="s">
        <v>20</v>
      </c>
      <c r="F8876" t="b">
        <v>0</v>
      </c>
      <c r="G8876" t="s">
        <v>41</v>
      </c>
      <c r="H8876" s="4">
        <v>45770.417129629634</v>
      </c>
      <c r="I8876" t="b">
        <v>1</v>
      </c>
      <c r="J8876" t="b">
        <v>0</v>
      </c>
      <c r="K8876" t="s">
        <v>24</v>
      </c>
      <c r="L8876" t="s">
        <v>22</v>
      </c>
      <c r="M8876">
        <v>62500</v>
      </c>
      <c r="O8876" t="s">
        <v>7009</v>
      </c>
    </row>
    <row r="8877" spans="1:16" x14ac:dyDescent="0.25">
      <c r="A8877" t="s">
        <v>0</v>
      </c>
      <c r="B8877" t="s">
        <v>3030</v>
      </c>
      <c r="C8877" t="s">
        <v>465</v>
      </c>
      <c r="D8877" t="s">
        <v>3956</v>
      </c>
      <c r="E8877" t="s">
        <v>34</v>
      </c>
      <c r="F8877" t="b">
        <v>0</v>
      </c>
      <c r="G8877" t="s">
        <v>41</v>
      </c>
      <c r="H8877" s="4">
        <v>45770.417256944442</v>
      </c>
      <c r="I8877" t="b">
        <v>0</v>
      </c>
      <c r="J8877" t="b">
        <v>1</v>
      </c>
      <c r="K8877" t="s">
        <v>24</v>
      </c>
      <c r="L8877" t="s">
        <v>36</v>
      </c>
      <c r="N8877">
        <v>24.33499908447266</v>
      </c>
      <c r="O8877" t="s">
        <v>5167</v>
      </c>
    </row>
    <row r="8878" spans="1:16" x14ac:dyDescent="0.25">
      <c r="A8878" t="s">
        <v>2</v>
      </c>
      <c r="B8878" t="s">
        <v>4384</v>
      </c>
      <c r="C8878" t="s">
        <v>4385</v>
      </c>
      <c r="D8878" t="s">
        <v>2208</v>
      </c>
      <c r="E8878" t="s">
        <v>34</v>
      </c>
      <c r="F8878" t="b">
        <v>0</v>
      </c>
      <c r="G8878" t="s">
        <v>35</v>
      </c>
      <c r="H8878" s="4">
        <v>45770.418506944443</v>
      </c>
      <c r="I8878" t="b">
        <v>0</v>
      </c>
      <c r="J8878" t="b">
        <v>1</v>
      </c>
      <c r="K8878" t="s">
        <v>24</v>
      </c>
      <c r="L8878" t="s">
        <v>22</v>
      </c>
      <c r="M8878">
        <v>165000</v>
      </c>
      <c r="O8878" t="s">
        <v>428</v>
      </c>
      <c r="P8878" t="s">
        <v>4229</v>
      </c>
    </row>
    <row r="8879" spans="1:16" x14ac:dyDescent="0.25">
      <c r="A8879" t="s">
        <v>0</v>
      </c>
      <c r="B8879" t="s">
        <v>8281</v>
      </c>
      <c r="C8879" t="s">
        <v>559</v>
      </c>
      <c r="D8879" t="s">
        <v>3956</v>
      </c>
      <c r="E8879" t="s">
        <v>20</v>
      </c>
      <c r="F8879" t="b">
        <v>0</v>
      </c>
      <c r="G8879" t="s">
        <v>27</v>
      </c>
      <c r="H8879" s="4">
        <v>45770.500081018523</v>
      </c>
      <c r="I8879" t="b">
        <v>0</v>
      </c>
      <c r="J8879" t="b">
        <v>1</v>
      </c>
      <c r="K8879" t="s">
        <v>24</v>
      </c>
      <c r="L8879" t="s">
        <v>36</v>
      </c>
      <c r="N8879">
        <v>20.670000076293949</v>
      </c>
      <c r="O8879" t="s">
        <v>259</v>
      </c>
      <c r="P8879" t="s">
        <v>2838</v>
      </c>
    </row>
    <row r="8880" spans="1:16" x14ac:dyDescent="0.25">
      <c r="A8880" t="s">
        <v>28</v>
      </c>
      <c r="B8880" t="s">
        <v>12009</v>
      </c>
      <c r="C8880" t="s">
        <v>82</v>
      </c>
      <c r="D8880" t="s">
        <v>3972</v>
      </c>
      <c r="E8880" t="s">
        <v>20</v>
      </c>
      <c r="F8880" t="b">
        <v>0</v>
      </c>
      <c r="G8880" t="s">
        <v>27</v>
      </c>
      <c r="H8880" s="4">
        <v>45770.500902777778</v>
      </c>
      <c r="I8880" t="b">
        <v>0</v>
      </c>
      <c r="J8880" t="b">
        <v>1</v>
      </c>
      <c r="K8880" t="s">
        <v>24</v>
      </c>
      <c r="L8880" t="s">
        <v>22</v>
      </c>
      <c r="M8880">
        <v>179500</v>
      </c>
      <c r="O8880" t="s">
        <v>1172</v>
      </c>
      <c r="P8880" t="s">
        <v>893</v>
      </c>
    </row>
    <row r="8881" spans="1:16" x14ac:dyDescent="0.25">
      <c r="A8881" t="s">
        <v>1</v>
      </c>
      <c r="B8881" t="s">
        <v>11381</v>
      </c>
      <c r="C8881" t="s">
        <v>158</v>
      </c>
      <c r="D8881" t="s">
        <v>4034</v>
      </c>
      <c r="E8881" t="s">
        <v>20</v>
      </c>
      <c r="F8881" t="b">
        <v>0</v>
      </c>
      <c r="G8881" t="s">
        <v>158</v>
      </c>
      <c r="H8881" s="4">
        <v>45770.503032407411</v>
      </c>
      <c r="I8881" t="b">
        <v>0</v>
      </c>
      <c r="J8881" t="b">
        <v>0</v>
      </c>
      <c r="K8881" t="s">
        <v>158</v>
      </c>
      <c r="L8881" t="s">
        <v>22</v>
      </c>
      <c r="M8881">
        <v>87599.5</v>
      </c>
      <c r="O8881" t="s">
        <v>1906</v>
      </c>
      <c r="P8881" t="s">
        <v>2672</v>
      </c>
    </row>
    <row r="8882" spans="1:16" x14ac:dyDescent="0.25">
      <c r="A8882" t="s">
        <v>0</v>
      </c>
      <c r="B8882" t="s">
        <v>0</v>
      </c>
      <c r="C8882" t="s">
        <v>2023</v>
      </c>
      <c r="D8882" t="s">
        <v>7546</v>
      </c>
      <c r="E8882" t="s">
        <v>34</v>
      </c>
      <c r="F8882" t="b">
        <v>0</v>
      </c>
      <c r="G8882" t="s">
        <v>41</v>
      </c>
      <c r="H8882" s="4">
        <v>45770.542337962957</v>
      </c>
      <c r="I8882" t="b">
        <v>0</v>
      </c>
      <c r="J8882" t="b">
        <v>0</v>
      </c>
      <c r="K8882" t="s">
        <v>24</v>
      </c>
      <c r="L8882" t="s">
        <v>36</v>
      </c>
      <c r="N8882">
        <v>15</v>
      </c>
      <c r="O8882" t="s">
        <v>7547</v>
      </c>
      <c r="P8882" t="s">
        <v>61</v>
      </c>
    </row>
    <row r="8883" spans="1:16" x14ac:dyDescent="0.25">
      <c r="A8883" t="s">
        <v>2</v>
      </c>
      <c r="B8883" t="s">
        <v>11992</v>
      </c>
      <c r="C8883" t="s">
        <v>71</v>
      </c>
      <c r="D8883" t="s">
        <v>3972</v>
      </c>
      <c r="E8883" t="s">
        <v>20</v>
      </c>
      <c r="F8883" t="b">
        <v>0</v>
      </c>
      <c r="G8883" t="s">
        <v>27</v>
      </c>
      <c r="H8883" s="4">
        <v>45770.542928240742</v>
      </c>
      <c r="I8883" t="b">
        <v>0</v>
      </c>
      <c r="J8883" t="b">
        <v>1</v>
      </c>
      <c r="K8883" t="s">
        <v>24</v>
      </c>
      <c r="L8883" t="s">
        <v>22</v>
      </c>
      <c r="M8883">
        <v>138100</v>
      </c>
      <c r="O8883" t="s">
        <v>11993</v>
      </c>
      <c r="P8883" t="s">
        <v>11994</v>
      </c>
    </row>
    <row r="8884" spans="1:16" x14ac:dyDescent="0.25">
      <c r="A8884" t="s">
        <v>2</v>
      </c>
      <c r="B8884" t="s">
        <v>11995</v>
      </c>
      <c r="C8884" t="s">
        <v>693</v>
      </c>
      <c r="D8884" t="s">
        <v>3600</v>
      </c>
      <c r="E8884" t="s">
        <v>51</v>
      </c>
      <c r="F8884" t="b">
        <v>0</v>
      </c>
      <c r="G8884" t="s">
        <v>27</v>
      </c>
      <c r="H8884" s="4">
        <v>45770.543229166673</v>
      </c>
      <c r="I8884" t="b">
        <v>1</v>
      </c>
      <c r="J8884" t="b">
        <v>0</v>
      </c>
      <c r="K8884" t="s">
        <v>24</v>
      </c>
      <c r="L8884" t="s">
        <v>36</v>
      </c>
      <c r="N8884">
        <v>40</v>
      </c>
      <c r="O8884" t="s">
        <v>11996</v>
      </c>
      <c r="P8884" t="s">
        <v>11997</v>
      </c>
    </row>
    <row r="8885" spans="1:16" x14ac:dyDescent="0.25">
      <c r="A8885" t="s">
        <v>1</v>
      </c>
      <c r="B8885" t="s">
        <v>11998</v>
      </c>
      <c r="C8885" t="s">
        <v>1240</v>
      </c>
      <c r="D8885" t="s">
        <v>7852</v>
      </c>
      <c r="E8885" t="s">
        <v>20</v>
      </c>
      <c r="F8885" t="b">
        <v>0</v>
      </c>
      <c r="G8885" t="s">
        <v>27</v>
      </c>
      <c r="H8885" s="4">
        <v>45770.584340277783</v>
      </c>
      <c r="I8885" t="b">
        <v>0</v>
      </c>
      <c r="J8885" t="b">
        <v>1</v>
      </c>
      <c r="K8885" t="s">
        <v>24</v>
      </c>
      <c r="L8885" t="s">
        <v>22</v>
      </c>
      <c r="M8885">
        <v>45000</v>
      </c>
      <c r="O8885" t="s">
        <v>2897</v>
      </c>
      <c r="P8885" t="s">
        <v>1749</v>
      </c>
    </row>
    <row r="8886" spans="1:16" x14ac:dyDescent="0.25">
      <c r="A8886" t="s">
        <v>19</v>
      </c>
      <c r="B8886" t="s">
        <v>9940</v>
      </c>
      <c r="C8886" t="s">
        <v>555</v>
      </c>
      <c r="D8886" t="s">
        <v>3956</v>
      </c>
      <c r="E8886" t="s">
        <v>20</v>
      </c>
      <c r="F8886" t="b">
        <v>0</v>
      </c>
      <c r="G8886" t="s">
        <v>30</v>
      </c>
      <c r="H8886" s="4">
        <v>45770.584976851853</v>
      </c>
      <c r="I8886" t="b">
        <v>0</v>
      </c>
      <c r="J8886" t="b">
        <v>1</v>
      </c>
      <c r="K8886" t="s">
        <v>24</v>
      </c>
      <c r="L8886" t="s">
        <v>36</v>
      </c>
      <c r="N8886">
        <v>40.81500244140625</v>
      </c>
      <c r="O8886" t="s">
        <v>75</v>
      </c>
      <c r="P8886" t="s">
        <v>9941</v>
      </c>
    </row>
    <row r="8887" spans="1:16" x14ac:dyDescent="0.25">
      <c r="A8887" t="s">
        <v>89</v>
      </c>
      <c r="B8887" t="s">
        <v>10598</v>
      </c>
      <c r="C8887" t="s">
        <v>39</v>
      </c>
      <c r="D8887" t="s">
        <v>3972</v>
      </c>
      <c r="E8887" t="s">
        <v>20</v>
      </c>
      <c r="F8887" t="b">
        <v>1</v>
      </c>
      <c r="G8887" t="s">
        <v>27</v>
      </c>
      <c r="H8887" s="4">
        <v>45770.627164351848</v>
      </c>
      <c r="I8887" t="b">
        <v>1</v>
      </c>
      <c r="J8887" t="b">
        <v>1</v>
      </c>
      <c r="K8887" t="s">
        <v>24</v>
      </c>
      <c r="L8887" t="s">
        <v>22</v>
      </c>
      <c r="M8887">
        <v>192500</v>
      </c>
      <c r="O8887" t="s">
        <v>123</v>
      </c>
      <c r="P8887" t="s">
        <v>10599</v>
      </c>
    </row>
    <row r="8888" spans="1:16" x14ac:dyDescent="0.25">
      <c r="A8888" t="s">
        <v>25</v>
      </c>
      <c r="B8888" t="s">
        <v>25</v>
      </c>
      <c r="C8888" t="s">
        <v>555</v>
      </c>
      <c r="D8888" t="s">
        <v>4083</v>
      </c>
      <c r="E8888" t="s">
        <v>20</v>
      </c>
      <c r="F8888" t="b">
        <v>0</v>
      </c>
      <c r="G8888" t="s">
        <v>30</v>
      </c>
      <c r="H8888" s="4">
        <v>45770.627523148149</v>
      </c>
      <c r="I8888" t="b">
        <v>0</v>
      </c>
      <c r="J8888" t="b">
        <v>1</v>
      </c>
      <c r="K8888" t="s">
        <v>24</v>
      </c>
      <c r="L8888" t="s">
        <v>36</v>
      </c>
      <c r="N8888">
        <v>25.2400016784668</v>
      </c>
      <c r="O8888" t="s">
        <v>2075</v>
      </c>
      <c r="P8888" t="s">
        <v>6152</v>
      </c>
    </row>
    <row r="8889" spans="1:16" x14ac:dyDescent="0.25">
      <c r="A8889" t="s">
        <v>2</v>
      </c>
      <c r="B8889" t="s">
        <v>11999</v>
      </c>
      <c r="C8889" t="s">
        <v>12000</v>
      </c>
      <c r="D8889" t="s">
        <v>3828</v>
      </c>
      <c r="E8889" t="s">
        <v>20</v>
      </c>
      <c r="F8889" t="b">
        <v>0</v>
      </c>
      <c r="G8889" t="s">
        <v>41</v>
      </c>
      <c r="H8889" s="4">
        <v>45770.710231481477</v>
      </c>
      <c r="I8889" t="b">
        <v>0</v>
      </c>
      <c r="J8889" t="b">
        <v>1</v>
      </c>
      <c r="K8889" t="s">
        <v>24</v>
      </c>
      <c r="L8889" t="s">
        <v>22</v>
      </c>
      <c r="M8889">
        <v>75000</v>
      </c>
      <c r="O8889" t="s">
        <v>12001</v>
      </c>
      <c r="P8889" t="s">
        <v>12002</v>
      </c>
    </row>
    <row r="8890" spans="1:16" x14ac:dyDescent="0.25">
      <c r="A8890" t="s">
        <v>2</v>
      </c>
      <c r="B8890" t="s">
        <v>6768</v>
      </c>
      <c r="C8890" t="s">
        <v>5286</v>
      </c>
      <c r="D8890" t="s">
        <v>5242</v>
      </c>
      <c r="E8890" t="s">
        <v>20</v>
      </c>
      <c r="F8890" t="b">
        <v>0</v>
      </c>
      <c r="G8890" t="s">
        <v>27</v>
      </c>
      <c r="H8890" s="4">
        <v>45770.710601851853</v>
      </c>
      <c r="I8890" t="b">
        <v>0</v>
      </c>
      <c r="J8890" t="b">
        <v>1</v>
      </c>
      <c r="K8890" t="s">
        <v>24</v>
      </c>
      <c r="L8890" t="s">
        <v>22</v>
      </c>
      <c r="M8890">
        <v>165000</v>
      </c>
      <c r="O8890" t="s">
        <v>2912</v>
      </c>
      <c r="P8890" t="s">
        <v>6769</v>
      </c>
    </row>
    <row r="8891" spans="1:16" x14ac:dyDescent="0.25">
      <c r="A8891" t="s">
        <v>25</v>
      </c>
      <c r="B8891" t="s">
        <v>12010</v>
      </c>
      <c r="C8891" t="s">
        <v>203</v>
      </c>
      <c r="D8891" t="s">
        <v>3972</v>
      </c>
      <c r="E8891" t="s">
        <v>20</v>
      </c>
      <c r="F8891" t="b">
        <v>0</v>
      </c>
      <c r="G8891" t="s">
        <v>23</v>
      </c>
      <c r="H8891" s="4">
        <v>45770.727685185193</v>
      </c>
      <c r="I8891" t="b">
        <v>0</v>
      </c>
      <c r="J8891" t="b">
        <v>1</v>
      </c>
      <c r="K8891" t="s">
        <v>24</v>
      </c>
      <c r="L8891" t="s">
        <v>22</v>
      </c>
      <c r="M8891">
        <v>95000</v>
      </c>
      <c r="O8891" t="s">
        <v>12011</v>
      </c>
      <c r="P8891" t="s">
        <v>2804</v>
      </c>
    </row>
    <row r="8892" spans="1:16" x14ac:dyDescent="0.25">
      <c r="A8892" t="s">
        <v>2</v>
      </c>
      <c r="B8892" t="s">
        <v>8529</v>
      </c>
      <c r="C8892" t="s">
        <v>26</v>
      </c>
      <c r="D8892" t="s">
        <v>3956</v>
      </c>
      <c r="E8892" t="s">
        <v>20</v>
      </c>
      <c r="F8892" t="b">
        <v>0</v>
      </c>
      <c r="G8892" t="s">
        <v>23</v>
      </c>
      <c r="H8892" s="4">
        <v>45770.768310185187</v>
      </c>
      <c r="I8892" t="b">
        <v>0</v>
      </c>
      <c r="J8892" t="b">
        <v>1</v>
      </c>
      <c r="K8892" t="s">
        <v>24</v>
      </c>
      <c r="L8892" t="s">
        <v>36</v>
      </c>
      <c r="N8892">
        <v>61.159996032714837</v>
      </c>
      <c r="O8892" t="s">
        <v>8530</v>
      </c>
      <c r="P8892" t="s">
        <v>8531</v>
      </c>
    </row>
    <row r="8893" spans="1:16" x14ac:dyDescent="0.25">
      <c r="A8893" t="s">
        <v>1</v>
      </c>
      <c r="B8893" t="s">
        <v>264</v>
      </c>
      <c r="C8893" t="s">
        <v>304</v>
      </c>
      <c r="D8893" t="s">
        <v>3972</v>
      </c>
      <c r="E8893" t="s">
        <v>20</v>
      </c>
      <c r="F8893" t="b">
        <v>0</v>
      </c>
      <c r="G8893" t="s">
        <v>27</v>
      </c>
      <c r="H8893" s="4">
        <v>45770.792581018519</v>
      </c>
      <c r="I8893" t="b">
        <v>0</v>
      </c>
      <c r="J8893" t="b">
        <v>0</v>
      </c>
      <c r="K8893" t="s">
        <v>24</v>
      </c>
      <c r="L8893" t="s">
        <v>22</v>
      </c>
      <c r="M8893">
        <v>135000</v>
      </c>
      <c r="O8893" t="s">
        <v>12003</v>
      </c>
      <c r="P8893" t="s">
        <v>12004</v>
      </c>
    </row>
    <row r="8894" spans="1:16" x14ac:dyDescent="0.25">
      <c r="A8894" t="s">
        <v>25</v>
      </c>
      <c r="B8894" t="s">
        <v>8198</v>
      </c>
      <c r="C8894" t="s">
        <v>985</v>
      </c>
      <c r="D8894" t="s">
        <v>3972</v>
      </c>
      <c r="E8894" t="s">
        <v>51</v>
      </c>
      <c r="F8894" t="b">
        <v>0</v>
      </c>
      <c r="G8894" t="s">
        <v>27</v>
      </c>
      <c r="H8894" s="4">
        <v>45770.833414351851</v>
      </c>
      <c r="I8894" t="b">
        <v>0</v>
      </c>
      <c r="J8894" t="b">
        <v>0</v>
      </c>
      <c r="K8894" t="s">
        <v>24</v>
      </c>
      <c r="L8894" t="s">
        <v>36</v>
      </c>
      <c r="N8894">
        <v>75.5</v>
      </c>
      <c r="O8894" t="s">
        <v>1392</v>
      </c>
      <c r="P8894" t="s">
        <v>2754</v>
      </c>
    </row>
    <row r="8895" spans="1:16" x14ac:dyDescent="0.25">
      <c r="A8895" t="s">
        <v>0</v>
      </c>
      <c r="B8895" t="s">
        <v>7591</v>
      </c>
      <c r="C8895" t="s">
        <v>82</v>
      </c>
      <c r="D8895" t="s">
        <v>3972</v>
      </c>
      <c r="E8895" t="s">
        <v>20</v>
      </c>
      <c r="F8895" t="b">
        <v>0</v>
      </c>
      <c r="G8895" t="s">
        <v>27</v>
      </c>
      <c r="H8895" s="4">
        <v>45770.8750462963</v>
      </c>
      <c r="I8895" t="b">
        <v>0</v>
      </c>
      <c r="J8895" t="b">
        <v>1</v>
      </c>
      <c r="K8895" t="s">
        <v>24</v>
      </c>
      <c r="L8895" t="s">
        <v>22</v>
      </c>
      <c r="M8895">
        <v>130000</v>
      </c>
      <c r="O8895" t="s">
        <v>387</v>
      </c>
      <c r="P8895" t="s">
        <v>7592</v>
      </c>
    </row>
    <row r="8896" spans="1:16" x14ac:dyDescent="0.25">
      <c r="A8896" t="s">
        <v>2</v>
      </c>
      <c r="B8896" t="s">
        <v>195</v>
      </c>
      <c r="C8896" t="s">
        <v>1243</v>
      </c>
      <c r="D8896" t="s">
        <v>4034</v>
      </c>
      <c r="E8896" t="s">
        <v>20</v>
      </c>
      <c r="F8896" t="b">
        <v>0</v>
      </c>
      <c r="G8896" t="s">
        <v>414</v>
      </c>
      <c r="H8896" s="4">
        <v>45770.882592592592</v>
      </c>
      <c r="I8896" t="b">
        <v>0</v>
      </c>
      <c r="J8896" t="b">
        <v>0</v>
      </c>
      <c r="K8896" t="s">
        <v>414</v>
      </c>
      <c r="L8896" t="s">
        <v>22</v>
      </c>
      <c r="M8896">
        <v>83999.5</v>
      </c>
      <c r="O8896" t="s">
        <v>695</v>
      </c>
      <c r="P8896" t="s">
        <v>7261</v>
      </c>
    </row>
    <row r="8897" spans="1:16" x14ac:dyDescent="0.25">
      <c r="A8897" t="s">
        <v>19</v>
      </c>
      <c r="B8897" t="s">
        <v>12005</v>
      </c>
      <c r="C8897" t="s">
        <v>82</v>
      </c>
      <c r="D8897" t="s">
        <v>3972</v>
      </c>
      <c r="E8897" t="s">
        <v>20</v>
      </c>
      <c r="F8897" t="b">
        <v>0</v>
      </c>
      <c r="G8897" t="s">
        <v>27</v>
      </c>
      <c r="H8897" s="4">
        <v>45770.958379629628</v>
      </c>
      <c r="I8897" t="b">
        <v>1</v>
      </c>
      <c r="J8897" t="b">
        <v>1</v>
      </c>
      <c r="K8897" t="s">
        <v>24</v>
      </c>
      <c r="L8897" t="s">
        <v>22</v>
      </c>
      <c r="M8897">
        <v>211500</v>
      </c>
      <c r="O8897" t="s">
        <v>12006</v>
      </c>
    </row>
    <row r="8898" spans="1:16" x14ac:dyDescent="0.25">
      <c r="A8898" t="s">
        <v>0</v>
      </c>
      <c r="B8898" t="s">
        <v>1246</v>
      </c>
      <c r="C8898" t="s">
        <v>5179</v>
      </c>
      <c r="D8898" t="s">
        <v>2208</v>
      </c>
      <c r="E8898" t="s">
        <v>20</v>
      </c>
      <c r="F8898" t="b">
        <v>0</v>
      </c>
      <c r="G8898" t="s">
        <v>27</v>
      </c>
      <c r="H8898" s="4">
        <v>45770.958460648151</v>
      </c>
      <c r="I8898" t="b">
        <v>0</v>
      </c>
      <c r="J8898" t="b">
        <v>0</v>
      </c>
      <c r="K8898" t="s">
        <v>24</v>
      </c>
      <c r="L8898" t="s">
        <v>22</v>
      </c>
      <c r="M8898">
        <v>110000</v>
      </c>
      <c r="O8898" t="s">
        <v>5180</v>
      </c>
      <c r="P8898" t="s">
        <v>5181</v>
      </c>
    </row>
    <row r="8899" spans="1:16" x14ac:dyDescent="0.25">
      <c r="A8899" t="s">
        <v>19</v>
      </c>
      <c r="B8899" t="s">
        <v>12007</v>
      </c>
      <c r="C8899" t="s">
        <v>71</v>
      </c>
      <c r="D8899" t="s">
        <v>3972</v>
      </c>
      <c r="E8899" t="s">
        <v>20</v>
      </c>
      <c r="F8899" t="b">
        <v>0</v>
      </c>
      <c r="G8899" t="s">
        <v>27</v>
      </c>
      <c r="H8899" s="4">
        <v>45770.960034722222</v>
      </c>
      <c r="I8899" t="b">
        <v>1</v>
      </c>
      <c r="J8899" t="b">
        <v>1</v>
      </c>
      <c r="K8899" t="s">
        <v>24</v>
      </c>
      <c r="L8899" t="s">
        <v>22</v>
      </c>
      <c r="M8899">
        <v>160000</v>
      </c>
      <c r="O8899" t="s">
        <v>1172</v>
      </c>
      <c r="P8899" t="s">
        <v>582</v>
      </c>
    </row>
    <row r="8900" spans="1:16" x14ac:dyDescent="0.25">
      <c r="A8900" t="s">
        <v>2</v>
      </c>
      <c r="B8900" t="s">
        <v>2314</v>
      </c>
      <c r="C8900" t="s">
        <v>114</v>
      </c>
      <c r="D8900" t="s">
        <v>3972</v>
      </c>
      <c r="E8900" t="s">
        <v>20</v>
      </c>
      <c r="F8900" t="b">
        <v>0</v>
      </c>
      <c r="G8900" t="s">
        <v>27</v>
      </c>
      <c r="H8900" s="4">
        <v>45770.960069444453</v>
      </c>
      <c r="I8900" t="b">
        <v>0</v>
      </c>
      <c r="J8900" t="b">
        <v>1</v>
      </c>
      <c r="K8900" t="s">
        <v>24</v>
      </c>
      <c r="L8900" t="s">
        <v>22</v>
      </c>
      <c r="M8900">
        <v>162000</v>
      </c>
      <c r="O8900" t="s">
        <v>173</v>
      </c>
      <c r="P8900" t="s">
        <v>12008</v>
      </c>
    </row>
    <row r="8901" spans="1:16" x14ac:dyDescent="0.25">
      <c r="A8901" t="s">
        <v>0</v>
      </c>
      <c r="B8901" t="s">
        <v>11986</v>
      </c>
      <c r="C8901" t="s">
        <v>953</v>
      </c>
      <c r="D8901" t="s">
        <v>3972</v>
      </c>
      <c r="E8901" t="s">
        <v>20</v>
      </c>
      <c r="F8901" t="b">
        <v>0</v>
      </c>
      <c r="G8901" t="s">
        <v>30</v>
      </c>
      <c r="H8901" s="4">
        <v>45771.000543981478</v>
      </c>
      <c r="I8901" t="b">
        <v>1</v>
      </c>
      <c r="J8901" t="b">
        <v>1</v>
      </c>
      <c r="K8901" t="s">
        <v>24</v>
      </c>
      <c r="L8901" t="s">
        <v>22</v>
      </c>
      <c r="M8901">
        <v>109000</v>
      </c>
      <c r="O8901" t="s">
        <v>954</v>
      </c>
      <c r="P8901" t="s">
        <v>11987</v>
      </c>
    </row>
    <row r="8902" spans="1:16" x14ac:dyDescent="0.25">
      <c r="A8902" t="s">
        <v>2</v>
      </c>
      <c r="B8902" t="s">
        <v>2</v>
      </c>
      <c r="C8902" t="s">
        <v>801</v>
      </c>
      <c r="D8902" t="s">
        <v>4752</v>
      </c>
      <c r="E8902" t="s">
        <v>20</v>
      </c>
      <c r="F8902" t="b">
        <v>0</v>
      </c>
      <c r="G8902" t="s">
        <v>27</v>
      </c>
      <c r="H8902" s="4">
        <v>45771.001631944448</v>
      </c>
      <c r="I8902" t="b">
        <v>1</v>
      </c>
      <c r="J8902" t="b">
        <v>0</v>
      </c>
      <c r="K8902" t="s">
        <v>24</v>
      </c>
      <c r="L8902" t="s">
        <v>22</v>
      </c>
      <c r="M8902">
        <v>140000</v>
      </c>
      <c r="O8902" t="s">
        <v>289</v>
      </c>
      <c r="P8902" t="s">
        <v>710</v>
      </c>
    </row>
    <row r="8903" spans="1:16" x14ac:dyDescent="0.25">
      <c r="A8903" t="s">
        <v>2</v>
      </c>
      <c r="B8903" t="s">
        <v>1059</v>
      </c>
      <c r="C8903" t="s">
        <v>10627</v>
      </c>
      <c r="D8903" t="s">
        <v>5122</v>
      </c>
      <c r="E8903" t="s">
        <v>20</v>
      </c>
      <c r="F8903" t="b">
        <v>0</v>
      </c>
      <c r="G8903" t="s">
        <v>27</v>
      </c>
      <c r="H8903" s="4">
        <v>45771.002025462964</v>
      </c>
      <c r="I8903" t="b">
        <v>0</v>
      </c>
      <c r="J8903" t="b">
        <v>1</v>
      </c>
      <c r="K8903" t="s">
        <v>24</v>
      </c>
      <c r="L8903" t="s">
        <v>22</v>
      </c>
      <c r="M8903">
        <v>135000</v>
      </c>
      <c r="O8903" t="s">
        <v>428</v>
      </c>
      <c r="P8903" t="s">
        <v>4239</v>
      </c>
    </row>
    <row r="8904" spans="1:16" x14ac:dyDescent="0.25">
      <c r="A8904" t="s">
        <v>2</v>
      </c>
      <c r="B8904" t="s">
        <v>117</v>
      </c>
      <c r="C8904" t="s">
        <v>889</v>
      </c>
      <c r="D8904" t="s">
        <v>4083</v>
      </c>
      <c r="E8904" t="s">
        <v>20</v>
      </c>
      <c r="F8904" t="b">
        <v>0</v>
      </c>
      <c r="G8904" t="s">
        <v>41</v>
      </c>
      <c r="H8904" s="4">
        <v>45771.002152777779</v>
      </c>
      <c r="I8904" t="b">
        <v>0</v>
      </c>
      <c r="J8904" t="b">
        <v>0</v>
      </c>
      <c r="K8904" t="s">
        <v>24</v>
      </c>
      <c r="L8904" t="s">
        <v>22</v>
      </c>
      <c r="M8904">
        <v>189000</v>
      </c>
      <c r="O8904" t="s">
        <v>772</v>
      </c>
      <c r="P8904" t="s">
        <v>1161</v>
      </c>
    </row>
    <row r="8905" spans="1:16" x14ac:dyDescent="0.25">
      <c r="A8905" t="s">
        <v>2</v>
      </c>
      <c r="B8905" t="s">
        <v>11988</v>
      </c>
      <c r="C8905" t="s">
        <v>2293</v>
      </c>
      <c r="D8905" t="s">
        <v>5122</v>
      </c>
      <c r="E8905" t="s">
        <v>20</v>
      </c>
      <c r="F8905" t="b">
        <v>0</v>
      </c>
      <c r="G8905" t="s">
        <v>52</v>
      </c>
      <c r="H8905" s="4">
        <v>45771.003472222219</v>
      </c>
      <c r="I8905" t="b">
        <v>0</v>
      </c>
      <c r="J8905" t="b">
        <v>0</v>
      </c>
      <c r="K8905" t="s">
        <v>24</v>
      </c>
      <c r="L8905" t="s">
        <v>22</v>
      </c>
      <c r="M8905">
        <v>100000</v>
      </c>
      <c r="O8905" t="s">
        <v>374</v>
      </c>
      <c r="P8905" t="s">
        <v>11989</v>
      </c>
    </row>
    <row r="8906" spans="1:16" x14ac:dyDescent="0.25">
      <c r="A8906" t="s">
        <v>2</v>
      </c>
      <c r="B8906" t="s">
        <v>6104</v>
      </c>
      <c r="C8906" t="s">
        <v>939</v>
      </c>
      <c r="D8906" t="s">
        <v>4034</v>
      </c>
      <c r="E8906" t="s">
        <v>20</v>
      </c>
      <c r="F8906" t="b">
        <v>0</v>
      </c>
      <c r="G8906" t="s">
        <v>158</v>
      </c>
      <c r="H8906" s="4">
        <v>45771.00409722222</v>
      </c>
      <c r="I8906" t="b">
        <v>0</v>
      </c>
      <c r="J8906" t="b">
        <v>0</v>
      </c>
      <c r="K8906" t="s">
        <v>158</v>
      </c>
      <c r="L8906" t="s">
        <v>22</v>
      </c>
      <c r="M8906">
        <v>68730</v>
      </c>
      <c r="O8906" t="s">
        <v>2768</v>
      </c>
      <c r="P8906" t="s">
        <v>6105</v>
      </c>
    </row>
    <row r="8907" spans="1:16" x14ac:dyDescent="0.25">
      <c r="A8907" t="s">
        <v>25</v>
      </c>
      <c r="B8907" t="s">
        <v>11990</v>
      </c>
      <c r="C8907" t="s">
        <v>42</v>
      </c>
      <c r="D8907" t="s">
        <v>2208</v>
      </c>
      <c r="E8907" t="s">
        <v>20</v>
      </c>
      <c r="F8907" t="b">
        <v>0</v>
      </c>
      <c r="G8907" t="s">
        <v>41</v>
      </c>
      <c r="H8907" s="4">
        <v>45771.250219907408</v>
      </c>
      <c r="I8907" t="b">
        <v>0</v>
      </c>
      <c r="J8907" t="b">
        <v>1</v>
      </c>
      <c r="K8907" t="s">
        <v>24</v>
      </c>
      <c r="L8907" t="s">
        <v>22</v>
      </c>
      <c r="M8907">
        <v>153000</v>
      </c>
      <c r="O8907" t="s">
        <v>428</v>
      </c>
      <c r="P8907" t="s">
        <v>11991</v>
      </c>
    </row>
    <row r="8908" spans="1:16" x14ac:dyDescent="0.25">
      <c r="A8908" t="s">
        <v>1</v>
      </c>
      <c r="B8908" t="s">
        <v>6868</v>
      </c>
      <c r="C8908" t="s">
        <v>953</v>
      </c>
      <c r="D8908" t="s">
        <v>5534</v>
      </c>
      <c r="E8908" t="s">
        <v>20</v>
      </c>
      <c r="F8908" t="b">
        <v>0</v>
      </c>
      <c r="G8908" t="s">
        <v>30</v>
      </c>
      <c r="H8908" s="4">
        <v>45771.252025462964</v>
      </c>
      <c r="I8908" t="b">
        <v>0</v>
      </c>
      <c r="J8908" t="b">
        <v>1</v>
      </c>
      <c r="K8908" t="s">
        <v>24</v>
      </c>
      <c r="L8908" t="s">
        <v>22</v>
      </c>
      <c r="M8908">
        <v>108267</v>
      </c>
      <c r="O8908" t="s">
        <v>6869</v>
      </c>
      <c r="P8908" t="s">
        <v>6366</v>
      </c>
    </row>
    <row r="8909" spans="1:16" x14ac:dyDescent="0.25">
      <c r="A8909" t="s">
        <v>40</v>
      </c>
      <c r="B8909" t="s">
        <v>57</v>
      </c>
      <c r="C8909" t="s">
        <v>44</v>
      </c>
      <c r="D8909" t="s">
        <v>3969</v>
      </c>
      <c r="E8909" t="s">
        <v>20</v>
      </c>
      <c r="F8909" t="b">
        <v>0</v>
      </c>
      <c r="G8909" t="s">
        <v>41</v>
      </c>
      <c r="H8909" s="4">
        <v>45771.252106481479</v>
      </c>
      <c r="I8909" t="b">
        <v>0</v>
      </c>
      <c r="J8909" t="b">
        <v>0</v>
      </c>
      <c r="K8909" t="s">
        <v>24</v>
      </c>
      <c r="L8909" t="s">
        <v>22</v>
      </c>
      <c r="M8909">
        <v>155000</v>
      </c>
      <c r="O8909" t="s">
        <v>5437</v>
      </c>
      <c r="P8909" t="s">
        <v>5438</v>
      </c>
    </row>
    <row r="8910" spans="1:16" x14ac:dyDescent="0.25">
      <c r="A8910" t="s">
        <v>0</v>
      </c>
      <c r="B8910" t="s">
        <v>8806</v>
      </c>
      <c r="C8910" t="s">
        <v>39</v>
      </c>
      <c r="D8910" t="s">
        <v>2208</v>
      </c>
      <c r="E8910" t="s">
        <v>20</v>
      </c>
      <c r="F8910" t="b">
        <v>1</v>
      </c>
      <c r="G8910" t="s">
        <v>1247</v>
      </c>
      <c r="H8910" s="4">
        <v>45771.277222222219</v>
      </c>
      <c r="I8910" t="b">
        <v>0</v>
      </c>
      <c r="J8910" t="b">
        <v>0</v>
      </c>
      <c r="K8910" t="s">
        <v>1247</v>
      </c>
      <c r="L8910" t="s">
        <v>22</v>
      </c>
      <c r="M8910">
        <v>80000</v>
      </c>
      <c r="O8910" t="s">
        <v>12012</v>
      </c>
      <c r="P8910" t="s">
        <v>8808</v>
      </c>
    </row>
    <row r="8911" spans="1:16" x14ac:dyDescent="0.25">
      <c r="A8911" t="s">
        <v>40</v>
      </c>
      <c r="B8911" t="s">
        <v>2410</v>
      </c>
      <c r="C8911" t="s">
        <v>4316</v>
      </c>
      <c r="D8911" t="s">
        <v>3108</v>
      </c>
      <c r="E8911" t="s">
        <v>20</v>
      </c>
      <c r="F8911" t="b">
        <v>0</v>
      </c>
      <c r="G8911" t="s">
        <v>4317</v>
      </c>
      <c r="H8911" s="4">
        <v>45771.292534722219</v>
      </c>
      <c r="I8911" t="b">
        <v>1</v>
      </c>
      <c r="J8911" t="b">
        <v>0</v>
      </c>
      <c r="K8911" t="s">
        <v>4317</v>
      </c>
      <c r="L8911" t="s">
        <v>22</v>
      </c>
      <c r="M8911">
        <v>24000</v>
      </c>
      <c r="O8911" t="s">
        <v>2018</v>
      </c>
      <c r="P8911" t="s">
        <v>4318</v>
      </c>
    </row>
    <row r="8912" spans="1:16" x14ac:dyDescent="0.25">
      <c r="A8912" t="s">
        <v>25</v>
      </c>
      <c r="B8912" t="s">
        <v>9112</v>
      </c>
      <c r="C8912" t="s">
        <v>1099</v>
      </c>
      <c r="D8912" t="s">
        <v>3956</v>
      </c>
      <c r="E8912" t="s">
        <v>34</v>
      </c>
      <c r="F8912" t="b">
        <v>0</v>
      </c>
      <c r="G8912" t="s">
        <v>27</v>
      </c>
      <c r="H8912" s="4">
        <v>45771.416770833333</v>
      </c>
      <c r="I8912" t="b">
        <v>1</v>
      </c>
      <c r="J8912" t="b">
        <v>0</v>
      </c>
      <c r="K8912" t="s">
        <v>24</v>
      </c>
      <c r="L8912" t="s">
        <v>36</v>
      </c>
      <c r="N8912">
        <v>27.979999542236332</v>
      </c>
      <c r="O8912" t="s">
        <v>319</v>
      </c>
      <c r="P8912" t="s">
        <v>2128</v>
      </c>
    </row>
    <row r="8913" spans="1:16" x14ac:dyDescent="0.25">
      <c r="A8913" t="s">
        <v>0</v>
      </c>
      <c r="B8913" t="s">
        <v>8939</v>
      </c>
      <c r="C8913" t="s">
        <v>39</v>
      </c>
      <c r="D8913" t="s">
        <v>3956</v>
      </c>
      <c r="E8913" t="s">
        <v>34</v>
      </c>
      <c r="F8913" t="b">
        <v>1</v>
      </c>
      <c r="G8913" t="s">
        <v>27</v>
      </c>
      <c r="H8913" s="4">
        <v>45771.416875000003</v>
      </c>
      <c r="I8913" t="b">
        <v>0</v>
      </c>
      <c r="J8913" t="b">
        <v>0</v>
      </c>
      <c r="K8913" t="s">
        <v>24</v>
      </c>
      <c r="L8913" t="s">
        <v>36</v>
      </c>
      <c r="N8913">
        <v>26.389999389648441</v>
      </c>
      <c r="O8913" t="s">
        <v>8940</v>
      </c>
      <c r="P8913" t="s">
        <v>8941</v>
      </c>
    </row>
    <row r="8914" spans="1:16" x14ac:dyDescent="0.25">
      <c r="A8914" t="s">
        <v>1</v>
      </c>
      <c r="B8914" t="s">
        <v>7008</v>
      </c>
      <c r="C8914" t="s">
        <v>180</v>
      </c>
      <c r="D8914" t="s">
        <v>3972</v>
      </c>
      <c r="E8914" t="s">
        <v>20</v>
      </c>
      <c r="F8914" t="b">
        <v>0</v>
      </c>
      <c r="G8914" t="s">
        <v>41</v>
      </c>
      <c r="H8914" s="4">
        <v>45771.417129629634</v>
      </c>
      <c r="I8914" t="b">
        <v>1</v>
      </c>
      <c r="J8914" t="b">
        <v>0</v>
      </c>
      <c r="K8914" t="s">
        <v>24</v>
      </c>
      <c r="L8914" t="s">
        <v>22</v>
      </c>
      <c r="M8914">
        <v>62500</v>
      </c>
      <c r="O8914" t="s">
        <v>7009</v>
      </c>
    </row>
    <row r="8915" spans="1:16" x14ac:dyDescent="0.25">
      <c r="A8915" t="s">
        <v>0</v>
      </c>
      <c r="B8915" t="s">
        <v>3030</v>
      </c>
      <c r="C8915" t="s">
        <v>465</v>
      </c>
      <c r="D8915" t="s">
        <v>3956</v>
      </c>
      <c r="E8915" t="s">
        <v>34</v>
      </c>
      <c r="F8915" t="b">
        <v>0</v>
      </c>
      <c r="G8915" t="s">
        <v>41</v>
      </c>
      <c r="H8915" s="4">
        <v>45771.417256944442</v>
      </c>
      <c r="I8915" t="b">
        <v>0</v>
      </c>
      <c r="J8915" t="b">
        <v>1</v>
      </c>
      <c r="K8915" t="s">
        <v>24</v>
      </c>
      <c r="L8915" t="s">
        <v>36</v>
      </c>
      <c r="N8915">
        <v>24.33499908447266</v>
      </c>
      <c r="O8915" t="s">
        <v>5167</v>
      </c>
    </row>
    <row r="8916" spans="1:16" x14ac:dyDescent="0.25">
      <c r="A8916" t="s">
        <v>2</v>
      </c>
      <c r="B8916" t="s">
        <v>4384</v>
      </c>
      <c r="C8916" t="s">
        <v>4385</v>
      </c>
      <c r="D8916" t="s">
        <v>2208</v>
      </c>
      <c r="E8916" t="s">
        <v>34</v>
      </c>
      <c r="F8916" t="b">
        <v>0</v>
      </c>
      <c r="G8916" t="s">
        <v>35</v>
      </c>
      <c r="H8916" s="4">
        <v>45771.418506944443</v>
      </c>
      <c r="I8916" t="b">
        <v>0</v>
      </c>
      <c r="J8916" t="b">
        <v>1</v>
      </c>
      <c r="K8916" t="s">
        <v>24</v>
      </c>
      <c r="L8916" t="s">
        <v>22</v>
      </c>
      <c r="M8916">
        <v>165000</v>
      </c>
      <c r="O8916" t="s">
        <v>428</v>
      </c>
      <c r="P8916" t="s">
        <v>4229</v>
      </c>
    </row>
    <row r="8917" spans="1:16" x14ac:dyDescent="0.25">
      <c r="A8917" t="s">
        <v>0</v>
      </c>
      <c r="B8917" t="s">
        <v>8281</v>
      </c>
      <c r="C8917" t="s">
        <v>559</v>
      </c>
      <c r="D8917" t="s">
        <v>3956</v>
      </c>
      <c r="E8917" t="s">
        <v>20</v>
      </c>
      <c r="F8917" t="b">
        <v>0</v>
      </c>
      <c r="G8917" t="s">
        <v>27</v>
      </c>
      <c r="H8917" s="4">
        <v>45771.500081018523</v>
      </c>
      <c r="I8917" t="b">
        <v>0</v>
      </c>
      <c r="J8917" t="b">
        <v>1</v>
      </c>
      <c r="K8917" t="s">
        <v>24</v>
      </c>
      <c r="L8917" t="s">
        <v>36</v>
      </c>
      <c r="N8917">
        <v>20.670000076293949</v>
      </c>
      <c r="O8917" t="s">
        <v>259</v>
      </c>
      <c r="P8917" t="s">
        <v>2838</v>
      </c>
    </row>
    <row r="8918" spans="1:16" x14ac:dyDescent="0.25">
      <c r="A8918" t="s">
        <v>28</v>
      </c>
      <c r="B8918" t="s">
        <v>12009</v>
      </c>
      <c r="C8918" t="s">
        <v>82</v>
      </c>
      <c r="D8918" t="s">
        <v>3972</v>
      </c>
      <c r="E8918" t="s">
        <v>20</v>
      </c>
      <c r="F8918" t="b">
        <v>0</v>
      </c>
      <c r="G8918" t="s">
        <v>27</v>
      </c>
      <c r="H8918" s="4">
        <v>45771.500902777778</v>
      </c>
      <c r="I8918" t="b">
        <v>0</v>
      </c>
      <c r="J8918" t="b">
        <v>1</v>
      </c>
      <c r="K8918" t="s">
        <v>24</v>
      </c>
      <c r="L8918" t="s">
        <v>22</v>
      </c>
      <c r="M8918">
        <v>179500</v>
      </c>
      <c r="O8918" t="s">
        <v>1172</v>
      </c>
      <c r="P8918" t="s">
        <v>893</v>
      </c>
    </row>
    <row r="8919" spans="1:16" x14ac:dyDescent="0.25">
      <c r="A8919" t="s">
        <v>1</v>
      </c>
      <c r="B8919" t="s">
        <v>11381</v>
      </c>
      <c r="C8919" t="s">
        <v>158</v>
      </c>
      <c r="D8919" t="s">
        <v>4034</v>
      </c>
      <c r="E8919" t="s">
        <v>20</v>
      </c>
      <c r="F8919" t="b">
        <v>0</v>
      </c>
      <c r="G8919" t="s">
        <v>158</v>
      </c>
      <c r="H8919" s="4">
        <v>45771.503032407411</v>
      </c>
      <c r="I8919" t="b">
        <v>0</v>
      </c>
      <c r="J8919" t="b">
        <v>0</v>
      </c>
      <c r="K8919" t="s">
        <v>158</v>
      </c>
      <c r="L8919" t="s">
        <v>22</v>
      </c>
      <c r="M8919">
        <v>87599.5</v>
      </c>
      <c r="O8919" t="s">
        <v>1906</v>
      </c>
      <c r="P8919" t="s">
        <v>2672</v>
      </c>
    </row>
    <row r="8920" spans="1:16" x14ac:dyDescent="0.25">
      <c r="A8920" t="s">
        <v>0</v>
      </c>
      <c r="B8920" t="s">
        <v>0</v>
      </c>
      <c r="C8920" t="s">
        <v>2023</v>
      </c>
      <c r="D8920" t="s">
        <v>7546</v>
      </c>
      <c r="E8920" t="s">
        <v>34</v>
      </c>
      <c r="F8920" t="b">
        <v>0</v>
      </c>
      <c r="G8920" t="s">
        <v>41</v>
      </c>
      <c r="H8920" s="4">
        <v>45771.542337962957</v>
      </c>
      <c r="I8920" t="b">
        <v>0</v>
      </c>
      <c r="J8920" t="b">
        <v>0</v>
      </c>
      <c r="K8920" t="s">
        <v>24</v>
      </c>
      <c r="L8920" t="s">
        <v>36</v>
      </c>
      <c r="N8920">
        <v>15</v>
      </c>
      <c r="O8920" t="s">
        <v>7547</v>
      </c>
      <c r="P8920" t="s">
        <v>61</v>
      </c>
    </row>
    <row r="8921" spans="1:16" x14ac:dyDescent="0.25">
      <c r="A8921" t="s">
        <v>2</v>
      </c>
      <c r="B8921" t="s">
        <v>11992</v>
      </c>
      <c r="C8921" t="s">
        <v>71</v>
      </c>
      <c r="D8921" t="s">
        <v>3972</v>
      </c>
      <c r="E8921" t="s">
        <v>20</v>
      </c>
      <c r="F8921" t="b">
        <v>0</v>
      </c>
      <c r="G8921" t="s">
        <v>27</v>
      </c>
      <c r="H8921" s="4">
        <v>45771.542928240742</v>
      </c>
      <c r="I8921" t="b">
        <v>0</v>
      </c>
      <c r="J8921" t="b">
        <v>1</v>
      </c>
      <c r="K8921" t="s">
        <v>24</v>
      </c>
      <c r="L8921" t="s">
        <v>22</v>
      </c>
      <c r="M8921">
        <v>138100</v>
      </c>
      <c r="O8921" t="s">
        <v>11993</v>
      </c>
      <c r="P8921" t="s">
        <v>11994</v>
      </c>
    </row>
    <row r="8922" spans="1:16" x14ac:dyDescent="0.25">
      <c r="A8922" t="s">
        <v>2</v>
      </c>
      <c r="B8922" t="s">
        <v>11995</v>
      </c>
      <c r="C8922" t="s">
        <v>693</v>
      </c>
      <c r="D8922" t="s">
        <v>3600</v>
      </c>
      <c r="E8922" t="s">
        <v>51</v>
      </c>
      <c r="F8922" t="b">
        <v>0</v>
      </c>
      <c r="G8922" t="s">
        <v>27</v>
      </c>
      <c r="H8922" s="4">
        <v>45771.543229166673</v>
      </c>
      <c r="I8922" t="b">
        <v>1</v>
      </c>
      <c r="J8922" t="b">
        <v>0</v>
      </c>
      <c r="K8922" t="s">
        <v>24</v>
      </c>
      <c r="L8922" t="s">
        <v>36</v>
      </c>
      <c r="N8922">
        <v>40</v>
      </c>
      <c r="O8922" t="s">
        <v>11996</v>
      </c>
      <c r="P8922" t="s">
        <v>11997</v>
      </c>
    </row>
    <row r="8923" spans="1:16" x14ac:dyDescent="0.25">
      <c r="A8923" t="s">
        <v>0</v>
      </c>
      <c r="B8923" t="s">
        <v>4393</v>
      </c>
      <c r="C8923" t="s">
        <v>39</v>
      </c>
      <c r="D8923" t="s">
        <v>4092</v>
      </c>
      <c r="E8923" t="s">
        <v>51</v>
      </c>
      <c r="F8923" t="b">
        <v>1</v>
      </c>
      <c r="G8923" t="s">
        <v>760</v>
      </c>
      <c r="H8923" s="4">
        <v>45771.546875</v>
      </c>
      <c r="I8923" t="b">
        <v>1</v>
      </c>
      <c r="J8923" t="b">
        <v>0</v>
      </c>
      <c r="K8923" t="s">
        <v>760</v>
      </c>
      <c r="L8923" t="s">
        <v>36</v>
      </c>
      <c r="N8923">
        <v>8</v>
      </c>
      <c r="O8923" t="s">
        <v>761</v>
      </c>
    </row>
    <row r="8924" spans="1:16" x14ac:dyDescent="0.25">
      <c r="A8924" t="s">
        <v>1</v>
      </c>
      <c r="B8924" t="s">
        <v>11998</v>
      </c>
      <c r="C8924" t="s">
        <v>1240</v>
      </c>
      <c r="D8924" t="s">
        <v>7852</v>
      </c>
      <c r="E8924" t="s">
        <v>20</v>
      </c>
      <c r="F8924" t="b">
        <v>0</v>
      </c>
      <c r="G8924" t="s">
        <v>27</v>
      </c>
      <c r="H8924" s="4">
        <v>45771.584340277783</v>
      </c>
      <c r="I8924" t="b">
        <v>0</v>
      </c>
      <c r="J8924" t="b">
        <v>1</v>
      </c>
      <c r="K8924" t="s">
        <v>24</v>
      </c>
      <c r="L8924" t="s">
        <v>22</v>
      </c>
      <c r="M8924">
        <v>45000</v>
      </c>
      <c r="O8924" t="s">
        <v>2897</v>
      </c>
      <c r="P8924" t="s">
        <v>1749</v>
      </c>
    </row>
    <row r="8925" spans="1:16" x14ac:dyDescent="0.25">
      <c r="A8925" t="s">
        <v>19</v>
      </c>
      <c r="B8925" t="s">
        <v>9940</v>
      </c>
      <c r="C8925" t="s">
        <v>555</v>
      </c>
      <c r="D8925" t="s">
        <v>3956</v>
      </c>
      <c r="E8925" t="s">
        <v>20</v>
      </c>
      <c r="F8925" t="b">
        <v>0</v>
      </c>
      <c r="G8925" t="s">
        <v>30</v>
      </c>
      <c r="H8925" s="4">
        <v>45771.584976851853</v>
      </c>
      <c r="I8925" t="b">
        <v>0</v>
      </c>
      <c r="J8925" t="b">
        <v>1</v>
      </c>
      <c r="K8925" t="s">
        <v>24</v>
      </c>
      <c r="L8925" t="s">
        <v>36</v>
      </c>
      <c r="N8925">
        <v>40.81500244140625</v>
      </c>
      <c r="O8925" t="s">
        <v>75</v>
      </c>
      <c r="P8925" t="s">
        <v>9941</v>
      </c>
    </row>
    <row r="8926" spans="1:16" x14ac:dyDescent="0.25">
      <c r="A8926" t="s">
        <v>89</v>
      </c>
      <c r="B8926" t="s">
        <v>10598</v>
      </c>
      <c r="C8926" t="s">
        <v>39</v>
      </c>
      <c r="D8926" t="s">
        <v>3972</v>
      </c>
      <c r="E8926" t="s">
        <v>20</v>
      </c>
      <c r="F8926" t="b">
        <v>1</v>
      </c>
      <c r="G8926" t="s">
        <v>27</v>
      </c>
      <c r="H8926" s="4">
        <v>45771.627164351848</v>
      </c>
      <c r="I8926" t="b">
        <v>1</v>
      </c>
      <c r="J8926" t="b">
        <v>1</v>
      </c>
      <c r="K8926" t="s">
        <v>24</v>
      </c>
      <c r="L8926" t="s">
        <v>22</v>
      </c>
      <c r="M8926">
        <v>192500</v>
      </c>
      <c r="O8926" t="s">
        <v>123</v>
      </c>
      <c r="P8926" t="s">
        <v>10599</v>
      </c>
    </row>
    <row r="8927" spans="1:16" x14ac:dyDescent="0.25">
      <c r="A8927" t="s">
        <v>25</v>
      </c>
      <c r="B8927" t="s">
        <v>25</v>
      </c>
      <c r="C8927" t="s">
        <v>555</v>
      </c>
      <c r="D8927" t="s">
        <v>4083</v>
      </c>
      <c r="E8927" t="s">
        <v>20</v>
      </c>
      <c r="F8927" t="b">
        <v>0</v>
      </c>
      <c r="G8927" t="s">
        <v>30</v>
      </c>
      <c r="H8927" s="4">
        <v>45771.627523148149</v>
      </c>
      <c r="I8927" t="b">
        <v>0</v>
      </c>
      <c r="J8927" t="b">
        <v>1</v>
      </c>
      <c r="K8927" t="s">
        <v>24</v>
      </c>
      <c r="L8927" t="s">
        <v>36</v>
      </c>
      <c r="N8927">
        <v>25.2400016784668</v>
      </c>
      <c r="O8927" t="s">
        <v>2075</v>
      </c>
      <c r="P8927" t="s">
        <v>6152</v>
      </c>
    </row>
    <row r="8928" spans="1:16" x14ac:dyDescent="0.25">
      <c r="A8928" t="s">
        <v>2</v>
      </c>
      <c r="B8928" t="s">
        <v>11999</v>
      </c>
      <c r="C8928" t="s">
        <v>12000</v>
      </c>
      <c r="D8928" t="s">
        <v>3828</v>
      </c>
      <c r="E8928" t="s">
        <v>20</v>
      </c>
      <c r="F8928" t="b">
        <v>0</v>
      </c>
      <c r="G8928" t="s">
        <v>41</v>
      </c>
      <c r="H8928" s="4">
        <v>45771.710231481477</v>
      </c>
      <c r="I8928" t="b">
        <v>0</v>
      </c>
      <c r="J8928" t="b">
        <v>1</v>
      </c>
      <c r="K8928" t="s">
        <v>24</v>
      </c>
      <c r="L8928" t="s">
        <v>22</v>
      </c>
      <c r="M8928">
        <v>75000</v>
      </c>
      <c r="O8928" t="s">
        <v>12001</v>
      </c>
      <c r="P8928" t="s">
        <v>12002</v>
      </c>
    </row>
    <row r="8929" spans="1:16" x14ac:dyDescent="0.25">
      <c r="A8929" t="s">
        <v>2</v>
      </c>
      <c r="B8929" t="s">
        <v>6768</v>
      </c>
      <c r="C8929" t="s">
        <v>5286</v>
      </c>
      <c r="D8929" t="s">
        <v>5242</v>
      </c>
      <c r="E8929" t="s">
        <v>20</v>
      </c>
      <c r="F8929" t="b">
        <v>0</v>
      </c>
      <c r="G8929" t="s">
        <v>27</v>
      </c>
      <c r="H8929" s="4">
        <v>45771.710601851853</v>
      </c>
      <c r="I8929" t="b">
        <v>0</v>
      </c>
      <c r="J8929" t="b">
        <v>1</v>
      </c>
      <c r="K8929" t="s">
        <v>24</v>
      </c>
      <c r="L8929" t="s">
        <v>22</v>
      </c>
      <c r="M8929">
        <v>165000</v>
      </c>
      <c r="O8929" t="s">
        <v>2912</v>
      </c>
      <c r="P8929" t="s">
        <v>6769</v>
      </c>
    </row>
    <row r="8930" spans="1:16" x14ac:dyDescent="0.25">
      <c r="A8930" t="s">
        <v>25</v>
      </c>
      <c r="B8930" t="s">
        <v>12010</v>
      </c>
      <c r="C8930" t="s">
        <v>203</v>
      </c>
      <c r="D8930" t="s">
        <v>3972</v>
      </c>
      <c r="E8930" t="s">
        <v>20</v>
      </c>
      <c r="F8930" t="b">
        <v>0</v>
      </c>
      <c r="G8930" t="s">
        <v>23</v>
      </c>
      <c r="H8930" s="4">
        <v>45771.727685185193</v>
      </c>
      <c r="I8930" t="b">
        <v>0</v>
      </c>
      <c r="J8930" t="b">
        <v>1</v>
      </c>
      <c r="K8930" t="s">
        <v>24</v>
      </c>
      <c r="L8930" t="s">
        <v>22</v>
      </c>
      <c r="M8930">
        <v>95000</v>
      </c>
      <c r="O8930" t="s">
        <v>12011</v>
      </c>
      <c r="P8930" t="s">
        <v>2804</v>
      </c>
    </row>
    <row r="8931" spans="1:16" x14ac:dyDescent="0.25">
      <c r="A8931" t="s">
        <v>28</v>
      </c>
      <c r="B8931" t="s">
        <v>10519</v>
      </c>
      <c r="C8931" t="s">
        <v>39</v>
      </c>
      <c r="D8931" t="s">
        <v>7165</v>
      </c>
      <c r="F8931" t="b">
        <v>1</v>
      </c>
      <c r="G8931" t="s">
        <v>414</v>
      </c>
      <c r="H8931" s="4">
        <v>45771.73128472222</v>
      </c>
      <c r="I8931" t="b">
        <v>0</v>
      </c>
      <c r="J8931" t="b">
        <v>0</v>
      </c>
      <c r="K8931" t="s">
        <v>414</v>
      </c>
      <c r="L8931" t="s">
        <v>36</v>
      </c>
      <c r="N8931">
        <v>50</v>
      </c>
      <c r="O8931" t="s">
        <v>1667</v>
      </c>
    </row>
    <row r="8932" spans="1:16" x14ac:dyDescent="0.25">
      <c r="A8932" t="s">
        <v>2</v>
      </c>
      <c r="B8932" t="s">
        <v>8529</v>
      </c>
      <c r="C8932" t="s">
        <v>26</v>
      </c>
      <c r="D8932" t="s">
        <v>3956</v>
      </c>
      <c r="E8932" t="s">
        <v>20</v>
      </c>
      <c r="F8932" t="b">
        <v>0</v>
      </c>
      <c r="G8932" t="s">
        <v>23</v>
      </c>
      <c r="H8932" s="4">
        <v>45771.768310185187</v>
      </c>
      <c r="I8932" t="b">
        <v>0</v>
      </c>
      <c r="J8932" t="b">
        <v>1</v>
      </c>
      <c r="K8932" t="s">
        <v>24</v>
      </c>
      <c r="L8932" t="s">
        <v>36</v>
      </c>
      <c r="N8932">
        <v>61.159996032714837</v>
      </c>
      <c r="O8932" t="s">
        <v>8530</v>
      </c>
      <c r="P8932" t="s">
        <v>8531</v>
      </c>
    </row>
    <row r="8933" spans="1:16" x14ac:dyDescent="0.25">
      <c r="A8933" t="s">
        <v>1</v>
      </c>
      <c r="B8933" t="s">
        <v>264</v>
      </c>
      <c r="C8933" t="s">
        <v>304</v>
      </c>
      <c r="D8933" t="s">
        <v>3972</v>
      </c>
      <c r="E8933" t="s">
        <v>20</v>
      </c>
      <c r="F8933" t="b">
        <v>0</v>
      </c>
      <c r="G8933" t="s">
        <v>27</v>
      </c>
      <c r="H8933" s="4">
        <v>45771.792581018519</v>
      </c>
      <c r="I8933" t="b">
        <v>0</v>
      </c>
      <c r="J8933" t="b">
        <v>0</v>
      </c>
      <c r="K8933" t="s">
        <v>24</v>
      </c>
      <c r="L8933" t="s">
        <v>22</v>
      </c>
      <c r="M8933">
        <v>135000</v>
      </c>
      <c r="O8933" t="s">
        <v>12003</v>
      </c>
      <c r="P8933" t="s">
        <v>12004</v>
      </c>
    </row>
    <row r="8934" spans="1:16" x14ac:dyDescent="0.25">
      <c r="A8934" t="s">
        <v>25</v>
      </c>
      <c r="B8934" t="s">
        <v>8198</v>
      </c>
      <c r="C8934" t="s">
        <v>985</v>
      </c>
      <c r="D8934" t="s">
        <v>3972</v>
      </c>
      <c r="E8934" t="s">
        <v>51</v>
      </c>
      <c r="F8934" t="b">
        <v>0</v>
      </c>
      <c r="G8934" t="s">
        <v>27</v>
      </c>
      <c r="H8934" s="4">
        <v>45771.833414351851</v>
      </c>
      <c r="I8934" t="b">
        <v>0</v>
      </c>
      <c r="J8934" t="b">
        <v>0</v>
      </c>
      <c r="K8934" t="s">
        <v>24</v>
      </c>
      <c r="L8934" t="s">
        <v>36</v>
      </c>
      <c r="N8934">
        <v>75.5</v>
      </c>
      <c r="O8934" t="s">
        <v>1392</v>
      </c>
      <c r="P8934" t="s">
        <v>2754</v>
      </c>
    </row>
    <row r="8935" spans="1:16" x14ac:dyDescent="0.25">
      <c r="A8935" t="s">
        <v>1</v>
      </c>
      <c r="B8935" t="s">
        <v>4940</v>
      </c>
      <c r="C8935" t="s">
        <v>2154</v>
      </c>
      <c r="D8935" t="s">
        <v>3972</v>
      </c>
      <c r="E8935" t="s">
        <v>20</v>
      </c>
      <c r="F8935" t="b">
        <v>0</v>
      </c>
      <c r="G8935" t="s">
        <v>27</v>
      </c>
      <c r="H8935" s="4">
        <v>45771.849606481483</v>
      </c>
      <c r="I8935" t="b">
        <v>0</v>
      </c>
      <c r="J8935" t="b">
        <v>0</v>
      </c>
      <c r="K8935" t="s">
        <v>24</v>
      </c>
      <c r="L8935" t="s">
        <v>22</v>
      </c>
      <c r="M8935">
        <v>177500</v>
      </c>
      <c r="O8935" t="s">
        <v>381</v>
      </c>
      <c r="P8935" t="s">
        <v>4941</v>
      </c>
    </row>
    <row r="8936" spans="1:16" x14ac:dyDescent="0.25">
      <c r="A8936" t="s">
        <v>0</v>
      </c>
      <c r="B8936" t="s">
        <v>7591</v>
      </c>
      <c r="C8936" t="s">
        <v>82</v>
      </c>
      <c r="D8936" t="s">
        <v>3972</v>
      </c>
      <c r="E8936" t="s">
        <v>20</v>
      </c>
      <c r="F8936" t="b">
        <v>0</v>
      </c>
      <c r="G8936" t="s">
        <v>27</v>
      </c>
      <c r="H8936" s="4">
        <v>45771.8750462963</v>
      </c>
      <c r="I8936" t="b">
        <v>0</v>
      </c>
      <c r="J8936" t="b">
        <v>1</v>
      </c>
      <c r="K8936" t="s">
        <v>24</v>
      </c>
      <c r="L8936" t="s">
        <v>22</v>
      </c>
      <c r="M8936">
        <v>130000</v>
      </c>
      <c r="O8936" t="s">
        <v>387</v>
      </c>
      <c r="P8936" t="s">
        <v>7592</v>
      </c>
    </row>
    <row r="8937" spans="1:16" x14ac:dyDescent="0.25">
      <c r="A8937" t="s">
        <v>2</v>
      </c>
      <c r="B8937" t="s">
        <v>195</v>
      </c>
      <c r="C8937" t="s">
        <v>1243</v>
      </c>
      <c r="D8937" t="s">
        <v>4034</v>
      </c>
      <c r="E8937" t="s">
        <v>20</v>
      </c>
      <c r="F8937" t="b">
        <v>0</v>
      </c>
      <c r="G8937" t="s">
        <v>414</v>
      </c>
      <c r="H8937" s="4">
        <v>45771.882592592592</v>
      </c>
      <c r="I8937" t="b">
        <v>0</v>
      </c>
      <c r="J8937" t="b">
        <v>0</v>
      </c>
      <c r="K8937" t="s">
        <v>414</v>
      </c>
      <c r="L8937" t="s">
        <v>22</v>
      </c>
      <c r="M8937">
        <v>83999.5</v>
      </c>
      <c r="O8937" t="s">
        <v>695</v>
      </c>
      <c r="P8937" t="s">
        <v>7261</v>
      </c>
    </row>
    <row r="8938" spans="1:16" x14ac:dyDescent="0.25">
      <c r="A8938" t="s">
        <v>0</v>
      </c>
      <c r="B8938" t="s">
        <v>8418</v>
      </c>
      <c r="C8938" t="s">
        <v>167</v>
      </c>
      <c r="D8938" t="s">
        <v>2208</v>
      </c>
      <c r="E8938" t="s">
        <v>20</v>
      </c>
      <c r="F8938" t="b">
        <v>0</v>
      </c>
      <c r="G8938" t="s">
        <v>35</v>
      </c>
      <c r="H8938" s="4">
        <v>45771.917303240742</v>
      </c>
      <c r="I8938" t="b">
        <v>0</v>
      </c>
      <c r="J8938" t="b">
        <v>1</v>
      </c>
      <c r="K8938" t="s">
        <v>24</v>
      </c>
      <c r="L8938" t="s">
        <v>22</v>
      </c>
      <c r="M8938">
        <v>172000</v>
      </c>
      <c r="O8938" t="s">
        <v>8419</v>
      </c>
      <c r="P8938" t="s">
        <v>274</v>
      </c>
    </row>
    <row r="8939" spans="1:16" x14ac:dyDescent="0.25">
      <c r="A8939" t="s">
        <v>19</v>
      </c>
      <c r="B8939" t="s">
        <v>12005</v>
      </c>
      <c r="C8939" t="s">
        <v>82</v>
      </c>
      <c r="D8939" t="s">
        <v>3972</v>
      </c>
      <c r="E8939" t="s">
        <v>20</v>
      </c>
      <c r="F8939" t="b">
        <v>0</v>
      </c>
      <c r="G8939" t="s">
        <v>27</v>
      </c>
      <c r="H8939" s="4">
        <v>45771.958379629628</v>
      </c>
      <c r="I8939" t="b">
        <v>1</v>
      </c>
      <c r="J8939" t="b">
        <v>1</v>
      </c>
      <c r="K8939" t="s">
        <v>24</v>
      </c>
      <c r="L8939" t="s">
        <v>22</v>
      </c>
      <c r="M8939">
        <v>211500</v>
      </c>
      <c r="O8939" t="s">
        <v>12006</v>
      </c>
    </row>
    <row r="8940" spans="1:16" x14ac:dyDescent="0.25">
      <c r="A8940" t="s">
        <v>0</v>
      </c>
      <c r="B8940" t="s">
        <v>1246</v>
      </c>
      <c r="C8940" t="s">
        <v>5179</v>
      </c>
      <c r="D8940" t="s">
        <v>2208</v>
      </c>
      <c r="E8940" t="s">
        <v>20</v>
      </c>
      <c r="F8940" t="b">
        <v>0</v>
      </c>
      <c r="G8940" t="s">
        <v>27</v>
      </c>
      <c r="H8940" s="4">
        <v>45771.958460648151</v>
      </c>
      <c r="I8940" t="b">
        <v>0</v>
      </c>
      <c r="J8940" t="b">
        <v>0</v>
      </c>
      <c r="K8940" t="s">
        <v>24</v>
      </c>
      <c r="L8940" t="s">
        <v>22</v>
      </c>
      <c r="M8940">
        <v>110000</v>
      </c>
      <c r="O8940" t="s">
        <v>5180</v>
      </c>
      <c r="P8940" t="s">
        <v>5181</v>
      </c>
    </row>
    <row r="8941" spans="1:16" x14ac:dyDescent="0.25">
      <c r="A8941" t="s">
        <v>19</v>
      </c>
      <c r="B8941" t="s">
        <v>12007</v>
      </c>
      <c r="C8941" t="s">
        <v>71</v>
      </c>
      <c r="D8941" t="s">
        <v>3972</v>
      </c>
      <c r="E8941" t="s">
        <v>20</v>
      </c>
      <c r="F8941" t="b">
        <v>0</v>
      </c>
      <c r="G8941" t="s">
        <v>27</v>
      </c>
      <c r="H8941" s="4">
        <v>45771.960034722222</v>
      </c>
      <c r="I8941" t="b">
        <v>1</v>
      </c>
      <c r="J8941" t="b">
        <v>1</v>
      </c>
      <c r="K8941" t="s">
        <v>24</v>
      </c>
      <c r="L8941" t="s">
        <v>22</v>
      </c>
      <c r="M8941">
        <v>160000</v>
      </c>
      <c r="O8941" t="s">
        <v>1172</v>
      </c>
      <c r="P8941" t="s">
        <v>582</v>
      </c>
    </row>
    <row r="8942" spans="1:16" x14ac:dyDescent="0.25">
      <c r="A8942" t="s">
        <v>2</v>
      </c>
      <c r="B8942" t="s">
        <v>2314</v>
      </c>
      <c r="C8942" t="s">
        <v>114</v>
      </c>
      <c r="D8942" t="s">
        <v>3972</v>
      </c>
      <c r="E8942" t="s">
        <v>20</v>
      </c>
      <c r="F8942" t="b">
        <v>0</v>
      </c>
      <c r="G8942" t="s">
        <v>27</v>
      </c>
      <c r="H8942" s="4">
        <v>45771.960069444453</v>
      </c>
      <c r="I8942" t="b">
        <v>0</v>
      </c>
      <c r="J8942" t="b">
        <v>1</v>
      </c>
      <c r="K8942" t="s">
        <v>24</v>
      </c>
      <c r="L8942" t="s">
        <v>22</v>
      </c>
      <c r="M8942">
        <v>162000</v>
      </c>
      <c r="O8942" t="s">
        <v>173</v>
      </c>
      <c r="P8942" t="s">
        <v>12008</v>
      </c>
    </row>
    <row r="8943" spans="1:16" x14ac:dyDescent="0.25">
      <c r="A8943" t="s">
        <v>0</v>
      </c>
      <c r="B8943" t="s">
        <v>11986</v>
      </c>
      <c r="C8943" t="s">
        <v>953</v>
      </c>
      <c r="D8943" t="s">
        <v>3972</v>
      </c>
      <c r="E8943" t="s">
        <v>20</v>
      </c>
      <c r="F8943" t="b">
        <v>0</v>
      </c>
      <c r="G8943" t="s">
        <v>30</v>
      </c>
      <c r="H8943" s="4">
        <v>45772.000543981478</v>
      </c>
      <c r="I8943" t="b">
        <v>1</v>
      </c>
      <c r="J8943" t="b">
        <v>1</v>
      </c>
      <c r="K8943" t="s">
        <v>24</v>
      </c>
      <c r="L8943" t="s">
        <v>22</v>
      </c>
      <c r="M8943">
        <v>109000</v>
      </c>
      <c r="O8943" t="s">
        <v>954</v>
      </c>
      <c r="P8943" t="s">
        <v>11987</v>
      </c>
    </row>
    <row r="8944" spans="1:16" x14ac:dyDescent="0.25">
      <c r="A8944" t="s">
        <v>2</v>
      </c>
      <c r="B8944" t="s">
        <v>2</v>
      </c>
      <c r="C8944" t="s">
        <v>801</v>
      </c>
      <c r="D8944" t="s">
        <v>4752</v>
      </c>
      <c r="E8944" t="s">
        <v>20</v>
      </c>
      <c r="F8944" t="b">
        <v>0</v>
      </c>
      <c r="G8944" t="s">
        <v>27</v>
      </c>
      <c r="H8944" s="4">
        <v>45772.001631944448</v>
      </c>
      <c r="I8944" t="b">
        <v>1</v>
      </c>
      <c r="J8944" t="b">
        <v>0</v>
      </c>
      <c r="K8944" t="s">
        <v>24</v>
      </c>
      <c r="L8944" t="s">
        <v>22</v>
      </c>
      <c r="M8944">
        <v>140000</v>
      </c>
      <c r="O8944" t="s">
        <v>289</v>
      </c>
      <c r="P8944" t="s">
        <v>710</v>
      </c>
    </row>
    <row r="8945" spans="1:16" x14ac:dyDescent="0.25">
      <c r="A8945" t="s">
        <v>2</v>
      </c>
      <c r="B8945" t="s">
        <v>117</v>
      </c>
      <c r="C8945" t="s">
        <v>889</v>
      </c>
      <c r="D8945" t="s">
        <v>4083</v>
      </c>
      <c r="E8945" t="s">
        <v>20</v>
      </c>
      <c r="F8945" t="b">
        <v>0</v>
      </c>
      <c r="G8945" t="s">
        <v>41</v>
      </c>
      <c r="H8945" s="4">
        <v>45772.002152777779</v>
      </c>
      <c r="I8945" t="b">
        <v>0</v>
      </c>
      <c r="J8945" t="b">
        <v>0</v>
      </c>
      <c r="K8945" t="s">
        <v>24</v>
      </c>
      <c r="L8945" t="s">
        <v>22</v>
      </c>
      <c r="M8945">
        <v>189000</v>
      </c>
      <c r="O8945" t="s">
        <v>772</v>
      </c>
      <c r="P8945" t="s">
        <v>1161</v>
      </c>
    </row>
    <row r="8946" spans="1:16" x14ac:dyDescent="0.25">
      <c r="A8946" t="s">
        <v>2</v>
      </c>
      <c r="B8946" t="s">
        <v>11988</v>
      </c>
      <c r="C8946" t="s">
        <v>2293</v>
      </c>
      <c r="D8946" t="s">
        <v>5122</v>
      </c>
      <c r="E8946" t="s">
        <v>20</v>
      </c>
      <c r="F8946" t="b">
        <v>0</v>
      </c>
      <c r="G8946" t="s">
        <v>52</v>
      </c>
      <c r="H8946" s="4">
        <v>45772.003472222219</v>
      </c>
      <c r="I8946" t="b">
        <v>0</v>
      </c>
      <c r="J8946" t="b">
        <v>0</v>
      </c>
      <c r="K8946" t="s">
        <v>24</v>
      </c>
      <c r="L8946" t="s">
        <v>22</v>
      </c>
      <c r="M8946">
        <v>100000</v>
      </c>
      <c r="O8946" t="s">
        <v>374</v>
      </c>
      <c r="P8946" t="s">
        <v>11989</v>
      </c>
    </row>
    <row r="8947" spans="1:16" x14ac:dyDescent="0.25">
      <c r="A8947" t="s">
        <v>2</v>
      </c>
      <c r="B8947" t="s">
        <v>6104</v>
      </c>
      <c r="C8947" t="s">
        <v>939</v>
      </c>
      <c r="D8947" t="s">
        <v>4034</v>
      </c>
      <c r="E8947" t="s">
        <v>20</v>
      </c>
      <c r="F8947" t="b">
        <v>0</v>
      </c>
      <c r="G8947" t="s">
        <v>158</v>
      </c>
      <c r="H8947" s="4">
        <v>45772.00409722222</v>
      </c>
      <c r="I8947" t="b">
        <v>0</v>
      </c>
      <c r="J8947" t="b">
        <v>0</v>
      </c>
      <c r="K8947" t="s">
        <v>158</v>
      </c>
      <c r="L8947" t="s">
        <v>22</v>
      </c>
      <c r="M8947">
        <v>68730</v>
      </c>
      <c r="O8947" t="s">
        <v>2768</v>
      </c>
      <c r="P8947" t="s">
        <v>6105</v>
      </c>
    </row>
    <row r="8948" spans="1:16" x14ac:dyDescent="0.25">
      <c r="A8948" t="s">
        <v>25</v>
      </c>
      <c r="B8948" t="s">
        <v>11990</v>
      </c>
      <c r="C8948" t="s">
        <v>42</v>
      </c>
      <c r="D8948" t="s">
        <v>2208</v>
      </c>
      <c r="E8948" t="s">
        <v>20</v>
      </c>
      <c r="F8948" t="b">
        <v>0</v>
      </c>
      <c r="G8948" t="s">
        <v>41</v>
      </c>
      <c r="H8948" s="4">
        <v>45772.250219907408</v>
      </c>
      <c r="I8948" t="b">
        <v>0</v>
      </c>
      <c r="J8948" t="b">
        <v>1</v>
      </c>
      <c r="K8948" t="s">
        <v>24</v>
      </c>
      <c r="L8948" t="s">
        <v>22</v>
      </c>
      <c r="M8948">
        <v>153000</v>
      </c>
      <c r="O8948" t="s">
        <v>428</v>
      </c>
      <c r="P8948" t="s">
        <v>11991</v>
      </c>
    </row>
    <row r="8949" spans="1:16" x14ac:dyDescent="0.25">
      <c r="A8949" t="s">
        <v>40</v>
      </c>
      <c r="B8949" t="s">
        <v>57</v>
      </c>
      <c r="C8949" t="s">
        <v>44</v>
      </c>
      <c r="D8949" t="s">
        <v>3969</v>
      </c>
      <c r="E8949" t="s">
        <v>20</v>
      </c>
      <c r="F8949" t="b">
        <v>0</v>
      </c>
      <c r="G8949" t="s">
        <v>41</v>
      </c>
      <c r="H8949" s="4">
        <v>45772.252106481479</v>
      </c>
      <c r="I8949" t="b">
        <v>0</v>
      </c>
      <c r="J8949" t="b">
        <v>0</v>
      </c>
      <c r="K8949" t="s">
        <v>24</v>
      </c>
      <c r="L8949" t="s">
        <v>22</v>
      </c>
      <c r="M8949">
        <v>155000</v>
      </c>
      <c r="O8949" t="s">
        <v>5437</v>
      </c>
      <c r="P8949" t="s">
        <v>5438</v>
      </c>
    </row>
    <row r="8950" spans="1:16" x14ac:dyDescent="0.25">
      <c r="A8950" t="s">
        <v>40</v>
      </c>
      <c r="B8950" t="s">
        <v>2410</v>
      </c>
      <c r="C8950" t="s">
        <v>4316</v>
      </c>
      <c r="D8950" t="s">
        <v>3108</v>
      </c>
      <c r="E8950" t="s">
        <v>20</v>
      </c>
      <c r="F8950" t="b">
        <v>0</v>
      </c>
      <c r="G8950" t="s">
        <v>4317</v>
      </c>
      <c r="H8950" s="4">
        <v>45772.292534722219</v>
      </c>
      <c r="I8950" t="b">
        <v>1</v>
      </c>
      <c r="J8950" t="b">
        <v>0</v>
      </c>
      <c r="K8950" t="s">
        <v>4317</v>
      </c>
      <c r="L8950" t="s">
        <v>22</v>
      </c>
      <c r="M8950">
        <v>24000</v>
      </c>
      <c r="O8950" t="s">
        <v>2018</v>
      </c>
      <c r="P8950" t="s">
        <v>4318</v>
      </c>
    </row>
    <row r="8951" spans="1:16" x14ac:dyDescent="0.25">
      <c r="A8951" t="s">
        <v>25</v>
      </c>
      <c r="B8951" t="s">
        <v>9112</v>
      </c>
      <c r="C8951" t="s">
        <v>1099</v>
      </c>
      <c r="D8951" t="s">
        <v>3956</v>
      </c>
      <c r="E8951" t="s">
        <v>34</v>
      </c>
      <c r="F8951" t="b">
        <v>0</v>
      </c>
      <c r="G8951" t="s">
        <v>27</v>
      </c>
      <c r="H8951" s="4">
        <v>45772.416770833333</v>
      </c>
      <c r="I8951" t="b">
        <v>1</v>
      </c>
      <c r="J8951" t="b">
        <v>0</v>
      </c>
      <c r="K8951" t="s">
        <v>24</v>
      </c>
      <c r="L8951" t="s">
        <v>36</v>
      </c>
      <c r="N8951">
        <v>27.979999542236332</v>
      </c>
      <c r="O8951" t="s">
        <v>319</v>
      </c>
      <c r="P8951" t="s">
        <v>2128</v>
      </c>
    </row>
    <row r="8952" spans="1:16" x14ac:dyDescent="0.25">
      <c r="A8952" t="s">
        <v>0</v>
      </c>
      <c r="B8952" t="s">
        <v>8939</v>
      </c>
      <c r="C8952" t="s">
        <v>39</v>
      </c>
      <c r="D8952" t="s">
        <v>3956</v>
      </c>
      <c r="E8952" t="s">
        <v>34</v>
      </c>
      <c r="F8952" t="b">
        <v>1</v>
      </c>
      <c r="G8952" t="s">
        <v>27</v>
      </c>
      <c r="H8952" s="4">
        <v>45772.416875000003</v>
      </c>
      <c r="I8952" t="b">
        <v>0</v>
      </c>
      <c r="J8952" t="b">
        <v>0</v>
      </c>
      <c r="K8952" t="s">
        <v>24</v>
      </c>
      <c r="L8952" t="s">
        <v>36</v>
      </c>
      <c r="N8952">
        <v>26.389999389648441</v>
      </c>
      <c r="O8952" t="s">
        <v>8940</v>
      </c>
      <c r="P8952" t="s">
        <v>8941</v>
      </c>
    </row>
    <row r="8953" spans="1:16" x14ac:dyDescent="0.25">
      <c r="A8953" t="s">
        <v>0</v>
      </c>
      <c r="B8953" t="s">
        <v>3030</v>
      </c>
      <c r="C8953" t="s">
        <v>465</v>
      </c>
      <c r="D8953" t="s">
        <v>3956</v>
      </c>
      <c r="E8953" t="s">
        <v>34</v>
      </c>
      <c r="F8953" t="b">
        <v>0</v>
      </c>
      <c r="G8953" t="s">
        <v>41</v>
      </c>
      <c r="H8953" s="4">
        <v>45772.417256944442</v>
      </c>
      <c r="I8953" t="b">
        <v>0</v>
      </c>
      <c r="J8953" t="b">
        <v>1</v>
      </c>
      <c r="K8953" t="s">
        <v>24</v>
      </c>
      <c r="L8953" t="s">
        <v>36</v>
      </c>
      <c r="N8953">
        <v>24.33499908447266</v>
      </c>
      <c r="O8953" t="s">
        <v>5167</v>
      </c>
    </row>
    <row r="8954" spans="1:16" x14ac:dyDescent="0.25">
      <c r="A8954" t="s">
        <v>0</v>
      </c>
      <c r="B8954" t="s">
        <v>8281</v>
      </c>
      <c r="C8954" t="s">
        <v>559</v>
      </c>
      <c r="D8954" t="s">
        <v>3956</v>
      </c>
      <c r="E8954" t="s">
        <v>20</v>
      </c>
      <c r="F8954" t="b">
        <v>0</v>
      </c>
      <c r="G8954" t="s">
        <v>27</v>
      </c>
      <c r="H8954" s="4">
        <v>45772.500081018523</v>
      </c>
      <c r="I8954" t="b">
        <v>0</v>
      </c>
      <c r="J8954" t="b">
        <v>1</v>
      </c>
      <c r="K8954" t="s">
        <v>24</v>
      </c>
      <c r="L8954" t="s">
        <v>36</v>
      </c>
      <c r="N8954">
        <v>20.670000076293949</v>
      </c>
      <c r="O8954" t="s">
        <v>259</v>
      </c>
      <c r="P8954" t="s">
        <v>2838</v>
      </c>
    </row>
    <row r="8955" spans="1:16" x14ac:dyDescent="0.25">
      <c r="A8955" t="s">
        <v>2</v>
      </c>
      <c r="B8955" t="s">
        <v>11992</v>
      </c>
      <c r="C8955" t="s">
        <v>71</v>
      </c>
      <c r="D8955" t="s">
        <v>3972</v>
      </c>
      <c r="E8955" t="s">
        <v>20</v>
      </c>
      <c r="F8955" t="b">
        <v>0</v>
      </c>
      <c r="G8955" t="s">
        <v>27</v>
      </c>
      <c r="H8955" s="4">
        <v>45772.542928240742</v>
      </c>
      <c r="I8955" t="b">
        <v>0</v>
      </c>
      <c r="J8955" t="b">
        <v>1</v>
      </c>
      <c r="K8955" t="s">
        <v>24</v>
      </c>
      <c r="L8955" t="s">
        <v>22</v>
      </c>
      <c r="M8955">
        <v>138100</v>
      </c>
      <c r="O8955" t="s">
        <v>11993</v>
      </c>
      <c r="P8955" t="s">
        <v>11994</v>
      </c>
    </row>
    <row r="8956" spans="1:16" x14ac:dyDescent="0.25">
      <c r="A8956" t="s">
        <v>2</v>
      </c>
      <c r="B8956" t="s">
        <v>11995</v>
      </c>
      <c r="C8956" t="s">
        <v>693</v>
      </c>
      <c r="D8956" t="s">
        <v>3600</v>
      </c>
      <c r="E8956" t="s">
        <v>51</v>
      </c>
      <c r="F8956" t="b">
        <v>0</v>
      </c>
      <c r="G8956" t="s">
        <v>27</v>
      </c>
      <c r="H8956" s="4">
        <v>45772.543229166673</v>
      </c>
      <c r="I8956" t="b">
        <v>1</v>
      </c>
      <c r="J8956" t="b">
        <v>0</v>
      </c>
      <c r="K8956" t="s">
        <v>24</v>
      </c>
      <c r="L8956" t="s">
        <v>36</v>
      </c>
      <c r="N8956">
        <v>40</v>
      </c>
      <c r="O8956" t="s">
        <v>11996</v>
      </c>
      <c r="P8956" t="s">
        <v>11997</v>
      </c>
    </row>
    <row r="8957" spans="1:16" x14ac:dyDescent="0.25">
      <c r="A8957" t="s">
        <v>1</v>
      </c>
      <c r="B8957" t="s">
        <v>11998</v>
      </c>
      <c r="C8957" t="s">
        <v>1240</v>
      </c>
      <c r="D8957" t="s">
        <v>7852</v>
      </c>
      <c r="E8957" t="s">
        <v>20</v>
      </c>
      <c r="F8957" t="b">
        <v>0</v>
      </c>
      <c r="G8957" t="s">
        <v>27</v>
      </c>
      <c r="H8957" s="4">
        <v>45772.584340277783</v>
      </c>
      <c r="I8957" t="b">
        <v>0</v>
      </c>
      <c r="J8957" t="b">
        <v>1</v>
      </c>
      <c r="K8957" t="s">
        <v>24</v>
      </c>
      <c r="L8957" t="s">
        <v>22</v>
      </c>
      <c r="M8957">
        <v>45000</v>
      </c>
      <c r="O8957" t="s">
        <v>2897</v>
      </c>
      <c r="P8957" t="s">
        <v>1749</v>
      </c>
    </row>
    <row r="8958" spans="1:16" x14ac:dyDescent="0.25">
      <c r="A8958" t="s">
        <v>19</v>
      </c>
      <c r="B8958" t="s">
        <v>9940</v>
      </c>
      <c r="C8958" t="s">
        <v>555</v>
      </c>
      <c r="D8958" t="s">
        <v>3956</v>
      </c>
      <c r="E8958" t="s">
        <v>20</v>
      </c>
      <c r="F8958" t="b">
        <v>0</v>
      </c>
      <c r="G8958" t="s">
        <v>30</v>
      </c>
      <c r="H8958" s="4">
        <v>45772.584976851853</v>
      </c>
      <c r="I8958" t="b">
        <v>0</v>
      </c>
      <c r="J8958" t="b">
        <v>1</v>
      </c>
      <c r="K8958" t="s">
        <v>24</v>
      </c>
      <c r="L8958" t="s">
        <v>36</v>
      </c>
      <c r="N8958">
        <v>40.81500244140625</v>
      </c>
      <c r="O8958" t="s">
        <v>75</v>
      </c>
      <c r="P8958" t="s">
        <v>9941</v>
      </c>
    </row>
    <row r="8959" spans="1:16" x14ac:dyDescent="0.25">
      <c r="A8959" t="s">
        <v>89</v>
      </c>
      <c r="B8959" t="s">
        <v>10598</v>
      </c>
      <c r="C8959" t="s">
        <v>39</v>
      </c>
      <c r="D8959" t="s">
        <v>3972</v>
      </c>
      <c r="E8959" t="s">
        <v>20</v>
      </c>
      <c r="F8959" t="b">
        <v>1</v>
      </c>
      <c r="G8959" t="s">
        <v>27</v>
      </c>
      <c r="H8959" s="4">
        <v>45772.627164351848</v>
      </c>
      <c r="I8959" t="b">
        <v>1</v>
      </c>
      <c r="J8959" t="b">
        <v>1</v>
      </c>
      <c r="K8959" t="s">
        <v>24</v>
      </c>
      <c r="L8959" t="s">
        <v>22</v>
      </c>
      <c r="M8959">
        <v>192500</v>
      </c>
      <c r="O8959" t="s">
        <v>123</v>
      </c>
      <c r="P8959" t="s">
        <v>10599</v>
      </c>
    </row>
    <row r="8960" spans="1:16" x14ac:dyDescent="0.25">
      <c r="A8960" t="s">
        <v>2</v>
      </c>
      <c r="B8960" t="s">
        <v>11999</v>
      </c>
      <c r="C8960" t="s">
        <v>12000</v>
      </c>
      <c r="D8960" t="s">
        <v>3828</v>
      </c>
      <c r="E8960" t="s">
        <v>20</v>
      </c>
      <c r="F8960" t="b">
        <v>0</v>
      </c>
      <c r="G8960" t="s">
        <v>41</v>
      </c>
      <c r="H8960" s="4">
        <v>45772.710231481477</v>
      </c>
      <c r="I8960" t="b">
        <v>0</v>
      </c>
      <c r="J8960" t="b">
        <v>1</v>
      </c>
      <c r="K8960" t="s">
        <v>24</v>
      </c>
      <c r="L8960" t="s">
        <v>22</v>
      </c>
      <c r="M8960">
        <v>75000</v>
      </c>
      <c r="O8960" t="s">
        <v>12001</v>
      </c>
      <c r="P8960" t="s">
        <v>12002</v>
      </c>
    </row>
    <row r="8961" spans="1:16" x14ac:dyDescent="0.25">
      <c r="A8961" t="s">
        <v>2</v>
      </c>
      <c r="B8961" t="s">
        <v>6768</v>
      </c>
      <c r="C8961" t="s">
        <v>5286</v>
      </c>
      <c r="D8961" t="s">
        <v>5242</v>
      </c>
      <c r="E8961" t="s">
        <v>20</v>
      </c>
      <c r="F8961" t="b">
        <v>0</v>
      </c>
      <c r="G8961" t="s">
        <v>27</v>
      </c>
      <c r="H8961" s="4">
        <v>45772.710601851853</v>
      </c>
      <c r="I8961" t="b">
        <v>0</v>
      </c>
      <c r="J8961" t="b">
        <v>1</v>
      </c>
      <c r="K8961" t="s">
        <v>24</v>
      </c>
      <c r="L8961" t="s">
        <v>22</v>
      </c>
      <c r="M8961">
        <v>165000</v>
      </c>
      <c r="O8961" t="s">
        <v>2912</v>
      </c>
      <c r="P8961" t="s">
        <v>6769</v>
      </c>
    </row>
    <row r="8962" spans="1:16" x14ac:dyDescent="0.25">
      <c r="A8962" t="s">
        <v>1</v>
      </c>
      <c r="B8962" t="s">
        <v>264</v>
      </c>
      <c r="C8962" t="s">
        <v>304</v>
      </c>
      <c r="D8962" t="s">
        <v>3972</v>
      </c>
      <c r="E8962" t="s">
        <v>20</v>
      </c>
      <c r="F8962" t="b">
        <v>0</v>
      </c>
      <c r="G8962" t="s">
        <v>27</v>
      </c>
      <c r="H8962" s="4">
        <v>45772.792581018519</v>
      </c>
      <c r="I8962" t="b">
        <v>0</v>
      </c>
      <c r="J8962" t="b">
        <v>0</v>
      </c>
      <c r="K8962" t="s">
        <v>24</v>
      </c>
      <c r="L8962" t="s">
        <v>22</v>
      </c>
      <c r="M8962">
        <v>135000</v>
      </c>
      <c r="O8962" t="s">
        <v>12003</v>
      </c>
      <c r="P8962" t="s">
        <v>12004</v>
      </c>
    </row>
    <row r="8963" spans="1:16" x14ac:dyDescent="0.25">
      <c r="A8963" t="s">
        <v>25</v>
      </c>
      <c r="B8963" t="s">
        <v>8198</v>
      </c>
      <c r="C8963" t="s">
        <v>985</v>
      </c>
      <c r="D8963" t="s">
        <v>3972</v>
      </c>
      <c r="E8963" t="s">
        <v>51</v>
      </c>
      <c r="F8963" t="b">
        <v>0</v>
      </c>
      <c r="G8963" t="s">
        <v>27</v>
      </c>
      <c r="H8963" s="4">
        <v>45772.833414351851</v>
      </c>
      <c r="I8963" t="b">
        <v>0</v>
      </c>
      <c r="J8963" t="b">
        <v>0</v>
      </c>
      <c r="K8963" t="s">
        <v>24</v>
      </c>
      <c r="L8963" t="s">
        <v>36</v>
      </c>
      <c r="N8963">
        <v>75.5</v>
      </c>
      <c r="O8963" t="s">
        <v>1392</v>
      </c>
      <c r="P8963" t="s">
        <v>2754</v>
      </c>
    </row>
    <row r="8964" spans="1:16" x14ac:dyDescent="0.25">
      <c r="A8964" t="s">
        <v>0</v>
      </c>
      <c r="B8964" t="s">
        <v>7591</v>
      </c>
      <c r="C8964" t="s">
        <v>82</v>
      </c>
      <c r="D8964" t="s">
        <v>3972</v>
      </c>
      <c r="E8964" t="s">
        <v>20</v>
      </c>
      <c r="F8964" t="b">
        <v>0</v>
      </c>
      <c r="G8964" t="s">
        <v>27</v>
      </c>
      <c r="H8964" s="4">
        <v>45772.8750462963</v>
      </c>
      <c r="I8964" t="b">
        <v>0</v>
      </c>
      <c r="J8964" t="b">
        <v>1</v>
      </c>
      <c r="K8964" t="s">
        <v>24</v>
      </c>
      <c r="L8964" t="s">
        <v>22</v>
      </c>
      <c r="M8964">
        <v>130000</v>
      </c>
      <c r="O8964" t="s">
        <v>387</v>
      </c>
      <c r="P8964" t="s">
        <v>7592</v>
      </c>
    </row>
    <row r="8965" spans="1:16" x14ac:dyDescent="0.25">
      <c r="A8965" t="s">
        <v>2</v>
      </c>
      <c r="B8965" t="s">
        <v>195</v>
      </c>
      <c r="C8965" t="s">
        <v>1243</v>
      </c>
      <c r="D8965" t="s">
        <v>4034</v>
      </c>
      <c r="E8965" t="s">
        <v>20</v>
      </c>
      <c r="F8965" t="b">
        <v>0</v>
      </c>
      <c r="G8965" t="s">
        <v>414</v>
      </c>
      <c r="H8965" s="4">
        <v>45772.882592592592</v>
      </c>
      <c r="I8965" t="b">
        <v>0</v>
      </c>
      <c r="J8965" t="b">
        <v>0</v>
      </c>
      <c r="K8965" t="s">
        <v>414</v>
      </c>
      <c r="L8965" t="s">
        <v>22</v>
      </c>
      <c r="M8965">
        <v>83999.5</v>
      </c>
      <c r="O8965" t="s">
        <v>695</v>
      </c>
      <c r="P8965" t="s">
        <v>7261</v>
      </c>
    </row>
    <row r="8966" spans="1:16" x14ac:dyDescent="0.25">
      <c r="A8966" t="s">
        <v>19</v>
      </c>
      <c r="B8966" t="s">
        <v>12005</v>
      </c>
      <c r="C8966" t="s">
        <v>82</v>
      </c>
      <c r="D8966" t="s">
        <v>3972</v>
      </c>
      <c r="E8966" t="s">
        <v>20</v>
      </c>
      <c r="F8966" t="b">
        <v>0</v>
      </c>
      <c r="G8966" t="s">
        <v>27</v>
      </c>
      <c r="H8966" s="4">
        <v>45772.958379629628</v>
      </c>
      <c r="I8966" t="b">
        <v>1</v>
      </c>
      <c r="J8966" t="b">
        <v>1</v>
      </c>
      <c r="K8966" t="s">
        <v>24</v>
      </c>
      <c r="L8966" t="s">
        <v>22</v>
      </c>
      <c r="M8966">
        <v>211500</v>
      </c>
      <c r="O8966" t="s">
        <v>12006</v>
      </c>
    </row>
    <row r="8967" spans="1:16" x14ac:dyDescent="0.25">
      <c r="A8967" t="s">
        <v>0</v>
      </c>
      <c r="B8967" t="s">
        <v>1246</v>
      </c>
      <c r="C8967" t="s">
        <v>5179</v>
      </c>
      <c r="D8967" t="s">
        <v>2208</v>
      </c>
      <c r="E8967" t="s">
        <v>20</v>
      </c>
      <c r="F8967" t="b">
        <v>0</v>
      </c>
      <c r="G8967" t="s">
        <v>27</v>
      </c>
      <c r="H8967" s="4">
        <v>45772.958460648151</v>
      </c>
      <c r="I8967" t="b">
        <v>0</v>
      </c>
      <c r="J8967" t="b">
        <v>0</v>
      </c>
      <c r="K8967" t="s">
        <v>24</v>
      </c>
      <c r="L8967" t="s">
        <v>22</v>
      </c>
      <c r="M8967">
        <v>110000</v>
      </c>
      <c r="O8967" t="s">
        <v>5180</v>
      </c>
      <c r="P8967" t="s">
        <v>5181</v>
      </c>
    </row>
    <row r="8968" spans="1:16" x14ac:dyDescent="0.25">
      <c r="A8968" t="s">
        <v>19</v>
      </c>
      <c r="B8968" t="s">
        <v>12007</v>
      </c>
      <c r="C8968" t="s">
        <v>71</v>
      </c>
      <c r="D8968" t="s">
        <v>3972</v>
      </c>
      <c r="E8968" t="s">
        <v>20</v>
      </c>
      <c r="F8968" t="b">
        <v>0</v>
      </c>
      <c r="G8968" t="s">
        <v>27</v>
      </c>
      <c r="H8968" s="4">
        <v>45772.960034722222</v>
      </c>
      <c r="I8968" t="b">
        <v>1</v>
      </c>
      <c r="J8968" t="b">
        <v>1</v>
      </c>
      <c r="K8968" t="s">
        <v>24</v>
      </c>
      <c r="L8968" t="s">
        <v>22</v>
      </c>
      <c r="M8968">
        <v>160000</v>
      </c>
      <c r="O8968" t="s">
        <v>1172</v>
      </c>
      <c r="P8968" t="s">
        <v>582</v>
      </c>
    </row>
    <row r="8969" spans="1:16" x14ac:dyDescent="0.25">
      <c r="A8969" t="s">
        <v>2</v>
      </c>
      <c r="B8969" t="s">
        <v>2314</v>
      </c>
      <c r="C8969" t="s">
        <v>114</v>
      </c>
      <c r="D8969" t="s">
        <v>3972</v>
      </c>
      <c r="E8969" t="s">
        <v>20</v>
      </c>
      <c r="F8969" t="b">
        <v>0</v>
      </c>
      <c r="G8969" t="s">
        <v>27</v>
      </c>
      <c r="H8969" s="4">
        <v>45772.960069444453</v>
      </c>
      <c r="I8969" t="b">
        <v>0</v>
      </c>
      <c r="J8969" t="b">
        <v>1</v>
      </c>
      <c r="K8969" t="s">
        <v>24</v>
      </c>
      <c r="L8969" t="s">
        <v>22</v>
      </c>
      <c r="M8969">
        <v>162000</v>
      </c>
      <c r="O8969" t="s">
        <v>173</v>
      </c>
      <c r="P8969" t="s">
        <v>12008</v>
      </c>
    </row>
    <row r="8970" spans="1:16" x14ac:dyDescent="0.25">
      <c r="A8970" t="s">
        <v>0</v>
      </c>
      <c r="B8970" t="s">
        <v>11986</v>
      </c>
      <c r="C8970" t="s">
        <v>953</v>
      </c>
      <c r="D8970" t="s">
        <v>3972</v>
      </c>
      <c r="E8970" t="s">
        <v>20</v>
      </c>
      <c r="F8970" t="b">
        <v>0</v>
      </c>
      <c r="G8970" t="s">
        <v>30</v>
      </c>
      <c r="H8970" s="4">
        <v>45773.000543981478</v>
      </c>
      <c r="I8970" t="b">
        <v>1</v>
      </c>
      <c r="J8970" t="b">
        <v>1</v>
      </c>
      <c r="K8970" t="s">
        <v>24</v>
      </c>
      <c r="L8970" t="s">
        <v>22</v>
      </c>
      <c r="M8970">
        <v>109000</v>
      </c>
      <c r="O8970" t="s">
        <v>954</v>
      </c>
      <c r="P8970" t="s">
        <v>11987</v>
      </c>
    </row>
    <row r="8971" spans="1:16" x14ac:dyDescent="0.25">
      <c r="A8971" t="s">
        <v>2</v>
      </c>
      <c r="B8971" t="s">
        <v>2</v>
      </c>
      <c r="C8971" t="s">
        <v>801</v>
      </c>
      <c r="D8971" t="s">
        <v>4752</v>
      </c>
      <c r="E8971" t="s">
        <v>20</v>
      </c>
      <c r="F8971" t="b">
        <v>0</v>
      </c>
      <c r="G8971" t="s">
        <v>27</v>
      </c>
      <c r="H8971" s="4">
        <v>45773.001631944448</v>
      </c>
      <c r="I8971" t="b">
        <v>1</v>
      </c>
      <c r="J8971" t="b">
        <v>0</v>
      </c>
      <c r="K8971" t="s">
        <v>24</v>
      </c>
      <c r="L8971" t="s">
        <v>22</v>
      </c>
      <c r="M8971">
        <v>140000</v>
      </c>
      <c r="O8971" t="s">
        <v>289</v>
      </c>
      <c r="P8971" t="s">
        <v>710</v>
      </c>
    </row>
    <row r="8972" spans="1:16" x14ac:dyDescent="0.25">
      <c r="A8972" t="s">
        <v>2</v>
      </c>
      <c r="B8972" t="s">
        <v>117</v>
      </c>
      <c r="C8972" t="s">
        <v>889</v>
      </c>
      <c r="D8972" t="s">
        <v>4083</v>
      </c>
      <c r="E8972" t="s">
        <v>20</v>
      </c>
      <c r="F8972" t="b">
        <v>0</v>
      </c>
      <c r="G8972" t="s">
        <v>41</v>
      </c>
      <c r="H8972" s="4">
        <v>45773.002152777779</v>
      </c>
      <c r="I8972" t="b">
        <v>0</v>
      </c>
      <c r="J8972" t="b">
        <v>0</v>
      </c>
      <c r="K8972" t="s">
        <v>24</v>
      </c>
      <c r="L8972" t="s">
        <v>22</v>
      </c>
      <c r="M8972">
        <v>189000</v>
      </c>
      <c r="O8972" t="s">
        <v>772</v>
      </c>
      <c r="P8972" t="s">
        <v>1161</v>
      </c>
    </row>
    <row r="8973" spans="1:16" x14ac:dyDescent="0.25">
      <c r="A8973" t="s">
        <v>2</v>
      </c>
      <c r="B8973" t="s">
        <v>11988</v>
      </c>
      <c r="C8973" t="s">
        <v>2293</v>
      </c>
      <c r="D8973" t="s">
        <v>5122</v>
      </c>
      <c r="E8973" t="s">
        <v>20</v>
      </c>
      <c r="F8973" t="b">
        <v>0</v>
      </c>
      <c r="G8973" t="s">
        <v>52</v>
      </c>
      <c r="H8973" s="4">
        <v>45773.003472222219</v>
      </c>
      <c r="I8973" t="b">
        <v>0</v>
      </c>
      <c r="J8973" t="b">
        <v>0</v>
      </c>
      <c r="K8973" t="s">
        <v>24</v>
      </c>
      <c r="L8973" t="s">
        <v>22</v>
      </c>
      <c r="M8973">
        <v>100000</v>
      </c>
      <c r="O8973" t="s">
        <v>374</v>
      </c>
      <c r="P8973" t="s">
        <v>11989</v>
      </c>
    </row>
    <row r="8974" spans="1:16" x14ac:dyDescent="0.25">
      <c r="A8974" t="s">
        <v>2</v>
      </c>
      <c r="B8974" t="s">
        <v>6104</v>
      </c>
      <c r="C8974" t="s">
        <v>939</v>
      </c>
      <c r="D8974" t="s">
        <v>4034</v>
      </c>
      <c r="E8974" t="s">
        <v>20</v>
      </c>
      <c r="F8974" t="b">
        <v>0</v>
      </c>
      <c r="G8974" t="s">
        <v>158</v>
      </c>
      <c r="H8974" s="4">
        <v>45773.00409722222</v>
      </c>
      <c r="I8974" t="b">
        <v>0</v>
      </c>
      <c r="J8974" t="b">
        <v>0</v>
      </c>
      <c r="K8974" t="s">
        <v>158</v>
      </c>
      <c r="L8974" t="s">
        <v>22</v>
      </c>
      <c r="M8974">
        <v>68730</v>
      </c>
      <c r="O8974" t="s">
        <v>2768</v>
      </c>
      <c r="P8974" t="s">
        <v>6105</v>
      </c>
    </row>
    <row r="8975" spans="1:16" x14ac:dyDescent="0.25">
      <c r="A8975" t="s">
        <v>25</v>
      </c>
      <c r="B8975" t="s">
        <v>11990</v>
      </c>
      <c r="C8975" t="s">
        <v>42</v>
      </c>
      <c r="D8975" t="s">
        <v>2208</v>
      </c>
      <c r="E8975" t="s">
        <v>20</v>
      </c>
      <c r="F8975" t="b">
        <v>0</v>
      </c>
      <c r="G8975" t="s">
        <v>41</v>
      </c>
      <c r="H8975" s="4">
        <v>45773.250219907408</v>
      </c>
      <c r="I8975" t="b">
        <v>0</v>
      </c>
      <c r="J8975" t="b">
        <v>1</v>
      </c>
      <c r="K8975" t="s">
        <v>24</v>
      </c>
      <c r="L8975" t="s">
        <v>22</v>
      </c>
      <c r="M8975">
        <v>153000</v>
      </c>
      <c r="O8975" t="s">
        <v>428</v>
      </c>
      <c r="P8975" t="s">
        <v>11991</v>
      </c>
    </row>
    <row r="8976" spans="1:16" x14ac:dyDescent="0.25">
      <c r="A8976" t="s">
        <v>40</v>
      </c>
      <c r="B8976" t="s">
        <v>57</v>
      </c>
      <c r="C8976" t="s">
        <v>44</v>
      </c>
      <c r="D8976" t="s">
        <v>3969</v>
      </c>
      <c r="E8976" t="s">
        <v>20</v>
      </c>
      <c r="F8976" t="b">
        <v>0</v>
      </c>
      <c r="G8976" t="s">
        <v>41</v>
      </c>
      <c r="H8976" s="4">
        <v>45773.252106481479</v>
      </c>
      <c r="I8976" t="b">
        <v>0</v>
      </c>
      <c r="J8976" t="b">
        <v>0</v>
      </c>
      <c r="K8976" t="s">
        <v>24</v>
      </c>
      <c r="L8976" t="s">
        <v>22</v>
      </c>
      <c r="M8976">
        <v>155000</v>
      </c>
      <c r="O8976" t="s">
        <v>5437</v>
      </c>
      <c r="P8976" t="s">
        <v>5438</v>
      </c>
    </row>
    <row r="8977" spans="1:16" x14ac:dyDescent="0.25">
      <c r="A8977" t="s">
        <v>40</v>
      </c>
      <c r="B8977" t="s">
        <v>2410</v>
      </c>
      <c r="C8977" t="s">
        <v>4316</v>
      </c>
      <c r="D8977" t="s">
        <v>3108</v>
      </c>
      <c r="E8977" t="s">
        <v>20</v>
      </c>
      <c r="F8977" t="b">
        <v>0</v>
      </c>
      <c r="G8977" t="s">
        <v>4317</v>
      </c>
      <c r="H8977" s="4">
        <v>45773.292534722219</v>
      </c>
      <c r="I8977" t="b">
        <v>1</v>
      </c>
      <c r="J8977" t="b">
        <v>0</v>
      </c>
      <c r="K8977" t="s">
        <v>4317</v>
      </c>
      <c r="L8977" t="s">
        <v>22</v>
      </c>
      <c r="M8977">
        <v>24000</v>
      </c>
      <c r="O8977" t="s">
        <v>2018</v>
      </c>
      <c r="P8977" t="s">
        <v>4318</v>
      </c>
    </row>
    <row r="8978" spans="1:16" x14ac:dyDescent="0.25">
      <c r="A8978" t="s">
        <v>25</v>
      </c>
      <c r="B8978" t="s">
        <v>9112</v>
      </c>
      <c r="C8978" t="s">
        <v>1099</v>
      </c>
      <c r="D8978" t="s">
        <v>3956</v>
      </c>
      <c r="E8978" t="s">
        <v>34</v>
      </c>
      <c r="F8978" t="b">
        <v>0</v>
      </c>
      <c r="G8978" t="s">
        <v>27</v>
      </c>
      <c r="H8978" s="4">
        <v>45773.416770833333</v>
      </c>
      <c r="I8978" t="b">
        <v>1</v>
      </c>
      <c r="J8978" t="b">
        <v>0</v>
      </c>
      <c r="K8978" t="s">
        <v>24</v>
      </c>
      <c r="L8978" t="s">
        <v>36</v>
      </c>
      <c r="N8978">
        <v>27.979999542236332</v>
      </c>
      <c r="O8978" t="s">
        <v>319</v>
      </c>
      <c r="P8978" t="s">
        <v>2128</v>
      </c>
    </row>
    <row r="8979" spans="1:16" x14ac:dyDescent="0.25">
      <c r="A8979" t="s">
        <v>0</v>
      </c>
      <c r="B8979" t="s">
        <v>8939</v>
      </c>
      <c r="C8979" t="s">
        <v>39</v>
      </c>
      <c r="D8979" t="s">
        <v>3956</v>
      </c>
      <c r="E8979" t="s">
        <v>34</v>
      </c>
      <c r="F8979" t="b">
        <v>1</v>
      </c>
      <c r="G8979" t="s">
        <v>27</v>
      </c>
      <c r="H8979" s="4">
        <v>45773.416875000003</v>
      </c>
      <c r="I8979" t="b">
        <v>0</v>
      </c>
      <c r="J8979" t="b">
        <v>0</v>
      </c>
      <c r="K8979" t="s">
        <v>24</v>
      </c>
      <c r="L8979" t="s">
        <v>36</v>
      </c>
      <c r="N8979">
        <v>26.389999389648441</v>
      </c>
      <c r="O8979" t="s">
        <v>8940</v>
      </c>
      <c r="P8979" t="s">
        <v>8941</v>
      </c>
    </row>
    <row r="8980" spans="1:16" x14ac:dyDescent="0.25">
      <c r="A8980" t="s">
        <v>0</v>
      </c>
      <c r="B8980" t="s">
        <v>8281</v>
      </c>
      <c r="C8980" t="s">
        <v>559</v>
      </c>
      <c r="D8980" t="s">
        <v>3956</v>
      </c>
      <c r="E8980" t="s">
        <v>20</v>
      </c>
      <c r="F8980" t="b">
        <v>0</v>
      </c>
      <c r="G8980" t="s">
        <v>27</v>
      </c>
      <c r="H8980" s="4">
        <v>45773.500081018523</v>
      </c>
      <c r="I8980" t="b">
        <v>0</v>
      </c>
      <c r="J8980" t="b">
        <v>1</v>
      </c>
      <c r="K8980" t="s">
        <v>24</v>
      </c>
      <c r="L8980" t="s">
        <v>36</v>
      </c>
      <c r="N8980">
        <v>20.670000076293949</v>
      </c>
      <c r="O8980" t="s">
        <v>259</v>
      </c>
      <c r="P8980" t="s">
        <v>2838</v>
      </c>
    </row>
    <row r="8981" spans="1:16" x14ac:dyDescent="0.25">
      <c r="A8981" t="s">
        <v>2</v>
      </c>
      <c r="B8981" t="s">
        <v>11992</v>
      </c>
      <c r="C8981" t="s">
        <v>71</v>
      </c>
      <c r="D8981" t="s">
        <v>3972</v>
      </c>
      <c r="E8981" t="s">
        <v>20</v>
      </c>
      <c r="F8981" t="b">
        <v>0</v>
      </c>
      <c r="G8981" t="s">
        <v>27</v>
      </c>
      <c r="H8981" s="4">
        <v>45773.542928240742</v>
      </c>
      <c r="I8981" t="b">
        <v>0</v>
      </c>
      <c r="J8981" t="b">
        <v>1</v>
      </c>
      <c r="K8981" t="s">
        <v>24</v>
      </c>
      <c r="L8981" t="s">
        <v>22</v>
      </c>
      <c r="M8981">
        <v>138100</v>
      </c>
      <c r="O8981" t="s">
        <v>11993</v>
      </c>
      <c r="P8981" t="s">
        <v>11994</v>
      </c>
    </row>
    <row r="8982" spans="1:16" x14ac:dyDescent="0.25">
      <c r="A8982" t="s">
        <v>2</v>
      </c>
      <c r="B8982" t="s">
        <v>11995</v>
      </c>
      <c r="C8982" t="s">
        <v>693</v>
      </c>
      <c r="D8982" t="s">
        <v>3600</v>
      </c>
      <c r="E8982" t="s">
        <v>51</v>
      </c>
      <c r="F8982" t="b">
        <v>0</v>
      </c>
      <c r="G8982" t="s">
        <v>27</v>
      </c>
      <c r="H8982" s="4">
        <v>45773.543229166673</v>
      </c>
      <c r="I8982" t="b">
        <v>1</v>
      </c>
      <c r="J8982" t="b">
        <v>0</v>
      </c>
      <c r="K8982" t="s">
        <v>24</v>
      </c>
      <c r="L8982" t="s">
        <v>36</v>
      </c>
      <c r="N8982">
        <v>40</v>
      </c>
      <c r="O8982" t="s">
        <v>11996</v>
      </c>
      <c r="P8982" t="s">
        <v>11997</v>
      </c>
    </row>
    <row r="8983" spans="1:16" x14ac:dyDescent="0.25">
      <c r="A8983" t="s">
        <v>1</v>
      </c>
      <c r="B8983" t="s">
        <v>11998</v>
      </c>
      <c r="C8983" t="s">
        <v>1240</v>
      </c>
      <c r="D8983" t="s">
        <v>7852</v>
      </c>
      <c r="E8983" t="s">
        <v>20</v>
      </c>
      <c r="F8983" t="b">
        <v>0</v>
      </c>
      <c r="G8983" t="s">
        <v>27</v>
      </c>
      <c r="H8983" s="4">
        <v>45773.584340277783</v>
      </c>
      <c r="I8983" t="b">
        <v>0</v>
      </c>
      <c r="J8983" t="b">
        <v>1</v>
      </c>
      <c r="K8983" t="s">
        <v>24</v>
      </c>
      <c r="L8983" t="s">
        <v>22</v>
      </c>
      <c r="M8983">
        <v>45000</v>
      </c>
      <c r="O8983" t="s">
        <v>2897</v>
      </c>
      <c r="P8983" t="s">
        <v>1749</v>
      </c>
    </row>
    <row r="8984" spans="1:16" x14ac:dyDescent="0.25">
      <c r="A8984" t="s">
        <v>19</v>
      </c>
      <c r="B8984" t="s">
        <v>9940</v>
      </c>
      <c r="C8984" t="s">
        <v>555</v>
      </c>
      <c r="D8984" t="s">
        <v>3956</v>
      </c>
      <c r="E8984" t="s">
        <v>20</v>
      </c>
      <c r="F8984" t="b">
        <v>0</v>
      </c>
      <c r="G8984" t="s">
        <v>30</v>
      </c>
      <c r="H8984" s="4">
        <v>45773.584976851853</v>
      </c>
      <c r="I8984" t="b">
        <v>0</v>
      </c>
      <c r="J8984" t="b">
        <v>1</v>
      </c>
      <c r="K8984" t="s">
        <v>24</v>
      </c>
      <c r="L8984" t="s">
        <v>36</v>
      </c>
      <c r="N8984">
        <v>40.81500244140625</v>
      </c>
      <c r="O8984" t="s">
        <v>75</v>
      </c>
      <c r="P8984" t="s">
        <v>9941</v>
      </c>
    </row>
    <row r="8985" spans="1:16" x14ac:dyDescent="0.25">
      <c r="A8985" t="s">
        <v>89</v>
      </c>
      <c r="B8985" t="s">
        <v>10598</v>
      </c>
      <c r="C8985" t="s">
        <v>39</v>
      </c>
      <c r="D8985" t="s">
        <v>3972</v>
      </c>
      <c r="E8985" t="s">
        <v>20</v>
      </c>
      <c r="F8985" t="b">
        <v>1</v>
      </c>
      <c r="G8985" t="s">
        <v>27</v>
      </c>
      <c r="H8985" s="4">
        <v>45773.627164351848</v>
      </c>
      <c r="I8985" t="b">
        <v>1</v>
      </c>
      <c r="J8985" t="b">
        <v>1</v>
      </c>
      <c r="K8985" t="s">
        <v>24</v>
      </c>
      <c r="L8985" t="s">
        <v>22</v>
      </c>
      <c r="M8985">
        <v>192500</v>
      </c>
      <c r="O8985" t="s">
        <v>123</v>
      </c>
      <c r="P8985" t="s">
        <v>10599</v>
      </c>
    </row>
    <row r="8986" spans="1:16" x14ac:dyDescent="0.25">
      <c r="A8986" t="s">
        <v>2</v>
      </c>
      <c r="B8986" t="s">
        <v>11999</v>
      </c>
      <c r="C8986" t="s">
        <v>12000</v>
      </c>
      <c r="D8986" t="s">
        <v>3828</v>
      </c>
      <c r="E8986" t="s">
        <v>20</v>
      </c>
      <c r="F8986" t="b">
        <v>0</v>
      </c>
      <c r="G8986" t="s">
        <v>41</v>
      </c>
      <c r="H8986" s="4">
        <v>45773.710231481477</v>
      </c>
      <c r="I8986" t="b">
        <v>0</v>
      </c>
      <c r="J8986" t="b">
        <v>1</v>
      </c>
      <c r="K8986" t="s">
        <v>24</v>
      </c>
      <c r="L8986" t="s">
        <v>22</v>
      </c>
      <c r="M8986">
        <v>75000</v>
      </c>
      <c r="O8986" t="s">
        <v>12001</v>
      </c>
      <c r="P8986" t="s">
        <v>12002</v>
      </c>
    </row>
    <row r="8987" spans="1:16" x14ac:dyDescent="0.25">
      <c r="A8987" t="s">
        <v>2</v>
      </c>
      <c r="B8987" t="s">
        <v>6768</v>
      </c>
      <c r="C8987" t="s">
        <v>5286</v>
      </c>
      <c r="D8987" t="s">
        <v>5242</v>
      </c>
      <c r="E8987" t="s">
        <v>20</v>
      </c>
      <c r="F8987" t="b">
        <v>0</v>
      </c>
      <c r="G8987" t="s">
        <v>27</v>
      </c>
      <c r="H8987" s="4">
        <v>45773.710601851853</v>
      </c>
      <c r="I8987" t="b">
        <v>0</v>
      </c>
      <c r="J8987" t="b">
        <v>1</v>
      </c>
      <c r="K8987" t="s">
        <v>24</v>
      </c>
      <c r="L8987" t="s">
        <v>22</v>
      </c>
      <c r="M8987">
        <v>165000</v>
      </c>
      <c r="O8987" t="s">
        <v>2912</v>
      </c>
      <c r="P8987" t="s">
        <v>6769</v>
      </c>
    </row>
    <row r="8988" spans="1:16" x14ac:dyDescent="0.25">
      <c r="A8988" t="s">
        <v>1</v>
      </c>
      <c r="B8988" t="s">
        <v>264</v>
      </c>
      <c r="C8988" t="s">
        <v>304</v>
      </c>
      <c r="D8988" t="s">
        <v>3972</v>
      </c>
      <c r="E8988" t="s">
        <v>20</v>
      </c>
      <c r="F8988" t="b">
        <v>0</v>
      </c>
      <c r="G8988" t="s">
        <v>27</v>
      </c>
      <c r="H8988" s="4">
        <v>45773.792581018519</v>
      </c>
      <c r="I8988" t="b">
        <v>0</v>
      </c>
      <c r="J8988" t="b">
        <v>0</v>
      </c>
      <c r="K8988" t="s">
        <v>24</v>
      </c>
      <c r="L8988" t="s">
        <v>22</v>
      </c>
      <c r="M8988">
        <v>135000</v>
      </c>
      <c r="O8988" t="s">
        <v>12003</v>
      </c>
      <c r="P8988" t="s">
        <v>12004</v>
      </c>
    </row>
    <row r="8989" spans="1:16" x14ac:dyDescent="0.25">
      <c r="A8989" t="s">
        <v>25</v>
      </c>
      <c r="B8989" t="s">
        <v>8198</v>
      </c>
      <c r="C8989" t="s">
        <v>985</v>
      </c>
      <c r="D8989" t="s">
        <v>3972</v>
      </c>
      <c r="E8989" t="s">
        <v>51</v>
      </c>
      <c r="F8989" t="b">
        <v>0</v>
      </c>
      <c r="G8989" t="s">
        <v>27</v>
      </c>
      <c r="H8989" s="4">
        <v>45773.833414351851</v>
      </c>
      <c r="I8989" t="b">
        <v>0</v>
      </c>
      <c r="J8989" t="b">
        <v>0</v>
      </c>
      <c r="K8989" t="s">
        <v>24</v>
      </c>
      <c r="L8989" t="s">
        <v>36</v>
      </c>
      <c r="N8989">
        <v>75.5</v>
      </c>
      <c r="O8989" t="s">
        <v>1392</v>
      </c>
      <c r="P8989" t="s">
        <v>2754</v>
      </c>
    </row>
    <row r="8990" spans="1:16" x14ac:dyDescent="0.25">
      <c r="A8990" t="s">
        <v>2</v>
      </c>
      <c r="B8990" t="s">
        <v>195</v>
      </c>
      <c r="C8990" t="s">
        <v>1243</v>
      </c>
      <c r="D8990" t="s">
        <v>4034</v>
      </c>
      <c r="E8990" t="s">
        <v>20</v>
      </c>
      <c r="F8990" t="b">
        <v>0</v>
      </c>
      <c r="G8990" t="s">
        <v>414</v>
      </c>
      <c r="H8990" s="4">
        <v>45773.882592592592</v>
      </c>
      <c r="I8990" t="b">
        <v>0</v>
      </c>
      <c r="J8990" t="b">
        <v>0</v>
      </c>
      <c r="K8990" t="s">
        <v>414</v>
      </c>
      <c r="L8990" t="s">
        <v>22</v>
      </c>
      <c r="M8990">
        <v>83999.5</v>
      </c>
      <c r="O8990" t="s">
        <v>695</v>
      </c>
      <c r="P8990" t="s">
        <v>7261</v>
      </c>
    </row>
    <row r="8991" spans="1:16" x14ac:dyDescent="0.25">
      <c r="A8991" t="s">
        <v>19</v>
      </c>
      <c r="B8991" t="s">
        <v>12005</v>
      </c>
      <c r="C8991" t="s">
        <v>82</v>
      </c>
      <c r="D8991" t="s">
        <v>3972</v>
      </c>
      <c r="E8991" t="s">
        <v>20</v>
      </c>
      <c r="F8991" t="b">
        <v>0</v>
      </c>
      <c r="G8991" t="s">
        <v>27</v>
      </c>
      <c r="H8991" s="4">
        <v>45773.958379629628</v>
      </c>
      <c r="I8991" t="b">
        <v>1</v>
      </c>
      <c r="J8991" t="b">
        <v>1</v>
      </c>
      <c r="K8991" t="s">
        <v>24</v>
      </c>
      <c r="L8991" t="s">
        <v>22</v>
      </c>
      <c r="M8991">
        <v>211500</v>
      </c>
      <c r="O8991" t="s">
        <v>12006</v>
      </c>
    </row>
    <row r="8992" spans="1:16" x14ac:dyDescent="0.25">
      <c r="A8992" t="s">
        <v>0</v>
      </c>
      <c r="B8992" t="s">
        <v>1246</v>
      </c>
      <c r="C8992" t="s">
        <v>5179</v>
      </c>
      <c r="D8992" t="s">
        <v>2208</v>
      </c>
      <c r="E8992" t="s">
        <v>20</v>
      </c>
      <c r="F8992" t="b">
        <v>0</v>
      </c>
      <c r="G8992" t="s">
        <v>27</v>
      </c>
      <c r="H8992" s="4">
        <v>45773.958460648151</v>
      </c>
      <c r="I8992" t="b">
        <v>0</v>
      </c>
      <c r="J8992" t="b">
        <v>0</v>
      </c>
      <c r="K8992" t="s">
        <v>24</v>
      </c>
      <c r="L8992" t="s">
        <v>22</v>
      </c>
      <c r="M8992">
        <v>110000</v>
      </c>
      <c r="O8992" t="s">
        <v>5180</v>
      </c>
      <c r="P8992" t="s">
        <v>5181</v>
      </c>
    </row>
    <row r="8993" spans="1:16" x14ac:dyDescent="0.25">
      <c r="A8993" t="s">
        <v>19</v>
      </c>
      <c r="B8993" t="s">
        <v>12007</v>
      </c>
      <c r="C8993" t="s">
        <v>71</v>
      </c>
      <c r="D8993" t="s">
        <v>3972</v>
      </c>
      <c r="E8993" t="s">
        <v>20</v>
      </c>
      <c r="F8993" t="b">
        <v>0</v>
      </c>
      <c r="G8993" t="s">
        <v>27</v>
      </c>
      <c r="H8993" s="4">
        <v>45773.960034722222</v>
      </c>
      <c r="I8993" t="b">
        <v>1</v>
      </c>
      <c r="J8993" t="b">
        <v>1</v>
      </c>
      <c r="K8993" t="s">
        <v>24</v>
      </c>
      <c r="L8993" t="s">
        <v>22</v>
      </c>
      <c r="M8993">
        <v>160000</v>
      </c>
      <c r="O8993" t="s">
        <v>1172</v>
      </c>
      <c r="P8993" t="s">
        <v>582</v>
      </c>
    </row>
    <row r="8994" spans="1:16" x14ac:dyDescent="0.25">
      <c r="A8994" t="s">
        <v>2</v>
      </c>
      <c r="B8994" t="s">
        <v>2314</v>
      </c>
      <c r="C8994" t="s">
        <v>114</v>
      </c>
      <c r="D8994" t="s">
        <v>3972</v>
      </c>
      <c r="E8994" t="s">
        <v>20</v>
      </c>
      <c r="F8994" t="b">
        <v>0</v>
      </c>
      <c r="G8994" t="s">
        <v>27</v>
      </c>
      <c r="H8994" s="4">
        <v>45773.960069444453</v>
      </c>
      <c r="I8994" t="b">
        <v>0</v>
      </c>
      <c r="J8994" t="b">
        <v>1</v>
      </c>
      <c r="K8994" t="s">
        <v>24</v>
      </c>
      <c r="L8994" t="s">
        <v>22</v>
      </c>
      <c r="M8994">
        <v>162000</v>
      </c>
      <c r="O8994" t="s">
        <v>173</v>
      </c>
      <c r="P8994" t="s">
        <v>12008</v>
      </c>
    </row>
    <row r="8995" spans="1:16" x14ac:dyDescent="0.25">
      <c r="A8995" t="s">
        <v>0</v>
      </c>
      <c r="B8995" t="s">
        <v>11986</v>
      </c>
      <c r="C8995" t="s">
        <v>953</v>
      </c>
      <c r="D8995" t="s">
        <v>3972</v>
      </c>
      <c r="E8995" t="s">
        <v>20</v>
      </c>
      <c r="F8995" t="b">
        <v>0</v>
      </c>
      <c r="G8995" t="s">
        <v>30</v>
      </c>
      <c r="H8995" s="4">
        <v>45774.000543981478</v>
      </c>
      <c r="I8995" t="b">
        <v>1</v>
      </c>
      <c r="J8995" t="b">
        <v>1</v>
      </c>
      <c r="K8995" t="s">
        <v>24</v>
      </c>
      <c r="L8995" t="s">
        <v>22</v>
      </c>
      <c r="M8995">
        <v>109000</v>
      </c>
      <c r="O8995" t="s">
        <v>954</v>
      </c>
      <c r="P8995" t="s">
        <v>11987</v>
      </c>
    </row>
    <row r="8996" spans="1:16" x14ac:dyDescent="0.25">
      <c r="A8996" t="s">
        <v>2</v>
      </c>
      <c r="B8996" t="s">
        <v>2</v>
      </c>
      <c r="C8996" t="s">
        <v>801</v>
      </c>
      <c r="D8996" t="s">
        <v>4752</v>
      </c>
      <c r="E8996" t="s">
        <v>20</v>
      </c>
      <c r="F8996" t="b">
        <v>0</v>
      </c>
      <c r="G8996" t="s">
        <v>27</v>
      </c>
      <c r="H8996" s="4">
        <v>45774.001631944448</v>
      </c>
      <c r="I8996" t="b">
        <v>1</v>
      </c>
      <c r="J8996" t="b">
        <v>0</v>
      </c>
      <c r="K8996" t="s">
        <v>24</v>
      </c>
      <c r="L8996" t="s">
        <v>22</v>
      </c>
      <c r="M8996">
        <v>140000</v>
      </c>
      <c r="O8996" t="s">
        <v>289</v>
      </c>
      <c r="P8996" t="s">
        <v>710</v>
      </c>
    </row>
    <row r="8997" spans="1:16" x14ac:dyDescent="0.25">
      <c r="A8997" t="s">
        <v>2</v>
      </c>
      <c r="B8997" t="s">
        <v>117</v>
      </c>
      <c r="C8997" t="s">
        <v>889</v>
      </c>
      <c r="D8997" t="s">
        <v>4083</v>
      </c>
      <c r="E8997" t="s">
        <v>20</v>
      </c>
      <c r="F8997" t="b">
        <v>0</v>
      </c>
      <c r="G8997" t="s">
        <v>41</v>
      </c>
      <c r="H8997" s="4">
        <v>45774.002152777779</v>
      </c>
      <c r="I8997" t="b">
        <v>0</v>
      </c>
      <c r="J8997" t="b">
        <v>0</v>
      </c>
      <c r="K8997" t="s">
        <v>24</v>
      </c>
      <c r="L8997" t="s">
        <v>22</v>
      </c>
      <c r="M8997">
        <v>189000</v>
      </c>
      <c r="O8997" t="s">
        <v>772</v>
      </c>
      <c r="P8997" t="s">
        <v>1161</v>
      </c>
    </row>
    <row r="8998" spans="1:16" x14ac:dyDescent="0.25">
      <c r="A8998" t="s">
        <v>2</v>
      </c>
      <c r="B8998" t="s">
        <v>11988</v>
      </c>
      <c r="C8998" t="s">
        <v>2293</v>
      </c>
      <c r="D8998" t="s">
        <v>5122</v>
      </c>
      <c r="E8998" t="s">
        <v>20</v>
      </c>
      <c r="F8998" t="b">
        <v>0</v>
      </c>
      <c r="G8998" t="s">
        <v>52</v>
      </c>
      <c r="H8998" s="4">
        <v>45774.003472222219</v>
      </c>
      <c r="I8998" t="b">
        <v>0</v>
      </c>
      <c r="J8998" t="b">
        <v>0</v>
      </c>
      <c r="K8998" t="s">
        <v>24</v>
      </c>
      <c r="L8998" t="s">
        <v>22</v>
      </c>
      <c r="M8998">
        <v>100000</v>
      </c>
      <c r="O8998" t="s">
        <v>374</v>
      </c>
      <c r="P8998" t="s">
        <v>11989</v>
      </c>
    </row>
    <row r="8999" spans="1:16" x14ac:dyDescent="0.25">
      <c r="A8999" t="s">
        <v>2</v>
      </c>
      <c r="B8999" t="s">
        <v>6104</v>
      </c>
      <c r="C8999" t="s">
        <v>939</v>
      </c>
      <c r="D8999" t="s">
        <v>4034</v>
      </c>
      <c r="E8999" t="s">
        <v>20</v>
      </c>
      <c r="F8999" t="b">
        <v>0</v>
      </c>
      <c r="G8999" t="s">
        <v>158</v>
      </c>
      <c r="H8999" s="4">
        <v>45774.00409722222</v>
      </c>
      <c r="I8999" t="b">
        <v>0</v>
      </c>
      <c r="J8999" t="b">
        <v>0</v>
      </c>
      <c r="K8999" t="s">
        <v>158</v>
      </c>
      <c r="L8999" t="s">
        <v>22</v>
      </c>
      <c r="M8999">
        <v>68730</v>
      </c>
      <c r="O8999" t="s">
        <v>2768</v>
      </c>
      <c r="P8999" t="s">
        <v>6105</v>
      </c>
    </row>
    <row r="9000" spans="1:16" x14ac:dyDescent="0.25">
      <c r="A9000" t="s">
        <v>25</v>
      </c>
      <c r="B9000" t="s">
        <v>11990</v>
      </c>
      <c r="C9000" t="s">
        <v>42</v>
      </c>
      <c r="D9000" t="s">
        <v>2208</v>
      </c>
      <c r="E9000" t="s">
        <v>20</v>
      </c>
      <c r="F9000" t="b">
        <v>0</v>
      </c>
      <c r="G9000" t="s">
        <v>41</v>
      </c>
      <c r="H9000" s="4">
        <v>45774.250219907408</v>
      </c>
      <c r="I9000" t="b">
        <v>0</v>
      </c>
      <c r="J9000" t="b">
        <v>1</v>
      </c>
      <c r="K9000" t="s">
        <v>24</v>
      </c>
      <c r="L9000" t="s">
        <v>22</v>
      </c>
      <c r="M9000">
        <v>153000</v>
      </c>
      <c r="O9000" t="s">
        <v>428</v>
      </c>
      <c r="P9000" t="s">
        <v>11991</v>
      </c>
    </row>
    <row r="9001" spans="1:16" x14ac:dyDescent="0.25">
      <c r="A9001" t="s">
        <v>40</v>
      </c>
      <c r="B9001" t="s">
        <v>57</v>
      </c>
      <c r="C9001" t="s">
        <v>44</v>
      </c>
      <c r="D9001" t="s">
        <v>3969</v>
      </c>
      <c r="E9001" t="s">
        <v>20</v>
      </c>
      <c r="F9001" t="b">
        <v>0</v>
      </c>
      <c r="G9001" t="s">
        <v>41</v>
      </c>
      <c r="H9001" s="4">
        <v>45774.252106481479</v>
      </c>
      <c r="I9001" t="b">
        <v>0</v>
      </c>
      <c r="J9001" t="b">
        <v>0</v>
      </c>
      <c r="K9001" t="s">
        <v>24</v>
      </c>
      <c r="L9001" t="s">
        <v>22</v>
      </c>
      <c r="M9001">
        <v>155000</v>
      </c>
      <c r="O9001" t="s">
        <v>5437</v>
      </c>
      <c r="P9001" t="s">
        <v>5438</v>
      </c>
    </row>
    <row r="9002" spans="1:16" x14ac:dyDescent="0.25">
      <c r="A9002" t="s">
        <v>40</v>
      </c>
      <c r="B9002" t="s">
        <v>2410</v>
      </c>
      <c r="C9002" t="s">
        <v>4316</v>
      </c>
      <c r="D9002" t="s">
        <v>3108</v>
      </c>
      <c r="E9002" t="s">
        <v>20</v>
      </c>
      <c r="F9002" t="b">
        <v>0</v>
      </c>
      <c r="G9002" t="s">
        <v>4317</v>
      </c>
      <c r="H9002" s="4">
        <v>45774.292534722219</v>
      </c>
      <c r="I9002" t="b">
        <v>1</v>
      </c>
      <c r="J9002" t="b">
        <v>0</v>
      </c>
      <c r="K9002" t="s">
        <v>4317</v>
      </c>
      <c r="L9002" t="s">
        <v>22</v>
      </c>
      <c r="M9002">
        <v>24000</v>
      </c>
      <c r="O9002" t="s">
        <v>2018</v>
      </c>
      <c r="P9002" t="s">
        <v>4318</v>
      </c>
    </row>
    <row r="9003" spans="1:16" x14ac:dyDescent="0.25">
      <c r="A9003" t="s">
        <v>25</v>
      </c>
      <c r="B9003" t="s">
        <v>9112</v>
      </c>
      <c r="C9003" t="s">
        <v>1099</v>
      </c>
      <c r="D9003" t="s">
        <v>3956</v>
      </c>
      <c r="E9003" t="s">
        <v>34</v>
      </c>
      <c r="F9003" t="b">
        <v>0</v>
      </c>
      <c r="G9003" t="s">
        <v>27</v>
      </c>
      <c r="H9003" s="4">
        <v>45774.416770833333</v>
      </c>
      <c r="I9003" t="b">
        <v>1</v>
      </c>
      <c r="J9003" t="b">
        <v>0</v>
      </c>
      <c r="K9003" t="s">
        <v>24</v>
      </c>
      <c r="L9003" t="s">
        <v>36</v>
      </c>
      <c r="N9003">
        <v>27.979999542236332</v>
      </c>
      <c r="O9003" t="s">
        <v>319</v>
      </c>
      <c r="P9003" t="s">
        <v>2128</v>
      </c>
    </row>
    <row r="9004" spans="1:16" x14ac:dyDescent="0.25">
      <c r="A9004" t="s">
        <v>0</v>
      </c>
      <c r="B9004" t="s">
        <v>8939</v>
      </c>
      <c r="C9004" t="s">
        <v>39</v>
      </c>
      <c r="D9004" t="s">
        <v>3956</v>
      </c>
      <c r="E9004" t="s">
        <v>34</v>
      </c>
      <c r="F9004" t="b">
        <v>1</v>
      </c>
      <c r="G9004" t="s">
        <v>27</v>
      </c>
      <c r="H9004" s="4">
        <v>45774.416875000003</v>
      </c>
      <c r="I9004" t="b">
        <v>0</v>
      </c>
      <c r="J9004" t="b">
        <v>0</v>
      </c>
      <c r="K9004" t="s">
        <v>24</v>
      </c>
      <c r="L9004" t="s">
        <v>36</v>
      </c>
      <c r="N9004">
        <v>26.389999389648441</v>
      </c>
      <c r="O9004" t="s">
        <v>8940</v>
      </c>
      <c r="P9004" t="s">
        <v>8941</v>
      </c>
    </row>
    <row r="9005" spans="1:16" x14ac:dyDescent="0.25">
      <c r="A9005" t="s">
        <v>0</v>
      </c>
      <c r="B9005" t="s">
        <v>8281</v>
      </c>
      <c r="C9005" t="s">
        <v>559</v>
      </c>
      <c r="D9005" t="s">
        <v>3956</v>
      </c>
      <c r="E9005" t="s">
        <v>20</v>
      </c>
      <c r="F9005" t="b">
        <v>0</v>
      </c>
      <c r="G9005" t="s">
        <v>27</v>
      </c>
      <c r="H9005" s="4">
        <v>45774.500081018523</v>
      </c>
      <c r="I9005" t="b">
        <v>0</v>
      </c>
      <c r="J9005" t="b">
        <v>1</v>
      </c>
      <c r="K9005" t="s">
        <v>24</v>
      </c>
      <c r="L9005" t="s">
        <v>36</v>
      </c>
      <c r="N9005">
        <v>20.670000076293949</v>
      </c>
      <c r="O9005" t="s">
        <v>259</v>
      </c>
      <c r="P9005" t="s">
        <v>2838</v>
      </c>
    </row>
    <row r="9006" spans="1:16" x14ac:dyDescent="0.25">
      <c r="A9006" t="s">
        <v>2</v>
      </c>
      <c r="B9006" t="s">
        <v>11992</v>
      </c>
      <c r="C9006" t="s">
        <v>71</v>
      </c>
      <c r="D9006" t="s">
        <v>3972</v>
      </c>
      <c r="E9006" t="s">
        <v>20</v>
      </c>
      <c r="F9006" t="b">
        <v>0</v>
      </c>
      <c r="G9006" t="s">
        <v>27</v>
      </c>
      <c r="H9006" s="4">
        <v>45774.542928240742</v>
      </c>
      <c r="I9006" t="b">
        <v>0</v>
      </c>
      <c r="J9006" t="b">
        <v>1</v>
      </c>
      <c r="K9006" t="s">
        <v>24</v>
      </c>
      <c r="L9006" t="s">
        <v>22</v>
      </c>
      <c r="M9006">
        <v>138100</v>
      </c>
      <c r="O9006" t="s">
        <v>11993</v>
      </c>
      <c r="P9006" t="s">
        <v>11994</v>
      </c>
    </row>
    <row r="9007" spans="1:16" x14ac:dyDescent="0.25">
      <c r="A9007" t="s">
        <v>2</v>
      </c>
      <c r="B9007" t="s">
        <v>11995</v>
      </c>
      <c r="C9007" t="s">
        <v>693</v>
      </c>
      <c r="D9007" t="s">
        <v>3600</v>
      </c>
      <c r="E9007" t="s">
        <v>51</v>
      </c>
      <c r="F9007" t="b">
        <v>0</v>
      </c>
      <c r="G9007" t="s">
        <v>27</v>
      </c>
      <c r="H9007" s="4">
        <v>45774.543229166673</v>
      </c>
      <c r="I9007" t="b">
        <v>1</v>
      </c>
      <c r="J9007" t="b">
        <v>0</v>
      </c>
      <c r="K9007" t="s">
        <v>24</v>
      </c>
      <c r="L9007" t="s">
        <v>36</v>
      </c>
      <c r="N9007">
        <v>40</v>
      </c>
      <c r="O9007" t="s">
        <v>11996</v>
      </c>
      <c r="P9007" t="s">
        <v>11997</v>
      </c>
    </row>
    <row r="9008" spans="1:16" x14ac:dyDescent="0.25">
      <c r="A9008" t="s">
        <v>1</v>
      </c>
      <c r="B9008" t="s">
        <v>11998</v>
      </c>
      <c r="C9008" t="s">
        <v>1240</v>
      </c>
      <c r="D9008" t="s">
        <v>7852</v>
      </c>
      <c r="E9008" t="s">
        <v>20</v>
      </c>
      <c r="F9008" t="b">
        <v>0</v>
      </c>
      <c r="G9008" t="s">
        <v>27</v>
      </c>
      <c r="H9008" s="4">
        <v>45774.584340277783</v>
      </c>
      <c r="I9008" t="b">
        <v>0</v>
      </c>
      <c r="J9008" t="b">
        <v>1</v>
      </c>
      <c r="K9008" t="s">
        <v>24</v>
      </c>
      <c r="L9008" t="s">
        <v>22</v>
      </c>
      <c r="M9008">
        <v>45000</v>
      </c>
      <c r="O9008" t="s">
        <v>2897</v>
      </c>
      <c r="P9008" t="s">
        <v>1749</v>
      </c>
    </row>
    <row r="9009" spans="1:16" x14ac:dyDescent="0.25">
      <c r="A9009" t="s">
        <v>19</v>
      </c>
      <c r="B9009" t="s">
        <v>9940</v>
      </c>
      <c r="C9009" t="s">
        <v>555</v>
      </c>
      <c r="D9009" t="s">
        <v>3956</v>
      </c>
      <c r="E9009" t="s">
        <v>20</v>
      </c>
      <c r="F9009" t="b">
        <v>0</v>
      </c>
      <c r="G9009" t="s">
        <v>30</v>
      </c>
      <c r="H9009" s="4">
        <v>45774.584976851853</v>
      </c>
      <c r="I9009" t="b">
        <v>0</v>
      </c>
      <c r="J9009" t="b">
        <v>1</v>
      </c>
      <c r="K9009" t="s">
        <v>24</v>
      </c>
      <c r="L9009" t="s">
        <v>36</v>
      </c>
      <c r="N9009">
        <v>40.81500244140625</v>
      </c>
      <c r="O9009" t="s">
        <v>75</v>
      </c>
      <c r="P9009" t="s">
        <v>9941</v>
      </c>
    </row>
    <row r="9010" spans="1:16" x14ac:dyDescent="0.25">
      <c r="A9010" t="s">
        <v>89</v>
      </c>
      <c r="B9010" t="s">
        <v>10598</v>
      </c>
      <c r="C9010" t="s">
        <v>39</v>
      </c>
      <c r="D9010" t="s">
        <v>3972</v>
      </c>
      <c r="E9010" t="s">
        <v>20</v>
      </c>
      <c r="F9010" t="b">
        <v>1</v>
      </c>
      <c r="G9010" t="s">
        <v>27</v>
      </c>
      <c r="H9010" s="4">
        <v>45774.627164351848</v>
      </c>
      <c r="I9010" t="b">
        <v>1</v>
      </c>
      <c r="J9010" t="b">
        <v>1</v>
      </c>
      <c r="K9010" t="s">
        <v>24</v>
      </c>
      <c r="L9010" t="s">
        <v>22</v>
      </c>
      <c r="M9010">
        <v>192500</v>
      </c>
      <c r="O9010" t="s">
        <v>123</v>
      </c>
      <c r="P9010" t="s">
        <v>10599</v>
      </c>
    </row>
    <row r="9011" spans="1:16" x14ac:dyDescent="0.25">
      <c r="A9011" t="s">
        <v>2</v>
      </c>
      <c r="B9011" t="s">
        <v>11999</v>
      </c>
      <c r="C9011" t="s">
        <v>12000</v>
      </c>
      <c r="D9011" t="s">
        <v>3828</v>
      </c>
      <c r="E9011" t="s">
        <v>20</v>
      </c>
      <c r="F9011" t="b">
        <v>0</v>
      </c>
      <c r="G9011" t="s">
        <v>41</v>
      </c>
      <c r="H9011" s="4">
        <v>45774.710231481477</v>
      </c>
      <c r="I9011" t="b">
        <v>0</v>
      </c>
      <c r="J9011" t="b">
        <v>1</v>
      </c>
      <c r="K9011" t="s">
        <v>24</v>
      </c>
      <c r="L9011" t="s">
        <v>22</v>
      </c>
      <c r="M9011">
        <v>75000</v>
      </c>
      <c r="O9011" t="s">
        <v>12001</v>
      </c>
      <c r="P9011" t="s">
        <v>12002</v>
      </c>
    </row>
    <row r="9012" spans="1:16" x14ac:dyDescent="0.25">
      <c r="A9012" t="s">
        <v>2</v>
      </c>
      <c r="B9012" t="s">
        <v>6768</v>
      </c>
      <c r="C9012" t="s">
        <v>5286</v>
      </c>
      <c r="D9012" t="s">
        <v>5242</v>
      </c>
      <c r="E9012" t="s">
        <v>20</v>
      </c>
      <c r="F9012" t="b">
        <v>0</v>
      </c>
      <c r="G9012" t="s">
        <v>27</v>
      </c>
      <c r="H9012" s="4">
        <v>45774.710601851853</v>
      </c>
      <c r="I9012" t="b">
        <v>0</v>
      </c>
      <c r="J9012" t="b">
        <v>1</v>
      </c>
      <c r="K9012" t="s">
        <v>24</v>
      </c>
      <c r="L9012" t="s">
        <v>22</v>
      </c>
      <c r="M9012">
        <v>165000</v>
      </c>
      <c r="O9012" t="s">
        <v>2912</v>
      </c>
      <c r="P9012" t="s">
        <v>6769</v>
      </c>
    </row>
    <row r="9013" spans="1:16" x14ac:dyDescent="0.25">
      <c r="A9013" t="s">
        <v>1</v>
      </c>
      <c r="B9013" t="s">
        <v>264</v>
      </c>
      <c r="C9013" t="s">
        <v>304</v>
      </c>
      <c r="D9013" t="s">
        <v>3972</v>
      </c>
      <c r="E9013" t="s">
        <v>20</v>
      </c>
      <c r="F9013" t="b">
        <v>0</v>
      </c>
      <c r="G9013" t="s">
        <v>27</v>
      </c>
      <c r="H9013" s="4">
        <v>45774.792581018519</v>
      </c>
      <c r="I9013" t="b">
        <v>0</v>
      </c>
      <c r="J9013" t="b">
        <v>0</v>
      </c>
      <c r="K9013" t="s">
        <v>24</v>
      </c>
      <c r="L9013" t="s">
        <v>22</v>
      </c>
      <c r="M9013">
        <v>135000</v>
      </c>
      <c r="O9013" t="s">
        <v>12003</v>
      </c>
      <c r="P9013" t="s">
        <v>12004</v>
      </c>
    </row>
    <row r="9014" spans="1:16" x14ac:dyDescent="0.25">
      <c r="A9014" t="s">
        <v>25</v>
      </c>
      <c r="B9014" t="s">
        <v>8198</v>
      </c>
      <c r="C9014" t="s">
        <v>985</v>
      </c>
      <c r="D9014" t="s">
        <v>3972</v>
      </c>
      <c r="E9014" t="s">
        <v>51</v>
      </c>
      <c r="F9014" t="b">
        <v>0</v>
      </c>
      <c r="G9014" t="s">
        <v>27</v>
      </c>
      <c r="H9014" s="4">
        <v>45774.833414351851</v>
      </c>
      <c r="I9014" t="b">
        <v>0</v>
      </c>
      <c r="J9014" t="b">
        <v>0</v>
      </c>
      <c r="K9014" t="s">
        <v>24</v>
      </c>
      <c r="L9014" t="s">
        <v>36</v>
      </c>
      <c r="N9014">
        <v>75.5</v>
      </c>
      <c r="O9014" t="s">
        <v>1392</v>
      </c>
      <c r="P9014" t="s">
        <v>2754</v>
      </c>
    </row>
    <row r="9015" spans="1:16" x14ac:dyDescent="0.25">
      <c r="A9015" t="s">
        <v>2</v>
      </c>
      <c r="B9015" t="s">
        <v>195</v>
      </c>
      <c r="C9015" t="s">
        <v>1243</v>
      </c>
      <c r="D9015" t="s">
        <v>4034</v>
      </c>
      <c r="E9015" t="s">
        <v>20</v>
      </c>
      <c r="F9015" t="b">
        <v>0</v>
      </c>
      <c r="G9015" t="s">
        <v>414</v>
      </c>
      <c r="H9015" s="4">
        <v>45774.882592592592</v>
      </c>
      <c r="I9015" t="b">
        <v>0</v>
      </c>
      <c r="J9015" t="b">
        <v>0</v>
      </c>
      <c r="K9015" t="s">
        <v>414</v>
      </c>
      <c r="L9015" t="s">
        <v>22</v>
      </c>
      <c r="M9015">
        <v>83999.5</v>
      </c>
      <c r="O9015" t="s">
        <v>695</v>
      </c>
      <c r="P9015" t="s">
        <v>7261</v>
      </c>
    </row>
    <row r="9016" spans="1:16" x14ac:dyDescent="0.25">
      <c r="A9016" t="s">
        <v>19</v>
      </c>
      <c r="B9016" t="s">
        <v>12005</v>
      </c>
      <c r="C9016" t="s">
        <v>82</v>
      </c>
      <c r="D9016" t="s">
        <v>3972</v>
      </c>
      <c r="E9016" t="s">
        <v>20</v>
      </c>
      <c r="F9016" t="b">
        <v>0</v>
      </c>
      <c r="G9016" t="s">
        <v>27</v>
      </c>
      <c r="H9016" s="4">
        <v>45774.958379629628</v>
      </c>
      <c r="I9016" t="b">
        <v>1</v>
      </c>
      <c r="J9016" t="b">
        <v>1</v>
      </c>
      <c r="K9016" t="s">
        <v>24</v>
      </c>
      <c r="L9016" t="s">
        <v>22</v>
      </c>
      <c r="M9016">
        <v>211500</v>
      </c>
      <c r="O9016" t="s">
        <v>12006</v>
      </c>
    </row>
    <row r="9017" spans="1:16" x14ac:dyDescent="0.25">
      <c r="A9017" t="s">
        <v>0</v>
      </c>
      <c r="B9017" t="s">
        <v>1246</v>
      </c>
      <c r="C9017" t="s">
        <v>5179</v>
      </c>
      <c r="D9017" t="s">
        <v>2208</v>
      </c>
      <c r="E9017" t="s">
        <v>20</v>
      </c>
      <c r="F9017" t="b">
        <v>0</v>
      </c>
      <c r="G9017" t="s">
        <v>27</v>
      </c>
      <c r="H9017" s="4">
        <v>45774.958460648151</v>
      </c>
      <c r="I9017" t="b">
        <v>0</v>
      </c>
      <c r="J9017" t="b">
        <v>0</v>
      </c>
      <c r="K9017" t="s">
        <v>24</v>
      </c>
      <c r="L9017" t="s">
        <v>22</v>
      </c>
      <c r="M9017">
        <v>110000</v>
      </c>
      <c r="O9017" t="s">
        <v>5180</v>
      </c>
      <c r="P9017" t="s">
        <v>5181</v>
      </c>
    </row>
    <row r="9018" spans="1:16" x14ac:dyDescent="0.25">
      <c r="A9018" t="s">
        <v>19</v>
      </c>
      <c r="B9018" t="s">
        <v>12007</v>
      </c>
      <c r="C9018" t="s">
        <v>71</v>
      </c>
      <c r="D9018" t="s">
        <v>3972</v>
      </c>
      <c r="E9018" t="s">
        <v>20</v>
      </c>
      <c r="F9018" t="b">
        <v>0</v>
      </c>
      <c r="G9018" t="s">
        <v>27</v>
      </c>
      <c r="H9018" s="4">
        <v>45774.960034722222</v>
      </c>
      <c r="I9018" t="b">
        <v>1</v>
      </c>
      <c r="J9018" t="b">
        <v>1</v>
      </c>
      <c r="K9018" t="s">
        <v>24</v>
      </c>
      <c r="L9018" t="s">
        <v>22</v>
      </c>
      <c r="M9018">
        <v>160000</v>
      </c>
      <c r="O9018" t="s">
        <v>1172</v>
      </c>
      <c r="P9018" t="s">
        <v>582</v>
      </c>
    </row>
    <row r="9019" spans="1:16" x14ac:dyDescent="0.25">
      <c r="A9019" t="s">
        <v>2</v>
      </c>
      <c r="B9019" t="s">
        <v>2314</v>
      </c>
      <c r="C9019" t="s">
        <v>114</v>
      </c>
      <c r="D9019" t="s">
        <v>3972</v>
      </c>
      <c r="E9019" t="s">
        <v>20</v>
      </c>
      <c r="F9019" t="b">
        <v>0</v>
      </c>
      <c r="G9019" t="s">
        <v>27</v>
      </c>
      <c r="H9019" s="4">
        <v>45774.960069444453</v>
      </c>
      <c r="I9019" t="b">
        <v>0</v>
      </c>
      <c r="J9019" t="b">
        <v>1</v>
      </c>
      <c r="K9019" t="s">
        <v>24</v>
      </c>
      <c r="L9019" t="s">
        <v>22</v>
      </c>
      <c r="M9019">
        <v>162000</v>
      </c>
      <c r="O9019" t="s">
        <v>173</v>
      </c>
      <c r="P9019" t="s">
        <v>12008</v>
      </c>
    </row>
    <row r="9020" spans="1:16" x14ac:dyDescent="0.25">
      <c r="A9020" t="s">
        <v>0</v>
      </c>
      <c r="B9020" t="s">
        <v>11986</v>
      </c>
      <c r="C9020" t="s">
        <v>953</v>
      </c>
      <c r="D9020" t="s">
        <v>3972</v>
      </c>
      <c r="E9020" t="s">
        <v>20</v>
      </c>
      <c r="F9020" t="b">
        <v>0</v>
      </c>
      <c r="G9020" t="s">
        <v>30</v>
      </c>
      <c r="H9020" s="4">
        <v>45775.000543981478</v>
      </c>
      <c r="I9020" t="b">
        <v>1</v>
      </c>
      <c r="J9020" t="b">
        <v>1</v>
      </c>
      <c r="K9020" t="s">
        <v>24</v>
      </c>
      <c r="L9020" t="s">
        <v>22</v>
      </c>
      <c r="M9020">
        <v>109000</v>
      </c>
      <c r="O9020" t="s">
        <v>954</v>
      </c>
      <c r="P9020" t="s">
        <v>11987</v>
      </c>
    </row>
    <row r="9021" spans="1:16" x14ac:dyDescent="0.25">
      <c r="A9021" t="s">
        <v>2</v>
      </c>
      <c r="B9021" t="s">
        <v>2</v>
      </c>
      <c r="C9021" t="s">
        <v>801</v>
      </c>
      <c r="D9021" t="s">
        <v>4752</v>
      </c>
      <c r="E9021" t="s">
        <v>20</v>
      </c>
      <c r="F9021" t="b">
        <v>0</v>
      </c>
      <c r="G9021" t="s">
        <v>27</v>
      </c>
      <c r="H9021" s="4">
        <v>45775.001631944448</v>
      </c>
      <c r="I9021" t="b">
        <v>1</v>
      </c>
      <c r="J9021" t="b">
        <v>0</v>
      </c>
      <c r="K9021" t="s">
        <v>24</v>
      </c>
      <c r="L9021" t="s">
        <v>22</v>
      </c>
      <c r="M9021">
        <v>140000</v>
      </c>
      <c r="O9021" t="s">
        <v>289</v>
      </c>
      <c r="P9021" t="s">
        <v>710</v>
      </c>
    </row>
    <row r="9022" spans="1:16" x14ac:dyDescent="0.25">
      <c r="A9022" t="s">
        <v>2</v>
      </c>
      <c r="B9022" t="s">
        <v>1059</v>
      </c>
      <c r="C9022" t="s">
        <v>10627</v>
      </c>
      <c r="D9022" t="s">
        <v>5122</v>
      </c>
      <c r="E9022" t="s">
        <v>20</v>
      </c>
      <c r="F9022" t="b">
        <v>0</v>
      </c>
      <c r="G9022" t="s">
        <v>27</v>
      </c>
      <c r="H9022" s="4">
        <v>45775.002025462964</v>
      </c>
      <c r="I9022" t="b">
        <v>0</v>
      </c>
      <c r="J9022" t="b">
        <v>1</v>
      </c>
      <c r="K9022" t="s">
        <v>24</v>
      </c>
      <c r="L9022" t="s">
        <v>22</v>
      </c>
      <c r="M9022">
        <v>135000</v>
      </c>
      <c r="O9022" t="s">
        <v>428</v>
      </c>
      <c r="P9022" t="s">
        <v>4239</v>
      </c>
    </row>
    <row r="9023" spans="1:16" x14ac:dyDescent="0.25">
      <c r="A9023" t="s">
        <v>2</v>
      </c>
      <c r="B9023" t="s">
        <v>117</v>
      </c>
      <c r="C9023" t="s">
        <v>889</v>
      </c>
      <c r="D9023" t="s">
        <v>4083</v>
      </c>
      <c r="E9023" t="s">
        <v>20</v>
      </c>
      <c r="F9023" t="b">
        <v>0</v>
      </c>
      <c r="G9023" t="s">
        <v>41</v>
      </c>
      <c r="H9023" s="4">
        <v>45775.002152777779</v>
      </c>
      <c r="I9023" t="b">
        <v>0</v>
      </c>
      <c r="J9023" t="b">
        <v>0</v>
      </c>
      <c r="K9023" t="s">
        <v>24</v>
      </c>
      <c r="L9023" t="s">
        <v>22</v>
      </c>
      <c r="M9023">
        <v>189000</v>
      </c>
      <c r="O9023" t="s">
        <v>772</v>
      </c>
      <c r="P9023" t="s">
        <v>1161</v>
      </c>
    </row>
    <row r="9024" spans="1:16" x14ac:dyDescent="0.25">
      <c r="A9024" t="s">
        <v>2</v>
      </c>
      <c r="B9024" t="s">
        <v>11988</v>
      </c>
      <c r="C9024" t="s">
        <v>2293</v>
      </c>
      <c r="D9024" t="s">
        <v>5122</v>
      </c>
      <c r="E9024" t="s">
        <v>20</v>
      </c>
      <c r="F9024" t="b">
        <v>0</v>
      </c>
      <c r="G9024" t="s">
        <v>52</v>
      </c>
      <c r="H9024" s="4">
        <v>45775.003472222219</v>
      </c>
      <c r="I9024" t="b">
        <v>0</v>
      </c>
      <c r="J9024" t="b">
        <v>0</v>
      </c>
      <c r="K9024" t="s">
        <v>24</v>
      </c>
      <c r="L9024" t="s">
        <v>22</v>
      </c>
      <c r="M9024">
        <v>100000</v>
      </c>
      <c r="O9024" t="s">
        <v>374</v>
      </c>
      <c r="P9024" t="s">
        <v>11989</v>
      </c>
    </row>
    <row r="9025" spans="1:16" x14ac:dyDescent="0.25">
      <c r="A9025" t="s">
        <v>2</v>
      </c>
      <c r="B9025" t="s">
        <v>6104</v>
      </c>
      <c r="C9025" t="s">
        <v>939</v>
      </c>
      <c r="D9025" t="s">
        <v>4034</v>
      </c>
      <c r="E9025" t="s">
        <v>20</v>
      </c>
      <c r="F9025" t="b">
        <v>0</v>
      </c>
      <c r="G9025" t="s">
        <v>158</v>
      </c>
      <c r="H9025" s="4">
        <v>45775.00409722222</v>
      </c>
      <c r="I9025" t="b">
        <v>0</v>
      </c>
      <c r="J9025" t="b">
        <v>0</v>
      </c>
      <c r="K9025" t="s">
        <v>158</v>
      </c>
      <c r="L9025" t="s">
        <v>22</v>
      </c>
      <c r="M9025">
        <v>68730</v>
      </c>
      <c r="O9025" t="s">
        <v>2768</v>
      </c>
      <c r="P9025" t="s">
        <v>6105</v>
      </c>
    </row>
    <row r="9026" spans="1:16" x14ac:dyDescent="0.25">
      <c r="A9026" t="s">
        <v>25</v>
      </c>
      <c r="B9026" t="s">
        <v>11990</v>
      </c>
      <c r="C9026" t="s">
        <v>42</v>
      </c>
      <c r="D9026" t="s">
        <v>2208</v>
      </c>
      <c r="E9026" t="s">
        <v>20</v>
      </c>
      <c r="F9026" t="b">
        <v>0</v>
      </c>
      <c r="G9026" t="s">
        <v>41</v>
      </c>
      <c r="H9026" s="4">
        <v>45775.250219907408</v>
      </c>
      <c r="I9026" t="b">
        <v>0</v>
      </c>
      <c r="J9026" t="b">
        <v>1</v>
      </c>
      <c r="K9026" t="s">
        <v>24</v>
      </c>
      <c r="L9026" t="s">
        <v>22</v>
      </c>
      <c r="M9026">
        <v>153000</v>
      </c>
      <c r="O9026" t="s">
        <v>428</v>
      </c>
      <c r="P9026" t="s">
        <v>11991</v>
      </c>
    </row>
    <row r="9027" spans="1:16" x14ac:dyDescent="0.25">
      <c r="A9027" t="s">
        <v>40</v>
      </c>
      <c r="B9027" t="s">
        <v>57</v>
      </c>
      <c r="C9027" t="s">
        <v>44</v>
      </c>
      <c r="D9027" t="s">
        <v>3969</v>
      </c>
      <c r="E9027" t="s">
        <v>20</v>
      </c>
      <c r="F9027" t="b">
        <v>0</v>
      </c>
      <c r="G9027" t="s">
        <v>41</v>
      </c>
      <c r="H9027" s="4">
        <v>45775.252106481479</v>
      </c>
      <c r="I9027" t="b">
        <v>0</v>
      </c>
      <c r="J9027" t="b">
        <v>0</v>
      </c>
      <c r="K9027" t="s">
        <v>24</v>
      </c>
      <c r="L9027" t="s">
        <v>22</v>
      </c>
      <c r="M9027">
        <v>155000</v>
      </c>
      <c r="O9027" t="s">
        <v>5437</v>
      </c>
      <c r="P9027" t="s">
        <v>5438</v>
      </c>
    </row>
    <row r="9028" spans="1:16" x14ac:dyDescent="0.25">
      <c r="A9028" t="s">
        <v>40</v>
      </c>
      <c r="B9028" t="s">
        <v>2410</v>
      </c>
      <c r="C9028" t="s">
        <v>4316</v>
      </c>
      <c r="D9028" t="s">
        <v>3108</v>
      </c>
      <c r="E9028" t="s">
        <v>20</v>
      </c>
      <c r="F9028" t="b">
        <v>0</v>
      </c>
      <c r="G9028" t="s">
        <v>4317</v>
      </c>
      <c r="H9028" s="4">
        <v>45775.292534722219</v>
      </c>
      <c r="I9028" t="b">
        <v>1</v>
      </c>
      <c r="J9028" t="b">
        <v>0</v>
      </c>
      <c r="K9028" t="s">
        <v>4317</v>
      </c>
      <c r="L9028" t="s">
        <v>22</v>
      </c>
      <c r="M9028">
        <v>24000</v>
      </c>
      <c r="O9028" t="s">
        <v>2018</v>
      </c>
      <c r="P9028" t="s">
        <v>4318</v>
      </c>
    </row>
    <row r="9029" spans="1:16" x14ac:dyDescent="0.25">
      <c r="A9029" t="s">
        <v>25</v>
      </c>
      <c r="B9029" t="s">
        <v>9112</v>
      </c>
      <c r="C9029" t="s">
        <v>1099</v>
      </c>
      <c r="D9029" t="s">
        <v>3956</v>
      </c>
      <c r="E9029" t="s">
        <v>34</v>
      </c>
      <c r="F9029" t="b">
        <v>0</v>
      </c>
      <c r="G9029" t="s">
        <v>27</v>
      </c>
      <c r="H9029" s="4">
        <v>45775.416770833333</v>
      </c>
      <c r="I9029" t="b">
        <v>1</v>
      </c>
      <c r="J9029" t="b">
        <v>0</v>
      </c>
      <c r="K9029" t="s">
        <v>24</v>
      </c>
      <c r="L9029" t="s">
        <v>36</v>
      </c>
      <c r="N9029">
        <v>27.979999542236332</v>
      </c>
      <c r="O9029" t="s">
        <v>319</v>
      </c>
      <c r="P9029" t="s">
        <v>2128</v>
      </c>
    </row>
    <row r="9030" spans="1:16" x14ac:dyDescent="0.25">
      <c r="A9030" t="s">
        <v>0</v>
      </c>
      <c r="B9030" t="s">
        <v>8939</v>
      </c>
      <c r="C9030" t="s">
        <v>39</v>
      </c>
      <c r="D9030" t="s">
        <v>3956</v>
      </c>
      <c r="E9030" t="s">
        <v>34</v>
      </c>
      <c r="F9030" t="b">
        <v>1</v>
      </c>
      <c r="G9030" t="s">
        <v>27</v>
      </c>
      <c r="H9030" s="4">
        <v>45775.416875000003</v>
      </c>
      <c r="I9030" t="b">
        <v>0</v>
      </c>
      <c r="J9030" t="b">
        <v>0</v>
      </c>
      <c r="K9030" t="s">
        <v>24</v>
      </c>
      <c r="L9030" t="s">
        <v>36</v>
      </c>
      <c r="N9030">
        <v>26.389999389648441</v>
      </c>
      <c r="O9030" t="s">
        <v>8940</v>
      </c>
      <c r="P9030" t="s">
        <v>8941</v>
      </c>
    </row>
    <row r="9031" spans="1:16" x14ac:dyDescent="0.25">
      <c r="A9031" t="s">
        <v>1</v>
      </c>
      <c r="B9031" t="s">
        <v>7008</v>
      </c>
      <c r="C9031" t="s">
        <v>180</v>
      </c>
      <c r="D9031" t="s">
        <v>3972</v>
      </c>
      <c r="E9031" t="s">
        <v>20</v>
      </c>
      <c r="F9031" t="b">
        <v>0</v>
      </c>
      <c r="G9031" t="s">
        <v>41</v>
      </c>
      <c r="H9031" s="4">
        <v>45775.417129629634</v>
      </c>
      <c r="I9031" t="b">
        <v>1</v>
      </c>
      <c r="J9031" t="b">
        <v>0</v>
      </c>
      <c r="K9031" t="s">
        <v>24</v>
      </c>
      <c r="L9031" t="s">
        <v>22</v>
      </c>
      <c r="M9031">
        <v>62500</v>
      </c>
      <c r="O9031" t="s">
        <v>7009</v>
      </c>
    </row>
    <row r="9032" spans="1:16" x14ac:dyDescent="0.25">
      <c r="A9032" t="s">
        <v>0</v>
      </c>
      <c r="B9032" t="s">
        <v>3030</v>
      </c>
      <c r="C9032" t="s">
        <v>465</v>
      </c>
      <c r="D9032" t="s">
        <v>3956</v>
      </c>
      <c r="E9032" t="s">
        <v>34</v>
      </c>
      <c r="F9032" t="b">
        <v>0</v>
      </c>
      <c r="G9032" t="s">
        <v>41</v>
      </c>
      <c r="H9032" s="4">
        <v>45775.417256944442</v>
      </c>
      <c r="I9032" t="b">
        <v>0</v>
      </c>
      <c r="J9032" t="b">
        <v>1</v>
      </c>
      <c r="K9032" t="s">
        <v>24</v>
      </c>
      <c r="L9032" t="s">
        <v>36</v>
      </c>
      <c r="N9032">
        <v>24.33499908447266</v>
      </c>
      <c r="O9032" t="s">
        <v>5167</v>
      </c>
    </row>
    <row r="9033" spans="1:16" x14ac:dyDescent="0.25">
      <c r="A9033" t="s">
        <v>0</v>
      </c>
      <c r="B9033" t="s">
        <v>8281</v>
      </c>
      <c r="C9033" t="s">
        <v>559</v>
      </c>
      <c r="D9033" t="s">
        <v>3956</v>
      </c>
      <c r="E9033" t="s">
        <v>20</v>
      </c>
      <c r="F9033" t="b">
        <v>0</v>
      </c>
      <c r="G9033" t="s">
        <v>27</v>
      </c>
      <c r="H9033" s="4">
        <v>45775.500081018523</v>
      </c>
      <c r="I9033" t="b">
        <v>0</v>
      </c>
      <c r="J9033" t="b">
        <v>1</v>
      </c>
      <c r="K9033" t="s">
        <v>24</v>
      </c>
      <c r="L9033" t="s">
        <v>36</v>
      </c>
      <c r="N9033">
        <v>20.670000076293949</v>
      </c>
      <c r="O9033" t="s">
        <v>259</v>
      </c>
      <c r="P9033" t="s">
        <v>2838</v>
      </c>
    </row>
    <row r="9034" spans="1:16" x14ac:dyDescent="0.25">
      <c r="A9034" t="s">
        <v>1</v>
      </c>
      <c r="B9034" t="s">
        <v>11381</v>
      </c>
      <c r="C9034" t="s">
        <v>158</v>
      </c>
      <c r="D9034" t="s">
        <v>4034</v>
      </c>
      <c r="E9034" t="s">
        <v>20</v>
      </c>
      <c r="F9034" t="b">
        <v>0</v>
      </c>
      <c r="G9034" t="s">
        <v>158</v>
      </c>
      <c r="H9034" s="4">
        <v>45775.503032407411</v>
      </c>
      <c r="I9034" t="b">
        <v>0</v>
      </c>
      <c r="J9034" t="b">
        <v>0</v>
      </c>
      <c r="K9034" t="s">
        <v>158</v>
      </c>
      <c r="L9034" t="s">
        <v>22</v>
      </c>
      <c r="M9034">
        <v>87599.5</v>
      </c>
      <c r="O9034" t="s">
        <v>1906</v>
      </c>
      <c r="P9034" t="s">
        <v>2672</v>
      </c>
    </row>
    <row r="9035" spans="1:16" x14ac:dyDescent="0.25">
      <c r="A9035" t="s">
        <v>0</v>
      </c>
      <c r="B9035" t="s">
        <v>0</v>
      </c>
      <c r="C9035" t="s">
        <v>2023</v>
      </c>
      <c r="D9035" t="s">
        <v>7546</v>
      </c>
      <c r="E9035" t="s">
        <v>34</v>
      </c>
      <c r="F9035" t="b">
        <v>0</v>
      </c>
      <c r="G9035" t="s">
        <v>41</v>
      </c>
      <c r="H9035" s="4">
        <v>45775.542337962957</v>
      </c>
      <c r="I9035" t="b">
        <v>0</v>
      </c>
      <c r="J9035" t="b">
        <v>0</v>
      </c>
      <c r="K9035" t="s">
        <v>24</v>
      </c>
      <c r="L9035" t="s">
        <v>36</v>
      </c>
      <c r="N9035">
        <v>15</v>
      </c>
      <c r="O9035" t="s">
        <v>7547</v>
      </c>
      <c r="P9035" t="s">
        <v>61</v>
      </c>
    </row>
    <row r="9036" spans="1:16" x14ac:dyDescent="0.25">
      <c r="A9036" t="s">
        <v>2</v>
      </c>
      <c r="B9036" t="s">
        <v>11992</v>
      </c>
      <c r="C9036" t="s">
        <v>71</v>
      </c>
      <c r="D9036" t="s">
        <v>3972</v>
      </c>
      <c r="E9036" t="s">
        <v>20</v>
      </c>
      <c r="F9036" t="b">
        <v>0</v>
      </c>
      <c r="G9036" t="s">
        <v>27</v>
      </c>
      <c r="H9036" s="4">
        <v>45775.542928240742</v>
      </c>
      <c r="I9036" t="b">
        <v>0</v>
      </c>
      <c r="J9036" t="b">
        <v>1</v>
      </c>
      <c r="K9036" t="s">
        <v>24</v>
      </c>
      <c r="L9036" t="s">
        <v>22</v>
      </c>
      <c r="M9036">
        <v>138100</v>
      </c>
      <c r="O9036" t="s">
        <v>11993</v>
      </c>
      <c r="P9036" t="s">
        <v>11994</v>
      </c>
    </row>
    <row r="9037" spans="1:16" x14ac:dyDescent="0.25">
      <c r="A9037" t="s">
        <v>2</v>
      </c>
      <c r="B9037" t="s">
        <v>11995</v>
      </c>
      <c r="C9037" t="s">
        <v>693</v>
      </c>
      <c r="D9037" t="s">
        <v>3600</v>
      </c>
      <c r="E9037" t="s">
        <v>51</v>
      </c>
      <c r="F9037" t="b">
        <v>0</v>
      </c>
      <c r="G9037" t="s">
        <v>27</v>
      </c>
      <c r="H9037" s="4">
        <v>45775.543229166673</v>
      </c>
      <c r="I9037" t="b">
        <v>1</v>
      </c>
      <c r="J9037" t="b">
        <v>0</v>
      </c>
      <c r="K9037" t="s">
        <v>24</v>
      </c>
      <c r="L9037" t="s">
        <v>36</v>
      </c>
      <c r="N9037">
        <v>40</v>
      </c>
      <c r="O9037" t="s">
        <v>11996</v>
      </c>
      <c r="P9037" t="s">
        <v>11997</v>
      </c>
    </row>
    <row r="9038" spans="1:16" x14ac:dyDescent="0.25">
      <c r="A9038" t="s">
        <v>1</v>
      </c>
      <c r="B9038" t="s">
        <v>11998</v>
      </c>
      <c r="C9038" t="s">
        <v>1240</v>
      </c>
      <c r="D9038" t="s">
        <v>7852</v>
      </c>
      <c r="E9038" t="s">
        <v>20</v>
      </c>
      <c r="F9038" t="b">
        <v>0</v>
      </c>
      <c r="G9038" t="s">
        <v>27</v>
      </c>
      <c r="H9038" s="4">
        <v>45775.584340277783</v>
      </c>
      <c r="I9038" t="b">
        <v>0</v>
      </c>
      <c r="J9038" t="b">
        <v>1</v>
      </c>
      <c r="K9038" t="s">
        <v>24</v>
      </c>
      <c r="L9038" t="s">
        <v>22</v>
      </c>
      <c r="M9038">
        <v>45000</v>
      </c>
      <c r="O9038" t="s">
        <v>2897</v>
      </c>
      <c r="P9038" t="s">
        <v>1749</v>
      </c>
    </row>
    <row r="9039" spans="1:16" x14ac:dyDescent="0.25">
      <c r="A9039" t="s">
        <v>19</v>
      </c>
      <c r="B9039" t="s">
        <v>9940</v>
      </c>
      <c r="C9039" t="s">
        <v>555</v>
      </c>
      <c r="D9039" t="s">
        <v>3956</v>
      </c>
      <c r="E9039" t="s">
        <v>20</v>
      </c>
      <c r="F9039" t="b">
        <v>0</v>
      </c>
      <c r="G9039" t="s">
        <v>30</v>
      </c>
      <c r="H9039" s="4">
        <v>45775.584976851853</v>
      </c>
      <c r="I9039" t="b">
        <v>0</v>
      </c>
      <c r="J9039" t="b">
        <v>1</v>
      </c>
      <c r="K9039" t="s">
        <v>24</v>
      </c>
      <c r="L9039" t="s">
        <v>36</v>
      </c>
      <c r="N9039">
        <v>40.81500244140625</v>
      </c>
      <c r="O9039" t="s">
        <v>75</v>
      </c>
      <c r="P9039" t="s">
        <v>9941</v>
      </c>
    </row>
    <row r="9040" spans="1:16" x14ac:dyDescent="0.25">
      <c r="A9040" t="s">
        <v>89</v>
      </c>
      <c r="B9040" t="s">
        <v>10598</v>
      </c>
      <c r="C9040" t="s">
        <v>39</v>
      </c>
      <c r="D9040" t="s">
        <v>3972</v>
      </c>
      <c r="E9040" t="s">
        <v>20</v>
      </c>
      <c r="F9040" t="b">
        <v>1</v>
      </c>
      <c r="G9040" t="s">
        <v>27</v>
      </c>
      <c r="H9040" s="4">
        <v>45775.627164351848</v>
      </c>
      <c r="I9040" t="b">
        <v>1</v>
      </c>
      <c r="J9040" t="b">
        <v>1</v>
      </c>
      <c r="K9040" t="s">
        <v>24</v>
      </c>
      <c r="L9040" t="s">
        <v>22</v>
      </c>
      <c r="M9040">
        <v>192500</v>
      </c>
      <c r="O9040" t="s">
        <v>123</v>
      </c>
      <c r="P9040" t="s">
        <v>10599</v>
      </c>
    </row>
    <row r="9041" spans="1:16" x14ac:dyDescent="0.25">
      <c r="A9041" t="s">
        <v>25</v>
      </c>
      <c r="B9041" t="s">
        <v>25</v>
      </c>
      <c r="C9041" t="s">
        <v>555</v>
      </c>
      <c r="D9041" t="s">
        <v>4083</v>
      </c>
      <c r="E9041" t="s">
        <v>20</v>
      </c>
      <c r="F9041" t="b">
        <v>0</v>
      </c>
      <c r="G9041" t="s">
        <v>30</v>
      </c>
      <c r="H9041" s="4">
        <v>45775.627523148149</v>
      </c>
      <c r="I9041" t="b">
        <v>0</v>
      </c>
      <c r="J9041" t="b">
        <v>1</v>
      </c>
      <c r="K9041" t="s">
        <v>24</v>
      </c>
      <c r="L9041" t="s">
        <v>36</v>
      </c>
      <c r="N9041">
        <v>25.2400016784668</v>
      </c>
      <c r="O9041" t="s">
        <v>2075</v>
      </c>
      <c r="P9041" t="s">
        <v>6152</v>
      </c>
    </row>
    <row r="9042" spans="1:16" x14ac:dyDescent="0.25">
      <c r="A9042" t="s">
        <v>2</v>
      </c>
      <c r="B9042" t="s">
        <v>11999</v>
      </c>
      <c r="C9042" t="s">
        <v>12000</v>
      </c>
      <c r="D9042" t="s">
        <v>3828</v>
      </c>
      <c r="E9042" t="s">
        <v>20</v>
      </c>
      <c r="F9042" t="b">
        <v>0</v>
      </c>
      <c r="G9042" t="s">
        <v>41</v>
      </c>
      <c r="H9042" s="4">
        <v>45775.710231481477</v>
      </c>
      <c r="I9042" t="b">
        <v>0</v>
      </c>
      <c r="J9042" t="b">
        <v>1</v>
      </c>
      <c r="K9042" t="s">
        <v>24</v>
      </c>
      <c r="L9042" t="s">
        <v>22</v>
      </c>
      <c r="M9042">
        <v>75000</v>
      </c>
      <c r="O9042" t="s">
        <v>12001</v>
      </c>
      <c r="P9042" t="s">
        <v>12002</v>
      </c>
    </row>
    <row r="9043" spans="1:16" x14ac:dyDescent="0.25">
      <c r="A9043" t="s">
        <v>2</v>
      </c>
      <c r="B9043" t="s">
        <v>6768</v>
      </c>
      <c r="C9043" t="s">
        <v>5286</v>
      </c>
      <c r="D9043" t="s">
        <v>5242</v>
      </c>
      <c r="E9043" t="s">
        <v>20</v>
      </c>
      <c r="F9043" t="b">
        <v>0</v>
      </c>
      <c r="G9043" t="s">
        <v>27</v>
      </c>
      <c r="H9043" s="4">
        <v>45775.710601851853</v>
      </c>
      <c r="I9043" t="b">
        <v>0</v>
      </c>
      <c r="J9043" t="b">
        <v>1</v>
      </c>
      <c r="K9043" t="s">
        <v>24</v>
      </c>
      <c r="L9043" t="s">
        <v>22</v>
      </c>
      <c r="M9043">
        <v>165000</v>
      </c>
      <c r="O9043" t="s">
        <v>2912</v>
      </c>
      <c r="P9043" t="s">
        <v>6769</v>
      </c>
    </row>
    <row r="9044" spans="1:16" x14ac:dyDescent="0.25">
      <c r="A9044" t="s">
        <v>25</v>
      </c>
      <c r="B9044" t="s">
        <v>12010</v>
      </c>
      <c r="C9044" t="s">
        <v>203</v>
      </c>
      <c r="D9044" t="s">
        <v>3972</v>
      </c>
      <c r="E9044" t="s">
        <v>20</v>
      </c>
      <c r="F9044" t="b">
        <v>0</v>
      </c>
      <c r="G9044" t="s">
        <v>23</v>
      </c>
      <c r="H9044" s="4">
        <v>45775.727685185193</v>
      </c>
      <c r="I9044" t="b">
        <v>0</v>
      </c>
      <c r="J9044" t="b">
        <v>1</v>
      </c>
      <c r="K9044" t="s">
        <v>24</v>
      </c>
      <c r="L9044" t="s">
        <v>22</v>
      </c>
      <c r="M9044">
        <v>95000</v>
      </c>
      <c r="O9044" t="s">
        <v>12011</v>
      </c>
      <c r="P9044" t="s">
        <v>2804</v>
      </c>
    </row>
    <row r="9045" spans="1:16" x14ac:dyDescent="0.25">
      <c r="A9045" t="s">
        <v>2</v>
      </c>
      <c r="B9045" t="s">
        <v>8529</v>
      </c>
      <c r="C9045" t="s">
        <v>26</v>
      </c>
      <c r="D9045" t="s">
        <v>3956</v>
      </c>
      <c r="E9045" t="s">
        <v>20</v>
      </c>
      <c r="F9045" t="b">
        <v>0</v>
      </c>
      <c r="G9045" t="s">
        <v>23</v>
      </c>
      <c r="H9045" s="4">
        <v>45775.768310185187</v>
      </c>
      <c r="I9045" t="b">
        <v>0</v>
      </c>
      <c r="J9045" t="b">
        <v>1</v>
      </c>
      <c r="K9045" t="s">
        <v>24</v>
      </c>
      <c r="L9045" t="s">
        <v>36</v>
      </c>
      <c r="N9045">
        <v>61.159996032714837</v>
      </c>
      <c r="O9045" t="s">
        <v>8530</v>
      </c>
      <c r="P9045" t="s">
        <v>8531</v>
      </c>
    </row>
    <row r="9046" spans="1:16" x14ac:dyDescent="0.25">
      <c r="A9046" t="s">
        <v>1</v>
      </c>
      <c r="B9046" t="s">
        <v>264</v>
      </c>
      <c r="C9046" t="s">
        <v>304</v>
      </c>
      <c r="D9046" t="s">
        <v>3972</v>
      </c>
      <c r="E9046" t="s">
        <v>20</v>
      </c>
      <c r="F9046" t="b">
        <v>0</v>
      </c>
      <c r="G9046" t="s">
        <v>27</v>
      </c>
      <c r="H9046" s="4">
        <v>45775.792581018519</v>
      </c>
      <c r="I9046" t="b">
        <v>0</v>
      </c>
      <c r="J9046" t="b">
        <v>0</v>
      </c>
      <c r="K9046" t="s">
        <v>24</v>
      </c>
      <c r="L9046" t="s">
        <v>22</v>
      </c>
      <c r="M9046">
        <v>135000</v>
      </c>
      <c r="O9046" t="s">
        <v>12003</v>
      </c>
      <c r="P9046" t="s">
        <v>12004</v>
      </c>
    </row>
    <row r="9047" spans="1:16" x14ac:dyDescent="0.25">
      <c r="A9047" t="s">
        <v>25</v>
      </c>
      <c r="B9047" t="s">
        <v>8198</v>
      </c>
      <c r="C9047" t="s">
        <v>985</v>
      </c>
      <c r="D9047" t="s">
        <v>3972</v>
      </c>
      <c r="E9047" t="s">
        <v>51</v>
      </c>
      <c r="F9047" t="b">
        <v>0</v>
      </c>
      <c r="G9047" t="s">
        <v>27</v>
      </c>
      <c r="H9047" s="4">
        <v>45775.833414351851</v>
      </c>
      <c r="I9047" t="b">
        <v>0</v>
      </c>
      <c r="J9047" t="b">
        <v>0</v>
      </c>
      <c r="K9047" t="s">
        <v>24</v>
      </c>
      <c r="L9047" t="s">
        <v>36</v>
      </c>
      <c r="N9047">
        <v>75.5</v>
      </c>
      <c r="O9047" t="s">
        <v>1392</v>
      </c>
      <c r="P9047" t="s">
        <v>2754</v>
      </c>
    </row>
    <row r="9048" spans="1:16" x14ac:dyDescent="0.25">
      <c r="A9048" t="s">
        <v>0</v>
      </c>
      <c r="B9048" t="s">
        <v>7591</v>
      </c>
      <c r="C9048" t="s">
        <v>82</v>
      </c>
      <c r="D9048" t="s">
        <v>3972</v>
      </c>
      <c r="E9048" t="s">
        <v>20</v>
      </c>
      <c r="F9048" t="b">
        <v>0</v>
      </c>
      <c r="G9048" t="s">
        <v>27</v>
      </c>
      <c r="H9048" s="4">
        <v>45775.8750462963</v>
      </c>
      <c r="I9048" t="b">
        <v>0</v>
      </c>
      <c r="J9048" t="b">
        <v>1</v>
      </c>
      <c r="K9048" t="s">
        <v>24</v>
      </c>
      <c r="L9048" t="s">
        <v>22</v>
      </c>
      <c r="M9048">
        <v>130000</v>
      </c>
      <c r="O9048" t="s">
        <v>387</v>
      </c>
      <c r="P9048" t="s">
        <v>7592</v>
      </c>
    </row>
    <row r="9049" spans="1:16" x14ac:dyDescent="0.25">
      <c r="A9049" t="s">
        <v>2</v>
      </c>
      <c r="B9049" t="s">
        <v>195</v>
      </c>
      <c r="C9049" t="s">
        <v>1243</v>
      </c>
      <c r="D9049" t="s">
        <v>4034</v>
      </c>
      <c r="E9049" t="s">
        <v>20</v>
      </c>
      <c r="F9049" t="b">
        <v>0</v>
      </c>
      <c r="G9049" t="s">
        <v>414</v>
      </c>
      <c r="H9049" s="4">
        <v>45775.882592592592</v>
      </c>
      <c r="I9049" t="b">
        <v>0</v>
      </c>
      <c r="J9049" t="b">
        <v>0</v>
      </c>
      <c r="K9049" t="s">
        <v>414</v>
      </c>
      <c r="L9049" t="s">
        <v>22</v>
      </c>
      <c r="M9049">
        <v>83999.5</v>
      </c>
      <c r="O9049" t="s">
        <v>695</v>
      </c>
      <c r="P9049" t="s">
        <v>7261</v>
      </c>
    </row>
    <row r="9050" spans="1:16" x14ac:dyDescent="0.25">
      <c r="A9050" t="s">
        <v>19</v>
      </c>
      <c r="B9050" t="s">
        <v>12005</v>
      </c>
      <c r="C9050" t="s">
        <v>82</v>
      </c>
      <c r="D9050" t="s">
        <v>3972</v>
      </c>
      <c r="E9050" t="s">
        <v>20</v>
      </c>
      <c r="F9050" t="b">
        <v>0</v>
      </c>
      <c r="G9050" t="s">
        <v>27</v>
      </c>
      <c r="H9050" s="4">
        <v>45775.958379629628</v>
      </c>
      <c r="I9050" t="b">
        <v>1</v>
      </c>
      <c r="J9050" t="b">
        <v>1</v>
      </c>
      <c r="K9050" t="s">
        <v>24</v>
      </c>
      <c r="L9050" t="s">
        <v>22</v>
      </c>
      <c r="M9050">
        <v>211500</v>
      </c>
      <c r="O9050" t="s">
        <v>12006</v>
      </c>
    </row>
    <row r="9051" spans="1:16" x14ac:dyDescent="0.25">
      <c r="A9051" t="s">
        <v>0</v>
      </c>
      <c r="B9051" t="s">
        <v>1246</v>
      </c>
      <c r="C9051" t="s">
        <v>5179</v>
      </c>
      <c r="D9051" t="s">
        <v>2208</v>
      </c>
      <c r="E9051" t="s">
        <v>20</v>
      </c>
      <c r="F9051" t="b">
        <v>0</v>
      </c>
      <c r="G9051" t="s">
        <v>27</v>
      </c>
      <c r="H9051" s="4">
        <v>45775.958460648151</v>
      </c>
      <c r="I9051" t="b">
        <v>0</v>
      </c>
      <c r="J9051" t="b">
        <v>0</v>
      </c>
      <c r="K9051" t="s">
        <v>24</v>
      </c>
      <c r="L9051" t="s">
        <v>22</v>
      </c>
      <c r="M9051">
        <v>110000</v>
      </c>
      <c r="O9051" t="s">
        <v>5180</v>
      </c>
      <c r="P9051" t="s">
        <v>5181</v>
      </c>
    </row>
    <row r="9052" spans="1:16" x14ac:dyDescent="0.25">
      <c r="A9052" t="s">
        <v>19</v>
      </c>
      <c r="B9052" t="s">
        <v>12007</v>
      </c>
      <c r="C9052" t="s">
        <v>71</v>
      </c>
      <c r="D9052" t="s">
        <v>3972</v>
      </c>
      <c r="E9052" t="s">
        <v>20</v>
      </c>
      <c r="F9052" t="b">
        <v>0</v>
      </c>
      <c r="G9052" t="s">
        <v>27</v>
      </c>
      <c r="H9052" s="4">
        <v>45775.960034722222</v>
      </c>
      <c r="I9052" t="b">
        <v>1</v>
      </c>
      <c r="J9052" t="b">
        <v>1</v>
      </c>
      <c r="K9052" t="s">
        <v>24</v>
      </c>
      <c r="L9052" t="s">
        <v>22</v>
      </c>
      <c r="M9052">
        <v>160000</v>
      </c>
      <c r="O9052" t="s">
        <v>1172</v>
      </c>
      <c r="P9052" t="s">
        <v>582</v>
      </c>
    </row>
    <row r="9053" spans="1:16" x14ac:dyDescent="0.25">
      <c r="A9053" t="s">
        <v>2</v>
      </c>
      <c r="B9053" t="s">
        <v>2314</v>
      </c>
      <c r="C9053" t="s">
        <v>114</v>
      </c>
      <c r="D9053" t="s">
        <v>3972</v>
      </c>
      <c r="E9053" t="s">
        <v>20</v>
      </c>
      <c r="F9053" t="b">
        <v>0</v>
      </c>
      <c r="G9053" t="s">
        <v>27</v>
      </c>
      <c r="H9053" s="4">
        <v>45775.960069444453</v>
      </c>
      <c r="I9053" t="b">
        <v>0</v>
      </c>
      <c r="J9053" t="b">
        <v>1</v>
      </c>
      <c r="K9053" t="s">
        <v>24</v>
      </c>
      <c r="L9053" t="s">
        <v>22</v>
      </c>
      <c r="M9053">
        <v>162000</v>
      </c>
      <c r="O9053" t="s">
        <v>173</v>
      </c>
      <c r="P9053" t="s">
        <v>12008</v>
      </c>
    </row>
    <row r="9054" spans="1:16" x14ac:dyDescent="0.25">
      <c r="A9054" t="s">
        <v>0</v>
      </c>
      <c r="B9054" t="s">
        <v>11986</v>
      </c>
      <c r="C9054" t="s">
        <v>953</v>
      </c>
      <c r="D9054" t="s">
        <v>3972</v>
      </c>
      <c r="E9054" t="s">
        <v>20</v>
      </c>
      <c r="F9054" t="b">
        <v>0</v>
      </c>
      <c r="G9054" t="s">
        <v>30</v>
      </c>
      <c r="H9054" s="4">
        <v>45776.000543981478</v>
      </c>
      <c r="I9054" t="b">
        <v>1</v>
      </c>
      <c r="J9054" t="b">
        <v>1</v>
      </c>
      <c r="K9054" t="s">
        <v>24</v>
      </c>
      <c r="L9054" t="s">
        <v>22</v>
      </c>
      <c r="M9054">
        <v>109000</v>
      </c>
      <c r="O9054" t="s">
        <v>954</v>
      </c>
      <c r="P9054" t="s">
        <v>11987</v>
      </c>
    </row>
    <row r="9055" spans="1:16" x14ac:dyDescent="0.25">
      <c r="A9055" t="s">
        <v>2</v>
      </c>
      <c r="B9055" t="s">
        <v>2</v>
      </c>
      <c r="C9055" t="s">
        <v>801</v>
      </c>
      <c r="D9055" t="s">
        <v>4752</v>
      </c>
      <c r="E9055" t="s">
        <v>20</v>
      </c>
      <c r="F9055" t="b">
        <v>0</v>
      </c>
      <c r="G9055" t="s">
        <v>27</v>
      </c>
      <c r="H9055" s="4">
        <v>45776.001631944448</v>
      </c>
      <c r="I9055" t="b">
        <v>1</v>
      </c>
      <c r="J9055" t="b">
        <v>0</v>
      </c>
      <c r="K9055" t="s">
        <v>24</v>
      </c>
      <c r="L9055" t="s">
        <v>22</v>
      </c>
      <c r="M9055">
        <v>140000</v>
      </c>
      <c r="O9055" t="s">
        <v>289</v>
      </c>
      <c r="P9055" t="s">
        <v>710</v>
      </c>
    </row>
    <row r="9056" spans="1:16" x14ac:dyDescent="0.25">
      <c r="A9056" t="s">
        <v>2</v>
      </c>
      <c r="B9056" t="s">
        <v>1059</v>
      </c>
      <c r="C9056" t="s">
        <v>10627</v>
      </c>
      <c r="D9056" t="s">
        <v>5122</v>
      </c>
      <c r="E9056" t="s">
        <v>20</v>
      </c>
      <c r="F9056" t="b">
        <v>0</v>
      </c>
      <c r="G9056" t="s">
        <v>27</v>
      </c>
      <c r="H9056" s="4">
        <v>45776.002025462964</v>
      </c>
      <c r="I9056" t="b">
        <v>0</v>
      </c>
      <c r="J9056" t="b">
        <v>1</v>
      </c>
      <c r="K9056" t="s">
        <v>24</v>
      </c>
      <c r="L9056" t="s">
        <v>22</v>
      </c>
      <c r="M9056">
        <v>135000</v>
      </c>
      <c r="O9056" t="s">
        <v>428</v>
      </c>
      <c r="P9056" t="s">
        <v>4239</v>
      </c>
    </row>
    <row r="9057" spans="1:16" x14ac:dyDescent="0.25">
      <c r="A9057" t="s">
        <v>2</v>
      </c>
      <c r="B9057" t="s">
        <v>117</v>
      </c>
      <c r="C9057" t="s">
        <v>889</v>
      </c>
      <c r="D9057" t="s">
        <v>4083</v>
      </c>
      <c r="E9057" t="s">
        <v>20</v>
      </c>
      <c r="F9057" t="b">
        <v>0</v>
      </c>
      <c r="G9057" t="s">
        <v>41</v>
      </c>
      <c r="H9057" s="4">
        <v>45776.002152777779</v>
      </c>
      <c r="I9057" t="b">
        <v>0</v>
      </c>
      <c r="J9057" t="b">
        <v>0</v>
      </c>
      <c r="K9057" t="s">
        <v>24</v>
      </c>
      <c r="L9057" t="s">
        <v>22</v>
      </c>
      <c r="M9057">
        <v>189000</v>
      </c>
      <c r="O9057" t="s">
        <v>772</v>
      </c>
      <c r="P9057" t="s">
        <v>1161</v>
      </c>
    </row>
    <row r="9058" spans="1:16" x14ac:dyDescent="0.25">
      <c r="A9058" t="s">
        <v>2</v>
      </c>
      <c r="B9058" t="s">
        <v>11988</v>
      </c>
      <c r="C9058" t="s">
        <v>2293</v>
      </c>
      <c r="D9058" t="s">
        <v>5122</v>
      </c>
      <c r="E9058" t="s">
        <v>20</v>
      </c>
      <c r="F9058" t="b">
        <v>0</v>
      </c>
      <c r="G9058" t="s">
        <v>52</v>
      </c>
      <c r="H9058" s="4">
        <v>45776.003472222219</v>
      </c>
      <c r="I9058" t="b">
        <v>0</v>
      </c>
      <c r="J9058" t="b">
        <v>0</v>
      </c>
      <c r="K9058" t="s">
        <v>24</v>
      </c>
      <c r="L9058" t="s">
        <v>22</v>
      </c>
      <c r="M9058">
        <v>100000</v>
      </c>
      <c r="O9058" t="s">
        <v>374</v>
      </c>
      <c r="P9058" t="s">
        <v>11989</v>
      </c>
    </row>
    <row r="9059" spans="1:16" x14ac:dyDescent="0.25">
      <c r="A9059" t="s">
        <v>2</v>
      </c>
      <c r="B9059" t="s">
        <v>6104</v>
      </c>
      <c r="C9059" t="s">
        <v>939</v>
      </c>
      <c r="D9059" t="s">
        <v>4034</v>
      </c>
      <c r="E9059" t="s">
        <v>20</v>
      </c>
      <c r="F9059" t="b">
        <v>0</v>
      </c>
      <c r="G9059" t="s">
        <v>158</v>
      </c>
      <c r="H9059" s="4">
        <v>45776.00409722222</v>
      </c>
      <c r="I9059" t="b">
        <v>0</v>
      </c>
      <c r="J9059" t="b">
        <v>0</v>
      </c>
      <c r="K9059" t="s">
        <v>158</v>
      </c>
      <c r="L9059" t="s">
        <v>22</v>
      </c>
      <c r="M9059">
        <v>68730</v>
      </c>
      <c r="O9059" t="s">
        <v>2768</v>
      </c>
      <c r="P9059" t="s">
        <v>6105</v>
      </c>
    </row>
    <row r="9060" spans="1:16" x14ac:dyDescent="0.25">
      <c r="A9060" t="s">
        <v>25</v>
      </c>
      <c r="B9060" t="s">
        <v>11990</v>
      </c>
      <c r="C9060" t="s">
        <v>42</v>
      </c>
      <c r="D9060" t="s">
        <v>2208</v>
      </c>
      <c r="E9060" t="s">
        <v>20</v>
      </c>
      <c r="F9060" t="b">
        <v>0</v>
      </c>
      <c r="G9060" t="s">
        <v>41</v>
      </c>
      <c r="H9060" s="4">
        <v>45776.250219907408</v>
      </c>
      <c r="I9060" t="b">
        <v>0</v>
      </c>
      <c r="J9060" t="b">
        <v>1</v>
      </c>
      <c r="K9060" t="s">
        <v>24</v>
      </c>
      <c r="L9060" t="s">
        <v>22</v>
      </c>
      <c r="M9060">
        <v>153000</v>
      </c>
      <c r="O9060" t="s">
        <v>428</v>
      </c>
      <c r="P9060" t="s">
        <v>11991</v>
      </c>
    </row>
    <row r="9061" spans="1:16" x14ac:dyDescent="0.25">
      <c r="A9061" t="s">
        <v>40</v>
      </c>
      <c r="B9061" t="s">
        <v>57</v>
      </c>
      <c r="C9061" t="s">
        <v>44</v>
      </c>
      <c r="D9061" t="s">
        <v>3969</v>
      </c>
      <c r="E9061" t="s">
        <v>20</v>
      </c>
      <c r="F9061" t="b">
        <v>0</v>
      </c>
      <c r="G9061" t="s">
        <v>41</v>
      </c>
      <c r="H9061" s="4">
        <v>45776.252106481479</v>
      </c>
      <c r="I9061" t="b">
        <v>0</v>
      </c>
      <c r="J9061" t="b">
        <v>0</v>
      </c>
      <c r="K9061" t="s">
        <v>24</v>
      </c>
      <c r="L9061" t="s">
        <v>22</v>
      </c>
      <c r="M9061">
        <v>155000</v>
      </c>
      <c r="O9061" t="s">
        <v>5437</v>
      </c>
      <c r="P9061" t="s">
        <v>5438</v>
      </c>
    </row>
    <row r="9062" spans="1:16" x14ac:dyDescent="0.25">
      <c r="A9062" t="s">
        <v>40</v>
      </c>
      <c r="B9062" t="s">
        <v>2410</v>
      </c>
      <c r="C9062" t="s">
        <v>4316</v>
      </c>
      <c r="D9062" t="s">
        <v>3108</v>
      </c>
      <c r="E9062" t="s">
        <v>20</v>
      </c>
      <c r="F9062" t="b">
        <v>0</v>
      </c>
      <c r="G9062" t="s">
        <v>4317</v>
      </c>
      <c r="H9062" s="4">
        <v>45776.292534722219</v>
      </c>
      <c r="I9062" t="b">
        <v>1</v>
      </c>
      <c r="J9062" t="b">
        <v>0</v>
      </c>
      <c r="K9062" t="s">
        <v>4317</v>
      </c>
      <c r="L9062" t="s">
        <v>22</v>
      </c>
      <c r="M9062">
        <v>24000</v>
      </c>
      <c r="O9062" t="s">
        <v>2018</v>
      </c>
      <c r="P9062" t="s">
        <v>4318</v>
      </c>
    </row>
    <row r="9063" spans="1:16" x14ac:dyDescent="0.25">
      <c r="A9063" t="s">
        <v>25</v>
      </c>
      <c r="B9063" t="s">
        <v>9112</v>
      </c>
      <c r="C9063" t="s">
        <v>1099</v>
      </c>
      <c r="D9063" t="s">
        <v>3956</v>
      </c>
      <c r="E9063" t="s">
        <v>34</v>
      </c>
      <c r="F9063" t="b">
        <v>0</v>
      </c>
      <c r="G9063" t="s">
        <v>27</v>
      </c>
      <c r="H9063" s="4">
        <v>45776.416770833333</v>
      </c>
      <c r="I9063" t="b">
        <v>1</v>
      </c>
      <c r="J9063" t="b">
        <v>0</v>
      </c>
      <c r="K9063" t="s">
        <v>24</v>
      </c>
      <c r="L9063" t="s">
        <v>36</v>
      </c>
      <c r="N9063">
        <v>27.979999542236332</v>
      </c>
      <c r="O9063" t="s">
        <v>319</v>
      </c>
      <c r="P9063" t="s">
        <v>2128</v>
      </c>
    </row>
    <row r="9064" spans="1:16" x14ac:dyDescent="0.25">
      <c r="A9064" t="s">
        <v>0</v>
      </c>
      <c r="B9064" t="s">
        <v>8939</v>
      </c>
      <c r="C9064" t="s">
        <v>39</v>
      </c>
      <c r="D9064" t="s">
        <v>3956</v>
      </c>
      <c r="E9064" t="s">
        <v>34</v>
      </c>
      <c r="F9064" t="b">
        <v>1</v>
      </c>
      <c r="G9064" t="s">
        <v>27</v>
      </c>
      <c r="H9064" s="4">
        <v>45776.416875000003</v>
      </c>
      <c r="I9064" t="b">
        <v>0</v>
      </c>
      <c r="J9064" t="b">
        <v>0</v>
      </c>
      <c r="K9064" t="s">
        <v>24</v>
      </c>
      <c r="L9064" t="s">
        <v>36</v>
      </c>
      <c r="N9064">
        <v>26.389999389648441</v>
      </c>
      <c r="O9064" t="s">
        <v>8940</v>
      </c>
      <c r="P9064" t="s">
        <v>8941</v>
      </c>
    </row>
    <row r="9065" spans="1:16" x14ac:dyDescent="0.25">
      <c r="A9065" t="s">
        <v>1</v>
      </c>
      <c r="B9065" t="s">
        <v>7008</v>
      </c>
      <c r="C9065" t="s">
        <v>180</v>
      </c>
      <c r="D9065" t="s">
        <v>3972</v>
      </c>
      <c r="E9065" t="s">
        <v>20</v>
      </c>
      <c r="F9065" t="b">
        <v>0</v>
      </c>
      <c r="G9065" t="s">
        <v>41</v>
      </c>
      <c r="H9065" s="4">
        <v>45776.417129629634</v>
      </c>
      <c r="I9065" t="b">
        <v>1</v>
      </c>
      <c r="J9065" t="b">
        <v>0</v>
      </c>
      <c r="K9065" t="s">
        <v>24</v>
      </c>
      <c r="L9065" t="s">
        <v>22</v>
      </c>
      <c r="M9065">
        <v>62500</v>
      </c>
      <c r="O9065" t="s">
        <v>7009</v>
      </c>
    </row>
    <row r="9066" spans="1:16" x14ac:dyDescent="0.25">
      <c r="A9066" t="s">
        <v>0</v>
      </c>
      <c r="B9066" t="s">
        <v>3030</v>
      </c>
      <c r="C9066" t="s">
        <v>465</v>
      </c>
      <c r="D9066" t="s">
        <v>3956</v>
      </c>
      <c r="E9066" t="s">
        <v>34</v>
      </c>
      <c r="F9066" t="b">
        <v>0</v>
      </c>
      <c r="G9066" t="s">
        <v>41</v>
      </c>
      <c r="H9066" s="4">
        <v>45776.417256944442</v>
      </c>
      <c r="I9066" t="b">
        <v>0</v>
      </c>
      <c r="J9066" t="b">
        <v>1</v>
      </c>
      <c r="K9066" t="s">
        <v>24</v>
      </c>
      <c r="L9066" t="s">
        <v>36</v>
      </c>
      <c r="N9066">
        <v>24.33499908447266</v>
      </c>
      <c r="O9066" t="s">
        <v>5167</v>
      </c>
    </row>
    <row r="9067" spans="1:16" x14ac:dyDescent="0.25">
      <c r="A9067" t="s">
        <v>2</v>
      </c>
      <c r="B9067" t="s">
        <v>4384</v>
      </c>
      <c r="C9067" t="s">
        <v>4385</v>
      </c>
      <c r="D9067" t="s">
        <v>2208</v>
      </c>
      <c r="E9067" t="s">
        <v>34</v>
      </c>
      <c r="F9067" t="b">
        <v>0</v>
      </c>
      <c r="G9067" t="s">
        <v>35</v>
      </c>
      <c r="H9067" s="4">
        <v>45776.418506944443</v>
      </c>
      <c r="I9067" t="b">
        <v>0</v>
      </c>
      <c r="J9067" t="b">
        <v>1</v>
      </c>
      <c r="K9067" t="s">
        <v>24</v>
      </c>
      <c r="L9067" t="s">
        <v>22</v>
      </c>
      <c r="M9067">
        <v>165000</v>
      </c>
      <c r="O9067" t="s">
        <v>428</v>
      </c>
      <c r="P9067" t="s">
        <v>4229</v>
      </c>
    </row>
    <row r="9068" spans="1:16" x14ac:dyDescent="0.25">
      <c r="A9068" t="s">
        <v>0</v>
      </c>
      <c r="B9068" t="s">
        <v>8281</v>
      </c>
      <c r="C9068" t="s">
        <v>559</v>
      </c>
      <c r="D9068" t="s">
        <v>3956</v>
      </c>
      <c r="E9068" t="s">
        <v>20</v>
      </c>
      <c r="F9068" t="b">
        <v>0</v>
      </c>
      <c r="G9068" t="s">
        <v>27</v>
      </c>
      <c r="H9068" s="4">
        <v>45776.500081018523</v>
      </c>
      <c r="I9068" t="b">
        <v>0</v>
      </c>
      <c r="J9068" t="b">
        <v>1</v>
      </c>
      <c r="K9068" t="s">
        <v>24</v>
      </c>
      <c r="L9068" t="s">
        <v>36</v>
      </c>
      <c r="N9068">
        <v>20.670000076293949</v>
      </c>
      <c r="O9068" t="s">
        <v>259</v>
      </c>
      <c r="P9068" t="s">
        <v>2838</v>
      </c>
    </row>
    <row r="9069" spans="1:16" x14ac:dyDescent="0.25">
      <c r="A9069" t="s">
        <v>28</v>
      </c>
      <c r="B9069" t="s">
        <v>12009</v>
      </c>
      <c r="C9069" t="s">
        <v>82</v>
      </c>
      <c r="D9069" t="s">
        <v>3972</v>
      </c>
      <c r="E9069" t="s">
        <v>20</v>
      </c>
      <c r="F9069" t="b">
        <v>0</v>
      </c>
      <c r="G9069" t="s">
        <v>27</v>
      </c>
      <c r="H9069" s="4">
        <v>45776.500902777778</v>
      </c>
      <c r="I9069" t="b">
        <v>0</v>
      </c>
      <c r="J9069" t="b">
        <v>1</v>
      </c>
      <c r="K9069" t="s">
        <v>24</v>
      </c>
      <c r="L9069" t="s">
        <v>22</v>
      </c>
      <c r="M9069">
        <v>179500</v>
      </c>
      <c r="O9069" t="s">
        <v>1172</v>
      </c>
      <c r="P9069" t="s">
        <v>893</v>
      </c>
    </row>
    <row r="9070" spans="1:16" x14ac:dyDescent="0.25">
      <c r="A9070" t="s">
        <v>1</v>
      </c>
      <c r="B9070" t="s">
        <v>11381</v>
      </c>
      <c r="C9070" t="s">
        <v>158</v>
      </c>
      <c r="D9070" t="s">
        <v>4034</v>
      </c>
      <c r="E9070" t="s">
        <v>20</v>
      </c>
      <c r="F9070" t="b">
        <v>0</v>
      </c>
      <c r="G9070" t="s">
        <v>158</v>
      </c>
      <c r="H9070" s="4">
        <v>45776.503032407411</v>
      </c>
      <c r="I9070" t="b">
        <v>0</v>
      </c>
      <c r="J9070" t="b">
        <v>0</v>
      </c>
      <c r="K9070" t="s">
        <v>158</v>
      </c>
      <c r="L9070" t="s">
        <v>22</v>
      </c>
      <c r="M9070">
        <v>87599.5</v>
      </c>
      <c r="O9070" t="s">
        <v>1906</v>
      </c>
      <c r="P9070" t="s">
        <v>2672</v>
      </c>
    </row>
    <row r="9071" spans="1:16" x14ac:dyDescent="0.25">
      <c r="A9071" t="s">
        <v>0</v>
      </c>
      <c r="B9071" t="s">
        <v>0</v>
      </c>
      <c r="C9071" t="s">
        <v>2023</v>
      </c>
      <c r="D9071" t="s">
        <v>7546</v>
      </c>
      <c r="E9071" t="s">
        <v>34</v>
      </c>
      <c r="F9071" t="b">
        <v>0</v>
      </c>
      <c r="G9071" t="s">
        <v>41</v>
      </c>
      <c r="H9071" s="4">
        <v>45776.542337962957</v>
      </c>
      <c r="I9071" t="b">
        <v>0</v>
      </c>
      <c r="J9071" t="b">
        <v>0</v>
      </c>
      <c r="K9071" t="s">
        <v>24</v>
      </c>
      <c r="L9071" t="s">
        <v>36</v>
      </c>
      <c r="N9071">
        <v>15</v>
      </c>
      <c r="O9071" t="s">
        <v>7547</v>
      </c>
      <c r="P9071" t="s">
        <v>61</v>
      </c>
    </row>
    <row r="9072" spans="1:16" x14ac:dyDescent="0.25">
      <c r="A9072" t="s">
        <v>2</v>
      </c>
      <c r="B9072" t="s">
        <v>11992</v>
      </c>
      <c r="C9072" t="s">
        <v>71</v>
      </c>
      <c r="D9072" t="s">
        <v>3972</v>
      </c>
      <c r="E9072" t="s">
        <v>20</v>
      </c>
      <c r="F9072" t="b">
        <v>0</v>
      </c>
      <c r="G9072" t="s">
        <v>27</v>
      </c>
      <c r="H9072" s="4">
        <v>45776.542928240742</v>
      </c>
      <c r="I9072" t="b">
        <v>0</v>
      </c>
      <c r="J9072" t="b">
        <v>1</v>
      </c>
      <c r="K9072" t="s">
        <v>24</v>
      </c>
      <c r="L9072" t="s">
        <v>22</v>
      </c>
      <c r="M9072">
        <v>138100</v>
      </c>
      <c r="O9072" t="s">
        <v>11993</v>
      </c>
      <c r="P9072" t="s">
        <v>11994</v>
      </c>
    </row>
    <row r="9073" spans="1:16" x14ac:dyDescent="0.25">
      <c r="A9073" t="s">
        <v>2</v>
      </c>
      <c r="B9073" t="s">
        <v>11995</v>
      </c>
      <c r="C9073" t="s">
        <v>693</v>
      </c>
      <c r="D9073" t="s">
        <v>3600</v>
      </c>
      <c r="E9073" t="s">
        <v>51</v>
      </c>
      <c r="F9073" t="b">
        <v>0</v>
      </c>
      <c r="G9073" t="s">
        <v>27</v>
      </c>
      <c r="H9073" s="4">
        <v>45776.543229166673</v>
      </c>
      <c r="I9073" t="b">
        <v>1</v>
      </c>
      <c r="J9073" t="b">
        <v>0</v>
      </c>
      <c r="K9073" t="s">
        <v>24</v>
      </c>
      <c r="L9073" t="s">
        <v>36</v>
      </c>
      <c r="N9073">
        <v>40</v>
      </c>
      <c r="O9073" t="s">
        <v>11996</v>
      </c>
      <c r="P9073" t="s">
        <v>11997</v>
      </c>
    </row>
    <row r="9074" spans="1:16" x14ac:dyDescent="0.25">
      <c r="A9074" t="s">
        <v>1</v>
      </c>
      <c r="B9074" t="s">
        <v>11998</v>
      </c>
      <c r="C9074" t="s">
        <v>1240</v>
      </c>
      <c r="D9074" t="s">
        <v>7852</v>
      </c>
      <c r="E9074" t="s">
        <v>20</v>
      </c>
      <c r="F9074" t="b">
        <v>0</v>
      </c>
      <c r="G9074" t="s">
        <v>27</v>
      </c>
      <c r="H9074" s="4">
        <v>45776.584340277783</v>
      </c>
      <c r="I9074" t="b">
        <v>0</v>
      </c>
      <c r="J9074" t="b">
        <v>1</v>
      </c>
      <c r="K9074" t="s">
        <v>24</v>
      </c>
      <c r="L9074" t="s">
        <v>22</v>
      </c>
      <c r="M9074">
        <v>45000</v>
      </c>
      <c r="O9074" t="s">
        <v>2897</v>
      </c>
      <c r="P9074" t="s">
        <v>1749</v>
      </c>
    </row>
    <row r="9075" spans="1:16" x14ac:dyDescent="0.25">
      <c r="A9075" t="s">
        <v>19</v>
      </c>
      <c r="B9075" t="s">
        <v>9940</v>
      </c>
      <c r="C9075" t="s">
        <v>555</v>
      </c>
      <c r="D9075" t="s">
        <v>3956</v>
      </c>
      <c r="E9075" t="s">
        <v>20</v>
      </c>
      <c r="F9075" t="b">
        <v>0</v>
      </c>
      <c r="G9075" t="s">
        <v>30</v>
      </c>
      <c r="H9075" s="4">
        <v>45776.584976851853</v>
      </c>
      <c r="I9075" t="b">
        <v>0</v>
      </c>
      <c r="J9075" t="b">
        <v>1</v>
      </c>
      <c r="K9075" t="s">
        <v>24</v>
      </c>
      <c r="L9075" t="s">
        <v>36</v>
      </c>
      <c r="N9075">
        <v>40.81500244140625</v>
      </c>
      <c r="O9075" t="s">
        <v>75</v>
      </c>
      <c r="P9075" t="s">
        <v>9941</v>
      </c>
    </row>
    <row r="9076" spans="1:16" x14ac:dyDescent="0.25">
      <c r="A9076" t="s">
        <v>89</v>
      </c>
      <c r="B9076" t="s">
        <v>10598</v>
      </c>
      <c r="C9076" t="s">
        <v>39</v>
      </c>
      <c r="D9076" t="s">
        <v>3972</v>
      </c>
      <c r="E9076" t="s">
        <v>20</v>
      </c>
      <c r="F9076" t="b">
        <v>1</v>
      </c>
      <c r="G9076" t="s">
        <v>27</v>
      </c>
      <c r="H9076" s="4">
        <v>45776.627164351848</v>
      </c>
      <c r="I9076" t="b">
        <v>1</v>
      </c>
      <c r="J9076" t="b">
        <v>1</v>
      </c>
      <c r="K9076" t="s">
        <v>24</v>
      </c>
      <c r="L9076" t="s">
        <v>22</v>
      </c>
      <c r="M9076">
        <v>192500</v>
      </c>
      <c r="O9076" t="s">
        <v>123</v>
      </c>
      <c r="P9076" t="s">
        <v>10599</v>
      </c>
    </row>
    <row r="9077" spans="1:16" x14ac:dyDescent="0.25">
      <c r="A9077" t="s">
        <v>25</v>
      </c>
      <c r="B9077" t="s">
        <v>25</v>
      </c>
      <c r="C9077" t="s">
        <v>555</v>
      </c>
      <c r="D9077" t="s">
        <v>4083</v>
      </c>
      <c r="E9077" t="s">
        <v>20</v>
      </c>
      <c r="F9077" t="b">
        <v>0</v>
      </c>
      <c r="G9077" t="s">
        <v>30</v>
      </c>
      <c r="H9077" s="4">
        <v>45776.627523148149</v>
      </c>
      <c r="I9077" t="b">
        <v>0</v>
      </c>
      <c r="J9077" t="b">
        <v>1</v>
      </c>
      <c r="K9077" t="s">
        <v>24</v>
      </c>
      <c r="L9077" t="s">
        <v>36</v>
      </c>
      <c r="N9077">
        <v>25.2400016784668</v>
      </c>
      <c r="O9077" t="s">
        <v>2075</v>
      </c>
      <c r="P9077" t="s">
        <v>6152</v>
      </c>
    </row>
    <row r="9078" spans="1:16" x14ac:dyDescent="0.25">
      <c r="A9078" t="s">
        <v>2</v>
      </c>
      <c r="B9078" t="s">
        <v>11999</v>
      </c>
      <c r="C9078" t="s">
        <v>12000</v>
      </c>
      <c r="D9078" t="s">
        <v>3828</v>
      </c>
      <c r="E9078" t="s">
        <v>20</v>
      </c>
      <c r="F9078" t="b">
        <v>0</v>
      </c>
      <c r="G9078" t="s">
        <v>41</v>
      </c>
      <c r="H9078" s="4">
        <v>45776.710231481477</v>
      </c>
      <c r="I9078" t="b">
        <v>0</v>
      </c>
      <c r="J9078" t="b">
        <v>1</v>
      </c>
      <c r="K9078" t="s">
        <v>24</v>
      </c>
      <c r="L9078" t="s">
        <v>22</v>
      </c>
      <c r="M9078">
        <v>75000</v>
      </c>
      <c r="O9078" t="s">
        <v>12001</v>
      </c>
      <c r="P9078" t="s">
        <v>12002</v>
      </c>
    </row>
    <row r="9079" spans="1:16" x14ac:dyDescent="0.25">
      <c r="A9079" t="s">
        <v>2</v>
      </c>
      <c r="B9079" t="s">
        <v>6768</v>
      </c>
      <c r="C9079" t="s">
        <v>5286</v>
      </c>
      <c r="D9079" t="s">
        <v>5242</v>
      </c>
      <c r="E9079" t="s">
        <v>20</v>
      </c>
      <c r="F9079" t="b">
        <v>0</v>
      </c>
      <c r="G9079" t="s">
        <v>27</v>
      </c>
      <c r="H9079" s="4">
        <v>45776.710601851853</v>
      </c>
      <c r="I9079" t="b">
        <v>0</v>
      </c>
      <c r="J9079" t="b">
        <v>1</v>
      </c>
      <c r="K9079" t="s">
        <v>24</v>
      </c>
      <c r="L9079" t="s">
        <v>22</v>
      </c>
      <c r="M9079">
        <v>165000</v>
      </c>
      <c r="O9079" t="s">
        <v>2912</v>
      </c>
      <c r="P9079" t="s">
        <v>6769</v>
      </c>
    </row>
    <row r="9080" spans="1:16" x14ac:dyDescent="0.25">
      <c r="A9080" t="s">
        <v>25</v>
      </c>
      <c r="B9080" t="s">
        <v>12010</v>
      </c>
      <c r="C9080" t="s">
        <v>203</v>
      </c>
      <c r="D9080" t="s">
        <v>3972</v>
      </c>
      <c r="E9080" t="s">
        <v>20</v>
      </c>
      <c r="F9080" t="b">
        <v>0</v>
      </c>
      <c r="G9080" t="s">
        <v>23</v>
      </c>
      <c r="H9080" s="4">
        <v>45776.727685185193</v>
      </c>
      <c r="I9080" t="b">
        <v>0</v>
      </c>
      <c r="J9080" t="b">
        <v>1</v>
      </c>
      <c r="K9080" t="s">
        <v>24</v>
      </c>
      <c r="L9080" t="s">
        <v>22</v>
      </c>
      <c r="M9080">
        <v>95000</v>
      </c>
      <c r="O9080" t="s">
        <v>12011</v>
      </c>
      <c r="P9080" t="s">
        <v>2804</v>
      </c>
    </row>
    <row r="9081" spans="1:16" x14ac:dyDescent="0.25">
      <c r="A9081" t="s">
        <v>2</v>
      </c>
      <c r="B9081" t="s">
        <v>8529</v>
      </c>
      <c r="C9081" t="s">
        <v>26</v>
      </c>
      <c r="D9081" t="s">
        <v>3956</v>
      </c>
      <c r="E9081" t="s">
        <v>20</v>
      </c>
      <c r="F9081" t="b">
        <v>0</v>
      </c>
      <c r="G9081" t="s">
        <v>23</v>
      </c>
      <c r="H9081" s="4">
        <v>45776.768310185187</v>
      </c>
      <c r="I9081" t="b">
        <v>0</v>
      </c>
      <c r="J9081" t="b">
        <v>1</v>
      </c>
      <c r="K9081" t="s">
        <v>24</v>
      </c>
      <c r="L9081" t="s">
        <v>36</v>
      </c>
      <c r="N9081">
        <v>61.159996032714837</v>
      </c>
      <c r="O9081" t="s">
        <v>8530</v>
      </c>
      <c r="P9081" t="s">
        <v>8531</v>
      </c>
    </row>
    <row r="9082" spans="1:16" x14ac:dyDescent="0.25">
      <c r="A9082" t="s">
        <v>1</v>
      </c>
      <c r="B9082" t="s">
        <v>264</v>
      </c>
      <c r="C9082" t="s">
        <v>304</v>
      </c>
      <c r="D9082" t="s">
        <v>3972</v>
      </c>
      <c r="E9082" t="s">
        <v>20</v>
      </c>
      <c r="F9082" t="b">
        <v>0</v>
      </c>
      <c r="G9082" t="s">
        <v>27</v>
      </c>
      <c r="H9082" s="4">
        <v>45776.792581018519</v>
      </c>
      <c r="I9082" t="b">
        <v>0</v>
      </c>
      <c r="J9082" t="b">
        <v>0</v>
      </c>
      <c r="K9082" t="s">
        <v>24</v>
      </c>
      <c r="L9082" t="s">
        <v>22</v>
      </c>
      <c r="M9082">
        <v>135000</v>
      </c>
      <c r="O9082" t="s">
        <v>12003</v>
      </c>
      <c r="P9082" t="s">
        <v>12004</v>
      </c>
    </row>
    <row r="9083" spans="1:16" x14ac:dyDescent="0.25">
      <c r="A9083" t="s">
        <v>25</v>
      </c>
      <c r="B9083" t="s">
        <v>8198</v>
      </c>
      <c r="C9083" t="s">
        <v>985</v>
      </c>
      <c r="D9083" t="s">
        <v>3972</v>
      </c>
      <c r="E9083" t="s">
        <v>51</v>
      </c>
      <c r="F9083" t="b">
        <v>0</v>
      </c>
      <c r="G9083" t="s">
        <v>27</v>
      </c>
      <c r="H9083" s="4">
        <v>45776.833414351851</v>
      </c>
      <c r="I9083" t="b">
        <v>0</v>
      </c>
      <c r="J9083" t="b">
        <v>0</v>
      </c>
      <c r="K9083" t="s">
        <v>24</v>
      </c>
      <c r="L9083" t="s">
        <v>36</v>
      </c>
      <c r="N9083">
        <v>75.5</v>
      </c>
      <c r="O9083" t="s">
        <v>1392</v>
      </c>
      <c r="P9083" t="s">
        <v>2754</v>
      </c>
    </row>
    <row r="9084" spans="1:16" x14ac:dyDescent="0.25">
      <c r="A9084" t="s">
        <v>0</v>
      </c>
      <c r="B9084" t="s">
        <v>7591</v>
      </c>
      <c r="C9084" t="s">
        <v>82</v>
      </c>
      <c r="D9084" t="s">
        <v>3972</v>
      </c>
      <c r="E9084" t="s">
        <v>20</v>
      </c>
      <c r="F9084" t="b">
        <v>0</v>
      </c>
      <c r="G9084" t="s">
        <v>27</v>
      </c>
      <c r="H9084" s="4">
        <v>45776.8750462963</v>
      </c>
      <c r="I9084" t="b">
        <v>0</v>
      </c>
      <c r="J9084" t="b">
        <v>1</v>
      </c>
      <c r="K9084" t="s">
        <v>24</v>
      </c>
      <c r="L9084" t="s">
        <v>22</v>
      </c>
      <c r="M9084">
        <v>130000</v>
      </c>
      <c r="O9084" t="s">
        <v>387</v>
      </c>
      <c r="P9084" t="s">
        <v>7592</v>
      </c>
    </row>
    <row r="9085" spans="1:16" x14ac:dyDescent="0.25">
      <c r="A9085" t="s">
        <v>2</v>
      </c>
      <c r="B9085" t="s">
        <v>195</v>
      </c>
      <c r="C9085" t="s">
        <v>1243</v>
      </c>
      <c r="D9085" t="s">
        <v>4034</v>
      </c>
      <c r="E9085" t="s">
        <v>20</v>
      </c>
      <c r="F9085" t="b">
        <v>0</v>
      </c>
      <c r="G9085" t="s">
        <v>414</v>
      </c>
      <c r="H9085" s="4">
        <v>45776.882592592592</v>
      </c>
      <c r="I9085" t="b">
        <v>0</v>
      </c>
      <c r="J9085" t="b">
        <v>0</v>
      </c>
      <c r="K9085" t="s">
        <v>414</v>
      </c>
      <c r="L9085" t="s">
        <v>22</v>
      </c>
      <c r="M9085">
        <v>83999.5</v>
      </c>
      <c r="O9085" t="s">
        <v>695</v>
      </c>
      <c r="P9085" t="s">
        <v>7261</v>
      </c>
    </row>
    <row r="9086" spans="1:16" x14ac:dyDescent="0.25">
      <c r="A9086" t="s">
        <v>19</v>
      </c>
      <c r="B9086" t="s">
        <v>12005</v>
      </c>
      <c r="C9086" t="s">
        <v>82</v>
      </c>
      <c r="D9086" t="s">
        <v>3972</v>
      </c>
      <c r="E9086" t="s">
        <v>20</v>
      </c>
      <c r="F9086" t="b">
        <v>0</v>
      </c>
      <c r="G9086" t="s">
        <v>27</v>
      </c>
      <c r="H9086" s="4">
        <v>45776.958379629628</v>
      </c>
      <c r="I9086" t="b">
        <v>1</v>
      </c>
      <c r="J9086" t="b">
        <v>1</v>
      </c>
      <c r="K9086" t="s">
        <v>24</v>
      </c>
      <c r="L9086" t="s">
        <v>22</v>
      </c>
      <c r="M9086">
        <v>211500</v>
      </c>
      <c r="O9086" t="s">
        <v>12006</v>
      </c>
    </row>
    <row r="9087" spans="1:16" x14ac:dyDescent="0.25">
      <c r="A9087" t="s">
        <v>0</v>
      </c>
      <c r="B9087" t="s">
        <v>1246</v>
      </c>
      <c r="C9087" t="s">
        <v>5179</v>
      </c>
      <c r="D9087" t="s">
        <v>2208</v>
      </c>
      <c r="E9087" t="s">
        <v>20</v>
      </c>
      <c r="F9087" t="b">
        <v>0</v>
      </c>
      <c r="G9087" t="s">
        <v>27</v>
      </c>
      <c r="H9087" s="4">
        <v>45776.958460648151</v>
      </c>
      <c r="I9087" t="b">
        <v>0</v>
      </c>
      <c r="J9087" t="b">
        <v>0</v>
      </c>
      <c r="K9087" t="s">
        <v>24</v>
      </c>
      <c r="L9087" t="s">
        <v>22</v>
      </c>
      <c r="M9087">
        <v>110000</v>
      </c>
      <c r="O9087" t="s">
        <v>5180</v>
      </c>
      <c r="P9087" t="s">
        <v>5181</v>
      </c>
    </row>
    <row r="9088" spans="1:16" x14ac:dyDescent="0.25">
      <c r="A9088" t="s">
        <v>19</v>
      </c>
      <c r="B9088" t="s">
        <v>12007</v>
      </c>
      <c r="C9088" t="s">
        <v>71</v>
      </c>
      <c r="D9088" t="s">
        <v>3972</v>
      </c>
      <c r="E9088" t="s">
        <v>20</v>
      </c>
      <c r="F9088" t="b">
        <v>0</v>
      </c>
      <c r="G9088" t="s">
        <v>27</v>
      </c>
      <c r="H9088" s="4">
        <v>45776.960034722222</v>
      </c>
      <c r="I9088" t="b">
        <v>1</v>
      </c>
      <c r="J9088" t="b">
        <v>1</v>
      </c>
      <c r="K9088" t="s">
        <v>24</v>
      </c>
      <c r="L9088" t="s">
        <v>22</v>
      </c>
      <c r="M9088">
        <v>160000</v>
      </c>
      <c r="O9088" t="s">
        <v>1172</v>
      </c>
      <c r="P9088" t="s">
        <v>582</v>
      </c>
    </row>
    <row r="9089" spans="1:16" x14ac:dyDescent="0.25">
      <c r="A9089" t="s">
        <v>2</v>
      </c>
      <c r="B9089" t="s">
        <v>2314</v>
      </c>
      <c r="C9089" t="s">
        <v>114</v>
      </c>
      <c r="D9089" t="s">
        <v>3972</v>
      </c>
      <c r="E9089" t="s">
        <v>20</v>
      </c>
      <c r="F9089" t="b">
        <v>0</v>
      </c>
      <c r="G9089" t="s">
        <v>27</v>
      </c>
      <c r="H9089" s="4">
        <v>45776.960069444453</v>
      </c>
      <c r="I9089" t="b">
        <v>0</v>
      </c>
      <c r="J9089" t="b">
        <v>1</v>
      </c>
      <c r="K9089" t="s">
        <v>24</v>
      </c>
      <c r="L9089" t="s">
        <v>22</v>
      </c>
      <c r="M9089">
        <v>162000</v>
      </c>
      <c r="O9089" t="s">
        <v>173</v>
      </c>
      <c r="P9089" t="s">
        <v>12008</v>
      </c>
    </row>
    <row r="9090" spans="1:16" x14ac:dyDescent="0.25">
      <c r="A9090" t="s">
        <v>0</v>
      </c>
      <c r="B9090" t="s">
        <v>11986</v>
      </c>
      <c r="C9090" t="s">
        <v>953</v>
      </c>
      <c r="D9090" t="s">
        <v>3972</v>
      </c>
      <c r="E9090" t="s">
        <v>20</v>
      </c>
      <c r="F9090" t="b">
        <v>0</v>
      </c>
      <c r="G9090" t="s">
        <v>30</v>
      </c>
      <c r="H9090" s="4">
        <v>45777.000543981478</v>
      </c>
      <c r="I9090" t="b">
        <v>1</v>
      </c>
      <c r="J9090" t="b">
        <v>1</v>
      </c>
      <c r="K9090" t="s">
        <v>24</v>
      </c>
      <c r="L9090" t="s">
        <v>22</v>
      </c>
      <c r="M9090">
        <v>109000</v>
      </c>
      <c r="O9090" t="s">
        <v>954</v>
      </c>
      <c r="P9090" t="s">
        <v>11987</v>
      </c>
    </row>
    <row r="9091" spans="1:16" x14ac:dyDescent="0.25">
      <c r="A9091" t="s">
        <v>2</v>
      </c>
      <c r="B9091" t="s">
        <v>2</v>
      </c>
      <c r="C9091" t="s">
        <v>801</v>
      </c>
      <c r="D9091" t="s">
        <v>4752</v>
      </c>
      <c r="E9091" t="s">
        <v>20</v>
      </c>
      <c r="F9091" t="b">
        <v>0</v>
      </c>
      <c r="G9091" t="s">
        <v>27</v>
      </c>
      <c r="H9091" s="4">
        <v>45777.001631944448</v>
      </c>
      <c r="I9091" t="b">
        <v>1</v>
      </c>
      <c r="J9091" t="b">
        <v>0</v>
      </c>
      <c r="K9091" t="s">
        <v>24</v>
      </c>
      <c r="L9091" t="s">
        <v>22</v>
      </c>
      <c r="M9091">
        <v>140000</v>
      </c>
      <c r="O9091" t="s">
        <v>289</v>
      </c>
      <c r="P9091" t="s">
        <v>710</v>
      </c>
    </row>
    <row r="9092" spans="1:16" x14ac:dyDescent="0.25">
      <c r="A9092" t="s">
        <v>2</v>
      </c>
      <c r="B9092" t="s">
        <v>1059</v>
      </c>
      <c r="C9092" t="s">
        <v>10627</v>
      </c>
      <c r="D9092" t="s">
        <v>5122</v>
      </c>
      <c r="E9092" t="s">
        <v>20</v>
      </c>
      <c r="F9092" t="b">
        <v>0</v>
      </c>
      <c r="G9092" t="s">
        <v>27</v>
      </c>
      <c r="H9092" s="4">
        <v>45777.002025462964</v>
      </c>
      <c r="I9092" t="b">
        <v>0</v>
      </c>
      <c r="J9092" t="b">
        <v>1</v>
      </c>
      <c r="K9092" t="s">
        <v>24</v>
      </c>
      <c r="L9092" t="s">
        <v>22</v>
      </c>
      <c r="M9092">
        <v>135000</v>
      </c>
      <c r="O9092" t="s">
        <v>428</v>
      </c>
      <c r="P9092" t="s">
        <v>4239</v>
      </c>
    </row>
    <row r="9093" spans="1:16" x14ac:dyDescent="0.25">
      <c r="A9093" t="s">
        <v>2</v>
      </c>
      <c r="B9093" t="s">
        <v>117</v>
      </c>
      <c r="C9093" t="s">
        <v>889</v>
      </c>
      <c r="D9093" t="s">
        <v>4083</v>
      </c>
      <c r="E9093" t="s">
        <v>20</v>
      </c>
      <c r="F9093" t="b">
        <v>0</v>
      </c>
      <c r="G9093" t="s">
        <v>41</v>
      </c>
      <c r="H9093" s="4">
        <v>45777.002152777779</v>
      </c>
      <c r="I9093" t="b">
        <v>0</v>
      </c>
      <c r="J9093" t="b">
        <v>0</v>
      </c>
      <c r="K9093" t="s">
        <v>24</v>
      </c>
      <c r="L9093" t="s">
        <v>22</v>
      </c>
      <c r="M9093">
        <v>189000</v>
      </c>
      <c r="O9093" t="s">
        <v>772</v>
      </c>
      <c r="P9093" t="s">
        <v>1161</v>
      </c>
    </row>
    <row r="9094" spans="1:16" x14ac:dyDescent="0.25">
      <c r="A9094" t="s">
        <v>2</v>
      </c>
      <c r="B9094" t="s">
        <v>11988</v>
      </c>
      <c r="C9094" t="s">
        <v>2293</v>
      </c>
      <c r="D9094" t="s">
        <v>5122</v>
      </c>
      <c r="E9094" t="s">
        <v>20</v>
      </c>
      <c r="F9094" t="b">
        <v>0</v>
      </c>
      <c r="G9094" t="s">
        <v>52</v>
      </c>
      <c r="H9094" s="4">
        <v>45777.003472222219</v>
      </c>
      <c r="I9094" t="b">
        <v>0</v>
      </c>
      <c r="J9094" t="b">
        <v>0</v>
      </c>
      <c r="K9094" t="s">
        <v>24</v>
      </c>
      <c r="L9094" t="s">
        <v>22</v>
      </c>
      <c r="M9094">
        <v>100000</v>
      </c>
      <c r="O9094" t="s">
        <v>374</v>
      </c>
      <c r="P9094" t="s">
        <v>11989</v>
      </c>
    </row>
    <row r="9095" spans="1:16" x14ac:dyDescent="0.25">
      <c r="A9095" t="s">
        <v>2</v>
      </c>
      <c r="B9095" t="s">
        <v>6104</v>
      </c>
      <c r="C9095" t="s">
        <v>939</v>
      </c>
      <c r="D9095" t="s">
        <v>4034</v>
      </c>
      <c r="E9095" t="s">
        <v>20</v>
      </c>
      <c r="F9095" t="b">
        <v>0</v>
      </c>
      <c r="G9095" t="s">
        <v>158</v>
      </c>
      <c r="H9095" s="4">
        <v>45777.00409722222</v>
      </c>
      <c r="I9095" t="b">
        <v>0</v>
      </c>
      <c r="J9095" t="b">
        <v>0</v>
      </c>
      <c r="K9095" t="s">
        <v>158</v>
      </c>
      <c r="L9095" t="s">
        <v>22</v>
      </c>
      <c r="M9095">
        <v>68730</v>
      </c>
      <c r="O9095" t="s">
        <v>2768</v>
      </c>
      <c r="P9095" t="s">
        <v>6105</v>
      </c>
    </row>
    <row r="9096" spans="1:16" x14ac:dyDescent="0.25">
      <c r="A9096" t="s">
        <v>25</v>
      </c>
      <c r="B9096" t="s">
        <v>11990</v>
      </c>
      <c r="C9096" t="s">
        <v>42</v>
      </c>
      <c r="D9096" t="s">
        <v>2208</v>
      </c>
      <c r="E9096" t="s">
        <v>20</v>
      </c>
      <c r="F9096" t="b">
        <v>0</v>
      </c>
      <c r="G9096" t="s">
        <v>41</v>
      </c>
      <c r="H9096" s="4">
        <v>45777.250219907408</v>
      </c>
      <c r="I9096" t="b">
        <v>0</v>
      </c>
      <c r="J9096" t="b">
        <v>1</v>
      </c>
      <c r="K9096" t="s">
        <v>24</v>
      </c>
      <c r="L9096" t="s">
        <v>22</v>
      </c>
      <c r="M9096">
        <v>153000</v>
      </c>
      <c r="O9096" t="s">
        <v>428</v>
      </c>
      <c r="P9096" t="s">
        <v>11991</v>
      </c>
    </row>
    <row r="9097" spans="1:16" x14ac:dyDescent="0.25">
      <c r="A9097" t="s">
        <v>1</v>
      </c>
      <c r="B9097" t="s">
        <v>6868</v>
      </c>
      <c r="C9097" t="s">
        <v>953</v>
      </c>
      <c r="D9097" t="s">
        <v>5534</v>
      </c>
      <c r="E9097" t="s">
        <v>20</v>
      </c>
      <c r="F9097" t="b">
        <v>0</v>
      </c>
      <c r="G9097" t="s">
        <v>30</v>
      </c>
      <c r="H9097" s="4">
        <v>45777.252025462964</v>
      </c>
      <c r="I9097" t="b">
        <v>0</v>
      </c>
      <c r="J9097" t="b">
        <v>1</v>
      </c>
      <c r="K9097" t="s">
        <v>24</v>
      </c>
      <c r="L9097" t="s">
        <v>22</v>
      </c>
      <c r="M9097">
        <v>108267</v>
      </c>
      <c r="O9097" t="s">
        <v>6869</v>
      </c>
      <c r="P9097" t="s">
        <v>6366</v>
      </c>
    </row>
    <row r="9098" spans="1:16" x14ac:dyDescent="0.25">
      <c r="A9098" t="s">
        <v>40</v>
      </c>
      <c r="B9098" t="s">
        <v>57</v>
      </c>
      <c r="C9098" t="s">
        <v>44</v>
      </c>
      <c r="D9098" t="s">
        <v>3969</v>
      </c>
      <c r="E9098" t="s">
        <v>20</v>
      </c>
      <c r="F9098" t="b">
        <v>0</v>
      </c>
      <c r="G9098" t="s">
        <v>41</v>
      </c>
      <c r="H9098" s="4">
        <v>45777.252106481479</v>
      </c>
      <c r="I9098" t="b">
        <v>0</v>
      </c>
      <c r="J9098" t="b">
        <v>0</v>
      </c>
      <c r="K9098" t="s">
        <v>24</v>
      </c>
      <c r="L9098" t="s">
        <v>22</v>
      </c>
      <c r="M9098">
        <v>155000</v>
      </c>
      <c r="O9098" t="s">
        <v>5437</v>
      </c>
      <c r="P9098" t="s">
        <v>5438</v>
      </c>
    </row>
    <row r="9099" spans="1:16" x14ac:dyDescent="0.25">
      <c r="A9099" t="s">
        <v>40</v>
      </c>
      <c r="B9099" t="s">
        <v>2410</v>
      </c>
      <c r="C9099" t="s">
        <v>4316</v>
      </c>
      <c r="D9099" t="s">
        <v>3108</v>
      </c>
      <c r="E9099" t="s">
        <v>20</v>
      </c>
      <c r="F9099" t="b">
        <v>0</v>
      </c>
      <c r="G9099" t="s">
        <v>4317</v>
      </c>
      <c r="H9099" s="4">
        <v>45777.292534722219</v>
      </c>
      <c r="I9099" t="b">
        <v>1</v>
      </c>
      <c r="J9099" t="b">
        <v>0</v>
      </c>
      <c r="K9099" t="s">
        <v>4317</v>
      </c>
      <c r="L9099" t="s">
        <v>22</v>
      </c>
      <c r="M9099">
        <v>24000</v>
      </c>
      <c r="O9099" t="s">
        <v>2018</v>
      </c>
      <c r="P9099" t="s">
        <v>4318</v>
      </c>
    </row>
    <row r="9100" spans="1:16" x14ac:dyDescent="0.25">
      <c r="A9100" t="s">
        <v>25</v>
      </c>
      <c r="B9100" t="s">
        <v>9112</v>
      </c>
      <c r="C9100" t="s">
        <v>1099</v>
      </c>
      <c r="D9100" t="s">
        <v>3956</v>
      </c>
      <c r="E9100" t="s">
        <v>34</v>
      </c>
      <c r="F9100" t="b">
        <v>0</v>
      </c>
      <c r="G9100" t="s">
        <v>27</v>
      </c>
      <c r="H9100" s="4">
        <v>45777.416770833333</v>
      </c>
      <c r="I9100" t="b">
        <v>1</v>
      </c>
      <c r="J9100" t="b">
        <v>0</v>
      </c>
      <c r="K9100" t="s">
        <v>24</v>
      </c>
      <c r="L9100" t="s">
        <v>36</v>
      </c>
      <c r="N9100">
        <v>27.979999542236332</v>
      </c>
      <c r="O9100" t="s">
        <v>319</v>
      </c>
      <c r="P9100" t="s">
        <v>2128</v>
      </c>
    </row>
    <row r="9101" spans="1:16" x14ac:dyDescent="0.25">
      <c r="A9101" t="s">
        <v>0</v>
      </c>
      <c r="B9101" t="s">
        <v>8939</v>
      </c>
      <c r="C9101" t="s">
        <v>39</v>
      </c>
      <c r="D9101" t="s">
        <v>3956</v>
      </c>
      <c r="E9101" t="s">
        <v>34</v>
      </c>
      <c r="F9101" t="b">
        <v>1</v>
      </c>
      <c r="G9101" t="s">
        <v>27</v>
      </c>
      <c r="H9101" s="4">
        <v>45777.416875000003</v>
      </c>
      <c r="I9101" t="b">
        <v>0</v>
      </c>
      <c r="J9101" t="b">
        <v>0</v>
      </c>
      <c r="K9101" t="s">
        <v>24</v>
      </c>
      <c r="L9101" t="s">
        <v>36</v>
      </c>
      <c r="N9101">
        <v>26.389999389648441</v>
      </c>
      <c r="O9101" t="s">
        <v>8940</v>
      </c>
      <c r="P9101" t="s">
        <v>8941</v>
      </c>
    </row>
    <row r="9102" spans="1:16" x14ac:dyDescent="0.25">
      <c r="A9102" t="s">
        <v>1</v>
      </c>
      <c r="B9102" t="s">
        <v>7008</v>
      </c>
      <c r="C9102" t="s">
        <v>180</v>
      </c>
      <c r="D9102" t="s">
        <v>3972</v>
      </c>
      <c r="E9102" t="s">
        <v>20</v>
      </c>
      <c r="F9102" t="b">
        <v>0</v>
      </c>
      <c r="G9102" t="s">
        <v>41</v>
      </c>
      <c r="H9102" s="4">
        <v>45777.417129629634</v>
      </c>
      <c r="I9102" t="b">
        <v>1</v>
      </c>
      <c r="J9102" t="b">
        <v>0</v>
      </c>
      <c r="K9102" t="s">
        <v>24</v>
      </c>
      <c r="L9102" t="s">
        <v>22</v>
      </c>
      <c r="M9102">
        <v>62500</v>
      </c>
      <c r="O9102" t="s">
        <v>7009</v>
      </c>
    </row>
    <row r="9103" spans="1:16" x14ac:dyDescent="0.25">
      <c r="A9103" t="s">
        <v>0</v>
      </c>
      <c r="B9103" t="s">
        <v>3030</v>
      </c>
      <c r="C9103" t="s">
        <v>465</v>
      </c>
      <c r="D9103" t="s">
        <v>3956</v>
      </c>
      <c r="E9103" t="s">
        <v>34</v>
      </c>
      <c r="F9103" t="b">
        <v>0</v>
      </c>
      <c r="G9103" t="s">
        <v>41</v>
      </c>
      <c r="H9103" s="4">
        <v>45777.417256944442</v>
      </c>
      <c r="I9103" t="b">
        <v>0</v>
      </c>
      <c r="J9103" t="b">
        <v>1</v>
      </c>
      <c r="K9103" t="s">
        <v>24</v>
      </c>
      <c r="L9103" t="s">
        <v>36</v>
      </c>
      <c r="N9103">
        <v>24.33499908447266</v>
      </c>
      <c r="O9103" t="s">
        <v>5167</v>
      </c>
    </row>
    <row r="9104" spans="1:16" x14ac:dyDescent="0.25">
      <c r="A9104" t="s">
        <v>2</v>
      </c>
      <c r="B9104" t="s">
        <v>4384</v>
      </c>
      <c r="C9104" t="s">
        <v>4385</v>
      </c>
      <c r="D9104" t="s">
        <v>2208</v>
      </c>
      <c r="E9104" t="s">
        <v>34</v>
      </c>
      <c r="F9104" t="b">
        <v>0</v>
      </c>
      <c r="G9104" t="s">
        <v>35</v>
      </c>
      <c r="H9104" s="4">
        <v>45777.418506944443</v>
      </c>
      <c r="I9104" t="b">
        <v>0</v>
      </c>
      <c r="J9104" t="b">
        <v>1</v>
      </c>
      <c r="K9104" t="s">
        <v>24</v>
      </c>
      <c r="L9104" t="s">
        <v>22</v>
      </c>
      <c r="M9104">
        <v>165000</v>
      </c>
      <c r="O9104" t="s">
        <v>428</v>
      </c>
      <c r="P9104" t="s">
        <v>4229</v>
      </c>
    </row>
    <row r="9105" spans="1:16" x14ac:dyDescent="0.25">
      <c r="A9105" t="s">
        <v>0</v>
      </c>
      <c r="B9105" t="s">
        <v>8281</v>
      </c>
      <c r="C9105" t="s">
        <v>559</v>
      </c>
      <c r="D9105" t="s">
        <v>3956</v>
      </c>
      <c r="E9105" t="s">
        <v>20</v>
      </c>
      <c r="F9105" t="b">
        <v>0</v>
      </c>
      <c r="G9105" t="s">
        <v>27</v>
      </c>
      <c r="H9105" s="4">
        <v>45777.500081018523</v>
      </c>
      <c r="I9105" t="b">
        <v>0</v>
      </c>
      <c r="J9105" t="b">
        <v>1</v>
      </c>
      <c r="K9105" t="s">
        <v>24</v>
      </c>
      <c r="L9105" t="s">
        <v>36</v>
      </c>
      <c r="N9105">
        <v>20.670000076293949</v>
      </c>
      <c r="O9105" t="s">
        <v>259</v>
      </c>
      <c r="P9105" t="s">
        <v>2838</v>
      </c>
    </row>
    <row r="9106" spans="1:16" x14ac:dyDescent="0.25">
      <c r="A9106" t="s">
        <v>28</v>
      </c>
      <c r="B9106" t="s">
        <v>12009</v>
      </c>
      <c r="C9106" t="s">
        <v>82</v>
      </c>
      <c r="D9106" t="s">
        <v>3972</v>
      </c>
      <c r="E9106" t="s">
        <v>20</v>
      </c>
      <c r="F9106" t="b">
        <v>0</v>
      </c>
      <c r="G9106" t="s">
        <v>27</v>
      </c>
      <c r="H9106" s="4">
        <v>45777.500902777778</v>
      </c>
      <c r="I9106" t="b">
        <v>0</v>
      </c>
      <c r="J9106" t="b">
        <v>1</v>
      </c>
      <c r="K9106" t="s">
        <v>24</v>
      </c>
      <c r="L9106" t="s">
        <v>22</v>
      </c>
      <c r="M9106">
        <v>179500</v>
      </c>
      <c r="O9106" t="s">
        <v>1172</v>
      </c>
      <c r="P9106" t="s">
        <v>893</v>
      </c>
    </row>
    <row r="9107" spans="1:16" x14ac:dyDescent="0.25">
      <c r="A9107" t="s">
        <v>1</v>
      </c>
      <c r="B9107" t="s">
        <v>11381</v>
      </c>
      <c r="C9107" t="s">
        <v>158</v>
      </c>
      <c r="D9107" t="s">
        <v>4034</v>
      </c>
      <c r="E9107" t="s">
        <v>20</v>
      </c>
      <c r="F9107" t="b">
        <v>0</v>
      </c>
      <c r="G9107" t="s">
        <v>158</v>
      </c>
      <c r="H9107" s="4">
        <v>45777.503032407411</v>
      </c>
      <c r="I9107" t="b">
        <v>0</v>
      </c>
      <c r="J9107" t="b">
        <v>0</v>
      </c>
      <c r="K9107" t="s">
        <v>158</v>
      </c>
      <c r="L9107" t="s">
        <v>22</v>
      </c>
      <c r="M9107">
        <v>87599.5</v>
      </c>
      <c r="O9107" t="s">
        <v>1906</v>
      </c>
      <c r="P9107" t="s">
        <v>2672</v>
      </c>
    </row>
    <row r="9108" spans="1:16" x14ac:dyDescent="0.25">
      <c r="A9108" t="s">
        <v>0</v>
      </c>
      <c r="B9108" t="s">
        <v>0</v>
      </c>
      <c r="C9108" t="s">
        <v>2023</v>
      </c>
      <c r="D9108" t="s">
        <v>7546</v>
      </c>
      <c r="E9108" t="s">
        <v>34</v>
      </c>
      <c r="F9108" t="b">
        <v>0</v>
      </c>
      <c r="G9108" t="s">
        <v>41</v>
      </c>
      <c r="H9108" s="4">
        <v>45777.542337962957</v>
      </c>
      <c r="I9108" t="b">
        <v>0</v>
      </c>
      <c r="J9108" t="b">
        <v>0</v>
      </c>
      <c r="K9108" t="s">
        <v>24</v>
      </c>
      <c r="L9108" t="s">
        <v>36</v>
      </c>
      <c r="N9108">
        <v>15</v>
      </c>
      <c r="O9108" t="s">
        <v>7547</v>
      </c>
      <c r="P9108" t="s">
        <v>61</v>
      </c>
    </row>
    <row r="9109" spans="1:16" x14ac:dyDescent="0.25">
      <c r="A9109" t="s">
        <v>2</v>
      </c>
      <c r="B9109" t="s">
        <v>11992</v>
      </c>
      <c r="C9109" t="s">
        <v>71</v>
      </c>
      <c r="D9109" t="s">
        <v>3972</v>
      </c>
      <c r="E9109" t="s">
        <v>20</v>
      </c>
      <c r="F9109" t="b">
        <v>0</v>
      </c>
      <c r="G9109" t="s">
        <v>27</v>
      </c>
      <c r="H9109" s="4">
        <v>45777.542928240742</v>
      </c>
      <c r="I9109" t="b">
        <v>0</v>
      </c>
      <c r="J9109" t="b">
        <v>1</v>
      </c>
      <c r="K9109" t="s">
        <v>24</v>
      </c>
      <c r="L9109" t="s">
        <v>22</v>
      </c>
      <c r="M9109">
        <v>138100</v>
      </c>
      <c r="O9109" t="s">
        <v>11993</v>
      </c>
      <c r="P9109" t="s">
        <v>11994</v>
      </c>
    </row>
    <row r="9110" spans="1:16" x14ac:dyDescent="0.25">
      <c r="A9110" t="s">
        <v>2</v>
      </c>
      <c r="B9110" t="s">
        <v>11995</v>
      </c>
      <c r="C9110" t="s">
        <v>693</v>
      </c>
      <c r="D9110" t="s">
        <v>3600</v>
      </c>
      <c r="E9110" t="s">
        <v>51</v>
      </c>
      <c r="F9110" t="b">
        <v>0</v>
      </c>
      <c r="G9110" t="s">
        <v>27</v>
      </c>
      <c r="H9110" s="4">
        <v>45777.543229166673</v>
      </c>
      <c r="I9110" t="b">
        <v>1</v>
      </c>
      <c r="J9110" t="b">
        <v>0</v>
      </c>
      <c r="K9110" t="s">
        <v>24</v>
      </c>
      <c r="L9110" t="s">
        <v>36</v>
      </c>
      <c r="N9110">
        <v>40</v>
      </c>
      <c r="O9110" t="s">
        <v>11996</v>
      </c>
      <c r="P9110" t="s">
        <v>11997</v>
      </c>
    </row>
    <row r="9111" spans="1:16" x14ac:dyDescent="0.25">
      <c r="A9111" t="s">
        <v>0</v>
      </c>
      <c r="B9111" t="s">
        <v>4393</v>
      </c>
      <c r="C9111" t="s">
        <v>39</v>
      </c>
      <c r="D9111" t="s">
        <v>4092</v>
      </c>
      <c r="E9111" t="s">
        <v>51</v>
      </c>
      <c r="F9111" t="b">
        <v>1</v>
      </c>
      <c r="G9111" t="s">
        <v>760</v>
      </c>
      <c r="H9111" s="4">
        <v>45777.546875</v>
      </c>
      <c r="I9111" t="b">
        <v>1</v>
      </c>
      <c r="J9111" t="b">
        <v>0</v>
      </c>
      <c r="K9111" t="s">
        <v>760</v>
      </c>
      <c r="L9111" t="s">
        <v>36</v>
      </c>
      <c r="N9111">
        <v>8</v>
      </c>
      <c r="O9111" t="s">
        <v>761</v>
      </c>
    </row>
    <row r="9112" spans="1:16" x14ac:dyDescent="0.25">
      <c r="A9112" t="s">
        <v>1</v>
      </c>
      <c r="B9112" t="s">
        <v>11998</v>
      </c>
      <c r="C9112" t="s">
        <v>1240</v>
      </c>
      <c r="D9112" t="s">
        <v>7852</v>
      </c>
      <c r="E9112" t="s">
        <v>20</v>
      </c>
      <c r="F9112" t="b">
        <v>0</v>
      </c>
      <c r="G9112" t="s">
        <v>27</v>
      </c>
      <c r="H9112" s="4">
        <v>45777.584340277783</v>
      </c>
      <c r="I9112" t="b">
        <v>0</v>
      </c>
      <c r="J9112" t="b">
        <v>1</v>
      </c>
      <c r="K9112" t="s">
        <v>24</v>
      </c>
      <c r="L9112" t="s">
        <v>22</v>
      </c>
      <c r="M9112">
        <v>45000</v>
      </c>
      <c r="O9112" t="s">
        <v>2897</v>
      </c>
      <c r="P9112" t="s">
        <v>1749</v>
      </c>
    </row>
    <row r="9113" spans="1:16" x14ac:dyDescent="0.25">
      <c r="A9113" t="s">
        <v>19</v>
      </c>
      <c r="B9113" t="s">
        <v>9940</v>
      </c>
      <c r="C9113" t="s">
        <v>555</v>
      </c>
      <c r="D9113" t="s">
        <v>3956</v>
      </c>
      <c r="E9113" t="s">
        <v>20</v>
      </c>
      <c r="F9113" t="b">
        <v>0</v>
      </c>
      <c r="G9113" t="s">
        <v>30</v>
      </c>
      <c r="H9113" s="4">
        <v>45777.584976851853</v>
      </c>
      <c r="I9113" t="b">
        <v>0</v>
      </c>
      <c r="J9113" t="b">
        <v>1</v>
      </c>
      <c r="K9113" t="s">
        <v>24</v>
      </c>
      <c r="L9113" t="s">
        <v>36</v>
      </c>
      <c r="N9113">
        <v>40.81500244140625</v>
      </c>
      <c r="O9113" t="s">
        <v>75</v>
      </c>
      <c r="P9113" t="s">
        <v>9941</v>
      </c>
    </row>
    <row r="9114" spans="1:16" x14ac:dyDescent="0.25">
      <c r="A9114" t="s">
        <v>89</v>
      </c>
      <c r="B9114" t="s">
        <v>10598</v>
      </c>
      <c r="C9114" t="s">
        <v>39</v>
      </c>
      <c r="D9114" t="s">
        <v>3972</v>
      </c>
      <c r="E9114" t="s">
        <v>20</v>
      </c>
      <c r="F9114" t="b">
        <v>1</v>
      </c>
      <c r="G9114" t="s">
        <v>27</v>
      </c>
      <c r="H9114" s="4">
        <v>45777.627164351848</v>
      </c>
      <c r="I9114" t="b">
        <v>1</v>
      </c>
      <c r="J9114" t="b">
        <v>1</v>
      </c>
      <c r="K9114" t="s">
        <v>24</v>
      </c>
      <c r="L9114" t="s">
        <v>22</v>
      </c>
      <c r="M9114">
        <v>192500</v>
      </c>
      <c r="O9114" t="s">
        <v>123</v>
      </c>
      <c r="P9114" t="s">
        <v>10599</v>
      </c>
    </row>
    <row r="9115" spans="1:16" x14ac:dyDescent="0.25">
      <c r="A9115" t="s">
        <v>25</v>
      </c>
      <c r="B9115" t="s">
        <v>25</v>
      </c>
      <c r="C9115" t="s">
        <v>555</v>
      </c>
      <c r="D9115" t="s">
        <v>4083</v>
      </c>
      <c r="E9115" t="s">
        <v>20</v>
      </c>
      <c r="F9115" t="b">
        <v>0</v>
      </c>
      <c r="G9115" t="s">
        <v>30</v>
      </c>
      <c r="H9115" s="4">
        <v>45777.627523148149</v>
      </c>
      <c r="I9115" t="b">
        <v>0</v>
      </c>
      <c r="J9115" t="b">
        <v>1</v>
      </c>
      <c r="K9115" t="s">
        <v>24</v>
      </c>
      <c r="L9115" t="s">
        <v>36</v>
      </c>
      <c r="N9115">
        <v>25.2400016784668</v>
      </c>
      <c r="O9115" t="s">
        <v>2075</v>
      </c>
      <c r="P9115" t="s">
        <v>6152</v>
      </c>
    </row>
    <row r="9116" spans="1:16" x14ac:dyDescent="0.25">
      <c r="A9116" t="s">
        <v>2</v>
      </c>
      <c r="B9116" t="s">
        <v>11999</v>
      </c>
      <c r="C9116" t="s">
        <v>12000</v>
      </c>
      <c r="D9116" t="s">
        <v>3828</v>
      </c>
      <c r="E9116" t="s">
        <v>20</v>
      </c>
      <c r="F9116" t="b">
        <v>0</v>
      </c>
      <c r="G9116" t="s">
        <v>41</v>
      </c>
      <c r="H9116" s="4">
        <v>45777.710231481477</v>
      </c>
      <c r="I9116" t="b">
        <v>0</v>
      </c>
      <c r="J9116" t="b">
        <v>1</v>
      </c>
      <c r="K9116" t="s">
        <v>24</v>
      </c>
      <c r="L9116" t="s">
        <v>22</v>
      </c>
      <c r="M9116">
        <v>75000</v>
      </c>
      <c r="O9116" t="s">
        <v>12001</v>
      </c>
      <c r="P9116" t="s">
        <v>12002</v>
      </c>
    </row>
    <row r="9117" spans="1:16" x14ac:dyDescent="0.25">
      <c r="A9117" t="s">
        <v>2</v>
      </c>
      <c r="B9117" t="s">
        <v>6768</v>
      </c>
      <c r="C9117" t="s">
        <v>5286</v>
      </c>
      <c r="D9117" t="s">
        <v>5242</v>
      </c>
      <c r="E9117" t="s">
        <v>20</v>
      </c>
      <c r="F9117" t="b">
        <v>0</v>
      </c>
      <c r="G9117" t="s">
        <v>27</v>
      </c>
      <c r="H9117" s="4">
        <v>45777.710601851853</v>
      </c>
      <c r="I9117" t="b">
        <v>0</v>
      </c>
      <c r="J9117" t="b">
        <v>1</v>
      </c>
      <c r="K9117" t="s">
        <v>24</v>
      </c>
      <c r="L9117" t="s">
        <v>22</v>
      </c>
      <c r="M9117">
        <v>165000</v>
      </c>
      <c r="O9117" t="s">
        <v>2912</v>
      </c>
      <c r="P9117" t="s">
        <v>6769</v>
      </c>
    </row>
    <row r="9118" spans="1:16" x14ac:dyDescent="0.25">
      <c r="A9118" t="s">
        <v>25</v>
      </c>
      <c r="B9118" t="s">
        <v>12010</v>
      </c>
      <c r="C9118" t="s">
        <v>203</v>
      </c>
      <c r="D9118" t="s">
        <v>3972</v>
      </c>
      <c r="E9118" t="s">
        <v>20</v>
      </c>
      <c r="F9118" t="b">
        <v>0</v>
      </c>
      <c r="G9118" t="s">
        <v>23</v>
      </c>
      <c r="H9118" s="4">
        <v>45777.727685185193</v>
      </c>
      <c r="I9118" t="b">
        <v>0</v>
      </c>
      <c r="J9118" t="b">
        <v>1</v>
      </c>
      <c r="K9118" t="s">
        <v>24</v>
      </c>
      <c r="L9118" t="s">
        <v>22</v>
      </c>
      <c r="M9118">
        <v>95000</v>
      </c>
      <c r="O9118" t="s">
        <v>12011</v>
      </c>
      <c r="P9118" t="s">
        <v>2804</v>
      </c>
    </row>
    <row r="9119" spans="1:16" x14ac:dyDescent="0.25">
      <c r="A9119" t="s">
        <v>28</v>
      </c>
      <c r="B9119" t="s">
        <v>10519</v>
      </c>
      <c r="C9119" t="s">
        <v>39</v>
      </c>
      <c r="D9119" t="s">
        <v>7165</v>
      </c>
      <c r="F9119" t="b">
        <v>1</v>
      </c>
      <c r="G9119" t="s">
        <v>414</v>
      </c>
      <c r="H9119" s="4">
        <v>45777.73128472222</v>
      </c>
      <c r="I9119" t="b">
        <v>0</v>
      </c>
      <c r="J9119" t="b">
        <v>0</v>
      </c>
      <c r="K9119" t="s">
        <v>414</v>
      </c>
      <c r="L9119" t="s">
        <v>36</v>
      </c>
      <c r="N9119">
        <v>50</v>
      </c>
      <c r="O9119" t="s">
        <v>1667</v>
      </c>
    </row>
    <row r="9120" spans="1:16" x14ac:dyDescent="0.25">
      <c r="A9120" t="s">
        <v>2</v>
      </c>
      <c r="B9120" t="s">
        <v>8529</v>
      </c>
      <c r="C9120" t="s">
        <v>26</v>
      </c>
      <c r="D9120" t="s">
        <v>3956</v>
      </c>
      <c r="E9120" t="s">
        <v>20</v>
      </c>
      <c r="F9120" t="b">
        <v>0</v>
      </c>
      <c r="G9120" t="s">
        <v>23</v>
      </c>
      <c r="H9120" s="4">
        <v>45777.768310185187</v>
      </c>
      <c r="I9120" t="b">
        <v>0</v>
      </c>
      <c r="J9120" t="b">
        <v>1</v>
      </c>
      <c r="K9120" t="s">
        <v>24</v>
      </c>
      <c r="L9120" t="s">
        <v>36</v>
      </c>
      <c r="N9120">
        <v>61.159996032714837</v>
      </c>
      <c r="O9120" t="s">
        <v>8530</v>
      </c>
      <c r="P9120" t="s">
        <v>8531</v>
      </c>
    </row>
    <row r="9121" spans="1:16" x14ac:dyDescent="0.25">
      <c r="A9121" t="s">
        <v>1</v>
      </c>
      <c r="B9121" t="s">
        <v>264</v>
      </c>
      <c r="C9121" t="s">
        <v>304</v>
      </c>
      <c r="D9121" t="s">
        <v>3972</v>
      </c>
      <c r="E9121" t="s">
        <v>20</v>
      </c>
      <c r="F9121" t="b">
        <v>0</v>
      </c>
      <c r="G9121" t="s">
        <v>27</v>
      </c>
      <c r="H9121" s="4">
        <v>45777.792581018519</v>
      </c>
      <c r="I9121" t="b">
        <v>0</v>
      </c>
      <c r="J9121" t="b">
        <v>0</v>
      </c>
      <c r="K9121" t="s">
        <v>24</v>
      </c>
      <c r="L9121" t="s">
        <v>22</v>
      </c>
      <c r="M9121">
        <v>135000</v>
      </c>
      <c r="O9121" t="s">
        <v>12003</v>
      </c>
      <c r="P9121" t="s">
        <v>12004</v>
      </c>
    </row>
    <row r="9122" spans="1:16" x14ac:dyDescent="0.25">
      <c r="A9122" t="s">
        <v>25</v>
      </c>
      <c r="B9122" t="s">
        <v>8198</v>
      </c>
      <c r="C9122" t="s">
        <v>985</v>
      </c>
      <c r="D9122" t="s">
        <v>3972</v>
      </c>
      <c r="E9122" t="s">
        <v>51</v>
      </c>
      <c r="F9122" t="b">
        <v>0</v>
      </c>
      <c r="G9122" t="s">
        <v>27</v>
      </c>
      <c r="H9122" s="4">
        <v>45777.833414351851</v>
      </c>
      <c r="I9122" t="b">
        <v>0</v>
      </c>
      <c r="J9122" t="b">
        <v>0</v>
      </c>
      <c r="K9122" t="s">
        <v>24</v>
      </c>
      <c r="L9122" t="s">
        <v>36</v>
      </c>
      <c r="N9122">
        <v>75.5</v>
      </c>
      <c r="O9122" t="s">
        <v>1392</v>
      </c>
      <c r="P9122" t="s">
        <v>2754</v>
      </c>
    </row>
    <row r="9123" spans="1:16" x14ac:dyDescent="0.25">
      <c r="A9123" t="s">
        <v>1</v>
      </c>
      <c r="B9123" t="s">
        <v>4940</v>
      </c>
      <c r="C9123" t="s">
        <v>2154</v>
      </c>
      <c r="D9123" t="s">
        <v>3972</v>
      </c>
      <c r="E9123" t="s">
        <v>20</v>
      </c>
      <c r="F9123" t="b">
        <v>0</v>
      </c>
      <c r="G9123" t="s">
        <v>27</v>
      </c>
      <c r="H9123" s="4">
        <v>45777.849606481483</v>
      </c>
      <c r="I9123" t="b">
        <v>0</v>
      </c>
      <c r="J9123" t="b">
        <v>0</v>
      </c>
      <c r="K9123" t="s">
        <v>24</v>
      </c>
      <c r="L9123" t="s">
        <v>22</v>
      </c>
      <c r="M9123">
        <v>177500</v>
      </c>
      <c r="O9123" t="s">
        <v>381</v>
      </c>
      <c r="P9123" t="s">
        <v>4941</v>
      </c>
    </row>
    <row r="9124" spans="1:16" x14ac:dyDescent="0.25">
      <c r="A9124" t="s">
        <v>0</v>
      </c>
      <c r="B9124" t="s">
        <v>7591</v>
      </c>
      <c r="C9124" t="s">
        <v>82</v>
      </c>
      <c r="D9124" t="s">
        <v>3972</v>
      </c>
      <c r="E9124" t="s">
        <v>20</v>
      </c>
      <c r="F9124" t="b">
        <v>0</v>
      </c>
      <c r="G9124" t="s">
        <v>27</v>
      </c>
      <c r="H9124" s="4">
        <v>45777.8750462963</v>
      </c>
      <c r="I9124" t="b">
        <v>0</v>
      </c>
      <c r="J9124" t="b">
        <v>1</v>
      </c>
      <c r="K9124" t="s">
        <v>24</v>
      </c>
      <c r="L9124" t="s">
        <v>22</v>
      </c>
      <c r="M9124">
        <v>130000</v>
      </c>
      <c r="O9124" t="s">
        <v>387</v>
      </c>
      <c r="P9124" t="s">
        <v>7592</v>
      </c>
    </row>
    <row r="9125" spans="1:16" x14ac:dyDescent="0.25">
      <c r="A9125" t="s">
        <v>2</v>
      </c>
      <c r="B9125" t="s">
        <v>195</v>
      </c>
      <c r="C9125" t="s">
        <v>1243</v>
      </c>
      <c r="D9125" t="s">
        <v>4034</v>
      </c>
      <c r="E9125" t="s">
        <v>20</v>
      </c>
      <c r="F9125" t="b">
        <v>0</v>
      </c>
      <c r="G9125" t="s">
        <v>414</v>
      </c>
      <c r="H9125" s="4">
        <v>45777.882592592592</v>
      </c>
      <c r="I9125" t="b">
        <v>0</v>
      </c>
      <c r="J9125" t="b">
        <v>0</v>
      </c>
      <c r="K9125" t="s">
        <v>414</v>
      </c>
      <c r="L9125" t="s">
        <v>22</v>
      </c>
      <c r="M9125">
        <v>83999.5</v>
      </c>
      <c r="O9125" t="s">
        <v>695</v>
      </c>
      <c r="P9125" t="s">
        <v>7261</v>
      </c>
    </row>
    <row r="9126" spans="1:16" x14ac:dyDescent="0.25">
      <c r="A9126" t="s">
        <v>0</v>
      </c>
      <c r="B9126" t="s">
        <v>8418</v>
      </c>
      <c r="C9126" t="s">
        <v>167</v>
      </c>
      <c r="D9126" t="s">
        <v>2208</v>
      </c>
      <c r="E9126" t="s">
        <v>20</v>
      </c>
      <c r="F9126" t="b">
        <v>0</v>
      </c>
      <c r="G9126" t="s">
        <v>35</v>
      </c>
      <c r="H9126" s="4">
        <v>45777.917303240742</v>
      </c>
      <c r="I9126" t="b">
        <v>0</v>
      </c>
      <c r="J9126" t="b">
        <v>1</v>
      </c>
      <c r="K9126" t="s">
        <v>24</v>
      </c>
      <c r="L9126" t="s">
        <v>22</v>
      </c>
      <c r="M9126">
        <v>172000</v>
      </c>
      <c r="O9126" t="s">
        <v>8419</v>
      </c>
      <c r="P9126" t="s">
        <v>274</v>
      </c>
    </row>
    <row r="9127" spans="1:16" x14ac:dyDescent="0.25">
      <c r="A9127" t="s">
        <v>19</v>
      </c>
      <c r="B9127" t="s">
        <v>12005</v>
      </c>
      <c r="C9127" t="s">
        <v>82</v>
      </c>
      <c r="D9127" t="s">
        <v>3972</v>
      </c>
      <c r="E9127" t="s">
        <v>20</v>
      </c>
      <c r="F9127" t="b">
        <v>0</v>
      </c>
      <c r="G9127" t="s">
        <v>27</v>
      </c>
      <c r="H9127" s="4">
        <v>45777.958379629628</v>
      </c>
      <c r="I9127" t="b">
        <v>1</v>
      </c>
      <c r="J9127" t="b">
        <v>1</v>
      </c>
      <c r="K9127" t="s">
        <v>24</v>
      </c>
      <c r="L9127" t="s">
        <v>22</v>
      </c>
      <c r="M9127">
        <v>211500</v>
      </c>
      <c r="O9127" t="s">
        <v>12006</v>
      </c>
    </row>
    <row r="9128" spans="1:16" x14ac:dyDescent="0.25">
      <c r="A9128" t="s">
        <v>0</v>
      </c>
      <c r="B9128" t="s">
        <v>1246</v>
      </c>
      <c r="C9128" t="s">
        <v>5179</v>
      </c>
      <c r="D9128" t="s">
        <v>2208</v>
      </c>
      <c r="E9128" t="s">
        <v>20</v>
      </c>
      <c r="F9128" t="b">
        <v>0</v>
      </c>
      <c r="G9128" t="s">
        <v>27</v>
      </c>
      <c r="H9128" s="4">
        <v>45777.958460648151</v>
      </c>
      <c r="I9128" t="b">
        <v>0</v>
      </c>
      <c r="J9128" t="b">
        <v>0</v>
      </c>
      <c r="K9128" t="s">
        <v>24</v>
      </c>
      <c r="L9128" t="s">
        <v>22</v>
      </c>
      <c r="M9128">
        <v>110000</v>
      </c>
      <c r="O9128" t="s">
        <v>5180</v>
      </c>
      <c r="P9128" t="s">
        <v>5181</v>
      </c>
    </row>
    <row r="9129" spans="1:16" x14ac:dyDescent="0.25">
      <c r="A9129" t="s">
        <v>19</v>
      </c>
      <c r="B9129" t="s">
        <v>12007</v>
      </c>
      <c r="C9129" t="s">
        <v>71</v>
      </c>
      <c r="D9129" t="s">
        <v>3972</v>
      </c>
      <c r="E9129" t="s">
        <v>20</v>
      </c>
      <c r="F9129" t="b">
        <v>0</v>
      </c>
      <c r="G9129" t="s">
        <v>27</v>
      </c>
      <c r="H9129" s="4">
        <v>45777.960034722222</v>
      </c>
      <c r="I9129" t="b">
        <v>1</v>
      </c>
      <c r="J9129" t="b">
        <v>1</v>
      </c>
      <c r="K9129" t="s">
        <v>24</v>
      </c>
      <c r="L9129" t="s">
        <v>22</v>
      </c>
      <c r="M9129">
        <v>160000</v>
      </c>
      <c r="O9129" t="s">
        <v>1172</v>
      </c>
      <c r="P9129" t="s">
        <v>582</v>
      </c>
    </row>
    <row r="9130" spans="1:16" x14ac:dyDescent="0.25">
      <c r="A9130" t="s">
        <v>2</v>
      </c>
      <c r="B9130" t="s">
        <v>2314</v>
      </c>
      <c r="C9130" t="s">
        <v>114</v>
      </c>
      <c r="D9130" t="s">
        <v>3972</v>
      </c>
      <c r="E9130" t="s">
        <v>20</v>
      </c>
      <c r="F9130" t="b">
        <v>0</v>
      </c>
      <c r="G9130" t="s">
        <v>27</v>
      </c>
      <c r="H9130" s="4">
        <v>45777.960069444453</v>
      </c>
      <c r="I9130" t="b">
        <v>0</v>
      </c>
      <c r="J9130" t="b">
        <v>1</v>
      </c>
      <c r="K9130" t="s">
        <v>24</v>
      </c>
      <c r="L9130" t="s">
        <v>22</v>
      </c>
      <c r="M9130">
        <v>162000</v>
      </c>
      <c r="O9130" t="s">
        <v>173</v>
      </c>
      <c r="P9130" t="s">
        <v>12008</v>
      </c>
    </row>
    <row r="9131" spans="1:16" x14ac:dyDescent="0.25">
      <c r="A9131" t="s">
        <v>0</v>
      </c>
      <c r="B9131" t="s">
        <v>11986</v>
      </c>
      <c r="C9131" t="s">
        <v>953</v>
      </c>
      <c r="D9131" t="s">
        <v>3972</v>
      </c>
      <c r="E9131" t="s">
        <v>20</v>
      </c>
      <c r="F9131" t="b">
        <v>0</v>
      </c>
      <c r="G9131" t="s">
        <v>30</v>
      </c>
      <c r="H9131" s="4">
        <v>45778.000543981478</v>
      </c>
      <c r="I9131" t="b">
        <v>1</v>
      </c>
      <c r="J9131" t="b">
        <v>1</v>
      </c>
      <c r="K9131" t="s">
        <v>24</v>
      </c>
      <c r="L9131" t="s">
        <v>22</v>
      </c>
      <c r="M9131">
        <v>109000</v>
      </c>
      <c r="O9131" t="s">
        <v>954</v>
      </c>
      <c r="P9131" t="s">
        <v>11987</v>
      </c>
    </row>
    <row r="9132" spans="1:16" x14ac:dyDescent="0.25">
      <c r="A9132" t="s">
        <v>2</v>
      </c>
      <c r="B9132" t="s">
        <v>2</v>
      </c>
      <c r="C9132" t="s">
        <v>801</v>
      </c>
      <c r="D9132" t="s">
        <v>4752</v>
      </c>
      <c r="E9132" t="s">
        <v>20</v>
      </c>
      <c r="F9132" t="b">
        <v>0</v>
      </c>
      <c r="G9132" t="s">
        <v>27</v>
      </c>
      <c r="H9132" s="4">
        <v>45778.001631944448</v>
      </c>
      <c r="I9132" t="b">
        <v>1</v>
      </c>
      <c r="J9132" t="b">
        <v>0</v>
      </c>
      <c r="K9132" t="s">
        <v>24</v>
      </c>
      <c r="L9132" t="s">
        <v>22</v>
      </c>
      <c r="M9132">
        <v>140000</v>
      </c>
      <c r="O9132" t="s">
        <v>289</v>
      </c>
      <c r="P9132" t="s">
        <v>710</v>
      </c>
    </row>
    <row r="9133" spans="1:16" x14ac:dyDescent="0.25">
      <c r="A9133" t="s">
        <v>2</v>
      </c>
      <c r="B9133" t="s">
        <v>1059</v>
      </c>
      <c r="C9133" t="s">
        <v>10627</v>
      </c>
      <c r="D9133" t="s">
        <v>5122</v>
      </c>
      <c r="E9133" t="s">
        <v>20</v>
      </c>
      <c r="F9133" t="b">
        <v>0</v>
      </c>
      <c r="G9133" t="s">
        <v>27</v>
      </c>
      <c r="H9133" s="4">
        <v>45778.002025462964</v>
      </c>
      <c r="I9133" t="b">
        <v>0</v>
      </c>
      <c r="J9133" t="b">
        <v>1</v>
      </c>
      <c r="K9133" t="s">
        <v>24</v>
      </c>
      <c r="L9133" t="s">
        <v>22</v>
      </c>
      <c r="M9133">
        <v>135000</v>
      </c>
      <c r="O9133" t="s">
        <v>428</v>
      </c>
      <c r="P9133" t="s">
        <v>4239</v>
      </c>
    </row>
    <row r="9134" spans="1:16" x14ac:dyDescent="0.25">
      <c r="A9134" t="s">
        <v>2</v>
      </c>
      <c r="B9134" t="s">
        <v>117</v>
      </c>
      <c r="C9134" t="s">
        <v>889</v>
      </c>
      <c r="D9134" t="s">
        <v>4083</v>
      </c>
      <c r="E9134" t="s">
        <v>20</v>
      </c>
      <c r="F9134" t="b">
        <v>0</v>
      </c>
      <c r="G9134" t="s">
        <v>41</v>
      </c>
      <c r="H9134" s="4">
        <v>45778.002152777779</v>
      </c>
      <c r="I9134" t="b">
        <v>0</v>
      </c>
      <c r="J9134" t="b">
        <v>0</v>
      </c>
      <c r="K9134" t="s">
        <v>24</v>
      </c>
      <c r="L9134" t="s">
        <v>22</v>
      </c>
      <c r="M9134">
        <v>189000</v>
      </c>
      <c r="O9134" t="s">
        <v>772</v>
      </c>
      <c r="P9134" t="s">
        <v>1161</v>
      </c>
    </row>
    <row r="9135" spans="1:16" x14ac:dyDescent="0.25">
      <c r="A9135" t="s">
        <v>2</v>
      </c>
      <c r="B9135" t="s">
        <v>11988</v>
      </c>
      <c r="C9135" t="s">
        <v>2293</v>
      </c>
      <c r="D9135" t="s">
        <v>5122</v>
      </c>
      <c r="E9135" t="s">
        <v>20</v>
      </c>
      <c r="F9135" t="b">
        <v>0</v>
      </c>
      <c r="G9135" t="s">
        <v>52</v>
      </c>
      <c r="H9135" s="4">
        <v>45778.003472222219</v>
      </c>
      <c r="I9135" t="b">
        <v>0</v>
      </c>
      <c r="J9135" t="b">
        <v>0</v>
      </c>
      <c r="K9135" t="s">
        <v>24</v>
      </c>
      <c r="L9135" t="s">
        <v>22</v>
      </c>
      <c r="M9135">
        <v>100000</v>
      </c>
      <c r="O9135" t="s">
        <v>374</v>
      </c>
      <c r="P9135" t="s">
        <v>11989</v>
      </c>
    </row>
    <row r="9136" spans="1:16" x14ac:dyDescent="0.25">
      <c r="A9136" t="s">
        <v>2</v>
      </c>
      <c r="B9136" t="s">
        <v>6104</v>
      </c>
      <c r="C9136" t="s">
        <v>939</v>
      </c>
      <c r="D9136" t="s">
        <v>4034</v>
      </c>
      <c r="E9136" t="s">
        <v>20</v>
      </c>
      <c r="F9136" t="b">
        <v>0</v>
      </c>
      <c r="G9136" t="s">
        <v>158</v>
      </c>
      <c r="H9136" s="4">
        <v>45778.00409722222</v>
      </c>
      <c r="I9136" t="b">
        <v>0</v>
      </c>
      <c r="J9136" t="b">
        <v>0</v>
      </c>
      <c r="K9136" t="s">
        <v>158</v>
      </c>
      <c r="L9136" t="s">
        <v>22</v>
      </c>
      <c r="M9136">
        <v>68730</v>
      </c>
      <c r="O9136" t="s">
        <v>2768</v>
      </c>
      <c r="P9136" t="s">
        <v>6105</v>
      </c>
    </row>
    <row r="9137" spans="1:16" x14ac:dyDescent="0.25">
      <c r="A9137" t="s">
        <v>25</v>
      </c>
      <c r="B9137" t="s">
        <v>11990</v>
      </c>
      <c r="C9137" t="s">
        <v>42</v>
      </c>
      <c r="D9137" t="s">
        <v>2208</v>
      </c>
      <c r="E9137" t="s">
        <v>20</v>
      </c>
      <c r="F9137" t="b">
        <v>0</v>
      </c>
      <c r="G9137" t="s">
        <v>41</v>
      </c>
      <c r="H9137" s="4">
        <v>45778.250219907408</v>
      </c>
      <c r="I9137" t="b">
        <v>0</v>
      </c>
      <c r="J9137" t="b">
        <v>1</v>
      </c>
      <c r="K9137" t="s">
        <v>24</v>
      </c>
      <c r="L9137" t="s">
        <v>22</v>
      </c>
      <c r="M9137">
        <v>153000</v>
      </c>
      <c r="O9137" t="s">
        <v>428</v>
      </c>
      <c r="P9137" t="s">
        <v>11991</v>
      </c>
    </row>
    <row r="9138" spans="1:16" x14ac:dyDescent="0.25">
      <c r="A9138" t="s">
        <v>0</v>
      </c>
      <c r="B9138" t="s">
        <v>0</v>
      </c>
      <c r="C9138" t="s">
        <v>585</v>
      </c>
      <c r="D9138" t="s">
        <v>3828</v>
      </c>
      <c r="E9138" t="s">
        <v>20</v>
      </c>
      <c r="F9138" t="b">
        <v>0</v>
      </c>
      <c r="G9138" t="s">
        <v>41</v>
      </c>
      <c r="H9138" s="4">
        <v>45778.250277777777</v>
      </c>
      <c r="I9138" t="b">
        <v>0</v>
      </c>
      <c r="J9138" t="b">
        <v>0</v>
      </c>
      <c r="K9138" t="s">
        <v>24</v>
      </c>
      <c r="L9138" t="s">
        <v>36</v>
      </c>
      <c r="N9138">
        <v>38.650001525878913</v>
      </c>
      <c r="O9138" t="s">
        <v>4415</v>
      </c>
    </row>
    <row r="9139" spans="1:16" x14ac:dyDescent="0.25">
      <c r="A9139" t="s">
        <v>1</v>
      </c>
      <c r="B9139" t="s">
        <v>5431</v>
      </c>
      <c r="C9139" t="s">
        <v>5432</v>
      </c>
      <c r="D9139" t="s">
        <v>4301</v>
      </c>
      <c r="E9139" t="s">
        <v>20</v>
      </c>
      <c r="F9139" t="b">
        <v>0</v>
      </c>
      <c r="G9139" t="s">
        <v>35</v>
      </c>
      <c r="H9139" s="4">
        <v>45778.251527777778</v>
      </c>
      <c r="I9139" t="b">
        <v>0</v>
      </c>
      <c r="J9139" t="b">
        <v>0</v>
      </c>
      <c r="K9139" t="s">
        <v>24</v>
      </c>
      <c r="L9139" t="s">
        <v>22</v>
      </c>
      <c r="M9139">
        <v>105383</v>
      </c>
      <c r="O9139" t="s">
        <v>5433</v>
      </c>
    </row>
    <row r="9140" spans="1:16" x14ac:dyDescent="0.25">
      <c r="A9140" t="s">
        <v>1</v>
      </c>
      <c r="B9140" t="s">
        <v>6868</v>
      </c>
      <c r="C9140" t="s">
        <v>953</v>
      </c>
      <c r="D9140" t="s">
        <v>5534</v>
      </c>
      <c r="E9140" t="s">
        <v>20</v>
      </c>
      <c r="F9140" t="b">
        <v>0</v>
      </c>
      <c r="G9140" t="s">
        <v>30</v>
      </c>
      <c r="H9140" s="4">
        <v>45778.252025462964</v>
      </c>
      <c r="I9140" t="b">
        <v>0</v>
      </c>
      <c r="J9140" t="b">
        <v>1</v>
      </c>
      <c r="K9140" t="s">
        <v>24</v>
      </c>
      <c r="L9140" t="s">
        <v>22</v>
      </c>
      <c r="M9140">
        <v>108267</v>
      </c>
      <c r="O9140" t="s">
        <v>6869</v>
      </c>
      <c r="P9140" t="s">
        <v>6366</v>
      </c>
    </row>
    <row r="9141" spans="1:16" x14ac:dyDescent="0.25">
      <c r="A9141" t="s">
        <v>40</v>
      </c>
      <c r="B9141" t="s">
        <v>57</v>
      </c>
      <c r="C9141" t="s">
        <v>44</v>
      </c>
      <c r="D9141" t="s">
        <v>3969</v>
      </c>
      <c r="E9141" t="s">
        <v>20</v>
      </c>
      <c r="F9141" t="b">
        <v>0</v>
      </c>
      <c r="G9141" t="s">
        <v>41</v>
      </c>
      <c r="H9141" s="4">
        <v>45778.252106481479</v>
      </c>
      <c r="I9141" t="b">
        <v>0</v>
      </c>
      <c r="J9141" t="b">
        <v>0</v>
      </c>
      <c r="K9141" t="s">
        <v>24</v>
      </c>
      <c r="L9141" t="s">
        <v>22</v>
      </c>
      <c r="M9141">
        <v>155000</v>
      </c>
      <c r="O9141" t="s">
        <v>5437</v>
      </c>
      <c r="P9141" t="s">
        <v>5438</v>
      </c>
    </row>
    <row r="9142" spans="1:16" x14ac:dyDescent="0.25">
      <c r="A9142" t="s">
        <v>0</v>
      </c>
      <c r="B9142" t="s">
        <v>8806</v>
      </c>
      <c r="C9142" t="s">
        <v>39</v>
      </c>
      <c r="D9142" t="s">
        <v>2208</v>
      </c>
      <c r="E9142" t="s">
        <v>20</v>
      </c>
      <c r="F9142" t="b">
        <v>1</v>
      </c>
      <c r="G9142" t="s">
        <v>1247</v>
      </c>
      <c r="H9142" s="4">
        <v>45778.277222222219</v>
      </c>
      <c r="I9142" t="b">
        <v>0</v>
      </c>
      <c r="J9142" t="b">
        <v>0</v>
      </c>
      <c r="K9142" t="s">
        <v>1247</v>
      </c>
      <c r="L9142" t="s">
        <v>22</v>
      </c>
      <c r="M9142">
        <v>80000</v>
      </c>
      <c r="O9142" t="s">
        <v>12012</v>
      </c>
      <c r="P9142" t="s">
        <v>8808</v>
      </c>
    </row>
    <row r="9143" spans="1:16" x14ac:dyDescent="0.25">
      <c r="A9143" t="s">
        <v>40</v>
      </c>
      <c r="B9143" t="s">
        <v>2410</v>
      </c>
      <c r="C9143" t="s">
        <v>4316</v>
      </c>
      <c r="D9143" t="s">
        <v>3108</v>
      </c>
      <c r="E9143" t="s">
        <v>20</v>
      </c>
      <c r="F9143" t="b">
        <v>0</v>
      </c>
      <c r="G9143" t="s">
        <v>4317</v>
      </c>
      <c r="H9143" s="4">
        <v>45778.292534722219</v>
      </c>
      <c r="I9143" t="b">
        <v>1</v>
      </c>
      <c r="J9143" t="b">
        <v>0</v>
      </c>
      <c r="K9143" t="s">
        <v>4317</v>
      </c>
      <c r="L9143" t="s">
        <v>22</v>
      </c>
      <c r="M9143">
        <v>24000</v>
      </c>
      <c r="O9143" t="s">
        <v>2018</v>
      </c>
      <c r="P9143" t="s">
        <v>4318</v>
      </c>
    </row>
    <row r="9144" spans="1:16" x14ac:dyDescent="0.25">
      <c r="A9144" t="s">
        <v>25</v>
      </c>
      <c r="B9144" t="s">
        <v>9112</v>
      </c>
      <c r="C9144" t="s">
        <v>1099</v>
      </c>
      <c r="D9144" t="s">
        <v>3956</v>
      </c>
      <c r="E9144" t="s">
        <v>34</v>
      </c>
      <c r="F9144" t="b">
        <v>0</v>
      </c>
      <c r="G9144" t="s">
        <v>27</v>
      </c>
      <c r="H9144" s="4">
        <v>45778.416770833333</v>
      </c>
      <c r="I9144" t="b">
        <v>1</v>
      </c>
      <c r="J9144" t="b">
        <v>0</v>
      </c>
      <c r="K9144" t="s">
        <v>24</v>
      </c>
      <c r="L9144" t="s">
        <v>36</v>
      </c>
      <c r="N9144">
        <v>27.979999542236332</v>
      </c>
      <c r="O9144" t="s">
        <v>319</v>
      </c>
      <c r="P9144" t="s">
        <v>2128</v>
      </c>
    </row>
    <row r="9145" spans="1:16" x14ac:dyDescent="0.25">
      <c r="A9145" t="s">
        <v>0</v>
      </c>
      <c r="B9145" t="s">
        <v>8939</v>
      </c>
      <c r="C9145" t="s">
        <v>39</v>
      </c>
      <c r="D9145" t="s">
        <v>3956</v>
      </c>
      <c r="E9145" t="s">
        <v>34</v>
      </c>
      <c r="F9145" t="b">
        <v>1</v>
      </c>
      <c r="G9145" t="s">
        <v>27</v>
      </c>
      <c r="H9145" s="4">
        <v>45778.416875000003</v>
      </c>
      <c r="I9145" t="b">
        <v>0</v>
      </c>
      <c r="J9145" t="b">
        <v>0</v>
      </c>
      <c r="K9145" t="s">
        <v>24</v>
      </c>
      <c r="L9145" t="s">
        <v>36</v>
      </c>
      <c r="N9145">
        <v>26.389999389648441</v>
      </c>
      <c r="O9145" t="s">
        <v>8940</v>
      </c>
      <c r="P9145" t="s">
        <v>8941</v>
      </c>
    </row>
    <row r="9146" spans="1:16" x14ac:dyDescent="0.25">
      <c r="A9146" t="s">
        <v>1</v>
      </c>
      <c r="B9146" t="s">
        <v>7008</v>
      </c>
      <c r="C9146" t="s">
        <v>180</v>
      </c>
      <c r="D9146" t="s">
        <v>3972</v>
      </c>
      <c r="E9146" t="s">
        <v>20</v>
      </c>
      <c r="F9146" t="b">
        <v>0</v>
      </c>
      <c r="G9146" t="s">
        <v>41</v>
      </c>
      <c r="H9146" s="4">
        <v>45778.417129629634</v>
      </c>
      <c r="I9146" t="b">
        <v>1</v>
      </c>
      <c r="J9146" t="b">
        <v>0</v>
      </c>
      <c r="K9146" t="s">
        <v>24</v>
      </c>
      <c r="L9146" t="s">
        <v>22</v>
      </c>
      <c r="M9146">
        <v>62500</v>
      </c>
      <c r="O9146" t="s">
        <v>7009</v>
      </c>
    </row>
    <row r="9147" spans="1:16" x14ac:dyDescent="0.25">
      <c r="A9147" t="s">
        <v>0</v>
      </c>
      <c r="B9147" t="s">
        <v>3030</v>
      </c>
      <c r="C9147" t="s">
        <v>465</v>
      </c>
      <c r="D9147" t="s">
        <v>3956</v>
      </c>
      <c r="E9147" t="s">
        <v>34</v>
      </c>
      <c r="F9147" t="b">
        <v>0</v>
      </c>
      <c r="G9147" t="s">
        <v>41</v>
      </c>
      <c r="H9147" s="4">
        <v>45778.417256944442</v>
      </c>
      <c r="I9147" t="b">
        <v>0</v>
      </c>
      <c r="J9147" t="b">
        <v>1</v>
      </c>
      <c r="K9147" t="s">
        <v>24</v>
      </c>
      <c r="L9147" t="s">
        <v>36</v>
      </c>
      <c r="N9147">
        <v>24.33499908447266</v>
      </c>
      <c r="O9147" t="s">
        <v>5167</v>
      </c>
    </row>
    <row r="9148" spans="1:16" x14ac:dyDescent="0.25">
      <c r="A9148" t="s">
        <v>2</v>
      </c>
      <c r="B9148" t="s">
        <v>4384</v>
      </c>
      <c r="C9148" t="s">
        <v>4385</v>
      </c>
      <c r="D9148" t="s">
        <v>2208</v>
      </c>
      <c r="E9148" t="s">
        <v>34</v>
      </c>
      <c r="F9148" t="b">
        <v>0</v>
      </c>
      <c r="G9148" t="s">
        <v>35</v>
      </c>
      <c r="H9148" s="4">
        <v>45778.418506944443</v>
      </c>
      <c r="I9148" t="b">
        <v>0</v>
      </c>
      <c r="J9148" t="b">
        <v>1</v>
      </c>
      <c r="K9148" t="s">
        <v>24</v>
      </c>
      <c r="L9148" t="s">
        <v>22</v>
      </c>
      <c r="M9148">
        <v>165000</v>
      </c>
      <c r="O9148" t="s">
        <v>428</v>
      </c>
      <c r="P9148" t="s">
        <v>4229</v>
      </c>
    </row>
    <row r="9149" spans="1:16" x14ac:dyDescent="0.25">
      <c r="A9149" t="s">
        <v>0</v>
      </c>
      <c r="B9149" t="s">
        <v>8281</v>
      </c>
      <c r="C9149" t="s">
        <v>559</v>
      </c>
      <c r="D9149" t="s">
        <v>3956</v>
      </c>
      <c r="E9149" t="s">
        <v>20</v>
      </c>
      <c r="F9149" t="b">
        <v>0</v>
      </c>
      <c r="G9149" t="s">
        <v>27</v>
      </c>
      <c r="H9149" s="4">
        <v>45778.500081018523</v>
      </c>
      <c r="I9149" t="b">
        <v>0</v>
      </c>
      <c r="J9149" t="b">
        <v>1</v>
      </c>
      <c r="K9149" t="s">
        <v>24</v>
      </c>
      <c r="L9149" t="s">
        <v>36</v>
      </c>
      <c r="N9149">
        <v>20.670000076293949</v>
      </c>
      <c r="O9149" t="s">
        <v>259</v>
      </c>
      <c r="P9149" t="s">
        <v>2838</v>
      </c>
    </row>
    <row r="9150" spans="1:16" x14ac:dyDescent="0.25">
      <c r="A9150" t="s">
        <v>28</v>
      </c>
      <c r="B9150" t="s">
        <v>12009</v>
      </c>
      <c r="C9150" t="s">
        <v>82</v>
      </c>
      <c r="D9150" t="s">
        <v>3972</v>
      </c>
      <c r="E9150" t="s">
        <v>20</v>
      </c>
      <c r="F9150" t="b">
        <v>0</v>
      </c>
      <c r="G9150" t="s">
        <v>27</v>
      </c>
      <c r="H9150" s="4">
        <v>45778.500902777778</v>
      </c>
      <c r="I9150" t="b">
        <v>0</v>
      </c>
      <c r="J9150" t="b">
        <v>1</v>
      </c>
      <c r="K9150" t="s">
        <v>24</v>
      </c>
      <c r="L9150" t="s">
        <v>22</v>
      </c>
      <c r="M9150">
        <v>179500</v>
      </c>
      <c r="O9150" t="s">
        <v>1172</v>
      </c>
      <c r="P9150" t="s">
        <v>893</v>
      </c>
    </row>
    <row r="9151" spans="1:16" x14ac:dyDescent="0.25">
      <c r="A9151" t="s">
        <v>1</v>
      </c>
      <c r="B9151" t="s">
        <v>11381</v>
      </c>
      <c r="C9151" t="s">
        <v>158</v>
      </c>
      <c r="D9151" t="s">
        <v>4034</v>
      </c>
      <c r="E9151" t="s">
        <v>20</v>
      </c>
      <c r="F9151" t="b">
        <v>0</v>
      </c>
      <c r="G9151" t="s">
        <v>158</v>
      </c>
      <c r="H9151" s="4">
        <v>45778.503032407411</v>
      </c>
      <c r="I9151" t="b">
        <v>0</v>
      </c>
      <c r="J9151" t="b">
        <v>0</v>
      </c>
      <c r="K9151" t="s">
        <v>158</v>
      </c>
      <c r="L9151" t="s">
        <v>22</v>
      </c>
      <c r="M9151">
        <v>87599.5</v>
      </c>
      <c r="O9151" t="s">
        <v>1906</v>
      </c>
      <c r="P9151" t="s">
        <v>2672</v>
      </c>
    </row>
    <row r="9152" spans="1:16" x14ac:dyDescent="0.25">
      <c r="A9152" t="s">
        <v>0</v>
      </c>
      <c r="B9152" t="s">
        <v>0</v>
      </c>
      <c r="C9152" t="s">
        <v>2023</v>
      </c>
      <c r="D9152" t="s">
        <v>7546</v>
      </c>
      <c r="E9152" t="s">
        <v>34</v>
      </c>
      <c r="F9152" t="b">
        <v>0</v>
      </c>
      <c r="G9152" t="s">
        <v>41</v>
      </c>
      <c r="H9152" s="4">
        <v>45778.542337962957</v>
      </c>
      <c r="I9152" t="b">
        <v>0</v>
      </c>
      <c r="J9152" t="b">
        <v>0</v>
      </c>
      <c r="K9152" t="s">
        <v>24</v>
      </c>
      <c r="L9152" t="s">
        <v>36</v>
      </c>
      <c r="N9152">
        <v>15</v>
      </c>
      <c r="O9152" t="s">
        <v>7547</v>
      </c>
      <c r="P9152" t="s">
        <v>61</v>
      </c>
    </row>
    <row r="9153" spans="1:16" x14ac:dyDescent="0.25">
      <c r="A9153" t="s">
        <v>2</v>
      </c>
      <c r="B9153" t="s">
        <v>11992</v>
      </c>
      <c r="C9153" t="s">
        <v>71</v>
      </c>
      <c r="D9153" t="s">
        <v>3972</v>
      </c>
      <c r="E9153" t="s">
        <v>20</v>
      </c>
      <c r="F9153" t="b">
        <v>0</v>
      </c>
      <c r="G9153" t="s">
        <v>27</v>
      </c>
      <c r="H9153" s="4">
        <v>45778.542928240742</v>
      </c>
      <c r="I9153" t="b">
        <v>0</v>
      </c>
      <c r="J9153" t="b">
        <v>1</v>
      </c>
      <c r="K9153" t="s">
        <v>24</v>
      </c>
      <c r="L9153" t="s">
        <v>22</v>
      </c>
      <c r="M9153">
        <v>138100</v>
      </c>
      <c r="O9153" t="s">
        <v>11993</v>
      </c>
      <c r="P9153" t="s">
        <v>11994</v>
      </c>
    </row>
    <row r="9154" spans="1:16" x14ac:dyDescent="0.25">
      <c r="A9154" t="s">
        <v>2</v>
      </c>
      <c r="B9154" t="s">
        <v>11995</v>
      </c>
      <c r="C9154" t="s">
        <v>693</v>
      </c>
      <c r="D9154" t="s">
        <v>3600</v>
      </c>
      <c r="E9154" t="s">
        <v>51</v>
      </c>
      <c r="F9154" t="b">
        <v>0</v>
      </c>
      <c r="G9154" t="s">
        <v>27</v>
      </c>
      <c r="H9154" s="4">
        <v>45778.543229166673</v>
      </c>
      <c r="I9154" t="b">
        <v>1</v>
      </c>
      <c r="J9154" t="b">
        <v>0</v>
      </c>
      <c r="K9154" t="s">
        <v>24</v>
      </c>
      <c r="L9154" t="s">
        <v>36</v>
      </c>
      <c r="N9154">
        <v>40</v>
      </c>
      <c r="O9154" t="s">
        <v>11996</v>
      </c>
      <c r="P9154" t="s">
        <v>11997</v>
      </c>
    </row>
    <row r="9155" spans="1:16" x14ac:dyDescent="0.25">
      <c r="A9155" t="s">
        <v>0</v>
      </c>
      <c r="B9155" t="s">
        <v>4393</v>
      </c>
      <c r="C9155" t="s">
        <v>39</v>
      </c>
      <c r="D9155" t="s">
        <v>4092</v>
      </c>
      <c r="E9155" t="s">
        <v>51</v>
      </c>
      <c r="F9155" t="b">
        <v>1</v>
      </c>
      <c r="G9155" t="s">
        <v>760</v>
      </c>
      <c r="H9155" s="4">
        <v>45778.546875</v>
      </c>
      <c r="I9155" t="b">
        <v>1</v>
      </c>
      <c r="J9155" t="b">
        <v>0</v>
      </c>
      <c r="K9155" t="s">
        <v>760</v>
      </c>
      <c r="L9155" t="s">
        <v>36</v>
      </c>
      <c r="N9155">
        <v>8</v>
      </c>
      <c r="O9155" t="s">
        <v>761</v>
      </c>
    </row>
    <row r="9156" spans="1:16" x14ac:dyDescent="0.25">
      <c r="A9156" t="s">
        <v>1</v>
      </c>
      <c r="B9156" t="s">
        <v>11998</v>
      </c>
      <c r="C9156" t="s">
        <v>1240</v>
      </c>
      <c r="D9156" t="s">
        <v>7852</v>
      </c>
      <c r="E9156" t="s">
        <v>20</v>
      </c>
      <c r="F9156" t="b">
        <v>0</v>
      </c>
      <c r="G9156" t="s">
        <v>27</v>
      </c>
      <c r="H9156" s="4">
        <v>45778.584340277783</v>
      </c>
      <c r="I9156" t="b">
        <v>0</v>
      </c>
      <c r="J9156" t="b">
        <v>1</v>
      </c>
      <c r="K9156" t="s">
        <v>24</v>
      </c>
      <c r="L9156" t="s">
        <v>22</v>
      </c>
      <c r="M9156">
        <v>45000</v>
      </c>
      <c r="O9156" t="s">
        <v>2897</v>
      </c>
      <c r="P9156" t="s">
        <v>1749</v>
      </c>
    </row>
    <row r="9157" spans="1:16" x14ac:dyDescent="0.25">
      <c r="A9157" t="s">
        <v>19</v>
      </c>
      <c r="B9157" t="s">
        <v>9940</v>
      </c>
      <c r="C9157" t="s">
        <v>555</v>
      </c>
      <c r="D9157" t="s">
        <v>3956</v>
      </c>
      <c r="E9157" t="s">
        <v>20</v>
      </c>
      <c r="F9157" t="b">
        <v>0</v>
      </c>
      <c r="G9157" t="s">
        <v>30</v>
      </c>
      <c r="H9157" s="4">
        <v>45778.584976851853</v>
      </c>
      <c r="I9157" t="b">
        <v>0</v>
      </c>
      <c r="J9157" t="b">
        <v>1</v>
      </c>
      <c r="K9157" t="s">
        <v>24</v>
      </c>
      <c r="L9157" t="s">
        <v>36</v>
      </c>
      <c r="N9157">
        <v>40.81500244140625</v>
      </c>
      <c r="O9157" t="s">
        <v>75</v>
      </c>
      <c r="P9157" t="s">
        <v>9941</v>
      </c>
    </row>
    <row r="9158" spans="1:16" x14ac:dyDescent="0.25">
      <c r="A9158" t="s">
        <v>89</v>
      </c>
      <c r="B9158" t="s">
        <v>10598</v>
      </c>
      <c r="C9158" t="s">
        <v>39</v>
      </c>
      <c r="D9158" t="s">
        <v>3972</v>
      </c>
      <c r="E9158" t="s">
        <v>20</v>
      </c>
      <c r="F9158" t="b">
        <v>1</v>
      </c>
      <c r="G9158" t="s">
        <v>27</v>
      </c>
      <c r="H9158" s="4">
        <v>45778.627164351848</v>
      </c>
      <c r="I9158" t="b">
        <v>1</v>
      </c>
      <c r="J9158" t="b">
        <v>1</v>
      </c>
      <c r="K9158" t="s">
        <v>24</v>
      </c>
      <c r="L9158" t="s">
        <v>22</v>
      </c>
      <c r="M9158">
        <v>192500</v>
      </c>
      <c r="O9158" t="s">
        <v>123</v>
      </c>
      <c r="P9158" t="s">
        <v>10599</v>
      </c>
    </row>
    <row r="9159" spans="1:16" x14ac:dyDescent="0.25">
      <c r="A9159" t="s">
        <v>25</v>
      </c>
      <c r="B9159" t="s">
        <v>25</v>
      </c>
      <c r="C9159" t="s">
        <v>555</v>
      </c>
      <c r="D9159" t="s">
        <v>4083</v>
      </c>
      <c r="E9159" t="s">
        <v>20</v>
      </c>
      <c r="F9159" t="b">
        <v>0</v>
      </c>
      <c r="G9159" t="s">
        <v>30</v>
      </c>
      <c r="H9159" s="4">
        <v>45778.627523148149</v>
      </c>
      <c r="I9159" t="b">
        <v>0</v>
      </c>
      <c r="J9159" t="b">
        <v>1</v>
      </c>
      <c r="K9159" t="s">
        <v>24</v>
      </c>
      <c r="L9159" t="s">
        <v>36</v>
      </c>
      <c r="N9159">
        <v>25.2400016784668</v>
      </c>
      <c r="O9159" t="s">
        <v>2075</v>
      </c>
      <c r="P9159" t="s">
        <v>6152</v>
      </c>
    </row>
    <row r="9160" spans="1:16" x14ac:dyDescent="0.25">
      <c r="A9160" t="s">
        <v>2</v>
      </c>
      <c r="B9160" t="s">
        <v>11999</v>
      </c>
      <c r="C9160" t="s">
        <v>12000</v>
      </c>
      <c r="D9160" t="s">
        <v>3828</v>
      </c>
      <c r="E9160" t="s">
        <v>20</v>
      </c>
      <c r="F9160" t="b">
        <v>0</v>
      </c>
      <c r="G9160" t="s">
        <v>41</v>
      </c>
      <c r="H9160" s="4">
        <v>45778.710231481477</v>
      </c>
      <c r="I9160" t="b">
        <v>0</v>
      </c>
      <c r="J9160" t="b">
        <v>1</v>
      </c>
      <c r="K9160" t="s">
        <v>24</v>
      </c>
      <c r="L9160" t="s">
        <v>22</v>
      </c>
      <c r="M9160">
        <v>75000</v>
      </c>
      <c r="O9160" t="s">
        <v>12001</v>
      </c>
      <c r="P9160" t="s">
        <v>12002</v>
      </c>
    </row>
    <row r="9161" spans="1:16" x14ac:dyDescent="0.25">
      <c r="A9161" t="s">
        <v>2</v>
      </c>
      <c r="B9161" t="s">
        <v>6768</v>
      </c>
      <c r="C9161" t="s">
        <v>5286</v>
      </c>
      <c r="D9161" t="s">
        <v>5242</v>
      </c>
      <c r="E9161" t="s">
        <v>20</v>
      </c>
      <c r="F9161" t="b">
        <v>0</v>
      </c>
      <c r="G9161" t="s">
        <v>27</v>
      </c>
      <c r="H9161" s="4">
        <v>45778.710601851853</v>
      </c>
      <c r="I9161" t="b">
        <v>0</v>
      </c>
      <c r="J9161" t="b">
        <v>1</v>
      </c>
      <c r="K9161" t="s">
        <v>24</v>
      </c>
      <c r="L9161" t="s">
        <v>22</v>
      </c>
      <c r="M9161">
        <v>165000</v>
      </c>
      <c r="O9161" t="s">
        <v>2912</v>
      </c>
      <c r="P9161" t="s">
        <v>6769</v>
      </c>
    </row>
    <row r="9162" spans="1:16" x14ac:dyDescent="0.25">
      <c r="A9162" t="s">
        <v>25</v>
      </c>
      <c r="B9162" t="s">
        <v>12010</v>
      </c>
      <c r="C9162" t="s">
        <v>203</v>
      </c>
      <c r="D9162" t="s">
        <v>3972</v>
      </c>
      <c r="E9162" t="s">
        <v>20</v>
      </c>
      <c r="F9162" t="b">
        <v>0</v>
      </c>
      <c r="G9162" t="s">
        <v>23</v>
      </c>
      <c r="H9162" s="4">
        <v>45778.727685185193</v>
      </c>
      <c r="I9162" t="b">
        <v>0</v>
      </c>
      <c r="J9162" t="b">
        <v>1</v>
      </c>
      <c r="K9162" t="s">
        <v>24</v>
      </c>
      <c r="L9162" t="s">
        <v>22</v>
      </c>
      <c r="M9162">
        <v>95000</v>
      </c>
      <c r="O9162" t="s">
        <v>12011</v>
      </c>
      <c r="P9162" t="s">
        <v>2804</v>
      </c>
    </row>
    <row r="9163" spans="1:16" x14ac:dyDescent="0.25">
      <c r="A9163" t="s">
        <v>28</v>
      </c>
      <c r="B9163" t="s">
        <v>10519</v>
      </c>
      <c r="C9163" t="s">
        <v>39</v>
      </c>
      <c r="D9163" t="s">
        <v>7165</v>
      </c>
      <c r="F9163" t="b">
        <v>1</v>
      </c>
      <c r="G9163" t="s">
        <v>414</v>
      </c>
      <c r="H9163" s="4">
        <v>45778.73128472222</v>
      </c>
      <c r="I9163" t="b">
        <v>0</v>
      </c>
      <c r="J9163" t="b">
        <v>0</v>
      </c>
      <c r="K9163" t="s">
        <v>414</v>
      </c>
      <c r="L9163" t="s">
        <v>36</v>
      </c>
      <c r="N9163">
        <v>50</v>
      </c>
      <c r="O9163" t="s">
        <v>1667</v>
      </c>
    </row>
    <row r="9164" spans="1:16" x14ac:dyDescent="0.25">
      <c r="A9164" t="s">
        <v>2</v>
      </c>
      <c r="B9164" t="s">
        <v>8529</v>
      </c>
      <c r="C9164" t="s">
        <v>26</v>
      </c>
      <c r="D9164" t="s">
        <v>3956</v>
      </c>
      <c r="E9164" t="s">
        <v>20</v>
      </c>
      <c r="F9164" t="b">
        <v>0</v>
      </c>
      <c r="G9164" t="s">
        <v>23</v>
      </c>
      <c r="H9164" s="4">
        <v>45778.768310185187</v>
      </c>
      <c r="I9164" t="b">
        <v>0</v>
      </c>
      <c r="J9164" t="b">
        <v>1</v>
      </c>
      <c r="K9164" t="s">
        <v>24</v>
      </c>
      <c r="L9164" t="s">
        <v>36</v>
      </c>
      <c r="N9164">
        <v>61.159996032714837</v>
      </c>
      <c r="O9164" t="s">
        <v>8530</v>
      </c>
      <c r="P9164" t="s">
        <v>8531</v>
      </c>
    </row>
    <row r="9165" spans="1:16" x14ac:dyDescent="0.25">
      <c r="A9165" t="s">
        <v>1</v>
      </c>
      <c r="B9165" t="s">
        <v>264</v>
      </c>
      <c r="C9165" t="s">
        <v>304</v>
      </c>
      <c r="D9165" t="s">
        <v>3972</v>
      </c>
      <c r="E9165" t="s">
        <v>20</v>
      </c>
      <c r="F9165" t="b">
        <v>0</v>
      </c>
      <c r="G9165" t="s">
        <v>27</v>
      </c>
      <c r="H9165" s="4">
        <v>45778.792581018519</v>
      </c>
      <c r="I9165" t="b">
        <v>0</v>
      </c>
      <c r="J9165" t="b">
        <v>0</v>
      </c>
      <c r="K9165" t="s">
        <v>24</v>
      </c>
      <c r="L9165" t="s">
        <v>22</v>
      </c>
      <c r="M9165">
        <v>135000</v>
      </c>
      <c r="O9165" t="s">
        <v>12003</v>
      </c>
      <c r="P9165" t="s">
        <v>12004</v>
      </c>
    </row>
    <row r="9166" spans="1:16" x14ac:dyDescent="0.25">
      <c r="A9166" t="s">
        <v>25</v>
      </c>
      <c r="B9166" t="s">
        <v>8198</v>
      </c>
      <c r="C9166" t="s">
        <v>985</v>
      </c>
      <c r="D9166" t="s">
        <v>3972</v>
      </c>
      <c r="E9166" t="s">
        <v>51</v>
      </c>
      <c r="F9166" t="b">
        <v>0</v>
      </c>
      <c r="G9166" t="s">
        <v>27</v>
      </c>
      <c r="H9166" s="4">
        <v>45778.833414351851</v>
      </c>
      <c r="I9166" t="b">
        <v>0</v>
      </c>
      <c r="J9166" t="b">
        <v>0</v>
      </c>
      <c r="K9166" t="s">
        <v>24</v>
      </c>
      <c r="L9166" t="s">
        <v>36</v>
      </c>
      <c r="N9166">
        <v>75.5</v>
      </c>
      <c r="O9166" t="s">
        <v>1392</v>
      </c>
      <c r="P9166" t="s">
        <v>2754</v>
      </c>
    </row>
    <row r="9167" spans="1:16" x14ac:dyDescent="0.25">
      <c r="A9167" t="s">
        <v>1</v>
      </c>
      <c r="B9167" t="s">
        <v>4940</v>
      </c>
      <c r="C9167" t="s">
        <v>2154</v>
      </c>
      <c r="D9167" t="s">
        <v>3972</v>
      </c>
      <c r="E9167" t="s">
        <v>20</v>
      </c>
      <c r="F9167" t="b">
        <v>0</v>
      </c>
      <c r="G9167" t="s">
        <v>27</v>
      </c>
      <c r="H9167" s="4">
        <v>45778.849606481483</v>
      </c>
      <c r="I9167" t="b">
        <v>0</v>
      </c>
      <c r="J9167" t="b">
        <v>0</v>
      </c>
      <c r="K9167" t="s">
        <v>24</v>
      </c>
      <c r="L9167" t="s">
        <v>22</v>
      </c>
      <c r="M9167">
        <v>177500</v>
      </c>
      <c r="O9167" t="s">
        <v>381</v>
      </c>
      <c r="P9167" t="s">
        <v>4941</v>
      </c>
    </row>
    <row r="9168" spans="1:16" x14ac:dyDescent="0.25">
      <c r="A9168" t="s">
        <v>0</v>
      </c>
      <c r="B9168" t="s">
        <v>7591</v>
      </c>
      <c r="C9168" t="s">
        <v>82</v>
      </c>
      <c r="D9168" t="s">
        <v>3972</v>
      </c>
      <c r="E9168" t="s">
        <v>20</v>
      </c>
      <c r="F9168" t="b">
        <v>0</v>
      </c>
      <c r="G9168" t="s">
        <v>27</v>
      </c>
      <c r="H9168" s="4">
        <v>45778.8750462963</v>
      </c>
      <c r="I9168" t="b">
        <v>0</v>
      </c>
      <c r="J9168" t="b">
        <v>1</v>
      </c>
      <c r="K9168" t="s">
        <v>24</v>
      </c>
      <c r="L9168" t="s">
        <v>22</v>
      </c>
      <c r="M9168">
        <v>130000</v>
      </c>
      <c r="O9168" t="s">
        <v>387</v>
      </c>
      <c r="P9168" t="s">
        <v>7592</v>
      </c>
    </row>
    <row r="9169" spans="1:16" x14ac:dyDescent="0.25">
      <c r="A9169" t="s">
        <v>2</v>
      </c>
      <c r="B9169" t="s">
        <v>195</v>
      </c>
      <c r="C9169" t="s">
        <v>1243</v>
      </c>
      <c r="D9169" t="s">
        <v>4034</v>
      </c>
      <c r="E9169" t="s">
        <v>20</v>
      </c>
      <c r="F9169" t="b">
        <v>0</v>
      </c>
      <c r="G9169" t="s">
        <v>414</v>
      </c>
      <c r="H9169" s="4">
        <v>45778.882592592592</v>
      </c>
      <c r="I9169" t="b">
        <v>0</v>
      </c>
      <c r="J9169" t="b">
        <v>0</v>
      </c>
      <c r="K9169" t="s">
        <v>414</v>
      </c>
      <c r="L9169" t="s">
        <v>22</v>
      </c>
      <c r="M9169">
        <v>83999.5</v>
      </c>
      <c r="O9169" t="s">
        <v>695</v>
      </c>
      <c r="P9169" t="s">
        <v>7261</v>
      </c>
    </row>
    <row r="9170" spans="1:16" x14ac:dyDescent="0.25">
      <c r="A9170" t="s">
        <v>0</v>
      </c>
      <c r="B9170" t="s">
        <v>8418</v>
      </c>
      <c r="C9170" t="s">
        <v>167</v>
      </c>
      <c r="D9170" t="s">
        <v>2208</v>
      </c>
      <c r="E9170" t="s">
        <v>20</v>
      </c>
      <c r="F9170" t="b">
        <v>0</v>
      </c>
      <c r="G9170" t="s">
        <v>35</v>
      </c>
      <c r="H9170" s="4">
        <v>45778.917303240742</v>
      </c>
      <c r="I9170" t="b">
        <v>0</v>
      </c>
      <c r="J9170" t="b">
        <v>1</v>
      </c>
      <c r="K9170" t="s">
        <v>24</v>
      </c>
      <c r="L9170" t="s">
        <v>22</v>
      </c>
      <c r="M9170">
        <v>172000</v>
      </c>
      <c r="O9170" t="s">
        <v>8419</v>
      </c>
      <c r="P9170" t="s">
        <v>274</v>
      </c>
    </row>
    <row r="9171" spans="1:16" x14ac:dyDescent="0.25">
      <c r="A9171" t="s">
        <v>19</v>
      </c>
      <c r="B9171" t="s">
        <v>12005</v>
      </c>
      <c r="C9171" t="s">
        <v>82</v>
      </c>
      <c r="D9171" t="s">
        <v>3972</v>
      </c>
      <c r="E9171" t="s">
        <v>20</v>
      </c>
      <c r="F9171" t="b">
        <v>0</v>
      </c>
      <c r="G9171" t="s">
        <v>27</v>
      </c>
      <c r="H9171" s="4">
        <v>45778.958379629628</v>
      </c>
      <c r="I9171" t="b">
        <v>1</v>
      </c>
      <c r="J9171" t="b">
        <v>1</v>
      </c>
      <c r="K9171" t="s">
        <v>24</v>
      </c>
      <c r="L9171" t="s">
        <v>22</v>
      </c>
      <c r="M9171">
        <v>211500</v>
      </c>
      <c r="O9171" t="s">
        <v>12006</v>
      </c>
    </row>
    <row r="9172" spans="1:16" x14ac:dyDescent="0.25">
      <c r="A9172" t="s">
        <v>0</v>
      </c>
      <c r="B9172" t="s">
        <v>1246</v>
      </c>
      <c r="C9172" t="s">
        <v>5179</v>
      </c>
      <c r="D9172" t="s">
        <v>2208</v>
      </c>
      <c r="E9172" t="s">
        <v>20</v>
      </c>
      <c r="F9172" t="b">
        <v>0</v>
      </c>
      <c r="G9172" t="s">
        <v>27</v>
      </c>
      <c r="H9172" s="4">
        <v>45778.958460648151</v>
      </c>
      <c r="I9172" t="b">
        <v>0</v>
      </c>
      <c r="J9172" t="b">
        <v>0</v>
      </c>
      <c r="K9172" t="s">
        <v>24</v>
      </c>
      <c r="L9172" t="s">
        <v>22</v>
      </c>
      <c r="M9172">
        <v>110000</v>
      </c>
      <c r="O9172" t="s">
        <v>5180</v>
      </c>
      <c r="P9172" t="s">
        <v>5181</v>
      </c>
    </row>
    <row r="9173" spans="1:16" x14ac:dyDescent="0.25">
      <c r="A9173" t="s">
        <v>19</v>
      </c>
      <c r="B9173" t="s">
        <v>12007</v>
      </c>
      <c r="C9173" t="s">
        <v>71</v>
      </c>
      <c r="D9173" t="s">
        <v>3972</v>
      </c>
      <c r="E9173" t="s">
        <v>20</v>
      </c>
      <c r="F9173" t="b">
        <v>0</v>
      </c>
      <c r="G9173" t="s">
        <v>27</v>
      </c>
      <c r="H9173" s="4">
        <v>45778.960034722222</v>
      </c>
      <c r="I9173" t="b">
        <v>1</v>
      </c>
      <c r="J9173" t="b">
        <v>1</v>
      </c>
      <c r="K9173" t="s">
        <v>24</v>
      </c>
      <c r="L9173" t="s">
        <v>22</v>
      </c>
      <c r="M9173">
        <v>160000</v>
      </c>
      <c r="O9173" t="s">
        <v>1172</v>
      </c>
      <c r="P9173" t="s">
        <v>582</v>
      </c>
    </row>
    <row r="9174" spans="1:16" x14ac:dyDescent="0.25">
      <c r="A9174" t="s">
        <v>2</v>
      </c>
      <c r="B9174" t="s">
        <v>2314</v>
      </c>
      <c r="C9174" t="s">
        <v>114</v>
      </c>
      <c r="D9174" t="s">
        <v>3972</v>
      </c>
      <c r="E9174" t="s">
        <v>20</v>
      </c>
      <c r="F9174" t="b">
        <v>0</v>
      </c>
      <c r="G9174" t="s">
        <v>27</v>
      </c>
      <c r="H9174" s="4">
        <v>45778.960069444453</v>
      </c>
      <c r="I9174" t="b">
        <v>0</v>
      </c>
      <c r="J9174" t="b">
        <v>1</v>
      </c>
      <c r="K9174" t="s">
        <v>24</v>
      </c>
      <c r="L9174" t="s">
        <v>22</v>
      </c>
      <c r="M9174">
        <v>162000</v>
      </c>
      <c r="O9174" t="s">
        <v>173</v>
      </c>
      <c r="P9174" t="s">
        <v>12008</v>
      </c>
    </row>
    <row r="9175" spans="1:16" x14ac:dyDescent="0.25">
      <c r="A9175" t="s">
        <v>0</v>
      </c>
      <c r="B9175" t="s">
        <v>11986</v>
      </c>
      <c r="C9175" t="s">
        <v>953</v>
      </c>
      <c r="D9175" t="s">
        <v>3972</v>
      </c>
      <c r="E9175" t="s">
        <v>20</v>
      </c>
      <c r="F9175" t="b">
        <v>0</v>
      </c>
      <c r="G9175" t="s">
        <v>30</v>
      </c>
      <c r="H9175" s="4">
        <v>45779.000543981478</v>
      </c>
      <c r="I9175" t="b">
        <v>1</v>
      </c>
      <c r="J9175" t="b">
        <v>1</v>
      </c>
      <c r="K9175" t="s">
        <v>24</v>
      </c>
      <c r="L9175" t="s">
        <v>22</v>
      </c>
      <c r="M9175">
        <v>109000</v>
      </c>
      <c r="O9175" t="s">
        <v>954</v>
      </c>
      <c r="P9175" t="s">
        <v>11987</v>
      </c>
    </row>
    <row r="9176" spans="1:16" x14ac:dyDescent="0.25">
      <c r="A9176" t="s">
        <v>2</v>
      </c>
      <c r="B9176" t="s">
        <v>2</v>
      </c>
      <c r="C9176" t="s">
        <v>801</v>
      </c>
      <c r="D9176" t="s">
        <v>4752</v>
      </c>
      <c r="E9176" t="s">
        <v>20</v>
      </c>
      <c r="F9176" t="b">
        <v>0</v>
      </c>
      <c r="G9176" t="s">
        <v>27</v>
      </c>
      <c r="H9176" s="4">
        <v>45779.001631944448</v>
      </c>
      <c r="I9176" t="b">
        <v>1</v>
      </c>
      <c r="J9176" t="b">
        <v>0</v>
      </c>
      <c r="K9176" t="s">
        <v>24</v>
      </c>
      <c r="L9176" t="s">
        <v>22</v>
      </c>
      <c r="M9176">
        <v>140000</v>
      </c>
      <c r="O9176" t="s">
        <v>289</v>
      </c>
      <c r="P9176" t="s">
        <v>710</v>
      </c>
    </row>
    <row r="9177" spans="1:16" x14ac:dyDescent="0.25">
      <c r="A9177" t="s">
        <v>2</v>
      </c>
      <c r="B9177" t="s">
        <v>1059</v>
      </c>
      <c r="C9177" t="s">
        <v>10627</v>
      </c>
      <c r="D9177" t="s">
        <v>5122</v>
      </c>
      <c r="E9177" t="s">
        <v>20</v>
      </c>
      <c r="F9177" t="b">
        <v>0</v>
      </c>
      <c r="G9177" t="s">
        <v>27</v>
      </c>
      <c r="H9177" s="4">
        <v>45779.002025462964</v>
      </c>
      <c r="I9177" t="b">
        <v>0</v>
      </c>
      <c r="J9177" t="b">
        <v>1</v>
      </c>
      <c r="K9177" t="s">
        <v>24</v>
      </c>
      <c r="L9177" t="s">
        <v>22</v>
      </c>
      <c r="M9177">
        <v>135000</v>
      </c>
      <c r="O9177" t="s">
        <v>428</v>
      </c>
      <c r="P9177" t="s">
        <v>4239</v>
      </c>
    </row>
    <row r="9178" spans="1:16" x14ac:dyDescent="0.25">
      <c r="A9178" t="s">
        <v>2</v>
      </c>
      <c r="B9178" t="s">
        <v>117</v>
      </c>
      <c r="C9178" t="s">
        <v>889</v>
      </c>
      <c r="D9178" t="s">
        <v>4083</v>
      </c>
      <c r="E9178" t="s">
        <v>20</v>
      </c>
      <c r="F9178" t="b">
        <v>0</v>
      </c>
      <c r="G9178" t="s">
        <v>41</v>
      </c>
      <c r="H9178" s="4">
        <v>45779.002152777779</v>
      </c>
      <c r="I9178" t="b">
        <v>0</v>
      </c>
      <c r="J9178" t="b">
        <v>0</v>
      </c>
      <c r="K9178" t="s">
        <v>24</v>
      </c>
      <c r="L9178" t="s">
        <v>22</v>
      </c>
      <c r="M9178">
        <v>189000</v>
      </c>
      <c r="O9178" t="s">
        <v>772</v>
      </c>
      <c r="P9178" t="s">
        <v>1161</v>
      </c>
    </row>
    <row r="9179" spans="1:16" x14ac:dyDescent="0.25">
      <c r="A9179" t="s">
        <v>40</v>
      </c>
      <c r="B9179" t="s">
        <v>12013</v>
      </c>
      <c r="C9179" t="s">
        <v>12014</v>
      </c>
      <c r="D9179" t="s">
        <v>4013</v>
      </c>
      <c r="E9179" t="s">
        <v>20</v>
      </c>
      <c r="F9179" t="b">
        <v>0</v>
      </c>
      <c r="G9179" t="s">
        <v>30</v>
      </c>
      <c r="H9179" s="4">
        <v>45779.003067129634</v>
      </c>
      <c r="I9179" t="b">
        <v>1</v>
      </c>
      <c r="J9179" t="b">
        <v>1</v>
      </c>
      <c r="K9179" t="s">
        <v>24</v>
      </c>
      <c r="L9179" t="s">
        <v>22</v>
      </c>
      <c r="M9179">
        <v>153000</v>
      </c>
      <c r="O9179" t="s">
        <v>722</v>
      </c>
      <c r="P9179" t="s">
        <v>12015</v>
      </c>
    </row>
    <row r="9180" spans="1:16" x14ac:dyDescent="0.25">
      <c r="A9180" t="s">
        <v>2</v>
      </c>
      <c r="B9180" t="s">
        <v>11988</v>
      </c>
      <c r="C9180" t="s">
        <v>2293</v>
      </c>
      <c r="D9180" t="s">
        <v>5122</v>
      </c>
      <c r="E9180" t="s">
        <v>20</v>
      </c>
      <c r="F9180" t="b">
        <v>0</v>
      </c>
      <c r="G9180" t="s">
        <v>52</v>
      </c>
      <c r="H9180" s="4">
        <v>45779.003472222219</v>
      </c>
      <c r="I9180" t="b">
        <v>0</v>
      </c>
      <c r="J9180" t="b">
        <v>0</v>
      </c>
      <c r="K9180" t="s">
        <v>24</v>
      </c>
      <c r="L9180" t="s">
        <v>22</v>
      </c>
      <c r="M9180">
        <v>100000</v>
      </c>
      <c r="O9180" t="s">
        <v>374</v>
      </c>
      <c r="P9180" t="s">
        <v>11989</v>
      </c>
    </row>
    <row r="9181" spans="1:16" x14ac:dyDescent="0.25">
      <c r="A9181" t="s">
        <v>2</v>
      </c>
      <c r="B9181" t="s">
        <v>6104</v>
      </c>
      <c r="C9181" t="s">
        <v>939</v>
      </c>
      <c r="D9181" t="s">
        <v>4034</v>
      </c>
      <c r="E9181" t="s">
        <v>20</v>
      </c>
      <c r="F9181" t="b">
        <v>0</v>
      </c>
      <c r="G9181" t="s">
        <v>158</v>
      </c>
      <c r="H9181" s="4">
        <v>45779.00409722222</v>
      </c>
      <c r="I9181" t="b">
        <v>0</v>
      </c>
      <c r="J9181" t="b">
        <v>0</v>
      </c>
      <c r="K9181" t="s">
        <v>158</v>
      </c>
      <c r="L9181" t="s">
        <v>22</v>
      </c>
      <c r="M9181">
        <v>68730</v>
      </c>
      <c r="O9181" t="s">
        <v>2768</v>
      </c>
      <c r="P9181" t="s">
        <v>6105</v>
      </c>
    </row>
    <row r="9182" spans="1:16" x14ac:dyDescent="0.25">
      <c r="A9182" t="s">
        <v>2</v>
      </c>
      <c r="B9182" t="s">
        <v>12016</v>
      </c>
      <c r="C9182" t="s">
        <v>386</v>
      </c>
      <c r="D9182" t="s">
        <v>3828</v>
      </c>
      <c r="E9182" t="s">
        <v>20</v>
      </c>
      <c r="F9182" t="b">
        <v>0</v>
      </c>
      <c r="G9182" t="s">
        <v>23</v>
      </c>
      <c r="H9182" s="4">
        <v>45779.011493055557</v>
      </c>
      <c r="I9182" t="b">
        <v>0</v>
      </c>
      <c r="J9182" t="b">
        <v>1</v>
      </c>
      <c r="K9182" t="s">
        <v>24</v>
      </c>
      <c r="L9182" t="s">
        <v>36</v>
      </c>
      <c r="N9182">
        <v>55</v>
      </c>
      <c r="O9182" t="s">
        <v>3923</v>
      </c>
      <c r="P9182" t="s">
        <v>12017</v>
      </c>
    </row>
    <row r="9183" spans="1:16" x14ac:dyDescent="0.25">
      <c r="A9183" t="s">
        <v>0</v>
      </c>
      <c r="B9183" t="s">
        <v>12018</v>
      </c>
      <c r="C9183" t="s">
        <v>606</v>
      </c>
      <c r="D9183" t="s">
        <v>2208</v>
      </c>
      <c r="E9183" t="s">
        <v>20</v>
      </c>
      <c r="F9183" t="b">
        <v>0</v>
      </c>
      <c r="G9183" t="s">
        <v>27</v>
      </c>
      <c r="H9183" s="4">
        <v>45779.083425925928</v>
      </c>
      <c r="I9183" t="b">
        <v>0</v>
      </c>
      <c r="J9183" t="b">
        <v>1</v>
      </c>
      <c r="K9183" t="s">
        <v>24</v>
      </c>
      <c r="L9183" t="s">
        <v>22</v>
      </c>
      <c r="M9183">
        <v>113932.5</v>
      </c>
      <c r="O9183" t="s">
        <v>12019</v>
      </c>
      <c r="P9183" t="s">
        <v>12020</v>
      </c>
    </row>
    <row r="9184" spans="1:16" x14ac:dyDescent="0.25">
      <c r="A9184" t="s">
        <v>1</v>
      </c>
      <c r="B9184" t="s">
        <v>12021</v>
      </c>
      <c r="C9184" t="s">
        <v>49</v>
      </c>
      <c r="D9184" t="s">
        <v>3828</v>
      </c>
      <c r="E9184" t="s">
        <v>20</v>
      </c>
      <c r="F9184" t="b">
        <v>0</v>
      </c>
      <c r="G9184" t="s">
        <v>41</v>
      </c>
      <c r="H9184" s="4">
        <v>45779.126423611109</v>
      </c>
      <c r="I9184" t="b">
        <v>0</v>
      </c>
      <c r="J9184" t="b">
        <v>1</v>
      </c>
      <c r="K9184" t="s">
        <v>24</v>
      </c>
      <c r="L9184" t="s">
        <v>22</v>
      </c>
      <c r="M9184">
        <v>283233</v>
      </c>
      <c r="O9184" t="s">
        <v>43</v>
      </c>
      <c r="P9184" t="s">
        <v>3214</v>
      </c>
    </row>
    <row r="9185" spans="1:16" x14ac:dyDescent="0.25">
      <c r="A9185" t="s">
        <v>25</v>
      </c>
      <c r="B9185" t="s">
        <v>11990</v>
      </c>
      <c r="C9185" t="s">
        <v>42</v>
      </c>
      <c r="D9185" t="s">
        <v>2208</v>
      </c>
      <c r="E9185" t="s">
        <v>20</v>
      </c>
      <c r="F9185" t="b">
        <v>0</v>
      </c>
      <c r="G9185" t="s">
        <v>41</v>
      </c>
      <c r="H9185" s="4">
        <v>45779.250219907408</v>
      </c>
      <c r="I9185" t="b">
        <v>0</v>
      </c>
      <c r="J9185" t="b">
        <v>1</v>
      </c>
      <c r="K9185" t="s">
        <v>24</v>
      </c>
      <c r="L9185" t="s">
        <v>22</v>
      </c>
      <c r="M9185">
        <v>153000</v>
      </c>
      <c r="O9185" t="s">
        <v>428</v>
      </c>
      <c r="P9185" t="s">
        <v>11991</v>
      </c>
    </row>
    <row r="9186" spans="1:16" x14ac:dyDescent="0.25">
      <c r="A9186" t="s">
        <v>0</v>
      </c>
      <c r="B9186" t="s">
        <v>250</v>
      </c>
      <c r="C9186" t="s">
        <v>213</v>
      </c>
      <c r="D9186" t="s">
        <v>3828</v>
      </c>
      <c r="E9186" t="s">
        <v>20</v>
      </c>
      <c r="F9186" t="b">
        <v>0</v>
      </c>
      <c r="G9186" t="s">
        <v>41</v>
      </c>
      <c r="H9186" s="4">
        <v>45779.250277777777</v>
      </c>
      <c r="I9186" t="b">
        <v>0</v>
      </c>
      <c r="J9186" t="b">
        <v>0</v>
      </c>
      <c r="K9186" t="s">
        <v>24</v>
      </c>
      <c r="L9186" t="s">
        <v>22</v>
      </c>
      <c r="M9186">
        <v>117500</v>
      </c>
      <c r="O9186" t="s">
        <v>4467</v>
      </c>
      <c r="P9186" t="s">
        <v>726</v>
      </c>
    </row>
    <row r="9187" spans="1:16" x14ac:dyDescent="0.25">
      <c r="A9187" t="s">
        <v>0</v>
      </c>
      <c r="B9187" t="s">
        <v>12022</v>
      </c>
      <c r="C9187" t="s">
        <v>167</v>
      </c>
      <c r="D9187" t="s">
        <v>4752</v>
      </c>
      <c r="E9187" t="s">
        <v>20</v>
      </c>
      <c r="F9187" t="b">
        <v>0</v>
      </c>
      <c r="G9187" t="s">
        <v>35</v>
      </c>
      <c r="H9187" s="4">
        <v>45779.250532407408</v>
      </c>
      <c r="I9187" t="b">
        <v>1</v>
      </c>
      <c r="J9187" t="b">
        <v>1</v>
      </c>
      <c r="K9187" t="s">
        <v>24</v>
      </c>
      <c r="L9187" t="s">
        <v>36</v>
      </c>
      <c r="N9187">
        <v>72.5</v>
      </c>
      <c r="O9187" t="s">
        <v>289</v>
      </c>
      <c r="P9187" t="s">
        <v>3734</v>
      </c>
    </row>
    <row r="9188" spans="1:16" x14ac:dyDescent="0.25">
      <c r="A9188" t="s">
        <v>0</v>
      </c>
      <c r="B9188" t="s">
        <v>0</v>
      </c>
      <c r="C9188" t="s">
        <v>1017</v>
      </c>
      <c r="D9188" t="s">
        <v>3972</v>
      </c>
      <c r="E9188" t="s">
        <v>20</v>
      </c>
      <c r="F9188" t="b">
        <v>0</v>
      </c>
      <c r="G9188" t="s">
        <v>35</v>
      </c>
      <c r="H9188" s="4">
        <v>45779.250532407408</v>
      </c>
      <c r="I9188" t="b">
        <v>0</v>
      </c>
      <c r="J9188" t="b">
        <v>0</v>
      </c>
      <c r="K9188" t="s">
        <v>24</v>
      </c>
      <c r="L9188" t="s">
        <v>22</v>
      </c>
      <c r="M9188">
        <v>57500</v>
      </c>
      <c r="O9188" t="s">
        <v>12023</v>
      </c>
      <c r="P9188" t="s">
        <v>12024</v>
      </c>
    </row>
    <row r="9189" spans="1:16" x14ac:dyDescent="0.25">
      <c r="A9189" t="s">
        <v>0</v>
      </c>
      <c r="B9189" t="s">
        <v>0</v>
      </c>
      <c r="C9189" t="s">
        <v>704</v>
      </c>
      <c r="D9189" t="s">
        <v>2882</v>
      </c>
      <c r="E9189" t="s">
        <v>51</v>
      </c>
      <c r="F9189" t="b">
        <v>0</v>
      </c>
      <c r="G9189" t="s">
        <v>30</v>
      </c>
      <c r="H9189" s="4">
        <v>45779.25068287037</v>
      </c>
      <c r="I9189" t="b">
        <v>0</v>
      </c>
      <c r="J9189" t="b">
        <v>1</v>
      </c>
      <c r="K9189" t="s">
        <v>24</v>
      </c>
      <c r="L9189" t="s">
        <v>22</v>
      </c>
      <c r="M9189">
        <v>121000</v>
      </c>
      <c r="O9189" t="s">
        <v>74</v>
      </c>
      <c r="P9189" t="s">
        <v>9874</v>
      </c>
    </row>
    <row r="9190" spans="1:16" x14ac:dyDescent="0.25">
      <c r="A9190" t="s">
        <v>40</v>
      </c>
      <c r="B9190" t="s">
        <v>57</v>
      </c>
      <c r="C9190" t="s">
        <v>44</v>
      </c>
      <c r="D9190" t="s">
        <v>3969</v>
      </c>
      <c r="E9190" t="s">
        <v>20</v>
      </c>
      <c r="F9190" t="b">
        <v>0</v>
      </c>
      <c r="G9190" t="s">
        <v>41</v>
      </c>
      <c r="H9190" s="4">
        <v>45779.252106481479</v>
      </c>
      <c r="I9190" t="b">
        <v>0</v>
      </c>
      <c r="J9190" t="b">
        <v>0</v>
      </c>
      <c r="K9190" t="s">
        <v>24</v>
      </c>
      <c r="L9190" t="s">
        <v>22</v>
      </c>
      <c r="M9190">
        <v>155000</v>
      </c>
      <c r="O9190" t="s">
        <v>5437</v>
      </c>
      <c r="P9190" t="s">
        <v>5438</v>
      </c>
    </row>
    <row r="9191" spans="1:16" x14ac:dyDescent="0.25">
      <c r="A9191" t="s">
        <v>40</v>
      </c>
      <c r="B9191" t="s">
        <v>57</v>
      </c>
      <c r="C9191" t="s">
        <v>44</v>
      </c>
      <c r="D9191" t="s">
        <v>5122</v>
      </c>
      <c r="E9191" t="s">
        <v>20</v>
      </c>
      <c r="F9191" t="b">
        <v>0</v>
      </c>
      <c r="G9191" t="s">
        <v>41</v>
      </c>
      <c r="H9191" s="4">
        <v>45779.252245370371</v>
      </c>
      <c r="I9191" t="b">
        <v>0</v>
      </c>
      <c r="J9191" t="b">
        <v>0</v>
      </c>
      <c r="K9191" t="s">
        <v>24</v>
      </c>
      <c r="L9191" t="s">
        <v>22</v>
      </c>
      <c r="M9191">
        <v>155000</v>
      </c>
      <c r="O9191" t="s">
        <v>5437</v>
      </c>
      <c r="P9191" t="s">
        <v>5438</v>
      </c>
    </row>
    <row r="9192" spans="1:16" x14ac:dyDescent="0.25">
      <c r="A9192" t="s">
        <v>2</v>
      </c>
      <c r="B9192" t="s">
        <v>9093</v>
      </c>
      <c r="C9192" t="s">
        <v>386</v>
      </c>
      <c r="D9192" t="s">
        <v>3828</v>
      </c>
      <c r="E9192" t="s">
        <v>20</v>
      </c>
      <c r="F9192" t="b">
        <v>0</v>
      </c>
      <c r="G9192" t="s">
        <v>41</v>
      </c>
      <c r="H9192" s="4">
        <v>45779.252303240741</v>
      </c>
      <c r="I9192" t="b">
        <v>0</v>
      </c>
      <c r="J9192" t="b">
        <v>1</v>
      </c>
      <c r="K9192" t="s">
        <v>24</v>
      </c>
      <c r="L9192" t="s">
        <v>22</v>
      </c>
      <c r="M9192">
        <v>118500</v>
      </c>
      <c r="O9192" t="s">
        <v>9094</v>
      </c>
      <c r="P9192" t="s">
        <v>9095</v>
      </c>
    </row>
    <row r="9193" spans="1:16" x14ac:dyDescent="0.25">
      <c r="A9193" t="s">
        <v>0</v>
      </c>
      <c r="B9193" t="s">
        <v>4659</v>
      </c>
      <c r="C9193" t="s">
        <v>39</v>
      </c>
      <c r="D9193" t="s">
        <v>7657</v>
      </c>
      <c r="E9193" t="s">
        <v>20</v>
      </c>
      <c r="F9193" t="b">
        <v>1</v>
      </c>
      <c r="G9193" t="s">
        <v>1532</v>
      </c>
      <c r="H9193" s="4">
        <v>45779.27652777778</v>
      </c>
      <c r="I9193" t="b">
        <v>0</v>
      </c>
      <c r="J9193" t="b">
        <v>0</v>
      </c>
      <c r="K9193" t="s">
        <v>1532</v>
      </c>
      <c r="L9193" t="s">
        <v>22</v>
      </c>
      <c r="M9193">
        <v>50000</v>
      </c>
      <c r="O9193" t="s">
        <v>1533</v>
      </c>
      <c r="P9193" t="s">
        <v>204</v>
      </c>
    </row>
    <row r="9194" spans="1:16" x14ac:dyDescent="0.25">
      <c r="A9194" t="s">
        <v>2</v>
      </c>
      <c r="B9194" t="s">
        <v>3520</v>
      </c>
      <c r="C9194" t="s">
        <v>809</v>
      </c>
      <c r="D9194" t="s">
        <v>3972</v>
      </c>
      <c r="E9194" t="s">
        <v>20</v>
      </c>
      <c r="F9194" t="b">
        <v>0</v>
      </c>
      <c r="G9194" t="s">
        <v>41</v>
      </c>
      <c r="H9194" s="4">
        <v>45779.292002314818</v>
      </c>
      <c r="I9194" t="b">
        <v>0</v>
      </c>
      <c r="J9194" t="b">
        <v>0</v>
      </c>
      <c r="K9194" t="s">
        <v>24</v>
      </c>
      <c r="L9194" t="s">
        <v>36</v>
      </c>
      <c r="N9194">
        <v>48</v>
      </c>
      <c r="O9194" t="s">
        <v>202</v>
      </c>
      <c r="P9194" t="s">
        <v>11533</v>
      </c>
    </row>
    <row r="9195" spans="1:16" x14ac:dyDescent="0.25">
      <c r="A9195" t="s">
        <v>40</v>
      </c>
      <c r="B9195" t="s">
        <v>2410</v>
      </c>
      <c r="C9195" t="s">
        <v>4316</v>
      </c>
      <c r="D9195" t="s">
        <v>3108</v>
      </c>
      <c r="E9195" t="s">
        <v>20</v>
      </c>
      <c r="F9195" t="b">
        <v>0</v>
      </c>
      <c r="G9195" t="s">
        <v>4317</v>
      </c>
      <c r="H9195" s="4">
        <v>45779.292534722219</v>
      </c>
      <c r="I9195" t="b">
        <v>1</v>
      </c>
      <c r="J9195" t="b">
        <v>0</v>
      </c>
      <c r="K9195" t="s">
        <v>4317</v>
      </c>
      <c r="L9195" t="s">
        <v>22</v>
      </c>
      <c r="M9195">
        <v>24000</v>
      </c>
      <c r="O9195" t="s">
        <v>2018</v>
      </c>
      <c r="P9195" t="s">
        <v>4318</v>
      </c>
    </row>
    <row r="9196" spans="1:16" x14ac:dyDescent="0.25">
      <c r="A9196" t="s">
        <v>2</v>
      </c>
      <c r="B9196" t="s">
        <v>12025</v>
      </c>
      <c r="C9196" t="s">
        <v>118</v>
      </c>
      <c r="D9196" t="s">
        <v>3956</v>
      </c>
      <c r="E9196" t="s">
        <v>34</v>
      </c>
      <c r="F9196" t="b">
        <v>0</v>
      </c>
      <c r="G9196" t="s">
        <v>27</v>
      </c>
      <c r="H9196" s="4">
        <v>45779.334606481483</v>
      </c>
      <c r="I9196" t="b">
        <v>0</v>
      </c>
      <c r="J9196" t="b">
        <v>1</v>
      </c>
      <c r="K9196" t="s">
        <v>24</v>
      </c>
      <c r="L9196" t="s">
        <v>36</v>
      </c>
      <c r="N9196">
        <v>55</v>
      </c>
      <c r="O9196" t="s">
        <v>254</v>
      </c>
      <c r="P9196" t="s">
        <v>12026</v>
      </c>
    </row>
    <row r="9197" spans="1:16" x14ac:dyDescent="0.25">
      <c r="A9197" t="s">
        <v>1</v>
      </c>
      <c r="B9197" t="s">
        <v>12027</v>
      </c>
      <c r="C9197" t="s">
        <v>12028</v>
      </c>
      <c r="D9197" t="s">
        <v>4089</v>
      </c>
      <c r="E9197" t="s">
        <v>20</v>
      </c>
      <c r="F9197" t="b">
        <v>0</v>
      </c>
      <c r="G9197" t="s">
        <v>35</v>
      </c>
      <c r="H9197" s="4">
        <v>45779.334826388891</v>
      </c>
      <c r="I9197" t="b">
        <v>0</v>
      </c>
      <c r="J9197" t="b">
        <v>0</v>
      </c>
      <c r="K9197" t="s">
        <v>24</v>
      </c>
      <c r="L9197" t="s">
        <v>36</v>
      </c>
      <c r="N9197">
        <v>94</v>
      </c>
      <c r="O9197" t="s">
        <v>1822</v>
      </c>
      <c r="P9197" t="s">
        <v>1242</v>
      </c>
    </row>
    <row r="9198" spans="1:16" x14ac:dyDescent="0.25">
      <c r="A9198" t="s">
        <v>2</v>
      </c>
      <c r="B9198" t="s">
        <v>12029</v>
      </c>
      <c r="C9198" t="s">
        <v>322</v>
      </c>
      <c r="D9198" t="s">
        <v>2208</v>
      </c>
      <c r="E9198" t="s">
        <v>20</v>
      </c>
      <c r="F9198" t="b">
        <v>0</v>
      </c>
      <c r="G9198" t="s">
        <v>27</v>
      </c>
      <c r="H9198" s="4">
        <v>45779.335300925923</v>
      </c>
      <c r="I9198" t="b">
        <v>0</v>
      </c>
      <c r="J9198" t="b">
        <v>1</v>
      </c>
      <c r="K9198" t="s">
        <v>24</v>
      </c>
      <c r="L9198" t="s">
        <v>22</v>
      </c>
      <c r="M9198">
        <v>203500</v>
      </c>
      <c r="O9198" t="s">
        <v>405</v>
      </c>
      <c r="P9198" t="s">
        <v>12030</v>
      </c>
    </row>
    <row r="9199" spans="1:16" x14ac:dyDescent="0.25">
      <c r="A9199" t="s">
        <v>2</v>
      </c>
      <c r="B9199" t="s">
        <v>506</v>
      </c>
      <c r="C9199" t="s">
        <v>12031</v>
      </c>
      <c r="D9199" t="s">
        <v>4089</v>
      </c>
      <c r="E9199" t="s">
        <v>20</v>
      </c>
      <c r="F9199" t="b">
        <v>0</v>
      </c>
      <c r="G9199" t="s">
        <v>27</v>
      </c>
      <c r="H9199" s="4">
        <v>45779.335324074083</v>
      </c>
      <c r="I9199" t="b">
        <v>1</v>
      </c>
      <c r="J9199" t="b">
        <v>0</v>
      </c>
      <c r="K9199" t="s">
        <v>24</v>
      </c>
      <c r="L9199" t="s">
        <v>36</v>
      </c>
      <c r="N9199">
        <v>62.5</v>
      </c>
      <c r="O9199" t="s">
        <v>12032</v>
      </c>
      <c r="P9199" t="s">
        <v>12033</v>
      </c>
    </row>
    <row r="9200" spans="1:16" x14ac:dyDescent="0.25">
      <c r="A9200" t="s">
        <v>0</v>
      </c>
      <c r="B9200" t="s">
        <v>12034</v>
      </c>
      <c r="C9200" t="s">
        <v>1118</v>
      </c>
      <c r="D9200" t="s">
        <v>3972</v>
      </c>
      <c r="E9200" t="s">
        <v>51</v>
      </c>
      <c r="F9200" t="b">
        <v>0</v>
      </c>
      <c r="G9200" t="s">
        <v>23</v>
      </c>
      <c r="H9200" s="4">
        <v>45779.39130787037</v>
      </c>
      <c r="I9200" t="b">
        <v>1</v>
      </c>
      <c r="J9200" t="b">
        <v>0</v>
      </c>
      <c r="K9200" t="s">
        <v>24</v>
      </c>
      <c r="L9200" t="s">
        <v>36</v>
      </c>
      <c r="N9200">
        <v>30</v>
      </c>
      <c r="O9200" t="s">
        <v>803</v>
      </c>
      <c r="P9200" t="s">
        <v>12035</v>
      </c>
    </row>
    <row r="9201" spans="1:16" x14ac:dyDescent="0.25">
      <c r="A9201" t="s">
        <v>25</v>
      </c>
      <c r="B9201" t="s">
        <v>9112</v>
      </c>
      <c r="C9201" t="s">
        <v>1099</v>
      </c>
      <c r="D9201" t="s">
        <v>3956</v>
      </c>
      <c r="E9201" t="s">
        <v>34</v>
      </c>
      <c r="F9201" t="b">
        <v>0</v>
      </c>
      <c r="G9201" t="s">
        <v>27</v>
      </c>
      <c r="H9201" s="4">
        <v>45779.416770833333</v>
      </c>
      <c r="I9201" t="b">
        <v>1</v>
      </c>
      <c r="J9201" t="b">
        <v>0</v>
      </c>
      <c r="K9201" t="s">
        <v>24</v>
      </c>
      <c r="L9201" t="s">
        <v>36</v>
      </c>
      <c r="N9201">
        <v>27.979999542236332</v>
      </c>
      <c r="O9201" t="s">
        <v>319</v>
      </c>
      <c r="P9201" t="s">
        <v>2128</v>
      </c>
    </row>
    <row r="9202" spans="1:16" x14ac:dyDescent="0.25">
      <c r="A9202" t="s">
        <v>0</v>
      </c>
      <c r="B9202" t="s">
        <v>8939</v>
      </c>
      <c r="C9202" t="s">
        <v>39</v>
      </c>
      <c r="D9202" t="s">
        <v>3956</v>
      </c>
      <c r="E9202" t="s">
        <v>34</v>
      </c>
      <c r="F9202" t="b">
        <v>1</v>
      </c>
      <c r="G9202" t="s">
        <v>27</v>
      </c>
      <c r="H9202" s="4">
        <v>45779.416875000003</v>
      </c>
      <c r="I9202" t="b">
        <v>0</v>
      </c>
      <c r="J9202" t="b">
        <v>0</v>
      </c>
      <c r="K9202" t="s">
        <v>24</v>
      </c>
      <c r="L9202" t="s">
        <v>36</v>
      </c>
      <c r="N9202">
        <v>26.389999389648441</v>
      </c>
      <c r="O9202" t="s">
        <v>8940</v>
      </c>
      <c r="P9202" t="s">
        <v>8941</v>
      </c>
    </row>
    <row r="9203" spans="1:16" x14ac:dyDescent="0.25">
      <c r="A9203" t="s">
        <v>1</v>
      </c>
      <c r="B9203" t="s">
        <v>7008</v>
      </c>
      <c r="C9203" t="s">
        <v>180</v>
      </c>
      <c r="D9203" t="s">
        <v>3972</v>
      </c>
      <c r="E9203" t="s">
        <v>20</v>
      </c>
      <c r="F9203" t="b">
        <v>0</v>
      </c>
      <c r="G9203" t="s">
        <v>41</v>
      </c>
      <c r="H9203" s="4">
        <v>45779.417129629634</v>
      </c>
      <c r="I9203" t="b">
        <v>1</v>
      </c>
      <c r="J9203" t="b">
        <v>0</v>
      </c>
      <c r="K9203" t="s">
        <v>24</v>
      </c>
      <c r="L9203" t="s">
        <v>22</v>
      </c>
      <c r="M9203">
        <v>62500</v>
      </c>
      <c r="O9203" t="s">
        <v>7009</v>
      </c>
    </row>
    <row r="9204" spans="1:16" x14ac:dyDescent="0.25">
      <c r="A9204" t="s">
        <v>0</v>
      </c>
      <c r="B9204" t="s">
        <v>3030</v>
      </c>
      <c r="C9204" t="s">
        <v>465</v>
      </c>
      <c r="D9204" t="s">
        <v>3956</v>
      </c>
      <c r="E9204" t="s">
        <v>34</v>
      </c>
      <c r="F9204" t="b">
        <v>0</v>
      </c>
      <c r="G9204" t="s">
        <v>41</v>
      </c>
      <c r="H9204" s="4">
        <v>45779.417256944442</v>
      </c>
      <c r="I9204" t="b">
        <v>0</v>
      </c>
      <c r="J9204" t="b">
        <v>1</v>
      </c>
      <c r="K9204" t="s">
        <v>24</v>
      </c>
      <c r="L9204" t="s">
        <v>36</v>
      </c>
      <c r="N9204">
        <v>24.33499908447266</v>
      </c>
      <c r="O9204" t="s">
        <v>5167</v>
      </c>
    </row>
    <row r="9205" spans="1:16" x14ac:dyDescent="0.25">
      <c r="A9205" t="s">
        <v>2</v>
      </c>
      <c r="B9205" t="s">
        <v>4384</v>
      </c>
      <c r="C9205" t="s">
        <v>4385</v>
      </c>
      <c r="D9205" t="s">
        <v>2208</v>
      </c>
      <c r="E9205" t="s">
        <v>34</v>
      </c>
      <c r="F9205" t="b">
        <v>0</v>
      </c>
      <c r="G9205" t="s">
        <v>35</v>
      </c>
      <c r="H9205" s="4">
        <v>45779.418506944443</v>
      </c>
      <c r="I9205" t="b">
        <v>0</v>
      </c>
      <c r="J9205" t="b">
        <v>1</v>
      </c>
      <c r="K9205" t="s">
        <v>24</v>
      </c>
      <c r="L9205" t="s">
        <v>22</v>
      </c>
      <c r="M9205">
        <v>165000</v>
      </c>
      <c r="O9205" t="s">
        <v>428</v>
      </c>
      <c r="P9205" t="s">
        <v>4229</v>
      </c>
    </row>
    <row r="9206" spans="1:16" x14ac:dyDescent="0.25">
      <c r="A9206" t="s">
        <v>2</v>
      </c>
      <c r="B9206" t="s">
        <v>12036</v>
      </c>
      <c r="C9206" t="s">
        <v>39</v>
      </c>
      <c r="D9206" t="s">
        <v>112</v>
      </c>
      <c r="E9206" t="s">
        <v>51</v>
      </c>
      <c r="F9206" t="b">
        <v>1</v>
      </c>
      <c r="G9206" t="s">
        <v>27</v>
      </c>
      <c r="H9206" s="4">
        <v>45779.418611111112</v>
      </c>
      <c r="I9206" t="b">
        <v>1</v>
      </c>
      <c r="J9206" t="b">
        <v>0</v>
      </c>
      <c r="K9206" t="s">
        <v>24</v>
      </c>
      <c r="L9206" t="s">
        <v>36</v>
      </c>
      <c r="N9206">
        <v>37.5</v>
      </c>
      <c r="O9206" t="s">
        <v>112</v>
      </c>
      <c r="P9206" t="s">
        <v>409</v>
      </c>
    </row>
    <row r="9207" spans="1:16" x14ac:dyDescent="0.25">
      <c r="A9207" t="s">
        <v>2</v>
      </c>
      <c r="B9207" t="s">
        <v>6325</v>
      </c>
      <c r="C9207" t="s">
        <v>7584</v>
      </c>
      <c r="D9207" t="s">
        <v>2208</v>
      </c>
      <c r="E9207" t="s">
        <v>34</v>
      </c>
      <c r="F9207" t="b">
        <v>0</v>
      </c>
      <c r="G9207" t="s">
        <v>27</v>
      </c>
      <c r="H9207" s="4">
        <v>45779.418796296297</v>
      </c>
      <c r="I9207" t="b">
        <v>0</v>
      </c>
      <c r="J9207" t="b">
        <v>1</v>
      </c>
      <c r="K9207" t="s">
        <v>24</v>
      </c>
      <c r="L9207" t="s">
        <v>22</v>
      </c>
      <c r="M9207">
        <v>165000</v>
      </c>
      <c r="O9207" t="s">
        <v>428</v>
      </c>
      <c r="P9207" t="s">
        <v>8346</v>
      </c>
    </row>
    <row r="9208" spans="1:16" x14ac:dyDescent="0.25">
      <c r="A9208" t="s">
        <v>2</v>
      </c>
      <c r="B9208" t="s">
        <v>307</v>
      </c>
      <c r="C9208" t="s">
        <v>615</v>
      </c>
      <c r="D9208" t="s">
        <v>3972</v>
      </c>
      <c r="E9208" t="s">
        <v>20</v>
      </c>
      <c r="F9208" t="b">
        <v>0</v>
      </c>
      <c r="G9208" t="s">
        <v>41</v>
      </c>
      <c r="H9208" s="4">
        <v>45779.460821759261</v>
      </c>
      <c r="I9208" t="b">
        <v>0</v>
      </c>
      <c r="J9208" t="b">
        <v>1</v>
      </c>
      <c r="K9208" t="s">
        <v>24</v>
      </c>
      <c r="L9208" t="s">
        <v>22</v>
      </c>
      <c r="M9208">
        <v>143253.875</v>
      </c>
      <c r="O9208" t="s">
        <v>2892</v>
      </c>
      <c r="P9208" t="s">
        <v>12037</v>
      </c>
    </row>
    <row r="9209" spans="1:16" x14ac:dyDescent="0.25">
      <c r="A9209" t="s">
        <v>40</v>
      </c>
      <c r="B9209" t="s">
        <v>9482</v>
      </c>
      <c r="C9209" t="s">
        <v>39</v>
      </c>
      <c r="D9209" t="s">
        <v>112</v>
      </c>
      <c r="E9209" t="s">
        <v>51</v>
      </c>
      <c r="F9209" t="b">
        <v>1</v>
      </c>
      <c r="G9209" t="s">
        <v>35</v>
      </c>
      <c r="H9209" s="4">
        <v>45779.460879629631</v>
      </c>
      <c r="I9209" t="b">
        <v>1</v>
      </c>
      <c r="J9209" t="b">
        <v>0</v>
      </c>
      <c r="K9209" t="s">
        <v>24</v>
      </c>
      <c r="L9209" t="s">
        <v>36</v>
      </c>
      <c r="N9209">
        <v>21</v>
      </c>
      <c r="O9209" t="s">
        <v>112</v>
      </c>
      <c r="P9209" t="s">
        <v>9483</v>
      </c>
    </row>
    <row r="9210" spans="1:16" x14ac:dyDescent="0.25">
      <c r="A9210" t="s">
        <v>2</v>
      </c>
      <c r="B9210" t="s">
        <v>12038</v>
      </c>
      <c r="C9210" t="s">
        <v>114</v>
      </c>
      <c r="D9210" t="s">
        <v>4108</v>
      </c>
      <c r="E9210" t="s">
        <v>20</v>
      </c>
      <c r="F9210" t="b">
        <v>0</v>
      </c>
      <c r="G9210" t="s">
        <v>35</v>
      </c>
      <c r="H9210" s="4">
        <v>45779.460879629631</v>
      </c>
      <c r="I9210" t="b">
        <v>0</v>
      </c>
      <c r="J9210" t="b">
        <v>0</v>
      </c>
      <c r="K9210" t="s">
        <v>24</v>
      </c>
      <c r="L9210" t="s">
        <v>22</v>
      </c>
      <c r="M9210">
        <v>237500</v>
      </c>
      <c r="O9210" t="s">
        <v>12039</v>
      </c>
      <c r="P9210" t="s">
        <v>12040</v>
      </c>
    </row>
    <row r="9211" spans="1:16" x14ac:dyDescent="0.25">
      <c r="A9211" t="s">
        <v>0</v>
      </c>
      <c r="B9211" t="s">
        <v>8281</v>
      </c>
      <c r="C9211" t="s">
        <v>559</v>
      </c>
      <c r="D9211" t="s">
        <v>3956</v>
      </c>
      <c r="E9211" t="s">
        <v>20</v>
      </c>
      <c r="F9211" t="b">
        <v>0</v>
      </c>
      <c r="G9211" t="s">
        <v>27</v>
      </c>
      <c r="H9211" s="4">
        <v>45779.500081018523</v>
      </c>
      <c r="I9211" t="b">
        <v>0</v>
      </c>
      <c r="J9211" t="b">
        <v>1</v>
      </c>
      <c r="K9211" t="s">
        <v>24</v>
      </c>
      <c r="L9211" t="s">
        <v>36</v>
      </c>
      <c r="N9211">
        <v>20.670000076293949</v>
      </c>
      <c r="O9211" t="s">
        <v>259</v>
      </c>
      <c r="P9211" t="s">
        <v>2838</v>
      </c>
    </row>
    <row r="9212" spans="1:16" x14ac:dyDescent="0.25">
      <c r="A9212" t="s">
        <v>0</v>
      </c>
      <c r="B9212" t="s">
        <v>10869</v>
      </c>
      <c r="C9212" t="s">
        <v>3739</v>
      </c>
      <c r="D9212" t="s">
        <v>3828</v>
      </c>
      <c r="E9212" t="s">
        <v>20</v>
      </c>
      <c r="F9212" t="b">
        <v>0</v>
      </c>
      <c r="G9212" t="s">
        <v>27</v>
      </c>
      <c r="H9212" s="4">
        <v>45779.500127314823</v>
      </c>
      <c r="I9212" t="b">
        <v>0</v>
      </c>
      <c r="J9212" t="b">
        <v>1</v>
      </c>
      <c r="K9212" t="s">
        <v>24</v>
      </c>
      <c r="L9212" t="s">
        <v>22</v>
      </c>
      <c r="M9212">
        <v>50923.5</v>
      </c>
      <c r="O9212" t="s">
        <v>728</v>
      </c>
      <c r="P9212" t="s">
        <v>10870</v>
      </c>
    </row>
    <row r="9213" spans="1:16" x14ac:dyDescent="0.25">
      <c r="A9213" t="s">
        <v>0</v>
      </c>
      <c r="B9213" t="s">
        <v>3282</v>
      </c>
      <c r="C9213" t="s">
        <v>276</v>
      </c>
      <c r="D9213" t="s">
        <v>3972</v>
      </c>
      <c r="E9213" t="s">
        <v>20</v>
      </c>
      <c r="F9213" t="b">
        <v>0</v>
      </c>
      <c r="G9213" t="s">
        <v>30</v>
      </c>
      <c r="H9213" s="4">
        <v>45779.500833333332</v>
      </c>
      <c r="I9213" t="b">
        <v>0</v>
      </c>
      <c r="J9213" t="b">
        <v>1</v>
      </c>
      <c r="K9213" t="s">
        <v>24</v>
      </c>
      <c r="L9213" t="s">
        <v>36</v>
      </c>
      <c r="N9213">
        <v>24.5</v>
      </c>
      <c r="O9213" t="s">
        <v>1020</v>
      </c>
    </row>
    <row r="9214" spans="1:16" x14ac:dyDescent="0.25">
      <c r="A9214" t="s">
        <v>28</v>
      </c>
      <c r="B9214" t="s">
        <v>12009</v>
      </c>
      <c r="C9214" t="s">
        <v>82</v>
      </c>
      <c r="D9214" t="s">
        <v>3972</v>
      </c>
      <c r="E9214" t="s">
        <v>20</v>
      </c>
      <c r="F9214" t="b">
        <v>0</v>
      </c>
      <c r="G9214" t="s">
        <v>27</v>
      </c>
      <c r="H9214" s="4">
        <v>45779.500902777778</v>
      </c>
      <c r="I9214" t="b">
        <v>0</v>
      </c>
      <c r="J9214" t="b">
        <v>1</v>
      </c>
      <c r="K9214" t="s">
        <v>24</v>
      </c>
      <c r="L9214" t="s">
        <v>22</v>
      </c>
      <c r="M9214">
        <v>179500</v>
      </c>
      <c r="O9214" t="s">
        <v>1172</v>
      </c>
      <c r="P9214" t="s">
        <v>893</v>
      </c>
    </row>
    <row r="9215" spans="1:16" x14ac:dyDescent="0.25">
      <c r="A9215" t="s">
        <v>1</v>
      </c>
      <c r="B9215" t="s">
        <v>11381</v>
      </c>
      <c r="C9215" t="s">
        <v>158</v>
      </c>
      <c r="D9215" t="s">
        <v>4034</v>
      </c>
      <c r="E9215" t="s">
        <v>20</v>
      </c>
      <c r="F9215" t="b">
        <v>0</v>
      </c>
      <c r="G9215" t="s">
        <v>158</v>
      </c>
      <c r="H9215" s="4">
        <v>45779.503032407411</v>
      </c>
      <c r="I9215" t="b">
        <v>0</v>
      </c>
      <c r="J9215" t="b">
        <v>0</v>
      </c>
      <c r="K9215" t="s">
        <v>158</v>
      </c>
      <c r="L9215" t="s">
        <v>22</v>
      </c>
      <c r="M9215">
        <v>87599.5</v>
      </c>
      <c r="O9215" t="s">
        <v>1906</v>
      </c>
      <c r="P9215" t="s">
        <v>2672</v>
      </c>
    </row>
    <row r="9216" spans="1:16" x14ac:dyDescent="0.25">
      <c r="A9216" t="s">
        <v>0</v>
      </c>
      <c r="B9216" t="s">
        <v>0</v>
      </c>
      <c r="C9216" t="s">
        <v>2023</v>
      </c>
      <c r="D9216" t="s">
        <v>7546</v>
      </c>
      <c r="E9216" t="s">
        <v>34</v>
      </c>
      <c r="F9216" t="b">
        <v>0</v>
      </c>
      <c r="G9216" t="s">
        <v>41</v>
      </c>
      <c r="H9216" s="4">
        <v>45779.542337962957</v>
      </c>
      <c r="I9216" t="b">
        <v>0</v>
      </c>
      <c r="J9216" t="b">
        <v>0</v>
      </c>
      <c r="K9216" t="s">
        <v>24</v>
      </c>
      <c r="L9216" t="s">
        <v>36</v>
      </c>
      <c r="N9216">
        <v>15</v>
      </c>
      <c r="O9216" t="s">
        <v>7547</v>
      </c>
      <c r="P9216" t="s">
        <v>61</v>
      </c>
    </row>
    <row r="9217" spans="1:16" x14ac:dyDescent="0.25">
      <c r="A9217" t="s">
        <v>2</v>
      </c>
      <c r="B9217" t="s">
        <v>11992</v>
      </c>
      <c r="C9217" t="s">
        <v>71</v>
      </c>
      <c r="D9217" t="s">
        <v>3972</v>
      </c>
      <c r="E9217" t="s">
        <v>20</v>
      </c>
      <c r="F9217" t="b">
        <v>0</v>
      </c>
      <c r="G9217" t="s">
        <v>27</v>
      </c>
      <c r="H9217" s="4">
        <v>45779.542928240742</v>
      </c>
      <c r="I9217" t="b">
        <v>0</v>
      </c>
      <c r="J9217" t="b">
        <v>1</v>
      </c>
      <c r="K9217" t="s">
        <v>24</v>
      </c>
      <c r="L9217" t="s">
        <v>22</v>
      </c>
      <c r="M9217">
        <v>138100</v>
      </c>
      <c r="O9217" t="s">
        <v>11993</v>
      </c>
      <c r="P9217" t="s">
        <v>11994</v>
      </c>
    </row>
    <row r="9218" spans="1:16" x14ac:dyDescent="0.25">
      <c r="A9218" t="s">
        <v>2</v>
      </c>
      <c r="B9218" t="s">
        <v>11995</v>
      </c>
      <c r="C9218" t="s">
        <v>693</v>
      </c>
      <c r="D9218" t="s">
        <v>3600</v>
      </c>
      <c r="E9218" t="s">
        <v>51</v>
      </c>
      <c r="F9218" t="b">
        <v>0</v>
      </c>
      <c r="G9218" t="s">
        <v>27</v>
      </c>
      <c r="H9218" s="4">
        <v>45779.543229166673</v>
      </c>
      <c r="I9218" t="b">
        <v>1</v>
      </c>
      <c r="J9218" t="b">
        <v>0</v>
      </c>
      <c r="K9218" t="s">
        <v>24</v>
      </c>
      <c r="L9218" t="s">
        <v>36</v>
      </c>
      <c r="N9218">
        <v>40</v>
      </c>
      <c r="O9218" t="s">
        <v>11996</v>
      </c>
      <c r="P9218" t="s">
        <v>11997</v>
      </c>
    </row>
    <row r="9219" spans="1:16" x14ac:dyDescent="0.25">
      <c r="A9219" t="s">
        <v>0</v>
      </c>
      <c r="B9219" t="s">
        <v>12041</v>
      </c>
      <c r="C9219" t="s">
        <v>325</v>
      </c>
      <c r="D9219" t="s">
        <v>3972</v>
      </c>
      <c r="E9219" t="s">
        <v>20</v>
      </c>
      <c r="F9219" t="b">
        <v>0</v>
      </c>
      <c r="G9219" t="s">
        <v>27</v>
      </c>
      <c r="H9219" s="4">
        <v>45779.583460648151</v>
      </c>
      <c r="I9219" t="b">
        <v>0</v>
      </c>
      <c r="J9219" t="b">
        <v>0</v>
      </c>
      <c r="K9219" t="s">
        <v>24</v>
      </c>
      <c r="L9219" t="s">
        <v>22</v>
      </c>
      <c r="M9219">
        <v>80000</v>
      </c>
      <c r="O9219" t="s">
        <v>12042</v>
      </c>
      <c r="P9219" t="s">
        <v>12043</v>
      </c>
    </row>
    <row r="9220" spans="1:16" x14ac:dyDescent="0.25">
      <c r="A9220" t="s">
        <v>1</v>
      </c>
      <c r="B9220" t="s">
        <v>11998</v>
      </c>
      <c r="C9220" t="s">
        <v>1240</v>
      </c>
      <c r="D9220" t="s">
        <v>7852</v>
      </c>
      <c r="E9220" t="s">
        <v>20</v>
      </c>
      <c r="F9220" t="b">
        <v>0</v>
      </c>
      <c r="G9220" t="s">
        <v>27</v>
      </c>
      <c r="H9220" s="4">
        <v>45779.584340277783</v>
      </c>
      <c r="I9220" t="b">
        <v>0</v>
      </c>
      <c r="J9220" t="b">
        <v>1</v>
      </c>
      <c r="K9220" t="s">
        <v>24</v>
      </c>
      <c r="L9220" t="s">
        <v>22</v>
      </c>
      <c r="M9220">
        <v>45000</v>
      </c>
      <c r="O9220" t="s">
        <v>2897</v>
      </c>
      <c r="P9220" t="s">
        <v>1749</v>
      </c>
    </row>
    <row r="9221" spans="1:16" x14ac:dyDescent="0.25">
      <c r="A9221" t="s">
        <v>28</v>
      </c>
      <c r="B9221" t="s">
        <v>7607</v>
      </c>
      <c r="C9221" t="s">
        <v>140</v>
      </c>
      <c r="D9221" t="s">
        <v>3956</v>
      </c>
      <c r="E9221" t="s">
        <v>20</v>
      </c>
      <c r="F9221" t="b">
        <v>0</v>
      </c>
      <c r="G9221" t="s">
        <v>35</v>
      </c>
      <c r="H9221" s="4">
        <v>45779.584861111107</v>
      </c>
      <c r="I9221" t="b">
        <v>0</v>
      </c>
      <c r="J9221" t="b">
        <v>0</v>
      </c>
      <c r="K9221" t="s">
        <v>24</v>
      </c>
      <c r="L9221" t="s">
        <v>36</v>
      </c>
      <c r="N9221">
        <v>40.779998779296882</v>
      </c>
      <c r="O9221" t="s">
        <v>405</v>
      </c>
      <c r="P9221" t="s">
        <v>7608</v>
      </c>
    </row>
    <row r="9222" spans="1:16" x14ac:dyDescent="0.25">
      <c r="A9222" t="s">
        <v>19</v>
      </c>
      <c r="B9222" t="s">
        <v>9940</v>
      </c>
      <c r="C9222" t="s">
        <v>555</v>
      </c>
      <c r="D9222" t="s">
        <v>3956</v>
      </c>
      <c r="E9222" t="s">
        <v>20</v>
      </c>
      <c r="F9222" t="b">
        <v>0</v>
      </c>
      <c r="G9222" t="s">
        <v>30</v>
      </c>
      <c r="H9222" s="4">
        <v>45779.584976851853</v>
      </c>
      <c r="I9222" t="b">
        <v>0</v>
      </c>
      <c r="J9222" t="b">
        <v>1</v>
      </c>
      <c r="K9222" t="s">
        <v>24</v>
      </c>
      <c r="L9222" t="s">
        <v>36</v>
      </c>
      <c r="N9222">
        <v>40.81500244140625</v>
      </c>
      <c r="O9222" t="s">
        <v>75</v>
      </c>
      <c r="P9222" t="s">
        <v>9941</v>
      </c>
    </row>
    <row r="9223" spans="1:16" x14ac:dyDescent="0.25">
      <c r="A9223" t="s">
        <v>28</v>
      </c>
      <c r="B9223" t="s">
        <v>948</v>
      </c>
      <c r="C9223" t="s">
        <v>23</v>
      </c>
      <c r="D9223" t="s">
        <v>744</v>
      </c>
      <c r="E9223" t="s">
        <v>20</v>
      </c>
      <c r="F9223" t="b">
        <v>0</v>
      </c>
      <c r="G9223" t="s">
        <v>52</v>
      </c>
      <c r="H9223" s="4">
        <v>45779.585127314807</v>
      </c>
      <c r="I9223" t="b">
        <v>0</v>
      </c>
      <c r="J9223" t="b">
        <v>0</v>
      </c>
      <c r="K9223" t="s">
        <v>24</v>
      </c>
      <c r="L9223" t="s">
        <v>22</v>
      </c>
      <c r="M9223">
        <v>161000</v>
      </c>
      <c r="O9223" t="s">
        <v>12044</v>
      </c>
      <c r="P9223" t="s">
        <v>32</v>
      </c>
    </row>
    <row r="9224" spans="1:16" x14ac:dyDescent="0.25">
      <c r="A9224" t="s">
        <v>28</v>
      </c>
      <c r="B9224" t="s">
        <v>7468</v>
      </c>
      <c r="C9224" t="s">
        <v>24</v>
      </c>
      <c r="D9224" t="s">
        <v>3972</v>
      </c>
      <c r="E9224" t="s">
        <v>20</v>
      </c>
      <c r="F9224" t="b">
        <v>0</v>
      </c>
      <c r="G9224" t="s">
        <v>27</v>
      </c>
      <c r="H9224" s="4">
        <v>45779.585509259261</v>
      </c>
      <c r="I9224" t="b">
        <v>0</v>
      </c>
      <c r="J9224" t="b">
        <v>0</v>
      </c>
      <c r="K9224" t="s">
        <v>24</v>
      </c>
      <c r="L9224" t="s">
        <v>22</v>
      </c>
      <c r="M9224">
        <v>155000</v>
      </c>
      <c r="O9224" t="s">
        <v>7469</v>
      </c>
      <c r="P9224" t="s">
        <v>7470</v>
      </c>
    </row>
    <row r="9225" spans="1:16" x14ac:dyDescent="0.25">
      <c r="A9225" t="s">
        <v>2</v>
      </c>
      <c r="B9225" t="s">
        <v>2</v>
      </c>
      <c r="C9225" t="s">
        <v>1778</v>
      </c>
      <c r="D9225" t="s">
        <v>3828</v>
      </c>
      <c r="E9225" t="s">
        <v>20</v>
      </c>
      <c r="F9225" t="b">
        <v>0</v>
      </c>
      <c r="G9225" t="s">
        <v>41</v>
      </c>
      <c r="H9225" s="4">
        <v>45779.585625</v>
      </c>
      <c r="I9225" t="b">
        <v>1</v>
      </c>
      <c r="J9225" t="b">
        <v>1</v>
      </c>
      <c r="K9225" t="s">
        <v>24</v>
      </c>
      <c r="L9225" t="s">
        <v>22</v>
      </c>
      <c r="M9225">
        <v>128825</v>
      </c>
      <c r="O9225" t="s">
        <v>2409</v>
      </c>
      <c r="P9225" t="s">
        <v>9446</v>
      </c>
    </row>
    <row r="9226" spans="1:16" x14ac:dyDescent="0.25">
      <c r="A9226" t="s">
        <v>2</v>
      </c>
      <c r="B9226" t="s">
        <v>2</v>
      </c>
      <c r="C9226" t="s">
        <v>336</v>
      </c>
      <c r="D9226" t="s">
        <v>3972</v>
      </c>
      <c r="E9226" t="s">
        <v>20</v>
      </c>
      <c r="F9226" t="b">
        <v>0</v>
      </c>
      <c r="G9226" t="s">
        <v>30</v>
      </c>
      <c r="H9226" s="4">
        <v>45779.626608796287</v>
      </c>
      <c r="I9226" t="b">
        <v>0</v>
      </c>
      <c r="J9226" t="b">
        <v>0</v>
      </c>
      <c r="K9226" t="s">
        <v>24</v>
      </c>
      <c r="L9226" t="s">
        <v>22</v>
      </c>
      <c r="M9226">
        <v>120000</v>
      </c>
      <c r="O9226" t="s">
        <v>12045</v>
      </c>
      <c r="P9226" t="s">
        <v>1757</v>
      </c>
    </row>
    <row r="9227" spans="1:16" x14ac:dyDescent="0.25">
      <c r="A9227" t="s">
        <v>2</v>
      </c>
      <c r="B9227" t="s">
        <v>12046</v>
      </c>
      <c r="C9227" t="s">
        <v>436</v>
      </c>
      <c r="D9227" t="s">
        <v>131</v>
      </c>
      <c r="E9227" t="s">
        <v>20</v>
      </c>
      <c r="F9227" t="b">
        <v>0</v>
      </c>
      <c r="G9227" t="s">
        <v>27</v>
      </c>
      <c r="H9227" s="4">
        <v>45779.627060185187</v>
      </c>
      <c r="I9227" t="b">
        <v>0</v>
      </c>
      <c r="J9227" t="b">
        <v>0</v>
      </c>
      <c r="K9227" t="s">
        <v>24</v>
      </c>
      <c r="L9227" t="s">
        <v>22</v>
      </c>
      <c r="M9227">
        <v>105000</v>
      </c>
      <c r="O9227" t="s">
        <v>131</v>
      </c>
      <c r="P9227" t="s">
        <v>2856</v>
      </c>
    </row>
    <row r="9228" spans="1:16" x14ac:dyDescent="0.25">
      <c r="A9228" t="s">
        <v>89</v>
      </c>
      <c r="B9228" t="s">
        <v>10598</v>
      </c>
      <c r="C9228" t="s">
        <v>39</v>
      </c>
      <c r="D9228" t="s">
        <v>3972</v>
      </c>
      <c r="E9228" t="s">
        <v>20</v>
      </c>
      <c r="F9228" t="b">
        <v>1</v>
      </c>
      <c r="G9228" t="s">
        <v>27</v>
      </c>
      <c r="H9228" s="4">
        <v>45779.627164351848</v>
      </c>
      <c r="I9228" t="b">
        <v>1</v>
      </c>
      <c r="J9228" t="b">
        <v>1</v>
      </c>
      <c r="K9228" t="s">
        <v>24</v>
      </c>
      <c r="L9228" t="s">
        <v>22</v>
      </c>
      <c r="M9228">
        <v>192500</v>
      </c>
      <c r="O9228" t="s">
        <v>123</v>
      </c>
      <c r="P9228" t="s">
        <v>10599</v>
      </c>
    </row>
    <row r="9229" spans="1:16" x14ac:dyDescent="0.25">
      <c r="A9229" t="s">
        <v>25</v>
      </c>
      <c r="B9229" t="s">
        <v>25</v>
      </c>
      <c r="C9229" t="s">
        <v>555</v>
      </c>
      <c r="D9229" t="s">
        <v>4083</v>
      </c>
      <c r="E9229" t="s">
        <v>20</v>
      </c>
      <c r="F9229" t="b">
        <v>0</v>
      </c>
      <c r="G9229" t="s">
        <v>30</v>
      </c>
      <c r="H9229" s="4">
        <v>45779.627523148149</v>
      </c>
      <c r="I9229" t="b">
        <v>0</v>
      </c>
      <c r="J9229" t="b">
        <v>1</v>
      </c>
      <c r="K9229" t="s">
        <v>24</v>
      </c>
      <c r="L9229" t="s">
        <v>36</v>
      </c>
      <c r="N9229">
        <v>25.2400016784668</v>
      </c>
      <c r="O9229" t="s">
        <v>2075</v>
      </c>
      <c r="P9229" t="s">
        <v>6152</v>
      </c>
    </row>
    <row r="9230" spans="1:16" x14ac:dyDescent="0.25">
      <c r="A9230" t="s">
        <v>1</v>
      </c>
      <c r="B9230" t="s">
        <v>2601</v>
      </c>
      <c r="C9230" t="s">
        <v>12047</v>
      </c>
      <c r="D9230" t="s">
        <v>3828</v>
      </c>
      <c r="E9230" t="s">
        <v>20</v>
      </c>
      <c r="F9230" t="b">
        <v>0</v>
      </c>
      <c r="G9230" t="s">
        <v>23</v>
      </c>
      <c r="H9230" s="4">
        <v>45779.641574074078</v>
      </c>
      <c r="I9230" t="b">
        <v>0</v>
      </c>
      <c r="J9230" t="b">
        <v>0</v>
      </c>
      <c r="K9230" t="s">
        <v>24</v>
      </c>
      <c r="L9230" t="s">
        <v>22</v>
      </c>
      <c r="M9230">
        <v>154271.640625</v>
      </c>
      <c r="O9230" t="s">
        <v>12048</v>
      </c>
      <c r="P9230" t="s">
        <v>12049</v>
      </c>
    </row>
    <row r="9231" spans="1:16" x14ac:dyDescent="0.25">
      <c r="A9231" t="s">
        <v>2</v>
      </c>
      <c r="B9231" t="s">
        <v>12050</v>
      </c>
      <c r="C9231" t="s">
        <v>606</v>
      </c>
      <c r="D9231" t="s">
        <v>3828</v>
      </c>
      <c r="E9231" t="s">
        <v>51</v>
      </c>
      <c r="F9231" t="b">
        <v>0</v>
      </c>
      <c r="G9231" t="s">
        <v>27</v>
      </c>
      <c r="H9231" s="4">
        <v>45779.66673611111</v>
      </c>
      <c r="I9231" t="b">
        <v>1</v>
      </c>
      <c r="J9231" t="b">
        <v>0</v>
      </c>
      <c r="K9231" t="s">
        <v>24</v>
      </c>
      <c r="L9231" t="s">
        <v>36</v>
      </c>
      <c r="N9231">
        <v>85</v>
      </c>
      <c r="O9231" t="s">
        <v>10488</v>
      </c>
      <c r="P9231" t="s">
        <v>338</v>
      </c>
    </row>
    <row r="9232" spans="1:16" x14ac:dyDescent="0.25">
      <c r="A9232" t="s">
        <v>139</v>
      </c>
      <c r="B9232" t="s">
        <v>12051</v>
      </c>
      <c r="C9232" t="s">
        <v>2936</v>
      </c>
      <c r="D9232" t="s">
        <v>3972</v>
      </c>
      <c r="E9232" t="s">
        <v>20</v>
      </c>
      <c r="F9232" t="b">
        <v>0</v>
      </c>
      <c r="G9232" t="s">
        <v>35</v>
      </c>
      <c r="H9232" s="4">
        <v>45779.667245370372</v>
      </c>
      <c r="I9232" t="b">
        <v>0</v>
      </c>
      <c r="J9232" t="b">
        <v>0</v>
      </c>
      <c r="K9232" t="s">
        <v>24</v>
      </c>
      <c r="L9232" t="s">
        <v>22</v>
      </c>
      <c r="M9232">
        <v>135000</v>
      </c>
      <c r="O9232" t="s">
        <v>12052</v>
      </c>
      <c r="P9232" t="s">
        <v>1152</v>
      </c>
    </row>
    <row r="9233" spans="1:16" x14ac:dyDescent="0.25">
      <c r="A9233" t="s">
        <v>1</v>
      </c>
      <c r="B9233" t="s">
        <v>3250</v>
      </c>
      <c r="C9233" t="s">
        <v>39</v>
      </c>
      <c r="D9233" t="s">
        <v>3972</v>
      </c>
      <c r="E9233" t="s">
        <v>51</v>
      </c>
      <c r="F9233" t="b">
        <v>1</v>
      </c>
      <c r="G9233" t="s">
        <v>35</v>
      </c>
      <c r="H9233" s="4">
        <v>45779.66815972222</v>
      </c>
      <c r="I9233" t="b">
        <v>0</v>
      </c>
      <c r="J9233" t="b">
        <v>0</v>
      </c>
      <c r="K9233" t="s">
        <v>24</v>
      </c>
      <c r="L9233" t="s">
        <v>36</v>
      </c>
      <c r="N9233">
        <v>65</v>
      </c>
      <c r="O9233" t="s">
        <v>10981</v>
      </c>
      <c r="P9233" t="s">
        <v>1242</v>
      </c>
    </row>
    <row r="9234" spans="1:16" x14ac:dyDescent="0.25">
      <c r="A9234" t="s">
        <v>0</v>
      </c>
      <c r="B9234" t="s">
        <v>12053</v>
      </c>
      <c r="C9234" t="s">
        <v>985</v>
      </c>
      <c r="D9234" t="s">
        <v>3972</v>
      </c>
      <c r="E9234" t="s">
        <v>51</v>
      </c>
      <c r="F9234" t="b">
        <v>0</v>
      </c>
      <c r="G9234" t="s">
        <v>27</v>
      </c>
      <c r="H9234" s="4">
        <v>45779.708437499998</v>
      </c>
      <c r="I9234" t="b">
        <v>1</v>
      </c>
      <c r="J9234" t="b">
        <v>0</v>
      </c>
      <c r="K9234" t="s">
        <v>24</v>
      </c>
      <c r="L9234" t="s">
        <v>36</v>
      </c>
      <c r="N9234">
        <v>62.5</v>
      </c>
      <c r="O9234" t="s">
        <v>81</v>
      </c>
      <c r="P9234" t="s">
        <v>7464</v>
      </c>
    </row>
    <row r="9235" spans="1:16" x14ac:dyDescent="0.25">
      <c r="A9235" t="s">
        <v>2</v>
      </c>
      <c r="B9235" t="s">
        <v>11999</v>
      </c>
      <c r="C9235" t="s">
        <v>12000</v>
      </c>
      <c r="D9235" t="s">
        <v>3828</v>
      </c>
      <c r="E9235" t="s">
        <v>20</v>
      </c>
      <c r="F9235" t="b">
        <v>0</v>
      </c>
      <c r="G9235" t="s">
        <v>41</v>
      </c>
      <c r="H9235" s="4">
        <v>45779.710231481477</v>
      </c>
      <c r="I9235" t="b">
        <v>0</v>
      </c>
      <c r="J9235" t="b">
        <v>1</v>
      </c>
      <c r="K9235" t="s">
        <v>24</v>
      </c>
      <c r="L9235" t="s">
        <v>22</v>
      </c>
      <c r="M9235">
        <v>75000</v>
      </c>
      <c r="O9235" t="s">
        <v>12001</v>
      </c>
      <c r="P9235" t="s">
        <v>12002</v>
      </c>
    </row>
    <row r="9236" spans="1:16" x14ac:dyDescent="0.25">
      <c r="A9236" t="s">
        <v>2</v>
      </c>
      <c r="B9236" t="s">
        <v>9400</v>
      </c>
      <c r="C9236" t="s">
        <v>633</v>
      </c>
      <c r="D9236" t="s">
        <v>2208</v>
      </c>
      <c r="E9236" t="s">
        <v>20</v>
      </c>
      <c r="F9236" t="b">
        <v>0</v>
      </c>
      <c r="G9236" t="s">
        <v>27</v>
      </c>
      <c r="H9236" s="4">
        <v>45779.710277777784</v>
      </c>
      <c r="I9236" t="b">
        <v>0</v>
      </c>
      <c r="J9236" t="b">
        <v>1</v>
      </c>
      <c r="K9236" t="s">
        <v>24</v>
      </c>
      <c r="L9236" t="s">
        <v>22</v>
      </c>
      <c r="M9236">
        <v>135000</v>
      </c>
      <c r="O9236" t="s">
        <v>3506</v>
      </c>
      <c r="P9236" t="s">
        <v>9401</v>
      </c>
    </row>
    <row r="9237" spans="1:16" x14ac:dyDescent="0.25">
      <c r="A9237" t="s">
        <v>2</v>
      </c>
      <c r="B9237" t="s">
        <v>6768</v>
      </c>
      <c r="C9237" t="s">
        <v>5286</v>
      </c>
      <c r="D9237" t="s">
        <v>5242</v>
      </c>
      <c r="E9237" t="s">
        <v>20</v>
      </c>
      <c r="F9237" t="b">
        <v>0</v>
      </c>
      <c r="G9237" t="s">
        <v>27</v>
      </c>
      <c r="H9237" s="4">
        <v>45779.710601851853</v>
      </c>
      <c r="I9237" t="b">
        <v>0</v>
      </c>
      <c r="J9237" t="b">
        <v>1</v>
      </c>
      <c r="K9237" t="s">
        <v>24</v>
      </c>
      <c r="L9237" t="s">
        <v>22</v>
      </c>
      <c r="M9237">
        <v>165000</v>
      </c>
      <c r="O9237" t="s">
        <v>2912</v>
      </c>
      <c r="P9237" t="s">
        <v>6769</v>
      </c>
    </row>
    <row r="9238" spans="1:16" x14ac:dyDescent="0.25">
      <c r="A9238" t="s">
        <v>25</v>
      </c>
      <c r="B9238" t="s">
        <v>12010</v>
      </c>
      <c r="C9238" t="s">
        <v>203</v>
      </c>
      <c r="D9238" t="s">
        <v>3972</v>
      </c>
      <c r="E9238" t="s">
        <v>20</v>
      </c>
      <c r="F9238" t="b">
        <v>0</v>
      </c>
      <c r="G9238" t="s">
        <v>23</v>
      </c>
      <c r="H9238" s="4">
        <v>45779.727685185193</v>
      </c>
      <c r="I9238" t="b">
        <v>0</v>
      </c>
      <c r="J9238" t="b">
        <v>1</v>
      </c>
      <c r="K9238" t="s">
        <v>24</v>
      </c>
      <c r="L9238" t="s">
        <v>22</v>
      </c>
      <c r="M9238">
        <v>95000</v>
      </c>
      <c r="O9238" t="s">
        <v>12011</v>
      </c>
      <c r="P9238" t="s">
        <v>2804</v>
      </c>
    </row>
    <row r="9239" spans="1:16" x14ac:dyDescent="0.25">
      <c r="A9239" t="s">
        <v>139</v>
      </c>
      <c r="B9239" t="s">
        <v>2126</v>
      </c>
      <c r="C9239" t="s">
        <v>2102</v>
      </c>
      <c r="D9239" t="s">
        <v>3972</v>
      </c>
      <c r="E9239" t="s">
        <v>20</v>
      </c>
      <c r="F9239" t="b">
        <v>0</v>
      </c>
      <c r="G9239" t="s">
        <v>41</v>
      </c>
      <c r="H9239" s="4">
        <v>45779.750324074077</v>
      </c>
      <c r="I9239" t="b">
        <v>0</v>
      </c>
      <c r="J9239" t="b">
        <v>0</v>
      </c>
      <c r="K9239" t="s">
        <v>24</v>
      </c>
      <c r="L9239" t="s">
        <v>22</v>
      </c>
      <c r="M9239">
        <v>90000</v>
      </c>
      <c r="O9239" t="s">
        <v>12054</v>
      </c>
    </row>
    <row r="9240" spans="1:16" x14ac:dyDescent="0.25">
      <c r="A9240" t="s">
        <v>28</v>
      </c>
      <c r="B9240" t="s">
        <v>3623</v>
      </c>
      <c r="C9240" t="s">
        <v>606</v>
      </c>
      <c r="D9240" t="s">
        <v>3972</v>
      </c>
      <c r="E9240" t="s">
        <v>20</v>
      </c>
      <c r="F9240" t="b">
        <v>0</v>
      </c>
      <c r="G9240" t="s">
        <v>27</v>
      </c>
      <c r="H9240" s="4">
        <v>45779.751192129632</v>
      </c>
      <c r="I9240" t="b">
        <v>0</v>
      </c>
      <c r="J9240" t="b">
        <v>0</v>
      </c>
      <c r="K9240" t="s">
        <v>24</v>
      </c>
      <c r="L9240" t="s">
        <v>22</v>
      </c>
      <c r="M9240">
        <v>165000</v>
      </c>
      <c r="O9240" t="s">
        <v>729</v>
      </c>
      <c r="P9240" t="s">
        <v>12055</v>
      </c>
    </row>
    <row r="9241" spans="1:16" x14ac:dyDescent="0.25">
      <c r="A9241" t="s">
        <v>2</v>
      </c>
      <c r="B9241" t="s">
        <v>8529</v>
      </c>
      <c r="C9241" t="s">
        <v>26</v>
      </c>
      <c r="D9241" t="s">
        <v>3956</v>
      </c>
      <c r="E9241" t="s">
        <v>20</v>
      </c>
      <c r="F9241" t="b">
        <v>0</v>
      </c>
      <c r="G9241" t="s">
        <v>23</v>
      </c>
      <c r="H9241" s="4">
        <v>45779.768310185187</v>
      </c>
      <c r="I9241" t="b">
        <v>0</v>
      </c>
      <c r="J9241" t="b">
        <v>1</v>
      </c>
      <c r="K9241" t="s">
        <v>24</v>
      </c>
      <c r="L9241" t="s">
        <v>36</v>
      </c>
      <c r="N9241">
        <v>61.159996032714837</v>
      </c>
      <c r="O9241" t="s">
        <v>8530</v>
      </c>
      <c r="P9241" t="s">
        <v>8531</v>
      </c>
    </row>
    <row r="9242" spans="1:16" x14ac:dyDescent="0.25">
      <c r="A9242" t="s">
        <v>1</v>
      </c>
      <c r="B9242" t="s">
        <v>264</v>
      </c>
      <c r="C9242" t="s">
        <v>304</v>
      </c>
      <c r="D9242" t="s">
        <v>3972</v>
      </c>
      <c r="E9242" t="s">
        <v>20</v>
      </c>
      <c r="F9242" t="b">
        <v>0</v>
      </c>
      <c r="G9242" t="s">
        <v>27</v>
      </c>
      <c r="H9242" s="4">
        <v>45779.792581018519</v>
      </c>
      <c r="I9242" t="b">
        <v>0</v>
      </c>
      <c r="J9242" t="b">
        <v>0</v>
      </c>
      <c r="K9242" t="s">
        <v>24</v>
      </c>
      <c r="L9242" t="s">
        <v>22</v>
      </c>
      <c r="M9242">
        <v>135000</v>
      </c>
      <c r="O9242" t="s">
        <v>12003</v>
      </c>
      <c r="P9242" t="s">
        <v>12004</v>
      </c>
    </row>
    <row r="9243" spans="1:16" x14ac:dyDescent="0.25">
      <c r="A9243" t="s">
        <v>2</v>
      </c>
      <c r="B9243" t="s">
        <v>2</v>
      </c>
      <c r="C9243" t="s">
        <v>612</v>
      </c>
      <c r="D9243" t="s">
        <v>3972</v>
      </c>
      <c r="E9243" t="s">
        <v>20</v>
      </c>
      <c r="F9243" t="b">
        <v>0</v>
      </c>
      <c r="G9243" t="s">
        <v>27</v>
      </c>
      <c r="H9243" s="4">
        <v>45779.792928240742</v>
      </c>
      <c r="I9243" t="b">
        <v>0</v>
      </c>
      <c r="J9243" t="b">
        <v>1</v>
      </c>
      <c r="K9243" t="s">
        <v>24</v>
      </c>
      <c r="L9243" t="s">
        <v>22</v>
      </c>
      <c r="M9243">
        <v>105000</v>
      </c>
      <c r="O9243" t="s">
        <v>12056</v>
      </c>
      <c r="P9243" t="s">
        <v>12057</v>
      </c>
    </row>
    <row r="9244" spans="1:16" x14ac:dyDescent="0.25">
      <c r="A9244" t="s">
        <v>25</v>
      </c>
      <c r="B9244" t="s">
        <v>12058</v>
      </c>
      <c r="C9244" t="s">
        <v>203</v>
      </c>
      <c r="D9244" t="s">
        <v>2208</v>
      </c>
      <c r="E9244" t="s">
        <v>20</v>
      </c>
      <c r="F9244" t="b">
        <v>0</v>
      </c>
      <c r="G9244" t="s">
        <v>23</v>
      </c>
      <c r="H9244" s="4">
        <v>45779.80809027778</v>
      </c>
      <c r="I9244" t="b">
        <v>0</v>
      </c>
      <c r="J9244" t="b">
        <v>0</v>
      </c>
      <c r="K9244" t="s">
        <v>24</v>
      </c>
      <c r="L9244" t="s">
        <v>22</v>
      </c>
      <c r="M9244">
        <v>107800</v>
      </c>
      <c r="O9244" t="s">
        <v>12059</v>
      </c>
      <c r="P9244" t="s">
        <v>12060</v>
      </c>
    </row>
    <row r="9245" spans="1:16" x14ac:dyDescent="0.25">
      <c r="A9245" t="s">
        <v>25</v>
      </c>
      <c r="B9245" t="s">
        <v>8198</v>
      </c>
      <c r="C9245" t="s">
        <v>985</v>
      </c>
      <c r="D9245" t="s">
        <v>3972</v>
      </c>
      <c r="E9245" t="s">
        <v>51</v>
      </c>
      <c r="F9245" t="b">
        <v>0</v>
      </c>
      <c r="G9245" t="s">
        <v>27</v>
      </c>
      <c r="H9245" s="4">
        <v>45779.833414351851</v>
      </c>
      <c r="I9245" t="b">
        <v>0</v>
      </c>
      <c r="J9245" t="b">
        <v>0</v>
      </c>
      <c r="K9245" t="s">
        <v>24</v>
      </c>
      <c r="L9245" t="s">
        <v>36</v>
      </c>
      <c r="N9245">
        <v>75.5</v>
      </c>
      <c r="O9245" t="s">
        <v>1392</v>
      </c>
      <c r="P9245" t="s">
        <v>2754</v>
      </c>
    </row>
    <row r="9246" spans="1:16" x14ac:dyDescent="0.25">
      <c r="A9246" t="s">
        <v>1</v>
      </c>
      <c r="B9246" t="s">
        <v>12061</v>
      </c>
      <c r="C9246" t="s">
        <v>82</v>
      </c>
      <c r="D9246" t="s">
        <v>3972</v>
      </c>
      <c r="E9246" t="s">
        <v>20</v>
      </c>
      <c r="F9246" t="b">
        <v>0</v>
      </c>
      <c r="G9246" t="s">
        <v>27</v>
      </c>
      <c r="H9246" s="4">
        <v>45779.833437499998</v>
      </c>
      <c r="I9246" t="b">
        <v>0</v>
      </c>
      <c r="J9246" t="b">
        <v>1</v>
      </c>
      <c r="K9246" t="s">
        <v>24</v>
      </c>
      <c r="L9246" t="s">
        <v>22</v>
      </c>
      <c r="M9246">
        <v>90935</v>
      </c>
      <c r="O9246" t="s">
        <v>6479</v>
      </c>
      <c r="P9246" t="s">
        <v>12062</v>
      </c>
    </row>
    <row r="9247" spans="1:16" x14ac:dyDescent="0.25">
      <c r="A9247" t="s">
        <v>2</v>
      </c>
      <c r="B9247" t="s">
        <v>2875</v>
      </c>
      <c r="C9247" t="s">
        <v>39</v>
      </c>
      <c r="D9247" t="s">
        <v>3972</v>
      </c>
      <c r="E9247" t="s">
        <v>20</v>
      </c>
      <c r="F9247" t="b">
        <v>1</v>
      </c>
      <c r="G9247" t="s">
        <v>27</v>
      </c>
      <c r="H9247" s="4">
        <v>45779.835277777784</v>
      </c>
      <c r="I9247" t="b">
        <v>1</v>
      </c>
      <c r="J9247" t="b">
        <v>0</v>
      </c>
      <c r="K9247" t="s">
        <v>24</v>
      </c>
      <c r="L9247" t="s">
        <v>22</v>
      </c>
      <c r="M9247">
        <v>122500</v>
      </c>
      <c r="O9247" t="s">
        <v>12063</v>
      </c>
      <c r="P9247" t="s">
        <v>2802</v>
      </c>
    </row>
    <row r="9248" spans="1:16" x14ac:dyDescent="0.25">
      <c r="A9248" t="s">
        <v>2</v>
      </c>
      <c r="B9248" t="s">
        <v>12064</v>
      </c>
      <c r="C9248" t="s">
        <v>1588</v>
      </c>
      <c r="D9248" t="s">
        <v>3828</v>
      </c>
      <c r="E9248" t="s">
        <v>20</v>
      </c>
      <c r="F9248" t="b">
        <v>0</v>
      </c>
      <c r="G9248" t="s">
        <v>41</v>
      </c>
      <c r="H9248" s="4">
        <v>45779.835682870369</v>
      </c>
      <c r="I9248" t="b">
        <v>1</v>
      </c>
      <c r="J9248" t="b">
        <v>1</v>
      </c>
      <c r="K9248" t="s">
        <v>24</v>
      </c>
      <c r="L9248" t="s">
        <v>22</v>
      </c>
      <c r="M9248">
        <v>138500</v>
      </c>
      <c r="O9248" t="s">
        <v>12065</v>
      </c>
      <c r="P9248" t="s">
        <v>12066</v>
      </c>
    </row>
    <row r="9249" spans="1:16" x14ac:dyDescent="0.25">
      <c r="A9249" t="s">
        <v>1</v>
      </c>
      <c r="B9249" t="s">
        <v>4940</v>
      </c>
      <c r="C9249" t="s">
        <v>2154</v>
      </c>
      <c r="D9249" t="s">
        <v>3972</v>
      </c>
      <c r="E9249" t="s">
        <v>20</v>
      </c>
      <c r="F9249" t="b">
        <v>0</v>
      </c>
      <c r="G9249" t="s">
        <v>27</v>
      </c>
      <c r="H9249" s="4">
        <v>45779.849606481483</v>
      </c>
      <c r="I9249" t="b">
        <v>0</v>
      </c>
      <c r="J9249" t="b">
        <v>0</v>
      </c>
      <c r="K9249" t="s">
        <v>24</v>
      </c>
      <c r="L9249" t="s">
        <v>22</v>
      </c>
      <c r="M9249">
        <v>177500</v>
      </c>
      <c r="O9249" t="s">
        <v>381</v>
      </c>
      <c r="P9249" t="s">
        <v>4941</v>
      </c>
    </row>
    <row r="9250" spans="1:16" x14ac:dyDescent="0.25">
      <c r="A9250" t="s">
        <v>0</v>
      </c>
      <c r="B9250" t="s">
        <v>7591</v>
      </c>
      <c r="C9250" t="s">
        <v>82</v>
      </c>
      <c r="D9250" t="s">
        <v>3972</v>
      </c>
      <c r="E9250" t="s">
        <v>20</v>
      </c>
      <c r="F9250" t="b">
        <v>0</v>
      </c>
      <c r="G9250" t="s">
        <v>27</v>
      </c>
      <c r="H9250" s="4">
        <v>45779.8750462963</v>
      </c>
      <c r="I9250" t="b">
        <v>0</v>
      </c>
      <c r="J9250" t="b">
        <v>1</v>
      </c>
      <c r="K9250" t="s">
        <v>24</v>
      </c>
      <c r="L9250" t="s">
        <v>22</v>
      </c>
      <c r="M9250">
        <v>130000</v>
      </c>
      <c r="O9250" t="s">
        <v>387</v>
      </c>
      <c r="P9250" t="s">
        <v>7592</v>
      </c>
    </row>
    <row r="9251" spans="1:16" x14ac:dyDescent="0.25">
      <c r="A9251" t="s">
        <v>40</v>
      </c>
      <c r="B9251" t="s">
        <v>40</v>
      </c>
      <c r="C9251" t="s">
        <v>11896</v>
      </c>
      <c r="D9251" t="s">
        <v>3828</v>
      </c>
      <c r="E9251" t="s">
        <v>20</v>
      </c>
      <c r="F9251" t="b">
        <v>0</v>
      </c>
      <c r="G9251" t="s">
        <v>30</v>
      </c>
      <c r="H9251" s="4">
        <v>45779.877974537027</v>
      </c>
      <c r="I9251" t="b">
        <v>1</v>
      </c>
      <c r="J9251" t="b">
        <v>0</v>
      </c>
      <c r="K9251" t="s">
        <v>24</v>
      </c>
      <c r="L9251" t="s">
        <v>22</v>
      </c>
      <c r="M9251">
        <v>115000</v>
      </c>
      <c r="O9251" t="s">
        <v>12067</v>
      </c>
      <c r="P9251" t="s">
        <v>12068</v>
      </c>
    </row>
    <row r="9252" spans="1:16" x14ac:dyDescent="0.25">
      <c r="A9252" t="s">
        <v>2</v>
      </c>
      <c r="B9252" t="s">
        <v>195</v>
      </c>
      <c r="C9252" t="s">
        <v>1243</v>
      </c>
      <c r="D9252" t="s">
        <v>4034</v>
      </c>
      <c r="E9252" t="s">
        <v>20</v>
      </c>
      <c r="F9252" t="b">
        <v>0</v>
      </c>
      <c r="G9252" t="s">
        <v>414</v>
      </c>
      <c r="H9252" s="4">
        <v>45779.882592592592</v>
      </c>
      <c r="I9252" t="b">
        <v>0</v>
      </c>
      <c r="J9252" t="b">
        <v>0</v>
      </c>
      <c r="K9252" t="s">
        <v>414</v>
      </c>
      <c r="L9252" t="s">
        <v>22</v>
      </c>
      <c r="M9252">
        <v>83999.5</v>
      </c>
      <c r="O9252" t="s">
        <v>695</v>
      </c>
      <c r="P9252" t="s">
        <v>7261</v>
      </c>
    </row>
    <row r="9253" spans="1:16" x14ac:dyDescent="0.25">
      <c r="A9253" t="s">
        <v>2</v>
      </c>
      <c r="B9253" t="s">
        <v>12069</v>
      </c>
      <c r="C9253" t="s">
        <v>2539</v>
      </c>
      <c r="D9253" t="s">
        <v>3828</v>
      </c>
      <c r="E9253" t="s">
        <v>219</v>
      </c>
      <c r="F9253" t="b">
        <v>0</v>
      </c>
      <c r="G9253" t="s">
        <v>23</v>
      </c>
      <c r="H9253" s="4">
        <v>45779.906504629631</v>
      </c>
      <c r="I9253" t="b">
        <v>1</v>
      </c>
      <c r="J9253" t="b">
        <v>0</v>
      </c>
      <c r="K9253" t="s">
        <v>24</v>
      </c>
      <c r="L9253" t="s">
        <v>36</v>
      </c>
      <c r="N9253">
        <v>92.5</v>
      </c>
      <c r="O9253" t="s">
        <v>6990</v>
      </c>
      <c r="P9253" t="s">
        <v>12070</v>
      </c>
    </row>
    <row r="9254" spans="1:16" x14ac:dyDescent="0.25">
      <c r="A9254" t="s">
        <v>2</v>
      </c>
      <c r="B9254" t="s">
        <v>12050</v>
      </c>
      <c r="C9254" t="s">
        <v>606</v>
      </c>
      <c r="D9254" t="s">
        <v>3828</v>
      </c>
      <c r="E9254" t="s">
        <v>51</v>
      </c>
      <c r="F9254" t="b">
        <v>0</v>
      </c>
      <c r="G9254" t="s">
        <v>41</v>
      </c>
      <c r="H9254" s="4">
        <v>45779.918981481482</v>
      </c>
      <c r="I9254" t="b">
        <v>1</v>
      </c>
      <c r="J9254" t="b">
        <v>0</v>
      </c>
      <c r="K9254" t="s">
        <v>24</v>
      </c>
      <c r="L9254" t="s">
        <v>36</v>
      </c>
      <c r="N9254">
        <v>72.5</v>
      </c>
      <c r="O9254" t="s">
        <v>3796</v>
      </c>
      <c r="P9254" t="s">
        <v>12071</v>
      </c>
    </row>
    <row r="9255" spans="1:16" x14ac:dyDescent="0.25">
      <c r="A9255" t="s">
        <v>28</v>
      </c>
      <c r="B9255" t="s">
        <v>12072</v>
      </c>
      <c r="C9255" t="s">
        <v>203</v>
      </c>
      <c r="D9255" t="s">
        <v>3972</v>
      </c>
      <c r="E9255" t="s">
        <v>51</v>
      </c>
      <c r="F9255" t="b">
        <v>0</v>
      </c>
      <c r="G9255" t="s">
        <v>23</v>
      </c>
      <c r="H9255" s="4">
        <v>45779.948344907411</v>
      </c>
      <c r="I9255" t="b">
        <v>0</v>
      </c>
      <c r="J9255" t="b">
        <v>0</v>
      </c>
      <c r="K9255" t="s">
        <v>24</v>
      </c>
      <c r="L9255" t="s">
        <v>36</v>
      </c>
      <c r="N9255">
        <v>67.5</v>
      </c>
      <c r="O9255" t="s">
        <v>3527</v>
      </c>
      <c r="P9255" t="s">
        <v>12073</v>
      </c>
    </row>
    <row r="9256" spans="1:16" x14ac:dyDescent="0.25">
      <c r="A9256" t="s">
        <v>19</v>
      </c>
      <c r="B9256" t="s">
        <v>12005</v>
      </c>
      <c r="C9256" t="s">
        <v>82</v>
      </c>
      <c r="D9256" t="s">
        <v>3972</v>
      </c>
      <c r="E9256" t="s">
        <v>20</v>
      </c>
      <c r="F9256" t="b">
        <v>0</v>
      </c>
      <c r="G9256" t="s">
        <v>27</v>
      </c>
      <c r="H9256" s="4">
        <v>45779.958379629628</v>
      </c>
      <c r="I9256" t="b">
        <v>1</v>
      </c>
      <c r="J9256" t="b">
        <v>1</v>
      </c>
      <c r="K9256" t="s">
        <v>24</v>
      </c>
      <c r="L9256" t="s">
        <v>22</v>
      </c>
      <c r="M9256">
        <v>211500</v>
      </c>
      <c r="O9256" t="s">
        <v>12006</v>
      </c>
    </row>
    <row r="9257" spans="1:16" x14ac:dyDescent="0.25">
      <c r="A9257" t="s">
        <v>0</v>
      </c>
      <c r="B9257" t="s">
        <v>1246</v>
      </c>
      <c r="C9257" t="s">
        <v>5179</v>
      </c>
      <c r="D9257" t="s">
        <v>2208</v>
      </c>
      <c r="E9257" t="s">
        <v>20</v>
      </c>
      <c r="F9257" t="b">
        <v>0</v>
      </c>
      <c r="G9257" t="s">
        <v>27</v>
      </c>
      <c r="H9257" s="4">
        <v>45779.958460648151</v>
      </c>
      <c r="I9257" t="b">
        <v>0</v>
      </c>
      <c r="J9257" t="b">
        <v>0</v>
      </c>
      <c r="K9257" t="s">
        <v>24</v>
      </c>
      <c r="L9257" t="s">
        <v>22</v>
      </c>
      <c r="M9257">
        <v>110000</v>
      </c>
      <c r="O9257" t="s">
        <v>5180</v>
      </c>
      <c r="P9257" t="s">
        <v>5181</v>
      </c>
    </row>
    <row r="9258" spans="1:16" x14ac:dyDescent="0.25">
      <c r="A9258" t="s">
        <v>19</v>
      </c>
      <c r="B9258" t="s">
        <v>12007</v>
      </c>
      <c r="C9258" t="s">
        <v>71</v>
      </c>
      <c r="D9258" t="s">
        <v>3972</v>
      </c>
      <c r="E9258" t="s">
        <v>20</v>
      </c>
      <c r="F9258" t="b">
        <v>0</v>
      </c>
      <c r="G9258" t="s">
        <v>27</v>
      </c>
      <c r="H9258" s="4">
        <v>45779.960034722222</v>
      </c>
      <c r="I9258" t="b">
        <v>1</v>
      </c>
      <c r="J9258" t="b">
        <v>1</v>
      </c>
      <c r="K9258" t="s">
        <v>24</v>
      </c>
      <c r="L9258" t="s">
        <v>22</v>
      </c>
      <c r="M9258">
        <v>160000</v>
      </c>
      <c r="O9258" t="s">
        <v>1172</v>
      </c>
      <c r="P9258" t="s">
        <v>582</v>
      </c>
    </row>
    <row r="9259" spans="1:16" x14ac:dyDescent="0.25">
      <c r="A9259" t="s">
        <v>2</v>
      </c>
      <c r="B9259" t="s">
        <v>2314</v>
      </c>
      <c r="C9259" t="s">
        <v>114</v>
      </c>
      <c r="D9259" t="s">
        <v>3972</v>
      </c>
      <c r="E9259" t="s">
        <v>20</v>
      </c>
      <c r="F9259" t="b">
        <v>0</v>
      </c>
      <c r="G9259" t="s">
        <v>27</v>
      </c>
      <c r="H9259" s="4">
        <v>45779.960069444453</v>
      </c>
      <c r="I9259" t="b">
        <v>0</v>
      </c>
      <c r="J9259" t="b">
        <v>1</v>
      </c>
      <c r="K9259" t="s">
        <v>24</v>
      </c>
      <c r="L9259" t="s">
        <v>22</v>
      </c>
      <c r="M9259">
        <v>162000</v>
      </c>
      <c r="O9259" t="s">
        <v>173</v>
      </c>
      <c r="P9259" t="s">
        <v>12008</v>
      </c>
    </row>
    <row r="9260" spans="1:16" x14ac:dyDescent="0.25">
      <c r="A9260" t="s">
        <v>0</v>
      </c>
      <c r="B9260" t="s">
        <v>2449</v>
      </c>
      <c r="C9260" t="s">
        <v>192</v>
      </c>
      <c r="D9260" t="s">
        <v>3972</v>
      </c>
      <c r="E9260" t="s">
        <v>20</v>
      </c>
      <c r="F9260" t="b">
        <v>0</v>
      </c>
      <c r="G9260" t="s">
        <v>23</v>
      </c>
      <c r="H9260" s="4">
        <v>45779.974641203713</v>
      </c>
      <c r="I9260" t="b">
        <v>0</v>
      </c>
      <c r="J9260" t="b">
        <v>0</v>
      </c>
      <c r="K9260" t="s">
        <v>24</v>
      </c>
      <c r="L9260" t="s">
        <v>22</v>
      </c>
      <c r="M9260">
        <v>124500</v>
      </c>
      <c r="O9260" t="s">
        <v>91</v>
      </c>
      <c r="P9260" t="s">
        <v>12074</v>
      </c>
    </row>
    <row r="9261" spans="1:16" x14ac:dyDescent="0.25">
      <c r="A9261" t="s">
        <v>0</v>
      </c>
      <c r="B9261" t="s">
        <v>12075</v>
      </c>
      <c r="C9261" t="s">
        <v>360</v>
      </c>
      <c r="D9261" t="s">
        <v>3828</v>
      </c>
      <c r="E9261" t="s">
        <v>20</v>
      </c>
      <c r="F9261" t="b">
        <v>0</v>
      </c>
      <c r="G9261" t="s">
        <v>27</v>
      </c>
      <c r="H9261" s="4">
        <v>45780.000115740739</v>
      </c>
      <c r="I9261" t="b">
        <v>1</v>
      </c>
      <c r="J9261" t="b">
        <v>0</v>
      </c>
      <c r="K9261" t="s">
        <v>24</v>
      </c>
      <c r="L9261" t="s">
        <v>22</v>
      </c>
      <c r="M9261">
        <v>117300</v>
      </c>
      <c r="O9261" t="s">
        <v>12076</v>
      </c>
      <c r="P9261" t="s">
        <v>12077</v>
      </c>
    </row>
    <row r="9262" spans="1:16" x14ac:dyDescent="0.25">
      <c r="A9262" t="s">
        <v>40</v>
      </c>
      <c r="B9262" t="s">
        <v>1786</v>
      </c>
      <c r="C9262" t="s">
        <v>622</v>
      </c>
      <c r="D9262" t="s">
        <v>254</v>
      </c>
      <c r="E9262" t="s">
        <v>20</v>
      </c>
      <c r="F9262" t="b">
        <v>0</v>
      </c>
      <c r="G9262" t="s">
        <v>35</v>
      </c>
      <c r="H9262" s="4">
        <v>45780.002523148149</v>
      </c>
      <c r="I9262" t="b">
        <v>0</v>
      </c>
      <c r="J9262" t="b">
        <v>1</v>
      </c>
      <c r="K9262" t="s">
        <v>24</v>
      </c>
      <c r="L9262" t="s">
        <v>22</v>
      </c>
      <c r="M9262">
        <v>177675</v>
      </c>
      <c r="O9262" t="s">
        <v>254</v>
      </c>
      <c r="P9262" t="s">
        <v>12078</v>
      </c>
    </row>
    <row r="9263" spans="1:16" x14ac:dyDescent="0.25">
      <c r="A9263" t="s">
        <v>25</v>
      </c>
      <c r="B9263" t="s">
        <v>3710</v>
      </c>
      <c r="C9263" t="s">
        <v>2234</v>
      </c>
      <c r="D9263" t="s">
        <v>3828</v>
      </c>
      <c r="E9263" t="s">
        <v>20</v>
      </c>
      <c r="F9263" t="b">
        <v>0</v>
      </c>
      <c r="G9263" t="s">
        <v>30</v>
      </c>
      <c r="H9263" s="4">
        <v>45780.084097222221</v>
      </c>
      <c r="I9263" t="b">
        <v>0</v>
      </c>
      <c r="J9263" t="b">
        <v>0</v>
      </c>
      <c r="K9263" t="s">
        <v>24</v>
      </c>
      <c r="L9263" t="s">
        <v>22</v>
      </c>
      <c r="M9263">
        <v>72500</v>
      </c>
      <c r="O9263" t="s">
        <v>3433</v>
      </c>
      <c r="P9263" t="s">
        <v>12079</v>
      </c>
    </row>
    <row r="9264" spans="1:16" x14ac:dyDescent="0.25">
      <c r="A9264" t="s">
        <v>1</v>
      </c>
      <c r="B9264" t="s">
        <v>12080</v>
      </c>
      <c r="C9264" t="s">
        <v>87</v>
      </c>
      <c r="D9264" t="s">
        <v>3956</v>
      </c>
      <c r="E9264" t="s">
        <v>20</v>
      </c>
      <c r="F9264" t="b">
        <v>0</v>
      </c>
      <c r="G9264" t="s">
        <v>30</v>
      </c>
      <c r="H9264" s="4">
        <v>45780.126712962963</v>
      </c>
      <c r="I9264" t="b">
        <v>0</v>
      </c>
      <c r="J9264" t="b">
        <v>0</v>
      </c>
      <c r="K9264" t="s">
        <v>24</v>
      </c>
      <c r="L9264" t="s">
        <v>36</v>
      </c>
      <c r="N9264">
        <v>33.954998016357422</v>
      </c>
      <c r="O9264" t="s">
        <v>294</v>
      </c>
      <c r="P9264" t="s">
        <v>12081</v>
      </c>
    </row>
    <row r="9265" spans="1:16" x14ac:dyDescent="0.25">
      <c r="A9265" t="s">
        <v>0</v>
      </c>
      <c r="B9265" t="s">
        <v>12018</v>
      </c>
      <c r="C9265" t="s">
        <v>606</v>
      </c>
      <c r="D9265" t="s">
        <v>261</v>
      </c>
      <c r="E9265" t="s">
        <v>20</v>
      </c>
      <c r="F9265" t="b">
        <v>0</v>
      </c>
      <c r="G9265" t="s">
        <v>27</v>
      </c>
      <c r="H9265" s="4">
        <v>45780.250069444453</v>
      </c>
      <c r="I9265" t="b">
        <v>0</v>
      </c>
      <c r="J9265" t="b">
        <v>1</v>
      </c>
      <c r="K9265" t="s">
        <v>24</v>
      </c>
      <c r="L9265" t="s">
        <v>22</v>
      </c>
      <c r="M9265">
        <v>113932.5</v>
      </c>
      <c r="O9265" t="s">
        <v>12019</v>
      </c>
      <c r="P9265" t="s">
        <v>12020</v>
      </c>
    </row>
    <row r="9266" spans="1:16" x14ac:dyDescent="0.25">
      <c r="A9266" t="s">
        <v>0</v>
      </c>
      <c r="B9266" t="s">
        <v>12082</v>
      </c>
      <c r="C9266" t="s">
        <v>386</v>
      </c>
      <c r="D9266" t="s">
        <v>2882</v>
      </c>
      <c r="E9266" t="s">
        <v>51</v>
      </c>
      <c r="F9266" t="b">
        <v>0</v>
      </c>
      <c r="G9266" t="s">
        <v>41</v>
      </c>
      <c r="H9266" s="4">
        <v>45780.250509259262</v>
      </c>
      <c r="I9266" t="b">
        <v>0</v>
      </c>
      <c r="J9266" t="b">
        <v>0</v>
      </c>
      <c r="K9266" t="s">
        <v>24</v>
      </c>
      <c r="L9266" t="s">
        <v>36</v>
      </c>
      <c r="N9266">
        <v>39.375</v>
      </c>
      <c r="O9266" t="s">
        <v>4931</v>
      </c>
      <c r="P9266" t="s">
        <v>12083</v>
      </c>
    </row>
    <row r="9267" spans="1:16" x14ac:dyDescent="0.25">
      <c r="A9267" t="s">
        <v>1</v>
      </c>
      <c r="B9267" t="s">
        <v>12027</v>
      </c>
      <c r="C9267" t="s">
        <v>39</v>
      </c>
      <c r="D9267" t="s">
        <v>2208</v>
      </c>
      <c r="E9267" t="s">
        <v>20</v>
      </c>
      <c r="F9267" t="b">
        <v>1</v>
      </c>
      <c r="G9267" t="s">
        <v>35</v>
      </c>
      <c r="H9267" s="4">
        <v>45780.251585648148</v>
      </c>
      <c r="I9267" t="b">
        <v>0</v>
      </c>
      <c r="J9267" t="b">
        <v>0</v>
      </c>
      <c r="K9267" t="s">
        <v>24</v>
      </c>
      <c r="L9267" t="s">
        <v>36</v>
      </c>
      <c r="N9267">
        <v>77.5</v>
      </c>
      <c r="O9267" t="s">
        <v>3727</v>
      </c>
      <c r="P9267" t="s">
        <v>12084</v>
      </c>
    </row>
    <row r="9268" spans="1:16" x14ac:dyDescent="0.25">
      <c r="A9268" t="s">
        <v>1</v>
      </c>
      <c r="B9268" t="s">
        <v>7995</v>
      </c>
      <c r="C9268" t="s">
        <v>12085</v>
      </c>
      <c r="D9268" t="s">
        <v>3969</v>
      </c>
      <c r="E9268" t="s">
        <v>20</v>
      </c>
      <c r="F9268" t="b">
        <v>0</v>
      </c>
      <c r="G9268" t="s">
        <v>106</v>
      </c>
      <c r="H9268" s="4">
        <v>45780.255428240736</v>
      </c>
      <c r="I9268" t="b">
        <v>0</v>
      </c>
      <c r="J9268" t="b">
        <v>0</v>
      </c>
      <c r="K9268" t="s">
        <v>106</v>
      </c>
      <c r="L9268" t="s">
        <v>22</v>
      </c>
      <c r="M9268">
        <v>206000</v>
      </c>
      <c r="O9268" t="s">
        <v>1117</v>
      </c>
      <c r="P9268" t="s">
        <v>12086</v>
      </c>
    </row>
    <row r="9269" spans="1:16" x14ac:dyDescent="0.25">
      <c r="A9269" t="s">
        <v>0</v>
      </c>
      <c r="B9269" t="s">
        <v>12087</v>
      </c>
      <c r="C9269" t="s">
        <v>859</v>
      </c>
      <c r="D9269" t="s">
        <v>3956</v>
      </c>
      <c r="E9269" t="s">
        <v>20</v>
      </c>
      <c r="F9269" t="b">
        <v>0</v>
      </c>
      <c r="G9269" t="s">
        <v>27</v>
      </c>
      <c r="H9269" s="4">
        <v>45780.333738425928</v>
      </c>
      <c r="I9269" t="b">
        <v>0</v>
      </c>
      <c r="J9269" t="b">
        <v>1</v>
      </c>
      <c r="K9269" t="s">
        <v>24</v>
      </c>
      <c r="L9269" t="s">
        <v>36</v>
      </c>
      <c r="N9269">
        <v>24.014999389648441</v>
      </c>
      <c r="O9269" t="s">
        <v>7467</v>
      </c>
      <c r="P9269" t="s">
        <v>12088</v>
      </c>
    </row>
    <row r="9270" spans="1:16" x14ac:dyDescent="0.25">
      <c r="A9270" t="s">
        <v>139</v>
      </c>
      <c r="B9270" t="s">
        <v>12089</v>
      </c>
      <c r="C9270" t="s">
        <v>1008</v>
      </c>
      <c r="D9270" t="s">
        <v>3956</v>
      </c>
      <c r="E9270" t="s">
        <v>20</v>
      </c>
      <c r="F9270" t="b">
        <v>0</v>
      </c>
      <c r="G9270" t="s">
        <v>52</v>
      </c>
      <c r="H9270" s="4">
        <v>45780.334398148138</v>
      </c>
      <c r="I9270" t="b">
        <v>0</v>
      </c>
      <c r="J9270" t="b">
        <v>0</v>
      </c>
      <c r="K9270" t="s">
        <v>24</v>
      </c>
      <c r="L9270" t="s">
        <v>36</v>
      </c>
      <c r="N9270">
        <v>41.849998474121087</v>
      </c>
      <c r="O9270" t="s">
        <v>2988</v>
      </c>
      <c r="P9270" t="s">
        <v>12090</v>
      </c>
    </row>
    <row r="9271" spans="1:16" x14ac:dyDescent="0.25">
      <c r="A9271" t="s">
        <v>28</v>
      </c>
      <c r="B9271" t="s">
        <v>7413</v>
      </c>
      <c r="C9271" t="s">
        <v>151</v>
      </c>
      <c r="D9271" t="s">
        <v>3956</v>
      </c>
      <c r="E9271" t="s">
        <v>20</v>
      </c>
      <c r="F9271" t="b">
        <v>0</v>
      </c>
      <c r="G9271" t="s">
        <v>30</v>
      </c>
      <c r="H9271" s="4">
        <v>45780.335023148153</v>
      </c>
      <c r="I9271" t="b">
        <v>0</v>
      </c>
      <c r="J9271" t="b">
        <v>1</v>
      </c>
      <c r="K9271" t="s">
        <v>24</v>
      </c>
      <c r="L9271" t="s">
        <v>36</v>
      </c>
      <c r="N9271">
        <v>40.81500244140625</v>
      </c>
      <c r="O9271" t="s">
        <v>2075</v>
      </c>
      <c r="P9271" t="s">
        <v>12091</v>
      </c>
    </row>
    <row r="9272" spans="1:16" x14ac:dyDescent="0.25">
      <c r="A9272" t="s">
        <v>2</v>
      </c>
      <c r="B9272" t="s">
        <v>667</v>
      </c>
      <c r="C9272" t="s">
        <v>774</v>
      </c>
      <c r="D9272" t="s">
        <v>4089</v>
      </c>
      <c r="E9272" t="s">
        <v>20</v>
      </c>
      <c r="F9272" t="b">
        <v>0</v>
      </c>
      <c r="G9272" t="s">
        <v>27</v>
      </c>
      <c r="H9272" s="4">
        <v>45780.335289351853</v>
      </c>
      <c r="I9272" t="b">
        <v>1</v>
      </c>
      <c r="J9272" t="b">
        <v>0</v>
      </c>
      <c r="K9272" t="s">
        <v>24</v>
      </c>
      <c r="L9272" t="s">
        <v>36</v>
      </c>
      <c r="N9272">
        <v>61</v>
      </c>
      <c r="O9272" t="s">
        <v>12092</v>
      </c>
      <c r="P9272" t="s">
        <v>12093</v>
      </c>
    </row>
    <row r="9273" spans="1:16" x14ac:dyDescent="0.25">
      <c r="A9273" t="s">
        <v>0</v>
      </c>
      <c r="B9273" t="s">
        <v>1290</v>
      </c>
      <c r="C9273" t="s">
        <v>236</v>
      </c>
      <c r="D9273" t="s">
        <v>2208</v>
      </c>
      <c r="E9273" t="s">
        <v>20</v>
      </c>
      <c r="F9273" t="b">
        <v>0</v>
      </c>
      <c r="G9273" t="s">
        <v>27</v>
      </c>
      <c r="H9273" s="4">
        <v>45780.375231481477</v>
      </c>
      <c r="I9273" t="b">
        <v>0</v>
      </c>
      <c r="J9273" t="b">
        <v>1</v>
      </c>
      <c r="K9273" t="s">
        <v>24</v>
      </c>
      <c r="L9273" t="s">
        <v>22</v>
      </c>
      <c r="M9273">
        <v>170000</v>
      </c>
      <c r="O9273" t="s">
        <v>10512</v>
      </c>
      <c r="P9273" t="s">
        <v>10513</v>
      </c>
    </row>
    <row r="9274" spans="1:16" x14ac:dyDescent="0.25">
      <c r="A9274" t="s">
        <v>0</v>
      </c>
      <c r="B9274" t="s">
        <v>12075</v>
      </c>
      <c r="C9274" t="s">
        <v>360</v>
      </c>
      <c r="D9274" t="s">
        <v>3972</v>
      </c>
      <c r="E9274" t="s">
        <v>20</v>
      </c>
      <c r="F9274" t="b">
        <v>0</v>
      </c>
      <c r="G9274" t="s">
        <v>27</v>
      </c>
      <c r="H9274" s="4">
        <v>45780.416863425933</v>
      </c>
      <c r="I9274" t="b">
        <v>1</v>
      </c>
      <c r="J9274" t="b">
        <v>0</v>
      </c>
      <c r="K9274" t="s">
        <v>24</v>
      </c>
      <c r="L9274" t="s">
        <v>22</v>
      </c>
      <c r="M9274">
        <v>117300</v>
      </c>
      <c r="O9274" t="s">
        <v>12076</v>
      </c>
      <c r="P9274" t="s">
        <v>12077</v>
      </c>
    </row>
    <row r="9275" spans="1:16" x14ac:dyDescent="0.25">
      <c r="A9275" t="s">
        <v>89</v>
      </c>
      <c r="B9275" t="s">
        <v>12094</v>
      </c>
      <c r="C9275" t="s">
        <v>82</v>
      </c>
      <c r="D9275" t="s">
        <v>3972</v>
      </c>
      <c r="E9275" t="s">
        <v>20</v>
      </c>
      <c r="F9275" t="b">
        <v>0</v>
      </c>
      <c r="G9275" t="s">
        <v>27</v>
      </c>
      <c r="H9275" s="4">
        <v>45780.418576388889</v>
      </c>
      <c r="I9275" t="b">
        <v>0</v>
      </c>
      <c r="J9275" t="b">
        <v>0</v>
      </c>
      <c r="K9275" t="s">
        <v>24</v>
      </c>
      <c r="L9275" t="s">
        <v>22</v>
      </c>
      <c r="M9275">
        <v>250000</v>
      </c>
      <c r="O9275" t="s">
        <v>2259</v>
      </c>
      <c r="P9275" t="s">
        <v>1538</v>
      </c>
    </row>
    <row r="9276" spans="1:16" x14ac:dyDescent="0.25">
      <c r="A9276" t="s">
        <v>2</v>
      </c>
      <c r="B9276" t="s">
        <v>12095</v>
      </c>
      <c r="C9276" t="s">
        <v>1346</v>
      </c>
      <c r="D9276" t="s">
        <v>2208</v>
      </c>
      <c r="E9276" t="s">
        <v>34</v>
      </c>
      <c r="F9276" t="b">
        <v>0</v>
      </c>
      <c r="G9276" t="s">
        <v>27</v>
      </c>
      <c r="H9276" s="4">
        <v>45780.418645833342</v>
      </c>
      <c r="I9276" t="b">
        <v>0</v>
      </c>
      <c r="J9276" t="b">
        <v>1</v>
      </c>
      <c r="K9276" t="s">
        <v>24</v>
      </c>
      <c r="L9276" t="s">
        <v>22</v>
      </c>
      <c r="M9276">
        <v>175500</v>
      </c>
      <c r="O9276" t="s">
        <v>428</v>
      </c>
      <c r="P9276" t="s">
        <v>12096</v>
      </c>
    </row>
    <row r="9277" spans="1:16" x14ac:dyDescent="0.25">
      <c r="A9277" t="s">
        <v>89</v>
      </c>
      <c r="B9277" t="s">
        <v>12097</v>
      </c>
      <c r="C9277" t="s">
        <v>4655</v>
      </c>
      <c r="D9277" t="s">
        <v>2208</v>
      </c>
      <c r="E9277" t="s">
        <v>34</v>
      </c>
      <c r="F9277" t="b">
        <v>0</v>
      </c>
      <c r="G9277" t="s">
        <v>27</v>
      </c>
      <c r="H9277" s="4">
        <v>45780.418726851851</v>
      </c>
      <c r="I9277" t="b">
        <v>0</v>
      </c>
      <c r="J9277" t="b">
        <v>1</v>
      </c>
      <c r="K9277" t="s">
        <v>24</v>
      </c>
      <c r="L9277" t="s">
        <v>22</v>
      </c>
      <c r="M9277">
        <v>135000</v>
      </c>
      <c r="O9277" t="s">
        <v>428</v>
      </c>
      <c r="P9277" t="s">
        <v>12098</v>
      </c>
    </row>
    <row r="9278" spans="1:16" x14ac:dyDescent="0.25">
      <c r="A9278" t="s">
        <v>28</v>
      </c>
      <c r="B9278" t="s">
        <v>2229</v>
      </c>
      <c r="C9278" t="s">
        <v>192</v>
      </c>
      <c r="D9278" t="s">
        <v>3972</v>
      </c>
      <c r="E9278" t="s">
        <v>20</v>
      </c>
      <c r="F9278" t="b">
        <v>0</v>
      </c>
      <c r="G9278" t="s">
        <v>23</v>
      </c>
      <c r="H9278" s="4">
        <v>45780.447974537034</v>
      </c>
      <c r="I9278" t="b">
        <v>0</v>
      </c>
      <c r="J9278" t="b">
        <v>1</v>
      </c>
      <c r="K9278" t="s">
        <v>24</v>
      </c>
      <c r="L9278" t="s">
        <v>22</v>
      </c>
      <c r="M9278">
        <v>224500</v>
      </c>
      <c r="O9278" t="s">
        <v>5012</v>
      </c>
      <c r="P9278" t="s">
        <v>7414</v>
      </c>
    </row>
    <row r="9279" spans="1:16" x14ac:dyDescent="0.25">
      <c r="A9279" t="s">
        <v>25</v>
      </c>
      <c r="B9279" t="s">
        <v>3710</v>
      </c>
      <c r="C9279" t="s">
        <v>184</v>
      </c>
      <c r="D9279" t="s">
        <v>2208</v>
      </c>
      <c r="E9279" t="s">
        <v>20</v>
      </c>
      <c r="F9279" t="b">
        <v>0</v>
      </c>
      <c r="G9279" t="s">
        <v>30</v>
      </c>
      <c r="H9279" s="4">
        <v>45780.500902777778</v>
      </c>
      <c r="I9279" t="b">
        <v>0</v>
      </c>
      <c r="J9279" t="b">
        <v>0</v>
      </c>
      <c r="K9279" t="s">
        <v>24</v>
      </c>
      <c r="L9279" t="s">
        <v>22</v>
      </c>
      <c r="M9279">
        <v>72500</v>
      </c>
      <c r="O9279" t="s">
        <v>3433</v>
      </c>
      <c r="P9279" t="s">
        <v>12079</v>
      </c>
    </row>
    <row r="9280" spans="1:16" x14ac:dyDescent="0.25">
      <c r="A9280" t="s">
        <v>139</v>
      </c>
      <c r="B9280" t="s">
        <v>12099</v>
      </c>
      <c r="C9280" t="s">
        <v>203</v>
      </c>
      <c r="D9280" t="s">
        <v>2208</v>
      </c>
      <c r="E9280" t="s">
        <v>20</v>
      </c>
      <c r="F9280" t="b">
        <v>0</v>
      </c>
      <c r="G9280" t="s">
        <v>23</v>
      </c>
      <c r="H9280" s="4">
        <v>45780.531157407408</v>
      </c>
      <c r="I9280" t="b">
        <v>0</v>
      </c>
      <c r="J9280" t="b">
        <v>0</v>
      </c>
      <c r="K9280" t="s">
        <v>24</v>
      </c>
      <c r="L9280" t="s">
        <v>22</v>
      </c>
      <c r="M9280">
        <v>77500</v>
      </c>
      <c r="O9280" t="s">
        <v>3442</v>
      </c>
      <c r="P9280" t="s">
        <v>393</v>
      </c>
    </row>
    <row r="9281" spans="1:16" x14ac:dyDescent="0.25">
      <c r="A9281" t="s">
        <v>89</v>
      </c>
      <c r="B9281" t="s">
        <v>11311</v>
      </c>
      <c r="C9281" t="s">
        <v>5342</v>
      </c>
      <c r="D9281" t="s">
        <v>3972</v>
      </c>
      <c r="E9281" t="s">
        <v>20</v>
      </c>
      <c r="F9281" t="b">
        <v>0</v>
      </c>
      <c r="G9281" t="s">
        <v>27</v>
      </c>
      <c r="H9281" s="4">
        <v>45780.54378472222</v>
      </c>
      <c r="I9281" t="b">
        <v>0</v>
      </c>
      <c r="J9281" t="b">
        <v>1</v>
      </c>
      <c r="K9281" t="s">
        <v>24</v>
      </c>
      <c r="L9281" t="s">
        <v>22</v>
      </c>
      <c r="M9281">
        <v>176500</v>
      </c>
      <c r="O9281" t="s">
        <v>4534</v>
      </c>
    </row>
    <row r="9282" spans="1:16" x14ac:dyDescent="0.25">
      <c r="A9282" t="s">
        <v>89</v>
      </c>
      <c r="B9282" t="s">
        <v>12100</v>
      </c>
      <c r="C9282" t="s">
        <v>71</v>
      </c>
      <c r="D9282" t="s">
        <v>3972</v>
      </c>
      <c r="E9282" t="s">
        <v>20</v>
      </c>
      <c r="F9282" t="b">
        <v>0</v>
      </c>
      <c r="G9282" t="s">
        <v>27</v>
      </c>
      <c r="H9282" s="4">
        <v>45780.585416666669</v>
      </c>
      <c r="I9282" t="b">
        <v>0</v>
      </c>
      <c r="J9282" t="b">
        <v>1</v>
      </c>
      <c r="K9282" t="s">
        <v>24</v>
      </c>
      <c r="L9282" t="s">
        <v>22</v>
      </c>
      <c r="M9282">
        <v>261000</v>
      </c>
      <c r="O9282" t="s">
        <v>65</v>
      </c>
      <c r="P9282" t="s">
        <v>12101</v>
      </c>
    </row>
    <row r="9283" spans="1:16" x14ac:dyDescent="0.25">
      <c r="A9283" t="s">
        <v>2</v>
      </c>
      <c r="B9283" t="s">
        <v>439</v>
      </c>
      <c r="C9283" t="s">
        <v>1208</v>
      </c>
      <c r="D9283" t="s">
        <v>3972</v>
      </c>
      <c r="E9283" t="s">
        <v>20</v>
      </c>
      <c r="F9283" t="b">
        <v>0</v>
      </c>
      <c r="G9283" t="s">
        <v>41</v>
      </c>
      <c r="H9283" s="4">
        <v>45780.585717592592</v>
      </c>
      <c r="I9283" t="b">
        <v>0</v>
      </c>
      <c r="J9283" t="b">
        <v>1</v>
      </c>
      <c r="K9283" t="s">
        <v>24</v>
      </c>
      <c r="L9283" t="s">
        <v>22</v>
      </c>
      <c r="M9283">
        <v>196000</v>
      </c>
      <c r="O9283" t="s">
        <v>65</v>
      </c>
      <c r="P9283" t="s">
        <v>12102</v>
      </c>
    </row>
    <row r="9284" spans="1:16" x14ac:dyDescent="0.25">
      <c r="A9284" t="s">
        <v>0</v>
      </c>
      <c r="B9284" t="s">
        <v>2714</v>
      </c>
      <c r="C9284" t="s">
        <v>688</v>
      </c>
      <c r="D9284" t="s">
        <v>7852</v>
      </c>
      <c r="E9284" t="s">
        <v>20</v>
      </c>
      <c r="F9284" t="b">
        <v>0</v>
      </c>
      <c r="G9284" t="s">
        <v>30</v>
      </c>
      <c r="H9284" s="4">
        <v>45780.625902777778</v>
      </c>
      <c r="I9284" t="b">
        <v>0</v>
      </c>
      <c r="J9284" t="b">
        <v>1</v>
      </c>
      <c r="K9284" t="s">
        <v>24</v>
      </c>
      <c r="L9284" t="s">
        <v>22</v>
      </c>
      <c r="M9284">
        <v>122258</v>
      </c>
      <c r="O9284" t="s">
        <v>12103</v>
      </c>
      <c r="P9284" t="s">
        <v>12104</v>
      </c>
    </row>
    <row r="9285" spans="1:16" x14ac:dyDescent="0.25">
      <c r="A9285" t="s">
        <v>0</v>
      </c>
      <c r="B9285" t="s">
        <v>12105</v>
      </c>
      <c r="C9285" t="s">
        <v>213</v>
      </c>
      <c r="D9285" t="s">
        <v>3956</v>
      </c>
      <c r="E9285" t="s">
        <v>34</v>
      </c>
      <c r="F9285" t="b">
        <v>0</v>
      </c>
      <c r="G9285" t="s">
        <v>41</v>
      </c>
      <c r="H9285" s="4">
        <v>45780.95888888889</v>
      </c>
      <c r="I9285" t="b">
        <v>0</v>
      </c>
      <c r="J9285" t="b">
        <v>1</v>
      </c>
      <c r="K9285" t="s">
        <v>24</v>
      </c>
      <c r="L9285" t="s">
        <v>36</v>
      </c>
      <c r="N9285">
        <v>24.969999313354489</v>
      </c>
      <c r="O9285" t="s">
        <v>12106</v>
      </c>
      <c r="P9285" t="s">
        <v>1303</v>
      </c>
    </row>
    <row r="9286" spans="1:16" x14ac:dyDescent="0.25">
      <c r="A9286" t="s">
        <v>0</v>
      </c>
      <c r="B9286" t="s">
        <v>12107</v>
      </c>
      <c r="C9286" t="s">
        <v>845</v>
      </c>
      <c r="D9286" t="s">
        <v>4013</v>
      </c>
      <c r="E9286" t="s">
        <v>631</v>
      </c>
      <c r="F9286" t="b">
        <v>0</v>
      </c>
      <c r="G9286" t="s">
        <v>27</v>
      </c>
      <c r="H9286" s="4">
        <v>45781.000324074077</v>
      </c>
      <c r="I9286" t="b">
        <v>0</v>
      </c>
      <c r="J9286" t="b">
        <v>1</v>
      </c>
      <c r="K9286" t="s">
        <v>24</v>
      </c>
      <c r="L9286" t="s">
        <v>22</v>
      </c>
      <c r="M9286">
        <v>128755</v>
      </c>
      <c r="O9286" t="s">
        <v>9577</v>
      </c>
      <c r="P9286" t="s">
        <v>12108</v>
      </c>
    </row>
    <row r="9287" spans="1:16" x14ac:dyDescent="0.25">
      <c r="A9287" t="s">
        <v>0</v>
      </c>
      <c r="B9287" t="s">
        <v>3447</v>
      </c>
      <c r="C9287" t="s">
        <v>82</v>
      </c>
      <c r="D9287" t="s">
        <v>3828</v>
      </c>
      <c r="E9287" t="s">
        <v>20</v>
      </c>
      <c r="F9287" t="b">
        <v>0</v>
      </c>
      <c r="G9287" t="s">
        <v>27</v>
      </c>
      <c r="H9287" s="4">
        <v>45781.250069444453</v>
      </c>
      <c r="I9287" t="b">
        <v>0</v>
      </c>
      <c r="J9287" t="b">
        <v>1</v>
      </c>
      <c r="K9287" t="s">
        <v>24</v>
      </c>
      <c r="L9287" t="s">
        <v>22</v>
      </c>
      <c r="M9287">
        <v>140000</v>
      </c>
      <c r="O9287" t="s">
        <v>6113</v>
      </c>
      <c r="P9287" t="s">
        <v>6114</v>
      </c>
    </row>
    <row r="9288" spans="1:16" x14ac:dyDescent="0.25">
      <c r="A9288" t="s">
        <v>0</v>
      </c>
      <c r="B9288" t="s">
        <v>214</v>
      </c>
      <c r="C9288" t="s">
        <v>180</v>
      </c>
      <c r="D9288" t="s">
        <v>3828</v>
      </c>
      <c r="E9288" t="s">
        <v>20</v>
      </c>
      <c r="F9288" t="b">
        <v>0</v>
      </c>
      <c r="G9288" t="s">
        <v>41</v>
      </c>
      <c r="H9288" s="4">
        <v>45781.250358796293</v>
      </c>
      <c r="I9288" t="b">
        <v>0</v>
      </c>
      <c r="J9288" t="b">
        <v>1</v>
      </c>
      <c r="K9288" t="s">
        <v>24</v>
      </c>
      <c r="L9288" t="s">
        <v>22</v>
      </c>
      <c r="M9288">
        <v>110000</v>
      </c>
      <c r="O9288" t="s">
        <v>12109</v>
      </c>
      <c r="P9288" t="s">
        <v>12110</v>
      </c>
    </row>
    <row r="9289" spans="1:16" x14ac:dyDescent="0.25">
      <c r="A9289" t="s">
        <v>0</v>
      </c>
      <c r="B9289" t="s">
        <v>12111</v>
      </c>
      <c r="C9289" t="s">
        <v>151</v>
      </c>
      <c r="D9289" t="s">
        <v>3828</v>
      </c>
      <c r="E9289" t="s">
        <v>20</v>
      </c>
      <c r="F9289" t="b">
        <v>0</v>
      </c>
      <c r="G9289" t="s">
        <v>30</v>
      </c>
      <c r="H9289" s="4">
        <v>45781.25072916667</v>
      </c>
      <c r="I9289" t="b">
        <v>0</v>
      </c>
      <c r="J9289" t="b">
        <v>1</v>
      </c>
      <c r="K9289" t="s">
        <v>24</v>
      </c>
      <c r="L9289" t="s">
        <v>22</v>
      </c>
      <c r="M9289">
        <v>61659</v>
      </c>
      <c r="O9289" t="s">
        <v>12112</v>
      </c>
    </row>
    <row r="9290" spans="1:16" x14ac:dyDescent="0.25">
      <c r="A9290" t="s">
        <v>0</v>
      </c>
      <c r="B9290" t="s">
        <v>288</v>
      </c>
      <c r="C9290" t="s">
        <v>696</v>
      </c>
      <c r="D9290" t="s">
        <v>7422</v>
      </c>
      <c r="E9290" t="s">
        <v>51</v>
      </c>
      <c r="F9290" t="b">
        <v>0</v>
      </c>
      <c r="G9290" t="s">
        <v>30</v>
      </c>
      <c r="H9290" s="4">
        <v>45781.25072916667</v>
      </c>
      <c r="I9290" t="b">
        <v>1</v>
      </c>
      <c r="J9290" t="b">
        <v>1</v>
      </c>
      <c r="K9290" t="s">
        <v>24</v>
      </c>
      <c r="L9290" t="s">
        <v>36</v>
      </c>
      <c r="N9290">
        <v>25</v>
      </c>
      <c r="O9290" t="s">
        <v>2075</v>
      </c>
      <c r="P9290" t="s">
        <v>863</v>
      </c>
    </row>
    <row r="9291" spans="1:16" x14ac:dyDescent="0.25">
      <c r="A9291" t="s">
        <v>0</v>
      </c>
      <c r="B9291" t="s">
        <v>1632</v>
      </c>
      <c r="C9291" t="s">
        <v>1722</v>
      </c>
      <c r="D9291" t="s">
        <v>131</v>
      </c>
      <c r="E9291" t="s">
        <v>20</v>
      </c>
      <c r="F9291" t="b">
        <v>0</v>
      </c>
      <c r="G9291" t="s">
        <v>30</v>
      </c>
      <c r="H9291" s="4">
        <v>45781.25072916667</v>
      </c>
      <c r="I9291" t="b">
        <v>1</v>
      </c>
      <c r="J9291" t="b">
        <v>0</v>
      </c>
      <c r="K9291" t="s">
        <v>24</v>
      </c>
      <c r="L9291" t="s">
        <v>36</v>
      </c>
      <c r="N9291">
        <v>28.739999771118161</v>
      </c>
      <c r="O9291" t="s">
        <v>131</v>
      </c>
      <c r="P9291" t="s">
        <v>534</v>
      </c>
    </row>
    <row r="9292" spans="1:16" x14ac:dyDescent="0.25">
      <c r="A9292" t="s">
        <v>19</v>
      </c>
      <c r="B9292" t="s">
        <v>12113</v>
      </c>
      <c r="C9292" t="s">
        <v>82</v>
      </c>
      <c r="D9292" t="s">
        <v>3600</v>
      </c>
      <c r="E9292" t="s">
        <v>20</v>
      </c>
      <c r="F9292" t="b">
        <v>0</v>
      </c>
      <c r="G9292" t="s">
        <v>27</v>
      </c>
      <c r="H9292" s="4">
        <v>45781.251030092593</v>
      </c>
      <c r="I9292" t="b">
        <v>0</v>
      </c>
      <c r="J9292" t="b">
        <v>1</v>
      </c>
      <c r="K9292" t="s">
        <v>24</v>
      </c>
      <c r="L9292" t="s">
        <v>22</v>
      </c>
      <c r="M9292">
        <v>162000</v>
      </c>
      <c r="O9292" t="s">
        <v>537</v>
      </c>
      <c r="P9292" t="s">
        <v>1753</v>
      </c>
    </row>
    <row r="9293" spans="1:16" x14ac:dyDescent="0.25">
      <c r="A9293" t="s">
        <v>2</v>
      </c>
      <c r="B9293" t="s">
        <v>307</v>
      </c>
      <c r="C9293" t="s">
        <v>1279</v>
      </c>
      <c r="D9293" t="s">
        <v>4013</v>
      </c>
      <c r="E9293" t="s">
        <v>20</v>
      </c>
      <c r="F9293" t="b">
        <v>0</v>
      </c>
      <c r="G9293" t="s">
        <v>1268</v>
      </c>
      <c r="H9293" s="4">
        <v>45781.284733796303</v>
      </c>
      <c r="I9293" t="b">
        <v>0</v>
      </c>
      <c r="J9293" t="b">
        <v>0</v>
      </c>
      <c r="K9293" t="s">
        <v>1268</v>
      </c>
      <c r="L9293" t="s">
        <v>22</v>
      </c>
      <c r="M9293">
        <v>180000</v>
      </c>
      <c r="O9293" t="s">
        <v>1642</v>
      </c>
      <c r="P9293" t="s">
        <v>12114</v>
      </c>
    </row>
    <row r="9294" spans="1:16" x14ac:dyDescent="0.25">
      <c r="A9294" t="s">
        <v>2</v>
      </c>
      <c r="B9294" t="s">
        <v>2</v>
      </c>
      <c r="C9294" t="s">
        <v>12115</v>
      </c>
      <c r="D9294" t="s">
        <v>3967</v>
      </c>
      <c r="E9294" t="s">
        <v>20</v>
      </c>
      <c r="F9294" t="b">
        <v>0</v>
      </c>
      <c r="G9294" t="s">
        <v>4028</v>
      </c>
      <c r="H9294" s="4">
        <v>45781.30972222222</v>
      </c>
      <c r="I9294" t="b">
        <v>1</v>
      </c>
      <c r="J9294" t="b">
        <v>0</v>
      </c>
      <c r="K9294" t="s">
        <v>4028</v>
      </c>
      <c r="L9294" t="s">
        <v>22</v>
      </c>
      <c r="M9294">
        <v>60000</v>
      </c>
      <c r="O9294" t="s">
        <v>12116</v>
      </c>
      <c r="P9294" t="s">
        <v>12117</v>
      </c>
    </row>
    <row r="9295" spans="1:16" x14ac:dyDescent="0.25">
      <c r="A9295" t="s">
        <v>0</v>
      </c>
      <c r="B9295" t="s">
        <v>12118</v>
      </c>
      <c r="C9295" t="s">
        <v>211</v>
      </c>
      <c r="D9295" t="s">
        <v>3956</v>
      </c>
      <c r="E9295" t="s">
        <v>20</v>
      </c>
      <c r="F9295" t="b">
        <v>0</v>
      </c>
      <c r="G9295" t="s">
        <v>52</v>
      </c>
      <c r="H9295" s="4">
        <v>45781.334317129629</v>
      </c>
      <c r="I9295" t="b">
        <v>0</v>
      </c>
      <c r="J9295" t="b">
        <v>1</v>
      </c>
      <c r="K9295" t="s">
        <v>24</v>
      </c>
      <c r="L9295" t="s">
        <v>36</v>
      </c>
      <c r="N9295">
        <v>22.694999694824219</v>
      </c>
      <c r="O9295" t="s">
        <v>800</v>
      </c>
      <c r="P9295" t="s">
        <v>10854</v>
      </c>
    </row>
    <row r="9296" spans="1:16" x14ac:dyDescent="0.25">
      <c r="A9296" t="s">
        <v>2</v>
      </c>
      <c r="B9296" t="s">
        <v>12119</v>
      </c>
      <c r="C9296" t="s">
        <v>118</v>
      </c>
      <c r="D9296" t="s">
        <v>9676</v>
      </c>
      <c r="E9296" t="s">
        <v>20</v>
      </c>
      <c r="F9296" t="b">
        <v>0</v>
      </c>
      <c r="G9296" t="s">
        <v>27</v>
      </c>
      <c r="H9296" s="4">
        <v>45781.335034722222</v>
      </c>
      <c r="I9296" t="b">
        <v>0</v>
      </c>
      <c r="J9296" t="b">
        <v>1</v>
      </c>
      <c r="K9296" t="s">
        <v>24</v>
      </c>
      <c r="L9296" t="s">
        <v>22</v>
      </c>
      <c r="M9296">
        <v>208000</v>
      </c>
      <c r="O9296" t="s">
        <v>546</v>
      </c>
      <c r="P9296" t="s">
        <v>12120</v>
      </c>
    </row>
    <row r="9297" spans="1:16" x14ac:dyDescent="0.25">
      <c r="A9297" t="s">
        <v>2</v>
      </c>
      <c r="B9297" t="s">
        <v>2</v>
      </c>
      <c r="C9297" t="s">
        <v>9947</v>
      </c>
      <c r="D9297" t="s">
        <v>3956</v>
      </c>
      <c r="E9297" t="s">
        <v>20</v>
      </c>
      <c r="F9297" t="b">
        <v>0</v>
      </c>
      <c r="G9297" t="s">
        <v>27</v>
      </c>
      <c r="H9297" s="4">
        <v>45781.335034722222</v>
      </c>
      <c r="I9297" t="b">
        <v>0</v>
      </c>
      <c r="J9297" t="b">
        <v>0</v>
      </c>
      <c r="K9297" t="s">
        <v>24</v>
      </c>
      <c r="L9297" t="s">
        <v>36</v>
      </c>
      <c r="N9297">
        <v>45.745002746582031</v>
      </c>
      <c r="O9297" t="s">
        <v>1608</v>
      </c>
      <c r="P9297" t="s">
        <v>9053</v>
      </c>
    </row>
    <row r="9298" spans="1:16" x14ac:dyDescent="0.25">
      <c r="A9298" t="s">
        <v>2</v>
      </c>
      <c r="B9298" t="s">
        <v>12121</v>
      </c>
      <c r="C9298" t="s">
        <v>1096</v>
      </c>
      <c r="D9298" t="s">
        <v>3956</v>
      </c>
      <c r="E9298" t="s">
        <v>20</v>
      </c>
      <c r="F9298" t="b">
        <v>0</v>
      </c>
      <c r="G9298" t="s">
        <v>41</v>
      </c>
      <c r="H9298" s="4">
        <v>45781.335405092592</v>
      </c>
      <c r="I9298" t="b">
        <v>0</v>
      </c>
      <c r="J9298" t="b">
        <v>1</v>
      </c>
      <c r="K9298" t="s">
        <v>24</v>
      </c>
      <c r="L9298" t="s">
        <v>36</v>
      </c>
      <c r="N9298">
        <v>48.400001525878913</v>
      </c>
      <c r="O9298" t="s">
        <v>12122</v>
      </c>
      <c r="P9298" t="s">
        <v>193</v>
      </c>
    </row>
    <row r="9299" spans="1:16" x14ac:dyDescent="0.25">
      <c r="A9299" t="s">
        <v>89</v>
      </c>
      <c r="B9299" t="s">
        <v>7192</v>
      </c>
      <c r="C9299" t="s">
        <v>151</v>
      </c>
      <c r="D9299" t="s">
        <v>3972</v>
      </c>
      <c r="E9299" t="s">
        <v>20</v>
      </c>
      <c r="F9299" t="b">
        <v>0</v>
      </c>
      <c r="G9299" t="s">
        <v>30</v>
      </c>
      <c r="H9299" s="4">
        <v>45781.375763888893</v>
      </c>
      <c r="I9299" t="b">
        <v>0</v>
      </c>
      <c r="J9299" t="b">
        <v>0</v>
      </c>
      <c r="K9299" t="s">
        <v>24</v>
      </c>
      <c r="L9299" t="s">
        <v>22</v>
      </c>
      <c r="M9299">
        <v>150000</v>
      </c>
      <c r="O9299" t="s">
        <v>299</v>
      </c>
      <c r="P9299" t="s">
        <v>927</v>
      </c>
    </row>
    <row r="9300" spans="1:16" x14ac:dyDescent="0.25">
      <c r="A9300" t="s">
        <v>1</v>
      </c>
      <c r="B9300" t="s">
        <v>12123</v>
      </c>
      <c r="C9300" t="s">
        <v>372</v>
      </c>
      <c r="D9300" t="s">
        <v>3956</v>
      </c>
      <c r="E9300" t="s">
        <v>34</v>
      </c>
      <c r="F9300" t="b">
        <v>0</v>
      </c>
      <c r="G9300" t="s">
        <v>27</v>
      </c>
      <c r="H9300" s="4">
        <v>45781.417754629627</v>
      </c>
      <c r="I9300" t="b">
        <v>0</v>
      </c>
      <c r="J9300" t="b">
        <v>0</v>
      </c>
      <c r="K9300" t="s">
        <v>24</v>
      </c>
      <c r="L9300" t="s">
        <v>36</v>
      </c>
      <c r="N9300">
        <v>49.895000457763672</v>
      </c>
      <c r="O9300" t="s">
        <v>896</v>
      </c>
      <c r="P9300" t="s">
        <v>3372</v>
      </c>
    </row>
    <row r="9301" spans="1:16" x14ac:dyDescent="0.25">
      <c r="A9301" t="s">
        <v>89</v>
      </c>
      <c r="B9301" t="s">
        <v>5462</v>
      </c>
      <c r="C9301" t="s">
        <v>293</v>
      </c>
      <c r="D9301" t="s">
        <v>3972</v>
      </c>
      <c r="E9301" t="s">
        <v>20</v>
      </c>
      <c r="F9301" t="b">
        <v>0</v>
      </c>
      <c r="G9301" t="s">
        <v>27</v>
      </c>
      <c r="H9301" s="4">
        <v>45781.418530092589</v>
      </c>
      <c r="I9301" t="b">
        <v>0</v>
      </c>
      <c r="J9301" t="b">
        <v>1</v>
      </c>
      <c r="K9301" t="s">
        <v>24</v>
      </c>
      <c r="L9301" t="s">
        <v>22</v>
      </c>
      <c r="M9301">
        <v>197500</v>
      </c>
      <c r="O9301" t="s">
        <v>43</v>
      </c>
      <c r="P9301" t="s">
        <v>1185</v>
      </c>
    </row>
    <row r="9302" spans="1:16" x14ac:dyDescent="0.25">
      <c r="A9302" t="s">
        <v>139</v>
      </c>
      <c r="B9302" t="s">
        <v>12124</v>
      </c>
      <c r="C9302" t="s">
        <v>151</v>
      </c>
      <c r="D9302" t="s">
        <v>3956</v>
      </c>
      <c r="E9302" t="s">
        <v>34</v>
      </c>
      <c r="F9302" t="b">
        <v>0</v>
      </c>
      <c r="G9302" t="s">
        <v>30</v>
      </c>
      <c r="H9302" s="4">
        <v>45781.459143518521</v>
      </c>
      <c r="I9302" t="b">
        <v>0</v>
      </c>
      <c r="J9302" t="b">
        <v>0</v>
      </c>
      <c r="K9302" t="s">
        <v>24</v>
      </c>
      <c r="L9302" t="s">
        <v>36</v>
      </c>
      <c r="N9302">
        <v>44.284999847412109</v>
      </c>
      <c r="O9302" t="s">
        <v>12125</v>
      </c>
      <c r="P9302" t="s">
        <v>338</v>
      </c>
    </row>
    <row r="9303" spans="1:16" x14ac:dyDescent="0.25">
      <c r="A9303" t="s">
        <v>40</v>
      </c>
      <c r="B9303" t="s">
        <v>12126</v>
      </c>
      <c r="C9303" t="s">
        <v>44</v>
      </c>
      <c r="D9303" t="s">
        <v>3972</v>
      </c>
      <c r="E9303" t="s">
        <v>20</v>
      </c>
      <c r="F9303" t="b">
        <v>0</v>
      </c>
      <c r="G9303" t="s">
        <v>30</v>
      </c>
      <c r="H9303" s="4">
        <v>45781.461331018523</v>
      </c>
      <c r="I9303" t="b">
        <v>1</v>
      </c>
      <c r="J9303" t="b">
        <v>1</v>
      </c>
      <c r="K9303" t="s">
        <v>24</v>
      </c>
      <c r="L9303" t="s">
        <v>22</v>
      </c>
      <c r="M9303">
        <v>256000</v>
      </c>
      <c r="O9303" t="s">
        <v>248</v>
      </c>
      <c r="P9303" t="s">
        <v>12127</v>
      </c>
    </row>
    <row r="9304" spans="1:16" x14ac:dyDescent="0.25">
      <c r="A9304" t="s">
        <v>0</v>
      </c>
      <c r="B9304" t="s">
        <v>0</v>
      </c>
      <c r="C9304" t="s">
        <v>3123</v>
      </c>
      <c r="D9304" t="s">
        <v>2208</v>
      </c>
      <c r="E9304" t="s">
        <v>20</v>
      </c>
      <c r="F9304" t="b">
        <v>0</v>
      </c>
      <c r="G9304" t="s">
        <v>30</v>
      </c>
      <c r="H9304" s="4">
        <v>45781.54247685185</v>
      </c>
      <c r="I9304" t="b">
        <v>0</v>
      </c>
      <c r="J9304" t="b">
        <v>1</v>
      </c>
      <c r="K9304" t="s">
        <v>24</v>
      </c>
      <c r="L9304" t="s">
        <v>22</v>
      </c>
      <c r="M9304">
        <v>72500</v>
      </c>
      <c r="O9304" t="s">
        <v>12128</v>
      </c>
      <c r="P9304" t="s">
        <v>1671</v>
      </c>
    </row>
    <row r="9305" spans="1:16" x14ac:dyDescent="0.25">
      <c r="A9305" t="s">
        <v>19</v>
      </c>
      <c r="B9305" t="s">
        <v>10688</v>
      </c>
      <c r="C9305" t="s">
        <v>334</v>
      </c>
      <c r="D9305" t="s">
        <v>3972</v>
      </c>
      <c r="E9305" t="s">
        <v>20</v>
      </c>
      <c r="F9305" t="b">
        <v>0</v>
      </c>
      <c r="G9305" t="s">
        <v>23</v>
      </c>
      <c r="H9305" s="4">
        <v>45781.558935185189</v>
      </c>
      <c r="I9305" t="b">
        <v>0</v>
      </c>
      <c r="J9305" t="b">
        <v>1</v>
      </c>
      <c r="K9305" t="s">
        <v>24</v>
      </c>
      <c r="L9305" t="s">
        <v>22</v>
      </c>
      <c r="M9305">
        <v>175000</v>
      </c>
      <c r="O9305" t="s">
        <v>4534</v>
      </c>
      <c r="P9305" t="s">
        <v>416</v>
      </c>
    </row>
    <row r="9306" spans="1:16" x14ac:dyDescent="0.25">
      <c r="A9306" t="s">
        <v>2</v>
      </c>
      <c r="B9306" t="s">
        <v>2</v>
      </c>
      <c r="C9306" t="s">
        <v>2749</v>
      </c>
      <c r="D9306" t="s">
        <v>3972</v>
      </c>
      <c r="E9306" t="s">
        <v>20</v>
      </c>
      <c r="F9306" t="b">
        <v>0</v>
      </c>
      <c r="G9306" t="s">
        <v>41</v>
      </c>
      <c r="H9306" s="4">
        <v>45781.583738425928</v>
      </c>
      <c r="I9306" t="b">
        <v>1</v>
      </c>
      <c r="J9306" t="b">
        <v>0</v>
      </c>
      <c r="K9306" t="s">
        <v>24</v>
      </c>
      <c r="L9306" t="s">
        <v>22</v>
      </c>
      <c r="M9306">
        <v>95000</v>
      </c>
      <c r="O9306" t="s">
        <v>202</v>
      </c>
      <c r="P9306" t="s">
        <v>11315</v>
      </c>
    </row>
    <row r="9307" spans="1:16" x14ac:dyDescent="0.25">
      <c r="A9307" t="s">
        <v>0</v>
      </c>
      <c r="B9307" t="s">
        <v>1563</v>
      </c>
      <c r="C9307" t="s">
        <v>151</v>
      </c>
      <c r="D9307" t="s">
        <v>4083</v>
      </c>
      <c r="E9307" t="s">
        <v>20</v>
      </c>
      <c r="F9307" t="b">
        <v>0</v>
      </c>
      <c r="G9307" t="s">
        <v>30</v>
      </c>
      <c r="H9307" s="4">
        <v>45781.584155092591</v>
      </c>
      <c r="I9307" t="b">
        <v>0</v>
      </c>
      <c r="J9307" t="b">
        <v>1</v>
      </c>
      <c r="K9307" t="s">
        <v>24</v>
      </c>
      <c r="L9307" t="s">
        <v>36</v>
      </c>
      <c r="N9307">
        <v>25.2400016784668</v>
      </c>
      <c r="O9307" t="s">
        <v>75</v>
      </c>
      <c r="P9307" t="s">
        <v>4389</v>
      </c>
    </row>
    <row r="9308" spans="1:16" x14ac:dyDescent="0.25">
      <c r="A9308" t="s">
        <v>1</v>
      </c>
      <c r="B9308" t="s">
        <v>12129</v>
      </c>
      <c r="C9308" t="s">
        <v>2633</v>
      </c>
      <c r="D9308" t="s">
        <v>3956</v>
      </c>
      <c r="E9308" t="s">
        <v>20</v>
      </c>
      <c r="F9308" t="b">
        <v>0</v>
      </c>
      <c r="G9308" t="s">
        <v>27</v>
      </c>
      <c r="H9308" s="4">
        <v>45781.584479166668</v>
      </c>
      <c r="I9308" t="b">
        <v>0</v>
      </c>
      <c r="J9308" t="b">
        <v>0</v>
      </c>
      <c r="K9308" t="s">
        <v>24</v>
      </c>
      <c r="L9308" t="s">
        <v>36</v>
      </c>
      <c r="N9308">
        <v>41.505001068115227</v>
      </c>
      <c r="O9308" t="s">
        <v>1982</v>
      </c>
      <c r="P9308" t="s">
        <v>338</v>
      </c>
    </row>
    <row r="9309" spans="1:16" x14ac:dyDescent="0.25">
      <c r="A9309" t="s">
        <v>2</v>
      </c>
      <c r="B9309" t="s">
        <v>12130</v>
      </c>
      <c r="C9309" t="s">
        <v>39</v>
      </c>
      <c r="D9309" t="s">
        <v>112</v>
      </c>
      <c r="E9309" t="s">
        <v>51</v>
      </c>
      <c r="F9309" t="b">
        <v>1</v>
      </c>
      <c r="G9309" t="s">
        <v>27</v>
      </c>
      <c r="H9309" s="4">
        <v>45781.584953703707</v>
      </c>
      <c r="I9309" t="b">
        <v>1</v>
      </c>
      <c r="J9309" t="b">
        <v>0</v>
      </c>
      <c r="K9309" t="s">
        <v>24</v>
      </c>
      <c r="L9309" t="s">
        <v>36</v>
      </c>
      <c r="N9309">
        <v>75</v>
      </c>
      <c r="O9309" t="s">
        <v>112</v>
      </c>
      <c r="P9309" t="s">
        <v>12131</v>
      </c>
    </row>
    <row r="9310" spans="1:16" x14ac:dyDescent="0.25">
      <c r="A9310" t="s">
        <v>0</v>
      </c>
      <c r="B9310" t="s">
        <v>12132</v>
      </c>
      <c r="C9310" t="s">
        <v>2890</v>
      </c>
      <c r="D9310" t="s">
        <v>11914</v>
      </c>
      <c r="E9310" t="s">
        <v>20</v>
      </c>
      <c r="F9310" t="b">
        <v>0</v>
      </c>
      <c r="G9310" t="s">
        <v>30</v>
      </c>
      <c r="H9310" s="4">
        <v>45781.792453703703</v>
      </c>
      <c r="I9310" t="b">
        <v>0</v>
      </c>
      <c r="J9310" t="b">
        <v>0</v>
      </c>
      <c r="K9310" t="s">
        <v>24</v>
      </c>
      <c r="L9310" t="s">
        <v>22</v>
      </c>
      <c r="M9310">
        <v>161500</v>
      </c>
      <c r="O9310" t="s">
        <v>3493</v>
      </c>
      <c r="P9310" t="s">
        <v>2146</v>
      </c>
    </row>
    <row r="9311" spans="1:16" x14ac:dyDescent="0.25">
      <c r="A9311" t="s">
        <v>2</v>
      </c>
      <c r="B9311" t="s">
        <v>358</v>
      </c>
      <c r="C9311" t="s">
        <v>12133</v>
      </c>
      <c r="D9311" t="s">
        <v>12134</v>
      </c>
      <c r="E9311" t="s">
        <v>20</v>
      </c>
      <c r="F9311" t="b">
        <v>0</v>
      </c>
      <c r="G9311" t="s">
        <v>30</v>
      </c>
      <c r="H9311" s="4">
        <v>45781.91951388889</v>
      </c>
      <c r="I9311" t="b">
        <v>0</v>
      </c>
      <c r="J9311" t="b">
        <v>0</v>
      </c>
      <c r="K9311" t="s">
        <v>24</v>
      </c>
      <c r="L9311" t="s">
        <v>36</v>
      </c>
      <c r="N9311">
        <v>27.5</v>
      </c>
      <c r="O9311" t="s">
        <v>11099</v>
      </c>
      <c r="P9311" t="s">
        <v>11100</v>
      </c>
    </row>
    <row r="9312" spans="1:16" x14ac:dyDescent="0.25">
      <c r="A9312" t="s">
        <v>25</v>
      </c>
      <c r="B9312" t="s">
        <v>3710</v>
      </c>
      <c r="C9312" t="s">
        <v>184</v>
      </c>
      <c r="D9312" t="s">
        <v>2208</v>
      </c>
      <c r="E9312" t="s">
        <v>20</v>
      </c>
      <c r="F9312" t="b">
        <v>0</v>
      </c>
      <c r="G9312" t="s">
        <v>30</v>
      </c>
      <c r="H9312" s="4">
        <v>45781.959166666667</v>
      </c>
      <c r="I9312" t="b">
        <v>0</v>
      </c>
      <c r="J9312" t="b">
        <v>0</v>
      </c>
      <c r="K9312" t="s">
        <v>24</v>
      </c>
      <c r="L9312" t="s">
        <v>22</v>
      </c>
      <c r="M9312">
        <v>72500</v>
      </c>
      <c r="O9312" t="s">
        <v>3433</v>
      </c>
      <c r="P9312" t="s">
        <v>12079</v>
      </c>
    </row>
    <row r="9313" spans="1:16" x14ac:dyDescent="0.25">
      <c r="A9313" t="s">
        <v>0</v>
      </c>
      <c r="B9313" t="s">
        <v>0</v>
      </c>
      <c r="C9313" t="s">
        <v>12135</v>
      </c>
      <c r="D9313" t="s">
        <v>4083</v>
      </c>
      <c r="E9313" t="s">
        <v>20</v>
      </c>
      <c r="F9313" t="b">
        <v>0</v>
      </c>
      <c r="G9313" t="s">
        <v>27</v>
      </c>
      <c r="H9313" s="4">
        <v>45782.000185185178</v>
      </c>
      <c r="I9313" t="b">
        <v>1</v>
      </c>
      <c r="J9313" t="b">
        <v>1</v>
      </c>
      <c r="K9313" t="s">
        <v>24</v>
      </c>
      <c r="L9313" t="s">
        <v>36</v>
      </c>
      <c r="N9313">
        <v>27.979999542236332</v>
      </c>
      <c r="O9313" t="s">
        <v>8934</v>
      </c>
      <c r="P9313" t="s">
        <v>1297</v>
      </c>
    </row>
    <row r="9314" spans="1:16" x14ac:dyDescent="0.25">
      <c r="A9314" t="s">
        <v>0</v>
      </c>
      <c r="B9314" t="s">
        <v>1248</v>
      </c>
      <c r="C9314" t="s">
        <v>76</v>
      </c>
      <c r="D9314" t="s">
        <v>4083</v>
      </c>
      <c r="E9314" t="s">
        <v>20</v>
      </c>
      <c r="F9314" t="b">
        <v>0</v>
      </c>
      <c r="G9314" t="s">
        <v>41</v>
      </c>
      <c r="H9314" s="4">
        <v>45782.000451388893</v>
      </c>
      <c r="I9314" t="b">
        <v>0</v>
      </c>
      <c r="J9314" t="b">
        <v>0</v>
      </c>
      <c r="K9314" t="s">
        <v>24</v>
      </c>
      <c r="L9314" t="s">
        <v>22</v>
      </c>
      <c r="M9314">
        <v>105000</v>
      </c>
      <c r="O9314" t="s">
        <v>10178</v>
      </c>
    </row>
    <row r="9315" spans="1:16" x14ac:dyDescent="0.25">
      <c r="A9315" t="s">
        <v>0</v>
      </c>
      <c r="B9315" t="s">
        <v>7446</v>
      </c>
      <c r="C9315" t="s">
        <v>585</v>
      </c>
      <c r="D9315" t="s">
        <v>4083</v>
      </c>
      <c r="E9315" t="s">
        <v>20</v>
      </c>
      <c r="F9315" t="b">
        <v>0</v>
      </c>
      <c r="G9315" t="s">
        <v>41</v>
      </c>
      <c r="H9315" s="4">
        <v>45782.000451388893</v>
      </c>
      <c r="I9315" t="b">
        <v>0</v>
      </c>
      <c r="J9315" t="b">
        <v>0</v>
      </c>
      <c r="K9315" t="s">
        <v>24</v>
      </c>
      <c r="L9315" t="s">
        <v>22</v>
      </c>
      <c r="M9315">
        <v>125000</v>
      </c>
      <c r="O9315" t="s">
        <v>374</v>
      </c>
      <c r="P9315" t="s">
        <v>7447</v>
      </c>
    </row>
    <row r="9316" spans="1:16" x14ac:dyDescent="0.25">
      <c r="A9316" t="s">
        <v>139</v>
      </c>
      <c r="B9316" t="s">
        <v>12136</v>
      </c>
      <c r="C9316" t="s">
        <v>151</v>
      </c>
      <c r="D9316" t="s">
        <v>4013</v>
      </c>
      <c r="E9316" t="s">
        <v>20</v>
      </c>
      <c r="F9316" t="b">
        <v>0</v>
      </c>
      <c r="G9316" t="s">
        <v>30</v>
      </c>
      <c r="H9316" s="4">
        <v>45782.000787037039</v>
      </c>
      <c r="I9316" t="b">
        <v>1</v>
      </c>
      <c r="J9316" t="b">
        <v>1</v>
      </c>
      <c r="K9316" t="s">
        <v>24</v>
      </c>
      <c r="L9316" t="s">
        <v>22</v>
      </c>
      <c r="M9316">
        <v>85000</v>
      </c>
      <c r="O9316" t="s">
        <v>3035</v>
      </c>
      <c r="P9316" t="s">
        <v>12137</v>
      </c>
    </row>
    <row r="9317" spans="1:16" x14ac:dyDescent="0.25">
      <c r="A9317" t="s">
        <v>0</v>
      </c>
      <c r="B9317" t="s">
        <v>3187</v>
      </c>
      <c r="C9317" t="s">
        <v>705</v>
      </c>
      <c r="D9317" t="s">
        <v>4083</v>
      </c>
      <c r="E9317" t="s">
        <v>20</v>
      </c>
      <c r="F9317" t="b">
        <v>0</v>
      </c>
      <c r="G9317" t="s">
        <v>52</v>
      </c>
      <c r="H9317" s="4">
        <v>45782.000949074078</v>
      </c>
      <c r="I9317" t="b">
        <v>1</v>
      </c>
      <c r="J9317" t="b">
        <v>1</v>
      </c>
      <c r="K9317" t="s">
        <v>24</v>
      </c>
      <c r="L9317" t="s">
        <v>36</v>
      </c>
      <c r="N9317">
        <v>23</v>
      </c>
      <c r="O9317" t="s">
        <v>12138</v>
      </c>
      <c r="P9317" t="s">
        <v>2127</v>
      </c>
    </row>
    <row r="9318" spans="1:16" x14ac:dyDescent="0.25">
      <c r="A9318" t="s">
        <v>2</v>
      </c>
      <c r="B9318" t="s">
        <v>11988</v>
      </c>
      <c r="C9318" t="s">
        <v>2293</v>
      </c>
      <c r="D9318" t="s">
        <v>5122</v>
      </c>
      <c r="E9318" t="s">
        <v>20</v>
      </c>
      <c r="F9318" t="b">
        <v>0</v>
      </c>
      <c r="G9318" t="s">
        <v>52</v>
      </c>
      <c r="H9318" s="4">
        <v>45782.003472222219</v>
      </c>
      <c r="I9318" t="b">
        <v>0</v>
      </c>
      <c r="J9318" t="b">
        <v>0</v>
      </c>
      <c r="K9318" t="s">
        <v>24</v>
      </c>
      <c r="L9318" t="s">
        <v>22</v>
      </c>
      <c r="M9318">
        <v>100000</v>
      </c>
      <c r="O9318" t="s">
        <v>374</v>
      </c>
      <c r="P9318" t="s">
        <v>11989</v>
      </c>
    </row>
    <row r="9319" spans="1:16" x14ac:dyDescent="0.25">
      <c r="A9319" t="s">
        <v>2</v>
      </c>
      <c r="B9319" t="s">
        <v>2</v>
      </c>
      <c r="C9319" t="s">
        <v>2910</v>
      </c>
      <c r="D9319" t="s">
        <v>5780</v>
      </c>
      <c r="E9319" t="s">
        <v>388</v>
      </c>
      <c r="F9319" t="b">
        <v>0</v>
      </c>
      <c r="G9319" t="s">
        <v>23</v>
      </c>
      <c r="H9319" s="4">
        <v>45782.058935185189</v>
      </c>
      <c r="I9319" t="b">
        <v>0</v>
      </c>
      <c r="J9319" t="b">
        <v>0</v>
      </c>
      <c r="K9319" t="s">
        <v>24</v>
      </c>
      <c r="L9319" t="s">
        <v>36</v>
      </c>
      <c r="N9319">
        <v>40</v>
      </c>
      <c r="O9319" t="s">
        <v>11732</v>
      </c>
      <c r="P9319" t="s">
        <v>12139</v>
      </c>
    </row>
    <row r="9320" spans="1:16" x14ac:dyDescent="0.25">
      <c r="A9320" t="s">
        <v>2</v>
      </c>
      <c r="B9320" t="s">
        <v>3309</v>
      </c>
      <c r="C9320" t="s">
        <v>140</v>
      </c>
      <c r="D9320" t="s">
        <v>3600</v>
      </c>
      <c r="E9320" t="s">
        <v>51</v>
      </c>
      <c r="F9320" t="b">
        <v>0</v>
      </c>
      <c r="G9320" t="s">
        <v>35</v>
      </c>
      <c r="H9320" s="4">
        <v>45782.251805555563</v>
      </c>
      <c r="I9320" t="b">
        <v>0</v>
      </c>
      <c r="J9320" t="b">
        <v>0</v>
      </c>
      <c r="K9320" t="s">
        <v>24</v>
      </c>
      <c r="L9320" t="s">
        <v>36</v>
      </c>
      <c r="N9320">
        <v>85</v>
      </c>
      <c r="O9320" t="s">
        <v>3207</v>
      </c>
      <c r="P9320" t="s">
        <v>12084</v>
      </c>
    </row>
    <row r="9321" spans="1:16" x14ac:dyDescent="0.25">
      <c r="A9321" t="s">
        <v>19</v>
      </c>
      <c r="B9321" t="s">
        <v>12140</v>
      </c>
      <c r="C9321" t="s">
        <v>11200</v>
      </c>
      <c r="D9321" t="s">
        <v>4099</v>
      </c>
      <c r="E9321" t="s">
        <v>20</v>
      </c>
      <c r="F9321" t="b">
        <v>0</v>
      </c>
      <c r="G9321" t="s">
        <v>30</v>
      </c>
      <c r="H9321" s="4">
        <v>45782.251979166656</v>
      </c>
      <c r="I9321" t="b">
        <v>0</v>
      </c>
      <c r="J9321" t="b">
        <v>1</v>
      </c>
      <c r="K9321" t="s">
        <v>24</v>
      </c>
      <c r="L9321" t="s">
        <v>22</v>
      </c>
      <c r="M9321">
        <v>120000</v>
      </c>
      <c r="O9321" t="s">
        <v>12141</v>
      </c>
      <c r="P9321" t="s">
        <v>12142</v>
      </c>
    </row>
    <row r="9322" spans="1:16" x14ac:dyDescent="0.25">
      <c r="A9322" t="s">
        <v>2</v>
      </c>
      <c r="B9322" t="s">
        <v>12143</v>
      </c>
      <c r="C9322" t="s">
        <v>2545</v>
      </c>
      <c r="D9322" t="s">
        <v>3600</v>
      </c>
      <c r="E9322" t="s">
        <v>20</v>
      </c>
      <c r="F9322" t="b">
        <v>0</v>
      </c>
      <c r="G9322" t="s">
        <v>30</v>
      </c>
      <c r="H9322" s="4">
        <v>45782.252800925933</v>
      </c>
      <c r="I9322" t="b">
        <v>0</v>
      </c>
      <c r="J9322" t="b">
        <v>1</v>
      </c>
      <c r="K9322" t="s">
        <v>24</v>
      </c>
      <c r="L9322" t="s">
        <v>22</v>
      </c>
      <c r="M9322">
        <v>204000</v>
      </c>
      <c r="O9322" t="s">
        <v>12144</v>
      </c>
      <c r="P9322" t="s">
        <v>7325</v>
      </c>
    </row>
    <row r="9323" spans="1:16" x14ac:dyDescent="0.25">
      <c r="A9323" t="s">
        <v>2</v>
      </c>
      <c r="B9323" t="s">
        <v>1287</v>
      </c>
      <c r="C9323" t="s">
        <v>39</v>
      </c>
      <c r="D9323" t="s">
        <v>7657</v>
      </c>
      <c r="E9323" t="s">
        <v>20</v>
      </c>
      <c r="F9323" t="b">
        <v>1</v>
      </c>
      <c r="G9323" t="s">
        <v>1268</v>
      </c>
      <c r="H9323" s="4">
        <v>45782.25880787037</v>
      </c>
      <c r="I9323" t="b">
        <v>0</v>
      </c>
      <c r="J9323" t="b">
        <v>0</v>
      </c>
      <c r="K9323" t="s">
        <v>1268</v>
      </c>
      <c r="L9323" t="s">
        <v>22</v>
      </c>
      <c r="M9323">
        <v>100000</v>
      </c>
      <c r="O9323" t="s">
        <v>11321</v>
      </c>
      <c r="P9323" t="s">
        <v>2336</v>
      </c>
    </row>
    <row r="9324" spans="1:16" x14ac:dyDescent="0.25">
      <c r="A9324" t="s">
        <v>2</v>
      </c>
      <c r="B9324" t="s">
        <v>12029</v>
      </c>
      <c r="C9324" t="s">
        <v>322</v>
      </c>
      <c r="D9324" t="s">
        <v>12145</v>
      </c>
      <c r="E9324" t="s">
        <v>20</v>
      </c>
      <c r="F9324" t="b">
        <v>0</v>
      </c>
      <c r="G9324" t="s">
        <v>27</v>
      </c>
      <c r="H9324" s="4">
        <v>45782.293912037043</v>
      </c>
      <c r="I9324" t="b">
        <v>0</v>
      </c>
      <c r="J9324" t="b">
        <v>1</v>
      </c>
      <c r="K9324" t="s">
        <v>24</v>
      </c>
      <c r="L9324" t="s">
        <v>22</v>
      </c>
      <c r="M9324">
        <v>203500</v>
      </c>
      <c r="O9324" t="s">
        <v>405</v>
      </c>
      <c r="P9324" t="s">
        <v>12030</v>
      </c>
    </row>
    <row r="9325" spans="1:16" x14ac:dyDescent="0.25">
      <c r="A9325" t="s">
        <v>0</v>
      </c>
      <c r="B9325" t="s">
        <v>12146</v>
      </c>
      <c r="C9325" t="s">
        <v>192</v>
      </c>
      <c r="D9325" t="s">
        <v>3969</v>
      </c>
      <c r="E9325" t="s">
        <v>20</v>
      </c>
      <c r="F9325" t="b">
        <v>0</v>
      </c>
      <c r="G9325" t="s">
        <v>23</v>
      </c>
      <c r="H9325" s="4">
        <v>45782.294016203698</v>
      </c>
      <c r="I9325" t="b">
        <v>0</v>
      </c>
      <c r="J9325" t="b">
        <v>1</v>
      </c>
      <c r="K9325" t="s">
        <v>24</v>
      </c>
      <c r="L9325" t="s">
        <v>22</v>
      </c>
      <c r="M9325">
        <v>85000</v>
      </c>
      <c r="O9325" t="s">
        <v>2913</v>
      </c>
      <c r="P9325" t="s">
        <v>12147</v>
      </c>
    </row>
    <row r="9326" spans="1:16" x14ac:dyDescent="0.25">
      <c r="A9326" t="s">
        <v>89</v>
      </c>
      <c r="B9326" t="s">
        <v>12148</v>
      </c>
      <c r="C9326" t="s">
        <v>39</v>
      </c>
      <c r="D9326" t="s">
        <v>4013</v>
      </c>
      <c r="E9326" t="s">
        <v>20</v>
      </c>
      <c r="F9326" t="b">
        <v>1</v>
      </c>
      <c r="G9326" t="s">
        <v>1420</v>
      </c>
      <c r="H9326" s="4">
        <v>45782.301666666674</v>
      </c>
      <c r="I9326" t="b">
        <v>1</v>
      </c>
      <c r="J9326" t="b">
        <v>1</v>
      </c>
      <c r="K9326" t="s">
        <v>1420</v>
      </c>
      <c r="L9326" t="s">
        <v>22</v>
      </c>
      <c r="M9326">
        <v>218500</v>
      </c>
      <c r="O9326" t="s">
        <v>1395</v>
      </c>
      <c r="P9326" t="s">
        <v>12149</v>
      </c>
    </row>
    <row r="9327" spans="1:16" x14ac:dyDescent="0.25">
      <c r="A9327" t="s">
        <v>1</v>
      </c>
      <c r="B9327" t="s">
        <v>12150</v>
      </c>
      <c r="C9327" t="s">
        <v>158</v>
      </c>
      <c r="D9327" t="s">
        <v>4034</v>
      </c>
      <c r="E9327" t="s">
        <v>20</v>
      </c>
      <c r="F9327" t="b">
        <v>0</v>
      </c>
      <c r="G9327" t="s">
        <v>158</v>
      </c>
      <c r="H9327" s="4">
        <v>45782.379236111112</v>
      </c>
      <c r="I9327" t="b">
        <v>0</v>
      </c>
      <c r="J9327" t="b">
        <v>0</v>
      </c>
      <c r="K9327" t="s">
        <v>158</v>
      </c>
      <c r="L9327" t="s">
        <v>22</v>
      </c>
      <c r="M9327">
        <v>87599.5</v>
      </c>
      <c r="O9327" t="s">
        <v>12151</v>
      </c>
      <c r="P9327" t="s">
        <v>361</v>
      </c>
    </row>
    <row r="9328" spans="1:16" x14ac:dyDescent="0.25">
      <c r="A9328" t="s">
        <v>2</v>
      </c>
      <c r="B9328" t="s">
        <v>12152</v>
      </c>
      <c r="C9328" t="s">
        <v>12153</v>
      </c>
      <c r="D9328" t="s">
        <v>4034</v>
      </c>
      <c r="E9328" t="s">
        <v>20</v>
      </c>
      <c r="F9328" t="b">
        <v>0</v>
      </c>
      <c r="G9328" t="s">
        <v>862</v>
      </c>
      <c r="H9328" s="4">
        <v>45782.381249999999</v>
      </c>
      <c r="I9328" t="b">
        <v>0</v>
      </c>
      <c r="J9328" t="b">
        <v>0</v>
      </c>
      <c r="K9328" t="s">
        <v>862</v>
      </c>
      <c r="L9328" t="s">
        <v>22</v>
      </c>
      <c r="M9328">
        <v>70000</v>
      </c>
      <c r="O9328" t="s">
        <v>12154</v>
      </c>
      <c r="P9328" t="s">
        <v>12155</v>
      </c>
    </row>
    <row r="9329" spans="1:16" x14ac:dyDescent="0.25">
      <c r="A9329" t="s">
        <v>1</v>
      </c>
      <c r="B9329" t="s">
        <v>12156</v>
      </c>
      <c r="C9329" t="s">
        <v>1624</v>
      </c>
      <c r="D9329" t="s">
        <v>2208</v>
      </c>
      <c r="E9329" t="s">
        <v>34</v>
      </c>
      <c r="F9329" t="b">
        <v>0</v>
      </c>
      <c r="G9329" t="s">
        <v>27</v>
      </c>
      <c r="H9329" s="4">
        <v>45782.417916666673</v>
      </c>
      <c r="I9329" t="b">
        <v>0</v>
      </c>
      <c r="J9329" t="b">
        <v>1</v>
      </c>
      <c r="K9329" t="s">
        <v>24</v>
      </c>
      <c r="L9329" t="s">
        <v>22</v>
      </c>
      <c r="M9329">
        <v>171000</v>
      </c>
      <c r="O9329" t="s">
        <v>12157</v>
      </c>
      <c r="P9329" t="s">
        <v>12158</v>
      </c>
    </row>
    <row r="9330" spans="1:16" x14ac:dyDescent="0.25">
      <c r="A9330" t="s">
        <v>2</v>
      </c>
      <c r="B9330" t="s">
        <v>12159</v>
      </c>
      <c r="C9330" t="s">
        <v>39</v>
      </c>
      <c r="D9330" t="s">
        <v>112</v>
      </c>
      <c r="E9330" t="s">
        <v>51</v>
      </c>
      <c r="F9330" t="b">
        <v>1</v>
      </c>
      <c r="G9330" t="s">
        <v>41</v>
      </c>
      <c r="H9330" s="4">
        <v>45782.419236111113</v>
      </c>
      <c r="I9330" t="b">
        <v>0</v>
      </c>
      <c r="J9330" t="b">
        <v>0</v>
      </c>
      <c r="K9330" t="s">
        <v>24</v>
      </c>
      <c r="L9330" t="s">
        <v>36</v>
      </c>
      <c r="N9330">
        <v>12.5</v>
      </c>
      <c r="O9330" t="s">
        <v>112</v>
      </c>
    </row>
    <row r="9331" spans="1:16" x14ac:dyDescent="0.25">
      <c r="A9331" t="s">
        <v>0</v>
      </c>
      <c r="B9331" t="s">
        <v>9111</v>
      </c>
      <c r="C9331" t="s">
        <v>82</v>
      </c>
      <c r="D9331" t="s">
        <v>3956</v>
      </c>
      <c r="E9331" t="s">
        <v>34</v>
      </c>
      <c r="F9331" t="b">
        <v>0</v>
      </c>
      <c r="G9331" t="s">
        <v>27</v>
      </c>
      <c r="H9331" s="4">
        <v>45782.458495370367</v>
      </c>
      <c r="I9331" t="b">
        <v>1</v>
      </c>
      <c r="J9331" t="b">
        <v>0</v>
      </c>
      <c r="K9331" t="s">
        <v>24</v>
      </c>
      <c r="L9331" t="s">
        <v>36</v>
      </c>
      <c r="N9331">
        <v>27.979999542236332</v>
      </c>
      <c r="O9331" t="s">
        <v>8727</v>
      </c>
      <c r="P9331" t="s">
        <v>721</v>
      </c>
    </row>
    <row r="9332" spans="1:16" x14ac:dyDescent="0.25">
      <c r="A9332" t="s">
        <v>1</v>
      </c>
      <c r="B9332" t="s">
        <v>12160</v>
      </c>
      <c r="C9332" t="s">
        <v>542</v>
      </c>
      <c r="D9332" t="s">
        <v>3956</v>
      </c>
      <c r="E9332" t="s">
        <v>34</v>
      </c>
      <c r="F9332" t="b">
        <v>0</v>
      </c>
      <c r="G9332" t="s">
        <v>41</v>
      </c>
      <c r="H9332" s="4">
        <v>45782.46</v>
      </c>
      <c r="I9332" t="b">
        <v>0</v>
      </c>
      <c r="J9332" t="b">
        <v>0</v>
      </c>
      <c r="K9332" t="s">
        <v>24</v>
      </c>
      <c r="L9332" t="s">
        <v>36</v>
      </c>
      <c r="N9332">
        <v>43.979999542236328</v>
      </c>
      <c r="O9332" t="s">
        <v>12161</v>
      </c>
      <c r="P9332" t="s">
        <v>12162</v>
      </c>
    </row>
    <row r="9333" spans="1:16" x14ac:dyDescent="0.25">
      <c r="A9333" t="s">
        <v>2</v>
      </c>
      <c r="B9333" t="s">
        <v>12163</v>
      </c>
      <c r="C9333" t="s">
        <v>688</v>
      </c>
      <c r="D9333" t="s">
        <v>2208</v>
      </c>
      <c r="E9333" t="s">
        <v>20</v>
      </c>
      <c r="F9333" t="b">
        <v>0</v>
      </c>
      <c r="G9333" t="s">
        <v>27</v>
      </c>
      <c r="H9333" s="4">
        <v>45782.544039351851</v>
      </c>
      <c r="I9333" t="b">
        <v>0</v>
      </c>
      <c r="J9333" t="b">
        <v>1</v>
      </c>
      <c r="K9333" t="s">
        <v>24</v>
      </c>
      <c r="L9333" t="s">
        <v>36</v>
      </c>
      <c r="N9333">
        <v>32.5</v>
      </c>
      <c r="O9333" t="s">
        <v>208</v>
      </c>
      <c r="P9333" t="s">
        <v>12164</v>
      </c>
    </row>
    <row r="9334" spans="1:16" x14ac:dyDescent="0.25">
      <c r="A9334" t="s">
        <v>89</v>
      </c>
      <c r="B9334" t="s">
        <v>3313</v>
      </c>
      <c r="C9334" t="s">
        <v>12165</v>
      </c>
      <c r="D9334" t="s">
        <v>3972</v>
      </c>
      <c r="E9334" t="s">
        <v>20</v>
      </c>
      <c r="F9334" t="b">
        <v>0</v>
      </c>
      <c r="G9334" t="s">
        <v>27</v>
      </c>
      <c r="H9334" s="4">
        <v>45782.544131944444</v>
      </c>
      <c r="I9334" t="b">
        <v>0</v>
      </c>
      <c r="J9334" t="b">
        <v>0</v>
      </c>
      <c r="K9334" t="s">
        <v>24</v>
      </c>
      <c r="L9334" t="s">
        <v>22</v>
      </c>
      <c r="M9334">
        <v>77500</v>
      </c>
      <c r="O9334" t="s">
        <v>469</v>
      </c>
      <c r="P9334" t="s">
        <v>249</v>
      </c>
    </row>
    <row r="9335" spans="1:16" x14ac:dyDescent="0.25">
      <c r="A9335" t="s">
        <v>0</v>
      </c>
      <c r="B9335" t="s">
        <v>12166</v>
      </c>
      <c r="C9335" t="s">
        <v>713</v>
      </c>
      <c r="D9335" t="s">
        <v>3956</v>
      </c>
      <c r="E9335" t="s">
        <v>20</v>
      </c>
      <c r="F9335" t="b">
        <v>0</v>
      </c>
      <c r="G9335" t="s">
        <v>23</v>
      </c>
      <c r="H9335" s="4">
        <v>45782.57267361111</v>
      </c>
      <c r="I9335" t="b">
        <v>0</v>
      </c>
      <c r="J9335" t="b">
        <v>0</v>
      </c>
      <c r="K9335" t="s">
        <v>24</v>
      </c>
      <c r="L9335" t="s">
        <v>36</v>
      </c>
      <c r="N9335">
        <v>12.17500019073486</v>
      </c>
      <c r="O9335" t="s">
        <v>377</v>
      </c>
      <c r="P9335" t="s">
        <v>10975</v>
      </c>
    </row>
    <row r="9336" spans="1:16" x14ac:dyDescent="0.25">
      <c r="A9336" t="s">
        <v>0</v>
      </c>
      <c r="B9336" t="s">
        <v>12167</v>
      </c>
      <c r="C9336" t="s">
        <v>494</v>
      </c>
      <c r="D9336" t="s">
        <v>3956</v>
      </c>
      <c r="E9336" t="s">
        <v>20</v>
      </c>
      <c r="F9336" t="b">
        <v>0</v>
      </c>
      <c r="G9336" t="s">
        <v>41</v>
      </c>
      <c r="H9336" s="4">
        <v>45782.583796296298</v>
      </c>
      <c r="I9336" t="b">
        <v>0</v>
      </c>
      <c r="J9336" t="b">
        <v>0</v>
      </c>
      <c r="K9336" t="s">
        <v>24</v>
      </c>
      <c r="L9336" t="s">
        <v>36</v>
      </c>
      <c r="N9336">
        <v>36.75</v>
      </c>
      <c r="O9336" t="s">
        <v>8549</v>
      </c>
      <c r="P9336" t="s">
        <v>1711</v>
      </c>
    </row>
    <row r="9337" spans="1:16" x14ac:dyDescent="0.25">
      <c r="A9337" t="s">
        <v>19</v>
      </c>
      <c r="B9337" t="s">
        <v>7556</v>
      </c>
      <c r="C9337" t="s">
        <v>453</v>
      </c>
      <c r="D9337" t="s">
        <v>3956</v>
      </c>
      <c r="E9337" t="s">
        <v>20</v>
      </c>
      <c r="F9337" t="b">
        <v>0</v>
      </c>
      <c r="G9337" t="s">
        <v>27</v>
      </c>
      <c r="H9337" s="4">
        <v>45782.584733796299</v>
      </c>
      <c r="I9337" t="b">
        <v>0</v>
      </c>
      <c r="J9337" t="b">
        <v>0</v>
      </c>
      <c r="K9337" t="s">
        <v>24</v>
      </c>
      <c r="L9337" t="s">
        <v>36</v>
      </c>
      <c r="N9337">
        <v>51.239997863769531</v>
      </c>
      <c r="O9337" t="s">
        <v>349</v>
      </c>
      <c r="P9337" t="s">
        <v>7557</v>
      </c>
    </row>
    <row r="9338" spans="1:16" x14ac:dyDescent="0.25">
      <c r="A9338" t="s">
        <v>19</v>
      </c>
      <c r="B9338" t="s">
        <v>12168</v>
      </c>
      <c r="C9338" t="s">
        <v>9564</v>
      </c>
      <c r="D9338" t="s">
        <v>3956</v>
      </c>
      <c r="E9338" t="s">
        <v>20</v>
      </c>
      <c r="F9338" t="b">
        <v>0</v>
      </c>
      <c r="G9338" t="s">
        <v>27</v>
      </c>
      <c r="H9338" s="4">
        <v>45782.584745370368</v>
      </c>
      <c r="I9338" t="b">
        <v>0</v>
      </c>
      <c r="J9338" t="b">
        <v>1</v>
      </c>
      <c r="K9338" t="s">
        <v>24</v>
      </c>
      <c r="L9338" t="s">
        <v>36</v>
      </c>
      <c r="N9338">
        <v>51.239997863769531</v>
      </c>
      <c r="O9338" t="s">
        <v>1370</v>
      </c>
      <c r="P9338" t="s">
        <v>2014</v>
      </c>
    </row>
    <row r="9339" spans="1:16" x14ac:dyDescent="0.25">
      <c r="A9339" t="s">
        <v>0</v>
      </c>
      <c r="B9339" t="s">
        <v>0</v>
      </c>
      <c r="C9339" t="s">
        <v>2414</v>
      </c>
      <c r="D9339" t="s">
        <v>3972</v>
      </c>
      <c r="E9339" t="s">
        <v>51</v>
      </c>
      <c r="F9339" t="b">
        <v>0</v>
      </c>
      <c r="G9339" t="s">
        <v>27</v>
      </c>
      <c r="H9339" s="4">
        <v>45782.626284722217</v>
      </c>
      <c r="I9339" t="b">
        <v>0</v>
      </c>
      <c r="J9339" t="b">
        <v>1</v>
      </c>
      <c r="K9339" t="s">
        <v>24</v>
      </c>
      <c r="L9339" t="s">
        <v>36</v>
      </c>
      <c r="N9339">
        <v>51</v>
      </c>
      <c r="O9339" t="s">
        <v>350</v>
      </c>
      <c r="P9339" t="s">
        <v>12169</v>
      </c>
    </row>
    <row r="9340" spans="1:16" x14ac:dyDescent="0.25">
      <c r="A9340" t="s">
        <v>2</v>
      </c>
      <c r="B9340" t="s">
        <v>2</v>
      </c>
      <c r="C9340" t="s">
        <v>515</v>
      </c>
      <c r="D9340" t="s">
        <v>3828</v>
      </c>
      <c r="E9340" t="s">
        <v>20</v>
      </c>
      <c r="F9340" t="b">
        <v>0</v>
      </c>
      <c r="G9340" t="s">
        <v>27</v>
      </c>
      <c r="H9340" s="4">
        <v>45782.627187500002</v>
      </c>
      <c r="I9340" t="b">
        <v>1</v>
      </c>
      <c r="J9340" t="b">
        <v>1</v>
      </c>
      <c r="K9340" t="s">
        <v>24</v>
      </c>
      <c r="L9340" t="s">
        <v>22</v>
      </c>
      <c r="M9340">
        <v>120000</v>
      </c>
      <c r="O9340" t="s">
        <v>12170</v>
      </c>
      <c r="P9340" t="s">
        <v>12171</v>
      </c>
    </row>
    <row r="9341" spans="1:16" x14ac:dyDescent="0.25">
      <c r="A9341" t="s">
        <v>40</v>
      </c>
      <c r="B9341" t="s">
        <v>12172</v>
      </c>
      <c r="C9341" t="s">
        <v>151</v>
      </c>
      <c r="D9341" t="s">
        <v>3972</v>
      </c>
      <c r="E9341" t="s">
        <v>20</v>
      </c>
      <c r="F9341" t="b">
        <v>0</v>
      </c>
      <c r="G9341" t="s">
        <v>27</v>
      </c>
      <c r="H9341" s="4">
        <v>45782.627349537041</v>
      </c>
      <c r="I9341" t="b">
        <v>0</v>
      </c>
      <c r="J9341" t="b">
        <v>1</v>
      </c>
      <c r="K9341" t="s">
        <v>24</v>
      </c>
      <c r="L9341" t="s">
        <v>22</v>
      </c>
      <c r="M9341">
        <v>155000</v>
      </c>
      <c r="O9341" t="s">
        <v>778</v>
      </c>
      <c r="P9341" t="s">
        <v>12173</v>
      </c>
    </row>
    <row r="9342" spans="1:16" x14ac:dyDescent="0.25">
      <c r="A9342" t="s">
        <v>2</v>
      </c>
      <c r="B9342" t="s">
        <v>2</v>
      </c>
      <c r="C9342" t="s">
        <v>12174</v>
      </c>
      <c r="D9342" t="s">
        <v>3972</v>
      </c>
      <c r="E9342" t="s">
        <v>51</v>
      </c>
      <c r="F9342" t="b">
        <v>0</v>
      </c>
      <c r="G9342" t="s">
        <v>27</v>
      </c>
      <c r="H9342" s="4">
        <v>45782.627395833333</v>
      </c>
      <c r="I9342" t="b">
        <v>0</v>
      </c>
      <c r="J9342" t="b">
        <v>0</v>
      </c>
      <c r="K9342" t="s">
        <v>24</v>
      </c>
      <c r="L9342" t="s">
        <v>36</v>
      </c>
      <c r="N9342">
        <v>22.47500038146973</v>
      </c>
      <c r="O9342" t="s">
        <v>1301</v>
      </c>
      <c r="P9342" t="s">
        <v>12175</v>
      </c>
    </row>
    <row r="9343" spans="1:16" x14ac:dyDescent="0.25">
      <c r="A9343" t="s">
        <v>2</v>
      </c>
      <c r="B9343" t="s">
        <v>2</v>
      </c>
      <c r="C9343" t="s">
        <v>453</v>
      </c>
      <c r="D9343" t="s">
        <v>3972</v>
      </c>
      <c r="E9343" t="s">
        <v>20</v>
      </c>
      <c r="F9343" t="b">
        <v>0</v>
      </c>
      <c r="G9343" t="s">
        <v>41</v>
      </c>
      <c r="H9343" s="4">
        <v>45782.627569444441</v>
      </c>
      <c r="I9343" t="b">
        <v>0</v>
      </c>
      <c r="J9343" t="b">
        <v>0</v>
      </c>
      <c r="K9343" t="s">
        <v>24</v>
      </c>
      <c r="L9343" t="s">
        <v>22</v>
      </c>
      <c r="M9343">
        <v>182500</v>
      </c>
      <c r="O9343" t="s">
        <v>752</v>
      </c>
      <c r="P9343" t="s">
        <v>12176</v>
      </c>
    </row>
    <row r="9344" spans="1:16" x14ac:dyDescent="0.25">
      <c r="A9344" t="s">
        <v>0</v>
      </c>
      <c r="B9344" t="s">
        <v>0</v>
      </c>
      <c r="C9344" t="s">
        <v>11261</v>
      </c>
      <c r="D9344" t="s">
        <v>3828</v>
      </c>
      <c r="E9344" t="s">
        <v>20</v>
      </c>
      <c r="F9344" t="b">
        <v>0</v>
      </c>
      <c r="G9344" t="s">
        <v>27</v>
      </c>
      <c r="H9344" s="4">
        <v>45782.666828703703</v>
      </c>
      <c r="I9344" t="b">
        <v>1</v>
      </c>
      <c r="J9344" t="b">
        <v>1</v>
      </c>
      <c r="K9344" t="s">
        <v>24</v>
      </c>
      <c r="L9344" t="s">
        <v>22</v>
      </c>
      <c r="M9344">
        <v>52000</v>
      </c>
      <c r="O9344" t="s">
        <v>12177</v>
      </c>
      <c r="P9344" t="s">
        <v>1671</v>
      </c>
    </row>
    <row r="9345" spans="1:16" x14ac:dyDescent="0.25">
      <c r="A9345" t="s">
        <v>0</v>
      </c>
      <c r="B9345" t="s">
        <v>257</v>
      </c>
      <c r="C9345" t="s">
        <v>179</v>
      </c>
      <c r="D9345" t="s">
        <v>3600</v>
      </c>
      <c r="E9345" t="s">
        <v>51</v>
      </c>
      <c r="F9345" t="b">
        <v>0</v>
      </c>
      <c r="G9345" t="s">
        <v>27</v>
      </c>
      <c r="H9345" s="4">
        <v>45782.66684027778</v>
      </c>
      <c r="I9345" t="b">
        <v>0</v>
      </c>
      <c r="J9345" t="b">
        <v>0</v>
      </c>
      <c r="K9345" t="s">
        <v>24</v>
      </c>
      <c r="L9345" t="s">
        <v>36</v>
      </c>
      <c r="N9345">
        <v>20.5</v>
      </c>
      <c r="O9345" t="s">
        <v>1758</v>
      </c>
      <c r="P9345" t="s">
        <v>1483</v>
      </c>
    </row>
    <row r="9346" spans="1:16" x14ac:dyDescent="0.25">
      <c r="A9346" t="s">
        <v>0</v>
      </c>
      <c r="B9346" t="s">
        <v>12178</v>
      </c>
      <c r="C9346" t="s">
        <v>33</v>
      </c>
      <c r="D9346" t="s">
        <v>3828</v>
      </c>
      <c r="E9346" t="s">
        <v>20</v>
      </c>
      <c r="F9346" t="b">
        <v>0</v>
      </c>
      <c r="G9346" t="s">
        <v>35</v>
      </c>
      <c r="H9346" s="4">
        <v>45782.667268518519</v>
      </c>
      <c r="I9346" t="b">
        <v>0</v>
      </c>
      <c r="J9346" t="b">
        <v>0</v>
      </c>
      <c r="K9346" t="s">
        <v>24</v>
      </c>
      <c r="L9346" t="s">
        <v>22</v>
      </c>
      <c r="M9346">
        <v>95000</v>
      </c>
      <c r="O9346" t="s">
        <v>12179</v>
      </c>
      <c r="P9346" t="s">
        <v>3152</v>
      </c>
    </row>
    <row r="9347" spans="1:16" x14ac:dyDescent="0.25">
      <c r="A9347" t="s">
        <v>1</v>
      </c>
      <c r="B9347" t="s">
        <v>1</v>
      </c>
      <c r="C9347" t="s">
        <v>2164</v>
      </c>
      <c r="D9347" t="s">
        <v>3828</v>
      </c>
      <c r="E9347" t="s">
        <v>51</v>
      </c>
      <c r="F9347" t="b">
        <v>0</v>
      </c>
      <c r="G9347" t="s">
        <v>30</v>
      </c>
      <c r="H9347" s="4">
        <v>45782.668645833342</v>
      </c>
      <c r="I9347" t="b">
        <v>0</v>
      </c>
      <c r="J9347" t="b">
        <v>1</v>
      </c>
      <c r="K9347" t="s">
        <v>24</v>
      </c>
      <c r="L9347" t="s">
        <v>36</v>
      </c>
      <c r="N9347">
        <v>32.5</v>
      </c>
      <c r="O9347" t="s">
        <v>12180</v>
      </c>
      <c r="P9347" t="s">
        <v>12181</v>
      </c>
    </row>
    <row r="9348" spans="1:16" x14ac:dyDescent="0.25">
      <c r="A9348" t="s">
        <v>0</v>
      </c>
      <c r="B9348" t="s">
        <v>12182</v>
      </c>
      <c r="C9348" t="s">
        <v>143</v>
      </c>
      <c r="D9348" t="s">
        <v>3972</v>
      </c>
      <c r="E9348" t="s">
        <v>51</v>
      </c>
      <c r="F9348" t="b">
        <v>0</v>
      </c>
      <c r="G9348" t="s">
        <v>35</v>
      </c>
      <c r="H9348" s="4">
        <v>45782.708969907413</v>
      </c>
      <c r="I9348" t="b">
        <v>1</v>
      </c>
      <c r="J9348" t="b">
        <v>0</v>
      </c>
      <c r="K9348" t="s">
        <v>24</v>
      </c>
      <c r="L9348" t="s">
        <v>36</v>
      </c>
      <c r="N9348">
        <v>45</v>
      </c>
      <c r="O9348" t="s">
        <v>10696</v>
      </c>
      <c r="P9348" t="s">
        <v>1314</v>
      </c>
    </row>
    <row r="9349" spans="1:16" x14ac:dyDescent="0.25">
      <c r="A9349" t="s">
        <v>0</v>
      </c>
      <c r="B9349" t="s">
        <v>12183</v>
      </c>
      <c r="C9349" t="s">
        <v>82</v>
      </c>
      <c r="D9349" t="s">
        <v>3972</v>
      </c>
      <c r="E9349" t="s">
        <v>51</v>
      </c>
      <c r="F9349" t="b">
        <v>0</v>
      </c>
      <c r="G9349" t="s">
        <v>27</v>
      </c>
      <c r="H9349" s="4">
        <v>45782.709583333337</v>
      </c>
      <c r="I9349" t="b">
        <v>1</v>
      </c>
      <c r="J9349" t="b">
        <v>1</v>
      </c>
      <c r="K9349" t="s">
        <v>24</v>
      </c>
      <c r="L9349" t="s">
        <v>36</v>
      </c>
      <c r="N9349">
        <v>39.5</v>
      </c>
      <c r="O9349" t="s">
        <v>1650</v>
      </c>
      <c r="P9349" t="s">
        <v>119</v>
      </c>
    </row>
    <row r="9350" spans="1:16" x14ac:dyDescent="0.25">
      <c r="A9350" t="s">
        <v>1</v>
      </c>
      <c r="B9350" t="s">
        <v>12184</v>
      </c>
      <c r="C9350" t="s">
        <v>985</v>
      </c>
      <c r="D9350" t="s">
        <v>4327</v>
      </c>
      <c r="E9350" t="s">
        <v>51</v>
      </c>
      <c r="F9350" t="b">
        <v>0</v>
      </c>
      <c r="G9350" t="s">
        <v>27</v>
      </c>
      <c r="H9350" s="4">
        <v>45782.709675925929</v>
      </c>
      <c r="I9350" t="b">
        <v>0</v>
      </c>
      <c r="J9350" t="b">
        <v>0</v>
      </c>
      <c r="K9350" t="s">
        <v>24</v>
      </c>
      <c r="L9350" t="s">
        <v>36</v>
      </c>
      <c r="N9350">
        <v>65</v>
      </c>
      <c r="O9350" t="s">
        <v>3130</v>
      </c>
    </row>
    <row r="9351" spans="1:16" x14ac:dyDescent="0.25">
      <c r="A9351" t="s">
        <v>2</v>
      </c>
      <c r="B9351" t="s">
        <v>12185</v>
      </c>
      <c r="C9351" t="s">
        <v>12186</v>
      </c>
      <c r="D9351" t="s">
        <v>12187</v>
      </c>
      <c r="E9351" t="s">
        <v>20</v>
      </c>
      <c r="F9351" t="b">
        <v>0</v>
      </c>
      <c r="G9351" t="s">
        <v>27</v>
      </c>
      <c r="H9351" s="4">
        <v>45782.710659722223</v>
      </c>
      <c r="I9351" t="b">
        <v>0</v>
      </c>
      <c r="J9351" t="b">
        <v>1</v>
      </c>
      <c r="K9351" t="s">
        <v>24</v>
      </c>
      <c r="L9351" t="s">
        <v>22</v>
      </c>
      <c r="M9351">
        <v>100000</v>
      </c>
      <c r="O9351" t="s">
        <v>12188</v>
      </c>
      <c r="P9351" t="s">
        <v>9929</v>
      </c>
    </row>
    <row r="9352" spans="1:16" x14ac:dyDescent="0.25">
      <c r="A9352" t="s">
        <v>191</v>
      </c>
      <c r="B9352" t="s">
        <v>12189</v>
      </c>
      <c r="C9352" t="s">
        <v>151</v>
      </c>
      <c r="D9352" t="s">
        <v>3972</v>
      </c>
      <c r="E9352" t="s">
        <v>51</v>
      </c>
      <c r="F9352" t="b">
        <v>0</v>
      </c>
      <c r="G9352" t="s">
        <v>27</v>
      </c>
      <c r="H9352" s="4">
        <v>45782.710729166669</v>
      </c>
      <c r="I9352" t="b">
        <v>1</v>
      </c>
      <c r="J9352" t="b">
        <v>0</v>
      </c>
      <c r="K9352" t="s">
        <v>24</v>
      </c>
      <c r="L9352" t="s">
        <v>36</v>
      </c>
      <c r="N9352">
        <v>70</v>
      </c>
      <c r="O9352" t="s">
        <v>313</v>
      </c>
      <c r="P9352" t="s">
        <v>12190</v>
      </c>
    </row>
    <row r="9353" spans="1:16" x14ac:dyDescent="0.25">
      <c r="A9353" t="s">
        <v>2</v>
      </c>
      <c r="B9353" t="s">
        <v>12191</v>
      </c>
      <c r="C9353" t="s">
        <v>2340</v>
      </c>
      <c r="D9353" t="s">
        <v>3972</v>
      </c>
      <c r="E9353" t="s">
        <v>20</v>
      </c>
      <c r="F9353" t="b">
        <v>0</v>
      </c>
      <c r="G9353" t="s">
        <v>27</v>
      </c>
      <c r="H9353" s="4">
        <v>45782.710740740738</v>
      </c>
      <c r="I9353" t="b">
        <v>1</v>
      </c>
      <c r="J9353" t="b">
        <v>1</v>
      </c>
      <c r="K9353" t="s">
        <v>24</v>
      </c>
      <c r="L9353" t="s">
        <v>22</v>
      </c>
      <c r="M9353">
        <v>135000</v>
      </c>
      <c r="O9353" t="s">
        <v>554</v>
      </c>
      <c r="P9353" t="s">
        <v>12192</v>
      </c>
    </row>
    <row r="9354" spans="1:16" x14ac:dyDescent="0.25">
      <c r="A9354" t="s">
        <v>2</v>
      </c>
      <c r="B9354" t="s">
        <v>12193</v>
      </c>
      <c r="C9354" t="s">
        <v>425</v>
      </c>
      <c r="D9354" t="s">
        <v>3828</v>
      </c>
      <c r="E9354" t="s">
        <v>51</v>
      </c>
      <c r="F9354" t="b">
        <v>0</v>
      </c>
      <c r="G9354" t="s">
        <v>35</v>
      </c>
      <c r="H9354" s="4">
        <v>45782.79446759259</v>
      </c>
      <c r="I9354" t="b">
        <v>0</v>
      </c>
      <c r="J9354" t="b">
        <v>0</v>
      </c>
      <c r="K9354" t="s">
        <v>24</v>
      </c>
      <c r="L9354" t="s">
        <v>36</v>
      </c>
      <c r="N9354">
        <v>62.5</v>
      </c>
      <c r="O9354" t="s">
        <v>3796</v>
      </c>
      <c r="P9354" t="s">
        <v>12194</v>
      </c>
    </row>
    <row r="9355" spans="1:16" x14ac:dyDescent="0.25">
      <c r="A9355" t="s">
        <v>40</v>
      </c>
      <c r="B9355" t="s">
        <v>57</v>
      </c>
      <c r="C9355" t="s">
        <v>322</v>
      </c>
      <c r="D9355" t="s">
        <v>4327</v>
      </c>
      <c r="E9355" t="s">
        <v>51</v>
      </c>
      <c r="F9355" t="b">
        <v>0</v>
      </c>
      <c r="G9355" t="s">
        <v>52</v>
      </c>
      <c r="H9355" s="4">
        <v>45782.795046296298</v>
      </c>
      <c r="I9355" t="b">
        <v>0</v>
      </c>
      <c r="J9355" t="b">
        <v>0</v>
      </c>
      <c r="K9355" t="s">
        <v>24</v>
      </c>
      <c r="L9355" t="s">
        <v>36</v>
      </c>
      <c r="N9355">
        <v>52.5</v>
      </c>
      <c r="O9355" t="s">
        <v>1034</v>
      </c>
      <c r="P9355" t="s">
        <v>12195</v>
      </c>
    </row>
    <row r="9356" spans="1:16" x14ac:dyDescent="0.25">
      <c r="A9356" t="s">
        <v>1</v>
      </c>
      <c r="B9356" t="s">
        <v>12196</v>
      </c>
      <c r="C9356" t="s">
        <v>192</v>
      </c>
      <c r="D9356" t="s">
        <v>3956</v>
      </c>
      <c r="E9356" t="s">
        <v>20</v>
      </c>
      <c r="F9356" t="b">
        <v>0</v>
      </c>
      <c r="G9356" t="s">
        <v>23</v>
      </c>
      <c r="H9356" s="4">
        <v>45782.822893518518</v>
      </c>
      <c r="I9356" t="b">
        <v>0</v>
      </c>
      <c r="J9356" t="b">
        <v>0</v>
      </c>
      <c r="K9356" t="s">
        <v>24</v>
      </c>
      <c r="L9356" t="s">
        <v>36</v>
      </c>
      <c r="N9356">
        <v>41.884998321533203</v>
      </c>
      <c r="O9356" t="s">
        <v>880</v>
      </c>
      <c r="P9356" t="s">
        <v>1131</v>
      </c>
    </row>
    <row r="9357" spans="1:16" x14ac:dyDescent="0.25">
      <c r="A9357" t="s">
        <v>139</v>
      </c>
      <c r="B9357" t="s">
        <v>12197</v>
      </c>
      <c r="C9357" t="s">
        <v>1352</v>
      </c>
      <c r="D9357" t="s">
        <v>3972</v>
      </c>
      <c r="E9357" t="s">
        <v>51</v>
      </c>
      <c r="F9357" t="b">
        <v>0</v>
      </c>
      <c r="G9357" t="s">
        <v>52</v>
      </c>
      <c r="H9357" s="4">
        <v>45782.834398148138</v>
      </c>
      <c r="I9357" t="b">
        <v>0</v>
      </c>
      <c r="J9357" t="b">
        <v>0</v>
      </c>
      <c r="K9357" t="s">
        <v>24</v>
      </c>
      <c r="L9357" t="s">
        <v>36</v>
      </c>
      <c r="N9357">
        <v>42.5</v>
      </c>
      <c r="O9357" t="s">
        <v>2563</v>
      </c>
      <c r="P9357" t="s">
        <v>12198</v>
      </c>
    </row>
    <row r="9358" spans="1:16" x14ac:dyDescent="0.25">
      <c r="A9358" t="s">
        <v>2</v>
      </c>
      <c r="B9358" t="s">
        <v>2</v>
      </c>
      <c r="C9358" t="s">
        <v>1574</v>
      </c>
      <c r="D9358" t="s">
        <v>3972</v>
      </c>
      <c r="E9358" t="s">
        <v>20</v>
      </c>
      <c r="F9358" t="b">
        <v>0</v>
      </c>
      <c r="G9358" t="s">
        <v>27</v>
      </c>
      <c r="H9358" s="4">
        <v>45782.835601851853</v>
      </c>
      <c r="I9358" t="b">
        <v>0</v>
      </c>
      <c r="J9358" t="b">
        <v>1</v>
      </c>
      <c r="K9358" t="s">
        <v>24</v>
      </c>
      <c r="L9358" t="s">
        <v>22</v>
      </c>
      <c r="M9358">
        <v>100000</v>
      </c>
      <c r="O9358" t="s">
        <v>1298</v>
      </c>
      <c r="P9358" t="s">
        <v>2813</v>
      </c>
    </row>
    <row r="9359" spans="1:16" x14ac:dyDescent="0.25">
      <c r="A9359" t="s">
        <v>28</v>
      </c>
      <c r="B9359" t="s">
        <v>12199</v>
      </c>
      <c r="C9359" t="s">
        <v>82</v>
      </c>
      <c r="D9359" t="s">
        <v>3972</v>
      </c>
      <c r="E9359" t="s">
        <v>20</v>
      </c>
      <c r="F9359" t="b">
        <v>0</v>
      </c>
      <c r="G9359" t="s">
        <v>35</v>
      </c>
      <c r="H9359" s="4">
        <v>45782.877986111111</v>
      </c>
      <c r="I9359" t="b">
        <v>0</v>
      </c>
      <c r="J9359" t="b">
        <v>0</v>
      </c>
      <c r="K9359" t="s">
        <v>24</v>
      </c>
      <c r="L9359" t="s">
        <v>22</v>
      </c>
      <c r="M9359">
        <v>350000</v>
      </c>
      <c r="O9359" t="s">
        <v>12200</v>
      </c>
      <c r="P9359" t="s">
        <v>12201</v>
      </c>
    </row>
    <row r="9360" spans="1:16" x14ac:dyDescent="0.25">
      <c r="A9360" t="s">
        <v>0</v>
      </c>
      <c r="B9360" t="s">
        <v>288</v>
      </c>
      <c r="C9360" t="s">
        <v>2414</v>
      </c>
      <c r="D9360" t="s">
        <v>2208</v>
      </c>
      <c r="E9360" t="s">
        <v>20</v>
      </c>
      <c r="F9360" t="b">
        <v>0</v>
      </c>
      <c r="G9360" t="s">
        <v>27</v>
      </c>
      <c r="H9360" s="4">
        <v>45782.916828703703</v>
      </c>
      <c r="I9360" t="b">
        <v>0</v>
      </c>
      <c r="J9360" t="b">
        <v>1</v>
      </c>
      <c r="K9360" t="s">
        <v>24</v>
      </c>
      <c r="L9360" t="s">
        <v>36</v>
      </c>
      <c r="N9360">
        <v>51.595001220703118</v>
      </c>
      <c r="O9360" t="s">
        <v>96</v>
      </c>
      <c r="P9360" t="s">
        <v>6756</v>
      </c>
    </row>
    <row r="9361" spans="1:16" x14ac:dyDescent="0.25">
      <c r="A9361" t="s">
        <v>89</v>
      </c>
      <c r="B9361" t="s">
        <v>12202</v>
      </c>
      <c r="C9361" t="s">
        <v>386</v>
      </c>
      <c r="D9361" t="s">
        <v>3972</v>
      </c>
      <c r="E9361" t="s">
        <v>20</v>
      </c>
      <c r="F9361" t="b">
        <v>0</v>
      </c>
      <c r="G9361" t="s">
        <v>27</v>
      </c>
      <c r="H9361" s="4">
        <v>45782.919085648151</v>
      </c>
      <c r="I9361" t="b">
        <v>0</v>
      </c>
      <c r="J9361" t="b">
        <v>0</v>
      </c>
      <c r="K9361" t="s">
        <v>24</v>
      </c>
      <c r="L9361" t="s">
        <v>22</v>
      </c>
      <c r="M9361">
        <v>165000</v>
      </c>
      <c r="O9361" t="s">
        <v>10789</v>
      </c>
      <c r="P9361" t="s">
        <v>12203</v>
      </c>
    </row>
    <row r="9362" spans="1:16" x14ac:dyDescent="0.25">
      <c r="A9362" t="s">
        <v>0</v>
      </c>
      <c r="B9362" t="s">
        <v>12204</v>
      </c>
      <c r="C9362" t="s">
        <v>613</v>
      </c>
      <c r="D9362" t="s">
        <v>3956</v>
      </c>
      <c r="E9362" t="s">
        <v>34</v>
      </c>
      <c r="F9362" t="b">
        <v>0</v>
      </c>
      <c r="G9362" t="s">
        <v>41</v>
      </c>
      <c r="H9362" s="4">
        <v>45782.958784722221</v>
      </c>
      <c r="I9362" t="b">
        <v>0</v>
      </c>
      <c r="J9362" t="b">
        <v>1</v>
      </c>
      <c r="K9362" t="s">
        <v>24</v>
      </c>
      <c r="L9362" t="s">
        <v>36</v>
      </c>
      <c r="N9362">
        <v>24.33499908447266</v>
      </c>
      <c r="O9362" t="s">
        <v>12205</v>
      </c>
      <c r="P9362" t="s">
        <v>12206</v>
      </c>
    </row>
    <row r="9363" spans="1:16" x14ac:dyDescent="0.25">
      <c r="A9363" t="s">
        <v>1</v>
      </c>
      <c r="B9363" t="s">
        <v>12207</v>
      </c>
      <c r="C9363" t="s">
        <v>434</v>
      </c>
      <c r="D9363" t="s">
        <v>3972</v>
      </c>
      <c r="E9363" t="s">
        <v>20</v>
      </c>
      <c r="F9363" t="b">
        <v>0</v>
      </c>
      <c r="G9363" t="s">
        <v>35</v>
      </c>
      <c r="H9363" s="4">
        <v>45782.961319444446</v>
      </c>
      <c r="I9363" t="b">
        <v>0</v>
      </c>
      <c r="J9363" t="b">
        <v>1</v>
      </c>
      <c r="K9363" t="s">
        <v>24</v>
      </c>
      <c r="L9363" t="s">
        <v>22</v>
      </c>
      <c r="M9363">
        <v>157500</v>
      </c>
      <c r="O9363" t="s">
        <v>444</v>
      </c>
      <c r="P9363" t="s">
        <v>12208</v>
      </c>
    </row>
    <row r="9364" spans="1:16" x14ac:dyDescent="0.25">
      <c r="A9364" t="s">
        <v>139</v>
      </c>
      <c r="B9364" t="s">
        <v>12209</v>
      </c>
      <c r="C9364" t="s">
        <v>332</v>
      </c>
      <c r="D9364" t="s">
        <v>4013</v>
      </c>
      <c r="E9364" t="s">
        <v>20</v>
      </c>
      <c r="F9364" t="b">
        <v>0</v>
      </c>
      <c r="G9364" t="s">
        <v>41</v>
      </c>
      <c r="H9364" s="4">
        <v>45783.000451388893</v>
      </c>
      <c r="I9364" t="b">
        <v>1</v>
      </c>
      <c r="J9364" t="b">
        <v>1</v>
      </c>
      <c r="K9364" t="s">
        <v>24</v>
      </c>
      <c r="L9364" t="s">
        <v>22</v>
      </c>
      <c r="M9364">
        <v>86957.5</v>
      </c>
      <c r="O9364" t="s">
        <v>2093</v>
      </c>
      <c r="P9364" t="s">
        <v>3158</v>
      </c>
    </row>
    <row r="9365" spans="1:16" x14ac:dyDescent="0.25">
      <c r="A9365" t="s">
        <v>0</v>
      </c>
      <c r="B9365" t="s">
        <v>2691</v>
      </c>
      <c r="C9365" t="s">
        <v>192</v>
      </c>
      <c r="D9365" t="s">
        <v>5413</v>
      </c>
      <c r="E9365" t="s">
        <v>34</v>
      </c>
      <c r="F9365" t="b">
        <v>0</v>
      </c>
      <c r="G9365" t="s">
        <v>52</v>
      </c>
      <c r="H9365" s="4">
        <v>45783.001180555562</v>
      </c>
      <c r="I9365" t="b">
        <v>0</v>
      </c>
      <c r="J9365" t="b">
        <v>0</v>
      </c>
      <c r="K9365" t="s">
        <v>24</v>
      </c>
      <c r="L9365" t="s">
        <v>22</v>
      </c>
      <c r="M9365">
        <v>84169.5</v>
      </c>
      <c r="O9365" t="s">
        <v>5586</v>
      </c>
      <c r="P9365" t="s">
        <v>12210</v>
      </c>
    </row>
    <row r="9366" spans="1:16" x14ac:dyDescent="0.25">
      <c r="A9366" t="s">
        <v>2</v>
      </c>
      <c r="B9366" t="s">
        <v>2762</v>
      </c>
      <c r="C9366" t="s">
        <v>24</v>
      </c>
      <c r="D9366" t="s">
        <v>4034</v>
      </c>
      <c r="E9366" t="s">
        <v>20</v>
      </c>
      <c r="F9366" t="b">
        <v>0</v>
      </c>
      <c r="G9366" t="s">
        <v>27</v>
      </c>
      <c r="H9366" s="4">
        <v>45783.002187500002</v>
      </c>
      <c r="I9366" t="b">
        <v>0</v>
      </c>
      <c r="J9366" t="b">
        <v>1</v>
      </c>
      <c r="K9366" t="s">
        <v>24</v>
      </c>
      <c r="L9366" t="s">
        <v>22</v>
      </c>
      <c r="M9366">
        <v>137774.5</v>
      </c>
      <c r="O9366" t="s">
        <v>2763</v>
      </c>
      <c r="P9366" t="s">
        <v>2764</v>
      </c>
    </row>
    <row r="9367" spans="1:16" x14ac:dyDescent="0.25">
      <c r="A9367" t="s">
        <v>2</v>
      </c>
      <c r="B9367" t="s">
        <v>12211</v>
      </c>
      <c r="C9367" t="s">
        <v>1350</v>
      </c>
      <c r="D9367" t="s">
        <v>2208</v>
      </c>
      <c r="E9367" t="s">
        <v>20</v>
      </c>
      <c r="F9367" t="b">
        <v>0</v>
      </c>
      <c r="G9367" t="s">
        <v>27</v>
      </c>
      <c r="H9367" s="4">
        <v>45783.002268518518</v>
      </c>
      <c r="I9367" t="b">
        <v>0</v>
      </c>
      <c r="J9367" t="b">
        <v>1</v>
      </c>
      <c r="K9367" t="s">
        <v>24</v>
      </c>
      <c r="L9367" t="s">
        <v>36</v>
      </c>
      <c r="N9367">
        <v>51.739997863769531</v>
      </c>
      <c r="O9367" t="s">
        <v>12212</v>
      </c>
    </row>
    <row r="9368" spans="1:16" x14ac:dyDescent="0.25">
      <c r="A9368" t="s">
        <v>2</v>
      </c>
      <c r="B9368" t="s">
        <v>195</v>
      </c>
      <c r="C9368" t="s">
        <v>12213</v>
      </c>
      <c r="D9368" t="s">
        <v>4013</v>
      </c>
      <c r="E9368" t="s">
        <v>20</v>
      </c>
      <c r="F9368" t="b">
        <v>0</v>
      </c>
      <c r="G9368" t="s">
        <v>35</v>
      </c>
      <c r="H9368" s="4">
        <v>45783.002858796302</v>
      </c>
      <c r="I9368" t="b">
        <v>0</v>
      </c>
      <c r="J9368" t="b">
        <v>1</v>
      </c>
      <c r="K9368" t="s">
        <v>24</v>
      </c>
      <c r="L9368" t="s">
        <v>22</v>
      </c>
      <c r="M9368">
        <v>150000</v>
      </c>
      <c r="O9368" t="s">
        <v>12214</v>
      </c>
      <c r="P9368" t="s">
        <v>12215</v>
      </c>
    </row>
    <row r="9369" spans="1:16" x14ac:dyDescent="0.25">
      <c r="A9369" t="s">
        <v>0</v>
      </c>
      <c r="B9369" t="s">
        <v>12216</v>
      </c>
      <c r="C9369" t="s">
        <v>167</v>
      </c>
      <c r="D9369" t="s">
        <v>2208</v>
      </c>
      <c r="E9369" t="s">
        <v>20</v>
      </c>
      <c r="F9369" t="b">
        <v>0</v>
      </c>
      <c r="G9369" t="s">
        <v>35</v>
      </c>
      <c r="H9369" s="4">
        <v>45783.083935185183</v>
      </c>
      <c r="I9369" t="b">
        <v>0</v>
      </c>
      <c r="J9369" t="b">
        <v>0</v>
      </c>
      <c r="K9369" t="s">
        <v>24</v>
      </c>
      <c r="L9369" t="s">
        <v>22</v>
      </c>
      <c r="M9369">
        <v>117500</v>
      </c>
      <c r="O9369" t="s">
        <v>562</v>
      </c>
      <c r="P9369" t="s">
        <v>12217</v>
      </c>
    </row>
    <row r="9370" spans="1:16" x14ac:dyDescent="0.25">
      <c r="A9370" t="s">
        <v>0</v>
      </c>
      <c r="B9370" t="s">
        <v>5665</v>
      </c>
      <c r="C9370" t="s">
        <v>82</v>
      </c>
      <c r="D9370" t="s">
        <v>7878</v>
      </c>
      <c r="E9370" t="s">
        <v>20</v>
      </c>
      <c r="F9370" t="b">
        <v>0</v>
      </c>
      <c r="G9370" t="s">
        <v>27</v>
      </c>
      <c r="H9370" s="4">
        <v>45783.250057870369</v>
      </c>
      <c r="I9370" t="b">
        <v>0</v>
      </c>
      <c r="J9370" t="b">
        <v>1</v>
      </c>
      <c r="K9370" t="s">
        <v>24</v>
      </c>
      <c r="L9370" t="s">
        <v>22</v>
      </c>
      <c r="M9370">
        <v>49486</v>
      </c>
      <c r="O9370" t="s">
        <v>1260</v>
      </c>
      <c r="P9370" t="s">
        <v>393</v>
      </c>
    </row>
    <row r="9371" spans="1:16" x14ac:dyDescent="0.25">
      <c r="A9371" t="s">
        <v>0</v>
      </c>
      <c r="B9371" t="s">
        <v>12218</v>
      </c>
      <c r="C9371" t="s">
        <v>372</v>
      </c>
      <c r="D9371" t="s">
        <v>2208</v>
      </c>
      <c r="E9371" t="s">
        <v>20</v>
      </c>
      <c r="F9371" t="b">
        <v>0</v>
      </c>
      <c r="G9371" t="s">
        <v>27</v>
      </c>
      <c r="H9371" s="4">
        <v>45783.250069444453</v>
      </c>
      <c r="I9371" t="b">
        <v>0</v>
      </c>
      <c r="J9371" t="b">
        <v>0</v>
      </c>
      <c r="K9371" t="s">
        <v>24</v>
      </c>
      <c r="L9371" t="s">
        <v>22</v>
      </c>
      <c r="M9371">
        <v>62500</v>
      </c>
      <c r="O9371" t="s">
        <v>930</v>
      </c>
      <c r="P9371" t="s">
        <v>2335</v>
      </c>
    </row>
    <row r="9372" spans="1:16" x14ac:dyDescent="0.25">
      <c r="A9372" t="s">
        <v>0</v>
      </c>
      <c r="B9372" t="s">
        <v>12219</v>
      </c>
      <c r="C9372" t="s">
        <v>3594</v>
      </c>
      <c r="D9372" t="s">
        <v>3828</v>
      </c>
      <c r="E9372" t="s">
        <v>20</v>
      </c>
      <c r="F9372" t="b">
        <v>0</v>
      </c>
      <c r="G9372" t="s">
        <v>41</v>
      </c>
      <c r="H9372" s="4">
        <v>45783.250428240739</v>
      </c>
      <c r="I9372" t="b">
        <v>1</v>
      </c>
      <c r="J9372" t="b">
        <v>1</v>
      </c>
      <c r="K9372" t="s">
        <v>24</v>
      </c>
      <c r="L9372" t="s">
        <v>36</v>
      </c>
      <c r="N9372">
        <v>22.5</v>
      </c>
      <c r="O9372" t="s">
        <v>12220</v>
      </c>
    </row>
    <row r="9373" spans="1:16" x14ac:dyDescent="0.25">
      <c r="A9373" t="s">
        <v>0</v>
      </c>
      <c r="B9373" t="s">
        <v>12221</v>
      </c>
      <c r="C9373" t="s">
        <v>143</v>
      </c>
      <c r="D9373" t="s">
        <v>3828</v>
      </c>
      <c r="E9373" t="s">
        <v>20</v>
      </c>
      <c r="F9373" t="b">
        <v>0</v>
      </c>
      <c r="G9373" t="s">
        <v>35</v>
      </c>
      <c r="H9373" s="4">
        <v>45783.250625000001</v>
      </c>
      <c r="I9373" t="b">
        <v>0</v>
      </c>
      <c r="J9373" t="b">
        <v>1</v>
      </c>
      <c r="K9373" t="s">
        <v>24</v>
      </c>
      <c r="L9373" t="s">
        <v>22</v>
      </c>
      <c r="M9373">
        <v>55000</v>
      </c>
      <c r="O9373" t="s">
        <v>12222</v>
      </c>
      <c r="P9373" t="s">
        <v>12223</v>
      </c>
    </row>
    <row r="9374" spans="1:16" x14ac:dyDescent="0.25">
      <c r="A9374" t="s">
        <v>2</v>
      </c>
      <c r="B9374" t="s">
        <v>12224</v>
      </c>
      <c r="C9374" t="s">
        <v>2305</v>
      </c>
      <c r="D9374" t="s">
        <v>5534</v>
      </c>
      <c r="E9374" t="s">
        <v>20</v>
      </c>
      <c r="F9374" t="b">
        <v>0</v>
      </c>
      <c r="G9374" t="s">
        <v>27</v>
      </c>
      <c r="H9374" s="4">
        <v>45783.252152777779</v>
      </c>
      <c r="I9374" t="b">
        <v>0</v>
      </c>
      <c r="J9374" t="b">
        <v>1</v>
      </c>
      <c r="K9374" t="s">
        <v>24</v>
      </c>
      <c r="L9374" t="s">
        <v>22</v>
      </c>
      <c r="M9374">
        <v>88582</v>
      </c>
      <c r="O9374" t="s">
        <v>12225</v>
      </c>
    </row>
    <row r="9375" spans="1:16" x14ac:dyDescent="0.25">
      <c r="A9375" t="s">
        <v>40</v>
      </c>
      <c r="B9375" t="s">
        <v>12226</v>
      </c>
      <c r="C9375" t="s">
        <v>82</v>
      </c>
      <c r="D9375" t="s">
        <v>2208</v>
      </c>
      <c r="E9375" t="s">
        <v>20</v>
      </c>
      <c r="F9375" t="b">
        <v>0</v>
      </c>
      <c r="G9375" t="s">
        <v>27</v>
      </c>
      <c r="H9375" s="4">
        <v>45783.252152777779</v>
      </c>
      <c r="I9375" t="b">
        <v>0</v>
      </c>
      <c r="J9375" t="b">
        <v>0</v>
      </c>
      <c r="K9375" t="s">
        <v>24</v>
      </c>
      <c r="L9375" t="s">
        <v>22</v>
      </c>
      <c r="M9375">
        <v>205000</v>
      </c>
      <c r="O9375" t="s">
        <v>12227</v>
      </c>
      <c r="P9375" t="s">
        <v>12228</v>
      </c>
    </row>
    <row r="9376" spans="1:16" x14ac:dyDescent="0.25">
      <c r="A9376" t="s">
        <v>2</v>
      </c>
      <c r="B9376" t="s">
        <v>195</v>
      </c>
      <c r="C9376" t="s">
        <v>1914</v>
      </c>
      <c r="D9376" t="s">
        <v>3969</v>
      </c>
      <c r="E9376" t="s">
        <v>20</v>
      </c>
      <c r="F9376" t="b">
        <v>0</v>
      </c>
      <c r="G9376" t="s">
        <v>41</v>
      </c>
      <c r="H9376" s="4">
        <v>45783.252488425933</v>
      </c>
      <c r="I9376" t="b">
        <v>0</v>
      </c>
      <c r="J9376" t="b">
        <v>1</v>
      </c>
      <c r="K9376" t="s">
        <v>24</v>
      </c>
      <c r="L9376" t="s">
        <v>22</v>
      </c>
      <c r="M9376">
        <v>125000</v>
      </c>
      <c r="O9376" t="s">
        <v>12229</v>
      </c>
      <c r="P9376" t="s">
        <v>12230</v>
      </c>
    </row>
    <row r="9377" spans="1:16" x14ac:dyDescent="0.25">
      <c r="A9377" t="s">
        <v>2</v>
      </c>
      <c r="B9377" t="s">
        <v>12231</v>
      </c>
      <c r="C9377" t="s">
        <v>808</v>
      </c>
      <c r="D9377" t="s">
        <v>7743</v>
      </c>
      <c r="E9377" t="s">
        <v>20</v>
      </c>
      <c r="F9377" t="b">
        <v>0</v>
      </c>
      <c r="G9377" t="s">
        <v>41</v>
      </c>
      <c r="H9377" s="4">
        <v>45783.252488425933</v>
      </c>
      <c r="I9377" t="b">
        <v>1</v>
      </c>
      <c r="J9377" t="b">
        <v>0</v>
      </c>
      <c r="K9377" t="s">
        <v>24</v>
      </c>
      <c r="L9377" t="s">
        <v>22</v>
      </c>
      <c r="M9377">
        <v>210000</v>
      </c>
      <c r="O9377" t="s">
        <v>1085</v>
      </c>
      <c r="P9377" t="s">
        <v>12232</v>
      </c>
    </row>
    <row r="9378" spans="1:16" x14ac:dyDescent="0.25">
      <c r="A9378" t="s">
        <v>40</v>
      </c>
      <c r="B9378" t="s">
        <v>40</v>
      </c>
      <c r="C9378" t="s">
        <v>39</v>
      </c>
      <c r="D9378" t="s">
        <v>7433</v>
      </c>
      <c r="E9378" t="s">
        <v>20</v>
      </c>
      <c r="F9378" t="b">
        <v>1</v>
      </c>
      <c r="G9378" t="s">
        <v>699</v>
      </c>
      <c r="H9378" s="4">
        <v>45783.253923611112</v>
      </c>
      <c r="I9378" t="b">
        <v>1</v>
      </c>
      <c r="J9378" t="b">
        <v>0</v>
      </c>
      <c r="K9378" t="s">
        <v>699</v>
      </c>
      <c r="L9378" t="s">
        <v>22</v>
      </c>
      <c r="M9378">
        <v>49120</v>
      </c>
      <c r="O9378" t="s">
        <v>12233</v>
      </c>
      <c r="P9378" t="s">
        <v>12234</v>
      </c>
    </row>
    <row r="9379" spans="1:16" x14ac:dyDescent="0.25">
      <c r="A9379" t="s">
        <v>1</v>
      </c>
      <c r="B9379" t="s">
        <v>12235</v>
      </c>
      <c r="C9379" t="s">
        <v>1077</v>
      </c>
      <c r="D9379" t="s">
        <v>3972</v>
      </c>
      <c r="E9379" t="s">
        <v>20</v>
      </c>
      <c r="F9379" t="b">
        <v>0</v>
      </c>
      <c r="G9379" t="s">
        <v>41</v>
      </c>
      <c r="H9379" s="4">
        <v>45783.265682870369</v>
      </c>
      <c r="I9379" t="b">
        <v>0</v>
      </c>
      <c r="J9379" t="b">
        <v>0</v>
      </c>
      <c r="K9379" t="s">
        <v>24</v>
      </c>
      <c r="L9379" t="s">
        <v>22</v>
      </c>
      <c r="M9379">
        <v>130000</v>
      </c>
      <c r="O9379" t="s">
        <v>12236</v>
      </c>
      <c r="P9379" t="s">
        <v>1022</v>
      </c>
    </row>
    <row r="9380" spans="1:16" x14ac:dyDescent="0.25">
      <c r="A9380" t="s">
        <v>2</v>
      </c>
      <c r="B9380" t="s">
        <v>12237</v>
      </c>
      <c r="C9380" t="s">
        <v>140</v>
      </c>
      <c r="D9380" t="s">
        <v>3972</v>
      </c>
      <c r="E9380" t="s">
        <v>20</v>
      </c>
      <c r="F9380" t="b">
        <v>0</v>
      </c>
      <c r="G9380" t="s">
        <v>27</v>
      </c>
      <c r="H9380" s="4">
        <v>45783.266168981478</v>
      </c>
      <c r="I9380" t="b">
        <v>0</v>
      </c>
      <c r="J9380" t="b">
        <v>1</v>
      </c>
      <c r="K9380" t="s">
        <v>24</v>
      </c>
      <c r="L9380" t="s">
        <v>22</v>
      </c>
      <c r="M9380">
        <v>139694.5</v>
      </c>
      <c r="O9380" t="s">
        <v>408</v>
      </c>
      <c r="P9380" t="s">
        <v>12238</v>
      </c>
    </row>
    <row r="9381" spans="1:16" x14ac:dyDescent="0.25">
      <c r="A9381" t="s">
        <v>2</v>
      </c>
      <c r="B9381" t="s">
        <v>12239</v>
      </c>
      <c r="C9381" t="s">
        <v>54</v>
      </c>
      <c r="D9381" t="s">
        <v>2208</v>
      </c>
      <c r="E9381" t="s">
        <v>20</v>
      </c>
      <c r="F9381" t="b">
        <v>0</v>
      </c>
      <c r="G9381" t="s">
        <v>35</v>
      </c>
      <c r="H9381" s="4">
        <v>45783.266701388893</v>
      </c>
      <c r="I9381" t="b">
        <v>0</v>
      </c>
      <c r="J9381" t="b">
        <v>1</v>
      </c>
      <c r="K9381" t="s">
        <v>24</v>
      </c>
      <c r="L9381" t="s">
        <v>22</v>
      </c>
      <c r="M9381">
        <v>203500</v>
      </c>
      <c r="O9381" t="s">
        <v>405</v>
      </c>
      <c r="P9381" t="s">
        <v>12240</v>
      </c>
    </row>
    <row r="9382" spans="1:16" x14ac:dyDescent="0.25">
      <c r="A9382" t="s">
        <v>2</v>
      </c>
      <c r="B9382" t="s">
        <v>506</v>
      </c>
      <c r="C9382" t="s">
        <v>8460</v>
      </c>
      <c r="D9382" t="s">
        <v>4013</v>
      </c>
      <c r="E9382" t="s">
        <v>20</v>
      </c>
      <c r="F9382" t="b">
        <v>0</v>
      </c>
      <c r="G9382" t="s">
        <v>30</v>
      </c>
      <c r="H9382" s="4">
        <v>45783.26699074074</v>
      </c>
      <c r="I9382" t="b">
        <v>0</v>
      </c>
      <c r="J9382" t="b">
        <v>1</v>
      </c>
      <c r="K9382" t="s">
        <v>24</v>
      </c>
      <c r="L9382" t="s">
        <v>22</v>
      </c>
      <c r="M9382">
        <v>147826.5</v>
      </c>
      <c r="O9382" t="s">
        <v>12241</v>
      </c>
      <c r="P9382" t="s">
        <v>12242</v>
      </c>
    </row>
    <row r="9383" spans="1:16" x14ac:dyDescent="0.25">
      <c r="A9383" t="s">
        <v>1</v>
      </c>
      <c r="B9383" t="s">
        <v>12243</v>
      </c>
      <c r="C9383" t="s">
        <v>12244</v>
      </c>
      <c r="D9383" t="s">
        <v>12245</v>
      </c>
      <c r="E9383" t="s">
        <v>20</v>
      </c>
      <c r="F9383" t="b">
        <v>0</v>
      </c>
      <c r="G9383" t="s">
        <v>106</v>
      </c>
      <c r="H9383" s="4">
        <v>45783.269618055558</v>
      </c>
      <c r="I9383" t="b">
        <v>0</v>
      </c>
      <c r="J9383" t="b">
        <v>1</v>
      </c>
      <c r="K9383" t="s">
        <v>106</v>
      </c>
      <c r="L9383" t="s">
        <v>22</v>
      </c>
      <c r="M9383">
        <v>170500</v>
      </c>
      <c r="O9383" t="s">
        <v>12246</v>
      </c>
      <c r="P9383" t="s">
        <v>12247</v>
      </c>
    </row>
    <row r="9384" spans="1:16" x14ac:dyDescent="0.25">
      <c r="A9384" t="s">
        <v>19</v>
      </c>
      <c r="B9384" t="s">
        <v>12248</v>
      </c>
      <c r="C9384" t="s">
        <v>82</v>
      </c>
      <c r="D9384" t="s">
        <v>2208</v>
      </c>
      <c r="E9384" t="s">
        <v>20</v>
      </c>
      <c r="F9384" t="b">
        <v>0</v>
      </c>
      <c r="G9384" t="s">
        <v>27</v>
      </c>
      <c r="H9384" s="4">
        <v>45783.307256944441</v>
      </c>
      <c r="I9384" t="b">
        <v>0</v>
      </c>
      <c r="J9384" t="b">
        <v>1</v>
      </c>
      <c r="K9384" t="s">
        <v>24</v>
      </c>
      <c r="L9384" t="s">
        <v>22</v>
      </c>
      <c r="M9384">
        <v>101970</v>
      </c>
      <c r="O9384" t="s">
        <v>7064</v>
      </c>
      <c r="P9384" t="s">
        <v>10544</v>
      </c>
    </row>
    <row r="9385" spans="1:16" x14ac:dyDescent="0.25">
      <c r="A9385" t="s">
        <v>2</v>
      </c>
      <c r="B9385" t="s">
        <v>12249</v>
      </c>
      <c r="C9385" t="s">
        <v>26</v>
      </c>
      <c r="D9385" t="s">
        <v>2532</v>
      </c>
      <c r="E9385" t="s">
        <v>20</v>
      </c>
      <c r="F9385" t="b">
        <v>0</v>
      </c>
      <c r="G9385" t="s">
        <v>27</v>
      </c>
      <c r="H9385" s="4">
        <v>45783.307685185187</v>
      </c>
      <c r="I9385" t="b">
        <v>0</v>
      </c>
      <c r="J9385" t="b">
        <v>0</v>
      </c>
      <c r="K9385" t="s">
        <v>24</v>
      </c>
      <c r="L9385" t="s">
        <v>22</v>
      </c>
      <c r="M9385">
        <v>82433.78125</v>
      </c>
      <c r="O9385" t="s">
        <v>12250</v>
      </c>
      <c r="P9385" t="s">
        <v>12251</v>
      </c>
    </row>
    <row r="9386" spans="1:16" x14ac:dyDescent="0.25">
      <c r="A9386" t="s">
        <v>2</v>
      </c>
      <c r="B9386" t="s">
        <v>12252</v>
      </c>
      <c r="C9386" t="s">
        <v>622</v>
      </c>
      <c r="D9386" t="s">
        <v>3956</v>
      </c>
      <c r="E9386" t="s">
        <v>20</v>
      </c>
      <c r="F9386" t="b">
        <v>0</v>
      </c>
      <c r="G9386" t="s">
        <v>27</v>
      </c>
      <c r="H9386" s="4">
        <v>45783.307800925933</v>
      </c>
      <c r="I9386" t="b">
        <v>0</v>
      </c>
      <c r="J9386" t="b">
        <v>1</v>
      </c>
      <c r="K9386" t="s">
        <v>24</v>
      </c>
      <c r="L9386" t="s">
        <v>36</v>
      </c>
      <c r="N9386">
        <v>57.060001373291023</v>
      </c>
      <c r="O9386" t="s">
        <v>10108</v>
      </c>
      <c r="P9386" t="s">
        <v>12253</v>
      </c>
    </row>
    <row r="9387" spans="1:16" x14ac:dyDescent="0.25">
      <c r="A9387" t="s">
        <v>0</v>
      </c>
      <c r="B9387" t="s">
        <v>12254</v>
      </c>
      <c r="C9387" t="s">
        <v>2603</v>
      </c>
      <c r="D9387" t="s">
        <v>4034</v>
      </c>
      <c r="E9387" t="s">
        <v>20</v>
      </c>
      <c r="F9387" t="b">
        <v>0</v>
      </c>
      <c r="G9387" t="s">
        <v>158</v>
      </c>
      <c r="H9387" s="4">
        <v>45783.393634259257</v>
      </c>
      <c r="I9387" t="b">
        <v>0</v>
      </c>
      <c r="J9387" t="b">
        <v>0</v>
      </c>
      <c r="K9387" t="s">
        <v>158</v>
      </c>
      <c r="L9387" t="s">
        <v>22</v>
      </c>
      <c r="M9387">
        <v>64271.5</v>
      </c>
      <c r="O9387" t="s">
        <v>31</v>
      </c>
      <c r="P9387" t="s">
        <v>12255</v>
      </c>
    </row>
    <row r="9388" spans="1:16" x14ac:dyDescent="0.25">
      <c r="A9388" t="s">
        <v>89</v>
      </c>
      <c r="B9388" t="s">
        <v>7451</v>
      </c>
      <c r="C9388" t="s">
        <v>7312</v>
      </c>
      <c r="D9388" t="s">
        <v>2208</v>
      </c>
      <c r="E9388" t="s">
        <v>34</v>
      </c>
      <c r="F9388" t="b">
        <v>0</v>
      </c>
      <c r="G9388" t="s">
        <v>41</v>
      </c>
      <c r="H9388" s="4">
        <v>45783.433148148149</v>
      </c>
      <c r="I9388" t="b">
        <v>0</v>
      </c>
      <c r="J9388" t="b">
        <v>1</v>
      </c>
      <c r="K9388" t="s">
        <v>24</v>
      </c>
      <c r="L9388" t="s">
        <v>22</v>
      </c>
      <c r="M9388">
        <v>195000</v>
      </c>
      <c r="O9388" t="s">
        <v>428</v>
      </c>
      <c r="P9388" t="s">
        <v>7452</v>
      </c>
    </row>
    <row r="9389" spans="1:16" x14ac:dyDescent="0.25">
      <c r="A9389" t="s">
        <v>191</v>
      </c>
      <c r="B9389" t="s">
        <v>12256</v>
      </c>
      <c r="C9389" t="s">
        <v>12257</v>
      </c>
      <c r="D9389" t="s">
        <v>3972</v>
      </c>
      <c r="E9389" t="s">
        <v>20</v>
      </c>
      <c r="F9389" t="b">
        <v>0</v>
      </c>
      <c r="G9389" t="s">
        <v>30</v>
      </c>
      <c r="H9389" s="4">
        <v>45783.434178240743</v>
      </c>
      <c r="I9389" t="b">
        <v>0</v>
      </c>
      <c r="J9389" t="b">
        <v>1</v>
      </c>
      <c r="K9389" t="s">
        <v>24</v>
      </c>
      <c r="L9389" t="s">
        <v>22</v>
      </c>
      <c r="M9389">
        <v>145500</v>
      </c>
      <c r="O9389" t="s">
        <v>341</v>
      </c>
      <c r="P9389" t="s">
        <v>649</v>
      </c>
    </row>
    <row r="9390" spans="1:16" x14ac:dyDescent="0.25">
      <c r="A9390" t="s">
        <v>19</v>
      </c>
      <c r="B9390" t="s">
        <v>12258</v>
      </c>
      <c r="C9390" t="s">
        <v>158</v>
      </c>
      <c r="D9390" t="s">
        <v>4034</v>
      </c>
      <c r="E9390" t="s">
        <v>20</v>
      </c>
      <c r="F9390" t="b">
        <v>0</v>
      </c>
      <c r="G9390" t="s">
        <v>158</v>
      </c>
      <c r="H9390" s="4">
        <v>45783.518576388888</v>
      </c>
      <c r="I9390" t="b">
        <v>0</v>
      </c>
      <c r="J9390" t="b">
        <v>0</v>
      </c>
      <c r="K9390" t="s">
        <v>158</v>
      </c>
      <c r="L9390" t="s">
        <v>22</v>
      </c>
      <c r="M9390">
        <v>48000</v>
      </c>
      <c r="O9390" t="s">
        <v>1906</v>
      </c>
      <c r="P9390" t="s">
        <v>12259</v>
      </c>
    </row>
    <row r="9391" spans="1:16" x14ac:dyDescent="0.25">
      <c r="A9391" t="s">
        <v>19</v>
      </c>
      <c r="B9391" t="s">
        <v>12260</v>
      </c>
      <c r="C9391" t="s">
        <v>158</v>
      </c>
      <c r="D9391" t="s">
        <v>4034</v>
      </c>
      <c r="E9391" t="s">
        <v>20</v>
      </c>
      <c r="F9391" t="b">
        <v>0</v>
      </c>
      <c r="G9391" t="s">
        <v>158</v>
      </c>
      <c r="H9391" s="4">
        <v>45783.518599537027</v>
      </c>
      <c r="I9391" t="b">
        <v>0</v>
      </c>
      <c r="J9391" t="b">
        <v>0</v>
      </c>
      <c r="K9391" t="s">
        <v>158</v>
      </c>
      <c r="L9391" t="s">
        <v>22</v>
      </c>
      <c r="M9391">
        <v>86251.5</v>
      </c>
      <c r="O9391" t="s">
        <v>1906</v>
      </c>
      <c r="P9391" t="s">
        <v>119</v>
      </c>
    </row>
    <row r="9392" spans="1:16" x14ac:dyDescent="0.25">
      <c r="A9392" t="s">
        <v>19</v>
      </c>
      <c r="B9392" t="s">
        <v>12261</v>
      </c>
      <c r="C9392" t="s">
        <v>158</v>
      </c>
      <c r="D9392" t="s">
        <v>4034</v>
      </c>
      <c r="E9392" t="s">
        <v>20</v>
      </c>
      <c r="F9392" t="b">
        <v>0</v>
      </c>
      <c r="G9392" t="s">
        <v>158</v>
      </c>
      <c r="H9392" s="4">
        <v>45783.518611111111</v>
      </c>
      <c r="I9392" t="b">
        <v>0</v>
      </c>
      <c r="J9392" t="b">
        <v>0</v>
      </c>
      <c r="K9392" t="s">
        <v>158</v>
      </c>
      <c r="L9392" t="s">
        <v>22</v>
      </c>
      <c r="M9392">
        <v>48000</v>
      </c>
      <c r="O9392" t="s">
        <v>1906</v>
      </c>
      <c r="P9392" t="s">
        <v>12262</v>
      </c>
    </row>
    <row r="9393" spans="1:16" x14ac:dyDescent="0.25">
      <c r="A9393" t="s">
        <v>139</v>
      </c>
      <c r="B9393" t="s">
        <v>12263</v>
      </c>
      <c r="C9393" t="s">
        <v>12264</v>
      </c>
      <c r="D9393" t="s">
        <v>4034</v>
      </c>
      <c r="E9393" t="s">
        <v>20</v>
      </c>
      <c r="F9393" t="b">
        <v>0</v>
      </c>
      <c r="G9393" t="s">
        <v>804</v>
      </c>
      <c r="H9393" s="4">
        <v>45783.526458333326</v>
      </c>
      <c r="I9393" t="b">
        <v>1</v>
      </c>
      <c r="J9393" t="b">
        <v>0</v>
      </c>
      <c r="K9393" t="s">
        <v>804</v>
      </c>
      <c r="L9393" t="s">
        <v>22</v>
      </c>
      <c r="M9393">
        <v>49261.5</v>
      </c>
      <c r="O9393" t="s">
        <v>1837</v>
      </c>
      <c r="P9393" t="s">
        <v>12265</v>
      </c>
    </row>
    <row r="9394" spans="1:16" x14ac:dyDescent="0.25">
      <c r="A9394" t="s">
        <v>1</v>
      </c>
      <c r="B9394" t="s">
        <v>12266</v>
      </c>
      <c r="C9394" t="s">
        <v>3756</v>
      </c>
      <c r="D9394" t="s">
        <v>4083</v>
      </c>
      <c r="E9394" t="s">
        <v>20</v>
      </c>
      <c r="F9394" t="b">
        <v>0</v>
      </c>
      <c r="G9394" t="s">
        <v>27</v>
      </c>
      <c r="H9394" s="4">
        <v>45783.557337962957</v>
      </c>
      <c r="I9394" t="b">
        <v>0</v>
      </c>
      <c r="J9394" t="b">
        <v>0</v>
      </c>
      <c r="K9394" t="s">
        <v>24</v>
      </c>
      <c r="L9394" t="s">
        <v>22</v>
      </c>
      <c r="M9394">
        <v>228000</v>
      </c>
      <c r="O9394" t="s">
        <v>563</v>
      </c>
      <c r="P9394" t="s">
        <v>12267</v>
      </c>
    </row>
    <row r="9395" spans="1:16" x14ac:dyDescent="0.25">
      <c r="A9395" t="s">
        <v>40</v>
      </c>
      <c r="B9395" t="s">
        <v>12268</v>
      </c>
      <c r="C9395" t="s">
        <v>155</v>
      </c>
      <c r="D9395" t="s">
        <v>3828</v>
      </c>
      <c r="E9395" t="s">
        <v>219</v>
      </c>
      <c r="F9395" t="b">
        <v>0</v>
      </c>
      <c r="G9395" t="s">
        <v>27</v>
      </c>
      <c r="H9395" s="4">
        <v>45783.557766203703</v>
      </c>
      <c r="I9395" t="b">
        <v>0</v>
      </c>
      <c r="J9395" t="b">
        <v>0</v>
      </c>
      <c r="K9395" t="s">
        <v>24</v>
      </c>
      <c r="L9395" t="s">
        <v>36</v>
      </c>
      <c r="N9395">
        <v>47.5</v>
      </c>
      <c r="O9395" t="s">
        <v>12269</v>
      </c>
      <c r="P9395" t="s">
        <v>12270</v>
      </c>
    </row>
    <row r="9396" spans="1:16" x14ac:dyDescent="0.25">
      <c r="A9396" t="s">
        <v>139</v>
      </c>
      <c r="B9396" t="s">
        <v>8698</v>
      </c>
      <c r="C9396" t="s">
        <v>47</v>
      </c>
      <c r="D9396" t="s">
        <v>3972</v>
      </c>
      <c r="E9396" t="s">
        <v>20</v>
      </c>
      <c r="F9396" t="b">
        <v>0</v>
      </c>
      <c r="G9396" t="s">
        <v>27</v>
      </c>
      <c r="H9396" s="4">
        <v>45783.557916666658</v>
      </c>
      <c r="I9396" t="b">
        <v>0</v>
      </c>
      <c r="J9396" t="b">
        <v>1</v>
      </c>
      <c r="K9396" t="s">
        <v>24</v>
      </c>
      <c r="L9396" t="s">
        <v>22</v>
      </c>
      <c r="M9396">
        <v>137300</v>
      </c>
      <c r="O9396" t="s">
        <v>1172</v>
      </c>
      <c r="P9396" t="s">
        <v>8699</v>
      </c>
    </row>
    <row r="9397" spans="1:16" x14ac:dyDescent="0.25">
      <c r="A9397" t="s">
        <v>0</v>
      </c>
      <c r="B9397" t="s">
        <v>1954</v>
      </c>
      <c r="C9397" t="s">
        <v>167</v>
      </c>
      <c r="D9397" t="s">
        <v>4083</v>
      </c>
      <c r="E9397" t="s">
        <v>20</v>
      </c>
      <c r="F9397" t="b">
        <v>0</v>
      </c>
      <c r="G9397" t="s">
        <v>35</v>
      </c>
      <c r="H9397" s="4">
        <v>45783.584062499998</v>
      </c>
      <c r="I9397" t="b">
        <v>0</v>
      </c>
      <c r="J9397" t="b">
        <v>1</v>
      </c>
      <c r="K9397" t="s">
        <v>24</v>
      </c>
      <c r="L9397" t="s">
        <v>22</v>
      </c>
      <c r="M9397">
        <v>105000</v>
      </c>
      <c r="O9397" t="s">
        <v>4872</v>
      </c>
      <c r="P9397" t="s">
        <v>1876</v>
      </c>
    </row>
    <row r="9398" spans="1:16" x14ac:dyDescent="0.25">
      <c r="A9398" t="s">
        <v>139</v>
      </c>
      <c r="B9398" t="s">
        <v>12271</v>
      </c>
      <c r="C9398" t="s">
        <v>192</v>
      </c>
      <c r="D9398" t="s">
        <v>3828</v>
      </c>
      <c r="E9398" t="s">
        <v>20</v>
      </c>
      <c r="F9398" t="b">
        <v>0</v>
      </c>
      <c r="G9398" t="s">
        <v>52</v>
      </c>
      <c r="H9398" s="4">
        <v>45783.59884259259</v>
      </c>
      <c r="I9398" t="b">
        <v>0</v>
      </c>
      <c r="J9398" t="b">
        <v>1</v>
      </c>
      <c r="K9398" t="s">
        <v>24</v>
      </c>
      <c r="L9398" t="s">
        <v>22</v>
      </c>
      <c r="M9398">
        <v>91750</v>
      </c>
      <c r="O9398" t="s">
        <v>2917</v>
      </c>
      <c r="P9398" t="s">
        <v>3228</v>
      </c>
    </row>
    <row r="9399" spans="1:16" x14ac:dyDescent="0.25">
      <c r="A9399" t="s">
        <v>1</v>
      </c>
      <c r="B9399" t="s">
        <v>10346</v>
      </c>
      <c r="C9399" t="s">
        <v>118</v>
      </c>
      <c r="D9399" t="s">
        <v>4083</v>
      </c>
      <c r="E9399" t="s">
        <v>20</v>
      </c>
      <c r="F9399" t="b">
        <v>0</v>
      </c>
      <c r="G9399" t="s">
        <v>27</v>
      </c>
      <c r="H9399" s="4">
        <v>45783.599004629628</v>
      </c>
      <c r="I9399" t="b">
        <v>0</v>
      </c>
      <c r="J9399" t="b">
        <v>0</v>
      </c>
      <c r="K9399" t="s">
        <v>24</v>
      </c>
      <c r="L9399" t="s">
        <v>22</v>
      </c>
      <c r="M9399">
        <v>138400</v>
      </c>
      <c r="O9399" t="s">
        <v>563</v>
      </c>
      <c r="P9399" t="s">
        <v>3641</v>
      </c>
    </row>
    <row r="9400" spans="1:16" x14ac:dyDescent="0.25">
      <c r="A9400" t="s">
        <v>2</v>
      </c>
      <c r="B9400" t="s">
        <v>12272</v>
      </c>
      <c r="C9400" t="s">
        <v>985</v>
      </c>
      <c r="D9400" t="s">
        <v>3972</v>
      </c>
      <c r="E9400" t="s">
        <v>51</v>
      </c>
      <c r="F9400" t="b">
        <v>0</v>
      </c>
      <c r="G9400" t="s">
        <v>27</v>
      </c>
      <c r="H9400" s="4">
        <v>45783.599317129629</v>
      </c>
      <c r="I9400" t="b">
        <v>1</v>
      </c>
      <c r="J9400" t="b">
        <v>0</v>
      </c>
      <c r="K9400" t="s">
        <v>24</v>
      </c>
      <c r="L9400" t="s">
        <v>36</v>
      </c>
      <c r="N9400">
        <v>61.5</v>
      </c>
      <c r="O9400" t="s">
        <v>3305</v>
      </c>
      <c r="P9400" t="s">
        <v>12273</v>
      </c>
    </row>
    <row r="9401" spans="1:16" x14ac:dyDescent="0.25">
      <c r="A9401" t="s">
        <v>40</v>
      </c>
      <c r="B9401" t="s">
        <v>12274</v>
      </c>
      <c r="C9401" t="s">
        <v>167</v>
      </c>
      <c r="D9401" t="s">
        <v>3600</v>
      </c>
      <c r="E9401" t="s">
        <v>51</v>
      </c>
      <c r="F9401" t="b">
        <v>0</v>
      </c>
      <c r="G9401" t="s">
        <v>27</v>
      </c>
      <c r="H9401" s="4">
        <v>45783.599340277768</v>
      </c>
      <c r="I9401" t="b">
        <v>1</v>
      </c>
      <c r="J9401" t="b">
        <v>0</v>
      </c>
      <c r="K9401" t="s">
        <v>24</v>
      </c>
      <c r="L9401" t="s">
        <v>36</v>
      </c>
      <c r="N9401">
        <v>85</v>
      </c>
      <c r="O9401" t="s">
        <v>2533</v>
      </c>
      <c r="P9401" t="s">
        <v>12275</v>
      </c>
    </row>
    <row r="9402" spans="1:16" x14ac:dyDescent="0.25">
      <c r="A9402" t="s">
        <v>89</v>
      </c>
      <c r="B9402" t="s">
        <v>12276</v>
      </c>
      <c r="C9402" t="s">
        <v>365</v>
      </c>
      <c r="D9402" t="s">
        <v>3972</v>
      </c>
      <c r="E9402" t="s">
        <v>51</v>
      </c>
      <c r="F9402" t="b">
        <v>0</v>
      </c>
      <c r="G9402" t="s">
        <v>27</v>
      </c>
      <c r="H9402" s="4">
        <v>45783.599456018521</v>
      </c>
      <c r="I9402" t="b">
        <v>1</v>
      </c>
      <c r="J9402" t="b">
        <v>0</v>
      </c>
      <c r="K9402" t="s">
        <v>24</v>
      </c>
      <c r="L9402" t="s">
        <v>36</v>
      </c>
      <c r="N9402">
        <v>75</v>
      </c>
      <c r="O9402" t="s">
        <v>741</v>
      </c>
    </row>
    <row r="9403" spans="1:16" x14ac:dyDescent="0.25">
      <c r="A9403" t="s">
        <v>2</v>
      </c>
      <c r="B9403" t="s">
        <v>7055</v>
      </c>
      <c r="C9403" t="s">
        <v>151</v>
      </c>
      <c r="D9403" t="s">
        <v>3972</v>
      </c>
      <c r="E9403" t="s">
        <v>20</v>
      </c>
      <c r="F9403" t="b">
        <v>0</v>
      </c>
      <c r="G9403" t="s">
        <v>27</v>
      </c>
      <c r="H9403" s="4">
        <v>45783.599490740737</v>
      </c>
      <c r="I9403" t="b">
        <v>0</v>
      </c>
      <c r="J9403" t="b">
        <v>1</v>
      </c>
      <c r="K9403" t="s">
        <v>24</v>
      </c>
      <c r="L9403" t="s">
        <v>22</v>
      </c>
      <c r="M9403">
        <v>185000</v>
      </c>
      <c r="O9403" t="s">
        <v>983</v>
      </c>
      <c r="P9403" t="s">
        <v>12277</v>
      </c>
    </row>
    <row r="9404" spans="1:16" x14ac:dyDescent="0.25">
      <c r="A9404" t="s">
        <v>0</v>
      </c>
      <c r="B9404" t="s">
        <v>1632</v>
      </c>
      <c r="C9404" t="s">
        <v>118</v>
      </c>
      <c r="D9404" t="s">
        <v>131</v>
      </c>
      <c r="F9404" t="b">
        <v>0</v>
      </c>
      <c r="G9404" t="s">
        <v>27</v>
      </c>
      <c r="H9404" s="4">
        <v>45783.625127314823</v>
      </c>
      <c r="I9404" t="b">
        <v>1</v>
      </c>
      <c r="J9404" t="b">
        <v>0</v>
      </c>
      <c r="K9404" t="s">
        <v>24</v>
      </c>
      <c r="L9404" t="s">
        <v>36</v>
      </c>
      <c r="N9404">
        <v>41</v>
      </c>
      <c r="O9404" t="s">
        <v>131</v>
      </c>
      <c r="P9404" t="s">
        <v>9387</v>
      </c>
    </row>
    <row r="9405" spans="1:16" x14ac:dyDescent="0.25">
      <c r="A9405" t="s">
        <v>1</v>
      </c>
      <c r="B9405" t="s">
        <v>12278</v>
      </c>
      <c r="C9405" t="s">
        <v>236</v>
      </c>
      <c r="D9405" t="s">
        <v>3972</v>
      </c>
      <c r="E9405" t="s">
        <v>20</v>
      </c>
      <c r="F9405" t="b">
        <v>0</v>
      </c>
      <c r="G9405" t="s">
        <v>27</v>
      </c>
      <c r="H9405" s="4">
        <v>45783.625173611108</v>
      </c>
      <c r="I9405" t="b">
        <v>0</v>
      </c>
      <c r="J9405" t="b">
        <v>0</v>
      </c>
      <c r="K9405" t="s">
        <v>24</v>
      </c>
      <c r="L9405" t="s">
        <v>22</v>
      </c>
      <c r="M9405">
        <v>95000</v>
      </c>
      <c r="O9405" t="s">
        <v>685</v>
      </c>
      <c r="P9405" t="s">
        <v>3684</v>
      </c>
    </row>
    <row r="9406" spans="1:16" x14ac:dyDescent="0.25">
      <c r="A9406" t="s">
        <v>0</v>
      </c>
      <c r="B9406" t="s">
        <v>1934</v>
      </c>
      <c r="C9406" t="s">
        <v>809</v>
      </c>
      <c r="D9406" t="s">
        <v>4083</v>
      </c>
      <c r="E9406" t="s">
        <v>20</v>
      </c>
      <c r="F9406" t="b">
        <v>0</v>
      </c>
      <c r="G9406" t="s">
        <v>41</v>
      </c>
      <c r="H9406" s="4">
        <v>45783.625486111108</v>
      </c>
      <c r="I9406" t="b">
        <v>0</v>
      </c>
      <c r="J9406" t="b">
        <v>0</v>
      </c>
      <c r="K9406" t="s">
        <v>24</v>
      </c>
      <c r="L9406" t="s">
        <v>22</v>
      </c>
      <c r="M9406">
        <v>108975.5</v>
      </c>
      <c r="O9406" t="s">
        <v>374</v>
      </c>
      <c r="P9406" t="s">
        <v>8103</v>
      </c>
    </row>
    <row r="9407" spans="1:16" x14ac:dyDescent="0.25">
      <c r="A9407" t="s">
        <v>2</v>
      </c>
      <c r="B9407" t="s">
        <v>12279</v>
      </c>
      <c r="C9407" t="s">
        <v>166</v>
      </c>
      <c r="D9407" t="s">
        <v>3972</v>
      </c>
      <c r="E9407" t="s">
        <v>20</v>
      </c>
      <c r="F9407" t="b">
        <v>0</v>
      </c>
      <c r="G9407" t="s">
        <v>27</v>
      </c>
      <c r="H9407" s="4">
        <v>45783.641215277778</v>
      </c>
      <c r="I9407" t="b">
        <v>0</v>
      </c>
      <c r="J9407" t="b">
        <v>0</v>
      </c>
      <c r="K9407" t="s">
        <v>24</v>
      </c>
      <c r="L9407" t="s">
        <v>22</v>
      </c>
      <c r="M9407">
        <v>177500</v>
      </c>
      <c r="O9407" t="s">
        <v>10701</v>
      </c>
      <c r="P9407" t="s">
        <v>12280</v>
      </c>
    </row>
    <row r="9408" spans="1:16" x14ac:dyDescent="0.25">
      <c r="A9408" t="s">
        <v>1</v>
      </c>
      <c r="B9408" t="s">
        <v>3250</v>
      </c>
      <c r="C9408" t="s">
        <v>39</v>
      </c>
      <c r="D9408" t="s">
        <v>3972</v>
      </c>
      <c r="E9408" t="s">
        <v>51</v>
      </c>
      <c r="F9408" t="b">
        <v>1</v>
      </c>
      <c r="G9408" t="s">
        <v>35</v>
      </c>
      <c r="H9408" s="4">
        <v>45783.667395833327</v>
      </c>
      <c r="I9408" t="b">
        <v>0</v>
      </c>
      <c r="J9408" t="b">
        <v>0</v>
      </c>
      <c r="K9408" t="s">
        <v>24</v>
      </c>
      <c r="L9408" t="s">
        <v>36</v>
      </c>
      <c r="N9408">
        <v>65</v>
      </c>
      <c r="O9408" t="s">
        <v>10981</v>
      </c>
      <c r="P9408" t="s">
        <v>1242</v>
      </c>
    </row>
    <row r="9409" spans="1:16" x14ac:dyDescent="0.25">
      <c r="A9409" t="s">
        <v>2</v>
      </c>
      <c r="B9409" t="s">
        <v>12281</v>
      </c>
      <c r="C9409" t="s">
        <v>653</v>
      </c>
      <c r="D9409" t="s">
        <v>3972</v>
      </c>
      <c r="E9409" t="s">
        <v>51</v>
      </c>
      <c r="F9409" t="b">
        <v>0</v>
      </c>
      <c r="G9409" t="s">
        <v>27</v>
      </c>
      <c r="H9409" s="4">
        <v>45783.682881944442</v>
      </c>
      <c r="I9409" t="b">
        <v>0</v>
      </c>
      <c r="J9409" t="b">
        <v>0</v>
      </c>
      <c r="K9409" t="s">
        <v>24</v>
      </c>
      <c r="L9409" t="s">
        <v>36</v>
      </c>
      <c r="N9409">
        <v>62.5</v>
      </c>
      <c r="O9409" t="s">
        <v>396</v>
      </c>
      <c r="P9409" t="s">
        <v>12282</v>
      </c>
    </row>
    <row r="9410" spans="1:16" x14ac:dyDescent="0.25">
      <c r="A9410" t="s">
        <v>0</v>
      </c>
      <c r="B9410" t="s">
        <v>1934</v>
      </c>
      <c r="C9410" t="s">
        <v>2683</v>
      </c>
      <c r="D9410" t="s">
        <v>3828</v>
      </c>
      <c r="E9410" t="s">
        <v>51</v>
      </c>
      <c r="F9410" t="b">
        <v>0</v>
      </c>
      <c r="G9410" t="s">
        <v>27</v>
      </c>
      <c r="H9410" s="4">
        <v>45783.708449074067</v>
      </c>
      <c r="I9410" t="b">
        <v>1</v>
      </c>
      <c r="J9410" t="b">
        <v>0</v>
      </c>
      <c r="K9410" t="s">
        <v>24</v>
      </c>
      <c r="L9410" t="s">
        <v>36</v>
      </c>
      <c r="N9410">
        <v>25</v>
      </c>
      <c r="O9410" t="s">
        <v>1284</v>
      </c>
      <c r="P9410" t="s">
        <v>204</v>
      </c>
    </row>
    <row r="9411" spans="1:16" x14ac:dyDescent="0.25">
      <c r="A9411" t="s">
        <v>89</v>
      </c>
      <c r="B9411" t="s">
        <v>2726</v>
      </c>
      <c r="C9411" t="s">
        <v>122</v>
      </c>
      <c r="D9411" t="s">
        <v>3600</v>
      </c>
      <c r="E9411" t="s">
        <v>51</v>
      </c>
      <c r="F9411" t="b">
        <v>0</v>
      </c>
      <c r="G9411" t="s">
        <v>52</v>
      </c>
      <c r="H9411" s="4">
        <v>45783.723796296297</v>
      </c>
      <c r="I9411" t="b">
        <v>0</v>
      </c>
      <c r="J9411" t="b">
        <v>0</v>
      </c>
      <c r="K9411" t="s">
        <v>24</v>
      </c>
      <c r="L9411" t="s">
        <v>36</v>
      </c>
      <c r="N9411">
        <v>55</v>
      </c>
      <c r="O9411" t="s">
        <v>12283</v>
      </c>
      <c r="P9411" t="s">
        <v>12284</v>
      </c>
    </row>
    <row r="9412" spans="1:16" x14ac:dyDescent="0.25">
      <c r="A9412" t="s">
        <v>2</v>
      </c>
      <c r="B9412" t="s">
        <v>12285</v>
      </c>
      <c r="C9412" t="s">
        <v>357</v>
      </c>
      <c r="D9412" t="s">
        <v>12286</v>
      </c>
      <c r="E9412" t="s">
        <v>51</v>
      </c>
      <c r="F9412" t="b">
        <v>0</v>
      </c>
      <c r="G9412" t="s">
        <v>27</v>
      </c>
      <c r="H9412" s="4">
        <v>45783.724317129629</v>
      </c>
      <c r="I9412" t="b">
        <v>0</v>
      </c>
      <c r="J9412" t="b">
        <v>0</v>
      </c>
      <c r="K9412" t="s">
        <v>24</v>
      </c>
      <c r="L9412" t="s">
        <v>36</v>
      </c>
      <c r="N9412">
        <v>97</v>
      </c>
      <c r="O9412" t="s">
        <v>12287</v>
      </c>
      <c r="P9412" t="s">
        <v>3532</v>
      </c>
    </row>
    <row r="9413" spans="1:16" x14ac:dyDescent="0.25">
      <c r="A9413" t="s">
        <v>2</v>
      </c>
      <c r="B9413" t="s">
        <v>12288</v>
      </c>
      <c r="C9413" t="s">
        <v>92</v>
      </c>
      <c r="D9413" t="s">
        <v>3600</v>
      </c>
      <c r="E9413" t="s">
        <v>51</v>
      </c>
      <c r="F9413" t="b">
        <v>0</v>
      </c>
      <c r="G9413" t="s">
        <v>27</v>
      </c>
      <c r="H9413" s="4">
        <v>45783.724340277768</v>
      </c>
      <c r="I9413" t="b">
        <v>1</v>
      </c>
      <c r="J9413" t="b">
        <v>0</v>
      </c>
      <c r="K9413" t="s">
        <v>24</v>
      </c>
      <c r="L9413" t="s">
        <v>36</v>
      </c>
      <c r="N9413">
        <v>62.5</v>
      </c>
      <c r="O9413" t="s">
        <v>12289</v>
      </c>
      <c r="P9413" t="s">
        <v>12290</v>
      </c>
    </row>
    <row r="9414" spans="1:16" x14ac:dyDescent="0.25">
      <c r="A9414" t="s">
        <v>2</v>
      </c>
      <c r="B9414" t="s">
        <v>12291</v>
      </c>
      <c r="C9414" t="s">
        <v>693</v>
      </c>
      <c r="D9414" t="s">
        <v>3828</v>
      </c>
      <c r="E9414" t="s">
        <v>20</v>
      </c>
      <c r="F9414" t="b">
        <v>0</v>
      </c>
      <c r="G9414" t="s">
        <v>27</v>
      </c>
      <c r="H9414" s="4">
        <v>45783.724340277768</v>
      </c>
      <c r="I9414" t="b">
        <v>1</v>
      </c>
      <c r="J9414" t="b">
        <v>1</v>
      </c>
      <c r="K9414" t="s">
        <v>24</v>
      </c>
      <c r="L9414" t="s">
        <v>22</v>
      </c>
      <c r="M9414">
        <v>147003.5</v>
      </c>
      <c r="O9414" t="s">
        <v>12292</v>
      </c>
      <c r="P9414" t="s">
        <v>12293</v>
      </c>
    </row>
    <row r="9415" spans="1:16" x14ac:dyDescent="0.25">
      <c r="A9415" t="s">
        <v>40</v>
      </c>
      <c r="B9415" t="s">
        <v>12294</v>
      </c>
      <c r="C9415" t="s">
        <v>2633</v>
      </c>
      <c r="D9415" t="s">
        <v>2208</v>
      </c>
      <c r="E9415" t="s">
        <v>51</v>
      </c>
      <c r="F9415" t="b">
        <v>0</v>
      </c>
      <c r="G9415" t="s">
        <v>27</v>
      </c>
      <c r="H9415" s="4">
        <v>45783.724351851852</v>
      </c>
      <c r="I9415" t="b">
        <v>1</v>
      </c>
      <c r="J9415" t="b">
        <v>0</v>
      </c>
      <c r="K9415" t="s">
        <v>24</v>
      </c>
      <c r="L9415" t="s">
        <v>36</v>
      </c>
      <c r="N9415">
        <v>57.5</v>
      </c>
      <c r="O9415" t="s">
        <v>2877</v>
      </c>
      <c r="P9415" t="s">
        <v>12295</v>
      </c>
    </row>
    <row r="9416" spans="1:16" x14ac:dyDescent="0.25">
      <c r="A9416" t="s">
        <v>139</v>
      </c>
      <c r="B9416" t="s">
        <v>12296</v>
      </c>
      <c r="C9416" t="s">
        <v>749</v>
      </c>
      <c r="D9416" t="s">
        <v>3972</v>
      </c>
      <c r="E9416" t="s">
        <v>20</v>
      </c>
      <c r="F9416" t="b">
        <v>0</v>
      </c>
      <c r="G9416" t="s">
        <v>27</v>
      </c>
      <c r="H9416" s="4">
        <v>45783.724548611113</v>
      </c>
      <c r="I9416" t="b">
        <v>0</v>
      </c>
      <c r="J9416" t="b">
        <v>0</v>
      </c>
      <c r="K9416" t="s">
        <v>24</v>
      </c>
      <c r="L9416" t="s">
        <v>36</v>
      </c>
      <c r="N9416">
        <v>33</v>
      </c>
      <c r="O9416" t="s">
        <v>1298</v>
      </c>
      <c r="P9416" t="s">
        <v>149</v>
      </c>
    </row>
    <row r="9417" spans="1:16" x14ac:dyDescent="0.25">
      <c r="A9417" t="s">
        <v>89</v>
      </c>
      <c r="B9417" t="s">
        <v>12297</v>
      </c>
      <c r="C9417" t="s">
        <v>39</v>
      </c>
      <c r="D9417" t="s">
        <v>7657</v>
      </c>
      <c r="E9417" t="s">
        <v>20</v>
      </c>
      <c r="F9417" t="b">
        <v>1</v>
      </c>
      <c r="G9417" t="s">
        <v>158</v>
      </c>
      <c r="H9417" s="4">
        <v>45783.726909722223</v>
      </c>
      <c r="I9417" t="b">
        <v>1</v>
      </c>
      <c r="J9417" t="b">
        <v>0</v>
      </c>
      <c r="K9417" t="s">
        <v>158</v>
      </c>
      <c r="L9417" t="s">
        <v>22</v>
      </c>
      <c r="M9417">
        <v>100000</v>
      </c>
      <c r="O9417" t="s">
        <v>498</v>
      </c>
      <c r="P9417" t="s">
        <v>499</v>
      </c>
    </row>
    <row r="9418" spans="1:16" x14ac:dyDescent="0.25">
      <c r="A9418" t="s">
        <v>0</v>
      </c>
      <c r="B9418" t="s">
        <v>12298</v>
      </c>
      <c r="C9418" t="s">
        <v>3302</v>
      </c>
      <c r="D9418" t="s">
        <v>3828</v>
      </c>
      <c r="E9418" t="s">
        <v>20</v>
      </c>
      <c r="F9418" t="b">
        <v>0</v>
      </c>
      <c r="G9418" t="s">
        <v>27</v>
      </c>
      <c r="H9418" s="4">
        <v>45783.750150462962</v>
      </c>
      <c r="I9418" t="b">
        <v>0</v>
      </c>
      <c r="J9418" t="b">
        <v>1</v>
      </c>
      <c r="K9418" t="s">
        <v>24</v>
      </c>
      <c r="L9418" t="s">
        <v>22</v>
      </c>
      <c r="M9418">
        <v>58500</v>
      </c>
      <c r="O9418" t="s">
        <v>12299</v>
      </c>
      <c r="P9418" t="s">
        <v>1702</v>
      </c>
    </row>
    <row r="9419" spans="1:16" x14ac:dyDescent="0.25">
      <c r="A9419" t="s">
        <v>0</v>
      </c>
      <c r="B9419" t="s">
        <v>12300</v>
      </c>
      <c r="C9419" t="s">
        <v>82</v>
      </c>
      <c r="D9419" t="s">
        <v>3972</v>
      </c>
      <c r="E9419" t="s">
        <v>51</v>
      </c>
      <c r="F9419" t="b">
        <v>0</v>
      </c>
      <c r="G9419" t="s">
        <v>27</v>
      </c>
      <c r="H9419" s="4">
        <v>45783.765590277777</v>
      </c>
      <c r="I9419" t="b">
        <v>0</v>
      </c>
      <c r="J9419" t="b">
        <v>0</v>
      </c>
      <c r="K9419" t="s">
        <v>24</v>
      </c>
      <c r="L9419" t="s">
        <v>36</v>
      </c>
      <c r="N9419">
        <v>36.5</v>
      </c>
      <c r="O9419" t="s">
        <v>2114</v>
      </c>
      <c r="P9419" t="s">
        <v>557</v>
      </c>
    </row>
    <row r="9420" spans="1:16" x14ac:dyDescent="0.25">
      <c r="A9420" t="s">
        <v>25</v>
      </c>
      <c r="B9420" t="s">
        <v>12301</v>
      </c>
      <c r="C9420" t="s">
        <v>84</v>
      </c>
      <c r="D9420" t="s">
        <v>3828</v>
      </c>
      <c r="E9420" t="s">
        <v>20</v>
      </c>
      <c r="F9420" t="b">
        <v>0</v>
      </c>
      <c r="G9420" t="s">
        <v>41</v>
      </c>
      <c r="H9420" s="4">
        <v>45783.792129629634</v>
      </c>
      <c r="I9420" t="b">
        <v>0</v>
      </c>
      <c r="J9420" t="b">
        <v>1</v>
      </c>
      <c r="K9420" t="s">
        <v>24</v>
      </c>
      <c r="L9420" t="s">
        <v>22</v>
      </c>
      <c r="M9420">
        <v>102852.5</v>
      </c>
      <c r="O9420" t="s">
        <v>12302</v>
      </c>
    </row>
    <row r="9421" spans="1:16" x14ac:dyDescent="0.25">
      <c r="A9421" t="s">
        <v>1</v>
      </c>
      <c r="B9421" t="s">
        <v>12303</v>
      </c>
      <c r="C9421" t="s">
        <v>167</v>
      </c>
      <c r="D9421" t="s">
        <v>81</v>
      </c>
      <c r="E9421" t="s">
        <v>20</v>
      </c>
      <c r="F9421" t="b">
        <v>0</v>
      </c>
      <c r="G9421" t="s">
        <v>35</v>
      </c>
      <c r="H9421" s="4">
        <v>45783.792326388888</v>
      </c>
      <c r="I9421" t="b">
        <v>0</v>
      </c>
      <c r="J9421" t="b">
        <v>1</v>
      </c>
      <c r="K9421" t="s">
        <v>24</v>
      </c>
      <c r="L9421" t="s">
        <v>22</v>
      </c>
      <c r="M9421">
        <v>145000</v>
      </c>
      <c r="O9421" t="s">
        <v>81</v>
      </c>
    </row>
    <row r="9422" spans="1:16" x14ac:dyDescent="0.25">
      <c r="A9422" t="s">
        <v>1</v>
      </c>
      <c r="B9422" t="s">
        <v>12304</v>
      </c>
      <c r="C9422" t="s">
        <v>33</v>
      </c>
      <c r="D9422" t="s">
        <v>3972</v>
      </c>
      <c r="E9422" t="s">
        <v>51</v>
      </c>
      <c r="F9422" t="b">
        <v>0</v>
      </c>
      <c r="G9422" t="s">
        <v>35</v>
      </c>
      <c r="H9422" s="4">
        <v>45783.792407407411</v>
      </c>
      <c r="I9422" t="b">
        <v>0</v>
      </c>
      <c r="J9422" t="b">
        <v>0</v>
      </c>
      <c r="K9422" t="s">
        <v>24</v>
      </c>
      <c r="L9422" t="s">
        <v>36</v>
      </c>
      <c r="N9422">
        <v>26.5</v>
      </c>
      <c r="O9422" t="s">
        <v>1961</v>
      </c>
      <c r="P9422" t="s">
        <v>1224</v>
      </c>
    </row>
    <row r="9423" spans="1:16" x14ac:dyDescent="0.25">
      <c r="A9423" t="s">
        <v>1</v>
      </c>
      <c r="B9423" t="s">
        <v>12305</v>
      </c>
      <c r="C9423" t="s">
        <v>82</v>
      </c>
      <c r="D9423" t="s">
        <v>3972</v>
      </c>
      <c r="E9423" t="s">
        <v>20</v>
      </c>
      <c r="F9423" t="b">
        <v>0</v>
      </c>
      <c r="G9423" t="s">
        <v>27</v>
      </c>
      <c r="H9423" s="4">
        <v>45783.807256944441</v>
      </c>
      <c r="I9423" t="b">
        <v>1</v>
      </c>
      <c r="J9423" t="b">
        <v>0</v>
      </c>
      <c r="K9423" t="s">
        <v>24</v>
      </c>
      <c r="L9423" t="s">
        <v>22</v>
      </c>
      <c r="M9423">
        <v>220000</v>
      </c>
      <c r="O9423" t="s">
        <v>564</v>
      </c>
      <c r="P9423" t="s">
        <v>119</v>
      </c>
    </row>
    <row r="9424" spans="1:16" x14ac:dyDescent="0.25">
      <c r="A9424" t="s">
        <v>0</v>
      </c>
      <c r="B9424" t="s">
        <v>0</v>
      </c>
      <c r="C9424" t="s">
        <v>179</v>
      </c>
      <c r="D9424" t="s">
        <v>4089</v>
      </c>
      <c r="E9424" t="s">
        <v>20</v>
      </c>
      <c r="F9424" t="b">
        <v>0</v>
      </c>
      <c r="G9424" t="s">
        <v>27</v>
      </c>
      <c r="H9424" s="4">
        <v>45783.833506944437</v>
      </c>
      <c r="I9424" t="b">
        <v>0</v>
      </c>
      <c r="J9424" t="b">
        <v>1</v>
      </c>
      <c r="K9424" t="s">
        <v>24</v>
      </c>
      <c r="L9424" t="s">
        <v>22</v>
      </c>
      <c r="M9424">
        <v>91500</v>
      </c>
      <c r="O9424" t="s">
        <v>12306</v>
      </c>
    </row>
    <row r="9425" spans="1:16" x14ac:dyDescent="0.25">
      <c r="A9425" t="s">
        <v>2</v>
      </c>
      <c r="B9425" t="s">
        <v>12307</v>
      </c>
      <c r="C9425" t="s">
        <v>357</v>
      </c>
      <c r="D9425" t="s">
        <v>3600</v>
      </c>
      <c r="E9425" t="s">
        <v>51</v>
      </c>
      <c r="F9425" t="b">
        <v>0</v>
      </c>
      <c r="G9425" t="s">
        <v>27</v>
      </c>
      <c r="H9425" s="4">
        <v>45783.849386574067</v>
      </c>
      <c r="I9425" t="b">
        <v>0</v>
      </c>
      <c r="J9425" t="b">
        <v>0</v>
      </c>
      <c r="K9425" t="s">
        <v>24</v>
      </c>
      <c r="L9425" t="s">
        <v>36</v>
      </c>
      <c r="N9425">
        <v>80</v>
      </c>
      <c r="O9425" t="s">
        <v>12308</v>
      </c>
      <c r="P9425" t="s">
        <v>3532</v>
      </c>
    </row>
    <row r="9426" spans="1:16" x14ac:dyDescent="0.25">
      <c r="A9426" t="s">
        <v>40</v>
      </c>
      <c r="B9426" t="s">
        <v>5402</v>
      </c>
      <c r="C9426" t="s">
        <v>5403</v>
      </c>
      <c r="D9426" t="s">
        <v>3972</v>
      </c>
      <c r="E9426" t="s">
        <v>20</v>
      </c>
      <c r="F9426" t="b">
        <v>0</v>
      </c>
      <c r="G9426" t="s">
        <v>27</v>
      </c>
      <c r="H9426" s="4">
        <v>45783.849502314813</v>
      </c>
      <c r="I9426" t="b">
        <v>0</v>
      </c>
      <c r="J9426" t="b">
        <v>0</v>
      </c>
      <c r="K9426" t="s">
        <v>24</v>
      </c>
      <c r="L9426" t="s">
        <v>22</v>
      </c>
      <c r="M9426">
        <v>135000</v>
      </c>
      <c r="O9426" t="s">
        <v>1422</v>
      </c>
      <c r="P9426" t="s">
        <v>5404</v>
      </c>
    </row>
    <row r="9427" spans="1:16" x14ac:dyDescent="0.25">
      <c r="A9427" t="s">
        <v>0</v>
      </c>
      <c r="B9427" t="s">
        <v>12309</v>
      </c>
      <c r="C9427" t="s">
        <v>2268</v>
      </c>
      <c r="D9427" t="s">
        <v>3972</v>
      </c>
      <c r="E9427" t="s">
        <v>20</v>
      </c>
      <c r="F9427" t="b">
        <v>0</v>
      </c>
      <c r="G9427" t="s">
        <v>35</v>
      </c>
      <c r="H9427" s="4">
        <v>45783.850254629629</v>
      </c>
      <c r="I9427" t="b">
        <v>0</v>
      </c>
      <c r="J9427" t="b">
        <v>1</v>
      </c>
      <c r="K9427" t="s">
        <v>24</v>
      </c>
      <c r="L9427" t="s">
        <v>22</v>
      </c>
      <c r="M9427">
        <v>80000</v>
      </c>
      <c r="O9427" t="s">
        <v>12310</v>
      </c>
      <c r="P9427" t="s">
        <v>12311</v>
      </c>
    </row>
    <row r="9428" spans="1:16" x14ac:dyDescent="0.25">
      <c r="A9428" t="s">
        <v>0</v>
      </c>
      <c r="B9428" t="s">
        <v>2900</v>
      </c>
      <c r="C9428" t="s">
        <v>3881</v>
      </c>
      <c r="D9428" t="s">
        <v>2208</v>
      </c>
      <c r="E9428" t="s">
        <v>20</v>
      </c>
      <c r="F9428" t="b">
        <v>0</v>
      </c>
      <c r="G9428" t="s">
        <v>41</v>
      </c>
      <c r="H9428" s="4">
        <v>45783.875462962962</v>
      </c>
      <c r="I9428" t="b">
        <v>0</v>
      </c>
      <c r="J9428" t="b">
        <v>1</v>
      </c>
      <c r="K9428" t="s">
        <v>24</v>
      </c>
      <c r="L9428" t="s">
        <v>36</v>
      </c>
      <c r="N9428">
        <v>48.860000610351563</v>
      </c>
      <c r="O9428" t="s">
        <v>12312</v>
      </c>
      <c r="P9428" t="s">
        <v>12313</v>
      </c>
    </row>
    <row r="9429" spans="1:16" x14ac:dyDescent="0.25">
      <c r="A9429" t="s">
        <v>2</v>
      </c>
      <c r="B9429" t="s">
        <v>543</v>
      </c>
      <c r="C9429" t="s">
        <v>7399</v>
      </c>
      <c r="D9429" t="s">
        <v>3600</v>
      </c>
      <c r="E9429" t="s">
        <v>20</v>
      </c>
      <c r="F9429" t="b">
        <v>0</v>
      </c>
      <c r="G9429" t="s">
        <v>41</v>
      </c>
      <c r="H9429" s="4">
        <v>45783.89130787037</v>
      </c>
      <c r="I9429" t="b">
        <v>1</v>
      </c>
      <c r="J9429" t="b">
        <v>0</v>
      </c>
      <c r="K9429" t="s">
        <v>24</v>
      </c>
      <c r="L9429" t="s">
        <v>22</v>
      </c>
      <c r="M9429">
        <v>110000</v>
      </c>
      <c r="O9429" t="s">
        <v>12314</v>
      </c>
      <c r="P9429" t="s">
        <v>12315</v>
      </c>
    </row>
    <row r="9430" spans="1:16" x14ac:dyDescent="0.25">
      <c r="A9430" t="s">
        <v>2</v>
      </c>
      <c r="B9430" t="s">
        <v>358</v>
      </c>
      <c r="C9430" t="s">
        <v>372</v>
      </c>
      <c r="D9430" t="s">
        <v>3600</v>
      </c>
      <c r="E9430" t="s">
        <v>20</v>
      </c>
      <c r="F9430" t="b">
        <v>0</v>
      </c>
      <c r="G9430" t="s">
        <v>30</v>
      </c>
      <c r="H9430" s="4">
        <v>45783.892233796287</v>
      </c>
      <c r="I9430" t="b">
        <v>0</v>
      </c>
      <c r="J9430" t="b">
        <v>1</v>
      </c>
      <c r="K9430" t="s">
        <v>24</v>
      </c>
      <c r="L9430" t="s">
        <v>36</v>
      </c>
      <c r="N9430">
        <v>57.860000610351563</v>
      </c>
      <c r="O9430" t="s">
        <v>147</v>
      </c>
      <c r="P9430" t="s">
        <v>12316</v>
      </c>
    </row>
    <row r="9431" spans="1:16" x14ac:dyDescent="0.25">
      <c r="A9431" t="s">
        <v>0</v>
      </c>
      <c r="B9431" t="s">
        <v>12317</v>
      </c>
      <c r="C9431" t="s">
        <v>39</v>
      </c>
      <c r="D9431" t="s">
        <v>2208</v>
      </c>
      <c r="E9431" t="s">
        <v>51</v>
      </c>
      <c r="F9431" t="b">
        <v>1</v>
      </c>
      <c r="G9431" t="s">
        <v>27</v>
      </c>
      <c r="H9431" s="4">
        <v>45783.91679398148</v>
      </c>
      <c r="I9431" t="b">
        <v>0</v>
      </c>
      <c r="J9431" t="b">
        <v>1</v>
      </c>
      <c r="K9431" t="s">
        <v>24</v>
      </c>
      <c r="L9431" t="s">
        <v>36</v>
      </c>
      <c r="N9431">
        <v>54</v>
      </c>
      <c r="O9431" t="s">
        <v>80</v>
      </c>
      <c r="P9431" t="s">
        <v>726</v>
      </c>
    </row>
    <row r="9432" spans="1:16" x14ac:dyDescent="0.25">
      <c r="A9432" t="s">
        <v>25</v>
      </c>
      <c r="B9432" t="s">
        <v>12318</v>
      </c>
      <c r="C9432" t="s">
        <v>236</v>
      </c>
      <c r="D9432" t="s">
        <v>3600</v>
      </c>
      <c r="E9432" t="s">
        <v>51</v>
      </c>
      <c r="F9432" t="b">
        <v>0</v>
      </c>
      <c r="G9432" t="s">
        <v>27</v>
      </c>
      <c r="H9432" s="4">
        <v>45783.916817129633</v>
      </c>
      <c r="I9432" t="b">
        <v>1</v>
      </c>
      <c r="J9432" t="b">
        <v>0</v>
      </c>
      <c r="K9432" t="s">
        <v>24</v>
      </c>
      <c r="L9432" t="s">
        <v>36</v>
      </c>
      <c r="N9432">
        <v>50</v>
      </c>
      <c r="O9432" t="s">
        <v>2837</v>
      </c>
      <c r="P9432" t="s">
        <v>618</v>
      </c>
    </row>
    <row r="9433" spans="1:16" x14ac:dyDescent="0.25">
      <c r="A9433" t="s">
        <v>2</v>
      </c>
      <c r="B9433" t="s">
        <v>12319</v>
      </c>
      <c r="C9433" t="s">
        <v>357</v>
      </c>
      <c r="D9433" t="s">
        <v>3828</v>
      </c>
      <c r="E9433" t="s">
        <v>51</v>
      </c>
      <c r="F9433" t="b">
        <v>0</v>
      </c>
      <c r="G9433" t="s">
        <v>27</v>
      </c>
      <c r="H9433" s="4">
        <v>45783.932708333326</v>
      </c>
      <c r="I9433" t="b">
        <v>0</v>
      </c>
      <c r="J9433" t="b">
        <v>0</v>
      </c>
      <c r="K9433" t="s">
        <v>24</v>
      </c>
      <c r="L9433" t="s">
        <v>36</v>
      </c>
      <c r="N9433">
        <v>67.5</v>
      </c>
      <c r="O9433" t="s">
        <v>12320</v>
      </c>
      <c r="P9433" t="s">
        <v>3532</v>
      </c>
    </row>
    <row r="9434" spans="1:16" x14ac:dyDescent="0.25">
      <c r="A9434" t="s">
        <v>0</v>
      </c>
      <c r="B9434" t="s">
        <v>1801</v>
      </c>
      <c r="C9434" t="s">
        <v>140</v>
      </c>
      <c r="D9434" t="s">
        <v>3972</v>
      </c>
      <c r="E9434" t="s">
        <v>20</v>
      </c>
      <c r="F9434" t="b">
        <v>0</v>
      </c>
      <c r="G9434" t="s">
        <v>27</v>
      </c>
      <c r="H9434" s="4">
        <v>45783.932858796303</v>
      </c>
      <c r="I9434" t="b">
        <v>0</v>
      </c>
      <c r="J9434" t="b">
        <v>1</v>
      </c>
      <c r="K9434" t="s">
        <v>24</v>
      </c>
      <c r="L9434" t="s">
        <v>22</v>
      </c>
      <c r="M9434">
        <v>137300</v>
      </c>
      <c r="O9434" t="s">
        <v>1172</v>
      </c>
      <c r="P9434" t="s">
        <v>7020</v>
      </c>
    </row>
    <row r="9435" spans="1:16" x14ac:dyDescent="0.25">
      <c r="A9435" t="s">
        <v>191</v>
      </c>
      <c r="B9435" t="s">
        <v>12321</v>
      </c>
      <c r="C9435" t="s">
        <v>82</v>
      </c>
      <c r="D9435" t="s">
        <v>81</v>
      </c>
      <c r="E9435" t="s">
        <v>20</v>
      </c>
      <c r="F9435" t="b">
        <v>0</v>
      </c>
      <c r="G9435" t="s">
        <v>41</v>
      </c>
      <c r="H9435" s="4">
        <v>45783.932997685188</v>
      </c>
      <c r="I9435" t="b">
        <v>1</v>
      </c>
      <c r="J9435" t="b">
        <v>1</v>
      </c>
      <c r="K9435" t="s">
        <v>24</v>
      </c>
      <c r="L9435" t="s">
        <v>22</v>
      </c>
      <c r="M9435">
        <v>182500</v>
      </c>
      <c r="O9435" t="s">
        <v>81</v>
      </c>
      <c r="P9435" t="s">
        <v>12322</v>
      </c>
    </row>
    <row r="9436" spans="1:16" x14ac:dyDescent="0.25">
      <c r="A9436" t="s">
        <v>25</v>
      </c>
      <c r="B9436" t="s">
        <v>10326</v>
      </c>
      <c r="C9436" t="s">
        <v>1316</v>
      </c>
      <c r="D9436" t="s">
        <v>2208</v>
      </c>
      <c r="E9436" t="s">
        <v>20</v>
      </c>
      <c r="F9436" t="b">
        <v>0</v>
      </c>
      <c r="G9436" t="s">
        <v>41</v>
      </c>
      <c r="H9436" s="4">
        <v>45783.958796296298</v>
      </c>
      <c r="I9436" t="b">
        <v>0</v>
      </c>
      <c r="J9436" t="b">
        <v>0</v>
      </c>
      <c r="K9436" t="s">
        <v>24</v>
      </c>
      <c r="L9436" t="s">
        <v>22</v>
      </c>
      <c r="M9436">
        <v>120000</v>
      </c>
      <c r="O9436" t="s">
        <v>1317</v>
      </c>
      <c r="P9436" t="s">
        <v>10327</v>
      </c>
    </row>
    <row r="9437" spans="1:16" x14ac:dyDescent="0.25">
      <c r="A9437" t="s">
        <v>2</v>
      </c>
      <c r="B9437" t="s">
        <v>389</v>
      </c>
      <c r="C9437" t="s">
        <v>1482</v>
      </c>
      <c r="D9437" t="s">
        <v>2208</v>
      </c>
      <c r="E9437" t="s">
        <v>20</v>
      </c>
      <c r="F9437" t="b">
        <v>0</v>
      </c>
      <c r="G9437" t="s">
        <v>27</v>
      </c>
      <c r="H9437" s="4">
        <v>45783.974340277768</v>
      </c>
      <c r="I9437" t="b">
        <v>0</v>
      </c>
      <c r="J9437" t="b">
        <v>0</v>
      </c>
      <c r="K9437" t="s">
        <v>24</v>
      </c>
      <c r="L9437" t="s">
        <v>22</v>
      </c>
      <c r="M9437">
        <v>112000</v>
      </c>
      <c r="O9437" t="s">
        <v>113</v>
      </c>
    </row>
    <row r="9438" spans="1:16" x14ac:dyDescent="0.25">
      <c r="A9438" t="s">
        <v>28</v>
      </c>
      <c r="B9438" t="s">
        <v>7411</v>
      </c>
      <c r="C9438" t="s">
        <v>39</v>
      </c>
      <c r="D9438" t="s">
        <v>3972</v>
      </c>
      <c r="E9438" t="s">
        <v>20</v>
      </c>
      <c r="F9438" t="b">
        <v>1</v>
      </c>
      <c r="G9438" t="s">
        <v>106</v>
      </c>
      <c r="H9438" s="4">
        <v>45783.978055555563</v>
      </c>
      <c r="I9438" t="b">
        <v>0</v>
      </c>
      <c r="J9438" t="b">
        <v>0</v>
      </c>
      <c r="K9438" t="s">
        <v>106</v>
      </c>
      <c r="L9438" t="s">
        <v>36</v>
      </c>
      <c r="N9438">
        <v>50</v>
      </c>
      <c r="O9438" t="s">
        <v>7412</v>
      </c>
    </row>
    <row r="9439" spans="1:16" x14ac:dyDescent="0.25">
      <c r="A9439" t="s">
        <v>28</v>
      </c>
      <c r="B9439" t="s">
        <v>10449</v>
      </c>
      <c r="C9439" t="s">
        <v>39</v>
      </c>
      <c r="D9439" t="s">
        <v>3972</v>
      </c>
      <c r="E9439" t="s">
        <v>20</v>
      </c>
      <c r="F9439" t="b">
        <v>1</v>
      </c>
      <c r="G9439" t="s">
        <v>127</v>
      </c>
      <c r="H9439" s="4">
        <v>45783.978229166663</v>
      </c>
      <c r="I9439" t="b">
        <v>0</v>
      </c>
      <c r="J9439" t="b">
        <v>0</v>
      </c>
      <c r="K9439" t="s">
        <v>127</v>
      </c>
      <c r="L9439" t="s">
        <v>36</v>
      </c>
      <c r="N9439">
        <v>50</v>
      </c>
      <c r="O9439" t="s">
        <v>7412</v>
      </c>
      <c r="P9439" t="s">
        <v>7458</v>
      </c>
    </row>
    <row r="9440" spans="1:16" x14ac:dyDescent="0.25">
      <c r="A9440" t="s">
        <v>0</v>
      </c>
      <c r="B9440" t="s">
        <v>0</v>
      </c>
      <c r="C9440" t="s">
        <v>12323</v>
      </c>
      <c r="D9440" t="s">
        <v>11385</v>
      </c>
      <c r="E9440" t="s">
        <v>105</v>
      </c>
      <c r="F9440" t="b">
        <v>0</v>
      </c>
      <c r="G9440" t="s">
        <v>52</v>
      </c>
      <c r="H9440" s="4">
        <v>45784.015451388892</v>
      </c>
      <c r="I9440" t="b">
        <v>1</v>
      </c>
      <c r="J9440" t="b">
        <v>0</v>
      </c>
      <c r="K9440" t="s">
        <v>24</v>
      </c>
      <c r="L9440" t="s">
        <v>36</v>
      </c>
      <c r="N9440">
        <v>27.5</v>
      </c>
      <c r="O9440" t="s">
        <v>12324</v>
      </c>
    </row>
    <row r="9441" spans="1:16" x14ac:dyDescent="0.25">
      <c r="A9441" t="s">
        <v>40</v>
      </c>
      <c r="B9441" t="s">
        <v>12325</v>
      </c>
      <c r="C9441" t="s">
        <v>213</v>
      </c>
      <c r="D9441" t="s">
        <v>3828</v>
      </c>
      <c r="E9441" t="s">
        <v>20</v>
      </c>
      <c r="F9441" t="b">
        <v>0</v>
      </c>
      <c r="G9441" t="s">
        <v>27</v>
      </c>
      <c r="H9441" s="4">
        <v>45784.016087962962</v>
      </c>
      <c r="I9441" t="b">
        <v>0</v>
      </c>
      <c r="J9441" t="b">
        <v>1</v>
      </c>
      <c r="K9441" t="s">
        <v>24</v>
      </c>
      <c r="L9441" t="s">
        <v>22</v>
      </c>
      <c r="M9441">
        <v>123875</v>
      </c>
      <c r="O9441" t="s">
        <v>12326</v>
      </c>
      <c r="P9441" t="s">
        <v>12327</v>
      </c>
    </row>
    <row r="9442" spans="1:16" x14ac:dyDescent="0.25">
      <c r="A9442" t="s">
        <v>28</v>
      </c>
      <c r="B9442" t="s">
        <v>7411</v>
      </c>
      <c r="C9442" t="s">
        <v>39</v>
      </c>
      <c r="D9442" t="s">
        <v>3972</v>
      </c>
      <c r="E9442" t="s">
        <v>20</v>
      </c>
      <c r="F9442" t="b">
        <v>1</v>
      </c>
      <c r="G9442" t="s">
        <v>30</v>
      </c>
      <c r="H9442" s="4">
        <v>45784.017511574071</v>
      </c>
      <c r="I9442" t="b">
        <v>0</v>
      </c>
      <c r="J9442" t="b">
        <v>0</v>
      </c>
      <c r="K9442" t="s">
        <v>24</v>
      </c>
      <c r="L9442" t="s">
        <v>36</v>
      </c>
      <c r="N9442">
        <v>50</v>
      </c>
      <c r="O9442" t="s">
        <v>7412</v>
      </c>
    </row>
    <row r="9443" spans="1:16" x14ac:dyDescent="0.25">
      <c r="A9443" t="s">
        <v>25</v>
      </c>
      <c r="B9443" t="s">
        <v>12328</v>
      </c>
      <c r="C9443" t="s">
        <v>158</v>
      </c>
      <c r="D9443" t="s">
        <v>4034</v>
      </c>
      <c r="E9443" t="s">
        <v>20</v>
      </c>
      <c r="F9443" t="b">
        <v>0</v>
      </c>
      <c r="G9443" t="s">
        <v>158</v>
      </c>
      <c r="H9443" s="4">
        <v>45784.018657407411</v>
      </c>
      <c r="I9443" t="b">
        <v>0</v>
      </c>
      <c r="J9443" t="b">
        <v>0</v>
      </c>
      <c r="K9443" t="s">
        <v>158</v>
      </c>
      <c r="L9443" t="s">
        <v>22</v>
      </c>
      <c r="M9443">
        <v>75150</v>
      </c>
      <c r="O9443" t="s">
        <v>2768</v>
      </c>
      <c r="P9443" t="s">
        <v>12329</v>
      </c>
    </row>
    <row r="9444" spans="1:16" x14ac:dyDescent="0.25">
      <c r="A9444" t="s">
        <v>28</v>
      </c>
      <c r="B9444" t="s">
        <v>7457</v>
      </c>
      <c r="C9444" t="s">
        <v>39</v>
      </c>
      <c r="D9444" t="s">
        <v>3972</v>
      </c>
      <c r="E9444" t="s">
        <v>20</v>
      </c>
      <c r="F9444" t="b">
        <v>1</v>
      </c>
      <c r="G9444" t="s">
        <v>158</v>
      </c>
      <c r="H9444" s="4">
        <v>45784.01871527778</v>
      </c>
      <c r="I9444" t="b">
        <v>0</v>
      </c>
      <c r="J9444" t="b">
        <v>0</v>
      </c>
      <c r="K9444" t="s">
        <v>158</v>
      </c>
      <c r="L9444" t="s">
        <v>36</v>
      </c>
      <c r="N9444">
        <v>50</v>
      </c>
      <c r="O9444" t="s">
        <v>7412</v>
      </c>
      <c r="P9444" t="s">
        <v>7458</v>
      </c>
    </row>
    <row r="9445" spans="1:16" x14ac:dyDescent="0.25">
      <c r="A9445" t="s">
        <v>0</v>
      </c>
      <c r="B9445" t="s">
        <v>12330</v>
      </c>
      <c r="C9445" t="s">
        <v>140</v>
      </c>
      <c r="D9445" t="s">
        <v>3828</v>
      </c>
      <c r="E9445" t="s">
        <v>20</v>
      </c>
      <c r="F9445" t="b">
        <v>0</v>
      </c>
      <c r="G9445" t="s">
        <v>35</v>
      </c>
      <c r="H9445" s="4">
        <v>45784.250648148147</v>
      </c>
      <c r="I9445" t="b">
        <v>0</v>
      </c>
      <c r="J9445" t="b">
        <v>1</v>
      </c>
      <c r="K9445" t="s">
        <v>24</v>
      </c>
      <c r="L9445" t="s">
        <v>22</v>
      </c>
      <c r="M9445">
        <v>62500</v>
      </c>
      <c r="O9445" t="s">
        <v>243</v>
      </c>
      <c r="P9445" t="s">
        <v>12331</v>
      </c>
    </row>
    <row r="9446" spans="1:16" x14ac:dyDescent="0.25">
      <c r="A9446" t="s">
        <v>0</v>
      </c>
      <c r="B9446" t="s">
        <v>288</v>
      </c>
      <c r="C9446" t="s">
        <v>11288</v>
      </c>
      <c r="D9446" t="s">
        <v>4099</v>
      </c>
      <c r="E9446" t="s">
        <v>20</v>
      </c>
      <c r="F9446" t="b">
        <v>0</v>
      </c>
      <c r="G9446" t="s">
        <v>30</v>
      </c>
      <c r="H9446" s="4">
        <v>45784.250902777778</v>
      </c>
      <c r="I9446" t="b">
        <v>0</v>
      </c>
      <c r="J9446" t="b">
        <v>0</v>
      </c>
      <c r="K9446" t="s">
        <v>24</v>
      </c>
      <c r="L9446" t="s">
        <v>22</v>
      </c>
      <c r="M9446">
        <v>154374</v>
      </c>
      <c r="O9446" t="s">
        <v>45</v>
      </c>
      <c r="P9446" t="s">
        <v>48</v>
      </c>
    </row>
    <row r="9447" spans="1:16" x14ac:dyDescent="0.25">
      <c r="A9447" t="s">
        <v>0</v>
      </c>
      <c r="B9447" t="s">
        <v>12332</v>
      </c>
      <c r="C9447" t="s">
        <v>2669</v>
      </c>
      <c r="D9447" t="s">
        <v>3956</v>
      </c>
      <c r="E9447" t="s">
        <v>34</v>
      </c>
      <c r="F9447" t="b">
        <v>0</v>
      </c>
      <c r="G9447" t="s">
        <v>30</v>
      </c>
      <c r="H9447" s="4">
        <v>45784.250902777778</v>
      </c>
      <c r="I9447" t="b">
        <v>0</v>
      </c>
      <c r="J9447" t="b">
        <v>0</v>
      </c>
      <c r="K9447" t="s">
        <v>24</v>
      </c>
      <c r="L9447" t="s">
        <v>36</v>
      </c>
      <c r="N9447">
        <v>23.760000228881839</v>
      </c>
      <c r="O9447" t="s">
        <v>12333</v>
      </c>
      <c r="P9447" t="s">
        <v>12334</v>
      </c>
    </row>
    <row r="9448" spans="1:16" x14ac:dyDescent="0.25">
      <c r="A9448" t="s">
        <v>0</v>
      </c>
      <c r="B9448" t="s">
        <v>288</v>
      </c>
      <c r="C9448" t="s">
        <v>696</v>
      </c>
      <c r="D9448" t="s">
        <v>7422</v>
      </c>
      <c r="E9448" t="s">
        <v>51</v>
      </c>
      <c r="F9448" t="b">
        <v>0</v>
      </c>
      <c r="G9448" t="s">
        <v>30</v>
      </c>
      <c r="H9448" s="4">
        <v>45784.250902777778</v>
      </c>
      <c r="I9448" t="b">
        <v>1</v>
      </c>
      <c r="J9448" t="b">
        <v>1</v>
      </c>
      <c r="K9448" t="s">
        <v>24</v>
      </c>
      <c r="L9448" t="s">
        <v>36</v>
      </c>
      <c r="N9448">
        <v>25</v>
      </c>
      <c r="O9448" t="s">
        <v>2075</v>
      </c>
      <c r="P9448" t="s">
        <v>863</v>
      </c>
    </row>
    <row r="9449" spans="1:16" x14ac:dyDescent="0.25">
      <c r="A9449" t="s">
        <v>1</v>
      </c>
      <c r="B9449" t="s">
        <v>12335</v>
      </c>
      <c r="C9449" t="s">
        <v>2474</v>
      </c>
      <c r="D9449" t="s">
        <v>4002</v>
      </c>
      <c r="E9449" t="s">
        <v>20</v>
      </c>
      <c r="F9449" t="b">
        <v>0</v>
      </c>
      <c r="G9449" t="s">
        <v>962</v>
      </c>
      <c r="H9449" s="4">
        <v>45784.288553240738</v>
      </c>
      <c r="I9449" t="b">
        <v>0</v>
      </c>
      <c r="J9449" t="b">
        <v>0</v>
      </c>
      <c r="K9449" t="s">
        <v>962</v>
      </c>
      <c r="L9449" t="s">
        <v>22</v>
      </c>
      <c r="M9449">
        <v>24000</v>
      </c>
      <c r="O9449" t="s">
        <v>2475</v>
      </c>
    </row>
    <row r="9450" spans="1:16" x14ac:dyDescent="0.25">
      <c r="A9450" t="s">
        <v>19</v>
      </c>
      <c r="B9450" t="s">
        <v>19</v>
      </c>
      <c r="C9450" t="s">
        <v>10423</v>
      </c>
      <c r="D9450" t="s">
        <v>4083</v>
      </c>
      <c r="E9450" t="s">
        <v>20</v>
      </c>
      <c r="F9450" t="b">
        <v>0</v>
      </c>
      <c r="G9450" t="s">
        <v>27</v>
      </c>
      <c r="H9450" s="4">
        <v>45784.334965277783</v>
      </c>
      <c r="I9450" t="b">
        <v>0</v>
      </c>
      <c r="J9450" t="b">
        <v>0</v>
      </c>
      <c r="K9450" t="s">
        <v>24</v>
      </c>
      <c r="L9450" t="s">
        <v>22</v>
      </c>
      <c r="M9450">
        <v>160000</v>
      </c>
      <c r="O9450" t="s">
        <v>1187</v>
      </c>
      <c r="P9450" t="s">
        <v>193</v>
      </c>
    </row>
    <row r="9451" spans="1:16" x14ac:dyDescent="0.25">
      <c r="A9451" t="s">
        <v>40</v>
      </c>
      <c r="B9451" t="s">
        <v>40</v>
      </c>
      <c r="C9451" t="s">
        <v>668</v>
      </c>
      <c r="D9451" t="s">
        <v>4083</v>
      </c>
      <c r="E9451" t="s">
        <v>20</v>
      </c>
      <c r="F9451" t="b">
        <v>0</v>
      </c>
      <c r="G9451" t="s">
        <v>27</v>
      </c>
      <c r="H9451" s="4">
        <v>45784.336458333331</v>
      </c>
      <c r="I9451" t="b">
        <v>1</v>
      </c>
      <c r="J9451" t="b">
        <v>1</v>
      </c>
      <c r="K9451" t="s">
        <v>24</v>
      </c>
      <c r="L9451" t="s">
        <v>22</v>
      </c>
      <c r="M9451">
        <v>152500</v>
      </c>
      <c r="O9451" t="s">
        <v>8839</v>
      </c>
      <c r="P9451" t="s">
        <v>8840</v>
      </c>
    </row>
    <row r="9452" spans="1:16" x14ac:dyDescent="0.25">
      <c r="A9452" t="s">
        <v>2</v>
      </c>
      <c r="B9452" t="s">
        <v>389</v>
      </c>
      <c r="C9452" t="s">
        <v>12336</v>
      </c>
      <c r="D9452" t="s">
        <v>4083</v>
      </c>
      <c r="E9452" t="s">
        <v>20</v>
      </c>
      <c r="F9452" t="b">
        <v>0</v>
      </c>
      <c r="G9452" t="s">
        <v>158</v>
      </c>
      <c r="H9452" s="4">
        <v>45784.339004629634</v>
      </c>
      <c r="I9452" t="b">
        <v>0</v>
      </c>
      <c r="J9452" t="b">
        <v>0</v>
      </c>
      <c r="K9452" t="s">
        <v>158</v>
      </c>
      <c r="L9452" t="s">
        <v>22</v>
      </c>
      <c r="M9452">
        <v>135000</v>
      </c>
      <c r="O9452" t="s">
        <v>12337</v>
      </c>
      <c r="P9452" t="s">
        <v>12338</v>
      </c>
    </row>
    <row r="9453" spans="1:16" x14ac:dyDescent="0.25">
      <c r="A9453" t="s">
        <v>0</v>
      </c>
      <c r="B9453" t="s">
        <v>12339</v>
      </c>
      <c r="C9453" t="s">
        <v>39</v>
      </c>
      <c r="D9453" t="s">
        <v>1691</v>
      </c>
      <c r="E9453" t="s">
        <v>20</v>
      </c>
      <c r="F9453" t="b">
        <v>1</v>
      </c>
      <c r="G9453" t="s">
        <v>27</v>
      </c>
      <c r="H9453" s="4">
        <v>45784.375138888892</v>
      </c>
      <c r="I9453" t="b">
        <v>0</v>
      </c>
      <c r="J9453" t="b">
        <v>1</v>
      </c>
      <c r="K9453" t="s">
        <v>24</v>
      </c>
      <c r="L9453" t="s">
        <v>36</v>
      </c>
      <c r="N9453">
        <v>32</v>
      </c>
      <c r="O9453" t="s">
        <v>12340</v>
      </c>
      <c r="P9453" t="s">
        <v>12341</v>
      </c>
    </row>
    <row r="9454" spans="1:16" x14ac:dyDescent="0.25">
      <c r="A9454" t="s">
        <v>89</v>
      </c>
      <c r="B9454" t="s">
        <v>12342</v>
      </c>
      <c r="C9454" t="s">
        <v>106</v>
      </c>
      <c r="D9454" t="s">
        <v>4034</v>
      </c>
      <c r="E9454" t="s">
        <v>20</v>
      </c>
      <c r="F9454" t="b">
        <v>0</v>
      </c>
      <c r="G9454" t="s">
        <v>106</v>
      </c>
      <c r="H9454" s="4">
        <v>45784.381597222222</v>
      </c>
      <c r="I9454" t="b">
        <v>1</v>
      </c>
      <c r="J9454" t="b">
        <v>0</v>
      </c>
      <c r="K9454" t="s">
        <v>106</v>
      </c>
      <c r="L9454" t="s">
        <v>22</v>
      </c>
      <c r="M9454">
        <v>108700</v>
      </c>
      <c r="O9454" t="s">
        <v>12343</v>
      </c>
      <c r="P9454" t="s">
        <v>12344</v>
      </c>
    </row>
    <row r="9455" spans="1:16" x14ac:dyDescent="0.25">
      <c r="A9455" t="s">
        <v>89</v>
      </c>
      <c r="B9455" t="s">
        <v>12345</v>
      </c>
      <c r="C9455" t="s">
        <v>82</v>
      </c>
      <c r="D9455" t="s">
        <v>3972</v>
      </c>
      <c r="E9455" t="s">
        <v>20</v>
      </c>
      <c r="F9455" t="b">
        <v>0</v>
      </c>
      <c r="G9455" t="s">
        <v>23</v>
      </c>
      <c r="H9455" s="4">
        <v>45784.416307870371</v>
      </c>
      <c r="I9455" t="b">
        <v>1</v>
      </c>
      <c r="J9455" t="b">
        <v>0</v>
      </c>
      <c r="K9455" t="s">
        <v>24</v>
      </c>
      <c r="L9455" t="s">
        <v>22</v>
      </c>
      <c r="M9455">
        <v>190000</v>
      </c>
      <c r="O9455" t="s">
        <v>2745</v>
      </c>
      <c r="P9455" t="s">
        <v>12346</v>
      </c>
    </row>
    <row r="9456" spans="1:16" x14ac:dyDescent="0.25">
      <c r="A9456" t="s">
        <v>40</v>
      </c>
      <c r="B9456" t="s">
        <v>5777</v>
      </c>
      <c r="C9456" t="s">
        <v>486</v>
      </c>
      <c r="D9456" t="s">
        <v>4092</v>
      </c>
      <c r="E9456" t="s">
        <v>20</v>
      </c>
      <c r="F9456" t="b">
        <v>0</v>
      </c>
      <c r="G9456" t="s">
        <v>30</v>
      </c>
      <c r="H9456" s="4">
        <v>45784.420717592591</v>
      </c>
      <c r="I9456" t="b">
        <v>0</v>
      </c>
      <c r="J9456" t="b">
        <v>1</v>
      </c>
      <c r="K9456" t="s">
        <v>24</v>
      </c>
      <c r="L9456" t="s">
        <v>36</v>
      </c>
      <c r="N9456">
        <v>22.5</v>
      </c>
      <c r="O9456" t="s">
        <v>5474</v>
      </c>
      <c r="P9456" t="s">
        <v>5475</v>
      </c>
    </row>
    <row r="9457" spans="1:16" x14ac:dyDescent="0.25">
      <c r="A9457" t="s">
        <v>139</v>
      </c>
      <c r="B9457" t="s">
        <v>12347</v>
      </c>
      <c r="C9457" t="s">
        <v>453</v>
      </c>
      <c r="D9457" t="s">
        <v>3972</v>
      </c>
      <c r="E9457" t="s">
        <v>51</v>
      </c>
      <c r="F9457" t="b">
        <v>0</v>
      </c>
      <c r="G9457" t="s">
        <v>27</v>
      </c>
      <c r="H9457" s="4">
        <v>45784.458460648151</v>
      </c>
      <c r="I9457" t="b">
        <v>0</v>
      </c>
      <c r="J9457" t="b">
        <v>0</v>
      </c>
      <c r="K9457" t="s">
        <v>24</v>
      </c>
      <c r="L9457" t="s">
        <v>36</v>
      </c>
      <c r="N9457">
        <v>65.5</v>
      </c>
      <c r="O9457" t="s">
        <v>458</v>
      </c>
      <c r="P9457" t="s">
        <v>12348</v>
      </c>
    </row>
    <row r="9458" spans="1:16" x14ac:dyDescent="0.25">
      <c r="A9458" t="s">
        <v>0</v>
      </c>
      <c r="B9458" t="s">
        <v>1254</v>
      </c>
      <c r="C9458" t="s">
        <v>986</v>
      </c>
      <c r="D9458" t="s">
        <v>3956</v>
      </c>
      <c r="E9458" t="s">
        <v>34</v>
      </c>
      <c r="F9458" t="b">
        <v>0</v>
      </c>
      <c r="G9458" t="s">
        <v>41</v>
      </c>
      <c r="H9458" s="4">
        <v>45784.458738425928</v>
      </c>
      <c r="I9458" t="b">
        <v>0</v>
      </c>
      <c r="J9458" t="b">
        <v>0</v>
      </c>
      <c r="K9458" t="s">
        <v>24</v>
      </c>
      <c r="L9458" t="s">
        <v>36</v>
      </c>
      <c r="N9458">
        <v>24.33499908447266</v>
      </c>
      <c r="O9458" t="s">
        <v>1694</v>
      </c>
      <c r="P9458" t="s">
        <v>12349</v>
      </c>
    </row>
    <row r="9459" spans="1:16" x14ac:dyDescent="0.25">
      <c r="A9459" t="s">
        <v>1</v>
      </c>
      <c r="B9459" t="s">
        <v>12350</v>
      </c>
      <c r="C9459" t="s">
        <v>717</v>
      </c>
      <c r="D9459" t="s">
        <v>12351</v>
      </c>
      <c r="E9459" t="s">
        <v>20</v>
      </c>
      <c r="F9459" t="b">
        <v>0</v>
      </c>
      <c r="G9459" t="s">
        <v>718</v>
      </c>
      <c r="H9459" s="4">
        <v>45784.480312500003</v>
      </c>
      <c r="I9459" t="b">
        <v>0</v>
      </c>
      <c r="J9459" t="b">
        <v>0</v>
      </c>
      <c r="K9459" t="s">
        <v>718</v>
      </c>
      <c r="L9459" t="s">
        <v>22</v>
      </c>
      <c r="M9459">
        <v>244000</v>
      </c>
      <c r="O9459" t="s">
        <v>1883</v>
      </c>
      <c r="P9459" t="s">
        <v>447</v>
      </c>
    </row>
    <row r="9460" spans="1:16" x14ac:dyDescent="0.25">
      <c r="A9460" t="s">
        <v>1</v>
      </c>
      <c r="B9460" t="s">
        <v>1</v>
      </c>
      <c r="C9460" t="s">
        <v>2064</v>
      </c>
      <c r="D9460" t="s">
        <v>12352</v>
      </c>
      <c r="E9460" t="s">
        <v>20</v>
      </c>
      <c r="F9460" t="b">
        <v>0</v>
      </c>
      <c r="G9460" t="s">
        <v>41</v>
      </c>
      <c r="H9460" s="4">
        <v>45784.501909722218</v>
      </c>
      <c r="I9460" t="b">
        <v>0</v>
      </c>
      <c r="J9460" t="b">
        <v>0</v>
      </c>
      <c r="K9460" t="s">
        <v>24</v>
      </c>
      <c r="L9460" t="s">
        <v>22</v>
      </c>
      <c r="M9460">
        <v>134749</v>
      </c>
      <c r="O9460" t="s">
        <v>12353</v>
      </c>
      <c r="P9460" t="s">
        <v>10798</v>
      </c>
    </row>
    <row r="9461" spans="1:16" x14ac:dyDescent="0.25">
      <c r="A9461" t="s">
        <v>0</v>
      </c>
      <c r="B9461" t="s">
        <v>12354</v>
      </c>
      <c r="C9461" t="s">
        <v>1436</v>
      </c>
      <c r="D9461" t="s">
        <v>3972</v>
      </c>
      <c r="E9461" t="s">
        <v>20</v>
      </c>
      <c r="F9461" t="b">
        <v>0</v>
      </c>
      <c r="G9461" t="s">
        <v>23</v>
      </c>
      <c r="H9461" s="4">
        <v>45784.541296296287</v>
      </c>
      <c r="I9461" t="b">
        <v>1</v>
      </c>
      <c r="J9461" t="b">
        <v>0</v>
      </c>
      <c r="K9461" t="s">
        <v>24</v>
      </c>
      <c r="L9461" t="s">
        <v>22</v>
      </c>
      <c r="M9461">
        <v>150000</v>
      </c>
      <c r="O9461" t="s">
        <v>12355</v>
      </c>
      <c r="P9461" t="s">
        <v>1483</v>
      </c>
    </row>
    <row r="9462" spans="1:16" x14ac:dyDescent="0.25">
      <c r="A9462" t="s">
        <v>0</v>
      </c>
      <c r="B9462" t="s">
        <v>12356</v>
      </c>
      <c r="C9462" t="s">
        <v>82</v>
      </c>
      <c r="D9462" t="s">
        <v>7657</v>
      </c>
      <c r="E9462" t="s">
        <v>20</v>
      </c>
      <c r="F9462" t="b">
        <v>0</v>
      </c>
      <c r="G9462" t="s">
        <v>27</v>
      </c>
      <c r="H9462" s="4">
        <v>45784.541770833333</v>
      </c>
      <c r="I9462" t="b">
        <v>0</v>
      </c>
      <c r="J9462" t="b">
        <v>0</v>
      </c>
      <c r="K9462" t="s">
        <v>24</v>
      </c>
      <c r="L9462" t="s">
        <v>22</v>
      </c>
      <c r="M9462">
        <v>77800</v>
      </c>
      <c r="O9462" t="s">
        <v>12357</v>
      </c>
      <c r="P9462" t="s">
        <v>12358</v>
      </c>
    </row>
    <row r="9463" spans="1:16" x14ac:dyDescent="0.25">
      <c r="A9463" t="s">
        <v>0</v>
      </c>
      <c r="B9463" t="s">
        <v>565</v>
      </c>
      <c r="C9463" t="s">
        <v>236</v>
      </c>
      <c r="D9463" t="s">
        <v>3972</v>
      </c>
      <c r="E9463" t="s">
        <v>20</v>
      </c>
      <c r="F9463" t="b">
        <v>0</v>
      </c>
      <c r="G9463" t="s">
        <v>27</v>
      </c>
      <c r="H9463" s="4">
        <v>45784.541875000003</v>
      </c>
      <c r="I9463" t="b">
        <v>1</v>
      </c>
      <c r="J9463" t="b">
        <v>0</v>
      </c>
      <c r="K9463" t="s">
        <v>24</v>
      </c>
      <c r="L9463" t="s">
        <v>22</v>
      </c>
      <c r="M9463">
        <v>110500</v>
      </c>
      <c r="O9463" t="s">
        <v>2467</v>
      </c>
      <c r="P9463" t="s">
        <v>3781</v>
      </c>
    </row>
    <row r="9464" spans="1:16" x14ac:dyDescent="0.25">
      <c r="A9464" t="s">
        <v>1</v>
      </c>
      <c r="B9464" t="s">
        <v>4042</v>
      </c>
      <c r="C9464" t="s">
        <v>559</v>
      </c>
      <c r="D9464" t="s">
        <v>4177</v>
      </c>
      <c r="E9464" t="s">
        <v>20</v>
      </c>
      <c r="F9464" t="b">
        <v>0</v>
      </c>
      <c r="G9464" t="s">
        <v>27</v>
      </c>
      <c r="H9464" s="4">
        <v>45784.543287037042</v>
      </c>
      <c r="I9464" t="b">
        <v>0</v>
      </c>
      <c r="J9464" t="b">
        <v>1</v>
      </c>
      <c r="K9464" t="s">
        <v>24</v>
      </c>
      <c r="L9464" t="s">
        <v>22</v>
      </c>
      <c r="M9464">
        <v>117731</v>
      </c>
      <c r="O9464" t="s">
        <v>800</v>
      </c>
      <c r="P9464" t="s">
        <v>4045</v>
      </c>
    </row>
    <row r="9465" spans="1:16" x14ac:dyDescent="0.25">
      <c r="A9465" t="s">
        <v>1</v>
      </c>
      <c r="B9465" t="s">
        <v>12359</v>
      </c>
      <c r="C9465" t="s">
        <v>118</v>
      </c>
      <c r="D9465" t="s">
        <v>3828</v>
      </c>
      <c r="E9465" t="s">
        <v>20</v>
      </c>
      <c r="F9465" t="b">
        <v>0</v>
      </c>
      <c r="G9465" t="s">
        <v>27</v>
      </c>
      <c r="H9465" s="4">
        <v>45784.543287037042</v>
      </c>
      <c r="I9465" t="b">
        <v>0</v>
      </c>
      <c r="J9465" t="b">
        <v>1</v>
      </c>
      <c r="K9465" t="s">
        <v>24</v>
      </c>
      <c r="L9465" t="s">
        <v>22</v>
      </c>
      <c r="M9465">
        <v>202000</v>
      </c>
      <c r="O9465" t="s">
        <v>5005</v>
      </c>
    </row>
    <row r="9466" spans="1:16" x14ac:dyDescent="0.25">
      <c r="A9466" t="s">
        <v>2</v>
      </c>
      <c r="B9466" t="s">
        <v>12360</v>
      </c>
      <c r="C9466" t="s">
        <v>304</v>
      </c>
      <c r="D9466" t="s">
        <v>3972</v>
      </c>
      <c r="E9466" t="s">
        <v>20</v>
      </c>
      <c r="F9466" t="b">
        <v>0</v>
      </c>
      <c r="G9466" t="s">
        <v>41</v>
      </c>
      <c r="H9466" s="4">
        <v>45784.545138888891</v>
      </c>
      <c r="I9466" t="b">
        <v>0</v>
      </c>
      <c r="J9466" t="b">
        <v>1</v>
      </c>
      <c r="K9466" t="s">
        <v>24</v>
      </c>
      <c r="L9466" t="s">
        <v>22</v>
      </c>
      <c r="M9466">
        <v>100000</v>
      </c>
      <c r="O9466" t="s">
        <v>3669</v>
      </c>
      <c r="P9466" t="s">
        <v>8508</v>
      </c>
    </row>
    <row r="9467" spans="1:16" x14ac:dyDescent="0.25">
      <c r="A9467" t="s">
        <v>2</v>
      </c>
      <c r="B9467" t="s">
        <v>12361</v>
      </c>
      <c r="C9467" t="s">
        <v>71</v>
      </c>
      <c r="D9467" t="s">
        <v>3972</v>
      </c>
      <c r="E9467" t="s">
        <v>20</v>
      </c>
      <c r="F9467" t="b">
        <v>0</v>
      </c>
      <c r="G9467" t="s">
        <v>35</v>
      </c>
      <c r="H9467" s="4">
        <v>45784.545543981483</v>
      </c>
      <c r="I9467" t="b">
        <v>0</v>
      </c>
      <c r="J9467" t="b">
        <v>1</v>
      </c>
      <c r="K9467" t="s">
        <v>24</v>
      </c>
      <c r="L9467" t="s">
        <v>22</v>
      </c>
      <c r="M9467">
        <v>145000</v>
      </c>
      <c r="O9467" t="s">
        <v>4534</v>
      </c>
      <c r="P9467" t="s">
        <v>201</v>
      </c>
    </row>
    <row r="9468" spans="1:16" x14ac:dyDescent="0.25">
      <c r="A9468" t="s">
        <v>0</v>
      </c>
      <c r="B9468" t="s">
        <v>1821</v>
      </c>
      <c r="C9468" t="s">
        <v>180</v>
      </c>
      <c r="D9468" t="s">
        <v>3828</v>
      </c>
      <c r="E9468" t="s">
        <v>219</v>
      </c>
      <c r="F9468" t="b">
        <v>0</v>
      </c>
      <c r="G9468" t="s">
        <v>41</v>
      </c>
      <c r="H9468" s="4">
        <v>45784.583692129629</v>
      </c>
      <c r="I9468" t="b">
        <v>1</v>
      </c>
      <c r="J9468" t="b">
        <v>1</v>
      </c>
      <c r="K9468" t="s">
        <v>24</v>
      </c>
      <c r="L9468" t="s">
        <v>36</v>
      </c>
      <c r="N9468">
        <v>22</v>
      </c>
      <c r="O9468" t="s">
        <v>350</v>
      </c>
      <c r="P9468" t="s">
        <v>12362</v>
      </c>
    </row>
    <row r="9469" spans="1:16" x14ac:dyDescent="0.25">
      <c r="A9469" t="s">
        <v>1</v>
      </c>
      <c r="B9469" t="s">
        <v>12363</v>
      </c>
      <c r="C9469" t="s">
        <v>2305</v>
      </c>
      <c r="D9469" t="s">
        <v>3956</v>
      </c>
      <c r="E9469" t="s">
        <v>20</v>
      </c>
      <c r="F9469" t="b">
        <v>0</v>
      </c>
      <c r="G9469" t="s">
        <v>27</v>
      </c>
      <c r="H9469" s="4">
        <v>45784.584953703707</v>
      </c>
      <c r="I9469" t="b">
        <v>0</v>
      </c>
      <c r="J9469" t="b">
        <v>1</v>
      </c>
      <c r="K9469" t="s">
        <v>24</v>
      </c>
      <c r="L9469" t="s">
        <v>36</v>
      </c>
      <c r="N9469">
        <v>49.895000457763672</v>
      </c>
      <c r="O9469" t="s">
        <v>1982</v>
      </c>
      <c r="P9469" t="s">
        <v>3919</v>
      </c>
    </row>
    <row r="9470" spans="1:16" x14ac:dyDescent="0.25">
      <c r="A9470" t="s">
        <v>19</v>
      </c>
      <c r="B9470" t="s">
        <v>12364</v>
      </c>
      <c r="C9470" t="s">
        <v>653</v>
      </c>
      <c r="D9470" t="s">
        <v>3972</v>
      </c>
      <c r="E9470" t="s">
        <v>20</v>
      </c>
      <c r="F9470" t="b">
        <v>0</v>
      </c>
      <c r="G9470" t="s">
        <v>27</v>
      </c>
      <c r="H9470" s="4">
        <v>45784.586435185192</v>
      </c>
      <c r="I9470" t="b">
        <v>0</v>
      </c>
      <c r="J9470" t="b">
        <v>1</v>
      </c>
      <c r="K9470" t="s">
        <v>24</v>
      </c>
      <c r="L9470" t="s">
        <v>22</v>
      </c>
      <c r="M9470">
        <v>115000</v>
      </c>
      <c r="O9470" t="s">
        <v>1087</v>
      </c>
      <c r="P9470" t="s">
        <v>12365</v>
      </c>
    </row>
    <row r="9471" spans="1:16" x14ac:dyDescent="0.25">
      <c r="A9471" t="s">
        <v>0</v>
      </c>
      <c r="B9471" t="s">
        <v>1801</v>
      </c>
      <c r="C9471" t="s">
        <v>160</v>
      </c>
      <c r="D9471" t="s">
        <v>3828</v>
      </c>
      <c r="E9471" t="s">
        <v>20</v>
      </c>
      <c r="F9471" t="b">
        <v>0</v>
      </c>
      <c r="G9471" t="s">
        <v>35</v>
      </c>
      <c r="H9471" s="4">
        <v>45784.587094907409</v>
      </c>
      <c r="I9471" t="b">
        <v>0</v>
      </c>
      <c r="J9471" t="b">
        <v>1</v>
      </c>
      <c r="K9471" t="s">
        <v>24</v>
      </c>
      <c r="L9471" t="s">
        <v>22</v>
      </c>
      <c r="M9471">
        <v>106000</v>
      </c>
      <c r="O9471" t="s">
        <v>12366</v>
      </c>
      <c r="P9471" t="s">
        <v>12367</v>
      </c>
    </row>
    <row r="9472" spans="1:16" x14ac:dyDescent="0.25">
      <c r="A9472" t="s">
        <v>0</v>
      </c>
      <c r="B9472" t="s">
        <v>12368</v>
      </c>
      <c r="C9472" t="s">
        <v>184</v>
      </c>
      <c r="D9472" t="s">
        <v>2208</v>
      </c>
      <c r="E9472" t="s">
        <v>20</v>
      </c>
      <c r="F9472" t="b">
        <v>0</v>
      </c>
      <c r="G9472" t="s">
        <v>30</v>
      </c>
      <c r="H9472" s="4">
        <v>45784.62599537037</v>
      </c>
      <c r="I9472" t="b">
        <v>0</v>
      </c>
      <c r="J9472" t="b">
        <v>0</v>
      </c>
      <c r="K9472" t="s">
        <v>24</v>
      </c>
      <c r="L9472" t="s">
        <v>22</v>
      </c>
      <c r="M9472">
        <v>72500</v>
      </c>
      <c r="O9472" t="s">
        <v>3433</v>
      </c>
      <c r="P9472" t="s">
        <v>12079</v>
      </c>
    </row>
    <row r="9473" spans="1:16" x14ac:dyDescent="0.25">
      <c r="A9473" t="s">
        <v>40</v>
      </c>
      <c r="B9473" t="s">
        <v>1908</v>
      </c>
      <c r="C9473" t="s">
        <v>151</v>
      </c>
      <c r="D9473" t="s">
        <v>3972</v>
      </c>
      <c r="E9473" t="s">
        <v>20</v>
      </c>
      <c r="F9473" t="b">
        <v>0</v>
      </c>
      <c r="G9473" t="s">
        <v>27</v>
      </c>
      <c r="H9473" s="4">
        <v>45784.627986111111</v>
      </c>
      <c r="I9473" t="b">
        <v>0</v>
      </c>
      <c r="J9473" t="b">
        <v>0</v>
      </c>
      <c r="K9473" t="s">
        <v>24</v>
      </c>
      <c r="L9473" t="s">
        <v>22</v>
      </c>
      <c r="M9473">
        <v>160000</v>
      </c>
      <c r="O9473" t="s">
        <v>488</v>
      </c>
      <c r="P9473" t="s">
        <v>12369</v>
      </c>
    </row>
    <row r="9474" spans="1:16" x14ac:dyDescent="0.25">
      <c r="A9474" t="s">
        <v>0</v>
      </c>
      <c r="B9474" t="s">
        <v>12370</v>
      </c>
      <c r="C9474" t="s">
        <v>39</v>
      </c>
      <c r="D9474" t="s">
        <v>3972</v>
      </c>
      <c r="E9474" t="s">
        <v>20</v>
      </c>
      <c r="F9474" t="b">
        <v>1</v>
      </c>
      <c r="G9474" t="s">
        <v>106</v>
      </c>
      <c r="H9474" s="4">
        <v>45784.631458333337</v>
      </c>
      <c r="I9474" t="b">
        <v>1</v>
      </c>
      <c r="J9474" t="b">
        <v>0</v>
      </c>
      <c r="K9474" t="s">
        <v>106</v>
      </c>
      <c r="L9474" t="s">
        <v>22</v>
      </c>
      <c r="M9474">
        <v>110000</v>
      </c>
      <c r="O9474" t="s">
        <v>12371</v>
      </c>
      <c r="P9474" t="s">
        <v>12372</v>
      </c>
    </row>
    <row r="9475" spans="1:16" x14ac:dyDescent="0.25">
      <c r="A9475" t="s">
        <v>1</v>
      </c>
      <c r="B9475" t="s">
        <v>12373</v>
      </c>
      <c r="C9475" t="s">
        <v>414</v>
      </c>
      <c r="D9475" t="s">
        <v>4034</v>
      </c>
      <c r="E9475" t="s">
        <v>20</v>
      </c>
      <c r="F9475" t="b">
        <v>0</v>
      </c>
      <c r="G9475" t="s">
        <v>414</v>
      </c>
      <c r="H9475" s="4">
        <v>45784.64503472222</v>
      </c>
      <c r="I9475" t="b">
        <v>0</v>
      </c>
      <c r="J9475" t="b">
        <v>0</v>
      </c>
      <c r="K9475" t="s">
        <v>414</v>
      </c>
      <c r="L9475" t="s">
        <v>22</v>
      </c>
      <c r="M9475">
        <v>48000</v>
      </c>
      <c r="O9475" t="s">
        <v>12374</v>
      </c>
    </row>
    <row r="9476" spans="1:16" x14ac:dyDescent="0.25">
      <c r="A9476" t="s">
        <v>139</v>
      </c>
      <c r="B9476" t="s">
        <v>12375</v>
      </c>
      <c r="C9476" t="s">
        <v>774</v>
      </c>
      <c r="D9476" t="s">
        <v>3972</v>
      </c>
      <c r="E9476" t="s">
        <v>51</v>
      </c>
      <c r="F9476" t="b">
        <v>0</v>
      </c>
      <c r="G9476" t="s">
        <v>41</v>
      </c>
      <c r="H9476" s="4">
        <v>45784.667060185187</v>
      </c>
      <c r="I9476" t="b">
        <v>0</v>
      </c>
      <c r="J9476" t="b">
        <v>0</v>
      </c>
      <c r="K9476" t="s">
        <v>24</v>
      </c>
      <c r="L9476" t="s">
        <v>36</v>
      </c>
      <c r="N9476">
        <v>62.139999389648438</v>
      </c>
      <c r="O9476" t="s">
        <v>396</v>
      </c>
      <c r="P9476" t="s">
        <v>12376</v>
      </c>
    </row>
    <row r="9477" spans="1:16" x14ac:dyDescent="0.25">
      <c r="A9477" t="s">
        <v>2</v>
      </c>
      <c r="B9477" t="s">
        <v>12377</v>
      </c>
      <c r="C9477" t="s">
        <v>357</v>
      </c>
      <c r="D9477" t="s">
        <v>3828</v>
      </c>
      <c r="E9477" t="s">
        <v>51</v>
      </c>
      <c r="F9477" t="b">
        <v>0</v>
      </c>
      <c r="G9477" t="s">
        <v>27</v>
      </c>
      <c r="H9477" s="4">
        <v>45784.669583333343</v>
      </c>
      <c r="I9477" t="b">
        <v>1</v>
      </c>
      <c r="J9477" t="b">
        <v>1</v>
      </c>
      <c r="K9477" t="s">
        <v>24</v>
      </c>
      <c r="L9477" t="s">
        <v>22</v>
      </c>
      <c r="M9477">
        <v>147500</v>
      </c>
      <c r="O9477" t="s">
        <v>12378</v>
      </c>
      <c r="P9477" t="s">
        <v>12379</v>
      </c>
    </row>
    <row r="9478" spans="1:16" x14ac:dyDescent="0.25">
      <c r="A9478" t="s">
        <v>0</v>
      </c>
      <c r="B9478" t="s">
        <v>2900</v>
      </c>
      <c r="C9478" t="s">
        <v>486</v>
      </c>
      <c r="D9478" t="s">
        <v>3828</v>
      </c>
      <c r="E9478" t="s">
        <v>20</v>
      </c>
      <c r="F9478" t="b">
        <v>0</v>
      </c>
      <c r="G9478" t="s">
        <v>27</v>
      </c>
      <c r="H9478" s="4">
        <v>45784.708460648151</v>
      </c>
      <c r="I9478" t="b">
        <v>0</v>
      </c>
      <c r="J9478" t="b">
        <v>1</v>
      </c>
      <c r="K9478" t="s">
        <v>24</v>
      </c>
      <c r="L9478" t="s">
        <v>22</v>
      </c>
      <c r="M9478">
        <v>85129.5</v>
      </c>
      <c r="O9478" t="s">
        <v>575</v>
      </c>
      <c r="P9478" t="s">
        <v>12380</v>
      </c>
    </row>
    <row r="9479" spans="1:16" x14ac:dyDescent="0.25">
      <c r="A9479" t="s">
        <v>0</v>
      </c>
      <c r="B9479" t="s">
        <v>12381</v>
      </c>
      <c r="C9479" t="s">
        <v>122</v>
      </c>
      <c r="D9479" t="s">
        <v>3972</v>
      </c>
      <c r="E9479" t="s">
        <v>51</v>
      </c>
      <c r="F9479" t="b">
        <v>0</v>
      </c>
      <c r="G9479" t="s">
        <v>52</v>
      </c>
      <c r="H9479" s="4">
        <v>45784.709502314807</v>
      </c>
      <c r="I9479" t="b">
        <v>0</v>
      </c>
      <c r="J9479" t="b">
        <v>0</v>
      </c>
      <c r="K9479" t="s">
        <v>24</v>
      </c>
      <c r="L9479" t="s">
        <v>36</v>
      </c>
      <c r="N9479">
        <v>72.5</v>
      </c>
      <c r="O9479" t="s">
        <v>741</v>
      </c>
      <c r="P9479" t="s">
        <v>12382</v>
      </c>
    </row>
    <row r="9480" spans="1:16" x14ac:dyDescent="0.25">
      <c r="A9480" t="s">
        <v>0</v>
      </c>
      <c r="B9480" t="s">
        <v>3127</v>
      </c>
      <c r="C9480" t="s">
        <v>73</v>
      </c>
      <c r="D9480" t="s">
        <v>3972</v>
      </c>
      <c r="E9480" t="s">
        <v>20</v>
      </c>
      <c r="F9480" t="b">
        <v>0</v>
      </c>
      <c r="G9480" t="s">
        <v>23</v>
      </c>
      <c r="H9480" s="4">
        <v>45784.748749999999</v>
      </c>
      <c r="I9480" t="b">
        <v>0</v>
      </c>
      <c r="J9480" t="b">
        <v>1</v>
      </c>
      <c r="K9480" t="s">
        <v>24</v>
      </c>
      <c r="L9480" t="s">
        <v>22</v>
      </c>
      <c r="M9480">
        <v>121625</v>
      </c>
      <c r="O9480" t="s">
        <v>5409</v>
      </c>
      <c r="P9480" t="s">
        <v>3627</v>
      </c>
    </row>
    <row r="9481" spans="1:16" x14ac:dyDescent="0.25">
      <c r="A9481" t="s">
        <v>0</v>
      </c>
      <c r="B9481" t="s">
        <v>0</v>
      </c>
      <c r="C9481" t="s">
        <v>1959</v>
      </c>
      <c r="D9481" t="s">
        <v>3972</v>
      </c>
      <c r="F9481" t="b">
        <v>0</v>
      </c>
      <c r="G9481" t="s">
        <v>41</v>
      </c>
      <c r="H9481" s="4">
        <v>45784.751909722218</v>
      </c>
      <c r="I9481" t="b">
        <v>0</v>
      </c>
      <c r="J9481" t="b">
        <v>1</v>
      </c>
      <c r="K9481" t="s">
        <v>24</v>
      </c>
      <c r="L9481" t="s">
        <v>22</v>
      </c>
      <c r="M9481">
        <v>90000</v>
      </c>
      <c r="O9481" t="s">
        <v>12383</v>
      </c>
      <c r="P9481" t="s">
        <v>12384</v>
      </c>
    </row>
    <row r="9482" spans="1:16" x14ac:dyDescent="0.25">
      <c r="A9482" t="s">
        <v>19</v>
      </c>
      <c r="B9482" t="s">
        <v>19</v>
      </c>
      <c r="C9482" t="s">
        <v>278</v>
      </c>
      <c r="D9482" t="s">
        <v>3972</v>
      </c>
      <c r="E9482" t="s">
        <v>20</v>
      </c>
      <c r="F9482" t="b">
        <v>0</v>
      </c>
      <c r="G9482" t="s">
        <v>23</v>
      </c>
      <c r="H9482" s="4">
        <v>45784.790798611109</v>
      </c>
      <c r="I9482" t="b">
        <v>0</v>
      </c>
      <c r="J9482" t="b">
        <v>0</v>
      </c>
      <c r="K9482" t="s">
        <v>24</v>
      </c>
      <c r="L9482" t="s">
        <v>22</v>
      </c>
      <c r="M9482">
        <v>145403.5</v>
      </c>
      <c r="O9482" t="s">
        <v>8778</v>
      </c>
      <c r="P9482" t="s">
        <v>8779</v>
      </c>
    </row>
    <row r="9483" spans="1:16" x14ac:dyDescent="0.25">
      <c r="A9483" t="s">
        <v>2</v>
      </c>
      <c r="B9483" t="s">
        <v>132</v>
      </c>
      <c r="C9483" t="s">
        <v>981</v>
      </c>
      <c r="D9483" t="s">
        <v>3600</v>
      </c>
      <c r="E9483" t="s">
        <v>51</v>
      </c>
      <c r="F9483" t="b">
        <v>0</v>
      </c>
      <c r="G9483" t="s">
        <v>27</v>
      </c>
      <c r="H9483" s="4">
        <v>45784.794571759259</v>
      </c>
      <c r="I9483" t="b">
        <v>1</v>
      </c>
      <c r="J9483" t="b">
        <v>0</v>
      </c>
      <c r="K9483" t="s">
        <v>24</v>
      </c>
      <c r="L9483" t="s">
        <v>36</v>
      </c>
      <c r="N9483">
        <v>57.5</v>
      </c>
      <c r="O9483" t="s">
        <v>2107</v>
      </c>
      <c r="P9483" t="s">
        <v>3078</v>
      </c>
    </row>
    <row r="9484" spans="1:16" x14ac:dyDescent="0.25">
      <c r="A9484" t="s">
        <v>2</v>
      </c>
      <c r="B9484" t="s">
        <v>7405</v>
      </c>
      <c r="C9484" t="s">
        <v>325</v>
      </c>
      <c r="D9484" t="s">
        <v>3828</v>
      </c>
      <c r="E9484" t="s">
        <v>20</v>
      </c>
      <c r="F9484" t="b">
        <v>0</v>
      </c>
      <c r="G9484" t="s">
        <v>41</v>
      </c>
      <c r="H9484" s="4">
        <v>45784.795069444437</v>
      </c>
      <c r="I9484" t="b">
        <v>0</v>
      </c>
      <c r="J9484" t="b">
        <v>1</v>
      </c>
      <c r="K9484" t="s">
        <v>24</v>
      </c>
      <c r="L9484" t="s">
        <v>22</v>
      </c>
      <c r="M9484">
        <v>72800</v>
      </c>
      <c r="O9484" t="s">
        <v>3848</v>
      </c>
      <c r="P9484" t="s">
        <v>12385</v>
      </c>
    </row>
    <row r="9485" spans="1:16" x14ac:dyDescent="0.25">
      <c r="A9485" t="s">
        <v>2</v>
      </c>
      <c r="B9485" t="s">
        <v>12386</v>
      </c>
      <c r="C9485" t="s">
        <v>1096</v>
      </c>
      <c r="D9485" t="s">
        <v>3600</v>
      </c>
      <c r="E9485" t="s">
        <v>51</v>
      </c>
      <c r="F9485" t="b">
        <v>0</v>
      </c>
      <c r="G9485" t="s">
        <v>41</v>
      </c>
      <c r="H9485" s="4">
        <v>45784.795069444437</v>
      </c>
      <c r="I9485" t="b">
        <v>0</v>
      </c>
      <c r="J9485" t="b">
        <v>0</v>
      </c>
      <c r="K9485" t="s">
        <v>24</v>
      </c>
      <c r="L9485" t="s">
        <v>36</v>
      </c>
      <c r="N9485">
        <v>65</v>
      </c>
      <c r="O9485" t="s">
        <v>2796</v>
      </c>
      <c r="P9485" t="s">
        <v>12387</v>
      </c>
    </row>
    <row r="9486" spans="1:16" x14ac:dyDescent="0.25">
      <c r="A9486" t="s">
        <v>28</v>
      </c>
      <c r="B9486" t="s">
        <v>12388</v>
      </c>
      <c r="C9486" t="s">
        <v>2245</v>
      </c>
      <c r="D9486" t="s">
        <v>3600</v>
      </c>
      <c r="E9486" t="s">
        <v>20</v>
      </c>
      <c r="F9486" t="b">
        <v>0</v>
      </c>
      <c r="G9486" t="s">
        <v>106</v>
      </c>
      <c r="H9486" s="4">
        <v>45784.798136574071</v>
      </c>
      <c r="I9486" t="b">
        <v>0</v>
      </c>
      <c r="J9486" t="b">
        <v>0</v>
      </c>
      <c r="K9486" t="s">
        <v>106</v>
      </c>
      <c r="L9486" t="s">
        <v>22</v>
      </c>
      <c r="M9486">
        <v>110000</v>
      </c>
      <c r="O9486" t="s">
        <v>2914</v>
      </c>
      <c r="P9486" t="s">
        <v>12389</v>
      </c>
    </row>
    <row r="9487" spans="1:16" x14ac:dyDescent="0.25">
      <c r="A9487" t="s">
        <v>25</v>
      </c>
      <c r="B9487" t="s">
        <v>1451</v>
      </c>
      <c r="C9487" t="s">
        <v>12390</v>
      </c>
      <c r="D9487" t="s">
        <v>3972</v>
      </c>
      <c r="E9487" t="s">
        <v>20</v>
      </c>
      <c r="F9487" t="b">
        <v>0</v>
      </c>
      <c r="G9487" t="s">
        <v>27</v>
      </c>
      <c r="H9487" s="4">
        <v>45784.833483796298</v>
      </c>
      <c r="I9487" t="b">
        <v>0</v>
      </c>
      <c r="J9487" t="b">
        <v>0</v>
      </c>
      <c r="K9487" t="s">
        <v>24</v>
      </c>
      <c r="L9487" t="s">
        <v>22</v>
      </c>
      <c r="M9487">
        <v>120000</v>
      </c>
      <c r="O9487" t="s">
        <v>12391</v>
      </c>
      <c r="P9487" t="s">
        <v>1671</v>
      </c>
    </row>
    <row r="9488" spans="1:16" x14ac:dyDescent="0.25">
      <c r="A9488" t="s">
        <v>2</v>
      </c>
      <c r="B9488" t="s">
        <v>12392</v>
      </c>
      <c r="C9488" t="s">
        <v>801</v>
      </c>
      <c r="D9488" t="s">
        <v>2208</v>
      </c>
      <c r="E9488" t="s">
        <v>20</v>
      </c>
      <c r="F9488" t="b">
        <v>0</v>
      </c>
      <c r="G9488" t="s">
        <v>27</v>
      </c>
      <c r="H9488" s="4">
        <v>45784.83625</v>
      </c>
      <c r="I9488" t="b">
        <v>1</v>
      </c>
      <c r="J9488" t="b">
        <v>1</v>
      </c>
      <c r="K9488" t="s">
        <v>24</v>
      </c>
      <c r="L9488" t="s">
        <v>22</v>
      </c>
      <c r="M9488">
        <v>105000</v>
      </c>
      <c r="O9488" t="s">
        <v>12393</v>
      </c>
      <c r="P9488" t="s">
        <v>12394</v>
      </c>
    </row>
    <row r="9489" spans="1:16" x14ac:dyDescent="0.25">
      <c r="A9489" t="s">
        <v>1</v>
      </c>
      <c r="B9489" t="s">
        <v>3366</v>
      </c>
      <c r="C9489" t="s">
        <v>300</v>
      </c>
      <c r="D9489" t="s">
        <v>3972</v>
      </c>
      <c r="E9489" t="s">
        <v>20</v>
      </c>
      <c r="F9489" t="b">
        <v>0</v>
      </c>
      <c r="G9489" t="s">
        <v>23</v>
      </c>
      <c r="H9489" s="4">
        <v>45784.87462962963</v>
      </c>
      <c r="I9489" t="b">
        <v>0</v>
      </c>
      <c r="J9489" t="b">
        <v>0</v>
      </c>
      <c r="K9489" t="s">
        <v>24</v>
      </c>
      <c r="L9489" t="s">
        <v>22</v>
      </c>
      <c r="M9489">
        <v>180000</v>
      </c>
      <c r="O9489" t="s">
        <v>729</v>
      </c>
      <c r="P9489" t="s">
        <v>12395</v>
      </c>
    </row>
    <row r="9490" spans="1:16" x14ac:dyDescent="0.25">
      <c r="A9490" t="s">
        <v>25</v>
      </c>
      <c r="B9490" t="s">
        <v>12396</v>
      </c>
      <c r="C9490" t="s">
        <v>1291</v>
      </c>
      <c r="D9490" t="s">
        <v>3956</v>
      </c>
      <c r="E9490" t="s">
        <v>20</v>
      </c>
      <c r="F9490" t="b">
        <v>0</v>
      </c>
      <c r="G9490" t="s">
        <v>1247</v>
      </c>
      <c r="H9490" s="4">
        <v>45784.909513888888</v>
      </c>
      <c r="I9490" t="b">
        <v>0</v>
      </c>
      <c r="J9490" t="b">
        <v>0</v>
      </c>
      <c r="K9490" t="s">
        <v>1247</v>
      </c>
      <c r="L9490" t="s">
        <v>36</v>
      </c>
      <c r="N9490">
        <v>49.720001220703118</v>
      </c>
      <c r="O9490" t="s">
        <v>513</v>
      </c>
      <c r="P9490" t="s">
        <v>12397</v>
      </c>
    </row>
    <row r="9491" spans="1:16" x14ac:dyDescent="0.25">
      <c r="A9491" t="s">
        <v>28</v>
      </c>
      <c r="B9491" t="s">
        <v>12398</v>
      </c>
      <c r="C9491" t="s">
        <v>213</v>
      </c>
      <c r="D9491" t="s">
        <v>3972</v>
      </c>
      <c r="E9491" t="s">
        <v>20</v>
      </c>
      <c r="F9491" t="b">
        <v>0</v>
      </c>
      <c r="G9491" t="s">
        <v>41</v>
      </c>
      <c r="H9491" s="4">
        <v>45784.918668981481</v>
      </c>
      <c r="I9491" t="b">
        <v>0</v>
      </c>
      <c r="J9491" t="b">
        <v>1</v>
      </c>
      <c r="K9491" t="s">
        <v>24</v>
      </c>
      <c r="L9491" t="s">
        <v>22</v>
      </c>
      <c r="M9491">
        <v>100000</v>
      </c>
      <c r="O9491" t="s">
        <v>3628</v>
      </c>
      <c r="P9491" t="s">
        <v>12399</v>
      </c>
    </row>
    <row r="9492" spans="1:16" x14ac:dyDescent="0.25">
      <c r="A9492" t="s">
        <v>2</v>
      </c>
      <c r="B9492" t="s">
        <v>674</v>
      </c>
      <c r="C9492" t="s">
        <v>166</v>
      </c>
      <c r="D9492" t="s">
        <v>2208</v>
      </c>
      <c r="E9492" t="s">
        <v>20</v>
      </c>
      <c r="F9492" t="b">
        <v>0</v>
      </c>
      <c r="G9492" t="s">
        <v>27</v>
      </c>
      <c r="H9492" s="4">
        <v>45784.919733796298</v>
      </c>
      <c r="I9492" t="b">
        <v>0</v>
      </c>
      <c r="J9492" t="b">
        <v>0</v>
      </c>
      <c r="K9492" t="s">
        <v>24</v>
      </c>
      <c r="L9492" t="s">
        <v>22</v>
      </c>
      <c r="M9492">
        <v>147500</v>
      </c>
      <c r="O9492" t="s">
        <v>5279</v>
      </c>
      <c r="P9492" t="s">
        <v>5280</v>
      </c>
    </row>
    <row r="9493" spans="1:16" x14ac:dyDescent="0.25">
      <c r="A9493" t="s">
        <v>139</v>
      </c>
      <c r="B9493" t="s">
        <v>12400</v>
      </c>
      <c r="C9493" t="s">
        <v>3072</v>
      </c>
      <c r="D9493" t="s">
        <v>3956</v>
      </c>
      <c r="E9493" t="s">
        <v>34</v>
      </c>
      <c r="F9493" t="b">
        <v>0</v>
      </c>
      <c r="G9493" t="s">
        <v>27</v>
      </c>
      <c r="H9493" s="4">
        <v>45784.959953703707</v>
      </c>
      <c r="I9493" t="b">
        <v>0</v>
      </c>
      <c r="J9493" t="b">
        <v>1</v>
      </c>
      <c r="K9493" t="s">
        <v>24</v>
      </c>
      <c r="L9493" t="s">
        <v>36</v>
      </c>
      <c r="N9493">
        <v>72.5</v>
      </c>
      <c r="O9493" t="s">
        <v>12401</v>
      </c>
      <c r="P9493" t="s">
        <v>447</v>
      </c>
    </row>
    <row r="9494" spans="1:16" x14ac:dyDescent="0.25">
      <c r="A9494" t="s">
        <v>2</v>
      </c>
      <c r="B9494" t="s">
        <v>12402</v>
      </c>
      <c r="C9494" t="s">
        <v>180</v>
      </c>
      <c r="D9494" t="s">
        <v>81</v>
      </c>
      <c r="E9494" t="s">
        <v>51</v>
      </c>
      <c r="F9494" t="b">
        <v>0</v>
      </c>
      <c r="G9494" t="s">
        <v>27</v>
      </c>
      <c r="H9494" s="4">
        <v>45784.961238425924</v>
      </c>
      <c r="I9494" t="b">
        <v>1</v>
      </c>
      <c r="J9494" t="b">
        <v>1</v>
      </c>
      <c r="K9494" t="s">
        <v>24</v>
      </c>
      <c r="L9494" t="s">
        <v>36</v>
      </c>
      <c r="N9494">
        <v>90</v>
      </c>
      <c r="O9494" t="s">
        <v>81</v>
      </c>
      <c r="P9494" t="s">
        <v>12403</v>
      </c>
    </row>
    <row r="9495" spans="1:16" x14ac:dyDescent="0.25">
      <c r="A9495" t="s">
        <v>2</v>
      </c>
      <c r="B9495" t="s">
        <v>12404</v>
      </c>
      <c r="C9495" t="s">
        <v>114</v>
      </c>
      <c r="D9495" t="s">
        <v>81</v>
      </c>
      <c r="E9495" t="s">
        <v>20</v>
      </c>
      <c r="F9495" t="b">
        <v>0</v>
      </c>
      <c r="G9495" t="s">
        <v>27</v>
      </c>
      <c r="H9495" s="4">
        <v>45784.961238425924</v>
      </c>
      <c r="I9495" t="b">
        <v>1</v>
      </c>
      <c r="J9495" t="b">
        <v>1</v>
      </c>
      <c r="K9495" t="s">
        <v>24</v>
      </c>
      <c r="L9495" t="s">
        <v>22</v>
      </c>
      <c r="M9495">
        <v>160000</v>
      </c>
      <c r="O9495" t="s">
        <v>81</v>
      </c>
      <c r="P9495" t="s">
        <v>1808</v>
      </c>
    </row>
    <row r="9496" spans="1:16" x14ac:dyDescent="0.25">
      <c r="A9496" t="s">
        <v>89</v>
      </c>
      <c r="B9496" t="s">
        <v>12405</v>
      </c>
      <c r="C9496" t="s">
        <v>140</v>
      </c>
      <c r="D9496" t="s">
        <v>3972</v>
      </c>
      <c r="E9496" t="s">
        <v>51</v>
      </c>
      <c r="F9496" t="b">
        <v>0</v>
      </c>
      <c r="G9496" t="s">
        <v>27</v>
      </c>
      <c r="H9496" s="4">
        <v>45784.961435185192</v>
      </c>
      <c r="I9496" t="b">
        <v>1</v>
      </c>
      <c r="J9496" t="b">
        <v>0</v>
      </c>
      <c r="K9496" t="s">
        <v>24</v>
      </c>
      <c r="L9496" t="s">
        <v>36</v>
      </c>
      <c r="N9496">
        <v>67.5</v>
      </c>
      <c r="O9496" t="s">
        <v>11981</v>
      </c>
      <c r="P9496" t="s">
        <v>12406</v>
      </c>
    </row>
    <row r="9497" spans="1:16" x14ac:dyDescent="0.25">
      <c r="A9497" t="s">
        <v>1</v>
      </c>
      <c r="B9497" t="s">
        <v>2859</v>
      </c>
      <c r="C9497" t="s">
        <v>143</v>
      </c>
      <c r="D9497" t="s">
        <v>3600</v>
      </c>
      <c r="E9497" t="s">
        <v>20</v>
      </c>
      <c r="F9497" t="b">
        <v>0</v>
      </c>
      <c r="G9497" t="s">
        <v>30</v>
      </c>
      <c r="H9497" s="4">
        <v>45784.96234953704</v>
      </c>
      <c r="I9497" t="b">
        <v>1</v>
      </c>
      <c r="J9497" t="b">
        <v>0</v>
      </c>
      <c r="K9497" t="s">
        <v>24</v>
      </c>
      <c r="L9497" t="s">
        <v>22</v>
      </c>
      <c r="M9497">
        <v>110000</v>
      </c>
      <c r="O9497" t="s">
        <v>12407</v>
      </c>
      <c r="P9497" t="s">
        <v>12408</v>
      </c>
    </row>
    <row r="9498" spans="1:16" x14ac:dyDescent="0.25">
      <c r="A9498" t="s">
        <v>2</v>
      </c>
      <c r="B9498" t="s">
        <v>2</v>
      </c>
      <c r="C9498" t="s">
        <v>12409</v>
      </c>
      <c r="D9498" t="s">
        <v>3972</v>
      </c>
      <c r="E9498" t="s">
        <v>20</v>
      </c>
      <c r="F9498" t="b">
        <v>0</v>
      </c>
      <c r="G9498" t="s">
        <v>30</v>
      </c>
      <c r="H9498" s="4">
        <v>45784.962384259263</v>
      </c>
      <c r="I9498" t="b">
        <v>1</v>
      </c>
      <c r="J9498" t="b">
        <v>1</v>
      </c>
      <c r="K9498" t="s">
        <v>24</v>
      </c>
      <c r="L9498" t="s">
        <v>22</v>
      </c>
      <c r="M9498">
        <v>150000</v>
      </c>
      <c r="O9498" t="s">
        <v>12410</v>
      </c>
      <c r="P9498" t="s">
        <v>55</v>
      </c>
    </row>
    <row r="9499" spans="1:16" x14ac:dyDescent="0.25">
      <c r="A9499" t="s">
        <v>0</v>
      </c>
      <c r="B9499" t="s">
        <v>288</v>
      </c>
      <c r="C9499" t="s">
        <v>1192</v>
      </c>
      <c r="D9499" t="s">
        <v>4013</v>
      </c>
      <c r="E9499" t="s">
        <v>20</v>
      </c>
      <c r="F9499" t="b">
        <v>0</v>
      </c>
      <c r="G9499" t="s">
        <v>27</v>
      </c>
      <c r="H9499" s="4">
        <v>45785.000127314823</v>
      </c>
      <c r="I9499" t="b">
        <v>1</v>
      </c>
      <c r="J9499" t="b">
        <v>1</v>
      </c>
      <c r="K9499" t="s">
        <v>24</v>
      </c>
      <c r="L9499" t="s">
        <v>22</v>
      </c>
      <c r="M9499">
        <v>79500</v>
      </c>
      <c r="O9499" t="s">
        <v>1120</v>
      </c>
      <c r="P9499" t="s">
        <v>3158</v>
      </c>
    </row>
    <row r="9500" spans="1:16" x14ac:dyDescent="0.25">
      <c r="A9500" t="s">
        <v>40</v>
      </c>
      <c r="B9500" t="s">
        <v>40</v>
      </c>
      <c r="C9500" t="s">
        <v>673</v>
      </c>
      <c r="D9500" t="s">
        <v>4013</v>
      </c>
      <c r="E9500" t="s">
        <v>20</v>
      </c>
      <c r="F9500" t="b">
        <v>0</v>
      </c>
      <c r="G9500" t="s">
        <v>41</v>
      </c>
      <c r="H9500" s="4">
        <v>45785.003310185188</v>
      </c>
      <c r="I9500" t="b">
        <v>1</v>
      </c>
      <c r="J9500" t="b">
        <v>0</v>
      </c>
      <c r="K9500" t="s">
        <v>24</v>
      </c>
      <c r="L9500" t="s">
        <v>22</v>
      </c>
      <c r="M9500">
        <v>149500</v>
      </c>
      <c r="O9500" t="s">
        <v>12411</v>
      </c>
      <c r="P9500" t="s">
        <v>12412</v>
      </c>
    </row>
    <row r="9501" spans="1:16" x14ac:dyDescent="0.25">
      <c r="A9501" t="s">
        <v>28</v>
      </c>
      <c r="B9501" t="s">
        <v>12413</v>
      </c>
      <c r="C9501" t="s">
        <v>10546</v>
      </c>
      <c r="D9501" t="s">
        <v>4013</v>
      </c>
      <c r="E9501" t="s">
        <v>20</v>
      </c>
      <c r="F9501" t="b">
        <v>0</v>
      </c>
      <c r="G9501" t="s">
        <v>106</v>
      </c>
      <c r="H9501" s="4">
        <v>45785.006516203714</v>
      </c>
      <c r="I9501" t="b">
        <v>0</v>
      </c>
      <c r="J9501" t="b">
        <v>1</v>
      </c>
      <c r="K9501" t="s">
        <v>106</v>
      </c>
      <c r="L9501" t="s">
        <v>22</v>
      </c>
      <c r="M9501">
        <v>237500</v>
      </c>
      <c r="O9501" t="s">
        <v>3465</v>
      </c>
      <c r="P9501" t="s">
        <v>12414</v>
      </c>
    </row>
    <row r="9502" spans="1:16" x14ac:dyDescent="0.25">
      <c r="A9502" t="s">
        <v>0</v>
      </c>
      <c r="B9502" t="s">
        <v>12415</v>
      </c>
      <c r="C9502" t="s">
        <v>315</v>
      </c>
      <c r="D9502" t="s">
        <v>3828</v>
      </c>
      <c r="E9502" t="s">
        <v>20</v>
      </c>
      <c r="F9502" t="b">
        <v>0</v>
      </c>
      <c r="G9502" t="s">
        <v>27</v>
      </c>
      <c r="H9502" s="4">
        <v>45785.083483796298</v>
      </c>
      <c r="I9502" t="b">
        <v>0</v>
      </c>
      <c r="J9502" t="b">
        <v>1</v>
      </c>
      <c r="K9502" t="s">
        <v>24</v>
      </c>
      <c r="L9502" t="s">
        <v>22</v>
      </c>
      <c r="M9502">
        <v>188000</v>
      </c>
      <c r="O9502" t="s">
        <v>5679</v>
      </c>
    </row>
    <row r="9503" spans="1:16" x14ac:dyDescent="0.25">
      <c r="A9503" t="s">
        <v>2</v>
      </c>
      <c r="B9503" t="s">
        <v>12416</v>
      </c>
      <c r="C9503" t="s">
        <v>503</v>
      </c>
      <c r="D9503" t="s">
        <v>3828</v>
      </c>
      <c r="E9503" t="s">
        <v>631</v>
      </c>
      <c r="F9503" t="b">
        <v>0</v>
      </c>
      <c r="G9503" t="s">
        <v>30</v>
      </c>
      <c r="H9503" s="4">
        <v>45785.087384259263</v>
      </c>
      <c r="I9503" t="b">
        <v>0</v>
      </c>
      <c r="J9503" t="b">
        <v>0</v>
      </c>
      <c r="K9503" t="s">
        <v>24</v>
      </c>
      <c r="L9503" t="s">
        <v>36</v>
      </c>
      <c r="N9503">
        <v>25</v>
      </c>
      <c r="O9503" t="s">
        <v>12417</v>
      </c>
      <c r="P9503" t="s">
        <v>149</v>
      </c>
    </row>
    <row r="9504" spans="1:16" x14ac:dyDescent="0.25">
      <c r="A9504" t="s">
        <v>0</v>
      </c>
      <c r="B9504" t="s">
        <v>12418</v>
      </c>
      <c r="C9504" t="s">
        <v>39</v>
      </c>
      <c r="D9504" t="s">
        <v>2208</v>
      </c>
      <c r="E9504" t="s">
        <v>20</v>
      </c>
      <c r="F9504" t="b">
        <v>1</v>
      </c>
      <c r="G9504" t="s">
        <v>30</v>
      </c>
      <c r="H9504" s="4">
        <v>45785.250902777778</v>
      </c>
      <c r="I9504" t="b">
        <v>0</v>
      </c>
      <c r="J9504" t="b">
        <v>1</v>
      </c>
      <c r="K9504" t="s">
        <v>24</v>
      </c>
      <c r="L9504" t="s">
        <v>22</v>
      </c>
      <c r="M9504">
        <v>82050</v>
      </c>
      <c r="O9504" t="s">
        <v>826</v>
      </c>
      <c r="P9504" t="s">
        <v>12419</v>
      </c>
    </row>
    <row r="9505" spans="1:16" x14ac:dyDescent="0.25">
      <c r="A9505" t="s">
        <v>28</v>
      </c>
      <c r="B9505" t="s">
        <v>12420</v>
      </c>
      <c r="C9505" t="s">
        <v>82</v>
      </c>
      <c r="D9505" t="s">
        <v>3972</v>
      </c>
      <c r="E9505" t="s">
        <v>20</v>
      </c>
      <c r="F9505" t="b">
        <v>0</v>
      </c>
      <c r="G9505" t="s">
        <v>27</v>
      </c>
      <c r="H9505" s="4">
        <v>45785.252881944441</v>
      </c>
      <c r="I9505" t="b">
        <v>0</v>
      </c>
      <c r="J9505" t="b">
        <v>1</v>
      </c>
      <c r="K9505" t="s">
        <v>24</v>
      </c>
      <c r="L9505" t="s">
        <v>22</v>
      </c>
      <c r="M9505">
        <v>170000</v>
      </c>
      <c r="O9505" t="s">
        <v>12421</v>
      </c>
      <c r="P9505" t="s">
        <v>12422</v>
      </c>
    </row>
    <row r="9506" spans="1:16" x14ac:dyDescent="0.25">
      <c r="A9506" t="s">
        <v>1</v>
      </c>
      <c r="B9506" t="s">
        <v>12423</v>
      </c>
      <c r="C9506" t="s">
        <v>8485</v>
      </c>
      <c r="D9506" t="s">
        <v>3978</v>
      </c>
      <c r="E9506" t="s">
        <v>20</v>
      </c>
      <c r="F9506" t="b">
        <v>0</v>
      </c>
      <c r="G9506" t="s">
        <v>52</v>
      </c>
      <c r="H9506" s="4">
        <v>45785.254293981481</v>
      </c>
      <c r="I9506" t="b">
        <v>0</v>
      </c>
      <c r="J9506" t="b">
        <v>0</v>
      </c>
      <c r="K9506" t="s">
        <v>24</v>
      </c>
      <c r="L9506" t="s">
        <v>22</v>
      </c>
      <c r="M9506">
        <v>120000</v>
      </c>
      <c r="O9506" t="s">
        <v>381</v>
      </c>
      <c r="P9506" t="s">
        <v>12424</v>
      </c>
    </row>
    <row r="9507" spans="1:16" x14ac:dyDescent="0.25">
      <c r="A9507" t="s">
        <v>1</v>
      </c>
      <c r="B9507" t="s">
        <v>12425</v>
      </c>
      <c r="C9507" t="s">
        <v>82</v>
      </c>
      <c r="D9507" t="s">
        <v>3600</v>
      </c>
      <c r="E9507" t="s">
        <v>20</v>
      </c>
      <c r="F9507" t="b">
        <v>0</v>
      </c>
      <c r="G9507" t="s">
        <v>27</v>
      </c>
      <c r="H9507" s="4">
        <v>45785.266018518523</v>
      </c>
      <c r="I9507" t="b">
        <v>0</v>
      </c>
      <c r="J9507" t="b">
        <v>0</v>
      </c>
      <c r="K9507" t="s">
        <v>24</v>
      </c>
      <c r="L9507" t="s">
        <v>22</v>
      </c>
      <c r="M9507">
        <v>210000</v>
      </c>
      <c r="O9507" t="s">
        <v>12426</v>
      </c>
      <c r="P9507" t="s">
        <v>11960</v>
      </c>
    </row>
    <row r="9508" spans="1:16" x14ac:dyDescent="0.25">
      <c r="A9508" t="s">
        <v>1</v>
      </c>
      <c r="B9508" t="s">
        <v>1</v>
      </c>
      <c r="C9508" t="s">
        <v>3238</v>
      </c>
      <c r="D9508" t="s">
        <v>3828</v>
      </c>
      <c r="E9508" t="s">
        <v>20</v>
      </c>
      <c r="F9508" t="b">
        <v>0</v>
      </c>
      <c r="G9508" t="s">
        <v>41</v>
      </c>
      <c r="H9508" s="4">
        <v>45785.266435185193</v>
      </c>
      <c r="I9508" t="b">
        <v>0</v>
      </c>
      <c r="J9508" t="b">
        <v>0</v>
      </c>
      <c r="K9508" t="s">
        <v>24</v>
      </c>
      <c r="L9508" t="s">
        <v>22</v>
      </c>
      <c r="M9508">
        <v>130000</v>
      </c>
      <c r="O9508" t="s">
        <v>4328</v>
      </c>
      <c r="P9508" t="s">
        <v>12427</v>
      </c>
    </row>
    <row r="9509" spans="1:16" x14ac:dyDescent="0.25">
      <c r="A9509" t="s">
        <v>1</v>
      </c>
      <c r="B9509" t="s">
        <v>1</v>
      </c>
      <c r="C9509" t="s">
        <v>3084</v>
      </c>
      <c r="D9509" t="s">
        <v>3828</v>
      </c>
      <c r="E9509" t="s">
        <v>20</v>
      </c>
      <c r="F9509" t="b">
        <v>0</v>
      </c>
      <c r="G9509" t="s">
        <v>30</v>
      </c>
      <c r="H9509" s="4">
        <v>45785.266817129632</v>
      </c>
      <c r="I9509" t="b">
        <v>0</v>
      </c>
      <c r="J9509" t="b">
        <v>1</v>
      </c>
      <c r="K9509" t="s">
        <v>24</v>
      </c>
      <c r="L9509" t="s">
        <v>22</v>
      </c>
      <c r="M9509">
        <v>104650</v>
      </c>
      <c r="O9509" t="s">
        <v>9047</v>
      </c>
      <c r="P9509" t="s">
        <v>12428</v>
      </c>
    </row>
    <row r="9510" spans="1:16" x14ac:dyDescent="0.25">
      <c r="A9510" t="s">
        <v>191</v>
      </c>
      <c r="B9510" t="s">
        <v>12429</v>
      </c>
      <c r="C9510" t="s">
        <v>622</v>
      </c>
      <c r="D9510" t="s">
        <v>3600</v>
      </c>
      <c r="E9510" t="s">
        <v>20</v>
      </c>
      <c r="F9510" t="b">
        <v>0</v>
      </c>
      <c r="G9510" t="s">
        <v>35</v>
      </c>
      <c r="H9510" s="4">
        <v>45785.279224537036</v>
      </c>
      <c r="I9510" t="b">
        <v>1</v>
      </c>
      <c r="J9510" t="b">
        <v>0</v>
      </c>
      <c r="K9510" t="s">
        <v>24</v>
      </c>
      <c r="L9510" t="s">
        <v>22</v>
      </c>
      <c r="M9510">
        <v>120000</v>
      </c>
      <c r="O9510" t="s">
        <v>2914</v>
      </c>
      <c r="P9510" t="s">
        <v>11499</v>
      </c>
    </row>
    <row r="9511" spans="1:16" x14ac:dyDescent="0.25">
      <c r="A9511" t="s">
        <v>0</v>
      </c>
      <c r="B9511" t="s">
        <v>1290</v>
      </c>
      <c r="C9511" t="s">
        <v>4507</v>
      </c>
      <c r="D9511" t="s">
        <v>12430</v>
      </c>
      <c r="E9511" t="s">
        <v>20</v>
      </c>
      <c r="F9511" t="b">
        <v>0</v>
      </c>
      <c r="G9511" t="s">
        <v>106</v>
      </c>
      <c r="H9511" s="4">
        <v>45785.283032407409</v>
      </c>
      <c r="I9511" t="b">
        <v>1</v>
      </c>
      <c r="J9511" t="b">
        <v>0</v>
      </c>
      <c r="K9511" t="s">
        <v>106</v>
      </c>
      <c r="L9511" t="s">
        <v>22</v>
      </c>
      <c r="M9511">
        <v>70000</v>
      </c>
      <c r="O9511" t="s">
        <v>3470</v>
      </c>
      <c r="P9511" t="s">
        <v>951</v>
      </c>
    </row>
    <row r="9512" spans="1:16" x14ac:dyDescent="0.25">
      <c r="A9512" t="s">
        <v>40</v>
      </c>
      <c r="B9512" t="s">
        <v>2410</v>
      </c>
      <c r="C9512" t="s">
        <v>4316</v>
      </c>
      <c r="D9512" t="s">
        <v>3108</v>
      </c>
      <c r="E9512" t="s">
        <v>20</v>
      </c>
      <c r="F9512" t="b">
        <v>0</v>
      </c>
      <c r="G9512" t="s">
        <v>4317</v>
      </c>
      <c r="H9512" s="4">
        <v>45785.294328703712</v>
      </c>
      <c r="I9512" t="b">
        <v>1</v>
      </c>
      <c r="J9512" t="b">
        <v>0</v>
      </c>
      <c r="K9512" t="s">
        <v>4317</v>
      </c>
      <c r="L9512" t="s">
        <v>22</v>
      </c>
      <c r="M9512">
        <v>24000</v>
      </c>
      <c r="O9512" t="s">
        <v>2018</v>
      </c>
      <c r="P9512" t="s">
        <v>4318</v>
      </c>
    </row>
    <row r="9513" spans="1:16" x14ac:dyDescent="0.25">
      <c r="A9513" t="s">
        <v>0</v>
      </c>
      <c r="B9513" t="s">
        <v>12431</v>
      </c>
      <c r="C9513" t="s">
        <v>10132</v>
      </c>
      <c r="D9513" t="s">
        <v>1214</v>
      </c>
      <c r="F9513" t="b">
        <v>0</v>
      </c>
      <c r="G9513" t="s">
        <v>1247</v>
      </c>
      <c r="H9513" s="4">
        <v>45785.303611111107</v>
      </c>
      <c r="I9513" t="b">
        <v>0</v>
      </c>
      <c r="J9513" t="b">
        <v>0</v>
      </c>
      <c r="K9513" t="s">
        <v>1247</v>
      </c>
      <c r="L9513" t="s">
        <v>22</v>
      </c>
      <c r="M9513">
        <v>50000</v>
      </c>
      <c r="O9513" t="s">
        <v>1214</v>
      </c>
      <c r="P9513" t="s">
        <v>464</v>
      </c>
    </row>
    <row r="9514" spans="1:16" x14ac:dyDescent="0.25">
      <c r="A9514" t="s">
        <v>1</v>
      </c>
      <c r="B9514" t="s">
        <v>467</v>
      </c>
      <c r="C9514" t="s">
        <v>39</v>
      </c>
      <c r="D9514" t="s">
        <v>7657</v>
      </c>
      <c r="E9514" t="s">
        <v>20</v>
      </c>
      <c r="F9514" t="b">
        <v>1</v>
      </c>
      <c r="G9514" t="s">
        <v>1094</v>
      </c>
      <c r="H9514" s="4">
        <v>45785.307256944441</v>
      </c>
      <c r="I9514" t="b">
        <v>0</v>
      </c>
      <c r="J9514" t="b">
        <v>0</v>
      </c>
      <c r="K9514" t="s">
        <v>1094</v>
      </c>
      <c r="L9514" t="s">
        <v>22</v>
      </c>
      <c r="M9514">
        <v>90000</v>
      </c>
      <c r="O9514" t="s">
        <v>2232</v>
      </c>
      <c r="P9514" t="s">
        <v>12432</v>
      </c>
    </row>
    <row r="9515" spans="1:16" x14ac:dyDescent="0.25">
      <c r="A9515" t="s">
        <v>1</v>
      </c>
      <c r="B9515" t="s">
        <v>12433</v>
      </c>
      <c r="C9515" t="s">
        <v>39</v>
      </c>
      <c r="D9515" t="s">
        <v>7657</v>
      </c>
      <c r="E9515" t="s">
        <v>20</v>
      </c>
      <c r="F9515" t="b">
        <v>1</v>
      </c>
      <c r="G9515" t="s">
        <v>2134</v>
      </c>
      <c r="H9515" s="4">
        <v>45785.308981481481</v>
      </c>
      <c r="I9515" t="b">
        <v>0</v>
      </c>
      <c r="J9515" t="b">
        <v>0</v>
      </c>
      <c r="K9515" t="s">
        <v>2134</v>
      </c>
      <c r="L9515" t="s">
        <v>22</v>
      </c>
      <c r="M9515">
        <v>445000</v>
      </c>
      <c r="O9515" t="s">
        <v>822</v>
      </c>
      <c r="P9515" t="s">
        <v>302</v>
      </c>
    </row>
    <row r="9516" spans="1:16" x14ac:dyDescent="0.25">
      <c r="A9516" t="s">
        <v>2</v>
      </c>
      <c r="B9516" t="s">
        <v>439</v>
      </c>
      <c r="C9516" t="s">
        <v>2640</v>
      </c>
      <c r="D9516" t="s">
        <v>4121</v>
      </c>
      <c r="E9516" t="s">
        <v>20</v>
      </c>
      <c r="F9516" t="b">
        <v>0</v>
      </c>
      <c r="G9516" t="s">
        <v>2641</v>
      </c>
      <c r="H9516" s="4">
        <v>45785.310659722221</v>
      </c>
      <c r="I9516" t="b">
        <v>0</v>
      </c>
      <c r="J9516" t="b">
        <v>0</v>
      </c>
      <c r="K9516" t="s">
        <v>2641</v>
      </c>
      <c r="L9516" t="s">
        <v>36</v>
      </c>
      <c r="N9516">
        <v>46.550003051757813</v>
      </c>
      <c r="O9516" t="s">
        <v>2944</v>
      </c>
      <c r="P9516" t="s">
        <v>9542</v>
      </c>
    </row>
    <row r="9517" spans="1:16" x14ac:dyDescent="0.25">
      <c r="A9517" t="s">
        <v>139</v>
      </c>
      <c r="B9517" t="s">
        <v>12434</v>
      </c>
      <c r="C9517" t="s">
        <v>12435</v>
      </c>
      <c r="D9517" t="s">
        <v>12436</v>
      </c>
      <c r="E9517" t="s">
        <v>20</v>
      </c>
      <c r="F9517" t="b">
        <v>0</v>
      </c>
      <c r="G9517" t="s">
        <v>5253</v>
      </c>
      <c r="H9517" s="4">
        <v>45785.312210648153</v>
      </c>
      <c r="I9517" t="b">
        <v>0</v>
      </c>
      <c r="J9517" t="b">
        <v>0</v>
      </c>
      <c r="K9517" t="s">
        <v>5253</v>
      </c>
      <c r="L9517" t="s">
        <v>22</v>
      </c>
      <c r="M9517">
        <v>75000</v>
      </c>
      <c r="O9517" t="s">
        <v>12437</v>
      </c>
    </row>
    <row r="9518" spans="1:16" x14ac:dyDescent="0.25">
      <c r="A9518" t="s">
        <v>25</v>
      </c>
      <c r="B9518" t="s">
        <v>25</v>
      </c>
      <c r="C9518" t="s">
        <v>12438</v>
      </c>
      <c r="D9518" t="s">
        <v>3969</v>
      </c>
      <c r="E9518" t="s">
        <v>20</v>
      </c>
      <c r="F9518" t="b">
        <v>0</v>
      </c>
      <c r="G9518" t="s">
        <v>1420</v>
      </c>
      <c r="H9518" s="4">
        <v>45785.330706018518</v>
      </c>
      <c r="I9518" t="b">
        <v>1</v>
      </c>
      <c r="J9518" t="b">
        <v>0</v>
      </c>
      <c r="K9518" t="s">
        <v>1420</v>
      </c>
      <c r="L9518" t="s">
        <v>22</v>
      </c>
      <c r="M9518">
        <v>100000</v>
      </c>
      <c r="O9518" t="s">
        <v>12439</v>
      </c>
      <c r="P9518" t="s">
        <v>12440</v>
      </c>
    </row>
    <row r="9519" spans="1:16" x14ac:dyDescent="0.25">
      <c r="A9519" t="s">
        <v>40</v>
      </c>
      <c r="B9519" t="s">
        <v>12441</v>
      </c>
      <c r="C9519" t="s">
        <v>1291</v>
      </c>
      <c r="D9519" t="s">
        <v>3956</v>
      </c>
      <c r="E9519" t="s">
        <v>20</v>
      </c>
      <c r="F9519" t="b">
        <v>0</v>
      </c>
      <c r="G9519" t="s">
        <v>1247</v>
      </c>
      <c r="H9519" s="4">
        <v>45785.34547453704</v>
      </c>
      <c r="I9519" t="b">
        <v>0</v>
      </c>
      <c r="J9519" t="b">
        <v>0</v>
      </c>
      <c r="K9519" t="s">
        <v>1247</v>
      </c>
      <c r="L9519" t="s">
        <v>36</v>
      </c>
      <c r="N9519">
        <v>9.3350000381469727</v>
      </c>
      <c r="O9519" t="s">
        <v>162</v>
      </c>
      <c r="P9519" t="s">
        <v>2608</v>
      </c>
    </row>
    <row r="9520" spans="1:16" x14ac:dyDescent="0.25">
      <c r="A9520" t="s">
        <v>1</v>
      </c>
      <c r="B9520" t="s">
        <v>10656</v>
      </c>
      <c r="C9520" t="s">
        <v>9564</v>
      </c>
      <c r="D9520" t="s">
        <v>3956</v>
      </c>
      <c r="E9520" t="s">
        <v>20</v>
      </c>
      <c r="F9520" t="b">
        <v>0</v>
      </c>
      <c r="G9520" t="s">
        <v>27</v>
      </c>
      <c r="H9520" s="4">
        <v>45785.34952546296</v>
      </c>
      <c r="I9520" t="b">
        <v>0</v>
      </c>
      <c r="J9520" t="b">
        <v>1</v>
      </c>
      <c r="K9520" t="s">
        <v>24</v>
      </c>
      <c r="L9520" t="s">
        <v>36</v>
      </c>
      <c r="N9520">
        <v>51.239997863769531</v>
      </c>
      <c r="O9520" t="s">
        <v>12442</v>
      </c>
      <c r="P9520" t="s">
        <v>8977</v>
      </c>
    </row>
    <row r="9521" spans="1:16" x14ac:dyDescent="0.25">
      <c r="A9521" t="s">
        <v>0</v>
      </c>
      <c r="B9521" t="s">
        <v>8592</v>
      </c>
      <c r="C9521" t="s">
        <v>12443</v>
      </c>
      <c r="D9521" t="s">
        <v>3956</v>
      </c>
      <c r="E9521" t="s">
        <v>20</v>
      </c>
      <c r="F9521" t="b">
        <v>0</v>
      </c>
      <c r="G9521" t="s">
        <v>23</v>
      </c>
      <c r="H9521" s="4">
        <v>45785.351423611108</v>
      </c>
      <c r="I9521" t="b">
        <v>0</v>
      </c>
      <c r="J9521" t="b">
        <v>1</v>
      </c>
      <c r="K9521" t="s">
        <v>24</v>
      </c>
      <c r="L9521" t="s">
        <v>36</v>
      </c>
      <c r="N9521">
        <v>18.815000534057621</v>
      </c>
      <c r="O9521" t="s">
        <v>8593</v>
      </c>
      <c r="P9521" t="s">
        <v>119</v>
      </c>
    </row>
    <row r="9522" spans="1:16" x14ac:dyDescent="0.25">
      <c r="A9522" t="s">
        <v>19</v>
      </c>
      <c r="B9522" t="s">
        <v>12444</v>
      </c>
      <c r="C9522" t="s">
        <v>2640</v>
      </c>
      <c r="D9522" t="s">
        <v>3956</v>
      </c>
      <c r="E9522" t="s">
        <v>20</v>
      </c>
      <c r="F9522" t="b">
        <v>0</v>
      </c>
      <c r="G9522" t="s">
        <v>2641</v>
      </c>
      <c r="H9522" s="4">
        <v>45785.352268518523</v>
      </c>
      <c r="I9522" t="b">
        <v>0</v>
      </c>
      <c r="J9522" t="b">
        <v>0</v>
      </c>
      <c r="K9522" t="s">
        <v>2641</v>
      </c>
      <c r="L9522" t="s">
        <v>36</v>
      </c>
      <c r="N9522">
        <v>15.239999771118161</v>
      </c>
      <c r="O9522" t="s">
        <v>7551</v>
      </c>
    </row>
    <row r="9523" spans="1:16" x14ac:dyDescent="0.25">
      <c r="A9523" t="s">
        <v>40</v>
      </c>
      <c r="B9523" t="s">
        <v>12445</v>
      </c>
      <c r="C9523" t="s">
        <v>106</v>
      </c>
      <c r="D9523" t="s">
        <v>4034</v>
      </c>
      <c r="E9523" t="s">
        <v>20</v>
      </c>
      <c r="F9523" t="b">
        <v>0</v>
      </c>
      <c r="G9523" t="s">
        <v>106</v>
      </c>
      <c r="H9523" s="4">
        <v>45785.366446759261</v>
      </c>
      <c r="I9523" t="b">
        <v>1</v>
      </c>
      <c r="J9523" t="b">
        <v>0</v>
      </c>
      <c r="K9523" t="s">
        <v>106</v>
      </c>
      <c r="L9523" t="s">
        <v>22</v>
      </c>
      <c r="M9523">
        <v>134449.5</v>
      </c>
      <c r="O9523" t="s">
        <v>12446</v>
      </c>
      <c r="P9523" t="s">
        <v>8691</v>
      </c>
    </row>
    <row r="9524" spans="1:16" x14ac:dyDescent="0.25">
      <c r="A9524" t="s">
        <v>139</v>
      </c>
      <c r="B9524" t="s">
        <v>12447</v>
      </c>
      <c r="C9524" t="s">
        <v>2246</v>
      </c>
      <c r="D9524" t="s">
        <v>5698</v>
      </c>
      <c r="E9524" t="s">
        <v>20</v>
      </c>
      <c r="F9524" t="b">
        <v>0</v>
      </c>
      <c r="G9524" t="s">
        <v>30</v>
      </c>
      <c r="H9524" s="4">
        <v>45785.375972222217</v>
      </c>
      <c r="I9524" t="b">
        <v>0</v>
      </c>
      <c r="J9524" t="b">
        <v>1</v>
      </c>
      <c r="K9524" t="s">
        <v>24</v>
      </c>
      <c r="L9524" t="s">
        <v>22</v>
      </c>
      <c r="M9524">
        <v>117500</v>
      </c>
      <c r="O9524" t="s">
        <v>2619</v>
      </c>
      <c r="P9524" t="s">
        <v>12448</v>
      </c>
    </row>
    <row r="9525" spans="1:16" x14ac:dyDescent="0.25">
      <c r="A9525" t="s">
        <v>28</v>
      </c>
      <c r="B9525" t="s">
        <v>12449</v>
      </c>
      <c r="C9525" t="s">
        <v>820</v>
      </c>
      <c r="D9525" t="s">
        <v>4034</v>
      </c>
      <c r="E9525" t="s">
        <v>20</v>
      </c>
      <c r="F9525" t="b">
        <v>0</v>
      </c>
      <c r="G9525" t="s">
        <v>820</v>
      </c>
      <c r="H9525" s="4">
        <v>45785.382106481477</v>
      </c>
      <c r="I9525" t="b">
        <v>0</v>
      </c>
      <c r="J9525" t="b">
        <v>0</v>
      </c>
      <c r="K9525" t="s">
        <v>820</v>
      </c>
      <c r="L9525" t="s">
        <v>22</v>
      </c>
      <c r="M9525">
        <v>80000</v>
      </c>
      <c r="O9525" t="s">
        <v>5618</v>
      </c>
      <c r="P9525" t="s">
        <v>12450</v>
      </c>
    </row>
    <row r="9526" spans="1:16" x14ac:dyDescent="0.25">
      <c r="A9526" t="s">
        <v>139</v>
      </c>
      <c r="B9526" t="s">
        <v>12451</v>
      </c>
      <c r="C9526" t="s">
        <v>39</v>
      </c>
      <c r="D9526" t="s">
        <v>7657</v>
      </c>
      <c r="E9526" t="s">
        <v>20</v>
      </c>
      <c r="F9526" t="b">
        <v>1</v>
      </c>
      <c r="G9526" t="s">
        <v>2039</v>
      </c>
      <c r="H9526" s="4">
        <v>45785.39166666667</v>
      </c>
      <c r="I9526" t="b">
        <v>0</v>
      </c>
      <c r="J9526" t="b">
        <v>0</v>
      </c>
      <c r="K9526" t="s">
        <v>2039</v>
      </c>
      <c r="L9526" t="s">
        <v>22</v>
      </c>
      <c r="M9526">
        <v>60000</v>
      </c>
      <c r="O9526" t="s">
        <v>239</v>
      </c>
      <c r="P9526" t="s">
        <v>709</v>
      </c>
    </row>
    <row r="9527" spans="1:16" x14ac:dyDescent="0.25">
      <c r="A9527" t="s">
        <v>2</v>
      </c>
      <c r="B9527" t="s">
        <v>1571</v>
      </c>
      <c r="C9527" t="s">
        <v>9392</v>
      </c>
      <c r="D9527" t="s">
        <v>12452</v>
      </c>
      <c r="E9527" t="s">
        <v>219</v>
      </c>
      <c r="F9527" t="b">
        <v>0</v>
      </c>
      <c r="G9527" t="s">
        <v>27</v>
      </c>
      <c r="H9527" s="4">
        <v>45785.392407407409</v>
      </c>
      <c r="I9527" t="b">
        <v>0</v>
      </c>
      <c r="J9527" t="b">
        <v>1</v>
      </c>
      <c r="K9527" t="s">
        <v>24</v>
      </c>
      <c r="L9527" t="s">
        <v>36</v>
      </c>
      <c r="N9527">
        <v>40</v>
      </c>
      <c r="O9527" t="s">
        <v>3863</v>
      </c>
      <c r="P9527" t="s">
        <v>12453</v>
      </c>
    </row>
    <row r="9528" spans="1:16" x14ac:dyDescent="0.25">
      <c r="A9528" t="s">
        <v>0</v>
      </c>
      <c r="B9528" t="s">
        <v>0</v>
      </c>
      <c r="C9528" t="s">
        <v>39</v>
      </c>
      <c r="D9528" t="s">
        <v>2208</v>
      </c>
      <c r="E9528" t="s">
        <v>20</v>
      </c>
      <c r="F9528" t="b">
        <v>1</v>
      </c>
      <c r="G9528" t="s">
        <v>52</v>
      </c>
      <c r="H9528" s="4">
        <v>45785.432453703703</v>
      </c>
      <c r="I9528" t="b">
        <v>0</v>
      </c>
      <c r="J9528" t="b">
        <v>1</v>
      </c>
      <c r="K9528" t="s">
        <v>24</v>
      </c>
      <c r="L9528" t="s">
        <v>22</v>
      </c>
      <c r="M9528">
        <v>100000</v>
      </c>
      <c r="O9528" t="s">
        <v>12454</v>
      </c>
      <c r="P9528" t="s">
        <v>12455</v>
      </c>
    </row>
    <row r="9529" spans="1:16" x14ac:dyDescent="0.25">
      <c r="A9529" t="s">
        <v>19</v>
      </c>
      <c r="B9529" t="s">
        <v>12456</v>
      </c>
      <c r="C9529" t="s">
        <v>39</v>
      </c>
      <c r="D9529" t="s">
        <v>3828</v>
      </c>
      <c r="E9529" t="s">
        <v>20</v>
      </c>
      <c r="F9529" t="b">
        <v>1</v>
      </c>
      <c r="G9529" t="s">
        <v>27</v>
      </c>
      <c r="H9529" s="4">
        <v>45785.432800925933</v>
      </c>
      <c r="I9529" t="b">
        <v>0</v>
      </c>
      <c r="J9529" t="b">
        <v>1</v>
      </c>
      <c r="K9529" t="s">
        <v>24</v>
      </c>
      <c r="L9529" t="s">
        <v>22</v>
      </c>
      <c r="M9529">
        <v>166860</v>
      </c>
      <c r="O9529" t="s">
        <v>254</v>
      </c>
      <c r="P9529" t="s">
        <v>302</v>
      </c>
    </row>
    <row r="9530" spans="1:16" x14ac:dyDescent="0.25">
      <c r="A9530" t="s">
        <v>40</v>
      </c>
      <c r="B9530" t="s">
        <v>12457</v>
      </c>
      <c r="C9530" t="s">
        <v>71</v>
      </c>
      <c r="D9530" t="s">
        <v>2208</v>
      </c>
      <c r="E9530" t="s">
        <v>20</v>
      </c>
      <c r="F9530" t="b">
        <v>0</v>
      </c>
      <c r="G9530" t="s">
        <v>27</v>
      </c>
      <c r="H9530" s="4">
        <v>45785.434074074074</v>
      </c>
      <c r="I9530" t="b">
        <v>0</v>
      </c>
      <c r="J9530" t="b">
        <v>1</v>
      </c>
      <c r="K9530" t="s">
        <v>24</v>
      </c>
      <c r="L9530" t="s">
        <v>22</v>
      </c>
      <c r="M9530">
        <v>231500</v>
      </c>
      <c r="O9530" t="s">
        <v>405</v>
      </c>
      <c r="P9530" t="s">
        <v>9013</v>
      </c>
    </row>
    <row r="9531" spans="1:16" x14ac:dyDescent="0.25">
      <c r="A9531" t="s">
        <v>0</v>
      </c>
      <c r="B9531" t="s">
        <v>12458</v>
      </c>
      <c r="C9531" t="s">
        <v>12459</v>
      </c>
      <c r="D9531" t="s">
        <v>3956</v>
      </c>
      <c r="E9531" t="s">
        <v>34</v>
      </c>
      <c r="F9531" t="b">
        <v>0</v>
      </c>
      <c r="G9531" t="s">
        <v>27</v>
      </c>
      <c r="H9531" s="4">
        <v>45785.458460648151</v>
      </c>
      <c r="I9531" t="b">
        <v>0</v>
      </c>
      <c r="J9531" t="b">
        <v>1</v>
      </c>
      <c r="K9531" t="s">
        <v>24</v>
      </c>
      <c r="L9531" t="s">
        <v>36</v>
      </c>
      <c r="N9531">
        <v>22.694999694824219</v>
      </c>
      <c r="O9531" t="s">
        <v>2508</v>
      </c>
      <c r="P9531" t="s">
        <v>2423</v>
      </c>
    </row>
    <row r="9532" spans="1:16" x14ac:dyDescent="0.25">
      <c r="A9532" t="s">
        <v>0</v>
      </c>
      <c r="B9532" t="s">
        <v>12460</v>
      </c>
      <c r="C9532" t="s">
        <v>298</v>
      </c>
      <c r="D9532" t="s">
        <v>4909</v>
      </c>
      <c r="E9532" t="s">
        <v>20</v>
      </c>
      <c r="F9532" t="b">
        <v>0</v>
      </c>
      <c r="G9532" t="s">
        <v>298</v>
      </c>
      <c r="H9532" s="4">
        <v>45785.491805555554</v>
      </c>
      <c r="I9532" t="b">
        <v>0</v>
      </c>
      <c r="J9532" t="b">
        <v>0</v>
      </c>
      <c r="K9532" t="s">
        <v>298</v>
      </c>
      <c r="L9532" t="s">
        <v>22</v>
      </c>
      <c r="M9532">
        <v>64271.5</v>
      </c>
      <c r="O9532" t="s">
        <v>6908</v>
      </c>
      <c r="P9532" t="s">
        <v>632</v>
      </c>
    </row>
    <row r="9533" spans="1:16" x14ac:dyDescent="0.25">
      <c r="A9533" t="s">
        <v>25</v>
      </c>
      <c r="B9533" t="s">
        <v>12461</v>
      </c>
      <c r="C9533" t="s">
        <v>1268</v>
      </c>
      <c r="D9533" t="s">
        <v>4909</v>
      </c>
      <c r="E9533" t="s">
        <v>20</v>
      </c>
      <c r="F9533" t="b">
        <v>0</v>
      </c>
      <c r="G9533" t="s">
        <v>1268</v>
      </c>
      <c r="H9533" s="4">
        <v>45785.510046296287</v>
      </c>
      <c r="I9533" t="b">
        <v>0</v>
      </c>
      <c r="J9533" t="b">
        <v>0</v>
      </c>
      <c r="K9533" t="s">
        <v>1268</v>
      </c>
      <c r="L9533" t="s">
        <v>22</v>
      </c>
      <c r="M9533">
        <v>64271.5</v>
      </c>
      <c r="O9533" t="s">
        <v>11449</v>
      </c>
      <c r="P9533" t="s">
        <v>12462</v>
      </c>
    </row>
    <row r="9534" spans="1:16" x14ac:dyDescent="0.25">
      <c r="A9534" t="s">
        <v>0</v>
      </c>
      <c r="B9534" t="s">
        <v>12463</v>
      </c>
      <c r="C9534" t="s">
        <v>3578</v>
      </c>
      <c r="D9534" t="s">
        <v>3828</v>
      </c>
      <c r="E9534" t="s">
        <v>20</v>
      </c>
      <c r="F9534" t="b">
        <v>0</v>
      </c>
      <c r="G9534" t="s">
        <v>27</v>
      </c>
      <c r="H9534" s="4">
        <v>45785.541689814818</v>
      </c>
      <c r="I9534" t="b">
        <v>0</v>
      </c>
      <c r="J9534" t="b">
        <v>0</v>
      </c>
      <c r="K9534" t="s">
        <v>24</v>
      </c>
      <c r="L9534" t="s">
        <v>22</v>
      </c>
      <c r="M9534">
        <v>125000</v>
      </c>
      <c r="O9534" t="s">
        <v>12464</v>
      </c>
      <c r="P9534" t="s">
        <v>12465</v>
      </c>
    </row>
    <row r="9535" spans="1:16" x14ac:dyDescent="0.25">
      <c r="A9535" t="s">
        <v>1</v>
      </c>
      <c r="B9535" t="s">
        <v>1</v>
      </c>
      <c r="C9535" t="s">
        <v>2064</v>
      </c>
      <c r="D9535" t="s">
        <v>3828</v>
      </c>
      <c r="E9535" t="s">
        <v>20</v>
      </c>
      <c r="F9535" t="b">
        <v>0</v>
      </c>
      <c r="G9535" t="s">
        <v>41</v>
      </c>
      <c r="H9535" s="4">
        <v>45785.55810185185</v>
      </c>
      <c r="I9535" t="b">
        <v>0</v>
      </c>
      <c r="J9535" t="b">
        <v>0</v>
      </c>
      <c r="K9535" t="s">
        <v>24</v>
      </c>
      <c r="L9535" t="s">
        <v>22</v>
      </c>
      <c r="M9535">
        <v>134749</v>
      </c>
      <c r="O9535" t="s">
        <v>2065</v>
      </c>
      <c r="P9535" t="s">
        <v>10798</v>
      </c>
    </row>
    <row r="9536" spans="1:16" x14ac:dyDescent="0.25">
      <c r="A9536" t="s">
        <v>25</v>
      </c>
      <c r="B9536" t="s">
        <v>12466</v>
      </c>
      <c r="C9536" t="s">
        <v>203</v>
      </c>
      <c r="D9536" t="s">
        <v>3972</v>
      </c>
      <c r="E9536" t="s">
        <v>20</v>
      </c>
      <c r="F9536" t="b">
        <v>0</v>
      </c>
      <c r="G9536" t="s">
        <v>23</v>
      </c>
      <c r="H9536" s="4">
        <v>45785.55972222222</v>
      </c>
      <c r="I9536" t="b">
        <v>1</v>
      </c>
      <c r="J9536" t="b">
        <v>0</v>
      </c>
      <c r="K9536" t="s">
        <v>24</v>
      </c>
      <c r="L9536" t="s">
        <v>36</v>
      </c>
      <c r="N9536">
        <v>55</v>
      </c>
      <c r="O9536" t="s">
        <v>741</v>
      </c>
      <c r="P9536" t="s">
        <v>12467</v>
      </c>
    </row>
    <row r="9537" spans="1:16" x14ac:dyDescent="0.25">
      <c r="A9537" t="s">
        <v>2</v>
      </c>
      <c r="B9537" t="s">
        <v>12468</v>
      </c>
      <c r="C9537" t="s">
        <v>670</v>
      </c>
      <c r="D9537" t="s">
        <v>3972</v>
      </c>
      <c r="E9537" t="s">
        <v>20</v>
      </c>
      <c r="F9537" t="b">
        <v>0</v>
      </c>
      <c r="G9537" t="s">
        <v>35</v>
      </c>
      <c r="H9537" s="4">
        <v>45785.570960648147</v>
      </c>
      <c r="I9537" t="b">
        <v>0</v>
      </c>
      <c r="J9537" t="b">
        <v>0</v>
      </c>
      <c r="K9537" t="s">
        <v>24</v>
      </c>
      <c r="L9537" t="s">
        <v>36</v>
      </c>
      <c r="N9537">
        <v>23</v>
      </c>
      <c r="O9537" t="s">
        <v>1584</v>
      </c>
    </row>
    <row r="9538" spans="1:16" x14ac:dyDescent="0.25">
      <c r="A9538" t="s">
        <v>0</v>
      </c>
      <c r="B9538" t="s">
        <v>7466</v>
      </c>
      <c r="C9538" t="s">
        <v>859</v>
      </c>
      <c r="D9538" t="s">
        <v>3956</v>
      </c>
      <c r="E9538" t="s">
        <v>20</v>
      </c>
      <c r="F9538" t="b">
        <v>0</v>
      </c>
      <c r="G9538" t="s">
        <v>27</v>
      </c>
      <c r="H9538" s="4">
        <v>45785.583518518521</v>
      </c>
      <c r="I9538" t="b">
        <v>0</v>
      </c>
      <c r="J9538" t="b">
        <v>1</v>
      </c>
      <c r="K9538" t="s">
        <v>24</v>
      </c>
      <c r="L9538" t="s">
        <v>36</v>
      </c>
      <c r="N9538">
        <v>24.014999389648441</v>
      </c>
      <c r="O9538" t="s">
        <v>7467</v>
      </c>
      <c r="P9538" t="s">
        <v>1304</v>
      </c>
    </row>
    <row r="9539" spans="1:16" x14ac:dyDescent="0.25">
      <c r="A9539" t="s">
        <v>2</v>
      </c>
      <c r="B9539" t="s">
        <v>170</v>
      </c>
      <c r="C9539" t="s">
        <v>570</v>
      </c>
      <c r="D9539" t="s">
        <v>3956</v>
      </c>
      <c r="E9539" t="s">
        <v>20</v>
      </c>
      <c r="F9539" t="b">
        <v>0</v>
      </c>
      <c r="G9539" t="s">
        <v>27</v>
      </c>
      <c r="H9539" s="4">
        <v>45785.60052083333</v>
      </c>
      <c r="I9539" t="b">
        <v>0</v>
      </c>
      <c r="J9539" t="b">
        <v>0</v>
      </c>
      <c r="K9539" t="s">
        <v>24</v>
      </c>
      <c r="L9539" t="s">
        <v>36</v>
      </c>
      <c r="N9539">
        <v>54.31500244140625</v>
      </c>
      <c r="O9539" t="s">
        <v>229</v>
      </c>
      <c r="P9539" t="s">
        <v>12469</v>
      </c>
    </row>
    <row r="9540" spans="1:16" x14ac:dyDescent="0.25">
      <c r="A9540" t="s">
        <v>1</v>
      </c>
      <c r="B9540" t="s">
        <v>7995</v>
      </c>
      <c r="C9540" t="s">
        <v>3716</v>
      </c>
      <c r="D9540" t="s">
        <v>3972</v>
      </c>
      <c r="E9540" t="s">
        <v>105</v>
      </c>
      <c r="F9540" t="b">
        <v>0</v>
      </c>
      <c r="G9540" t="s">
        <v>35</v>
      </c>
      <c r="H9540" s="4">
        <v>45785.625671296293</v>
      </c>
      <c r="I9540" t="b">
        <v>0</v>
      </c>
      <c r="J9540" t="b">
        <v>1</v>
      </c>
      <c r="K9540" t="s">
        <v>24</v>
      </c>
      <c r="L9540" t="s">
        <v>22</v>
      </c>
      <c r="M9540">
        <v>165000</v>
      </c>
      <c r="O9540" t="s">
        <v>3272</v>
      </c>
      <c r="P9540" t="s">
        <v>958</v>
      </c>
    </row>
    <row r="9541" spans="1:16" x14ac:dyDescent="0.25">
      <c r="A9541" t="s">
        <v>19</v>
      </c>
      <c r="B9541" t="s">
        <v>12470</v>
      </c>
      <c r="C9541" t="s">
        <v>213</v>
      </c>
      <c r="D9541" t="s">
        <v>3972</v>
      </c>
      <c r="E9541" t="s">
        <v>20</v>
      </c>
      <c r="F9541" t="b">
        <v>0</v>
      </c>
      <c r="G9541" t="s">
        <v>35</v>
      </c>
      <c r="H9541" s="4">
        <v>45785.654247685183</v>
      </c>
      <c r="I9541" t="b">
        <v>0</v>
      </c>
      <c r="J9541" t="b">
        <v>0</v>
      </c>
      <c r="K9541" t="s">
        <v>24</v>
      </c>
      <c r="L9541" t="s">
        <v>36</v>
      </c>
      <c r="N9541">
        <v>80</v>
      </c>
      <c r="O9541" t="s">
        <v>74</v>
      </c>
      <c r="P9541" t="s">
        <v>2147</v>
      </c>
    </row>
    <row r="9542" spans="1:16" x14ac:dyDescent="0.25">
      <c r="A9542" t="s">
        <v>1</v>
      </c>
      <c r="B9542" t="s">
        <v>1716</v>
      </c>
      <c r="C9542" t="s">
        <v>143</v>
      </c>
      <c r="D9542" t="s">
        <v>3828</v>
      </c>
      <c r="E9542" t="s">
        <v>51</v>
      </c>
      <c r="F9542" t="b">
        <v>0</v>
      </c>
      <c r="G9542" t="s">
        <v>35</v>
      </c>
      <c r="H9542" s="4">
        <v>45785.667280092603</v>
      </c>
      <c r="I9542" t="b">
        <v>0</v>
      </c>
      <c r="J9542" t="b">
        <v>1</v>
      </c>
      <c r="K9542" t="s">
        <v>24</v>
      </c>
      <c r="L9542" t="s">
        <v>36</v>
      </c>
      <c r="N9542">
        <v>55.880001068115227</v>
      </c>
      <c r="O9542" t="s">
        <v>3317</v>
      </c>
      <c r="P9542" t="s">
        <v>12471</v>
      </c>
    </row>
    <row r="9543" spans="1:16" x14ac:dyDescent="0.25">
      <c r="A9543" t="s">
        <v>0</v>
      </c>
      <c r="B9543" t="s">
        <v>12472</v>
      </c>
      <c r="C9543" t="s">
        <v>160</v>
      </c>
      <c r="D9543" t="s">
        <v>3828</v>
      </c>
      <c r="E9543" t="s">
        <v>51</v>
      </c>
      <c r="F9543" t="b">
        <v>0</v>
      </c>
      <c r="G9543" t="s">
        <v>52</v>
      </c>
      <c r="H9543" s="4">
        <v>45785.724120370367</v>
      </c>
      <c r="I9543" t="b">
        <v>1</v>
      </c>
      <c r="J9543" t="b">
        <v>1</v>
      </c>
      <c r="K9543" t="s">
        <v>24</v>
      </c>
      <c r="L9543" t="s">
        <v>36</v>
      </c>
      <c r="N9543">
        <v>55</v>
      </c>
      <c r="O9543" t="s">
        <v>12473</v>
      </c>
      <c r="P9543" t="s">
        <v>12474</v>
      </c>
    </row>
    <row r="9544" spans="1:16" x14ac:dyDescent="0.25">
      <c r="A9544" t="s">
        <v>2</v>
      </c>
      <c r="B9544" t="s">
        <v>2</v>
      </c>
      <c r="C9544" t="s">
        <v>1008</v>
      </c>
      <c r="D9544" t="s">
        <v>2208</v>
      </c>
      <c r="E9544" t="s">
        <v>20</v>
      </c>
      <c r="F9544" t="b">
        <v>0</v>
      </c>
      <c r="G9544" t="s">
        <v>27</v>
      </c>
      <c r="H9544" s="4">
        <v>45785.725474537037</v>
      </c>
      <c r="I9544" t="b">
        <v>0</v>
      </c>
      <c r="J9544" t="b">
        <v>0</v>
      </c>
      <c r="K9544" t="s">
        <v>24</v>
      </c>
      <c r="L9544" t="s">
        <v>22</v>
      </c>
      <c r="M9544">
        <v>95000</v>
      </c>
      <c r="O9544" t="s">
        <v>12475</v>
      </c>
      <c r="P9544" t="s">
        <v>12476</v>
      </c>
    </row>
    <row r="9545" spans="1:16" x14ac:dyDescent="0.25">
      <c r="A9545" t="s">
        <v>0</v>
      </c>
      <c r="B9545" t="s">
        <v>12477</v>
      </c>
      <c r="C9545" t="s">
        <v>12478</v>
      </c>
      <c r="D9545" t="s">
        <v>3828</v>
      </c>
      <c r="E9545" t="s">
        <v>51</v>
      </c>
      <c r="F9545" t="b">
        <v>0</v>
      </c>
      <c r="G9545" t="s">
        <v>35</v>
      </c>
      <c r="H9545" s="4">
        <v>45785.750613425917</v>
      </c>
      <c r="I9545" t="b">
        <v>0</v>
      </c>
      <c r="J9545" t="b">
        <v>1</v>
      </c>
      <c r="K9545" t="s">
        <v>24</v>
      </c>
      <c r="L9545" t="s">
        <v>36</v>
      </c>
      <c r="N9545">
        <v>28</v>
      </c>
      <c r="O9545" t="s">
        <v>12479</v>
      </c>
      <c r="P9545" t="s">
        <v>12480</v>
      </c>
    </row>
    <row r="9546" spans="1:16" x14ac:dyDescent="0.25">
      <c r="A9546" t="s">
        <v>0</v>
      </c>
      <c r="B9546" t="s">
        <v>12481</v>
      </c>
      <c r="C9546" t="s">
        <v>820</v>
      </c>
      <c r="D9546" t="s">
        <v>4909</v>
      </c>
      <c r="E9546" t="s">
        <v>20</v>
      </c>
      <c r="F9546" t="b">
        <v>0</v>
      </c>
      <c r="G9546" t="s">
        <v>820</v>
      </c>
      <c r="H9546" s="4">
        <v>45785.757233796299</v>
      </c>
      <c r="I9546" t="b">
        <v>0</v>
      </c>
      <c r="J9546" t="b">
        <v>0</v>
      </c>
      <c r="K9546" t="s">
        <v>820</v>
      </c>
      <c r="L9546" t="s">
        <v>22</v>
      </c>
      <c r="M9546">
        <v>42847.5</v>
      </c>
      <c r="O9546" t="s">
        <v>12482</v>
      </c>
      <c r="P9546" t="s">
        <v>863</v>
      </c>
    </row>
    <row r="9547" spans="1:16" x14ac:dyDescent="0.25">
      <c r="A9547" t="s">
        <v>1</v>
      </c>
      <c r="B9547" t="s">
        <v>10769</v>
      </c>
      <c r="C9547" t="s">
        <v>192</v>
      </c>
      <c r="D9547" t="s">
        <v>4083</v>
      </c>
      <c r="E9547" t="s">
        <v>20</v>
      </c>
      <c r="F9547" t="b">
        <v>0</v>
      </c>
      <c r="G9547" t="s">
        <v>23</v>
      </c>
      <c r="H9547" s="4">
        <v>45785.768333333333</v>
      </c>
      <c r="I9547" t="b">
        <v>0</v>
      </c>
      <c r="J9547" t="b">
        <v>0</v>
      </c>
      <c r="K9547" t="s">
        <v>24</v>
      </c>
      <c r="L9547" t="s">
        <v>22</v>
      </c>
      <c r="M9547">
        <v>210000</v>
      </c>
      <c r="O9547" t="s">
        <v>1308</v>
      </c>
      <c r="P9547" t="s">
        <v>10770</v>
      </c>
    </row>
    <row r="9548" spans="1:16" x14ac:dyDescent="0.25">
      <c r="A9548" t="s">
        <v>2</v>
      </c>
      <c r="B9548" t="s">
        <v>12483</v>
      </c>
      <c r="C9548" t="s">
        <v>73</v>
      </c>
      <c r="D9548" t="s">
        <v>3600</v>
      </c>
      <c r="E9548" t="s">
        <v>51</v>
      </c>
      <c r="F9548" t="b">
        <v>0</v>
      </c>
      <c r="G9548" t="s">
        <v>23</v>
      </c>
      <c r="H9548" s="4">
        <v>45785.768368055556</v>
      </c>
      <c r="I9548" t="b">
        <v>1</v>
      </c>
      <c r="J9548" t="b">
        <v>0</v>
      </c>
      <c r="K9548" t="s">
        <v>24</v>
      </c>
      <c r="L9548" t="s">
        <v>36</v>
      </c>
      <c r="N9548">
        <v>55</v>
      </c>
      <c r="O9548" t="s">
        <v>12484</v>
      </c>
      <c r="P9548" t="s">
        <v>1165</v>
      </c>
    </row>
    <row r="9549" spans="1:16" x14ac:dyDescent="0.25">
      <c r="A9549" t="s">
        <v>25</v>
      </c>
      <c r="B9549" t="s">
        <v>25</v>
      </c>
      <c r="C9549" t="s">
        <v>180</v>
      </c>
      <c r="D9549" t="s">
        <v>3972</v>
      </c>
      <c r="E9549" t="s">
        <v>20</v>
      </c>
      <c r="F9549" t="b">
        <v>0</v>
      </c>
      <c r="G9549" t="s">
        <v>41</v>
      </c>
      <c r="H9549" s="4">
        <v>45785.792071759257</v>
      </c>
      <c r="I9549" t="b">
        <v>1</v>
      </c>
      <c r="J9549" t="b">
        <v>1</v>
      </c>
      <c r="K9549" t="s">
        <v>24</v>
      </c>
      <c r="L9549" t="s">
        <v>22</v>
      </c>
      <c r="M9549">
        <v>88582</v>
      </c>
      <c r="O9549" t="s">
        <v>8097</v>
      </c>
      <c r="P9549" t="s">
        <v>48</v>
      </c>
    </row>
    <row r="9550" spans="1:16" x14ac:dyDescent="0.25">
      <c r="A9550" t="s">
        <v>19</v>
      </c>
      <c r="B9550" t="s">
        <v>12485</v>
      </c>
      <c r="C9550" t="s">
        <v>1118</v>
      </c>
      <c r="D9550" t="s">
        <v>12486</v>
      </c>
      <c r="E9550" t="s">
        <v>20</v>
      </c>
      <c r="F9550" t="b">
        <v>0</v>
      </c>
      <c r="G9550" t="s">
        <v>23</v>
      </c>
      <c r="H9550" s="4">
        <v>45785.809629629628</v>
      </c>
      <c r="I9550" t="b">
        <v>0</v>
      </c>
      <c r="J9550" t="b">
        <v>1</v>
      </c>
      <c r="K9550" t="s">
        <v>24</v>
      </c>
      <c r="L9550" t="s">
        <v>22</v>
      </c>
      <c r="M9550">
        <v>200000</v>
      </c>
      <c r="O9550" t="s">
        <v>2959</v>
      </c>
      <c r="P9550" t="s">
        <v>302</v>
      </c>
    </row>
    <row r="9551" spans="1:16" x14ac:dyDescent="0.25">
      <c r="A9551" t="s">
        <v>0</v>
      </c>
      <c r="B9551" t="s">
        <v>11730</v>
      </c>
      <c r="C9551" t="s">
        <v>536</v>
      </c>
      <c r="D9551" t="s">
        <v>9676</v>
      </c>
      <c r="E9551" t="s">
        <v>20</v>
      </c>
      <c r="F9551" t="b">
        <v>0</v>
      </c>
      <c r="G9551" t="s">
        <v>23</v>
      </c>
      <c r="H9551" s="4">
        <v>45785.851388888892</v>
      </c>
      <c r="I9551" t="b">
        <v>0</v>
      </c>
      <c r="J9551" t="b">
        <v>0</v>
      </c>
      <c r="K9551" t="s">
        <v>24</v>
      </c>
      <c r="L9551" t="s">
        <v>36</v>
      </c>
      <c r="N9551">
        <v>30</v>
      </c>
      <c r="O9551" t="s">
        <v>11732</v>
      </c>
    </row>
    <row r="9552" spans="1:16" x14ac:dyDescent="0.25">
      <c r="A9552" t="s">
        <v>28</v>
      </c>
      <c r="B9552" t="s">
        <v>12487</v>
      </c>
      <c r="C9552" t="s">
        <v>1008</v>
      </c>
      <c r="D9552" t="s">
        <v>2208</v>
      </c>
      <c r="E9552" t="s">
        <v>20</v>
      </c>
      <c r="F9552" t="b">
        <v>0</v>
      </c>
      <c r="G9552" t="s">
        <v>23</v>
      </c>
      <c r="H9552" s="4">
        <v>45785.851585648154</v>
      </c>
      <c r="I9552" t="b">
        <v>0</v>
      </c>
      <c r="J9552" t="b">
        <v>1</v>
      </c>
      <c r="K9552" t="s">
        <v>24</v>
      </c>
      <c r="L9552" t="s">
        <v>22</v>
      </c>
      <c r="M9552">
        <v>201500</v>
      </c>
      <c r="O9552" t="s">
        <v>11117</v>
      </c>
      <c r="P9552" t="s">
        <v>12488</v>
      </c>
    </row>
    <row r="9553" spans="1:16" x14ac:dyDescent="0.25">
      <c r="A9553" t="s">
        <v>0</v>
      </c>
      <c r="B9553" t="s">
        <v>288</v>
      </c>
      <c r="C9553" t="s">
        <v>94</v>
      </c>
      <c r="D9553" t="s">
        <v>3972</v>
      </c>
      <c r="E9553" t="s">
        <v>20</v>
      </c>
      <c r="F9553" t="b">
        <v>0</v>
      </c>
      <c r="G9553" t="s">
        <v>30</v>
      </c>
      <c r="H9553" s="4">
        <v>45785.875949074078</v>
      </c>
      <c r="I9553" t="b">
        <v>0</v>
      </c>
      <c r="J9553" t="b">
        <v>1</v>
      </c>
      <c r="K9553" t="s">
        <v>24</v>
      </c>
      <c r="L9553" t="s">
        <v>36</v>
      </c>
      <c r="N9553">
        <v>23.5</v>
      </c>
      <c r="O9553" t="s">
        <v>3341</v>
      </c>
      <c r="P9553" t="s">
        <v>280</v>
      </c>
    </row>
    <row r="9554" spans="1:16" x14ac:dyDescent="0.25">
      <c r="A9554" t="s">
        <v>2</v>
      </c>
      <c r="B9554" t="s">
        <v>12489</v>
      </c>
      <c r="C9554" t="s">
        <v>985</v>
      </c>
      <c r="D9554" t="s">
        <v>3972</v>
      </c>
      <c r="E9554" t="s">
        <v>51</v>
      </c>
      <c r="F9554" t="b">
        <v>0</v>
      </c>
      <c r="G9554" t="s">
        <v>27</v>
      </c>
      <c r="H9554" s="4">
        <v>45785.892187500001</v>
      </c>
      <c r="I9554" t="b">
        <v>1</v>
      </c>
      <c r="J9554" t="b">
        <v>0</v>
      </c>
      <c r="K9554" t="s">
        <v>24</v>
      </c>
      <c r="L9554" t="s">
        <v>36</v>
      </c>
      <c r="N9554">
        <v>62.5</v>
      </c>
      <c r="O9554" t="s">
        <v>81</v>
      </c>
      <c r="P9554" t="s">
        <v>12490</v>
      </c>
    </row>
    <row r="9555" spans="1:16" x14ac:dyDescent="0.25">
      <c r="A9555" t="s">
        <v>2</v>
      </c>
      <c r="B9555" t="s">
        <v>5087</v>
      </c>
      <c r="C9555" t="s">
        <v>449</v>
      </c>
      <c r="D9555" t="s">
        <v>2208</v>
      </c>
      <c r="E9555" t="s">
        <v>20</v>
      </c>
      <c r="F9555" t="b">
        <v>0</v>
      </c>
      <c r="G9555" t="s">
        <v>27</v>
      </c>
      <c r="H9555" s="4">
        <v>45785.892187500001</v>
      </c>
      <c r="I9555" t="b">
        <v>0</v>
      </c>
      <c r="J9555" t="b">
        <v>0</v>
      </c>
      <c r="K9555" t="s">
        <v>24</v>
      </c>
      <c r="L9555" t="s">
        <v>22</v>
      </c>
      <c r="M9555">
        <v>88582</v>
      </c>
      <c r="O9555" t="s">
        <v>11353</v>
      </c>
      <c r="P9555" t="s">
        <v>11354</v>
      </c>
    </row>
    <row r="9556" spans="1:16" x14ac:dyDescent="0.25">
      <c r="A9556" t="s">
        <v>40</v>
      </c>
      <c r="B9556" t="s">
        <v>40</v>
      </c>
      <c r="C9556" t="s">
        <v>12491</v>
      </c>
      <c r="D9556" t="s">
        <v>4411</v>
      </c>
      <c r="E9556" t="s">
        <v>20</v>
      </c>
      <c r="F9556" t="b">
        <v>0</v>
      </c>
      <c r="G9556" t="s">
        <v>35</v>
      </c>
      <c r="H9556" s="4">
        <v>45785.904409722221</v>
      </c>
      <c r="I9556" t="b">
        <v>0</v>
      </c>
      <c r="J9556" t="b">
        <v>1</v>
      </c>
      <c r="K9556" t="s">
        <v>24</v>
      </c>
      <c r="L9556" t="s">
        <v>36</v>
      </c>
      <c r="N9556">
        <v>51.229999542236328</v>
      </c>
      <c r="O9556" t="s">
        <v>59</v>
      </c>
      <c r="P9556" t="s">
        <v>137</v>
      </c>
    </row>
    <row r="9557" spans="1:16" x14ac:dyDescent="0.25">
      <c r="A9557" t="s">
        <v>2</v>
      </c>
      <c r="B9557" t="s">
        <v>307</v>
      </c>
      <c r="C9557" t="s">
        <v>121</v>
      </c>
      <c r="D9557" t="s">
        <v>4177</v>
      </c>
      <c r="E9557" t="s">
        <v>20</v>
      </c>
      <c r="F9557" t="b">
        <v>0</v>
      </c>
      <c r="G9557" t="s">
        <v>27</v>
      </c>
      <c r="H9557" s="4">
        <v>45785.933807870373</v>
      </c>
      <c r="I9557" t="b">
        <v>0</v>
      </c>
      <c r="J9557" t="b">
        <v>1</v>
      </c>
      <c r="K9557" t="s">
        <v>24</v>
      </c>
      <c r="L9557" t="s">
        <v>22</v>
      </c>
      <c r="M9557">
        <v>207000</v>
      </c>
      <c r="O9557" t="s">
        <v>59</v>
      </c>
      <c r="P9557" t="s">
        <v>137</v>
      </c>
    </row>
    <row r="9558" spans="1:16" x14ac:dyDescent="0.25">
      <c r="A9558" t="s">
        <v>2</v>
      </c>
      <c r="B9558" t="s">
        <v>307</v>
      </c>
      <c r="C9558" t="s">
        <v>380</v>
      </c>
      <c r="D9558" t="s">
        <v>4177</v>
      </c>
      <c r="E9558" t="s">
        <v>20</v>
      </c>
      <c r="F9558" t="b">
        <v>0</v>
      </c>
      <c r="G9558" t="s">
        <v>41</v>
      </c>
      <c r="H9558" s="4">
        <v>45785.93440972222</v>
      </c>
      <c r="I9558" t="b">
        <v>0</v>
      </c>
      <c r="J9558" t="b">
        <v>1</v>
      </c>
      <c r="K9558" t="s">
        <v>24</v>
      </c>
      <c r="L9558" t="s">
        <v>22</v>
      </c>
      <c r="M9558">
        <v>207000</v>
      </c>
      <c r="O9558" t="s">
        <v>59</v>
      </c>
      <c r="P9558" t="s">
        <v>137</v>
      </c>
    </row>
    <row r="9559" spans="1:16" x14ac:dyDescent="0.25">
      <c r="A9559" t="s">
        <v>1</v>
      </c>
      <c r="B9559" t="s">
        <v>467</v>
      </c>
      <c r="C9559" t="s">
        <v>1025</v>
      </c>
      <c r="D9559" t="s">
        <v>3972</v>
      </c>
      <c r="E9559" t="s">
        <v>51</v>
      </c>
      <c r="F9559" t="b">
        <v>0</v>
      </c>
      <c r="G9559" t="s">
        <v>27</v>
      </c>
      <c r="H9559" s="4">
        <v>45785.97446759259</v>
      </c>
      <c r="I9559" t="b">
        <v>0</v>
      </c>
      <c r="J9559" t="b">
        <v>0</v>
      </c>
      <c r="K9559" t="s">
        <v>24</v>
      </c>
      <c r="L9559" t="s">
        <v>36</v>
      </c>
      <c r="N9559">
        <v>76</v>
      </c>
      <c r="O9559" t="s">
        <v>12492</v>
      </c>
      <c r="P9559" t="s">
        <v>12267</v>
      </c>
    </row>
    <row r="9560" spans="1:16" x14ac:dyDescent="0.25">
      <c r="A9560" t="s">
        <v>0</v>
      </c>
      <c r="B9560" t="s">
        <v>565</v>
      </c>
      <c r="C9560" t="s">
        <v>87</v>
      </c>
      <c r="D9560" t="s">
        <v>3972</v>
      </c>
      <c r="E9560" t="s">
        <v>20</v>
      </c>
      <c r="F9560" t="b">
        <v>0</v>
      </c>
      <c r="G9560" t="s">
        <v>30</v>
      </c>
      <c r="H9560" s="4">
        <v>45785.975185185183</v>
      </c>
      <c r="I9560" t="b">
        <v>0</v>
      </c>
      <c r="J9560" t="b">
        <v>1</v>
      </c>
      <c r="K9560" t="s">
        <v>24</v>
      </c>
      <c r="L9560" t="s">
        <v>36</v>
      </c>
      <c r="N9560">
        <v>28.5</v>
      </c>
      <c r="O9560" t="s">
        <v>1136</v>
      </c>
      <c r="P9560" t="s">
        <v>496</v>
      </c>
    </row>
    <row r="9561" spans="1:16" x14ac:dyDescent="0.25">
      <c r="A9561" t="s">
        <v>2</v>
      </c>
      <c r="B9561" t="s">
        <v>307</v>
      </c>
      <c r="C9561" t="s">
        <v>12493</v>
      </c>
      <c r="D9561" t="s">
        <v>4177</v>
      </c>
      <c r="E9561" t="s">
        <v>20</v>
      </c>
      <c r="F9561" t="b">
        <v>0</v>
      </c>
      <c r="G9561" t="s">
        <v>41</v>
      </c>
      <c r="H9561" s="4">
        <v>45785.976064814808</v>
      </c>
      <c r="I9561" t="b">
        <v>0</v>
      </c>
      <c r="J9561" t="b">
        <v>1</v>
      </c>
      <c r="K9561" t="s">
        <v>24</v>
      </c>
      <c r="L9561" t="s">
        <v>22</v>
      </c>
      <c r="M9561">
        <v>207000</v>
      </c>
      <c r="O9561" t="s">
        <v>59</v>
      </c>
      <c r="P9561" t="s">
        <v>137</v>
      </c>
    </row>
    <row r="9562" spans="1:16" x14ac:dyDescent="0.25">
      <c r="A9562" t="s">
        <v>0</v>
      </c>
      <c r="B9562" t="s">
        <v>12494</v>
      </c>
      <c r="C9562" t="s">
        <v>829</v>
      </c>
      <c r="D9562" t="s">
        <v>5534</v>
      </c>
      <c r="E9562" t="s">
        <v>20</v>
      </c>
      <c r="F9562" t="b">
        <v>0</v>
      </c>
      <c r="G9562" t="s">
        <v>27</v>
      </c>
      <c r="H9562" s="4">
        <v>45786.0000462963</v>
      </c>
      <c r="I9562" t="b">
        <v>1</v>
      </c>
      <c r="J9562" t="b">
        <v>1</v>
      </c>
      <c r="K9562" t="s">
        <v>24</v>
      </c>
      <c r="L9562" t="s">
        <v>22</v>
      </c>
      <c r="M9562">
        <v>88582</v>
      </c>
      <c r="O9562" t="s">
        <v>1066</v>
      </c>
      <c r="P9562" t="s">
        <v>12495</v>
      </c>
    </row>
    <row r="9563" spans="1:16" x14ac:dyDescent="0.25">
      <c r="A9563" t="s">
        <v>0</v>
      </c>
      <c r="B9563" t="s">
        <v>12496</v>
      </c>
      <c r="C9563" t="s">
        <v>39</v>
      </c>
      <c r="D9563" t="s">
        <v>12497</v>
      </c>
      <c r="E9563" t="s">
        <v>20</v>
      </c>
      <c r="F9563" t="b">
        <v>1</v>
      </c>
      <c r="G9563" t="s">
        <v>27</v>
      </c>
      <c r="H9563" s="4">
        <v>45786.000138888892</v>
      </c>
      <c r="I9563" t="b">
        <v>0</v>
      </c>
      <c r="J9563" t="b">
        <v>1</v>
      </c>
      <c r="K9563" t="s">
        <v>24</v>
      </c>
      <c r="L9563" t="s">
        <v>22</v>
      </c>
      <c r="M9563">
        <v>50000</v>
      </c>
      <c r="O9563" t="s">
        <v>12498</v>
      </c>
      <c r="P9563" t="s">
        <v>1374</v>
      </c>
    </row>
    <row r="9564" spans="1:16" x14ac:dyDescent="0.25">
      <c r="A9564" t="s">
        <v>25</v>
      </c>
      <c r="B9564" t="s">
        <v>25</v>
      </c>
      <c r="C9564" t="s">
        <v>180</v>
      </c>
      <c r="D9564" t="s">
        <v>3828</v>
      </c>
      <c r="E9564" t="s">
        <v>20</v>
      </c>
      <c r="F9564" t="b">
        <v>0</v>
      </c>
      <c r="G9564" t="s">
        <v>41</v>
      </c>
      <c r="H9564" s="4">
        <v>45786.250277777777</v>
      </c>
      <c r="I9564" t="b">
        <v>1</v>
      </c>
      <c r="J9564" t="b">
        <v>1</v>
      </c>
      <c r="K9564" t="s">
        <v>24</v>
      </c>
      <c r="L9564" t="s">
        <v>22</v>
      </c>
      <c r="M9564">
        <v>117500</v>
      </c>
      <c r="O9564" t="s">
        <v>12499</v>
      </c>
      <c r="P9564" t="s">
        <v>48</v>
      </c>
    </row>
    <row r="9565" spans="1:16" x14ac:dyDescent="0.25">
      <c r="A9565" t="s">
        <v>0</v>
      </c>
      <c r="B9565" t="s">
        <v>1290</v>
      </c>
      <c r="C9565" t="s">
        <v>4507</v>
      </c>
      <c r="D9565" t="s">
        <v>12430</v>
      </c>
      <c r="E9565" t="s">
        <v>20</v>
      </c>
      <c r="F9565" t="b">
        <v>0</v>
      </c>
      <c r="G9565" t="s">
        <v>106</v>
      </c>
      <c r="H9565" s="4">
        <v>45786.270173611112</v>
      </c>
      <c r="I9565" t="b">
        <v>1</v>
      </c>
      <c r="J9565" t="b">
        <v>0</v>
      </c>
      <c r="K9565" t="s">
        <v>106</v>
      </c>
      <c r="L9565" t="s">
        <v>22</v>
      </c>
      <c r="M9565">
        <v>70000</v>
      </c>
      <c r="O9565" t="s">
        <v>3470</v>
      </c>
      <c r="P9565" t="s">
        <v>951</v>
      </c>
    </row>
    <row r="9566" spans="1:16" x14ac:dyDescent="0.25">
      <c r="A9566" t="s">
        <v>2</v>
      </c>
      <c r="B9566" t="s">
        <v>12500</v>
      </c>
      <c r="C9566" t="s">
        <v>151</v>
      </c>
      <c r="D9566" t="s">
        <v>4099</v>
      </c>
      <c r="E9566" t="s">
        <v>20</v>
      </c>
      <c r="F9566" t="b">
        <v>0</v>
      </c>
      <c r="G9566" t="s">
        <v>30</v>
      </c>
      <c r="H9566" s="4">
        <v>45786.279513888891</v>
      </c>
      <c r="I9566" t="b">
        <v>0</v>
      </c>
      <c r="J9566" t="b">
        <v>1</v>
      </c>
      <c r="K9566" t="s">
        <v>24</v>
      </c>
      <c r="L9566" t="s">
        <v>22</v>
      </c>
      <c r="M9566">
        <v>116250</v>
      </c>
      <c r="O9566" t="s">
        <v>1794</v>
      </c>
      <c r="P9566" t="s">
        <v>11664</v>
      </c>
    </row>
    <row r="9567" spans="1:16" x14ac:dyDescent="0.25">
      <c r="A9567" t="s">
        <v>89</v>
      </c>
      <c r="B9567" t="s">
        <v>12501</v>
      </c>
      <c r="C9567" t="s">
        <v>39</v>
      </c>
      <c r="D9567" t="s">
        <v>7433</v>
      </c>
      <c r="E9567" t="s">
        <v>20</v>
      </c>
      <c r="F9567" t="b">
        <v>1</v>
      </c>
      <c r="G9567" t="s">
        <v>4056</v>
      </c>
      <c r="H9567" s="4">
        <v>45786.289212962962</v>
      </c>
      <c r="I9567" t="b">
        <v>1</v>
      </c>
      <c r="J9567" t="b">
        <v>0</v>
      </c>
      <c r="K9567" t="s">
        <v>4056</v>
      </c>
      <c r="L9567" t="s">
        <v>22</v>
      </c>
      <c r="M9567">
        <v>205000</v>
      </c>
      <c r="O9567" t="s">
        <v>4051</v>
      </c>
      <c r="P9567" t="s">
        <v>12502</v>
      </c>
    </row>
    <row r="9568" spans="1:16" x14ac:dyDescent="0.25">
      <c r="A9568" t="s">
        <v>1</v>
      </c>
      <c r="B9568" t="s">
        <v>779</v>
      </c>
      <c r="C9568" t="s">
        <v>94</v>
      </c>
      <c r="D9568" t="s">
        <v>2208</v>
      </c>
      <c r="E9568" t="s">
        <v>20</v>
      </c>
      <c r="F9568" t="b">
        <v>0</v>
      </c>
      <c r="G9568" t="s">
        <v>30</v>
      </c>
      <c r="H9568" s="4">
        <v>45786.292581018519</v>
      </c>
      <c r="I9568" t="b">
        <v>0</v>
      </c>
      <c r="J9568" t="b">
        <v>1</v>
      </c>
      <c r="K9568" t="s">
        <v>24</v>
      </c>
      <c r="L9568" t="s">
        <v>36</v>
      </c>
      <c r="N9568">
        <v>21</v>
      </c>
      <c r="O9568" t="s">
        <v>3434</v>
      </c>
      <c r="P9568" t="s">
        <v>12503</v>
      </c>
    </row>
    <row r="9569" spans="1:16" x14ac:dyDescent="0.25">
      <c r="A9569" t="s">
        <v>1</v>
      </c>
      <c r="B9569" t="s">
        <v>1104</v>
      </c>
      <c r="C9569" t="s">
        <v>834</v>
      </c>
      <c r="D9569" t="s">
        <v>3972</v>
      </c>
      <c r="E9569" t="s">
        <v>20</v>
      </c>
      <c r="F9569" t="b">
        <v>0</v>
      </c>
      <c r="G9569" t="s">
        <v>52</v>
      </c>
      <c r="H9569" s="4">
        <v>45786.292824074073</v>
      </c>
      <c r="I9569" t="b">
        <v>0</v>
      </c>
      <c r="J9569" t="b">
        <v>0</v>
      </c>
      <c r="K9569" t="s">
        <v>24</v>
      </c>
      <c r="L9569" t="s">
        <v>36</v>
      </c>
      <c r="N9569">
        <v>18.875</v>
      </c>
      <c r="O9569" t="s">
        <v>12504</v>
      </c>
    </row>
    <row r="9570" spans="1:16" x14ac:dyDescent="0.25">
      <c r="A9570" t="s">
        <v>40</v>
      </c>
      <c r="B9570" t="s">
        <v>9471</v>
      </c>
      <c r="C9570" t="s">
        <v>114</v>
      </c>
      <c r="D9570" t="s">
        <v>10578</v>
      </c>
      <c r="E9570" t="s">
        <v>34</v>
      </c>
      <c r="F9570" t="b">
        <v>0</v>
      </c>
      <c r="G9570" t="s">
        <v>27</v>
      </c>
      <c r="H9570" s="4">
        <v>45786.308900462973</v>
      </c>
      <c r="I9570" t="b">
        <v>0</v>
      </c>
      <c r="J9570" t="b">
        <v>1</v>
      </c>
      <c r="K9570" t="s">
        <v>24</v>
      </c>
      <c r="L9570" t="s">
        <v>22</v>
      </c>
      <c r="M9570">
        <v>170000</v>
      </c>
      <c r="O9570" t="s">
        <v>59</v>
      </c>
      <c r="P9570" t="s">
        <v>137</v>
      </c>
    </row>
    <row r="9571" spans="1:16" x14ac:dyDescent="0.25">
      <c r="A9571" t="s">
        <v>139</v>
      </c>
      <c r="B9571" t="s">
        <v>12505</v>
      </c>
      <c r="C9571" t="s">
        <v>367</v>
      </c>
      <c r="D9571" t="s">
        <v>3972</v>
      </c>
      <c r="E9571" t="s">
        <v>20</v>
      </c>
      <c r="F9571" t="b">
        <v>0</v>
      </c>
      <c r="G9571" t="s">
        <v>27</v>
      </c>
      <c r="H9571" s="4">
        <v>45786.333506944437</v>
      </c>
      <c r="I9571" t="b">
        <v>0</v>
      </c>
      <c r="J9571" t="b">
        <v>1</v>
      </c>
      <c r="K9571" t="s">
        <v>24</v>
      </c>
      <c r="L9571" t="s">
        <v>22</v>
      </c>
      <c r="M9571">
        <v>220000</v>
      </c>
      <c r="O9571" t="s">
        <v>12506</v>
      </c>
      <c r="P9571" t="s">
        <v>12507</v>
      </c>
    </row>
    <row r="9572" spans="1:16" x14ac:dyDescent="0.25">
      <c r="A9572" t="s">
        <v>0</v>
      </c>
      <c r="B9572" t="s">
        <v>0</v>
      </c>
      <c r="C9572" t="s">
        <v>12508</v>
      </c>
      <c r="D9572" t="s">
        <v>4909</v>
      </c>
      <c r="E9572" t="s">
        <v>20</v>
      </c>
      <c r="F9572" t="b">
        <v>0</v>
      </c>
      <c r="G9572" t="s">
        <v>27</v>
      </c>
      <c r="H9572" s="4">
        <v>45786.375138888892</v>
      </c>
      <c r="I9572" t="b">
        <v>0</v>
      </c>
      <c r="J9572" t="b">
        <v>0</v>
      </c>
      <c r="K9572" t="s">
        <v>24</v>
      </c>
      <c r="L9572" t="s">
        <v>22</v>
      </c>
      <c r="M9572">
        <v>85359.5</v>
      </c>
      <c r="O9572" t="s">
        <v>12509</v>
      </c>
      <c r="P9572" t="s">
        <v>11834</v>
      </c>
    </row>
    <row r="9573" spans="1:16" x14ac:dyDescent="0.25">
      <c r="A9573" t="s">
        <v>1</v>
      </c>
      <c r="B9573" t="s">
        <v>12510</v>
      </c>
      <c r="C9573" t="s">
        <v>3385</v>
      </c>
      <c r="D9573" t="s">
        <v>3828</v>
      </c>
      <c r="E9573" t="s">
        <v>20</v>
      </c>
      <c r="F9573" t="b">
        <v>0</v>
      </c>
      <c r="G9573" t="s">
        <v>27</v>
      </c>
      <c r="H9573" s="4">
        <v>45786.376446759263</v>
      </c>
      <c r="I9573" t="b">
        <v>0</v>
      </c>
      <c r="J9573" t="b">
        <v>0</v>
      </c>
      <c r="K9573" t="s">
        <v>24</v>
      </c>
      <c r="L9573" t="s">
        <v>36</v>
      </c>
      <c r="N9573">
        <v>80.5</v>
      </c>
      <c r="O9573" t="s">
        <v>1862</v>
      </c>
      <c r="P9573" t="s">
        <v>193</v>
      </c>
    </row>
    <row r="9574" spans="1:16" x14ac:dyDescent="0.25">
      <c r="A9574" t="s">
        <v>0</v>
      </c>
      <c r="B9574" t="s">
        <v>2240</v>
      </c>
      <c r="C9574" t="s">
        <v>143</v>
      </c>
      <c r="D9574" t="s">
        <v>3972</v>
      </c>
      <c r="E9574" t="s">
        <v>20</v>
      </c>
      <c r="F9574" t="b">
        <v>0</v>
      </c>
      <c r="G9574" t="s">
        <v>35</v>
      </c>
      <c r="H9574" s="4">
        <v>45786.417395833327</v>
      </c>
      <c r="I9574" t="b">
        <v>0</v>
      </c>
      <c r="J9574" t="b">
        <v>0</v>
      </c>
      <c r="K9574" t="s">
        <v>24</v>
      </c>
      <c r="L9574" t="s">
        <v>36</v>
      </c>
      <c r="N9574">
        <v>40</v>
      </c>
      <c r="O9574" t="s">
        <v>6088</v>
      </c>
    </row>
    <row r="9575" spans="1:16" x14ac:dyDescent="0.25">
      <c r="A9575" t="s">
        <v>28</v>
      </c>
      <c r="B9575" t="s">
        <v>12511</v>
      </c>
      <c r="C9575" t="s">
        <v>509</v>
      </c>
      <c r="D9575" t="s">
        <v>3972</v>
      </c>
      <c r="E9575" t="s">
        <v>20</v>
      </c>
      <c r="F9575" t="b">
        <v>0</v>
      </c>
      <c r="G9575" t="s">
        <v>35</v>
      </c>
      <c r="H9575" s="4">
        <v>45786.417395833327</v>
      </c>
      <c r="I9575" t="b">
        <v>0</v>
      </c>
      <c r="J9575" t="b">
        <v>0</v>
      </c>
      <c r="K9575" t="s">
        <v>24</v>
      </c>
      <c r="L9575" t="s">
        <v>36</v>
      </c>
      <c r="N9575">
        <v>40</v>
      </c>
      <c r="O9575" t="s">
        <v>6088</v>
      </c>
    </row>
    <row r="9576" spans="1:16" x14ac:dyDescent="0.25">
      <c r="A9576" t="s">
        <v>2</v>
      </c>
      <c r="B9576" t="s">
        <v>609</v>
      </c>
      <c r="C9576" t="s">
        <v>124</v>
      </c>
      <c r="D9576" t="s">
        <v>2208</v>
      </c>
      <c r="E9576" t="s">
        <v>20</v>
      </c>
      <c r="F9576" t="b">
        <v>0</v>
      </c>
      <c r="G9576" t="s">
        <v>27</v>
      </c>
      <c r="H9576" s="4">
        <v>45786.434004629627</v>
      </c>
      <c r="I9576" t="b">
        <v>0</v>
      </c>
      <c r="J9576" t="b">
        <v>1</v>
      </c>
      <c r="K9576" t="s">
        <v>24</v>
      </c>
      <c r="L9576" t="s">
        <v>22</v>
      </c>
      <c r="M9576">
        <v>112750</v>
      </c>
      <c r="O9576" t="s">
        <v>12512</v>
      </c>
      <c r="P9576" t="s">
        <v>12513</v>
      </c>
    </row>
    <row r="9577" spans="1:16" x14ac:dyDescent="0.25">
      <c r="A9577" t="s">
        <v>89</v>
      </c>
      <c r="B9577" t="s">
        <v>12514</v>
      </c>
      <c r="C9577" t="s">
        <v>39</v>
      </c>
      <c r="D9577" t="s">
        <v>7433</v>
      </c>
      <c r="E9577" t="s">
        <v>20</v>
      </c>
      <c r="F9577" t="b">
        <v>1</v>
      </c>
      <c r="G9577" t="s">
        <v>1063</v>
      </c>
      <c r="H9577" s="4">
        <v>45786.436180555553</v>
      </c>
      <c r="I9577" t="b">
        <v>0</v>
      </c>
      <c r="J9577" t="b">
        <v>0</v>
      </c>
      <c r="K9577" t="s">
        <v>1063</v>
      </c>
      <c r="L9577" t="s">
        <v>22</v>
      </c>
      <c r="M9577">
        <v>80000</v>
      </c>
      <c r="O9577" t="s">
        <v>12515</v>
      </c>
      <c r="P9577" t="s">
        <v>12516</v>
      </c>
    </row>
    <row r="9578" spans="1:16" x14ac:dyDescent="0.25">
      <c r="A9578" t="s">
        <v>89</v>
      </c>
      <c r="B9578" t="s">
        <v>12517</v>
      </c>
      <c r="C9578" t="s">
        <v>39</v>
      </c>
      <c r="D9578" t="s">
        <v>12518</v>
      </c>
      <c r="E9578" t="s">
        <v>20</v>
      </c>
      <c r="F9578" t="b">
        <v>1</v>
      </c>
      <c r="G9578" t="s">
        <v>106</v>
      </c>
      <c r="H9578" s="4">
        <v>45786.437071759261</v>
      </c>
      <c r="I9578" t="b">
        <v>1</v>
      </c>
      <c r="J9578" t="b">
        <v>0</v>
      </c>
      <c r="K9578" t="s">
        <v>106</v>
      </c>
      <c r="L9578" t="s">
        <v>22</v>
      </c>
      <c r="M9578">
        <v>160000</v>
      </c>
      <c r="O9578" t="s">
        <v>3722</v>
      </c>
      <c r="P9578" t="s">
        <v>12519</v>
      </c>
    </row>
    <row r="9579" spans="1:16" x14ac:dyDescent="0.25">
      <c r="A9579" t="s">
        <v>0</v>
      </c>
      <c r="B9579" t="s">
        <v>12520</v>
      </c>
      <c r="C9579" t="s">
        <v>151</v>
      </c>
      <c r="D9579" t="s">
        <v>3972</v>
      </c>
      <c r="E9579" t="s">
        <v>20</v>
      </c>
      <c r="F9579" t="b">
        <v>0</v>
      </c>
      <c r="G9579" t="s">
        <v>30</v>
      </c>
      <c r="H9579" s="4">
        <v>45786.459178240737</v>
      </c>
      <c r="I9579" t="b">
        <v>0</v>
      </c>
      <c r="J9579" t="b">
        <v>1</v>
      </c>
      <c r="K9579" t="s">
        <v>24</v>
      </c>
      <c r="L9579" t="s">
        <v>36</v>
      </c>
      <c r="N9579">
        <v>42.040000915527337</v>
      </c>
      <c r="O9579" t="s">
        <v>2143</v>
      </c>
    </row>
    <row r="9580" spans="1:16" x14ac:dyDescent="0.25">
      <c r="A9580" t="s">
        <v>0</v>
      </c>
      <c r="B9580" t="s">
        <v>433</v>
      </c>
      <c r="C9580" t="s">
        <v>12521</v>
      </c>
      <c r="D9580" t="s">
        <v>4083</v>
      </c>
      <c r="E9580" t="s">
        <v>20</v>
      </c>
      <c r="F9580" t="b">
        <v>0</v>
      </c>
      <c r="G9580" t="s">
        <v>30</v>
      </c>
      <c r="H9580" s="4">
        <v>45786.459201388891</v>
      </c>
      <c r="I9580" t="b">
        <v>0</v>
      </c>
      <c r="J9580" t="b">
        <v>1</v>
      </c>
      <c r="K9580" t="s">
        <v>24</v>
      </c>
      <c r="L9580" t="s">
        <v>22</v>
      </c>
      <c r="M9580">
        <v>78510</v>
      </c>
      <c r="O9580" t="s">
        <v>2391</v>
      </c>
      <c r="P9580" t="s">
        <v>48</v>
      </c>
    </row>
    <row r="9581" spans="1:16" x14ac:dyDescent="0.25">
      <c r="A9581" t="s">
        <v>0</v>
      </c>
      <c r="B9581" t="s">
        <v>1098</v>
      </c>
      <c r="C9581" t="s">
        <v>332</v>
      </c>
      <c r="D9581" t="s">
        <v>3969</v>
      </c>
      <c r="E9581" t="s">
        <v>20</v>
      </c>
      <c r="F9581" t="b">
        <v>0</v>
      </c>
      <c r="G9581" t="s">
        <v>41</v>
      </c>
      <c r="H9581" s="4">
        <v>45786.460162037038</v>
      </c>
      <c r="I9581" t="b">
        <v>0</v>
      </c>
      <c r="J9581" t="b">
        <v>0</v>
      </c>
      <c r="K9581" t="s">
        <v>24</v>
      </c>
      <c r="L9581" t="s">
        <v>22</v>
      </c>
      <c r="M9581">
        <v>140000</v>
      </c>
      <c r="O9581" t="s">
        <v>1694</v>
      </c>
      <c r="P9581" t="s">
        <v>3026</v>
      </c>
    </row>
    <row r="9582" spans="1:16" x14ac:dyDescent="0.25">
      <c r="A9582" t="s">
        <v>0</v>
      </c>
      <c r="B9582" t="s">
        <v>12522</v>
      </c>
      <c r="C9582" t="s">
        <v>2234</v>
      </c>
      <c r="D9582" t="s">
        <v>3972</v>
      </c>
      <c r="E9582" t="s">
        <v>20</v>
      </c>
      <c r="F9582" t="b">
        <v>0</v>
      </c>
      <c r="G9582" t="s">
        <v>30</v>
      </c>
      <c r="H9582" s="4">
        <v>45786.500949074078</v>
      </c>
      <c r="I9582" t="b">
        <v>0</v>
      </c>
      <c r="J9582" t="b">
        <v>1</v>
      </c>
      <c r="K9582" t="s">
        <v>24</v>
      </c>
      <c r="L9582" t="s">
        <v>22</v>
      </c>
      <c r="M9582">
        <v>82500</v>
      </c>
      <c r="O9582" t="s">
        <v>12523</v>
      </c>
      <c r="P9582" t="s">
        <v>12524</v>
      </c>
    </row>
    <row r="9583" spans="1:16" x14ac:dyDescent="0.25">
      <c r="A9583" t="s">
        <v>2</v>
      </c>
      <c r="B9583" t="s">
        <v>307</v>
      </c>
      <c r="C9583" t="s">
        <v>598</v>
      </c>
      <c r="D9583" t="s">
        <v>3600</v>
      </c>
      <c r="E9583" t="s">
        <v>20</v>
      </c>
      <c r="F9583" t="b">
        <v>0</v>
      </c>
      <c r="G9583" t="s">
        <v>27</v>
      </c>
      <c r="H9583" s="4">
        <v>45786.517175925917</v>
      </c>
      <c r="I9583" t="b">
        <v>1</v>
      </c>
      <c r="J9583" t="b">
        <v>0</v>
      </c>
      <c r="K9583" t="s">
        <v>24</v>
      </c>
      <c r="L9583" t="s">
        <v>22</v>
      </c>
      <c r="M9583">
        <v>190000</v>
      </c>
      <c r="O9583" t="s">
        <v>123</v>
      </c>
      <c r="P9583" t="s">
        <v>12525</v>
      </c>
    </row>
    <row r="9584" spans="1:16" x14ac:dyDescent="0.25">
      <c r="A9584" t="s">
        <v>2</v>
      </c>
      <c r="B9584" t="s">
        <v>583</v>
      </c>
      <c r="C9584" t="s">
        <v>1082</v>
      </c>
      <c r="D9584" t="s">
        <v>4909</v>
      </c>
      <c r="E9584" t="s">
        <v>20</v>
      </c>
      <c r="F9584" t="b">
        <v>0</v>
      </c>
      <c r="G9584" t="s">
        <v>27</v>
      </c>
      <c r="H9584" s="4">
        <v>45786.517210648148</v>
      </c>
      <c r="I9584" t="b">
        <v>0</v>
      </c>
      <c r="J9584" t="b">
        <v>0</v>
      </c>
      <c r="K9584" t="s">
        <v>24</v>
      </c>
      <c r="L9584" t="s">
        <v>22</v>
      </c>
      <c r="M9584">
        <v>184799.5</v>
      </c>
      <c r="O9584" t="s">
        <v>6559</v>
      </c>
      <c r="P9584" t="s">
        <v>12526</v>
      </c>
    </row>
    <row r="9585" spans="1:16" x14ac:dyDescent="0.25">
      <c r="A9585" t="s">
        <v>1</v>
      </c>
      <c r="B9585" t="s">
        <v>168</v>
      </c>
      <c r="C9585" t="s">
        <v>12527</v>
      </c>
      <c r="D9585" t="s">
        <v>4083</v>
      </c>
      <c r="E9585" t="s">
        <v>20</v>
      </c>
      <c r="F9585" t="b">
        <v>0</v>
      </c>
      <c r="G9585" t="s">
        <v>27</v>
      </c>
      <c r="H9585" s="4">
        <v>45786.543391203697</v>
      </c>
      <c r="I9585" t="b">
        <v>0</v>
      </c>
      <c r="J9585" t="b">
        <v>1</v>
      </c>
      <c r="K9585" t="s">
        <v>24</v>
      </c>
      <c r="L9585" t="s">
        <v>22</v>
      </c>
      <c r="M9585">
        <v>200000</v>
      </c>
      <c r="O9585" t="s">
        <v>3656</v>
      </c>
      <c r="P9585" t="s">
        <v>1960</v>
      </c>
    </row>
    <row r="9586" spans="1:16" x14ac:dyDescent="0.25">
      <c r="A9586" t="s">
        <v>28</v>
      </c>
      <c r="B9586" t="s">
        <v>12528</v>
      </c>
      <c r="C9586" t="s">
        <v>49</v>
      </c>
      <c r="D9586" t="s">
        <v>4177</v>
      </c>
      <c r="E9586" t="s">
        <v>20</v>
      </c>
      <c r="F9586" t="b">
        <v>0</v>
      </c>
      <c r="G9586" t="s">
        <v>41</v>
      </c>
      <c r="H9586" s="4">
        <v>45786.543495370373</v>
      </c>
      <c r="I9586" t="b">
        <v>0</v>
      </c>
      <c r="J9586" t="b">
        <v>0</v>
      </c>
      <c r="K9586" t="s">
        <v>24</v>
      </c>
      <c r="L9586" t="s">
        <v>22</v>
      </c>
      <c r="M9586">
        <v>170000</v>
      </c>
      <c r="O9586" t="s">
        <v>12529</v>
      </c>
      <c r="P9586" t="s">
        <v>12530</v>
      </c>
    </row>
    <row r="9587" spans="1:16" x14ac:dyDescent="0.25">
      <c r="A9587" t="s">
        <v>1</v>
      </c>
      <c r="B9587" t="s">
        <v>12531</v>
      </c>
      <c r="C9587" t="s">
        <v>82</v>
      </c>
      <c r="D9587" t="s">
        <v>3972</v>
      </c>
      <c r="E9587" t="s">
        <v>20</v>
      </c>
      <c r="F9587" t="b">
        <v>0</v>
      </c>
      <c r="G9587" t="s">
        <v>27</v>
      </c>
      <c r="H9587" s="4">
        <v>45786.584768518522</v>
      </c>
      <c r="I9587" t="b">
        <v>0</v>
      </c>
      <c r="J9587" t="b">
        <v>1</v>
      </c>
      <c r="K9587" t="s">
        <v>24</v>
      </c>
      <c r="L9587" t="s">
        <v>22</v>
      </c>
      <c r="M9587">
        <v>190000</v>
      </c>
      <c r="O9587" t="s">
        <v>12532</v>
      </c>
      <c r="P9587" t="s">
        <v>221</v>
      </c>
    </row>
    <row r="9588" spans="1:16" x14ac:dyDescent="0.25">
      <c r="A9588" t="s">
        <v>1</v>
      </c>
      <c r="B9588" t="s">
        <v>5194</v>
      </c>
      <c r="C9588" t="s">
        <v>1521</v>
      </c>
      <c r="D9588" t="s">
        <v>9752</v>
      </c>
      <c r="E9588" t="s">
        <v>20</v>
      </c>
      <c r="F9588" t="b">
        <v>0</v>
      </c>
      <c r="G9588" t="s">
        <v>52</v>
      </c>
      <c r="H9588" s="4">
        <v>45786.600347222222</v>
      </c>
      <c r="I9588" t="b">
        <v>0</v>
      </c>
      <c r="J9588" t="b">
        <v>1</v>
      </c>
      <c r="K9588" t="s">
        <v>24</v>
      </c>
      <c r="L9588" t="s">
        <v>22</v>
      </c>
      <c r="M9588">
        <v>72500</v>
      </c>
      <c r="O9588" t="s">
        <v>1549</v>
      </c>
      <c r="P9588" t="s">
        <v>5195</v>
      </c>
    </row>
    <row r="9589" spans="1:16" x14ac:dyDescent="0.25">
      <c r="A9589" t="s">
        <v>1</v>
      </c>
      <c r="B9589" t="s">
        <v>12533</v>
      </c>
      <c r="C9589" t="s">
        <v>12534</v>
      </c>
      <c r="D9589" t="s">
        <v>7852</v>
      </c>
      <c r="E9589" t="s">
        <v>20</v>
      </c>
      <c r="F9589" t="b">
        <v>0</v>
      </c>
      <c r="G9589" t="s">
        <v>41</v>
      </c>
      <c r="H9589" s="4">
        <v>45786.60087962963</v>
      </c>
      <c r="I9589" t="b">
        <v>0</v>
      </c>
      <c r="J9589" t="b">
        <v>1</v>
      </c>
      <c r="K9589" t="s">
        <v>24</v>
      </c>
      <c r="L9589" t="s">
        <v>22</v>
      </c>
      <c r="M9589">
        <v>173000</v>
      </c>
      <c r="O9589" t="s">
        <v>973</v>
      </c>
      <c r="P9589" t="s">
        <v>12535</v>
      </c>
    </row>
    <row r="9590" spans="1:16" x14ac:dyDescent="0.25">
      <c r="A9590" t="s">
        <v>0</v>
      </c>
      <c r="B9590" t="s">
        <v>12536</v>
      </c>
      <c r="C9590" t="s">
        <v>12537</v>
      </c>
      <c r="D9590" t="s">
        <v>3828</v>
      </c>
      <c r="E9590" t="s">
        <v>20</v>
      </c>
      <c r="F9590" t="b">
        <v>0</v>
      </c>
      <c r="G9590" t="s">
        <v>30</v>
      </c>
      <c r="H9590" s="4">
        <v>45786.625844907408</v>
      </c>
      <c r="I9590" t="b">
        <v>0</v>
      </c>
      <c r="J9590" t="b">
        <v>1</v>
      </c>
      <c r="K9590" t="s">
        <v>24</v>
      </c>
      <c r="L9590" t="s">
        <v>22</v>
      </c>
      <c r="M9590">
        <v>85200</v>
      </c>
      <c r="O9590" t="s">
        <v>12538</v>
      </c>
      <c r="P9590" t="s">
        <v>12539</v>
      </c>
    </row>
    <row r="9591" spans="1:16" x14ac:dyDescent="0.25">
      <c r="A9591" t="s">
        <v>2</v>
      </c>
      <c r="B9591" t="s">
        <v>12540</v>
      </c>
      <c r="C9591" t="s">
        <v>33</v>
      </c>
      <c r="D9591" t="s">
        <v>3600</v>
      </c>
      <c r="E9591" t="s">
        <v>51</v>
      </c>
      <c r="F9591" t="b">
        <v>0</v>
      </c>
      <c r="G9591" t="s">
        <v>27</v>
      </c>
      <c r="H9591" s="4">
        <v>45786.642256944448</v>
      </c>
      <c r="I9591" t="b">
        <v>0</v>
      </c>
      <c r="J9591" t="b">
        <v>0</v>
      </c>
      <c r="K9591" t="s">
        <v>24</v>
      </c>
      <c r="L9591" t="s">
        <v>36</v>
      </c>
      <c r="N9591">
        <v>45</v>
      </c>
      <c r="O9591" t="s">
        <v>2796</v>
      </c>
      <c r="P9591" t="s">
        <v>12541</v>
      </c>
    </row>
    <row r="9592" spans="1:16" x14ac:dyDescent="0.25">
      <c r="A9592" t="s">
        <v>40</v>
      </c>
      <c r="B9592" t="s">
        <v>12542</v>
      </c>
      <c r="C9592" t="s">
        <v>739</v>
      </c>
      <c r="D9592" t="s">
        <v>3600</v>
      </c>
      <c r="E9592" t="s">
        <v>51</v>
      </c>
      <c r="F9592" t="b">
        <v>0</v>
      </c>
      <c r="G9592" t="s">
        <v>23</v>
      </c>
      <c r="H9592" s="4">
        <v>45786.661886574067</v>
      </c>
      <c r="I9592" t="b">
        <v>0</v>
      </c>
      <c r="J9592" t="b">
        <v>1</v>
      </c>
      <c r="K9592" t="s">
        <v>24</v>
      </c>
      <c r="L9592" t="s">
        <v>36</v>
      </c>
      <c r="N9592">
        <v>77.5</v>
      </c>
      <c r="O9592" t="s">
        <v>12543</v>
      </c>
      <c r="P9592" t="s">
        <v>12544</v>
      </c>
    </row>
    <row r="9593" spans="1:16" x14ac:dyDescent="0.25">
      <c r="A9593" t="s">
        <v>1</v>
      </c>
      <c r="B9593" t="s">
        <v>12545</v>
      </c>
      <c r="C9593" t="s">
        <v>213</v>
      </c>
      <c r="D9593" t="s">
        <v>3828</v>
      </c>
      <c r="E9593" t="s">
        <v>20</v>
      </c>
      <c r="F9593" t="b">
        <v>0</v>
      </c>
      <c r="G9593" t="s">
        <v>41</v>
      </c>
      <c r="H9593" s="4">
        <v>45786.668414351851</v>
      </c>
      <c r="I9593" t="b">
        <v>0</v>
      </c>
      <c r="J9593" t="b">
        <v>1</v>
      </c>
      <c r="K9593" t="s">
        <v>24</v>
      </c>
      <c r="L9593" t="s">
        <v>22</v>
      </c>
      <c r="M9593">
        <v>142500</v>
      </c>
      <c r="O9593" t="s">
        <v>12546</v>
      </c>
    </row>
    <row r="9594" spans="1:16" x14ac:dyDescent="0.25">
      <c r="A9594" t="s">
        <v>2</v>
      </c>
      <c r="B9594" t="s">
        <v>1159</v>
      </c>
      <c r="C9594" t="s">
        <v>283</v>
      </c>
      <c r="D9594" t="s">
        <v>3828</v>
      </c>
      <c r="E9594" t="s">
        <v>51</v>
      </c>
      <c r="F9594" t="b">
        <v>0</v>
      </c>
      <c r="G9594" t="s">
        <v>27</v>
      </c>
      <c r="H9594" s="4">
        <v>45786.683865740742</v>
      </c>
      <c r="I9594" t="b">
        <v>1</v>
      </c>
      <c r="J9594" t="b">
        <v>0</v>
      </c>
      <c r="K9594" t="s">
        <v>24</v>
      </c>
      <c r="L9594" t="s">
        <v>36</v>
      </c>
      <c r="N9594">
        <v>76.5</v>
      </c>
      <c r="O9594" t="s">
        <v>12547</v>
      </c>
      <c r="P9594" t="s">
        <v>4944</v>
      </c>
    </row>
    <row r="9595" spans="1:16" x14ac:dyDescent="0.25">
      <c r="A9595" t="s">
        <v>2</v>
      </c>
      <c r="B9595" t="s">
        <v>1213</v>
      </c>
      <c r="C9595" t="s">
        <v>1358</v>
      </c>
      <c r="D9595" t="s">
        <v>3600</v>
      </c>
      <c r="E9595" t="s">
        <v>51</v>
      </c>
      <c r="F9595" t="b">
        <v>0</v>
      </c>
      <c r="G9595" t="s">
        <v>27</v>
      </c>
      <c r="H9595" s="4">
        <v>45786.683877314812</v>
      </c>
      <c r="I9595" t="b">
        <v>1</v>
      </c>
      <c r="J9595" t="b">
        <v>0</v>
      </c>
      <c r="K9595" t="s">
        <v>24</v>
      </c>
      <c r="L9595" t="s">
        <v>36</v>
      </c>
      <c r="N9595">
        <v>60</v>
      </c>
      <c r="O9595" t="s">
        <v>11131</v>
      </c>
      <c r="P9595" t="s">
        <v>12548</v>
      </c>
    </row>
    <row r="9596" spans="1:16" x14ac:dyDescent="0.25">
      <c r="A9596" t="s">
        <v>40</v>
      </c>
      <c r="B9596" t="s">
        <v>12549</v>
      </c>
      <c r="C9596" t="s">
        <v>739</v>
      </c>
      <c r="D9596" t="s">
        <v>3972</v>
      </c>
      <c r="E9596" t="s">
        <v>51</v>
      </c>
      <c r="F9596" t="b">
        <v>0</v>
      </c>
      <c r="G9596" t="s">
        <v>27</v>
      </c>
      <c r="H9596" s="4">
        <v>45786.683877314812</v>
      </c>
      <c r="I9596" t="b">
        <v>0</v>
      </c>
      <c r="J9596" t="b">
        <v>1</v>
      </c>
      <c r="K9596" t="s">
        <v>24</v>
      </c>
      <c r="L9596" t="s">
        <v>36</v>
      </c>
      <c r="N9596">
        <v>77.5</v>
      </c>
      <c r="O9596" t="s">
        <v>3487</v>
      </c>
      <c r="P9596" t="s">
        <v>12544</v>
      </c>
    </row>
    <row r="9597" spans="1:16" x14ac:dyDescent="0.25">
      <c r="A9597" t="s">
        <v>2</v>
      </c>
      <c r="B9597" t="s">
        <v>9010</v>
      </c>
      <c r="C9597" t="s">
        <v>203</v>
      </c>
      <c r="D9597" t="s">
        <v>3956</v>
      </c>
      <c r="E9597" t="s">
        <v>20</v>
      </c>
      <c r="F9597" t="b">
        <v>0</v>
      </c>
      <c r="G9597" t="s">
        <v>27</v>
      </c>
      <c r="H9597" s="4">
        <v>45786.684039351851</v>
      </c>
      <c r="I9597" t="b">
        <v>0</v>
      </c>
      <c r="J9597" t="b">
        <v>1</v>
      </c>
      <c r="K9597" t="s">
        <v>24</v>
      </c>
      <c r="L9597" t="s">
        <v>36</v>
      </c>
      <c r="N9597">
        <v>50.870002746582031</v>
      </c>
      <c r="O9597" t="s">
        <v>1495</v>
      </c>
      <c r="P9597" t="s">
        <v>9011</v>
      </c>
    </row>
    <row r="9598" spans="1:16" x14ac:dyDescent="0.25">
      <c r="A9598" t="s">
        <v>40</v>
      </c>
      <c r="B9598" t="s">
        <v>12542</v>
      </c>
      <c r="C9598" t="s">
        <v>739</v>
      </c>
      <c r="D9598" t="s">
        <v>3972</v>
      </c>
      <c r="E9598" t="s">
        <v>51</v>
      </c>
      <c r="F9598" t="b">
        <v>0</v>
      </c>
      <c r="G9598" t="s">
        <v>41</v>
      </c>
      <c r="H9598" s="4">
        <v>45786.68408564815</v>
      </c>
      <c r="I9598" t="b">
        <v>0</v>
      </c>
      <c r="J9598" t="b">
        <v>1</v>
      </c>
      <c r="K9598" t="s">
        <v>24</v>
      </c>
      <c r="L9598" t="s">
        <v>36</v>
      </c>
      <c r="N9598">
        <v>77.5</v>
      </c>
      <c r="O9598" t="s">
        <v>3487</v>
      </c>
      <c r="P9598" t="s">
        <v>12544</v>
      </c>
    </row>
    <row r="9599" spans="1:16" x14ac:dyDescent="0.25">
      <c r="A9599" t="s">
        <v>0</v>
      </c>
      <c r="B9599" t="s">
        <v>0</v>
      </c>
      <c r="C9599" t="s">
        <v>336</v>
      </c>
      <c r="D9599" t="s">
        <v>3972</v>
      </c>
      <c r="E9599" t="s">
        <v>20</v>
      </c>
      <c r="F9599" t="b">
        <v>0</v>
      </c>
      <c r="G9599" t="s">
        <v>30</v>
      </c>
      <c r="H9599" s="4">
        <v>45786.750844907408</v>
      </c>
      <c r="I9599" t="b">
        <v>0</v>
      </c>
      <c r="J9599" t="b">
        <v>0</v>
      </c>
      <c r="K9599" t="s">
        <v>24</v>
      </c>
      <c r="L9599" t="s">
        <v>22</v>
      </c>
      <c r="M9599">
        <v>82500</v>
      </c>
      <c r="O9599" t="s">
        <v>12045</v>
      </c>
      <c r="P9599" t="s">
        <v>12550</v>
      </c>
    </row>
    <row r="9600" spans="1:16" x14ac:dyDescent="0.25">
      <c r="A9600" t="s">
        <v>1</v>
      </c>
      <c r="B9600" t="s">
        <v>1</v>
      </c>
      <c r="C9600" t="s">
        <v>817</v>
      </c>
      <c r="D9600" t="s">
        <v>3828</v>
      </c>
      <c r="E9600" t="s">
        <v>20</v>
      </c>
      <c r="F9600" t="b">
        <v>0</v>
      </c>
      <c r="G9600" t="s">
        <v>27</v>
      </c>
      <c r="H9600" s="4">
        <v>45786.751469907409</v>
      </c>
      <c r="I9600" t="b">
        <v>0</v>
      </c>
      <c r="J9600" t="b">
        <v>1</v>
      </c>
      <c r="K9600" t="s">
        <v>24</v>
      </c>
      <c r="L9600" t="s">
        <v>22</v>
      </c>
      <c r="M9600">
        <v>127500</v>
      </c>
      <c r="O9600" t="s">
        <v>12551</v>
      </c>
      <c r="P9600" t="s">
        <v>12552</v>
      </c>
    </row>
    <row r="9601" spans="1:16" x14ac:dyDescent="0.25">
      <c r="A9601" t="s">
        <v>1</v>
      </c>
      <c r="B9601" t="s">
        <v>12553</v>
      </c>
      <c r="C9601" t="s">
        <v>49</v>
      </c>
      <c r="D9601" t="s">
        <v>2208</v>
      </c>
      <c r="E9601" t="s">
        <v>20</v>
      </c>
      <c r="F9601" t="b">
        <v>0</v>
      </c>
      <c r="G9601" t="s">
        <v>41</v>
      </c>
      <c r="H9601" s="4">
        <v>45786.793414351851</v>
      </c>
      <c r="I9601" t="b">
        <v>0</v>
      </c>
      <c r="J9601" t="b">
        <v>1</v>
      </c>
      <c r="K9601" t="s">
        <v>24</v>
      </c>
      <c r="L9601" t="s">
        <v>36</v>
      </c>
      <c r="N9601">
        <v>20</v>
      </c>
      <c r="O9601" t="s">
        <v>2490</v>
      </c>
      <c r="P9601" t="s">
        <v>12554</v>
      </c>
    </row>
    <row r="9602" spans="1:16" x14ac:dyDescent="0.25">
      <c r="A9602" t="s">
        <v>2</v>
      </c>
      <c r="B9602" t="s">
        <v>2</v>
      </c>
      <c r="C9602" t="s">
        <v>633</v>
      </c>
      <c r="D9602" t="s">
        <v>131</v>
      </c>
      <c r="F9602" t="b">
        <v>0</v>
      </c>
      <c r="G9602" t="s">
        <v>41</v>
      </c>
      <c r="H9602" s="4">
        <v>45786.809131944443</v>
      </c>
      <c r="I9602" t="b">
        <v>1</v>
      </c>
      <c r="J9602" t="b">
        <v>0</v>
      </c>
      <c r="K9602" t="s">
        <v>24</v>
      </c>
      <c r="L9602" t="s">
        <v>36</v>
      </c>
      <c r="N9602">
        <v>76.875</v>
      </c>
      <c r="O9602" t="s">
        <v>131</v>
      </c>
      <c r="P9602" t="s">
        <v>3006</v>
      </c>
    </row>
    <row r="9603" spans="1:16" x14ac:dyDescent="0.25">
      <c r="A9603" t="s">
        <v>25</v>
      </c>
      <c r="B9603" t="s">
        <v>12555</v>
      </c>
      <c r="C9603" t="s">
        <v>12556</v>
      </c>
      <c r="D9603" t="s">
        <v>3956</v>
      </c>
      <c r="E9603" t="s">
        <v>20</v>
      </c>
      <c r="F9603" t="b">
        <v>0</v>
      </c>
      <c r="G9603" t="s">
        <v>30</v>
      </c>
      <c r="H9603" s="4">
        <v>45786.834270833337</v>
      </c>
      <c r="I9603" t="b">
        <v>0</v>
      </c>
      <c r="J9603" t="b">
        <v>1</v>
      </c>
      <c r="K9603" t="s">
        <v>24</v>
      </c>
      <c r="L9603" t="s">
        <v>36</v>
      </c>
      <c r="N9603">
        <v>26.654998779296879</v>
      </c>
      <c r="O9603" t="s">
        <v>12557</v>
      </c>
      <c r="P9603" t="s">
        <v>12558</v>
      </c>
    </row>
    <row r="9604" spans="1:16" x14ac:dyDescent="0.25">
      <c r="A9604" t="s">
        <v>25</v>
      </c>
      <c r="B9604" t="s">
        <v>25</v>
      </c>
      <c r="C9604" t="s">
        <v>3332</v>
      </c>
      <c r="D9604" t="s">
        <v>3972</v>
      </c>
      <c r="E9604" t="s">
        <v>20</v>
      </c>
      <c r="F9604" t="b">
        <v>0</v>
      </c>
      <c r="G9604" t="s">
        <v>27</v>
      </c>
      <c r="H9604" s="4">
        <v>45786.875104166669</v>
      </c>
      <c r="I9604" t="b">
        <v>0</v>
      </c>
      <c r="J9604" t="b">
        <v>0</v>
      </c>
      <c r="K9604" t="s">
        <v>24</v>
      </c>
      <c r="L9604" t="s">
        <v>22</v>
      </c>
      <c r="M9604">
        <v>115000</v>
      </c>
      <c r="O9604" t="s">
        <v>1921</v>
      </c>
      <c r="P9604" t="s">
        <v>12559</v>
      </c>
    </row>
    <row r="9605" spans="1:16" x14ac:dyDescent="0.25">
      <c r="A9605" t="s">
        <v>0</v>
      </c>
      <c r="B9605" t="s">
        <v>0</v>
      </c>
      <c r="C9605" t="s">
        <v>817</v>
      </c>
      <c r="D9605" t="s">
        <v>3972</v>
      </c>
      <c r="E9605" t="s">
        <v>20</v>
      </c>
      <c r="F9605" t="b">
        <v>0</v>
      </c>
      <c r="G9605" t="s">
        <v>27</v>
      </c>
      <c r="H9605" s="4">
        <v>45786.875127314823</v>
      </c>
      <c r="I9605" t="b">
        <v>0</v>
      </c>
      <c r="J9605" t="b">
        <v>0</v>
      </c>
      <c r="K9605" t="s">
        <v>24</v>
      </c>
      <c r="L9605" t="s">
        <v>22</v>
      </c>
      <c r="M9605">
        <v>95000</v>
      </c>
      <c r="O9605" t="s">
        <v>1921</v>
      </c>
      <c r="P9605" t="s">
        <v>12560</v>
      </c>
    </row>
    <row r="9606" spans="1:16" x14ac:dyDescent="0.25">
      <c r="A9606" t="s">
        <v>2</v>
      </c>
      <c r="B9606" t="s">
        <v>307</v>
      </c>
      <c r="C9606" t="s">
        <v>3537</v>
      </c>
      <c r="D9606" t="s">
        <v>2208</v>
      </c>
      <c r="E9606" t="s">
        <v>20</v>
      </c>
      <c r="F9606" t="b">
        <v>0</v>
      </c>
      <c r="G9606" t="s">
        <v>35</v>
      </c>
      <c r="H9606" s="4">
        <v>45786.89271990741</v>
      </c>
      <c r="I9606" t="b">
        <v>1</v>
      </c>
      <c r="J9606" t="b">
        <v>1</v>
      </c>
      <c r="K9606" t="s">
        <v>24</v>
      </c>
      <c r="L9606" t="s">
        <v>22</v>
      </c>
      <c r="M9606">
        <v>185000</v>
      </c>
      <c r="O9606" t="s">
        <v>2339</v>
      </c>
      <c r="P9606" t="s">
        <v>12561</v>
      </c>
    </row>
    <row r="9607" spans="1:16" x14ac:dyDescent="0.25">
      <c r="A9607" t="s">
        <v>2</v>
      </c>
      <c r="B9607" t="s">
        <v>878</v>
      </c>
      <c r="C9607" t="s">
        <v>145</v>
      </c>
      <c r="D9607" t="s">
        <v>3972</v>
      </c>
      <c r="E9607" t="s">
        <v>20</v>
      </c>
      <c r="F9607" t="b">
        <v>0</v>
      </c>
      <c r="G9607" t="s">
        <v>27</v>
      </c>
      <c r="H9607" s="4">
        <v>45786.933842592603</v>
      </c>
      <c r="I9607" t="b">
        <v>0</v>
      </c>
      <c r="J9607" t="b">
        <v>1</v>
      </c>
      <c r="K9607" t="s">
        <v>24</v>
      </c>
      <c r="L9607" t="s">
        <v>22</v>
      </c>
      <c r="M9607">
        <v>101500</v>
      </c>
      <c r="O9607" t="s">
        <v>173</v>
      </c>
      <c r="P9607" t="s">
        <v>12562</v>
      </c>
    </row>
    <row r="9608" spans="1:16" x14ac:dyDescent="0.25">
      <c r="A9608" t="s">
        <v>2</v>
      </c>
      <c r="B9608" t="s">
        <v>12563</v>
      </c>
      <c r="C9608" t="s">
        <v>386</v>
      </c>
      <c r="D9608" t="s">
        <v>3600</v>
      </c>
      <c r="E9608" t="s">
        <v>20</v>
      </c>
      <c r="F9608" t="b">
        <v>0</v>
      </c>
      <c r="G9608" t="s">
        <v>52</v>
      </c>
      <c r="H9608" s="4">
        <v>45786.935081018521</v>
      </c>
      <c r="I9608" t="b">
        <v>1</v>
      </c>
      <c r="J9608" t="b">
        <v>0</v>
      </c>
      <c r="K9608" t="s">
        <v>24</v>
      </c>
      <c r="L9608" t="s">
        <v>36</v>
      </c>
      <c r="N9608">
        <v>60</v>
      </c>
      <c r="O9608" t="s">
        <v>12564</v>
      </c>
      <c r="P9608" t="s">
        <v>12565</v>
      </c>
    </row>
    <row r="9609" spans="1:16" x14ac:dyDescent="0.25">
      <c r="A9609" t="s">
        <v>25</v>
      </c>
      <c r="B9609" t="s">
        <v>1577</v>
      </c>
      <c r="C9609" t="s">
        <v>1333</v>
      </c>
      <c r="D9609" t="s">
        <v>3956</v>
      </c>
      <c r="E9609" t="s">
        <v>34</v>
      </c>
      <c r="F9609" t="b">
        <v>0</v>
      </c>
      <c r="G9609" t="s">
        <v>27</v>
      </c>
      <c r="H9609" s="4">
        <v>45786.958472222221</v>
      </c>
      <c r="I9609" t="b">
        <v>0</v>
      </c>
      <c r="J9609" t="b">
        <v>1</v>
      </c>
      <c r="K9609" t="s">
        <v>24</v>
      </c>
      <c r="L9609" t="s">
        <v>36</v>
      </c>
      <c r="N9609">
        <v>22.694999694824219</v>
      </c>
      <c r="O9609" t="s">
        <v>12566</v>
      </c>
      <c r="P9609" t="s">
        <v>119</v>
      </c>
    </row>
    <row r="9610" spans="1:16" x14ac:dyDescent="0.25">
      <c r="A9610" t="s">
        <v>2</v>
      </c>
      <c r="B9610" t="s">
        <v>4227</v>
      </c>
      <c r="C9610" t="s">
        <v>327</v>
      </c>
      <c r="D9610" t="s">
        <v>3828</v>
      </c>
      <c r="E9610" t="s">
        <v>34</v>
      </c>
      <c r="F9610" t="b">
        <v>0</v>
      </c>
      <c r="G9610" t="s">
        <v>41</v>
      </c>
      <c r="H9610" s="4">
        <v>45786.975821759261</v>
      </c>
      <c r="I9610" t="b">
        <v>0</v>
      </c>
      <c r="J9610" t="b">
        <v>1</v>
      </c>
      <c r="K9610" t="s">
        <v>24</v>
      </c>
      <c r="L9610" t="s">
        <v>22</v>
      </c>
      <c r="M9610">
        <v>148500</v>
      </c>
      <c r="O9610" t="s">
        <v>12157</v>
      </c>
      <c r="P9610" t="s">
        <v>12567</v>
      </c>
    </row>
    <row r="9611" spans="1:16" x14ac:dyDescent="0.25">
      <c r="A9611" t="s">
        <v>0</v>
      </c>
      <c r="B9611" t="s">
        <v>12568</v>
      </c>
      <c r="C9611" t="s">
        <v>1669</v>
      </c>
      <c r="D9611" t="s">
        <v>3956</v>
      </c>
      <c r="E9611" t="s">
        <v>34</v>
      </c>
      <c r="F9611" t="b">
        <v>0</v>
      </c>
      <c r="G9611" t="s">
        <v>27</v>
      </c>
      <c r="H9611" s="4">
        <v>45787.000081018523</v>
      </c>
      <c r="I9611" t="b">
        <v>0</v>
      </c>
      <c r="J9611" t="b">
        <v>1</v>
      </c>
      <c r="K9611" t="s">
        <v>24</v>
      </c>
      <c r="L9611" t="s">
        <v>36</v>
      </c>
      <c r="N9611">
        <v>27.979999542236332</v>
      </c>
      <c r="O9611" t="s">
        <v>74</v>
      </c>
      <c r="P9611" t="s">
        <v>12569</v>
      </c>
    </row>
    <row r="9612" spans="1:16" x14ac:dyDescent="0.25">
      <c r="A9612" t="s">
        <v>0</v>
      </c>
      <c r="B9612" t="s">
        <v>12570</v>
      </c>
      <c r="C9612" t="s">
        <v>306</v>
      </c>
      <c r="D9612" t="s">
        <v>3956</v>
      </c>
      <c r="E9612" t="s">
        <v>34</v>
      </c>
      <c r="F9612" t="b">
        <v>0</v>
      </c>
      <c r="G9612" t="s">
        <v>27</v>
      </c>
      <c r="H9612" s="4">
        <v>45787.000162037039</v>
      </c>
      <c r="I9612" t="b">
        <v>0</v>
      </c>
      <c r="J9612" t="b">
        <v>0</v>
      </c>
      <c r="K9612" t="s">
        <v>24</v>
      </c>
      <c r="L9612" t="s">
        <v>36</v>
      </c>
      <c r="N9612">
        <v>24.014999389648441</v>
      </c>
      <c r="O9612" t="s">
        <v>12571</v>
      </c>
      <c r="P9612" t="s">
        <v>1647</v>
      </c>
    </row>
    <row r="9613" spans="1:16" x14ac:dyDescent="0.25">
      <c r="A9613" t="s">
        <v>0</v>
      </c>
      <c r="B9613" t="s">
        <v>7404</v>
      </c>
      <c r="C9613" t="s">
        <v>5662</v>
      </c>
      <c r="D9613" t="s">
        <v>3956</v>
      </c>
      <c r="E9613" t="s">
        <v>34</v>
      </c>
      <c r="F9613" t="b">
        <v>0</v>
      </c>
      <c r="G9613" t="s">
        <v>27</v>
      </c>
      <c r="H9613" s="4">
        <v>45787.000173611108</v>
      </c>
      <c r="I9613" t="b">
        <v>0</v>
      </c>
      <c r="J9613" t="b">
        <v>0</v>
      </c>
      <c r="K9613" t="s">
        <v>24</v>
      </c>
      <c r="L9613" t="s">
        <v>36</v>
      </c>
      <c r="N9613">
        <v>24.014999389648441</v>
      </c>
      <c r="O9613" t="s">
        <v>5663</v>
      </c>
      <c r="P9613" t="s">
        <v>3686</v>
      </c>
    </row>
    <row r="9614" spans="1:16" x14ac:dyDescent="0.25">
      <c r="A9614" t="s">
        <v>0</v>
      </c>
      <c r="B9614" t="s">
        <v>214</v>
      </c>
      <c r="C9614" t="s">
        <v>613</v>
      </c>
      <c r="D9614" t="s">
        <v>3828</v>
      </c>
      <c r="E9614" t="s">
        <v>20</v>
      </c>
      <c r="F9614" t="b">
        <v>0</v>
      </c>
      <c r="G9614" t="s">
        <v>41</v>
      </c>
      <c r="H9614" s="4">
        <v>45787.000277777777</v>
      </c>
      <c r="I9614" t="b">
        <v>0</v>
      </c>
      <c r="J9614" t="b">
        <v>0</v>
      </c>
      <c r="K9614" t="s">
        <v>24</v>
      </c>
      <c r="L9614" t="s">
        <v>22</v>
      </c>
      <c r="M9614">
        <v>72500</v>
      </c>
      <c r="O9614" t="s">
        <v>12572</v>
      </c>
      <c r="P9614" t="s">
        <v>12573</v>
      </c>
    </row>
    <row r="9615" spans="1:16" x14ac:dyDescent="0.25">
      <c r="A9615" t="s">
        <v>0</v>
      </c>
      <c r="B9615" t="s">
        <v>12574</v>
      </c>
      <c r="C9615" t="s">
        <v>7554</v>
      </c>
      <c r="D9615" t="s">
        <v>5122</v>
      </c>
      <c r="E9615" t="s">
        <v>20</v>
      </c>
      <c r="F9615" t="b">
        <v>0</v>
      </c>
      <c r="G9615" t="s">
        <v>30</v>
      </c>
      <c r="H9615" s="4">
        <v>45787.000879629632</v>
      </c>
      <c r="I9615" t="b">
        <v>0</v>
      </c>
      <c r="J9615" t="b">
        <v>1</v>
      </c>
      <c r="K9615" t="s">
        <v>24</v>
      </c>
      <c r="L9615" t="s">
        <v>22</v>
      </c>
      <c r="M9615">
        <v>162500</v>
      </c>
      <c r="O9615" t="s">
        <v>59</v>
      </c>
      <c r="P9615" t="s">
        <v>8241</v>
      </c>
    </row>
    <row r="9616" spans="1:16" x14ac:dyDescent="0.25">
      <c r="A9616" t="s">
        <v>1</v>
      </c>
      <c r="B9616" t="s">
        <v>7553</v>
      </c>
      <c r="C9616" t="s">
        <v>82</v>
      </c>
      <c r="D9616" t="s">
        <v>3972</v>
      </c>
      <c r="E9616" t="s">
        <v>20</v>
      </c>
      <c r="F9616" t="b">
        <v>0</v>
      </c>
      <c r="G9616" t="s">
        <v>27</v>
      </c>
      <c r="H9616" s="4">
        <v>45787.00136574074</v>
      </c>
      <c r="I9616" t="b">
        <v>0</v>
      </c>
      <c r="J9616" t="b">
        <v>1</v>
      </c>
      <c r="K9616" t="s">
        <v>24</v>
      </c>
      <c r="L9616" t="s">
        <v>22</v>
      </c>
      <c r="M9616">
        <v>125320</v>
      </c>
      <c r="O9616" t="s">
        <v>4193</v>
      </c>
      <c r="P9616" t="s">
        <v>149</v>
      </c>
    </row>
    <row r="9617" spans="1:16" x14ac:dyDescent="0.25">
      <c r="A9617" t="s">
        <v>28</v>
      </c>
      <c r="B9617" t="s">
        <v>849</v>
      </c>
      <c r="C9617" t="s">
        <v>12575</v>
      </c>
      <c r="D9617" t="s">
        <v>4013</v>
      </c>
      <c r="E9617" t="s">
        <v>20</v>
      </c>
      <c r="F9617" t="b">
        <v>0</v>
      </c>
      <c r="G9617" t="s">
        <v>27</v>
      </c>
      <c r="H9617" s="4">
        <v>45787.001493055563</v>
      </c>
      <c r="I9617" t="b">
        <v>0</v>
      </c>
      <c r="J9617" t="b">
        <v>1</v>
      </c>
      <c r="K9617" t="s">
        <v>24</v>
      </c>
      <c r="L9617" t="s">
        <v>22</v>
      </c>
      <c r="M9617">
        <v>220000</v>
      </c>
      <c r="O9617" t="s">
        <v>12576</v>
      </c>
      <c r="P9617" t="s">
        <v>3039</v>
      </c>
    </row>
    <row r="9618" spans="1:16" x14ac:dyDescent="0.25">
      <c r="A9618" t="s">
        <v>2</v>
      </c>
      <c r="B9618" t="s">
        <v>12577</v>
      </c>
      <c r="C9618" t="s">
        <v>801</v>
      </c>
      <c r="D9618" t="s">
        <v>2208</v>
      </c>
      <c r="E9618" t="s">
        <v>20</v>
      </c>
      <c r="F9618" t="b">
        <v>0</v>
      </c>
      <c r="G9618" t="s">
        <v>27</v>
      </c>
      <c r="H9618" s="4">
        <v>45787.017233796287</v>
      </c>
      <c r="I9618" t="b">
        <v>0</v>
      </c>
      <c r="J9618" t="b">
        <v>1</v>
      </c>
      <c r="K9618" t="s">
        <v>24</v>
      </c>
      <c r="L9618" t="s">
        <v>22</v>
      </c>
      <c r="M9618">
        <v>65000</v>
      </c>
      <c r="O9618" t="s">
        <v>12393</v>
      </c>
      <c r="P9618" t="s">
        <v>12578</v>
      </c>
    </row>
    <row r="9619" spans="1:16" x14ac:dyDescent="0.25">
      <c r="A9619" t="s">
        <v>2</v>
      </c>
      <c r="B9619" t="s">
        <v>12579</v>
      </c>
      <c r="C9619" t="s">
        <v>324</v>
      </c>
      <c r="D9619" t="s">
        <v>4013</v>
      </c>
      <c r="E9619" t="s">
        <v>20</v>
      </c>
      <c r="F9619" t="b">
        <v>0</v>
      </c>
      <c r="G9619" t="s">
        <v>27</v>
      </c>
      <c r="H9619" s="4">
        <v>45787.017256944448</v>
      </c>
      <c r="I9619" t="b">
        <v>1</v>
      </c>
      <c r="J9619" t="b">
        <v>1</v>
      </c>
      <c r="K9619" t="s">
        <v>24</v>
      </c>
      <c r="L9619" t="s">
        <v>22</v>
      </c>
      <c r="M9619">
        <v>65625</v>
      </c>
      <c r="O9619" t="s">
        <v>12580</v>
      </c>
      <c r="P9619" t="s">
        <v>12581</v>
      </c>
    </row>
    <row r="9620" spans="1:16" x14ac:dyDescent="0.25">
      <c r="A9620" t="s">
        <v>25</v>
      </c>
      <c r="B9620" t="s">
        <v>12582</v>
      </c>
      <c r="C9620" t="s">
        <v>39</v>
      </c>
      <c r="D9620" t="s">
        <v>3956</v>
      </c>
      <c r="E9620" t="s">
        <v>20</v>
      </c>
      <c r="F9620" t="b">
        <v>1</v>
      </c>
      <c r="G9620" t="s">
        <v>2641</v>
      </c>
      <c r="H9620" s="4">
        <v>45787.078958333332</v>
      </c>
      <c r="I9620" t="b">
        <v>0</v>
      </c>
      <c r="J9620" t="b">
        <v>0</v>
      </c>
      <c r="K9620" t="s">
        <v>2641</v>
      </c>
      <c r="L9620" t="s">
        <v>36</v>
      </c>
      <c r="N9620">
        <v>22.694999694824219</v>
      </c>
      <c r="O9620" t="s">
        <v>8595</v>
      </c>
      <c r="P9620" t="s">
        <v>9105</v>
      </c>
    </row>
    <row r="9621" spans="1:16" x14ac:dyDescent="0.25">
      <c r="A9621" t="s">
        <v>139</v>
      </c>
      <c r="B9621" t="s">
        <v>12583</v>
      </c>
      <c r="C9621" t="s">
        <v>2640</v>
      </c>
      <c r="D9621" t="s">
        <v>3956</v>
      </c>
      <c r="E9621" t="s">
        <v>20</v>
      </c>
      <c r="F9621" t="b">
        <v>0</v>
      </c>
      <c r="G9621" t="s">
        <v>2641</v>
      </c>
      <c r="H9621" s="4">
        <v>45787.078958333332</v>
      </c>
      <c r="I9621" t="b">
        <v>0</v>
      </c>
      <c r="J9621" t="b">
        <v>0</v>
      </c>
      <c r="K9621" t="s">
        <v>2641</v>
      </c>
      <c r="L9621" t="s">
        <v>36</v>
      </c>
      <c r="N9621">
        <v>35.774997711181641</v>
      </c>
      <c r="O9621" t="s">
        <v>8595</v>
      </c>
      <c r="P9621" t="s">
        <v>1133</v>
      </c>
    </row>
    <row r="9622" spans="1:16" x14ac:dyDescent="0.25">
      <c r="A9622" t="s">
        <v>2</v>
      </c>
      <c r="B9622" t="s">
        <v>12584</v>
      </c>
      <c r="C9622" t="s">
        <v>509</v>
      </c>
      <c r="D9622" t="s">
        <v>3956</v>
      </c>
      <c r="E9622" t="s">
        <v>20</v>
      </c>
      <c r="F9622" t="b">
        <v>0</v>
      </c>
      <c r="G9622" t="s">
        <v>27</v>
      </c>
      <c r="H9622" s="4">
        <v>45787.100532407407</v>
      </c>
      <c r="I9622" t="b">
        <v>1</v>
      </c>
      <c r="J9622" t="b">
        <v>1</v>
      </c>
      <c r="K9622" t="s">
        <v>24</v>
      </c>
      <c r="L9622" t="s">
        <v>36</v>
      </c>
      <c r="N9622">
        <v>57.060001373291023</v>
      </c>
      <c r="O9622" t="s">
        <v>800</v>
      </c>
      <c r="P9622" t="s">
        <v>12585</v>
      </c>
    </row>
    <row r="9623" spans="1:16" x14ac:dyDescent="0.25">
      <c r="A9623" t="s">
        <v>40</v>
      </c>
      <c r="B9623" t="s">
        <v>7415</v>
      </c>
      <c r="C9623" t="s">
        <v>5403</v>
      </c>
      <c r="D9623" t="s">
        <v>3956</v>
      </c>
      <c r="E9623" t="s">
        <v>20</v>
      </c>
      <c r="F9623" t="b">
        <v>0</v>
      </c>
      <c r="G9623" t="s">
        <v>27</v>
      </c>
      <c r="H9623" s="4">
        <v>45787.100543981483</v>
      </c>
      <c r="I9623" t="b">
        <v>0</v>
      </c>
      <c r="J9623" t="b">
        <v>0</v>
      </c>
      <c r="K9623" t="s">
        <v>24</v>
      </c>
      <c r="L9623" t="s">
        <v>36</v>
      </c>
      <c r="N9623">
        <v>45.745002746582031</v>
      </c>
      <c r="O9623" t="s">
        <v>1422</v>
      </c>
      <c r="P9623" t="s">
        <v>7416</v>
      </c>
    </row>
    <row r="9624" spans="1:16" x14ac:dyDescent="0.25">
      <c r="A9624" t="s">
        <v>0</v>
      </c>
      <c r="B9624" t="s">
        <v>12586</v>
      </c>
      <c r="C9624" t="s">
        <v>5286</v>
      </c>
      <c r="D9624" t="s">
        <v>7542</v>
      </c>
      <c r="E9624" t="s">
        <v>20</v>
      </c>
      <c r="F9624" t="b">
        <v>0</v>
      </c>
      <c r="G9624" t="s">
        <v>41</v>
      </c>
      <c r="H9624" s="4">
        <v>45787.250347222223</v>
      </c>
      <c r="I9624" t="b">
        <v>0</v>
      </c>
      <c r="J9624" t="b">
        <v>1</v>
      </c>
      <c r="K9624" t="s">
        <v>24</v>
      </c>
      <c r="L9624" t="s">
        <v>22</v>
      </c>
      <c r="M9624">
        <v>134984</v>
      </c>
      <c r="O9624" t="s">
        <v>43</v>
      </c>
      <c r="P9624" t="s">
        <v>1935</v>
      </c>
    </row>
    <row r="9625" spans="1:16" x14ac:dyDescent="0.25">
      <c r="A9625" t="s">
        <v>0</v>
      </c>
      <c r="B9625" t="s">
        <v>257</v>
      </c>
      <c r="C9625" t="s">
        <v>151</v>
      </c>
      <c r="D9625" t="s">
        <v>131</v>
      </c>
      <c r="F9625" t="b">
        <v>0</v>
      </c>
      <c r="G9625" t="s">
        <v>30</v>
      </c>
      <c r="H9625" s="4">
        <v>45787.250787037039</v>
      </c>
      <c r="I9625" t="b">
        <v>1</v>
      </c>
      <c r="J9625" t="b">
        <v>0</v>
      </c>
      <c r="K9625" t="s">
        <v>24</v>
      </c>
      <c r="L9625" t="s">
        <v>36</v>
      </c>
      <c r="N9625">
        <v>35.875</v>
      </c>
      <c r="O9625" t="s">
        <v>131</v>
      </c>
    </row>
    <row r="9626" spans="1:16" x14ac:dyDescent="0.25">
      <c r="A9626" t="s">
        <v>2</v>
      </c>
      <c r="B9626" t="s">
        <v>638</v>
      </c>
      <c r="C9626" t="s">
        <v>213</v>
      </c>
      <c r="D9626" t="s">
        <v>3828</v>
      </c>
      <c r="E9626" t="s">
        <v>20</v>
      </c>
      <c r="F9626" t="b">
        <v>0</v>
      </c>
      <c r="G9626" t="s">
        <v>41</v>
      </c>
      <c r="H9626" s="4">
        <v>45787.252685185187</v>
      </c>
      <c r="I9626" t="b">
        <v>0</v>
      </c>
      <c r="J9626" t="b">
        <v>1</v>
      </c>
      <c r="K9626" t="s">
        <v>24</v>
      </c>
      <c r="L9626" t="s">
        <v>22</v>
      </c>
      <c r="M9626">
        <v>128114.578125</v>
      </c>
      <c r="O9626" t="s">
        <v>7800</v>
      </c>
      <c r="P9626" t="s">
        <v>7801</v>
      </c>
    </row>
    <row r="9627" spans="1:16" x14ac:dyDescent="0.25">
      <c r="A9627" t="s">
        <v>1</v>
      </c>
      <c r="B9627" t="s">
        <v>12587</v>
      </c>
      <c r="C9627" t="s">
        <v>10546</v>
      </c>
      <c r="D9627" t="s">
        <v>6389</v>
      </c>
      <c r="E9627" t="s">
        <v>20</v>
      </c>
      <c r="F9627" t="b">
        <v>0</v>
      </c>
      <c r="G9627" t="s">
        <v>106</v>
      </c>
      <c r="H9627" s="4">
        <v>45787.255370370367</v>
      </c>
      <c r="I9627" t="b">
        <v>0</v>
      </c>
      <c r="J9627" t="b">
        <v>1</v>
      </c>
      <c r="K9627" t="s">
        <v>106</v>
      </c>
      <c r="L9627" t="s">
        <v>22</v>
      </c>
      <c r="M9627">
        <v>225000</v>
      </c>
      <c r="O9627" t="s">
        <v>12588</v>
      </c>
      <c r="P9627" t="s">
        <v>12589</v>
      </c>
    </row>
    <row r="9628" spans="1:16" x14ac:dyDescent="0.25">
      <c r="A9628" t="s">
        <v>0</v>
      </c>
      <c r="B9628" t="s">
        <v>12590</v>
      </c>
      <c r="C9628" t="s">
        <v>39</v>
      </c>
      <c r="D9628" t="s">
        <v>4092</v>
      </c>
      <c r="E9628" t="s">
        <v>51</v>
      </c>
      <c r="F9628" t="b">
        <v>1</v>
      </c>
      <c r="G9628" t="s">
        <v>760</v>
      </c>
      <c r="H9628" s="4">
        <v>45787.258113425924</v>
      </c>
      <c r="I9628" t="b">
        <v>1</v>
      </c>
      <c r="J9628" t="b">
        <v>0</v>
      </c>
      <c r="K9628" t="s">
        <v>760</v>
      </c>
      <c r="L9628" t="s">
        <v>36</v>
      </c>
      <c r="N9628">
        <v>8</v>
      </c>
      <c r="O9628" t="s">
        <v>761</v>
      </c>
    </row>
    <row r="9629" spans="1:16" x14ac:dyDescent="0.25">
      <c r="A9629" t="s">
        <v>40</v>
      </c>
      <c r="B9629" t="s">
        <v>40</v>
      </c>
      <c r="C9629" t="s">
        <v>3269</v>
      </c>
      <c r="D9629" t="s">
        <v>5534</v>
      </c>
      <c r="E9629" t="s">
        <v>20</v>
      </c>
      <c r="F9629" t="b">
        <v>0</v>
      </c>
      <c r="G9629" t="s">
        <v>27</v>
      </c>
      <c r="H9629" s="4">
        <v>45787.267141203702</v>
      </c>
      <c r="I9629" t="b">
        <v>1</v>
      </c>
      <c r="J9629" t="b">
        <v>0</v>
      </c>
      <c r="K9629" t="s">
        <v>24</v>
      </c>
      <c r="L9629" t="s">
        <v>22</v>
      </c>
      <c r="M9629">
        <v>88582</v>
      </c>
      <c r="O9629" t="s">
        <v>1066</v>
      </c>
      <c r="P9629" t="s">
        <v>12591</v>
      </c>
    </row>
    <row r="9630" spans="1:16" x14ac:dyDescent="0.25">
      <c r="A9630" t="s">
        <v>1</v>
      </c>
      <c r="B9630" t="s">
        <v>1570</v>
      </c>
      <c r="C9630" t="s">
        <v>5241</v>
      </c>
      <c r="D9630" t="s">
        <v>7542</v>
      </c>
      <c r="E9630" t="s">
        <v>34</v>
      </c>
      <c r="F9630" t="b">
        <v>0</v>
      </c>
      <c r="G9630" t="s">
        <v>314</v>
      </c>
      <c r="H9630" s="4">
        <v>45787.273495370369</v>
      </c>
      <c r="I9630" t="b">
        <v>0</v>
      </c>
      <c r="J9630" t="b">
        <v>0</v>
      </c>
      <c r="K9630" t="s">
        <v>314</v>
      </c>
      <c r="L9630" t="s">
        <v>22</v>
      </c>
      <c r="M9630">
        <v>83160</v>
      </c>
      <c r="O9630" t="s">
        <v>173</v>
      </c>
      <c r="P9630" t="s">
        <v>700</v>
      </c>
    </row>
    <row r="9631" spans="1:16" x14ac:dyDescent="0.25">
      <c r="A9631" t="s">
        <v>0</v>
      </c>
      <c r="B9631" t="s">
        <v>1246</v>
      </c>
      <c r="C9631" t="s">
        <v>768</v>
      </c>
      <c r="D9631" t="s">
        <v>4083</v>
      </c>
      <c r="F9631" t="b">
        <v>0</v>
      </c>
      <c r="G9631" t="s">
        <v>27</v>
      </c>
      <c r="H9631" s="4">
        <v>45787.333657407413</v>
      </c>
      <c r="I9631" t="b">
        <v>0</v>
      </c>
      <c r="J9631" t="b">
        <v>0</v>
      </c>
      <c r="K9631" t="s">
        <v>24</v>
      </c>
      <c r="L9631" t="s">
        <v>22</v>
      </c>
      <c r="M9631">
        <v>93176</v>
      </c>
      <c r="O9631" t="s">
        <v>9411</v>
      </c>
    </row>
    <row r="9632" spans="1:16" x14ac:dyDescent="0.25">
      <c r="A9632" t="s">
        <v>25</v>
      </c>
      <c r="B9632" t="s">
        <v>10187</v>
      </c>
      <c r="C9632" t="s">
        <v>276</v>
      </c>
      <c r="D9632" t="s">
        <v>3956</v>
      </c>
      <c r="E9632" t="s">
        <v>20</v>
      </c>
      <c r="F9632" t="b">
        <v>0</v>
      </c>
      <c r="G9632" t="s">
        <v>30</v>
      </c>
      <c r="H9632" s="4">
        <v>45787.334317129629</v>
      </c>
      <c r="I9632" t="b">
        <v>0</v>
      </c>
      <c r="J9632" t="b">
        <v>1</v>
      </c>
      <c r="K9632" t="s">
        <v>24</v>
      </c>
      <c r="L9632" t="s">
        <v>36</v>
      </c>
      <c r="N9632">
        <v>20.22500038146973</v>
      </c>
      <c r="O9632" t="s">
        <v>1330</v>
      </c>
      <c r="P9632" t="s">
        <v>5300</v>
      </c>
    </row>
    <row r="9633" spans="1:16" x14ac:dyDescent="0.25">
      <c r="A9633" t="s">
        <v>2</v>
      </c>
      <c r="B9633" t="s">
        <v>12592</v>
      </c>
      <c r="C9633" t="s">
        <v>1038</v>
      </c>
      <c r="D9633" t="s">
        <v>3956</v>
      </c>
      <c r="E9633" t="s">
        <v>20</v>
      </c>
      <c r="F9633" t="b">
        <v>0</v>
      </c>
      <c r="G9633" t="s">
        <v>35</v>
      </c>
      <c r="H9633" s="4">
        <v>45787.336516203701</v>
      </c>
      <c r="I9633" t="b">
        <v>0</v>
      </c>
      <c r="J9633" t="b">
        <v>1</v>
      </c>
      <c r="K9633" t="s">
        <v>24</v>
      </c>
      <c r="L9633" t="s">
        <v>36</v>
      </c>
      <c r="N9633">
        <v>43.830001831054688</v>
      </c>
      <c r="O9633" t="s">
        <v>3793</v>
      </c>
      <c r="P9633" t="s">
        <v>12593</v>
      </c>
    </row>
    <row r="9634" spans="1:16" x14ac:dyDescent="0.25">
      <c r="A9634" t="s">
        <v>28</v>
      </c>
      <c r="B9634" t="s">
        <v>12594</v>
      </c>
      <c r="C9634" t="s">
        <v>1810</v>
      </c>
      <c r="D9634" t="s">
        <v>3972</v>
      </c>
      <c r="E9634" t="s">
        <v>20</v>
      </c>
      <c r="F9634" t="b">
        <v>0</v>
      </c>
      <c r="G9634" t="s">
        <v>27</v>
      </c>
      <c r="H9634" s="4">
        <v>45787.377534722233</v>
      </c>
      <c r="I9634" t="b">
        <v>0</v>
      </c>
      <c r="J9634" t="b">
        <v>1</v>
      </c>
      <c r="K9634" t="s">
        <v>24</v>
      </c>
      <c r="L9634" t="s">
        <v>22</v>
      </c>
      <c r="M9634">
        <v>244000</v>
      </c>
      <c r="O9634" t="s">
        <v>3544</v>
      </c>
      <c r="P9634" t="s">
        <v>12595</v>
      </c>
    </row>
    <row r="9635" spans="1:16" x14ac:dyDescent="0.25">
      <c r="A9635" t="s">
        <v>2</v>
      </c>
      <c r="B9635" t="s">
        <v>4384</v>
      </c>
      <c r="C9635" t="s">
        <v>4228</v>
      </c>
      <c r="D9635" t="s">
        <v>2208</v>
      </c>
      <c r="E9635" t="s">
        <v>34</v>
      </c>
      <c r="F9635" t="b">
        <v>0</v>
      </c>
      <c r="G9635" t="s">
        <v>27</v>
      </c>
      <c r="H9635" s="4">
        <v>45787.419120370367</v>
      </c>
      <c r="I9635" t="b">
        <v>0</v>
      </c>
      <c r="J9635" t="b">
        <v>1</v>
      </c>
      <c r="K9635" t="s">
        <v>24</v>
      </c>
      <c r="L9635" t="s">
        <v>22</v>
      </c>
      <c r="M9635">
        <v>165000</v>
      </c>
      <c r="O9635" t="s">
        <v>428</v>
      </c>
      <c r="P9635" t="s">
        <v>7450</v>
      </c>
    </row>
    <row r="9636" spans="1:16" x14ac:dyDescent="0.25">
      <c r="A9636" t="s">
        <v>2</v>
      </c>
      <c r="B9636" t="s">
        <v>8967</v>
      </c>
      <c r="C9636" t="s">
        <v>12596</v>
      </c>
      <c r="D9636" t="s">
        <v>2208</v>
      </c>
      <c r="E9636" t="s">
        <v>34</v>
      </c>
      <c r="F9636" t="b">
        <v>0</v>
      </c>
      <c r="G9636" t="s">
        <v>30</v>
      </c>
      <c r="H9636" s="4">
        <v>45787.42015046296</v>
      </c>
      <c r="I9636" t="b">
        <v>0</v>
      </c>
      <c r="J9636" t="b">
        <v>1</v>
      </c>
      <c r="K9636" t="s">
        <v>24</v>
      </c>
      <c r="L9636" t="s">
        <v>22</v>
      </c>
      <c r="M9636">
        <v>165000</v>
      </c>
      <c r="O9636" t="s">
        <v>428</v>
      </c>
      <c r="P9636" t="s">
        <v>3695</v>
      </c>
    </row>
    <row r="9637" spans="1:16" x14ac:dyDescent="0.25">
      <c r="A9637" t="s">
        <v>0</v>
      </c>
      <c r="B9637" t="s">
        <v>12597</v>
      </c>
      <c r="C9637" t="s">
        <v>5739</v>
      </c>
      <c r="D9637" t="s">
        <v>3956</v>
      </c>
      <c r="E9637" t="s">
        <v>34</v>
      </c>
      <c r="F9637" t="b">
        <v>0</v>
      </c>
      <c r="G9637" t="s">
        <v>27</v>
      </c>
      <c r="H9637" s="4">
        <v>45787.458368055559</v>
      </c>
      <c r="I9637" t="b">
        <v>0</v>
      </c>
      <c r="J9637" t="b">
        <v>1</v>
      </c>
      <c r="K9637" t="s">
        <v>24</v>
      </c>
      <c r="L9637" t="s">
        <v>36</v>
      </c>
      <c r="N9637">
        <v>57</v>
      </c>
      <c r="O9637" t="s">
        <v>412</v>
      </c>
      <c r="P9637" t="s">
        <v>12598</v>
      </c>
    </row>
    <row r="9638" spans="1:16" x14ac:dyDescent="0.25">
      <c r="A9638" t="s">
        <v>0</v>
      </c>
      <c r="B9638" t="s">
        <v>11843</v>
      </c>
      <c r="C9638" t="s">
        <v>559</v>
      </c>
      <c r="D9638" t="s">
        <v>3956</v>
      </c>
      <c r="E9638" t="s">
        <v>34</v>
      </c>
      <c r="F9638" t="b">
        <v>0</v>
      </c>
      <c r="G9638" t="s">
        <v>27</v>
      </c>
      <c r="H9638" s="4">
        <v>45787.458425925928</v>
      </c>
      <c r="I9638" t="b">
        <v>0</v>
      </c>
      <c r="J9638" t="b">
        <v>0</v>
      </c>
      <c r="K9638" t="s">
        <v>24</v>
      </c>
      <c r="L9638" t="s">
        <v>36</v>
      </c>
      <c r="N9638">
        <v>20.670000076293949</v>
      </c>
      <c r="O9638" t="s">
        <v>2485</v>
      </c>
    </row>
    <row r="9639" spans="1:16" x14ac:dyDescent="0.25">
      <c r="A9639" t="s">
        <v>0</v>
      </c>
      <c r="B9639" t="s">
        <v>12599</v>
      </c>
      <c r="C9639" t="s">
        <v>490</v>
      </c>
      <c r="D9639" t="s">
        <v>3956</v>
      </c>
      <c r="E9639" t="s">
        <v>34</v>
      </c>
      <c r="F9639" t="b">
        <v>0</v>
      </c>
      <c r="G9639" t="s">
        <v>27</v>
      </c>
      <c r="H9639" s="4">
        <v>45787.458460648151</v>
      </c>
      <c r="I9639" t="b">
        <v>0</v>
      </c>
      <c r="J9639" t="b">
        <v>0</v>
      </c>
      <c r="K9639" t="s">
        <v>24</v>
      </c>
      <c r="L9639" t="s">
        <v>36</v>
      </c>
      <c r="N9639">
        <v>27.435001373291019</v>
      </c>
      <c r="O9639" t="s">
        <v>3356</v>
      </c>
      <c r="P9639" t="s">
        <v>48</v>
      </c>
    </row>
    <row r="9640" spans="1:16" x14ac:dyDescent="0.25">
      <c r="A9640" t="s">
        <v>0</v>
      </c>
      <c r="B9640" t="s">
        <v>12600</v>
      </c>
      <c r="C9640" t="s">
        <v>222</v>
      </c>
      <c r="D9640" t="s">
        <v>3956</v>
      </c>
      <c r="E9640" t="s">
        <v>105</v>
      </c>
      <c r="F9640" t="b">
        <v>0</v>
      </c>
      <c r="G9640" t="s">
        <v>27</v>
      </c>
      <c r="H9640" s="4">
        <v>45787.458541666667</v>
      </c>
      <c r="I9640" t="b">
        <v>1</v>
      </c>
      <c r="J9640" t="b">
        <v>1</v>
      </c>
      <c r="K9640" t="s">
        <v>24</v>
      </c>
      <c r="L9640" t="s">
        <v>36</v>
      </c>
      <c r="N9640">
        <v>27.435001373291019</v>
      </c>
      <c r="O9640" t="s">
        <v>12601</v>
      </c>
      <c r="P9640" t="s">
        <v>204</v>
      </c>
    </row>
    <row r="9641" spans="1:16" x14ac:dyDescent="0.25">
      <c r="A9641" t="s">
        <v>25</v>
      </c>
      <c r="B9641" t="s">
        <v>12602</v>
      </c>
      <c r="C9641" t="s">
        <v>509</v>
      </c>
      <c r="D9641" t="s">
        <v>3956</v>
      </c>
      <c r="E9641" t="s">
        <v>34</v>
      </c>
      <c r="F9641" t="b">
        <v>0</v>
      </c>
      <c r="G9641" t="s">
        <v>35</v>
      </c>
      <c r="H9641" s="4">
        <v>45787.458958333344</v>
      </c>
      <c r="I9641" t="b">
        <v>0</v>
      </c>
      <c r="J9641" t="b">
        <v>1</v>
      </c>
      <c r="K9641" t="s">
        <v>24</v>
      </c>
      <c r="L9641" t="s">
        <v>36</v>
      </c>
      <c r="N9641">
        <v>16.510000228881839</v>
      </c>
      <c r="O9641" t="s">
        <v>2409</v>
      </c>
      <c r="P9641" t="s">
        <v>1989</v>
      </c>
    </row>
    <row r="9642" spans="1:16" x14ac:dyDescent="0.25">
      <c r="A9642" t="s">
        <v>0</v>
      </c>
      <c r="B9642" t="s">
        <v>1139</v>
      </c>
      <c r="C9642" t="s">
        <v>292</v>
      </c>
      <c r="D9642" t="s">
        <v>3956</v>
      </c>
      <c r="E9642" t="s">
        <v>34</v>
      </c>
      <c r="F9642" t="b">
        <v>0</v>
      </c>
      <c r="G9642" t="s">
        <v>30</v>
      </c>
      <c r="H9642" s="4">
        <v>45787.459155092591</v>
      </c>
      <c r="I9642" t="b">
        <v>1</v>
      </c>
      <c r="J9642" t="b">
        <v>1</v>
      </c>
      <c r="K9642" t="s">
        <v>24</v>
      </c>
      <c r="L9642" t="s">
        <v>36</v>
      </c>
      <c r="N9642">
        <v>22.694999694824219</v>
      </c>
      <c r="O9642" t="s">
        <v>12603</v>
      </c>
    </row>
    <row r="9643" spans="1:16" x14ac:dyDescent="0.25">
      <c r="A9643" t="s">
        <v>25</v>
      </c>
      <c r="B9643" t="s">
        <v>1577</v>
      </c>
      <c r="C9643" t="s">
        <v>10982</v>
      </c>
      <c r="D9643" t="s">
        <v>3956</v>
      </c>
      <c r="E9643" t="s">
        <v>34</v>
      </c>
      <c r="F9643" t="b">
        <v>0</v>
      </c>
      <c r="G9643" t="s">
        <v>52</v>
      </c>
      <c r="H9643" s="4">
        <v>45787.459513888891</v>
      </c>
      <c r="I9643" t="b">
        <v>0</v>
      </c>
      <c r="J9643" t="b">
        <v>0</v>
      </c>
      <c r="K9643" t="s">
        <v>24</v>
      </c>
      <c r="L9643" t="s">
        <v>36</v>
      </c>
      <c r="N9643">
        <v>21.430000305175781</v>
      </c>
      <c r="O9643" t="s">
        <v>1567</v>
      </c>
      <c r="P9643" t="s">
        <v>11453</v>
      </c>
    </row>
    <row r="9644" spans="1:16" x14ac:dyDescent="0.25">
      <c r="A9644" t="s">
        <v>1</v>
      </c>
      <c r="B9644" t="s">
        <v>12604</v>
      </c>
      <c r="C9644" t="s">
        <v>185</v>
      </c>
      <c r="D9644" t="s">
        <v>3956</v>
      </c>
      <c r="E9644" t="s">
        <v>34</v>
      </c>
      <c r="F9644" t="b">
        <v>0</v>
      </c>
      <c r="G9644" t="s">
        <v>27</v>
      </c>
      <c r="H9644" s="4">
        <v>45787.459745370368</v>
      </c>
      <c r="I9644" t="b">
        <v>0</v>
      </c>
      <c r="J9644" t="b">
        <v>0</v>
      </c>
      <c r="K9644" t="s">
        <v>24</v>
      </c>
      <c r="L9644" t="s">
        <v>36</v>
      </c>
      <c r="N9644">
        <v>49.895000457763672</v>
      </c>
      <c r="O9644" t="s">
        <v>12605</v>
      </c>
    </row>
    <row r="9645" spans="1:16" x14ac:dyDescent="0.25">
      <c r="A9645" t="s">
        <v>0</v>
      </c>
      <c r="B9645" t="s">
        <v>1174</v>
      </c>
      <c r="C9645" t="s">
        <v>12606</v>
      </c>
      <c r="D9645" t="s">
        <v>3956</v>
      </c>
      <c r="E9645" t="s">
        <v>34</v>
      </c>
      <c r="F9645" t="b">
        <v>0</v>
      </c>
      <c r="G9645" t="s">
        <v>23</v>
      </c>
      <c r="H9645" s="4">
        <v>45787.475810185177</v>
      </c>
      <c r="I9645" t="b">
        <v>1</v>
      </c>
      <c r="J9645" t="b">
        <v>0</v>
      </c>
      <c r="K9645" t="s">
        <v>24</v>
      </c>
      <c r="L9645" t="s">
        <v>36</v>
      </c>
      <c r="N9645">
        <v>22.694999694824219</v>
      </c>
      <c r="O9645" t="s">
        <v>12607</v>
      </c>
    </row>
    <row r="9646" spans="1:16" x14ac:dyDescent="0.25">
      <c r="A9646" t="s">
        <v>2</v>
      </c>
      <c r="B9646" t="s">
        <v>12608</v>
      </c>
      <c r="C9646" t="s">
        <v>82</v>
      </c>
      <c r="D9646" t="s">
        <v>3969</v>
      </c>
      <c r="E9646" t="s">
        <v>20</v>
      </c>
      <c r="F9646" t="b">
        <v>0</v>
      </c>
      <c r="G9646" t="s">
        <v>23</v>
      </c>
      <c r="H9646" s="4">
        <v>45787.476273148153</v>
      </c>
      <c r="I9646" t="b">
        <v>1</v>
      </c>
      <c r="J9646" t="b">
        <v>0</v>
      </c>
      <c r="K9646" t="s">
        <v>24</v>
      </c>
      <c r="L9646" t="s">
        <v>22</v>
      </c>
      <c r="M9646">
        <v>140000</v>
      </c>
      <c r="O9646" t="s">
        <v>12609</v>
      </c>
      <c r="P9646" t="s">
        <v>12610</v>
      </c>
    </row>
    <row r="9647" spans="1:16" x14ac:dyDescent="0.25">
      <c r="A9647" t="s">
        <v>0</v>
      </c>
      <c r="B9647" t="s">
        <v>2900</v>
      </c>
      <c r="C9647" t="s">
        <v>10334</v>
      </c>
      <c r="D9647" t="s">
        <v>4083</v>
      </c>
      <c r="E9647" t="s">
        <v>20</v>
      </c>
      <c r="F9647" t="b">
        <v>0</v>
      </c>
      <c r="G9647" t="s">
        <v>27</v>
      </c>
      <c r="H9647" s="4">
        <v>45787.541921296302</v>
      </c>
      <c r="I9647" t="b">
        <v>0</v>
      </c>
      <c r="J9647" t="b">
        <v>0</v>
      </c>
      <c r="K9647" t="s">
        <v>24</v>
      </c>
      <c r="L9647" t="s">
        <v>22</v>
      </c>
      <c r="M9647">
        <v>83500</v>
      </c>
      <c r="O9647" t="s">
        <v>10335</v>
      </c>
      <c r="P9647" t="s">
        <v>100</v>
      </c>
    </row>
    <row r="9648" spans="1:16" x14ac:dyDescent="0.25">
      <c r="A9648" t="s">
        <v>0</v>
      </c>
      <c r="B9648" t="s">
        <v>3096</v>
      </c>
      <c r="C9648" t="s">
        <v>1509</v>
      </c>
      <c r="D9648" t="s">
        <v>3972</v>
      </c>
      <c r="E9648" t="s">
        <v>20</v>
      </c>
      <c r="F9648" t="b">
        <v>0</v>
      </c>
      <c r="G9648" t="s">
        <v>27</v>
      </c>
      <c r="H9648" s="4">
        <v>45787.544224537043</v>
      </c>
      <c r="I9648" t="b">
        <v>1</v>
      </c>
      <c r="J9648" t="b">
        <v>1</v>
      </c>
      <c r="K9648" t="s">
        <v>24</v>
      </c>
      <c r="L9648" t="s">
        <v>22</v>
      </c>
      <c r="M9648">
        <v>160000</v>
      </c>
      <c r="O9648" t="s">
        <v>1172</v>
      </c>
      <c r="P9648" t="s">
        <v>12611</v>
      </c>
    </row>
    <row r="9649" spans="1:16" x14ac:dyDescent="0.25">
      <c r="A9649" t="s">
        <v>2</v>
      </c>
      <c r="B9649" t="s">
        <v>12612</v>
      </c>
      <c r="C9649" t="s">
        <v>12613</v>
      </c>
      <c r="D9649" t="s">
        <v>3969</v>
      </c>
      <c r="E9649" t="s">
        <v>20</v>
      </c>
      <c r="F9649" t="b">
        <v>0</v>
      </c>
      <c r="G9649" t="s">
        <v>41</v>
      </c>
      <c r="H9649" s="4">
        <v>45787.544374999998</v>
      </c>
      <c r="I9649" t="b">
        <v>0</v>
      </c>
      <c r="J9649" t="b">
        <v>1</v>
      </c>
      <c r="K9649" t="s">
        <v>24</v>
      </c>
      <c r="L9649" t="s">
        <v>22</v>
      </c>
      <c r="M9649">
        <v>115000</v>
      </c>
      <c r="O9649" t="s">
        <v>12614</v>
      </c>
      <c r="P9649" t="s">
        <v>12615</v>
      </c>
    </row>
    <row r="9650" spans="1:16" x14ac:dyDescent="0.25">
      <c r="A9650" t="s">
        <v>25</v>
      </c>
      <c r="B9650" t="s">
        <v>12616</v>
      </c>
      <c r="C9650" t="s">
        <v>192</v>
      </c>
      <c r="D9650" t="s">
        <v>4083</v>
      </c>
      <c r="E9650" t="s">
        <v>20</v>
      </c>
      <c r="F9650" t="b">
        <v>0</v>
      </c>
      <c r="G9650" t="s">
        <v>23</v>
      </c>
      <c r="H9650" s="4">
        <v>45787.559548611112</v>
      </c>
      <c r="I9650" t="b">
        <v>0</v>
      </c>
      <c r="J9650" t="b">
        <v>0</v>
      </c>
      <c r="K9650" t="s">
        <v>24</v>
      </c>
      <c r="L9650" t="s">
        <v>22</v>
      </c>
      <c r="M9650">
        <v>115000</v>
      </c>
      <c r="O9650" t="s">
        <v>1598</v>
      </c>
      <c r="P9650" t="s">
        <v>48</v>
      </c>
    </row>
    <row r="9651" spans="1:16" x14ac:dyDescent="0.25">
      <c r="A9651" t="s">
        <v>0</v>
      </c>
      <c r="B9651" t="s">
        <v>12617</v>
      </c>
      <c r="C9651" t="s">
        <v>1722</v>
      </c>
      <c r="D9651" t="s">
        <v>7852</v>
      </c>
      <c r="E9651" t="s">
        <v>20</v>
      </c>
      <c r="F9651" t="b">
        <v>0</v>
      </c>
      <c r="G9651" t="s">
        <v>30</v>
      </c>
      <c r="H9651" s="4">
        <v>45787.584178240737</v>
      </c>
      <c r="I9651" t="b">
        <v>0</v>
      </c>
      <c r="J9651" t="b">
        <v>1</v>
      </c>
      <c r="K9651" t="s">
        <v>24</v>
      </c>
      <c r="L9651" t="s">
        <v>22</v>
      </c>
      <c r="M9651">
        <v>60996</v>
      </c>
      <c r="O9651" t="s">
        <v>12618</v>
      </c>
      <c r="P9651" t="s">
        <v>12619</v>
      </c>
    </row>
    <row r="9652" spans="1:16" x14ac:dyDescent="0.25">
      <c r="A9652" t="s">
        <v>1</v>
      </c>
      <c r="B9652" t="s">
        <v>661</v>
      </c>
      <c r="C9652" t="s">
        <v>1521</v>
      </c>
      <c r="D9652" t="s">
        <v>4083</v>
      </c>
      <c r="E9652" t="s">
        <v>20</v>
      </c>
      <c r="F9652" t="b">
        <v>0</v>
      </c>
      <c r="G9652" t="s">
        <v>52</v>
      </c>
      <c r="H9652" s="4">
        <v>45787.585543981477</v>
      </c>
      <c r="I9652" t="b">
        <v>0</v>
      </c>
      <c r="J9652" t="b">
        <v>1</v>
      </c>
      <c r="K9652" t="s">
        <v>24</v>
      </c>
      <c r="L9652" t="s">
        <v>22</v>
      </c>
      <c r="M9652">
        <v>81100</v>
      </c>
      <c r="O9652" t="s">
        <v>1549</v>
      </c>
    </row>
    <row r="9653" spans="1:16" x14ac:dyDescent="0.25">
      <c r="A9653" t="s">
        <v>2</v>
      </c>
      <c r="B9653" t="s">
        <v>12620</v>
      </c>
      <c r="C9653" t="s">
        <v>2123</v>
      </c>
      <c r="D9653" t="s">
        <v>3956</v>
      </c>
      <c r="E9653" t="s">
        <v>20</v>
      </c>
      <c r="F9653" t="b">
        <v>0</v>
      </c>
      <c r="G9653" t="s">
        <v>27</v>
      </c>
      <c r="H9653" s="4">
        <v>45787.585706018523</v>
      </c>
      <c r="I9653" t="b">
        <v>1</v>
      </c>
      <c r="J9653" t="b">
        <v>1</v>
      </c>
      <c r="K9653" t="s">
        <v>24</v>
      </c>
      <c r="L9653" t="s">
        <v>36</v>
      </c>
      <c r="N9653">
        <v>48.455001831054688</v>
      </c>
      <c r="O9653" t="s">
        <v>800</v>
      </c>
      <c r="P9653" t="s">
        <v>12585</v>
      </c>
    </row>
    <row r="9654" spans="1:16" x14ac:dyDescent="0.25">
      <c r="A9654" t="s">
        <v>89</v>
      </c>
      <c r="B9654" t="s">
        <v>12621</v>
      </c>
      <c r="C9654" t="s">
        <v>39</v>
      </c>
      <c r="D9654" t="s">
        <v>12622</v>
      </c>
      <c r="E9654" t="s">
        <v>20</v>
      </c>
      <c r="F9654" t="b">
        <v>1</v>
      </c>
      <c r="G9654" t="s">
        <v>666</v>
      </c>
      <c r="H9654" s="4">
        <v>45787.676631944443</v>
      </c>
      <c r="I9654" t="b">
        <v>1</v>
      </c>
      <c r="J9654" t="b">
        <v>0</v>
      </c>
      <c r="K9654" t="s">
        <v>666</v>
      </c>
      <c r="L9654" t="s">
        <v>36</v>
      </c>
      <c r="N9654">
        <v>40</v>
      </c>
      <c r="O9654" t="s">
        <v>12623</v>
      </c>
      <c r="P9654" t="s">
        <v>12624</v>
      </c>
    </row>
    <row r="9655" spans="1:16" x14ac:dyDescent="0.25">
      <c r="A9655" t="s">
        <v>139</v>
      </c>
      <c r="B9655" t="s">
        <v>12625</v>
      </c>
      <c r="C9655" t="s">
        <v>39</v>
      </c>
      <c r="D9655" t="s">
        <v>7657</v>
      </c>
      <c r="E9655" t="s">
        <v>20</v>
      </c>
      <c r="F9655" t="b">
        <v>1</v>
      </c>
      <c r="G9655" t="s">
        <v>414</v>
      </c>
      <c r="H9655" s="4">
        <v>45787.715300925927</v>
      </c>
      <c r="I9655" t="b">
        <v>0</v>
      </c>
      <c r="J9655" t="b">
        <v>0</v>
      </c>
      <c r="K9655" t="s">
        <v>414</v>
      </c>
      <c r="L9655" t="s">
        <v>22</v>
      </c>
      <c r="M9655">
        <v>60000</v>
      </c>
      <c r="O9655" t="s">
        <v>12626</v>
      </c>
      <c r="P9655" t="s">
        <v>12627</v>
      </c>
    </row>
    <row r="9656" spans="1:16" x14ac:dyDescent="0.25">
      <c r="A9656" t="s">
        <v>0</v>
      </c>
      <c r="B9656" t="s">
        <v>12628</v>
      </c>
      <c r="C9656" t="s">
        <v>570</v>
      </c>
      <c r="D9656" t="s">
        <v>3956</v>
      </c>
      <c r="E9656" t="s">
        <v>20</v>
      </c>
      <c r="F9656" t="b">
        <v>0</v>
      </c>
      <c r="G9656" t="s">
        <v>27</v>
      </c>
      <c r="H9656" s="4">
        <v>45787.833460648151</v>
      </c>
      <c r="I9656" t="b">
        <v>0</v>
      </c>
      <c r="J9656" t="b">
        <v>1</v>
      </c>
      <c r="K9656" t="s">
        <v>24</v>
      </c>
      <c r="L9656" t="s">
        <v>36</v>
      </c>
      <c r="N9656">
        <v>22.694999694824219</v>
      </c>
      <c r="O9656" t="s">
        <v>1901</v>
      </c>
      <c r="P9656" t="s">
        <v>119</v>
      </c>
    </row>
    <row r="9657" spans="1:16" x14ac:dyDescent="0.25">
      <c r="A9657" t="s">
        <v>0</v>
      </c>
      <c r="B9657" t="s">
        <v>12629</v>
      </c>
      <c r="C9657" t="s">
        <v>39</v>
      </c>
      <c r="D9657" t="s">
        <v>3956</v>
      </c>
      <c r="E9657" t="s">
        <v>20</v>
      </c>
      <c r="F9657" t="b">
        <v>1</v>
      </c>
      <c r="G9657" t="s">
        <v>27</v>
      </c>
      <c r="H9657" s="4">
        <v>45787.833506944437</v>
      </c>
      <c r="I9657" t="b">
        <v>0</v>
      </c>
      <c r="J9657" t="b">
        <v>0</v>
      </c>
      <c r="K9657" t="s">
        <v>24</v>
      </c>
      <c r="L9657" t="s">
        <v>36</v>
      </c>
      <c r="N9657">
        <v>30.264999389648441</v>
      </c>
      <c r="O9657" t="s">
        <v>12630</v>
      </c>
      <c r="P9657" t="s">
        <v>2430</v>
      </c>
    </row>
    <row r="9658" spans="1:16" x14ac:dyDescent="0.25">
      <c r="A9658" t="s">
        <v>0</v>
      </c>
      <c r="B9658" t="s">
        <v>12631</v>
      </c>
      <c r="C9658" t="s">
        <v>1270</v>
      </c>
      <c r="D9658" t="s">
        <v>3956</v>
      </c>
      <c r="E9658" t="s">
        <v>20</v>
      </c>
      <c r="F9658" t="b">
        <v>0</v>
      </c>
      <c r="G9658" t="s">
        <v>23</v>
      </c>
      <c r="H9658" s="4">
        <v>45787.850937499999</v>
      </c>
      <c r="I9658" t="b">
        <v>0</v>
      </c>
      <c r="J9658" t="b">
        <v>1</v>
      </c>
      <c r="K9658" t="s">
        <v>24</v>
      </c>
      <c r="L9658" t="s">
        <v>36</v>
      </c>
      <c r="N9658">
        <v>18.815000534057621</v>
      </c>
      <c r="O9658" t="s">
        <v>1901</v>
      </c>
      <c r="P9658" t="s">
        <v>119</v>
      </c>
    </row>
    <row r="9659" spans="1:16" x14ac:dyDescent="0.25">
      <c r="A9659" t="s">
        <v>0</v>
      </c>
      <c r="B9659" t="s">
        <v>12632</v>
      </c>
      <c r="C9659" t="s">
        <v>179</v>
      </c>
      <c r="D9659" t="s">
        <v>3956</v>
      </c>
      <c r="E9659" t="s">
        <v>34</v>
      </c>
      <c r="F9659" t="b">
        <v>0</v>
      </c>
      <c r="G9659" t="s">
        <v>27</v>
      </c>
      <c r="H9659" s="4">
        <v>45787.958506944437</v>
      </c>
      <c r="I9659" t="b">
        <v>0</v>
      </c>
      <c r="J9659" t="b">
        <v>1</v>
      </c>
      <c r="K9659" t="s">
        <v>24</v>
      </c>
      <c r="L9659" t="s">
        <v>36</v>
      </c>
      <c r="N9659">
        <v>23.694999694824219</v>
      </c>
      <c r="O9659" t="s">
        <v>12633</v>
      </c>
      <c r="P9659" t="s">
        <v>204</v>
      </c>
    </row>
    <row r="9660" spans="1:16" x14ac:dyDescent="0.25">
      <c r="A9660" t="s">
        <v>0</v>
      </c>
      <c r="B9660" t="s">
        <v>731</v>
      </c>
      <c r="C9660" t="s">
        <v>12606</v>
      </c>
      <c r="D9660" t="s">
        <v>3956</v>
      </c>
      <c r="E9660" t="s">
        <v>34</v>
      </c>
      <c r="F9660" t="b">
        <v>0</v>
      </c>
      <c r="G9660" t="s">
        <v>52</v>
      </c>
      <c r="H9660" s="4">
        <v>45787.95957175926</v>
      </c>
      <c r="I9660" t="b">
        <v>1</v>
      </c>
      <c r="J9660" t="b">
        <v>0</v>
      </c>
      <c r="K9660" t="s">
        <v>24</v>
      </c>
      <c r="L9660" t="s">
        <v>36</v>
      </c>
      <c r="N9660">
        <v>22.694999694824219</v>
      </c>
      <c r="O9660" t="s">
        <v>12607</v>
      </c>
    </row>
    <row r="9661" spans="1:16" x14ac:dyDescent="0.25">
      <c r="A9661" t="s">
        <v>1</v>
      </c>
      <c r="B9661" t="s">
        <v>12634</v>
      </c>
      <c r="C9661" t="s">
        <v>1096</v>
      </c>
      <c r="D9661" t="s">
        <v>3956</v>
      </c>
      <c r="E9661" t="s">
        <v>34</v>
      </c>
      <c r="F9661" t="b">
        <v>0</v>
      </c>
      <c r="G9661" t="s">
        <v>27</v>
      </c>
      <c r="H9661" s="4">
        <v>45787.959745370368</v>
      </c>
      <c r="I9661" t="b">
        <v>0</v>
      </c>
      <c r="J9661" t="b">
        <v>0</v>
      </c>
      <c r="K9661" t="s">
        <v>24</v>
      </c>
      <c r="L9661" t="s">
        <v>36</v>
      </c>
      <c r="N9661">
        <v>44.034999847412109</v>
      </c>
      <c r="O9661" t="s">
        <v>1422</v>
      </c>
      <c r="P9661" t="s">
        <v>12635</v>
      </c>
    </row>
    <row r="9662" spans="1:16" x14ac:dyDescent="0.25">
      <c r="A9662" t="s">
        <v>2</v>
      </c>
      <c r="B9662" t="s">
        <v>12636</v>
      </c>
      <c r="C9662" t="s">
        <v>1752</v>
      </c>
      <c r="D9662" t="s">
        <v>3956</v>
      </c>
      <c r="E9662" t="s">
        <v>34</v>
      </c>
      <c r="F9662" t="b">
        <v>0</v>
      </c>
      <c r="G9662" t="s">
        <v>30</v>
      </c>
      <c r="H9662" s="4">
        <v>45787.961689814823</v>
      </c>
      <c r="I9662" t="b">
        <v>0</v>
      </c>
      <c r="J9662" t="b">
        <v>1</v>
      </c>
      <c r="K9662" t="s">
        <v>24</v>
      </c>
      <c r="L9662" t="s">
        <v>36</v>
      </c>
      <c r="N9662">
        <v>54.130001068115227</v>
      </c>
      <c r="O9662" t="s">
        <v>2944</v>
      </c>
      <c r="P9662" t="s">
        <v>12637</v>
      </c>
    </row>
    <row r="9663" spans="1:16" x14ac:dyDescent="0.25">
      <c r="A9663" t="s">
        <v>2</v>
      </c>
      <c r="B9663" t="s">
        <v>7527</v>
      </c>
      <c r="C9663" t="s">
        <v>7528</v>
      </c>
      <c r="D9663" t="s">
        <v>3828</v>
      </c>
      <c r="E9663" t="s">
        <v>20</v>
      </c>
      <c r="F9663" t="b">
        <v>0</v>
      </c>
      <c r="G9663" t="s">
        <v>23</v>
      </c>
      <c r="H9663" s="4">
        <v>45788.059699074067</v>
      </c>
      <c r="I9663" t="b">
        <v>1</v>
      </c>
      <c r="J9663" t="b">
        <v>1</v>
      </c>
      <c r="K9663" t="s">
        <v>24</v>
      </c>
      <c r="L9663" t="s">
        <v>22</v>
      </c>
      <c r="M9663">
        <v>46000</v>
      </c>
      <c r="O9663" t="s">
        <v>7529</v>
      </c>
      <c r="P9663" t="s">
        <v>3540</v>
      </c>
    </row>
    <row r="9664" spans="1:16" x14ac:dyDescent="0.25">
      <c r="A9664" t="s">
        <v>0</v>
      </c>
      <c r="B9664" t="s">
        <v>12638</v>
      </c>
      <c r="C9664" t="s">
        <v>540</v>
      </c>
      <c r="D9664" t="s">
        <v>3956</v>
      </c>
      <c r="E9664" t="s">
        <v>20</v>
      </c>
      <c r="F9664" t="b">
        <v>0</v>
      </c>
      <c r="G9664" t="s">
        <v>27</v>
      </c>
      <c r="H9664" s="4">
        <v>45788.083449074067</v>
      </c>
      <c r="I9664" t="b">
        <v>0</v>
      </c>
      <c r="J9664" t="b">
        <v>0</v>
      </c>
      <c r="K9664" t="s">
        <v>24</v>
      </c>
      <c r="L9664" t="s">
        <v>36</v>
      </c>
      <c r="N9664">
        <v>26.389999389648441</v>
      </c>
      <c r="O9664" t="s">
        <v>2288</v>
      </c>
      <c r="P9664" t="s">
        <v>1295</v>
      </c>
    </row>
    <row r="9665" spans="1:16" x14ac:dyDescent="0.25">
      <c r="A9665" t="s">
        <v>40</v>
      </c>
      <c r="B9665" t="s">
        <v>12639</v>
      </c>
      <c r="C9665" t="s">
        <v>118</v>
      </c>
      <c r="D9665" t="s">
        <v>3956</v>
      </c>
      <c r="E9665" t="s">
        <v>20</v>
      </c>
      <c r="F9665" t="b">
        <v>0</v>
      </c>
      <c r="G9665" t="s">
        <v>27</v>
      </c>
      <c r="H9665" s="4">
        <v>45788.084872685176</v>
      </c>
      <c r="I9665" t="b">
        <v>0</v>
      </c>
      <c r="J9665" t="b">
        <v>1</v>
      </c>
      <c r="K9665" t="s">
        <v>24</v>
      </c>
      <c r="L9665" t="s">
        <v>36</v>
      </c>
      <c r="N9665">
        <v>39.069999694824219</v>
      </c>
      <c r="O9665" t="s">
        <v>7551</v>
      </c>
      <c r="P9665" t="s">
        <v>7552</v>
      </c>
    </row>
    <row r="9666" spans="1:16" x14ac:dyDescent="0.25">
      <c r="A9666" t="s">
        <v>2</v>
      </c>
      <c r="B9666" t="s">
        <v>12640</v>
      </c>
      <c r="C9666" t="s">
        <v>9007</v>
      </c>
      <c r="D9666" t="s">
        <v>3956</v>
      </c>
      <c r="E9666" t="s">
        <v>20</v>
      </c>
      <c r="F9666" t="b">
        <v>0</v>
      </c>
      <c r="G9666" t="s">
        <v>27</v>
      </c>
      <c r="H9666" s="4">
        <v>45788.085787037038</v>
      </c>
      <c r="I9666" t="b">
        <v>0</v>
      </c>
      <c r="J9666" t="b">
        <v>1</v>
      </c>
      <c r="K9666" t="s">
        <v>24</v>
      </c>
      <c r="L9666" t="s">
        <v>36</v>
      </c>
      <c r="N9666">
        <v>45.745002746582031</v>
      </c>
      <c r="O9666" t="s">
        <v>2412</v>
      </c>
      <c r="P9666" t="s">
        <v>12641</v>
      </c>
    </row>
    <row r="9667" spans="1:16" x14ac:dyDescent="0.25">
      <c r="A9667" t="s">
        <v>2</v>
      </c>
      <c r="B9667" t="s">
        <v>687</v>
      </c>
      <c r="C9667" t="s">
        <v>160</v>
      </c>
      <c r="D9667" t="s">
        <v>3956</v>
      </c>
      <c r="E9667" t="s">
        <v>20</v>
      </c>
      <c r="F9667" t="b">
        <v>0</v>
      </c>
      <c r="G9667" t="s">
        <v>35</v>
      </c>
      <c r="H9667" s="4">
        <v>45788.086435185192</v>
      </c>
      <c r="I9667" t="b">
        <v>1</v>
      </c>
      <c r="J9667" t="b">
        <v>1</v>
      </c>
      <c r="K9667" t="s">
        <v>24</v>
      </c>
      <c r="L9667" t="s">
        <v>36</v>
      </c>
      <c r="N9667">
        <v>80</v>
      </c>
      <c r="O9667" t="s">
        <v>1650</v>
      </c>
      <c r="P9667" t="s">
        <v>12642</v>
      </c>
    </row>
    <row r="9668" spans="1:16" x14ac:dyDescent="0.25">
      <c r="A9668" t="s">
        <v>0</v>
      </c>
      <c r="B9668" t="s">
        <v>12643</v>
      </c>
      <c r="C9668" t="s">
        <v>82</v>
      </c>
      <c r="D9668" t="s">
        <v>3600</v>
      </c>
      <c r="E9668" t="s">
        <v>20</v>
      </c>
      <c r="F9668" t="b">
        <v>0</v>
      </c>
      <c r="G9668" t="s">
        <v>27</v>
      </c>
      <c r="H9668" s="4">
        <v>45788.250034722223</v>
      </c>
      <c r="I9668" t="b">
        <v>0</v>
      </c>
      <c r="J9668" t="b">
        <v>1</v>
      </c>
      <c r="K9668" t="s">
        <v>24</v>
      </c>
      <c r="L9668" t="s">
        <v>22</v>
      </c>
      <c r="M9668">
        <v>169311</v>
      </c>
      <c r="O9668" t="s">
        <v>43</v>
      </c>
      <c r="P9668" t="s">
        <v>1657</v>
      </c>
    </row>
    <row r="9669" spans="1:16" x14ac:dyDescent="0.25">
      <c r="A9669" t="s">
        <v>0</v>
      </c>
      <c r="B9669" t="s">
        <v>12644</v>
      </c>
      <c r="C9669" t="s">
        <v>151</v>
      </c>
      <c r="D9669" t="s">
        <v>4099</v>
      </c>
      <c r="E9669" t="s">
        <v>20</v>
      </c>
      <c r="F9669" t="b">
        <v>0</v>
      </c>
      <c r="G9669" t="s">
        <v>30</v>
      </c>
      <c r="H9669" s="4">
        <v>45788.250902777778</v>
      </c>
      <c r="I9669" t="b">
        <v>0</v>
      </c>
      <c r="J9669" t="b">
        <v>1</v>
      </c>
      <c r="K9669" t="s">
        <v>24</v>
      </c>
      <c r="L9669" t="s">
        <v>22</v>
      </c>
      <c r="M9669">
        <v>122000</v>
      </c>
      <c r="O9669" t="s">
        <v>1794</v>
      </c>
      <c r="P9669" t="s">
        <v>850</v>
      </c>
    </row>
    <row r="9670" spans="1:16" x14ac:dyDescent="0.25">
      <c r="A9670" t="s">
        <v>19</v>
      </c>
      <c r="B9670" t="s">
        <v>12645</v>
      </c>
      <c r="C9670" t="s">
        <v>39</v>
      </c>
      <c r="D9670" t="s">
        <v>3600</v>
      </c>
      <c r="E9670" t="s">
        <v>20</v>
      </c>
      <c r="F9670" t="b">
        <v>1</v>
      </c>
      <c r="G9670" t="s">
        <v>35</v>
      </c>
      <c r="H9670" s="4">
        <v>45788.252118055563</v>
      </c>
      <c r="I9670" t="b">
        <v>0</v>
      </c>
      <c r="J9670" t="b">
        <v>1</v>
      </c>
      <c r="K9670" t="s">
        <v>24</v>
      </c>
      <c r="L9670" t="s">
        <v>22</v>
      </c>
      <c r="M9670">
        <v>273930</v>
      </c>
      <c r="O9670" t="s">
        <v>759</v>
      </c>
      <c r="P9670" t="s">
        <v>2237</v>
      </c>
    </row>
    <row r="9671" spans="1:16" x14ac:dyDescent="0.25">
      <c r="A9671" t="s">
        <v>19</v>
      </c>
      <c r="B9671" t="s">
        <v>12646</v>
      </c>
      <c r="C9671" t="s">
        <v>140</v>
      </c>
      <c r="D9671" t="s">
        <v>3972</v>
      </c>
      <c r="E9671" t="s">
        <v>20</v>
      </c>
      <c r="F9671" t="b">
        <v>0</v>
      </c>
      <c r="G9671" t="s">
        <v>35</v>
      </c>
      <c r="H9671" s="4">
        <v>45788.252118055563</v>
      </c>
      <c r="I9671" t="b">
        <v>0</v>
      </c>
      <c r="J9671" t="b">
        <v>1</v>
      </c>
      <c r="K9671" t="s">
        <v>24</v>
      </c>
      <c r="L9671" t="s">
        <v>22</v>
      </c>
      <c r="M9671">
        <v>168500</v>
      </c>
      <c r="O9671" t="s">
        <v>3592</v>
      </c>
      <c r="P9671" t="s">
        <v>12647</v>
      </c>
    </row>
    <row r="9672" spans="1:16" x14ac:dyDescent="0.25">
      <c r="A9672" t="s">
        <v>1</v>
      </c>
      <c r="B9672" t="s">
        <v>2979</v>
      </c>
      <c r="C9672" t="s">
        <v>6620</v>
      </c>
      <c r="D9672" t="s">
        <v>4013</v>
      </c>
      <c r="E9672" t="s">
        <v>20</v>
      </c>
      <c r="F9672" t="b">
        <v>0</v>
      </c>
      <c r="G9672" t="s">
        <v>106</v>
      </c>
      <c r="H9672" s="4">
        <v>45788.255960648137</v>
      </c>
      <c r="I9672" t="b">
        <v>0</v>
      </c>
      <c r="J9672" t="b">
        <v>0</v>
      </c>
      <c r="K9672" t="s">
        <v>106</v>
      </c>
      <c r="L9672" t="s">
        <v>22</v>
      </c>
      <c r="M9672">
        <v>232200</v>
      </c>
      <c r="O9672" t="s">
        <v>1548</v>
      </c>
      <c r="P9672" t="s">
        <v>12648</v>
      </c>
    </row>
    <row r="9673" spans="1:16" x14ac:dyDescent="0.25">
      <c r="A9673" t="s">
        <v>0</v>
      </c>
      <c r="B9673" t="s">
        <v>433</v>
      </c>
      <c r="C9673" t="s">
        <v>39</v>
      </c>
      <c r="D9673" t="s">
        <v>7433</v>
      </c>
      <c r="E9673" t="s">
        <v>20</v>
      </c>
      <c r="F9673" t="b">
        <v>1</v>
      </c>
      <c r="G9673" t="s">
        <v>12649</v>
      </c>
      <c r="H9673" s="4">
        <v>45788.286180555559</v>
      </c>
      <c r="I9673" t="b">
        <v>1</v>
      </c>
      <c r="J9673" t="b">
        <v>0</v>
      </c>
      <c r="K9673" t="s">
        <v>12649</v>
      </c>
      <c r="L9673" t="s">
        <v>22</v>
      </c>
      <c r="M9673">
        <v>100000</v>
      </c>
      <c r="O9673" t="s">
        <v>12650</v>
      </c>
      <c r="P9673" t="s">
        <v>678</v>
      </c>
    </row>
    <row r="9674" spans="1:16" x14ac:dyDescent="0.25">
      <c r="A9674" t="s">
        <v>0</v>
      </c>
      <c r="B9674" t="s">
        <v>12651</v>
      </c>
      <c r="C9674" t="s">
        <v>236</v>
      </c>
      <c r="D9674" t="s">
        <v>3956</v>
      </c>
      <c r="E9674" t="s">
        <v>20</v>
      </c>
      <c r="F9674" t="b">
        <v>0</v>
      </c>
      <c r="G9674" t="s">
        <v>27</v>
      </c>
      <c r="H9674" s="4">
        <v>45788.333541666667</v>
      </c>
      <c r="I9674" t="b">
        <v>0</v>
      </c>
      <c r="J9674" t="b">
        <v>0</v>
      </c>
      <c r="K9674" t="s">
        <v>24</v>
      </c>
      <c r="L9674" t="s">
        <v>36</v>
      </c>
      <c r="N9674">
        <v>27.435001373291019</v>
      </c>
      <c r="O9674" t="s">
        <v>8593</v>
      </c>
      <c r="P9674" t="s">
        <v>12652</v>
      </c>
    </row>
    <row r="9675" spans="1:16" x14ac:dyDescent="0.25">
      <c r="A9675" t="s">
        <v>0</v>
      </c>
      <c r="B9675" t="s">
        <v>288</v>
      </c>
      <c r="C9675" t="s">
        <v>9358</v>
      </c>
      <c r="D9675" t="s">
        <v>4083</v>
      </c>
      <c r="E9675" t="s">
        <v>20</v>
      </c>
      <c r="F9675" t="b">
        <v>0</v>
      </c>
      <c r="G9675" t="s">
        <v>27</v>
      </c>
      <c r="H9675" s="4">
        <v>45788.416979166657</v>
      </c>
      <c r="I9675" t="b">
        <v>0</v>
      </c>
      <c r="J9675" t="b">
        <v>0</v>
      </c>
      <c r="K9675" t="s">
        <v>24</v>
      </c>
      <c r="L9675" t="s">
        <v>22</v>
      </c>
      <c r="M9675">
        <v>100500</v>
      </c>
      <c r="O9675" t="s">
        <v>9359</v>
      </c>
      <c r="P9675" t="s">
        <v>3836</v>
      </c>
    </row>
    <row r="9676" spans="1:16" x14ac:dyDescent="0.25">
      <c r="A9676" t="s">
        <v>25</v>
      </c>
      <c r="B9676" t="s">
        <v>11631</v>
      </c>
      <c r="C9676" t="s">
        <v>180</v>
      </c>
      <c r="D9676" t="s">
        <v>4083</v>
      </c>
      <c r="E9676" t="s">
        <v>20</v>
      </c>
      <c r="F9676" t="b">
        <v>0</v>
      </c>
      <c r="G9676" t="s">
        <v>41</v>
      </c>
      <c r="H9676" s="4">
        <v>45788.417361111111</v>
      </c>
      <c r="I9676" t="b">
        <v>0</v>
      </c>
      <c r="J9676" t="b">
        <v>0</v>
      </c>
      <c r="K9676" t="s">
        <v>24</v>
      </c>
      <c r="L9676" t="s">
        <v>22</v>
      </c>
      <c r="M9676">
        <v>142000</v>
      </c>
      <c r="O9676" t="s">
        <v>11632</v>
      </c>
      <c r="P9676" t="s">
        <v>11633</v>
      </c>
    </row>
    <row r="9677" spans="1:16" x14ac:dyDescent="0.25">
      <c r="A9677" t="s">
        <v>1</v>
      </c>
      <c r="B9677" t="s">
        <v>12653</v>
      </c>
      <c r="C9677" t="s">
        <v>140</v>
      </c>
      <c r="D9677" t="s">
        <v>3969</v>
      </c>
      <c r="E9677" t="s">
        <v>20</v>
      </c>
      <c r="F9677" t="b">
        <v>0</v>
      </c>
      <c r="G9677" t="s">
        <v>35</v>
      </c>
      <c r="H9677" s="4">
        <v>45788.41878472222</v>
      </c>
      <c r="I9677" t="b">
        <v>0</v>
      </c>
      <c r="J9677" t="b">
        <v>1</v>
      </c>
      <c r="K9677" t="s">
        <v>24</v>
      </c>
      <c r="L9677" t="s">
        <v>22</v>
      </c>
      <c r="M9677">
        <v>160500</v>
      </c>
      <c r="O9677" t="s">
        <v>11027</v>
      </c>
      <c r="P9677" t="s">
        <v>447</v>
      </c>
    </row>
    <row r="9678" spans="1:16" x14ac:dyDescent="0.25">
      <c r="A9678" t="s">
        <v>40</v>
      </c>
      <c r="B9678" t="s">
        <v>3753</v>
      </c>
      <c r="C9678" t="s">
        <v>12596</v>
      </c>
      <c r="D9678" t="s">
        <v>2208</v>
      </c>
      <c r="E9678" t="s">
        <v>34</v>
      </c>
      <c r="F9678" t="b">
        <v>0</v>
      </c>
      <c r="G9678" t="s">
        <v>27</v>
      </c>
      <c r="H9678" s="4">
        <v>45788.419236111113</v>
      </c>
      <c r="I9678" t="b">
        <v>0</v>
      </c>
      <c r="J9678" t="b">
        <v>1</v>
      </c>
      <c r="K9678" t="s">
        <v>24</v>
      </c>
      <c r="L9678" t="s">
        <v>22</v>
      </c>
      <c r="M9678">
        <v>240000</v>
      </c>
      <c r="O9678" t="s">
        <v>428</v>
      </c>
      <c r="P9678" t="s">
        <v>12654</v>
      </c>
    </row>
    <row r="9679" spans="1:16" x14ac:dyDescent="0.25">
      <c r="A9679" t="s">
        <v>0</v>
      </c>
      <c r="B9679" t="s">
        <v>12655</v>
      </c>
      <c r="C9679" t="s">
        <v>1031</v>
      </c>
      <c r="D9679" t="s">
        <v>3956</v>
      </c>
      <c r="E9679" t="s">
        <v>34</v>
      </c>
      <c r="F9679" t="b">
        <v>0</v>
      </c>
      <c r="G9679" t="s">
        <v>30</v>
      </c>
      <c r="H9679" s="4">
        <v>45788.459409722222</v>
      </c>
      <c r="I9679" t="b">
        <v>0</v>
      </c>
      <c r="J9679" t="b">
        <v>1</v>
      </c>
      <c r="K9679" t="s">
        <v>24</v>
      </c>
      <c r="L9679" t="s">
        <v>36</v>
      </c>
      <c r="N9679">
        <v>20.22500038146973</v>
      </c>
      <c r="O9679" t="s">
        <v>12656</v>
      </c>
      <c r="P9679" t="s">
        <v>12657</v>
      </c>
    </row>
    <row r="9680" spans="1:16" x14ac:dyDescent="0.25">
      <c r="A9680" t="s">
        <v>19</v>
      </c>
      <c r="B9680" t="s">
        <v>19</v>
      </c>
      <c r="C9680" t="s">
        <v>1845</v>
      </c>
      <c r="D9680" t="s">
        <v>4083</v>
      </c>
      <c r="E9680" t="s">
        <v>20</v>
      </c>
      <c r="F9680" t="b">
        <v>0</v>
      </c>
      <c r="G9680" t="s">
        <v>27</v>
      </c>
      <c r="H9680" s="4">
        <v>45788.460162037038</v>
      </c>
      <c r="I9680" t="b">
        <v>0</v>
      </c>
      <c r="J9680" t="b">
        <v>1</v>
      </c>
      <c r="K9680" t="s">
        <v>24</v>
      </c>
      <c r="L9680" t="s">
        <v>22</v>
      </c>
      <c r="M9680">
        <v>140000</v>
      </c>
      <c r="O9680" t="s">
        <v>1388</v>
      </c>
      <c r="P9680" t="s">
        <v>193</v>
      </c>
    </row>
    <row r="9681" spans="1:16" x14ac:dyDescent="0.25">
      <c r="A9681" t="s">
        <v>139</v>
      </c>
      <c r="B9681" t="s">
        <v>3850</v>
      </c>
      <c r="C9681" t="s">
        <v>12658</v>
      </c>
      <c r="D9681" t="s">
        <v>3956</v>
      </c>
      <c r="E9681" t="s">
        <v>34</v>
      </c>
      <c r="F9681" t="b">
        <v>0</v>
      </c>
      <c r="G9681" t="s">
        <v>23</v>
      </c>
      <c r="H9681" s="4">
        <v>45788.49113425926</v>
      </c>
      <c r="I9681" t="b">
        <v>0</v>
      </c>
      <c r="J9681" t="b">
        <v>1</v>
      </c>
      <c r="K9681" t="s">
        <v>24</v>
      </c>
      <c r="L9681" t="s">
        <v>36</v>
      </c>
      <c r="N9681">
        <v>14.00500011444092</v>
      </c>
      <c r="O9681" t="s">
        <v>12659</v>
      </c>
      <c r="P9681" t="s">
        <v>12660</v>
      </c>
    </row>
    <row r="9682" spans="1:16" x14ac:dyDescent="0.25">
      <c r="A9682" t="s">
        <v>40</v>
      </c>
      <c r="B9682" t="s">
        <v>40</v>
      </c>
      <c r="C9682" t="s">
        <v>1774</v>
      </c>
      <c r="D9682" t="s">
        <v>2208</v>
      </c>
      <c r="E9682" t="s">
        <v>20</v>
      </c>
      <c r="F9682" t="b">
        <v>0</v>
      </c>
      <c r="G9682" t="s">
        <v>27</v>
      </c>
      <c r="H9682" s="4">
        <v>45788.502511574072</v>
      </c>
      <c r="I9682" t="b">
        <v>1</v>
      </c>
      <c r="J9682" t="b">
        <v>1</v>
      </c>
      <c r="K9682" t="s">
        <v>24</v>
      </c>
      <c r="L9682" t="s">
        <v>22</v>
      </c>
      <c r="M9682">
        <v>120000</v>
      </c>
      <c r="O9682" t="s">
        <v>12661</v>
      </c>
      <c r="P9682" t="s">
        <v>3709</v>
      </c>
    </row>
    <row r="9683" spans="1:16" x14ac:dyDescent="0.25">
      <c r="A9683" t="s">
        <v>0</v>
      </c>
      <c r="B9683" t="s">
        <v>12662</v>
      </c>
      <c r="C9683" t="s">
        <v>559</v>
      </c>
      <c r="D9683" t="s">
        <v>3956</v>
      </c>
      <c r="E9683" t="s">
        <v>20</v>
      </c>
      <c r="F9683" t="b">
        <v>0</v>
      </c>
      <c r="G9683" t="s">
        <v>27</v>
      </c>
      <c r="H9683" s="4">
        <v>45788.583483796298</v>
      </c>
      <c r="I9683" t="b">
        <v>0</v>
      </c>
      <c r="J9683" t="b">
        <v>1</v>
      </c>
      <c r="K9683" t="s">
        <v>24</v>
      </c>
      <c r="L9683" t="s">
        <v>36</v>
      </c>
      <c r="N9683">
        <v>20.670000076293949</v>
      </c>
      <c r="O9683" t="s">
        <v>2113</v>
      </c>
      <c r="P9683" t="s">
        <v>12663</v>
      </c>
    </row>
    <row r="9684" spans="1:16" x14ac:dyDescent="0.25">
      <c r="A9684" t="s">
        <v>0</v>
      </c>
      <c r="B9684" t="s">
        <v>12628</v>
      </c>
      <c r="C9684" t="s">
        <v>570</v>
      </c>
      <c r="D9684" t="s">
        <v>4083</v>
      </c>
      <c r="E9684" t="s">
        <v>20</v>
      </c>
      <c r="F9684" t="b">
        <v>0</v>
      </c>
      <c r="G9684" t="s">
        <v>27</v>
      </c>
      <c r="H9684" s="4">
        <v>45788.583622685182</v>
      </c>
      <c r="I9684" t="b">
        <v>0</v>
      </c>
      <c r="J9684" t="b">
        <v>0</v>
      </c>
      <c r="K9684" t="s">
        <v>24</v>
      </c>
      <c r="L9684" t="s">
        <v>36</v>
      </c>
      <c r="N9684">
        <v>22.694999694824219</v>
      </c>
      <c r="O9684" t="s">
        <v>1901</v>
      </c>
      <c r="P9684" t="s">
        <v>119</v>
      </c>
    </row>
    <row r="9685" spans="1:16" x14ac:dyDescent="0.25">
      <c r="A9685" t="s">
        <v>0</v>
      </c>
      <c r="B9685" t="s">
        <v>9659</v>
      </c>
      <c r="C9685" t="s">
        <v>143</v>
      </c>
      <c r="D9685" t="s">
        <v>4083</v>
      </c>
      <c r="E9685" t="s">
        <v>20</v>
      </c>
      <c r="F9685" t="b">
        <v>0</v>
      </c>
      <c r="G9685" t="s">
        <v>35</v>
      </c>
      <c r="H9685" s="4">
        <v>45788.584224537037</v>
      </c>
      <c r="I9685" t="b">
        <v>1</v>
      </c>
      <c r="J9685" t="b">
        <v>0</v>
      </c>
      <c r="K9685" t="s">
        <v>24</v>
      </c>
      <c r="L9685" t="s">
        <v>22</v>
      </c>
      <c r="M9685">
        <v>108267</v>
      </c>
      <c r="O9685" t="s">
        <v>1607</v>
      </c>
    </row>
    <row r="9686" spans="1:16" x14ac:dyDescent="0.25">
      <c r="A9686" t="s">
        <v>1</v>
      </c>
      <c r="B9686" t="s">
        <v>12664</v>
      </c>
      <c r="C9686" t="s">
        <v>185</v>
      </c>
      <c r="D9686" t="s">
        <v>3956</v>
      </c>
      <c r="E9686" t="s">
        <v>20</v>
      </c>
      <c r="F9686" t="b">
        <v>0</v>
      </c>
      <c r="G9686" t="s">
        <v>27</v>
      </c>
      <c r="H9686" s="4">
        <v>45788.585092592592</v>
      </c>
      <c r="I9686" t="b">
        <v>0</v>
      </c>
      <c r="J9686" t="b">
        <v>0</v>
      </c>
      <c r="K9686" t="s">
        <v>24</v>
      </c>
      <c r="L9686" t="s">
        <v>36</v>
      </c>
      <c r="N9686">
        <v>49.895000457763672</v>
      </c>
      <c r="O9686" t="s">
        <v>294</v>
      </c>
      <c r="P9686" t="s">
        <v>295</v>
      </c>
    </row>
    <row r="9687" spans="1:16" x14ac:dyDescent="0.25">
      <c r="A9687" t="s">
        <v>89</v>
      </c>
      <c r="B9687" t="s">
        <v>12665</v>
      </c>
      <c r="C9687" t="s">
        <v>39</v>
      </c>
      <c r="D9687" t="s">
        <v>3972</v>
      </c>
      <c r="E9687" t="s">
        <v>20</v>
      </c>
      <c r="F9687" t="b">
        <v>1</v>
      </c>
      <c r="G9687" t="s">
        <v>27</v>
      </c>
      <c r="H9687" s="4">
        <v>45788.5859375</v>
      </c>
      <c r="I9687" t="b">
        <v>0</v>
      </c>
      <c r="J9687" t="b">
        <v>1</v>
      </c>
      <c r="K9687" t="s">
        <v>24</v>
      </c>
      <c r="L9687" t="s">
        <v>22</v>
      </c>
      <c r="M9687">
        <v>187500</v>
      </c>
      <c r="O9687" t="s">
        <v>12666</v>
      </c>
      <c r="P9687" t="s">
        <v>12667</v>
      </c>
    </row>
    <row r="9688" spans="1:16" x14ac:dyDescent="0.25">
      <c r="A9688" t="s">
        <v>0</v>
      </c>
      <c r="B9688" t="s">
        <v>12668</v>
      </c>
      <c r="C9688" t="s">
        <v>142</v>
      </c>
      <c r="D9688" t="s">
        <v>3828</v>
      </c>
      <c r="E9688" t="s">
        <v>20</v>
      </c>
      <c r="F9688" t="b">
        <v>0</v>
      </c>
      <c r="G9688" t="s">
        <v>27</v>
      </c>
      <c r="H9688" s="4">
        <v>45788.66679398148</v>
      </c>
      <c r="I9688" t="b">
        <v>0</v>
      </c>
      <c r="J9688" t="b">
        <v>1</v>
      </c>
      <c r="K9688" t="s">
        <v>24</v>
      </c>
      <c r="L9688" t="s">
        <v>22</v>
      </c>
      <c r="M9688">
        <v>117500</v>
      </c>
      <c r="O9688" t="s">
        <v>12669</v>
      </c>
      <c r="P9688" t="s">
        <v>12670</v>
      </c>
    </row>
    <row r="9689" spans="1:16" x14ac:dyDescent="0.25">
      <c r="A9689" t="s">
        <v>0</v>
      </c>
      <c r="B9689" t="s">
        <v>2221</v>
      </c>
      <c r="C9689" t="s">
        <v>841</v>
      </c>
      <c r="D9689" t="s">
        <v>9676</v>
      </c>
      <c r="E9689" t="s">
        <v>20</v>
      </c>
      <c r="F9689" t="b">
        <v>0</v>
      </c>
      <c r="G9689" t="s">
        <v>30</v>
      </c>
      <c r="H9689" s="4">
        <v>45788.667569444442</v>
      </c>
      <c r="I9689" t="b">
        <v>0</v>
      </c>
      <c r="J9689" t="b">
        <v>1</v>
      </c>
      <c r="K9689" t="s">
        <v>24</v>
      </c>
      <c r="L9689" t="s">
        <v>36</v>
      </c>
      <c r="N9689">
        <v>19.57500076293945</v>
      </c>
      <c r="O9689" t="s">
        <v>4405</v>
      </c>
      <c r="P9689" t="s">
        <v>280</v>
      </c>
    </row>
    <row r="9690" spans="1:16" x14ac:dyDescent="0.25">
      <c r="A9690" t="s">
        <v>1</v>
      </c>
      <c r="B9690" t="s">
        <v>168</v>
      </c>
      <c r="C9690" t="s">
        <v>1474</v>
      </c>
      <c r="D9690" t="s">
        <v>3956</v>
      </c>
      <c r="E9690" t="s">
        <v>34</v>
      </c>
      <c r="F9690" t="b">
        <v>0</v>
      </c>
      <c r="G9690" t="s">
        <v>27</v>
      </c>
      <c r="H9690" s="4">
        <v>45788.751747685194</v>
      </c>
      <c r="I9690" t="b">
        <v>0</v>
      </c>
      <c r="J9690" t="b">
        <v>1</v>
      </c>
      <c r="K9690" t="s">
        <v>24</v>
      </c>
      <c r="L9690" t="s">
        <v>36</v>
      </c>
      <c r="N9690">
        <v>49.895000457763672</v>
      </c>
      <c r="O9690" t="s">
        <v>2358</v>
      </c>
      <c r="P9690" t="s">
        <v>12671</v>
      </c>
    </row>
    <row r="9691" spans="1:16" x14ac:dyDescent="0.25">
      <c r="A9691" t="s">
        <v>1</v>
      </c>
      <c r="B9691" t="s">
        <v>661</v>
      </c>
      <c r="C9691" t="s">
        <v>1325</v>
      </c>
      <c r="D9691" t="s">
        <v>3956</v>
      </c>
      <c r="E9691" t="s">
        <v>34</v>
      </c>
      <c r="F9691" t="b">
        <v>0</v>
      </c>
      <c r="G9691" t="s">
        <v>41</v>
      </c>
      <c r="H9691" s="4">
        <v>45788.751956018517</v>
      </c>
      <c r="I9691" t="b">
        <v>0</v>
      </c>
      <c r="J9691" t="b">
        <v>1</v>
      </c>
      <c r="K9691" t="s">
        <v>24</v>
      </c>
      <c r="L9691" t="s">
        <v>36</v>
      </c>
      <c r="N9691">
        <v>43.979999542236328</v>
      </c>
      <c r="O9691" t="s">
        <v>2358</v>
      </c>
      <c r="P9691" t="s">
        <v>12671</v>
      </c>
    </row>
    <row r="9692" spans="1:16" x14ac:dyDescent="0.25">
      <c r="A9692" t="s">
        <v>2</v>
      </c>
      <c r="B9692" t="s">
        <v>3907</v>
      </c>
      <c r="C9692" t="s">
        <v>82</v>
      </c>
      <c r="D9692" t="s">
        <v>3956</v>
      </c>
      <c r="E9692" t="s">
        <v>34</v>
      </c>
      <c r="F9692" t="b">
        <v>0</v>
      </c>
      <c r="G9692" t="s">
        <v>27</v>
      </c>
      <c r="H9692" s="4">
        <v>45788.752488425933</v>
      </c>
      <c r="I9692" t="b">
        <v>0</v>
      </c>
      <c r="J9692" t="b">
        <v>1</v>
      </c>
      <c r="K9692" t="s">
        <v>24</v>
      </c>
      <c r="L9692" t="s">
        <v>36</v>
      </c>
      <c r="N9692">
        <v>54.069999694824219</v>
      </c>
      <c r="O9692" t="s">
        <v>353</v>
      </c>
      <c r="P9692" t="s">
        <v>12672</v>
      </c>
    </row>
    <row r="9693" spans="1:16" x14ac:dyDescent="0.25">
      <c r="A9693" t="s">
        <v>2</v>
      </c>
      <c r="B9693" t="s">
        <v>46</v>
      </c>
      <c r="C9693" t="s">
        <v>2657</v>
      </c>
      <c r="D9693" t="s">
        <v>3956</v>
      </c>
      <c r="E9693" t="s">
        <v>20</v>
      </c>
      <c r="F9693" t="b">
        <v>0</v>
      </c>
      <c r="G9693" t="s">
        <v>27</v>
      </c>
      <c r="H9693" s="4">
        <v>45788.752557870372</v>
      </c>
      <c r="I9693" t="b">
        <v>0</v>
      </c>
      <c r="J9693" t="b">
        <v>0</v>
      </c>
      <c r="K9693" t="s">
        <v>24</v>
      </c>
      <c r="L9693" t="s">
        <v>36</v>
      </c>
      <c r="N9693">
        <v>50.669998168945313</v>
      </c>
      <c r="O9693" t="s">
        <v>12673</v>
      </c>
      <c r="P9693" t="s">
        <v>12674</v>
      </c>
    </row>
    <row r="9694" spans="1:16" x14ac:dyDescent="0.25">
      <c r="A9694" t="s">
        <v>1</v>
      </c>
      <c r="B9694" t="s">
        <v>12675</v>
      </c>
      <c r="C9694" t="s">
        <v>9909</v>
      </c>
      <c r="D9694" t="s">
        <v>3972</v>
      </c>
      <c r="E9694" t="s">
        <v>20</v>
      </c>
      <c r="F9694" t="b">
        <v>0</v>
      </c>
      <c r="G9694" t="s">
        <v>23</v>
      </c>
      <c r="H9694" s="4">
        <v>45788.824444444443</v>
      </c>
      <c r="I9694" t="b">
        <v>0</v>
      </c>
      <c r="J9694" t="b">
        <v>0</v>
      </c>
      <c r="K9694" t="s">
        <v>24</v>
      </c>
      <c r="L9694" t="s">
        <v>22</v>
      </c>
      <c r="M9694">
        <v>196500</v>
      </c>
      <c r="O9694" t="s">
        <v>12676</v>
      </c>
      <c r="P9694" t="s">
        <v>3480</v>
      </c>
    </row>
    <row r="9695" spans="1:16" x14ac:dyDescent="0.25">
      <c r="A9695" t="s">
        <v>0</v>
      </c>
      <c r="B9695" t="s">
        <v>12677</v>
      </c>
      <c r="C9695" t="s">
        <v>570</v>
      </c>
      <c r="D9695" t="s">
        <v>3956</v>
      </c>
      <c r="E9695" t="s">
        <v>20</v>
      </c>
      <c r="F9695" t="b">
        <v>0</v>
      </c>
      <c r="G9695" t="s">
        <v>27</v>
      </c>
      <c r="H9695" s="4">
        <v>45788.833541666667</v>
      </c>
      <c r="I9695" t="b">
        <v>0</v>
      </c>
      <c r="J9695" t="b">
        <v>1</v>
      </c>
      <c r="K9695" t="s">
        <v>24</v>
      </c>
      <c r="L9695" t="s">
        <v>36</v>
      </c>
      <c r="N9695">
        <v>22.694999694824219</v>
      </c>
      <c r="O9695" t="s">
        <v>12678</v>
      </c>
      <c r="P9695" t="s">
        <v>161</v>
      </c>
    </row>
    <row r="9696" spans="1:16" x14ac:dyDescent="0.25">
      <c r="A9696" t="s">
        <v>25</v>
      </c>
      <c r="B9696" t="s">
        <v>10187</v>
      </c>
      <c r="C9696" t="s">
        <v>276</v>
      </c>
      <c r="D9696" t="s">
        <v>3956</v>
      </c>
      <c r="E9696" t="s">
        <v>20</v>
      </c>
      <c r="F9696" t="b">
        <v>0</v>
      </c>
      <c r="G9696" t="s">
        <v>30</v>
      </c>
      <c r="H9696" s="4">
        <v>45788.834409722222</v>
      </c>
      <c r="I9696" t="b">
        <v>0</v>
      </c>
      <c r="J9696" t="b">
        <v>1</v>
      </c>
      <c r="K9696" t="s">
        <v>24</v>
      </c>
      <c r="L9696" t="s">
        <v>36</v>
      </c>
      <c r="N9696">
        <v>20.22500038146973</v>
      </c>
      <c r="O9696" t="s">
        <v>1330</v>
      </c>
      <c r="P9696" t="s">
        <v>5300</v>
      </c>
    </row>
    <row r="9697" spans="1:16" x14ac:dyDescent="0.25">
      <c r="A9697" t="s">
        <v>19</v>
      </c>
      <c r="B9697" t="s">
        <v>7550</v>
      </c>
      <c r="C9697" t="s">
        <v>559</v>
      </c>
      <c r="D9697" t="s">
        <v>3956</v>
      </c>
      <c r="E9697" t="s">
        <v>20</v>
      </c>
      <c r="F9697" t="b">
        <v>0</v>
      </c>
      <c r="G9697" t="s">
        <v>27</v>
      </c>
      <c r="H9697" s="4">
        <v>45788.835057870368</v>
      </c>
      <c r="I9697" t="b">
        <v>0</v>
      </c>
      <c r="J9697" t="b">
        <v>1</v>
      </c>
      <c r="K9697" t="s">
        <v>24</v>
      </c>
      <c r="L9697" t="s">
        <v>36</v>
      </c>
      <c r="N9697">
        <v>37.514999389648438</v>
      </c>
      <c r="O9697" t="s">
        <v>7551</v>
      </c>
      <c r="P9697" t="s">
        <v>7552</v>
      </c>
    </row>
    <row r="9698" spans="1:16" x14ac:dyDescent="0.25">
      <c r="A9698" t="s">
        <v>1</v>
      </c>
      <c r="B9698" t="s">
        <v>12679</v>
      </c>
      <c r="C9698" t="s">
        <v>151</v>
      </c>
      <c r="D9698" t="s">
        <v>3956</v>
      </c>
      <c r="E9698" t="s">
        <v>20</v>
      </c>
      <c r="F9698" t="b">
        <v>0</v>
      </c>
      <c r="G9698" t="s">
        <v>30</v>
      </c>
      <c r="H9698" s="4">
        <v>45788.835625</v>
      </c>
      <c r="I9698" t="b">
        <v>0</v>
      </c>
      <c r="J9698" t="b">
        <v>1</v>
      </c>
      <c r="K9698" t="s">
        <v>24</v>
      </c>
      <c r="L9698" t="s">
        <v>36</v>
      </c>
      <c r="N9698">
        <v>40.81500244140625</v>
      </c>
      <c r="O9698" t="s">
        <v>1883</v>
      </c>
      <c r="P9698" t="s">
        <v>11942</v>
      </c>
    </row>
    <row r="9699" spans="1:16" x14ac:dyDescent="0.25">
      <c r="A9699" t="s">
        <v>2</v>
      </c>
      <c r="B9699" t="s">
        <v>12680</v>
      </c>
      <c r="C9699" t="s">
        <v>155</v>
      </c>
      <c r="D9699" t="s">
        <v>3956</v>
      </c>
      <c r="E9699" t="s">
        <v>20</v>
      </c>
      <c r="F9699" t="b">
        <v>0</v>
      </c>
      <c r="G9699" t="s">
        <v>27</v>
      </c>
      <c r="H9699" s="4">
        <v>45788.8358912037</v>
      </c>
      <c r="I9699" t="b">
        <v>0</v>
      </c>
      <c r="J9699" t="b">
        <v>0</v>
      </c>
      <c r="K9699" t="s">
        <v>24</v>
      </c>
      <c r="L9699" t="s">
        <v>36</v>
      </c>
      <c r="N9699">
        <v>46.060001373291023</v>
      </c>
      <c r="O9699" t="s">
        <v>2623</v>
      </c>
      <c r="P9699" t="s">
        <v>12681</v>
      </c>
    </row>
    <row r="9700" spans="1:16" x14ac:dyDescent="0.25">
      <c r="A9700" t="s">
        <v>2</v>
      </c>
      <c r="B9700" t="s">
        <v>12682</v>
      </c>
      <c r="C9700" t="s">
        <v>2544</v>
      </c>
      <c r="D9700" t="s">
        <v>3956</v>
      </c>
      <c r="E9700" t="s">
        <v>20</v>
      </c>
      <c r="F9700" t="b">
        <v>0</v>
      </c>
      <c r="G9700" t="s">
        <v>27</v>
      </c>
      <c r="H9700" s="4">
        <v>45788.835902777777</v>
      </c>
      <c r="I9700" t="b">
        <v>1</v>
      </c>
      <c r="J9700" t="b">
        <v>1</v>
      </c>
      <c r="K9700" t="s">
        <v>24</v>
      </c>
      <c r="L9700" t="s">
        <v>36</v>
      </c>
      <c r="N9700">
        <v>68.2449951171875</v>
      </c>
      <c r="O9700" t="s">
        <v>822</v>
      </c>
      <c r="P9700" t="s">
        <v>12683</v>
      </c>
    </row>
    <row r="9701" spans="1:16" x14ac:dyDescent="0.25">
      <c r="A9701" t="s">
        <v>2</v>
      </c>
      <c r="B9701" t="s">
        <v>12684</v>
      </c>
      <c r="C9701" t="s">
        <v>1105</v>
      </c>
      <c r="D9701" t="s">
        <v>3956</v>
      </c>
      <c r="E9701" t="s">
        <v>20</v>
      </c>
      <c r="F9701" t="b">
        <v>0</v>
      </c>
      <c r="G9701" t="s">
        <v>41</v>
      </c>
      <c r="H9701" s="4">
        <v>45788.836215277777</v>
      </c>
      <c r="I9701" t="b">
        <v>0</v>
      </c>
      <c r="J9701" t="b">
        <v>0</v>
      </c>
      <c r="K9701" t="s">
        <v>24</v>
      </c>
      <c r="L9701" t="s">
        <v>36</v>
      </c>
      <c r="N9701">
        <v>54.420001983642578</v>
      </c>
      <c r="O9701" t="s">
        <v>12685</v>
      </c>
      <c r="P9701" t="s">
        <v>12686</v>
      </c>
    </row>
    <row r="9702" spans="1:16" x14ac:dyDescent="0.25">
      <c r="A9702" t="s">
        <v>25</v>
      </c>
      <c r="B9702" t="s">
        <v>3146</v>
      </c>
      <c r="C9702" t="s">
        <v>39</v>
      </c>
      <c r="D9702" t="s">
        <v>3956</v>
      </c>
      <c r="E9702" t="s">
        <v>20</v>
      </c>
      <c r="F9702" t="b">
        <v>1</v>
      </c>
      <c r="G9702" t="s">
        <v>1247</v>
      </c>
      <c r="H9702" s="4">
        <v>45788.844930555562</v>
      </c>
      <c r="I9702" t="b">
        <v>0</v>
      </c>
      <c r="J9702" t="b">
        <v>0</v>
      </c>
      <c r="K9702" t="s">
        <v>1247</v>
      </c>
      <c r="L9702" t="s">
        <v>36</v>
      </c>
      <c r="N9702">
        <v>13.014999389648439</v>
      </c>
      <c r="O9702" t="s">
        <v>8595</v>
      </c>
      <c r="P9702" t="s">
        <v>9105</v>
      </c>
    </row>
    <row r="9703" spans="1:16" x14ac:dyDescent="0.25">
      <c r="A9703" t="s">
        <v>0</v>
      </c>
      <c r="B9703" t="s">
        <v>12204</v>
      </c>
      <c r="C9703" t="s">
        <v>613</v>
      </c>
      <c r="D9703" t="s">
        <v>3956</v>
      </c>
      <c r="E9703" t="s">
        <v>34</v>
      </c>
      <c r="F9703" t="b">
        <v>0</v>
      </c>
      <c r="G9703" t="s">
        <v>41</v>
      </c>
      <c r="H9703" s="4">
        <v>45788.95888888889</v>
      </c>
      <c r="I9703" t="b">
        <v>0</v>
      </c>
      <c r="J9703" t="b">
        <v>1</v>
      </c>
      <c r="K9703" t="s">
        <v>24</v>
      </c>
      <c r="L9703" t="s">
        <v>36</v>
      </c>
      <c r="N9703">
        <v>24.33499908447266</v>
      </c>
      <c r="O9703" t="s">
        <v>12205</v>
      </c>
      <c r="P9703" t="s">
        <v>12206</v>
      </c>
    </row>
    <row r="9704" spans="1:16" x14ac:dyDescent="0.25">
      <c r="A9704" t="s">
        <v>0</v>
      </c>
      <c r="B9704" t="s">
        <v>1191</v>
      </c>
      <c r="C9704" t="s">
        <v>12687</v>
      </c>
      <c r="D9704" t="s">
        <v>4013</v>
      </c>
      <c r="E9704" t="s">
        <v>20</v>
      </c>
      <c r="F9704" t="b">
        <v>0</v>
      </c>
      <c r="G9704" t="s">
        <v>52</v>
      </c>
      <c r="H9704" s="4">
        <v>45789.001562500001</v>
      </c>
      <c r="I9704" t="b">
        <v>0</v>
      </c>
      <c r="J9704" t="b">
        <v>1</v>
      </c>
      <c r="K9704" t="s">
        <v>24</v>
      </c>
      <c r="L9704" t="s">
        <v>22</v>
      </c>
      <c r="M9704">
        <v>99000</v>
      </c>
      <c r="O9704" t="s">
        <v>9577</v>
      </c>
      <c r="P9704" t="s">
        <v>1739</v>
      </c>
    </row>
    <row r="9705" spans="1:16" x14ac:dyDescent="0.25">
      <c r="A9705" t="s">
        <v>40</v>
      </c>
      <c r="B9705" t="s">
        <v>40</v>
      </c>
      <c r="C9705" t="s">
        <v>2115</v>
      </c>
      <c r="D9705" t="s">
        <v>5534</v>
      </c>
      <c r="E9705" t="s">
        <v>20</v>
      </c>
      <c r="F9705" t="b">
        <v>0</v>
      </c>
      <c r="G9705" t="s">
        <v>27</v>
      </c>
      <c r="H9705" s="4">
        <v>45789.002488425933</v>
      </c>
      <c r="I9705" t="b">
        <v>1</v>
      </c>
      <c r="J9705" t="b">
        <v>1</v>
      </c>
      <c r="K9705" t="s">
        <v>24</v>
      </c>
      <c r="L9705" t="s">
        <v>22</v>
      </c>
      <c r="M9705">
        <v>108267</v>
      </c>
      <c r="O9705" t="s">
        <v>983</v>
      </c>
      <c r="P9705" t="s">
        <v>12688</v>
      </c>
    </row>
    <row r="9706" spans="1:16" x14ac:dyDescent="0.25">
      <c r="A9706" t="s">
        <v>2</v>
      </c>
      <c r="B9706" t="s">
        <v>267</v>
      </c>
      <c r="C9706" t="s">
        <v>12689</v>
      </c>
      <c r="D9706" t="s">
        <v>4013</v>
      </c>
      <c r="E9706" t="s">
        <v>20</v>
      </c>
      <c r="F9706" t="b">
        <v>0</v>
      </c>
      <c r="G9706" t="s">
        <v>27</v>
      </c>
      <c r="H9706" s="4">
        <v>45789.002511574072</v>
      </c>
      <c r="I9706" t="b">
        <v>0</v>
      </c>
      <c r="J9706" t="b">
        <v>0</v>
      </c>
      <c r="K9706" t="s">
        <v>24</v>
      </c>
      <c r="L9706" t="s">
        <v>22</v>
      </c>
      <c r="M9706">
        <v>90000</v>
      </c>
      <c r="O9706" t="s">
        <v>12690</v>
      </c>
      <c r="P9706" t="s">
        <v>12691</v>
      </c>
    </row>
    <row r="9707" spans="1:16" x14ac:dyDescent="0.25">
      <c r="A9707" t="s">
        <v>0</v>
      </c>
      <c r="B9707" t="s">
        <v>12692</v>
      </c>
      <c r="C9707" t="s">
        <v>151</v>
      </c>
      <c r="D9707" t="s">
        <v>5534</v>
      </c>
      <c r="E9707" t="s">
        <v>20</v>
      </c>
      <c r="F9707" t="b">
        <v>0</v>
      </c>
      <c r="G9707" t="s">
        <v>27</v>
      </c>
      <c r="H9707" s="4">
        <v>45789.002523148149</v>
      </c>
      <c r="I9707" t="b">
        <v>1</v>
      </c>
      <c r="J9707" t="b">
        <v>1</v>
      </c>
      <c r="K9707" t="s">
        <v>24</v>
      </c>
      <c r="L9707" t="s">
        <v>22</v>
      </c>
      <c r="M9707">
        <v>88582</v>
      </c>
      <c r="O9707" t="s">
        <v>983</v>
      </c>
      <c r="P9707" t="s">
        <v>12693</v>
      </c>
    </row>
    <row r="9708" spans="1:16" x14ac:dyDescent="0.25">
      <c r="A9708" t="s">
        <v>89</v>
      </c>
      <c r="B9708" t="s">
        <v>89</v>
      </c>
      <c r="C9708" t="s">
        <v>304</v>
      </c>
      <c r="D9708" t="s">
        <v>4013</v>
      </c>
      <c r="E9708" t="s">
        <v>20</v>
      </c>
      <c r="F9708" t="b">
        <v>0</v>
      </c>
      <c r="G9708" t="s">
        <v>35</v>
      </c>
      <c r="H9708" s="4">
        <v>45789.003344907411</v>
      </c>
      <c r="I9708" t="b">
        <v>0</v>
      </c>
      <c r="J9708" t="b">
        <v>1</v>
      </c>
      <c r="K9708" t="s">
        <v>24</v>
      </c>
      <c r="L9708" t="s">
        <v>22</v>
      </c>
      <c r="M9708">
        <v>225000</v>
      </c>
      <c r="O9708" t="s">
        <v>12694</v>
      </c>
      <c r="P9708" t="s">
        <v>893</v>
      </c>
    </row>
    <row r="9709" spans="1:16" x14ac:dyDescent="0.25">
      <c r="A9709" t="s">
        <v>25</v>
      </c>
      <c r="B9709" t="s">
        <v>7420</v>
      </c>
      <c r="C9709" t="s">
        <v>49</v>
      </c>
      <c r="D9709" t="s">
        <v>3108</v>
      </c>
      <c r="E9709" t="s">
        <v>20</v>
      </c>
      <c r="F9709" t="b">
        <v>0</v>
      </c>
      <c r="G9709" t="s">
        <v>41</v>
      </c>
      <c r="H9709" s="4">
        <v>45789.250462962962</v>
      </c>
      <c r="I9709" t="b">
        <v>0</v>
      </c>
      <c r="J9709" t="b">
        <v>1</v>
      </c>
      <c r="K9709" t="s">
        <v>24</v>
      </c>
      <c r="L9709" t="s">
        <v>22</v>
      </c>
      <c r="M9709">
        <v>220612</v>
      </c>
      <c r="O9709" t="s">
        <v>43</v>
      </c>
      <c r="P9709" t="s">
        <v>7421</v>
      </c>
    </row>
    <row r="9710" spans="1:16" x14ac:dyDescent="0.25">
      <c r="A9710" t="s">
        <v>25</v>
      </c>
      <c r="B9710" t="s">
        <v>25</v>
      </c>
      <c r="C9710" t="s">
        <v>989</v>
      </c>
      <c r="D9710" t="s">
        <v>3828</v>
      </c>
      <c r="E9710" t="s">
        <v>20</v>
      </c>
      <c r="F9710" t="b">
        <v>0</v>
      </c>
      <c r="G9710" t="s">
        <v>41</v>
      </c>
      <c r="H9710" s="4">
        <v>45789.250462962962</v>
      </c>
      <c r="I9710" t="b">
        <v>1</v>
      </c>
      <c r="J9710" t="b">
        <v>0</v>
      </c>
      <c r="K9710" t="s">
        <v>24</v>
      </c>
      <c r="L9710" t="s">
        <v>22</v>
      </c>
      <c r="M9710">
        <v>122500</v>
      </c>
      <c r="O9710" t="s">
        <v>1983</v>
      </c>
      <c r="P9710" t="s">
        <v>10016</v>
      </c>
    </row>
    <row r="9711" spans="1:16" x14ac:dyDescent="0.25">
      <c r="A9711" t="s">
        <v>19</v>
      </c>
      <c r="B9711" t="s">
        <v>12646</v>
      </c>
      <c r="C9711" t="s">
        <v>140</v>
      </c>
      <c r="D9711" t="s">
        <v>4108</v>
      </c>
      <c r="E9711" t="s">
        <v>20</v>
      </c>
      <c r="F9711" t="b">
        <v>0</v>
      </c>
      <c r="G9711" t="s">
        <v>35</v>
      </c>
      <c r="H9711" s="4">
        <v>45789.251192129632</v>
      </c>
      <c r="I9711" t="b">
        <v>0</v>
      </c>
      <c r="J9711" t="b">
        <v>1</v>
      </c>
      <c r="K9711" t="s">
        <v>24</v>
      </c>
      <c r="L9711" t="s">
        <v>22</v>
      </c>
      <c r="M9711">
        <v>168500</v>
      </c>
      <c r="O9711" t="s">
        <v>3592</v>
      </c>
      <c r="P9711" t="s">
        <v>12647</v>
      </c>
    </row>
    <row r="9712" spans="1:16" x14ac:dyDescent="0.25">
      <c r="A9712" t="s">
        <v>19</v>
      </c>
      <c r="B9712" t="s">
        <v>19</v>
      </c>
      <c r="C9712" t="s">
        <v>1106</v>
      </c>
      <c r="D9712" t="s">
        <v>3828</v>
      </c>
      <c r="E9712" t="s">
        <v>20</v>
      </c>
      <c r="F9712" t="b">
        <v>0</v>
      </c>
      <c r="G9712" t="s">
        <v>30</v>
      </c>
      <c r="H9712" s="4">
        <v>45789.251238425917</v>
      </c>
      <c r="I9712" t="b">
        <v>0</v>
      </c>
      <c r="J9712" t="b">
        <v>0</v>
      </c>
      <c r="K9712" t="s">
        <v>24</v>
      </c>
      <c r="L9712" t="s">
        <v>22</v>
      </c>
      <c r="M9712">
        <v>162500</v>
      </c>
      <c r="O9712" t="s">
        <v>12695</v>
      </c>
      <c r="P9712" t="s">
        <v>12696</v>
      </c>
    </row>
    <row r="9713" spans="1:16" x14ac:dyDescent="0.25">
      <c r="A9713" t="s">
        <v>1</v>
      </c>
      <c r="B9713" t="s">
        <v>974</v>
      </c>
      <c r="C9713" t="s">
        <v>749</v>
      </c>
      <c r="D9713" t="s">
        <v>4013</v>
      </c>
      <c r="E9713" t="s">
        <v>20</v>
      </c>
      <c r="F9713" t="b">
        <v>0</v>
      </c>
      <c r="G9713" t="s">
        <v>30</v>
      </c>
      <c r="H9713" s="4">
        <v>45789.251238425917</v>
      </c>
      <c r="I9713" t="b">
        <v>0</v>
      </c>
      <c r="J9713" t="b">
        <v>1</v>
      </c>
      <c r="K9713" t="s">
        <v>24</v>
      </c>
      <c r="L9713" t="s">
        <v>22</v>
      </c>
      <c r="M9713">
        <v>138180</v>
      </c>
      <c r="O9713" t="s">
        <v>3243</v>
      </c>
      <c r="P9713" t="s">
        <v>3216</v>
      </c>
    </row>
    <row r="9714" spans="1:16" x14ac:dyDescent="0.25">
      <c r="A9714" t="s">
        <v>1</v>
      </c>
      <c r="B9714" t="s">
        <v>5194</v>
      </c>
      <c r="C9714" t="s">
        <v>1521</v>
      </c>
      <c r="D9714" t="s">
        <v>9752</v>
      </c>
      <c r="E9714" t="s">
        <v>20</v>
      </c>
      <c r="F9714" t="b">
        <v>0</v>
      </c>
      <c r="G9714" t="s">
        <v>52</v>
      </c>
      <c r="H9714" s="4">
        <v>45789.251296296286</v>
      </c>
      <c r="I9714" t="b">
        <v>0</v>
      </c>
      <c r="J9714" t="b">
        <v>1</v>
      </c>
      <c r="K9714" t="s">
        <v>24</v>
      </c>
      <c r="L9714" t="s">
        <v>22</v>
      </c>
      <c r="M9714">
        <v>72500</v>
      </c>
      <c r="O9714" t="s">
        <v>1549</v>
      </c>
      <c r="P9714" t="s">
        <v>5195</v>
      </c>
    </row>
    <row r="9715" spans="1:16" x14ac:dyDescent="0.25">
      <c r="A9715" t="s">
        <v>2</v>
      </c>
      <c r="B9715" t="s">
        <v>12697</v>
      </c>
      <c r="C9715" t="s">
        <v>82</v>
      </c>
      <c r="D9715" t="s">
        <v>4327</v>
      </c>
      <c r="E9715" t="s">
        <v>51</v>
      </c>
      <c r="F9715" t="b">
        <v>0</v>
      </c>
      <c r="G9715" t="s">
        <v>27</v>
      </c>
      <c r="H9715" s="4">
        <v>45789.251331018517</v>
      </c>
      <c r="I9715" t="b">
        <v>0</v>
      </c>
      <c r="J9715" t="b">
        <v>0</v>
      </c>
      <c r="K9715" t="s">
        <v>24</v>
      </c>
      <c r="L9715" t="s">
        <v>36</v>
      </c>
      <c r="N9715">
        <v>65</v>
      </c>
      <c r="O9715" t="s">
        <v>12698</v>
      </c>
      <c r="P9715" t="s">
        <v>12699</v>
      </c>
    </row>
    <row r="9716" spans="1:16" x14ac:dyDescent="0.25">
      <c r="A9716" t="s">
        <v>0</v>
      </c>
      <c r="B9716" t="s">
        <v>12700</v>
      </c>
      <c r="C9716" t="s">
        <v>39</v>
      </c>
      <c r="D9716" t="s">
        <v>7433</v>
      </c>
      <c r="E9716" t="s">
        <v>20</v>
      </c>
      <c r="F9716" t="b">
        <v>1</v>
      </c>
      <c r="G9716" t="s">
        <v>1189</v>
      </c>
      <c r="H9716" s="4">
        <v>45789.258564814823</v>
      </c>
      <c r="I9716" t="b">
        <v>0</v>
      </c>
      <c r="J9716" t="b">
        <v>0</v>
      </c>
      <c r="K9716" t="s">
        <v>1189</v>
      </c>
      <c r="L9716" t="s">
        <v>22</v>
      </c>
      <c r="M9716">
        <v>39000</v>
      </c>
      <c r="O9716" t="s">
        <v>3985</v>
      </c>
      <c r="P9716" t="s">
        <v>4020</v>
      </c>
    </row>
    <row r="9717" spans="1:16" x14ac:dyDescent="0.25">
      <c r="A9717" t="s">
        <v>1</v>
      </c>
      <c r="B9717" t="s">
        <v>8918</v>
      </c>
      <c r="C9717" t="s">
        <v>39</v>
      </c>
      <c r="D9717" t="s">
        <v>4013</v>
      </c>
      <c r="E9717" t="s">
        <v>20</v>
      </c>
      <c r="F9717" t="b">
        <v>1</v>
      </c>
      <c r="G9717" t="s">
        <v>1189</v>
      </c>
      <c r="H9717" s="4">
        <v>45789.258564814823</v>
      </c>
      <c r="I9717" t="b">
        <v>0</v>
      </c>
      <c r="J9717" t="b">
        <v>1</v>
      </c>
      <c r="K9717" t="s">
        <v>1189</v>
      </c>
      <c r="L9717" t="s">
        <v>22</v>
      </c>
      <c r="M9717">
        <v>126175</v>
      </c>
      <c r="O9717" t="s">
        <v>254</v>
      </c>
      <c r="P9717" t="s">
        <v>2921</v>
      </c>
    </row>
    <row r="9718" spans="1:16" x14ac:dyDescent="0.25">
      <c r="A9718" t="s">
        <v>1</v>
      </c>
      <c r="B9718" t="s">
        <v>1</v>
      </c>
      <c r="C9718" t="s">
        <v>1800</v>
      </c>
      <c r="D9718" t="s">
        <v>3969</v>
      </c>
      <c r="E9718" t="s">
        <v>20</v>
      </c>
      <c r="F9718" t="b">
        <v>0</v>
      </c>
      <c r="G9718" t="s">
        <v>23</v>
      </c>
      <c r="H9718" s="4">
        <v>45789.280243055553</v>
      </c>
      <c r="I9718" t="b">
        <v>0</v>
      </c>
      <c r="J9718" t="b">
        <v>0</v>
      </c>
      <c r="K9718" t="s">
        <v>24</v>
      </c>
      <c r="L9718" t="s">
        <v>22</v>
      </c>
      <c r="M9718">
        <v>90000</v>
      </c>
      <c r="O9718" t="s">
        <v>11178</v>
      </c>
      <c r="P9718" t="s">
        <v>12701</v>
      </c>
    </row>
    <row r="9719" spans="1:16" x14ac:dyDescent="0.25">
      <c r="A9719" t="s">
        <v>0</v>
      </c>
      <c r="B9719" t="s">
        <v>10025</v>
      </c>
      <c r="C9719" t="s">
        <v>836</v>
      </c>
      <c r="D9719" t="s">
        <v>2208</v>
      </c>
      <c r="E9719" t="s">
        <v>20</v>
      </c>
      <c r="F9719" t="b">
        <v>0</v>
      </c>
      <c r="G9719" t="s">
        <v>27</v>
      </c>
      <c r="H9719" s="4">
        <v>45789.291967592602</v>
      </c>
      <c r="I9719" t="b">
        <v>1</v>
      </c>
      <c r="J9719" t="b">
        <v>1</v>
      </c>
      <c r="K9719" t="s">
        <v>24</v>
      </c>
      <c r="L9719" t="s">
        <v>22</v>
      </c>
      <c r="M9719">
        <v>141000</v>
      </c>
      <c r="O9719" t="s">
        <v>229</v>
      </c>
      <c r="P9719" t="s">
        <v>10026</v>
      </c>
    </row>
    <row r="9720" spans="1:16" x14ac:dyDescent="0.25">
      <c r="A9720" t="s">
        <v>0</v>
      </c>
      <c r="B9720" t="s">
        <v>12702</v>
      </c>
      <c r="C9720" t="s">
        <v>179</v>
      </c>
      <c r="D9720" t="s">
        <v>3972</v>
      </c>
      <c r="E9720" t="s">
        <v>20</v>
      </c>
      <c r="F9720" t="b">
        <v>0</v>
      </c>
      <c r="G9720" t="s">
        <v>27</v>
      </c>
      <c r="H9720" s="4">
        <v>45789.375358796293</v>
      </c>
      <c r="I9720" t="b">
        <v>0</v>
      </c>
      <c r="J9720" t="b">
        <v>1</v>
      </c>
      <c r="K9720" t="s">
        <v>24</v>
      </c>
      <c r="L9720" t="s">
        <v>22</v>
      </c>
      <c r="M9720">
        <v>144910</v>
      </c>
      <c r="O9720" t="s">
        <v>1856</v>
      </c>
      <c r="P9720" t="s">
        <v>9923</v>
      </c>
    </row>
    <row r="9721" spans="1:16" x14ac:dyDescent="0.25">
      <c r="A9721" t="s">
        <v>0</v>
      </c>
      <c r="B9721" t="s">
        <v>12703</v>
      </c>
      <c r="C9721" t="s">
        <v>400</v>
      </c>
      <c r="D9721" t="s">
        <v>3969</v>
      </c>
      <c r="E9721" t="s">
        <v>20</v>
      </c>
      <c r="F9721" t="b">
        <v>0</v>
      </c>
      <c r="G9721" t="s">
        <v>30</v>
      </c>
      <c r="H9721" s="4">
        <v>45789.375752314823</v>
      </c>
      <c r="I9721" t="b">
        <v>0</v>
      </c>
      <c r="J9721" t="b">
        <v>1</v>
      </c>
      <c r="K9721" t="s">
        <v>24</v>
      </c>
      <c r="L9721" t="s">
        <v>22</v>
      </c>
      <c r="M9721">
        <v>107825.5</v>
      </c>
      <c r="O9721" t="s">
        <v>800</v>
      </c>
      <c r="P9721" t="s">
        <v>12704</v>
      </c>
    </row>
    <row r="9722" spans="1:16" x14ac:dyDescent="0.25">
      <c r="A9722" t="s">
        <v>1</v>
      </c>
      <c r="B9722" t="s">
        <v>3496</v>
      </c>
      <c r="C9722" t="s">
        <v>5347</v>
      </c>
      <c r="D9722" t="s">
        <v>3969</v>
      </c>
      <c r="E9722" t="s">
        <v>20</v>
      </c>
      <c r="F9722" t="b">
        <v>0</v>
      </c>
      <c r="G9722" t="s">
        <v>106</v>
      </c>
      <c r="H9722" s="4">
        <v>45789.380277777767</v>
      </c>
      <c r="I9722" t="b">
        <v>0</v>
      </c>
      <c r="J9722" t="b">
        <v>0</v>
      </c>
      <c r="K9722" t="s">
        <v>106</v>
      </c>
      <c r="L9722" t="s">
        <v>22</v>
      </c>
      <c r="M9722">
        <v>110000</v>
      </c>
      <c r="O9722" t="s">
        <v>12705</v>
      </c>
    </row>
    <row r="9723" spans="1:16" x14ac:dyDescent="0.25">
      <c r="A9723" t="s">
        <v>0</v>
      </c>
      <c r="B9723" t="s">
        <v>3106</v>
      </c>
      <c r="C9723" t="s">
        <v>633</v>
      </c>
      <c r="D9723" t="s">
        <v>3956</v>
      </c>
      <c r="E9723" t="s">
        <v>34</v>
      </c>
      <c r="F9723" t="b">
        <v>0</v>
      </c>
      <c r="G9723" t="s">
        <v>27</v>
      </c>
      <c r="H9723" s="4">
        <v>45789.416932870372</v>
      </c>
      <c r="I9723" t="b">
        <v>0</v>
      </c>
      <c r="J9723" t="b">
        <v>1</v>
      </c>
      <c r="K9723" t="s">
        <v>24</v>
      </c>
      <c r="L9723" t="s">
        <v>36</v>
      </c>
      <c r="N9723">
        <v>22.694999694824219</v>
      </c>
      <c r="O9723" t="s">
        <v>10003</v>
      </c>
      <c r="P9723" t="s">
        <v>12706</v>
      </c>
    </row>
    <row r="9724" spans="1:16" x14ac:dyDescent="0.25">
      <c r="A9724" t="s">
        <v>0</v>
      </c>
      <c r="B9724" t="s">
        <v>8365</v>
      </c>
      <c r="C9724" t="s">
        <v>12707</v>
      </c>
      <c r="D9724" t="s">
        <v>4323</v>
      </c>
      <c r="E9724" t="s">
        <v>631</v>
      </c>
      <c r="F9724" t="b">
        <v>0</v>
      </c>
      <c r="G9724" t="s">
        <v>52</v>
      </c>
      <c r="H9724" s="4">
        <v>45789.417638888888</v>
      </c>
      <c r="I9724" t="b">
        <v>0</v>
      </c>
      <c r="J9724" t="b">
        <v>0</v>
      </c>
      <c r="K9724" t="s">
        <v>24</v>
      </c>
      <c r="L9724" t="s">
        <v>36</v>
      </c>
      <c r="N9724">
        <v>25</v>
      </c>
      <c r="O9724" t="s">
        <v>1646</v>
      </c>
      <c r="P9724" t="s">
        <v>1620</v>
      </c>
    </row>
    <row r="9725" spans="1:16" x14ac:dyDescent="0.25">
      <c r="A9725" t="s">
        <v>19</v>
      </c>
      <c r="B9725" t="s">
        <v>12708</v>
      </c>
      <c r="C9725" t="s">
        <v>2920</v>
      </c>
      <c r="D9725" t="s">
        <v>6833</v>
      </c>
      <c r="E9725" t="s">
        <v>20</v>
      </c>
      <c r="F9725" t="b">
        <v>0</v>
      </c>
      <c r="G9725" t="s">
        <v>41</v>
      </c>
      <c r="H9725" s="4">
        <v>45789.417812500003</v>
      </c>
      <c r="I9725" t="b">
        <v>0</v>
      </c>
      <c r="J9725" t="b">
        <v>1</v>
      </c>
      <c r="K9725" t="s">
        <v>24</v>
      </c>
      <c r="L9725" t="s">
        <v>22</v>
      </c>
      <c r="M9725">
        <v>177000</v>
      </c>
      <c r="O9725" t="s">
        <v>703</v>
      </c>
      <c r="P9725" t="s">
        <v>12709</v>
      </c>
    </row>
    <row r="9726" spans="1:16" x14ac:dyDescent="0.25">
      <c r="A9726" t="s">
        <v>0</v>
      </c>
      <c r="B9726" t="s">
        <v>12710</v>
      </c>
      <c r="C9726" t="s">
        <v>6170</v>
      </c>
      <c r="D9726" t="s">
        <v>3956</v>
      </c>
      <c r="E9726" t="s">
        <v>34</v>
      </c>
      <c r="F9726" t="b">
        <v>0</v>
      </c>
      <c r="G9726" t="s">
        <v>27</v>
      </c>
      <c r="H9726" s="4">
        <v>45789.458599537043</v>
      </c>
      <c r="I9726" t="b">
        <v>0</v>
      </c>
      <c r="J9726" t="b">
        <v>1</v>
      </c>
      <c r="K9726" t="s">
        <v>24</v>
      </c>
      <c r="L9726" t="s">
        <v>36</v>
      </c>
      <c r="N9726">
        <v>30.264999389648441</v>
      </c>
      <c r="O9726" t="s">
        <v>12711</v>
      </c>
    </row>
    <row r="9727" spans="1:16" x14ac:dyDescent="0.25">
      <c r="A9727" t="s">
        <v>1</v>
      </c>
      <c r="B9727" t="s">
        <v>12712</v>
      </c>
      <c r="C9727" t="s">
        <v>6836</v>
      </c>
      <c r="D9727" t="s">
        <v>3956</v>
      </c>
      <c r="E9727" t="s">
        <v>34</v>
      </c>
      <c r="F9727" t="b">
        <v>0</v>
      </c>
      <c r="G9727" t="s">
        <v>27</v>
      </c>
      <c r="H9727" s="4">
        <v>45789.459363425929</v>
      </c>
      <c r="I9727" t="b">
        <v>0</v>
      </c>
      <c r="J9727" t="b">
        <v>1</v>
      </c>
      <c r="K9727" t="s">
        <v>24</v>
      </c>
      <c r="L9727" t="s">
        <v>36</v>
      </c>
      <c r="N9727">
        <v>41.505001068115227</v>
      </c>
      <c r="O9727" t="s">
        <v>3598</v>
      </c>
      <c r="P9727" t="s">
        <v>12713</v>
      </c>
    </row>
    <row r="9728" spans="1:16" x14ac:dyDescent="0.25">
      <c r="A9728" t="s">
        <v>0</v>
      </c>
      <c r="B9728" t="s">
        <v>12714</v>
      </c>
      <c r="C9728" t="s">
        <v>4316</v>
      </c>
      <c r="D9728" t="s">
        <v>12715</v>
      </c>
      <c r="E9728" t="s">
        <v>51</v>
      </c>
      <c r="F9728" t="b">
        <v>0</v>
      </c>
      <c r="G9728" t="s">
        <v>4317</v>
      </c>
      <c r="H9728" s="4">
        <v>45789.534259259257</v>
      </c>
      <c r="I9728" t="b">
        <v>0</v>
      </c>
      <c r="J9728" t="b">
        <v>0</v>
      </c>
      <c r="K9728" t="s">
        <v>4317</v>
      </c>
      <c r="L9728" t="s">
        <v>36</v>
      </c>
      <c r="N9728">
        <v>17.5</v>
      </c>
      <c r="O9728" t="s">
        <v>12716</v>
      </c>
      <c r="P9728" t="s">
        <v>12717</v>
      </c>
    </row>
    <row r="9729" spans="1:16" x14ac:dyDescent="0.25">
      <c r="A9729" t="s">
        <v>0</v>
      </c>
      <c r="B9729" t="s">
        <v>0</v>
      </c>
      <c r="C9729" t="s">
        <v>12718</v>
      </c>
      <c r="D9729" t="s">
        <v>3828</v>
      </c>
      <c r="E9729" t="s">
        <v>20</v>
      </c>
      <c r="F9729" t="b">
        <v>0</v>
      </c>
      <c r="G9729" t="s">
        <v>27</v>
      </c>
      <c r="H9729" s="4">
        <v>45789.541886574072</v>
      </c>
      <c r="I9729" t="b">
        <v>0</v>
      </c>
      <c r="J9729" t="b">
        <v>1</v>
      </c>
      <c r="K9729" t="s">
        <v>24</v>
      </c>
      <c r="L9729" t="s">
        <v>22</v>
      </c>
      <c r="M9729">
        <v>85000</v>
      </c>
      <c r="O9729" t="s">
        <v>12719</v>
      </c>
      <c r="P9729" t="s">
        <v>12720</v>
      </c>
    </row>
    <row r="9730" spans="1:16" x14ac:dyDescent="0.25">
      <c r="A9730" t="s">
        <v>25</v>
      </c>
      <c r="B9730" t="s">
        <v>25</v>
      </c>
      <c r="C9730" t="s">
        <v>517</v>
      </c>
      <c r="D9730" t="s">
        <v>4102</v>
      </c>
      <c r="E9730" t="s">
        <v>20</v>
      </c>
      <c r="F9730" t="b">
        <v>0</v>
      </c>
      <c r="G9730" t="s">
        <v>41</v>
      </c>
      <c r="H9730" s="4">
        <v>45789.54215277778</v>
      </c>
      <c r="I9730" t="b">
        <v>1</v>
      </c>
      <c r="J9730" t="b">
        <v>0</v>
      </c>
      <c r="K9730" t="s">
        <v>24</v>
      </c>
      <c r="L9730" t="s">
        <v>22</v>
      </c>
      <c r="M9730">
        <v>105000</v>
      </c>
      <c r="O9730" t="s">
        <v>12721</v>
      </c>
      <c r="P9730" t="s">
        <v>12722</v>
      </c>
    </row>
    <row r="9731" spans="1:16" x14ac:dyDescent="0.25">
      <c r="A9731" t="s">
        <v>89</v>
      </c>
      <c r="B9731" t="s">
        <v>12723</v>
      </c>
      <c r="C9731" t="s">
        <v>808</v>
      </c>
      <c r="D9731" t="s">
        <v>3972</v>
      </c>
      <c r="E9731" t="s">
        <v>20</v>
      </c>
      <c r="F9731" t="b">
        <v>0</v>
      </c>
      <c r="G9731" t="s">
        <v>27</v>
      </c>
      <c r="H9731" s="4">
        <v>45789.543321759258</v>
      </c>
      <c r="I9731" t="b">
        <v>1</v>
      </c>
      <c r="J9731" t="b">
        <v>0</v>
      </c>
      <c r="K9731" t="s">
        <v>24</v>
      </c>
      <c r="L9731" t="s">
        <v>22</v>
      </c>
      <c r="M9731">
        <v>262500</v>
      </c>
      <c r="O9731" t="s">
        <v>12724</v>
      </c>
    </row>
    <row r="9732" spans="1:16" x14ac:dyDescent="0.25">
      <c r="A9732" t="s">
        <v>139</v>
      </c>
      <c r="B9732" t="s">
        <v>10510</v>
      </c>
      <c r="C9732" t="s">
        <v>203</v>
      </c>
      <c r="D9732" t="s">
        <v>3972</v>
      </c>
      <c r="E9732" t="s">
        <v>51</v>
      </c>
      <c r="F9732" t="b">
        <v>0</v>
      </c>
      <c r="G9732" t="s">
        <v>23</v>
      </c>
      <c r="H9732" s="4">
        <v>45789.571840277778</v>
      </c>
      <c r="I9732" t="b">
        <v>0</v>
      </c>
      <c r="J9732" t="b">
        <v>0</v>
      </c>
      <c r="K9732" t="s">
        <v>24</v>
      </c>
      <c r="L9732" t="s">
        <v>36</v>
      </c>
      <c r="N9732">
        <v>50</v>
      </c>
      <c r="O9732" t="s">
        <v>1613</v>
      </c>
      <c r="P9732" t="s">
        <v>10511</v>
      </c>
    </row>
    <row r="9733" spans="1:16" x14ac:dyDescent="0.25">
      <c r="A9733" t="s">
        <v>0</v>
      </c>
      <c r="B9733" t="s">
        <v>1246</v>
      </c>
      <c r="C9733" t="s">
        <v>3259</v>
      </c>
      <c r="D9733" t="s">
        <v>3828</v>
      </c>
      <c r="E9733" t="s">
        <v>51</v>
      </c>
      <c r="F9733" t="b">
        <v>0</v>
      </c>
      <c r="G9733" t="s">
        <v>27</v>
      </c>
      <c r="H9733" s="4">
        <v>45789.583541666667</v>
      </c>
      <c r="I9733" t="b">
        <v>0</v>
      </c>
      <c r="J9733" t="b">
        <v>0</v>
      </c>
      <c r="K9733" t="s">
        <v>24</v>
      </c>
      <c r="L9733" t="s">
        <v>36</v>
      </c>
      <c r="N9733">
        <v>35</v>
      </c>
      <c r="O9733" t="s">
        <v>12725</v>
      </c>
      <c r="P9733" t="s">
        <v>1478</v>
      </c>
    </row>
    <row r="9734" spans="1:16" x14ac:dyDescent="0.25">
      <c r="A9734" t="s">
        <v>25</v>
      </c>
      <c r="B9734" t="s">
        <v>3917</v>
      </c>
      <c r="C9734" t="s">
        <v>192</v>
      </c>
      <c r="D9734" t="s">
        <v>3956</v>
      </c>
      <c r="E9734" t="s">
        <v>20</v>
      </c>
      <c r="F9734" t="b">
        <v>0</v>
      </c>
      <c r="G9734" t="s">
        <v>52</v>
      </c>
      <c r="H9734" s="4">
        <v>45789.584305555552</v>
      </c>
      <c r="I9734" t="b">
        <v>1</v>
      </c>
      <c r="J9734" t="b">
        <v>1</v>
      </c>
      <c r="K9734" t="s">
        <v>24</v>
      </c>
      <c r="L9734" t="s">
        <v>36</v>
      </c>
      <c r="N9734">
        <v>22.694999694824219</v>
      </c>
      <c r="O9734" t="s">
        <v>12726</v>
      </c>
      <c r="P9734" t="s">
        <v>2144</v>
      </c>
    </row>
    <row r="9735" spans="1:16" x14ac:dyDescent="0.25">
      <c r="A9735" t="s">
        <v>0</v>
      </c>
      <c r="B9735" t="s">
        <v>0</v>
      </c>
      <c r="C9735" t="s">
        <v>236</v>
      </c>
      <c r="D9735" t="s">
        <v>3828</v>
      </c>
      <c r="E9735" t="s">
        <v>219</v>
      </c>
      <c r="F9735" t="b">
        <v>0</v>
      </c>
      <c r="G9735" t="s">
        <v>27</v>
      </c>
      <c r="H9735" s="4">
        <v>45789.625219907408</v>
      </c>
      <c r="I9735" t="b">
        <v>0</v>
      </c>
      <c r="J9735" t="b">
        <v>0</v>
      </c>
      <c r="K9735" t="s">
        <v>24</v>
      </c>
      <c r="L9735" t="s">
        <v>36</v>
      </c>
      <c r="N9735">
        <v>57.5</v>
      </c>
      <c r="O9735" t="s">
        <v>1357</v>
      </c>
      <c r="P9735" t="s">
        <v>12727</v>
      </c>
    </row>
    <row r="9736" spans="1:16" x14ac:dyDescent="0.25">
      <c r="A9736" t="s">
        <v>0</v>
      </c>
      <c r="B9736" t="s">
        <v>1254</v>
      </c>
      <c r="C9736" t="s">
        <v>2883</v>
      </c>
      <c r="D9736" t="s">
        <v>4327</v>
      </c>
      <c r="E9736" t="s">
        <v>51</v>
      </c>
      <c r="F9736" t="b">
        <v>0</v>
      </c>
      <c r="G9736" t="s">
        <v>30</v>
      </c>
      <c r="H9736" s="4">
        <v>45789.625740740739</v>
      </c>
      <c r="I9736" t="b">
        <v>0</v>
      </c>
      <c r="J9736" t="b">
        <v>0</v>
      </c>
      <c r="K9736" t="s">
        <v>24</v>
      </c>
      <c r="L9736" t="s">
        <v>36</v>
      </c>
      <c r="N9736">
        <v>42.5</v>
      </c>
      <c r="O9736" t="s">
        <v>12728</v>
      </c>
      <c r="P9736" t="s">
        <v>119</v>
      </c>
    </row>
    <row r="9737" spans="1:16" x14ac:dyDescent="0.25">
      <c r="A9737" t="s">
        <v>0</v>
      </c>
      <c r="B9737" t="s">
        <v>12729</v>
      </c>
      <c r="C9737" t="s">
        <v>555</v>
      </c>
      <c r="D9737" t="s">
        <v>3972</v>
      </c>
      <c r="E9737" t="s">
        <v>51</v>
      </c>
      <c r="F9737" t="b">
        <v>0</v>
      </c>
      <c r="G9737" t="s">
        <v>30</v>
      </c>
      <c r="H9737" s="4">
        <v>45789.626261574071</v>
      </c>
      <c r="I9737" t="b">
        <v>0</v>
      </c>
      <c r="J9737" t="b">
        <v>0</v>
      </c>
      <c r="K9737" t="s">
        <v>24</v>
      </c>
      <c r="L9737" t="s">
        <v>36</v>
      </c>
      <c r="N9737">
        <v>49.5</v>
      </c>
      <c r="O9737" t="s">
        <v>1137</v>
      </c>
      <c r="P9737" t="s">
        <v>863</v>
      </c>
    </row>
    <row r="9738" spans="1:16" x14ac:dyDescent="0.25">
      <c r="A9738" t="s">
        <v>2</v>
      </c>
      <c r="B9738" t="s">
        <v>12730</v>
      </c>
      <c r="C9738" t="s">
        <v>329</v>
      </c>
      <c r="D9738" t="s">
        <v>3828</v>
      </c>
      <c r="E9738" t="s">
        <v>20</v>
      </c>
      <c r="F9738" t="b">
        <v>0</v>
      </c>
      <c r="G9738" t="s">
        <v>27</v>
      </c>
      <c r="H9738" s="4">
        <v>45789.62636574074</v>
      </c>
      <c r="I9738" t="b">
        <v>0</v>
      </c>
      <c r="J9738" t="b">
        <v>1</v>
      </c>
      <c r="K9738" t="s">
        <v>24</v>
      </c>
      <c r="L9738" t="s">
        <v>22</v>
      </c>
      <c r="M9738">
        <v>120000</v>
      </c>
      <c r="O9738" t="s">
        <v>1991</v>
      </c>
      <c r="P9738" t="s">
        <v>3880</v>
      </c>
    </row>
    <row r="9739" spans="1:16" x14ac:dyDescent="0.25">
      <c r="A9739" t="s">
        <v>2</v>
      </c>
      <c r="B9739" t="s">
        <v>12731</v>
      </c>
      <c r="C9739" t="s">
        <v>293</v>
      </c>
      <c r="D9739" t="s">
        <v>3828</v>
      </c>
      <c r="E9739" t="s">
        <v>20</v>
      </c>
      <c r="F9739" t="b">
        <v>0</v>
      </c>
      <c r="G9739" t="s">
        <v>27</v>
      </c>
      <c r="H9739" s="4">
        <v>45789.626400462963</v>
      </c>
      <c r="I9739" t="b">
        <v>0</v>
      </c>
      <c r="J9739" t="b">
        <v>0</v>
      </c>
      <c r="K9739" t="s">
        <v>24</v>
      </c>
      <c r="L9739" t="s">
        <v>22</v>
      </c>
      <c r="M9739">
        <v>194792</v>
      </c>
      <c r="O9739" t="s">
        <v>12732</v>
      </c>
      <c r="P9739" t="s">
        <v>12733</v>
      </c>
    </row>
    <row r="9740" spans="1:16" x14ac:dyDescent="0.25">
      <c r="A9740" t="s">
        <v>0</v>
      </c>
      <c r="B9740" t="s">
        <v>12734</v>
      </c>
      <c r="C9740" t="s">
        <v>2883</v>
      </c>
      <c r="D9740" t="s">
        <v>3972</v>
      </c>
      <c r="E9740" t="s">
        <v>20</v>
      </c>
      <c r="F9740" t="b">
        <v>0</v>
      </c>
      <c r="G9740" t="s">
        <v>30</v>
      </c>
      <c r="H9740" s="4">
        <v>45789.66741898148</v>
      </c>
      <c r="I9740" t="b">
        <v>0</v>
      </c>
      <c r="J9740" t="b">
        <v>1</v>
      </c>
      <c r="K9740" t="s">
        <v>24</v>
      </c>
      <c r="L9740" t="s">
        <v>36</v>
      </c>
      <c r="N9740">
        <v>42.5</v>
      </c>
      <c r="O9740" t="s">
        <v>806</v>
      </c>
      <c r="P9740" t="s">
        <v>280</v>
      </c>
    </row>
    <row r="9741" spans="1:16" x14ac:dyDescent="0.25">
      <c r="A9741" t="s">
        <v>25</v>
      </c>
      <c r="B9741" t="s">
        <v>12735</v>
      </c>
      <c r="C9741" t="s">
        <v>2883</v>
      </c>
      <c r="D9741" t="s">
        <v>3972</v>
      </c>
      <c r="E9741" t="s">
        <v>51</v>
      </c>
      <c r="F9741" t="b">
        <v>0</v>
      </c>
      <c r="G9741" t="s">
        <v>30</v>
      </c>
      <c r="H9741" s="4">
        <v>45789.66741898148</v>
      </c>
      <c r="I9741" t="b">
        <v>0</v>
      </c>
      <c r="J9741" t="b">
        <v>1</v>
      </c>
      <c r="K9741" t="s">
        <v>24</v>
      </c>
      <c r="L9741" t="s">
        <v>36</v>
      </c>
      <c r="N9741">
        <v>45</v>
      </c>
      <c r="O9741" t="s">
        <v>806</v>
      </c>
      <c r="P9741" t="s">
        <v>119</v>
      </c>
    </row>
    <row r="9742" spans="1:16" x14ac:dyDescent="0.25">
      <c r="A9742" t="s">
        <v>25</v>
      </c>
      <c r="B9742" t="s">
        <v>1885</v>
      </c>
      <c r="C9742" t="s">
        <v>2883</v>
      </c>
      <c r="D9742" t="s">
        <v>3972</v>
      </c>
      <c r="E9742" t="s">
        <v>20</v>
      </c>
      <c r="F9742" t="b">
        <v>0</v>
      </c>
      <c r="G9742" t="s">
        <v>30</v>
      </c>
      <c r="H9742" s="4">
        <v>45789.667430555557</v>
      </c>
      <c r="I9742" t="b">
        <v>0</v>
      </c>
      <c r="J9742" t="b">
        <v>1</v>
      </c>
      <c r="K9742" t="s">
        <v>24</v>
      </c>
      <c r="L9742" t="s">
        <v>36</v>
      </c>
      <c r="N9742">
        <v>42.5</v>
      </c>
      <c r="O9742" t="s">
        <v>806</v>
      </c>
      <c r="P9742" t="s">
        <v>280</v>
      </c>
    </row>
    <row r="9743" spans="1:16" x14ac:dyDescent="0.25">
      <c r="A9743" t="s">
        <v>28</v>
      </c>
      <c r="B9743" t="s">
        <v>3151</v>
      </c>
      <c r="C9743" t="s">
        <v>180</v>
      </c>
      <c r="D9743" t="s">
        <v>3828</v>
      </c>
      <c r="E9743" t="s">
        <v>20</v>
      </c>
      <c r="F9743" t="b">
        <v>0</v>
      </c>
      <c r="G9743" t="s">
        <v>41</v>
      </c>
      <c r="H9743" s="4">
        <v>45789.667812500003</v>
      </c>
      <c r="I9743" t="b">
        <v>0</v>
      </c>
      <c r="J9743" t="b">
        <v>0</v>
      </c>
      <c r="K9743" t="s">
        <v>24</v>
      </c>
      <c r="L9743" t="s">
        <v>22</v>
      </c>
      <c r="M9743">
        <v>180000</v>
      </c>
      <c r="O9743" t="s">
        <v>202</v>
      </c>
      <c r="P9743" t="s">
        <v>12736</v>
      </c>
    </row>
    <row r="9744" spans="1:16" x14ac:dyDescent="0.25">
      <c r="A9744" t="s">
        <v>0</v>
      </c>
      <c r="B9744" t="s">
        <v>250</v>
      </c>
      <c r="C9744" t="s">
        <v>985</v>
      </c>
      <c r="D9744" t="s">
        <v>3972</v>
      </c>
      <c r="E9744" t="s">
        <v>20</v>
      </c>
      <c r="F9744" t="b">
        <v>0</v>
      </c>
      <c r="G9744" t="s">
        <v>27</v>
      </c>
      <c r="H9744" s="4">
        <v>45789.708587962959</v>
      </c>
      <c r="I9744" t="b">
        <v>0</v>
      </c>
      <c r="J9744" t="b">
        <v>1</v>
      </c>
      <c r="K9744" t="s">
        <v>24</v>
      </c>
      <c r="L9744" t="s">
        <v>36</v>
      </c>
      <c r="N9744">
        <v>46.5</v>
      </c>
      <c r="O9744" t="s">
        <v>102</v>
      </c>
      <c r="P9744" t="s">
        <v>12737</v>
      </c>
    </row>
    <row r="9745" spans="1:16" x14ac:dyDescent="0.25">
      <c r="A9745" t="s">
        <v>0</v>
      </c>
      <c r="B9745" t="s">
        <v>2067</v>
      </c>
      <c r="C9745" t="s">
        <v>1102</v>
      </c>
      <c r="D9745" t="s">
        <v>4327</v>
      </c>
      <c r="E9745" t="s">
        <v>51</v>
      </c>
      <c r="F9745" t="b">
        <v>0</v>
      </c>
      <c r="G9745" t="s">
        <v>27</v>
      </c>
      <c r="H9745" s="4">
        <v>45789.709733796299</v>
      </c>
      <c r="I9745" t="b">
        <v>1</v>
      </c>
      <c r="J9745" t="b">
        <v>0</v>
      </c>
      <c r="K9745" t="s">
        <v>24</v>
      </c>
      <c r="L9745" t="s">
        <v>36</v>
      </c>
      <c r="N9745">
        <v>55</v>
      </c>
      <c r="O9745" t="s">
        <v>12738</v>
      </c>
      <c r="P9745" t="s">
        <v>3311</v>
      </c>
    </row>
    <row r="9746" spans="1:16" x14ac:dyDescent="0.25">
      <c r="A9746" t="s">
        <v>2</v>
      </c>
      <c r="B9746" t="s">
        <v>12739</v>
      </c>
      <c r="C9746" t="s">
        <v>12740</v>
      </c>
      <c r="D9746" t="s">
        <v>3972</v>
      </c>
      <c r="E9746" t="s">
        <v>51</v>
      </c>
      <c r="F9746" t="b">
        <v>0</v>
      </c>
      <c r="G9746" t="s">
        <v>27</v>
      </c>
      <c r="H9746" s="4">
        <v>45789.709791666668</v>
      </c>
      <c r="I9746" t="b">
        <v>0</v>
      </c>
      <c r="J9746" t="b">
        <v>1</v>
      </c>
      <c r="K9746" t="s">
        <v>24</v>
      </c>
      <c r="L9746" t="s">
        <v>36</v>
      </c>
      <c r="N9746">
        <v>67.5</v>
      </c>
      <c r="O9746" t="s">
        <v>144</v>
      </c>
      <c r="P9746" t="s">
        <v>12741</v>
      </c>
    </row>
    <row r="9747" spans="1:16" x14ac:dyDescent="0.25">
      <c r="A9747" t="s">
        <v>40</v>
      </c>
      <c r="B9747" t="s">
        <v>40</v>
      </c>
      <c r="C9747" t="s">
        <v>12742</v>
      </c>
      <c r="D9747" t="s">
        <v>3972</v>
      </c>
      <c r="E9747" t="s">
        <v>631</v>
      </c>
      <c r="F9747" t="b">
        <v>0</v>
      </c>
      <c r="G9747" t="s">
        <v>27</v>
      </c>
      <c r="H9747" s="4">
        <v>45789.710011574083</v>
      </c>
      <c r="I9747" t="b">
        <v>0</v>
      </c>
      <c r="J9747" t="b">
        <v>1</v>
      </c>
      <c r="K9747" t="s">
        <v>24</v>
      </c>
      <c r="L9747" t="s">
        <v>36</v>
      </c>
      <c r="N9747">
        <v>51.229999542236328</v>
      </c>
      <c r="O9747" t="s">
        <v>59</v>
      </c>
      <c r="P9747" t="s">
        <v>137</v>
      </c>
    </row>
    <row r="9748" spans="1:16" x14ac:dyDescent="0.25">
      <c r="A9748" t="s">
        <v>2</v>
      </c>
      <c r="B9748" t="s">
        <v>2</v>
      </c>
      <c r="C9748" t="s">
        <v>12174</v>
      </c>
      <c r="D9748" t="s">
        <v>3972</v>
      </c>
      <c r="E9748" t="s">
        <v>51</v>
      </c>
      <c r="F9748" t="b">
        <v>0</v>
      </c>
      <c r="G9748" t="s">
        <v>35</v>
      </c>
      <c r="H9748" s="4">
        <v>45789.710856481477</v>
      </c>
      <c r="I9748" t="b">
        <v>1</v>
      </c>
      <c r="J9748" t="b">
        <v>0</v>
      </c>
      <c r="K9748" t="s">
        <v>24</v>
      </c>
      <c r="L9748" t="s">
        <v>36</v>
      </c>
      <c r="N9748">
        <v>22.5</v>
      </c>
      <c r="O9748" t="s">
        <v>81</v>
      </c>
      <c r="P9748" t="s">
        <v>12743</v>
      </c>
    </row>
    <row r="9749" spans="1:16" x14ac:dyDescent="0.25">
      <c r="A9749" t="s">
        <v>25</v>
      </c>
      <c r="B9749" t="s">
        <v>12744</v>
      </c>
      <c r="C9749" t="s">
        <v>3678</v>
      </c>
      <c r="D9749" t="s">
        <v>3828</v>
      </c>
      <c r="E9749" t="s">
        <v>20</v>
      </c>
      <c r="F9749" t="b">
        <v>0</v>
      </c>
      <c r="G9749" t="s">
        <v>41</v>
      </c>
      <c r="H9749" s="4">
        <v>45789.751145833332</v>
      </c>
      <c r="I9749" t="b">
        <v>0</v>
      </c>
      <c r="J9749" t="b">
        <v>1</v>
      </c>
      <c r="K9749" t="s">
        <v>24</v>
      </c>
      <c r="L9749" t="s">
        <v>22</v>
      </c>
      <c r="M9749">
        <v>162500</v>
      </c>
      <c r="O9749" t="s">
        <v>387</v>
      </c>
      <c r="P9749" t="s">
        <v>12745</v>
      </c>
    </row>
    <row r="9750" spans="1:16" x14ac:dyDescent="0.25">
      <c r="A9750" t="s">
        <v>2</v>
      </c>
      <c r="B9750" t="s">
        <v>12739</v>
      </c>
      <c r="C9750" t="s">
        <v>1019</v>
      </c>
      <c r="D9750" t="s">
        <v>3828</v>
      </c>
      <c r="E9750" t="s">
        <v>51</v>
      </c>
      <c r="F9750" t="b">
        <v>0</v>
      </c>
      <c r="G9750" t="s">
        <v>41</v>
      </c>
      <c r="H9750" s="4">
        <v>45789.751805555563</v>
      </c>
      <c r="I9750" t="b">
        <v>0</v>
      </c>
      <c r="J9750" t="b">
        <v>1</v>
      </c>
      <c r="K9750" t="s">
        <v>24</v>
      </c>
      <c r="L9750" t="s">
        <v>36</v>
      </c>
      <c r="N9750">
        <v>67.5</v>
      </c>
      <c r="O9750" t="s">
        <v>144</v>
      </c>
      <c r="P9750" t="s">
        <v>12741</v>
      </c>
    </row>
    <row r="9751" spans="1:16" x14ac:dyDescent="0.25">
      <c r="A9751" t="s">
        <v>2</v>
      </c>
      <c r="B9751" t="s">
        <v>12746</v>
      </c>
      <c r="C9751" t="s">
        <v>118</v>
      </c>
      <c r="D9751" t="s">
        <v>4327</v>
      </c>
      <c r="E9751" t="s">
        <v>51</v>
      </c>
      <c r="F9751" t="b">
        <v>0</v>
      </c>
      <c r="G9751" t="s">
        <v>41</v>
      </c>
      <c r="H9751" s="4">
        <v>45789.751944444448</v>
      </c>
      <c r="I9751" t="b">
        <v>1</v>
      </c>
      <c r="J9751" t="b">
        <v>0</v>
      </c>
      <c r="K9751" t="s">
        <v>24</v>
      </c>
      <c r="L9751" t="s">
        <v>36</v>
      </c>
      <c r="N9751">
        <v>55</v>
      </c>
      <c r="O9751" t="s">
        <v>12747</v>
      </c>
      <c r="P9751" t="s">
        <v>12748</v>
      </c>
    </row>
    <row r="9752" spans="1:16" x14ac:dyDescent="0.25">
      <c r="A9752" t="s">
        <v>0</v>
      </c>
      <c r="B9752" t="s">
        <v>12749</v>
      </c>
      <c r="C9752" t="s">
        <v>3716</v>
      </c>
      <c r="D9752" t="s">
        <v>2208</v>
      </c>
      <c r="E9752" t="s">
        <v>20</v>
      </c>
      <c r="F9752" t="b">
        <v>0</v>
      </c>
      <c r="G9752" t="s">
        <v>35</v>
      </c>
      <c r="H9752" s="4">
        <v>45789.792280092603</v>
      </c>
      <c r="I9752" t="b">
        <v>1</v>
      </c>
      <c r="J9752" t="b">
        <v>0</v>
      </c>
      <c r="K9752" t="s">
        <v>24</v>
      </c>
      <c r="L9752" t="s">
        <v>36</v>
      </c>
      <c r="N9752">
        <v>17.5</v>
      </c>
      <c r="O9752" t="s">
        <v>12750</v>
      </c>
    </row>
    <row r="9753" spans="1:16" x14ac:dyDescent="0.25">
      <c r="A9753" t="s">
        <v>28</v>
      </c>
      <c r="B9753" t="s">
        <v>12751</v>
      </c>
      <c r="C9753" t="s">
        <v>151</v>
      </c>
      <c r="D9753" t="s">
        <v>3828</v>
      </c>
      <c r="E9753" t="s">
        <v>20</v>
      </c>
      <c r="F9753" t="b">
        <v>0</v>
      </c>
      <c r="G9753" t="s">
        <v>30</v>
      </c>
      <c r="H9753" s="4">
        <v>45789.792928240742</v>
      </c>
      <c r="I9753" t="b">
        <v>0</v>
      </c>
      <c r="J9753" t="b">
        <v>0</v>
      </c>
      <c r="K9753" t="s">
        <v>24</v>
      </c>
      <c r="L9753" t="s">
        <v>22</v>
      </c>
      <c r="M9753">
        <v>124125</v>
      </c>
      <c r="O9753" t="s">
        <v>1332</v>
      </c>
      <c r="P9753" t="s">
        <v>12752</v>
      </c>
    </row>
    <row r="9754" spans="1:16" x14ac:dyDescent="0.25">
      <c r="A9754" t="s">
        <v>40</v>
      </c>
      <c r="B9754" t="s">
        <v>12753</v>
      </c>
      <c r="C9754" t="s">
        <v>12742</v>
      </c>
      <c r="D9754" t="s">
        <v>4177</v>
      </c>
      <c r="E9754" t="s">
        <v>20</v>
      </c>
      <c r="F9754" t="b">
        <v>0</v>
      </c>
      <c r="G9754" t="s">
        <v>27</v>
      </c>
      <c r="H9754" s="4">
        <v>45789.793078703697</v>
      </c>
      <c r="I9754" t="b">
        <v>0</v>
      </c>
      <c r="J9754" t="b">
        <v>1</v>
      </c>
      <c r="K9754" t="s">
        <v>24</v>
      </c>
      <c r="L9754" t="s">
        <v>22</v>
      </c>
      <c r="M9754">
        <v>170000</v>
      </c>
      <c r="O9754" t="s">
        <v>59</v>
      </c>
      <c r="P9754" t="s">
        <v>2020</v>
      </c>
    </row>
    <row r="9755" spans="1:16" x14ac:dyDescent="0.25">
      <c r="A9755" t="s">
        <v>2</v>
      </c>
      <c r="B9755" t="s">
        <v>12754</v>
      </c>
      <c r="C9755" t="s">
        <v>622</v>
      </c>
      <c r="D9755" t="s">
        <v>3972</v>
      </c>
      <c r="E9755" t="s">
        <v>20</v>
      </c>
      <c r="F9755" t="b">
        <v>0</v>
      </c>
      <c r="G9755" t="s">
        <v>27</v>
      </c>
      <c r="H9755" s="4">
        <v>45789.793124999997</v>
      </c>
      <c r="I9755" t="b">
        <v>0</v>
      </c>
      <c r="J9755" t="b">
        <v>0</v>
      </c>
      <c r="K9755" t="s">
        <v>24</v>
      </c>
      <c r="L9755" t="s">
        <v>22</v>
      </c>
      <c r="M9755">
        <v>132500</v>
      </c>
      <c r="O9755" t="s">
        <v>408</v>
      </c>
      <c r="P9755" t="s">
        <v>12755</v>
      </c>
    </row>
    <row r="9756" spans="1:16" x14ac:dyDescent="0.25">
      <c r="A9756" t="s">
        <v>2</v>
      </c>
      <c r="B9756" t="s">
        <v>12756</v>
      </c>
      <c r="C9756" t="s">
        <v>155</v>
      </c>
      <c r="D9756" t="s">
        <v>4327</v>
      </c>
      <c r="E9756" t="s">
        <v>51</v>
      </c>
      <c r="F9756" t="b">
        <v>0</v>
      </c>
      <c r="G9756" t="s">
        <v>35</v>
      </c>
      <c r="H9756" s="4">
        <v>45789.794236111113</v>
      </c>
      <c r="I9756" t="b">
        <v>0</v>
      </c>
      <c r="J9756" t="b">
        <v>0</v>
      </c>
      <c r="K9756" t="s">
        <v>24</v>
      </c>
      <c r="L9756" t="s">
        <v>36</v>
      </c>
      <c r="N9756">
        <v>65</v>
      </c>
      <c r="O9756" t="s">
        <v>6708</v>
      </c>
      <c r="P9756" t="s">
        <v>12757</v>
      </c>
    </row>
    <row r="9757" spans="1:16" x14ac:dyDescent="0.25">
      <c r="A9757" t="s">
        <v>1</v>
      </c>
      <c r="B9757" t="s">
        <v>12758</v>
      </c>
      <c r="C9757" t="s">
        <v>192</v>
      </c>
      <c r="D9757" t="s">
        <v>3956</v>
      </c>
      <c r="E9757" t="s">
        <v>20</v>
      </c>
      <c r="F9757" t="b">
        <v>0</v>
      </c>
      <c r="G9757" t="s">
        <v>23</v>
      </c>
      <c r="H9757" s="4">
        <v>45789.821979166663</v>
      </c>
      <c r="I9757" t="b">
        <v>0</v>
      </c>
      <c r="J9757" t="b">
        <v>0</v>
      </c>
      <c r="K9757" t="s">
        <v>24</v>
      </c>
      <c r="L9757" t="s">
        <v>36</v>
      </c>
      <c r="N9757">
        <v>41.884998321533203</v>
      </c>
      <c r="O9757" t="s">
        <v>880</v>
      </c>
      <c r="P9757" t="s">
        <v>1307</v>
      </c>
    </row>
    <row r="9758" spans="1:16" x14ac:dyDescent="0.25">
      <c r="A9758" t="s">
        <v>2</v>
      </c>
      <c r="B9758" t="s">
        <v>2</v>
      </c>
      <c r="C9758" t="s">
        <v>8771</v>
      </c>
      <c r="D9758" t="s">
        <v>3956</v>
      </c>
      <c r="E9758" t="s">
        <v>20</v>
      </c>
      <c r="F9758" t="b">
        <v>0</v>
      </c>
      <c r="G9758" t="s">
        <v>23</v>
      </c>
      <c r="H9758" s="4">
        <v>45789.822106481479</v>
      </c>
      <c r="I9758" t="b">
        <v>0</v>
      </c>
      <c r="J9758" t="b">
        <v>1</v>
      </c>
      <c r="K9758" t="s">
        <v>24</v>
      </c>
      <c r="L9758" t="s">
        <v>36</v>
      </c>
      <c r="N9758">
        <v>45.745002746582031</v>
      </c>
      <c r="O9758" t="s">
        <v>9180</v>
      </c>
      <c r="P9758" t="s">
        <v>9181</v>
      </c>
    </row>
    <row r="9759" spans="1:16" x14ac:dyDescent="0.25">
      <c r="A9759" t="s">
        <v>0</v>
      </c>
      <c r="B9759" t="s">
        <v>12759</v>
      </c>
      <c r="C9759" t="s">
        <v>12760</v>
      </c>
      <c r="D9759" t="s">
        <v>3828</v>
      </c>
      <c r="E9759" t="s">
        <v>20</v>
      </c>
      <c r="F9759" t="b">
        <v>0</v>
      </c>
      <c r="G9759" t="s">
        <v>27</v>
      </c>
      <c r="H9759" s="4">
        <v>45789.833495370367</v>
      </c>
      <c r="I9759" t="b">
        <v>0</v>
      </c>
      <c r="J9759" t="b">
        <v>0</v>
      </c>
      <c r="K9759" t="s">
        <v>24</v>
      </c>
      <c r="L9759" t="s">
        <v>22</v>
      </c>
      <c r="M9759">
        <v>75000</v>
      </c>
      <c r="O9759" t="s">
        <v>3590</v>
      </c>
      <c r="P9759" t="s">
        <v>12761</v>
      </c>
    </row>
    <row r="9760" spans="1:16" x14ac:dyDescent="0.25">
      <c r="A9760" t="s">
        <v>0</v>
      </c>
      <c r="B9760" t="s">
        <v>12762</v>
      </c>
      <c r="C9760" t="s">
        <v>12763</v>
      </c>
      <c r="D9760" t="s">
        <v>3956</v>
      </c>
      <c r="E9760" t="s">
        <v>20</v>
      </c>
      <c r="F9760" t="b">
        <v>0</v>
      </c>
      <c r="G9760" t="s">
        <v>27</v>
      </c>
      <c r="H9760" s="4">
        <v>45789.833634259259</v>
      </c>
      <c r="I9760" t="b">
        <v>0</v>
      </c>
      <c r="J9760" t="b">
        <v>0</v>
      </c>
      <c r="K9760" t="s">
        <v>24</v>
      </c>
      <c r="L9760" t="s">
        <v>36</v>
      </c>
      <c r="N9760">
        <v>26.389999389648441</v>
      </c>
      <c r="O9760" t="s">
        <v>12764</v>
      </c>
      <c r="P9760" t="s">
        <v>12765</v>
      </c>
    </row>
    <row r="9761" spans="1:16" x14ac:dyDescent="0.25">
      <c r="A9761" t="s">
        <v>0</v>
      </c>
      <c r="B9761" t="s">
        <v>8548</v>
      </c>
      <c r="C9761" t="s">
        <v>180</v>
      </c>
      <c r="D9761" t="s">
        <v>3956</v>
      </c>
      <c r="E9761" t="s">
        <v>20</v>
      </c>
      <c r="F9761" t="b">
        <v>0</v>
      </c>
      <c r="G9761" t="s">
        <v>41</v>
      </c>
      <c r="H9761" s="4">
        <v>45789.83384259259</v>
      </c>
      <c r="I9761" t="b">
        <v>0</v>
      </c>
      <c r="J9761" t="b">
        <v>0</v>
      </c>
      <c r="K9761" t="s">
        <v>24</v>
      </c>
      <c r="L9761" t="s">
        <v>36</v>
      </c>
      <c r="N9761">
        <v>36.75</v>
      </c>
      <c r="O9761" t="s">
        <v>8549</v>
      </c>
      <c r="P9761" t="s">
        <v>8550</v>
      </c>
    </row>
    <row r="9762" spans="1:16" x14ac:dyDescent="0.25">
      <c r="A9762" t="s">
        <v>139</v>
      </c>
      <c r="B9762" t="s">
        <v>12766</v>
      </c>
      <c r="C9762" t="s">
        <v>49</v>
      </c>
      <c r="D9762" t="s">
        <v>3828</v>
      </c>
      <c r="E9762" t="s">
        <v>20</v>
      </c>
      <c r="F9762" t="b">
        <v>0</v>
      </c>
      <c r="G9762" t="s">
        <v>41</v>
      </c>
      <c r="H9762" s="4">
        <v>45789.834502314807</v>
      </c>
      <c r="I9762" t="b">
        <v>0</v>
      </c>
      <c r="J9762" t="b">
        <v>1</v>
      </c>
      <c r="K9762" t="s">
        <v>24</v>
      </c>
      <c r="L9762" t="s">
        <v>22</v>
      </c>
      <c r="M9762">
        <v>184000</v>
      </c>
      <c r="O9762" t="s">
        <v>1738</v>
      </c>
      <c r="P9762" t="s">
        <v>12767</v>
      </c>
    </row>
    <row r="9763" spans="1:16" x14ac:dyDescent="0.25">
      <c r="A9763" t="s">
        <v>25</v>
      </c>
      <c r="B9763" t="s">
        <v>9424</v>
      </c>
      <c r="C9763" t="s">
        <v>203</v>
      </c>
      <c r="D9763" t="s">
        <v>3828</v>
      </c>
      <c r="E9763" t="s">
        <v>20</v>
      </c>
      <c r="F9763" t="b">
        <v>0</v>
      </c>
      <c r="G9763" t="s">
        <v>23</v>
      </c>
      <c r="H9763" s="4">
        <v>45789.863483796304</v>
      </c>
      <c r="I9763" t="b">
        <v>1</v>
      </c>
      <c r="J9763" t="b">
        <v>1</v>
      </c>
      <c r="K9763" t="s">
        <v>24</v>
      </c>
      <c r="L9763" t="s">
        <v>22</v>
      </c>
      <c r="M9763">
        <v>108750</v>
      </c>
      <c r="O9763" t="s">
        <v>935</v>
      </c>
      <c r="P9763" t="s">
        <v>1813</v>
      </c>
    </row>
    <row r="9764" spans="1:16" x14ac:dyDescent="0.25">
      <c r="A9764" t="s">
        <v>0</v>
      </c>
      <c r="B9764" t="s">
        <v>2155</v>
      </c>
      <c r="C9764" t="s">
        <v>1343</v>
      </c>
      <c r="D9764" t="s">
        <v>3828</v>
      </c>
      <c r="E9764" t="s">
        <v>20</v>
      </c>
      <c r="F9764" t="b">
        <v>0</v>
      </c>
      <c r="G9764" t="s">
        <v>27</v>
      </c>
      <c r="H9764" s="4">
        <v>45789.875208333331</v>
      </c>
      <c r="I9764" t="b">
        <v>0</v>
      </c>
      <c r="J9764" t="b">
        <v>1</v>
      </c>
      <c r="K9764" t="s">
        <v>24</v>
      </c>
      <c r="L9764" t="s">
        <v>22</v>
      </c>
      <c r="M9764">
        <v>110083.5</v>
      </c>
      <c r="O9764" t="s">
        <v>575</v>
      </c>
      <c r="P9764" t="s">
        <v>1888</v>
      </c>
    </row>
    <row r="9765" spans="1:16" x14ac:dyDescent="0.25">
      <c r="A9765" t="s">
        <v>139</v>
      </c>
      <c r="B9765" t="s">
        <v>6997</v>
      </c>
      <c r="C9765" t="s">
        <v>151</v>
      </c>
      <c r="D9765" t="s">
        <v>3972</v>
      </c>
      <c r="E9765" t="s">
        <v>20</v>
      </c>
      <c r="F9765" t="b">
        <v>0</v>
      </c>
      <c r="G9765" t="s">
        <v>30</v>
      </c>
      <c r="H9765" s="4">
        <v>45789.875740740739</v>
      </c>
      <c r="I9765" t="b">
        <v>0</v>
      </c>
      <c r="J9765" t="b">
        <v>0</v>
      </c>
      <c r="K9765" t="s">
        <v>24</v>
      </c>
      <c r="L9765" t="s">
        <v>36</v>
      </c>
      <c r="N9765">
        <v>57.5</v>
      </c>
      <c r="O9765" t="s">
        <v>12768</v>
      </c>
    </row>
    <row r="9766" spans="1:16" x14ac:dyDescent="0.25">
      <c r="A9766" t="s">
        <v>0</v>
      </c>
      <c r="B9766" t="s">
        <v>12769</v>
      </c>
      <c r="C9766" t="s">
        <v>504</v>
      </c>
      <c r="D9766" t="s">
        <v>3828</v>
      </c>
      <c r="E9766" t="s">
        <v>51</v>
      </c>
      <c r="F9766" t="b">
        <v>0</v>
      </c>
      <c r="G9766" t="s">
        <v>35</v>
      </c>
      <c r="H9766" s="4">
        <v>45789.917280092603</v>
      </c>
      <c r="I9766" t="b">
        <v>1</v>
      </c>
      <c r="J9766" t="b">
        <v>1</v>
      </c>
      <c r="K9766" t="s">
        <v>24</v>
      </c>
      <c r="L9766" t="s">
        <v>36</v>
      </c>
      <c r="N9766">
        <v>53.860000610351563</v>
      </c>
      <c r="O9766" t="s">
        <v>147</v>
      </c>
    </row>
    <row r="9767" spans="1:16" x14ac:dyDescent="0.25">
      <c r="A9767" t="s">
        <v>1</v>
      </c>
      <c r="B9767" t="s">
        <v>3250</v>
      </c>
      <c r="C9767" t="s">
        <v>143</v>
      </c>
      <c r="D9767" t="s">
        <v>3972</v>
      </c>
      <c r="E9767" t="s">
        <v>51</v>
      </c>
      <c r="F9767" t="b">
        <v>0</v>
      </c>
      <c r="G9767" t="s">
        <v>35</v>
      </c>
      <c r="H9767" s="4">
        <v>45789.917303240742</v>
      </c>
      <c r="I9767" t="b">
        <v>0</v>
      </c>
      <c r="J9767" t="b">
        <v>1</v>
      </c>
      <c r="K9767" t="s">
        <v>24</v>
      </c>
      <c r="L9767" t="s">
        <v>36</v>
      </c>
      <c r="N9767">
        <v>61</v>
      </c>
      <c r="O9767" t="s">
        <v>806</v>
      </c>
      <c r="P9767" t="s">
        <v>12770</v>
      </c>
    </row>
    <row r="9768" spans="1:16" x14ac:dyDescent="0.25">
      <c r="A9768" t="s">
        <v>0</v>
      </c>
      <c r="B9768" t="s">
        <v>1632</v>
      </c>
      <c r="C9768" t="s">
        <v>292</v>
      </c>
      <c r="D9768" t="s">
        <v>131</v>
      </c>
      <c r="F9768" t="b">
        <v>0</v>
      </c>
      <c r="G9768" t="s">
        <v>30</v>
      </c>
      <c r="H9768" s="4">
        <v>45789.917407407411</v>
      </c>
      <c r="I9768" t="b">
        <v>1</v>
      </c>
      <c r="J9768" t="b">
        <v>0</v>
      </c>
      <c r="K9768" t="s">
        <v>24</v>
      </c>
      <c r="L9768" t="s">
        <v>36</v>
      </c>
      <c r="N9768">
        <v>38.5</v>
      </c>
      <c r="O9768" t="s">
        <v>131</v>
      </c>
      <c r="P9768" t="s">
        <v>5504</v>
      </c>
    </row>
    <row r="9769" spans="1:16" x14ac:dyDescent="0.25">
      <c r="A9769" t="s">
        <v>2</v>
      </c>
      <c r="B9769" t="s">
        <v>12771</v>
      </c>
      <c r="C9769" t="s">
        <v>2952</v>
      </c>
      <c r="D9769" t="s">
        <v>131</v>
      </c>
      <c r="F9769" t="b">
        <v>0</v>
      </c>
      <c r="G9769" t="s">
        <v>27</v>
      </c>
      <c r="H9769" s="4">
        <v>45789.918055555558</v>
      </c>
      <c r="I9769" t="b">
        <v>1</v>
      </c>
      <c r="J9769" t="b">
        <v>0</v>
      </c>
      <c r="K9769" t="s">
        <v>24</v>
      </c>
      <c r="L9769" t="s">
        <v>36</v>
      </c>
      <c r="N9769">
        <v>70</v>
      </c>
      <c r="O9769" t="s">
        <v>131</v>
      </c>
      <c r="P9769" t="s">
        <v>12772</v>
      </c>
    </row>
    <row r="9770" spans="1:16" x14ac:dyDescent="0.25">
      <c r="A9770" t="s">
        <v>2</v>
      </c>
      <c r="B9770" t="s">
        <v>12773</v>
      </c>
      <c r="C9770" t="s">
        <v>693</v>
      </c>
      <c r="D9770" t="s">
        <v>3828</v>
      </c>
      <c r="E9770" t="s">
        <v>20</v>
      </c>
      <c r="F9770" t="b">
        <v>0</v>
      </c>
      <c r="G9770" t="s">
        <v>27</v>
      </c>
      <c r="H9770" s="4">
        <v>45789.918124999997</v>
      </c>
      <c r="I9770" t="b">
        <v>0</v>
      </c>
      <c r="J9770" t="b">
        <v>1</v>
      </c>
      <c r="K9770" t="s">
        <v>24</v>
      </c>
      <c r="L9770" t="s">
        <v>22</v>
      </c>
      <c r="M9770">
        <v>153650</v>
      </c>
      <c r="O9770" t="s">
        <v>1362</v>
      </c>
      <c r="P9770" t="s">
        <v>12774</v>
      </c>
    </row>
    <row r="9771" spans="1:16" x14ac:dyDescent="0.25">
      <c r="A9771" t="s">
        <v>2</v>
      </c>
      <c r="B9771" t="s">
        <v>12775</v>
      </c>
      <c r="C9771" t="s">
        <v>606</v>
      </c>
      <c r="D9771" t="s">
        <v>4327</v>
      </c>
      <c r="E9771" t="s">
        <v>51</v>
      </c>
      <c r="F9771" t="b">
        <v>0</v>
      </c>
      <c r="G9771" t="s">
        <v>41</v>
      </c>
      <c r="H9771" s="4">
        <v>45789.918576388889</v>
      </c>
      <c r="I9771" t="b">
        <v>1</v>
      </c>
      <c r="J9771" t="b">
        <v>0</v>
      </c>
      <c r="K9771" t="s">
        <v>24</v>
      </c>
      <c r="L9771" t="s">
        <v>36</v>
      </c>
      <c r="N9771">
        <v>55</v>
      </c>
      <c r="O9771" t="s">
        <v>1846</v>
      </c>
      <c r="P9771" t="s">
        <v>12776</v>
      </c>
    </row>
    <row r="9772" spans="1:16" x14ac:dyDescent="0.25">
      <c r="A9772" t="s">
        <v>25</v>
      </c>
      <c r="B9772" t="s">
        <v>12777</v>
      </c>
      <c r="C9772" t="s">
        <v>172</v>
      </c>
      <c r="D9772" t="s">
        <v>3972</v>
      </c>
      <c r="E9772" t="s">
        <v>20</v>
      </c>
      <c r="F9772" t="b">
        <v>0</v>
      </c>
      <c r="G9772" t="s">
        <v>27</v>
      </c>
      <c r="H9772" s="4">
        <v>45789.958611111113</v>
      </c>
      <c r="I9772" t="b">
        <v>0</v>
      </c>
      <c r="J9772" t="b">
        <v>1</v>
      </c>
      <c r="K9772" t="s">
        <v>24</v>
      </c>
      <c r="L9772" t="s">
        <v>22</v>
      </c>
      <c r="M9772">
        <v>100000</v>
      </c>
      <c r="O9772" t="s">
        <v>3028</v>
      </c>
      <c r="P9772" t="s">
        <v>12778</v>
      </c>
    </row>
    <row r="9773" spans="1:16" x14ac:dyDescent="0.25">
      <c r="A9773" t="s">
        <v>0</v>
      </c>
      <c r="B9773" t="s">
        <v>12779</v>
      </c>
      <c r="C9773" t="s">
        <v>2246</v>
      </c>
      <c r="D9773" t="s">
        <v>3828</v>
      </c>
      <c r="E9773" t="s">
        <v>20</v>
      </c>
      <c r="F9773" t="b">
        <v>0</v>
      </c>
      <c r="G9773" t="s">
        <v>30</v>
      </c>
      <c r="H9773" s="4">
        <v>45789.959074074082</v>
      </c>
      <c r="I9773" t="b">
        <v>0</v>
      </c>
      <c r="J9773" t="b">
        <v>1</v>
      </c>
      <c r="K9773" t="s">
        <v>24</v>
      </c>
      <c r="L9773" t="s">
        <v>22</v>
      </c>
      <c r="M9773">
        <v>137300</v>
      </c>
      <c r="O9773" t="s">
        <v>1900</v>
      </c>
      <c r="P9773" t="s">
        <v>863</v>
      </c>
    </row>
    <row r="9774" spans="1:16" x14ac:dyDescent="0.25">
      <c r="A9774" t="s">
        <v>40</v>
      </c>
      <c r="B9774" t="s">
        <v>12780</v>
      </c>
      <c r="C9774" t="s">
        <v>236</v>
      </c>
      <c r="D9774" t="s">
        <v>3972</v>
      </c>
      <c r="E9774" t="s">
        <v>20</v>
      </c>
      <c r="F9774" t="b">
        <v>0</v>
      </c>
      <c r="G9774" t="s">
        <v>35</v>
      </c>
      <c r="H9774" s="4">
        <v>45789.960995370369</v>
      </c>
      <c r="I9774" t="b">
        <v>0</v>
      </c>
      <c r="J9774" t="b">
        <v>1</v>
      </c>
      <c r="K9774" t="s">
        <v>24</v>
      </c>
      <c r="L9774" t="s">
        <v>22</v>
      </c>
      <c r="M9774">
        <v>130000</v>
      </c>
      <c r="O9774" t="s">
        <v>1363</v>
      </c>
      <c r="P9774" t="s">
        <v>12781</v>
      </c>
    </row>
    <row r="9775" spans="1:16" x14ac:dyDescent="0.25">
      <c r="A9775" t="s">
        <v>0</v>
      </c>
      <c r="B9775" t="s">
        <v>12782</v>
      </c>
      <c r="C9775" t="s">
        <v>688</v>
      </c>
      <c r="D9775" t="s">
        <v>5534</v>
      </c>
      <c r="E9775" t="s">
        <v>20</v>
      </c>
      <c r="F9775" t="b">
        <v>0</v>
      </c>
      <c r="G9775" t="s">
        <v>30</v>
      </c>
      <c r="H9775" s="4">
        <v>45790.000740740739</v>
      </c>
      <c r="I9775" t="b">
        <v>0</v>
      </c>
      <c r="J9775" t="b">
        <v>1</v>
      </c>
      <c r="K9775" t="s">
        <v>24</v>
      </c>
      <c r="L9775" t="s">
        <v>22</v>
      </c>
      <c r="M9775">
        <v>108267</v>
      </c>
      <c r="O9775" t="s">
        <v>1900</v>
      </c>
      <c r="P9775" t="s">
        <v>1354</v>
      </c>
    </row>
    <row r="9776" spans="1:16" x14ac:dyDescent="0.25">
      <c r="A9776" t="s">
        <v>1</v>
      </c>
      <c r="B9776" t="s">
        <v>12783</v>
      </c>
      <c r="C9776" t="s">
        <v>140</v>
      </c>
      <c r="D9776" t="s">
        <v>5534</v>
      </c>
      <c r="E9776" t="s">
        <v>20</v>
      </c>
      <c r="F9776" t="b">
        <v>0</v>
      </c>
      <c r="G9776" t="s">
        <v>35</v>
      </c>
      <c r="H9776" s="4">
        <v>45790.001192129632</v>
      </c>
      <c r="I9776" t="b">
        <v>0</v>
      </c>
      <c r="J9776" t="b">
        <v>1</v>
      </c>
      <c r="K9776" t="s">
        <v>24</v>
      </c>
      <c r="L9776" t="s">
        <v>22</v>
      </c>
      <c r="M9776">
        <v>187008</v>
      </c>
      <c r="O9776" t="s">
        <v>1761</v>
      </c>
      <c r="P9776" t="s">
        <v>12784</v>
      </c>
    </row>
    <row r="9777" spans="1:16" x14ac:dyDescent="0.25">
      <c r="A9777" t="s">
        <v>1</v>
      </c>
      <c r="B9777" t="s">
        <v>12785</v>
      </c>
      <c r="C9777" t="s">
        <v>151</v>
      </c>
      <c r="D9777" t="s">
        <v>12786</v>
      </c>
      <c r="E9777" t="s">
        <v>20</v>
      </c>
      <c r="F9777" t="b">
        <v>0</v>
      </c>
      <c r="G9777" t="s">
        <v>30</v>
      </c>
      <c r="H9777" s="4">
        <v>45790.001238425917</v>
      </c>
      <c r="I9777" t="b">
        <v>0</v>
      </c>
      <c r="J9777" t="b">
        <v>1</v>
      </c>
      <c r="K9777" t="s">
        <v>24</v>
      </c>
      <c r="L9777" t="s">
        <v>22</v>
      </c>
      <c r="M9777">
        <v>135487.5</v>
      </c>
      <c r="O9777" t="s">
        <v>6901</v>
      </c>
      <c r="P9777" t="s">
        <v>12787</v>
      </c>
    </row>
    <row r="9778" spans="1:16" x14ac:dyDescent="0.25">
      <c r="A9778" t="s">
        <v>2</v>
      </c>
      <c r="B9778" t="s">
        <v>12788</v>
      </c>
      <c r="C9778" t="s">
        <v>118</v>
      </c>
      <c r="D9778" t="s">
        <v>3600</v>
      </c>
      <c r="E9778" t="s">
        <v>20</v>
      </c>
      <c r="F9778" t="b">
        <v>0</v>
      </c>
      <c r="G9778" t="s">
        <v>41</v>
      </c>
      <c r="H9778" s="4">
        <v>45790.001932870371</v>
      </c>
      <c r="I9778" t="b">
        <v>0</v>
      </c>
      <c r="J9778" t="b">
        <v>1</v>
      </c>
      <c r="K9778" t="s">
        <v>24</v>
      </c>
      <c r="L9778" t="s">
        <v>22</v>
      </c>
      <c r="M9778">
        <v>152000</v>
      </c>
      <c r="O9778" t="s">
        <v>1656</v>
      </c>
    </row>
    <row r="9779" spans="1:16" x14ac:dyDescent="0.25">
      <c r="A9779" t="s">
        <v>2</v>
      </c>
      <c r="B9779" t="s">
        <v>2</v>
      </c>
      <c r="C9779" t="s">
        <v>231</v>
      </c>
      <c r="D9779" t="s">
        <v>4327</v>
      </c>
      <c r="E9779" t="s">
        <v>51</v>
      </c>
      <c r="F9779" t="b">
        <v>0</v>
      </c>
      <c r="G9779" t="s">
        <v>52</v>
      </c>
      <c r="H9779" s="4">
        <v>45790.003159722219</v>
      </c>
      <c r="I9779" t="b">
        <v>1</v>
      </c>
      <c r="J9779" t="b">
        <v>1</v>
      </c>
      <c r="K9779" t="s">
        <v>24</v>
      </c>
      <c r="L9779" t="s">
        <v>36</v>
      </c>
      <c r="N9779">
        <v>90</v>
      </c>
      <c r="O9779" t="s">
        <v>123</v>
      </c>
      <c r="P9779" t="s">
        <v>2241</v>
      </c>
    </row>
    <row r="9780" spans="1:16" x14ac:dyDescent="0.25">
      <c r="A9780" t="s">
        <v>2</v>
      </c>
      <c r="B9780" t="s">
        <v>12789</v>
      </c>
      <c r="C9780" t="s">
        <v>158</v>
      </c>
      <c r="D9780" t="s">
        <v>4909</v>
      </c>
      <c r="E9780" t="s">
        <v>20</v>
      </c>
      <c r="F9780" t="b">
        <v>0</v>
      </c>
      <c r="G9780" t="s">
        <v>158</v>
      </c>
      <c r="H9780" s="4">
        <v>45790.004050925927</v>
      </c>
      <c r="I9780" t="b">
        <v>0</v>
      </c>
      <c r="J9780" t="b">
        <v>0</v>
      </c>
      <c r="K9780" t="s">
        <v>158</v>
      </c>
      <c r="L9780" t="s">
        <v>22</v>
      </c>
      <c r="M9780">
        <v>75000</v>
      </c>
      <c r="O9780" t="s">
        <v>2768</v>
      </c>
      <c r="P9780" t="s">
        <v>12790</v>
      </c>
    </row>
    <row r="9781" spans="1:16" x14ac:dyDescent="0.25">
      <c r="A9781" t="s">
        <v>0</v>
      </c>
      <c r="B9781" t="s">
        <v>2900</v>
      </c>
      <c r="C9781" t="s">
        <v>3896</v>
      </c>
      <c r="D9781" t="s">
        <v>4102</v>
      </c>
      <c r="E9781" t="s">
        <v>20</v>
      </c>
      <c r="F9781" t="b">
        <v>0</v>
      </c>
      <c r="G9781" t="s">
        <v>41</v>
      </c>
      <c r="H9781" s="4">
        <v>45790.08384259259</v>
      </c>
      <c r="I9781" t="b">
        <v>0</v>
      </c>
      <c r="J9781" t="b">
        <v>0</v>
      </c>
      <c r="K9781" t="s">
        <v>24</v>
      </c>
      <c r="L9781" t="s">
        <v>36</v>
      </c>
      <c r="N9781">
        <v>29.95999908447266</v>
      </c>
      <c r="O9781" t="s">
        <v>10359</v>
      </c>
    </row>
    <row r="9782" spans="1:16" x14ac:dyDescent="0.25">
      <c r="A9782" t="s">
        <v>25</v>
      </c>
      <c r="B9782" t="s">
        <v>7420</v>
      </c>
      <c r="C9782" t="s">
        <v>49</v>
      </c>
      <c r="D9782" t="s">
        <v>3600</v>
      </c>
      <c r="E9782" t="s">
        <v>20</v>
      </c>
      <c r="F9782" t="b">
        <v>0</v>
      </c>
      <c r="G9782" t="s">
        <v>41</v>
      </c>
      <c r="H9782" s="4">
        <v>45790.250277777777</v>
      </c>
      <c r="I9782" t="b">
        <v>0</v>
      </c>
      <c r="J9782" t="b">
        <v>1</v>
      </c>
      <c r="K9782" t="s">
        <v>24</v>
      </c>
      <c r="L9782" t="s">
        <v>22</v>
      </c>
      <c r="M9782">
        <v>220612</v>
      </c>
      <c r="O9782" t="s">
        <v>43</v>
      </c>
      <c r="P9782" t="s">
        <v>7421</v>
      </c>
    </row>
    <row r="9783" spans="1:16" x14ac:dyDescent="0.25">
      <c r="A9783" t="s">
        <v>0</v>
      </c>
      <c r="B9783" t="s">
        <v>12791</v>
      </c>
      <c r="C9783" t="s">
        <v>655</v>
      </c>
      <c r="D9783" t="s">
        <v>2208</v>
      </c>
      <c r="E9783" t="s">
        <v>20</v>
      </c>
      <c r="F9783" t="b">
        <v>0</v>
      </c>
      <c r="G9783" t="s">
        <v>41</v>
      </c>
      <c r="H9783" s="4">
        <v>45790.250277777777</v>
      </c>
      <c r="I9783" t="b">
        <v>0</v>
      </c>
      <c r="J9783" t="b">
        <v>0</v>
      </c>
      <c r="K9783" t="s">
        <v>24</v>
      </c>
      <c r="L9783" t="s">
        <v>22</v>
      </c>
      <c r="M9783">
        <v>87526.3984375</v>
      </c>
      <c r="O9783" t="s">
        <v>4851</v>
      </c>
    </row>
    <row r="9784" spans="1:16" x14ac:dyDescent="0.25">
      <c r="A9784" t="s">
        <v>0</v>
      </c>
      <c r="B9784" t="s">
        <v>12792</v>
      </c>
      <c r="C9784" t="s">
        <v>613</v>
      </c>
      <c r="D9784" t="s">
        <v>4356</v>
      </c>
      <c r="E9784" t="s">
        <v>20</v>
      </c>
      <c r="F9784" t="b">
        <v>0</v>
      </c>
      <c r="G9784" t="s">
        <v>41</v>
      </c>
      <c r="H9784" s="4">
        <v>45790.250277777777</v>
      </c>
      <c r="I9784" t="b">
        <v>1</v>
      </c>
      <c r="J9784" t="b">
        <v>0</v>
      </c>
      <c r="K9784" t="s">
        <v>24</v>
      </c>
      <c r="L9784" t="s">
        <v>22</v>
      </c>
      <c r="M9784">
        <v>87110</v>
      </c>
      <c r="O9784" t="s">
        <v>12793</v>
      </c>
      <c r="P9784" t="s">
        <v>12794</v>
      </c>
    </row>
    <row r="9785" spans="1:16" x14ac:dyDescent="0.25">
      <c r="A9785" t="s">
        <v>0</v>
      </c>
      <c r="B9785" t="s">
        <v>0</v>
      </c>
      <c r="C9785" t="s">
        <v>585</v>
      </c>
      <c r="D9785" t="s">
        <v>3828</v>
      </c>
      <c r="E9785" t="s">
        <v>219</v>
      </c>
      <c r="F9785" t="b">
        <v>0</v>
      </c>
      <c r="G9785" t="s">
        <v>41</v>
      </c>
      <c r="H9785" s="4">
        <v>45790.250277777777</v>
      </c>
      <c r="I9785" t="b">
        <v>0</v>
      </c>
      <c r="J9785" t="b">
        <v>1</v>
      </c>
      <c r="K9785" t="s">
        <v>24</v>
      </c>
      <c r="L9785" t="s">
        <v>36</v>
      </c>
      <c r="N9785">
        <v>62.5</v>
      </c>
      <c r="O9785" t="s">
        <v>3776</v>
      </c>
      <c r="P9785" t="s">
        <v>1823</v>
      </c>
    </row>
    <row r="9786" spans="1:16" x14ac:dyDescent="0.25">
      <c r="A9786" t="s">
        <v>0</v>
      </c>
      <c r="B9786" t="s">
        <v>12795</v>
      </c>
      <c r="C9786" t="s">
        <v>966</v>
      </c>
      <c r="D9786" t="s">
        <v>3828</v>
      </c>
      <c r="E9786" t="s">
        <v>20</v>
      </c>
      <c r="F9786" t="b">
        <v>0</v>
      </c>
      <c r="G9786" t="s">
        <v>30</v>
      </c>
      <c r="H9786" s="4">
        <v>45790.250717592593</v>
      </c>
      <c r="I9786" t="b">
        <v>0</v>
      </c>
      <c r="J9786" t="b">
        <v>1</v>
      </c>
      <c r="K9786" t="s">
        <v>24</v>
      </c>
      <c r="L9786" t="s">
        <v>22</v>
      </c>
      <c r="M9786">
        <v>101730</v>
      </c>
      <c r="O9786" t="s">
        <v>1466</v>
      </c>
      <c r="P9786" t="s">
        <v>12796</v>
      </c>
    </row>
    <row r="9787" spans="1:16" x14ac:dyDescent="0.25">
      <c r="A9787" t="s">
        <v>1</v>
      </c>
      <c r="B9787" t="s">
        <v>1</v>
      </c>
      <c r="C9787" t="s">
        <v>3238</v>
      </c>
      <c r="D9787" t="s">
        <v>3600</v>
      </c>
      <c r="E9787" t="s">
        <v>20</v>
      </c>
      <c r="F9787" t="b">
        <v>0</v>
      </c>
      <c r="G9787" t="s">
        <v>41</v>
      </c>
      <c r="H9787" s="4">
        <v>45790.251111111109</v>
      </c>
      <c r="I9787" t="b">
        <v>0</v>
      </c>
      <c r="J9787" t="b">
        <v>1</v>
      </c>
      <c r="K9787" t="s">
        <v>24</v>
      </c>
      <c r="L9787" t="s">
        <v>22</v>
      </c>
      <c r="M9787">
        <v>130000</v>
      </c>
      <c r="O9787" t="s">
        <v>4328</v>
      </c>
      <c r="P9787" t="s">
        <v>12427</v>
      </c>
    </row>
    <row r="9788" spans="1:16" x14ac:dyDescent="0.25">
      <c r="A9788" t="s">
        <v>2</v>
      </c>
      <c r="B9788" t="s">
        <v>195</v>
      </c>
      <c r="C9788" t="s">
        <v>322</v>
      </c>
      <c r="D9788" t="s">
        <v>3969</v>
      </c>
      <c r="E9788" t="s">
        <v>20</v>
      </c>
      <c r="F9788" t="b">
        <v>0</v>
      </c>
      <c r="G9788" t="s">
        <v>41</v>
      </c>
      <c r="H9788" s="4">
        <v>45790.253321759257</v>
      </c>
      <c r="I9788" t="b">
        <v>1</v>
      </c>
      <c r="J9788" t="b">
        <v>0</v>
      </c>
      <c r="K9788" t="s">
        <v>24</v>
      </c>
      <c r="L9788" t="s">
        <v>22</v>
      </c>
      <c r="M9788">
        <v>145000</v>
      </c>
      <c r="O9788" t="s">
        <v>3668</v>
      </c>
      <c r="P9788" t="s">
        <v>12797</v>
      </c>
    </row>
    <row r="9789" spans="1:16" x14ac:dyDescent="0.25">
      <c r="A9789" t="s">
        <v>2</v>
      </c>
      <c r="B9789" t="s">
        <v>12798</v>
      </c>
      <c r="C9789" t="s">
        <v>140</v>
      </c>
      <c r="D9789" t="s">
        <v>3828</v>
      </c>
      <c r="E9789" t="s">
        <v>20</v>
      </c>
      <c r="F9789" t="b">
        <v>0</v>
      </c>
      <c r="G9789" t="s">
        <v>35</v>
      </c>
      <c r="H9789" s="4">
        <v>45790.253912037027</v>
      </c>
      <c r="I9789" t="b">
        <v>0</v>
      </c>
      <c r="J9789" t="b">
        <v>0</v>
      </c>
      <c r="K9789" t="s">
        <v>24</v>
      </c>
      <c r="L9789" t="s">
        <v>36</v>
      </c>
      <c r="N9789">
        <v>70.7449951171875</v>
      </c>
      <c r="O9789" t="s">
        <v>4926</v>
      </c>
      <c r="P9789" t="s">
        <v>12799</v>
      </c>
    </row>
    <row r="9790" spans="1:16" x14ac:dyDescent="0.25">
      <c r="A9790" t="s">
        <v>0</v>
      </c>
      <c r="B9790" t="s">
        <v>12800</v>
      </c>
      <c r="C9790" t="s">
        <v>39</v>
      </c>
      <c r="D9790" t="s">
        <v>12497</v>
      </c>
      <c r="E9790" t="s">
        <v>20</v>
      </c>
      <c r="F9790" t="b">
        <v>1</v>
      </c>
      <c r="G9790" t="s">
        <v>1063</v>
      </c>
      <c r="H9790" s="4">
        <v>45790.256180555552</v>
      </c>
      <c r="I9790" t="b">
        <v>1</v>
      </c>
      <c r="J9790" t="b">
        <v>0</v>
      </c>
      <c r="K9790" t="s">
        <v>1063</v>
      </c>
      <c r="L9790" t="s">
        <v>22</v>
      </c>
      <c r="M9790">
        <v>72800</v>
      </c>
      <c r="O9790" t="s">
        <v>12801</v>
      </c>
    </row>
    <row r="9791" spans="1:16" x14ac:dyDescent="0.25">
      <c r="A9791" t="s">
        <v>2</v>
      </c>
      <c r="B9791" t="s">
        <v>2960</v>
      </c>
      <c r="C9791" t="s">
        <v>8424</v>
      </c>
      <c r="D9791" t="s">
        <v>12802</v>
      </c>
      <c r="E9791" t="s">
        <v>20</v>
      </c>
      <c r="F9791" t="b">
        <v>0</v>
      </c>
      <c r="G9791" t="s">
        <v>106</v>
      </c>
      <c r="H9791" s="4">
        <v>45790.257199074083</v>
      </c>
      <c r="I9791" t="b">
        <v>1</v>
      </c>
      <c r="J9791" t="b">
        <v>0</v>
      </c>
      <c r="K9791" t="s">
        <v>106</v>
      </c>
      <c r="L9791" t="s">
        <v>22</v>
      </c>
      <c r="M9791">
        <v>105000</v>
      </c>
      <c r="O9791" t="s">
        <v>3370</v>
      </c>
      <c r="P9791" t="s">
        <v>12803</v>
      </c>
    </row>
    <row r="9792" spans="1:16" x14ac:dyDescent="0.25">
      <c r="A9792" t="s">
        <v>2</v>
      </c>
      <c r="B9792" t="s">
        <v>12804</v>
      </c>
      <c r="C9792" t="s">
        <v>39</v>
      </c>
      <c r="D9792" t="s">
        <v>7433</v>
      </c>
      <c r="E9792" t="s">
        <v>20</v>
      </c>
      <c r="F9792" t="b">
        <v>1</v>
      </c>
      <c r="G9792" t="s">
        <v>912</v>
      </c>
      <c r="H9792" s="4">
        <v>45790.260775462957</v>
      </c>
      <c r="I9792" t="b">
        <v>0</v>
      </c>
      <c r="J9792" t="b">
        <v>0</v>
      </c>
      <c r="K9792" t="s">
        <v>912</v>
      </c>
      <c r="L9792" t="s">
        <v>22</v>
      </c>
      <c r="M9792">
        <v>46000</v>
      </c>
      <c r="O9792" t="s">
        <v>12233</v>
      </c>
      <c r="P9792" t="s">
        <v>1500</v>
      </c>
    </row>
    <row r="9793" spans="1:16" x14ac:dyDescent="0.25">
      <c r="A9793" t="s">
        <v>1</v>
      </c>
      <c r="B9793" t="s">
        <v>12805</v>
      </c>
      <c r="C9793" t="s">
        <v>39</v>
      </c>
      <c r="D9793" t="s">
        <v>4596</v>
      </c>
      <c r="E9793" t="s">
        <v>20</v>
      </c>
      <c r="F9793" t="b">
        <v>1</v>
      </c>
      <c r="G9793" t="s">
        <v>610</v>
      </c>
      <c r="H9793" s="4">
        <v>45790.261944444443</v>
      </c>
      <c r="I9793" t="b">
        <v>0</v>
      </c>
      <c r="J9793" t="b">
        <v>0</v>
      </c>
      <c r="K9793" t="s">
        <v>610</v>
      </c>
      <c r="L9793" t="s">
        <v>22</v>
      </c>
      <c r="M9793">
        <v>112500</v>
      </c>
      <c r="O9793" t="s">
        <v>387</v>
      </c>
      <c r="P9793" t="s">
        <v>12806</v>
      </c>
    </row>
    <row r="9794" spans="1:16" x14ac:dyDescent="0.25">
      <c r="A9794" t="s">
        <v>40</v>
      </c>
      <c r="B9794" t="s">
        <v>7437</v>
      </c>
      <c r="C9794" t="s">
        <v>151</v>
      </c>
      <c r="D9794" t="s">
        <v>5132</v>
      </c>
      <c r="E9794" t="s">
        <v>20</v>
      </c>
      <c r="F9794" t="b">
        <v>0</v>
      </c>
      <c r="G9794" t="s">
        <v>30</v>
      </c>
      <c r="H9794" s="4">
        <v>45790.334583333337</v>
      </c>
      <c r="I9794" t="b">
        <v>0</v>
      </c>
      <c r="J9794" t="b">
        <v>1</v>
      </c>
      <c r="K9794" t="s">
        <v>24</v>
      </c>
      <c r="L9794" t="s">
        <v>22</v>
      </c>
      <c r="M9794">
        <v>149743</v>
      </c>
      <c r="O9794" t="s">
        <v>7438</v>
      </c>
      <c r="P9794" t="s">
        <v>7439</v>
      </c>
    </row>
    <row r="9795" spans="1:16" x14ac:dyDescent="0.25">
      <c r="A9795" t="s">
        <v>0</v>
      </c>
      <c r="B9795" t="s">
        <v>1934</v>
      </c>
      <c r="C9795" t="s">
        <v>809</v>
      </c>
      <c r="D9795" t="s">
        <v>4083</v>
      </c>
      <c r="E9795" t="s">
        <v>20</v>
      </c>
      <c r="F9795" t="b">
        <v>0</v>
      </c>
      <c r="G9795" t="s">
        <v>41</v>
      </c>
      <c r="H9795" s="4">
        <v>45790.375428240739</v>
      </c>
      <c r="I9795" t="b">
        <v>1</v>
      </c>
      <c r="J9795" t="b">
        <v>0</v>
      </c>
      <c r="K9795" t="s">
        <v>24</v>
      </c>
      <c r="L9795" t="s">
        <v>22</v>
      </c>
      <c r="M9795">
        <v>108975.5</v>
      </c>
      <c r="O9795" t="s">
        <v>374</v>
      </c>
      <c r="P9795" t="s">
        <v>8103</v>
      </c>
    </row>
    <row r="9796" spans="1:16" x14ac:dyDescent="0.25">
      <c r="A9796" t="s">
        <v>1</v>
      </c>
      <c r="B9796" t="s">
        <v>296</v>
      </c>
      <c r="C9796" t="s">
        <v>898</v>
      </c>
      <c r="D9796" t="s">
        <v>3828</v>
      </c>
      <c r="E9796" t="s">
        <v>20</v>
      </c>
      <c r="F9796" t="b">
        <v>0</v>
      </c>
      <c r="G9796" t="s">
        <v>41</v>
      </c>
      <c r="H9796" s="4">
        <v>45790.376111111109</v>
      </c>
      <c r="I9796" t="b">
        <v>0</v>
      </c>
      <c r="J9796" t="b">
        <v>0</v>
      </c>
      <c r="K9796" t="s">
        <v>24</v>
      </c>
      <c r="L9796" t="s">
        <v>22</v>
      </c>
      <c r="M9796">
        <v>109000</v>
      </c>
      <c r="O9796" t="s">
        <v>12807</v>
      </c>
      <c r="P9796" t="s">
        <v>12808</v>
      </c>
    </row>
    <row r="9797" spans="1:16" x14ac:dyDescent="0.25">
      <c r="A9797" t="s">
        <v>2</v>
      </c>
      <c r="B9797" t="s">
        <v>12809</v>
      </c>
      <c r="C9797" t="s">
        <v>2544</v>
      </c>
      <c r="D9797" t="s">
        <v>3972</v>
      </c>
      <c r="E9797" t="s">
        <v>20</v>
      </c>
      <c r="F9797" t="b">
        <v>0</v>
      </c>
      <c r="G9797" t="s">
        <v>27</v>
      </c>
      <c r="H9797" s="4">
        <v>45790.378206018519</v>
      </c>
      <c r="I9797" t="b">
        <v>0</v>
      </c>
      <c r="J9797" t="b">
        <v>0</v>
      </c>
      <c r="K9797" t="s">
        <v>24</v>
      </c>
      <c r="L9797" t="s">
        <v>22</v>
      </c>
      <c r="M9797">
        <v>445000</v>
      </c>
      <c r="O9797" t="s">
        <v>822</v>
      </c>
      <c r="P9797" t="s">
        <v>12810</v>
      </c>
    </row>
    <row r="9798" spans="1:16" x14ac:dyDescent="0.25">
      <c r="A9798" t="s">
        <v>89</v>
      </c>
      <c r="B9798" t="s">
        <v>12811</v>
      </c>
      <c r="C9798" t="s">
        <v>24</v>
      </c>
      <c r="D9798" t="s">
        <v>3972</v>
      </c>
      <c r="E9798" t="s">
        <v>20</v>
      </c>
      <c r="F9798" t="b">
        <v>0</v>
      </c>
      <c r="G9798" t="s">
        <v>27</v>
      </c>
      <c r="H9798" s="4">
        <v>45790.418194444443</v>
      </c>
      <c r="I9798" t="b">
        <v>1</v>
      </c>
      <c r="J9798" t="b">
        <v>0</v>
      </c>
      <c r="K9798" t="s">
        <v>24</v>
      </c>
      <c r="L9798" t="s">
        <v>22</v>
      </c>
      <c r="M9798">
        <v>190000</v>
      </c>
      <c r="O9798" t="s">
        <v>97</v>
      </c>
      <c r="P9798" t="s">
        <v>3080</v>
      </c>
    </row>
    <row r="9799" spans="1:16" x14ac:dyDescent="0.25">
      <c r="A9799" t="s">
        <v>40</v>
      </c>
      <c r="B9799" t="s">
        <v>12812</v>
      </c>
      <c r="C9799" t="s">
        <v>260</v>
      </c>
      <c r="D9799" t="s">
        <v>3972</v>
      </c>
      <c r="E9799" t="s">
        <v>20</v>
      </c>
      <c r="F9799" t="b">
        <v>0</v>
      </c>
      <c r="G9799" t="s">
        <v>27</v>
      </c>
      <c r="H9799" s="4">
        <v>45790.419953703713</v>
      </c>
      <c r="I9799" t="b">
        <v>0</v>
      </c>
      <c r="J9799" t="b">
        <v>1</v>
      </c>
      <c r="K9799" t="s">
        <v>24</v>
      </c>
      <c r="L9799" t="s">
        <v>22</v>
      </c>
      <c r="M9799">
        <v>159900</v>
      </c>
      <c r="O9799" t="s">
        <v>1773</v>
      </c>
      <c r="P9799" t="s">
        <v>12813</v>
      </c>
    </row>
    <row r="9800" spans="1:16" x14ac:dyDescent="0.25">
      <c r="A9800" t="s">
        <v>25</v>
      </c>
      <c r="B9800" t="s">
        <v>1577</v>
      </c>
      <c r="C9800" t="s">
        <v>203</v>
      </c>
      <c r="D9800" t="s">
        <v>3956</v>
      </c>
      <c r="E9800" t="s">
        <v>34</v>
      </c>
      <c r="F9800" t="b">
        <v>0</v>
      </c>
      <c r="G9800" t="s">
        <v>23</v>
      </c>
      <c r="H9800" s="4">
        <v>45790.45380787037</v>
      </c>
      <c r="I9800" t="b">
        <v>0</v>
      </c>
      <c r="J9800" t="b">
        <v>1</v>
      </c>
      <c r="K9800" t="s">
        <v>24</v>
      </c>
      <c r="L9800" t="s">
        <v>36</v>
      </c>
      <c r="N9800">
        <v>22.694999694824219</v>
      </c>
      <c r="O9800" t="s">
        <v>12814</v>
      </c>
      <c r="P9800" t="s">
        <v>12815</v>
      </c>
    </row>
    <row r="9801" spans="1:16" x14ac:dyDescent="0.25">
      <c r="A9801" t="s">
        <v>0</v>
      </c>
      <c r="B9801" t="s">
        <v>12816</v>
      </c>
      <c r="C9801" t="s">
        <v>142</v>
      </c>
      <c r="D9801" t="s">
        <v>3956</v>
      </c>
      <c r="E9801" t="s">
        <v>34</v>
      </c>
      <c r="F9801" t="b">
        <v>0</v>
      </c>
      <c r="G9801" t="s">
        <v>27</v>
      </c>
      <c r="H9801" s="4">
        <v>45790.458483796298</v>
      </c>
      <c r="I9801" t="b">
        <v>0</v>
      </c>
      <c r="J9801" t="b">
        <v>0</v>
      </c>
      <c r="K9801" t="s">
        <v>24</v>
      </c>
      <c r="L9801" t="s">
        <v>36</v>
      </c>
      <c r="N9801">
        <v>26.389999389648441</v>
      </c>
      <c r="O9801" t="s">
        <v>12817</v>
      </c>
      <c r="P9801" t="s">
        <v>3645</v>
      </c>
    </row>
    <row r="9802" spans="1:16" x14ac:dyDescent="0.25">
      <c r="A9802" t="s">
        <v>0</v>
      </c>
      <c r="B9802" t="s">
        <v>12818</v>
      </c>
      <c r="C9802" t="s">
        <v>2074</v>
      </c>
      <c r="D9802" t="s">
        <v>3956</v>
      </c>
      <c r="E9802" t="s">
        <v>34</v>
      </c>
      <c r="F9802" t="b">
        <v>0</v>
      </c>
      <c r="G9802" t="s">
        <v>27</v>
      </c>
      <c r="H9802" s="4">
        <v>45790.45853009259</v>
      </c>
      <c r="I9802" t="b">
        <v>0</v>
      </c>
      <c r="J9802" t="b">
        <v>0</v>
      </c>
      <c r="K9802" t="s">
        <v>24</v>
      </c>
      <c r="L9802" t="s">
        <v>36</v>
      </c>
      <c r="N9802">
        <v>24.034999847412109</v>
      </c>
      <c r="O9802" t="s">
        <v>12819</v>
      </c>
      <c r="P9802" t="s">
        <v>12820</v>
      </c>
    </row>
    <row r="9803" spans="1:16" x14ac:dyDescent="0.25">
      <c r="A9803" t="s">
        <v>0</v>
      </c>
      <c r="B9803" t="s">
        <v>12821</v>
      </c>
      <c r="C9803" t="s">
        <v>49</v>
      </c>
      <c r="D9803" t="s">
        <v>3956</v>
      </c>
      <c r="E9803" t="s">
        <v>34</v>
      </c>
      <c r="F9803" t="b">
        <v>0</v>
      </c>
      <c r="G9803" t="s">
        <v>41</v>
      </c>
      <c r="H9803" s="4">
        <v>45790.458761574067</v>
      </c>
      <c r="I9803" t="b">
        <v>0</v>
      </c>
      <c r="J9803" t="b">
        <v>1</v>
      </c>
      <c r="K9803" t="s">
        <v>24</v>
      </c>
      <c r="L9803" t="s">
        <v>36</v>
      </c>
      <c r="N9803">
        <v>24.33499908447266</v>
      </c>
      <c r="O9803" t="s">
        <v>43</v>
      </c>
      <c r="P9803" t="s">
        <v>1132</v>
      </c>
    </row>
    <row r="9804" spans="1:16" x14ac:dyDescent="0.25">
      <c r="A9804" t="s">
        <v>0</v>
      </c>
      <c r="B9804" t="s">
        <v>12822</v>
      </c>
      <c r="C9804" t="s">
        <v>120</v>
      </c>
      <c r="D9804" t="s">
        <v>3956</v>
      </c>
      <c r="E9804" t="s">
        <v>34</v>
      </c>
      <c r="F9804" t="b">
        <v>0</v>
      </c>
      <c r="G9804" t="s">
        <v>35</v>
      </c>
      <c r="H9804" s="4">
        <v>45790.45888888889</v>
      </c>
      <c r="I9804" t="b">
        <v>0</v>
      </c>
      <c r="J9804" t="b">
        <v>1</v>
      </c>
      <c r="K9804" t="s">
        <v>24</v>
      </c>
      <c r="L9804" t="s">
        <v>36</v>
      </c>
      <c r="N9804">
        <v>16.510000228881839</v>
      </c>
      <c r="O9804" t="s">
        <v>406</v>
      </c>
    </row>
    <row r="9805" spans="1:16" x14ac:dyDescent="0.25">
      <c r="A9805" t="s">
        <v>0</v>
      </c>
      <c r="B9805" t="s">
        <v>731</v>
      </c>
      <c r="C9805" t="s">
        <v>9435</v>
      </c>
      <c r="D9805" t="s">
        <v>3956</v>
      </c>
      <c r="E9805" t="s">
        <v>34</v>
      </c>
      <c r="F9805" t="b">
        <v>0</v>
      </c>
      <c r="G9805" t="s">
        <v>35</v>
      </c>
      <c r="H9805" s="4">
        <v>45790.458912037036</v>
      </c>
      <c r="I9805" t="b">
        <v>0</v>
      </c>
      <c r="J9805" t="b">
        <v>0</v>
      </c>
      <c r="K9805" t="s">
        <v>24</v>
      </c>
      <c r="L9805" t="s">
        <v>36</v>
      </c>
      <c r="N9805">
        <v>16.510000228881839</v>
      </c>
      <c r="O9805" t="s">
        <v>9436</v>
      </c>
      <c r="P9805" t="s">
        <v>9437</v>
      </c>
    </row>
    <row r="9806" spans="1:16" x14ac:dyDescent="0.25">
      <c r="A9806" t="s">
        <v>19</v>
      </c>
      <c r="B9806" t="s">
        <v>3352</v>
      </c>
      <c r="C9806" t="s">
        <v>2504</v>
      </c>
      <c r="D9806" t="s">
        <v>3972</v>
      </c>
      <c r="E9806" t="s">
        <v>20</v>
      </c>
      <c r="F9806" t="b">
        <v>0</v>
      </c>
      <c r="G9806" t="s">
        <v>27</v>
      </c>
      <c r="H9806" s="4">
        <v>45790.459374999999</v>
      </c>
      <c r="I9806" t="b">
        <v>0</v>
      </c>
      <c r="J9806" t="b">
        <v>1</v>
      </c>
      <c r="K9806" t="s">
        <v>24</v>
      </c>
      <c r="L9806" t="s">
        <v>22</v>
      </c>
      <c r="M9806">
        <v>163062.5</v>
      </c>
      <c r="O9806" t="s">
        <v>3142</v>
      </c>
      <c r="P9806" t="s">
        <v>9767</v>
      </c>
    </row>
    <row r="9807" spans="1:16" x14ac:dyDescent="0.25">
      <c r="A9807" t="s">
        <v>19</v>
      </c>
      <c r="B9807" t="s">
        <v>19</v>
      </c>
      <c r="C9807" t="s">
        <v>1679</v>
      </c>
      <c r="D9807" t="s">
        <v>3972</v>
      </c>
      <c r="E9807" t="s">
        <v>20</v>
      </c>
      <c r="F9807" t="b">
        <v>0</v>
      </c>
      <c r="G9807" t="s">
        <v>27</v>
      </c>
      <c r="H9807" s="4">
        <v>45790.459398148138</v>
      </c>
      <c r="I9807" t="b">
        <v>0</v>
      </c>
      <c r="J9807" t="b">
        <v>0</v>
      </c>
      <c r="K9807" t="s">
        <v>24</v>
      </c>
      <c r="L9807" t="s">
        <v>22</v>
      </c>
      <c r="M9807">
        <v>140000</v>
      </c>
      <c r="O9807" t="s">
        <v>12823</v>
      </c>
      <c r="P9807" t="s">
        <v>12824</v>
      </c>
    </row>
    <row r="9808" spans="1:16" x14ac:dyDescent="0.25">
      <c r="A9808" t="s">
        <v>28</v>
      </c>
      <c r="B9808" t="s">
        <v>2421</v>
      </c>
      <c r="C9808" t="s">
        <v>39</v>
      </c>
      <c r="D9808" t="s">
        <v>7433</v>
      </c>
      <c r="E9808" t="s">
        <v>20</v>
      </c>
      <c r="F9808" t="b">
        <v>1</v>
      </c>
      <c r="G9808" t="s">
        <v>997</v>
      </c>
      <c r="H9808" s="4">
        <v>45790.508784722217</v>
      </c>
      <c r="I9808" t="b">
        <v>0</v>
      </c>
      <c r="J9808" t="b">
        <v>0</v>
      </c>
      <c r="K9808" t="s">
        <v>997</v>
      </c>
      <c r="L9808" t="s">
        <v>22</v>
      </c>
      <c r="M9808">
        <v>257500</v>
      </c>
      <c r="O9808" t="s">
        <v>12825</v>
      </c>
      <c r="P9808" t="s">
        <v>12826</v>
      </c>
    </row>
    <row r="9809" spans="1:16" x14ac:dyDescent="0.25">
      <c r="A9809" t="s">
        <v>19</v>
      </c>
      <c r="B9809" t="s">
        <v>10225</v>
      </c>
      <c r="C9809" t="s">
        <v>1270</v>
      </c>
      <c r="D9809" t="s">
        <v>3972</v>
      </c>
      <c r="E9809" t="s">
        <v>20</v>
      </c>
      <c r="F9809" t="b">
        <v>0</v>
      </c>
      <c r="G9809" t="s">
        <v>23</v>
      </c>
      <c r="H9809" s="4">
        <v>45790.537164351852</v>
      </c>
      <c r="I9809" t="b">
        <v>0</v>
      </c>
      <c r="J9809" t="b">
        <v>1</v>
      </c>
      <c r="K9809" t="s">
        <v>24</v>
      </c>
      <c r="L9809" t="s">
        <v>22</v>
      </c>
      <c r="M9809">
        <v>195500</v>
      </c>
      <c r="O9809" t="s">
        <v>1172</v>
      </c>
      <c r="P9809" t="s">
        <v>10226</v>
      </c>
    </row>
    <row r="9810" spans="1:16" x14ac:dyDescent="0.25">
      <c r="A9810" t="s">
        <v>2</v>
      </c>
      <c r="B9810" t="s">
        <v>12827</v>
      </c>
      <c r="C9810" t="s">
        <v>120</v>
      </c>
      <c r="D9810" t="s">
        <v>3972</v>
      </c>
      <c r="E9810" t="s">
        <v>20</v>
      </c>
      <c r="F9810" t="b">
        <v>0</v>
      </c>
      <c r="G9810" t="s">
        <v>35</v>
      </c>
      <c r="H9810" s="4">
        <v>45790.542256944442</v>
      </c>
      <c r="I9810" t="b">
        <v>0</v>
      </c>
      <c r="J9810" t="b">
        <v>0</v>
      </c>
      <c r="K9810" t="s">
        <v>24</v>
      </c>
      <c r="L9810" t="s">
        <v>22</v>
      </c>
      <c r="M9810">
        <v>125000</v>
      </c>
      <c r="O9810" t="s">
        <v>12828</v>
      </c>
      <c r="P9810" t="s">
        <v>320</v>
      </c>
    </row>
    <row r="9811" spans="1:16" x14ac:dyDescent="0.25">
      <c r="A9811" t="s">
        <v>139</v>
      </c>
      <c r="B9811" t="s">
        <v>12829</v>
      </c>
      <c r="C9811" t="s">
        <v>82</v>
      </c>
      <c r="D9811" t="s">
        <v>3972</v>
      </c>
      <c r="E9811" t="s">
        <v>20</v>
      </c>
      <c r="F9811" t="b">
        <v>0</v>
      </c>
      <c r="G9811" t="s">
        <v>27</v>
      </c>
      <c r="H9811" s="4">
        <v>45790.542731481481</v>
      </c>
      <c r="I9811" t="b">
        <v>0</v>
      </c>
      <c r="J9811" t="b">
        <v>1</v>
      </c>
      <c r="K9811" t="s">
        <v>24</v>
      </c>
      <c r="L9811" t="s">
        <v>22</v>
      </c>
      <c r="M9811">
        <v>268500</v>
      </c>
      <c r="O9811" t="s">
        <v>1172</v>
      </c>
      <c r="P9811" t="s">
        <v>204</v>
      </c>
    </row>
    <row r="9812" spans="1:16" x14ac:dyDescent="0.25">
      <c r="A9812" t="s">
        <v>1</v>
      </c>
      <c r="B9812" t="s">
        <v>10154</v>
      </c>
      <c r="C9812" t="s">
        <v>540</v>
      </c>
      <c r="D9812" t="s">
        <v>3972</v>
      </c>
      <c r="E9812" t="s">
        <v>20</v>
      </c>
      <c r="F9812" t="b">
        <v>0</v>
      </c>
      <c r="G9812" t="s">
        <v>27</v>
      </c>
      <c r="H9812" s="4">
        <v>45790.544872685183</v>
      </c>
      <c r="I9812" t="b">
        <v>0</v>
      </c>
      <c r="J9812" t="b">
        <v>1</v>
      </c>
      <c r="K9812" t="s">
        <v>24</v>
      </c>
      <c r="L9812" t="s">
        <v>22</v>
      </c>
      <c r="M9812">
        <v>154850</v>
      </c>
      <c r="O9812" t="s">
        <v>4534</v>
      </c>
      <c r="P9812" t="s">
        <v>10155</v>
      </c>
    </row>
    <row r="9813" spans="1:16" x14ac:dyDescent="0.25">
      <c r="A9813" t="s">
        <v>139</v>
      </c>
      <c r="B9813" t="s">
        <v>10223</v>
      </c>
      <c r="C9813" t="s">
        <v>167</v>
      </c>
      <c r="D9813" t="s">
        <v>3972</v>
      </c>
      <c r="E9813" t="s">
        <v>20</v>
      </c>
      <c r="F9813" t="b">
        <v>0</v>
      </c>
      <c r="G9813" t="s">
        <v>27</v>
      </c>
      <c r="H9813" s="4">
        <v>45790.544930555552</v>
      </c>
      <c r="I9813" t="b">
        <v>1</v>
      </c>
      <c r="J9813" t="b">
        <v>1</v>
      </c>
      <c r="K9813" t="s">
        <v>24</v>
      </c>
      <c r="L9813" t="s">
        <v>22</v>
      </c>
      <c r="M9813">
        <v>137300</v>
      </c>
      <c r="O9813" t="s">
        <v>1172</v>
      </c>
      <c r="P9813" t="s">
        <v>10224</v>
      </c>
    </row>
    <row r="9814" spans="1:16" x14ac:dyDescent="0.25">
      <c r="A9814" t="s">
        <v>2</v>
      </c>
      <c r="B9814" t="s">
        <v>9485</v>
      </c>
      <c r="C9814" t="s">
        <v>4007</v>
      </c>
      <c r="D9814" t="s">
        <v>3956</v>
      </c>
      <c r="E9814" t="s">
        <v>20</v>
      </c>
      <c r="F9814" t="b">
        <v>0</v>
      </c>
      <c r="G9814" t="s">
        <v>1247</v>
      </c>
      <c r="H9814" s="4">
        <v>45790.57135416667</v>
      </c>
      <c r="I9814" t="b">
        <v>0</v>
      </c>
      <c r="J9814" t="b">
        <v>0</v>
      </c>
      <c r="K9814" t="s">
        <v>1247</v>
      </c>
      <c r="L9814" t="s">
        <v>36</v>
      </c>
      <c r="N9814">
        <v>24.819999694824219</v>
      </c>
      <c r="O9814" t="s">
        <v>9486</v>
      </c>
      <c r="P9814" t="s">
        <v>9487</v>
      </c>
    </row>
    <row r="9815" spans="1:16" x14ac:dyDescent="0.25">
      <c r="A9815" t="s">
        <v>19</v>
      </c>
      <c r="B9815" t="s">
        <v>11123</v>
      </c>
      <c r="C9815" t="s">
        <v>192</v>
      </c>
      <c r="D9815" t="s">
        <v>3956</v>
      </c>
      <c r="E9815" t="s">
        <v>20</v>
      </c>
      <c r="F9815" t="b">
        <v>0</v>
      </c>
      <c r="G9815" t="s">
        <v>23</v>
      </c>
      <c r="H9815" s="4">
        <v>45790.578912037039</v>
      </c>
      <c r="I9815" t="b">
        <v>0</v>
      </c>
      <c r="J9815" t="b">
        <v>1</v>
      </c>
      <c r="K9815" t="s">
        <v>24</v>
      </c>
      <c r="L9815" t="s">
        <v>36</v>
      </c>
      <c r="N9815">
        <v>41.884998321533203</v>
      </c>
      <c r="O9815" t="s">
        <v>1066</v>
      </c>
      <c r="P9815" t="s">
        <v>9001</v>
      </c>
    </row>
    <row r="9816" spans="1:16" x14ac:dyDescent="0.25">
      <c r="A9816" t="s">
        <v>0</v>
      </c>
      <c r="B9816" t="s">
        <v>12830</v>
      </c>
      <c r="C9816" t="s">
        <v>371</v>
      </c>
      <c r="D9816" t="s">
        <v>3956</v>
      </c>
      <c r="E9816" t="s">
        <v>20</v>
      </c>
      <c r="F9816" t="b">
        <v>0</v>
      </c>
      <c r="G9816" t="s">
        <v>27</v>
      </c>
      <c r="H9816" s="4">
        <v>45790.583564814813</v>
      </c>
      <c r="I9816" t="b">
        <v>1</v>
      </c>
      <c r="J9816" t="b">
        <v>1</v>
      </c>
      <c r="K9816" t="s">
        <v>24</v>
      </c>
      <c r="L9816" t="s">
        <v>36</v>
      </c>
      <c r="N9816">
        <v>26.389999389648441</v>
      </c>
      <c r="O9816" t="s">
        <v>10171</v>
      </c>
      <c r="P9816" t="s">
        <v>10374</v>
      </c>
    </row>
    <row r="9817" spans="1:16" x14ac:dyDescent="0.25">
      <c r="A9817" t="s">
        <v>0</v>
      </c>
      <c r="B9817" t="s">
        <v>0</v>
      </c>
      <c r="C9817" t="s">
        <v>1993</v>
      </c>
      <c r="D9817" t="s">
        <v>3956</v>
      </c>
      <c r="E9817" t="s">
        <v>20</v>
      </c>
      <c r="F9817" t="b">
        <v>0</v>
      </c>
      <c r="G9817" t="s">
        <v>41</v>
      </c>
      <c r="H9817" s="4">
        <v>45790.583749999998</v>
      </c>
      <c r="I9817" t="b">
        <v>1</v>
      </c>
      <c r="J9817" t="b">
        <v>0</v>
      </c>
      <c r="K9817" t="s">
        <v>24</v>
      </c>
      <c r="L9817" t="s">
        <v>36</v>
      </c>
      <c r="N9817">
        <v>38.529998779296882</v>
      </c>
      <c r="O9817" t="s">
        <v>12831</v>
      </c>
      <c r="P9817" t="s">
        <v>12832</v>
      </c>
    </row>
    <row r="9818" spans="1:16" x14ac:dyDescent="0.25">
      <c r="A9818" t="s">
        <v>1</v>
      </c>
      <c r="B9818" t="s">
        <v>12833</v>
      </c>
      <c r="C9818" t="s">
        <v>143</v>
      </c>
      <c r="D9818" t="s">
        <v>2208</v>
      </c>
      <c r="E9818" t="s">
        <v>51</v>
      </c>
      <c r="F9818" t="b">
        <v>0</v>
      </c>
      <c r="G9818" t="s">
        <v>35</v>
      </c>
      <c r="H9818" s="4">
        <v>45790.58388888889</v>
      </c>
      <c r="I9818" t="b">
        <v>0</v>
      </c>
      <c r="J9818" t="b">
        <v>0</v>
      </c>
      <c r="K9818" t="s">
        <v>24</v>
      </c>
      <c r="L9818" t="s">
        <v>36</v>
      </c>
      <c r="N9818">
        <v>50</v>
      </c>
      <c r="O9818" t="s">
        <v>12834</v>
      </c>
      <c r="P9818" t="s">
        <v>12835</v>
      </c>
    </row>
    <row r="9819" spans="1:16" x14ac:dyDescent="0.25">
      <c r="A9819" t="s">
        <v>25</v>
      </c>
      <c r="B9819" t="s">
        <v>12836</v>
      </c>
      <c r="C9819" t="s">
        <v>143</v>
      </c>
      <c r="D9819" t="s">
        <v>4092</v>
      </c>
      <c r="E9819" t="s">
        <v>20</v>
      </c>
      <c r="F9819" t="b">
        <v>0</v>
      </c>
      <c r="G9819" t="s">
        <v>35</v>
      </c>
      <c r="H9819" s="4">
        <v>45790.58388888889</v>
      </c>
      <c r="I9819" t="b">
        <v>0</v>
      </c>
      <c r="J9819" t="b">
        <v>1</v>
      </c>
      <c r="K9819" t="s">
        <v>24</v>
      </c>
      <c r="L9819" t="s">
        <v>36</v>
      </c>
      <c r="N9819">
        <v>90</v>
      </c>
      <c r="O9819" t="s">
        <v>1511</v>
      </c>
      <c r="P9819" t="s">
        <v>2316</v>
      </c>
    </row>
    <row r="9820" spans="1:16" x14ac:dyDescent="0.25">
      <c r="A9820" t="s">
        <v>0</v>
      </c>
      <c r="B9820" t="s">
        <v>12837</v>
      </c>
      <c r="C9820" t="s">
        <v>184</v>
      </c>
      <c r="D9820" t="s">
        <v>3828</v>
      </c>
      <c r="E9820" t="s">
        <v>20</v>
      </c>
      <c r="F9820" t="b">
        <v>0</v>
      </c>
      <c r="G9820" t="s">
        <v>30</v>
      </c>
      <c r="H9820" s="4">
        <v>45790.584074074082</v>
      </c>
      <c r="I9820" t="b">
        <v>0</v>
      </c>
      <c r="J9820" t="b">
        <v>0</v>
      </c>
      <c r="K9820" t="s">
        <v>24</v>
      </c>
      <c r="L9820" t="s">
        <v>22</v>
      </c>
      <c r="M9820">
        <v>53000</v>
      </c>
      <c r="O9820" t="s">
        <v>11175</v>
      </c>
      <c r="P9820" t="s">
        <v>11176</v>
      </c>
    </row>
    <row r="9821" spans="1:16" x14ac:dyDescent="0.25">
      <c r="A9821" t="s">
        <v>1</v>
      </c>
      <c r="B9821" t="s">
        <v>12838</v>
      </c>
      <c r="C9821" t="s">
        <v>82</v>
      </c>
      <c r="D9821" t="s">
        <v>3972</v>
      </c>
      <c r="E9821" t="s">
        <v>20</v>
      </c>
      <c r="F9821" t="b">
        <v>0</v>
      </c>
      <c r="G9821" t="s">
        <v>27</v>
      </c>
      <c r="H9821" s="4">
        <v>45790.584305555552</v>
      </c>
      <c r="I9821" t="b">
        <v>0</v>
      </c>
      <c r="J9821" t="b">
        <v>1</v>
      </c>
      <c r="K9821" t="s">
        <v>24</v>
      </c>
      <c r="L9821" t="s">
        <v>22</v>
      </c>
      <c r="M9821">
        <v>235000</v>
      </c>
      <c r="O9821" t="s">
        <v>65</v>
      </c>
      <c r="P9821" t="s">
        <v>492</v>
      </c>
    </row>
    <row r="9822" spans="1:16" x14ac:dyDescent="0.25">
      <c r="A9822" t="s">
        <v>1</v>
      </c>
      <c r="B9822" t="s">
        <v>12839</v>
      </c>
      <c r="C9822" t="s">
        <v>82</v>
      </c>
      <c r="D9822" t="s">
        <v>3972</v>
      </c>
      <c r="E9822" t="s">
        <v>20</v>
      </c>
      <c r="F9822" t="b">
        <v>0</v>
      </c>
      <c r="G9822" t="s">
        <v>27</v>
      </c>
      <c r="H9822" s="4">
        <v>45790.584351851852</v>
      </c>
      <c r="I9822" t="b">
        <v>0</v>
      </c>
      <c r="J9822" t="b">
        <v>1</v>
      </c>
      <c r="K9822" t="s">
        <v>24</v>
      </c>
      <c r="L9822" t="s">
        <v>22</v>
      </c>
      <c r="M9822">
        <v>235000</v>
      </c>
      <c r="O9822" t="s">
        <v>65</v>
      </c>
      <c r="P9822" t="s">
        <v>2001</v>
      </c>
    </row>
    <row r="9823" spans="1:16" x14ac:dyDescent="0.25">
      <c r="A9823" t="s">
        <v>2</v>
      </c>
      <c r="B9823" t="s">
        <v>2773</v>
      </c>
      <c r="C9823" t="s">
        <v>180</v>
      </c>
      <c r="D9823" t="s">
        <v>3972</v>
      </c>
      <c r="E9823" t="s">
        <v>20</v>
      </c>
      <c r="F9823" t="b">
        <v>0</v>
      </c>
      <c r="G9823" t="s">
        <v>41</v>
      </c>
      <c r="H9823" s="4">
        <v>45790.584502314807</v>
      </c>
      <c r="I9823" t="b">
        <v>0</v>
      </c>
      <c r="J9823" t="b">
        <v>0</v>
      </c>
      <c r="K9823" t="s">
        <v>24</v>
      </c>
      <c r="L9823" t="s">
        <v>22</v>
      </c>
      <c r="M9823">
        <v>180000</v>
      </c>
      <c r="O9823" t="s">
        <v>202</v>
      </c>
      <c r="P9823" t="s">
        <v>12840</v>
      </c>
    </row>
    <row r="9824" spans="1:16" x14ac:dyDescent="0.25">
      <c r="A9824" t="s">
        <v>2</v>
      </c>
      <c r="B9824" t="s">
        <v>12121</v>
      </c>
      <c r="C9824" t="s">
        <v>1096</v>
      </c>
      <c r="D9824" t="s">
        <v>3956</v>
      </c>
      <c r="E9824" t="s">
        <v>20</v>
      </c>
      <c r="F9824" t="b">
        <v>0</v>
      </c>
      <c r="G9824" t="s">
        <v>27</v>
      </c>
      <c r="H9824" s="4">
        <v>45790.584861111107</v>
      </c>
      <c r="I9824" t="b">
        <v>0</v>
      </c>
      <c r="J9824" t="b">
        <v>1</v>
      </c>
      <c r="K9824" t="s">
        <v>24</v>
      </c>
      <c r="L9824" t="s">
        <v>36</v>
      </c>
      <c r="N9824">
        <v>47.039997100830078</v>
      </c>
      <c r="O9824" t="s">
        <v>12122</v>
      </c>
      <c r="P9824" t="s">
        <v>193</v>
      </c>
    </row>
    <row r="9825" spans="1:16" x14ac:dyDescent="0.25">
      <c r="A9825" t="s">
        <v>2</v>
      </c>
      <c r="B9825" t="s">
        <v>12841</v>
      </c>
      <c r="C9825" t="s">
        <v>167</v>
      </c>
      <c r="D9825" t="s">
        <v>81</v>
      </c>
      <c r="E9825" t="s">
        <v>20</v>
      </c>
      <c r="F9825" t="b">
        <v>0</v>
      </c>
      <c r="G9825" t="s">
        <v>27</v>
      </c>
      <c r="H9825" s="4">
        <v>45790.584872685176</v>
      </c>
      <c r="I9825" t="b">
        <v>0</v>
      </c>
      <c r="J9825" t="b">
        <v>1</v>
      </c>
      <c r="K9825" t="s">
        <v>24</v>
      </c>
      <c r="L9825" t="s">
        <v>22</v>
      </c>
      <c r="M9825">
        <v>107500</v>
      </c>
      <c r="O9825" t="s">
        <v>81</v>
      </c>
      <c r="P9825" t="s">
        <v>2933</v>
      </c>
    </row>
    <row r="9826" spans="1:16" x14ac:dyDescent="0.25">
      <c r="A9826" t="s">
        <v>2</v>
      </c>
      <c r="B9826" t="s">
        <v>12842</v>
      </c>
      <c r="C9826" t="s">
        <v>87</v>
      </c>
      <c r="D9826" t="s">
        <v>3956</v>
      </c>
      <c r="E9826" t="s">
        <v>20</v>
      </c>
      <c r="F9826" t="b">
        <v>0</v>
      </c>
      <c r="G9826" t="s">
        <v>27</v>
      </c>
      <c r="H9826" s="4">
        <v>45790.584907407407</v>
      </c>
      <c r="I9826" t="b">
        <v>0</v>
      </c>
      <c r="J9826" t="b">
        <v>0</v>
      </c>
      <c r="K9826" t="s">
        <v>24</v>
      </c>
      <c r="L9826" t="s">
        <v>36</v>
      </c>
      <c r="N9826">
        <v>37.154998779296882</v>
      </c>
      <c r="O9826" t="s">
        <v>563</v>
      </c>
      <c r="P9826" t="s">
        <v>12843</v>
      </c>
    </row>
    <row r="9827" spans="1:16" x14ac:dyDescent="0.25">
      <c r="A9827" t="s">
        <v>0</v>
      </c>
      <c r="B9827" t="s">
        <v>1801</v>
      </c>
      <c r="C9827" t="s">
        <v>808</v>
      </c>
      <c r="D9827" t="s">
        <v>3972</v>
      </c>
      <c r="E9827" t="s">
        <v>20</v>
      </c>
      <c r="F9827" t="b">
        <v>0</v>
      </c>
      <c r="G9827" t="s">
        <v>52</v>
      </c>
      <c r="H9827" s="4">
        <v>45790.588506944441</v>
      </c>
      <c r="I9827" t="b">
        <v>0</v>
      </c>
      <c r="J9827" t="b">
        <v>1</v>
      </c>
      <c r="K9827" t="s">
        <v>24</v>
      </c>
      <c r="L9827" t="s">
        <v>22</v>
      </c>
      <c r="M9827">
        <v>153500</v>
      </c>
      <c r="O9827" t="s">
        <v>1088</v>
      </c>
      <c r="P9827" t="s">
        <v>12844</v>
      </c>
    </row>
    <row r="9828" spans="1:16" x14ac:dyDescent="0.25">
      <c r="A9828" t="s">
        <v>139</v>
      </c>
      <c r="B9828" t="s">
        <v>12845</v>
      </c>
      <c r="C9828" t="s">
        <v>825</v>
      </c>
      <c r="D9828" t="s">
        <v>2208</v>
      </c>
      <c r="E9828" t="s">
        <v>51</v>
      </c>
      <c r="F9828" t="b">
        <v>0</v>
      </c>
      <c r="G9828" t="s">
        <v>30</v>
      </c>
      <c r="H9828" s="4">
        <v>45790.625706018523</v>
      </c>
      <c r="I9828" t="b">
        <v>0</v>
      </c>
      <c r="J9828" t="b">
        <v>0</v>
      </c>
      <c r="K9828" t="s">
        <v>24</v>
      </c>
      <c r="L9828" t="s">
        <v>36</v>
      </c>
      <c r="N9828">
        <v>64.354995727539063</v>
      </c>
      <c r="O9828" t="s">
        <v>12846</v>
      </c>
      <c r="P9828" t="s">
        <v>12847</v>
      </c>
    </row>
    <row r="9829" spans="1:16" x14ac:dyDescent="0.25">
      <c r="A9829" t="s">
        <v>2</v>
      </c>
      <c r="B9829" t="s">
        <v>12848</v>
      </c>
      <c r="C9829" t="s">
        <v>509</v>
      </c>
      <c r="D9829" t="s">
        <v>3828</v>
      </c>
      <c r="E9829" t="s">
        <v>20</v>
      </c>
      <c r="F9829" t="b">
        <v>0</v>
      </c>
      <c r="G9829" t="s">
        <v>27</v>
      </c>
      <c r="H9829" s="4">
        <v>45790.626585648148</v>
      </c>
      <c r="I9829" t="b">
        <v>0</v>
      </c>
      <c r="J9829" t="b">
        <v>1</v>
      </c>
      <c r="K9829" t="s">
        <v>24</v>
      </c>
      <c r="L9829" t="s">
        <v>22</v>
      </c>
      <c r="M9829">
        <v>99750</v>
      </c>
      <c r="O9829" t="s">
        <v>162</v>
      </c>
      <c r="P9829" t="s">
        <v>12849</v>
      </c>
    </row>
    <row r="9830" spans="1:16" x14ac:dyDescent="0.25">
      <c r="A9830" t="s">
        <v>2</v>
      </c>
      <c r="B9830" t="s">
        <v>638</v>
      </c>
      <c r="C9830" t="s">
        <v>92</v>
      </c>
      <c r="D9830" t="s">
        <v>3972</v>
      </c>
      <c r="E9830" t="s">
        <v>51</v>
      </c>
      <c r="F9830" t="b">
        <v>0</v>
      </c>
      <c r="G9830" t="s">
        <v>27</v>
      </c>
      <c r="H9830" s="4">
        <v>45790.626666666663</v>
      </c>
      <c r="I9830" t="b">
        <v>0</v>
      </c>
      <c r="J9830" t="b">
        <v>1</v>
      </c>
      <c r="K9830" t="s">
        <v>24</v>
      </c>
      <c r="L9830" t="s">
        <v>36</v>
      </c>
      <c r="N9830">
        <v>45</v>
      </c>
      <c r="O9830" t="s">
        <v>1312</v>
      </c>
      <c r="P9830" t="s">
        <v>12850</v>
      </c>
    </row>
    <row r="9831" spans="1:16" x14ac:dyDescent="0.25">
      <c r="A9831" t="s">
        <v>0</v>
      </c>
      <c r="B9831" t="s">
        <v>12851</v>
      </c>
      <c r="C9831" t="s">
        <v>601</v>
      </c>
      <c r="D9831" t="s">
        <v>4658</v>
      </c>
      <c r="E9831" t="s">
        <v>20</v>
      </c>
      <c r="F9831" t="b">
        <v>0</v>
      </c>
      <c r="G9831" t="s">
        <v>27</v>
      </c>
      <c r="H9831" s="4">
        <v>45790.66679398148</v>
      </c>
      <c r="I9831" t="b">
        <v>0</v>
      </c>
      <c r="J9831" t="b">
        <v>0</v>
      </c>
      <c r="K9831" t="s">
        <v>24</v>
      </c>
      <c r="L9831" t="s">
        <v>36</v>
      </c>
      <c r="N9831">
        <v>53.319999694824219</v>
      </c>
      <c r="O9831" t="s">
        <v>12852</v>
      </c>
      <c r="P9831" t="s">
        <v>1314</v>
      </c>
    </row>
    <row r="9832" spans="1:16" x14ac:dyDescent="0.25">
      <c r="A9832" t="s">
        <v>2</v>
      </c>
      <c r="B9832" t="s">
        <v>12853</v>
      </c>
      <c r="C9832" t="s">
        <v>151</v>
      </c>
      <c r="D9832" t="s">
        <v>3972</v>
      </c>
      <c r="E9832" t="s">
        <v>51</v>
      </c>
      <c r="F9832" t="b">
        <v>0</v>
      </c>
      <c r="G9832" t="s">
        <v>30</v>
      </c>
      <c r="H9832" s="4">
        <v>45790.667939814812</v>
      </c>
      <c r="I9832" t="b">
        <v>1</v>
      </c>
      <c r="J9832" t="b">
        <v>0</v>
      </c>
      <c r="K9832" t="s">
        <v>24</v>
      </c>
      <c r="L9832" t="s">
        <v>36</v>
      </c>
      <c r="N9832">
        <v>72</v>
      </c>
      <c r="O9832" t="s">
        <v>12854</v>
      </c>
      <c r="P9832" t="s">
        <v>12855</v>
      </c>
    </row>
    <row r="9833" spans="1:16" x14ac:dyDescent="0.25">
      <c r="A9833" t="s">
        <v>2</v>
      </c>
      <c r="B9833" t="s">
        <v>2105</v>
      </c>
      <c r="C9833" t="s">
        <v>437</v>
      </c>
      <c r="D9833" t="s">
        <v>3828</v>
      </c>
      <c r="E9833" t="s">
        <v>20</v>
      </c>
      <c r="F9833" t="b">
        <v>0</v>
      </c>
      <c r="G9833" t="s">
        <v>27</v>
      </c>
      <c r="H9833" s="4">
        <v>45790.668240740742</v>
      </c>
      <c r="I9833" t="b">
        <v>0</v>
      </c>
      <c r="J9833" t="b">
        <v>1</v>
      </c>
      <c r="K9833" t="s">
        <v>24</v>
      </c>
      <c r="L9833" t="s">
        <v>22</v>
      </c>
      <c r="M9833">
        <v>158500</v>
      </c>
      <c r="O9833" t="s">
        <v>4397</v>
      </c>
      <c r="P9833" t="s">
        <v>12856</v>
      </c>
    </row>
    <row r="9834" spans="1:16" x14ac:dyDescent="0.25">
      <c r="A9834" t="s">
        <v>2</v>
      </c>
      <c r="B9834" t="s">
        <v>12857</v>
      </c>
      <c r="C9834" t="s">
        <v>39</v>
      </c>
      <c r="D9834" t="s">
        <v>2208</v>
      </c>
      <c r="E9834" t="s">
        <v>20</v>
      </c>
      <c r="F9834" t="b">
        <v>1</v>
      </c>
      <c r="G9834" t="s">
        <v>27</v>
      </c>
      <c r="H9834" s="4">
        <v>45790.668252314812</v>
      </c>
      <c r="I9834" t="b">
        <v>0</v>
      </c>
      <c r="J9834" t="b">
        <v>1</v>
      </c>
      <c r="K9834" t="s">
        <v>24</v>
      </c>
      <c r="L9834" t="s">
        <v>36</v>
      </c>
      <c r="N9834">
        <v>60</v>
      </c>
      <c r="O9834" t="s">
        <v>483</v>
      </c>
      <c r="P9834" t="s">
        <v>1707</v>
      </c>
    </row>
    <row r="9835" spans="1:16" x14ac:dyDescent="0.25">
      <c r="A9835" t="s">
        <v>2</v>
      </c>
      <c r="B9835" t="s">
        <v>12858</v>
      </c>
      <c r="C9835" t="s">
        <v>47</v>
      </c>
      <c r="D9835" t="s">
        <v>3972</v>
      </c>
      <c r="E9835" t="s">
        <v>51</v>
      </c>
      <c r="F9835" t="b">
        <v>0</v>
      </c>
      <c r="G9835" t="s">
        <v>27</v>
      </c>
      <c r="H9835" s="4">
        <v>45790.668344907397</v>
      </c>
      <c r="I9835" t="b">
        <v>0</v>
      </c>
      <c r="J9835" t="b">
        <v>0</v>
      </c>
      <c r="K9835" t="s">
        <v>24</v>
      </c>
      <c r="L9835" t="s">
        <v>36</v>
      </c>
      <c r="N9835">
        <v>65</v>
      </c>
      <c r="O9835" t="s">
        <v>1961</v>
      </c>
      <c r="P9835" t="s">
        <v>12859</v>
      </c>
    </row>
    <row r="9836" spans="1:16" x14ac:dyDescent="0.25">
      <c r="A9836" t="s">
        <v>2</v>
      </c>
      <c r="B9836" t="s">
        <v>12860</v>
      </c>
      <c r="C9836" t="s">
        <v>82</v>
      </c>
      <c r="D9836" t="s">
        <v>2208</v>
      </c>
      <c r="E9836" t="s">
        <v>20</v>
      </c>
      <c r="F9836" t="b">
        <v>0</v>
      </c>
      <c r="G9836" t="s">
        <v>41</v>
      </c>
      <c r="H9836" s="4">
        <v>45790.670277777783</v>
      </c>
      <c r="I9836" t="b">
        <v>1</v>
      </c>
      <c r="J9836" t="b">
        <v>0</v>
      </c>
      <c r="K9836" t="s">
        <v>24</v>
      </c>
      <c r="L9836" t="s">
        <v>22</v>
      </c>
      <c r="M9836">
        <v>175000</v>
      </c>
      <c r="O9836" t="s">
        <v>12861</v>
      </c>
      <c r="P9836" t="s">
        <v>12862</v>
      </c>
    </row>
    <row r="9837" spans="1:16" x14ac:dyDescent="0.25">
      <c r="A9837" t="s">
        <v>0</v>
      </c>
      <c r="B9837" t="s">
        <v>12863</v>
      </c>
      <c r="C9837" t="s">
        <v>278</v>
      </c>
      <c r="D9837" t="s">
        <v>3972</v>
      </c>
      <c r="E9837" t="s">
        <v>51</v>
      </c>
      <c r="F9837" t="b">
        <v>0</v>
      </c>
      <c r="G9837" t="s">
        <v>23</v>
      </c>
      <c r="H9837" s="4">
        <v>45790.703935185193</v>
      </c>
      <c r="I9837" t="b">
        <v>0</v>
      </c>
      <c r="J9837" t="b">
        <v>1</v>
      </c>
      <c r="K9837" t="s">
        <v>24</v>
      </c>
      <c r="L9837" t="s">
        <v>36</v>
      </c>
      <c r="N9837">
        <v>34.5</v>
      </c>
      <c r="O9837" t="s">
        <v>10701</v>
      </c>
      <c r="P9837" t="s">
        <v>12864</v>
      </c>
    </row>
    <row r="9838" spans="1:16" x14ac:dyDescent="0.25">
      <c r="A9838" t="s">
        <v>0</v>
      </c>
      <c r="B9838" t="s">
        <v>12865</v>
      </c>
      <c r="C9838" t="s">
        <v>181</v>
      </c>
      <c r="D9838" t="s">
        <v>3956</v>
      </c>
      <c r="E9838" t="s">
        <v>20</v>
      </c>
      <c r="F9838" t="b">
        <v>0</v>
      </c>
      <c r="G9838" t="s">
        <v>41</v>
      </c>
      <c r="H9838" s="4">
        <v>45790.708749999998</v>
      </c>
      <c r="I9838" t="b">
        <v>0</v>
      </c>
      <c r="J9838" t="b">
        <v>0</v>
      </c>
      <c r="K9838" t="s">
        <v>24</v>
      </c>
      <c r="L9838" t="s">
        <v>36</v>
      </c>
      <c r="N9838">
        <v>24.33499908447266</v>
      </c>
      <c r="O9838" t="s">
        <v>457</v>
      </c>
      <c r="P9838" t="s">
        <v>3397</v>
      </c>
    </row>
    <row r="9839" spans="1:16" x14ac:dyDescent="0.25">
      <c r="A9839" t="s">
        <v>0</v>
      </c>
      <c r="B9839" t="s">
        <v>12866</v>
      </c>
      <c r="C9839" t="s">
        <v>449</v>
      </c>
      <c r="D9839" t="s">
        <v>2208</v>
      </c>
      <c r="E9839" t="s">
        <v>20</v>
      </c>
      <c r="F9839" t="b">
        <v>0</v>
      </c>
      <c r="G9839" t="s">
        <v>30</v>
      </c>
      <c r="H9839" s="4">
        <v>45790.709097222221</v>
      </c>
      <c r="I9839" t="b">
        <v>1</v>
      </c>
      <c r="J9839" t="b">
        <v>1</v>
      </c>
      <c r="K9839" t="s">
        <v>24</v>
      </c>
      <c r="L9839" t="s">
        <v>36</v>
      </c>
      <c r="N9839">
        <v>52.5</v>
      </c>
      <c r="O9839" t="s">
        <v>1381</v>
      </c>
      <c r="P9839" t="s">
        <v>12867</v>
      </c>
    </row>
    <row r="9840" spans="1:16" x14ac:dyDescent="0.25">
      <c r="A9840" t="s">
        <v>19</v>
      </c>
      <c r="B9840" t="s">
        <v>12868</v>
      </c>
      <c r="C9840" t="s">
        <v>151</v>
      </c>
      <c r="D9840" t="s">
        <v>3972</v>
      </c>
      <c r="E9840" t="s">
        <v>20</v>
      </c>
      <c r="F9840" t="b">
        <v>0</v>
      </c>
      <c r="G9840" t="s">
        <v>30</v>
      </c>
      <c r="H9840" s="4">
        <v>45790.709583333337</v>
      </c>
      <c r="I9840" t="b">
        <v>0</v>
      </c>
      <c r="J9840" t="b">
        <v>1</v>
      </c>
      <c r="K9840" t="s">
        <v>24</v>
      </c>
      <c r="L9840" t="s">
        <v>22</v>
      </c>
      <c r="M9840">
        <v>155000</v>
      </c>
      <c r="O9840" t="s">
        <v>647</v>
      </c>
      <c r="P9840" t="s">
        <v>12869</v>
      </c>
    </row>
    <row r="9841" spans="1:16" x14ac:dyDescent="0.25">
      <c r="A9841" t="s">
        <v>0</v>
      </c>
      <c r="B9841" t="s">
        <v>12870</v>
      </c>
      <c r="C9841" t="s">
        <v>151</v>
      </c>
      <c r="D9841" t="s">
        <v>3972</v>
      </c>
      <c r="E9841" t="s">
        <v>20</v>
      </c>
      <c r="F9841" t="b">
        <v>0</v>
      </c>
      <c r="G9841" t="s">
        <v>30</v>
      </c>
      <c r="H9841" s="4">
        <v>45790.709583333337</v>
      </c>
      <c r="I9841" t="b">
        <v>0</v>
      </c>
      <c r="J9841" t="b">
        <v>1</v>
      </c>
      <c r="K9841" t="s">
        <v>24</v>
      </c>
      <c r="L9841" t="s">
        <v>36</v>
      </c>
      <c r="N9841">
        <v>42.169998168945313</v>
      </c>
      <c r="O9841" t="s">
        <v>2143</v>
      </c>
      <c r="P9841" t="s">
        <v>1823</v>
      </c>
    </row>
    <row r="9842" spans="1:16" x14ac:dyDescent="0.25">
      <c r="A9842" t="s">
        <v>2</v>
      </c>
      <c r="B9842" t="s">
        <v>12871</v>
      </c>
      <c r="C9842" t="s">
        <v>39</v>
      </c>
      <c r="D9842" t="s">
        <v>112</v>
      </c>
      <c r="E9842" t="s">
        <v>51</v>
      </c>
      <c r="F9842" t="b">
        <v>1</v>
      </c>
      <c r="G9842" t="s">
        <v>27</v>
      </c>
      <c r="H9842" s="4">
        <v>45790.709861111107</v>
      </c>
      <c r="I9842" t="b">
        <v>1</v>
      </c>
      <c r="J9842" t="b">
        <v>0</v>
      </c>
      <c r="K9842" t="s">
        <v>24</v>
      </c>
      <c r="L9842" t="s">
        <v>36</v>
      </c>
      <c r="N9842">
        <v>32.5</v>
      </c>
      <c r="O9842" t="s">
        <v>112</v>
      </c>
    </row>
    <row r="9843" spans="1:16" x14ac:dyDescent="0.25">
      <c r="A9843" t="s">
        <v>2</v>
      </c>
      <c r="B9843" t="s">
        <v>9405</v>
      </c>
      <c r="C9843" t="s">
        <v>4207</v>
      </c>
      <c r="D9843" t="s">
        <v>3828</v>
      </c>
      <c r="E9843" t="s">
        <v>219</v>
      </c>
      <c r="F9843" t="b">
        <v>0</v>
      </c>
      <c r="G9843" t="s">
        <v>1247</v>
      </c>
      <c r="H9843" s="4">
        <v>45790.738020833327</v>
      </c>
      <c r="I9843" t="b">
        <v>0</v>
      </c>
      <c r="J9843" t="b">
        <v>0</v>
      </c>
      <c r="K9843" t="s">
        <v>1247</v>
      </c>
      <c r="L9843" t="s">
        <v>36</v>
      </c>
      <c r="N9843">
        <v>32.5</v>
      </c>
      <c r="O9843" t="s">
        <v>9406</v>
      </c>
    </row>
    <row r="9844" spans="1:16" x14ac:dyDescent="0.25">
      <c r="A9844" t="s">
        <v>19</v>
      </c>
      <c r="B9844" t="s">
        <v>3832</v>
      </c>
      <c r="C9844" t="s">
        <v>151</v>
      </c>
      <c r="D9844" t="s">
        <v>3972</v>
      </c>
      <c r="E9844" t="s">
        <v>20</v>
      </c>
      <c r="F9844" t="b">
        <v>0</v>
      </c>
      <c r="G9844" t="s">
        <v>30</v>
      </c>
      <c r="H9844" s="4">
        <v>45790.750706018523</v>
      </c>
      <c r="I9844" t="b">
        <v>0</v>
      </c>
      <c r="J9844" t="b">
        <v>1</v>
      </c>
      <c r="K9844" t="s">
        <v>24</v>
      </c>
      <c r="L9844" t="s">
        <v>22</v>
      </c>
      <c r="M9844">
        <v>141000</v>
      </c>
      <c r="O9844" t="s">
        <v>12872</v>
      </c>
      <c r="P9844" t="s">
        <v>12873</v>
      </c>
    </row>
    <row r="9845" spans="1:16" x14ac:dyDescent="0.25">
      <c r="A9845" t="s">
        <v>2</v>
      </c>
      <c r="B9845" t="s">
        <v>1032</v>
      </c>
      <c r="C9845" t="s">
        <v>167</v>
      </c>
      <c r="D9845" t="s">
        <v>3972</v>
      </c>
      <c r="E9845" t="s">
        <v>20</v>
      </c>
      <c r="F9845" t="b">
        <v>0</v>
      </c>
      <c r="G9845" t="s">
        <v>27</v>
      </c>
      <c r="H9845" s="4">
        <v>45790.753263888888</v>
      </c>
      <c r="I9845" t="b">
        <v>1</v>
      </c>
      <c r="J9845" t="b">
        <v>0</v>
      </c>
      <c r="K9845" t="s">
        <v>24</v>
      </c>
      <c r="L9845" t="s">
        <v>36</v>
      </c>
      <c r="N9845">
        <v>38.5</v>
      </c>
      <c r="O9845" t="s">
        <v>1241</v>
      </c>
      <c r="P9845" t="s">
        <v>12874</v>
      </c>
    </row>
    <row r="9846" spans="1:16" x14ac:dyDescent="0.25">
      <c r="A9846" t="s">
        <v>2</v>
      </c>
      <c r="B9846" t="s">
        <v>12875</v>
      </c>
      <c r="C9846" t="s">
        <v>1040</v>
      </c>
      <c r="D9846" t="s">
        <v>3972</v>
      </c>
      <c r="E9846" t="s">
        <v>51</v>
      </c>
      <c r="F9846" t="b">
        <v>0</v>
      </c>
      <c r="G9846" t="s">
        <v>41</v>
      </c>
      <c r="H9846" s="4">
        <v>45790.753692129627</v>
      </c>
      <c r="I9846" t="b">
        <v>0</v>
      </c>
      <c r="J9846" t="b">
        <v>0</v>
      </c>
      <c r="K9846" t="s">
        <v>24</v>
      </c>
      <c r="L9846" t="s">
        <v>36</v>
      </c>
      <c r="N9846">
        <v>37.5</v>
      </c>
      <c r="O9846" t="s">
        <v>1868</v>
      </c>
      <c r="P9846" t="s">
        <v>10106</v>
      </c>
    </row>
    <row r="9847" spans="1:16" x14ac:dyDescent="0.25">
      <c r="A9847" t="s">
        <v>2</v>
      </c>
      <c r="B9847" t="s">
        <v>911</v>
      </c>
      <c r="C9847" t="s">
        <v>427</v>
      </c>
      <c r="D9847" t="s">
        <v>3600</v>
      </c>
      <c r="E9847" t="s">
        <v>51</v>
      </c>
      <c r="F9847" t="b">
        <v>0</v>
      </c>
      <c r="G9847" t="s">
        <v>30</v>
      </c>
      <c r="H9847" s="4">
        <v>45790.75439814815</v>
      </c>
      <c r="I9847" t="b">
        <v>0</v>
      </c>
      <c r="J9847" t="b">
        <v>0</v>
      </c>
      <c r="K9847" t="s">
        <v>24</v>
      </c>
      <c r="L9847" t="s">
        <v>36</v>
      </c>
      <c r="N9847">
        <v>68</v>
      </c>
      <c r="O9847" t="s">
        <v>923</v>
      </c>
      <c r="P9847" t="s">
        <v>12876</v>
      </c>
    </row>
    <row r="9848" spans="1:16" x14ac:dyDescent="0.25">
      <c r="A9848" t="s">
        <v>0</v>
      </c>
      <c r="B9848" t="s">
        <v>12877</v>
      </c>
      <c r="C9848" t="s">
        <v>862</v>
      </c>
      <c r="D9848" t="s">
        <v>4909</v>
      </c>
      <c r="E9848" t="s">
        <v>20</v>
      </c>
      <c r="F9848" t="b">
        <v>0</v>
      </c>
      <c r="G9848" t="s">
        <v>862</v>
      </c>
      <c r="H9848" s="4">
        <v>45790.757951388892</v>
      </c>
      <c r="I9848" t="b">
        <v>0</v>
      </c>
      <c r="J9848" t="b">
        <v>0</v>
      </c>
      <c r="K9848" t="s">
        <v>862</v>
      </c>
      <c r="L9848" t="s">
        <v>22</v>
      </c>
      <c r="M9848">
        <v>42847.5</v>
      </c>
      <c r="O9848" t="s">
        <v>1642</v>
      </c>
    </row>
    <row r="9849" spans="1:16" x14ac:dyDescent="0.25">
      <c r="A9849" t="s">
        <v>0</v>
      </c>
      <c r="B9849" t="s">
        <v>257</v>
      </c>
      <c r="C9849" t="s">
        <v>848</v>
      </c>
      <c r="D9849" t="s">
        <v>3972</v>
      </c>
      <c r="E9849" t="s">
        <v>20</v>
      </c>
      <c r="F9849" t="b">
        <v>0</v>
      </c>
      <c r="G9849" t="s">
        <v>52</v>
      </c>
      <c r="H9849" s="4">
        <v>45790.792534722219</v>
      </c>
      <c r="I9849" t="b">
        <v>0</v>
      </c>
      <c r="J9849" t="b">
        <v>0</v>
      </c>
      <c r="K9849" t="s">
        <v>24</v>
      </c>
      <c r="L9849" t="s">
        <v>36</v>
      </c>
      <c r="N9849">
        <v>58.080001831054688</v>
      </c>
      <c r="O9849" t="s">
        <v>74</v>
      </c>
      <c r="P9849" t="s">
        <v>1321</v>
      </c>
    </row>
    <row r="9850" spans="1:16" x14ac:dyDescent="0.25">
      <c r="A9850" t="s">
        <v>2</v>
      </c>
      <c r="B9850" t="s">
        <v>439</v>
      </c>
      <c r="C9850" t="s">
        <v>624</v>
      </c>
      <c r="D9850" t="s">
        <v>3972</v>
      </c>
      <c r="E9850" t="s">
        <v>20</v>
      </c>
      <c r="F9850" t="b">
        <v>0</v>
      </c>
      <c r="G9850" t="s">
        <v>27</v>
      </c>
      <c r="H9850" s="4">
        <v>45790.793402777781</v>
      </c>
      <c r="I9850" t="b">
        <v>0</v>
      </c>
      <c r="J9850" t="b">
        <v>1</v>
      </c>
      <c r="K9850" t="s">
        <v>24</v>
      </c>
      <c r="L9850" t="s">
        <v>22</v>
      </c>
      <c r="M9850">
        <v>196000</v>
      </c>
      <c r="O9850" t="s">
        <v>65</v>
      </c>
      <c r="P9850" t="s">
        <v>527</v>
      </c>
    </row>
    <row r="9851" spans="1:16" x14ac:dyDescent="0.25">
      <c r="A9851" t="s">
        <v>2</v>
      </c>
      <c r="B9851" t="s">
        <v>2441</v>
      </c>
      <c r="C9851" t="s">
        <v>504</v>
      </c>
      <c r="D9851" t="s">
        <v>3972</v>
      </c>
      <c r="E9851" t="s">
        <v>20</v>
      </c>
      <c r="F9851" t="b">
        <v>0</v>
      </c>
      <c r="G9851" t="s">
        <v>41</v>
      </c>
      <c r="H9851" s="4">
        <v>45790.795393518521</v>
      </c>
      <c r="I9851" t="b">
        <v>0</v>
      </c>
      <c r="J9851" t="b">
        <v>0</v>
      </c>
      <c r="K9851" t="s">
        <v>24</v>
      </c>
      <c r="L9851" t="s">
        <v>22</v>
      </c>
      <c r="M9851">
        <v>130000</v>
      </c>
      <c r="O9851" t="s">
        <v>12878</v>
      </c>
      <c r="P9851" t="s">
        <v>1839</v>
      </c>
    </row>
    <row r="9852" spans="1:16" x14ac:dyDescent="0.25">
      <c r="A9852" t="s">
        <v>2</v>
      </c>
      <c r="B9852" t="s">
        <v>12879</v>
      </c>
      <c r="C9852" t="s">
        <v>33</v>
      </c>
      <c r="D9852" t="s">
        <v>3956</v>
      </c>
      <c r="E9852" t="s">
        <v>34</v>
      </c>
      <c r="F9852" t="b">
        <v>0</v>
      </c>
      <c r="G9852" t="s">
        <v>35</v>
      </c>
      <c r="H9852" s="4">
        <v>45790.833969907413</v>
      </c>
      <c r="I9852" t="b">
        <v>0</v>
      </c>
      <c r="J9852" t="b">
        <v>1</v>
      </c>
      <c r="K9852" t="s">
        <v>24</v>
      </c>
      <c r="L9852" t="s">
        <v>36</v>
      </c>
      <c r="N9852">
        <v>55</v>
      </c>
      <c r="O9852" t="s">
        <v>254</v>
      </c>
      <c r="P9852" t="s">
        <v>12026</v>
      </c>
    </row>
    <row r="9853" spans="1:16" x14ac:dyDescent="0.25">
      <c r="A9853" t="s">
        <v>2</v>
      </c>
      <c r="B9853" t="s">
        <v>12880</v>
      </c>
      <c r="C9853" t="s">
        <v>151</v>
      </c>
      <c r="D9853" t="s">
        <v>3956</v>
      </c>
      <c r="E9853" t="s">
        <v>20</v>
      </c>
      <c r="F9853" t="b">
        <v>0</v>
      </c>
      <c r="G9853" t="s">
        <v>27</v>
      </c>
      <c r="H9853" s="4">
        <v>45790.834976851853</v>
      </c>
      <c r="I9853" t="b">
        <v>0</v>
      </c>
      <c r="J9853" t="b">
        <v>1</v>
      </c>
      <c r="K9853" t="s">
        <v>24</v>
      </c>
      <c r="L9853" t="s">
        <v>36</v>
      </c>
      <c r="N9853">
        <v>26.444999694824219</v>
      </c>
      <c r="O9853" t="s">
        <v>12881</v>
      </c>
      <c r="P9853" t="s">
        <v>12882</v>
      </c>
    </row>
    <row r="9854" spans="1:16" x14ac:dyDescent="0.25">
      <c r="A9854" t="s">
        <v>2</v>
      </c>
      <c r="B9854" t="s">
        <v>9421</v>
      </c>
      <c r="C9854" t="s">
        <v>823</v>
      </c>
      <c r="D9854" t="s">
        <v>3828</v>
      </c>
      <c r="E9854" t="s">
        <v>20</v>
      </c>
      <c r="F9854" t="b">
        <v>0</v>
      </c>
      <c r="G9854" t="s">
        <v>52</v>
      </c>
      <c r="H9854" s="4">
        <v>45790.838194444441</v>
      </c>
      <c r="I9854" t="b">
        <v>0</v>
      </c>
      <c r="J9854" t="b">
        <v>1</v>
      </c>
      <c r="K9854" t="s">
        <v>24</v>
      </c>
      <c r="L9854" t="s">
        <v>22</v>
      </c>
      <c r="M9854">
        <v>98883</v>
      </c>
      <c r="O9854" t="s">
        <v>9422</v>
      </c>
      <c r="P9854" t="s">
        <v>9423</v>
      </c>
    </row>
    <row r="9855" spans="1:16" x14ac:dyDescent="0.25">
      <c r="A9855" t="s">
        <v>0</v>
      </c>
      <c r="B9855" t="s">
        <v>12883</v>
      </c>
      <c r="C9855" t="s">
        <v>140</v>
      </c>
      <c r="D9855" t="s">
        <v>3956</v>
      </c>
      <c r="E9855" t="s">
        <v>20</v>
      </c>
      <c r="F9855" t="b">
        <v>0</v>
      </c>
      <c r="G9855" t="s">
        <v>35</v>
      </c>
      <c r="H9855" s="4">
        <v>45790.875613425917</v>
      </c>
      <c r="I9855" t="b">
        <v>0</v>
      </c>
      <c r="J9855" t="b">
        <v>1</v>
      </c>
      <c r="K9855" t="s">
        <v>24</v>
      </c>
      <c r="L9855" t="s">
        <v>36</v>
      </c>
      <c r="N9855">
        <v>16.510000228881839</v>
      </c>
      <c r="O9855" t="s">
        <v>75</v>
      </c>
      <c r="P9855" t="s">
        <v>4389</v>
      </c>
    </row>
    <row r="9856" spans="1:16" x14ac:dyDescent="0.25">
      <c r="A9856" t="s">
        <v>0</v>
      </c>
      <c r="B9856" t="s">
        <v>12884</v>
      </c>
      <c r="C9856" t="s">
        <v>11297</v>
      </c>
      <c r="D9856" t="s">
        <v>3828</v>
      </c>
      <c r="E9856" t="s">
        <v>20</v>
      </c>
      <c r="F9856" t="b">
        <v>0</v>
      </c>
      <c r="G9856" t="s">
        <v>30</v>
      </c>
      <c r="H9856" s="4">
        <v>45790.875717592593</v>
      </c>
      <c r="I9856" t="b">
        <v>1</v>
      </c>
      <c r="J9856" t="b">
        <v>1</v>
      </c>
      <c r="K9856" t="s">
        <v>24</v>
      </c>
      <c r="L9856" t="s">
        <v>36</v>
      </c>
      <c r="N9856">
        <v>36.875</v>
      </c>
      <c r="O9856" t="s">
        <v>2718</v>
      </c>
    </row>
    <row r="9857" spans="1:16" x14ac:dyDescent="0.25">
      <c r="A9857" t="s">
        <v>0</v>
      </c>
      <c r="B9857" t="s">
        <v>1632</v>
      </c>
      <c r="C9857" t="s">
        <v>1113</v>
      </c>
      <c r="D9857" t="s">
        <v>2208</v>
      </c>
      <c r="F9857" t="b">
        <v>0</v>
      </c>
      <c r="G9857" t="s">
        <v>30</v>
      </c>
      <c r="H9857" s="4">
        <v>45790.875717592593</v>
      </c>
      <c r="I9857" t="b">
        <v>1</v>
      </c>
      <c r="J9857" t="b">
        <v>0</v>
      </c>
      <c r="K9857" t="s">
        <v>24</v>
      </c>
      <c r="L9857" t="s">
        <v>36</v>
      </c>
      <c r="N9857">
        <v>38.5</v>
      </c>
      <c r="O9857" t="s">
        <v>131</v>
      </c>
      <c r="P9857" t="s">
        <v>12885</v>
      </c>
    </row>
    <row r="9858" spans="1:16" x14ac:dyDescent="0.25">
      <c r="A9858" t="s">
        <v>191</v>
      </c>
      <c r="B9858" t="s">
        <v>7565</v>
      </c>
      <c r="C9858" t="s">
        <v>2883</v>
      </c>
      <c r="D9858" t="s">
        <v>3972</v>
      </c>
      <c r="E9858" t="s">
        <v>51</v>
      </c>
      <c r="F9858" t="b">
        <v>0</v>
      </c>
      <c r="G9858" t="s">
        <v>30</v>
      </c>
      <c r="H9858" s="4">
        <v>45790.875763888893</v>
      </c>
      <c r="I9858" t="b">
        <v>0</v>
      </c>
      <c r="J9858" t="b">
        <v>1</v>
      </c>
      <c r="K9858" t="s">
        <v>24</v>
      </c>
      <c r="L9858" t="s">
        <v>36</v>
      </c>
      <c r="N9858">
        <v>50</v>
      </c>
      <c r="O9858" t="s">
        <v>2434</v>
      </c>
      <c r="P9858" t="s">
        <v>7566</v>
      </c>
    </row>
    <row r="9859" spans="1:16" x14ac:dyDescent="0.25">
      <c r="A9859" t="s">
        <v>0</v>
      </c>
      <c r="B9859" t="s">
        <v>2153</v>
      </c>
      <c r="C9859" t="s">
        <v>2765</v>
      </c>
      <c r="D9859" t="s">
        <v>3828</v>
      </c>
      <c r="E9859" t="s">
        <v>51</v>
      </c>
      <c r="F9859" t="b">
        <v>0</v>
      </c>
      <c r="G9859" t="s">
        <v>52</v>
      </c>
      <c r="H9859" s="4">
        <v>45790.875868055547</v>
      </c>
      <c r="I9859" t="b">
        <v>0</v>
      </c>
      <c r="J9859" t="b">
        <v>1</v>
      </c>
      <c r="K9859" t="s">
        <v>24</v>
      </c>
      <c r="L9859" t="s">
        <v>36</v>
      </c>
      <c r="N9859">
        <v>55</v>
      </c>
      <c r="O9859" t="s">
        <v>12886</v>
      </c>
      <c r="P9859" t="s">
        <v>12887</v>
      </c>
    </row>
    <row r="9860" spans="1:16" x14ac:dyDescent="0.25">
      <c r="A9860" t="s">
        <v>191</v>
      </c>
      <c r="B9860" t="s">
        <v>12888</v>
      </c>
      <c r="C9860" t="s">
        <v>124</v>
      </c>
      <c r="D9860" t="s">
        <v>2208</v>
      </c>
      <c r="E9860" t="s">
        <v>20</v>
      </c>
      <c r="F9860" t="b">
        <v>0</v>
      </c>
      <c r="G9860" t="s">
        <v>30</v>
      </c>
      <c r="H9860" s="4">
        <v>45790.917372685188</v>
      </c>
      <c r="I9860" t="b">
        <v>0</v>
      </c>
      <c r="J9860" t="b">
        <v>1</v>
      </c>
      <c r="K9860" t="s">
        <v>24</v>
      </c>
      <c r="L9860" t="s">
        <v>22</v>
      </c>
      <c r="M9860">
        <v>172500</v>
      </c>
      <c r="O9860" t="s">
        <v>12889</v>
      </c>
    </row>
    <row r="9861" spans="1:16" x14ac:dyDescent="0.25">
      <c r="A9861" t="s">
        <v>25</v>
      </c>
      <c r="B9861" t="s">
        <v>12890</v>
      </c>
      <c r="C9861" t="s">
        <v>292</v>
      </c>
      <c r="D9861" t="s">
        <v>2208</v>
      </c>
      <c r="E9861" t="s">
        <v>20</v>
      </c>
      <c r="F9861" t="b">
        <v>0</v>
      </c>
      <c r="G9861" t="s">
        <v>30</v>
      </c>
      <c r="H9861" s="4">
        <v>45790.917384259257</v>
      </c>
      <c r="I9861" t="b">
        <v>0</v>
      </c>
      <c r="J9861" t="b">
        <v>1</v>
      </c>
      <c r="K9861" t="s">
        <v>24</v>
      </c>
      <c r="L9861" t="s">
        <v>22</v>
      </c>
      <c r="M9861">
        <v>103000</v>
      </c>
      <c r="O9861" t="s">
        <v>12891</v>
      </c>
      <c r="P9861" t="s">
        <v>12892</v>
      </c>
    </row>
    <row r="9862" spans="1:16" x14ac:dyDescent="0.25">
      <c r="A9862" t="s">
        <v>0</v>
      </c>
      <c r="B9862" t="s">
        <v>12703</v>
      </c>
      <c r="C9862" t="s">
        <v>276</v>
      </c>
      <c r="D9862" t="s">
        <v>2208</v>
      </c>
      <c r="E9862" t="s">
        <v>20</v>
      </c>
      <c r="F9862" t="b">
        <v>0</v>
      </c>
      <c r="G9862" t="s">
        <v>30</v>
      </c>
      <c r="H9862" s="4">
        <v>45790.959143518521</v>
      </c>
      <c r="I9862" t="b">
        <v>0</v>
      </c>
      <c r="J9862" t="b">
        <v>1</v>
      </c>
      <c r="K9862" t="s">
        <v>24</v>
      </c>
      <c r="L9862" t="s">
        <v>22</v>
      </c>
      <c r="M9862">
        <v>171058</v>
      </c>
      <c r="O9862" t="s">
        <v>800</v>
      </c>
      <c r="P9862" t="s">
        <v>12893</v>
      </c>
    </row>
    <row r="9863" spans="1:16" x14ac:dyDescent="0.25">
      <c r="A9863" t="s">
        <v>0</v>
      </c>
      <c r="B9863" t="s">
        <v>7217</v>
      </c>
      <c r="C9863" t="s">
        <v>64</v>
      </c>
      <c r="D9863" t="s">
        <v>3956</v>
      </c>
      <c r="E9863" t="s">
        <v>34</v>
      </c>
      <c r="F9863" t="b">
        <v>0</v>
      </c>
      <c r="G9863" t="s">
        <v>52</v>
      </c>
      <c r="H9863" s="4">
        <v>45790.959236111114</v>
      </c>
      <c r="I9863" t="b">
        <v>1</v>
      </c>
      <c r="J9863" t="b">
        <v>1</v>
      </c>
      <c r="K9863" t="s">
        <v>24</v>
      </c>
      <c r="L9863" t="s">
        <v>36</v>
      </c>
      <c r="N9863">
        <v>19.579999923706051</v>
      </c>
      <c r="O9863" t="s">
        <v>12894</v>
      </c>
      <c r="P9863" t="s">
        <v>12895</v>
      </c>
    </row>
    <row r="9864" spans="1:16" x14ac:dyDescent="0.25">
      <c r="A9864" t="s">
        <v>1</v>
      </c>
      <c r="B9864" t="s">
        <v>12896</v>
      </c>
      <c r="C9864" t="s">
        <v>969</v>
      </c>
      <c r="D9864" t="s">
        <v>3828</v>
      </c>
      <c r="E9864" t="s">
        <v>51</v>
      </c>
      <c r="F9864" t="b">
        <v>0</v>
      </c>
      <c r="G9864" t="s">
        <v>41</v>
      </c>
      <c r="H9864" s="4">
        <v>45790.959444444437</v>
      </c>
      <c r="I9864" t="b">
        <v>0</v>
      </c>
      <c r="J9864" t="b">
        <v>0</v>
      </c>
      <c r="K9864" t="s">
        <v>24</v>
      </c>
      <c r="L9864" t="s">
        <v>22</v>
      </c>
      <c r="M9864">
        <v>163199</v>
      </c>
      <c r="O9864" t="s">
        <v>12897</v>
      </c>
      <c r="P9864" t="s">
        <v>12898</v>
      </c>
    </row>
    <row r="9865" spans="1:16" x14ac:dyDescent="0.25">
      <c r="A9865" t="s">
        <v>2</v>
      </c>
      <c r="B9865" t="s">
        <v>2</v>
      </c>
      <c r="C9865" t="s">
        <v>1523</v>
      </c>
      <c r="D9865" t="s">
        <v>3972</v>
      </c>
      <c r="E9865" t="s">
        <v>20</v>
      </c>
      <c r="F9865" t="b">
        <v>0</v>
      </c>
      <c r="G9865" t="s">
        <v>27</v>
      </c>
      <c r="H9865" s="4">
        <v>45790.960046296299</v>
      </c>
      <c r="I9865" t="b">
        <v>0</v>
      </c>
      <c r="J9865" t="b">
        <v>0</v>
      </c>
      <c r="K9865" t="s">
        <v>24</v>
      </c>
      <c r="L9865" t="s">
        <v>22</v>
      </c>
      <c r="M9865">
        <v>100000</v>
      </c>
      <c r="O9865" t="s">
        <v>1961</v>
      </c>
      <c r="P9865" t="s">
        <v>7062</v>
      </c>
    </row>
    <row r="9866" spans="1:16" x14ac:dyDescent="0.25">
      <c r="A9866" t="s">
        <v>0</v>
      </c>
      <c r="B9866" t="s">
        <v>12899</v>
      </c>
      <c r="C9866" t="s">
        <v>203</v>
      </c>
      <c r="D9866" t="s">
        <v>3972</v>
      </c>
      <c r="E9866" t="s">
        <v>20</v>
      </c>
      <c r="F9866" t="b">
        <v>0</v>
      </c>
      <c r="G9866" t="s">
        <v>23</v>
      </c>
      <c r="H9866" s="4">
        <v>45790.995439814818</v>
      </c>
      <c r="I9866" t="b">
        <v>0</v>
      </c>
      <c r="J9866" t="b">
        <v>1</v>
      </c>
      <c r="K9866" t="s">
        <v>24</v>
      </c>
      <c r="L9866" t="s">
        <v>36</v>
      </c>
      <c r="N9866">
        <v>65.5</v>
      </c>
      <c r="O9866" t="s">
        <v>4343</v>
      </c>
    </row>
    <row r="9867" spans="1:16" x14ac:dyDescent="0.25">
      <c r="A9867" t="s">
        <v>0</v>
      </c>
      <c r="B9867" t="s">
        <v>12900</v>
      </c>
      <c r="C9867" t="s">
        <v>614</v>
      </c>
      <c r="D9867" t="s">
        <v>12901</v>
      </c>
      <c r="E9867" t="s">
        <v>34</v>
      </c>
      <c r="F9867" t="b">
        <v>0</v>
      </c>
      <c r="G9867" t="s">
        <v>23</v>
      </c>
      <c r="H9867" s="4">
        <v>45790.995520833327</v>
      </c>
      <c r="I9867" t="b">
        <v>0</v>
      </c>
      <c r="J9867" t="b">
        <v>0</v>
      </c>
      <c r="K9867" t="s">
        <v>24</v>
      </c>
      <c r="L9867" t="s">
        <v>22</v>
      </c>
      <c r="M9867">
        <v>67500</v>
      </c>
      <c r="O9867" t="s">
        <v>12902</v>
      </c>
      <c r="P9867" t="s">
        <v>12903</v>
      </c>
    </row>
    <row r="9868" spans="1:16" x14ac:dyDescent="0.25">
      <c r="A9868" t="s">
        <v>0</v>
      </c>
      <c r="B9868" t="s">
        <v>397</v>
      </c>
      <c r="C9868" t="s">
        <v>3716</v>
      </c>
      <c r="D9868" t="s">
        <v>3828</v>
      </c>
      <c r="E9868" t="s">
        <v>20</v>
      </c>
      <c r="F9868" t="b">
        <v>0</v>
      </c>
      <c r="G9868" t="s">
        <v>35</v>
      </c>
      <c r="H9868" s="4">
        <v>45791.000520833331</v>
      </c>
      <c r="I9868" t="b">
        <v>1</v>
      </c>
      <c r="J9868" t="b">
        <v>0</v>
      </c>
      <c r="K9868" t="s">
        <v>24</v>
      </c>
      <c r="L9868" t="s">
        <v>22</v>
      </c>
      <c r="M9868">
        <v>122000</v>
      </c>
      <c r="O9868" t="s">
        <v>12904</v>
      </c>
      <c r="P9868" t="s">
        <v>871</v>
      </c>
    </row>
    <row r="9869" spans="1:16" x14ac:dyDescent="0.25">
      <c r="A9869" t="s">
        <v>28</v>
      </c>
      <c r="B9869" t="s">
        <v>12905</v>
      </c>
      <c r="C9869" t="s">
        <v>151</v>
      </c>
      <c r="D9869" t="s">
        <v>4099</v>
      </c>
      <c r="E9869" t="s">
        <v>20</v>
      </c>
      <c r="F9869" t="b">
        <v>0</v>
      </c>
      <c r="G9869" t="s">
        <v>30</v>
      </c>
      <c r="H9869" s="4">
        <v>45791.001273148147</v>
      </c>
      <c r="I9869" t="b">
        <v>0</v>
      </c>
      <c r="J9869" t="b">
        <v>1</v>
      </c>
      <c r="K9869" t="s">
        <v>24</v>
      </c>
      <c r="L9869" t="s">
        <v>22</v>
      </c>
      <c r="M9869">
        <v>175000</v>
      </c>
      <c r="O9869" t="s">
        <v>950</v>
      </c>
      <c r="P9869" t="s">
        <v>12906</v>
      </c>
    </row>
    <row r="9870" spans="1:16" x14ac:dyDescent="0.25">
      <c r="A9870" t="s">
        <v>2</v>
      </c>
      <c r="B9870" t="s">
        <v>2960</v>
      </c>
      <c r="C9870" t="s">
        <v>3852</v>
      </c>
      <c r="D9870" t="s">
        <v>5534</v>
      </c>
      <c r="E9870" t="s">
        <v>20</v>
      </c>
      <c r="F9870" t="b">
        <v>0</v>
      </c>
      <c r="G9870" t="s">
        <v>27</v>
      </c>
      <c r="H9870" s="4">
        <v>45791.001527777778</v>
      </c>
      <c r="I9870" t="b">
        <v>1</v>
      </c>
      <c r="J9870" t="b">
        <v>0</v>
      </c>
      <c r="K9870" t="s">
        <v>24</v>
      </c>
      <c r="L9870" t="s">
        <v>22</v>
      </c>
      <c r="M9870">
        <v>88582</v>
      </c>
      <c r="O9870" t="s">
        <v>3370</v>
      </c>
      <c r="P9870" t="s">
        <v>12803</v>
      </c>
    </row>
    <row r="9871" spans="1:16" x14ac:dyDescent="0.25">
      <c r="A9871" t="s">
        <v>191</v>
      </c>
      <c r="B9871" t="s">
        <v>12907</v>
      </c>
      <c r="C9871" t="s">
        <v>12908</v>
      </c>
      <c r="D9871" t="s">
        <v>5914</v>
      </c>
      <c r="E9871" t="s">
        <v>20</v>
      </c>
      <c r="F9871" t="b">
        <v>0</v>
      </c>
      <c r="G9871" t="s">
        <v>35</v>
      </c>
      <c r="H9871" s="4">
        <v>45791.003958333327</v>
      </c>
      <c r="I9871" t="b">
        <v>0</v>
      </c>
      <c r="J9871" t="b">
        <v>1</v>
      </c>
      <c r="K9871" t="s">
        <v>24</v>
      </c>
      <c r="L9871" t="s">
        <v>22</v>
      </c>
      <c r="M9871">
        <v>193000</v>
      </c>
      <c r="O9871" t="s">
        <v>2768</v>
      </c>
      <c r="P9871" t="s">
        <v>6749</v>
      </c>
    </row>
    <row r="9872" spans="1:16" x14ac:dyDescent="0.25">
      <c r="A9872" t="s">
        <v>28</v>
      </c>
      <c r="B9872" t="s">
        <v>12909</v>
      </c>
      <c r="C9872" t="s">
        <v>39</v>
      </c>
      <c r="D9872" t="s">
        <v>3972</v>
      </c>
      <c r="E9872" t="s">
        <v>20</v>
      </c>
      <c r="F9872" t="b">
        <v>1</v>
      </c>
      <c r="G9872" t="s">
        <v>106</v>
      </c>
      <c r="H9872" s="4">
        <v>45791.007326388892</v>
      </c>
      <c r="I9872" t="b">
        <v>0</v>
      </c>
      <c r="J9872" t="b">
        <v>0</v>
      </c>
      <c r="K9872" t="s">
        <v>106</v>
      </c>
      <c r="L9872" t="s">
        <v>36</v>
      </c>
      <c r="N9872">
        <v>30</v>
      </c>
      <c r="O9872" t="s">
        <v>7412</v>
      </c>
      <c r="P9872" t="s">
        <v>1629</v>
      </c>
    </row>
    <row r="9873" spans="1:16" x14ac:dyDescent="0.25">
      <c r="A9873" t="s">
        <v>2</v>
      </c>
      <c r="B9873" t="s">
        <v>12910</v>
      </c>
      <c r="C9873" t="s">
        <v>1163</v>
      </c>
      <c r="D9873" t="s">
        <v>3828</v>
      </c>
      <c r="E9873" t="s">
        <v>20</v>
      </c>
      <c r="F9873" t="b">
        <v>0</v>
      </c>
      <c r="G9873" t="s">
        <v>27</v>
      </c>
      <c r="H9873" s="4">
        <v>45791.08489583333</v>
      </c>
      <c r="I9873" t="b">
        <v>0</v>
      </c>
      <c r="J9873" t="b">
        <v>1</v>
      </c>
      <c r="K9873" t="s">
        <v>24</v>
      </c>
      <c r="L9873" t="s">
        <v>22</v>
      </c>
      <c r="M9873">
        <v>121600</v>
      </c>
      <c r="O9873" t="s">
        <v>86</v>
      </c>
      <c r="P9873" t="s">
        <v>12911</v>
      </c>
    </row>
    <row r="9874" spans="1:16" x14ac:dyDescent="0.25">
      <c r="A9874" t="s">
        <v>89</v>
      </c>
      <c r="B9874" t="s">
        <v>12912</v>
      </c>
      <c r="C9874" t="s">
        <v>203</v>
      </c>
      <c r="D9874" t="s">
        <v>3972</v>
      </c>
      <c r="E9874" t="s">
        <v>51</v>
      </c>
      <c r="F9874" t="b">
        <v>0</v>
      </c>
      <c r="G9874" t="s">
        <v>35</v>
      </c>
      <c r="H9874" s="4">
        <v>45791.087581018517</v>
      </c>
      <c r="I9874" t="b">
        <v>1</v>
      </c>
      <c r="J9874" t="b">
        <v>0</v>
      </c>
      <c r="K9874" t="s">
        <v>24</v>
      </c>
      <c r="L9874" t="s">
        <v>36</v>
      </c>
      <c r="N9874">
        <v>77.5</v>
      </c>
      <c r="O9874" t="s">
        <v>741</v>
      </c>
      <c r="P9874" t="s">
        <v>12913</v>
      </c>
    </row>
    <row r="9875" spans="1:16" x14ac:dyDescent="0.25">
      <c r="A9875" t="s">
        <v>2</v>
      </c>
      <c r="B9875" t="s">
        <v>12914</v>
      </c>
      <c r="C9875" t="s">
        <v>292</v>
      </c>
      <c r="D9875" t="s">
        <v>2208</v>
      </c>
      <c r="E9875" t="s">
        <v>20</v>
      </c>
      <c r="F9875" t="b">
        <v>0</v>
      </c>
      <c r="G9875" t="s">
        <v>30</v>
      </c>
      <c r="H9875" s="4">
        <v>45791.129374999997</v>
      </c>
      <c r="I9875" t="b">
        <v>1</v>
      </c>
      <c r="J9875" t="b">
        <v>1</v>
      </c>
      <c r="K9875" t="s">
        <v>24</v>
      </c>
      <c r="L9875" t="s">
        <v>36</v>
      </c>
      <c r="N9875">
        <v>41.345001220703118</v>
      </c>
      <c r="O9875" t="s">
        <v>3104</v>
      </c>
    </row>
    <row r="9876" spans="1:16" x14ac:dyDescent="0.25">
      <c r="A9876" t="s">
        <v>0</v>
      </c>
      <c r="B9876" t="s">
        <v>12915</v>
      </c>
      <c r="C9876" t="s">
        <v>2500</v>
      </c>
      <c r="D9876" t="s">
        <v>1214</v>
      </c>
      <c r="E9876" t="s">
        <v>20</v>
      </c>
      <c r="F9876" t="b">
        <v>0</v>
      </c>
      <c r="G9876" t="s">
        <v>41</v>
      </c>
      <c r="H9876" s="4">
        <v>45791.25037037037</v>
      </c>
      <c r="I9876" t="b">
        <v>1</v>
      </c>
      <c r="J9876" t="b">
        <v>1</v>
      </c>
      <c r="K9876" t="s">
        <v>24</v>
      </c>
      <c r="L9876" t="s">
        <v>22</v>
      </c>
      <c r="M9876">
        <v>44750</v>
      </c>
      <c r="O9876" t="s">
        <v>1214</v>
      </c>
    </row>
    <row r="9877" spans="1:16" x14ac:dyDescent="0.25">
      <c r="A9877" t="s">
        <v>0</v>
      </c>
      <c r="B9877" t="s">
        <v>12916</v>
      </c>
      <c r="C9877" t="s">
        <v>517</v>
      </c>
      <c r="D9877" t="s">
        <v>3828</v>
      </c>
      <c r="E9877" t="s">
        <v>20</v>
      </c>
      <c r="F9877" t="b">
        <v>0</v>
      </c>
      <c r="G9877" t="s">
        <v>41</v>
      </c>
      <c r="H9877" s="4">
        <v>45791.25037037037</v>
      </c>
      <c r="I9877" t="b">
        <v>0</v>
      </c>
      <c r="J9877" t="b">
        <v>0</v>
      </c>
      <c r="K9877" t="s">
        <v>24</v>
      </c>
      <c r="L9877" t="s">
        <v>36</v>
      </c>
      <c r="N9877">
        <v>22.5</v>
      </c>
      <c r="O9877" t="s">
        <v>2468</v>
      </c>
      <c r="P9877" t="s">
        <v>943</v>
      </c>
    </row>
    <row r="9878" spans="1:16" x14ac:dyDescent="0.25">
      <c r="A9878" t="s">
        <v>0</v>
      </c>
      <c r="B9878" t="s">
        <v>743</v>
      </c>
      <c r="C9878" t="s">
        <v>2500</v>
      </c>
      <c r="D9878" t="s">
        <v>3383</v>
      </c>
      <c r="E9878" t="s">
        <v>20</v>
      </c>
      <c r="F9878" t="b">
        <v>0</v>
      </c>
      <c r="G9878" t="s">
        <v>41</v>
      </c>
      <c r="H9878" s="4">
        <v>45791.251273148147</v>
      </c>
      <c r="I9878" t="b">
        <v>0</v>
      </c>
      <c r="J9878" t="b">
        <v>0</v>
      </c>
      <c r="K9878" t="s">
        <v>24</v>
      </c>
      <c r="L9878" t="s">
        <v>22</v>
      </c>
      <c r="M9878">
        <v>110000</v>
      </c>
      <c r="O9878" t="s">
        <v>12917</v>
      </c>
      <c r="P9878" t="s">
        <v>12918</v>
      </c>
    </row>
    <row r="9879" spans="1:16" x14ac:dyDescent="0.25">
      <c r="A9879" t="s">
        <v>0</v>
      </c>
      <c r="B9879" t="s">
        <v>0</v>
      </c>
      <c r="C9879" t="s">
        <v>84</v>
      </c>
      <c r="D9879" t="s">
        <v>3972</v>
      </c>
      <c r="E9879" t="s">
        <v>20</v>
      </c>
      <c r="F9879" t="b">
        <v>0</v>
      </c>
      <c r="G9879" t="s">
        <v>41</v>
      </c>
      <c r="H9879" s="4">
        <v>45791.251319444447</v>
      </c>
      <c r="I9879" t="b">
        <v>0</v>
      </c>
      <c r="J9879" t="b">
        <v>0</v>
      </c>
      <c r="K9879" t="s">
        <v>24</v>
      </c>
      <c r="L9879" t="s">
        <v>36</v>
      </c>
      <c r="N9879">
        <v>23</v>
      </c>
      <c r="O9879" t="s">
        <v>74</v>
      </c>
      <c r="P9879" t="s">
        <v>496</v>
      </c>
    </row>
    <row r="9880" spans="1:16" x14ac:dyDescent="0.25">
      <c r="A9880" t="s">
        <v>2</v>
      </c>
      <c r="B9880" t="s">
        <v>12231</v>
      </c>
      <c r="C9880" t="s">
        <v>808</v>
      </c>
      <c r="D9880" t="s">
        <v>7743</v>
      </c>
      <c r="E9880" t="s">
        <v>20</v>
      </c>
      <c r="F9880" t="b">
        <v>0</v>
      </c>
      <c r="G9880" t="s">
        <v>41</v>
      </c>
      <c r="H9880" s="4">
        <v>45791.253321759257</v>
      </c>
      <c r="I9880" t="b">
        <v>1</v>
      </c>
      <c r="J9880" t="b">
        <v>0</v>
      </c>
      <c r="K9880" t="s">
        <v>24</v>
      </c>
      <c r="L9880" t="s">
        <v>22</v>
      </c>
      <c r="M9880">
        <v>210000</v>
      </c>
      <c r="O9880" t="s">
        <v>1085</v>
      </c>
      <c r="P9880" t="s">
        <v>12232</v>
      </c>
    </row>
    <row r="9881" spans="1:16" x14ac:dyDescent="0.25">
      <c r="A9881" t="s">
        <v>2</v>
      </c>
      <c r="B9881" t="s">
        <v>12919</v>
      </c>
      <c r="C9881" t="s">
        <v>3737</v>
      </c>
      <c r="D9881" t="s">
        <v>3969</v>
      </c>
      <c r="E9881" t="s">
        <v>20</v>
      </c>
      <c r="F9881" t="b">
        <v>0</v>
      </c>
      <c r="G9881" t="s">
        <v>52</v>
      </c>
      <c r="H9881" s="4">
        <v>45791.253622685188</v>
      </c>
      <c r="I9881" t="b">
        <v>0</v>
      </c>
      <c r="J9881" t="b">
        <v>1</v>
      </c>
      <c r="K9881" t="s">
        <v>24</v>
      </c>
      <c r="L9881" t="s">
        <v>22</v>
      </c>
      <c r="M9881">
        <v>127050</v>
      </c>
      <c r="O9881" t="s">
        <v>7651</v>
      </c>
      <c r="P9881" t="s">
        <v>338</v>
      </c>
    </row>
    <row r="9882" spans="1:16" x14ac:dyDescent="0.25">
      <c r="A9882" t="s">
        <v>2</v>
      </c>
      <c r="B9882" t="s">
        <v>12920</v>
      </c>
      <c r="C9882" t="s">
        <v>39</v>
      </c>
      <c r="D9882" t="s">
        <v>3600</v>
      </c>
      <c r="E9882" t="s">
        <v>20</v>
      </c>
      <c r="F9882" t="b">
        <v>1</v>
      </c>
      <c r="G9882" t="s">
        <v>52</v>
      </c>
      <c r="H9882" s="4">
        <v>45791.253622685188</v>
      </c>
      <c r="I9882" t="b">
        <v>0</v>
      </c>
      <c r="J9882" t="b">
        <v>1</v>
      </c>
      <c r="K9882" t="s">
        <v>24</v>
      </c>
      <c r="L9882" t="s">
        <v>22</v>
      </c>
      <c r="M9882">
        <v>170760</v>
      </c>
      <c r="O9882" t="s">
        <v>402</v>
      </c>
    </row>
    <row r="9883" spans="1:16" x14ac:dyDescent="0.25">
      <c r="A9883" t="s">
        <v>2</v>
      </c>
      <c r="B9883" t="s">
        <v>12921</v>
      </c>
      <c r="C9883" t="s">
        <v>870</v>
      </c>
      <c r="D9883" t="s">
        <v>4761</v>
      </c>
      <c r="E9883" t="s">
        <v>20</v>
      </c>
      <c r="F9883" t="b">
        <v>0</v>
      </c>
      <c r="G9883" t="s">
        <v>870</v>
      </c>
      <c r="H9883" s="4">
        <v>45791.258958333332</v>
      </c>
      <c r="I9883" t="b">
        <v>1</v>
      </c>
      <c r="J9883" t="b">
        <v>0</v>
      </c>
      <c r="K9883" t="s">
        <v>870</v>
      </c>
      <c r="L9883" t="s">
        <v>22</v>
      </c>
      <c r="M9883">
        <v>72800</v>
      </c>
      <c r="O9883" t="s">
        <v>10130</v>
      </c>
      <c r="P9883" t="s">
        <v>12922</v>
      </c>
    </row>
    <row r="9884" spans="1:16" x14ac:dyDescent="0.25">
      <c r="A9884" t="s">
        <v>0</v>
      </c>
      <c r="B9884" t="s">
        <v>4659</v>
      </c>
      <c r="C9884" t="s">
        <v>1532</v>
      </c>
      <c r="D9884" t="s">
        <v>4658</v>
      </c>
      <c r="E9884" t="s">
        <v>20</v>
      </c>
      <c r="F9884" t="b">
        <v>0</v>
      </c>
      <c r="G9884" t="s">
        <v>1532</v>
      </c>
      <c r="H9884" s="4">
        <v>45791.279953703714</v>
      </c>
      <c r="I9884" t="b">
        <v>1</v>
      </c>
      <c r="J9884" t="b">
        <v>0</v>
      </c>
      <c r="K9884" t="s">
        <v>1532</v>
      </c>
      <c r="L9884" t="s">
        <v>22</v>
      </c>
      <c r="M9884">
        <v>50000</v>
      </c>
      <c r="O9884" t="s">
        <v>1533</v>
      </c>
      <c r="P9884" t="s">
        <v>204</v>
      </c>
    </row>
    <row r="9885" spans="1:16" x14ac:dyDescent="0.25">
      <c r="A9885" t="s">
        <v>1</v>
      </c>
      <c r="B9885" t="s">
        <v>12923</v>
      </c>
      <c r="C9885" t="s">
        <v>680</v>
      </c>
      <c r="D9885" t="s">
        <v>3969</v>
      </c>
      <c r="E9885" t="s">
        <v>20</v>
      </c>
      <c r="F9885" t="b">
        <v>0</v>
      </c>
      <c r="G9885" t="s">
        <v>41</v>
      </c>
      <c r="H9885" s="4">
        <v>45791.292939814812</v>
      </c>
      <c r="I9885" t="b">
        <v>0</v>
      </c>
      <c r="J9885" t="b">
        <v>1</v>
      </c>
      <c r="K9885" t="s">
        <v>24</v>
      </c>
      <c r="L9885" t="s">
        <v>22</v>
      </c>
      <c r="M9885">
        <v>155000</v>
      </c>
      <c r="O9885" t="s">
        <v>12924</v>
      </c>
      <c r="P9885" t="s">
        <v>12925</v>
      </c>
    </row>
    <row r="9886" spans="1:16" x14ac:dyDescent="0.25">
      <c r="A9886" t="s">
        <v>2</v>
      </c>
      <c r="B9886" t="s">
        <v>12926</v>
      </c>
      <c r="C9886" t="s">
        <v>155</v>
      </c>
      <c r="D9886" t="s">
        <v>3969</v>
      </c>
      <c r="E9886" t="s">
        <v>20</v>
      </c>
      <c r="F9886" t="b">
        <v>0</v>
      </c>
      <c r="G9886" t="s">
        <v>27</v>
      </c>
      <c r="H9886" s="4">
        <v>45791.293611111112</v>
      </c>
      <c r="I9886" t="b">
        <v>0</v>
      </c>
      <c r="J9886" t="b">
        <v>1</v>
      </c>
      <c r="K9886" t="s">
        <v>24</v>
      </c>
      <c r="L9886" t="s">
        <v>22</v>
      </c>
      <c r="M9886">
        <v>135000</v>
      </c>
      <c r="O9886" t="s">
        <v>12927</v>
      </c>
      <c r="P9886" t="s">
        <v>12928</v>
      </c>
    </row>
    <row r="9887" spans="1:16" x14ac:dyDescent="0.25">
      <c r="A9887" t="s">
        <v>2</v>
      </c>
      <c r="B9887" t="s">
        <v>2</v>
      </c>
      <c r="C9887" t="s">
        <v>12929</v>
      </c>
      <c r="D9887" t="s">
        <v>3972</v>
      </c>
      <c r="E9887" t="s">
        <v>20</v>
      </c>
      <c r="F9887" t="b">
        <v>0</v>
      </c>
      <c r="G9887" t="s">
        <v>27</v>
      </c>
      <c r="H9887" s="4">
        <v>45791.293773148151</v>
      </c>
      <c r="I9887" t="b">
        <v>0</v>
      </c>
      <c r="J9887" t="b">
        <v>1</v>
      </c>
      <c r="K9887" t="s">
        <v>24</v>
      </c>
      <c r="L9887" t="s">
        <v>22</v>
      </c>
      <c r="M9887">
        <v>135000</v>
      </c>
      <c r="O9887" t="s">
        <v>12930</v>
      </c>
      <c r="P9887" t="s">
        <v>12931</v>
      </c>
    </row>
    <row r="9888" spans="1:16" x14ac:dyDescent="0.25">
      <c r="A9888" t="s">
        <v>139</v>
      </c>
      <c r="B9888" t="s">
        <v>4117</v>
      </c>
      <c r="C9888" t="s">
        <v>39</v>
      </c>
      <c r="D9888" t="s">
        <v>7433</v>
      </c>
      <c r="E9888" t="s">
        <v>20</v>
      </c>
      <c r="F9888" t="b">
        <v>1</v>
      </c>
      <c r="G9888" t="s">
        <v>4067</v>
      </c>
      <c r="H9888" s="4">
        <v>45791.294062499997</v>
      </c>
      <c r="I9888" t="b">
        <v>0</v>
      </c>
      <c r="J9888" t="b">
        <v>1</v>
      </c>
      <c r="L9888" t="s">
        <v>22</v>
      </c>
      <c r="M9888">
        <v>98600</v>
      </c>
      <c r="O9888" t="s">
        <v>3101</v>
      </c>
    </row>
    <row r="9889" spans="1:16" x14ac:dyDescent="0.25">
      <c r="A9889" t="s">
        <v>2</v>
      </c>
      <c r="B9889" t="s">
        <v>9421</v>
      </c>
      <c r="C9889" t="s">
        <v>49</v>
      </c>
      <c r="D9889" t="s">
        <v>2208</v>
      </c>
      <c r="E9889" t="s">
        <v>20</v>
      </c>
      <c r="F9889" t="b">
        <v>0</v>
      </c>
      <c r="G9889" t="s">
        <v>35</v>
      </c>
      <c r="H9889" s="4">
        <v>45791.294675925928</v>
      </c>
      <c r="I9889" t="b">
        <v>0</v>
      </c>
      <c r="J9889" t="b">
        <v>1</v>
      </c>
      <c r="K9889" t="s">
        <v>24</v>
      </c>
      <c r="L9889" t="s">
        <v>22</v>
      </c>
      <c r="M9889">
        <v>98883</v>
      </c>
      <c r="O9889" t="s">
        <v>12932</v>
      </c>
      <c r="P9889" t="s">
        <v>9423</v>
      </c>
    </row>
    <row r="9890" spans="1:16" x14ac:dyDescent="0.25">
      <c r="A9890" t="s">
        <v>1</v>
      </c>
      <c r="B9890" t="s">
        <v>1</v>
      </c>
      <c r="C9890" t="s">
        <v>39</v>
      </c>
      <c r="D9890" t="s">
        <v>10642</v>
      </c>
      <c r="E9890" t="s">
        <v>20</v>
      </c>
      <c r="F9890" t="b">
        <v>1</v>
      </c>
      <c r="G9890" t="s">
        <v>9684</v>
      </c>
      <c r="H9890" s="4">
        <v>45791.313923611109</v>
      </c>
      <c r="I9890" t="b">
        <v>0</v>
      </c>
      <c r="J9890" t="b">
        <v>0</v>
      </c>
      <c r="K9890" t="s">
        <v>9684</v>
      </c>
      <c r="L9890" t="s">
        <v>22</v>
      </c>
      <c r="M9890">
        <v>170000</v>
      </c>
      <c r="O9890" t="s">
        <v>3663</v>
      </c>
      <c r="P9890" t="s">
        <v>3378</v>
      </c>
    </row>
    <row r="9891" spans="1:16" x14ac:dyDescent="0.25">
      <c r="A9891" t="s">
        <v>40</v>
      </c>
      <c r="B9891" t="s">
        <v>12933</v>
      </c>
      <c r="C9891" t="s">
        <v>166</v>
      </c>
      <c r="D9891" t="s">
        <v>2208</v>
      </c>
      <c r="E9891" t="s">
        <v>20</v>
      </c>
      <c r="F9891" t="b">
        <v>0</v>
      </c>
      <c r="G9891" t="s">
        <v>27</v>
      </c>
      <c r="H9891" s="4">
        <v>45791.376967592587</v>
      </c>
      <c r="I9891" t="b">
        <v>1</v>
      </c>
      <c r="J9891" t="b">
        <v>0</v>
      </c>
      <c r="K9891" t="s">
        <v>24</v>
      </c>
      <c r="L9891" t="s">
        <v>22</v>
      </c>
      <c r="M9891">
        <v>163000</v>
      </c>
      <c r="O9891" t="s">
        <v>697</v>
      </c>
      <c r="P9891" t="s">
        <v>12934</v>
      </c>
    </row>
    <row r="9892" spans="1:16" x14ac:dyDescent="0.25">
      <c r="A9892" t="s">
        <v>25</v>
      </c>
      <c r="B9892" t="s">
        <v>1577</v>
      </c>
      <c r="C9892" t="s">
        <v>167</v>
      </c>
      <c r="D9892" t="s">
        <v>3956</v>
      </c>
      <c r="E9892" t="s">
        <v>34</v>
      </c>
      <c r="F9892" t="b">
        <v>0</v>
      </c>
      <c r="G9892" t="s">
        <v>35</v>
      </c>
      <c r="H9892" s="4">
        <v>45791.417395833327</v>
      </c>
      <c r="I9892" t="b">
        <v>0</v>
      </c>
      <c r="J9892" t="b">
        <v>1</v>
      </c>
      <c r="K9892" t="s">
        <v>24</v>
      </c>
      <c r="L9892" t="s">
        <v>36</v>
      </c>
      <c r="N9892">
        <v>81</v>
      </c>
      <c r="O9892" t="s">
        <v>2036</v>
      </c>
      <c r="P9892" t="s">
        <v>2852</v>
      </c>
    </row>
    <row r="9893" spans="1:16" x14ac:dyDescent="0.25">
      <c r="A9893" t="s">
        <v>25</v>
      </c>
      <c r="B9893" t="s">
        <v>12935</v>
      </c>
      <c r="C9893" t="s">
        <v>276</v>
      </c>
      <c r="D9893" t="s">
        <v>4092</v>
      </c>
      <c r="E9893" t="s">
        <v>51</v>
      </c>
      <c r="F9893" t="b">
        <v>0</v>
      </c>
      <c r="G9893" t="s">
        <v>30</v>
      </c>
      <c r="H9893" s="4">
        <v>45791.417569444442</v>
      </c>
      <c r="I9893" t="b">
        <v>0</v>
      </c>
      <c r="J9893" t="b">
        <v>1</v>
      </c>
      <c r="K9893" t="s">
        <v>24</v>
      </c>
      <c r="L9893" t="s">
        <v>36</v>
      </c>
      <c r="N9893">
        <v>33</v>
      </c>
      <c r="O9893" t="s">
        <v>2083</v>
      </c>
      <c r="P9893" t="s">
        <v>8506</v>
      </c>
    </row>
    <row r="9894" spans="1:16" x14ac:dyDescent="0.25">
      <c r="A9894" t="s">
        <v>40</v>
      </c>
      <c r="B9894" t="s">
        <v>12936</v>
      </c>
      <c r="C9894" t="s">
        <v>39</v>
      </c>
      <c r="D9894" t="s">
        <v>4092</v>
      </c>
      <c r="E9894" t="s">
        <v>20</v>
      </c>
      <c r="F9894" t="b">
        <v>1</v>
      </c>
      <c r="G9894" t="s">
        <v>27</v>
      </c>
      <c r="H9894" s="4">
        <v>45791.418541666673</v>
      </c>
      <c r="I9894" t="b">
        <v>0</v>
      </c>
      <c r="J9894" t="b">
        <v>1</v>
      </c>
      <c r="K9894" t="s">
        <v>24</v>
      </c>
      <c r="L9894" t="s">
        <v>36</v>
      </c>
      <c r="N9894">
        <v>45</v>
      </c>
      <c r="O9894" t="s">
        <v>220</v>
      </c>
      <c r="P9894" t="s">
        <v>221</v>
      </c>
    </row>
    <row r="9895" spans="1:16" x14ac:dyDescent="0.25">
      <c r="A9895" t="s">
        <v>2</v>
      </c>
      <c r="B9895" t="s">
        <v>506</v>
      </c>
      <c r="C9895" t="s">
        <v>293</v>
      </c>
      <c r="D9895" t="s">
        <v>2208</v>
      </c>
      <c r="E9895" t="s">
        <v>34</v>
      </c>
      <c r="F9895" t="b">
        <v>0</v>
      </c>
      <c r="G9895" t="s">
        <v>27</v>
      </c>
      <c r="H9895" s="4">
        <v>45791.418761574067</v>
      </c>
      <c r="I9895" t="b">
        <v>0</v>
      </c>
      <c r="J9895" t="b">
        <v>1</v>
      </c>
      <c r="K9895" t="s">
        <v>24</v>
      </c>
      <c r="L9895" t="s">
        <v>22</v>
      </c>
      <c r="M9895">
        <v>175500</v>
      </c>
      <c r="O9895" t="s">
        <v>428</v>
      </c>
      <c r="P9895" t="s">
        <v>8136</v>
      </c>
    </row>
    <row r="9896" spans="1:16" x14ac:dyDescent="0.25">
      <c r="A9896" t="s">
        <v>2</v>
      </c>
      <c r="B9896" t="s">
        <v>2378</v>
      </c>
      <c r="C9896" t="s">
        <v>12937</v>
      </c>
      <c r="D9896" t="s">
        <v>2208</v>
      </c>
      <c r="E9896" t="s">
        <v>34</v>
      </c>
      <c r="F9896" t="b">
        <v>0</v>
      </c>
      <c r="G9896" t="s">
        <v>27</v>
      </c>
      <c r="H9896" s="4">
        <v>45791.418796296297</v>
      </c>
      <c r="I9896" t="b">
        <v>0</v>
      </c>
      <c r="J9896" t="b">
        <v>1</v>
      </c>
      <c r="K9896" t="s">
        <v>24</v>
      </c>
      <c r="L9896" t="s">
        <v>22</v>
      </c>
      <c r="M9896">
        <v>195000</v>
      </c>
      <c r="O9896" t="s">
        <v>428</v>
      </c>
      <c r="P9896" t="s">
        <v>8137</v>
      </c>
    </row>
    <row r="9897" spans="1:16" x14ac:dyDescent="0.25">
      <c r="A9897" t="s">
        <v>2</v>
      </c>
      <c r="B9897" t="s">
        <v>4787</v>
      </c>
      <c r="C9897" t="s">
        <v>7312</v>
      </c>
      <c r="D9897" t="s">
        <v>2208</v>
      </c>
      <c r="E9897" t="s">
        <v>34</v>
      </c>
      <c r="F9897" t="b">
        <v>0</v>
      </c>
      <c r="G9897" t="s">
        <v>35</v>
      </c>
      <c r="H9897" s="4">
        <v>45791.419502314813</v>
      </c>
      <c r="I9897" t="b">
        <v>0</v>
      </c>
      <c r="J9897" t="b">
        <v>1</v>
      </c>
      <c r="K9897" t="s">
        <v>24</v>
      </c>
      <c r="L9897" t="s">
        <v>22</v>
      </c>
      <c r="M9897">
        <v>135000</v>
      </c>
      <c r="O9897" t="s">
        <v>428</v>
      </c>
      <c r="P9897" t="s">
        <v>4788</v>
      </c>
    </row>
    <row r="9898" spans="1:16" x14ac:dyDescent="0.25">
      <c r="A9898" t="s">
        <v>2</v>
      </c>
      <c r="B9898" t="s">
        <v>8313</v>
      </c>
      <c r="C9898" t="s">
        <v>2941</v>
      </c>
      <c r="D9898" t="s">
        <v>4327</v>
      </c>
      <c r="E9898" t="s">
        <v>20</v>
      </c>
      <c r="F9898" t="b">
        <v>0</v>
      </c>
      <c r="G9898" t="s">
        <v>27</v>
      </c>
      <c r="H9898" s="4">
        <v>45791.501944444448</v>
      </c>
      <c r="I9898" t="b">
        <v>0</v>
      </c>
      <c r="J9898" t="b">
        <v>1</v>
      </c>
      <c r="K9898" t="s">
        <v>24</v>
      </c>
      <c r="L9898" t="s">
        <v>22</v>
      </c>
      <c r="M9898">
        <v>237000</v>
      </c>
      <c r="O9898" t="s">
        <v>1642</v>
      </c>
      <c r="P9898" t="s">
        <v>8314</v>
      </c>
    </row>
    <row r="9899" spans="1:16" x14ac:dyDescent="0.25">
      <c r="A9899" t="s">
        <v>139</v>
      </c>
      <c r="B9899" t="s">
        <v>12938</v>
      </c>
      <c r="C9899" t="s">
        <v>298</v>
      </c>
      <c r="D9899" t="s">
        <v>4909</v>
      </c>
      <c r="E9899" t="s">
        <v>20</v>
      </c>
      <c r="F9899" t="b">
        <v>0</v>
      </c>
      <c r="G9899" t="s">
        <v>298</v>
      </c>
      <c r="H9899" s="4">
        <v>45791.507604166669</v>
      </c>
      <c r="I9899" t="b">
        <v>0</v>
      </c>
      <c r="J9899" t="b">
        <v>0</v>
      </c>
      <c r="K9899" t="s">
        <v>298</v>
      </c>
      <c r="L9899" t="s">
        <v>22</v>
      </c>
      <c r="M9899">
        <v>40000</v>
      </c>
      <c r="O9899" t="s">
        <v>6908</v>
      </c>
      <c r="P9899" t="s">
        <v>2771</v>
      </c>
    </row>
    <row r="9900" spans="1:16" x14ac:dyDescent="0.25">
      <c r="A9900" t="s">
        <v>2</v>
      </c>
      <c r="B9900" t="s">
        <v>12939</v>
      </c>
      <c r="C9900" t="s">
        <v>39</v>
      </c>
      <c r="D9900" t="s">
        <v>112</v>
      </c>
      <c r="E9900" t="s">
        <v>51</v>
      </c>
      <c r="F9900" t="b">
        <v>1</v>
      </c>
      <c r="G9900" t="s">
        <v>23</v>
      </c>
      <c r="H9900" s="4">
        <v>45791.512187499997</v>
      </c>
      <c r="I9900" t="b">
        <v>1</v>
      </c>
      <c r="J9900" t="b">
        <v>0</v>
      </c>
      <c r="K9900" t="s">
        <v>24</v>
      </c>
      <c r="L9900" t="s">
        <v>36</v>
      </c>
      <c r="N9900">
        <v>55</v>
      </c>
      <c r="O9900" t="s">
        <v>112</v>
      </c>
    </row>
    <row r="9901" spans="1:16" x14ac:dyDescent="0.25">
      <c r="A9901" t="s">
        <v>19</v>
      </c>
      <c r="B9901" t="s">
        <v>12940</v>
      </c>
      <c r="C9901" t="s">
        <v>372</v>
      </c>
      <c r="D9901" t="s">
        <v>3972</v>
      </c>
      <c r="E9901" t="s">
        <v>20</v>
      </c>
      <c r="F9901" t="b">
        <v>0</v>
      </c>
      <c r="G9901" t="s">
        <v>23</v>
      </c>
      <c r="H9901" s="4">
        <v>45791.512569444443</v>
      </c>
      <c r="I9901" t="b">
        <v>1</v>
      </c>
      <c r="J9901" t="b">
        <v>0</v>
      </c>
      <c r="K9901" t="s">
        <v>24</v>
      </c>
      <c r="L9901" t="s">
        <v>22</v>
      </c>
      <c r="M9901">
        <v>114516</v>
      </c>
      <c r="O9901" t="s">
        <v>554</v>
      </c>
    </row>
    <row r="9902" spans="1:16" x14ac:dyDescent="0.25">
      <c r="A9902" t="s">
        <v>2</v>
      </c>
      <c r="B9902" t="s">
        <v>5004</v>
      </c>
      <c r="C9902" t="s">
        <v>1291</v>
      </c>
      <c r="D9902" t="s">
        <v>3828</v>
      </c>
      <c r="E9902" t="s">
        <v>20</v>
      </c>
      <c r="F9902" t="b">
        <v>0</v>
      </c>
      <c r="G9902" t="s">
        <v>1247</v>
      </c>
      <c r="H9902" s="4">
        <v>45791.531747685192</v>
      </c>
      <c r="I9902" t="b">
        <v>0</v>
      </c>
      <c r="J9902" t="b">
        <v>0</v>
      </c>
      <c r="K9902" t="s">
        <v>1247</v>
      </c>
      <c r="L9902" t="s">
        <v>22</v>
      </c>
      <c r="M9902">
        <v>166000</v>
      </c>
      <c r="O9902" t="s">
        <v>5005</v>
      </c>
      <c r="P9902" t="s">
        <v>5006</v>
      </c>
    </row>
    <row r="9903" spans="1:16" x14ac:dyDescent="0.25">
      <c r="A9903" t="s">
        <v>1</v>
      </c>
      <c r="B9903" t="s">
        <v>6283</v>
      </c>
      <c r="C9903" t="s">
        <v>140</v>
      </c>
      <c r="D9903" t="s">
        <v>3972</v>
      </c>
      <c r="E9903" t="s">
        <v>20</v>
      </c>
      <c r="F9903" t="b">
        <v>0</v>
      </c>
      <c r="G9903" t="s">
        <v>35</v>
      </c>
      <c r="H9903" s="4">
        <v>45791.542453703703</v>
      </c>
      <c r="I9903" t="b">
        <v>0</v>
      </c>
      <c r="J9903" t="b">
        <v>1</v>
      </c>
      <c r="K9903" t="s">
        <v>24</v>
      </c>
      <c r="L9903" t="s">
        <v>22</v>
      </c>
      <c r="M9903">
        <v>152250</v>
      </c>
      <c r="O9903" t="s">
        <v>1172</v>
      </c>
      <c r="P9903" t="s">
        <v>6284</v>
      </c>
    </row>
    <row r="9904" spans="1:16" x14ac:dyDescent="0.25">
      <c r="A9904" t="s">
        <v>40</v>
      </c>
      <c r="B9904" t="s">
        <v>12941</v>
      </c>
      <c r="C9904" t="s">
        <v>108</v>
      </c>
      <c r="D9904" t="s">
        <v>3828</v>
      </c>
      <c r="E9904" t="s">
        <v>20</v>
      </c>
      <c r="F9904" t="b">
        <v>0</v>
      </c>
      <c r="G9904" t="s">
        <v>27</v>
      </c>
      <c r="H9904" s="4">
        <v>45791.543541666673</v>
      </c>
      <c r="I9904" t="b">
        <v>0</v>
      </c>
      <c r="J9904" t="b">
        <v>1</v>
      </c>
      <c r="K9904" t="s">
        <v>24</v>
      </c>
      <c r="L9904" t="s">
        <v>22</v>
      </c>
      <c r="M9904">
        <v>193000</v>
      </c>
      <c r="O9904" t="s">
        <v>5005</v>
      </c>
      <c r="P9904" t="s">
        <v>12942</v>
      </c>
    </row>
    <row r="9905" spans="1:16" x14ac:dyDescent="0.25">
      <c r="A9905" t="s">
        <v>191</v>
      </c>
      <c r="B9905" t="s">
        <v>12907</v>
      </c>
      <c r="C9905" t="s">
        <v>238</v>
      </c>
      <c r="D9905" t="s">
        <v>3828</v>
      </c>
      <c r="E9905" t="s">
        <v>20</v>
      </c>
      <c r="F9905" t="b">
        <v>0</v>
      </c>
      <c r="G9905" t="s">
        <v>27</v>
      </c>
      <c r="H9905" s="4">
        <v>45791.543576388889</v>
      </c>
      <c r="I9905" t="b">
        <v>0</v>
      </c>
      <c r="J9905" t="b">
        <v>1</v>
      </c>
      <c r="K9905" t="s">
        <v>24</v>
      </c>
      <c r="L9905" t="s">
        <v>22</v>
      </c>
      <c r="M9905">
        <v>193000</v>
      </c>
      <c r="O9905" t="s">
        <v>5005</v>
      </c>
      <c r="P9905" t="s">
        <v>6749</v>
      </c>
    </row>
    <row r="9906" spans="1:16" x14ac:dyDescent="0.25">
      <c r="A9906" t="s">
        <v>2</v>
      </c>
      <c r="B9906" t="s">
        <v>12943</v>
      </c>
      <c r="C9906" t="s">
        <v>386</v>
      </c>
      <c r="D9906" t="s">
        <v>3828</v>
      </c>
      <c r="E9906" t="s">
        <v>20</v>
      </c>
      <c r="F9906" t="b">
        <v>0</v>
      </c>
      <c r="G9906" t="s">
        <v>27</v>
      </c>
      <c r="H9906" s="4">
        <v>45791.543611111112</v>
      </c>
      <c r="I9906" t="b">
        <v>0</v>
      </c>
      <c r="J9906" t="b">
        <v>1</v>
      </c>
      <c r="K9906" t="s">
        <v>24</v>
      </c>
      <c r="L9906" t="s">
        <v>22</v>
      </c>
      <c r="M9906">
        <v>143000</v>
      </c>
      <c r="O9906" t="s">
        <v>5005</v>
      </c>
      <c r="P9906" t="s">
        <v>12942</v>
      </c>
    </row>
    <row r="9907" spans="1:16" x14ac:dyDescent="0.25">
      <c r="A9907" t="s">
        <v>2</v>
      </c>
      <c r="B9907" t="s">
        <v>8108</v>
      </c>
      <c r="C9907" t="s">
        <v>357</v>
      </c>
      <c r="D9907" t="s">
        <v>3828</v>
      </c>
      <c r="E9907" t="s">
        <v>20</v>
      </c>
      <c r="F9907" t="b">
        <v>0</v>
      </c>
      <c r="G9907" t="s">
        <v>27</v>
      </c>
      <c r="H9907" s="4">
        <v>45791.543796296297</v>
      </c>
      <c r="I9907" t="b">
        <v>0</v>
      </c>
      <c r="J9907" t="b">
        <v>1</v>
      </c>
      <c r="K9907" t="s">
        <v>24</v>
      </c>
      <c r="L9907" t="s">
        <v>22</v>
      </c>
      <c r="M9907">
        <v>166000</v>
      </c>
      <c r="O9907" t="s">
        <v>5005</v>
      </c>
      <c r="P9907" t="s">
        <v>5568</v>
      </c>
    </row>
    <row r="9908" spans="1:16" x14ac:dyDescent="0.25">
      <c r="A9908" t="s">
        <v>0</v>
      </c>
      <c r="B9908" t="s">
        <v>12944</v>
      </c>
      <c r="C9908" t="s">
        <v>608</v>
      </c>
      <c r="D9908" t="s">
        <v>3828</v>
      </c>
      <c r="E9908" t="s">
        <v>20</v>
      </c>
      <c r="F9908" t="b">
        <v>0</v>
      </c>
      <c r="G9908" t="s">
        <v>27</v>
      </c>
      <c r="H9908" s="4">
        <v>45791.583506944437</v>
      </c>
      <c r="I9908" t="b">
        <v>0</v>
      </c>
      <c r="J9908" t="b">
        <v>1</v>
      </c>
      <c r="K9908" t="s">
        <v>24</v>
      </c>
      <c r="L9908" t="s">
        <v>22</v>
      </c>
      <c r="M9908">
        <v>76250</v>
      </c>
      <c r="O9908" t="s">
        <v>12945</v>
      </c>
      <c r="P9908" t="s">
        <v>12946</v>
      </c>
    </row>
    <row r="9909" spans="1:16" x14ac:dyDescent="0.25">
      <c r="A9909" t="s">
        <v>0</v>
      </c>
      <c r="B9909" t="s">
        <v>3024</v>
      </c>
      <c r="C9909" t="s">
        <v>179</v>
      </c>
      <c r="D9909" t="s">
        <v>2208</v>
      </c>
      <c r="E9909" t="s">
        <v>20</v>
      </c>
      <c r="F9909" t="b">
        <v>0</v>
      </c>
      <c r="G9909" t="s">
        <v>27</v>
      </c>
      <c r="H9909" s="4">
        <v>45791.583622685182</v>
      </c>
      <c r="I9909" t="b">
        <v>1</v>
      </c>
      <c r="J9909" t="b">
        <v>1</v>
      </c>
      <c r="K9909" t="s">
        <v>24</v>
      </c>
      <c r="L9909" t="s">
        <v>22</v>
      </c>
      <c r="M9909">
        <v>157000</v>
      </c>
      <c r="O9909" t="s">
        <v>12947</v>
      </c>
      <c r="P9909" t="s">
        <v>2303</v>
      </c>
    </row>
    <row r="9910" spans="1:16" x14ac:dyDescent="0.25">
      <c r="A9910" t="s">
        <v>25</v>
      </c>
      <c r="B9910" t="s">
        <v>12948</v>
      </c>
      <c r="C9910" t="s">
        <v>465</v>
      </c>
      <c r="D9910" t="s">
        <v>3972</v>
      </c>
      <c r="E9910" t="s">
        <v>20</v>
      </c>
      <c r="F9910" t="b">
        <v>0</v>
      </c>
      <c r="G9910" t="s">
        <v>41</v>
      </c>
      <c r="H9910" s="4">
        <v>45791.583807870367</v>
      </c>
      <c r="I9910" t="b">
        <v>0</v>
      </c>
      <c r="J9910" t="b">
        <v>1</v>
      </c>
      <c r="K9910" t="s">
        <v>24</v>
      </c>
      <c r="L9910" t="s">
        <v>22</v>
      </c>
      <c r="M9910">
        <v>45760</v>
      </c>
      <c r="O9910" t="s">
        <v>1172</v>
      </c>
    </row>
    <row r="9911" spans="1:16" x14ac:dyDescent="0.25">
      <c r="A9911" t="s">
        <v>40</v>
      </c>
      <c r="B9911" t="s">
        <v>12949</v>
      </c>
      <c r="C9911" t="s">
        <v>283</v>
      </c>
      <c r="D9911" t="s">
        <v>3828</v>
      </c>
      <c r="E9911" t="s">
        <v>20</v>
      </c>
      <c r="F9911" t="b">
        <v>0</v>
      </c>
      <c r="G9911" t="s">
        <v>27</v>
      </c>
      <c r="H9911" s="4">
        <v>45791.585266203707</v>
      </c>
      <c r="I9911" t="b">
        <v>1</v>
      </c>
      <c r="J9911" t="b">
        <v>0</v>
      </c>
      <c r="K9911" t="s">
        <v>24</v>
      </c>
      <c r="L9911" t="s">
        <v>22</v>
      </c>
      <c r="M9911">
        <v>130000</v>
      </c>
      <c r="O9911" t="s">
        <v>10900</v>
      </c>
      <c r="P9911" t="s">
        <v>12950</v>
      </c>
    </row>
    <row r="9912" spans="1:16" x14ac:dyDescent="0.25">
      <c r="A9912" t="s">
        <v>1</v>
      </c>
      <c r="B9912" t="s">
        <v>3223</v>
      </c>
      <c r="C9912" t="s">
        <v>2280</v>
      </c>
      <c r="D9912" t="s">
        <v>3972</v>
      </c>
      <c r="E9912" t="s">
        <v>20</v>
      </c>
      <c r="F9912" t="b">
        <v>0</v>
      </c>
      <c r="G9912" t="s">
        <v>23</v>
      </c>
      <c r="H9912" s="4">
        <v>45791.59574074074</v>
      </c>
      <c r="I9912" t="b">
        <v>1</v>
      </c>
      <c r="J9912" t="b">
        <v>0</v>
      </c>
      <c r="K9912" t="s">
        <v>24</v>
      </c>
      <c r="L9912" t="s">
        <v>22</v>
      </c>
      <c r="M9912">
        <v>97500</v>
      </c>
      <c r="O9912" t="s">
        <v>12951</v>
      </c>
      <c r="P9912" t="s">
        <v>906</v>
      </c>
    </row>
    <row r="9913" spans="1:16" x14ac:dyDescent="0.25">
      <c r="A9913" t="s">
        <v>0</v>
      </c>
      <c r="B9913" t="s">
        <v>12952</v>
      </c>
      <c r="C9913" t="s">
        <v>985</v>
      </c>
      <c r="D9913" t="s">
        <v>4327</v>
      </c>
      <c r="E9913" t="s">
        <v>51</v>
      </c>
      <c r="F9913" t="b">
        <v>0</v>
      </c>
      <c r="G9913" t="s">
        <v>27</v>
      </c>
      <c r="H9913" s="4">
        <v>45791.625138888892</v>
      </c>
      <c r="I9913" t="b">
        <v>0</v>
      </c>
      <c r="J9913" t="b">
        <v>0</v>
      </c>
      <c r="K9913" t="s">
        <v>24</v>
      </c>
      <c r="L9913" t="s">
        <v>36</v>
      </c>
      <c r="N9913">
        <v>75</v>
      </c>
      <c r="O9913" t="s">
        <v>12953</v>
      </c>
      <c r="P9913" t="s">
        <v>1600</v>
      </c>
    </row>
    <row r="9914" spans="1:16" x14ac:dyDescent="0.25">
      <c r="A9914" t="s">
        <v>1</v>
      </c>
      <c r="B9914" t="s">
        <v>12954</v>
      </c>
      <c r="C9914" t="s">
        <v>213</v>
      </c>
      <c r="D9914" t="s">
        <v>12955</v>
      </c>
      <c r="E9914" t="s">
        <v>20</v>
      </c>
      <c r="F9914" t="b">
        <v>0</v>
      </c>
      <c r="G9914" t="s">
        <v>41</v>
      </c>
      <c r="H9914" s="4">
        <v>45791.626319444447</v>
      </c>
      <c r="I9914" t="b">
        <v>0</v>
      </c>
      <c r="J9914" t="b">
        <v>0</v>
      </c>
      <c r="K9914" t="s">
        <v>24</v>
      </c>
      <c r="L9914" t="s">
        <v>36</v>
      </c>
      <c r="N9914">
        <v>46.659999847412109</v>
      </c>
      <c r="O9914" t="s">
        <v>8552</v>
      </c>
      <c r="P9914" t="s">
        <v>12956</v>
      </c>
    </row>
    <row r="9915" spans="1:16" x14ac:dyDescent="0.25">
      <c r="A9915" t="s">
        <v>40</v>
      </c>
      <c r="B9915" t="s">
        <v>12957</v>
      </c>
      <c r="C9915" t="s">
        <v>2465</v>
      </c>
      <c r="D9915" t="s">
        <v>3828</v>
      </c>
      <c r="E9915" t="s">
        <v>219</v>
      </c>
      <c r="F9915" t="b">
        <v>0</v>
      </c>
      <c r="G9915" t="s">
        <v>27</v>
      </c>
      <c r="H9915" s="4">
        <v>45791.626967592587</v>
      </c>
      <c r="I9915" t="b">
        <v>0</v>
      </c>
      <c r="J9915" t="b">
        <v>0</v>
      </c>
      <c r="K9915" t="s">
        <v>24</v>
      </c>
      <c r="L9915" t="s">
        <v>22</v>
      </c>
      <c r="M9915">
        <v>107500</v>
      </c>
      <c r="O9915" t="s">
        <v>2949</v>
      </c>
      <c r="P9915" t="s">
        <v>12958</v>
      </c>
    </row>
    <row r="9916" spans="1:16" x14ac:dyDescent="0.25">
      <c r="A9916" t="s">
        <v>2</v>
      </c>
      <c r="B9916" t="s">
        <v>2</v>
      </c>
      <c r="C9916" t="s">
        <v>854</v>
      </c>
      <c r="D9916" t="s">
        <v>7852</v>
      </c>
      <c r="E9916" t="s">
        <v>20</v>
      </c>
      <c r="F9916" t="b">
        <v>0</v>
      </c>
      <c r="G9916" t="s">
        <v>27</v>
      </c>
      <c r="H9916" s="4">
        <v>45791.62699074074</v>
      </c>
      <c r="I9916" t="b">
        <v>1</v>
      </c>
      <c r="J9916" t="b">
        <v>1</v>
      </c>
      <c r="K9916" t="s">
        <v>24</v>
      </c>
      <c r="L9916" t="s">
        <v>22</v>
      </c>
      <c r="M9916">
        <v>132704</v>
      </c>
      <c r="O9916" t="s">
        <v>9138</v>
      </c>
      <c r="P9916" t="s">
        <v>11460</v>
      </c>
    </row>
    <row r="9917" spans="1:16" x14ac:dyDescent="0.25">
      <c r="A9917" t="s">
        <v>2</v>
      </c>
      <c r="B9917" t="s">
        <v>12959</v>
      </c>
      <c r="C9917" t="s">
        <v>2264</v>
      </c>
      <c r="D9917" t="s">
        <v>3972</v>
      </c>
      <c r="E9917" t="s">
        <v>51</v>
      </c>
      <c r="F9917" t="b">
        <v>0</v>
      </c>
      <c r="G9917" t="s">
        <v>27</v>
      </c>
      <c r="H9917" s="4">
        <v>45791.627152777779</v>
      </c>
      <c r="I9917" t="b">
        <v>0</v>
      </c>
      <c r="J9917" t="b">
        <v>1</v>
      </c>
      <c r="K9917" t="s">
        <v>24</v>
      </c>
      <c r="L9917" t="s">
        <v>36</v>
      </c>
      <c r="N9917">
        <v>77.5</v>
      </c>
      <c r="O9917" t="s">
        <v>1042</v>
      </c>
      <c r="P9917" t="s">
        <v>11139</v>
      </c>
    </row>
    <row r="9918" spans="1:16" x14ac:dyDescent="0.25">
      <c r="A9918" t="s">
        <v>2</v>
      </c>
      <c r="B9918" t="s">
        <v>12960</v>
      </c>
      <c r="C9918" t="s">
        <v>39</v>
      </c>
      <c r="D9918" t="s">
        <v>112</v>
      </c>
      <c r="E9918" t="s">
        <v>51</v>
      </c>
      <c r="F9918" t="b">
        <v>1</v>
      </c>
      <c r="G9918" t="s">
        <v>27</v>
      </c>
      <c r="H9918" s="4">
        <v>45791.668553240743</v>
      </c>
      <c r="I9918" t="b">
        <v>1</v>
      </c>
      <c r="J9918" t="b">
        <v>0</v>
      </c>
      <c r="K9918" t="s">
        <v>24</v>
      </c>
      <c r="L9918" t="s">
        <v>36</v>
      </c>
      <c r="N9918">
        <v>17.5</v>
      </c>
      <c r="O9918" t="s">
        <v>112</v>
      </c>
      <c r="P9918" t="s">
        <v>12961</v>
      </c>
    </row>
    <row r="9919" spans="1:16" x14ac:dyDescent="0.25">
      <c r="A9919" t="s">
        <v>40</v>
      </c>
      <c r="B9919" t="s">
        <v>12962</v>
      </c>
      <c r="C9919" t="s">
        <v>120</v>
      </c>
      <c r="D9919" t="s">
        <v>3600</v>
      </c>
      <c r="E9919" t="s">
        <v>51</v>
      </c>
      <c r="F9919" t="b">
        <v>0</v>
      </c>
      <c r="G9919" t="s">
        <v>27</v>
      </c>
      <c r="H9919" s="4">
        <v>45791.668576388889</v>
      </c>
      <c r="I9919" t="b">
        <v>1</v>
      </c>
      <c r="J9919" t="b">
        <v>0</v>
      </c>
      <c r="K9919" t="s">
        <v>24</v>
      </c>
      <c r="L9919" t="s">
        <v>36</v>
      </c>
      <c r="N9919">
        <v>70</v>
      </c>
      <c r="O9919" t="s">
        <v>383</v>
      </c>
      <c r="P9919" t="s">
        <v>11255</v>
      </c>
    </row>
    <row r="9920" spans="1:16" x14ac:dyDescent="0.25">
      <c r="A9920" t="s">
        <v>191</v>
      </c>
      <c r="B9920" t="s">
        <v>12963</v>
      </c>
      <c r="C9920" t="s">
        <v>985</v>
      </c>
      <c r="D9920" t="s">
        <v>3972</v>
      </c>
      <c r="E9920" t="s">
        <v>20</v>
      </c>
      <c r="F9920" t="b">
        <v>0</v>
      </c>
      <c r="G9920" t="s">
        <v>41</v>
      </c>
      <c r="H9920" s="4">
        <v>45791.669328703712</v>
      </c>
      <c r="I9920" t="b">
        <v>0</v>
      </c>
      <c r="J9920" t="b">
        <v>1</v>
      </c>
      <c r="K9920" t="s">
        <v>24</v>
      </c>
      <c r="L9920" t="s">
        <v>22</v>
      </c>
      <c r="M9920">
        <v>110000</v>
      </c>
      <c r="O9920" t="s">
        <v>12964</v>
      </c>
      <c r="P9920" t="s">
        <v>12965</v>
      </c>
    </row>
    <row r="9921" spans="1:16" x14ac:dyDescent="0.25">
      <c r="A9921" t="s">
        <v>40</v>
      </c>
      <c r="B9921" t="s">
        <v>12966</v>
      </c>
      <c r="C9921" t="s">
        <v>3073</v>
      </c>
      <c r="D9921" t="s">
        <v>3828</v>
      </c>
      <c r="E9921" t="s">
        <v>51</v>
      </c>
      <c r="F9921" t="b">
        <v>0</v>
      </c>
      <c r="G9921" t="s">
        <v>35</v>
      </c>
      <c r="H9921" s="4">
        <v>45791.669687499998</v>
      </c>
      <c r="I9921" t="b">
        <v>0</v>
      </c>
      <c r="J9921" t="b">
        <v>0</v>
      </c>
      <c r="K9921" t="s">
        <v>24</v>
      </c>
      <c r="L9921" t="s">
        <v>36</v>
      </c>
      <c r="N9921">
        <v>72.5</v>
      </c>
      <c r="O9921" t="s">
        <v>2137</v>
      </c>
      <c r="P9921" t="s">
        <v>12967</v>
      </c>
    </row>
    <row r="9922" spans="1:16" x14ac:dyDescent="0.25">
      <c r="A9922" t="s">
        <v>89</v>
      </c>
      <c r="B9922" t="s">
        <v>12968</v>
      </c>
      <c r="C9922" t="s">
        <v>151</v>
      </c>
      <c r="D9922" t="s">
        <v>3972</v>
      </c>
      <c r="E9922" t="s">
        <v>20</v>
      </c>
      <c r="F9922" t="b">
        <v>0</v>
      </c>
      <c r="G9922" t="s">
        <v>35</v>
      </c>
      <c r="H9922" s="4">
        <v>45791.669687499998</v>
      </c>
      <c r="I9922" t="b">
        <v>1</v>
      </c>
      <c r="J9922" t="b">
        <v>0</v>
      </c>
      <c r="K9922" t="s">
        <v>24</v>
      </c>
      <c r="L9922" t="s">
        <v>22</v>
      </c>
      <c r="M9922">
        <v>150000</v>
      </c>
      <c r="O9922" t="s">
        <v>5836</v>
      </c>
      <c r="P9922" t="s">
        <v>12969</v>
      </c>
    </row>
    <row r="9923" spans="1:16" x14ac:dyDescent="0.25">
      <c r="A9923" t="s">
        <v>0</v>
      </c>
      <c r="B9923" t="s">
        <v>343</v>
      </c>
      <c r="C9923" t="s">
        <v>94</v>
      </c>
      <c r="D9923" t="s">
        <v>3828</v>
      </c>
      <c r="E9923" t="s">
        <v>51</v>
      </c>
      <c r="F9923" t="b">
        <v>0</v>
      </c>
      <c r="G9923" t="s">
        <v>30</v>
      </c>
      <c r="H9923" s="4">
        <v>45791.709178240737</v>
      </c>
      <c r="I9923" t="b">
        <v>1</v>
      </c>
      <c r="J9923" t="b">
        <v>0</v>
      </c>
      <c r="K9923" t="s">
        <v>24</v>
      </c>
      <c r="L9923" t="s">
        <v>36</v>
      </c>
      <c r="N9923">
        <v>40.75</v>
      </c>
      <c r="O9923" t="s">
        <v>2346</v>
      </c>
      <c r="P9923" t="s">
        <v>927</v>
      </c>
    </row>
    <row r="9924" spans="1:16" x14ac:dyDescent="0.25">
      <c r="A9924" t="s">
        <v>28</v>
      </c>
      <c r="B9924" t="s">
        <v>3258</v>
      </c>
      <c r="C9924" t="s">
        <v>213</v>
      </c>
      <c r="D9924" t="s">
        <v>3972</v>
      </c>
      <c r="E9924" t="s">
        <v>20</v>
      </c>
      <c r="F9924" t="b">
        <v>0</v>
      </c>
      <c r="G9924" t="s">
        <v>41</v>
      </c>
      <c r="H9924" s="4">
        <v>45791.709652777783</v>
      </c>
      <c r="I9924" t="b">
        <v>0</v>
      </c>
      <c r="J9924" t="b">
        <v>1</v>
      </c>
      <c r="K9924" t="s">
        <v>24</v>
      </c>
      <c r="L9924" t="s">
        <v>22</v>
      </c>
      <c r="M9924">
        <v>205000</v>
      </c>
      <c r="O9924" t="s">
        <v>7613</v>
      </c>
      <c r="P9924" t="s">
        <v>193</v>
      </c>
    </row>
    <row r="9925" spans="1:16" x14ac:dyDescent="0.25">
      <c r="A9925" t="s">
        <v>2</v>
      </c>
      <c r="B9925" t="s">
        <v>422</v>
      </c>
      <c r="C9925" t="s">
        <v>176</v>
      </c>
      <c r="D9925" t="s">
        <v>3972</v>
      </c>
      <c r="E9925" t="s">
        <v>20</v>
      </c>
      <c r="F9925" t="b">
        <v>0</v>
      </c>
      <c r="G9925" t="s">
        <v>41</v>
      </c>
      <c r="H9925" s="4">
        <v>45791.710914351846</v>
      </c>
      <c r="I9925" t="b">
        <v>0</v>
      </c>
      <c r="J9925" t="b">
        <v>1</v>
      </c>
      <c r="K9925" t="s">
        <v>24</v>
      </c>
      <c r="L9925" t="s">
        <v>22</v>
      </c>
      <c r="M9925">
        <v>82500</v>
      </c>
      <c r="O9925" t="s">
        <v>3070</v>
      </c>
      <c r="P9925" t="s">
        <v>12970</v>
      </c>
    </row>
    <row r="9926" spans="1:16" x14ac:dyDescent="0.25">
      <c r="A9926" t="s">
        <v>2</v>
      </c>
      <c r="B9926" t="s">
        <v>12971</v>
      </c>
      <c r="C9926" t="s">
        <v>82</v>
      </c>
      <c r="D9926" t="s">
        <v>12972</v>
      </c>
      <c r="E9926" t="s">
        <v>20</v>
      </c>
      <c r="F9926" t="b">
        <v>0</v>
      </c>
      <c r="G9926" t="s">
        <v>30</v>
      </c>
      <c r="H9926" s="4">
        <v>45791.711655092593</v>
      </c>
      <c r="I9926" t="b">
        <v>1</v>
      </c>
      <c r="J9926" t="b">
        <v>0</v>
      </c>
      <c r="K9926" t="s">
        <v>24</v>
      </c>
      <c r="L9926" t="s">
        <v>22</v>
      </c>
      <c r="M9926">
        <v>200000</v>
      </c>
      <c r="O9926" t="s">
        <v>12973</v>
      </c>
      <c r="P9926" t="s">
        <v>12974</v>
      </c>
    </row>
    <row r="9927" spans="1:16" x14ac:dyDescent="0.25">
      <c r="A9927" t="s">
        <v>1</v>
      </c>
      <c r="B9927" t="s">
        <v>12975</v>
      </c>
      <c r="C9927" t="s">
        <v>39</v>
      </c>
      <c r="D9927" t="s">
        <v>3972</v>
      </c>
      <c r="E9927" t="s">
        <v>51</v>
      </c>
      <c r="F9927" t="b">
        <v>1</v>
      </c>
      <c r="G9927" t="s">
        <v>106</v>
      </c>
      <c r="H9927" s="4">
        <v>45791.715555555558</v>
      </c>
      <c r="I9927" t="b">
        <v>1</v>
      </c>
      <c r="J9927" t="b">
        <v>0</v>
      </c>
      <c r="K9927" t="s">
        <v>106</v>
      </c>
      <c r="L9927" t="s">
        <v>36</v>
      </c>
      <c r="N9927">
        <v>60</v>
      </c>
      <c r="O9927" t="s">
        <v>1961</v>
      </c>
      <c r="P9927" t="s">
        <v>1987</v>
      </c>
    </row>
    <row r="9928" spans="1:16" x14ac:dyDescent="0.25">
      <c r="A9928" t="s">
        <v>0</v>
      </c>
      <c r="B9928" t="s">
        <v>1963</v>
      </c>
      <c r="C9928" t="s">
        <v>1270</v>
      </c>
      <c r="D9928" t="s">
        <v>2208</v>
      </c>
      <c r="E9928" t="s">
        <v>20</v>
      </c>
      <c r="F9928" t="b">
        <v>0</v>
      </c>
      <c r="G9928" t="s">
        <v>23</v>
      </c>
      <c r="H9928" s="4">
        <v>45791.720405092587</v>
      </c>
      <c r="I9928" t="b">
        <v>0</v>
      </c>
      <c r="J9928" t="b">
        <v>0</v>
      </c>
      <c r="K9928" t="s">
        <v>24</v>
      </c>
      <c r="L9928" t="s">
        <v>22</v>
      </c>
      <c r="M9928">
        <v>75000</v>
      </c>
      <c r="O9928" t="s">
        <v>12976</v>
      </c>
      <c r="P9928" t="s">
        <v>2238</v>
      </c>
    </row>
    <row r="9929" spans="1:16" x14ac:dyDescent="0.25">
      <c r="A9929" t="s">
        <v>0</v>
      </c>
      <c r="B9929" t="s">
        <v>0</v>
      </c>
      <c r="C9929" t="s">
        <v>2061</v>
      </c>
      <c r="D9929" t="s">
        <v>3828</v>
      </c>
      <c r="E9929" t="s">
        <v>20</v>
      </c>
      <c r="F9929" t="b">
        <v>0</v>
      </c>
      <c r="G9929" t="s">
        <v>27</v>
      </c>
      <c r="H9929" s="4">
        <v>45791.750138888892</v>
      </c>
      <c r="I9929" t="b">
        <v>0</v>
      </c>
      <c r="J9929" t="b">
        <v>0</v>
      </c>
      <c r="K9929" t="s">
        <v>24</v>
      </c>
      <c r="L9929" t="s">
        <v>22</v>
      </c>
      <c r="M9929">
        <v>77500</v>
      </c>
      <c r="O9929" t="s">
        <v>12977</v>
      </c>
      <c r="P9929" t="s">
        <v>12978</v>
      </c>
    </row>
    <row r="9930" spans="1:16" x14ac:dyDescent="0.25">
      <c r="A9930" t="s">
        <v>0</v>
      </c>
      <c r="B9930" t="s">
        <v>10540</v>
      </c>
      <c r="C9930" t="s">
        <v>172</v>
      </c>
      <c r="D9930" t="s">
        <v>5780</v>
      </c>
      <c r="E9930" t="s">
        <v>20</v>
      </c>
      <c r="F9930" t="b">
        <v>0</v>
      </c>
      <c r="G9930" t="s">
        <v>27</v>
      </c>
      <c r="H9930" s="4">
        <v>45791.750243055547</v>
      </c>
      <c r="I9930" t="b">
        <v>1</v>
      </c>
      <c r="J9930" t="b">
        <v>1</v>
      </c>
      <c r="K9930" t="s">
        <v>24</v>
      </c>
      <c r="L9930" t="s">
        <v>22</v>
      </c>
      <c r="M9930">
        <v>157500</v>
      </c>
      <c r="O9930" t="s">
        <v>12979</v>
      </c>
      <c r="P9930" t="s">
        <v>709</v>
      </c>
    </row>
    <row r="9931" spans="1:16" x14ac:dyDescent="0.25">
      <c r="A9931" t="s">
        <v>25</v>
      </c>
      <c r="B9931" t="s">
        <v>3931</v>
      </c>
      <c r="C9931" t="s">
        <v>39</v>
      </c>
      <c r="D9931" t="s">
        <v>3828</v>
      </c>
      <c r="E9931" t="s">
        <v>51</v>
      </c>
      <c r="F9931" t="b">
        <v>1</v>
      </c>
      <c r="G9931" t="s">
        <v>30</v>
      </c>
      <c r="H9931" s="4">
        <v>45791.750844907408</v>
      </c>
      <c r="I9931" t="b">
        <v>1</v>
      </c>
      <c r="J9931" t="b">
        <v>0</v>
      </c>
      <c r="K9931" t="s">
        <v>24</v>
      </c>
      <c r="L9931" t="s">
        <v>36</v>
      </c>
      <c r="N9931">
        <v>37.715000152587891</v>
      </c>
      <c r="O9931" t="s">
        <v>12980</v>
      </c>
      <c r="P9931" t="s">
        <v>12981</v>
      </c>
    </row>
    <row r="9932" spans="1:16" x14ac:dyDescent="0.25">
      <c r="A9932" t="s">
        <v>0</v>
      </c>
      <c r="B9932" t="s">
        <v>0</v>
      </c>
      <c r="C9932" t="s">
        <v>12982</v>
      </c>
      <c r="D9932" t="s">
        <v>3828</v>
      </c>
      <c r="E9932" t="s">
        <v>20</v>
      </c>
      <c r="F9932" t="b">
        <v>0</v>
      </c>
      <c r="G9932" t="s">
        <v>30</v>
      </c>
      <c r="H9932" s="4">
        <v>45791.750844907408</v>
      </c>
      <c r="I9932" t="b">
        <v>0</v>
      </c>
      <c r="J9932" t="b">
        <v>1</v>
      </c>
      <c r="K9932" t="s">
        <v>24</v>
      </c>
      <c r="L9932" t="s">
        <v>22</v>
      </c>
      <c r="M9932">
        <v>85000</v>
      </c>
      <c r="O9932" t="s">
        <v>3604</v>
      </c>
      <c r="P9932" t="s">
        <v>12983</v>
      </c>
    </row>
    <row r="9933" spans="1:16" x14ac:dyDescent="0.25">
      <c r="A9933" t="s">
        <v>2</v>
      </c>
      <c r="B9933" t="s">
        <v>12984</v>
      </c>
      <c r="C9933" t="s">
        <v>977</v>
      </c>
      <c r="D9933" t="s">
        <v>3828</v>
      </c>
      <c r="E9933" t="s">
        <v>51</v>
      </c>
      <c r="F9933" t="b">
        <v>0</v>
      </c>
      <c r="G9933" t="s">
        <v>27</v>
      </c>
      <c r="H9933" s="4">
        <v>45791.752106481479</v>
      </c>
      <c r="I9933" t="b">
        <v>1</v>
      </c>
      <c r="J9933" t="b">
        <v>0</v>
      </c>
      <c r="K9933" t="s">
        <v>24</v>
      </c>
      <c r="L9933" t="s">
        <v>36</v>
      </c>
      <c r="N9933">
        <v>62.5</v>
      </c>
      <c r="O9933" t="s">
        <v>12985</v>
      </c>
      <c r="P9933" t="s">
        <v>12986</v>
      </c>
    </row>
    <row r="9934" spans="1:16" x14ac:dyDescent="0.25">
      <c r="A9934" t="s">
        <v>2</v>
      </c>
      <c r="B9934" t="s">
        <v>12987</v>
      </c>
      <c r="C9934" t="s">
        <v>283</v>
      </c>
      <c r="D9934" t="s">
        <v>4327</v>
      </c>
      <c r="E9934" t="s">
        <v>20</v>
      </c>
      <c r="F9934" t="b">
        <v>0</v>
      </c>
      <c r="G9934" t="s">
        <v>41</v>
      </c>
      <c r="H9934" s="4">
        <v>45791.752222222232</v>
      </c>
      <c r="I9934" t="b">
        <v>0</v>
      </c>
      <c r="J9934" t="b">
        <v>0</v>
      </c>
      <c r="K9934" t="s">
        <v>24</v>
      </c>
      <c r="L9934" t="s">
        <v>22</v>
      </c>
      <c r="M9934">
        <v>140000</v>
      </c>
      <c r="O9934" t="s">
        <v>12988</v>
      </c>
      <c r="P9934" t="s">
        <v>12989</v>
      </c>
    </row>
    <row r="9935" spans="1:16" x14ac:dyDescent="0.25">
      <c r="A9935" t="s">
        <v>2</v>
      </c>
      <c r="B9935" t="s">
        <v>12990</v>
      </c>
      <c r="C9935" t="s">
        <v>1624</v>
      </c>
      <c r="D9935" t="s">
        <v>12991</v>
      </c>
      <c r="E9935" t="s">
        <v>20</v>
      </c>
      <c r="F9935" t="b">
        <v>0</v>
      </c>
      <c r="G9935" t="s">
        <v>23</v>
      </c>
      <c r="H9935" s="4">
        <v>45791.762187499997</v>
      </c>
      <c r="I9935" t="b">
        <v>0</v>
      </c>
      <c r="J9935" t="b">
        <v>1</v>
      </c>
      <c r="K9935" t="s">
        <v>24</v>
      </c>
      <c r="L9935" t="s">
        <v>22</v>
      </c>
      <c r="M9935">
        <v>167500</v>
      </c>
      <c r="O9935" t="s">
        <v>123</v>
      </c>
      <c r="P9935" t="s">
        <v>1955</v>
      </c>
    </row>
    <row r="9936" spans="1:16" x14ac:dyDescent="0.25">
      <c r="A9936" t="s">
        <v>1</v>
      </c>
      <c r="B9936" t="s">
        <v>10737</v>
      </c>
      <c r="C9936" t="s">
        <v>434</v>
      </c>
      <c r="D9936" t="s">
        <v>3972</v>
      </c>
      <c r="E9936" t="s">
        <v>20</v>
      </c>
      <c r="F9936" t="b">
        <v>0</v>
      </c>
      <c r="G9936" t="s">
        <v>27</v>
      </c>
      <c r="H9936" s="4">
        <v>45791.791909722233</v>
      </c>
      <c r="I9936" t="b">
        <v>0</v>
      </c>
      <c r="J9936" t="b">
        <v>1</v>
      </c>
      <c r="K9936" t="s">
        <v>24</v>
      </c>
      <c r="L9936" t="s">
        <v>22</v>
      </c>
      <c r="M9936">
        <v>97375</v>
      </c>
      <c r="O9936" t="s">
        <v>444</v>
      </c>
      <c r="P9936" t="s">
        <v>10738</v>
      </c>
    </row>
    <row r="9937" spans="1:16" x14ac:dyDescent="0.25">
      <c r="A9937" t="s">
        <v>19</v>
      </c>
      <c r="B9937" t="s">
        <v>12992</v>
      </c>
      <c r="C9937" t="s">
        <v>151</v>
      </c>
      <c r="D9937" t="s">
        <v>2208</v>
      </c>
      <c r="E9937" t="s">
        <v>20</v>
      </c>
      <c r="F9937" t="b">
        <v>0</v>
      </c>
      <c r="G9937" t="s">
        <v>30</v>
      </c>
      <c r="H9937" s="4">
        <v>45791.793263888889</v>
      </c>
      <c r="I9937" t="b">
        <v>0</v>
      </c>
      <c r="J9937" t="b">
        <v>1</v>
      </c>
      <c r="K9937" t="s">
        <v>24</v>
      </c>
      <c r="L9937" t="s">
        <v>22</v>
      </c>
      <c r="M9937">
        <v>140500</v>
      </c>
      <c r="O9937" t="s">
        <v>12993</v>
      </c>
      <c r="P9937" t="s">
        <v>12994</v>
      </c>
    </row>
    <row r="9938" spans="1:16" x14ac:dyDescent="0.25">
      <c r="A9938" t="s">
        <v>0</v>
      </c>
      <c r="B9938" t="s">
        <v>3061</v>
      </c>
      <c r="C9938" t="s">
        <v>1923</v>
      </c>
      <c r="D9938" t="s">
        <v>3956</v>
      </c>
      <c r="E9938" t="s">
        <v>34</v>
      </c>
      <c r="F9938" t="b">
        <v>0</v>
      </c>
      <c r="G9938" t="s">
        <v>30</v>
      </c>
      <c r="H9938" s="4">
        <v>45791.834166666667</v>
      </c>
      <c r="I9938" t="b">
        <v>0</v>
      </c>
      <c r="J9938" t="b">
        <v>1</v>
      </c>
      <c r="K9938" t="s">
        <v>24</v>
      </c>
      <c r="L9938" t="s">
        <v>36</v>
      </c>
      <c r="N9938">
        <v>19.57500076293945</v>
      </c>
      <c r="O9938" t="s">
        <v>4405</v>
      </c>
      <c r="P9938" t="s">
        <v>280</v>
      </c>
    </row>
    <row r="9939" spans="1:16" x14ac:dyDescent="0.25">
      <c r="A9939" t="s">
        <v>2</v>
      </c>
      <c r="B9939" t="s">
        <v>12995</v>
      </c>
      <c r="C9939" t="s">
        <v>39</v>
      </c>
      <c r="D9939" t="s">
        <v>112</v>
      </c>
      <c r="E9939" t="s">
        <v>51</v>
      </c>
      <c r="F9939" t="b">
        <v>1</v>
      </c>
      <c r="G9939" t="s">
        <v>27</v>
      </c>
      <c r="H9939" s="4">
        <v>45791.835243055553</v>
      </c>
      <c r="I9939" t="b">
        <v>1</v>
      </c>
      <c r="J9939" t="b">
        <v>0</v>
      </c>
      <c r="K9939" t="s">
        <v>24</v>
      </c>
      <c r="L9939" t="s">
        <v>36</v>
      </c>
      <c r="N9939">
        <v>90</v>
      </c>
      <c r="O9939" t="s">
        <v>112</v>
      </c>
    </row>
    <row r="9940" spans="1:16" x14ac:dyDescent="0.25">
      <c r="A9940" t="s">
        <v>1</v>
      </c>
      <c r="B9940" t="s">
        <v>12996</v>
      </c>
      <c r="C9940" t="s">
        <v>39</v>
      </c>
      <c r="D9940" t="s">
        <v>3972</v>
      </c>
      <c r="E9940" t="s">
        <v>51</v>
      </c>
      <c r="F9940" t="b">
        <v>1</v>
      </c>
      <c r="G9940" t="s">
        <v>106</v>
      </c>
      <c r="H9940" s="4">
        <v>45791.840555555558</v>
      </c>
      <c r="I9940" t="b">
        <v>0</v>
      </c>
      <c r="J9940" t="b">
        <v>0</v>
      </c>
      <c r="K9940" t="s">
        <v>106</v>
      </c>
      <c r="L9940" t="s">
        <v>36</v>
      </c>
      <c r="N9940">
        <v>60</v>
      </c>
      <c r="O9940" t="s">
        <v>1961</v>
      </c>
      <c r="P9940" t="s">
        <v>1987</v>
      </c>
    </row>
    <row r="9941" spans="1:16" x14ac:dyDescent="0.25">
      <c r="A9941" t="s">
        <v>1</v>
      </c>
      <c r="B9941" t="s">
        <v>467</v>
      </c>
      <c r="C9941" t="s">
        <v>1623</v>
      </c>
      <c r="D9941" t="s">
        <v>4327</v>
      </c>
      <c r="E9941" t="s">
        <v>20</v>
      </c>
      <c r="F9941" t="b">
        <v>0</v>
      </c>
      <c r="G9941" t="s">
        <v>23</v>
      </c>
      <c r="H9941" s="4">
        <v>45791.845439814817</v>
      </c>
      <c r="I9941" t="b">
        <v>0</v>
      </c>
      <c r="J9941" t="b">
        <v>1</v>
      </c>
      <c r="K9941" t="s">
        <v>24</v>
      </c>
      <c r="L9941" t="s">
        <v>22</v>
      </c>
      <c r="M9941">
        <v>130000</v>
      </c>
      <c r="O9941" t="s">
        <v>12997</v>
      </c>
    </row>
    <row r="9942" spans="1:16" x14ac:dyDescent="0.25">
      <c r="A9942" t="s">
        <v>25</v>
      </c>
      <c r="B9942" t="s">
        <v>12998</v>
      </c>
      <c r="C9942" t="s">
        <v>966</v>
      </c>
      <c r="D9942" t="s">
        <v>3828</v>
      </c>
      <c r="E9942" t="s">
        <v>51</v>
      </c>
      <c r="F9942" t="b">
        <v>0</v>
      </c>
      <c r="G9942" t="s">
        <v>30</v>
      </c>
      <c r="H9942" s="4">
        <v>45791.875810185193</v>
      </c>
      <c r="I9942" t="b">
        <v>0</v>
      </c>
      <c r="J9942" t="b">
        <v>1</v>
      </c>
      <c r="K9942" t="s">
        <v>24</v>
      </c>
      <c r="L9942" t="s">
        <v>36</v>
      </c>
      <c r="N9942">
        <v>60</v>
      </c>
      <c r="O9942" t="s">
        <v>12999</v>
      </c>
      <c r="P9942" t="s">
        <v>13000</v>
      </c>
    </row>
    <row r="9943" spans="1:16" x14ac:dyDescent="0.25">
      <c r="A9943" t="s">
        <v>0</v>
      </c>
      <c r="B9943" t="s">
        <v>13001</v>
      </c>
      <c r="C9943" t="s">
        <v>192</v>
      </c>
      <c r="D9943" t="s">
        <v>3828</v>
      </c>
      <c r="E9943" t="s">
        <v>20</v>
      </c>
      <c r="F9943" t="b">
        <v>0</v>
      </c>
      <c r="G9943" t="s">
        <v>52</v>
      </c>
      <c r="H9943" s="4">
        <v>45791.876006944447</v>
      </c>
      <c r="I9943" t="b">
        <v>0</v>
      </c>
      <c r="J9943" t="b">
        <v>1</v>
      </c>
      <c r="K9943" t="s">
        <v>24</v>
      </c>
      <c r="L9943" t="s">
        <v>22</v>
      </c>
      <c r="M9943">
        <v>80000</v>
      </c>
      <c r="O9943" t="s">
        <v>13002</v>
      </c>
      <c r="P9943" t="s">
        <v>2439</v>
      </c>
    </row>
    <row r="9944" spans="1:16" x14ac:dyDescent="0.25">
      <c r="A9944" t="s">
        <v>2</v>
      </c>
      <c r="B9944" t="s">
        <v>10105</v>
      </c>
      <c r="C9944" t="s">
        <v>1040</v>
      </c>
      <c r="D9944" t="s">
        <v>3828</v>
      </c>
      <c r="E9944" t="s">
        <v>219</v>
      </c>
      <c r="F9944" t="b">
        <v>0</v>
      </c>
      <c r="G9944" t="s">
        <v>27</v>
      </c>
      <c r="H9944" s="4">
        <v>45791.876909722218</v>
      </c>
      <c r="I9944" t="b">
        <v>0</v>
      </c>
      <c r="J9944" t="b">
        <v>0</v>
      </c>
      <c r="K9944" t="s">
        <v>24</v>
      </c>
      <c r="L9944" t="s">
        <v>36</v>
      </c>
      <c r="N9944">
        <v>40</v>
      </c>
      <c r="O9944" t="s">
        <v>1868</v>
      </c>
      <c r="P9944" t="s">
        <v>10106</v>
      </c>
    </row>
    <row r="9945" spans="1:16" x14ac:dyDescent="0.25">
      <c r="A9945" t="s">
        <v>2</v>
      </c>
      <c r="B9945" t="s">
        <v>13003</v>
      </c>
      <c r="C9945" t="s">
        <v>82</v>
      </c>
      <c r="D9945" t="s">
        <v>3972</v>
      </c>
      <c r="E9945" t="s">
        <v>20</v>
      </c>
      <c r="F9945" t="b">
        <v>0</v>
      </c>
      <c r="G9945" t="s">
        <v>41</v>
      </c>
      <c r="H9945" s="4">
        <v>45791.877662037034</v>
      </c>
      <c r="I9945" t="b">
        <v>0</v>
      </c>
      <c r="J9945" t="b">
        <v>1</v>
      </c>
      <c r="K9945" t="s">
        <v>24</v>
      </c>
      <c r="L9945" t="s">
        <v>22</v>
      </c>
      <c r="M9945">
        <v>146648.5</v>
      </c>
      <c r="O9945" t="s">
        <v>6336</v>
      </c>
      <c r="P9945" t="s">
        <v>13004</v>
      </c>
    </row>
    <row r="9946" spans="1:16" x14ac:dyDescent="0.25">
      <c r="A9946" t="s">
        <v>2</v>
      </c>
      <c r="B9946" t="s">
        <v>13005</v>
      </c>
      <c r="C9946" t="s">
        <v>39</v>
      </c>
      <c r="D9946" t="s">
        <v>3972</v>
      </c>
      <c r="E9946" t="s">
        <v>51</v>
      </c>
      <c r="F9946" t="b">
        <v>1</v>
      </c>
      <c r="G9946" t="s">
        <v>35</v>
      </c>
      <c r="H9946" s="4">
        <v>45791.877858796302</v>
      </c>
      <c r="I9946" t="b">
        <v>1</v>
      </c>
      <c r="J9946" t="b">
        <v>0</v>
      </c>
      <c r="K9946" t="s">
        <v>24</v>
      </c>
      <c r="L9946" t="s">
        <v>36</v>
      </c>
      <c r="N9946">
        <v>37.5</v>
      </c>
      <c r="O9946" t="s">
        <v>1221</v>
      </c>
      <c r="P9946" t="s">
        <v>1256</v>
      </c>
    </row>
    <row r="9947" spans="1:16" x14ac:dyDescent="0.25">
      <c r="A9947" t="s">
        <v>2</v>
      </c>
      <c r="B9947" t="s">
        <v>13006</v>
      </c>
      <c r="C9947" t="s">
        <v>114</v>
      </c>
      <c r="D9947" t="s">
        <v>2298</v>
      </c>
      <c r="E9947" t="s">
        <v>20</v>
      </c>
      <c r="F9947" t="b">
        <v>0</v>
      </c>
      <c r="G9947" t="s">
        <v>23</v>
      </c>
      <c r="H9947" s="4">
        <v>45791.88721064815</v>
      </c>
      <c r="I9947" t="b">
        <v>0</v>
      </c>
      <c r="J9947" t="b">
        <v>1</v>
      </c>
      <c r="K9947" t="s">
        <v>24</v>
      </c>
      <c r="L9947" t="s">
        <v>22</v>
      </c>
      <c r="M9947">
        <v>102950</v>
      </c>
      <c r="O9947" t="s">
        <v>9507</v>
      </c>
      <c r="P9947" t="s">
        <v>582</v>
      </c>
    </row>
    <row r="9948" spans="1:16" x14ac:dyDescent="0.25">
      <c r="A9948" t="s">
        <v>40</v>
      </c>
      <c r="B9948" t="s">
        <v>13007</v>
      </c>
      <c r="C9948" t="s">
        <v>236</v>
      </c>
      <c r="D9948" t="s">
        <v>3972</v>
      </c>
      <c r="E9948" t="s">
        <v>20</v>
      </c>
      <c r="F9948" t="b">
        <v>0</v>
      </c>
      <c r="G9948" t="s">
        <v>23</v>
      </c>
      <c r="H9948" s="4">
        <v>45791.887280092589</v>
      </c>
      <c r="I9948" t="b">
        <v>0</v>
      </c>
      <c r="J9948" t="b">
        <v>0</v>
      </c>
      <c r="K9948" t="s">
        <v>24</v>
      </c>
      <c r="L9948" t="s">
        <v>22</v>
      </c>
      <c r="M9948">
        <v>132500</v>
      </c>
      <c r="O9948" t="s">
        <v>74</v>
      </c>
      <c r="P9948" t="s">
        <v>676</v>
      </c>
    </row>
    <row r="9949" spans="1:16" x14ac:dyDescent="0.25">
      <c r="A9949" t="s">
        <v>0</v>
      </c>
      <c r="B9949" t="s">
        <v>13008</v>
      </c>
      <c r="C9949" t="s">
        <v>49</v>
      </c>
      <c r="D9949" t="s">
        <v>2208</v>
      </c>
      <c r="E9949" t="s">
        <v>20</v>
      </c>
      <c r="F9949" t="b">
        <v>0</v>
      </c>
      <c r="G9949" t="s">
        <v>41</v>
      </c>
      <c r="H9949" s="4">
        <v>45791.917118055557</v>
      </c>
      <c r="I9949" t="b">
        <v>0</v>
      </c>
      <c r="J9949" t="b">
        <v>1</v>
      </c>
      <c r="K9949" t="s">
        <v>24</v>
      </c>
      <c r="L9949" t="s">
        <v>22</v>
      </c>
      <c r="M9949">
        <v>98050</v>
      </c>
      <c r="O9949" t="s">
        <v>13009</v>
      </c>
      <c r="P9949" t="s">
        <v>2648</v>
      </c>
    </row>
    <row r="9950" spans="1:16" x14ac:dyDescent="0.25">
      <c r="A9950" t="s">
        <v>1</v>
      </c>
      <c r="B9950" t="s">
        <v>1</v>
      </c>
      <c r="C9950" t="s">
        <v>2500</v>
      </c>
      <c r="D9950" t="s">
        <v>3972</v>
      </c>
      <c r="E9950" t="s">
        <v>20</v>
      </c>
      <c r="F9950" t="b">
        <v>0</v>
      </c>
      <c r="G9950" t="s">
        <v>41</v>
      </c>
      <c r="H9950" s="4">
        <v>45791.917118055557</v>
      </c>
      <c r="I9950" t="b">
        <v>0</v>
      </c>
      <c r="J9950" t="b">
        <v>0</v>
      </c>
      <c r="K9950" t="s">
        <v>24</v>
      </c>
      <c r="L9950" t="s">
        <v>22</v>
      </c>
      <c r="M9950">
        <v>110000</v>
      </c>
      <c r="O9950" t="s">
        <v>12917</v>
      </c>
      <c r="P9950" t="s">
        <v>12918</v>
      </c>
    </row>
    <row r="9951" spans="1:16" x14ac:dyDescent="0.25">
      <c r="A9951" t="s">
        <v>139</v>
      </c>
      <c r="B9951" t="s">
        <v>13010</v>
      </c>
      <c r="C9951" t="s">
        <v>2936</v>
      </c>
      <c r="D9951" t="s">
        <v>2208</v>
      </c>
      <c r="E9951" t="s">
        <v>20</v>
      </c>
      <c r="F9951" t="b">
        <v>0</v>
      </c>
      <c r="G9951" t="s">
        <v>35</v>
      </c>
      <c r="H9951" s="4">
        <v>45791.917384259257</v>
      </c>
      <c r="I9951" t="b">
        <v>0</v>
      </c>
      <c r="J9951" t="b">
        <v>0</v>
      </c>
      <c r="K9951" t="s">
        <v>24</v>
      </c>
      <c r="L9951" t="s">
        <v>36</v>
      </c>
      <c r="N9951">
        <v>120</v>
      </c>
      <c r="O9951" t="s">
        <v>13011</v>
      </c>
      <c r="P9951" t="s">
        <v>13012</v>
      </c>
    </row>
    <row r="9952" spans="1:16" x14ac:dyDescent="0.25">
      <c r="A9952" t="s">
        <v>1</v>
      </c>
      <c r="B9952" t="s">
        <v>13013</v>
      </c>
      <c r="C9952" t="s">
        <v>82</v>
      </c>
      <c r="D9952" t="s">
        <v>3828</v>
      </c>
      <c r="E9952" t="s">
        <v>20</v>
      </c>
      <c r="F9952" t="b">
        <v>0</v>
      </c>
      <c r="G9952" t="s">
        <v>27</v>
      </c>
      <c r="H9952" s="4">
        <v>45792.001087962963</v>
      </c>
      <c r="I9952" t="b">
        <v>0</v>
      </c>
      <c r="J9952" t="b">
        <v>1</v>
      </c>
      <c r="K9952" t="s">
        <v>24</v>
      </c>
      <c r="L9952" t="s">
        <v>22</v>
      </c>
      <c r="M9952">
        <v>243500</v>
      </c>
      <c r="O9952" t="s">
        <v>341</v>
      </c>
    </row>
    <row r="9953" spans="1:16" x14ac:dyDescent="0.25">
      <c r="A9953" t="s">
        <v>2</v>
      </c>
      <c r="B9953" t="s">
        <v>12943</v>
      </c>
      <c r="C9953" t="s">
        <v>108</v>
      </c>
      <c r="D9953" t="s">
        <v>5534</v>
      </c>
      <c r="E9953" t="s">
        <v>20</v>
      </c>
      <c r="F9953" t="b">
        <v>0</v>
      </c>
      <c r="G9953" t="s">
        <v>27</v>
      </c>
      <c r="H9953" s="4">
        <v>45792.001886574071</v>
      </c>
      <c r="I9953" t="b">
        <v>0</v>
      </c>
      <c r="J9953" t="b">
        <v>1</v>
      </c>
      <c r="K9953" t="s">
        <v>24</v>
      </c>
      <c r="L9953" t="s">
        <v>22</v>
      </c>
      <c r="M9953">
        <v>108267</v>
      </c>
      <c r="O9953" t="s">
        <v>2768</v>
      </c>
      <c r="P9953" t="s">
        <v>12942</v>
      </c>
    </row>
    <row r="9954" spans="1:16" x14ac:dyDescent="0.25">
      <c r="A9954" t="s">
        <v>2</v>
      </c>
      <c r="B9954" t="s">
        <v>13014</v>
      </c>
      <c r="C9954" t="s">
        <v>203</v>
      </c>
      <c r="D9954" t="s">
        <v>3972</v>
      </c>
      <c r="E9954" t="s">
        <v>51</v>
      </c>
      <c r="F9954" t="b">
        <v>0</v>
      </c>
      <c r="G9954" t="s">
        <v>41</v>
      </c>
      <c r="H9954" s="4">
        <v>45792.002627314818</v>
      </c>
      <c r="I9954" t="b">
        <v>1</v>
      </c>
      <c r="J9954" t="b">
        <v>0</v>
      </c>
      <c r="K9954" t="s">
        <v>24</v>
      </c>
      <c r="L9954" t="s">
        <v>36</v>
      </c>
      <c r="N9954">
        <v>77.5</v>
      </c>
      <c r="O9954" t="s">
        <v>741</v>
      </c>
      <c r="P9954" t="s">
        <v>13015</v>
      </c>
    </row>
    <row r="9955" spans="1:16" x14ac:dyDescent="0.25">
      <c r="A9955" t="s">
        <v>2</v>
      </c>
      <c r="B9955" t="s">
        <v>8108</v>
      </c>
      <c r="C9955" t="s">
        <v>87</v>
      </c>
      <c r="D9955" t="s">
        <v>5534</v>
      </c>
      <c r="E9955" t="s">
        <v>20</v>
      </c>
      <c r="F9955" t="b">
        <v>0</v>
      </c>
      <c r="G9955" t="s">
        <v>30</v>
      </c>
      <c r="H9955" s="4">
        <v>45792.003321759257</v>
      </c>
      <c r="I9955" t="b">
        <v>0</v>
      </c>
      <c r="J9955" t="b">
        <v>1</v>
      </c>
      <c r="K9955" t="s">
        <v>24</v>
      </c>
      <c r="L9955" t="s">
        <v>22</v>
      </c>
      <c r="M9955">
        <v>127952</v>
      </c>
      <c r="O9955" t="s">
        <v>2768</v>
      </c>
      <c r="P9955" t="s">
        <v>5568</v>
      </c>
    </row>
    <row r="9956" spans="1:16" x14ac:dyDescent="0.25">
      <c r="A9956" t="s">
        <v>139</v>
      </c>
      <c r="B9956" t="s">
        <v>13016</v>
      </c>
      <c r="C9956" t="s">
        <v>56</v>
      </c>
      <c r="D9956" t="s">
        <v>5534</v>
      </c>
      <c r="E9956" t="s">
        <v>20</v>
      </c>
      <c r="F9956" t="b">
        <v>0</v>
      </c>
      <c r="G9956" t="s">
        <v>23</v>
      </c>
      <c r="H9956" s="4">
        <v>45792.012048611112</v>
      </c>
      <c r="I9956" t="b">
        <v>1</v>
      </c>
      <c r="J9956" t="b">
        <v>1</v>
      </c>
      <c r="K9956" t="s">
        <v>24</v>
      </c>
      <c r="L9956" t="s">
        <v>22</v>
      </c>
      <c r="M9956">
        <v>108267</v>
      </c>
      <c r="O9956" t="s">
        <v>1607</v>
      </c>
      <c r="P9956" t="s">
        <v>13017</v>
      </c>
    </row>
    <row r="9957" spans="1:16" x14ac:dyDescent="0.25">
      <c r="A9957" t="s">
        <v>19</v>
      </c>
      <c r="B9957" t="s">
        <v>19</v>
      </c>
      <c r="C9957" t="s">
        <v>39</v>
      </c>
      <c r="D9957" t="s">
        <v>7433</v>
      </c>
      <c r="E9957" t="s">
        <v>20</v>
      </c>
      <c r="F9957" t="b">
        <v>1</v>
      </c>
      <c r="G9957" t="s">
        <v>1063</v>
      </c>
      <c r="H9957" s="4">
        <v>45792.130520833343</v>
      </c>
      <c r="I9957" t="b">
        <v>0</v>
      </c>
      <c r="J9957" t="b">
        <v>0</v>
      </c>
      <c r="K9957" t="s">
        <v>1063</v>
      </c>
      <c r="L9957" t="s">
        <v>22</v>
      </c>
      <c r="M9957">
        <v>95825</v>
      </c>
      <c r="O9957" t="s">
        <v>1426</v>
      </c>
      <c r="P9957" t="s">
        <v>13018</v>
      </c>
    </row>
    <row r="9958" spans="1:16" x14ac:dyDescent="0.25">
      <c r="A9958" t="s">
        <v>0</v>
      </c>
      <c r="B9958" t="s">
        <v>12899</v>
      </c>
      <c r="C9958" t="s">
        <v>203</v>
      </c>
      <c r="D9958" t="s">
        <v>2208</v>
      </c>
      <c r="E9958" t="s">
        <v>51</v>
      </c>
      <c r="F9958" t="b">
        <v>0</v>
      </c>
      <c r="G9958" t="s">
        <v>23</v>
      </c>
      <c r="H9958" s="4">
        <v>45792.137071759258</v>
      </c>
      <c r="I9958" t="b">
        <v>0</v>
      </c>
      <c r="J9958" t="b">
        <v>1</v>
      </c>
      <c r="K9958" t="s">
        <v>24</v>
      </c>
      <c r="L9958" t="s">
        <v>36</v>
      </c>
      <c r="N9958">
        <v>63.5</v>
      </c>
      <c r="O9958" t="s">
        <v>144</v>
      </c>
    </row>
    <row r="9959" spans="1:16" x14ac:dyDescent="0.25">
      <c r="A9959" t="s">
        <v>139</v>
      </c>
      <c r="B9959" t="s">
        <v>13019</v>
      </c>
      <c r="C9959" t="s">
        <v>180</v>
      </c>
      <c r="D9959" t="s">
        <v>2208</v>
      </c>
      <c r="E9959" t="s">
        <v>20</v>
      </c>
      <c r="F9959" t="b">
        <v>0</v>
      </c>
      <c r="G9959" t="s">
        <v>41</v>
      </c>
      <c r="H9959" s="4">
        <v>45792.250347222223</v>
      </c>
      <c r="I9959" t="b">
        <v>1</v>
      </c>
      <c r="J9959" t="b">
        <v>1</v>
      </c>
      <c r="K9959" t="s">
        <v>24</v>
      </c>
      <c r="L9959" t="s">
        <v>22</v>
      </c>
      <c r="M9959">
        <v>177915.5</v>
      </c>
      <c r="O9959" t="s">
        <v>13020</v>
      </c>
      <c r="P9959" t="s">
        <v>13021</v>
      </c>
    </row>
    <row r="9960" spans="1:16" x14ac:dyDescent="0.25">
      <c r="A9960" t="s">
        <v>1</v>
      </c>
      <c r="B9960" t="s">
        <v>1</v>
      </c>
      <c r="C9960" t="s">
        <v>84</v>
      </c>
      <c r="D9960" t="s">
        <v>4071</v>
      </c>
      <c r="E9960" t="s">
        <v>20</v>
      </c>
      <c r="F9960" t="b">
        <v>0</v>
      </c>
      <c r="G9960" t="s">
        <v>41</v>
      </c>
      <c r="H9960" s="4">
        <v>45792.252569444441</v>
      </c>
      <c r="I9960" t="b">
        <v>0</v>
      </c>
      <c r="J9960" t="b">
        <v>0</v>
      </c>
      <c r="K9960" t="s">
        <v>24</v>
      </c>
      <c r="L9960" t="s">
        <v>22</v>
      </c>
      <c r="M9960">
        <v>122366.40625</v>
      </c>
      <c r="O9960" t="s">
        <v>13022</v>
      </c>
      <c r="P9960" t="s">
        <v>13023</v>
      </c>
    </row>
    <row r="9961" spans="1:16" x14ac:dyDescent="0.25">
      <c r="A9961" t="s">
        <v>2</v>
      </c>
      <c r="B9961" t="s">
        <v>7578</v>
      </c>
      <c r="C9961" t="s">
        <v>39</v>
      </c>
      <c r="D9961" t="s">
        <v>7579</v>
      </c>
      <c r="E9961" t="s">
        <v>20</v>
      </c>
      <c r="F9961" t="b">
        <v>1</v>
      </c>
      <c r="G9961" t="s">
        <v>816</v>
      </c>
      <c r="H9961" s="4">
        <v>45792.29515046296</v>
      </c>
      <c r="I9961" t="b">
        <v>0</v>
      </c>
      <c r="J9961" t="b">
        <v>0</v>
      </c>
      <c r="K9961" t="s">
        <v>816</v>
      </c>
      <c r="L9961" t="s">
        <v>22</v>
      </c>
      <c r="M9961">
        <v>87500</v>
      </c>
      <c r="O9961" t="s">
        <v>7579</v>
      </c>
      <c r="P9961" t="s">
        <v>7580</v>
      </c>
    </row>
    <row r="9962" spans="1:16" x14ac:dyDescent="0.25">
      <c r="A9962" t="s">
        <v>139</v>
      </c>
      <c r="B9962" t="s">
        <v>13024</v>
      </c>
      <c r="C9962" t="s">
        <v>39</v>
      </c>
      <c r="D9962" t="s">
        <v>2208</v>
      </c>
      <c r="E9962" t="s">
        <v>20</v>
      </c>
      <c r="F9962" t="b">
        <v>1</v>
      </c>
      <c r="G9962" t="s">
        <v>2641</v>
      </c>
      <c r="H9962" s="4">
        <v>45792.328159722223</v>
      </c>
      <c r="I9962" t="b">
        <v>1</v>
      </c>
      <c r="J9962" t="b">
        <v>0</v>
      </c>
      <c r="K9962" t="s">
        <v>2641</v>
      </c>
      <c r="L9962" t="s">
        <v>22</v>
      </c>
      <c r="M9962">
        <v>162895</v>
      </c>
      <c r="O9962" t="s">
        <v>3060</v>
      </c>
    </row>
    <row r="9963" spans="1:16" x14ac:dyDescent="0.25">
      <c r="A9963" t="s">
        <v>28</v>
      </c>
      <c r="B9963" t="s">
        <v>13025</v>
      </c>
      <c r="C9963" t="s">
        <v>140</v>
      </c>
      <c r="D9963" t="s">
        <v>3956</v>
      </c>
      <c r="E9963" t="s">
        <v>20</v>
      </c>
      <c r="F9963" t="b">
        <v>0</v>
      </c>
      <c r="G9963" t="s">
        <v>35</v>
      </c>
      <c r="H9963" s="4">
        <v>45792.33630787037</v>
      </c>
      <c r="I9963" t="b">
        <v>0</v>
      </c>
      <c r="J9963" t="b">
        <v>0</v>
      </c>
      <c r="K9963" t="s">
        <v>24</v>
      </c>
      <c r="L9963" t="s">
        <v>36</v>
      </c>
      <c r="N9963">
        <v>40.779998779296882</v>
      </c>
      <c r="O9963" t="s">
        <v>405</v>
      </c>
      <c r="P9963" t="s">
        <v>13026</v>
      </c>
    </row>
    <row r="9964" spans="1:16" x14ac:dyDescent="0.25">
      <c r="A9964" t="s">
        <v>19</v>
      </c>
      <c r="B9964" t="s">
        <v>13027</v>
      </c>
      <c r="C9964" t="s">
        <v>192</v>
      </c>
      <c r="D9964" t="s">
        <v>3956</v>
      </c>
      <c r="E9964" t="s">
        <v>34</v>
      </c>
      <c r="F9964" t="b">
        <v>0</v>
      </c>
      <c r="G9964" t="s">
        <v>23</v>
      </c>
      <c r="H9964" s="4">
        <v>45792.369270833333</v>
      </c>
      <c r="I9964" t="b">
        <v>0</v>
      </c>
      <c r="J9964" t="b">
        <v>1</v>
      </c>
      <c r="K9964" t="s">
        <v>24</v>
      </c>
      <c r="L9964" t="s">
        <v>36</v>
      </c>
      <c r="N9964">
        <v>41.884998321533203</v>
      </c>
      <c r="O9964" t="s">
        <v>1512</v>
      </c>
      <c r="P9964" t="s">
        <v>2638</v>
      </c>
    </row>
    <row r="9965" spans="1:16" x14ac:dyDescent="0.25">
      <c r="A9965" t="s">
        <v>1</v>
      </c>
      <c r="B9965" t="s">
        <v>13028</v>
      </c>
      <c r="C9965" t="s">
        <v>82</v>
      </c>
      <c r="D9965" t="s">
        <v>3956</v>
      </c>
      <c r="E9965" t="s">
        <v>34</v>
      </c>
      <c r="F9965" t="b">
        <v>0</v>
      </c>
      <c r="G9965" t="s">
        <v>27</v>
      </c>
      <c r="H9965" s="4">
        <v>45792.375937500001</v>
      </c>
      <c r="I9965" t="b">
        <v>0</v>
      </c>
      <c r="J9965" t="b">
        <v>1</v>
      </c>
      <c r="K9965" t="s">
        <v>24</v>
      </c>
      <c r="L9965" t="s">
        <v>36</v>
      </c>
      <c r="N9965">
        <v>49.895000457763672</v>
      </c>
      <c r="O9965" t="s">
        <v>13029</v>
      </c>
      <c r="P9965" t="s">
        <v>13030</v>
      </c>
    </row>
    <row r="9966" spans="1:16" x14ac:dyDescent="0.25">
      <c r="A9966" t="s">
        <v>2</v>
      </c>
      <c r="B9966" t="s">
        <v>1550</v>
      </c>
      <c r="C9966" t="s">
        <v>172</v>
      </c>
      <c r="D9966" t="s">
        <v>4909</v>
      </c>
      <c r="E9966" t="s">
        <v>20</v>
      </c>
      <c r="F9966" t="b">
        <v>0</v>
      </c>
      <c r="G9966" t="s">
        <v>27</v>
      </c>
      <c r="H9966" s="4">
        <v>45792.378298611111</v>
      </c>
      <c r="I9966" t="b">
        <v>0</v>
      </c>
      <c r="J9966" t="b">
        <v>1</v>
      </c>
      <c r="K9966" t="s">
        <v>24</v>
      </c>
      <c r="L9966" t="s">
        <v>22</v>
      </c>
      <c r="M9966">
        <v>105600</v>
      </c>
      <c r="O9966" t="s">
        <v>13031</v>
      </c>
      <c r="P9966" t="s">
        <v>13032</v>
      </c>
    </row>
    <row r="9967" spans="1:16" x14ac:dyDescent="0.25">
      <c r="A9967" t="s">
        <v>139</v>
      </c>
      <c r="B9967" t="s">
        <v>13033</v>
      </c>
      <c r="C9967" t="s">
        <v>1226</v>
      </c>
      <c r="D9967" t="s">
        <v>3969</v>
      </c>
      <c r="E9967" t="s">
        <v>20</v>
      </c>
      <c r="F9967" t="b">
        <v>0</v>
      </c>
      <c r="G9967" t="s">
        <v>52</v>
      </c>
      <c r="H9967" s="4">
        <v>45792.417500000003</v>
      </c>
      <c r="I9967" t="b">
        <v>0</v>
      </c>
      <c r="J9967" t="b">
        <v>1</v>
      </c>
      <c r="K9967" t="s">
        <v>24</v>
      </c>
      <c r="L9967" t="s">
        <v>22</v>
      </c>
      <c r="M9967">
        <v>95000</v>
      </c>
      <c r="O9967" t="s">
        <v>800</v>
      </c>
      <c r="P9967" t="s">
        <v>13034</v>
      </c>
    </row>
    <row r="9968" spans="1:16" x14ac:dyDescent="0.25">
      <c r="A9968" t="s">
        <v>2</v>
      </c>
      <c r="B9968" t="s">
        <v>13035</v>
      </c>
      <c r="C9968" t="s">
        <v>114</v>
      </c>
      <c r="D9968" t="s">
        <v>2208</v>
      </c>
      <c r="E9968" t="s">
        <v>20</v>
      </c>
      <c r="F9968" t="b">
        <v>0</v>
      </c>
      <c r="G9968" t="s">
        <v>27</v>
      </c>
      <c r="H9968" s="4">
        <v>45792.419965277782</v>
      </c>
      <c r="I9968" t="b">
        <v>0</v>
      </c>
      <c r="J9968" t="b">
        <v>0</v>
      </c>
      <c r="K9968" t="s">
        <v>24</v>
      </c>
      <c r="L9968" t="s">
        <v>22</v>
      </c>
      <c r="M9968">
        <v>192500</v>
      </c>
      <c r="O9968" t="s">
        <v>13036</v>
      </c>
      <c r="P9968" t="s">
        <v>13037</v>
      </c>
    </row>
    <row r="9969" spans="1:16" x14ac:dyDescent="0.25">
      <c r="A9969" t="s">
        <v>2</v>
      </c>
      <c r="B9969" t="s">
        <v>13038</v>
      </c>
      <c r="C9969" t="s">
        <v>13039</v>
      </c>
      <c r="D9969" t="s">
        <v>3956</v>
      </c>
      <c r="E9969" t="s">
        <v>34</v>
      </c>
      <c r="F9969" t="b">
        <v>0</v>
      </c>
      <c r="G9969" t="s">
        <v>27</v>
      </c>
      <c r="H9969" s="4">
        <v>45792.419976851852</v>
      </c>
      <c r="I9969" t="b">
        <v>1</v>
      </c>
      <c r="J9969" t="b">
        <v>0</v>
      </c>
      <c r="K9969" t="s">
        <v>24</v>
      </c>
      <c r="L9969" t="s">
        <v>36</v>
      </c>
      <c r="N9969">
        <v>53.754997253417969</v>
      </c>
      <c r="O9969" t="s">
        <v>13040</v>
      </c>
      <c r="P9969" t="s">
        <v>13041</v>
      </c>
    </row>
    <row r="9970" spans="1:16" x14ac:dyDescent="0.25">
      <c r="A9970" t="s">
        <v>2</v>
      </c>
      <c r="B9970" t="s">
        <v>991</v>
      </c>
      <c r="C9970" t="s">
        <v>1969</v>
      </c>
      <c r="D9970" t="s">
        <v>2208</v>
      </c>
      <c r="E9970" t="s">
        <v>34</v>
      </c>
      <c r="F9970" t="b">
        <v>0</v>
      </c>
      <c r="G9970" t="s">
        <v>27</v>
      </c>
      <c r="H9970" s="4">
        <v>45792.420092592591</v>
      </c>
      <c r="I9970" t="b">
        <v>0</v>
      </c>
      <c r="J9970" t="b">
        <v>1</v>
      </c>
      <c r="K9970" t="s">
        <v>24</v>
      </c>
      <c r="L9970" t="s">
        <v>22</v>
      </c>
      <c r="M9970">
        <v>135000</v>
      </c>
      <c r="O9970" t="s">
        <v>428</v>
      </c>
      <c r="P9970" t="s">
        <v>13042</v>
      </c>
    </row>
    <row r="9971" spans="1:16" x14ac:dyDescent="0.25">
      <c r="A9971" t="s">
        <v>2</v>
      </c>
      <c r="B9971" t="s">
        <v>4227</v>
      </c>
      <c r="C9971" t="s">
        <v>489</v>
      </c>
      <c r="D9971" t="s">
        <v>2208</v>
      </c>
      <c r="E9971" t="s">
        <v>34</v>
      </c>
      <c r="F9971" t="b">
        <v>0</v>
      </c>
      <c r="G9971" t="s">
        <v>27</v>
      </c>
      <c r="H9971" s="4">
        <v>45792.420115740737</v>
      </c>
      <c r="I9971" t="b">
        <v>0</v>
      </c>
      <c r="J9971" t="b">
        <v>1</v>
      </c>
      <c r="K9971" t="s">
        <v>24</v>
      </c>
      <c r="L9971" t="s">
        <v>22</v>
      </c>
      <c r="M9971">
        <v>175500</v>
      </c>
      <c r="O9971" t="s">
        <v>428</v>
      </c>
      <c r="P9971" t="s">
        <v>8471</v>
      </c>
    </row>
    <row r="9972" spans="1:16" x14ac:dyDescent="0.25">
      <c r="A9972" t="s">
        <v>2</v>
      </c>
      <c r="B9972" t="s">
        <v>2118</v>
      </c>
      <c r="C9972" t="s">
        <v>808</v>
      </c>
      <c r="D9972" t="s">
        <v>3972</v>
      </c>
      <c r="E9972" t="s">
        <v>20</v>
      </c>
      <c r="F9972" t="b">
        <v>0</v>
      </c>
      <c r="G9972" t="s">
        <v>27</v>
      </c>
      <c r="H9972" s="4">
        <v>45792.420219907413</v>
      </c>
      <c r="I9972" t="b">
        <v>0</v>
      </c>
      <c r="J9972" t="b">
        <v>1</v>
      </c>
      <c r="K9972" t="s">
        <v>24</v>
      </c>
      <c r="L9972" t="s">
        <v>22</v>
      </c>
      <c r="M9972">
        <v>180000</v>
      </c>
      <c r="O9972" t="s">
        <v>9478</v>
      </c>
      <c r="P9972" t="s">
        <v>9479</v>
      </c>
    </row>
    <row r="9973" spans="1:16" x14ac:dyDescent="0.25">
      <c r="A9973" t="s">
        <v>2</v>
      </c>
      <c r="B9973" t="s">
        <v>13043</v>
      </c>
      <c r="C9973" t="s">
        <v>82</v>
      </c>
      <c r="D9973" t="s">
        <v>3972</v>
      </c>
      <c r="E9973" t="s">
        <v>20</v>
      </c>
      <c r="F9973" t="b">
        <v>0</v>
      </c>
      <c r="G9973" t="s">
        <v>41</v>
      </c>
      <c r="H9973" s="4">
        <v>45792.420671296299</v>
      </c>
      <c r="I9973" t="b">
        <v>0</v>
      </c>
      <c r="J9973" t="b">
        <v>1</v>
      </c>
      <c r="K9973" t="s">
        <v>24</v>
      </c>
      <c r="L9973" t="s">
        <v>22</v>
      </c>
      <c r="M9973">
        <v>150000</v>
      </c>
      <c r="O9973" t="s">
        <v>13044</v>
      </c>
      <c r="P9973" t="s">
        <v>13045</v>
      </c>
    </row>
    <row r="9974" spans="1:16" x14ac:dyDescent="0.25">
      <c r="A9974" t="s">
        <v>25</v>
      </c>
      <c r="B9974" t="s">
        <v>13046</v>
      </c>
      <c r="C9974" t="s">
        <v>172</v>
      </c>
      <c r="D9974" t="s">
        <v>3956</v>
      </c>
      <c r="E9974" t="s">
        <v>34</v>
      </c>
      <c r="F9974" t="b">
        <v>0</v>
      </c>
      <c r="G9974" t="s">
        <v>27</v>
      </c>
      <c r="H9974" s="4">
        <v>45792.458483796298</v>
      </c>
      <c r="I9974" t="b">
        <v>0</v>
      </c>
      <c r="J9974" t="b">
        <v>1</v>
      </c>
      <c r="K9974" t="s">
        <v>24</v>
      </c>
      <c r="L9974" t="s">
        <v>36</v>
      </c>
      <c r="N9974">
        <v>26.389999389648441</v>
      </c>
      <c r="O9974" t="s">
        <v>13047</v>
      </c>
      <c r="P9974" t="s">
        <v>13048</v>
      </c>
    </row>
    <row r="9975" spans="1:16" x14ac:dyDescent="0.25">
      <c r="A9975" t="s">
        <v>0</v>
      </c>
      <c r="B9975" t="s">
        <v>13049</v>
      </c>
      <c r="C9975" t="s">
        <v>696</v>
      </c>
      <c r="D9975" t="s">
        <v>3956</v>
      </c>
      <c r="E9975" t="s">
        <v>34</v>
      </c>
      <c r="F9975" t="b">
        <v>0</v>
      </c>
      <c r="G9975" t="s">
        <v>30</v>
      </c>
      <c r="H9975" s="4">
        <v>45792.459004629629</v>
      </c>
      <c r="I9975" t="b">
        <v>0</v>
      </c>
      <c r="J9975" t="b">
        <v>0</v>
      </c>
      <c r="K9975" t="s">
        <v>24</v>
      </c>
      <c r="L9975" t="s">
        <v>36</v>
      </c>
      <c r="N9975">
        <v>25.2400016784668</v>
      </c>
      <c r="O9975" t="s">
        <v>13050</v>
      </c>
      <c r="P9975" t="s">
        <v>13051</v>
      </c>
    </row>
    <row r="9976" spans="1:16" x14ac:dyDescent="0.25">
      <c r="A9976" t="s">
        <v>1</v>
      </c>
      <c r="B9976" t="s">
        <v>13052</v>
      </c>
      <c r="C9976" t="s">
        <v>83</v>
      </c>
      <c r="D9976" t="s">
        <v>3956</v>
      </c>
      <c r="E9976" t="s">
        <v>34</v>
      </c>
      <c r="F9976" t="b">
        <v>0</v>
      </c>
      <c r="G9976" t="s">
        <v>27</v>
      </c>
      <c r="H9976" s="4">
        <v>45792.459340277783</v>
      </c>
      <c r="I9976" t="b">
        <v>0</v>
      </c>
      <c r="J9976" t="b">
        <v>0</v>
      </c>
      <c r="K9976" t="s">
        <v>24</v>
      </c>
      <c r="L9976" t="s">
        <v>36</v>
      </c>
      <c r="N9976">
        <v>41.505001068115227</v>
      </c>
      <c r="O9976" t="s">
        <v>13053</v>
      </c>
    </row>
    <row r="9977" spans="1:16" x14ac:dyDescent="0.25">
      <c r="A9977" t="s">
        <v>2</v>
      </c>
      <c r="B9977" t="s">
        <v>13054</v>
      </c>
      <c r="C9977" t="s">
        <v>12000</v>
      </c>
      <c r="D9977" t="s">
        <v>3956</v>
      </c>
      <c r="E9977" t="s">
        <v>34</v>
      </c>
      <c r="F9977" t="b">
        <v>0</v>
      </c>
      <c r="G9977" t="s">
        <v>27</v>
      </c>
      <c r="H9977" s="4">
        <v>45792.461678240739</v>
      </c>
      <c r="I9977" t="b">
        <v>1</v>
      </c>
      <c r="J9977" t="b">
        <v>0</v>
      </c>
      <c r="K9977" t="s">
        <v>24</v>
      </c>
      <c r="L9977" t="s">
        <v>36</v>
      </c>
      <c r="N9977">
        <v>54.420001983642578</v>
      </c>
      <c r="O9977" t="s">
        <v>3286</v>
      </c>
      <c r="P9977" t="s">
        <v>13055</v>
      </c>
    </row>
    <row r="9978" spans="1:16" x14ac:dyDescent="0.25">
      <c r="A9978" t="s">
        <v>25</v>
      </c>
      <c r="B9978" t="s">
        <v>13056</v>
      </c>
      <c r="C9978" t="s">
        <v>677</v>
      </c>
      <c r="D9978" t="s">
        <v>3600</v>
      </c>
      <c r="E9978" t="s">
        <v>20</v>
      </c>
      <c r="F9978" t="b">
        <v>0</v>
      </c>
      <c r="G9978" t="s">
        <v>27</v>
      </c>
      <c r="H9978" s="4">
        <v>45792.500127314823</v>
      </c>
      <c r="I9978" t="b">
        <v>0</v>
      </c>
      <c r="J9978" t="b">
        <v>0</v>
      </c>
      <c r="K9978" t="s">
        <v>24</v>
      </c>
      <c r="L9978" t="s">
        <v>22</v>
      </c>
      <c r="M9978">
        <v>156000</v>
      </c>
      <c r="O9978" t="s">
        <v>858</v>
      </c>
      <c r="P9978" t="s">
        <v>302</v>
      </c>
    </row>
    <row r="9979" spans="1:16" x14ac:dyDescent="0.25">
      <c r="A9979" t="s">
        <v>2</v>
      </c>
      <c r="B9979" t="s">
        <v>13057</v>
      </c>
      <c r="C9979" t="s">
        <v>24</v>
      </c>
      <c r="D9979" t="s">
        <v>4909</v>
      </c>
      <c r="E9979" t="s">
        <v>20</v>
      </c>
      <c r="F9979" t="b">
        <v>0</v>
      </c>
      <c r="G9979" t="s">
        <v>27</v>
      </c>
      <c r="H9979" s="4">
        <v>45792.503344907411</v>
      </c>
      <c r="I9979" t="b">
        <v>0</v>
      </c>
      <c r="J9979" t="b">
        <v>1</v>
      </c>
      <c r="K9979" t="s">
        <v>24</v>
      </c>
      <c r="L9979" t="s">
        <v>22</v>
      </c>
      <c r="M9979">
        <v>201500</v>
      </c>
      <c r="O9979" t="s">
        <v>524</v>
      </c>
      <c r="P9979" t="s">
        <v>13058</v>
      </c>
    </row>
    <row r="9980" spans="1:16" x14ac:dyDescent="0.25">
      <c r="A9980" t="s">
        <v>2</v>
      </c>
      <c r="B9980" t="s">
        <v>13059</v>
      </c>
      <c r="C9980" t="s">
        <v>39</v>
      </c>
      <c r="D9980" t="s">
        <v>2208</v>
      </c>
      <c r="E9980" t="s">
        <v>51</v>
      </c>
      <c r="F9980" t="b">
        <v>1</v>
      </c>
      <c r="G9980" t="s">
        <v>41</v>
      </c>
      <c r="H9980" s="4">
        <v>45792.503796296303</v>
      </c>
      <c r="I9980" t="b">
        <v>1</v>
      </c>
      <c r="J9980" t="b">
        <v>0</v>
      </c>
      <c r="K9980" t="s">
        <v>24</v>
      </c>
      <c r="L9980" t="s">
        <v>36</v>
      </c>
      <c r="N9980">
        <v>80</v>
      </c>
      <c r="O9980" t="s">
        <v>13060</v>
      </c>
      <c r="P9980" t="s">
        <v>13061</v>
      </c>
    </row>
    <row r="9981" spans="1:16" x14ac:dyDescent="0.25">
      <c r="A9981" t="s">
        <v>0</v>
      </c>
      <c r="B9981" t="s">
        <v>13062</v>
      </c>
      <c r="C9981" t="s">
        <v>167</v>
      </c>
      <c r="D9981" t="s">
        <v>3600</v>
      </c>
      <c r="E9981" t="s">
        <v>51</v>
      </c>
      <c r="F9981" t="b">
        <v>0</v>
      </c>
      <c r="G9981" t="s">
        <v>35</v>
      </c>
      <c r="H9981" s="4">
        <v>45792.583865740737</v>
      </c>
      <c r="I9981" t="b">
        <v>1</v>
      </c>
      <c r="J9981" t="b">
        <v>0</v>
      </c>
      <c r="K9981" t="s">
        <v>24</v>
      </c>
      <c r="L9981" t="s">
        <v>36</v>
      </c>
      <c r="N9981">
        <v>20</v>
      </c>
      <c r="O9981" t="s">
        <v>1497</v>
      </c>
      <c r="P9981" t="s">
        <v>3635</v>
      </c>
    </row>
    <row r="9982" spans="1:16" x14ac:dyDescent="0.25">
      <c r="A9982" t="s">
        <v>0</v>
      </c>
      <c r="B9982" t="s">
        <v>257</v>
      </c>
      <c r="C9982" t="s">
        <v>87</v>
      </c>
      <c r="D9982" t="s">
        <v>131</v>
      </c>
      <c r="F9982" t="b">
        <v>0</v>
      </c>
      <c r="G9982" t="s">
        <v>30</v>
      </c>
      <c r="H9982" s="4">
        <v>45792.584039351852</v>
      </c>
      <c r="I9982" t="b">
        <v>1</v>
      </c>
      <c r="J9982" t="b">
        <v>0</v>
      </c>
      <c r="K9982" t="s">
        <v>24</v>
      </c>
      <c r="L9982" t="s">
        <v>36</v>
      </c>
      <c r="N9982">
        <v>37.5</v>
      </c>
      <c r="O9982" t="s">
        <v>131</v>
      </c>
      <c r="P9982" t="s">
        <v>204</v>
      </c>
    </row>
    <row r="9983" spans="1:16" x14ac:dyDescent="0.25">
      <c r="A9983" t="s">
        <v>0</v>
      </c>
      <c r="B9983" t="s">
        <v>1944</v>
      </c>
      <c r="C9983" t="s">
        <v>3525</v>
      </c>
      <c r="D9983" t="s">
        <v>3972</v>
      </c>
      <c r="E9983" t="s">
        <v>20</v>
      </c>
      <c r="F9983" t="b">
        <v>0</v>
      </c>
      <c r="G9983" t="s">
        <v>52</v>
      </c>
      <c r="H9983" s="4">
        <v>45792.584131944437</v>
      </c>
      <c r="I9983" t="b">
        <v>0</v>
      </c>
      <c r="J9983" t="b">
        <v>0</v>
      </c>
      <c r="K9983" t="s">
        <v>24</v>
      </c>
      <c r="L9983" t="s">
        <v>22</v>
      </c>
      <c r="M9983">
        <v>69315.5</v>
      </c>
      <c r="O9983" t="s">
        <v>13063</v>
      </c>
    </row>
    <row r="9984" spans="1:16" x14ac:dyDescent="0.25">
      <c r="A9984" t="s">
        <v>40</v>
      </c>
      <c r="B9984" t="s">
        <v>13064</v>
      </c>
      <c r="C9984" t="s">
        <v>44</v>
      </c>
      <c r="D9984" t="s">
        <v>81</v>
      </c>
      <c r="E9984" t="s">
        <v>20</v>
      </c>
      <c r="F9984" t="b">
        <v>0</v>
      </c>
      <c r="G9984" t="s">
        <v>27</v>
      </c>
      <c r="H9984" s="4">
        <v>45792.586608796293</v>
      </c>
      <c r="I9984" t="b">
        <v>0</v>
      </c>
      <c r="J9984" t="b">
        <v>0</v>
      </c>
      <c r="K9984" t="s">
        <v>24</v>
      </c>
      <c r="L9984" t="s">
        <v>22</v>
      </c>
      <c r="M9984">
        <v>195000</v>
      </c>
      <c r="O9984" t="s">
        <v>81</v>
      </c>
      <c r="P9984" t="s">
        <v>13065</v>
      </c>
    </row>
    <row r="9985" spans="1:16" x14ac:dyDescent="0.25">
      <c r="A9985" t="s">
        <v>2</v>
      </c>
      <c r="B9985" t="s">
        <v>13066</v>
      </c>
      <c r="C9985" t="s">
        <v>579</v>
      </c>
      <c r="D9985" t="s">
        <v>3956</v>
      </c>
      <c r="E9985" t="s">
        <v>20</v>
      </c>
      <c r="F9985" t="b">
        <v>0</v>
      </c>
      <c r="G9985" t="s">
        <v>27</v>
      </c>
      <c r="H9985" s="4">
        <v>45792.586759259262</v>
      </c>
      <c r="I9985" t="b">
        <v>0</v>
      </c>
      <c r="J9985" t="b">
        <v>1</v>
      </c>
      <c r="K9985" t="s">
        <v>24</v>
      </c>
      <c r="L9985" t="s">
        <v>36</v>
      </c>
      <c r="N9985">
        <v>49.610000610351563</v>
      </c>
      <c r="O9985" t="s">
        <v>3653</v>
      </c>
      <c r="P9985" t="s">
        <v>13067</v>
      </c>
    </row>
    <row r="9986" spans="1:16" x14ac:dyDescent="0.25">
      <c r="A9986" t="s">
        <v>2</v>
      </c>
      <c r="B9986" t="s">
        <v>13068</v>
      </c>
      <c r="C9986" t="s">
        <v>39</v>
      </c>
      <c r="D9986" t="s">
        <v>2208</v>
      </c>
      <c r="E9986" t="s">
        <v>51</v>
      </c>
      <c r="F9986" t="b">
        <v>1</v>
      </c>
      <c r="G9986" t="s">
        <v>41</v>
      </c>
      <c r="H9986" s="4">
        <v>45792.587083333332</v>
      </c>
      <c r="I9986" t="b">
        <v>1</v>
      </c>
      <c r="J9986" t="b">
        <v>0</v>
      </c>
      <c r="K9986" t="s">
        <v>24</v>
      </c>
      <c r="L9986" t="s">
        <v>36</v>
      </c>
      <c r="N9986">
        <v>46</v>
      </c>
      <c r="O9986" t="s">
        <v>13069</v>
      </c>
    </row>
    <row r="9987" spans="1:16" x14ac:dyDescent="0.25">
      <c r="A9987" t="s">
        <v>40</v>
      </c>
      <c r="B9987" t="s">
        <v>13070</v>
      </c>
      <c r="C9987" t="s">
        <v>39</v>
      </c>
      <c r="D9987" t="s">
        <v>3972</v>
      </c>
      <c r="E9987" t="s">
        <v>20</v>
      </c>
      <c r="F9987" t="b">
        <v>1</v>
      </c>
      <c r="G9987" t="s">
        <v>106</v>
      </c>
      <c r="H9987" s="4">
        <v>45792.591574074067</v>
      </c>
      <c r="I9987" t="b">
        <v>0</v>
      </c>
      <c r="J9987" t="b">
        <v>0</v>
      </c>
      <c r="K9987" t="s">
        <v>106</v>
      </c>
      <c r="L9987" t="s">
        <v>36</v>
      </c>
      <c r="N9987">
        <v>75</v>
      </c>
      <c r="O9987" t="s">
        <v>123</v>
      </c>
      <c r="P9987" t="s">
        <v>13071</v>
      </c>
    </row>
    <row r="9988" spans="1:16" x14ac:dyDescent="0.25">
      <c r="A9988" t="s">
        <v>1</v>
      </c>
      <c r="B9988" t="s">
        <v>10460</v>
      </c>
      <c r="C9988" t="s">
        <v>73</v>
      </c>
      <c r="D9988" t="s">
        <v>3972</v>
      </c>
      <c r="E9988" t="s">
        <v>20</v>
      </c>
      <c r="F9988" t="b">
        <v>0</v>
      </c>
      <c r="G9988" t="s">
        <v>23</v>
      </c>
      <c r="H9988" s="4">
        <v>45792.619166666656</v>
      </c>
      <c r="I9988" t="b">
        <v>0</v>
      </c>
      <c r="J9988" t="b">
        <v>0</v>
      </c>
      <c r="K9988" t="s">
        <v>24</v>
      </c>
      <c r="L9988" t="s">
        <v>22</v>
      </c>
      <c r="M9988">
        <v>120000</v>
      </c>
      <c r="O9988" t="s">
        <v>202</v>
      </c>
      <c r="P9988" t="s">
        <v>10461</v>
      </c>
    </row>
    <row r="9989" spans="1:16" x14ac:dyDescent="0.25">
      <c r="A9989" t="s">
        <v>40</v>
      </c>
      <c r="B9989" t="s">
        <v>13072</v>
      </c>
      <c r="C9989" t="s">
        <v>167</v>
      </c>
      <c r="D9989" t="s">
        <v>3828</v>
      </c>
      <c r="E9989" t="s">
        <v>219</v>
      </c>
      <c r="F9989" t="b">
        <v>0</v>
      </c>
      <c r="G9989" t="s">
        <v>41</v>
      </c>
      <c r="H9989" s="4">
        <v>45792.628796296303</v>
      </c>
      <c r="I9989" t="b">
        <v>1</v>
      </c>
      <c r="J9989" t="b">
        <v>0</v>
      </c>
      <c r="K9989" t="s">
        <v>24</v>
      </c>
      <c r="L9989" t="s">
        <v>36</v>
      </c>
      <c r="N9989">
        <v>60</v>
      </c>
      <c r="O9989" t="s">
        <v>13073</v>
      </c>
      <c r="P9989" t="s">
        <v>13074</v>
      </c>
    </row>
    <row r="9990" spans="1:16" x14ac:dyDescent="0.25">
      <c r="A9990" t="s">
        <v>139</v>
      </c>
      <c r="B9990" t="s">
        <v>13075</v>
      </c>
      <c r="C9990" t="s">
        <v>1623</v>
      </c>
      <c r="D9990" t="s">
        <v>2208</v>
      </c>
      <c r="E9990" t="s">
        <v>20</v>
      </c>
      <c r="F9990" t="b">
        <v>0</v>
      </c>
      <c r="G9990" t="s">
        <v>23</v>
      </c>
      <c r="H9990" s="4">
        <v>45792.660856481481</v>
      </c>
      <c r="I9990" t="b">
        <v>0</v>
      </c>
      <c r="J9990" t="b">
        <v>0</v>
      </c>
      <c r="K9990" t="s">
        <v>24</v>
      </c>
      <c r="L9990" t="s">
        <v>22</v>
      </c>
      <c r="M9990">
        <v>90480</v>
      </c>
      <c r="O9990" t="s">
        <v>6766</v>
      </c>
      <c r="P9990" t="s">
        <v>338</v>
      </c>
    </row>
    <row r="9991" spans="1:16" x14ac:dyDescent="0.25">
      <c r="A9991" t="s">
        <v>2</v>
      </c>
      <c r="B9991" t="s">
        <v>307</v>
      </c>
      <c r="C9991" t="s">
        <v>2952</v>
      </c>
      <c r="D9991" t="s">
        <v>3600</v>
      </c>
      <c r="E9991" t="s">
        <v>51</v>
      </c>
      <c r="F9991" t="b">
        <v>0</v>
      </c>
      <c r="G9991" t="s">
        <v>27</v>
      </c>
      <c r="H9991" s="4">
        <v>45792.669965277782</v>
      </c>
      <c r="I9991" t="b">
        <v>0</v>
      </c>
      <c r="J9991" t="b">
        <v>1</v>
      </c>
      <c r="K9991" t="s">
        <v>24</v>
      </c>
      <c r="L9991" t="s">
        <v>36</v>
      </c>
      <c r="N9991">
        <v>80</v>
      </c>
      <c r="O9991" t="s">
        <v>3251</v>
      </c>
      <c r="P9991" t="s">
        <v>13076</v>
      </c>
    </row>
    <row r="9992" spans="1:16" x14ac:dyDescent="0.25">
      <c r="A9992" t="s">
        <v>0</v>
      </c>
      <c r="B9992" t="s">
        <v>0</v>
      </c>
      <c r="C9992" t="s">
        <v>540</v>
      </c>
      <c r="D9992" t="s">
        <v>483</v>
      </c>
      <c r="E9992" t="s">
        <v>51</v>
      </c>
      <c r="F9992" t="b">
        <v>0</v>
      </c>
      <c r="G9992" t="s">
        <v>27</v>
      </c>
      <c r="H9992" s="4">
        <v>45792.708437499998</v>
      </c>
      <c r="I9992" t="b">
        <v>1</v>
      </c>
      <c r="J9992" t="b">
        <v>1</v>
      </c>
      <c r="K9992" t="s">
        <v>24</v>
      </c>
      <c r="L9992" t="s">
        <v>36</v>
      </c>
      <c r="N9992">
        <v>37.5</v>
      </c>
      <c r="O9992" t="s">
        <v>5371</v>
      </c>
      <c r="P9992" t="s">
        <v>13077</v>
      </c>
    </row>
    <row r="9993" spans="1:16" x14ac:dyDescent="0.25">
      <c r="A9993" t="s">
        <v>1</v>
      </c>
      <c r="B9993" t="s">
        <v>13078</v>
      </c>
      <c r="C9993" t="s">
        <v>33</v>
      </c>
      <c r="D9993" t="s">
        <v>3972</v>
      </c>
      <c r="F9993" t="b">
        <v>0</v>
      </c>
      <c r="G9993" t="s">
        <v>35</v>
      </c>
      <c r="H9993" s="4">
        <v>45792.708865740737</v>
      </c>
      <c r="I9993" t="b">
        <v>0</v>
      </c>
      <c r="J9993" t="b">
        <v>0</v>
      </c>
      <c r="K9993" t="s">
        <v>24</v>
      </c>
      <c r="L9993" t="s">
        <v>36</v>
      </c>
      <c r="N9993">
        <v>57.5</v>
      </c>
      <c r="O9993" t="s">
        <v>1357</v>
      </c>
      <c r="P9993" t="s">
        <v>13079</v>
      </c>
    </row>
    <row r="9994" spans="1:16" x14ac:dyDescent="0.25">
      <c r="A9994" t="s">
        <v>2</v>
      </c>
      <c r="B9994" t="s">
        <v>13080</v>
      </c>
      <c r="C9994" t="s">
        <v>118</v>
      </c>
      <c r="D9994" t="s">
        <v>3972</v>
      </c>
      <c r="E9994" t="s">
        <v>51</v>
      </c>
      <c r="F9994" t="b">
        <v>0</v>
      </c>
      <c r="G9994" t="s">
        <v>27</v>
      </c>
      <c r="H9994" s="4">
        <v>45792.711608796293</v>
      </c>
      <c r="I9994" t="b">
        <v>1</v>
      </c>
      <c r="J9994" t="b">
        <v>0</v>
      </c>
      <c r="K9994" t="s">
        <v>24</v>
      </c>
      <c r="L9994" t="s">
        <v>36</v>
      </c>
      <c r="N9994">
        <v>47.5</v>
      </c>
      <c r="O9994" t="s">
        <v>13081</v>
      </c>
      <c r="P9994" t="s">
        <v>1035</v>
      </c>
    </row>
    <row r="9995" spans="1:16" x14ac:dyDescent="0.25">
      <c r="A9995" t="s">
        <v>2</v>
      </c>
      <c r="B9995" t="s">
        <v>701</v>
      </c>
      <c r="C9995" t="s">
        <v>39</v>
      </c>
      <c r="D9995" t="s">
        <v>3972</v>
      </c>
      <c r="E9995" t="s">
        <v>51</v>
      </c>
      <c r="F9995" t="b">
        <v>1</v>
      </c>
      <c r="G9995" t="s">
        <v>106</v>
      </c>
      <c r="H9995" s="4">
        <v>45792.716435185182</v>
      </c>
      <c r="I9995" t="b">
        <v>0</v>
      </c>
      <c r="J9995" t="b">
        <v>0</v>
      </c>
      <c r="K9995" t="s">
        <v>106</v>
      </c>
      <c r="L9995" t="s">
        <v>22</v>
      </c>
      <c r="M9995">
        <v>120000</v>
      </c>
      <c r="O9995" t="s">
        <v>13082</v>
      </c>
      <c r="P9995" t="s">
        <v>13083</v>
      </c>
    </row>
    <row r="9996" spans="1:16" x14ac:dyDescent="0.25">
      <c r="A9996" t="s">
        <v>0</v>
      </c>
      <c r="B9996" t="s">
        <v>13084</v>
      </c>
      <c r="C9996" t="s">
        <v>3616</v>
      </c>
      <c r="D9996" t="s">
        <v>3828</v>
      </c>
      <c r="E9996" t="s">
        <v>51</v>
      </c>
      <c r="F9996" t="b">
        <v>0</v>
      </c>
      <c r="G9996" t="s">
        <v>27</v>
      </c>
      <c r="H9996" s="4">
        <v>45792.750104166669</v>
      </c>
      <c r="I9996" t="b">
        <v>0</v>
      </c>
      <c r="J9996" t="b">
        <v>0</v>
      </c>
      <c r="K9996" t="s">
        <v>24</v>
      </c>
      <c r="L9996" t="s">
        <v>36</v>
      </c>
      <c r="N9996">
        <v>40</v>
      </c>
      <c r="O9996" t="s">
        <v>1172</v>
      </c>
      <c r="P9996" t="s">
        <v>280</v>
      </c>
    </row>
    <row r="9997" spans="1:16" x14ac:dyDescent="0.25">
      <c r="A9997" t="s">
        <v>1</v>
      </c>
      <c r="B9997" t="s">
        <v>11489</v>
      </c>
      <c r="C9997" t="s">
        <v>975</v>
      </c>
      <c r="D9997" t="s">
        <v>3972</v>
      </c>
      <c r="E9997" t="s">
        <v>51</v>
      </c>
      <c r="F9997" t="b">
        <v>0</v>
      </c>
      <c r="G9997" t="s">
        <v>27</v>
      </c>
      <c r="H9997" s="4">
        <v>45792.750150462962</v>
      </c>
      <c r="I9997" t="b">
        <v>0</v>
      </c>
      <c r="J9997" t="b">
        <v>0</v>
      </c>
      <c r="K9997" t="s">
        <v>24</v>
      </c>
      <c r="L9997" t="s">
        <v>36</v>
      </c>
      <c r="N9997">
        <v>47.5</v>
      </c>
      <c r="O9997" t="s">
        <v>303</v>
      </c>
      <c r="P9997" t="s">
        <v>11490</v>
      </c>
    </row>
    <row r="9998" spans="1:16" x14ac:dyDescent="0.25">
      <c r="A9998" t="s">
        <v>0</v>
      </c>
      <c r="B9998" t="s">
        <v>978</v>
      </c>
      <c r="C9998" t="s">
        <v>82</v>
      </c>
      <c r="D9998" t="s">
        <v>13085</v>
      </c>
      <c r="E9998" t="s">
        <v>20</v>
      </c>
      <c r="F9998" t="b">
        <v>0</v>
      </c>
      <c r="G9998" t="s">
        <v>27</v>
      </c>
      <c r="H9998" s="4">
        <v>45792.791724537034</v>
      </c>
      <c r="I9998" t="b">
        <v>0</v>
      </c>
      <c r="J9998" t="b">
        <v>1</v>
      </c>
      <c r="K9998" t="s">
        <v>24</v>
      </c>
      <c r="L9998" t="s">
        <v>22</v>
      </c>
      <c r="M9998">
        <v>68500</v>
      </c>
      <c r="O9998" t="s">
        <v>13086</v>
      </c>
      <c r="P9998" t="s">
        <v>13087</v>
      </c>
    </row>
    <row r="9999" spans="1:16" x14ac:dyDescent="0.25">
      <c r="A9999" t="s">
        <v>25</v>
      </c>
      <c r="B9999" t="s">
        <v>13088</v>
      </c>
      <c r="C9999" t="s">
        <v>386</v>
      </c>
      <c r="D9999" t="s">
        <v>3828</v>
      </c>
      <c r="E9999" t="s">
        <v>20</v>
      </c>
      <c r="F9999" t="b">
        <v>0</v>
      </c>
      <c r="G9999" t="s">
        <v>41</v>
      </c>
      <c r="H9999" s="4">
        <v>45792.792013888888</v>
      </c>
      <c r="I9999" t="b">
        <v>0</v>
      </c>
      <c r="J9999" t="b">
        <v>1</v>
      </c>
      <c r="K9999" t="s">
        <v>24</v>
      </c>
      <c r="L9999" t="s">
        <v>22</v>
      </c>
      <c r="M9999">
        <v>121500</v>
      </c>
      <c r="O9999" t="s">
        <v>13047</v>
      </c>
      <c r="P9999" t="s">
        <v>1057</v>
      </c>
    </row>
    <row r="10000" spans="1:16" x14ac:dyDescent="0.25">
      <c r="A10000" t="s">
        <v>28</v>
      </c>
      <c r="B10000" t="s">
        <v>13089</v>
      </c>
      <c r="C10000" t="s">
        <v>39</v>
      </c>
      <c r="D10000" t="s">
        <v>2208</v>
      </c>
      <c r="E10000" t="s">
        <v>51</v>
      </c>
      <c r="F10000" t="b">
        <v>1</v>
      </c>
      <c r="G10000" t="s">
        <v>27</v>
      </c>
      <c r="H10000" s="4">
        <v>45792.794976851852</v>
      </c>
      <c r="I10000" t="b">
        <v>1</v>
      </c>
      <c r="J10000" t="b">
        <v>0</v>
      </c>
      <c r="K10000" t="s">
        <v>24</v>
      </c>
      <c r="L10000" t="s">
        <v>36</v>
      </c>
      <c r="N10000">
        <v>45</v>
      </c>
      <c r="O10000" t="s">
        <v>13081</v>
      </c>
      <c r="P10000" t="s">
        <v>1282</v>
      </c>
    </row>
    <row r="10001" spans="1:16" x14ac:dyDescent="0.25">
      <c r="A10001" t="s">
        <v>2</v>
      </c>
      <c r="B10001" t="s">
        <v>234</v>
      </c>
      <c r="C10001" t="s">
        <v>6207</v>
      </c>
      <c r="D10001" t="s">
        <v>3828</v>
      </c>
      <c r="E10001" t="s">
        <v>20</v>
      </c>
      <c r="F10001" t="b">
        <v>0</v>
      </c>
      <c r="G10001" t="s">
        <v>27</v>
      </c>
      <c r="H10001" s="4">
        <v>45792.795011574082</v>
      </c>
      <c r="I10001" t="b">
        <v>1</v>
      </c>
      <c r="J10001" t="b">
        <v>1</v>
      </c>
      <c r="K10001" t="s">
        <v>24</v>
      </c>
      <c r="L10001" t="s">
        <v>22</v>
      </c>
      <c r="M10001">
        <v>168000</v>
      </c>
      <c r="O10001" t="s">
        <v>891</v>
      </c>
      <c r="P10001" t="s">
        <v>13090</v>
      </c>
    </row>
    <row r="10002" spans="1:16" x14ac:dyDescent="0.25">
      <c r="A10002" t="s">
        <v>2</v>
      </c>
      <c r="B10002" t="s">
        <v>583</v>
      </c>
      <c r="C10002" t="s">
        <v>624</v>
      </c>
      <c r="D10002" t="s">
        <v>2208</v>
      </c>
      <c r="E10002" t="s">
        <v>20</v>
      </c>
      <c r="F10002" t="b">
        <v>0</v>
      </c>
      <c r="G10002" t="s">
        <v>27</v>
      </c>
      <c r="H10002" s="4">
        <v>45792.795057870368</v>
      </c>
      <c r="I10002" t="b">
        <v>0</v>
      </c>
      <c r="J10002" t="b">
        <v>1</v>
      </c>
      <c r="K10002" t="s">
        <v>24</v>
      </c>
      <c r="L10002" t="s">
        <v>22</v>
      </c>
      <c r="M10002">
        <v>165500</v>
      </c>
      <c r="O10002" t="s">
        <v>7284</v>
      </c>
      <c r="P10002" t="s">
        <v>13091</v>
      </c>
    </row>
    <row r="10003" spans="1:16" x14ac:dyDescent="0.25">
      <c r="A10003" t="s">
        <v>0</v>
      </c>
      <c r="B10003" t="s">
        <v>13092</v>
      </c>
      <c r="C10003" t="s">
        <v>26</v>
      </c>
      <c r="D10003" t="s">
        <v>3828</v>
      </c>
      <c r="E10003" t="s">
        <v>20</v>
      </c>
      <c r="F10003" t="b">
        <v>0</v>
      </c>
      <c r="G10003" t="s">
        <v>27</v>
      </c>
      <c r="H10003" s="4">
        <v>45792.833460648151</v>
      </c>
      <c r="I10003" t="b">
        <v>0</v>
      </c>
      <c r="J10003" t="b">
        <v>1</v>
      </c>
      <c r="K10003" t="s">
        <v>24</v>
      </c>
      <c r="L10003" t="s">
        <v>22</v>
      </c>
      <c r="M10003">
        <v>82500</v>
      </c>
      <c r="O10003" t="s">
        <v>13093</v>
      </c>
      <c r="P10003" t="s">
        <v>1713</v>
      </c>
    </row>
    <row r="10004" spans="1:16" x14ac:dyDescent="0.25">
      <c r="A10004" t="s">
        <v>0</v>
      </c>
      <c r="B10004" t="s">
        <v>0</v>
      </c>
      <c r="C10004" t="s">
        <v>3657</v>
      </c>
      <c r="D10004" t="s">
        <v>2208</v>
      </c>
      <c r="E10004" t="s">
        <v>20</v>
      </c>
      <c r="F10004" t="b">
        <v>0</v>
      </c>
      <c r="G10004" t="s">
        <v>30</v>
      </c>
      <c r="H10004" s="4">
        <v>45792.834027777782</v>
      </c>
      <c r="I10004" t="b">
        <v>0</v>
      </c>
      <c r="J10004" t="b">
        <v>1</v>
      </c>
      <c r="K10004" t="s">
        <v>24</v>
      </c>
      <c r="L10004" t="s">
        <v>36</v>
      </c>
      <c r="N10004">
        <v>32</v>
      </c>
      <c r="O10004" t="s">
        <v>926</v>
      </c>
      <c r="P10004" t="s">
        <v>13094</v>
      </c>
    </row>
    <row r="10005" spans="1:16" x14ac:dyDescent="0.25">
      <c r="A10005" t="s">
        <v>0</v>
      </c>
      <c r="B10005" t="s">
        <v>13095</v>
      </c>
      <c r="C10005" t="s">
        <v>13096</v>
      </c>
      <c r="D10005" t="s">
        <v>3972</v>
      </c>
      <c r="F10005" t="b">
        <v>0</v>
      </c>
      <c r="G10005" t="s">
        <v>27</v>
      </c>
      <c r="H10005" s="4">
        <v>45792.834386574083</v>
      </c>
      <c r="I10005" t="b">
        <v>0</v>
      </c>
      <c r="J10005" t="b">
        <v>0</v>
      </c>
      <c r="K10005" t="s">
        <v>24</v>
      </c>
      <c r="L10005" t="s">
        <v>36</v>
      </c>
      <c r="N10005">
        <v>31.5</v>
      </c>
      <c r="O10005" t="s">
        <v>13097</v>
      </c>
    </row>
    <row r="10006" spans="1:16" x14ac:dyDescent="0.25">
      <c r="A10006" t="s">
        <v>28</v>
      </c>
      <c r="B10006" t="s">
        <v>13098</v>
      </c>
      <c r="C10006" t="s">
        <v>140</v>
      </c>
      <c r="D10006" t="s">
        <v>3828</v>
      </c>
      <c r="E10006" t="s">
        <v>20</v>
      </c>
      <c r="F10006" t="b">
        <v>0</v>
      </c>
      <c r="G10006" t="s">
        <v>35</v>
      </c>
      <c r="H10006" s="4">
        <v>45792.836226851847</v>
      </c>
      <c r="I10006" t="b">
        <v>0</v>
      </c>
      <c r="J10006" t="b">
        <v>1</v>
      </c>
      <c r="K10006" t="s">
        <v>24</v>
      </c>
      <c r="L10006" t="s">
        <v>22</v>
      </c>
      <c r="M10006">
        <v>164000</v>
      </c>
      <c r="O10006" t="s">
        <v>13099</v>
      </c>
      <c r="P10006" t="s">
        <v>13100</v>
      </c>
    </row>
    <row r="10007" spans="1:16" x14ac:dyDescent="0.25">
      <c r="A10007" t="s">
        <v>1</v>
      </c>
      <c r="B10007" t="s">
        <v>13101</v>
      </c>
      <c r="C10007" t="s">
        <v>913</v>
      </c>
      <c r="D10007" t="s">
        <v>3828</v>
      </c>
      <c r="E10007" t="s">
        <v>631</v>
      </c>
      <c r="F10007" t="b">
        <v>0</v>
      </c>
      <c r="G10007" t="s">
        <v>30</v>
      </c>
      <c r="H10007" s="4">
        <v>45792.836388888893</v>
      </c>
      <c r="I10007" t="b">
        <v>0</v>
      </c>
      <c r="J10007" t="b">
        <v>1</v>
      </c>
      <c r="K10007" t="s">
        <v>24</v>
      </c>
      <c r="L10007" t="s">
        <v>36</v>
      </c>
      <c r="N10007">
        <v>40.5</v>
      </c>
      <c r="O10007" t="s">
        <v>1009</v>
      </c>
      <c r="P10007" t="s">
        <v>13102</v>
      </c>
    </row>
    <row r="10008" spans="1:16" x14ac:dyDescent="0.25">
      <c r="A10008" t="s">
        <v>2</v>
      </c>
      <c r="B10008" t="s">
        <v>13103</v>
      </c>
      <c r="C10008" t="s">
        <v>39</v>
      </c>
      <c r="D10008" t="s">
        <v>3828</v>
      </c>
      <c r="E10008" t="s">
        <v>51</v>
      </c>
      <c r="F10008" t="b">
        <v>1</v>
      </c>
      <c r="G10008" t="s">
        <v>23</v>
      </c>
      <c r="H10008" s="4">
        <v>45792.869328703702</v>
      </c>
      <c r="I10008" t="b">
        <v>0</v>
      </c>
      <c r="J10008" t="b">
        <v>1</v>
      </c>
      <c r="K10008" t="s">
        <v>24</v>
      </c>
      <c r="L10008" t="s">
        <v>36</v>
      </c>
      <c r="N10008">
        <v>55</v>
      </c>
      <c r="O10008" t="s">
        <v>3575</v>
      </c>
      <c r="P10008" t="s">
        <v>13104</v>
      </c>
    </row>
    <row r="10009" spans="1:16" x14ac:dyDescent="0.25">
      <c r="A10009" t="s">
        <v>2</v>
      </c>
      <c r="B10009" t="s">
        <v>8984</v>
      </c>
      <c r="C10009" t="s">
        <v>203</v>
      </c>
      <c r="D10009" t="s">
        <v>3972</v>
      </c>
      <c r="E10009" t="s">
        <v>20</v>
      </c>
      <c r="F10009" t="b">
        <v>0</v>
      </c>
      <c r="G10009" t="s">
        <v>27</v>
      </c>
      <c r="H10009" s="4">
        <v>45792.878449074073</v>
      </c>
      <c r="I10009" t="b">
        <v>1</v>
      </c>
      <c r="J10009" t="b">
        <v>1</v>
      </c>
      <c r="K10009" t="s">
        <v>24</v>
      </c>
      <c r="L10009" t="s">
        <v>36</v>
      </c>
      <c r="N10009">
        <v>104.5</v>
      </c>
      <c r="O10009" t="s">
        <v>1784</v>
      </c>
      <c r="P10009" t="s">
        <v>13105</v>
      </c>
    </row>
    <row r="10010" spans="1:16" x14ac:dyDescent="0.25">
      <c r="A10010" t="s">
        <v>2</v>
      </c>
      <c r="B10010" t="s">
        <v>13106</v>
      </c>
      <c r="C10010" t="s">
        <v>13107</v>
      </c>
      <c r="D10010" t="s">
        <v>3828</v>
      </c>
      <c r="E10010" t="s">
        <v>105</v>
      </c>
      <c r="F10010" t="b">
        <v>0</v>
      </c>
      <c r="G10010" t="s">
        <v>41</v>
      </c>
      <c r="H10010" s="4">
        <v>45792.878842592603</v>
      </c>
      <c r="I10010" t="b">
        <v>0</v>
      </c>
      <c r="J10010" t="b">
        <v>1</v>
      </c>
      <c r="K10010" t="s">
        <v>24</v>
      </c>
      <c r="L10010" t="s">
        <v>22</v>
      </c>
      <c r="M10010">
        <v>105549</v>
      </c>
      <c r="O10010" t="s">
        <v>13108</v>
      </c>
      <c r="P10010" t="s">
        <v>13109</v>
      </c>
    </row>
    <row r="10011" spans="1:16" x14ac:dyDescent="0.25">
      <c r="A10011" t="s">
        <v>2</v>
      </c>
      <c r="B10011" t="s">
        <v>13110</v>
      </c>
      <c r="C10011" t="s">
        <v>82</v>
      </c>
      <c r="D10011" t="s">
        <v>3972</v>
      </c>
      <c r="E10011" t="s">
        <v>20</v>
      </c>
      <c r="F10011" t="b">
        <v>0</v>
      </c>
      <c r="G10011" t="s">
        <v>35</v>
      </c>
      <c r="H10011" s="4">
        <v>45792.879444444443</v>
      </c>
      <c r="I10011" t="b">
        <v>1</v>
      </c>
      <c r="J10011" t="b">
        <v>1</v>
      </c>
      <c r="K10011" t="s">
        <v>24</v>
      </c>
      <c r="L10011" t="s">
        <v>22</v>
      </c>
      <c r="M10011">
        <v>97330.5</v>
      </c>
      <c r="O10011" t="s">
        <v>6336</v>
      </c>
      <c r="P10011" t="s">
        <v>13111</v>
      </c>
    </row>
    <row r="10012" spans="1:16" x14ac:dyDescent="0.25">
      <c r="A10012" t="s">
        <v>0</v>
      </c>
      <c r="B10012" t="s">
        <v>13112</v>
      </c>
      <c r="C10012" t="s">
        <v>192</v>
      </c>
      <c r="D10012" t="s">
        <v>3972</v>
      </c>
      <c r="E10012" t="s">
        <v>20</v>
      </c>
      <c r="F10012" t="b">
        <v>0</v>
      </c>
      <c r="G10012" t="s">
        <v>52</v>
      </c>
      <c r="H10012" s="4">
        <v>45792.917557870373</v>
      </c>
      <c r="I10012" t="b">
        <v>1</v>
      </c>
      <c r="J10012" t="b">
        <v>0</v>
      </c>
      <c r="K10012" t="s">
        <v>24</v>
      </c>
      <c r="L10012" t="s">
        <v>36</v>
      </c>
      <c r="N10012">
        <v>57.5</v>
      </c>
      <c r="O10012" t="s">
        <v>1783</v>
      </c>
      <c r="P10012" t="s">
        <v>13113</v>
      </c>
    </row>
    <row r="10013" spans="1:16" x14ac:dyDescent="0.25">
      <c r="A10013" t="s">
        <v>1</v>
      </c>
      <c r="B10013" t="s">
        <v>13114</v>
      </c>
      <c r="C10013" t="s">
        <v>151</v>
      </c>
      <c r="D10013" t="s">
        <v>3828</v>
      </c>
      <c r="E10013" t="s">
        <v>20</v>
      </c>
      <c r="F10013" t="b">
        <v>0</v>
      </c>
      <c r="G10013" t="s">
        <v>30</v>
      </c>
      <c r="H10013" s="4">
        <v>45792.919664351852</v>
      </c>
      <c r="I10013" t="b">
        <v>0</v>
      </c>
      <c r="J10013" t="b">
        <v>1</v>
      </c>
      <c r="K10013" t="s">
        <v>24</v>
      </c>
      <c r="L10013" t="s">
        <v>22</v>
      </c>
      <c r="M10013">
        <v>90000</v>
      </c>
      <c r="O10013" t="s">
        <v>11509</v>
      </c>
      <c r="P10013" t="s">
        <v>13115</v>
      </c>
    </row>
    <row r="10014" spans="1:16" x14ac:dyDescent="0.25">
      <c r="A10014" t="s">
        <v>40</v>
      </c>
      <c r="B10014" t="s">
        <v>305</v>
      </c>
      <c r="C10014" t="s">
        <v>192</v>
      </c>
      <c r="D10014" t="s">
        <v>3828</v>
      </c>
      <c r="E10014" t="s">
        <v>51</v>
      </c>
      <c r="F10014" t="b">
        <v>0</v>
      </c>
      <c r="G10014" t="s">
        <v>27</v>
      </c>
      <c r="H10014" s="4">
        <v>45792.919976851852</v>
      </c>
      <c r="I10014" t="b">
        <v>0</v>
      </c>
      <c r="J10014" t="b">
        <v>0</v>
      </c>
      <c r="K10014" t="s">
        <v>24</v>
      </c>
      <c r="L10014" t="s">
        <v>36</v>
      </c>
      <c r="N10014">
        <v>67.5</v>
      </c>
      <c r="O10014" t="s">
        <v>13116</v>
      </c>
      <c r="P10014" t="s">
        <v>2141</v>
      </c>
    </row>
    <row r="10015" spans="1:16" x14ac:dyDescent="0.25">
      <c r="A10015" t="s">
        <v>2</v>
      </c>
      <c r="B10015" t="s">
        <v>13117</v>
      </c>
      <c r="C10015" t="s">
        <v>1914</v>
      </c>
      <c r="D10015" t="s">
        <v>3828</v>
      </c>
      <c r="E10015" t="s">
        <v>20</v>
      </c>
      <c r="F10015" t="b">
        <v>0</v>
      </c>
      <c r="G10015" t="s">
        <v>27</v>
      </c>
      <c r="H10015" s="4">
        <v>45792.920057870368</v>
      </c>
      <c r="I10015" t="b">
        <v>0</v>
      </c>
      <c r="J10015" t="b">
        <v>1</v>
      </c>
      <c r="K10015" t="s">
        <v>24</v>
      </c>
      <c r="L10015" t="s">
        <v>22</v>
      </c>
      <c r="M10015">
        <v>95000</v>
      </c>
      <c r="O10015" t="s">
        <v>12229</v>
      </c>
      <c r="P10015" t="s">
        <v>13118</v>
      </c>
    </row>
    <row r="10016" spans="1:16" x14ac:dyDescent="0.25">
      <c r="A10016" t="s">
        <v>2</v>
      </c>
      <c r="B10016" t="s">
        <v>2</v>
      </c>
      <c r="C10016" t="s">
        <v>1624</v>
      </c>
      <c r="D10016" t="s">
        <v>3828</v>
      </c>
      <c r="E10016" t="s">
        <v>20</v>
      </c>
      <c r="F10016" t="b">
        <v>0</v>
      </c>
      <c r="G10016" t="s">
        <v>41</v>
      </c>
      <c r="H10016" s="4">
        <v>45792.920405092591</v>
      </c>
      <c r="I10016" t="b">
        <v>1</v>
      </c>
      <c r="J10016" t="b">
        <v>1</v>
      </c>
      <c r="K10016" t="s">
        <v>24</v>
      </c>
      <c r="L10016" t="s">
        <v>22</v>
      </c>
      <c r="M10016">
        <v>115000</v>
      </c>
      <c r="O10016" t="s">
        <v>8046</v>
      </c>
      <c r="P10016" t="s">
        <v>2939</v>
      </c>
    </row>
    <row r="10017" spans="1:16" x14ac:dyDescent="0.25">
      <c r="A10017" t="s">
        <v>139</v>
      </c>
      <c r="B10017" t="s">
        <v>13119</v>
      </c>
      <c r="C10017" t="s">
        <v>1135</v>
      </c>
      <c r="D10017" t="s">
        <v>3972</v>
      </c>
      <c r="E10017" t="s">
        <v>20</v>
      </c>
      <c r="F10017" t="b">
        <v>0</v>
      </c>
      <c r="G10017" t="s">
        <v>27</v>
      </c>
      <c r="H10017" s="4">
        <v>45792.958460648151</v>
      </c>
      <c r="I10017" t="b">
        <v>0</v>
      </c>
      <c r="J10017" t="b">
        <v>1</v>
      </c>
      <c r="K10017" t="s">
        <v>24</v>
      </c>
      <c r="L10017" t="s">
        <v>22</v>
      </c>
      <c r="M10017">
        <v>95160</v>
      </c>
      <c r="O10017" t="s">
        <v>4193</v>
      </c>
      <c r="P10017" t="s">
        <v>13120</v>
      </c>
    </row>
    <row r="10018" spans="1:16" x14ac:dyDescent="0.25">
      <c r="A10018" t="s">
        <v>0</v>
      </c>
      <c r="B10018" t="s">
        <v>13121</v>
      </c>
      <c r="C10018" t="s">
        <v>975</v>
      </c>
      <c r="D10018" t="s">
        <v>3828</v>
      </c>
      <c r="E10018" t="s">
        <v>51</v>
      </c>
      <c r="F10018" t="b">
        <v>0</v>
      </c>
      <c r="G10018" t="s">
        <v>27</v>
      </c>
      <c r="H10018" s="4">
        <v>45792.958483796298</v>
      </c>
      <c r="I10018" t="b">
        <v>0</v>
      </c>
      <c r="J10018" t="b">
        <v>0</v>
      </c>
      <c r="K10018" t="s">
        <v>24</v>
      </c>
      <c r="L10018" t="s">
        <v>36</v>
      </c>
      <c r="N10018">
        <v>47.5</v>
      </c>
      <c r="O10018" t="s">
        <v>303</v>
      </c>
      <c r="P10018" t="s">
        <v>11490</v>
      </c>
    </row>
    <row r="10019" spans="1:16" x14ac:dyDescent="0.25">
      <c r="A10019" t="s">
        <v>0</v>
      </c>
      <c r="B10019" t="s">
        <v>3484</v>
      </c>
      <c r="C10019" t="s">
        <v>774</v>
      </c>
      <c r="D10019" t="s">
        <v>2208</v>
      </c>
      <c r="E10019" t="s">
        <v>20</v>
      </c>
      <c r="F10019" t="b">
        <v>0</v>
      </c>
      <c r="G10019" t="s">
        <v>41</v>
      </c>
      <c r="H10019" s="4">
        <v>45792.958749999998</v>
      </c>
      <c r="I10019" t="b">
        <v>0</v>
      </c>
      <c r="J10019" t="b">
        <v>1</v>
      </c>
      <c r="K10019" t="s">
        <v>24</v>
      </c>
      <c r="L10019" t="s">
        <v>22</v>
      </c>
      <c r="M10019">
        <v>137000</v>
      </c>
      <c r="O10019" t="s">
        <v>13122</v>
      </c>
      <c r="P10019" t="s">
        <v>2577</v>
      </c>
    </row>
    <row r="10020" spans="1:16" x14ac:dyDescent="0.25">
      <c r="A10020" t="s">
        <v>0</v>
      </c>
      <c r="B10020" t="s">
        <v>10001</v>
      </c>
      <c r="C10020" t="s">
        <v>167</v>
      </c>
      <c r="D10020" t="s">
        <v>3956</v>
      </c>
      <c r="E10020" t="s">
        <v>34</v>
      </c>
      <c r="F10020" t="b">
        <v>0</v>
      </c>
      <c r="G10020" t="s">
        <v>35</v>
      </c>
      <c r="H10020" s="4">
        <v>45792.958969907413</v>
      </c>
      <c r="I10020" t="b">
        <v>0</v>
      </c>
      <c r="J10020" t="b">
        <v>1</v>
      </c>
      <c r="K10020" t="s">
        <v>24</v>
      </c>
      <c r="L10020" t="s">
        <v>36</v>
      </c>
      <c r="N10020">
        <v>57.060001373291023</v>
      </c>
      <c r="O10020" t="s">
        <v>10002</v>
      </c>
      <c r="P10020" t="s">
        <v>706</v>
      </c>
    </row>
    <row r="10021" spans="1:16" x14ac:dyDescent="0.25">
      <c r="A10021" t="s">
        <v>0</v>
      </c>
      <c r="B10021" t="s">
        <v>731</v>
      </c>
      <c r="C10021" t="s">
        <v>945</v>
      </c>
      <c r="D10021" t="s">
        <v>3956</v>
      </c>
      <c r="E10021" t="s">
        <v>34</v>
      </c>
      <c r="F10021" t="b">
        <v>0</v>
      </c>
      <c r="G10021" t="s">
        <v>30</v>
      </c>
      <c r="H10021" s="4">
        <v>45792.959004629629</v>
      </c>
      <c r="I10021" t="b">
        <v>1</v>
      </c>
      <c r="J10021" t="b">
        <v>0</v>
      </c>
      <c r="K10021" t="s">
        <v>24</v>
      </c>
      <c r="L10021" t="s">
        <v>36</v>
      </c>
      <c r="N10021">
        <v>25.2400016784668</v>
      </c>
      <c r="O10021" t="s">
        <v>3668</v>
      </c>
      <c r="P10021" t="s">
        <v>119</v>
      </c>
    </row>
    <row r="10022" spans="1:16" x14ac:dyDescent="0.25">
      <c r="A10022" t="s">
        <v>0</v>
      </c>
      <c r="B10022" t="s">
        <v>3168</v>
      </c>
      <c r="C10022" t="s">
        <v>704</v>
      </c>
      <c r="D10022" t="s">
        <v>2208</v>
      </c>
      <c r="E10022" t="s">
        <v>20</v>
      </c>
      <c r="F10022" t="b">
        <v>0</v>
      </c>
      <c r="G10022" t="s">
        <v>30</v>
      </c>
      <c r="H10022" s="4">
        <v>45792.959004629629</v>
      </c>
      <c r="I10022" t="b">
        <v>0</v>
      </c>
      <c r="J10022" t="b">
        <v>0</v>
      </c>
      <c r="K10022" t="s">
        <v>24</v>
      </c>
      <c r="L10022" t="s">
        <v>22</v>
      </c>
      <c r="M10022">
        <v>104000</v>
      </c>
      <c r="O10022" t="s">
        <v>926</v>
      </c>
      <c r="P10022" t="s">
        <v>1297</v>
      </c>
    </row>
    <row r="10023" spans="1:16" x14ac:dyDescent="0.25">
      <c r="A10023" t="s">
        <v>0</v>
      </c>
      <c r="B10023" t="s">
        <v>0</v>
      </c>
      <c r="C10023" t="s">
        <v>1985</v>
      </c>
      <c r="D10023" t="s">
        <v>3828</v>
      </c>
      <c r="E10023" t="s">
        <v>20</v>
      </c>
      <c r="F10023" t="b">
        <v>0</v>
      </c>
      <c r="G10023" t="s">
        <v>27</v>
      </c>
      <c r="H10023" s="4">
        <v>45793.000104166669</v>
      </c>
      <c r="I10023" t="b">
        <v>0</v>
      </c>
      <c r="J10023" t="b">
        <v>1</v>
      </c>
      <c r="K10023" t="s">
        <v>24</v>
      </c>
      <c r="L10023" t="s">
        <v>36</v>
      </c>
      <c r="N10023">
        <v>31.135000228881839</v>
      </c>
      <c r="O10023" t="s">
        <v>1630</v>
      </c>
      <c r="P10023" t="s">
        <v>13123</v>
      </c>
    </row>
    <row r="10024" spans="1:16" x14ac:dyDescent="0.25">
      <c r="A10024" t="s">
        <v>0</v>
      </c>
      <c r="B10024" t="s">
        <v>13124</v>
      </c>
      <c r="C10024" t="s">
        <v>805</v>
      </c>
      <c r="D10024" t="s">
        <v>5534</v>
      </c>
      <c r="E10024" t="s">
        <v>20</v>
      </c>
      <c r="F10024" t="b">
        <v>0</v>
      </c>
      <c r="G10024" t="s">
        <v>27</v>
      </c>
      <c r="H10024" s="4">
        <v>45793.000104166669</v>
      </c>
      <c r="I10024" t="b">
        <v>0</v>
      </c>
      <c r="J10024" t="b">
        <v>1</v>
      </c>
      <c r="K10024" t="s">
        <v>24</v>
      </c>
      <c r="L10024" t="s">
        <v>22</v>
      </c>
      <c r="M10024">
        <v>108267</v>
      </c>
      <c r="O10024" t="s">
        <v>802</v>
      </c>
      <c r="P10024" t="s">
        <v>767</v>
      </c>
    </row>
    <row r="10025" spans="1:16" x14ac:dyDescent="0.25">
      <c r="A10025" t="s">
        <v>0</v>
      </c>
      <c r="B10025" t="s">
        <v>13125</v>
      </c>
      <c r="C10025" t="s">
        <v>49</v>
      </c>
      <c r="D10025" t="s">
        <v>4013</v>
      </c>
      <c r="E10025" t="s">
        <v>20</v>
      </c>
      <c r="F10025" t="b">
        <v>0</v>
      </c>
      <c r="G10025" t="s">
        <v>41</v>
      </c>
      <c r="H10025" s="4">
        <v>45793.000347222223</v>
      </c>
      <c r="I10025" t="b">
        <v>0</v>
      </c>
      <c r="J10025" t="b">
        <v>1</v>
      </c>
      <c r="K10025" t="s">
        <v>24</v>
      </c>
      <c r="L10025" t="s">
        <v>22</v>
      </c>
      <c r="M10025">
        <v>112569.5</v>
      </c>
      <c r="O10025" t="s">
        <v>13126</v>
      </c>
      <c r="P10025" t="s">
        <v>204</v>
      </c>
    </row>
    <row r="10026" spans="1:16" x14ac:dyDescent="0.25">
      <c r="A10026" t="s">
        <v>1</v>
      </c>
      <c r="B10026" t="s">
        <v>13127</v>
      </c>
      <c r="C10026" t="s">
        <v>1240</v>
      </c>
      <c r="D10026" t="s">
        <v>5534</v>
      </c>
      <c r="E10026" t="s">
        <v>20</v>
      </c>
      <c r="F10026" t="b">
        <v>0</v>
      </c>
      <c r="G10026" t="s">
        <v>27</v>
      </c>
      <c r="H10026" s="4">
        <v>45793.000983796293</v>
      </c>
      <c r="I10026" t="b">
        <v>0</v>
      </c>
      <c r="J10026" t="b">
        <v>0</v>
      </c>
      <c r="K10026" t="s">
        <v>24</v>
      </c>
      <c r="L10026" t="s">
        <v>22</v>
      </c>
      <c r="M10026">
        <v>167323</v>
      </c>
      <c r="O10026" t="s">
        <v>2239</v>
      </c>
      <c r="P10026" t="s">
        <v>13128</v>
      </c>
    </row>
    <row r="10027" spans="1:16" x14ac:dyDescent="0.25">
      <c r="A10027" t="s">
        <v>1</v>
      </c>
      <c r="B10027" t="s">
        <v>264</v>
      </c>
      <c r="C10027" t="s">
        <v>13129</v>
      </c>
      <c r="D10027" t="s">
        <v>4013</v>
      </c>
      <c r="E10027" t="s">
        <v>20</v>
      </c>
      <c r="F10027" t="b">
        <v>0</v>
      </c>
      <c r="G10027" t="s">
        <v>30</v>
      </c>
      <c r="H10027" s="4">
        <v>45793.003055555557</v>
      </c>
      <c r="I10027" t="b">
        <v>1</v>
      </c>
      <c r="J10027" t="b">
        <v>0</v>
      </c>
      <c r="K10027" t="s">
        <v>24</v>
      </c>
      <c r="L10027" t="s">
        <v>22</v>
      </c>
      <c r="M10027">
        <v>130000</v>
      </c>
      <c r="O10027" t="s">
        <v>13130</v>
      </c>
      <c r="P10027" t="s">
        <v>13131</v>
      </c>
    </row>
    <row r="10028" spans="1:16" x14ac:dyDescent="0.25">
      <c r="A10028" t="s">
        <v>28</v>
      </c>
      <c r="B10028" t="s">
        <v>28</v>
      </c>
      <c r="C10028" t="s">
        <v>1096</v>
      </c>
      <c r="D10028" t="s">
        <v>4013</v>
      </c>
      <c r="E10028" t="s">
        <v>20</v>
      </c>
      <c r="F10028" t="b">
        <v>0</v>
      </c>
      <c r="G10028" t="s">
        <v>27</v>
      </c>
      <c r="H10028" s="4">
        <v>45793.003310185188</v>
      </c>
      <c r="I10028" t="b">
        <v>0</v>
      </c>
      <c r="J10028" t="b">
        <v>1</v>
      </c>
      <c r="K10028" t="s">
        <v>24</v>
      </c>
      <c r="L10028" t="s">
        <v>22</v>
      </c>
      <c r="M10028">
        <v>110000</v>
      </c>
      <c r="O10028" t="s">
        <v>3602</v>
      </c>
      <c r="P10028" t="s">
        <v>13132</v>
      </c>
    </row>
    <row r="10029" spans="1:16" x14ac:dyDescent="0.25">
      <c r="A10029" t="s">
        <v>89</v>
      </c>
      <c r="B10029" t="s">
        <v>4040</v>
      </c>
      <c r="C10029" t="s">
        <v>39</v>
      </c>
      <c r="D10029" t="s">
        <v>4013</v>
      </c>
      <c r="E10029" t="s">
        <v>20</v>
      </c>
      <c r="F10029" t="b">
        <v>1</v>
      </c>
      <c r="G10029" t="s">
        <v>90</v>
      </c>
      <c r="H10029" s="4">
        <v>45793.0075</v>
      </c>
      <c r="I10029" t="b">
        <v>1</v>
      </c>
      <c r="J10029" t="b">
        <v>0</v>
      </c>
      <c r="K10029" t="s">
        <v>90</v>
      </c>
      <c r="L10029" t="s">
        <v>22</v>
      </c>
      <c r="M10029">
        <v>220000</v>
      </c>
      <c r="O10029" t="s">
        <v>4051</v>
      </c>
      <c r="P10029" t="s">
        <v>12502</v>
      </c>
    </row>
    <row r="10030" spans="1:16" x14ac:dyDescent="0.25">
      <c r="A10030" t="s">
        <v>89</v>
      </c>
      <c r="B10030" t="s">
        <v>13133</v>
      </c>
      <c r="C10030" t="s">
        <v>39</v>
      </c>
      <c r="D10030" t="s">
        <v>4013</v>
      </c>
      <c r="E10030" t="s">
        <v>20</v>
      </c>
      <c r="F10030" t="b">
        <v>1</v>
      </c>
      <c r="G10030" t="s">
        <v>106</v>
      </c>
      <c r="H10030" s="4">
        <v>45793.008310185192</v>
      </c>
      <c r="I10030" t="b">
        <v>0</v>
      </c>
      <c r="J10030" t="b">
        <v>1</v>
      </c>
      <c r="K10030" t="s">
        <v>106</v>
      </c>
      <c r="L10030" t="s">
        <v>22</v>
      </c>
      <c r="M10030">
        <v>200000</v>
      </c>
      <c r="O10030" t="s">
        <v>7472</v>
      </c>
      <c r="P10030" t="s">
        <v>13134</v>
      </c>
    </row>
    <row r="10031" spans="1:16" x14ac:dyDescent="0.25">
      <c r="A10031" t="s">
        <v>89</v>
      </c>
      <c r="B10031" t="s">
        <v>13135</v>
      </c>
      <c r="C10031" t="s">
        <v>39</v>
      </c>
      <c r="D10031" t="s">
        <v>4013</v>
      </c>
      <c r="E10031" t="s">
        <v>20</v>
      </c>
      <c r="F10031" t="b">
        <v>1</v>
      </c>
      <c r="G10031" t="s">
        <v>106</v>
      </c>
      <c r="H10031" s="4">
        <v>45793.008344907408</v>
      </c>
      <c r="I10031" t="b">
        <v>0</v>
      </c>
      <c r="J10031" t="b">
        <v>1</v>
      </c>
      <c r="K10031" t="s">
        <v>106</v>
      </c>
      <c r="L10031" t="s">
        <v>22</v>
      </c>
      <c r="M10031">
        <v>50000</v>
      </c>
      <c r="O10031" t="s">
        <v>7472</v>
      </c>
      <c r="P10031" t="s">
        <v>13136</v>
      </c>
    </row>
    <row r="10032" spans="1:16" x14ac:dyDescent="0.25">
      <c r="A10032" t="s">
        <v>0</v>
      </c>
      <c r="B10032" t="s">
        <v>13137</v>
      </c>
      <c r="C10032" t="s">
        <v>2318</v>
      </c>
      <c r="D10032" t="s">
        <v>2208</v>
      </c>
      <c r="E10032" t="s">
        <v>20</v>
      </c>
      <c r="F10032" t="b">
        <v>0</v>
      </c>
      <c r="G10032" t="s">
        <v>27</v>
      </c>
      <c r="H10032" s="4">
        <v>45793.041932870372</v>
      </c>
      <c r="I10032" t="b">
        <v>0</v>
      </c>
      <c r="J10032" t="b">
        <v>0</v>
      </c>
      <c r="K10032" t="s">
        <v>24</v>
      </c>
      <c r="L10032" t="s">
        <v>22</v>
      </c>
      <c r="M10032">
        <v>188211.28125</v>
      </c>
      <c r="O10032" t="s">
        <v>13138</v>
      </c>
      <c r="P10032" t="s">
        <v>13139</v>
      </c>
    </row>
    <row r="10033" spans="1:16" x14ac:dyDescent="0.25">
      <c r="A10033" t="s">
        <v>0</v>
      </c>
      <c r="B10033" t="s">
        <v>13140</v>
      </c>
      <c r="C10033" t="s">
        <v>76</v>
      </c>
      <c r="D10033" t="s">
        <v>3956</v>
      </c>
      <c r="E10033" t="s">
        <v>20</v>
      </c>
      <c r="F10033" t="b">
        <v>0</v>
      </c>
      <c r="G10033" t="s">
        <v>41</v>
      </c>
      <c r="H10033" s="4">
        <v>45793.042129629634</v>
      </c>
      <c r="I10033" t="b">
        <v>0</v>
      </c>
      <c r="J10033" t="b">
        <v>1</v>
      </c>
      <c r="K10033" t="s">
        <v>24</v>
      </c>
      <c r="L10033" t="s">
        <v>36</v>
      </c>
      <c r="N10033">
        <v>22.694999694824219</v>
      </c>
      <c r="O10033" t="s">
        <v>11358</v>
      </c>
      <c r="P10033" t="s">
        <v>2028</v>
      </c>
    </row>
    <row r="10034" spans="1:16" x14ac:dyDescent="0.25">
      <c r="A10034" t="s">
        <v>0</v>
      </c>
      <c r="B10034" t="s">
        <v>13141</v>
      </c>
      <c r="C10034" t="s">
        <v>167</v>
      </c>
      <c r="D10034" t="s">
        <v>3828</v>
      </c>
      <c r="E10034" t="s">
        <v>20</v>
      </c>
      <c r="F10034" t="b">
        <v>0</v>
      </c>
      <c r="G10034" t="s">
        <v>35</v>
      </c>
      <c r="H10034" s="4">
        <v>45793.042199074072</v>
      </c>
      <c r="I10034" t="b">
        <v>0</v>
      </c>
      <c r="J10034" t="b">
        <v>0</v>
      </c>
      <c r="K10034" t="s">
        <v>24</v>
      </c>
      <c r="L10034" t="s">
        <v>22</v>
      </c>
      <c r="M10034">
        <v>130000</v>
      </c>
      <c r="O10034" t="s">
        <v>13142</v>
      </c>
      <c r="P10034" t="s">
        <v>13143</v>
      </c>
    </row>
    <row r="10035" spans="1:16" x14ac:dyDescent="0.25">
      <c r="A10035" t="s">
        <v>1</v>
      </c>
      <c r="B10035" t="s">
        <v>10460</v>
      </c>
      <c r="C10035" t="s">
        <v>151</v>
      </c>
      <c r="D10035" t="s">
        <v>3972</v>
      </c>
      <c r="E10035" t="s">
        <v>20</v>
      </c>
      <c r="F10035" t="b">
        <v>0</v>
      </c>
      <c r="G10035" t="s">
        <v>30</v>
      </c>
      <c r="H10035" s="4">
        <v>45793.044664351852</v>
      </c>
      <c r="I10035" t="b">
        <v>0</v>
      </c>
      <c r="J10035" t="b">
        <v>0</v>
      </c>
      <c r="K10035" t="s">
        <v>24</v>
      </c>
      <c r="L10035" t="s">
        <v>22</v>
      </c>
      <c r="M10035">
        <v>120000</v>
      </c>
      <c r="O10035" t="s">
        <v>202</v>
      </c>
      <c r="P10035" t="s">
        <v>10461</v>
      </c>
    </row>
    <row r="10036" spans="1:16" x14ac:dyDescent="0.25">
      <c r="A10036" t="s">
        <v>0</v>
      </c>
      <c r="B10036" t="s">
        <v>13144</v>
      </c>
      <c r="C10036" t="s">
        <v>1591</v>
      </c>
      <c r="D10036" t="s">
        <v>9676</v>
      </c>
      <c r="E10036" t="s">
        <v>20</v>
      </c>
      <c r="F10036" t="b">
        <v>0</v>
      </c>
      <c r="G10036" t="s">
        <v>23</v>
      </c>
      <c r="H10036" s="4">
        <v>45793.077499999999</v>
      </c>
      <c r="I10036" t="b">
        <v>0</v>
      </c>
      <c r="J10036" t="b">
        <v>1</v>
      </c>
      <c r="K10036" t="s">
        <v>24</v>
      </c>
      <c r="L10036" t="s">
        <v>36</v>
      </c>
      <c r="N10036">
        <v>40</v>
      </c>
      <c r="O10036" t="s">
        <v>13145</v>
      </c>
    </row>
    <row r="10037" spans="1:16" x14ac:dyDescent="0.25">
      <c r="A10037" t="s">
        <v>0</v>
      </c>
      <c r="B10037" t="s">
        <v>13146</v>
      </c>
      <c r="C10037" t="s">
        <v>966</v>
      </c>
      <c r="D10037" t="s">
        <v>6016</v>
      </c>
      <c r="E10037" t="s">
        <v>20</v>
      </c>
      <c r="F10037" t="b">
        <v>0</v>
      </c>
      <c r="G10037" t="s">
        <v>30</v>
      </c>
      <c r="H10037" s="4">
        <v>45793.084039351852</v>
      </c>
      <c r="I10037" t="b">
        <v>0</v>
      </c>
      <c r="J10037" t="b">
        <v>0</v>
      </c>
      <c r="K10037" t="s">
        <v>24</v>
      </c>
      <c r="L10037" t="s">
        <v>22</v>
      </c>
      <c r="M10037">
        <v>80000</v>
      </c>
      <c r="O10037" t="s">
        <v>374</v>
      </c>
      <c r="P10037" t="s">
        <v>13147</v>
      </c>
    </row>
    <row r="10038" spans="1:16" x14ac:dyDescent="0.25">
      <c r="A10038" t="s">
        <v>2</v>
      </c>
      <c r="B10038" t="s">
        <v>307</v>
      </c>
      <c r="C10038" t="s">
        <v>653</v>
      </c>
      <c r="D10038" t="s">
        <v>3828</v>
      </c>
      <c r="E10038" t="s">
        <v>20</v>
      </c>
      <c r="F10038" t="b">
        <v>0</v>
      </c>
      <c r="G10038" t="s">
        <v>27</v>
      </c>
      <c r="H10038" s="4">
        <v>45793.086712962962</v>
      </c>
      <c r="I10038" t="b">
        <v>0</v>
      </c>
      <c r="J10038" t="b">
        <v>1</v>
      </c>
      <c r="K10038" t="s">
        <v>24</v>
      </c>
      <c r="L10038" t="s">
        <v>36</v>
      </c>
      <c r="N10038">
        <v>80</v>
      </c>
      <c r="O10038" t="s">
        <v>3251</v>
      </c>
      <c r="P10038" t="s">
        <v>13076</v>
      </c>
    </row>
    <row r="10039" spans="1:16" x14ac:dyDescent="0.25">
      <c r="A10039" t="s">
        <v>0</v>
      </c>
      <c r="B10039" t="s">
        <v>281</v>
      </c>
      <c r="C10039" t="s">
        <v>82</v>
      </c>
      <c r="D10039" t="s">
        <v>2208</v>
      </c>
      <c r="E10039" t="s">
        <v>51</v>
      </c>
      <c r="F10039" t="b">
        <v>0</v>
      </c>
      <c r="G10039" t="s">
        <v>27</v>
      </c>
      <c r="H10039" s="4">
        <v>45793.250081018523</v>
      </c>
      <c r="I10039" t="b">
        <v>1</v>
      </c>
      <c r="J10039" t="b">
        <v>0</v>
      </c>
      <c r="K10039" t="s">
        <v>24</v>
      </c>
      <c r="L10039" t="s">
        <v>36</v>
      </c>
      <c r="N10039">
        <v>71</v>
      </c>
      <c r="O10039" t="s">
        <v>803</v>
      </c>
      <c r="P10039" t="s">
        <v>671</v>
      </c>
    </row>
    <row r="10040" spans="1:16" x14ac:dyDescent="0.25">
      <c r="A10040" t="s">
        <v>0</v>
      </c>
      <c r="B10040" t="s">
        <v>2353</v>
      </c>
      <c r="C10040" t="s">
        <v>459</v>
      </c>
      <c r="D10040" t="s">
        <v>9083</v>
      </c>
      <c r="E10040" t="s">
        <v>105</v>
      </c>
      <c r="F10040" t="b">
        <v>0</v>
      </c>
      <c r="G10040" t="s">
        <v>41</v>
      </c>
      <c r="H10040" s="4">
        <v>45793.250787037039</v>
      </c>
      <c r="I10040" t="b">
        <v>0</v>
      </c>
      <c r="J10040" t="b">
        <v>1</v>
      </c>
      <c r="K10040" t="s">
        <v>24</v>
      </c>
      <c r="L10040" t="s">
        <v>36</v>
      </c>
      <c r="N10040">
        <v>31</v>
      </c>
      <c r="O10040" t="s">
        <v>9083</v>
      </c>
      <c r="P10040" t="s">
        <v>204</v>
      </c>
    </row>
    <row r="10041" spans="1:16" x14ac:dyDescent="0.25">
      <c r="A10041" t="s">
        <v>0</v>
      </c>
      <c r="B10041" t="s">
        <v>0</v>
      </c>
      <c r="C10041" t="s">
        <v>945</v>
      </c>
      <c r="D10041" t="s">
        <v>3828</v>
      </c>
      <c r="E10041" t="s">
        <v>20</v>
      </c>
      <c r="F10041" t="b">
        <v>0</v>
      </c>
      <c r="G10041" t="s">
        <v>30</v>
      </c>
      <c r="H10041" s="4">
        <v>45793.251018518517</v>
      </c>
      <c r="I10041" t="b">
        <v>0</v>
      </c>
      <c r="J10041" t="b">
        <v>0</v>
      </c>
      <c r="K10041" t="s">
        <v>24</v>
      </c>
      <c r="L10041" t="s">
        <v>22</v>
      </c>
      <c r="M10041">
        <v>107500</v>
      </c>
      <c r="O10041" t="s">
        <v>13148</v>
      </c>
      <c r="P10041" t="s">
        <v>351</v>
      </c>
    </row>
    <row r="10042" spans="1:16" x14ac:dyDescent="0.25">
      <c r="A10042" t="s">
        <v>0</v>
      </c>
      <c r="B10042" t="s">
        <v>1021</v>
      </c>
      <c r="C10042" t="s">
        <v>122</v>
      </c>
      <c r="D10042" t="s">
        <v>3828</v>
      </c>
      <c r="E10042" t="s">
        <v>20</v>
      </c>
      <c r="F10042" t="b">
        <v>0</v>
      </c>
      <c r="G10042" t="s">
        <v>52</v>
      </c>
      <c r="H10042" s="4">
        <v>45793.251331018517</v>
      </c>
      <c r="I10042" t="b">
        <v>0</v>
      </c>
      <c r="J10042" t="b">
        <v>1</v>
      </c>
      <c r="K10042" t="s">
        <v>24</v>
      </c>
      <c r="L10042" t="s">
        <v>22</v>
      </c>
      <c r="M10042">
        <v>84000</v>
      </c>
      <c r="O10042" t="s">
        <v>2728</v>
      </c>
      <c r="P10042" t="s">
        <v>13149</v>
      </c>
    </row>
    <row r="10043" spans="1:16" x14ac:dyDescent="0.25">
      <c r="A10043" t="s">
        <v>0</v>
      </c>
      <c r="B10043" t="s">
        <v>0</v>
      </c>
      <c r="C10043" t="s">
        <v>376</v>
      </c>
      <c r="D10043" t="s">
        <v>3828</v>
      </c>
      <c r="E10043" t="s">
        <v>20</v>
      </c>
      <c r="F10043" t="b">
        <v>0</v>
      </c>
      <c r="G10043" t="s">
        <v>52</v>
      </c>
      <c r="H10043" s="4">
        <v>45793.251331018517</v>
      </c>
      <c r="I10043" t="b">
        <v>1</v>
      </c>
      <c r="J10043" t="b">
        <v>1</v>
      </c>
      <c r="K10043" t="s">
        <v>24</v>
      </c>
      <c r="L10043" t="s">
        <v>22</v>
      </c>
      <c r="M10043">
        <v>41561.51953125</v>
      </c>
      <c r="O10043" t="s">
        <v>13150</v>
      </c>
    </row>
    <row r="10044" spans="1:16" x14ac:dyDescent="0.25">
      <c r="A10044" t="s">
        <v>1</v>
      </c>
      <c r="B10044" t="s">
        <v>13151</v>
      </c>
      <c r="C10044" t="s">
        <v>82</v>
      </c>
      <c r="D10044" t="s">
        <v>5561</v>
      </c>
      <c r="E10044" t="s">
        <v>105</v>
      </c>
      <c r="F10044" t="b">
        <v>0</v>
      </c>
      <c r="G10044" t="s">
        <v>27</v>
      </c>
      <c r="H10044" s="4">
        <v>45793.251527777778</v>
      </c>
      <c r="I10044" t="b">
        <v>0</v>
      </c>
      <c r="J10044" t="b">
        <v>1</v>
      </c>
      <c r="K10044" t="s">
        <v>24</v>
      </c>
      <c r="L10044" t="s">
        <v>22</v>
      </c>
      <c r="M10044">
        <v>165032.5</v>
      </c>
      <c r="O10044" t="s">
        <v>5562</v>
      </c>
      <c r="P10044" t="s">
        <v>13152</v>
      </c>
    </row>
    <row r="10045" spans="1:16" x14ac:dyDescent="0.25">
      <c r="A10045" t="s">
        <v>2</v>
      </c>
      <c r="B10045" t="s">
        <v>13153</v>
      </c>
      <c r="C10045" t="s">
        <v>42</v>
      </c>
      <c r="D10045" t="s">
        <v>3969</v>
      </c>
      <c r="E10045" t="s">
        <v>20</v>
      </c>
      <c r="F10045" t="b">
        <v>0</v>
      </c>
      <c r="G10045" t="s">
        <v>41</v>
      </c>
      <c r="H10045" s="4">
        <v>45793.252928240741</v>
      </c>
      <c r="I10045" t="b">
        <v>0</v>
      </c>
      <c r="J10045" t="b">
        <v>1</v>
      </c>
      <c r="K10045" t="s">
        <v>24</v>
      </c>
      <c r="L10045" t="s">
        <v>22</v>
      </c>
      <c r="M10045">
        <v>151000</v>
      </c>
      <c r="O10045" t="s">
        <v>1883</v>
      </c>
      <c r="P10045" t="s">
        <v>13154</v>
      </c>
    </row>
    <row r="10046" spans="1:16" x14ac:dyDescent="0.25">
      <c r="A10046" t="s">
        <v>40</v>
      </c>
      <c r="B10046" t="s">
        <v>40</v>
      </c>
      <c r="C10046" t="s">
        <v>427</v>
      </c>
      <c r="D10046" t="s">
        <v>3600</v>
      </c>
      <c r="E10046" t="s">
        <v>51</v>
      </c>
      <c r="F10046" t="b">
        <v>0</v>
      </c>
      <c r="G10046" t="s">
        <v>35</v>
      </c>
      <c r="H10046" s="4">
        <v>45793.253449074073</v>
      </c>
      <c r="I10046" t="b">
        <v>1</v>
      </c>
      <c r="J10046" t="b">
        <v>0</v>
      </c>
      <c r="K10046" t="s">
        <v>24</v>
      </c>
      <c r="L10046" t="s">
        <v>36</v>
      </c>
      <c r="N10046">
        <v>65</v>
      </c>
      <c r="O10046" t="s">
        <v>156</v>
      </c>
      <c r="P10046" t="s">
        <v>13155</v>
      </c>
    </row>
    <row r="10047" spans="1:16" x14ac:dyDescent="0.25">
      <c r="A10047" t="s">
        <v>2</v>
      </c>
      <c r="B10047" t="s">
        <v>422</v>
      </c>
      <c r="C10047" t="s">
        <v>1482</v>
      </c>
      <c r="D10047" t="s">
        <v>3969</v>
      </c>
      <c r="E10047" t="s">
        <v>20</v>
      </c>
      <c r="F10047" t="b">
        <v>0</v>
      </c>
      <c r="G10047" t="s">
        <v>35</v>
      </c>
      <c r="H10047" s="4">
        <v>45793.253553240742</v>
      </c>
      <c r="I10047" t="b">
        <v>0</v>
      </c>
      <c r="J10047" t="b">
        <v>1</v>
      </c>
      <c r="K10047" t="s">
        <v>24</v>
      </c>
      <c r="L10047" t="s">
        <v>22</v>
      </c>
      <c r="M10047">
        <v>82500</v>
      </c>
      <c r="O10047" t="s">
        <v>3070</v>
      </c>
      <c r="P10047" t="s">
        <v>12970</v>
      </c>
    </row>
    <row r="10048" spans="1:16" x14ac:dyDescent="0.25">
      <c r="A10048" t="s">
        <v>40</v>
      </c>
      <c r="B10048" t="s">
        <v>474</v>
      </c>
      <c r="C10048" t="s">
        <v>2081</v>
      </c>
      <c r="D10048" t="s">
        <v>13156</v>
      </c>
      <c r="E10048" t="s">
        <v>20</v>
      </c>
      <c r="F10048" t="b">
        <v>0</v>
      </c>
      <c r="G10048" t="s">
        <v>30</v>
      </c>
      <c r="H10048" s="4">
        <v>45793.254548611112</v>
      </c>
      <c r="I10048" t="b">
        <v>0</v>
      </c>
      <c r="J10048" t="b">
        <v>1</v>
      </c>
      <c r="K10048" t="s">
        <v>24</v>
      </c>
      <c r="L10048" t="s">
        <v>22</v>
      </c>
      <c r="M10048">
        <v>137800</v>
      </c>
      <c r="O10048" t="s">
        <v>843</v>
      </c>
      <c r="P10048" t="s">
        <v>13157</v>
      </c>
    </row>
    <row r="10049" spans="1:16" x14ac:dyDescent="0.25">
      <c r="A10049" t="s">
        <v>1</v>
      </c>
      <c r="B10049" t="s">
        <v>2979</v>
      </c>
      <c r="C10049" t="s">
        <v>6620</v>
      </c>
      <c r="D10049" t="s">
        <v>6389</v>
      </c>
      <c r="E10049" t="s">
        <v>20</v>
      </c>
      <c r="F10049" t="b">
        <v>0</v>
      </c>
      <c r="G10049" t="s">
        <v>106</v>
      </c>
      <c r="H10049" s="4">
        <v>45793.256967592592</v>
      </c>
      <c r="I10049" t="b">
        <v>0</v>
      </c>
      <c r="J10049" t="b">
        <v>0</v>
      </c>
      <c r="K10049" t="s">
        <v>106</v>
      </c>
      <c r="L10049" t="s">
        <v>22</v>
      </c>
      <c r="M10049">
        <v>232200</v>
      </c>
      <c r="O10049" t="s">
        <v>1548</v>
      </c>
      <c r="P10049" t="s">
        <v>12648</v>
      </c>
    </row>
    <row r="10050" spans="1:16" x14ac:dyDescent="0.25">
      <c r="A10050" t="s">
        <v>1</v>
      </c>
      <c r="B10050" t="s">
        <v>2392</v>
      </c>
      <c r="C10050" t="s">
        <v>10546</v>
      </c>
      <c r="D10050" t="s">
        <v>4013</v>
      </c>
      <c r="E10050" t="s">
        <v>20</v>
      </c>
      <c r="F10050" t="b">
        <v>0</v>
      </c>
      <c r="G10050" t="s">
        <v>106</v>
      </c>
      <c r="H10050" s="4">
        <v>45793.256967592592</v>
      </c>
      <c r="I10050" t="b">
        <v>0</v>
      </c>
      <c r="J10050" t="b">
        <v>0</v>
      </c>
      <c r="K10050" t="s">
        <v>106</v>
      </c>
      <c r="L10050" t="s">
        <v>22</v>
      </c>
      <c r="M10050">
        <v>170000</v>
      </c>
      <c r="O10050" t="s">
        <v>1252</v>
      </c>
      <c r="P10050" t="s">
        <v>1253</v>
      </c>
    </row>
    <row r="10051" spans="1:16" x14ac:dyDescent="0.25">
      <c r="A10051" t="s">
        <v>2</v>
      </c>
      <c r="B10051" t="s">
        <v>2960</v>
      </c>
      <c r="C10051" t="s">
        <v>8424</v>
      </c>
      <c r="D10051" t="s">
        <v>3969</v>
      </c>
      <c r="E10051" t="s">
        <v>20</v>
      </c>
      <c r="F10051" t="b">
        <v>0</v>
      </c>
      <c r="G10051" t="s">
        <v>106</v>
      </c>
      <c r="H10051" s="4">
        <v>45793.257071759261</v>
      </c>
      <c r="I10051" t="b">
        <v>1</v>
      </c>
      <c r="J10051" t="b">
        <v>0</v>
      </c>
      <c r="K10051" t="s">
        <v>106</v>
      </c>
      <c r="L10051" t="s">
        <v>22</v>
      </c>
      <c r="M10051">
        <v>105000</v>
      </c>
      <c r="O10051" t="s">
        <v>3370</v>
      </c>
      <c r="P10051" t="s">
        <v>12803</v>
      </c>
    </row>
    <row r="10052" spans="1:16" x14ac:dyDescent="0.25">
      <c r="A10052" t="s">
        <v>2</v>
      </c>
      <c r="B10052" t="s">
        <v>2</v>
      </c>
      <c r="C10052" t="s">
        <v>10199</v>
      </c>
      <c r="D10052" t="s">
        <v>4002</v>
      </c>
      <c r="E10052" t="s">
        <v>20</v>
      </c>
      <c r="F10052" t="b">
        <v>0</v>
      </c>
      <c r="G10052" t="s">
        <v>1056</v>
      </c>
      <c r="H10052" s="4">
        <v>45793.262361111112</v>
      </c>
      <c r="I10052" t="b">
        <v>1</v>
      </c>
      <c r="J10052" t="b">
        <v>0</v>
      </c>
      <c r="K10052" t="s">
        <v>1056</v>
      </c>
      <c r="L10052" t="s">
        <v>22</v>
      </c>
      <c r="M10052">
        <v>150000</v>
      </c>
      <c r="O10052" t="s">
        <v>10200</v>
      </c>
      <c r="P10052" t="s">
        <v>2163</v>
      </c>
    </row>
    <row r="10053" spans="1:16" x14ac:dyDescent="0.25">
      <c r="A10053" t="s">
        <v>25</v>
      </c>
      <c r="B10053" t="s">
        <v>4479</v>
      </c>
      <c r="C10053" t="s">
        <v>829</v>
      </c>
      <c r="D10053" t="s">
        <v>2208</v>
      </c>
      <c r="E10053" t="s">
        <v>20</v>
      </c>
      <c r="F10053" t="b">
        <v>0</v>
      </c>
      <c r="G10053" t="s">
        <v>27</v>
      </c>
      <c r="H10053" s="4">
        <v>45793.292037037027</v>
      </c>
      <c r="I10053" t="b">
        <v>0</v>
      </c>
      <c r="J10053" t="b">
        <v>0</v>
      </c>
      <c r="K10053" t="s">
        <v>24</v>
      </c>
      <c r="L10053" t="s">
        <v>22</v>
      </c>
      <c r="M10053">
        <v>126000</v>
      </c>
      <c r="O10053" t="s">
        <v>377</v>
      </c>
      <c r="P10053" t="s">
        <v>252</v>
      </c>
    </row>
    <row r="10054" spans="1:16" x14ac:dyDescent="0.25">
      <c r="A10054" t="s">
        <v>139</v>
      </c>
      <c r="B10054" t="s">
        <v>13158</v>
      </c>
      <c r="C10054" t="s">
        <v>39</v>
      </c>
      <c r="D10054" t="s">
        <v>7433</v>
      </c>
      <c r="E10054" t="s">
        <v>20</v>
      </c>
      <c r="F10054" t="b">
        <v>1</v>
      </c>
      <c r="G10054" t="s">
        <v>8927</v>
      </c>
      <c r="H10054" s="4">
        <v>45793.318877314807</v>
      </c>
      <c r="I10054" t="b">
        <v>0</v>
      </c>
      <c r="J10054" t="b">
        <v>1</v>
      </c>
      <c r="K10054" t="s">
        <v>8927</v>
      </c>
      <c r="L10054" t="s">
        <v>22</v>
      </c>
      <c r="M10054">
        <v>111000</v>
      </c>
      <c r="O10054" t="s">
        <v>13159</v>
      </c>
      <c r="P10054" t="s">
        <v>3040</v>
      </c>
    </row>
    <row r="10055" spans="1:16" x14ac:dyDescent="0.25">
      <c r="A10055" t="s">
        <v>25</v>
      </c>
      <c r="B10055" t="s">
        <v>13160</v>
      </c>
      <c r="C10055" t="s">
        <v>395</v>
      </c>
      <c r="D10055" t="s">
        <v>2208</v>
      </c>
      <c r="E10055" t="s">
        <v>20</v>
      </c>
      <c r="F10055" t="b">
        <v>0</v>
      </c>
      <c r="G10055" t="s">
        <v>35</v>
      </c>
      <c r="H10055" s="4">
        <v>45793.334282407413</v>
      </c>
      <c r="I10055" t="b">
        <v>1</v>
      </c>
      <c r="J10055" t="b">
        <v>1</v>
      </c>
      <c r="K10055" t="s">
        <v>24</v>
      </c>
      <c r="L10055" t="s">
        <v>22</v>
      </c>
      <c r="M10055">
        <v>137500</v>
      </c>
      <c r="O10055" t="s">
        <v>123</v>
      </c>
      <c r="P10055" t="s">
        <v>13161</v>
      </c>
    </row>
    <row r="10056" spans="1:16" x14ac:dyDescent="0.25">
      <c r="A10056" t="s">
        <v>40</v>
      </c>
      <c r="B10056" t="s">
        <v>40</v>
      </c>
      <c r="C10056" t="s">
        <v>13162</v>
      </c>
      <c r="D10056" t="s">
        <v>2208</v>
      </c>
      <c r="E10056" t="s">
        <v>20</v>
      </c>
      <c r="F10056" t="b">
        <v>0</v>
      </c>
      <c r="G10056" t="s">
        <v>27</v>
      </c>
      <c r="H10056" s="4">
        <v>45793.335810185177</v>
      </c>
      <c r="I10056" t="b">
        <v>0</v>
      </c>
      <c r="J10056" t="b">
        <v>1</v>
      </c>
      <c r="K10056" t="s">
        <v>24</v>
      </c>
      <c r="L10056" t="s">
        <v>22</v>
      </c>
      <c r="M10056">
        <v>114850</v>
      </c>
      <c r="O10056" t="s">
        <v>13163</v>
      </c>
      <c r="P10056" t="s">
        <v>13164</v>
      </c>
    </row>
    <row r="10057" spans="1:16" x14ac:dyDescent="0.25">
      <c r="A10057" t="s">
        <v>0</v>
      </c>
      <c r="B10057" t="s">
        <v>0</v>
      </c>
      <c r="C10057" t="s">
        <v>646</v>
      </c>
      <c r="D10057" t="s">
        <v>5780</v>
      </c>
      <c r="E10057" t="s">
        <v>20</v>
      </c>
      <c r="F10057" t="b">
        <v>0</v>
      </c>
      <c r="G10057" t="s">
        <v>52</v>
      </c>
      <c r="H10057" s="4">
        <v>45793.376469907409</v>
      </c>
      <c r="I10057" t="b">
        <v>1</v>
      </c>
      <c r="J10057" t="b">
        <v>0</v>
      </c>
      <c r="K10057" t="s">
        <v>24</v>
      </c>
      <c r="L10057" t="s">
        <v>36</v>
      </c>
      <c r="N10057">
        <v>50</v>
      </c>
      <c r="O10057" t="s">
        <v>13165</v>
      </c>
      <c r="P10057" t="s">
        <v>13166</v>
      </c>
    </row>
    <row r="10058" spans="1:16" x14ac:dyDescent="0.25">
      <c r="A10058" t="s">
        <v>1</v>
      </c>
      <c r="B10058" t="s">
        <v>13167</v>
      </c>
      <c r="C10058" t="s">
        <v>316</v>
      </c>
      <c r="D10058" t="s">
        <v>3969</v>
      </c>
      <c r="E10058" t="s">
        <v>20</v>
      </c>
      <c r="F10058" t="b">
        <v>0</v>
      </c>
      <c r="G10058" t="s">
        <v>35</v>
      </c>
      <c r="H10058" s="4">
        <v>45793.376944444448</v>
      </c>
      <c r="I10058" t="b">
        <v>0</v>
      </c>
      <c r="J10058" t="b">
        <v>1</v>
      </c>
      <c r="K10058" t="s">
        <v>24</v>
      </c>
      <c r="L10058" t="s">
        <v>22</v>
      </c>
      <c r="M10058">
        <v>159710</v>
      </c>
      <c r="O10058" t="s">
        <v>759</v>
      </c>
      <c r="P10058" t="s">
        <v>13168</v>
      </c>
    </row>
    <row r="10059" spans="1:16" x14ac:dyDescent="0.25">
      <c r="A10059" t="s">
        <v>2</v>
      </c>
      <c r="B10059" t="s">
        <v>13169</v>
      </c>
      <c r="C10059" t="s">
        <v>24</v>
      </c>
      <c r="D10059" t="s">
        <v>4909</v>
      </c>
      <c r="E10059" t="s">
        <v>20</v>
      </c>
      <c r="F10059" t="b">
        <v>0</v>
      </c>
      <c r="G10059" t="s">
        <v>27</v>
      </c>
      <c r="H10059" s="4">
        <v>45793.377430555563</v>
      </c>
      <c r="I10059" t="b">
        <v>0</v>
      </c>
      <c r="J10059" t="b">
        <v>1</v>
      </c>
      <c r="K10059" t="s">
        <v>24</v>
      </c>
      <c r="L10059" t="s">
        <v>22</v>
      </c>
      <c r="M10059">
        <v>154000</v>
      </c>
      <c r="O10059" t="s">
        <v>2509</v>
      </c>
      <c r="P10059" t="s">
        <v>863</v>
      </c>
    </row>
    <row r="10060" spans="1:16" x14ac:dyDescent="0.25">
      <c r="A10060" t="s">
        <v>40</v>
      </c>
      <c r="B10060" t="s">
        <v>620</v>
      </c>
      <c r="C10060" t="s">
        <v>13170</v>
      </c>
      <c r="D10060" t="s">
        <v>3969</v>
      </c>
      <c r="E10060" t="s">
        <v>20</v>
      </c>
      <c r="F10060" t="b">
        <v>0</v>
      </c>
      <c r="G10060" t="s">
        <v>27</v>
      </c>
      <c r="H10060" s="4">
        <v>45793.377465277779</v>
      </c>
      <c r="I10060" t="b">
        <v>0</v>
      </c>
      <c r="J10060" t="b">
        <v>0</v>
      </c>
      <c r="K10060" t="s">
        <v>24</v>
      </c>
      <c r="L10060" t="s">
        <v>22</v>
      </c>
      <c r="M10060">
        <v>121540</v>
      </c>
      <c r="O10060" t="s">
        <v>1202</v>
      </c>
      <c r="P10060" t="s">
        <v>13171</v>
      </c>
    </row>
    <row r="10061" spans="1:16" x14ac:dyDescent="0.25">
      <c r="A10061" t="s">
        <v>40</v>
      </c>
      <c r="B10061" t="s">
        <v>9092</v>
      </c>
      <c r="C10061" t="s">
        <v>9945</v>
      </c>
      <c r="D10061" t="s">
        <v>3969</v>
      </c>
      <c r="E10061" t="s">
        <v>20</v>
      </c>
      <c r="F10061" t="b">
        <v>0</v>
      </c>
      <c r="G10061" t="s">
        <v>27</v>
      </c>
      <c r="H10061" s="4">
        <v>45793.377488425933</v>
      </c>
      <c r="I10061" t="b">
        <v>0</v>
      </c>
      <c r="J10061" t="b">
        <v>1</v>
      </c>
      <c r="K10061" t="s">
        <v>24</v>
      </c>
      <c r="L10061" t="s">
        <v>22</v>
      </c>
      <c r="M10061">
        <v>193000</v>
      </c>
      <c r="O10061" t="s">
        <v>10640</v>
      </c>
      <c r="P10061" t="s">
        <v>5568</v>
      </c>
    </row>
    <row r="10062" spans="1:16" x14ac:dyDescent="0.25">
      <c r="A10062" t="s">
        <v>0</v>
      </c>
      <c r="B10062" t="s">
        <v>13172</v>
      </c>
      <c r="C10062" t="s">
        <v>966</v>
      </c>
      <c r="D10062" t="s">
        <v>3972</v>
      </c>
      <c r="E10062" t="s">
        <v>20</v>
      </c>
      <c r="F10062" t="b">
        <v>0</v>
      </c>
      <c r="G10062" t="s">
        <v>30</v>
      </c>
      <c r="H10062" s="4">
        <v>45793.417905092603</v>
      </c>
      <c r="I10062" t="b">
        <v>0</v>
      </c>
      <c r="J10062" t="b">
        <v>1</v>
      </c>
      <c r="K10062" t="s">
        <v>24</v>
      </c>
      <c r="L10062" t="s">
        <v>22</v>
      </c>
      <c r="M10062">
        <v>141400</v>
      </c>
      <c r="O10062" t="s">
        <v>1773</v>
      </c>
      <c r="P10062" t="s">
        <v>2787</v>
      </c>
    </row>
    <row r="10063" spans="1:16" x14ac:dyDescent="0.25">
      <c r="A10063" t="s">
        <v>40</v>
      </c>
      <c r="B10063" t="s">
        <v>12941</v>
      </c>
      <c r="C10063" t="s">
        <v>238</v>
      </c>
      <c r="D10063" t="s">
        <v>3969</v>
      </c>
      <c r="E10063" t="s">
        <v>20</v>
      </c>
      <c r="F10063" t="b">
        <v>0</v>
      </c>
      <c r="G10063" t="s">
        <v>41</v>
      </c>
      <c r="H10063" s="4">
        <v>45793.419722222221</v>
      </c>
      <c r="I10063" t="b">
        <v>0</v>
      </c>
      <c r="J10063" t="b">
        <v>1</v>
      </c>
      <c r="K10063" t="s">
        <v>24</v>
      </c>
      <c r="L10063" t="s">
        <v>22</v>
      </c>
      <c r="M10063">
        <v>193000</v>
      </c>
      <c r="O10063" t="s">
        <v>10640</v>
      </c>
      <c r="P10063" t="s">
        <v>12942</v>
      </c>
    </row>
    <row r="10064" spans="1:16" x14ac:dyDescent="0.25">
      <c r="A10064" t="s">
        <v>2</v>
      </c>
      <c r="B10064" t="s">
        <v>506</v>
      </c>
      <c r="C10064" t="s">
        <v>12937</v>
      </c>
      <c r="D10064" t="s">
        <v>2208</v>
      </c>
      <c r="E10064" t="s">
        <v>34</v>
      </c>
      <c r="F10064" t="b">
        <v>0</v>
      </c>
      <c r="G10064" t="s">
        <v>52</v>
      </c>
      <c r="H10064" s="4">
        <v>45793.421180555553</v>
      </c>
      <c r="I10064" t="b">
        <v>0</v>
      </c>
      <c r="J10064" t="b">
        <v>1</v>
      </c>
      <c r="K10064" t="s">
        <v>24</v>
      </c>
      <c r="L10064" t="s">
        <v>22</v>
      </c>
      <c r="M10064">
        <v>135000</v>
      </c>
      <c r="O10064" t="s">
        <v>428</v>
      </c>
      <c r="P10064" t="s">
        <v>13173</v>
      </c>
    </row>
    <row r="10065" spans="1:16" x14ac:dyDescent="0.25">
      <c r="A10065" t="s">
        <v>0</v>
      </c>
      <c r="B10065" t="s">
        <v>13174</v>
      </c>
      <c r="C10065" t="s">
        <v>3221</v>
      </c>
      <c r="D10065" t="s">
        <v>3956</v>
      </c>
      <c r="E10065" t="s">
        <v>34</v>
      </c>
      <c r="F10065" t="b">
        <v>0</v>
      </c>
      <c r="G10065" t="s">
        <v>23</v>
      </c>
      <c r="H10065" s="4">
        <v>45793.457256944443</v>
      </c>
      <c r="I10065" t="b">
        <v>0</v>
      </c>
      <c r="J10065" t="b">
        <v>0</v>
      </c>
      <c r="K10065" t="s">
        <v>24</v>
      </c>
      <c r="L10065" t="s">
        <v>36</v>
      </c>
      <c r="N10065">
        <v>37.5</v>
      </c>
      <c r="O10065" t="s">
        <v>13175</v>
      </c>
      <c r="P10065" t="s">
        <v>13176</v>
      </c>
    </row>
    <row r="10066" spans="1:16" x14ac:dyDescent="0.25">
      <c r="A10066" t="s">
        <v>0</v>
      </c>
      <c r="B10066" t="s">
        <v>1174</v>
      </c>
      <c r="C10066" t="s">
        <v>231</v>
      </c>
      <c r="D10066" t="s">
        <v>3956</v>
      </c>
      <c r="E10066" t="s">
        <v>34</v>
      </c>
      <c r="F10066" t="b">
        <v>0</v>
      </c>
      <c r="G10066" t="s">
        <v>23</v>
      </c>
      <c r="H10066" s="4">
        <v>45793.457349537042</v>
      </c>
      <c r="I10066" t="b">
        <v>1</v>
      </c>
      <c r="J10066" t="b">
        <v>0</v>
      </c>
      <c r="K10066" t="s">
        <v>24</v>
      </c>
      <c r="L10066" t="s">
        <v>36</v>
      </c>
      <c r="N10066">
        <v>22.694999694824219</v>
      </c>
      <c r="O10066" t="s">
        <v>13177</v>
      </c>
      <c r="P10066" t="s">
        <v>280</v>
      </c>
    </row>
    <row r="10067" spans="1:16" x14ac:dyDescent="0.25">
      <c r="A10067" t="s">
        <v>25</v>
      </c>
      <c r="B10067" t="s">
        <v>13178</v>
      </c>
      <c r="C10067" t="s">
        <v>278</v>
      </c>
      <c r="D10067" t="s">
        <v>3956</v>
      </c>
      <c r="E10067" t="s">
        <v>34</v>
      </c>
      <c r="F10067" t="b">
        <v>0</v>
      </c>
      <c r="G10067" t="s">
        <v>23</v>
      </c>
      <c r="H10067" s="4">
        <v>45793.457349537042</v>
      </c>
      <c r="I10067" t="b">
        <v>0</v>
      </c>
      <c r="J10067" t="b">
        <v>0</v>
      </c>
      <c r="K10067" t="s">
        <v>24</v>
      </c>
      <c r="L10067" t="s">
        <v>36</v>
      </c>
      <c r="N10067">
        <v>22.694999694824219</v>
      </c>
      <c r="O10067" t="s">
        <v>13179</v>
      </c>
      <c r="P10067" t="s">
        <v>1671</v>
      </c>
    </row>
    <row r="10068" spans="1:16" x14ac:dyDescent="0.25">
      <c r="A10068" t="s">
        <v>0</v>
      </c>
      <c r="B10068" t="s">
        <v>13180</v>
      </c>
      <c r="C10068" t="s">
        <v>82</v>
      </c>
      <c r="D10068" t="s">
        <v>3956</v>
      </c>
      <c r="E10068" t="s">
        <v>34</v>
      </c>
      <c r="F10068" t="b">
        <v>0</v>
      </c>
      <c r="G10068" t="s">
        <v>27</v>
      </c>
      <c r="H10068" s="4">
        <v>45793.458599537043</v>
      </c>
      <c r="I10068" t="b">
        <v>0</v>
      </c>
      <c r="J10068" t="b">
        <v>1</v>
      </c>
      <c r="K10068" t="s">
        <v>24</v>
      </c>
      <c r="L10068" t="s">
        <v>36</v>
      </c>
      <c r="N10068">
        <v>27.979999542236332</v>
      </c>
      <c r="O10068" t="s">
        <v>1427</v>
      </c>
      <c r="P10068" t="s">
        <v>13181</v>
      </c>
    </row>
    <row r="10069" spans="1:16" x14ac:dyDescent="0.25">
      <c r="A10069" t="s">
        <v>0</v>
      </c>
      <c r="B10069" t="s">
        <v>1174</v>
      </c>
      <c r="C10069" t="s">
        <v>475</v>
      </c>
      <c r="D10069" t="s">
        <v>3956</v>
      </c>
      <c r="E10069" t="s">
        <v>34</v>
      </c>
      <c r="F10069" t="b">
        <v>0</v>
      </c>
      <c r="G10069" t="s">
        <v>27</v>
      </c>
      <c r="H10069" s="4">
        <v>45793.458935185183</v>
      </c>
      <c r="I10069" t="b">
        <v>0</v>
      </c>
      <c r="J10069" t="b">
        <v>0</v>
      </c>
      <c r="K10069" t="s">
        <v>24</v>
      </c>
      <c r="L10069" t="s">
        <v>36</v>
      </c>
      <c r="N10069">
        <v>26.389999389648441</v>
      </c>
      <c r="O10069" t="s">
        <v>1567</v>
      </c>
      <c r="P10069" t="s">
        <v>3379</v>
      </c>
    </row>
    <row r="10070" spans="1:16" x14ac:dyDescent="0.25">
      <c r="A10070" t="s">
        <v>0</v>
      </c>
      <c r="B10070" t="s">
        <v>13182</v>
      </c>
      <c r="C10070" t="s">
        <v>10376</v>
      </c>
      <c r="D10070" t="s">
        <v>3956</v>
      </c>
      <c r="E10070" t="s">
        <v>34</v>
      </c>
      <c r="F10070" t="b">
        <v>0</v>
      </c>
      <c r="G10070" t="s">
        <v>35</v>
      </c>
      <c r="H10070" s="4">
        <v>45793.459282407413</v>
      </c>
      <c r="I10070" t="b">
        <v>0</v>
      </c>
      <c r="J10070" t="b">
        <v>1</v>
      </c>
      <c r="K10070" t="s">
        <v>24</v>
      </c>
      <c r="L10070" t="s">
        <v>36</v>
      </c>
      <c r="N10070">
        <v>19.5</v>
      </c>
      <c r="O10070" t="s">
        <v>13183</v>
      </c>
      <c r="P10070" t="s">
        <v>2999</v>
      </c>
    </row>
    <row r="10071" spans="1:16" x14ac:dyDescent="0.25">
      <c r="A10071" t="s">
        <v>25</v>
      </c>
      <c r="B10071" t="s">
        <v>25</v>
      </c>
      <c r="C10071" t="s">
        <v>12687</v>
      </c>
      <c r="D10071" t="s">
        <v>13184</v>
      </c>
      <c r="E10071" t="s">
        <v>20</v>
      </c>
      <c r="F10071" t="b">
        <v>0</v>
      </c>
      <c r="G10071" t="s">
        <v>52</v>
      </c>
      <c r="H10071" s="4">
        <v>45793.459756944438</v>
      </c>
      <c r="I10071" t="b">
        <v>0</v>
      </c>
      <c r="J10071" t="b">
        <v>1</v>
      </c>
      <c r="K10071" t="s">
        <v>24</v>
      </c>
      <c r="L10071" t="s">
        <v>22</v>
      </c>
      <c r="M10071">
        <v>109100</v>
      </c>
      <c r="O10071" t="s">
        <v>13185</v>
      </c>
      <c r="P10071" t="s">
        <v>1873</v>
      </c>
    </row>
    <row r="10072" spans="1:16" x14ac:dyDescent="0.25">
      <c r="A10072" t="s">
        <v>0</v>
      </c>
      <c r="B10072" t="s">
        <v>13186</v>
      </c>
      <c r="C10072" t="s">
        <v>13187</v>
      </c>
      <c r="D10072" t="s">
        <v>3956</v>
      </c>
      <c r="E10072" t="s">
        <v>34</v>
      </c>
      <c r="F10072" t="b">
        <v>0</v>
      </c>
      <c r="G10072" t="s">
        <v>52</v>
      </c>
      <c r="H10072" s="4">
        <v>45793.459803240738</v>
      </c>
      <c r="I10072" t="b">
        <v>0</v>
      </c>
      <c r="J10072" t="b">
        <v>1</v>
      </c>
      <c r="K10072" t="s">
        <v>24</v>
      </c>
      <c r="L10072" t="s">
        <v>36</v>
      </c>
      <c r="N10072">
        <v>22.694999694824219</v>
      </c>
      <c r="O10072" t="s">
        <v>3516</v>
      </c>
      <c r="P10072" t="s">
        <v>13188</v>
      </c>
    </row>
    <row r="10073" spans="1:16" x14ac:dyDescent="0.25">
      <c r="A10073" t="s">
        <v>1</v>
      </c>
      <c r="B10073" t="s">
        <v>13189</v>
      </c>
      <c r="C10073" t="s">
        <v>83</v>
      </c>
      <c r="D10073" t="s">
        <v>3956</v>
      </c>
      <c r="E10073" t="s">
        <v>34</v>
      </c>
      <c r="F10073" t="b">
        <v>0</v>
      </c>
      <c r="G10073" t="s">
        <v>27</v>
      </c>
      <c r="H10073" s="4">
        <v>45793.460057870368</v>
      </c>
      <c r="I10073" t="b">
        <v>0</v>
      </c>
      <c r="J10073" t="b">
        <v>0</v>
      </c>
      <c r="K10073" t="s">
        <v>24</v>
      </c>
      <c r="L10073" t="s">
        <v>36</v>
      </c>
      <c r="N10073">
        <v>41.505001068115227</v>
      </c>
      <c r="O10073" t="s">
        <v>13053</v>
      </c>
    </row>
    <row r="10074" spans="1:16" x14ac:dyDescent="0.25">
      <c r="A10074" t="s">
        <v>0</v>
      </c>
      <c r="B10074" t="s">
        <v>13190</v>
      </c>
      <c r="C10074" t="s">
        <v>2713</v>
      </c>
      <c r="D10074" t="s">
        <v>4909</v>
      </c>
      <c r="E10074" t="s">
        <v>20</v>
      </c>
      <c r="F10074" t="b">
        <v>0</v>
      </c>
      <c r="G10074" t="s">
        <v>2713</v>
      </c>
      <c r="H10074" s="4">
        <v>45793.498541666668</v>
      </c>
      <c r="I10074" t="b">
        <v>0</v>
      </c>
      <c r="J10074" t="b">
        <v>0</v>
      </c>
      <c r="K10074" t="s">
        <v>2713</v>
      </c>
      <c r="L10074" t="s">
        <v>22</v>
      </c>
      <c r="M10074">
        <v>74750</v>
      </c>
      <c r="O10074" t="s">
        <v>13191</v>
      </c>
      <c r="P10074" t="s">
        <v>13192</v>
      </c>
    </row>
    <row r="10075" spans="1:16" x14ac:dyDescent="0.25">
      <c r="A10075" t="s">
        <v>2</v>
      </c>
      <c r="B10075" t="s">
        <v>117</v>
      </c>
      <c r="C10075" t="s">
        <v>140</v>
      </c>
      <c r="D10075" t="s">
        <v>2208</v>
      </c>
      <c r="E10075" t="s">
        <v>20</v>
      </c>
      <c r="F10075" t="b">
        <v>0</v>
      </c>
      <c r="G10075" t="s">
        <v>27</v>
      </c>
      <c r="H10075" s="4">
        <v>45793.502696759257</v>
      </c>
      <c r="I10075" t="b">
        <v>0</v>
      </c>
      <c r="J10075" t="b">
        <v>1</v>
      </c>
      <c r="K10075" t="s">
        <v>24</v>
      </c>
      <c r="L10075" t="s">
        <v>22</v>
      </c>
      <c r="M10075">
        <v>260634</v>
      </c>
      <c r="O10075" t="s">
        <v>341</v>
      </c>
      <c r="P10075" t="s">
        <v>13193</v>
      </c>
    </row>
    <row r="10076" spans="1:16" x14ac:dyDescent="0.25">
      <c r="A10076" t="s">
        <v>1</v>
      </c>
      <c r="B10076" t="s">
        <v>1</v>
      </c>
      <c r="C10076" t="s">
        <v>2729</v>
      </c>
      <c r="D10076" t="s">
        <v>3828</v>
      </c>
      <c r="E10076" t="s">
        <v>20</v>
      </c>
      <c r="F10076" t="b">
        <v>0</v>
      </c>
      <c r="G10076" t="s">
        <v>27</v>
      </c>
      <c r="H10076" s="4">
        <v>45793.543275462973</v>
      </c>
      <c r="I10076" t="b">
        <v>0</v>
      </c>
      <c r="J10076" t="b">
        <v>1</v>
      </c>
      <c r="K10076" t="s">
        <v>24</v>
      </c>
      <c r="L10076" t="s">
        <v>22</v>
      </c>
      <c r="M10076">
        <v>104750</v>
      </c>
      <c r="O10076" t="s">
        <v>13194</v>
      </c>
      <c r="P10076" t="s">
        <v>13195</v>
      </c>
    </row>
    <row r="10077" spans="1:16" x14ac:dyDescent="0.25">
      <c r="A10077" t="s">
        <v>1</v>
      </c>
      <c r="B10077" t="s">
        <v>13196</v>
      </c>
      <c r="C10077" t="s">
        <v>151</v>
      </c>
      <c r="D10077" t="s">
        <v>3972</v>
      </c>
      <c r="E10077" t="s">
        <v>20</v>
      </c>
      <c r="F10077" t="b">
        <v>0</v>
      </c>
      <c r="G10077" t="s">
        <v>30</v>
      </c>
      <c r="H10077" s="4">
        <v>45793.543969907398</v>
      </c>
      <c r="I10077" t="b">
        <v>0</v>
      </c>
      <c r="J10077" t="b">
        <v>1</v>
      </c>
      <c r="K10077" t="s">
        <v>24</v>
      </c>
      <c r="L10077" t="s">
        <v>22</v>
      </c>
      <c r="M10077">
        <v>122150</v>
      </c>
      <c r="O10077" t="s">
        <v>3628</v>
      </c>
      <c r="P10077" t="s">
        <v>13197</v>
      </c>
    </row>
    <row r="10078" spans="1:16" x14ac:dyDescent="0.25">
      <c r="A10078" t="s">
        <v>2</v>
      </c>
      <c r="B10078" t="s">
        <v>13198</v>
      </c>
      <c r="C10078" t="s">
        <v>365</v>
      </c>
      <c r="D10078" t="s">
        <v>3972</v>
      </c>
      <c r="E10078" t="s">
        <v>20</v>
      </c>
      <c r="F10078" t="b">
        <v>0</v>
      </c>
      <c r="G10078" t="s">
        <v>41</v>
      </c>
      <c r="H10078" s="4">
        <v>45793.54483796296</v>
      </c>
      <c r="I10078" t="b">
        <v>0</v>
      </c>
      <c r="J10078" t="b">
        <v>1</v>
      </c>
      <c r="K10078" t="s">
        <v>24</v>
      </c>
      <c r="L10078" t="s">
        <v>22</v>
      </c>
      <c r="M10078">
        <v>150000</v>
      </c>
      <c r="O10078" t="s">
        <v>483</v>
      </c>
      <c r="P10078" t="s">
        <v>13199</v>
      </c>
    </row>
    <row r="10079" spans="1:16" x14ac:dyDescent="0.25">
      <c r="A10079" t="s">
        <v>139</v>
      </c>
      <c r="B10079" t="s">
        <v>13200</v>
      </c>
      <c r="C10079" t="s">
        <v>39</v>
      </c>
      <c r="D10079" t="s">
        <v>3956</v>
      </c>
      <c r="E10079" t="s">
        <v>20</v>
      </c>
      <c r="F10079" t="b">
        <v>1</v>
      </c>
      <c r="G10079" t="s">
        <v>1247</v>
      </c>
      <c r="H10079" s="4">
        <v>45793.572743055563</v>
      </c>
      <c r="I10079" t="b">
        <v>0</v>
      </c>
      <c r="J10079" t="b">
        <v>0</v>
      </c>
      <c r="K10079" t="s">
        <v>1247</v>
      </c>
      <c r="L10079" t="s">
        <v>36</v>
      </c>
      <c r="N10079">
        <v>22.20000076293945</v>
      </c>
      <c r="O10079" t="s">
        <v>13201</v>
      </c>
      <c r="P10079" t="s">
        <v>3552</v>
      </c>
    </row>
    <row r="10080" spans="1:16" x14ac:dyDescent="0.25">
      <c r="A10080" t="s">
        <v>0</v>
      </c>
      <c r="B10080" t="s">
        <v>13202</v>
      </c>
      <c r="C10080" t="s">
        <v>203</v>
      </c>
      <c r="D10080" t="s">
        <v>3956</v>
      </c>
      <c r="E10080" t="s">
        <v>20</v>
      </c>
      <c r="F10080" t="b">
        <v>0</v>
      </c>
      <c r="G10080" t="s">
        <v>23</v>
      </c>
      <c r="H10080" s="4">
        <v>45793.582349537042</v>
      </c>
      <c r="I10080" t="b">
        <v>0</v>
      </c>
      <c r="J10080" t="b">
        <v>0</v>
      </c>
      <c r="K10080" t="s">
        <v>24</v>
      </c>
      <c r="L10080" t="s">
        <v>36</v>
      </c>
      <c r="N10080">
        <v>22.694999694824219</v>
      </c>
      <c r="O10080" t="s">
        <v>2301</v>
      </c>
      <c r="P10080" t="s">
        <v>48</v>
      </c>
    </row>
    <row r="10081" spans="1:16" x14ac:dyDescent="0.25">
      <c r="A10081" t="s">
        <v>0</v>
      </c>
      <c r="B10081" t="s">
        <v>13203</v>
      </c>
      <c r="C10081" t="s">
        <v>10778</v>
      </c>
      <c r="D10081" t="s">
        <v>3956</v>
      </c>
      <c r="E10081" t="s">
        <v>20</v>
      </c>
      <c r="F10081" t="b">
        <v>0</v>
      </c>
      <c r="G10081" t="s">
        <v>23</v>
      </c>
      <c r="H10081" s="4">
        <v>45793.582349537042</v>
      </c>
      <c r="I10081" t="b">
        <v>0</v>
      </c>
      <c r="J10081" t="b">
        <v>1</v>
      </c>
      <c r="K10081" t="s">
        <v>24</v>
      </c>
      <c r="L10081" t="s">
        <v>36</v>
      </c>
      <c r="N10081">
        <v>49.435001373291023</v>
      </c>
      <c r="O10081" t="s">
        <v>13204</v>
      </c>
      <c r="P10081" t="s">
        <v>13205</v>
      </c>
    </row>
    <row r="10082" spans="1:16" x14ac:dyDescent="0.25">
      <c r="A10082" t="s">
        <v>25</v>
      </c>
      <c r="B10082" t="s">
        <v>3917</v>
      </c>
      <c r="C10082" t="s">
        <v>3578</v>
      </c>
      <c r="D10082" t="s">
        <v>3956</v>
      </c>
      <c r="E10082" t="s">
        <v>20</v>
      </c>
      <c r="F10082" t="b">
        <v>0</v>
      </c>
      <c r="G10082" t="s">
        <v>27</v>
      </c>
      <c r="H10082" s="4">
        <v>45793.583599537043</v>
      </c>
      <c r="I10082" t="b">
        <v>1</v>
      </c>
      <c r="J10082" t="b">
        <v>0</v>
      </c>
      <c r="K10082" t="s">
        <v>24</v>
      </c>
      <c r="L10082" t="s">
        <v>36</v>
      </c>
      <c r="N10082">
        <v>27.979999542236332</v>
      </c>
      <c r="O10082" t="s">
        <v>13206</v>
      </c>
      <c r="P10082" t="s">
        <v>13207</v>
      </c>
    </row>
    <row r="10083" spans="1:16" x14ac:dyDescent="0.25">
      <c r="A10083" t="s">
        <v>1</v>
      </c>
      <c r="B10083" t="s">
        <v>12954</v>
      </c>
      <c r="C10083" t="s">
        <v>306</v>
      </c>
      <c r="D10083" t="s">
        <v>3956</v>
      </c>
      <c r="E10083" t="s">
        <v>20</v>
      </c>
      <c r="F10083" t="b">
        <v>0</v>
      </c>
      <c r="G10083" t="s">
        <v>27</v>
      </c>
      <c r="H10083" s="4">
        <v>45793.584965277783</v>
      </c>
      <c r="I10083" t="b">
        <v>0</v>
      </c>
      <c r="J10083" t="b">
        <v>0</v>
      </c>
      <c r="K10083" t="s">
        <v>24</v>
      </c>
      <c r="L10083" t="s">
        <v>36</v>
      </c>
      <c r="N10083">
        <v>41.505001068115227</v>
      </c>
      <c r="O10083" t="s">
        <v>8552</v>
      </c>
      <c r="P10083" t="s">
        <v>12956</v>
      </c>
    </row>
    <row r="10084" spans="1:16" x14ac:dyDescent="0.25">
      <c r="A10084" t="s">
        <v>2</v>
      </c>
      <c r="B10084" t="s">
        <v>873</v>
      </c>
      <c r="C10084" t="s">
        <v>427</v>
      </c>
      <c r="D10084" t="s">
        <v>3956</v>
      </c>
      <c r="E10084" t="s">
        <v>34</v>
      </c>
      <c r="F10084" t="b">
        <v>0</v>
      </c>
      <c r="G10084" t="s">
        <v>27</v>
      </c>
      <c r="H10084" s="4">
        <v>45793.586053240739</v>
      </c>
      <c r="I10084" t="b">
        <v>0</v>
      </c>
      <c r="J10084" t="b">
        <v>1</v>
      </c>
      <c r="K10084" t="s">
        <v>24</v>
      </c>
      <c r="L10084" t="s">
        <v>36</v>
      </c>
      <c r="N10084">
        <v>39.810001373291023</v>
      </c>
      <c r="O10084" t="s">
        <v>428</v>
      </c>
      <c r="P10084" t="s">
        <v>13173</v>
      </c>
    </row>
    <row r="10085" spans="1:16" x14ac:dyDescent="0.25">
      <c r="A10085" t="s">
        <v>2</v>
      </c>
      <c r="B10085" t="s">
        <v>13208</v>
      </c>
      <c r="C10085" t="s">
        <v>8981</v>
      </c>
      <c r="D10085" t="s">
        <v>3956</v>
      </c>
      <c r="E10085" t="s">
        <v>20</v>
      </c>
      <c r="F10085" t="b">
        <v>0</v>
      </c>
      <c r="G10085" t="s">
        <v>35</v>
      </c>
      <c r="H10085" s="4">
        <v>45793.586886574078</v>
      </c>
      <c r="I10085" t="b">
        <v>0</v>
      </c>
      <c r="J10085" t="b">
        <v>1</v>
      </c>
      <c r="K10085" t="s">
        <v>24</v>
      </c>
      <c r="L10085" t="s">
        <v>36</v>
      </c>
      <c r="N10085">
        <v>56.145000457763672</v>
      </c>
      <c r="O10085" t="s">
        <v>2768</v>
      </c>
      <c r="P10085" t="s">
        <v>5568</v>
      </c>
    </row>
    <row r="10086" spans="1:16" x14ac:dyDescent="0.25">
      <c r="A10086" t="s">
        <v>0</v>
      </c>
      <c r="B10086" t="s">
        <v>13209</v>
      </c>
      <c r="C10086" t="s">
        <v>39</v>
      </c>
      <c r="D10086" t="s">
        <v>2208</v>
      </c>
      <c r="E10086" t="s">
        <v>20</v>
      </c>
      <c r="F10086" t="b">
        <v>1</v>
      </c>
      <c r="G10086" t="s">
        <v>23</v>
      </c>
      <c r="H10086" s="4">
        <v>45793.62394675926</v>
      </c>
      <c r="I10086" t="b">
        <v>0</v>
      </c>
      <c r="J10086" t="b">
        <v>1</v>
      </c>
      <c r="K10086" t="s">
        <v>24</v>
      </c>
      <c r="L10086" t="s">
        <v>36</v>
      </c>
      <c r="N10086">
        <v>50</v>
      </c>
      <c r="O10086" t="s">
        <v>13210</v>
      </c>
      <c r="P10086" t="s">
        <v>13211</v>
      </c>
    </row>
    <row r="10087" spans="1:16" x14ac:dyDescent="0.25">
      <c r="A10087" t="s">
        <v>0</v>
      </c>
      <c r="B10087" t="s">
        <v>5533</v>
      </c>
      <c r="C10087" t="s">
        <v>476</v>
      </c>
      <c r="D10087" t="s">
        <v>2208</v>
      </c>
      <c r="E10087" t="s">
        <v>20</v>
      </c>
      <c r="F10087" t="b">
        <v>0</v>
      </c>
      <c r="G10087" t="s">
        <v>27</v>
      </c>
      <c r="H10087" s="4">
        <v>45793.62537037037</v>
      </c>
      <c r="I10087" t="b">
        <v>0</v>
      </c>
      <c r="J10087" t="b">
        <v>1</v>
      </c>
      <c r="K10087" t="s">
        <v>24</v>
      </c>
      <c r="L10087" t="s">
        <v>22</v>
      </c>
      <c r="M10087">
        <v>156500</v>
      </c>
      <c r="O10087" t="s">
        <v>3365</v>
      </c>
      <c r="P10087" t="s">
        <v>48</v>
      </c>
    </row>
    <row r="10088" spans="1:16" x14ac:dyDescent="0.25">
      <c r="A10088" t="s">
        <v>2</v>
      </c>
      <c r="B10088" t="s">
        <v>13212</v>
      </c>
      <c r="C10088" t="s">
        <v>1050</v>
      </c>
      <c r="D10088" t="s">
        <v>2208</v>
      </c>
      <c r="E10088" t="s">
        <v>631</v>
      </c>
      <c r="F10088" t="b">
        <v>0</v>
      </c>
      <c r="G10088" t="s">
        <v>27</v>
      </c>
      <c r="H10088" s="4">
        <v>45793.627511574072</v>
      </c>
      <c r="I10088" t="b">
        <v>0</v>
      </c>
      <c r="J10088" t="b">
        <v>0</v>
      </c>
      <c r="K10088" t="s">
        <v>24</v>
      </c>
      <c r="L10088" t="s">
        <v>36</v>
      </c>
      <c r="N10088">
        <v>20</v>
      </c>
      <c r="O10088" t="s">
        <v>3689</v>
      </c>
      <c r="P10088" t="s">
        <v>13213</v>
      </c>
    </row>
    <row r="10089" spans="1:16" x14ac:dyDescent="0.25">
      <c r="A10089" t="s">
        <v>0</v>
      </c>
      <c r="B10089" t="s">
        <v>13214</v>
      </c>
      <c r="C10089" t="s">
        <v>278</v>
      </c>
      <c r="D10089" t="s">
        <v>2208</v>
      </c>
      <c r="E10089" t="s">
        <v>20</v>
      </c>
      <c r="F10089" t="b">
        <v>0</v>
      </c>
      <c r="G10089" t="s">
        <v>23</v>
      </c>
      <c r="H10089" s="4">
        <v>45793.665613425917</v>
      </c>
      <c r="I10089" t="b">
        <v>0</v>
      </c>
      <c r="J10089" t="b">
        <v>1</v>
      </c>
      <c r="K10089" t="s">
        <v>24</v>
      </c>
      <c r="L10089" t="s">
        <v>36</v>
      </c>
      <c r="N10089">
        <v>31.5</v>
      </c>
      <c r="O10089" t="s">
        <v>289</v>
      </c>
      <c r="P10089" t="s">
        <v>13215</v>
      </c>
    </row>
    <row r="10090" spans="1:16" x14ac:dyDescent="0.25">
      <c r="A10090" t="s">
        <v>0</v>
      </c>
      <c r="B10090" t="s">
        <v>13216</v>
      </c>
      <c r="C10090" t="s">
        <v>236</v>
      </c>
      <c r="D10090" t="s">
        <v>3828</v>
      </c>
      <c r="E10090" t="s">
        <v>51</v>
      </c>
      <c r="F10090" t="b">
        <v>0</v>
      </c>
      <c r="G10090" t="s">
        <v>27</v>
      </c>
      <c r="H10090" s="4">
        <v>45793.667048611111</v>
      </c>
      <c r="I10090" t="b">
        <v>1</v>
      </c>
      <c r="J10090" t="b">
        <v>0</v>
      </c>
      <c r="K10090" t="s">
        <v>24</v>
      </c>
      <c r="L10090" t="s">
        <v>36</v>
      </c>
      <c r="N10090">
        <v>71.595001220703125</v>
      </c>
      <c r="O10090" t="s">
        <v>13217</v>
      </c>
      <c r="P10090" t="s">
        <v>13218</v>
      </c>
    </row>
    <row r="10091" spans="1:16" x14ac:dyDescent="0.25">
      <c r="A10091" t="s">
        <v>19</v>
      </c>
      <c r="B10091" t="s">
        <v>4936</v>
      </c>
      <c r="C10091" t="s">
        <v>1135</v>
      </c>
      <c r="D10091" t="s">
        <v>2208</v>
      </c>
      <c r="E10091" t="s">
        <v>20</v>
      </c>
      <c r="F10091" t="b">
        <v>0</v>
      </c>
      <c r="G10091" t="s">
        <v>27</v>
      </c>
      <c r="H10091" s="4">
        <v>45793.668298611112</v>
      </c>
      <c r="I10091" t="b">
        <v>0</v>
      </c>
      <c r="J10091" t="b">
        <v>1</v>
      </c>
      <c r="K10091" t="s">
        <v>24</v>
      </c>
      <c r="L10091" t="s">
        <v>22</v>
      </c>
      <c r="M10091">
        <v>160992</v>
      </c>
      <c r="O10091" t="s">
        <v>6766</v>
      </c>
      <c r="P10091" t="s">
        <v>149</v>
      </c>
    </row>
    <row r="10092" spans="1:16" x14ac:dyDescent="0.25">
      <c r="A10092" t="s">
        <v>2</v>
      </c>
      <c r="B10092" t="s">
        <v>389</v>
      </c>
      <c r="C10092" t="s">
        <v>425</v>
      </c>
      <c r="D10092" t="s">
        <v>3600</v>
      </c>
      <c r="E10092" t="s">
        <v>20</v>
      </c>
      <c r="F10092" t="b">
        <v>0</v>
      </c>
      <c r="G10092" t="s">
        <v>27</v>
      </c>
      <c r="H10092" s="4">
        <v>45793.669131944444</v>
      </c>
      <c r="I10092" t="b">
        <v>1</v>
      </c>
      <c r="J10092" t="b">
        <v>0</v>
      </c>
      <c r="K10092" t="s">
        <v>24</v>
      </c>
      <c r="L10092" t="s">
        <v>36</v>
      </c>
      <c r="N10092">
        <v>65</v>
      </c>
      <c r="O10092" t="s">
        <v>13219</v>
      </c>
      <c r="P10092" t="s">
        <v>3014</v>
      </c>
    </row>
    <row r="10093" spans="1:16" x14ac:dyDescent="0.25">
      <c r="A10093" t="s">
        <v>25</v>
      </c>
      <c r="B10093" t="s">
        <v>13220</v>
      </c>
      <c r="C10093" t="s">
        <v>39</v>
      </c>
      <c r="D10093" t="s">
        <v>2208</v>
      </c>
      <c r="E10093" t="s">
        <v>20</v>
      </c>
      <c r="F10093" t="b">
        <v>1</v>
      </c>
      <c r="G10093" t="s">
        <v>23</v>
      </c>
      <c r="H10093" s="4">
        <v>45793.707268518519</v>
      </c>
      <c r="I10093" t="b">
        <v>0</v>
      </c>
      <c r="J10093" t="b">
        <v>1</v>
      </c>
      <c r="K10093" t="s">
        <v>24</v>
      </c>
      <c r="L10093" t="s">
        <v>22</v>
      </c>
      <c r="M10093">
        <v>87500</v>
      </c>
      <c r="O10093" t="s">
        <v>9351</v>
      </c>
      <c r="P10093" t="s">
        <v>13221</v>
      </c>
    </row>
    <row r="10094" spans="1:16" x14ac:dyDescent="0.25">
      <c r="A10094" t="s">
        <v>0</v>
      </c>
      <c r="B10094" t="s">
        <v>13222</v>
      </c>
      <c r="C10094" t="s">
        <v>336</v>
      </c>
      <c r="D10094" t="s">
        <v>3972</v>
      </c>
      <c r="E10094" t="s">
        <v>20</v>
      </c>
      <c r="F10094" t="b">
        <v>0</v>
      </c>
      <c r="G10094" t="s">
        <v>30</v>
      </c>
      <c r="H10094" s="4">
        <v>45793.709351851852</v>
      </c>
      <c r="I10094" t="b">
        <v>0</v>
      </c>
      <c r="J10094" t="b">
        <v>1</v>
      </c>
      <c r="K10094" t="s">
        <v>24</v>
      </c>
      <c r="L10094" t="s">
        <v>36</v>
      </c>
      <c r="N10094">
        <v>28.17499923706055</v>
      </c>
      <c r="O10094" t="s">
        <v>13223</v>
      </c>
      <c r="P10094" t="s">
        <v>2149</v>
      </c>
    </row>
    <row r="10095" spans="1:16" x14ac:dyDescent="0.25">
      <c r="A10095" t="s">
        <v>191</v>
      </c>
      <c r="B10095" t="s">
        <v>13224</v>
      </c>
      <c r="C10095" t="s">
        <v>192</v>
      </c>
      <c r="D10095" t="s">
        <v>3972</v>
      </c>
      <c r="E10095" t="s">
        <v>51</v>
      </c>
      <c r="F10095" t="b">
        <v>0</v>
      </c>
      <c r="G10095" t="s">
        <v>27</v>
      </c>
      <c r="H10095" s="4">
        <v>45793.711064814823</v>
      </c>
      <c r="I10095" t="b">
        <v>1</v>
      </c>
      <c r="J10095" t="b">
        <v>0</v>
      </c>
      <c r="K10095" t="s">
        <v>24</v>
      </c>
      <c r="L10095" t="s">
        <v>36</v>
      </c>
      <c r="N10095">
        <v>50.5</v>
      </c>
      <c r="O10095" t="s">
        <v>477</v>
      </c>
      <c r="P10095" t="s">
        <v>13225</v>
      </c>
    </row>
    <row r="10096" spans="1:16" x14ac:dyDescent="0.25">
      <c r="A10096" t="s">
        <v>2</v>
      </c>
      <c r="B10096" t="s">
        <v>13226</v>
      </c>
      <c r="C10096" t="s">
        <v>2580</v>
      </c>
      <c r="D10096" t="s">
        <v>3972</v>
      </c>
      <c r="E10096" t="s">
        <v>20</v>
      </c>
      <c r="F10096" t="b">
        <v>0</v>
      </c>
      <c r="G10096" t="s">
        <v>35</v>
      </c>
      <c r="H10096" s="4">
        <v>45793.712071759262</v>
      </c>
      <c r="I10096" t="b">
        <v>0</v>
      </c>
      <c r="J10096" t="b">
        <v>0</v>
      </c>
      <c r="K10096" t="s">
        <v>24</v>
      </c>
      <c r="L10096" t="s">
        <v>22</v>
      </c>
      <c r="M10096">
        <v>150000</v>
      </c>
      <c r="O10096" t="s">
        <v>13227</v>
      </c>
      <c r="P10096" t="s">
        <v>13228</v>
      </c>
    </row>
    <row r="10097" spans="1:16" x14ac:dyDescent="0.25">
      <c r="A10097" t="s">
        <v>1</v>
      </c>
      <c r="B10097" t="s">
        <v>13229</v>
      </c>
      <c r="C10097" t="s">
        <v>49</v>
      </c>
      <c r="D10097" t="s">
        <v>81</v>
      </c>
      <c r="E10097" t="s">
        <v>20</v>
      </c>
      <c r="F10097" t="b">
        <v>0</v>
      </c>
      <c r="G10097" t="s">
        <v>41</v>
      </c>
      <c r="H10097" s="4">
        <v>45793.751747685194</v>
      </c>
      <c r="I10097" t="b">
        <v>0</v>
      </c>
      <c r="J10097" t="b">
        <v>1</v>
      </c>
      <c r="K10097" t="s">
        <v>24</v>
      </c>
      <c r="L10097" t="s">
        <v>22</v>
      </c>
      <c r="M10097">
        <v>107500</v>
      </c>
      <c r="O10097" t="s">
        <v>81</v>
      </c>
      <c r="P10097" t="s">
        <v>13230</v>
      </c>
    </row>
    <row r="10098" spans="1:16" x14ac:dyDescent="0.25">
      <c r="A10098" t="s">
        <v>40</v>
      </c>
      <c r="B10098" t="s">
        <v>6785</v>
      </c>
      <c r="C10098" t="s">
        <v>670</v>
      </c>
      <c r="D10098" t="s">
        <v>3828</v>
      </c>
      <c r="E10098" t="s">
        <v>20</v>
      </c>
      <c r="F10098" t="b">
        <v>0</v>
      </c>
      <c r="G10098" t="s">
        <v>27</v>
      </c>
      <c r="H10098" s="4">
        <v>45793.752476851849</v>
      </c>
      <c r="I10098" t="b">
        <v>0</v>
      </c>
      <c r="J10098" t="b">
        <v>0</v>
      </c>
      <c r="K10098" t="s">
        <v>24</v>
      </c>
      <c r="L10098" t="s">
        <v>22</v>
      </c>
      <c r="M10098">
        <v>147500</v>
      </c>
      <c r="O10098" t="s">
        <v>1422</v>
      </c>
      <c r="P10098" t="s">
        <v>13231</v>
      </c>
    </row>
    <row r="10099" spans="1:16" x14ac:dyDescent="0.25">
      <c r="A10099" t="s">
        <v>139</v>
      </c>
      <c r="B10099" t="s">
        <v>13232</v>
      </c>
      <c r="C10099" t="s">
        <v>2936</v>
      </c>
      <c r="D10099" t="s">
        <v>3956</v>
      </c>
      <c r="E10099" t="s">
        <v>20</v>
      </c>
      <c r="F10099" t="b">
        <v>0</v>
      </c>
      <c r="G10099" t="s">
        <v>35</v>
      </c>
      <c r="H10099" s="4">
        <v>45793.792615740742</v>
      </c>
      <c r="I10099" t="b">
        <v>0</v>
      </c>
      <c r="J10099" t="b">
        <v>0</v>
      </c>
      <c r="K10099" t="s">
        <v>24</v>
      </c>
      <c r="L10099" t="s">
        <v>36</v>
      </c>
      <c r="N10099">
        <v>64.904998779296875</v>
      </c>
      <c r="O10099" t="s">
        <v>13233</v>
      </c>
      <c r="P10099" t="s">
        <v>13161</v>
      </c>
    </row>
    <row r="10100" spans="1:16" x14ac:dyDescent="0.25">
      <c r="A10100" t="s">
        <v>0</v>
      </c>
      <c r="B10100" t="s">
        <v>13234</v>
      </c>
      <c r="C10100" t="s">
        <v>33</v>
      </c>
      <c r="D10100" t="s">
        <v>3956</v>
      </c>
      <c r="E10100" t="s">
        <v>20</v>
      </c>
      <c r="F10100" t="b">
        <v>0</v>
      </c>
      <c r="G10100" t="s">
        <v>35</v>
      </c>
      <c r="H10100" s="4">
        <v>45793.792615740742</v>
      </c>
      <c r="I10100" t="b">
        <v>0</v>
      </c>
      <c r="J10100" t="b">
        <v>1</v>
      </c>
      <c r="K10100" t="s">
        <v>24</v>
      </c>
      <c r="L10100" t="s">
        <v>36</v>
      </c>
      <c r="N10100">
        <v>16.510000228881839</v>
      </c>
      <c r="O10100" t="s">
        <v>13235</v>
      </c>
    </row>
    <row r="10101" spans="1:16" x14ac:dyDescent="0.25">
      <c r="A10101" t="s">
        <v>139</v>
      </c>
      <c r="B10101" t="s">
        <v>13236</v>
      </c>
      <c r="C10101" t="s">
        <v>33</v>
      </c>
      <c r="D10101" t="s">
        <v>3972</v>
      </c>
      <c r="E10101" t="s">
        <v>20</v>
      </c>
      <c r="F10101" t="b">
        <v>0</v>
      </c>
      <c r="G10101" t="s">
        <v>35</v>
      </c>
      <c r="H10101" s="4">
        <v>45793.792615740742</v>
      </c>
      <c r="I10101" t="b">
        <v>0</v>
      </c>
      <c r="J10101" t="b">
        <v>1</v>
      </c>
      <c r="K10101" t="s">
        <v>24</v>
      </c>
      <c r="L10101" t="s">
        <v>22</v>
      </c>
      <c r="M10101">
        <v>82500</v>
      </c>
      <c r="O10101" t="s">
        <v>202</v>
      </c>
      <c r="P10101" t="s">
        <v>1545</v>
      </c>
    </row>
    <row r="10102" spans="1:16" x14ac:dyDescent="0.25">
      <c r="A10102" t="s">
        <v>0</v>
      </c>
      <c r="B10102" t="s">
        <v>7503</v>
      </c>
      <c r="C10102" t="s">
        <v>203</v>
      </c>
      <c r="D10102" t="s">
        <v>3972</v>
      </c>
      <c r="E10102" t="s">
        <v>20</v>
      </c>
      <c r="F10102" t="b">
        <v>0</v>
      </c>
      <c r="G10102" t="s">
        <v>23</v>
      </c>
      <c r="H10102" s="4">
        <v>45793.832256944443</v>
      </c>
      <c r="I10102" t="b">
        <v>1</v>
      </c>
      <c r="J10102" t="b">
        <v>1</v>
      </c>
      <c r="K10102" t="s">
        <v>24</v>
      </c>
      <c r="L10102" t="s">
        <v>22</v>
      </c>
      <c r="M10102">
        <v>85000</v>
      </c>
      <c r="O10102" t="s">
        <v>4674</v>
      </c>
      <c r="P10102" t="s">
        <v>204</v>
      </c>
    </row>
    <row r="10103" spans="1:16" x14ac:dyDescent="0.25">
      <c r="A10103" t="s">
        <v>0</v>
      </c>
      <c r="B10103" t="s">
        <v>13237</v>
      </c>
      <c r="C10103" t="s">
        <v>39</v>
      </c>
      <c r="D10103" t="s">
        <v>3828</v>
      </c>
      <c r="E10103" t="s">
        <v>20</v>
      </c>
      <c r="F10103" t="b">
        <v>1</v>
      </c>
      <c r="G10103" t="s">
        <v>27</v>
      </c>
      <c r="H10103" s="4">
        <v>45793.833715277768</v>
      </c>
      <c r="I10103" t="b">
        <v>0</v>
      </c>
      <c r="J10103" t="b">
        <v>0</v>
      </c>
      <c r="K10103" t="s">
        <v>24</v>
      </c>
      <c r="L10103" t="s">
        <v>22</v>
      </c>
      <c r="M10103">
        <v>90000</v>
      </c>
      <c r="O10103" t="s">
        <v>13238</v>
      </c>
      <c r="P10103" t="s">
        <v>1580</v>
      </c>
    </row>
    <row r="10104" spans="1:16" x14ac:dyDescent="0.25">
      <c r="A10104" t="s">
        <v>1</v>
      </c>
      <c r="B10104" t="s">
        <v>13239</v>
      </c>
      <c r="C10104" t="s">
        <v>829</v>
      </c>
      <c r="D10104" t="s">
        <v>3956</v>
      </c>
      <c r="E10104" t="s">
        <v>20</v>
      </c>
      <c r="F10104" t="b">
        <v>0</v>
      </c>
      <c r="G10104" t="s">
        <v>27</v>
      </c>
      <c r="H10104" s="4">
        <v>45793.834965277783</v>
      </c>
      <c r="I10104" t="b">
        <v>0</v>
      </c>
      <c r="J10104" t="b">
        <v>1</v>
      </c>
      <c r="K10104" t="s">
        <v>24</v>
      </c>
      <c r="L10104" t="s">
        <v>36</v>
      </c>
      <c r="N10104">
        <v>51.239997863769531</v>
      </c>
      <c r="O10104" t="s">
        <v>254</v>
      </c>
      <c r="P10104" t="s">
        <v>302</v>
      </c>
    </row>
    <row r="10105" spans="1:16" x14ac:dyDescent="0.25">
      <c r="A10105" t="s">
        <v>1</v>
      </c>
      <c r="B10105" t="s">
        <v>13240</v>
      </c>
      <c r="C10105" t="s">
        <v>292</v>
      </c>
      <c r="D10105" t="s">
        <v>3956</v>
      </c>
      <c r="E10105" t="s">
        <v>20</v>
      </c>
      <c r="F10105" t="b">
        <v>0</v>
      </c>
      <c r="G10105" t="s">
        <v>30</v>
      </c>
      <c r="H10105" s="4">
        <v>45793.835659722223</v>
      </c>
      <c r="I10105" t="b">
        <v>0</v>
      </c>
      <c r="J10105" t="b">
        <v>1</v>
      </c>
      <c r="K10105" t="s">
        <v>24</v>
      </c>
      <c r="L10105" t="s">
        <v>36</v>
      </c>
      <c r="N10105">
        <v>13.569999694824221</v>
      </c>
      <c r="O10105" t="s">
        <v>254</v>
      </c>
      <c r="P10105" t="s">
        <v>13241</v>
      </c>
    </row>
    <row r="10106" spans="1:16" x14ac:dyDescent="0.25">
      <c r="A10106" t="s">
        <v>2</v>
      </c>
      <c r="B10106" t="s">
        <v>13242</v>
      </c>
      <c r="C10106" t="s">
        <v>1181</v>
      </c>
      <c r="D10106" t="s">
        <v>3956</v>
      </c>
      <c r="E10106" t="s">
        <v>20</v>
      </c>
      <c r="F10106" t="b">
        <v>0</v>
      </c>
      <c r="G10106" t="s">
        <v>27</v>
      </c>
      <c r="H10106" s="4">
        <v>45793.835810185177</v>
      </c>
      <c r="I10106" t="b">
        <v>0</v>
      </c>
      <c r="J10106" t="b">
        <v>1</v>
      </c>
      <c r="K10106" t="s">
        <v>24</v>
      </c>
      <c r="L10106" t="s">
        <v>36</v>
      </c>
      <c r="N10106">
        <v>61.159996032714837</v>
      </c>
      <c r="O10106" t="s">
        <v>971</v>
      </c>
      <c r="P10106" t="s">
        <v>119</v>
      </c>
    </row>
    <row r="10107" spans="1:16" x14ac:dyDescent="0.25">
      <c r="A10107" t="s">
        <v>2</v>
      </c>
      <c r="B10107" t="s">
        <v>9177</v>
      </c>
      <c r="C10107" t="s">
        <v>9947</v>
      </c>
      <c r="D10107" t="s">
        <v>3956</v>
      </c>
      <c r="E10107" t="s">
        <v>20</v>
      </c>
      <c r="F10107" t="b">
        <v>0</v>
      </c>
      <c r="G10107" t="s">
        <v>27</v>
      </c>
      <c r="H10107" s="4">
        <v>45793.835844907408</v>
      </c>
      <c r="I10107" t="b">
        <v>0</v>
      </c>
      <c r="J10107" t="b">
        <v>0</v>
      </c>
      <c r="K10107" t="s">
        <v>24</v>
      </c>
      <c r="L10107" t="s">
        <v>36</v>
      </c>
      <c r="N10107">
        <v>45.745002746582031</v>
      </c>
      <c r="O10107" t="s">
        <v>1608</v>
      </c>
      <c r="P10107" t="s">
        <v>9178</v>
      </c>
    </row>
    <row r="10108" spans="1:16" x14ac:dyDescent="0.25">
      <c r="A10108" t="s">
        <v>2</v>
      </c>
      <c r="B10108" t="s">
        <v>13243</v>
      </c>
      <c r="C10108" t="s">
        <v>336</v>
      </c>
      <c r="D10108" t="s">
        <v>3972</v>
      </c>
      <c r="E10108" t="s">
        <v>20</v>
      </c>
      <c r="F10108" t="b">
        <v>0</v>
      </c>
      <c r="G10108" t="s">
        <v>27</v>
      </c>
      <c r="H10108" s="4">
        <v>45793.836134259262</v>
      </c>
      <c r="I10108" t="b">
        <v>0</v>
      </c>
      <c r="J10108" t="b">
        <v>1</v>
      </c>
      <c r="K10108" t="s">
        <v>24</v>
      </c>
      <c r="L10108" t="s">
        <v>22</v>
      </c>
      <c r="M10108">
        <v>128000</v>
      </c>
      <c r="O10108" t="s">
        <v>13244</v>
      </c>
      <c r="P10108" t="s">
        <v>13245</v>
      </c>
    </row>
    <row r="10109" spans="1:16" x14ac:dyDescent="0.25">
      <c r="A10109" t="s">
        <v>2</v>
      </c>
      <c r="B10109" t="s">
        <v>13246</v>
      </c>
      <c r="C10109" t="s">
        <v>1573</v>
      </c>
      <c r="D10109" t="s">
        <v>3972</v>
      </c>
      <c r="E10109" t="s">
        <v>20</v>
      </c>
      <c r="F10109" t="b">
        <v>0</v>
      </c>
      <c r="G10109" t="s">
        <v>23</v>
      </c>
      <c r="H10109" s="4">
        <v>45793.87431712963</v>
      </c>
      <c r="I10109" t="b">
        <v>0</v>
      </c>
      <c r="J10109" t="b">
        <v>0</v>
      </c>
      <c r="K10109" t="s">
        <v>24</v>
      </c>
      <c r="L10109" t="s">
        <v>36</v>
      </c>
      <c r="N10109">
        <v>56.5</v>
      </c>
      <c r="O10109" t="s">
        <v>74</v>
      </c>
      <c r="P10109" t="s">
        <v>409</v>
      </c>
    </row>
    <row r="10110" spans="1:16" x14ac:dyDescent="0.25">
      <c r="A10110" t="s">
        <v>19</v>
      </c>
      <c r="B10110" t="s">
        <v>13247</v>
      </c>
      <c r="C10110" t="s">
        <v>949</v>
      </c>
      <c r="D10110" t="s">
        <v>3600</v>
      </c>
      <c r="E10110" t="s">
        <v>51</v>
      </c>
      <c r="F10110" t="b">
        <v>0</v>
      </c>
      <c r="G10110" t="s">
        <v>30</v>
      </c>
      <c r="H10110" s="4">
        <v>45793.876226851848</v>
      </c>
      <c r="I10110" t="b">
        <v>0</v>
      </c>
      <c r="J10110" t="b">
        <v>0</v>
      </c>
      <c r="K10110" t="s">
        <v>24</v>
      </c>
      <c r="L10110" t="s">
        <v>36</v>
      </c>
      <c r="N10110">
        <v>72</v>
      </c>
      <c r="O10110" t="s">
        <v>3023</v>
      </c>
      <c r="P10110" t="s">
        <v>2135</v>
      </c>
    </row>
    <row r="10111" spans="1:16" x14ac:dyDescent="0.25">
      <c r="A10111" t="s">
        <v>28</v>
      </c>
      <c r="B10111" t="s">
        <v>28</v>
      </c>
      <c r="C10111" t="s">
        <v>877</v>
      </c>
      <c r="D10111" t="s">
        <v>3972</v>
      </c>
      <c r="E10111" t="s">
        <v>51</v>
      </c>
      <c r="F10111" t="b">
        <v>0</v>
      </c>
      <c r="G10111" t="s">
        <v>27</v>
      </c>
      <c r="H10111" s="4">
        <v>45793.87740740741</v>
      </c>
      <c r="I10111" t="b">
        <v>0</v>
      </c>
      <c r="J10111" t="b">
        <v>1</v>
      </c>
      <c r="K10111" t="s">
        <v>24</v>
      </c>
      <c r="L10111" t="s">
        <v>36</v>
      </c>
      <c r="N10111">
        <v>71</v>
      </c>
      <c r="O10111" t="s">
        <v>74</v>
      </c>
      <c r="P10111" t="s">
        <v>1121</v>
      </c>
    </row>
    <row r="10112" spans="1:16" x14ac:dyDescent="0.25">
      <c r="A10112" t="s">
        <v>40</v>
      </c>
      <c r="B10112" t="s">
        <v>7707</v>
      </c>
      <c r="C10112" t="s">
        <v>386</v>
      </c>
      <c r="D10112" t="s">
        <v>3600</v>
      </c>
      <c r="E10112" t="s">
        <v>20</v>
      </c>
      <c r="F10112" t="b">
        <v>0</v>
      </c>
      <c r="G10112" t="s">
        <v>27</v>
      </c>
      <c r="H10112" s="4">
        <v>45793.87740740741</v>
      </c>
      <c r="I10112" t="b">
        <v>0</v>
      </c>
      <c r="J10112" t="b">
        <v>1</v>
      </c>
      <c r="K10112" t="s">
        <v>24</v>
      </c>
      <c r="L10112" t="s">
        <v>22</v>
      </c>
      <c r="M10112">
        <v>256000</v>
      </c>
      <c r="O10112" t="s">
        <v>7708</v>
      </c>
      <c r="P10112" t="s">
        <v>7709</v>
      </c>
    </row>
    <row r="10113" spans="1:16" x14ac:dyDescent="0.25">
      <c r="A10113" t="s">
        <v>0</v>
      </c>
      <c r="B10113" t="s">
        <v>1724</v>
      </c>
      <c r="C10113" t="s">
        <v>298</v>
      </c>
      <c r="D10113" t="s">
        <v>4909</v>
      </c>
      <c r="E10113" t="s">
        <v>20</v>
      </c>
      <c r="F10113" t="b">
        <v>0</v>
      </c>
      <c r="G10113" t="s">
        <v>298</v>
      </c>
      <c r="H10113" s="4">
        <v>45793.882476851853</v>
      </c>
      <c r="I10113" t="b">
        <v>0</v>
      </c>
      <c r="J10113" t="b">
        <v>0</v>
      </c>
      <c r="K10113" t="s">
        <v>298</v>
      </c>
      <c r="L10113" t="s">
        <v>22</v>
      </c>
      <c r="M10113">
        <v>44999.5</v>
      </c>
      <c r="O10113" t="s">
        <v>1771</v>
      </c>
      <c r="P10113" t="s">
        <v>13248</v>
      </c>
    </row>
    <row r="10114" spans="1:16" x14ac:dyDescent="0.25">
      <c r="A10114" t="s">
        <v>2</v>
      </c>
      <c r="B10114" t="s">
        <v>13249</v>
      </c>
      <c r="C10114" t="s">
        <v>47</v>
      </c>
      <c r="D10114" t="s">
        <v>3828</v>
      </c>
      <c r="E10114" t="s">
        <v>20</v>
      </c>
      <c r="F10114" t="b">
        <v>0</v>
      </c>
      <c r="G10114" t="s">
        <v>27</v>
      </c>
      <c r="H10114" s="4">
        <v>45793.919131944444</v>
      </c>
      <c r="I10114" t="b">
        <v>0</v>
      </c>
      <c r="J10114" t="b">
        <v>1</v>
      </c>
      <c r="K10114" t="s">
        <v>24</v>
      </c>
      <c r="L10114" t="s">
        <v>22</v>
      </c>
      <c r="M10114">
        <v>162500</v>
      </c>
      <c r="O10114" t="s">
        <v>1156</v>
      </c>
      <c r="P10114" t="s">
        <v>13250</v>
      </c>
    </row>
    <row r="10115" spans="1:16" x14ac:dyDescent="0.25">
      <c r="A10115" t="s">
        <v>2</v>
      </c>
      <c r="B10115" t="s">
        <v>13251</v>
      </c>
      <c r="C10115" t="s">
        <v>24</v>
      </c>
      <c r="D10115" t="s">
        <v>3972</v>
      </c>
      <c r="E10115" t="s">
        <v>20</v>
      </c>
      <c r="F10115" t="b">
        <v>0</v>
      </c>
      <c r="G10115" t="s">
        <v>27</v>
      </c>
      <c r="H10115" s="4">
        <v>45793.919363425928</v>
      </c>
      <c r="I10115" t="b">
        <v>1</v>
      </c>
      <c r="J10115" t="b">
        <v>0</v>
      </c>
      <c r="K10115" t="s">
        <v>24</v>
      </c>
      <c r="L10115" t="s">
        <v>36</v>
      </c>
      <c r="N10115">
        <v>57.5</v>
      </c>
      <c r="O10115" t="s">
        <v>5500</v>
      </c>
      <c r="P10115" t="s">
        <v>13252</v>
      </c>
    </row>
    <row r="10116" spans="1:16" x14ac:dyDescent="0.25">
      <c r="A10116" t="s">
        <v>0</v>
      </c>
      <c r="B10116" t="s">
        <v>1139</v>
      </c>
      <c r="C10116" t="s">
        <v>696</v>
      </c>
      <c r="D10116" t="s">
        <v>3956</v>
      </c>
      <c r="E10116" t="s">
        <v>34</v>
      </c>
      <c r="F10116" t="b">
        <v>0</v>
      </c>
      <c r="G10116" t="s">
        <v>30</v>
      </c>
      <c r="H10116" s="4">
        <v>45793.959560185183</v>
      </c>
      <c r="I10116" t="b">
        <v>1</v>
      </c>
      <c r="J10116" t="b">
        <v>1</v>
      </c>
      <c r="K10116" t="s">
        <v>24</v>
      </c>
      <c r="L10116" t="s">
        <v>36</v>
      </c>
      <c r="N10116">
        <v>25.2400016784668</v>
      </c>
      <c r="O10116" t="s">
        <v>2075</v>
      </c>
      <c r="P10116" t="s">
        <v>863</v>
      </c>
    </row>
    <row r="10117" spans="1:16" x14ac:dyDescent="0.25">
      <c r="A10117" t="s">
        <v>0</v>
      </c>
      <c r="B10117" t="s">
        <v>2353</v>
      </c>
      <c r="C10117" t="s">
        <v>459</v>
      </c>
      <c r="D10117" t="s">
        <v>3972</v>
      </c>
      <c r="E10117" t="s">
        <v>105</v>
      </c>
      <c r="F10117" t="b">
        <v>0</v>
      </c>
      <c r="G10117" t="s">
        <v>41</v>
      </c>
      <c r="H10117" s="4">
        <v>45793.960081018522</v>
      </c>
      <c r="I10117" t="b">
        <v>0</v>
      </c>
      <c r="J10117" t="b">
        <v>1</v>
      </c>
      <c r="K10117" t="s">
        <v>24</v>
      </c>
      <c r="L10117" t="s">
        <v>36</v>
      </c>
      <c r="N10117">
        <v>31</v>
      </c>
      <c r="O10117" t="s">
        <v>9083</v>
      </c>
      <c r="P10117" t="s">
        <v>204</v>
      </c>
    </row>
    <row r="10118" spans="1:16" x14ac:dyDescent="0.25">
      <c r="A10118" t="s">
        <v>2</v>
      </c>
      <c r="B10118" t="s">
        <v>307</v>
      </c>
      <c r="C10118" t="s">
        <v>180</v>
      </c>
      <c r="D10118" t="s">
        <v>3828</v>
      </c>
      <c r="E10118" t="s">
        <v>20</v>
      </c>
      <c r="F10118" t="b">
        <v>0</v>
      </c>
      <c r="G10118" t="s">
        <v>27</v>
      </c>
      <c r="H10118" s="4">
        <v>45793.960821759261</v>
      </c>
      <c r="I10118" t="b">
        <v>0</v>
      </c>
      <c r="J10118" t="b">
        <v>1</v>
      </c>
      <c r="K10118" t="s">
        <v>24</v>
      </c>
      <c r="L10118" t="s">
        <v>22</v>
      </c>
      <c r="M10118">
        <v>162231.5</v>
      </c>
      <c r="O10118" t="s">
        <v>1826</v>
      </c>
    </row>
    <row r="10119" spans="1:16" x14ac:dyDescent="0.25">
      <c r="A10119" t="s">
        <v>40</v>
      </c>
      <c r="B10119" t="s">
        <v>6785</v>
      </c>
      <c r="C10119" t="s">
        <v>425</v>
      </c>
      <c r="D10119" t="s">
        <v>3972</v>
      </c>
      <c r="E10119" t="s">
        <v>20</v>
      </c>
      <c r="F10119" t="b">
        <v>0</v>
      </c>
      <c r="G10119" t="s">
        <v>41</v>
      </c>
      <c r="H10119" s="4">
        <v>45793.961585648147</v>
      </c>
      <c r="I10119" t="b">
        <v>0</v>
      </c>
      <c r="J10119" t="b">
        <v>0</v>
      </c>
      <c r="K10119" t="s">
        <v>24</v>
      </c>
      <c r="L10119" t="s">
        <v>22</v>
      </c>
      <c r="M10119">
        <v>147500</v>
      </c>
      <c r="O10119" t="s">
        <v>1422</v>
      </c>
      <c r="P10119" t="s">
        <v>13231</v>
      </c>
    </row>
    <row r="10120" spans="1:16" x14ac:dyDescent="0.25">
      <c r="A10120" t="s">
        <v>40</v>
      </c>
      <c r="B10120" t="s">
        <v>6785</v>
      </c>
      <c r="C10120" t="s">
        <v>73</v>
      </c>
      <c r="D10120" t="s">
        <v>3972</v>
      </c>
      <c r="E10120" t="s">
        <v>20</v>
      </c>
      <c r="F10120" t="b">
        <v>0</v>
      </c>
      <c r="G10120" t="s">
        <v>41</v>
      </c>
      <c r="H10120" s="4">
        <v>45793.961597222216</v>
      </c>
      <c r="I10120" t="b">
        <v>0</v>
      </c>
      <c r="J10120" t="b">
        <v>0</v>
      </c>
      <c r="K10120" t="s">
        <v>24</v>
      </c>
      <c r="L10120" t="s">
        <v>22</v>
      </c>
      <c r="M10120">
        <v>147500</v>
      </c>
      <c r="O10120" t="s">
        <v>1422</v>
      </c>
      <c r="P10120" t="s">
        <v>13231</v>
      </c>
    </row>
    <row r="10121" spans="1:16" x14ac:dyDescent="0.25">
      <c r="A10121" t="s">
        <v>40</v>
      </c>
      <c r="B10121" t="s">
        <v>6785</v>
      </c>
      <c r="C10121" t="s">
        <v>670</v>
      </c>
      <c r="D10121" t="s">
        <v>3972</v>
      </c>
      <c r="E10121" t="s">
        <v>20</v>
      </c>
      <c r="F10121" t="b">
        <v>0</v>
      </c>
      <c r="G10121" t="s">
        <v>41</v>
      </c>
      <c r="H10121" s="4">
        <v>45793.961597222216</v>
      </c>
      <c r="I10121" t="b">
        <v>0</v>
      </c>
      <c r="J10121" t="b">
        <v>0</v>
      </c>
      <c r="K10121" t="s">
        <v>24</v>
      </c>
      <c r="L10121" t="s">
        <v>22</v>
      </c>
      <c r="M10121">
        <v>147500</v>
      </c>
      <c r="O10121" t="s">
        <v>1422</v>
      </c>
      <c r="P10121" t="s">
        <v>13231</v>
      </c>
    </row>
    <row r="10122" spans="1:16" x14ac:dyDescent="0.25">
      <c r="A10122" t="s">
        <v>40</v>
      </c>
      <c r="B10122" t="s">
        <v>6785</v>
      </c>
      <c r="C10122" t="s">
        <v>528</v>
      </c>
      <c r="D10122" t="s">
        <v>3972</v>
      </c>
      <c r="E10122" t="s">
        <v>20</v>
      </c>
      <c r="F10122" t="b">
        <v>0</v>
      </c>
      <c r="G10122" t="s">
        <v>41</v>
      </c>
      <c r="H10122" s="4">
        <v>45793.961597222216</v>
      </c>
      <c r="I10122" t="b">
        <v>0</v>
      </c>
      <c r="J10122" t="b">
        <v>0</v>
      </c>
      <c r="K10122" t="s">
        <v>24</v>
      </c>
      <c r="L10122" t="s">
        <v>22</v>
      </c>
      <c r="M10122">
        <v>147500</v>
      </c>
      <c r="O10122" t="s">
        <v>1422</v>
      </c>
      <c r="P10122" t="s">
        <v>13231</v>
      </c>
    </row>
    <row r="10123" spans="1:16" x14ac:dyDescent="0.25">
      <c r="A10123" t="s">
        <v>2</v>
      </c>
      <c r="B10123" t="s">
        <v>13253</v>
      </c>
      <c r="C10123" t="s">
        <v>8579</v>
      </c>
      <c r="D10123" t="s">
        <v>3828</v>
      </c>
      <c r="E10123" t="s">
        <v>20</v>
      </c>
      <c r="F10123" t="b">
        <v>0</v>
      </c>
      <c r="G10123" t="s">
        <v>35</v>
      </c>
      <c r="H10123" s="4">
        <v>45793.961944444447</v>
      </c>
      <c r="I10123" t="b">
        <v>0</v>
      </c>
      <c r="J10123" t="b">
        <v>1</v>
      </c>
      <c r="K10123" t="s">
        <v>24</v>
      </c>
      <c r="L10123" t="s">
        <v>22</v>
      </c>
      <c r="M10123">
        <v>135880</v>
      </c>
      <c r="O10123" t="s">
        <v>2750</v>
      </c>
      <c r="P10123" t="s">
        <v>13254</v>
      </c>
    </row>
    <row r="10124" spans="1:16" x14ac:dyDescent="0.25">
      <c r="A10124" t="s">
        <v>40</v>
      </c>
      <c r="B10124" t="s">
        <v>6785</v>
      </c>
      <c r="C10124" t="s">
        <v>1573</v>
      </c>
      <c r="D10124" t="s">
        <v>3972</v>
      </c>
      <c r="E10124" t="s">
        <v>20</v>
      </c>
      <c r="F10124" t="b">
        <v>0</v>
      </c>
      <c r="G10124" t="s">
        <v>35</v>
      </c>
      <c r="H10124" s="4">
        <v>45793.962048611109</v>
      </c>
      <c r="I10124" t="b">
        <v>0</v>
      </c>
      <c r="J10124" t="b">
        <v>0</v>
      </c>
      <c r="K10124" t="s">
        <v>24</v>
      </c>
      <c r="L10124" t="s">
        <v>22</v>
      </c>
      <c r="M10124">
        <v>147500</v>
      </c>
      <c r="O10124" t="s">
        <v>1422</v>
      </c>
      <c r="P10124" t="s">
        <v>13231</v>
      </c>
    </row>
    <row r="10125" spans="1:16" x14ac:dyDescent="0.25">
      <c r="A10125" t="s">
        <v>2</v>
      </c>
      <c r="B10125" t="s">
        <v>13255</v>
      </c>
      <c r="C10125" t="s">
        <v>3007</v>
      </c>
      <c r="D10125" t="s">
        <v>3972</v>
      </c>
      <c r="E10125" t="s">
        <v>20</v>
      </c>
      <c r="F10125" t="b">
        <v>0</v>
      </c>
      <c r="G10125" t="s">
        <v>35</v>
      </c>
      <c r="H10125" s="4">
        <v>45793.962071759262</v>
      </c>
      <c r="I10125" t="b">
        <v>0</v>
      </c>
      <c r="J10125" t="b">
        <v>0</v>
      </c>
      <c r="K10125" t="s">
        <v>24</v>
      </c>
      <c r="L10125" t="s">
        <v>22</v>
      </c>
      <c r="M10125">
        <v>93670</v>
      </c>
      <c r="O10125" t="s">
        <v>109</v>
      </c>
      <c r="P10125" t="s">
        <v>149</v>
      </c>
    </row>
    <row r="10126" spans="1:16" x14ac:dyDescent="0.25">
      <c r="A10126" t="s">
        <v>40</v>
      </c>
      <c r="B10126" t="s">
        <v>6785</v>
      </c>
      <c r="C10126" t="s">
        <v>1096</v>
      </c>
      <c r="D10126" t="s">
        <v>3972</v>
      </c>
      <c r="E10126" t="s">
        <v>20</v>
      </c>
      <c r="F10126" t="b">
        <v>0</v>
      </c>
      <c r="G10126" t="s">
        <v>30</v>
      </c>
      <c r="H10126" s="4">
        <v>45793.962546296287</v>
      </c>
      <c r="I10126" t="b">
        <v>0</v>
      </c>
      <c r="J10126" t="b">
        <v>0</v>
      </c>
      <c r="K10126" t="s">
        <v>24</v>
      </c>
      <c r="L10126" t="s">
        <v>22</v>
      </c>
      <c r="M10126">
        <v>122500</v>
      </c>
      <c r="O10126" t="s">
        <v>1422</v>
      </c>
      <c r="P10126" t="s">
        <v>6786</v>
      </c>
    </row>
    <row r="10127" spans="1:16" x14ac:dyDescent="0.25">
      <c r="A10127" t="s">
        <v>1</v>
      </c>
      <c r="B10127" t="s">
        <v>550</v>
      </c>
      <c r="C10127" t="s">
        <v>13256</v>
      </c>
      <c r="D10127" t="s">
        <v>3828</v>
      </c>
      <c r="E10127" t="s">
        <v>20</v>
      </c>
      <c r="F10127" t="b">
        <v>0</v>
      </c>
      <c r="G10127" t="s">
        <v>41</v>
      </c>
      <c r="H10127" s="4">
        <v>45794.001747685194</v>
      </c>
      <c r="I10127" t="b">
        <v>0</v>
      </c>
      <c r="J10127" t="b">
        <v>0</v>
      </c>
      <c r="K10127" t="s">
        <v>24</v>
      </c>
      <c r="L10127" t="s">
        <v>22</v>
      </c>
      <c r="M10127">
        <v>152500</v>
      </c>
      <c r="O10127" t="s">
        <v>11539</v>
      </c>
      <c r="P10127" t="s">
        <v>11540</v>
      </c>
    </row>
    <row r="10128" spans="1:16" x14ac:dyDescent="0.25">
      <c r="A10128" t="s">
        <v>2</v>
      </c>
      <c r="B10128" t="s">
        <v>13257</v>
      </c>
      <c r="C10128" t="s">
        <v>114</v>
      </c>
      <c r="D10128" t="s">
        <v>5534</v>
      </c>
      <c r="E10128" t="s">
        <v>20</v>
      </c>
      <c r="F10128" t="b">
        <v>0</v>
      </c>
      <c r="G10128" t="s">
        <v>27</v>
      </c>
      <c r="H10128" s="4">
        <v>45794.002465277779</v>
      </c>
      <c r="I10128" t="b">
        <v>0</v>
      </c>
      <c r="J10128" t="b">
        <v>0</v>
      </c>
      <c r="K10128" t="s">
        <v>24</v>
      </c>
      <c r="L10128" t="s">
        <v>22</v>
      </c>
      <c r="M10128">
        <v>187008</v>
      </c>
      <c r="O10128" t="s">
        <v>13258</v>
      </c>
      <c r="P10128" t="s">
        <v>13259</v>
      </c>
    </row>
    <row r="10129" spans="1:16" x14ac:dyDescent="0.25">
      <c r="A10129" t="s">
        <v>0</v>
      </c>
      <c r="B10129" t="s">
        <v>8095</v>
      </c>
      <c r="C10129" t="s">
        <v>2887</v>
      </c>
      <c r="D10129" t="s">
        <v>3972</v>
      </c>
      <c r="E10129" t="s">
        <v>20</v>
      </c>
      <c r="F10129" t="b">
        <v>0</v>
      </c>
      <c r="G10129" t="s">
        <v>23</v>
      </c>
      <c r="H10129" s="4">
        <v>45794.082488425927</v>
      </c>
      <c r="I10129" t="b">
        <v>0</v>
      </c>
      <c r="J10129" t="b">
        <v>0</v>
      </c>
      <c r="K10129" t="s">
        <v>24</v>
      </c>
      <c r="L10129" t="s">
        <v>36</v>
      </c>
      <c r="N10129">
        <v>40</v>
      </c>
      <c r="O10129" t="s">
        <v>6088</v>
      </c>
    </row>
    <row r="10130" spans="1:16" x14ac:dyDescent="0.25">
      <c r="A10130" t="s">
        <v>0</v>
      </c>
      <c r="B10130" t="s">
        <v>13260</v>
      </c>
      <c r="C10130" t="s">
        <v>49</v>
      </c>
      <c r="D10130" t="s">
        <v>3972</v>
      </c>
      <c r="E10130" t="s">
        <v>20</v>
      </c>
      <c r="F10130" t="b">
        <v>0</v>
      </c>
      <c r="G10130" t="s">
        <v>41</v>
      </c>
      <c r="H10130" s="4">
        <v>45794.084143518521</v>
      </c>
      <c r="I10130" t="b">
        <v>0</v>
      </c>
      <c r="J10130" t="b">
        <v>1</v>
      </c>
      <c r="K10130" t="s">
        <v>24</v>
      </c>
      <c r="L10130" t="s">
        <v>22</v>
      </c>
      <c r="M10130">
        <v>70000</v>
      </c>
      <c r="O10130" t="s">
        <v>13261</v>
      </c>
      <c r="P10130" t="s">
        <v>13262</v>
      </c>
    </row>
    <row r="10131" spans="1:16" x14ac:dyDescent="0.25">
      <c r="A10131" t="s">
        <v>0</v>
      </c>
      <c r="B10131" t="s">
        <v>13263</v>
      </c>
      <c r="C10131" t="s">
        <v>49</v>
      </c>
      <c r="D10131" t="s">
        <v>3972</v>
      </c>
      <c r="E10131" t="s">
        <v>20</v>
      </c>
      <c r="F10131" t="b">
        <v>0</v>
      </c>
      <c r="G10131" t="s">
        <v>41</v>
      </c>
      <c r="H10131" s="4">
        <v>45794.250335648147</v>
      </c>
      <c r="I10131" t="b">
        <v>0</v>
      </c>
      <c r="J10131" t="b">
        <v>1</v>
      </c>
      <c r="K10131" t="s">
        <v>24</v>
      </c>
      <c r="L10131" t="s">
        <v>22</v>
      </c>
      <c r="M10131">
        <v>70000</v>
      </c>
      <c r="O10131" t="s">
        <v>13261</v>
      </c>
      <c r="P10131" t="s">
        <v>13264</v>
      </c>
    </row>
    <row r="10132" spans="1:16" x14ac:dyDescent="0.25">
      <c r="A10132" t="s">
        <v>0</v>
      </c>
      <c r="B10132" t="s">
        <v>13265</v>
      </c>
      <c r="C10132" t="s">
        <v>1100</v>
      </c>
      <c r="D10132" t="s">
        <v>3828</v>
      </c>
      <c r="E10132" t="s">
        <v>20</v>
      </c>
      <c r="F10132" t="b">
        <v>0</v>
      </c>
      <c r="G10132" t="s">
        <v>41</v>
      </c>
      <c r="H10132" s="4">
        <v>45794.250335648147</v>
      </c>
      <c r="I10132" t="b">
        <v>0</v>
      </c>
      <c r="J10132" t="b">
        <v>0</v>
      </c>
      <c r="K10132" t="s">
        <v>24</v>
      </c>
      <c r="L10132" t="s">
        <v>36</v>
      </c>
      <c r="N10132">
        <v>30</v>
      </c>
      <c r="O10132" t="s">
        <v>13266</v>
      </c>
    </row>
    <row r="10133" spans="1:16" x14ac:dyDescent="0.25">
      <c r="A10133" t="s">
        <v>0</v>
      </c>
      <c r="B10133" t="s">
        <v>6663</v>
      </c>
      <c r="C10133" t="s">
        <v>622</v>
      </c>
      <c r="D10133" t="s">
        <v>3828</v>
      </c>
      <c r="E10133" t="s">
        <v>860</v>
      </c>
      <c r="F10133" t="b">
        <v>0</v>
      </c>
      <c r="G10133" t="s">
        <v>35</v>
      </c>
      <c r="H10133" s="4">
        <v>45794.250451388893</v>
      </c>
      <c r="I10133" t="b">
        <v>0</v>
      </c>
      <c r="J10133" t="b">
        <v>0</v>
      </c>
      <c r="K10133" t="s">
        <v>24</v>
      </c>
      <c r="L10133" t="s">
        <v>36</v>
      </c>
      <c r="N10133">
        <v>15</v>
      </c>
      <c r="O10133" t="s">
        <v>13267</v>
      </c>
      <c r="P10133" t="s">
        <v>3076</v>
      </c>
    </row>
    <row r="10134" spans="1:16" x14ac:dyDescent="0.25">
      <c r="A10134" t="s">
        <v>0</v>
      </c>
      <c r="B10134" t="s">
        <v>13222</v>
      </c>
      <c r="C10134" t="s">
        <v>336</v>
      </c>
      <c r="D10134" t="s">
        <v>3828</v>
      </c>
      <c r="E10134" t="s">
        <v>20</v>
      </c>
      <c r="F10134" t="b">
        <v>0</v>
      </c>
      <c r="G10134" t="s">
        <v>30</v>
      </c>
      <c r="H10134" s="4">
        <v>45794.250532407408</v>
      </c>
      <c r="I10134" t="b">
        <v>0</v>
      </c>
      <c r="J10134" t="b">
        <v>1</v>
      </c>
      <c r="K10134" t="s">
        <v>24</v>
      </c>
      <c r="L10134" t="s">
        <v>36</v>
      </c>
      <c r="N10134">
        <v>28.17499923706055</v>
      </c>
      <c r="O10134" t="s">
        <v>13223</v>
      </c>
      <c r="P10134" t="s">
        <v>2149</v>
      </c>
    </row>
    <row r="10135" spans="1:16" x14ac:dyDescent="0.25">
      <c r="A10135" t="s">
        <v>1</v>
      </c>
      <c r="B10135" t="s">
        <v>13151</v>
      </c>
      <c r="C10135" t="s">
        <v>82</v>
      </c>
      <c r="D10135" t="s">
        <v>5561</v>
      </c>
      <c r="E10135" t="s">
        <v>105</v>
      </c>
      <c r="F10135" t="b">
        <v>0</v>
      </c>
      <c r="G10135" t="s">
        <v>27</v>
      </c>
      <c r="H10135" s="4">
        <v>45794.254212962973</v>
      </c>
      <c r="I10135" t="b">
        <v>0</v>
      </c>
      <c r="J10135" t="b">
        <v>1</v>
      </c>
      <c r="K10135" t="s">
        <v>24</v>
      </c>
      <c r="L10135" t="s">
        <v>22</v>
      </c>
      <c r="M10135">
        <v>165032.5</v>
      </c>
      <c r="O10135" t="s">
        <v>5562</v>
      </c>
      <c r="P10135" t="s">
        <v>13152</v>
      </c>
    </row>
    <row r="10136" spans="1:16" x14ac:dyDescent="0.25">
      <c r="A10136" t="s">
        <v>1</v>
      </c>
      <c r="B10136" t="s">
        <v>10747</v>
      </c>
      <c r="C10136" t="s">
        <v>1325</v>
      </c>
      <c r="D10136" t="s">
        <v>11919</v>
      </c>
      <c r="E10136" t="s">
        <v>20</v>
      </c>
      <c r="F10136" t="b">
        <v>0</v>
      </c>
      <c r="G10136" t="s">
        <v>41</v>
      </c>
      <c r="H10136" s="4">
        <v>45794.254305555558</v>
      </c>
      <c r="I10136" t="b">
        <v>0</v>
      </c>
      <c r="J10136" t="b">
        <v>1</v>
      </c>
      <c r="K10136" t="s">
        <v>24</v>
      </c>
      <c r="L10136" t="s">
        <v>22</v>
      </c>
      <c r="M10136">
        <v>140450</v>
      </c>
      <c r="O10136" t="s">
        <v>2057</v>
      </c>
      <c r="P10136" t="s">
        <v>10748</v>
      </c>
    </row>
    <row r="10137" spans="1:16" x14ac:dyDescent="0.25">
      <c r="A10137" t="s">
        <v>1</v>
      </c>
      <c r="B10137" t="s">
        <v>13268</v>
      </c>
      <c r="C10137" t="s">
        <v>120</v>
      </c>
      <c r="D10137" t="s">
        <v>3600</v>
      </c>
      <c r="E10137" t="s">
        <v>51</v>
      </c>
      <c r="F10137" t="b">
        <v>0</v>
      </c>
      <c r="G10137" t="s">
        <v>35</v>
      </c>
      <c r="H10137" s="4">
        <v>45794.254374999997</v>
      </c>
      <c r="I10137" t="b">
        <v>0</v>
      </c>
      <c r="J10137" t="b">
        <v>0</v>
      </c>
      <c r="K10137" t="s">
        <v>24</v>
      </c>
      <c r="L10137" t="s">
        <v>36</v>
      </c>
      <c r="N10137">
        <v>75</v>
      </c>
      <c r="O10137" t="s">
        <v>13269</v>
      </c>
      <c r="P10137" t="s">
        <v>13270</v>
      </c>
    </row>
    <row r="10138" spans="1:16" x14ac:dyDescent="0.25">
      <c r="A10138" t="s">
        <v>1</v>
      </c>
      <c r="B10138" t="s">
        <v>1</v>
      </c>
      <c r="C10138" t="s">
        <v>3174</v>
      </c>
      <c r="D10138" t="s">
        <v>3972</v>
      </c>
      <c r="E10138" t="s">
        <v>20</v>
      </c>
      <c r="F10138" t="b">
        <v>0</v>
      </c>
      <c r="G10138" t="s">
        <v>52</v>
      </c>
      <c r="H10138" s="4">
        <v>45794.254502314812</v>
      </c>
      <c r="I10138" t="b">
        <v>0</v>
      </c>
      <c r="J10138" t="b">
        <v>0</v>
      </c>
      <c r="K10138" t="s">
        <v>24</v>
      </c>
      <c r="L10138" t="s">
        <v>36</v>
      </c>
      <c r="N10138">
        <v>40</v>
      </c>
      <c r="O10138" t="s">
        <v>6088</v>
      </c>
    </row>
    <row r="10139" spans="1:16" x14ac:dyDescent="0.25">
      <c r="A10139" t="s">
        <v>0</v>
      </c>
      <c r="B10139" t="s">
        <v>288</v>
      </c>
      <c r="C10139" t="s">
        <v>158</v>
      </c>
      <c r="D10139" t="s">
        <v>4909</v>
      </c>
      <c r="E10139" t="s">
        <v>20</v>
      </c>
      <c r="F10139" t="b">
        <v>0</v>
      </c>
      <c r="G10139" t="s">
        <v>158</v>
      </c>
      <c r="H10139" s="4">
        <v>45794.256990740738</v>
      </c>
      <c r="I10139" t="b">
        <v>0</v>
      </c>
      <c r="J10139" t="b">
        <v>0</v>
      </c>
      <c r="K10139" t="s">
        <v>158</v>
      </c>
      <c r="L10139" t="s">
        <v>22</v>
      </c>
      <c r="M10139">
        <v>42847.5</v>
      </c>
      <c r="O10139" t="s">
        <v>13271</v>
      </c>
      <c r="P10139" t="s">
        <v>13272</v>
      </c>
    </row>
    <row r="10140" spans="1:16" x14ac:dyDescent="0.25">
      <c r="A10140" t="s">
        <v>0</v>
      </c>
      <c r="B10140" t="s">
        <v>1290</v>
      </c>
      <c r="C10140" t="s">
        <v>39</v>
      </c>
      <c r="D10140" t="s">
        <v>4013</v>
      </c>
      <c r="E10140" t="s">
        <v>20</v>
      </c>
      <c r="F10140" t="b">
        <v>1</v>
      </c>
      <c r="G10140" t="s">
        <v>106</v>
      </c>
      <c r="H10140" s="4">
        <v>45794.258368055547</v>
      </c>
      <c r="I10140" t="b">
        <v>1</v>
      </c>
      <c r="J10140" t="b">
        <v>0</v>
      </c>
      <c r="K10140" t="s">
        <v>106</v>
      </c>
      <c r="L10140" t="s">
        <v>22</v>
      </c>
      <c r="M10140">
        <v>70000</v>
      </c>
      <c r="O10140" t="s">
        <v>3470</v>
      </c>
      <c r="P10140" t="s">
        <v>951</v>
      </c>
    </row>
    <row r="10141" spans="1:16" x14ac:dyDescent="0.25">
      <c r="A10141" t="s">
        <v>40</v>
      </c>
      <c r="B10141" t="s">
        <v>13273</v>
      </c>
      <c r="C10141" t="s">
        <v>5023</v>
      </c>
      <c r="D10141" t="s">
        <v>4002</v>
      </c>
      <c r="E10141" t="s">
        <v>20</v>
      </c>
      <c r="F10141" t="b">
        <v>0</v>
      </c>
      <c r="G10141" t="s">
        <v>62</v>
      </c>
      <c r="H10141" s="4">
        <v>45794.261446759258</v>
      </c>
      <c r="I10141" t="b">
        <v>1</v>
      </c>
      <c r="J10141" t="b">
        <v>0</v>
      </c>
      <c r="K10141" t="s">
        <v>62</v>
      </c>
      <c r="L10141" t="s">
        <v>22</v>
      </c>
      <c r="M10141">
        <v>55000</v>
      </c>
      <c r="O10141" t="s">
        <v>63</v>
      </c>
      <c r="P10141" t="s">
        <v>3411</v>
      </c>
    </row>
    <row r="10142" spans="1:16" x14ac:dyDescent="0.25">
      <c r="A10142" t="s">
        <v>0</v>
      </c>
      <c r="B10142" t="s">
        <v>343</v>
      </c>
      <c r="C10142" t="s">
        <v>39</v>
      </c>
      <c r="D10142" t="s">
        <v>7433</v>
      </c>
      <c r="E10142" t="s">
        <v>20</v>
      </c>
      <c r="F10142" t="b">
        <v>1</v>
      </c>
      <c r="G10142" t="s">
        <v>912</v>
      </c>
      <c r="H10142" s="4">
        <v>45794.27648148148</v>
      </c>
      <c r="I10142" t="b">
        <v>0</v>
      </c>
      <c r="J10142" t="b">
        <v>1</v>
      </c>
      <c r="K10142" t="s">
        <v>912</v>
      </c>
      <c r="L10142" t="s">
        <v>22</v>
      </c>
      <c r="M10142">
        <v>85000</v>
      </c>
      <c r="O10142" t="s">
        <v>13274</v>
      </c>
      <c r="P10142" t="s">
        <v>13275</v>
      </c>
    </row>
    <row r="10143" spans="1:16" x14ac:dyDescent="0.25">
      <c r="A10143" t="s">
        <v>2</v>
      </c>
      <c r="B10143" t="s">
        <v>638</v>
      </c>
      <c r="C10143" t="s">
        <v>39</v>
      </c>
      <c r="D10143" t="s">
        <v>4013</v>
      </c>
      <c r="E10143" t="s">
        <v>20</v>
      </c>
      <c r="F10143" t="b">
        <v>1</v>
      </c>
      <c r="G10143" t="s">
        <v>2606</v>
      </c>
      <c r="H10143" s="4">
        <v>45794.277187500003</v>
      </c>
      <c r="I10143" t="b">
        <v>0</v>
      </c>
      <c r="J10143" t="b">
        <v>1</v>
      </c>
      <c r="K10143" t="s">
        <v>2606</v>
      </c>
      <c r="L10143" t="s">
        <v>22</v>
      </c>
      <c r="M10143">
        <v>87200</v>
      </c>
      <c r="O10143" t="s">
        <v>2697</v>
      </c>
      <c r="P10143" t="s">
        <v>11962</v>
      </c>
    </row>
    <row r="10144" spans="1:16" x14ac:dyDescent="0.25">
      <c r="A10144" t="s">
        <v>2</v>
      </c>
      <c r="B10144" t="s">
        <v>2378</v>
      </c>
      <c r="C10144" t="s">
        <v>192</v>
      </c>
      <c r="D10144" t="s">
        <v>2208</v>
      </c>
      <c r="E10144" t="s">
        <v>20</v>
      </c>
      <c r="F10144" t="b">
        <v>0</v>
      </c>
      <c r="G10144" t="s">
        <v>23</v>
      </c>
      <c r="H10144" s="4">
        <v>45794.281574074077</v>
      </c>
      <c r="I10144" t="b">
        <v>0</v>
      </c>
      <c r="J10144" t="b">
        <v>1</v>
      </c>
      <c r="K10144" t="s">
        <v>24</v>
      </c>
      <c r="L10144" t="s">
        <v>22</v>
      </c>
      <c r="M10144">
        <v>180000</v>
      </c>
      <c r="O10144" t="s">
        <v>7046</v>
      </c>
      <c r="P10144" t="s">
        <v>2053</v>
      </c>
    </row>
    <row r="10145" spans="1:16" x14ac:dyDescent="0.25">
      <c r="A10145" t="s">
        <v>2</v>
      </c>
      <c r="B10145" t="s">
        <v>11042</v>
      </c>
      <c r="C10145" t="s">
        <v>73</v>
      </c>
      <c r="D10145" t="s">
        <v>3828</v>
      </c>
      <c r="E10145" t="s">
        <v>20</v>
      </c>
      <c r="F10145" t="b">
        <v>0</v>
      </c>
      <c r="G10145" t="s">
        <v>23</v>
      </c>
      <c r="H10145" s="4">
        <v>45794.281574074077</v>
      </c>
      <c r="I10145" t="b">
        <v>0</v>
      </c>
      <c r="J10145" t="b">
        <v>0</v>
      </c>
      <c r="K10145" t="s">
        <v>24</v>
      </c>
      <c r="L10145" t="s">
        <v>22</v>
      </c>
      <c r="M10145">
        <v>125000</v>
      </c>
      <c r="O10145" t="s">
        <v>7748</v>
      </c>
      <c r="P10145" t="s">
        <v>11043</v>
      </c>
    </row>
    <row r="10146" spans="1:16" x14ac:dyDescent="0.25">
      <c r="A10146" t="s">
        <v>0</v>
      </c>
      <c r="B10146" t="s">
        <v>0</v>
      </c>
      <c r="C10146" t="s">
        <v>39</v>
      </c>
      <c r="D10146" t="s">
        <v>7433</v>
      </c>
      <c r="E10146" t="s">
        <v>20</v>
      </c>
      <c r="F10146" t="b">
        <v>1</v>
      </c>
      <c r="G10146" t="s">
        <v>1740</v>
      </c>
      <c r="H10146" s="4">
        <v>45794.282870370371</v>
      </c>
      <c r="I10146" t="b">
        <v>1</v>
      </c>
      <c r="J10146" t="b">
        <v>1</v>
      </c>
      <c r="K10146" t="s">
        <v>1740</v>
      </c>
      <c r="L10146" t="s">
        <v>22</v>
      </c>
      <c r="M10146">
        <v>51750</v>
      </c>
      <c r="O10146" t="s">
        <v>1426</v>
      </c>
      <c r="P10146" t="s">
        <v>13276</v>
      </c>
    </row>
    <row r="10147" spans="1:16" x14ac:dyDescent="0.25">
      <c r="A10147" t="s">
        <v>2</v>
      </c>
      <c r="B10147" t="s">
        <v>13277</v>
      </c>
      <c r="C10147" t="s">
        <v>82</v>
      </c>
      <c r="D10147" t="s">
        <v>3956</v>
      </c>
      <c r="E10147" t="s">
        <v>20</v>
      </c>
      <c r="F10147" t="b">
        <v>0</v>
      </c>
      <c r="G10147" t="s">
        <v>27</v>
      </c>
      <c r="H10147" s="4">
        <v>45794.337581018517</v>
      </c>
      <c r="I10147" t="b">
        <v>0</v>
      </c>
      <c r="J10147" t="b">
        <v>1</v>
      </c>
      <c r="K10147" t="s">
        <v>24</v>
      </c>
      <c r="L10147" t="s">
        <v>36</v>
      </c>
      <c r="N10147">
        <v>54.420001983642578</v>
      </c>
      <c r="O10147" t="s">
        <v>2092</v>
      </c>
      <c r="P10147" t="s">
        <v>13278</v>
      </c>
    </row>
    <row r="10148" spans="1:16" x14ac:dyDescent="0.25">
      <c r="A10148" t="s">
        <v>2</v>
      </c>
      <c r="B10148" t="s">
        <v>13279</v>
      </c>
      <c r="C10148" t="s">
        <v>365</v>
      </c>
      <c r="D10148" t="s">
        <v>3956</v>
      </c>
      <c r="E10148" t="s">
        <v>20</v>
      </c>
      <c r="F10148" t="b">
        <v>0</v>
      </c>
      <c r="G10148" t="s">
        <v>27</v>
      </c>
      <c r="H10148" s="4">
        <v>45794.33761574074</v>
      </c>
      <c r="I10148" t="b">
        <v>1</v>
      </c>
      <c r="J10148" t="b">
        <v>1</v>
      </c>
      <c r="K10148" t="s">
        <v>24</v>
      </c>
      <c r="L10148" t="s">
        <v>36</v>
      </c>
      <c r="N10148">
        <v>45.654998779296882</v>
      </c>
      <c r="O10148" t="s">
        <v>3797</v>
      </c>
      <c r="P10148" t="s">
        <v>13280</v>
      </c>
    </row>
    <row r="10149" spans="1:16" x14ac:dyDescent="0.25">
      <c r="A10149" t="s">
        <v>1</v>
      </c>
      <c r="B10149" t="s">
        <v>2515</v>
      </c>
      <c r="C10149" t="s">
        <v>3084</v>
      </c>
      <c r="D10149" t="s">
        <v>3956</v>
      </c>
      <c r="E10149" t="s">
        <v>20</v>
      </c>
      <c r="F10149" t="b">
        <v>0</v>
      </c>
      <c r="G10149" t="s">
        <v>30</v>
      </c>
      <c r="H10149" s="4">
        <v>45794.337754629632</v>
      </c>
      <c r="I10149" t="b">
        <v>0</v>
      </c>
      <c r="J10149" t="b">
        <v>1</v>
      </c>
      <c r="K10149" t="s">
        <v>24</v>
      </c>
      <c r="L10149" t="s">
        <v>36</v>
      </c>
      <c r="N10149">
        <v>40.81500244140625</v>
      </c>
      <c r="O10149" t="s">
        <v>9047</v>
      </c>
      <c r="P10149" t="s">
        <v>12428</v>
      </c>
    </row>
    <row r="10150" spans="1:16" x14ac:dyDescent="0.25">
      <c r="A10150" t="s">
        <v>89</v>
      </c>
      <c r="B10150" t="s">
        <v>13281</v>
      </c>
      <c r="C10150" t="s">
        <v>606</v>
      </c>
      <c r="D10150" t="s">
        <v>3828</v>
      </c>
      <c r="E10150" t="s">
        <v>20</v>
      </c>
      <c r="F10150" t="b">
        <v>0</v>
      </c>
      <c r="G10150" t="s">
        <v>27</v>
      </c>
      <c r="H10150" s="4">
        <v>45794.337893518517</v>
      </c>
      <c r="I10150" t="b">
        <v>0</v>
      </c>
      <c r="J10150" t="b">
        <v>1</v>
      </c>
      <c r="K10150" t="s">
        <v>24</v>
      </c>
      <c r="L10150" t="s">
        <v>22</v>
      </c>
      <c r="M10150">
        <v>127500</v>
      </c>
      <c r="O10150" t="s">
        <v>13282</v>
      </c>
      <c r="P10150" t="s">
        <v>13283</v>
      </c>
    </row>
    <row r="10151" spans="1:16" x14ac:dyDescent="0.25">
      <c r="A10151" t="s">
        <v>1</v>
      </c>
      <c r="B10151" t="s">
        <v>10662</v>
      </c>
      <c r="C10151" t="s">
        <v>1959</v>
      </c>
      <c r="D10151" t="s">
        <v>3972</v>
      </c>
      <c r="E10151" t="s">
        <v>20</v>
      </c>
      <c r="F10151" t="b">
        <v>0</v>
      </c>
      <c r="G10151" t="s">
        <v>41</v>
      </c>
      <c r="H10151" s="4">
        <v>45794.375381944446</v>
      </c>
      <c r="I10151" t="b">
        <v>0</v>
      </c>
      <c r="J10151" t="b">
        <v>1</v>
      </c>
      <c r="K10151" t="s">
        <v>24</v>
      </c>
      <c r="L10151" t="s">
        <v>22</v>
      </c>
      <c r="M10151">
        <v>242500</v>
      </c>
      <c r="O10151" t="s">
        <v>10663</v>
      </c>
      <c r="P10151" t="s">
        <v>1955</v>
      </c>
    </row>
    <row r="10152" spans="1:16" x14ac:dyDescent="0.25">
      <c r="A10152" t="s">
        <v>2</v>
      </c>
      <c r="B10152" t="s">
        <v>13284</v>
      </c>
      <c r="C10152" t="s">
        <v>44</v>
      </c>
      <c r="D10152" t="s">
        <v>3969</v>
      </c>
      <c r="E10152" t="s">
        <v>20</v>
      </c>
      <c r="F10152" t="b">
        <v>0</v>
      </c>
      <c r="G10152" t="s">
        <v>27</v>
      </c>
      <c r="H10152" s="4">
        <v>45794.379606481481</v>
      </c>
      <c r="I10152" t="b">
        <v>0</v>
      </c>
      <c r="J10152" t="b">
        <v>1</v>
      </c>
      <c r="K10152" t="s">
        <v>24</v>
      </c>
      <c r="L10152" t="s">
        <v>22</v>
      </c>
      <c r="M10152">
        <v>170000</v>
      </c>
      <c r="O10152" t="s">
        <v>444</v>
      </c>
      <c r="P10152" t="s">
        <v>13285</v>
      </c>
    </row>
    <row r="10153" spans="1:16" x14ac:dyDescent="0.25">
      <c r="A10153" t="s">
        <v>2</v>
      </c>
      <c r="B10153" t="s">
        <v>13286</v>
      </c>
      <c r="C10153" t="s">
        <v>3680</v>
      </c>
      <c r="D10153" t="s">
        <v>3972</v>
      </c>
      <c r="E10153" t="s">
        <v>20</v>
      </c>
      <c r="F10153" t="b">
        <v>0</v>
      </c>
      <c r="G10153" t="s">
        <v>41</v>
      </c>
      <c r="H10153" s="4">
        <v>45794.38</v>
      </c>
      <c r="I10153" t="b">
        <v>0</v>
      </c>
      <c r="J10153" t="b">
        <v>1</v>
      </c>
      <c r="K10153" t="s">
        <v>24</v>
      </c>
      <c r="L10153" t="s">
        <v>22</v>
      </c>
      <c r="M10153">
        <v>122500</v>
      </c>
      <c r="O10153" t="s">
        <v>10663</v>
      </c>
      <c r="P10153" t="s">
        <v>13287</v>
      </c>
    </row>
    <row r="10154" spans="1:16" x14ac:dyDescent="0.25">
      <c r="A10154" t="s">
        <v>139</v>
      </c>
      <c r="B10154" t="s">
        <v>13288</v>
      </c>
      <c r="C10154" t="s">
        <v>39</v>
      </c>
      <c r="D10154" t="s">
        <v>3828</v>
      </c>
      <c r="E10154" t="s">
        <v>20</v>
      </c>
      <c r="F10154" t="b">
        <v>1</v>
      </c>
      <c r="G10154" t="s">
        <v>1247</v>
      </c>
      <c r="H10154" s="4">
        <v>45794.400740740741</v>
      </c>
      <c r="I10154" t="b">
        <v>0</v>
      </c>
      <c r="J10154" t="b">
        <v>0</v>
      </c>
      <c r="K10154" t="s">
        <v>1247</v>
      </c>
      <c r="L10154" t="s">
        <v>22</v>
      </c>
      <c r="M10154">
        <v>84694</v>
      </c>
      <c r="O10154" t="s">
        <v>254</v>
      </c>
      <c r="P10154" t="s">
        <v>13289</v>
      </c>
    </row>
    <row r="10155" spans="1:16" x14ac:dyDescent="0.25">
      <c r="A10155" t="s">
        <v>139</v>
      </c>
      <c r="B10155" t="s">
        <v>13290</v>
      </c>
      <c r="C10155" t="s">
        <v>1316</v>
      </c>
      <c r="D10155" t="s">
        <v>2208</v>
      </c>
      <c r="E10155" t="s">
        <v>20</v>
      </c>
      <c r="F10155" t="b">
        <v>0</v>
      </c>
      <c r="G10155" t="s">
        <v>41</v>
      </c>
      <c r="H10155" s="4">
        <v>45794.417025462957</v>
      </c>
      <c r="I10155" t="b">
        <v>0</v>
      </c>
      <c r="J10155" t="b">
        <v>0</v>
      </c>
      <c r="K10155" t="s">
        <v>24</v>
      </c>
      <c r="L10155" t="s">
        <v>22</v>
      </c>
      <c r="M10155">
        <v>76500</v>
      </c>
      <c r="O10155" t="s">
        <v>13291</v>
      </c>
      <c r="P10155" t="s">
        <v>13292</v>
      </c>
    </row>
    <row r="10156" spans="1:16" x14ac:dyDescent="0.25">
      <c r="A10156" t="s">
        <v>28</v>
      </c>
      <c r="B10156" t="s">
        <v>13293</v>
      </c>
      <c r="C10156" t="s">
        <v>39</v>
      </c>
      <c r="D10156" t="s">
        <v>3972</v>
      </c>
      <c r="E10156" t="s">
        <v>20</v>
      </c>
      <c r="F10156" t="b">
        <v>1</v>
      </c>
      <c r="G10156" t="s">
        <v>1391</v>
      </c>
      <c r="H10156" s="4">
        <v>45794.441516203697</v>
      </c>
      <c r="I10156" t="b">
        <v>0</v>
      </c>
      <c r="J10156" t="b">
        <v>0</v>
      </c>
      <c r="K10156" t="s">
        <v>1391</v>
      </c>
      <c r="L10156" t="s">
        <v>36</v>
      </c>
      <c r="N10156">
        <v>50</v>
      </c>
      <c r="O10156" t="s">
        <v>7412</v>
      </c>
      <c r="P10156" t="s">
        <v>1629</v>
      </c>
    </row>
    <row r="10157" spans="1:16" x14ac:dyDescent="0.25">
      <c r="A10157" t="s">
        <v>0</v>
      </c>
      <c r="B10157" t="s">
        <v>13124</v>
      </c>
      <c r="C10157" t="s">
        <v>468</v>
      </c>
      <c r="D10157" t="s">
        <v>2208</v>
      </c>
      <c r="E10157" t="s">
        <v>20</v>
      </c>
      <c r="F10157" t="b">
        <v>0</v>
      </c>
      <c r="G10157" t="s">
        <v>27</v>
      </c>
      <c r="H10157" s="4">
        <v>45794.458449074067</v>
      </c>
      <c r="I10157" t="b">
        <v>0</v>
      </c>
      <c r="J10157" t="b">
        <v>1</v>
      </c>
      <c r="K10157" t="s">
        <v>24</v>
      </c>
      <c r="L10157" t="s">
        <v>22</v>
      </c>
      <c r="M10157">
        <v>135000</v>
      </c>
      <c r="O10157" t="s">
        <v>593</v>
      </c>
      <c r="P10157" t="s">
        <v>767</v>
      </c>
    </row>
    <row r="10158" spans="1:16" x14ac:dyDescent="0.25">
      <c r="A10158" t="s">
        <v>89</v>
      </c>
      <c r="B10158" t="s">
        <v>10718</v>
      </c>
      <c r="C10158" t="s">
        <v>166</v>
      </c>
      <c r="D10158" t="s">
        <v>3972</v>
      </c>
      <c r="E10158" t="s">
        <v>20</v>
      </c>
      <c r="F10158" t="b">
        <v>0</v>
      </c>
      <c r="G10158" t="s">
        <v>41</v>
      </c>
      <c r="H10158" s="4">
        <v>45794.463587962957</v>
      </c>
      <c r="I10158" t="b">
        <v>0</v>
      </c>
      <c r="J10158" t="b">
        <v>0</v>
      </c>
      <c r="K10158" t="s">
        <v>24</v>
      </c>
      <c r="L10158" t="s">
        <v>22</v>
      </c>
      <c r="M10158">
        <v>181000</v>
      </c>
      <c r="O10158" t="s">
        <v>91</v>
      </c>
      <c r="P10158" t="s">
        <v>13294</v>
      </c>
    </row>
    <row r="10159" spans="1:16" x14ac:dyDescent="0.25">
      <c r="A10159" t="s">
        <v>28</v>
      </c>
      <c r="B10159" t="s">
        <v>13295</v>
      </c>
      <c r="C10159" t="s">
        <v>39</v>
      </c>
      <c r="D10159" t="s">
        <v>3972</v>
      </c>
      <c r="E10159" t="s">
        <v>20</v>
      </c>
      <c r="F10159" t="b">
        <v>1</v>
      </c>
      <c r="G10159" t="s">
        <v>62</v>
      </c>
      <c r="H10159" s="4">
        <v>45794.46979166667</v>
      </c>
      <c r="I10159" t="b">
        <v>0</v>
      </c>
      <c r="J10159" t="b">
        <v>0</v>
      </c>
      <c r="K10159" t="s">
        <v>62</v>
      </c>
      <c r="L10159" t="s">
        <v>36</v>
      </c>
      <c r="N10159">
        <v>50</v>
      </c>
      <c r="O10159" t="s">
        <v>7412</v>
      </c>
      <c r="P10159" t="s">
        <v>1629</v>
      </c>
    </row>
    <row r="10160" spans="1:16" x14ac:dyDescent="0.25">
      <c r="A10160" t="s">
        <v>139</v>
      </c>
      <c r="B10160" t="s">
        <v>13296</v>
      </c>
      <c r="C10160" t="s">
        <v>160</v>
      </c>
      <c r="D10160" t="s">
        <v>2208</v>
      </c>
      <c r="E10160" t="s">
        <v>20</v>
      </c>
      <c r="F10160" t="b">
        <v>0</v>
      </c>
      <c r="G10160" t="s">
        <v>27</v>
      </c>
      <c r="H10160" s="4">
        <v>45794.504710648151</v>
      </c>
      <c r="I10160" t="b">
        <v>0</v>
      </c>
      <c r="J10160" t="b">
        <v>1</v>
      </c>
      <c r="K10160" t="s">
        <v>24</v>
      </c>
      <c r="L10160" t="s">
        <v>22</v>
      </c>
      <c r="M10160">
        <v>120000</v>
      </c>
      <c r="O10160" t="s">
        <v>987</v>
      </c>
      <c r="P10160" t="s">
        <v>13297</v>
      </c>
    </row>
    <row r="10161" spans="1:16" x14ac:dyDescent="0.25">
      <c r="A10161" t="s">
        <v>40</v>
      </c>
      <c r="B10161" t="s">
        <v>13298</v>
      </c>
      <c r="C10161" t="s">
        <v>47</v>
      </c>
      <c r="D10161" t="s">
        <v>3972</v>
      </c>
      <c r="E10161" t="s">
        <v>20</v>
      </c>
      <c r="F10161" t="b">
        <v>0</v>
      </c>
      <c r="G10161" t="s">
        <v>41</v>
      </c>
      <c r="H10161" s="4">
        <v>45794.505219907413</v>
      </c>
      <c r="I10161" t="b">
        <v>1</v>
      </c>
      <c r="J10161" t="b">
        <v>1</v>
      </c>
      <c r="K10161" t="s">
        <v>24</v>
      </c>
      <c r="L10161" t="s">
        <v>22</v>
      </c>
      <c r="M10161">
        <v>190000</v>
      </c>
      <c r="O10161" t="s">
        <v>7283</v>
      </c>
      <c r="P10161" t="s">
        <v>13299</v>
      </c>
    </row>
    <row r="10162" spans="1:16" x14ac:dyDescent="0.25">
      <c r="A10162" t="s">
        <v>28</v>
      </c>
      <c r="B10162" t="s">
        <v>7457</v>
      </c>
      <c r="C10162" t="s">
        <v>39</v>
      </c>
      <c r="D10162" t="s">
        <v>3972</v>
      </c>
      <c r="E10162" t="s">
        <v>20</v>
      </c>
      <c r="F10162" t="b">
        <v>1</v>
      </c>
      <c r="G10162" t="s">
        <v>106</v>
      </c>
      <c r="H10162" s="4">
        <v>45794.50849537037</v>
      </c>
      <c r="I10162" t="b">
        <v>0</v>
      </c>
      <c r="J10162" t="b">
        <v>0</v>
      </c>
      <c r="K10162" t="s">
        <v>106</v>
      </c>
      <c r="L10162" t="s">
        <v>36</v>
      </c>
      <c r="N10162">
        <v>50</v>
      </c>
      <c r="O10162" t="s">
        <v>7412</v>
      </c>
      <c r="P10162" t="s">
        <v>7458</v>
      </c>
    </row>
    <row r="10163" spans="1:16" x14ac:dyDescent="0.25">
      <c r="A10163" t="s">
        <v>28</v>
      </c>
      <c r="B10163" t="s">
        <v>10449</v>
      </c>
      <c r="C10163" t="s">
        <v>39</v>
      </c>
      <c r="D10163" t="s">
        <v>3972</v>
      </c>
      <c r="E10163" t="s">
        <v>20</v>
      </c>
      <c r="F10163" t="b">
        <v>1</v>
      </c>
      <c r="G10163" t="s">
        <v>870</v>
      </c>
      <c r="H10163" s="4">
        <v>45794.509710648148</v>
      </c>
      <c r="I10163" t="b">
        <v>0</v>
      </c>
      <c r="J10163" t="b">
        <v>0</v>
      </c>
      <c r="K10163" t="s">
        <v>870</v>
      </c>
      <c r="L10163" t="s">
        <v>36</v>
      </c>
      <c r="N10163">
        <v>50</v>
      </c>
      <c r="O10163" t="s">
        <v>7412</v>
      </c>
      <c r="P10163" t="s">
        <v>7458</v>
      </c>
    </row>
    <row r="10164" spans="1:16" x14ac:dyDescent="0.25">
      <c r="A10164" t="s">
        <v>0</v>
      </c>
      <c r="B10164" t="s">
        <v>993</v>
      </c>
      <c r="C10164" t="s">
        <v>3519</v>
      </c>
      <c r="D10164" t="s">
        <v>3972</v>
      </c>
      <c r="E10164" t="s">
        <v>20</v>
      </c>
      <c r="F10164" t="b">
        <v>0</v>
      </c>
      <c r="G10164" t="s">
        <v>27</v>
      </c>
      <c r="H10164" s="4">
        <v>45794.541759259257</v>
      </c>
      <c r="I10164" t="b">
        <v>0</v>
      </c>
      <c r="J10164" t="b">
        <v>1</v>
      </c>
      <c r="K10164" t="s">
        <v>24</v>
      </c>
      <c r="L10164" t="s">
        <v>22</v>
      </c>
      <c r="M10164">
        <v>75400</v>
      </c>
      <c r="O10164" t="s">
        <v>13300</v>
      </c>
      <c r="P10164" t="s">
        <v>496</v>
      </c>
    </row>
    <row r="10165" spans="1:16" x14ac:dyDescent="0.25">
      <c r="A10165" t="s">
        <v>2</v>
      </c>
      <c r="B10165" t="s">
        <v>1844</v>
      </c>
      <c r="C10165" t="s">
        <v>13301</v>
      </c>
      <c r="D10165" t="s">
        <v>2208</v>
      </c>
      <c r="E10165" t="s">
        <v>20</v>
      </c>
      <c r="F10165" t="b">
        <v>0</v>
      </c>
      <c r="G10165" t="s">
        <v>27</v>
      </c>
      <c r="H10165" s="4">
        <v>45794.546226851853</v>
      </c>
      <c r="I10165" t="b">
        <v>0</v>
      </c>
      <c r="J10165" t="b">
        <v>0</v>
      </c>
      <c r="K10165" t="s">
        <v>24</v>
      </c>
      <c r="L10165" t="s">
        <v>22</v>
      </c>
      <c r="M10165">
        <v>200000</v>
      </c>
      <c r="O10165" t="s">
        <v>1560</v>
      </c>
      <c r="P10165" t="s">
        <v>13302</v>
      </c>
    </row>
    <row r="10166" spans="1:16" x14ac:dyDescent="0.25">
      <c r="A10166" t="s">
        <v>1</v>
      </c>
      <c r="B10166" t="s">
        <v>6628</v>
      </c>
      <c r="C10166" t="s">
        <v>140</v>
      </c>
      <c r="D10166" t="s">
        <v>3972</v>
      </c>
      <c r="E10166" t="s">
        <v>20</v>
      </c>
      <c r="F10166" t="b">
        <v>0</v>
      </c>
      <c r="G10166" t="s">
        <v>27</v>
      </c>
      <c r="H10166" s="4">
        <v>45794.546527777777</v>
      </c>
      <c r="I10166" t="b">
        <v>0</v>
      </c>
      <c r="J10166" t="b">
        <v>1</v>
      </c>
      <c r="K10166" t="s">
        <v>24</v>
      </c>
      <c r="L10166" t="s">
        <v>22</v>
      </c>
      <c r="M10166">
        <v>220500</v>
      </c>
      <c r="O10166" t="s">
        <v>1172</v>
      </c>
      <c r="P10166" t="s">
        <v>1809</v>
      </c>
    </row>
    <row r="10167" spans="1:16" x14ac:dyDescent="0.25">
      <c r="A10167" t="s">
        <v>28</v>
      </c>
      <c r="B10167" t="s">
        <v>12909</v>
      </c>
      <c r="C10167" t="s">
        <v>39</v>
      </c>
      <c r="D10167" t="s">
        <v>3972</v>
      </c>
      <c r="E10167" t="s">
        <v>20</v>
      </c>
      <c r="F10167" t="b">
        <v>1</v>
      </c>
      <c r="G10167" t="s">
        <v>870</v>
      </c>
      <c r="H10167" s="4">
        <v>45794.551377314812</v>
      </c>
      <c r="I10167" t="b">
        <v>0</v>
      </c>
      <c r="J10167" t="b">
        <v>0</v>
      </c>
      <c r="K10167" t="s">
        <v>870</v>
      </c>
      <c r="L10167" t="s">
        <v>36</v>
      </c>
      <c r="N10167">
        <v>30</v>
      </c>
      <c r="O10167" t="s">
        <v>7412</v>
      </c>
      <c r="P10167" t="s">
        <v>1629</v>
      </c>
    </row>
    <row r="10168" spans="1:16" x14ac:dyDescent="0.25">
      <c r="A10168" t="s">
        <v>2</v>
      </c>
      <c r="B10168" t="s">
        <v>13303</v>
      </c>
      <c r="C10168" t="s">
        <v>118</v>
      </c>
      <c r="D10168" t="s">
        <v>3972</v>
      </c>
      <c r="E10168" t="s">
        <v>51</v>
      </c>
      <c r="F10168" t="b">
        <v>0</v>
      </c>
      <c r="G10168" t="s">
        <v>27</v>
      </c>
      <c r="H10168" s="4">
        <v>45794.587893518517</v>
      </c>
      <c r="I10168" t="b">
        <v>1</v>
      </c>
      <c r="J10168" t="b">
        <v>0</v>
      </c>
      <c r="K10168" t="s">
        <v>24</v>
      </c>
      <c r="L10168" t="s">
        <v>36</v>
      </c>
      <c r="N10168">
        <v>47.5</v>
      </c>
      <c r="O10168" t="s">
        <v>13081</v>
      </c>
      <c r="P10168" t="s">
        <v>1035</v>
      </c>
    </row>
    <row r="10169" spans="1:16" x14ac:dyDescent="0.25">
      <c r="A10169" t="s">
        <v>0</v>
      </c>
      <c r="B10169" t="s">
        <v>1640</v>
      </c>
      <c r="C10169" t="s">
        <v>13304</v>
      </c>
      <c r="D10169" t="s">
        <v>3828</v>
      </c>
      <c r="E10169" t="s">
        <v>20</v>
      </c>
      <c r="F10169" t="b">
        <v>0</v>
      </c>
      <c r="G10169" t="s">
        <v>27</v>
      </c>
      <c r="H10169" s="4">
        <v>45794.625092592592</v>
      </c>
      <c r="I10169" t="b">
        <v>0</v>
      </c>
      <c r="J10169" t="b">
        <v>1</v>
      </c>
      <c r="K10169" t="s">
        <v>24</v>
      </c>
      <c r="L10169" t="s">
        <v>22</v>
      </c>
      <c r="M10169">
        <v>115000</v>
      </c>
      <c r="O10169" t="s">
        <v>13305</v>
      </c>
      <c r="P10169" t="s">
        <v>13306</v>
      </c>
    </row>
    <row r="10170" spans="1:16" x14ac:dyDescent="0.25">
      <c r="A10170" t="s">
        <v>2</v>
      </c>
      <c r="B10170" t="s">
        <v>3520</v>
      </c>
      <c r="C10170" t="s">
        <v>13307</v>
      </c>
      <c r="D10170" t="s">
        <v>3972</v>
      </c>
      <c r="E10170" t="s">
        <v>20</v>
      </c>
      <c r="F10170" t="b">
        <v>0</v>
      </c>
      <c r="G10170" t="s">
        <v>41</v>
      </c>
      <c r="H10170" s="4">
        <v>45794.625381944446</v>
      </c>
      <c r="I10170" t="b">
        <v>0</v>
      </c>
      <c r="J10170" t="b">
        <v>0</v>
      </c>
      <c r="K10170" t="s">
        <v>24</v>
      </c>
      <c r="L10170" t="s">
        <v>36</v>
      </c>
      <c r="N10170">
        <v>48</v>
      </c>
      <c r="O10170" t="s">
        <v>202</v>
      </c>
      <c r="P10170" t="s">
        <v>11533</v>
      </c>
    </row>
    <row r="10171" spans="1:16" x14ac:dyDescent="0.25">
      <c r="A10171" t="s">
        <v>2</v>
      </c>
      <c r="B10171" t="s">
        <v>13308</v>
      </c>
      <c r="C10171" t="s">
        <v>192</v>
      </c>
      <c r="D10171" t="s">
        <v>3828</v>
      </c>
      <c r="E10171" t="s">
        <v>20</v>
      </c>
      <c r="F10171" t="b">
        <v>0</v>
      </c>
      <c r="G10171" t="s">
        <v>27</v>
      </c>
      <c r="H10171" s="4">
        <v>45794.671296296299</v>
      </c>
      <c r="I10171" t="b">
        <v>1</v>
      </c>
      <c r="J10171" t="b">
        <v>1</v>
      </c>
      <c r="K10171" t="s">
        <v>24</v>
      </c>
      <c r="L10171" t="s">
        <v>36</v>
      </c>
      <c r="N10171">
        <v>53</v>
      </c>
      <c r="O10171" t="s">
        <v>13309</v>
      </c>
      <c r="P10171" t="s">
        <v>409</v>
      </c>
    </row>
    <row r="10172" spans="1:16" x14ac:dyDescent="0.25">
      <c r="A10172" t="s">
        <v>89</v>
      </c>
      <c r="B10172" t="s">
        <v>13281</v>
      </c>
      <c r="C10172" t="s">
        <v>13310</v>
      </c>
      <c r="D10172" t="s">
        <v>2208</v>
      </c>
      <c r="E10172" t="s">
        <v>20</v>
      </c>
      <c r="F10172" t="b">
        <v>0</v>
      </c>
      <c r="G10172" t="s">
        <v>27</v>
      </c>
      <c r="H10172" s="4">
        <v>45794.754710648151</v>
      </c>
      <c r="I10172" t="b">
        <v>0</v>
      </c>
      <c r="J10172" t="b">
        <v>1</v>
      </c>
      <c r="K10172" t="s">
        <v>24</v>
      </c>
      <c r="L10172" t="s">
        <v>22</v>
      </c>
      <c r="M10172">
        <v>140000</v>
      </c>
      <c r="O10172" t="s">
        <v>13282</v>
      </c>
      <c r="P10172" t="s">
        <v>13283</v>
      </c>
    </row>
    <row r="10173" spans="1:16" x14ac:dyDescent="0.25">
      <c r="A10173" t="s">
        <v>28</v>
      </c>
      <c r="B10173" t="s">
        <v>28</v>
      </c>
      <c r="C10173" t="s">
        <v>509</v>
      </c>
      <c r="D10173" t="s">
        <v>3972</v>
      </c>
      <c r="E10173" t="s">
        <v>51</v>
      </c>
      <c r="F10173" t="b">
        <v>0</v>
      </c>
      <c r="G10173" t="s">
        <v>27</v>
      </c>
      <c r="H10173" s="4">
        <v>45794.838136574072</v>
      </c>
      <c r="I10173" t="b">
        <v>0</v>
      </c>
      <c r="J10173" t="b">
        <v>1</v>
      </c>
      <c r="K10173" t="s">
        <v>24</v>
      </c>
      <c r="L10173" t="s">
        <v>36</v>
      </c>
      <c r="N10173">
        <v>50.5</v>
      </c>
      <c r="O10173" t="s">
        <v>131</v>
      </c>
      <c r="P10173" t="s">
        <v>13311</v>
      </c>
    </row>
    <row r="10174" spans="1:16" x14ac:dyDescent="0.25">
      <c r="A10174" t="s">
        <v>1</v>
      </c>
      <c r="B10174" t="s">
        <v>3204</v>
      </c>
      <c r="C10174" t="s">
        <v>13312</v>
      </c>
      <c r="D10174" t="s">
        <v>3972</v>
      </c>
      <c r="E10174" t="s">
        <v>20</v>
      </c>
      <c r="F10174" t="b">
        <v>0</v>
      </c>
      <c r="G10174" t="s">
        <v>27</v>
      </c>
      <c r="H10174" s="4">
        <v>45794.962893518517</v>
      </c>
      <c r="I10174" t="b">
        <v>0</v>
      </c>
      <c r="J10174" t="b">
        <v>0</v>
      </c>
      <c r="K10174" t="s">
        <v>24</v>
      </c>
      <c r="L10174" t="s">
        <v>22</v>
      </c>
      <c r="M10174">
        <v>106739</v>
      </c>
      <c r="O10174" t="s">
        <v>3391</v>
      </c>
      <c r="P10174" t="s">
        <v>13313</v>
      </c>
    </row>
    <row r="10175" spans="1:16" x14ac:dyDescent="0.25">
      <c r="A10175" t="s">
        <v>2</v>
      </c>
      <c r="B10175" t="s">
        <v>506</v>
      </c>
      <c r="C10175" t="s">
        <v>42</v>
      </c>
      <c r="D10175" t="s">
        <v>5534</v>
      </c>
      <c r="E10175" t="s">
        <v>20</v>
      </c>
      <c r="F10175" t="b">
        <v>0</v>
      </c>
      <c r="G10175" t="s">
        <v>35</v>
      </c>
      <c r="H10175" s="4">
        <v>45795.005393518521</v>
      </c>
      <c r="I10175" t="b">
        <v>1</v>
      </c>
      <c r="J10175" t="b">
        <v>0</v>
      </c>
      <c r="K10175" t="s">
        <v>24</v>
      </c>
      <c r="L10175" t="s">
        <v>22</v>
      </c>
      <c r="M10175">
        <v>88582</v>
      </c>
      <c r="O10175" t="s">
        <v>13314</v>
      </c>
      <c r="P10175" t="s">
        <v>13315</v>
      </c>
    </row>
    <row r="10176" spans="1:16" x14ac:dyDescent="0.25">
      <c r="A10176" t="s">
        <v>2</v>
      </c>
      <c r="B10176" t="s">
        <v>13316</v>
      </c>
      <c r="C10176" t="s">
        <v>3882</v>
      </c>
      <c r="D10176" t="s">
        <v>5534</v>
      </c>
      <c r="E10176" t="s">
        <v>20</v>
      </c>
      <c r="F10176" t="b">
        <v>0</v>
      </c>
      <c r="G10176" t="s">
        <v>35</v>
      </c>
      <c r="H10176" s="4">
        <v>45795.005416666667</v>
      </c>
      <c r="I10176" t="b">
        <v>0</v>
      </c>
      <c r="J10176" t="b">
        <v>0</v>
      </c>
      <c r="K10176" t="s">
        <v>24</v>
      </c>
      <c r="L10176" t="s">
        <v>22</v>
      </c>
      <c r="M10176">
        <v>147637.5</v>
      </c>
      <c r="O10176" t="s">
        <v>8110</v>
      </c>
      <c r="P10176" t="s">
        <v>13317</v>
      </c>
    </row>
    <row r="10177" spans="1:16" x14ac:dyDescent="0.25">
      <c r="A10177" t="s">
        <v>2</v>
      </c>
      <c r="B10177" t="s">
        <v>13318</v>
      </c>
      <c r="C10177" t="s">
        <v>203</v>
      </c>
      <c r="D10177" t="s">
        <v>3972</v>
      </c>
      <c r="E10177" t="s">
        <v>51</v>
      </c>
      <c r="F10177" t="b">
        <v>0</v>
      </c>
      <c r="G10177" t="s">
        <v>27</v>
      </c>
      <c r="H10177" s="4">
        <v>45795.129629629628</v>
      </c>
      <c r="I10177" t="b">
        <v>1</v>
      </c>
      <c r="J10177" t="b">
        <v>0</v>
      </c>
      <c r="K10177" t="s">
        <v>24</v>
      </c>
      <c r="L10177" t="s">
        <v>36</v>
      </c>
      <c r="N10177">
        <v>77.5</v>
      </c>
      <c r="O10177" t="s">
        <v>741</v>
      </c>
      <c r="P10177" t="s">
        <v>13319</v>
      </c>
    </row>
    <row r="10178" spans="1:16" x14ac:dyDescent="0.25">
      <c r="A10178" t="s">
        <v>0</v>
      </c>
      <c r="B10178" t="s">
        <v>281</v>
      </c>
      <c r="C10178" t="s">
        <v>82</v>
      </c>
      <c r="D10178" t="s">
        <v>3828</v>
      </c>
      <c r="E10178" t="s">
        <v>20</v>
      </c>
      <c r="F10178" t="b">
        <v>0</v>
      </c>
      <c r="G10178" t="s">
        <v>27</v>
      </c>
      <c r="H10178" s="4">
        <v>45795.250023148154</v>
      </c>
      <c r="I10178" t="b">
        <v>1</v>
      </c>
      <c r="J10178" t="b">
        <v>1</v>
      </c>
      <c r="K10178" t="s">
        <v>24</v>
      </c>
      <c r="L10178" t="s">
        <v>22</v>
      </c>
      <c r="M10178">
        <v>150000</v>
      </c>
      <c r="O10178" t="s">
        <v>341</v>
      </c>
      <c r="P10178" t="s">
        <v>48</v>
      </c>
    </row>
    <row r="10179" spans="1:16" x14ac:dyDescent="0.25">
      <c r="A10179" t="s">
        <v>1</v>
      </c>
      <c r="B10179" t="s">
        <v>3361</v>
      </c>
      <c r="C10179" t="s">
        <v>140</v>
      </c>
      <c r="D10179" t="s">
        <v>5534</v>
      </c>
      <c r="E10179" t="s">
        <v>20</v>
      </c>
      <c r="F10179" t="b">
        <v>0</v>
      </c>
      <c r="G10179" t="s">
        <v>35</v>
      </c>
      <c r="H10179" s="4">
        <v>45795.251145833332</v>
      </c>
      <c r="I10179" t="b">
        <v>0</v>
      </c>
      <c r="J10179" t="b">
        <v>1</v>
      </c>
      <c r="K10179" t="s">
        <v>24</v>
      </c>
      <c r="L10179" t="s">
        <v>22</v>
      </c>
      <c r="M10179">
        <v>108267</v>
      </c>
      <c r="O10179" t="s">
        <v>13320</v>
      </c>
      <c r="P10179" t="s">
        <v>13321</v>
      </c>
    </row>
    <row r="10180" spans="1:16" x14ac:dyDescent="0.25">
      <c r="A10180" t="s">
        <v>40</v>
      </c>
      <c r="B10180" t="s">
        <v>13322</v>
      </c>
      <c r="C10180" t="s">
        <v>44</v>
      </c>
      <c r="D10180" t="s">
        <v>3972</v>
      </c>
      <c r="E10180" t="s">
        <v>20</v>
      </c>
      <c r="F10180" t="b">
        <v>0</v>
      </c>
      <c r="G10180" t="s">
        <v>41</v>
      </c>
      <c r="H10180" s="4">
        <v>45795.25172453704</v>
      </c>
      <c r="I10180" t="b">
        <v>0</v>
      </c>
      <c r="J10180" t="b">
        <v>1</v>
      </c>
      <c r="K10180" t="s">
        <v>24</v>
      </c>
      <c r="L10180" t="s">
        <v>22</v>
      </c>
      <c r="M10180">
        <v>184000</v>
      </c>
      <c r="O10180" t="s">
        <v>1489</v>
      </c>
      <c r="P10180" t="s">
        <v>6877</v>
      </c>
    </row>
    <row r="10181" spans="1:16" x14ac:dyDescent="0.25">
      <c r="A10181" t="s">
        <v>2</v>
      </c>
      <c r="B10181" t="s">
        <v>506</v>
      </c>
      <c r="C10181" t="s">
        <v>8460</v>
      </c>
      <c r="D10181" t="s">
        <v>4013</v>
      </c>
      <c r="E10181" t="s">
        <v>20</v>
      </c>
      <c r="F10181" t="b">
        <v>0</v>
      </c>
      <c r="G10181" t="s">
        <v>30</v>
      </c>
      <c r="H10181" s="4">
        <v>45795.252569444441</v>
      </c>
      <c r="I10181" t="b">
        <v>0</v>
      </c>
      <c r="J10181" t="b">
        <v>1</v>
      </c>
      <c r="K10181" t="s">
        <v>24</v>
      </c>
      <c r="L10181" t="s">
        <v>22</v>
      </c>
      <c r="M10181">
        <v>147826.5</v>
      </c>
      <c r="O10181" t="s">
        <v>12241</v>
      </c>
      <c r="P10181" t="s">
        <v>12242</v>
      </c>
    </row>
    <row r="10182" spans="1:16" x14ac:dyDescent="0.25">
      <c r="A10182" t="s">
        <v>2</v>
      </c>
      <c r="B10182" t="s">
        <v>13243</v>
      </c>
      <c r="C10182" t="s">
        <v>336</v>
      </c>
      <c r="D10182" t="s">
        <v>2208</v>
      </c>
      <c r="E10182" t="s">
        <v>20</v>
      </c>
      <c r="F10182" t="b">
        <v>0</v>
      </c>
      <c r="G10182" t="s">
        <v>30</v>
      </c>
      <c r="H10182" s="4">
        <v>45795.252569444441</v>
      </c>
      <c r="I10182" t="b">
        <v>0</v>
      </c>
      <c r="J10182" t="b">
        <v>1</v>
      </c>
      <c r="K10182" t="s">
        <v>24</v>
      </c>
      <c r="L10182" t="s">
        <v>22</v>
      </c>
      <c r="M10182">
        <v>128000</v>
      </c>
      <c r="O10182" t="s">
        <v>13244</v>
      </c>
      <c r="P10182" t="s">
        <v>13245</v>
      </c>
    </row>
    <row r="10183" spans="1:16" x14ac:dyDescent="0.25">
      <c r="A10183" t="s">
        <v>0</v>
      </c>
      <c r="B10183" t="s">
        <v>13323</v>
      </c>
      <c r="C10183" t="s">
        <v>39</v>
      </c>
      <c r="D10183" t="s">
        <v>7433</v>
      </c>
      <c r="E10183" t="s">
        <v>20</v>
      </c>
      <c r="F10183" t="b">
        <v>1</v>
      </c>
      <c r="G10183" t="s">
        <v>106</v>
      </c>
      <c r="H10183" s="4">
        <v>45795.254745370366</v>
      </c>
      <c r="I10183" t="b">
        <v>0</v>
      </c>
      <c r="J10183" t="b">
        <v>0</v>
      </c>
      <c r="K10183" t="s">
        <v>106</v>
      </c>
      <c r="L10183" t="s">
        <v>22</v>
      </c>
      <c r="M10183">
        <v>85000</v>
      </c>
      <c r="O10183" t="s">
        <v>3677</v>
      </c>
      <c r="P10183" t="s">
        <v>13324</v>
      </c>
    </row>
    <row r="10184" spans="1:16" x14ac:dyDescent="0.25">
      <c r="A10184" t="s">
        <v>2</v>
      </c>
      <c r="B10184" t="s">
        <v>638</v>
      </c>
      <c r="C10184" t="s">
        <v>213</v>
      </c>
      <c r="D10184" t="s">
        <v>3828</v>
      </c>
      <c r="E10184" t="s">
        <v>20</v>
      </c>
      <c r="F10184" t="b">
        <v>0</v>
      </c>
      <c r="G10184" t="s">
        <v>41</v>
      </c>
      <c r="H10184" s="4">
        <v>45795.254976851851</v>
      </c>
      <c r="I10184" t="b">
        <v>0</v>
      </c>
      <c r="J10184" t="b">
        <v>1</v>
      </c>
      <c r="K10184" t="s">
        <v>24</v>
      </c>
      <c r="L10184" t="s">
        <v>22</v>
      </c>
      <c r="M10184">
        <v>117000</v>
      </c>
      <c r="O10184" t="s">
        <v>1920</v>
      </c>
      <c r="P10184" t="s">
        <v>13325</v>
      </c>
    </row>
    <row r="10185" spans="1:16" x14ac:dyDescent="0.25">
      <c r="A10185" t="s">
        <v>19</v>
      </c>
      <c r="B10185" t="s">
        <v>1672</v>
      </c>
      <c r="C10185" t="s">
        <v>49</v>
      </c>
      <c r="D10185" t="s">
        <v>3972</v>
      </c>
      <c r="E10185" t="s">
        <v>20</v>
      </c>
      <c r="F10185" t="b">
        <v>0</v>
      </c>
      <c r="G10185" t="s">
        <v>41</v>
      </c>
      <c r="H10185" s="4">
        <v>45795.375324074077</v>
      </c>
      <c r="I10185" t="b">
        <v>0</v>
      </c>
      <c r="J10185" t="b">
        <v>1</v>
      </c>
      <c r="K10185" t="s">
        <v>24</v>
      </c>
      <c r="L10185" t="s">
        <v>22</v>
      </c>
      <c r="M10185">
        <v>210500</v>
      </c>
      <c r="O10185" t="s">
        <v>835</v>
      </c>
      <c r="P10185" t="s">
        <v>1673</v>
      </c>
    </row>
    <row r="10186" spans="1:16" x14ac:dyDescent="0.25">
      <c r="A10186" t="s">
        <v>139</v>
      </c>
      <c r="B10186" t="s">
        <v>139</v>
      </c>
      <c r="C10186" t="s">
        <v>1233</v>
      </c>
      <c r="D10186" t="s">
        <v>3972</v>
      </c>
      <c r="E10186" t="s">
        <v>20</v>
      </c>
      <c r="F10186" t="b">
        <v>0</v>
      </c>
      <c r="G10186" t="s">
        <v>30</v>
      </c>
      <c r="H10186" s="4">
        <v>45795.375613425917</v>
      </c>
      <c r="I10186" t="b">
        <v>0</v>
      </c>
      <c r="J10186" t="b">
        <v>0</v>
      </c>
      <c r="K10186" t="s">
        <v>24</v>
      </c>
      <c r="L10186" t="s">
        <v>22</v>
      </c>
      <c r="M10186">
        <v>145000</v>
      </c>
      <c r="O10186" t="s">
        <v>299</v>
      </c>
      <c r="P10186" t="s">
        <v>3102</v>
      </c>
    </row>
    <row r="10187" spans="1:16" x14ac:dyDescent="0.25">
      <c r="A10187" t="s">
        <v>25</v>
      </c>
      <c r="B10187" t="s">
        <v>13326</v>
      </c>
      <c r="C10187" t="s">
        <v>192</v>
      </c>
      <c r="D10187" t="s">
        <v>3969</v>
      </c>
      <c r="E10187" t="s">
        <v>20</v>
      </c>
      <c r="F10187" t="b">
        <v>0</v>
      </c>
      <c r="G10187" t="s">
        <v>52</v>
      </c>
      <c r="H10187" s="4">
        <v>45795.375798611109</v>
      </c>
      <c r="I10187" t="b">
        <v>0</v>
      </c>
      <c r="J10187" t="b">
        <v>0</v>
      </c>
      <c r="K10187" t="s">
        <v>24</v>
      </c>
      <c r="L10187" t="s">
        <v>22</v>
      </c>
      <c r="M10187">
        <v>100000</v>
      </c>
      <c r="O10187" t="s">
        <v>13179</v>
      </c>
      <c r="P10187" t="s">
        <v>1621</v>
      </c>
    </row>
    <row r="10188" spans="1:16" x14ac:dyDescent="0.25">
      <c r="A10188" t="s">
        <v>2</v>
      </c>
      <c r="B10188" t="s">
        <v>506</v>
      </c>
      <c r="C10188" t="s">
        <v>3515</v>
      </c>
      <c r="D10188" t="s">
        <v>2208</v>
      </c>
      <c r="E10188" t="s">
        <v>34</v>
      </c>
      <c r="F10188" t="b">
        <v>0</v>
      </c>
      <c r="G10188" t="s">
        <v>27</v>
      </c>
      <c r="H10188" s="4">
        <v>45795.41814814815</v>
      </c>
      <c r="I10188" t="b">
        <v>0</v>
      </c>
      <c r="J10188" t="b">
        <v>1</v>
      </c>
      <c r="K10188" t="s">
        <v>24</v>
      </c>
      <c r="L10188" t="s">
        <v>22</v>
      </c>
      <c r="M10188">
        <v>135000</v>
      </c>
      <c r="O10188" t="s">
        <v>428</v>
      </c>
      <c r="P10188" t="s">
        <v>4239</v>
      </c>
    </row>
    <row r="10189" spans="1:16" x14ac:dyDescent="0.25">
      <c r="A10189" t="s">
        <v>2</v>
      </c>
      <c r="B10189" t="s">
        <v>13255</v>
      </c>
      <c r="C10189" t="s">
        <v>2736</v>
      </c>
      <c r="D10189" t="s">
        <v>3969</v>
      </c>
      <c r="E10189" t="s">
        <v>20</v>
      </c>
      <c r="F10189" t="b">
        <v>0</v>
      </c>
      <c r="G10189" t="s">
        <v>41</v>
      </c>
      <c r="H10189" s="4">
        <v>45795.418495370373</v>
      </c>
      <c r="I10189" t="b">
        <v>0</v>
      </c>
      <c r="J10189" t="b">
        <v>0</v>
      </c>
      <c r="K10189" t="s">
        <v>24</v>
      </c>
      <c r="L10189" t="s">
        <v>22</v>
      </c>
      <c r="M10189">
        <v>93670</v>
      </c>
      <c r="O10189" t="s">
        <v>109</v>
      </c>
      <c r="P10189" t="s">
        <v>149</v>
      </c>
    </row>
    <row r="10190" spans="1:16" x14ac:dyDescent="0.25">
      <c r="A10190" t="s">
        <v>25</v>
      </c>
      <c r="B10190" t="s">
        <v>2510</v>
      </c>
      <c r="C10190" t="s">
        <v>283</v>
      </c>
      <c r="D10190" t="s">
        <v>3972</v>
      </c>
      <c r="E10190" t="s">
        <v>20</v>
      </c>
      <c r="F10190" t="b">
        <v>0</v>
      </c>
      <c r="G10190" t="s">
        <v>35</v>
      </c>
      <c r="H10190" s="4">
        <v>45795.460787037038</v>
      </c>
      <c r="I10190" t="b">
        <v>1</v>
      </c>
      <c r="J10190" t="b">
        <v>1</v>
      </c>
      <c r="K10190" t="s">
        <v>24</v>
      </c>
      <c r="L10190" t="s">
        <v>22</v>
      </c>
      <c r="M10190">
        <v>212960</v>
      </c>
      <c r="O10190" t="s">
        <v>1184</v>
      </c>
      <c r="P10190" t="s">
        <v>13327</v>
      </c>
    </row>
    <row r="10191" spans="1:16" x14ac:dyDescent="0.25">
      <c r="A10191" t="s">
        <v>89</v>
      </c>
      <c r="B10191" t="s">
        <v>3017</v>
      </c>
      <c r="C10191" t="s">
        <v>13328</v>
      </c>
      <c r="D10191" t="s">
        <v>3972</v>
      </c>
      <c r="E10191" t="s">
        <v>20</v>
      </c>
      <c r="F10191" t="b">
        <v>0</v>
      </c>
      <c r="G10191" t="s">
        <v>106</v>
      </c>
      <c r="H10191" s="4">
        <v>45795.588263888887</v>
      </c>
      <c r="I10191" t="b">
        <v>0</v>
      </c>
      <c r="J10191" t="b">
        <v>0</v>
      </c>
      <c r="K10191" t="s">
        <v>106</v>
      </c>
      <c r="L10191" t="s">
        <v>22</v>
      </c>
      <c r="M10191">
        <v>215000</v>
      </c>
      <c r="O10191" t="s">
        <v>2054</v>
      </c>
      <c r="P10191" t="s">
        <v>13329</v>
      </c>
    </row>
    <row r="10192" spans="1:16" x14ac:dyDescent="0.25">
      <c r="A10192" t="s">
        <v>2</v>
      </c>
      <c r="B10192" t="s">
        <v>13330</v>
      </c>
      <c r="C10192" t="s">
        <v>2047</v>
      </c>
      <c r="D10192" t="s">
        <v>7852</v>
      </c>
      <c r="E10192" t="s">
        <v>20</v>
      </c>
      <c r="F10192" t="b">
        <v>0</v>
      </c>
      <c r="G10192" t="s">
        <v>27</v>
      </c>
      <c r="H10192" s="4">
        <v>45795.626481481479</v>
      </c>
      <c r="I10192" t="b">
        <v>0</v>
      </c>
      <c r="J10192" t="b">
        <v>1</v>
      </c>
      <c r="K10192" t="s">
        <v>24</v>
      </c>
      <c r="L10192" t="s">
        <v>22</v>
      </c>
      <c r="M10192">
        <v>60000</v>
      </c>
      <c r="O10192" t="s">
        <v>3516</v>
      </c>
      <c r="P10192" t="s">
        <v>2274</v>
      </c>
    </row>
    <row r="10193" spans="1:16" x14ac:dyDescent="0.25">
      <c r="A10193" t="s">
        <v>0</v>
      </c>
      <c r="B10193" t="s">
        <v>13331</v>
      </c>
      <c r="C10193" t="s">
        <v>3388</v>
      </c>
      <c r="D10193" t="s">
        <v>3828</v>
      </c>
      <c r="E10193" t="s">
        <v>20</v>
      </c>
      <c r="F10193" t="b">
        <v>0</v>
      </c>
      <c r="G10193" t="s">
        <v>30</v>
      </c>
      <c r="H10193" s="4">
        <v>45795.750636574077</v>
      </c>
      <c r="I10193" t="b">
        <v>1</v>
      </c>
      <c r="J10193" t="b">
        <v>0</v>
      </c>
      <c r="K10193" t="s">
        <v>24</v>
      </c>
      <c r="L10193" t="s">
        <v>22</v>
      </c>
      <c r="M10193">
        <v>106000</v>
      </c>
      <c r="O10193" t="s">
        <v>3389</v>
      </c>
      <c r="P10193" t="s">
        <v>13332</v>
      </c>
    </row>
    <row r="10194" spans="1:16" x14ac:dyDescent="0.25">
      <c r="A10194" t="s">
        <v>40</v>
      </c>
      <c r="B10194" t="s">
        <v>13333</v>
      </c>
      <c r="C10194" t="s">
        <v>3596</v>
      </c>
      <c r="D10194" t="s">
        <v>3972</v>
      </c>
      <c r="E10194" t="s">
        <v>20</v>
      </c>
      <c r="F10194" t="b">
        <v>0</v>
      </c>
      <c r="G10194" t="s">
        <v>41</v>
      </c>
      <c r="H10194" s="4">
        <v>45795.751064814824</v>
      </c>
      <c r="I10194" t="b">
        <v>0</v>
      </c>
      <c r="J10194" t="b">
        <v>0</v>
      </c>
      <c r="K10194" t="s">
        <v>24</v>
      </c>
      <c r="L10194" t="s">
        <v>22</v>
      </c>
      <c r="M10194">
        <v>222500</v>
      </c>
      <c r="O10194" t="s">
        <v>12161</v>
      </c>
      <c r="P10194" t="s">
        <v>13334</v>
      </c>
    </row>
    <row r="10195" spans="1:16" x14ac:dyDescent="0.25">
      <c r="A10195" t="s">
        <v>2</v>
      </c>
      <c r="B10195" t="s">
        <v>13335</v>
      </c>
      <c r="C10195" t="s">
        <v>203</v>
      </c>
      <c r="D10195" t="s">
        <v>3956</v>
      </c>
      <c r="E10195" t="s">
        <v>20</v>
      </c>
      <c r="F10195" t="b">
        <v>0</v>
      </c>
      <c r="G10195" t="s">
        <v>35</v>
      </c>
      <c r="H10195" s="4">
        <v>45795.835787037038</v>
      </c>
      <c r="I10195" t="b">
        <v>0</v>
      </c>
      <c r="J10195" t="b">
        <v>0</v>
      </c>
      <c r="K10195" t="s">
        <v>24</v>
      </c>
      <c r="L10195" t="s">
        <v>36</v>
      </c>
      <c r="N10195">
        <v>50.549999237060547</v>
      </c>
      <c r="O10195" t="s">
        <v>563</v>
      </c>
      <c r="P10195" t="s">
        <v>13336</v>
      </c>
    </row>
    <row r="10196" spans="1:16" x14ac:dyDescent="0.25">
      <c r="A10196" t="s">
        <v>0</v>
      </c>
      <c r="B10196" t="s">
        <v>12368</v>
      </c>
      <c r="C10196" t="s">
        <v>184</v>
      </c>
      <c r="D10196" t="s">
        <v>2208</v>
      </c>
      <c r="E10196" t="s">
        <v>20</v>
      </c>
      <c r="F10196" t="b">
        <v>0</v>
      </c>
      <c r="G10196" t="s">
        <v>30</v>
      </c>
      <c r="H10196" s="4">
        <v>45795.875648148147</v>
      </c>
      <c r="I10196" t="b">
        <v>0</v>
      </c>
      <c r="J10196" t="b">
        <v>0</v>
      </c>
      <c r="K10196" t="s">
        <v>24</v>
      </c>
      <c r="L10196" t="s">
        <v>22</v>
      </c>
      <c r="M10196">
        <v>72500</v>
      </c>
      <c r="O10196" t="s">
        <v>3433</v>
      </c>
      <c r="P10196" t="s">
        <v>12079</v>
      </c>
    </row>
    <row r="10197" spans="1:16" x14ac:dyDescent="0.25">
      <c r="A10197" t="s">
        <v>0</v>
      </c>
      <c r="B10197" t="s">
        <v>1174</v>
      </c>
      <c r="C10197" t="s">
        <v>9435</v>
      </c>
      <c r="D10197" t="s">
        <v>3956</v>
      </c>
      <c r="E10197" t="s">
        <v>34</v>
      </c>
      <c r="F10197" t="b">
        <v>0</v>
      </c>
      <c r="G10197" t="s">
        <v>35</v>
      </c>
      <c r="H10197" s="4">
        <v>45795.958761574067</v>
      </c>
      <c r="I10197" t="b">
        <v>0</v>
      </c>
      <c r="J10197" t="b">
        <v>0</v>
      </c>
      <c r="K10197" t="s">
        <v>24</v>
      </c>
      <c r="L10197" t="s">
        <v>36</v>
      </c>
      <c r="N10197">
        <v>16.510000228881839</v>
      </c>
      <c r="O10197" t="s">
        <v>9436</v>
      </c>
      <c r="P10197" t="s">
        <v>9437</v>
      </c>
    </row>
    <row r="10198" spans="1:16" x14ac:dyDescent="0.25">
      <c r="A10198" t="s">
        <v>0</v>
      </c>
      <c r="B10198" t="s">
        <v>13337</v>
      </c>
      <c r="C10198" t="s">
        <v>56</v>
      </c>
      <c r="D10198" t="s">
        <v>3956</v>
      </c>
      <c r="E10198" t="s">
        <v>34</v>
      </c>
      <c r="F10198" t="b">
        <v>0</v>
      </c>
      <c r="G10198" t="s">
        <v>23</v>
      </c>
      <c r="H10198" s="4">
        <v>45795.973761574067</v>
      </c>
      <c r="I10198" t="b">
        <v>0</v>
      </c>
      <c r="J10198" t="b">
        <v>1</v>
      </c>
      <c r="K10198" t="s">
        <v>24</v>
      </c>
      <c r="L10198" t="s">
        <v>36</v>
      </c>
      <c r="N10198">
        <v>22.694999694824219</v>
      </c>
      <c r="O10198" t="s">
        <v>9448</v>
      </c>
      <c r="P10198" t="s">
        <v>2132</v>
      </c>
    </row>
    <row r="10199" spans="1:16" x14ac:dyDescent="0.25">
      <c r="A10199" t="s">
        <v>2</v>
      </c>
      <c r="B10199" t="s">
        <v>195</v>
      </c>
      <c r="C10199" t="s">
        <v>13338</v>
      </c>
      <c r="D10199" t="s">
        <v>5534</v>
      </c>
      <c r="E10199" t="s">
        <v>20</v>
      </c>
      <c r="F10199" t="b">
        <v>0</v>
      </c>
      <c r="G10199" t="s">
        <v>27</v>
      </c>
      <c r="H10199" s="4">
        <v>45796.001377314817</v>
      </c>
      <c r="I10199" t="b">
        <v>1</v>
      </c>
      <c r="J10199" t="b">
        <v>1</v>
      </c>
      <c r="K10199" t="s">
        <v>24</v>
      </c>
      <c r="L10199" t="s">
        <v>22</v>
      </c>
      <c r="M10199">
        <v>108267</v>
      </c>
      <c r="O10199" t="s">
        <v>1653</v>
      </c>
      <c r="P10199" t="s">
        <v>13339</v>
      </c>
    </row>
    <row r="10200" spans="1:16" x14ac:dyDescent="0.25">
      <c r="A10200" t="s">
        <v>19</v>
      </c>
      <c r="B10200" t="s">
        <v>13340</v>
      </c>
      <c r="C10200" t="s">
        <v>39</v>
      </c>
      <c r="D10200" t="s">
        <v>4013</v>
      </c>
      <c r="E10200" t="s">
        <v>20</v>
      </c>
      <c r="F10200" t="b">
        <v>1</v>
      </c>
      <c r="G10200" t="s">
        <v>158</v>
      </c>
      <c r="H10200" s="4">
        <v>45796.003842592603</v>
      </c>
      <c r="I10200" t="b">
        <v>1</v>
      </c>
      <c r="J10200" t="b">
        <v>0</v>
      </c>
      <c r="K10200" t="s">
        <v>158</v>
      </c>
      <c r="L10200" t="s">
        <v>22</v>
      </c>
      <c r="M10200">
        <v>85000</v>
      </c>
      <c r="O10200" t="s">
        <v>13341</v>
      </c>
      <c r="P10200" t="s">
        <v>13342</v>
      </c>
    </row>
    <row r="10201" spans="1:16" x14ac:dyDescent="0.25">
      <c r="A10201" t="s">
        <v>0</v>
      </c>
      <c r="B10201" t="s">
        <v>2353</v>
      </c>
      <c r="C10201" t="s">
        <v>459</v>
      </c>
      <c r="D10201" t="s">
        <v>3828</v>
      </c>
      <c r="E10201" t="s">
        <v>105</v>
      </c>
      <c r="F10201" t="b">
        <v>0</v>
      </c>
      <c r="G10201" t="s">
        <v>41</v>
      </c>
      <c r="H10201" s="4">
        <v>45796.250347222223</v>
      </c>
      <c r="I10201" t="b">
        <v>0</v>
      </c>
      <c r="J10201" t="b">
        <v>1</v>
      </c>
      <c r="K10201" t="s">
        <v>24</v>
      </c>
      <c r="L10201" t="s">
        <v>36</v>
      </c>
      <c r="N10201">
        <v>31</v>
      </c>
      <c r="O10201" t="s">
        <v>9083</v>
      </c>
      <c r="P10201" t="s">
        <v>204</v>
      </c>
    </row>
    <row r="10202" spans="1:16" x14ac:dyDescent="0.25">
      <c r="A10202" t="s">
        <v>0</v>
      </c>
      <c r="B10202" t="s">
        <v>13343</v>
      </c>
      <c r="C10202" t="s">
        <v>1065</v>
      </c>
      <c r="D10202" t="s">
        <v>3828</v>
      </c>
      <c r="E10202" t="s">
        <v>20</v>
      </c>
      <c r="F10202" t="b">
        <v>0</v>
      </c>
      <c r="G10202" t="s">
        <v>35</v>
      </c>
      <c r="H10202" s="4">
        <v>45796.250532407408</v>
      </c>
      <c r="I10202" t="b">
        <v>1</v>
      </c>
      <c r="J10202" t="b">
        <v>0</v>
      </c>
      <c r="K10202" t="s">
        <v>24</v>
      </c>
      <c r="L10202" t="s">
        <v>36</v>
      </c>
      <c r="N10202">
        <v>37.919998168945313</v>
      </c>
      <c r="O10202" t="s">
        <v>13344</v>
      </c>
      <c r="P10202" t="s">
        <v>13345</v>
      </c>
    </row>
    <row r="10203" spans="1:16" x14ac:dyDescent="0.25">
      <c r="A10203" t="s">
        <v>1</v>
      </c>
      <c r="B10203" t="s">
        <v>13346</v>
      </c>
      <c r="C10203" t="s">
        <v>82</v>
      </c>
      <c r="D10203" t="s">
        <v>3969</v>
      </c>
      <c r="E10203" t="s">
        <v>20</v>
      </c>
      <c r="F10203" t="b">
        <v>0</v>
      </c>
      <c r="G10203" t="s">
        <v>27</v>
      </c>
      <c r="H10203" s="4">
        <v>45796.251180555562</v>
      </c>
      <c r="I10203" t="b">
        <v>0</v>
      </c>
      <c r="J10203" t="b">
        <v>1</v>
      </c>
      <c r="K10203" t="s">
        <v>24</v>
      </c>
      <c r="L10203" t="s">
        <v>22</v>
      </c>
      <c r="M10203">
        <v>244000</v>
      </c>
      <c r="O10203" t="s">
        <v>1883</v>
      </c>
      <c r="P10203" t="s">
        <v>1884</v>
      </c>
    </row>
    <row r="10204" spans="1:16" x14ac:dyDescent="0.25">
      <c r="A10204" t="s">
        <v>89</v>
      </c>
      <c r="B10204" t="s">
        <v>13347</v>
      </c>
      <c r="C10204" t="s">
        <v>82</v>
      </c>
      <c r="D10204" t="s">
        <v>3972</v>
      </c>
      <c r="E10204" t="s">
        <v>20</v>
      </c>
      <c r="F10204" t="b">
        <v>0</v>
      </c>
      <c r="G10204" t="s">
        <v>27</v>
      </c>
      <c r="H10204" s="4">
        <v>45796.251689814817</v>
      </c>
      <c r="I10204" t="b">
        <v>1</v>
      </c>
      <c r="J10204" t="b">
        <v>0</v>
      </c>
      <c r="K10204" t="s">
        <v>24</v>
      </c>
      <c r="L10204" t="s">
        <v>22</v>
      </c>
      <c r="M10204">
        <v>237500</v>
      </c>
      <c r="O10204" t="s">
        <v>13348</v>
      </c>
      <c r="P10204" t="s">
        <v>13349</v>
      </c>
    </row>
    <row r="10205" spans="1:16" x14ac:dyDescent="0.25">
      <c r="A10205" t="s">
        <v>2</v>
      </c>
      <c r="B10205" t="s">
        <v>13350</v>
      </c>
      <c r="C10205" t="s">
        <v>39</v>
      </c>
      <c r="D10205" t="s">
        <v>4013</v>
      </c>
      <c r="E10205" t="s">
        <v>20</v>
      </c>
      <c r="F10205" t="b">
        <v>1</v>
      </c>
      <c r="G10205" t="s">
        <v>27</v>
      </c>
      <c r="H10205" s="4">
        <v>45796.251689814817</v>
      </c>
      <c r="I10205" t="b">
        <v>0</v>
      </c>
      <c r="J10205" t="b">
        <v>0</v>
      </c>
      <c r="K10205" t="s">
        <v>24</v>
      </c>
      <c r="L10205" t="s">
        <v>22</v>
      </c>
      <c r="M10205">
        <v>75000</v>
      </c>
      <c r="O10205" t="s">
        <v>3514</v>
      </c>
      <c r="P10205" t="s">
        <v>13351</v>
      </c>
    </row>
    <row r="10206" spans="1:16" x14ac:dyDescent="0.25">
      <c r="A10206" t="s">
        <v>40</v>
      </c>
      <c r="B10206" t="s">
        <v>3193</v>
      </c>
      <c r="C10206" t="s">
        <v>434</v>
      </c>
      <c r="D10206" t="s">
        <v>4177</v>
      </c>
      <c r="E10206" t="s">
        <v>20</v>
      </c>
      <c r="F10206" t="b">
        <v>0</v>
      </c>
      <c r="G10206" t="s">
        <v>27</v>
      </c>
      <c r="H10206" s="4">
        <v>45796.251747685194</v>
      </c>
      <c r="I10206" t="b">
        <v>0</v>
      </c>
      <c r="J10206" t="b">
        <v>1</v>
      </c>
      <c r="K10206" t="s">
        <v>24</v>
      </c>
      <c r="L10206" t="s">
        <v>22</v>
      </c>
      <c r="M10206">
        <v>241000</v>
      </c>
      <c r="O10206" t="s">
        <v>59</v>
      </c>
      <c r="P10206" t="s">
        <v>137</v>
      </c>
    </row>
    <row r="10207" spans="1:16" x14ac:dyDescent="0.25">
      <c r="A10207" t="s">
        <v>40</v>
      </c>
      <c r="B10207" t="s">
        <v>12753</v>
      </c>
      <c r="C10207" t="s">
        <v>1103</v>
      </c>
      <c r="D10207" t="s">
        <v>9676</v>
      </c>
      <c r="E10207" t="s">
        <v>20</v>
      </c>
      <c r="F10207" t="b">
        <v>0</v>
      </c>
      <c r="G10207" t="s">
        <v>41</v>
      </c>
      <c r="H10207" s="4">
        <v>45796.252268518518</v>
      </c>
      <c r="I10207" t="b">
        <v>0</v>
      </c>
      <c r="J10207" t="b">
        <v>1</v>
      </c>
      <c r="K10207" t="s">
        <v>24</v>
      </c>
      <c r="L10207" t="s">
        <v>22</v>
      </c>
      <c r="M10207">
        <v>154500</v>
      </c>
      <c r="O10207" t="s">
        <v>59</v>
      </c>
      <c r="P10207" t="s">
        <v>13352</v>
      </c>
    </row>
    <row r="10208" spans="1:16" x14ac:dyDescent="0.25">
      <c r="A10208" t="s">
        <v>40</v>
      </c>
      <c r="B10208" t="s">
        <v>474</v>
      </c>
      <c r="C10208" t="s">
        <v>2081</v>
      </c>
      <c r="D10208" t="s">
        <v>2208</v>
      </c>
      <c r="E10208" t="s">
        <v>20</v>
      </c>
      <c r="F10208" t="b">
        <v>0</v>
      </c>
      <c r="G10208" t="s">
        <v>30</v>
      </c>
      <c r="H10208" s="4">
        <v>45796.25273148148</v>
      </c>
      <c r="I10208" t="b">
        <v>0</v>
      </c>
      <c r="J10208" t="b">
        <v>1</v>
      </c>
      <c r="K10208" t="s">
        <v>24</v>
      </c>
      <c r="L10208" t="s">
        <v>22</v>
      </c>
      <c r="M10208">
        <v>165360</v>
      </c>
      <c r="O10208" t="s">
        <v>5527</v>
      </c>
      <c r="P10208" t="s">
        <v>13157</v>
      </c>
    </row>
    <row r="10209" spans="1:16" x14ac:dyDescent="0.25">
      <c r="A10209" t="s">
        <v>2</v>
      </c>
      <c r="B10209" t="s">
        <v>13353</v>
      </c>
      <c r="C10209" t="s">
        <v>2245</v>
      </c>
      <c r="D10209" t="s">
        <v>3969</v>
      </c>
      <c r="E10209" t="s">
        <v>34</v>
      </c>
      <c r="F10209" t="b">
        <v>0</v>
      </c>
      <c r="G10209" t="s">
        <v>106</v>
      </c>
      <c r="H10209" s="4">
        <v>45796.266481481478</v>
      </c>
      <c r="I10209" t="b">
        <v>0</v>
      </c>
      <c r="J10209" t="b">
        <v>0</v>
      </c>
      <c r="K10209" t="s">
        <v>106</v>
      </c>
      <c r="L10209" t="s">
        <v>22</v>
      </c>
      <c r="M10209">
        <v>90000</v>
      </c>
      <c r="O10209" t="s">
        <v>13354</v>
      </c>
      <c r="P10209" t="s">
        <v>13355</v>
      </c>
    </row>
    <row r="10210" spans="1:16" x14ac:dyDescent="0.25">
      <c r="A10210" t="s">
        <v>0</v>
      </c>
      <c r="B10210" t="s">
        <v>12877</v>
      </c>
      <c r="C10210" t="s">
        <v>862</v>
      </c>
      <c r="D10210" t="s">
        <v>5311</v>
      </c>
      <c r="E10210" t="s">
        <v>20</v>
      </c>
      <c r="F10210" t="b">
        <v>0</v>
      </c>
      <c r="G10210" t="s">
        <v>862</v>
      </c>
      <c r="H10210" s="4">
        <v>45796.266875000001</v>
      </c>
      <c r="I10210" t="b">
        <v>0</v>
      </c>
      <c r="J10210" t="b">
        <v>0</v>
      </c>
      <c r="K10210" t="s">
        <v>862</v>
      </c>
      <c r="L10210" t="s">
        <v>22</v>
      </c>
      <c r="M10210">
        <v>42847.5</v>
      </c>
      <c r="O10210" t="s">
        <v>1642</v>
      </c>
    </row>
    <row r="10211" spans="1:16" x14ac:dyDescent="0.25">
      <c r="A10211" t="s">
        <v>0</v>
      </c>
      <c r="B10211" t="s">
        <v>13356</v>
      </c>
      <c r="C10211" t="s">
        <v>859</v>
      </c>
      <c r="D10211" t="s">
        <v>3956</v>
      </c>
      <c r="E10211" t="s">
        <v>20</v>
      </c>
      <c r="F10211" t="b">
        <v>0</v>
      </c>
      <c r="G10211" t="s">
        <v>27</v>
      </c>
      <c r="H10211" s="4">
        <v>45796.333495370367</v>
      </c>
      <c r="I10211" t="b">
        <v>0</v>
      </c>
      <c r="J10211" t="b">
        <v>1</v>
      </c>
      <c r="K10211" t="s">
        <v>24</v>
      </c>
      <c r="L10211" t="s">
        <v>36</v>
      </c>
      <c r="N10211">
        <v>24.014999389648441</v>
      </c>
      <c r="O10211" t="s">
        <v>7467</v>
      </c>
      <c r="P10211" t="s">
        <v>12088</v>
      </c>
    </row>
    <row r="10212" spans="1:16" x14ac:dyDescent="0.25">
      <c r="A10212" t="s">
        <v>0</v>
      </c>
      <c r="B10212" t="s">
        <v>13357</v>
      </c>
      <c r="C10212" t="s">
        <v>228</v>
      </c>
      <c r="D10212" t="s">
        <v>3956</v>
      </c>
      <c r="E10212" t="s">
        <v>20</v>
      </c>
      <c r="F10212" t="b">
        <v>0</v>
      </c>
      <c r="G10212" t="s">
        <v>27</v>
      </c>
      <c r="H10212" s="4">
        <v>45796.333564814813</v>
      </c>
      <c r="I10212" t="b">
        <v>0</v>
      </c>
      <c r="J10212" t="b">
        <v>0</v>
      </c>
      <c r="K10212" t="s">
        <v>24</v>
      </c>
      <c r="L10212" t="s">
        <v>36</v>
      </c>
      <c r="N10212">
        <v>27.435001373291019</v>
      </c>
      <c r="O10212" t="s">
        <v>11535</v>
      </c>
    </row>
    <row r="10213" spans="1:16" x14ac:dyDescent="0.25">
      <c r="A10213" t="s">
        <v>0</v>
      </c>
      <c r="B10213" t="s">
        <v>13358</v>
      </c>
      <c r="C10213" t="s">
        <v>143</v>
      </c>
      <c r="D10213" t="s">
        <v>3956</v>
      </c>
      <c r="E10213" t="s">
        <v>20</v>
      </c>
      <c r="F10213" t="b">
        <v>0</v>
      </c>
      <c r="G10213" t="s">
        <v>35</v>
      </c>
      <c r="H10213" s="4">
        <v>45796.333935185183</v>
      </c>
      <c r="I10213" t="b">
        <v>0</v>
      </c>
      <c r="J10213" t="b">
        <v>1</v>
      </c>
      <c r="K10213" t="s">
        <v>24</v>
      </c>
      <c r="L10213" t="s">
        <v>36</v>
      </c>
      <c r="N10213">
        <v>16.510000228881839</v>
      </c>
      <c r="O10213" t="s">
        <v>759</v>
      </c>
      <c r="P10213" t="s">
        <v>13359</v>
      </c>
    </row>
    <row r="10214" spans="1:16" x14ac:dyDescent="0.25">
      <c r="A10214" t="s">
        <v>2</v>
      </c>
      <c r="B10214" t="s">
        <v>170</v>
      </c>
      <c r="C10214" t="s">
        <v>7609</v>
      </c>
      <c r="D10214" t="s">
        <v>3956</v>
      </c>
      <c r="E10214" t="s">
        <v>20</v>
      </c>
      <c r="F10214" t="b">
        <v>0</v>
      </c>
      <c r="G10214" t="s">
        <v>27</v>
      </c>
      <c r="H10214" s="4">
        <v>45796.335127314807</v>
      </c>
      <c r="I10214" t="b">
        <v>0</v>
      </c>
      <c r="J10214" t="b">
        <v>0</v>
      </c>
      <c r="K10214" t="s">
        <v>24</v>
      </c>
      <c r="L10214" t="s">
        <v>36</v>
      </c>
      <c r="N10214">
        <v>45.745002746582031</v>
      </c>
      <c r="O10214" t="s">
        <v>7610</v>
      </c>
      <c r="P10214" t="s">
        <v>7611</v>
      </c>
    </row>
    <row r="10215" spans="1:16" x14ac:dyDescent="0.25">
      <c r="A10215" t="s">
        <v>2</v>
      </c>
      <c r="B10215" t="s">
        <v>1676</v>
      </c>
      <c r="C10215" t="s">
        <v>7609</v>
      </c>
      <c r="D10215" t="s">
        <v>3956</v>
      </c>
      <c r="E10215" t="s">
        <v>20</v>
      </c>
      <c r="F10215" t="b">
        <v>0</v>
      </c>
      <c r="G10215" t="s">
        <v>41</v>
      </c>
      <c r="H10215" s="4">
        <v>45796.335520833331</v>
      </c>
      <c r="I10215" t="b">
        <v>0</v>
      </c>
      <c r="J10215" t="b">
        <v>1</v>
      </c>
      <c r="K10215" t="s">
        <v>24</v>
      </c>
      <c r="L10215" t="s">
        <v>36</v>
      </c>
      <c r="N10215">
        <v>45.745002746582031</v>
      </c>
      <c r="O10215" t="s">
        <v>9056</v>
      </c>
      <c r="P10215" t="s">
        <v>9057</v>
      </c>
    </row>
    <row r="10216" spans="1:16" x14ac:dyDescent="0.25">
      <c r="A10216" t="s">
        <v>2</v>
      </c>
      <c r="B10216" t="s">
        <v>2</v>
      </c>
      <c r="C10216" t="s">
        <v>9052</v>
      </c>
      <c r="D10216" t="s">
        <v>3956</v>
      </c>
      <c r="E10216" t="s">
        <v>20</v>
      </c>
      <c r="F10216" t="b">
        <v>0</v>
      </c>
      <c r="G10216" t="s">
        <v>52</v>
      </c>
      <c r="H10216" s="4">
        <v>45796.336562500001</v>
      </c>
      <c r="I10216" t="b">
        <v>0</v>
      </c>
      <c r="J10216" t="b">
        <v>1</v>
      </c>
      <c r="K10216" t="s">
        <v>24</v>
      </c>
      <c r="L10216" t="s">
        <v>36</v>
      </c>
      <c r="N10216">
        <v>45.745002746582031</v>
      </c>
      <c r="O10216" t="s">
        <v>3264</v>
      </c>
      <c r="P10216" t="s">
        <v>13360</v>
      </c>
    </row>
    <row r="10217" spans="1:16" x14ac:dyDescent="0.25">
      <c r="A10217" t="s">
        <v>28</v>
      </c>
      <c r="B10217" t="s">
        <v>13361</v>
      </c>
      <c r="C10217" t="s">
        <v>82</v>
      </c>
      <c r="D10217" t="s">
        <v>3972</v>
      </c>
      <c r="E10217" t="s">
        <v>20</v>
      </c>
      <c r="F10217" t="b">
        <v>0</v>
      </c>
      <c r="G10217" t="s">
        <v>27</v>
      </c>
      <c r="H10217" s="4">
        <v>45796.417858796303</v>
      </c>
      <c r="I10217" t="b">
        <v>0</v>
      </c>
      <c r="J10217" t="b">
        <v>1</v>
      </c>
      <c r="K10217" t="s">
        <v>24</v>
      </c>
      <c r="L10217" t="s">
        <v>22</v>
      </c>
      <c r="M10217">
        <v>220000</v>
      </c>
      <c r="O10217" t="s">
        <v>69</v>
      </c>
      <c r="P10217" t="s">
        <v>207</v>
      </c>
    </row>
    <row r="10218" spans="1:16" x14ac:dyDescent="0.25">
      <c r="A10218" t="s">
        <v>0</v>
      </c>
      <c r="B10218" t="s">
        <v>13362</v>
      </c>
      <c r="C10218" t="s">
        <v>13363</v>
      </c>
      <c r="D10218" t="s">
        <v>9364</v>
      </c>
      <c r="E10218" t="s">
        <v>631</v>
      </c>
      <c r="F10218" t="b">
        <v>0</v>
      </c>
      <c r="G10218" t="s">
        <v>27</v>
      </c>
      <c r="H10218" s="4">
        <v>45796.417939814812</v>
      </c>
      <c r="I10218" t="b">
        <v>0</v>
      </c>
      <c r="J10218" t="b">
        <v>0</v>
      </c>
      <c r="K10218" t="s">
        <v>24</v>
      </c>
      <c r="L10218" t="s">
        <v>22</v>
      </c>
      <c r="M10218">
        <v>92500</v>
      </c>
      <c r="O10218" t="s">
        <v>1773</v>
      </c>
      <c r="P10218" t="s">
        <v>13364</v>
      </c>
    </row>
    <row r="10219" spans="1:16" x14ac:dyDescent="0.25">
      <c r="A10219" t="s">
        <v>28</v>
      </c>
      <c r="B10219" t="s">
        <v>13365</v>
      </c>
      <c r="C10219" t="s">
        <v>39</v>
      </c>
      <c r="D10219" t="s">
        <v>2208</v>
      </c>
      <c r="E10219" t="s">
        <v>20</v>
      </c>
      <c r="F10219" t="b">
        <v>1</v>
      </c>
      <c r="G10219" t="s">
        <v>41</v>
      </c>
      <c r="H10219" s="4">
        <v>45796.418032407397</v>
      </c>
      <c r="I10219" t="b">
        <v>0</v>
      </c>
      <c r="J10219" t="b">
        <v>1</v>
      </c>
      <c r="K10219" t="s">
        <v>24</v>
      </c>
      <c r="L10219" t="s">
        <v>22</v>
      </c>
      <c r="M10219">
        <v>70000</v>
      </c>
      <c r="O10219" t="s">
        <v>13366</v>
      </c>
      <c r="P10219" t="s">
        <v>13367</v>
      </c>
    </row>
    <row r="10220" spans="1:16" x14ac:dyDescent="0.25">
      <c r="A10220" t="s">
        <v>2</v>
      </c>
      <c r="B10220" t="s">
        <v>13368</v>
      </c>
      <c r="C10220" t="s">
        <v>1413</v>
      </c>
      <c r="D10220" t="s">
        <v>4177</v>
      </c>
      <c r="E10220" t="s">
        <v>20</v>
      </c>
      <c r="F10220" t="b">
        <v>0</v>
      </c>
      <c r="G10220" t="s">
        <v>27</v>
      </c>
      <c r="H10220" s="4">
        <v>45796.418506944443</v>
      </c>
      <c r="I10220" t="b">
        <v>0</v>
      </c>
      <c r="J10220" t="b">
        <v>1</v>
      </c>
      <c r="K10220" t="s">
        <v>24</v>
      </c>
      <c r="L10220" t="s">
        <v>22</v>
      </c>
      <c r="M10220">
        <v>207000</v>
      </c>
      <c r="O10220" t="s">
        <v>59</v>
      </c>
      <c r="P10220" t="s">
        <v>13369</v>
      </c>
    </row>
    <row r="10221" spans="1:16" x14ac:dyDescent="0.25">
      <c r="A10221" t="s">
        <v>89</v>
      </c>
      <c r="B10221" t="s">
        <v>13370</v>
      </c>
      <c r="C10221" t="s">
        <v>8460</v>
      </c>
      <c r="D10221" t="s">
        <v>2208</v>
      </c>
      <c r="E10221" t="s">
        <v>20</v>
      </c>
      <c r="F10221" t="b">
        <v>0</v>
      </c>
      <c r="G10221" t="s">
        <v>41</v>
      </c>
      <c r="H10221" s="4">
        <v>45796.41878472222</v>
      </c>
      <c r="I10221" t="b">
        <v>0</v>
      </c>
      <c r="J10221" t="b">
        <v>1</v>
      </c>
      <c r="K10221" t="s">
        <v>24</v>
      </c>
      <c r="L10221" t="s">
        <v>22</v>
      </c>
      <c r="M10221">
        <v>120244.953125</v>
      </c>
      <c r="O10221" t="s">
        <v>3570</v>
      </c>
      <c r="P10221" t="s">
        <v>13371</v>
      </c>
    </row>
    <row r="10222" spans="1:16" x14ac:dyDescent="0.25">
      <c r="A10222" t="s">
        <v>2</v>
      </c>
      <c r="B10222" t="s">
        <v>13368</v>
      </c>
      <c r="C10222" t="s">
        <v>315</v>
      </c>
      <c r="D10222" t="s">
        <v>9676</v>
      </c>
      <c r="E10222" t="s">
        <v>20</v>
      </c>
      <c r="F10222" t="b">
        <v>0</v>
      </c>
      <c r="G10222" t="s">
        <v>41</v>
      </c>
      <c r="H10222" s="4">
        <v>45796.418877314813</v>
      </c>
      <c r="I10222" t="b">
        <v>0</v>
      </c>
      <c r="J10222" t="b">
        <v>1</v>
      </c>
      <c r="K10222" t="s">
        <v>24</v>
      </c>
      <c r="L10222" t="s">
        <v>22</v>
      </c>
      <c r="M10222">
        <v>207000</v>
      </c>
      <c r="O10222" t="s">
        <v>59</v>
      </c>
      <c r="P10222" t="s">
        <v>13369</v>
      </c>
    </row>
    <row r="10223" spans="1:16" x14ac:dyDescent="0.25">
      <c r="A10223" t="s">
        <v>40</v>
      </c>
      <c r="B10223" t="s">
        <v>40</v>
      </c>
      <c r="C10223" t="s">
        <v>380</v>
      </c>
      <c r="D10223" t="s">
        <v>4177</v>
      </c>
      <c r="E10223" t="s">
        <v>20</v>
      </c>
      <c r="F10223" t="b">
        <v>0</v>
      </c>
      <c r="G10223" t="s">
        <v>41</v>
      </c>
      <c r="H10223" s="4">
        <v>45796.418958333343</v>
      </c>
      <c r="I10223" t="b">
        <v>0</v>
      </c>
      <c r="J10223" t="b">
        <v>1</v>
      </c>
      <c r="K10223" t="s">
        <v>24</v>
      </c>
      <c r="L10223" t="s">
        <v>22</v>
      </c>
      <c r="M10223">
        <v>170000</v>
      </c>
      <c r="O10223" t="s">
        <v>59</v>
      </c>
      <c r="P10223" t="s">
        <v>137</v>
      </c>
    </row>
    <row r="10224" spans="1:16" x14ac:dyDescent="0.25">
      <c r="A10224" t="s">
        <v>2</v>
      </c>
      <c r="B10224" t="s">
        <v>13372</v>
      </c>
      <c r="C10224" t="s">
        <v>167</v>
      </c>
      <c r="D10224" t="s">
        <v>2208</v>
      </c>
      <c r="F10224" t="b">
        <v>0</v>
      </c>
      <c r="G10224" t="s">
        <v>30</v>
      </c>
      <c r="H10224" s="4">
        <v>45796.41946759259</v>
      </c>
      <c r="I10224" t="b">
        <v>1</v>
      </c>
      <c r="J10224" t="b">
        <v>0</v>
      </c>
      <c r="K10224" t="s">
        <v>24</v>
      </c>
      <c r="L10224" t="s">
        <v>36</v>
      </c>
      <c r="N10224">
        <v>70.5</v>
      </c>
      <c r="O10224" t="s">
        <v>926</v>
      </c>
      <c r="P10224" t="s">
        <v>8671</v>
      </c>
    </row>
    <row r="10225" spans="1:16" x14ac:dyDescent="0.25">
      <c r="A10225" t="s">
        <v>40</v>
      </c>
      <c r="B10225" t="s">
        <v>13373</v>
      </c>
      <c r="C10225" t="s">
        <v>121</v>
      </c>
      <c r="D10225" t="s">
        <v>9676</v>
      </c>
      <c r="E10225" t="s">
        <v>20</v>
      </c>
      <c r="F10225" t="b">
        <v>0</v>
      </c>
      <c r="G10225" t="s">
        <v>23</v>
      </c>
      <c r="H10225" s="4">
        <v>45796.422731481478</v>
      </c>
      <c r="I10225" t="b">
        <v>0</v>
      </c>
      <c r="J10225" t="b">
        <v>1</v>
      </c>
      <c r="K10225" t="s">
        <v>24</v>
      </c>
      <c r="L10225" t="s">
        <v>22</v>
      </c>
      <c r="M10225">
        <v>170000</v>
      </c>
      <c r="O10225" t="s">
        <v>59</v>
      </c>
      <c r="P10225" t="s">
        <v>13369</v>
      </c>
    </row>
    <row r="10226" spans="1:16" x14ac:dyDescent="0.25">
      <c r="A10226" t="s">
        <v>40</v>
      </c>
      <c r="B10226" t="s">
        <v>9471</v>
      </c>
      <c r="C10226" t="s">
        <v>179</v>
      </c>
      <c r="D10226" t="s">
        <v>13374</v>
      </c>
      <c r="E10226" t="s">
        <v>20</v>
      </c>
      <c r="F10226" t="b">
        <v>0</v>
      </c>
      <c r="G10226" t="s">
        <v>23</v>
      </c>
      <c r="H10226" s="4">
        <v>45796.42291666667</v>
      </c>
      <c r="I10226" t="b">
        <v>0</v>
      </c>
      <c r="J10226" t="b">
        <v>1</v>
      </c>
      <c r="K10226" t="s">
        <v>24</v>
      </c>
      <c r="L10226" t="s">
        <v>22</v>
      </c>
      <c r="M10226">
        <v>170000</v>
      </c>
      <c r="O10226" t="s">
        <v>59</v>
      </c>
      <c r="P10226" t="s">
        <v>137</v>
      </c>
    </row>
    <row r="10227" spans="1:16" x14ac:dyDescent="0.25">
      <c r="A10227" t="s">
        <v>1</v>
      </c>
      <c r="B10227" t="s">
        <v>1368</v>
      </c>
      <c r="C10227" t="s">
        <v>180</v>
      </c>
      <c r="D10227" t="s">
        <v>3972</v>
      </c>
      <c r="E10227" t="s">
        <v>20</v>
      </c>
      <c r="F10227" t="b">
        <v>0</v>
      </c>
      <c r="G10227" t="s">
        <v>41</v>
      </c>
      <c r="H10227" s="4">
        <v>45796.458761574067</v>
      </c>
      <c r="I10227" t="b">
        <v>0</v>
      </c>
      <c r="J10227" t="b">
        <v>1</v>
      </c>
      <c r="K10227" t="s">
        <v>24</v>
      </c>
      <c r="L10227" t="s">
        <v>22</v>
      </c>
      <c r="M10227">
        <v>150000</v>
      </c>
      <c r="O10227" t="s">
        <v>13375</v>
      </c>
      <c r="P10227" t="s">
        <v>13376</v>
      </c>
    </row>
    <row r="10228" spans="1:16" x14ac:dyDescent="0.25">
      <c r="A10228" t="s">
        <v>40</v>
      </c>
      <c r="B10228" t="s">
        <v>3193</v>
      </c>
      <c r="C10228" t="s">
        <v>179</v>
      </c>
      <c r="D10228" t="s">
        <v>5780</v>
      </c>
      <c r="E10228" t="s">
        <v>20</v>
      </c>
      <c r="F10228" t="b">
        <v>0</v>
      </c>
      <c r="G10228" t="s">
        <v>27</v>
      </c>
      <c r="H10228" s="4">
        <v>45796.460162037038</v>
      </c>
      <c r="I10228" t="b">
        <v>0</v>
      </c>
      <c r="J10228" t="b">
        <v>1</v>
      </c>
      <c r="K10228" t="s">
        <v>24</v>
      </c>
      <c r="L10228" t="s">
        <v>22</v>
      </c>
      <c r="M10228">
        <v>241000</v>
      </c>
      <c r="O10228" t="s">
        <v>59</v>
      </c>
      <c r="P10228" t="s">
        <v>137</v>
      </c>
    </row>
    <row r="10229" spans="1:16" x14ac:dyDescent="0.25">
      <c r="A10229" t="s">
        <v>2</v>
      </c>
      <c r="B10229" t="s">
        <v>1145</v>
      </c>
      <c r="C10229" t="s">
        <v>33</v>
      </c>
      <c r="D10229" t="s">
        <v>3828</v>
      </c>
      <c r="E10229" t="s">
        <v>20</v>
      </c>
      <c r="F10229" t="b">
        <v>0</v>
      </c>
      <c r="G10229" t="s">
        <v>27</v>
      </c>
      <c r="H10229" s="4">
        <v>45796.501759259263</v>
      </c>
      <c r="I10229" t="b">
        <v>1</v>
      </c>
      <c r="J10229" t="b">
        <v>0</v>
      </c>
      <c r="K10229" t="s">
        <v>24</v>
      </c>
      <c r="L10229" t="s">
        <v>22</v>
      </c>
      <c r="M10229">
        <v>132500</v>
      </c>
      <c r="O10229" t="s">
        <v>13377</v>
      </c>
      <c r="P10229" t="s">
        <v>665</v>
      </c>
    </row>
    <row r="10230" spans="1:16" x14ac:dyDescent="0.25">
      <c r="A10230" t="s">
        <v>0</v>
      </c>
      <c r="B10230" t="s">
        <v>13378</v>
      </c>
      <c r="C10230" t="s">
        <v>1390</v>
      </c>
      <c r="D10230" t="s">
        <v>13379</v>
      </c>
      <c r="E10230" t="s">
        <v>20</v>
      </c>
      <c r="F10230" t="b">
        <v>0</v>
      </c>
      <c r="G10230" t="s">
        <v>1391</v>
      </c>
      <c r="H10230" s="4">
        <v>45796.524409722217</v>
      </c>
      <c r="I10230" t="b">
        <v>1</v>
      </c>
      <c r="J10230" t="b">
        <v>0</v>
      </c>
      <c r="K10230" t="s">
        <v>1391</v>
      </c>
      <c r="L10230" t="s">
        <v>22</v>
      </c>
      <c r="M10230">
        <v>90000</v>
      </c>
      <c r="O10230" t="s">
        <v>1172</v>
      </c>
      <c r="P10230" t="s">
        <v>107</v>
      </c>
    </row>
    <row r="10231" spans="1:16" x14ac:dyDescent="0.25">
      <c r="A10231" t="s">
        <v>0</v>
      </c>
      <c r="B10231" t="s">
        <v>1254</v>
      </c>
      <c r="C10231" t="s">
        <v>395</v>
      </c>
      <c r="D10231" t="s">
        <v>3972</v>
      </c>
      <c r="E10231" t="s">
        <v>20</v>
      </c>
      <c r="F10231" t="b">
        <v>0</v>
      </c>
      <c r="G10231" t="s">
        <v>35</v>
      </c>
      <c r="H10231" s="4">
        <v>45796.542199074072</v>
      </c>
      <c r="I10231" t="b">
        <v>1</v>
      </c>
      <c r="J10231" t="b">
        <v>1</v>
      </c>
      <c r="K10231" t="s">
        <v>24</v>
      </c>
      <c r="L10231" t="s">
        <v>22</v>
      </c>
      <c r="M10231">
        <v>137500</v>
      </c>
      <c r="O10231" t="s">
        <v>123</v>
      </c>
      <c r="P10231" t="s">
        <v>13161</v>
      </c>
    </row>
    <row r="10232" spans="1:16" x14ac:dyDescent="0.25">
      <c r="A10232" t="s">
        <v>2</v>
      </c>
      <c r="B10232" t="s">
        <v>1145</v>
      </c>
      <c r="C10232" t="s">
        <v>120</v>
      </c>
      <c r="D10232" t="s">
        <v>3828</v>
      </c>
      <c r="E10232" t="s">
        <v>51</v>
      </c>
      <c r="F10232" t="b">
        <v>0</v>
      </c>
      <c r="G10232" t="s">
        <v>52</v>
      </c>
      <c r="H10232" s="4">
        <v>45796.586504629631</v>
      </c>
      <c r="I10232" t="b">
        <v>1</v>
      </c>
      <c r="J10232" t="b">
        <v>0</v>
      </c>
      <c r="K10232" t="s">
        <v>24</v>
      </c>
      <c r="L10232" t="s">
        <v>36</v>
      </c>
      <c r="N10232">
        <v>53</v>
      </c>
      <c r="O10232" t="s">
        <v>10055</v>
      </c>
      <c r="P10232" t="s">
        <v>665</v>
      </c>
    </row>
    <row r="10233" spans="1:16" x14ac:dyDescent="0.25">
      <c r="A10233" t="s">
        <v>0</v>
      </c>
      <c r="B10233" t="s">
        <v>13380</v>
      </c>
      <c r="C10233" t="s">
        <v>210</v>
      </c>
      <c r="D10233" t="s">
        <v>7852</v>
      </c>
      <c r="E10233" t="s">
        <v>20</v>
      </c>
      <c r="F10233" t="b">
        <v>0</v>
      </c>
      <c r="G10233" t="s">
        <v>27</v>
      </c>
      <c r="H10233" s="4">
        <v>45796.625208333331</v>
      </c>
      <c r="I10233" t="b">
        <v>0</v>
      </c>
      <c r="J10233" t="b">
        <v>1</v>
      </c>
      <c r="K10233" t="s">
        <v>24</v>
      </c>
      <c r="L10233" t="s">
        <v>22</v>
      </c>
      <c r="M10233">
        <v>134000</v>
      </c>
      <c r="O10233" t="s">
        <v>13381</v>
      </c>
      <c r="P10233" t="s">
        <v>13382</v>
      </c>
    </row>
    <row r="10234" spans="1:16" x14ac:dyDescent="0.25">
      <c r="A10234" t="s">
        <v>40</v>
      </c>
      <c r="B10234" t="s">
        <v>2069</v>
      </c>
      <c r="C10234" t="s">
        <v>176</v>
      </c>
      <c r="D10234" t="s">
        <v>3972</v>
      </c>
      <c r="E10234" t="s">
        <v>20</v>
      </c>
      <c r="F10234" t="b">
        <v>0</v>
      </c>
      <c r="G10234" t="s">
        <v>27</v>
      </c>
      <c r="H10234" s="4">
        <v>45796.626759259263</v>
      </c>
      <c r="I10234" t="b">
        <v>0</v>
      </c>
      <c r="J10234" t="b">
        <v>0</v>
      </c>
      <c r="K10234" t="s">
        <v>24</v>
      </c>
      <c r="L10234" t="s">
        <v>22</v>
      </c>
      <c r="M10234">
        <v>245000</v>
      </c>
      <c r="O10234" t="s">
        <v>13383</v>
      </c>
      <c r="P10234" t="s">
        <v>13384</v>
      </c>
    </row>
    <row r="10235" spans="1:16" x14ac:dyDescent="0.25">
      <c r="A10235" t="s">
        <v>191</v>
      </c>
      <c r="B10235" t="s">
        <v>13385</v>
      </c>
      <c r="C10235" t="s">
        <v>158</v>
      </c>
      <c r="D10235" t="s">
        <v>4909</v>
      </c>
      <c r="E10235" t="s">
        <v>20</v>
      </c>
      <c r="F10235" t="b">
        <v>0</v>
      </c>
      <c r="G10235" t="s">
        <v>158</v>
      </c>
      <c r="H10235" s="4">
        <v>45796.629143518519</v>
      </c>
      <c r="I10235" t="b">
        <v>0</v>
      </c>
      <c r="J10235" t="b">
        <v>0</v>
      </c>
      <c r="K10235" t="s">
        <v>158</v>
      </c>
      <c r="L10235" t="s">
        <v>22</v>
      </c>
      <c r="M10235">
        <v>62624.5</v>
      </c>
      <c r="O10235" t="s">
        <v>13386</v>
      </c>
      <c r="P10235" t="s">
        <v>13387</v>
      </c>
    </row>
    <row r="10236" spans="1:16" x14ac:dyDescent="0.25">
      <c r="A10236" t="s">
        <v>25</v>
      </c>
      <c r="B10236" t="s">
        <v>13388</v>
      </c>
      <c r="C10236" t="s">
        <v>49</v>
      </c>
      <c r="D10236" t="s">
        <v>2208</v>
      </c>
      <c r="E10236" t="s">
        <v>20</v>
      </c>
      <c r="F10236" t="b">
        <v>0</v>
      </c>
      <c r="G10236" t="s">
        <v>41</v>
      </c>
      <c r="H10236" s="4">
        <v>45796.667071759257</v>
      </c>
      <c r="I10236" t="b">
        <v>0</v>
      </c>
      <c r="J10236" t="b">
        <v>1</v>
      </c>
      <c r="K10236" t="s">
        <v>24</v>
      </c>
      <c r="L10236" t="s">
        <v>22</v>
      </c>
      <c r="M10236">
        <v>82500</v>
      </c>
      <c r="O10236" t="s">
        <v>387</v>
      </c>
      <c r="P10236" t="s">
        <v>13389</v>
      </c>
    </row>
    <row r="10237" spans="1:16" x14ac:dyDescent="0.25">
      <c r="A10237" t="s">
        <v>2</v>
      </c>
      <c r="B10237" t="s">
        <v>8984</v>
      </c>
      <c r="C10237" t="s">
        <v>42</v>
      </c>
      <c r="D10237" t="s">
        <v>3828</v>
      </c>
      <c r="E10237" t="s">
        <v>51</v>
      </c>
      <c r="F10237" t="b">
        <v>0</v>
      </c>
      <c r="G10237" t="s">
        <v>27</v>
      </c>
      <c r="H10237" s="4">
        <v>45796.668414351851</v>
      </c>
      <c r="I10237" t="b">
        <v>1</v>
      </c>
      <c r="J10237" t="b">
        <v>0</v>
      </c>
      <c r="K10237" t="s">
        <v>24</v>
      </c>
      <c r="L10237" t="s">
        <v>36</v>
      </c>
      <c r="N10237">
        <v>60</v>
      </c>
      <c r="O10237" t="s">
        <v>9460</v>
      </c>
      <c r="P10237" t="s">
        <v>9461</v>
      </c>
    </row>
    <row r="10238" spans="1:16" x14ac:dyDescent="0.25">
      <c r="A10238" t="s">
        <v>2</v>
      </c>
      <c r="B10238" t="s">
        <v>13390</v>
      </c>
      <c r="C10238" t="s">
        <v>160</v>
      </c>
      <c r="D10238" t="s">
        <v>3972</v>
      </c>
      <c r="E10238" t="s">
        <v>51</v>
      </c>
      <c r="F10238" t="b">
        <v>0</v>
      </c>
      <c r="G10238" t="s">
        <v>27</v>
      </c>
      <c r="H10238" s="4">
        <v>45796.668414351851</v>
      </c>
      <c r="I10238" t="b">
        <v>0</v>
      </c>
      <c r="J10238" t="b">
        <v>0</v>
      </c>
      <c r="K10238" t="s">
        <v>24</v>
      </c>
      <c r="L10238" t="s">
        <v>36</v>
      </c>
      <c r="N10238">
        <v>58.5</v>
      </c>
      <c r="O10238" t="s">
        <v>74</v>
      </c>
      <c r="P10238" t="s">
        <v>786</v>
      </c>
    </row>
    <row r="10239" spans="1:16" x14ac:dyDescent="0.25">
      <c r="A10239" t="s">
        <v>2</v>
      </c>
      <c r="B10239" t="s">
        <v>13390</v>
      </c>
      <c r="C10239" t="s">
        <v>160</v>
      </c>
      <c r="D10239" t="s">
        <v>3972</v>
      </c>
      <c r="E10239" t="s">
        <v>51</v>
      </c>
      <c r="F10239" t="b">
        <v>0</v>
      </c>
      <c r="G10239" t="s">
        <v>27</v>
      </c>
      <c r="H10239" s="4">
        <v>45796.668495370373</v>
      </c>
      <c r="I10239" t="b">
        <v>0</v>
      </c>
      <c r="J10239" t="b">
        <v>0</v>
      </c>
      <c r="K10239" t="s">
        <v>24</v>
      </c>
      <c r="L10239" t="s">
        <v>36</v>
      </c>
      <c r="N10239">
        <v>58.5</v>
      </c>
      <c r="O10239" t="s">
        <v>74</v>
      </c>
      <c r="P10239" t="s">
        <v>786</v>
      </c>
    </row>
    <row r="10240" spans="1:16" x14ac:dyDescent="0.25">
      <c r="A10240" t="s">
        <v>89</v>
      </c>
      <c r="B10240" t="s">
        <v>2377</v>
      </c>
      <c r="C10240" t="s">
        <v>653</v>
      </c>
      <c r="D10240" t="s">
        <v>3972</v>
      </c>
      <c r="E10240" t="s">
        <v>51</v>
      </c>
      <c r="F10240" t="b">
        <v>0</v>
      </c>
      <c r="G10240" t="s">
        <v>27</v>
      </c>
      <c r="H10240" s="4">
        <v>45796.668564814812</v>
      </c>
      <c r="I10240" t="b">
        <v>1</v>
      </c>
      <c r="J10240" t="b">
        <v>0</v>
      </c>
      <c r="K10240" t="s">
        <v>24</v>
      </c>
      <c r="L10240" t="s">
        <v>36</v>
      </c>
      <c r="N10240">
        <v>63</v>
      </c>
      <c r="O10240" t="s">
        <v>741</v>
      </c>
    </row>
    <row r="10241" spans="1:16" x14ac:dyDescent="0.25">
      <c r="A10241" t="s">
        <v>2</v>
      </c>
      <c r="B10241" t="s">
        <v>13391</v>
      </c>
      <c r="C10241" t="s">
        <v>203</v>
      </c>
      <c r="D10241" t="s">
        <v>3600</v>
      </c>
      <c r="E10241" t="s">
        <v>51</v>
      </c>
      <c r="F10241" t="b">
        <v>0</v>
      </c>
      <c r="G10241" t="s">
        <v>41</v>
      </c>
      <c r="H10241" s="4">
        <v>45796.668773148151</v>
      </c>
      <c r="I10241" t="b">
        <v>1</v>
      </c>
      <c r="J10241" t="b">
        <v>0</v>
      </c>
      <c r="K10241" t="s">
        <v>24</v>
      </c>
      <c r="L10241" t="s">
        <v>36</v>
      </c>
      <c r="N10241">
        <v>50</v>
      </c>
      <c r="O10241" t="s">
        <v>11705</v>
      </c>
      <c r="P10241" t="s">
        <v>13392</v>
      </c>
    </row>
    <row r="10242" spans="1:16" x14ac:dyDescent="0.25">
      <c r="A10242" t="s">
        <v>2</v>
      </c>
      <c r="B10242" t="s">
        <v>11573</v>
      </c>
      <c r="C10242" t="s">
        <v>509</v>
      </c>
      <c r="D10242" t="s">
        <v>13393</v>
      </c>
      <c r="E10242" t="s">
        <v>34</v>
      </c>
      <c r="F10242" t="b">
        <v>0</v>
      </c>
      <c r="G10242" t="s">
        <v>41</v>
      </c>
      <c r="H10242" s="4">
        <v>45796.668854166674</v>
      </c>
      <c r="I10242" t="b">
        <v>0</v>
      </c>
      <c r="J10242" t="b">
        <v>1</v>
      </c>
      <c r="K10242" t="s">
        <v>24</v>
      </c>
      <c r="L10242" t="s">
        <v>22</v>
      </c>
      <c r="M10242">
        <v>207000</v>
      </c>
      <c r="O10242" t="s">
        <v>59</v>
      </c>
      <c r="P10242" t="s">
        <v>2020</v>
      </c>
    </row>
    <row r="10243" spans="1:16" x14ac:dyDescent="0.25">
      <c r="A10243" t="s">
        <v>19</v>
      </c>
      <c r="B10243" t="s">
        <v>19</v>
      </c>
      <c r="C10243" t="s">
        <v>1292</v>
      </c>
      <c r="D10243" t="s">
        <v>3828</v>
      </c>
      <c r="E10243" t="s">
        <v>20</v>
      </c>
      <c r="F10243" t="b">
        <v>0</v>
      </c>
      <c r="G10243" t="s">
        <v>27</v>
      </c>
      <c r="H10243" s="4">
        <v>45796.70952546296</v>
      </c>
      <c r="I10243" t="b">
        <v>0</v>
      </c>
      <c r="J10243" t="b">
        <v>1</v>
      </c>
      <c r="K10243" t="s">
        <v>24</v>
      </c>
      <c r="L10243" t="s">
        <v>22</v>
      </c>
      <c r="M10243">
        <v>124000</v>
      </c>
      <c r="O10243" t="s">
        <v>6171</v>
      </c>
      <c r="P10243" t="s">
        <v>3186</v>
      </c>
    </row>
    <row r="10244" spans="1:16" x14ac:dyDescent="0.25">
      <c r="A10244" t="s">
        <v>40</v>
      </c>
      <c r="B10244" t="s">
        <v>3136</v>
      </c>
      <c r="C10244" t="s">
        <v>71</v>
      </c>
      <c r="D10244" t="s">
        <v>483</v>
      </c>
      <c r="E10244" t="s">
        <v>51</v>
      </c>
      <c r="F10244" t="b">
        <v>0</v>
      </c>
      <c r="G10244" t="s">
        <v>27</v>
      </c>
      <c r="H10244" s="4">
        <v>45796.710092592592</v>
      </c>
      <c r="I10244" t="b">
        <v>0</v>
      </c>
      <c r="J10244" t="b">
        <v>1</v>
      </c>
      <c r="K10244" t="s">
        <v>24</v>
      </c>
      <c r="L10244" t="s">
        <v>36</v>
      </c>
      <c r="N10244">
        <v>79</v>
      </c>
      <c r="O10244" t="s">
        <v>5371</v>
      </c>
      <c r="P10244" t="s">
        <v>13394</v>
      </c>
    </row>
    <row r="10245" spans="1:16" x14ac:dyDescent="0.25">
      <c r="A10245" t="s">
        <v>40</v>
      </c>
      <c r="B10245" t="s">
        <v>40</v>
      </c>
      <c r="C10245" t="s">
        <v>87</v>
      </c>
      <c r="D10245" t="s">
        <v>3972</v>
      </c>
      <c r="E10245" t="s">
        <v>51</v>
      </c>
      <c r="F10245" t="b">
        <v>0</v>
      </c>
      <c r="G10245" t="s">
        <v>27</v>
      </c>
      <c r="H10245" s="4">
        <v>45796.710104166668</v>
      </c>
      <c r="I10245" t="b">
        <v>0</v>
      </c>
      <c r="J10245" t="b">
        <v>0</v>
      </c>
      <c r="K10245" t="s">
        <v>24</v>
      </c>
      <c r="L10245" t="s">
        <v>36</v>
      </c>
      <c r="N10245">
        <v>75</v>
      </c>
      <c r="O10245" t="s">
        <v>13395</v>
      </c>
      <c r="P10245" t="s">
        <v>13396</v>
      </c>
    </row>
    <row r="10246" spans="1:16" x14ac:dyDescent="0.25">
      <c r="A10246" t="s">
        <v>2</v>
      </c>
      <c r="B10246" t="s">
        <v>13397</v>
      </c>
      <c r="C10246" t="s">
        <v>845</v>
      </c>
      <c r="D10246" t="s">
        <v>3972</v>
      </c>
      <c r="E10246" t="s">
        <v>20</v>
      </c>
      <c r="F10246" t="b">
        <v>0</v>
      </c>
      <c r="G10246" t="s">
        <v>35</v>
      </c>
      <c r="H10246" s="4">
        <v>45796.710995370369</v>
      </c>
      <c r="I10246" t="b">
        <v>0</v>
      </c>
      <c r="J10246" t="b">
        <v>0</v>
      </c>
      <c r="K10246" t="s">
        <v>24</v>
      </c>
      <c r="L10246" t="s">
        <v>22</v>
      </c>
      <c r="M10246">
        <v>140000</v>
      </c>
      <c r="O10246" t="s">
        <v>1530</v>
      </c>
      <c r="P10246" t="s">
        <v>996</v>
      </c>
    </row>
    <row r="10247" spans="1:16" x14ac:dyDescent="0.25">
      <c r="A10247" t="s">
        <v>0</v>
      </c>
      <c r="B10247" t="s">
        <v>2840</v>
      </c>
      <c r="C10247" t="s">
        <v>542</v>
      </c>
      <c r="D10247" t="s">
        <v>3972</v>
      </c>
      <c r="E10247" t="s">
        <v>51</v>
      </c>
      <c r="F10247" t="b">
        <v>0</v>
      </c>
      <c r="G10247" t="s">
        <v>30</v>
      </c>
      <c r="H10247" s="4">
        <v>45796.711215277777</v>
      </c>
      <c r="I10247" t="b">
        <v>1</v>
      </c>
      <c r="J10247" t="b">
        <v>0</v>
      </c>
      <c r="K10247" t="s">
        <v>24</v>
      </c>
      <c r="L10247" t="s">
        <v>36</v>
      </c>
      <c r="N10247">
        <v>75</v>
      </c>
      <c r="O10247" t="s">
        <v>133</v>
      </c>
      <c r="P10247" t="s">
        <v>13398</v>
      </c>
    </row>
    <row r="10248" spans="1:16" x14ac:dyDescent="0.25">
      <c r="A10248" t="s">
        <v>25</v>
      </c>
      <c r="B10248" t="s">
        <v>13399</v>
      </c>
      <c r="C10248" t="s">
        <v>158</v>
      </c>
      <c r="D10248" t="s">
        <v>4909</v>
      </c>
      <c r="E10248" t="s">
        <v>20</v>
      </c>
      <c r="F10248" t="b">
        <v>0</v>
      </c>
      <c r="G10248" t="s">
        <v>158</v>
      </c>
      <c r="H10248" s="4">
        <v>45796.753923611112</v>
      </c>
      <c r="I10248" t="b">
        <v>0</v>
      </c>
      <c r="J10248" t="b">
        <v>0</v>
      </c>
      <c r="K10248" t="s">
        <v>158</v>
      </c>
      <c r="L10248" t="s">
        <v>22</v>
      </c>
      <c r="M10248">
        <v>52000</v>
      </c>
      <c r="O10248" t="s">
        <v>402</v>
      </c>
      <c r="P10248" t="s">
        <v>13400</v>
      </c>
    </row>
    <row r="10249" spans="1:16" x14ac:dyDescent="0.25">
      <c r="A10249" t="s">
        <v>40</v>
      </c>
      <c r="B10249" t="s">
        <v>13401</v>
      </c>
      <c r="C10249" t="s">
        <v>158</v>
      </c>
      <c r="D10249" t="s">
        <v>4909</v>
      </c>
      <c r="E10249" t="s">
        <v>20</v>
      </c>
      <c r="F10249" t="b">
        <v>0</v>
      </c>
      <c r="G10249" t="s">
        <v>158</v>
      </c>
      <c r="H10249" s="4">
        <v>45796.754143518519</v>
      </c>
      <c r="I10249" t="b">
        <v>0</v>
      </c>
      <c r="J10249" t="b">
        <v>0</v>
      </c>
      <c r="K10249" t="s">
        <v>158</v>
      </c>
      <c r="L10249" t="s">
        <v>22</v>
      </c>
      <c r="M10249">
        <v>52000</v>
      </c>
      <c r="O10249" t="s">
        <v>402</v>
      </c>
      <c r="P10249" t="s">
        <v>13402</v>
      </c>
    </row>
    <row r="10250" spans="1:16" x14ac:dyDescent="0.25">
      <c r="A10250" t="s">
        <v>0</v>
      </c>
      <c r="B10250" t="s">
        <v>2963</v>
      </c>
      <c r="C10250" t="s">
        <v>82</v>
      </c>
      <c r="D10250" t="s">
        <v>3972</v>
      </c>
      <c r="F10250" t="b">
        <v>0</v>
      </c>
      <c r="G10250" t="s">
        <v>27</v>
      </c>
      <c r="H10250" s="4">
        <v>45796.791759259257</v>
      </c>
      <c r="I10250" t="b">
        <v>0</v>
      </c>
      <c r="J10250" t="b">
        <v>1</v>
      </c>
      <c r="K10250" t="s">
        <v>24</v>
      </c>
      <c r="L10250" t="s">
        <v>22</v>
      </c>
      <c r="M10250">
        <v>92700</v>
      </c>
      <c r="O10250" t="s">
        <v>13403</v>
      </c>
      <c r="P10250" t="s">
        <v>13404</v>
      </c>
    </row>
    <row r="10251" spans="1:16" x14ac:dyDescent="0.25">
      <c r="A10251" t="s">
        <v>2</v>
      </c>
      <c r="B10251" t="s">
        <v>307</v>
      </c>
      <c r="C10251" t="s">
        <v>1031</v>
      </c>
      <c r="D10251" t="s">
        <v>2532</v>
      </c>
      <c r="E10251" t="s">
        <v>20</v>
      </c>
      <c r="F10251" t="b">
        <v>0</v>
      </c>
      <c r="G10251" t="s">
        <v>27</v>
      </c>
      <c r="H10251" s="4">
        <v>45796.793391203697</v>
      </c>
      <c r="I10251" t="b">
        <v>0</v>
      </c>
      <c r="J10251" t="b">
        <v>1</v>
      </c>
      <c r="K10251" t="s">
        <v>24</v>
      </c>
      <c r="L10251" t="s">
        <v>22</v>
      </c>
      <c r="M10251">
        <v>133500</v>
      </c>
      <c r="O10251" t="s">
        <v>13405</v>
      </c>
      <c r="P10251" t="s">
        <v>13406</v>
      </c>
    </row>
    <row r="10252" spans="1:16" x14ac:dyDescent="0.25">
      <c r="A10252" t="s">
        <v>2</v>
      </c>
      <c r="B10252" t="s">
        <v>638</v>
      </c>
      <c r="C10252" t="s">
        <v>49</v>
      </c>
      <c r="D10252" t="s">
        <v>3972</v>
      </c>
      <c r="E10252" t="s">
        <v>51</v>
      </c>
      <c r="F10252" t="b">
        <v>0</v>
      </c>
      <c r="G10252" t="s">
        <v>27</v>
      </c>
      <c r="H10252" s="4">
        <v>45796.793587962973</v>
      </c>
      <c r="I10252" t="b">
        <v>0</v>
      </c>
      <c r="J10252" t="b">
        <v>1</v>
      </c>
      <c r="K10252" t="s">
        <v>24</v>
      </c>
      <c r="L10252" t="s">
        <v>36</v>
      </c>
      <c r="N10252">
        <v>77.5</v>
      </c>
      <c r="O10252" t="s">
        <v>1650</v>
      </c>
      <c r="P10252" t="s">
        <v>13407</v>
      </c>
    </row>
    <row r="10253" spans="1:16" x14ac:dyDescent="0.25">
      <c r="A10253" t="s">
        <v>2</v>
      </c>
      <c r="B10253" t="s">
        <v>735</v>
      </c>
      <c r="C10253" t="s">
        <v>615</v>
      </c>
      <c r="D10253" t="s">
        <v>3600</v>
      </c>
      <c r="E10253" t="s">
        <v>20</v>
      </c>
      <c r="F10253" t="b">
        <v>0</v>
      </c>
      <c r="G10253" t="s">
        <v>30</v>
      </c>
      <c r="H10253" s="4">
        <v>45796.794421296298</v>
      </c>
      <c r="I10253" t="b">
        <v>0</v>
      </c>
      <c r="J10253" t="b">
        <v>0</v>
      </c>
      <c r="K10253" t="s">
        <v>24</v>
      </c>
      <c r="L10253" t="s">
        <v>22</v>
      </c>
      <c r="M10253">
        <v>130000</v>
      </c>
      <c r="O10253" t="s">
        <v>2211</v>
      </c>
      <c r="P10253" t="s">
        <v>13408</v>
      </c>
    </row>
    <row r="10254" spans="1:16" x14ac:dyDescent="0.25">
      <c r="A10254" t="s">
        <v>0</v>
      </c>
      <c r="B10254" t="s">
        <v>0</v>
      </c>
      <c r="C10254" t="s">
        <v>3122</v>
      </c>
      <c r="D10254" t="s">
        <v>3972</v>
      </c>
      <c r="E10254" t="s">
        <v>20</v>
      </c>
      <c r="F10254" t="b">
        <v>0</v>
      </c>
      <c r="G10254" t="s">
        <v>27</v>
      </c>
      <c r="H10254" s="4">
        <v>45796.833425925928</v>
      </c>
      <c r="I10254" t="b">
        <v>0</v>
      </c>
      <c r="J10254" t="b">
        <v>1</v>
      </c>
      <c r="K10254" t="s">
        <v>24</v>
      </c>
      <c r="L10254" t="s">
        <v>36</v>
      </c>
      <c r="N10254">
        <v>31</v>
      </c>
      <c r="O10254" t="s">
        <v>102</v>
      </c>
      <c r="P10254" t="s">
        <v>521</v>
      </c>
    </row>
    <row r="10255" spans="1:16" x14ac:dyDescent="0.25">
      <c r="A10255" t="s">
        <v>0</v>
      </c>
      <c r="B10255" t="s">
        <v>13409</v>
      </c>
      <c r="C10255" t="s">
        <v>87</v>
      </c>
      <c r="D10255" t="s">
        <v>3828</v>
      </c>
      <c r="E10255" t="s">
        <v>20</v>
      </c>
      <c r="F10255" t="b">
        <v>0</v>
      </c>
      <c r="G10255" t="s">
        <v>30</v>
      </c>
      <c r="H10255" s="4">
        <v>45796.834131944437</v>
      </c>
      <c r="I10255" t="b">
        <v>0</v>
      </c>
      <c r="J10255" t="b">
        <v>1</v>
      </c>
      <c r="K10255" t="s">
        <v>24</v>
      </c>
      <c r="L10255" t="s">
        <v>36</v>
      </c>
      <c r="N10255">
        <v>29.5</v>
      </c>
      <c r="O10255" t="s">
        <v>7463</v>
      </c>
      <c r="P10255" t="s">
        <v>702</v>
      </c>
    </row>
    <row r="10256" spans="1:16" x14ac:dyDescent="0.25">
      <c r="A10256" t="s">
        <v>0</v>
      </c>
      <c r="B10256" t="s">
        <v>13410</v>
      </c>
      <c r="C10256" t="s">
        <v>87</v>
      </c>
      <c r="D10256" t="s">
        <v>3828</v>
      </c>
      <c r="E10256" t="s">
        <v>20</v>
      </c>
      <c r="F10256" t="b">
        <v>0</v>
      </c>
      <c r="G10256" t="s">
        <v>30</v>
      </c>
      <c r="H10256" s="4">
        <v>45796.834131944437</v>
      </c>
      <c r="I10256" t="b">
        <v>0</v>
      </c>
      <c r="J10256" t="b">
        <v>1</v>
      </c>
      <c r="K10256" t="s">
        <v>24</v>
      </c>
      <c r="L10256" t="s">
        <v>36</v>
      </c>
      <c r="N10256">
        <v>29.5</v>
      </c>
      <c r="O10256" t="s">
        <v>7463</v>
      </c>
      <c r="P10256" t="s">
        <v>702</v>
      </c>
    </row>
    <row r="10257" spans="1:16" x14ac:dyDescent="0.25">
      <c r="A10257" t="s">
        <v>2</v>
      </c>
      <c r="B10257" t="s">
        <v>2</v>
      </c>
      <c r="C10257" t="s">
        <v>13411</v>
      </c>
      <c r="D10257" t="s">
        <v>3972</v>
      </c>
      <c r="E10257" t="s">
        <v>20</v>
      </c>
      <c r="F10257" t="b">
        <v>0</v>
      </c>
      <c r="G10257" t="s">
        <v>27</v>
      </c>
      <c r="H10257" s="4">
        <v>45796.83457175926</v>
      </c>
      <c r="I10257" t="b">
        <v>0</v>
      </c>
      <c r="J10257" t="b">
        <v>1</v>
      </c>
      <c r="K10257" t="s">
        <v>24</v>
      </c>
      <c r="L10257" t="s">
        <v>22</v>
      </c>
      <c r="M10257">
        <v>130000</v>
      </c>
      <c r="O10257" t="s">
        <v>13412</v>
      </c>
      <c r="P10257" t="s">
        <v>582</v>
      </c>
    </row>
    <row r="10258" spans="1:16" x14ac:dyDescent="0.25">
      <c r="A10258" t="s">
        <v>0</v>
      </c>
      <c r="B10258" t="s">
        <v>0</v>
      </c>
      <c r="C10258" t="s">
        <v>13413</v>
      </c>
      <c r="D10258" t="s">
        <v>2298</v>
      </c>
      <c r="E10258" t="s">
        <v>20</v>
      </c>
      <c r="F10258" t="b">
        <v>0</v>
      </c>
      <c r="G10258" t="s">
        <v>30</v>
      </c>
      <c r="H10258" s="4">
        <v>45796.875763888893</v>
      </c>
      <c r="I10258" t="b">
        <v>0</v>
      </c>
      <c r="J10258" t="b">
        <v>1</v>
      </c>
      <c r="K10258" t="s">
        <v>24</v>
      </c>
      <c r="L10258" t="s">
        <v>22</v>
      </c>
      <c r="M10258">
        <v>80000</v>
      </c>
      <c r="O10258" t="s">
        <v>13414</v>
      </c>
      <c r="P10258" t="s">
        <v>13415</v>
      </c>
    </row>
    <row r="10259" spans="1:16" x14ac:dyDescent="0.25">
      <c r="A10259" t="s">
        <v>139</v>
      </c>
      <c r="B10259" t="s">
        <v>277</v>
      </c>
      <c r="C10259" t="s">
        <v>825</v>
      </c>
      <c r="D10259" t="s">
        <v>3972</v>
      </c>
      <c r="E10259" t="s">
        <v>20</v>
      </c>
      <c r="F10259" t="b">
        <v>0</v>
      </c>
      <c r="G10259" t="s">
        <v>30</v>
      </c>
      <c r="H10259" s="4">
        <v>45796.875775462962</v>
      </c>
      <c r="I10259" t="b">
        <v>0</v>
      </c>
      <c r="J10259" t="b">
        <v>1</v>
      </c>
      <c r="K10259" t="s">
        <v>24</v>
      </c>
      <c r="L10259" t="s">
        <v>22</v>
      </c>
      <c r="M10259">
        <v>79500</v>
      </c>
      <c r="O10259" t="s">
        <v>13416</v>
      </c>
      <c r="P10259" t="s">
        <v>13417</v>
      </c>
    </row>
    <row r="10260" spans="1:16" x14ac:dyDescent="0.25">
      <c r="A10260" t="s">
        <v>0</v>
      </c>
      <c r="B10260" t="s">
        <v>214</v>
      </c>
      <c r="C10260" t="s">
        <v>1008</v>
      </c>
      <c r="D10260" t="s">
        <v>3972</v>
      </c>
      <c r="E10260" t="s">
        <v>20</v>
      </c>
      <c r="F10260" t="b">
        <v>0</v>
      </c>
      <c r="G10260" t="s">
        <v>52</v>
      </c>
      <c r="H10260" s="4">
        <v>45796.87605324074</v>
      </c>
      <c r="I10260" t="b">
        <v>0</v>
      </c>
      <c r="J10260" t="b">
        <v>0</v>
      </c>
      <c r="K10260" t="s">
        <v>24</v>
      </c>
      <c r="L10260" t="s">
        <v>22</v>
      </c>
      <c r="M10260">
        <v>100000</v>
      </c>
      <c r="O10260" t="s">
        <v>2117</v>
      </c>
      <c r="P10260" t="s">
        <v>671</v>
      </c>
    </row>
    <row r="10261" spans="1:16" x14ac:dyDescent="0.25">
      <c r="A10261" t="s">
        <v>139</v>
      </c>
      <c r="B10261" t="s">
        <v>1811</v>
      </c>
      <c r="C10261" t="s">
        <v>192</v>
      </c>
      <c r="D10261" t="s">
        <v>3972</v>
      </c>
      <c r="E10261" t="s">
        <v>51</v>
      </c>
      <c r="F10261" t="b">
        <v>0</v>
      </c>
      <c r="G10261" t="s">
        <v>52</v>
      </c>
      <c r="H10261" s="4">
        <v>45796.876064814824</v>
      </c>
      <c r="I10261" t="b">
        <v>0</v>
      </c>
      <c r="J10261" t="b">
        <v>0</v>
      </c>
      <c r="K10261" t="s">
        <v>24</v>
      </c>
      <c r="L10261" t="s">
        <v>22</v>
      </c>
      <c r="M10261">
        <v>68500</v>
      </c>
      <c r="O10261" t="s">
        <v>1524</v>
      </c>
      <c r="P10261" t="s">
        <v>1374</v>
      </c>
    </row>
    <row r="10262" spans="1:16" x14ac:dyDescent="0.25">
      <c r="A10262" t="s">
        <v>0</v>
      </c>
      <c r="B10262" t="s">
        <v>13418</v>
      </c>
      <c r="C10262" t="s">
        <v>140</v>
      </c>
      <c r="D10262" t="s">
        <v>3972</v>
      </c>
      <c r="E10262" t="s">
        <v>51</v>
      </c>
      <c r="F10262" t="b">
        <v>0</v>
      </c>
      <c r="G10262" t="s">
        <v>35</v>
      </c>
      <c r="H10262" s="4">
        <v>45796.876446759263</v>
      </c>
      <c r="I10262" t="b">
        <v>1</v>
      </c>
      <c r="J10262" t="b">
        <v>1</v>
      </c>
      <c r="K10262" t="s">
        <v>24</v>
      </c>
      <c r="L10262" t="s">
        <v>36</v>
      </c>
      <c r="N10262">
        <v>37.5</v>
      </c>
      <c r="O10262" t="s">
        <v>719</v>
      </c>
      <c r="P10262" t="s">
        <v>3585</v>
      </c>
    </row>
    <row r="10263" spans="1:16" x14ac:dyDescent="0.25">
      <c r="A10263" t="s">
        <v>2</v>
      </c>
      <c r="B10263" t="s">
        <v>13419</v>
      </c>
      <c r="C10263" t="s">
        <v>82</v>
      </c>
      <c r="D10263" t="s">
        <v>3972</v>
      </c>
      <c r="E10263" t="s">
        <v>51</v>
      </c>
      <c r="F10263" t="b">
        <v>0</v>
      </c>
      <c r="G10263" t="s">
        <v>41</v>
      </c>
      <c r="H10263" s="4">
        <v>45796.877210648148</v>
      </c>
      <c r="I10263" t="b">
        <v>1</v>
      </c>
      <c r="J10263" t="b">
        <v>0</v>
      </c>
      <c r="K10263" t="s">
        <v>24</v>
      </c>
      <c r="L10263" t="s">
        <v>36</v>
      </c>
      <c r="N10263">
        <v>49</v>
      </c>
      <c r="O10263" t="s">
        <v>396</v>
      </c>
      <c r="P10263" t="s">
        <v>13420</v>
      </c>
    </row>
    <row r="10264" spans="1:16" x14ac:dyDescent="0.25">
      <c r="A10264" t="s">
        <v>0</v>
      </c>
      <c r="B10264" t="s">
        <v>13421</v>
      </c>
      <c r="C10264" t="s">
        <v>158</v>
      </c>
      <c r="D10264" t="s">
        <v>4909</v>
      </c>
      <c r="E10264" t="s">
        <v>20</v>
      </c>
      <c r="F10264" t="b">
        <v>0</v>
      </c>
      <c r="G10264" t="s">
        <v>158</v>
      </c>
      <c r="H10264" s="4">
        <v>45796.878923611112</v>
      </c>
      <c r="I10264" t="b">
        <v>0</v>
      </c>
      <c r="J10264" t="b">
        <v>0</v>
      </c>
      <c r="K10264" t="s">
        <v>158</v>
      </c>
      <c r="L10264" t="s">
        <v>22</v>
      </c>
      <c r="M10264">
        <v>42399.5</v>
      </c>
      <c r="O10264" t="s">
        <v>1964</v>
      </c>
      <c r="P10264" t="s">
        <v>13422</v>
      </c>
    </row>
    <row r="10265" spans="1:16" x14ac:dyDescent="0.25">
      <c r="A10265" t="s">
        <v>2</v>
      </c>
      <c r="B10265" t="s">
        <v>13423</v>
      </c>
      <c r="C10265" t="s">
        <v>82</v>
      </c>
      <c r="D10265" t="s">
        <v>3828</v>
      </c>
      <c r="E10265" t="s">
        <v>51</v>
      </c>
      <c r="F10265" t="b">
        <v>0</v>
      </c>
      <c r="G10265" t="s">
        <v>35</v>
      </c>
      <c r="H10265" s="4">
        <v>45796.919189814813</v>
      </c>
      <c r="I10265" t="b">
        <v>1</v>
      </c>
      <c r="J10265" t="b">
        <v>0</v>
      </c>
      <c r="K10265" t="s">
        <v>24</v>
      </c>
      <c r="L10265" t="s">
        <v>36</v>
      </c>
      <c r="N10265">
        <v>49</v>
      </c>
      <c r="O10265" t="s">
        <v>3222</v>
      </c>
      <c r="P10265" t="s">
        <v>13420</v>
      </c>
    </row>
    <row r="10266" spans="1:16" x14ac:dyDescent="0.25">
      <c r="A10266" t="s">
        <v>0</v>
      </c>
      <c r="B10266" t="s">
        <v>1821</v>
      </c>
      <c r="C10266" t="s">
        <v>4749</v>
      </c>
      <c r="D10266" t="s">
        <v>3972</v>
      </c>
      <c r="E10266" t="s">
        <v>51</v>
      </c>
      <c r="F10266" t="b">
        <v>0</v>
      </c>
      <c r="G10266" t="s">
        <v>41</v>
      </c>
      <c r="H10266" s="4">
        <v>45796.959652777783</v>
      </c>
      <c r="I10266" t="b">
        <v>0</v>
      </c>
      <c r="J10266" t="b">
        <v>0</v>
      </c>
      <c r="K10266" t="s">
        <v>24</v>
      </c>
      <c r="L10266" t="s">
        <v>36</v>
      </c>
      <c r="N10266">
        <v>35.5</v>
      </c>
      <c r="O10266" t="s">
        <v>8221</v>
      </c>
      <c r="P10266" t="s">
        <v>8222</v>
      </c>
    </row>
    <row r="10267" spans="1:16" x14ac:dyDescent="0.25">
      <c r="A10267" t="s">
        <v>2</v>
      </c>
      <c r="B10267" t="s">
        <v>13424</v>
      </c>
      <c r="C10267" t="s">
        <v>192</v>
      </c>
      <c r="D10267" t="s">
        <v>3600</v>
      </c>
      <c r="E10267" t="s">
        <v>51</v>
      </c>
      <c r="F10267" t="b">
        <v>0</v>
      </c>
      <c r="G10267" t="s">
        <v>27</v>
      </c>
      <c r="H10267" s="4">
        <v>45796.960057870368</v>
      </c>
      <c r="I10267" t="b">
        <v>1</v>
      </c>
      <c r="J10267" t="b">
        <v>0</v>
      </c>
      <c r="K10267" t="s">
        <v>24</v>
      </c>
      <c r="L10267" t="s">
        <v>36</v>
      </c>
      <c r="N10267">
        <v>62.5</v>
      </c>
      <c r="O10267" t="s">
        <v>12289</v>
      </c>
      <c r="P10267" t="s">
        <v>13425</v>
      </c>
    </row>
    <row r="10268" spans="1:16" x14ac:dyDescent="0.25">
      <c r="A10268" t="s">
        <v>25</v>
      </c>
      <c r="B10268" t="s">
        <v>25</v>
      </c>
      <c r="C10268" t="s">
        <v>985</v>
      </c>
      <c r="D10268" t="s">
        <v>4013</v>
      </c>
      <c r="E10268" t="s">
        <v>20</v>
      </c>
      <c r="F10268" t="b">
        <v>0</v>
      </c>
      <c r="G10268" t="s">
        <v>27</v>
      </c>
      <c r="H10268" s="4">
        <v>45797.000104166669</v>
      </c>
      <c r="I10268" t="b">
        <v>0</v>
      </c>
      <c r="J10268" t="b">
        <v>0</v>
      </c>
      <c r="K10268" t="s">
        <v>24</v>
      </c>
      <c r="L10268" t="s">
        <v>22</v>
      </c>
      <c r="M10268">
        <v>65000</v>
      </c>
      <c r="O10268" t="s">
        <v>13426</v>
      </c>
      <c r="P10268" t="s">
        <v>10103</v>
      </c>
    </row>
    <row r="10269" spans="1:16" x14ac:dyDescent="0.25">
      <c r="A10269" t="s">
        <v>2</v>
      </c>
      <c r="B10269" t="s">
        <v>13427</v>
      </c>
      <c r="C10269" t="s">
        <v>2735</v>
      </c>
      <c r="D10269" t="s">
        <v>5534</v>
      </c>
      <c r="E10269" t="s">
        <v>20</v>
      </c>
      <c r="F10269" t="b">
        <v>0</v>
      </c>
      <c r="G10269" t="s">
        <v>27</v>
      </c>
      <c r="H10269" s="4">
        <v>45797.001712962963</v>
      </c>
      <c r="I10269" t="b">
        <v>0</v>
      </c>
      <c r="J10269" t="b">
        <v>1</v>
      </c>
      <c r="K10269" t="s">
        <v>24</v>
      </c>
      <c r="L10269" t="s">
        <v>22</v>
      </c>
      <c r="M10269">
        <v>108267</v>
      </c>
      <c r="O10269" t="s">
        <v>802</v>
      </c>
      <c r="P10269" t="s">
        <v>13428</v>
      </c>
    </row>
    <row r="10270" spans="1:16" x14ac:dyDescent="0.25">
      <c r="A10270" t="s">
        <v>2</v>
      </c>
      <c r="B10270" t="s">
        <v>13429</v>
      </c>
      <c r="C10270" t="s">
        <v>939</v>
      </c>
      <c r="D10270" t="s">
        <v>4909</v>
      </c>
      <c r="E10270" t="s">
        <v>20</v>
      </c>
      <c r="F10270" t="b">
        <v>0</v>
      </c>
      <c r="G10270" t="s">
        <v>158</v>
      </c>
      <c r="H10270" s="4">
        <v>45797.004189814812</v>
      </c>
      <c r="I10270" t="b">
        <v>0</v>
      </c>
      <c r="J10270" t="b">
        <v>0</v>
      </c>
      <c r="K10270" t="s">
        <v>158</v>
      </c>
      <c r="L10270" t="s">
        <v>22</v>
      </c>
      <c r="M10270">
        <v>40000</v>
      </c>
      <c r="O10270" t="s">
        <v>2768</v>
      </c>
      <c r="P10270" t="s">
        <v>13430</v>
      </c>
    </row>
    <row r="10271" spans="1:16" x14ac:dyDescent="0.25">
      <c r="A10271" t="s">
        <v>2</v>
      </c>
      <c r="B10271" t="s">
        <v>2</v>
      </c>
      <c r="C10271" t="s">
        <v>13431</v>
      </c>
      <c r="D10271" t="s">
        <v>4013</v>
      </c>
      <c r="E10271" t="s">
        <v>20</v>
      </c>
      <c r="F10271" t="b">
        <v>0</v>
      </c>
      <c r="G10271" t="s">
        <v>23</v>
      </c>
      <c r="H10271" s="4">
        <v>45797.00608796296</v>
      </c>
      <c r="I10271" t="b">
        <v>0</v>
      </c>
      <c r="J10271" t="b">
        <v>1</v>
      </c>
      <c r="K10271" t="s">
        <v>24</v>
      </c>
      <c r="L10271" t="s">
        <v>22</v>
      </c>
      <c r="M10271">
        <v>99500</v>
      </c>
      <c r="O10271" t="s">
        <v>318</v>
      </c>
      <c r="P10271" t="s">
        <v>1766</v>
      </c>
    </row>
    <row r="10272" spans="1:16" x14ac:dyDescent="0.25">
      <c r="A10272" t="s">
        <v>40</v>
      </c>
      <c r="B10272" t="s">
        <v>13432</v>
      </c>
      <c r="C10272" t="s">
        <v>628</v>
      </c>
      <c r="D10272" t="s">
        <v>3828</v>
      </c>
      <c r="E10272" t="s">
        <v>20</v>
      </c>
      <c r="F10272" t="b">
        <v>0</v>
      </c>
      <c r="G10272" t="s">
        <v>23</v>
      </c>
      <c r="H10272" s="4">
        <v>45797.00608796296</v>
      </c>
      <c r="I10272" t="b">
        <v>1</v>
      </c>
      <c r="J10272" t="b">
        <v>0</v>
      </c>
      <c r="K10272" t="s">
        <v>24</v>
      </c>
      <c r="L10272" t="s">
        <v>22</v>
      </c>
      <c r="M10272">
        <v>122500</v>
      </c>
      <c r="O10272" t="s">
        <v>7748</v>
      </c>
      <c r="P10272" t="s">
        <v>13433</v>
      </c>
    </row>
    <row r="10273" spans="1:16" x14ac:dyDescent="0.25">
      <c r="A10273" t="s">
        <v>0</v>
      </c>
      <c r="B10273" t="s">
        <v>545</v>
      </c>
      <c r="C10273" t="s">
        <v>622</v>
      </c>
      <c r="D10273" t="s">
        <v>3828</v>
      </c>
      <c r="E10273" t="s">
        <v>20</v>
      </c>
      <c r="F10273" t="b">
        <v>0</v>
      </c>
      <c r="G10273" t="s">
        <v>35</v>
      </c>
      <c r="H10273" s="4">
        <v>45797.083865740737</v>
      </c>
      <c r="I10273" t="b">
        <v>0</v>
      </c>
      <c r="J10273" t="b">
        <v>1</v>
      </c>
      <c r="K10273" t="s">
        <v>24</v>
      </c>
      <c r="L10273" t="s">
        <v>22</v>
      </c>
      <c r="M10273">
        <v>98000</v>
      </c>
      <c r="O10273" t="s">
        <v>13434</v>
      </c>
      <c r="P10273" t="s">
        <v>13435</v>
      </c>
    </row>
    <row r="10274" spans="1:16" x14ac:dyDescent="0.25">
      <c r="A10274" t="s">
        <v>2</v>
      </c>
      <c r="B10274" t="s">
        <v>13436</v>
      </c>
      <c r="C10274" t="s">
        <v>39</v>
      </c>
      <c r="D10274" t="s">
        <v>2208</v>
      </c>
      <c r="E10274" t="s">
        <v>20</v>
      </c>
      <c r="F10274" t="b">
        <v>1</v>
      </c>
      <c r="G10274" t="s">
        <v>52</v>
      </c>
      <c r="H10274" s="4">
        <v>45797.128229166658</v>
      </c>
      <c r="I10274" t="b">
        <v>0</v>
      </c>
      <c r="J10274" t="b">
        <v>1</v>
      </c>
      <c r="K10274" t="s">
        <v>24</v>
      </c>
      <c r="L10274" t="s">
        <v>22</v>
      </c>
      <c r="M10274">
        <v>113119.5</v>
      </c>
      <c r="O10274" t="s">
        <v>13437</v>
      </c>
      <c r="P10274" t="s">
        <v>13438</v>
      </c>
    </row>
    <row r="10275" spans="1:16" x14ac:dyDescent="0.25">
      <c r="A10275" t="s">
        <v>25</v>
      </c>
      <c r="B10275" t="s">
        <v>13439</v>
      </c>
      <c r="C10275" t="s">
        <v>372</v>
      </c>
      <c r="D10275" t="s">
        <v>3600</v>
      </c>
      <c r="E10275" t="s">
        <v>20</v>
      </c>
      <c r="F10275" t="b">
        <v>0</v>
      </c>
      <c r="G10275" t="s">
        <v>27</v>
      </c>
      <c r="H10275" s="4">
        <v>45797.250034722223</v>
      </c>
      <c r="I10275" t="b">
        <v>1</v>
      </c>
      <c r="J10275" t="b">
        <v>0</v>
      </c>
      <c r="K10275" t="s">
        <v>24</v>
      </c>
      <c r="L10275" t="s">
        <v>22</v>
      </c>
      <c r="M10275">
        <v>125000</v>
      </c>
      <c r="O10275" t="s">
        <v>2935</v>
      </c>
      <c r="P10275" t="s">
        <v>3157</v>
      </c>
    </row>
    <row r="10276" spans="1:16" x14ac:dyDescent="0.25">
      <c r="A10276" t="s">
        <v>0</v>
      </c>
      <c r="B10276" t="s">
        <v>0</v>
      </c>
      <c r="C10276" t="s">
        <v>3578</v>
      </c>
      <c r="D10276" t="s">
        <v>3828</v>
      </c>
      <c r="E10276" t="s">
        <v>20</v>
      </c>
      <c r="F10276" t="b">
        <v>0</v>
      </c>
      <c r="G10276" t="s">
        <v>27</v>
      </c>
      <c r="H10276" s="4">
        <v>45797.250069444453</v>
      </c>
      <c r="I10276" t="b">
        <v>0</v>
      </c>
      <c r="J10276" t="b">
        <v>0</v>
      </c>
      <c r="K10276" t="s">
        <v>24</v>
      </c>
      <c r="L10276" t="s">
        <v>22</v>
      </c>
      <c r="M10276">
        <v>95000</v>
      </c>
      <c r="O10276" t="s">
        <v>13440</v>
      </c>
      <c r="P10276" t="s">
        <v>1303</v>
      </c>
    </row>
    <row r="10277" spans="1:16" x14ac:dyDescent="0.25">
      <c r="A10277" t="s">
        <v>0</v>
      </c>
      <c r="B10277" t="s">
        <v>3466</v>
      </c>
      <c r="C10277" t="s">
        <v>823</v>
      </c>
      <c r="D10277" t="s">
        <v>3969</v>
      </c>
      <c r="E10277" t="s">
        <v>20</v>
      </c>
      <c r="F10277" t="b">
        <v>0</v>
      </c>
      <c r="G10277" t="s">
        <v>41</v>
      </c>
      <c r="H10277" s="4">
        <v>45797.250243055547</v>
      </c>
      <c r="I10277" t="b">
        <v>0</v>
      </c>
      <c r="J10277" t="b">
        <v>0</v>
      </c>
      <c r="K10277" t="s">
        <v>24</v>
      </c>
      <c r="L10277" t="s">
        <v>22</v>
      </c>
      <c r="M10277">
        <v>100000</v>
      </c>
      <c r="O10277" t="s">
        <v>652</v>
      </c>
      <c r="P10277" t="s">
        <v>13441</v>
      </c>
    </row>
    <row r="10278" spans="1:16" x14ac:dyDescent="0.25">
      <c r="A10278" t="s">
        <v>0</v>
      </c>
      <c r="B10278" t="s">
        <v>0</v>
      </c>
      <c r="C10278" t="s">
        <v>2312</v>
      </c>
      <c r="D10278" t="s">
        <v>3383</v>
      </c>
      <c r="E10278" t="s">
        <v>20</v>
      </c>
      <c r="F10278" t="b">
        <v>0</v>
      </c>
      <c r="G10278" t="s">
        <v>41</v>
      </c>
      <c r="H10278" s="4">
        <v>45797.250243055547</v>
      </c>
      <c r="I10278" t="b">
        <v>1</v>
      </c>
      <c r="J10278" t="b">
        <v>0</v>
      </c>
      <c r="K10278" t="s">
        <v>24</v>
      </c>
      <c r="L10278" t="s">
        <v>36</v>
      </c>
      <c r="N10278">
        <v>21</v>
      </c>
      <c r="O10278" t="s">
        <v>13442</v>
      </c>
      <c r="P10278" t="s">
        <v>204</v>
      </c>
    </row>
    <row r="10279" spans="1:16" x14ac:dyDescent="0.25">
      <c r="A10279" t="s">
        <v>139</v>
      </c>
      <c r="B10279" t="s">
        <v>13443</v>
      </c>
      <c r="C10279" t="s">
        <v>465</v>
      </c>
      <c r="D10279" t="s">
        <v>2208</v>
      </c>
      <c r="E10279" t="s">
        <v>20</v>
      </c>
      <c r="F10279" t="b">
        <v>0</v>
      </c>
      <c r="G10279" t="s">
        <v>41</v>
      </c>
      <c r="H10279" s="4">
        <v>45797.250324074077</v>
      </c>
      <c r="I10279" t="b">
        <v>0</v>
      </c>
      <c r="J10279" t="b">
        <v>1</v>
      </c>
      <c r="K10279" t="s">
        <v>24</v>
      </c>
      <c r="L10279" t="s">
        <v>22</v>
      </c>
      <c r="M10279">
        <v>88176.5</v>
      </c>
      <c r="O10279" t="s">
        <v>113</v>
      </c>
      <c r="P10279" t="s">
        <v>3825</v>
      </c>
    </row>
    <row r="10280" spans="1:16" x14ac:dyDescent="0.25">
      <c r="A10280" t="s">
        <v>0</v>
      </c>
      <c r="B10280" t="s">
        <v>13444</v>
      </c>
      <c r="C10280" t="s">
        <v>33</v>
      </c>
      <c r="D10280" t="s">
        <v>3828</v>
      </c>
      <c r="E10280" t="s">
        <v>20</v>
      </c>
      <c r="F10280" t="b">
        <v>0</v>
      </c>
      <c r="G10280" t="s">
        <v>35</v>
      </c>
      <c r="H10280" s="4">
        <v>45797.250358796293</v>
      </c>
      <c r="I10280" t="b">
        <v>0</v>
      </c>
      <c r="J10280" t="b">
        <v>1</v>
      </c>
      <c r="K10280" t="s">
        <v>24</v>
      </c>
      <c r="L10280" t="s">
        <v>22</v>
      </c>
      <c r="M10280">
        <v>99060</v>
      </c>
      <c r="O10280" t="s">
        <v>3067</v>
      </c>
      <c r="P10280" t="s">
        <v>204</v>
      </c>
    </row>
    <row r="10281" spans="1:16" x14ac:dyDescent="0.25">
      <c r="A10281" t="s">
        <v>1</v>
      </c>
      <c r="B10281" t="s">
        <v>2601</v>
      </c>
      <c r="C10281" t="s">
        <v>82</v>
      </c>
      <c r="D10281" t="s">
        <v>3828</v>
      </c>
      <c r="E10281" t="s">
        <v>20</v>
      </c>
      <c r="F10281" t="b">
        <v>0</v>
      </c>
      <c r="G10281" t="s">
        <v>27</v>
      </c>
      <c r="H10281" s="4">
        <v>45797.250868055547</v>
      </c>
      <c r="I10281" t="b">
        <v>0</v>
      </c>
      <c r="J10281" t="b">
        <v>1</v>
      </c>
      <c r="K10281" t="s">
        <v>24</v>
      </c>
      <c r="L10281" t="s">
        <v>22</v>
      </c>
      <c r="M10281">
        <v>176000</v>
      </c>
      <c r="O10281" t="s">
        <v>4780</v>
      </c>
      <c r="P10281" t="s">
        <v>603</v>
      </c>
    </row>
    <row r="10282" spans="1:16" x14ac:dyDescent="0.25">
      <c r="A10282" t="s">
        <v>2</v>
      </c>
      <c r="B10282" t="s">
        <v>6304</v>
      </c>
      <c r="C10282" t="s">
        <v>82</v>
      </c>
      <c r="D10282" t="s">
        <v>3828</v>
      </c>
      <c r="E10282" t="s">
        <v>20</v>
      </c>
      <c r="F10282" t="b">
        <v>0</v>
      </c>
      <c r="G10282" t="s">
        <v>27</v>
      </c>
      <c r="H10282" s="4">
        <v>45797.251689814817</v>
      </c>
      <c r="I10282" t="b">
        <v>1</v>
      </c>
      <c r="J10282" t="b">
        <v>1</v>
      </c>
      <c r="K10282" t="s">
        <v>24</v>
      </c>
      <c r="L10282" t="s">
        <v>22</v>
      </c>
      <c r="M10282">
        <v>162500</v>
      </c>
      <c r="O10282" t="s">
        <v>580</v>
      </c>
      <c r="P10282" t="s">
        <v>6305</v>
      </c>
    </row>
    <row r="10283" spans="1:16" x14ac:dyDescent="0.25">
      <c r="A10283" t="s">
        <v>2</v>
      </c>
      <c r="B10283" t="s">
        <v>6394</v>
      </c>
      <c r="C10283" t="s">
        <v>2152</v>
      </c>
      <c r="D10283" t="s">
        <v>3828</v>
      </c>
      <c r="E10283" t="s">
        <v>20</v>
      </c>
      <c r="F10283" t="b">
        <v>0</v>
      </c>
      <c r="G10283" t="s">
        <v>52</v>
      </c>
      <c r="H10283" s="4">
        <v>45797.25309027778</v>
      </c>
      <c r="I10283" t="b">
        <v>0</v>
      </c>
      <c r="J10283" t="b">
        <v>0</v>
      </c>
      <c r="K10283" t="s">
        <v>24</v>
      </c>
      <c r="L10283" t="s">
        <v>22</v>
      </c>
      <c r="M10283">
        <v>100000</v>
      </c>
      <c r="O10283" t="s">
        <v>1541</v>
      </c>
      <c r="P10283" t="s">
        <v>3803</v>
      </c>
    </row>
    <row r="10284" spans="1:16" x14ac:dyDescent="0.25">
      <c r="A10284" t="s">
        <v>2</v>
      </c>
      <c r="B10284" t="s">
        <v>13445</v>
      </c>
      <c r="C10284" t="s">
        <v>13446</v>
      </c>
      <c r="D10284" t="s">
        <v>3969</v>
      </c>
      <c r="E10284" t="s">
        <v>20</v>
      </c>
      <c r="F10284" t="b">
        <v>0</v>
      </c>
      <c r="G10284" t="s">
        <v>52</v>
      </c>
      <c r="H10284" s="4">
        <v>45797.25309027778</v>
      </c>
      <c r="I10284" t="b">
        <v>0</v>
      </c>
      <c r="J10284" t="b">
        <v>0</v>
      </c>
      <c r="K10284" t="s">
        <v>24</v>
      </c>
      <c r="L10284" t="s">
        <v>22</v>
      </c>
      <c r="M10284">
        <v>92500</v>
      </c>
      <c r="O10284" t="s">
        <v>13447</v>
      </c>
      <c r="P10284" t="s">
        <v>13448</v>
      </c>
    </row>
    <row r="10285" spans="1:16" x14ac:dyDescent="0.25">
      <c r="A10285" t="s">
        <v>2</v>
      </c>
      <c r="B10285" t="s">
        <v>12804</v>
      </c>
      <c r="C10285" t="s">
        <v>39</v>
      </c>
      <c r="D10285" t="s">
        <v>7433</v>
      </c>
      <c r="E10285" t="s">
        <v>20</v>
      </c>
      <c r="F10285" t="b">
        <v>1</v>
      </c>
      <c r="G10285" t="s">
        <v>1197</v>
      </c>
      <c r="H10285" s="4">
        <v>45797.253437500003</v>
      </c>
      <c r="I10285" t="b">
        <v>0</v>
      </c>
      <c r="J10285" t="b">
        <v>0</v>
      </c>
      <c r="K10285" t="s">
        <v>1197</v>
      </c>
      <c r="L10285" t="s">
        <v>22</v>
      </c>
      <c r="M10285">
        <v>115000</v>
      </c>
      <c r="O10285" t="s">
        <v>13449</v>
      </c>
      <c r="P10285" t="s">
        <v>13450</v>
      </c>
    </row>
    <row r="10286" spans="1:16" x14ac:dyDescent="0.25">
      <c r="A10286" t="s">
        <v>19</v>
      </c>
      <c r="B10286" t="s">
        <v>3763</v>
      </c>
      <c r="C10286" t="s">
        <v>39</v>
      </c>
      <c r="D10286" t="s">
        <v>4013</v>
      </c>
      <c r="E10286" t="s">
        <v>20</v>
      </c>
      <c r="F10286" t="b">
        <v>1</v>
      </c>
      <c r="G10286" t="s">
        <v>588</v>
      </c>
      <c r="H10286" s="4">
        <v>45797.276006944441</v>
      </c>
      <c r="I10286" t="b">
        <v>0</v>
      </c>
      <c r="J10286" t="b">
        <v>1</v>
      </c>
      <c r="K10286" t="s">
        <v>588</v>
      </c>
      <c r="L10286" t="s">
        <v>22</v>
      </c>
      <c r="M10286">
        <v>165000</v>
      </c>
      <c r="O10286" t="s">
        <v>2066</v>
      </c>
      <c r="P10286" t="s">
        <v>3764</v>
      </c>
    </row>
    <row r="10287" spans="1:16" x14ac:dyDescent="0.25">
      <c r="A10287" t="s">
        <v>2</v>
      </c>
      <c r="B10287" t="s">
        <v>13451</v>
      </c>
      <c r="C10287" t="s">
        <v>179</v>
      </c>
      <c r="D10287" t="s">
        <v>9676</v>
      </c>
      <c r="E10287" t="s">
        <v>20</v>
      </c>
      <c r="F10287" t="b">
        <v>0</v>
      </c>
      <c r="G10287" t="s">
        <v>27</v>
      </c>
      <c r="H10287" s="4">
        <v>45797.293020833327</v>
      </c>
      <c r="I10287" t="b">
        <v>0</v>
      </c>
      <c r="J10287" t="b">
        <v>1</v>
      </c>
      <c r="K10287" t="s">
        <v>24</v>
      </c>
      <c r="L10287" t="s">
        <v>22</v>
      </c>
      <c r="M10287">
        <v>207000</v>
      </c>
      <c r="O10287" t="s">
        <v>59</v>
      </c>
      <c r="P10287" t="s">
        <v>137</v>
      </c>
    </row>
    <row r="10288" spans="1:16" x14ac:dyDescent="0.25">
      <c r="A10288" t="s">
        <v>2</v>
      </c>
      <c r="B10288" t="s">
        <v>13451</v>
      </c>
      <c r="C10288" t="s">
        <v>13452</v>
      </c>
      <c r="D10288" t="s">
        <v>9676</v>
      </c>
      <c r="E10288" t="s">
        <v>20</v>
      </c>
      <c r="F10288" t="b">
        <v>0</v>
      </c>
      <c r="G10288" t="s">
        <v>27</v>
      </c>
      <c r="H10288" s="4">
        <v>45797.293055555558</v>
      </c>
      <c r="I10288" t="b">
        <v>0</v>
      </c>
      <c r="J10288" t="b">
        <v>1</v>
      </c>
      <c r="K10288" t="s">
        <v>24</v>
      </c>
      <c r="L10288" t="s">
        <v>22</v>
      </c>
      <c r="M10288">
        <v>207000</v>
      </c>
      <c r="O10288" t="s">
        <v>59</v>
      </c>
      <c r="P10288" t="s">
        <v>137</v>
      </c>
    </row>
    <row r="10289" spans="1:16" x14ac:dyDescent="0.25">
      <c r="A10289" t="s">
        <v>2</v>
      </c>
      <c r="B10289" t="s">
        <v>13453</v>
      </c>
      <c r="C10289" t="s">
        <v>362</v>
      </c>
      <c r="D10289" t="s">
        <v>3828</v>
      </c>
      <c r="E10289" t="s">
        <v>20</v>
      </c>
      <c r="F10289" t="b">
        <v>0</v>
      </c>
      <c r="G10289" t="s">
        <v>27</v>
      </c>
      <c r="H10289" s="4">
        <v>45797.293182870373</v>
      </c>
      <c r="I10289" t="b">
        <v>0</v>
      </c>
      <c r="J10289" t="b">
        <v>1</v>
      </c>
      <c r="K10289" t="s">
        <v>24</v>
      </c>
      <c r="L10289" t="s">
        <v>36</v>
      </c>
      <c r="N10289">
        <v>61.375</v>
      </c>
      <c r="O10289" t="s">
        <v>2405</v>
      </c>
    </row>
    <row r="10290" spans="1:16" x14ac:dyDescent="0.25">
      <c r="A10290" t="s">
        <v>19</v>
      </c>
      <c r="B10290" t="s">
        <v>13454</v>
      </c>
      <c r="C10290" t="s">
        <v>192</v>
      </c>
      <c r="D10290" t="s">
        <v>3828</v>
      </c>
      <c r="E10290" t="s">
        <v>20</v>
      </c>
      <c r="F10290" t="b">
        <v>0</v>
      </c>
      <c r="G10290" t="s">
        <v>23</v>
      </c>
      <c r="H10290" s="4">
        <v>45797.293437499997</v>
      </c>
      <c r="I10290" t="b">
        <v>0</v>
      </c>
      <c r="J10290" t="b">
        <v>1</v>
      </c>
      <c r="K10290" t="s">
        <v>24</v>
      </c>
      <c r="L10290" t="s">
        <v>22</v>
      </c>
      <c r="M10290">
        <v>145000</v>
      </c>
      <c r="O10290" t="s">
        <v>999</v>
      </c>
      <c r="P10290" t="s">
        <v>1131</v>
      </c>
    </row>
    <row r="10291" spans="1:16" x14ac:dyDescent="0.25">
      <c r="A10291" t="s">
        <v>1</v>
      </c>
      <c r="B10291" t="s">
        <v>7432</v>
      </c>
      <c r="C10291" t="s">
        <v>39</v>
      </c>
      <c r="D10291" t="s">
        <v>7433</v>
      </c>
      <c r="E10291" t="s">
        <v>20</v>
      </c>
      <c r="F10291" t="b">
        <v>1</v>
      </c>
      <c r="G10291" t="s">
        <v>1833</v>
      </c>
      <c r="H10291" s="4">
        <v>45797.299421296288</v>
      </c>
      <c r="I10291" t="b">
        <v>1</v>
      </c>
      <c r="J10291" t="b">
        <v>0</v>
      </c>
      <c r="K10291" t="s">
        <v>1833</v>
      </c>
      <c r="L10291" t="s">
        <v>22</v>
      </c>
      <c r="M10291">
        <v>47500</v>
      </c>
      <c r="O10291" t="s">
        <v>1426</v>
      </c>
    </row>
    <row r="10292" spans="1:16" x14ac:dyDescent="0.25">
      <c r="A10292" t="s">
        <v>2</v>
      </c>
      <c r="B10292" t="s">
        <v>13455</v>
      </c>
      <c r="C10292" t="s">
        <v>1572</v>
      </c>
      <c r="D10292" t="s">
        <v>3956</v>
      </c>
      <c r="E10292" t="s">
        <v>20</v>
      </c>
      <c r="F10292" t="b">
        <v>0</v>
      </c>
      <c r="G10292" t="s">
        <v>27</v>
      </c>
      <c r="H10292" s="4">
        <v>45797.334837962961</v>
      </c>
      <c r="I10292" t="b">
        <v>1</v>
      </c>
      <c r="J10292" t="b">
        <v>1</v>
      </c>
      <c r="K10292" t="s">
        <v>24</v>
      </c>
      <c r="L10292" t="s">
        <v>36</v>
      </c>
      <c r="N10292">
        <v>46.060001373291023</v>
      </c>
      <c r="O10292" t="s">
        <v>4780</v>
      </c>
      <c r="P10292" t="s">
        <v>13456</v>
      </c>
    </row>
    <row r="10293" spans="1:16" x14ac:dyDescent="0.25">
      <c r="A10293" t="s">
        <v>2</v>
      </c>
      <c r="B10293" t="s">
        <v>13457</v>
      </c>
      <c r="C10293" t="s">
        <v>39</v>
      </c>
      <c r="D10293" t="s">
        <v>2208</v>
      </c>
      <c r="E10293" t="s">
        <v>20</v>
      </c>
      <c r="F10293" t="b">
        <v>1</v>
      </c>
      <c r="G10293" t="s">
        <v>27</v>
      </c>
      <c r="H10293" s="4">
        <v>45797.334861111107</v>
      </c>
      <c r="I10293" t="b">
        <v>0</v>
      </c>
      <c r="J10293" t="b">
        <v>1</v>
      </c>
      <c r="K10293" t="s">
        <v>24</v>
      </c>
      <c r="L10293" t="s">
        <v>22</v>
      </c>
      <c r="M10293">
        <v>170037.59375</v>
      </c>
      <c r="O10293" t="s">
        <v>3434</v>
      </c>
      <c r="P10293" t="s">
        <v>13458</v>
      </c>
    </row>
    <row r="10294" spans="1:16" x14ac:dyDescent="0.25">
      <c r="A10294" t="s">
        <v>139</v>
      </c>
      <c r="B10294" t="s">
        <v>13459</v>
      </c>
      <c r="C10294" t="s">
        <v>151</v>
      </c>
      <c r="D10294" t="s">
        <v>3972</v>
      </c>
      <c r="E10294" t="s">
        <v>20</v>
      </c>
      <c r="F10294" t="b">
        <v>0</v>
      </c>
      <c r="G10294" t="s">
        <v>30</v>
      </c>
      <c r="H10294" s="4">
        <v>45797.375659722216</v>
      </c>
      <c r="I10294" t="b">
        <v>0</v>
      </c>
      <c r="J10294" t="b">
        <v>1</v>
      </c>
      <c r="K10294" t="s">
        <v>24</v>
      </c>
      <c r="L10294" t="s">
        <v>22</v>
      </c>
      <c r="M10294">
        <v>136500</v>
      </c>
      <c r="O10294" t="s">
        <v>1691</v>
      </c>
    </row>
    <row r="10295" spans="1:16" x14ac:dyDescent="0.25">
      <c r="A10295" t="s">
        <v>139</v>
      </c>
      <c r="B10295" t="s">
        <v>3712</v>
      </c>
      <c r="C10295" t="s">
        <v>509</v>
      </c>
      <c r="D10295" t="s">
        <v>2208</v>
      </c>
      <c r="E10295" t="s">
        <v>20</v>
      </c>
      <c r="F10295" t="b">
        <v>0</v>
      </c>
      <c r="G10295" t="s">
        <v>35</v>
      </c>
      <c r="H10295" s="4">
        <v>45797.417048611111</v>
      </c>
      <c r="I10295" t="b">
        <v>1</v>
      </c>
      <c r="J10295" t="b">
        <v>0</v>
      </c>
      <c r="K10295" t="s">
        <v>24</v>
      </c>
      <c r="L10295" t="s">
        <v>36</v>
      </c>
      <c r="N10295">
        <v>52.5</v>
      </c>
      <c r="O10295" t="s">
        <v>6596</v>
      </c>
      <c r="P10295" t="s">
        <v>119</v>
      </c>
    </row>
    <row r="10296" spans="1:16" x14ac:dyDescent="0.25">
      <c r="A10296" t="s">
        <v>0</v>
      </c>
      <c r="B10296" t="s">
        <v>1225</v>
      </c>
      <c r="C10296" t="s">
        <v>1353</v>
      </c>
      <c r="D10296" t="s">
        <v>131</v>
      </c>
      <c r="E10296" t="s">
        <v>20</v>
      </c>
      <c r="F10296" t="b">
        <v>0</v>
      </c>
      <c r="G10296" t="s">
        <v>52</v>
      </c>
      <c r="H10296" s="4">
        <v>45797.500810185193</v>
      </c>
      <c r="I10296" t="b">
        <v>1</v>
      </c>
      <c r="J10296" t="b">
        <v>0</v>
      </c>
      <c r="K10296" t="s">
        <v>24</v>
      </c>
      <c r="L10296" t="s">
        <v>22</v>
      </c>
      <c r="M10296">
        <v>90000</v>
      </c>
      <c r="O10296" t="s">
        <v>131</v>
      </c>
      <c r="P10296" t="s">
        <v>13460</v>
      </c>
    </row>
    <row r="10297" spans="1:16" x14ac:dyDescent="0.25">
      <c r="A10297" t="s">
        <v>0</v>
      </c>
      <c r="B10297" t="s">
        <v>2148</v>
      </c>
      <c r="C10297" t="s">
        <v>1008</v>
      </c>
      <c r="D10297" t="s">
        <v>131</v>
      </c>
      <c r="E10297" t="s">
        <v>20</v>
      </c>
      <c r="F10297" t="b">
        <v>0</v>
      </c>
      <c r="G10297" t="s">
        <v>23</v>
      </c>
      <c r="H10297" s="4">
        <v>45797.501793981479</v>
      </c>
      <c r="I10297" t="b">
        <v>1</v>
      </c>
      <c r="J10297" t="b">
        <v>0</v>
      </c>
      <c r="K10297" t="s">
        <v>24</v>
      </c>
      <c r="L10297" t="s">
        <v>22</v>
      </c>
      <c r="M10297">
        <v>170000</v>
      </c>
      <c r="O10297" t="s">
        <v>131</v>
      </c>
    </row>
    <row r="10298" spans="1:16" x14ac:dyDescent="0.25">
      <c r="A10298" t="s">
        <v>2</v>
      </c>
      <c r="B10298" t="s">
        <v>4194</v>
      </c>
      <c r="C10298" t="s">
        <v>431</v>
      </c>
      <c r="D10298" t="s">
        <v>13461</v>
      </c>
      <c r="E10298" t="s">
        <v>20</v>
      </c>
      <c r="F10298" t="b">
        <v>0</v>
      </c>
      <c r="G10298" t="s">
        <v>35</v>
      </c>
      <c r="H10298" s="4">
        <v>45797.502233796287</v>
      </c>
      <c r="I10298" t="b">
        <v>1</v>
      </c>
      <c r="J10298" t="b">
        <v>1</v>
      </c>
      <c r="K10298" t="s">
        <v>24</v>
      </c>
      <c r="L10298" t="s">
        <v>22</v>
      </c>
      <c r="M10298">
        <v>125000</v>
      </c>
      <c r="O10298" t="s">
        <v>13462</v>
      </c>
      <c r="P10298" t="s">
        <v>13463</v>
      </c>
    </row>
    <row r="10299" spans="1:16" x14ac:dyDescent="0.25">
      <c r="A10299" t="s">
        <v>2</v>
      </c>
      <c r="B10299" t="s">
        <v>13464</v>
      </c>
      <c r="C10299" t="s">
        <v>142</v>
      </c>
      <c r="D10299" t="s">
        <v>3600</v>
      </c>
      <c r="E10299" t="s">
        <v>20</v>
      </c>
      <c r="F10299" t="b">
        <v>0</v>
      </c>
      <c r="G10299" t="s">
        <v>27</v>
      </c>
      <c r="H10299" s="4">
        <v>45797.542974537027</v>
      </c>
      <c r="I10299" t="b">
        <v>0</v>
      </c>
      <c r="J10299" t="b">
        <v>0</v>
      </c>
      <c r="K10299" t="s">
        <v>24</v>
      </c>
      <c r="L10299" t="s">
        <v>22</v>
      </c>
      <c r="M10299">
        <v>110000</v>
      </c>
      <c r="O10299" t="s">
        <v>2275</v>
      </c>
      <c r="P10299" t="s">
        <v>1108</v>
      </c>
    </row>
    <row r="10300" spans="1:16" x14ac:dyDescent="0.25">
      <c r="A10300" t="s">
        <v>2</v>
      </c>
      <c r="B10300" t="s">
        <v>9379</v>
      </c>
      <c r="C10300" t="s">
        <v>3318</v>
      </c>
      <c r="D10300" t="s">
        <v>3828</v>
      </c>
      <c r="E10300" t="s">
        <v>20</v>
      </c>
      <c r="F10300" t="b">
        <v>0</v>
      </c>
      <c r="G10300" t="s">
        <v>27</v>
      </c>
      <c r="H10300" s="4">
        <v>45797.543055555558</v>
      </c>
      <c r="I10300" t="b">
        <v>0</v>
      </c>
      <c r="J10300" t="b">
        <v>1</v>
      </c>
      <c r="K10300" t="s">
        <v>24</v>
      </c>
      <c r="L10300" t="s">
        <v>36</v>
      </c>
      <c r="N10300">
        <v>63.5</v>
      </c>
      <c r="O10300" t="s">
        <v>3060</v>
      </c>
      <c r="P10300" t="s">
        <v>9380</v>
      </c>
    </row>
    <row r="10301" spans="1:16" x14ac:dyDescent="0.25">
      <c r="A10301" t="s">
        <v>2</v>
      </c>
      <c r="B10301" t="s">
        <v>2</v>
      </c>
      <c r="C10301" t="s">
        <v>1008</v>
      </c>
      <c r="D10301" t="s">
        <v>2208</v>
      </c>
      <c r="E10301" t="s">
        <v>20</v>
      </c>
      <c r="F10301" t="b">
        <v>0</v>
      </c>
      <c r="G10301" t="s">
        <v>27</v>
      </c>
      <c r="H10301" s="4">
        <v>45797.543055555558</v>
      </c>
      <c r="I10301" t="b">
        <v>0</v>
      </c>
      <c r="J10301" t="b">
        <v>0</v>
      </c>
      <c r="K10301" t="s">
        <v>24</v>
      </c>
      <c r="L10301" t="s">
        <v>22</v>
      </c>
      <c r="M10301">
        <v>98500</v>
      </c>
      <c r="O10301" t="s">
        <v>3569</v>
      </c>
      <c r="P10301" t="s">
        <v>13465</v>
      </c>
    </row>
    <row r="10302" spans="1:16" x14ac:dyDescent="0.25">
      <c r="A10302" t="s">
        <v>2</v>
      </c>
      <c r="B10302" t="s">
        <v>13466</v>
      </c>
      <c r="C10302" t="s">
        <v>167</v>
      </c>
      <c r="D10302" t="s">
        <v>3972</v>
      </c>
      <c r="E10302" t="s">
        <v>51</v>
      </c>
      <c r="F10302" t="b">
        <v>0</v>
      </c>
      <c r="G10302" t="s">
        <v>27</v>
      </c>
      <c r="H10302" s="4">
        <v>45797.543171296304</v>
      </c>
      <c r="I10302" t="b">
        <v>0</v>
      </c>
      <c r="J10302" t="b">
        <v>0</v>
      </c>
      <c r="K10302" t="s">
        <v>24</v>
      </c>
      <c r="L10302" t="s">
        <v>36</v>
      </c>
      <c r="N10302">
        <v>75</v>
      </c>
      <c r="O10302" t="s">
        <v>13467</v>
      </c>
      <c r="P10302" t="s">
        <v>13468</v>
      </c>
    </row>
    <row r="10303" spans="1:16" x14ac:dyDescent="0.25">
      <c r="A10303" t="s">
        <v>0</v>
      </c>
      <c r="B10303" t="s">
        <v>13469</v>
      </c>
      <c r="C10303" t="s">
        <v>6183</v>
      </c>
      <c r="D10303" t="s">
        <v>3828</v>
      </c>
      <c r="E10303" t="s">
        <v>51</v>
      </c>
      <c r="F10303" t="b">
        <v>0</v>
      </c>
      <c r="G10303" t="s">
        <v>30</v>
      </c>
      <c r="H10303" s="4">
        <v>45797.583935185183</v>
      </c>
      <c r="I10303" t="b">
        <v>0</v>
      </c>
      <c r="J10303" t="b">
        <v>0</v>
      </c>
      <c r="K10303" t="s">
        <v>24</v>
      </c>
      <c r="L10303" t="s">
        <v>36</v>
      </c>
      <c r="N10303">
        <v>23.5</v>
      </c>
      <c r="O10303" t="s">
        <v>13470</v>
      </c>
      <c r="P10303" t="s">
        <v>2811</v>
      </c>
    </row>
    <row r="10304" spans="1:16" x14ac:dyDescent="0.25">
      <c r="A10304" t="s">
        <v>0</v>
      </c>
      <c r="B10304" t="s">
        <v>13471</v>
      </c>
      <c r="C10304" t="s">
        <v>6183</v>
      </c>
      <c r="D10304" t="s">
        <v>3828</v>
      </c>
      <c r="E10304" t="s">
        <v>219</v>
      </c>
      <c r="F10304" t="b">
        <v>0</v>
      </c>
      <c r="G10304" t="s">
        <v>30</v>
      </c>
      <c r="H10304" s="4">
        <v>45797.583958333344</v>
      </c>
      <c r="I10304" t="b">
        <v>0</v>
      </c>
      <c r="J10304" t="b">
        <v>1</v>
      </c>
      <c r="K10304" t="s">
        <v>24</v>
      </c>
      <c r="L10304" t="s">
        <v>36</v>
      </c>
      <c r="N10304">
        <v>24</v>
      </c>
      <c r="O10304" t="s">
        <v>6186</v>
      </c>
      <c r="P10304" t="s">
        <v>2811</v>
      </c>
    </row>
    <row r="10305" spans="1:16" x14ac:dyDescent="0.25">
      <c r="A10305" t="s">
        <v>40</v>
      </c>
      <c r="B10305" t="s">
        <v>40</v>
      </c>
      <c r="C10305" t="s">
        <v>977</v>
      </c>
      <c r="D10305" t="s">
        <v>3828</v>
      </c>
      <c r="E10305" t="s">
        <v>219</v>
      </c>
      <c r="F10305" t="b">
        <v>0</v>
      </c>
      <c r="G10305" t="s">
        <v>27</v>
      </c>
      <c r="H10305" s="4">
        <v>45797.584837962961</v>
      </c>
      <c r="I10305" t="b">
        <v>1</v>
      </c>
      <c r="J10305" t="b">
        <v>0</v>
      </c>
      <c r="K10305" t="s">
        <v>24</v>
      </c>
      <c r="L10305" t="s">
        <v>22</v>
      </c>
      <c r="M10305">
        <v>113471.5</v>
      </c>
      <c r="O10305" t="s">
        <v>13472</v>
      </c>
      <c r="P10305" t="s">
        <v>13473</v>
      </c>
    </row>
    <row r="10306" spans="1:16" x14ac:dyDescent="0.25">
      <c r="A10306" t="s">
        <v>2</v>
      </c>
      <c r="B10306" t="s">
        <v>13474</v>
      </c>
      <c r="C10306" t="s">
        <v>13475</v>
      </c>
      <c r="D10306" t="s">
        <v>3972</v>
      </c>
      <c r="E10306" t="s">
        <v>20</v>
      </c>
      <c r="F10306" t="b">
        <v>0</v>
      </c>
      <c r="G10306" t="s">
        <v>27</v>
      </c>
      <c r="H10306" s="4">
        <v>45797.584988425922</v>
      </c>
      <c r="I10306" t="b">
        <v>0</v>
      </c>
      <c r="J10306" t="b">
        <v>1</v>
      </c>
      <c r="K10306" t="s">
        <v>24</v>
      </c>
      <c r="L10306" t="s">
        <v>22</v>
      </c>
      <c r="M10306">
        <v>90000</v>
      </c>
      <c r="O10306" t="s">
        <v>202</v>
      </c>
      <c r="P10306" t="s">
        <v>13476</v>
      </c>
    </row>
    <row r="10307" spans="1:16" x14ac:dyDescent="0.25">
      <c r="A10307" t="s">
        <v>2</v>
      </c>
      <c r="B10307" t="s">
        <v>13477</v>
      </c>
      <c r="C10307" t="s">
        <v>805</v>
      </c>
      <c r="D10307" t="s">
        <v>81</v>
      </c>
      <c r="E10307" t="s">
        <v>20</v>
      </c>
      <c r="F10307" t="b">
        <v>0</v>
      </c>
      <c r="G10307" t="s">
        <v>41</v>
      </c>
      <c r="H10307" s="4">
        <v>45797.585185185177</v>
      </c>
      <c r="I10307" t="b">
        <v>1</v>
      </c>
      <c r="J10307" t="b">
        <v>1</v>
      </c>
      <c r="K10307" t="s">
        <v>24</v>
      </c>
      <c r="L10307" t="s">
        <v>22</v>
      </c>
      <c r="M10307">
        <v>137500</v>
      </c>
      <c r="O10307" t="s">
        <v>81</v>
      </c>
      <c r="P10307" t="s">
        <v>13478</v>
      </c>
    </row>
    <row r="10308" spans="1:16" x14ac:dyDescent="0.25">
      <c r="A10308" t="s">
        <v>28</v>
      </c>
      <c r="B10308" t="s">
        <v>13479</v>
      </c>
      <c r="C10308" t="s">
        <v>140</v>
      </c>
      <c r="D10308" t="s">
        <v>3972</v>
      </c>
      <c r="E10308" t="s">
        <v>20</v>
      </c>
      <c r="F10308" t="b">
        <v>0</v>
      </c>
      <c r="G10308" t="s">
        <v>41</v>
      </c>
      <c r="H10308" s="4">
        <v>45797.585416666669</v>
      </c>
      <c r="I10308" t="b">
        <v>0</v>
      </c>
      <c r="J10308" t="b">
        <v>0</v>
      </c>
      <c r="K10308" t="s">
        <v>24</v>
      </c>
      <c r="L10308" t="s">
        <v>22</v>
      </c>
      <c r="M10308">
        <v>180000</v>
      </c>
      <c r="O10308" t="s">
        <v>13480</v>
      </c>
      <c r="P10308" t="s">
        <v>13481</v>
      </c>
    </row>
    <row r="10309" spans="1:16" x14ac:dyDescent="0.25">
      <c r="A10309" t="s">
        <v>2</v>
      </c>
      <c r="B10309" t="s">
        <v>13482</v>
      </c>
      <c r="C10309" t="s">
        <v>1390</v>
      </c>
      <c r="D10309" t="s">
        <v>13379</v>
      </c>
      <c r="E10309" t="s">
        <v>20</v>
      </c>
      <c r="F10309" t="b">
        <v>0</v>
      </c>
      <c r="G10309" t="s">
        <v>1391</v>
      </c>
      <c r="H10309" s="4">
        <v>45797.6090625</v>
      </c>
      <c r="I10309" t="b">
        <v>1</v>
      </c>
      <c r="J10309" t="b">
        <v>0</v>
      </c>
      <c r="K10309" t="s">
        <v>1391</v>
      </c>
      <c r="L10309" t="s">
        <v>22</v>
      </c>
      <c r="M10309">
        <v>130000</v>
      </c>
      <c r="O10309" t="s">
        <v>1172</v>
      </c>
      <c r="P10309" t="s">
        <v>201</v>
      </c>
    </row>
    <row r="10310" spans="1:16" x14ac:dyDescent="0.25">
      <c r="A10310" t="s">
        <v>0</v>
      </c>
      <c r="B10310" t="s">
        <v>13483</v>
      </c>
      <c r="C10310" t="s">
        <v>140</v>
      </c>
      <c r="D10310" t="s">
        <v>7852</v>
      </c>
      <c r="E10310" t="s">
        <v>20</v>
      </c>
      <c r="F10310" t="b">
        <v>0</v>
      </c>
      <c r="G10310" t="s">
        <v>35</v>
      </c>
      <c r="H10310" s="4">
        <v>45797.625497685192</v>
      </c>
      <c r="I10310" t="b">
        <v>0</v>
      </c>
      <c r="J10310" t="b">
        <v>0</v>
      </c>
      <c r="K10310" t="s">
        <v>24</v>
      </c>
      <c r="L10310" t="s">
        <v>22</v>
      </c>
      <c r="M10310">
        <v>165000</v>
      </c>
      <c r="O10310" t="s">
        <v>13484</v>
      </c>
      <c r="P10310" t="s">
        <v>13485</v>
      </c>
    </row>
    <row r="10311" spans="1:16" x14ac:dyDescent="0.25">
      <c r="A10311" t="s">
        <v>2</v>
      </c>
      <c r="B10311" t="s">
        <v>13486</v>
      </c>
      <c r="C10311" t="s">
        <v>1397</v>
      </c>
      <c r="D10311" t="s">
        <v>3600</v>
      </c>
      <c r="E10311" t="s">
        <v>51</v>
      </c>
      <c r="F10311" t="b">
        <v>0</v>
      </c>
      <c r="G10311" t="s">
        <v>27</v>
      </c>
      <c r="H10311" s="4">
        <v>45797.626261574071</v>
      </c>
      <c r="I10311" t="b">
        <v>0</v>
      </c>
      <c r="J10311" t="b">
        <v>0</v>
      </c>
      <c r="K10311" t="s">
        <v>24</v>
      </c>
      <c r="L10311" t="s">
        <v>36</v>
      </c>
      <c r="N10311">
        <v>32.5</v>
      </c>
      <c r="O10311" t="s">
        <v>2904</v>
      </c>
      <c r="P10311" t="s">
        <v>13487</v>
      </c>
    </row>
    <row r="10312" spans="1:16" x14ac:dyDescent="0.25">
      <c r="A10312" t="s">
        <v>2</v>
      </c>
      <c r="B10312" t="s">
        <v>638</v>
      </c>
      <c r="C10312" t="s">
        <v>49</v>
      </c>
      <c r="D10312" t="s">
        <v>1650</v>
      </c>
      <c r="E10312" t="s">
        <v>51</v>
      </c>
      <c r="F10312" t="b">
        <v>0</v>
      </c>
      <c r="G10312" t="s">
        <v>27</v>
      </c>
      <c r="H10312" s="4">
        <v>45797.626354166663</v>
      </c>
      <c r="I10312" t="b">
        <v>0</v>
      </c>
      <c r="J10312" t="b">
        <v>1</v>
      </c>
      <c r="K10312" t="s">
        <v>24</v>
      </c>
      <c r="L10312" t="s">
        <v>36</v>
      </c>
      <c r="N10312">
        <v>77.5</v>
      </c>
      <c r="O10312" t="s">
        <v>1650</v>
      </c>
      <c r="P10312" t="s">
        <v>13407</v>
      </c>
    </row>
    <row r="10313" spans="1:16" x14ac:dyDescent="0.25">
      <c r="A10313" t="s">
        <v>40</v>
      </c>
      <c r="B10313" t="s">
        <v>13488</v>
      </c>
      <c r="C10313" t="s">
        <v>329</v>
      </c>
      <c r="D10313" t="s">
        <v>2208</v>
      </c>
      <c r="E10313" t="s">
        <v>20</v>
      </c>
      <c r="F10313" t="b">
        <v>0</v>
      </c>
      <c r="G10313" t="s">
        <v>35</v>
      </c>
      <c r="H10313" s="4">
        <v>45797.627326388887</v>
      </c>
      <c r="I10313" t="b">
        <v>0</v>
      </c>
      <c r="J10313" t="b">
        <v>1</v>
      </c>
      <c r="K10313" t="s">
        <v>24</v>
      </c>
      <c r="L10313" t="s">
        <v>36</v>
      </c>
      <c r="N10313">
        <v>65.720001220703125</v>
      </c>
      <c r="O10313" t="s">
        <v>2019</v>
      </c>
      <c r="P10313" t="s">
        <v>13489</v>
      </c>
    </row>
    <row r="10314" spans="1:16" x14ac:dyDescent="0.25">
      <c r="A10314" t="s">
        <v>0</v>
      </c>
      <c r="B10314" t="s">
        <v>13490</v>
      </c>
      <c r="C10314" t="s">
        <v>3616</v>
      </c>
      <c r="D10314" t="s">
        <v>3828</v>
      </c>
      <c r="E10314" t="s">
        <v>51</v>
      </c>
      <c r="F10314" t="b">
        <v>0</v>
      </c>
      <c r="G10314" t="s">
        <v>27</v>
      </c>
      <c r="H10314" s="4">
        <v>45797.666805555556</v>
      </c>
      <c r="I10314" t="b">
        <v>0</v>
      </c>
      <c r="J10314" t="b">
        <v>1</v>
      </c>
      <c r="K10314" t="s">
        <v>24</v>
      </c>
      <c r="L10314" t="s">
        <v>36</v>
      </c>
      <c r="N10314">
        <v>25.5</v>
      </c>
      <c r="O10314" t="s">
        <v>2756</v>
      </c>
      <c r="P10314" t="s">
        <v>280</v>
      </c>
    </row>
    <row r="10315" spans="1:16" x14ac:dyDescent="0.25">
      <c r="A10315" t="s">
        <v>19</v>
      </c>
      <c r="B10315" t="s">
        <v>1759</v>
      </c>
      <c r="C10315" t="s">
        <v>13491</v>
      </c>
      <c r="D10315" t="s">
        <v>3972</v>
      </c>
      <c r="E10315" t="s">
        <v>20</v>
      </c>
      <c r="F10315" t="b">
        <v>0</v>
      </c>
      <c r="G10315" t="s">
        <v>30</v>
      </c>
      <c r="H10315" s="4">
        <v>45797.667326388888</v>
      </c>
      <c r="I10315" t="b">
        <v>0</v>
      </c>
      <c r="J10315" t="b">
        <v>0</v>
      </c>
      <c r="K10315" t="s">
        <v>24</v>
      </c>
      <c r="L10315" t="s">
        <v>22</v>
      </c>
      <c r="M10315">
        <v>95000</v>
      </c>
      <c r="O10315" t="s">
        <v>13492</v>
      </c>
      <c r="P10315" t="s">
        <v>13493</v>
      </c>
    </row>
    <row r="10316" spans="1:16" x14ac:dyDescent="0.25">
      <c r="A10316" t="s">
        <v>19</v>
      </c>
      <c r="B10316" t="s">
        <v>13494</v>
      </c>
      <c r="C10316" t="s">
        <v>306</v>
      </c>
      <c r="D10316" t="s">
        <v>3828</v>
      </c>
      <c r="E10316" t="s">
        <v>51</v>
      </c>
      <c r="F10316" t="b">
        <v>0</v>
      </c>
      <c r="G10316" t="s">
        <v>27</v>
      </c>
      <c r="H10316" s="4">
        <v>45797.667557870373</v>
      </c>
      <c r="I10316" t="b">
        <v>0</v>
      </c>
      <c r="J10316" t="b">
        <v>0</v>
      </c>
      <c r="K10316" t="s">
        <v>24</v>
      </c>
      <c r="L10316" t="s">
        <v>36</v>
      </c>
      <c r="N10316">
        <v>47.5</v>
      </c>
      <c r="O10316" t="s">
        <v>3575</v>
      </c>
      <c r="P10316" t="s">
        <v>13495</v>
      </c>
    </row>
    <row r="10317" spans="1:16" x14ac:dyDescent="0.25">
      <c r="A10317" t="s">
        <v>2</v>
      </c>
      <c r="B10317" t="s">
        <v>13496</v>
      </c>
      <c r="C10317" t="s">
        <v>357</v>
      </c>
      <c r="D10317" t="s">
        <v>3600</v>
      </c>
      <c r="E10317" t="s">
        <v>20</v>
      </c>
      <c r="F10317" t="b">
        <v>0</v>
      </c>
      <c r="G10317" t="s">
        <v>27</v>
      </c>
      <c r="H10317" s="4">
        <v>45797.668171296304</v>
      </c>
      <c r="I10317" t="b">
        <v>0</v>
      </c>
      <c r="J10317" t="b">
        <v>1</v>
      </c>
      <c r="K10317" t="s">
        <v>24</v>
      </c>
      <c r="L10317" t="s">
        <v>22</v>
      </c>
      <c r="M10317">
        <v>221000</v>
      </c>
      <c r="O10317" t="s">
        <v>59</v>
      </c>
      <c r="P10317" t="s">
        <v>137</v>
      </c>
    </row>
    <row r="10318" spans="1:16" x14ac:dyDescent="0.25">
      <c r="A10318" t="s">
        <v>0</v>
      </c>
      <c r="B10318" t="s">
        <v>13497</v>
      </c>
      <c r="C10318" t="s">
        <v>486</v>
      </c>
      <c r="D10318" t="s">
        <v>3828</v>
      </c>
      <c r="E10318" t="s">
        <v>105</v>
      </c>
      <c r="F10318" t="b">
        <v>0</v>
      </c>
      <c r="G10318" t="s">
        <v>27</v>
      </c>
      <c r="H10318" s="4">
        <v>45797.708402777767</v>
      </c>
      <c r="I10318" t="b">
        <v>1</v>
      </c>
      <c r="J10318" t="b">
        <v>1</v>
      </c>
      <c r="K10318" t="s">
        <v>24</v>
      </c>
      <c r="L10318" t="s">
        <v>36</v>
      </c>
      <c r="N10318">
        <v>46</v>
      </c>
      <c r="O10318" t="s">
        <v>1886</v>
      </c>
      <c r="P10318" t="s">
        <v>13498</v>
      </c>
    </row>
    <row r="10319" spans="1:16" x14ac:dyDescent="0.25">
      <c r="A10319" t="s">
        <v>139</v>
      </c>
      <c r="B10319" t="s">
        <v>13499</v>
      </c>
      <c r="C10319" t="s">
        <v>1467</v>
      </c>
      <c r="D10319" t="s">
        <v>2208</v>
      </c>
      <c r="E10319" t="s">
        <v>20</v>
      </c>
      <c r="F10319" t="b">
        <v>0</v>
      </c>
      <c r="G10319" t="s">
        <v>30</v>
      </c>
      <c r="H10319" s="4">
        <v>45797.708993055552</v>
      </c>
      <c r="I10319" t="b">
        <v>0</v>
      </c>
      <c r="J10319" t="b">
        <v>1</v>
      </c>
      <c r="K10319" t="s">
        <v>24</v>
      </c>
      <c r="L10319" t="s">
        <v>22</v>
      </c>
      <c r="M10319">
        <v>97000</v>
      </c>
      <c r="O10319" t="s">
        <v>3793</v>
      </c>
      <c r="P10319" t="s">
        <v>13500</v>
      </c>
    </row>
    <row r="10320" spans="1:16" x14ac:dyDescent="0.25">
      <c r="A10320" t="s">
        <v>2</v>
      </c>
      <c r="B10320" t="s">
        <v>267</v>
      </c>
      <c r="C10320" t="s">
        <v>166</v>
      </c>
      <c r="D10320" t="s">
        <v>3972</v>
      </c>
      <c r="E10320" t="s">
        <v>20</v>
      </c>
      <c r="F10320" t="b">
        <v>0</v>
      </c>
      <c r="G10320" t="s">
        <v>27</v>
      </c>
      <c r="H10320" s="4">
        <v>45797.70994212963</v>
      </c>
      <c r="I10320" t="b">
        <v>0</v>
      </c>
      <c r="J10320" t="b">
        <v>0</v>
      </c>
      <c r="K10320" t="s">
        <v>24</v>
      </c>
      <c r="L10320" t="s">
        <v>22</v>
      </c>
      <c r="M10320">
        <v>177500</v>
      </c>
      <c r="O10320" t="s">
        <v>10701</v>
      </c>
      <c r="P10320" t="s">
        <v>12280</v>
      </c>
    </row>
    <row r="10321" spans="1:16" x14ac:dyDescent="0.25">
      <c r="A10321" t="s">
        <v>40</v>
      </c>
      <c r="B10321" t="s">
        <v>40</v>
      </c>
      <c r="C10321" t="s">
        <v>245</v>
      </c>
      <c r="D10321" t="s">
        <v>3972</v>
      </c>
      <c r="E10321" t="s">
        <v>631</v>
      </c>
      <c r="F10321" t="b">
        <v>0</v>
      </c>
      <c r="G10321" t="s">
        <v>27</v>
      </c>
      <c r="H10321" s="4">
        <v>45797.710104166668</v>
      </c>
      <c r="I10321" t="b">
        <v>0</v>
      </c>
      <c r="J10321" t="b">
        <v>1</v>
      </c>
      <c r="K10321" t="s">
        <v>24</v>
      </c>
      <c r="L10321" t="s">
        <v>36</v>
      </c>
      <c r="N10321">
        <v>58.680000305175781</v>
      </c>
      <c r="O10321" t="s">
        <v>59</v>
      </c>
      <c r="P10321" t="s">
        <v>13501</v>
      </c>
    </row>
    <row r="10322" spans="1:16" x14ac:dyDescent="0.25">
      <c r="A10322" t="s">
        <v>40</v>
      </c>
      <c r="B10322" t="s">
        <v>13502</v>
      </c>
      <c r="C10322" t="s">
        <v>121</v>
      </c>
      <c r="D10322" t="s">
        <v>3972</v>
      </c>
      <c r="E10322" t="s">
        <v>631</v>
      </c>
      <c r="F10322" t="b">
        <v>0</v>
      </c>
      <c r="G10322" t="s">
        <v>35</v>
      </c>
      <c r="H10322" s="4">
        <v>45797.710868055547</v>
      </c>
      <c r="I10322" t="b">
        <v>0</v>
      </c>
      <c r="J10322" t="b">
        <v>1</v>
      </c>
      <c r="K10322" t="s">
        <v>24</v>
      </c>
      <c r="L10322" t="s">
        <v>36</v>
      </c>
      <c r="N10322">
        <v>46.550003051757813</v>
      </c>
      <c r="O10322" t="s">
        <v>59</v>
      </c>
      <c r="P10322" t="s">
        <v>13503</v>
      </c>
    </row>
    <row r="10323" spans="1:16" x14ac:dyDescent="0.25">
      <c r="A10323" t="s">
        <v>25</v>
      </c>
      <c r="B10323" t="s">
        <v>13504</v>
      </c>
      <c r="C10323" t="s">
        <v>306</v>
      </c>
      <c r="D10323" t="s">
        <v>3828</v>
      </c>
      <c r="E10323" t="s">
        <v>51</v>
      </c>
      <c r="F10323" t="b">
        <v>0</v>
      </c>
      <c r="G10323" t="s">
        <v>27</v>
      </c>
      <c r="H10323" s="4">
        <v>45797.750115740739</v>
      </c>
      <c r="I10323" t="b">
        <v>0</v>
      </c>
      <c r="J10323" t="b">
        <v>0</v>
      </c>
      <c r="K10323" t="s">
        <v>24</v>
      </c>
      <c r="L10323" t="s">
        <v>36</v>
      </c>
      <c r="N10323">
        <v>47.5</v>
      </c>
      <c r="O10323" t="s">
        <v>3575</v>
      </c>
      <c r="P10323" t="s">
        <v>13495</v>
      </c>
    </row>
    <row r="10324" spans="1:16" x14ac:dyDescent="0.25">
      <c r="A10324" t="s">
        <v>2</v>
      </c>
      <c r="B10324" t="s">
        <v>2098</v>
      </c>
      <c r="C10324" t="s">
        <v>509</v>
      </c>
      <c r="D10324" t="s">
        <v>3972</v>
      </c>
      <c r="E10324" t="s">
        <v>51</v>
      </c>
      <c r="F10324" t="b">
        <v>0</v>
      </c>
      <c r="G10324" t="s">
        <v>35</v>
      </c>
      <c r="H10324" s="4">
        <v>45797.750474537039</v>
      </c>
      <c r="I10324" t="b">
        <v>0</v>
      </c>
      <c r="J10324" t="b">
        <v>0</v>
      </c>
      <c r="K10324" t="s">
        <v>24</v>
      </c>
      <c r="L10324" t="s">
        <v>36</v>
      </c>
      <c r="N10324">
        <v>31</v>
      </c>
      <c r="O10324" t="s">
        <v>1961</v>
      </c>
    </row>
    <row r="10325" spans="1:16" x14ac:dyDescent="0.25">
      <c r="A10325" t="s">
        <v>0</v>
      </c>
      <c r="B10325" t="s">
        <v>13505</v>
      </c>
      <c r="C10325" t="s">
        <v>87</v>
      </c>
      <c r="D10325" t="s">
        <v>2208</v>
      </c>
      <c r="E10325" t="s">
        <v>20</v>
      </c>
      <c r="F10325" t="b">
        <v>0</v>
      </c>
      <c r="G10325" t="s">
        <v>30</v>
      </c>
      <c r="H10325" s="4">
        <v>45797.750601851847</v>
      </c>
      <c r="I10325" t="b">
        <v>1</v>
      </c>
      <c r="J10325" t="b">
        <v>1</v>
      </c>
      <c r="K10325" t="s">
        <v>24</v>
      </c>
      <c r="L10325" t="s">
        <v>36</v>
      </c>
      <c r="N10325">
        <v>32</v>
      </c>
      <c r="O10325" t="s">
        <v>926</v>
      </c>
      <c r="P10325" t="s">
        <v>863</v>
      </c>
    </row>
    <row r="10326" spans="1:16" x14ac:dyDescent="0.25">
      <c r="A10326" t="s">
        <v>0</v>
      </c>
      <c r="B10326" t="s">
        <v>1021</v>
      </c>
      <c r="C10326" t="s">
        <v>1345</v>
      </c>
      <c r="D10326" t="s">
        <v>3972</v>
      </c>
      <c r="E10326" t="s">
        <v>20</v>
      </c>
      <c r="F10326" t="b">
        <v>0</v>
      </c>
      <c r="G10326" t="s">
        <v>30</v>
      </c>
      <c r="H10326" s="4">
        <v>45797.750625000001</v>
      </c>
      <c r="I10326" t="b">
        <v>1</v>
      </c>
      <c r="J10326" t="b">
        <v>0</v>
      </c>
      <c r="K10326" t="s">
        <v>24</v>
      </c>
      <c r="L10326" t="s">
        <v>36</v>
      </c>
      <c r="N10326">
        <v>54</v>
      </c>
      <c r="O10326" t="s">
        <v>5993</v>
      </c>
      <c r="P10326" t="s">
        <v>726</v>
      </c>
    </row>
    <row r="10327" spans="1:16" x14ac:dyDescent="0.25">
      <c r="A10327" t="s">
        <v>2</v>
      </c>
      <c r="B10327" t="s">
        <v>13506</v>
      </c>
      <c r="C10327" t="s">
        <v>39</v>
      </c>
      <c r="D10327" t="s">
        <v>3828</v>
      </c>
      <c r="E10327" t="s">
        <v>20</v>
      </c>
      <c r="F10327" t="b">
        <v>1</v>
      </c>
      <c r="G10327" t="s">
        <v>27</v>
      </c>
      <c r="H10327" s="4">
        <v>45797.751307870371</v>
      </c>
      <c r="I10327" t="b">
        <v>1</v>
      </c>
      <c r="J10327" t="b">
        <v>0</v>
      </c>
      <c r="K10327" t="s">
        <v>24</v>
      </c>
      <c r="L10327" t="s">
        <v>36</v>
      </c>
      <c r="N10327">
        <v>70</v>
      </c>
      <c r="O10327" t="s">
        <v>3668</v>
      </c>
      <c r="P10327" t="s">
        <v>13507</v>
      </c>
    </row>
    <row r="10328" spans="1:16" x14ac:dyDescent="0.25">
      <c r="A10328" t="s">
        <v>2</v>
      </c>
      <c r="B10328" t="s">
        <v>13508</v>
      </c>
      <c r="C10328" t="s">
        <v>54</v>
      </c>
      <c r="D10328" t="s">
        <v>3828</v>
      </c>
      <c r="E10328" t="s">
        <v>51</v>
      </c>
      <c r="F10328" t="b">
        <v>0</v>
      </c>
      <c r="G10328" t="s">
        <v>27</v>
      </c>
      <c r="H10328" s="4">
        <v>45797.751377314817</v>
      </c>
      <c r="I10328" t="b">
        <v>0</v>
      </c>
      <c r="J10328" t="b">
        <v>0</v>
      </c>
      <c r="K10328" t="s">
        <v>24</v>
      </c>
      <c r="L10328" t="s">
        <v>36</v>
      </c>
      <c r="N10328">
        <v>72.5</v>
      </c>
      <c r="O10328" t="s">
        <v>3222</v>
      </c>
      <c r="P10328" t="s">
        <v>13509</v>
      </c>
    </row>
    <row r="10329" spans="1:16" x14ac:dyDescent="0.25">
      <c r="A10329" t="s">
        <v>2</v>
      </c>
      <c r="B10329" t="s">
        <v>7493</v>
      </c>
      <c r="C10329" t="s">
        <v>945</v>
      </c>
      <c r="D10329" t="s">
        <v>3600</v>
      </c>
      <c r="E10329" t="s">
        <v>20</v>
      </c>
      <c r="F10329" t="b">
        <v>0</v>
      </c>
      <c r="G10329" t="s">
        <v>27</v>
      </c>
      <c r="H10329" s="4">
        <v>45797.751388888893</v>
      </c>
      <c r="I10329" t="b">
        <v>1</v>
      </c>
      <c r="J10329" t="b">
        <v>1</v>
      </c>
      <c r="K10329" t="s">
        <v>24</v>
      </c>
      <c r="L10329" t="s">
        <v>22</v>
      </c>
      <c r="M10329">
        <v>145000</v>
      </c>
      <c r="O10329" t="s">
        <v>7494</v>
      </c>
      <c r="P10329" t="s">
        <v>7495</v>
      </c>
    </row>
    <row r="10330" spans="1:16" x14ac:dyDescent="0.25">
      <c r="A10330" t="s">
        <v>0</v>
      </c>
      <c r="B10330" t="s">
        <v>2810</v>
      </c>
      <c r="C10330" t="s">
        <v>3025</v>
      </c>
      <c r="D10330" t="s">
        <v>3972</v>
      </c>
      <c r="E10330" t="s">
        <v>105</v>
      </c>
      <c r="F10330" t="b">
        <v>0</v>
      </c>
      <c r="G10330" t="s">
        <v>41</v>
      </c>
      <c r="H10330" s="4">
        <v>45797.791909722233</v>
      </c>
      <c r="I10330" t="b">
        <v>0</v>
      </c>
      <c r="J10330" t="b">
        <v>0</v>
      </c>
      <c r="K10330" t="s">
        <v>24</v>
      </c>
      <c r="L10330" t="s">
        <v>36</v>
      </c>
      <c r="N10330">
        <v>18.25</v>
      </c>
      <c r="O10330" t="s">
        <v>13510</v>
      </c>
    </row>
    <row r="10331" spans="1:16" x14ac:dyDescent="0.25">
      <c r="A10331" t="s">
        <v>139</v>
      </c>
      <c r="B10331" t="s">
        <v>13511</v>
      </c>
      <c r="C10331" t="s">
        <v>2051</v>
      </c>
      <c r="D10331" t="s">
        <v>3972</v>
      </c>
      <c r="E10331" t="s">
        <v>20</v>
      </c>
      <c r="F10331" t="b">
        <v>0</v>
      </c>
      <c r="G10331" t="s">
        <v>23</v>
      </c>
      <c r="H10331" s="4">
        <v>45797.793402777781</v>
      </c>
      <c r="I10331" t="b">
        <v>1</v>
      </c>
      <c r="J10331" t="b">
        <v>0</v>
      </c>
      <c r="K10331" t="s">
        <v>24</v>
      </c>
      <c r="L10331" t="s">
        <v>22</v>
      </c>
      <c r="M10331">
        <v>75000</v>
      </c>
      <c r="O10331" t="s">
        <v>279</v>
      </c>
    </row>
    <row r="10332" spans="1:16" x14ac:dyDescent="0.25">
      <c r="A10332" t="s">
        <v>40</v>
      </c>
      <c r="B10332" t="s">
        <v>40</v>
      </c>
      <c r="C10332" t="s">
        <v>1521</v>
      </c>
      <c r="D10332" t="s">
        <v>2208</v>
      </c>
      <c r="E10332" t="s">
        <v>20</v>
      </c>
      <c r="F10332" t="b">
        <v>0</v>
      </c>
      <c r="G10332" t="s">
        <v>41</v>
      </c>
      <c r="H10332" s="4">
        <v>45797.793564814812</v>
      </c>
      <c r="I10332" t="b">
        <v>0</v>
      </c>
      <c r="J10332" t="b">
        <v>1</v>
      </c>
      <c r="K10332" t="s">
        <v>24</v>
      </c>
      <c r="L10332" t="s">
        <v>22</v>
      </c>
      <c r="M10332">
        <v>146000</v>
      </c>
      <c r="O10332" t="s">
        <v>6503</v>
      </c>
      <c r="P10332" t="s">
        <v>13512</v>
      </c>
    </row>
    <row r="10333" spans="1:16" x14ac:dyDescent="0.25">
      <c r="A10333" t="s">
        <v>28</v>
      </c>
      <c r="B10333" t="s">
        <v>1830</v>
      </c>
      <c r="C10333" t="s">
        <v>160</v>
      </c>
      <c r="D10333" t="s">
        <v>3972</v>
      </c>
      <c r="E10333" t="s">
        <v>51</v>
      </c>
      <c r="F10333" t="b">
        <v>0</v>
      </c>
      <c r="G10333" t="s">
        <v>41</v>
      </c>
      <c r="H10333" s="4">
        <v>45797.793749999997</v>
      </c>
      <c r="I10333" t="b">
        <v>0</v>
      </c>
      <c r="J10333" t="b">
        <v>0</v>
      </c>
      <c r="K10333" t="s">
        <v>24</v>
      </c>
      <c r="L10333" t="s">
        <v>36</v>
      </c>
      <c r="N10333">
        <v>82.5</v>
      </c>
      <c r="O10333" t="s">
        <v>1227</v>
      </c>
      <c r="P10333" t="s">
        <v>13513</v>
      </c>
    </row>
    <row r="10334" spans="1:16" x14ac:dyDescent="0.25">
      <c r="A10334" t="s">
        <v>0</v>
      </c>
      <c r="B10334" t="s">
        <v>13514</v>
      </c>
      <c r="C10334" t="s">
        <v>114</v>
      </c>
      <c r="D10334" t="s">
        <v>13085</v>
      </c>
      <c r="E10334" t="s">
        <v>20</v>
      </c>
      <c r="F10334" t="b">
        <v>0</v>
      </c>
      <c r="G10334" t="s">
        <v>27</v>
      </c>
      <c r="H10334" s="4">
        <v>45797.833449074067</v>
      </c>
      <c r="I10334" t="b">
        <v>0</v>
      </c>
      <c r="J10334" t="b">
        <v>1</v>
      </c>
      <c r="K10334" t="s">
        <v>24</v>
      </c>
      <c r="L10334" t="s">
        <v>22</v>
      </c>
      <c r="M10334">
        <v>82500</v>
      </c>
      <c r="O10334" t="s">
        <v>13515</v>
      </c>
      <c r="P10334" t="s">
        <v>726</v>
      </c>
    </row>
    <row r="10335" spans="1:16" x14ac:dyDescent="0.25">
      <c r="A10335" t="s">
        <v>2</v>
      </c>
      <c r="B10335" t="s">
        <v>7405</v>
      </c>
      <c r="C10335" t="s">
        <v>2010</v>
      </c>
      <c r="D10335" t="s">
        <v>2208</v>
      </c>
      <c r="E10335" t="s">
        <v>20</v>
      </c>
      <c r="F10335" t="b">
        <v>0</v>
      </c>
      <c r="G10335" t="s">
        <v>27</v>
      </c>
      <c r="H10335" s="4">
        <v>45797.834733796299</v>
      </c>
      <c r="I10335" t="b">
        <v>0</v>
      </c>
      <c r="J10335" t="b">
        <v>0</v>
      </c>
      <c r="K10335" t="s">
        <v>24</v>
      </c>
      <c r="L10335" t="s">
        <v>22</v>
      </c>
      <c r="M10335">
        <v>108000</v>
      </c>
      <c r="O10335" t="s">
        <v>377</v>
      </c>
      <c r="P10335" t="s">
        <v>3772</v>
      </c>
    </row>
    <row r="10336" spans="1:16" x14ac:dyDescent="0.25">
      <c r="A10336" t="s">
        <v>28</v>
      </c>
      <c r="B10336" t="s">
        <v>13516</v>
      </c>
      <c r="C10336" t="s">
        <v>39</v>
      </c>
      <c r="D10336" t="s">
        <v>4092</v>
      </c>
      <c r="E10336" t="s">
        <v>20</v>
      </c>
      <c r="F10336" t="b">
        <v>1</v>
      </c>
      <c r="G10336" t="s">
        <v>619</v>
      </c>
      <c r="H10336" s="4">
        <v>45797.854699074072</v>
      </c>
      <c r="I10336" t="b">
        <v>0</v>
      </c>
      <c r="J10336" t="b">
        <v>0</v>
      </c>
      <c r="K10336" t="s">
        <v>619</v>
      </c>
      <c r="L10336" t="s">
        <v>36</v>
      </c>
      <c r="N10336">
        <v>29</v>
      </c>
      <c r="O10336" t="s">
        <v>2470</v>
      </c>
      <c r="P10336" t="s">
        <v>13517</v>
      </c>
    </row>
    <row r="10337" spans="1:16" x14ac:dyDescent="0.25">
      <c r="A10337" t="s">
        <v>2</v>
      </c>
      <c r="B10337" t="s">
        <v>13518</v>
      </c>
      <c r="C10337" t="s">
        <v>400</v>
      </c>
      <c r="D10337" t="s">
        <v>3972</v>
      </c>
      <c r="E10337" t="s">
        <v>51</v>
      </c>
      <c r="F10337" t="b">
        <v>0</v>
      </c>
      <c r="G10337" t="s">
        <v>35</v>
      </c>
      <c r="H10337" s="4">
        <v>45797.877430555563</v>
      </c>
      <c r="I10337" t="b">
        <v>1</v>
      </c>
      <c r="J10337" t="b">
        <v>1</v>
      </c>
      <c r="K10337" t="s">
        <v>24</v>
      </c>
      <c r="L10337" t="s">
        <v>36</v>
      </c>
      <c r="N10337">
        <v>77.5</v>
      </c>
      <c r="O10337" t="s">
        <v>13519</v>
      </c>
      <c r="P10337" t="s">
        <v>13520</v>
      </c>
    </row>
    <row r="10338" spans="1:16" x14ac:dyDescent="0.25">
      <c r="A10338" t="s">
        <v>2</v>
      </c>
      <c r="B10338" t="s">
        <v>2</v>
      </c>
      <c r="C10338" t="s">
        <v>1352</v>
      </c>
      <c r="D10338" t="s">
        <v>3828</v>
      </c>
      <c r="E10338" t="s">
        <v>219</v>
      </c>
      <c r="F10338" t="b">
        <v>0</v>
      </c>
      <c r="G10338" t="s">
        <v>30</v>
      </c>
      <c r="H10338" s="4">
        <v>45797.877650462957</v>
      </c>
      <c r="I10338" t="b">
        <v>0</v>
      </c>
      <c r="J10338" t="b">
        <v>0</v>
      </c>
      <c r="K10338" t="s">
        <v>24</v>
      </c>
      <c r="L10338" t="s">
        <v>22</v>
      </c>
      <c r="M10338">
        <v>150000</v>
      </c>
      <c r="O10338" t="s">
        <v>2529</v>
      </c>
      <c r="P10338" t="s">
        <v>13521</v>
      </c>
    </row>
    <row r="10339" spans="1:16" x14ac:dyDescent="0.25">
      <c r="A10339" t="s">
        <v>139</v>
      </c>
      <c r="B10339" t="s">
        <v>2270</v>
      </c>
      <c r="C10339" t="s">
        <v>517</v>
      </c>
      <c r="D10339" t="s">
        <v>2208</v>
      </c>
      <c r="E10339" t="s">
        <v>51</v>
      </c>
      <c r="F10339" t="b">
        <v>0</v>
      </c>
      <c r="G10339" t="s">
        <v>41</v>
      </c>
      <c r="H10339" s="4">
        <v>45797.916967592602</v>
      </c>
      <c r="I10339" t="b">
        <v>0</v>
      </c>
      <c r="J10339" t="b">
        <v>1</v>
      </c>
      <c r="K10339" t="s">
        <v>24</v>
      </c>
      <c r="L10339" t="s">
        <v>36</v>
      </c>
      <c r="N10339">
        <v>43</v>
      </c>
      <c r="O10339" t="s">
        <v>404</v>
      </c>
      <c r="P10339" t="s">
        <v>13522</v>
      </c>
    </row>
    <row r="10340" spans="1:16" x14ac:dyDescent="0.25">
      <c r="A10340" t="s">
        <v>0</v>
      </c>
      <c r="B10340" t="s">
        <v>545</v>
      </c>
      <c r="C10340" t="s">
        <v>203</v>
      </c>
      <c r="D10340" t="s">
        <v>3828</v>
      </c>
      <c r="E10340" t="s">
        <v>20</v>
      </c>
      <c r="F10340" t="b">
        <v>0</v>
      </c>
      <c r="G10340" t="s">
        <v>23</v>
      </c>
      <c r="H10340" s="4">
        <v>45797.918333333328</v>
      </c>
      <c r="I10340" t="b">
        <v>1</v>
      </c>
      <c r="J10340" t="b">
        <v>0</v>
      </c>
      <c r="K10340" t="s">
        <v>24</v>
      </c>
      <c r="L10340" t="s">
        <v>36</v>
      </c>
      <c r="N10340">
        <v>47.790000915527337</v>
      </c>
      <c r="O10340" t="s">
        <v>7463</v>
      </c>
    </row>
    <row r="10341" spans="1:16" x14ac:dyDescent="0.25">
      <c r="A10341" t="s">
        <v>1</v>
      </c>
      <c r="B10341" t="s">
        <v>13523</v>
      </c>
      <c r="C10341" t="s">
        <v>3891</v>
      </c>
      <c r="D10341" t="s">
        <v>2208</v>
      </c>
      <c r="E10341" t="s">
        <v>20</v>
      </c>
      <c r="F10341" t="b">
        <v>0</v>
      </c>
      <c r="G10341" t="s">
        <v>41</v>
      </c>
      <c r="H10341" s="4">
        <v>45797.918634259258</v>
      </c>
      <c r="I10341" t="b">
        <v>0</v>
      </c>
      <c r="J10341" t="b">
        <v>1</v>
      </c>
      <c r="K10341" t="s">
        <v>24</v>
      </c>
      <c r="L10341" t="s">
        <v>36</v>
      </c>
      <c r="N10341">
        <v>62</v>
      </c>
      <c r="O10341" t="s">
        <v>13524</v>
      </c>
    </row>
    <row r="10342" spans="1:16" x14ac:dyDescent="0.25">
      <c r="A10342" t="s">
        <v>139</v>
      </c>
      <c r="B10342" t="s">
        <v>13525</v>
      </c>
      <c r="C10342" t="s">
        <v>1041</v>
      </c>
      <c r="D10342" t="s">
        <v>3972</v>
      </c>
      <c r="E10342" t="s">
        <v>51</v>
      </c>
      <c r="F10342" t="b">
        <v>0</v>
      </c>
      <c r="G10342" t="s">
        <v>41</v>
      </c>
      <c r="H10342" s="4">
        <v>45798.000300925924</v>
      </c>
      <c r="I10342" t="b">
        <v>0</v>
      </c>
      <c r="J10342" t="b">
        <v>0</v>
      </c>
      <c r="K10342" t="s">
        <v>24</v>
      </c>
      <c r="L10342" t="s">
        <v>36</v>
      </c>
      <c r="N10342">
        <v>92.5</v>
      </c>
      <c r="O10342" t="s">
        <v>2704</v>
      </c>
    </row>
    <row r="10343" spans="1:16" x14ac:dyDescent="0.25">
      <c r="A10343" t="s">
        <v>2</v>
      </c>
      <c r="B10343" t="s">
        <v>13526</v>
      </c>
      <c r="C10343" t="s">
        <v>12575</v>
      </c>
      <c r="D10343" t="s">
        <v>4013</v>
      </c>
      <c r="E10343" t="s">
        <v>20</v>
      </c>
      <c r="F10343" t="b">
        <v>0</v>
      </c>
      <c r="G10343" t="s">
        <v>27</v>
      </c>
      <c r="H10343" s="4">
        <v>45798.001331018517</v>
      </c>
      <c r="I10343" t="b">
        <v>1</v>
      </c>
      <c r="J10343" t="b">
        <v>0</v>
      </c>
      <c r="K10343" t="s">
        <v>24</v>
      </c>
      <c r="L10343" t="s">
        <v>22</v>
      </c>
      <c r="M10343">
        <v>200000</v>
      </c>
      <c r="O10343" t="s">
        <v>13527</v>
      </c>
      <c r="P10343" t="s">
        <v>13528</v>
      </c>
    </row>
    <row r="10344" spans="1:16" x14ac:dyDescent="0.25">
      <c r="A10344" t="s">
        <v>2</v>
      </c>
      <c r="B10344" t="s">
        <v>13529</v>
      </c>
      <c r="C10344" t="s">
        <v>39</v>
      </c>
      <c r="D10344" t="s">
        <v>4013</v>
      </c>
      <c r="E10344" t="s">
        <v>20</v>
      </c>
      <c r="F10344" t="b">
        <v>1</v>
      </c>
      <c r="G10344" t="s">
        <v>27</v>
      </c>
      <c r="H10344" s="4">
        <v>45798.001377314817</v>
      </c>
      <c r="I10344" t="b">
        <v>0</v>
      </c>
      <c r="J10344" t="b">
        <v>1</v>
      </c>
      <c r="K10344" t="s">
        <v>24</v>
      </c>
      <c r="L10344" t="s">
        <v>22</v>
      </c>
      <c r="M10344">
        <v>101925</v>
      </c>
      <c r="O10344" t="s">
        <v>13530</v>
      </c>
      <c r="P10344" t="s">
        <v>13531</v>
      </c>
    </row>
    <row r="10345" spans="1:16" x14ac:dyDescent="0.25">
      <c r="A10345" t="s">
        <v>2</v>
      </c>
      <c r="B10345" t="s">
        <v>10291</v>
      </c>
      <c r="C10345" t="s">
        <v>155</v>
      </c>
      <c r="D10345" t="s">
        <v>4013</v>
      </c>
      <c r="E10345" t="s">
        <v>20</v>
      </c>
      <c r="F10345" t="b">
        <v>0</v>
      </c>
      <c r="G10345" t="s">
        <v>27</v>
      </c>
      <c r="H10345" s="4">
        <v>45798.001504629632</v>
      </c>
      <c r="I10345" t="b">
        <v>0</v>
      </c>
      <c r="J10345" t="b">
        <v>1</v>
      </c>
      <c r="K10345" t="s">
        <v>24</v>
      </c>
      <c r="L10345" t="s">
        <v>22</v>
      </c>
      <c r="M10345">
        <v>171000</v>
      </c>
      <c r="O10345" t="s">
        <v>1126</v>
      </c>
      <c r="P10345" t="s">
        <v>10292</v>
      </c>
    </row>
    <row r="10346" spans="1:16" x14ac:dyDescent="0.25">
      <c r="A10346" t="s">
        <v>2</v>
      </c>
      <c r="B10346" t="s">
        <v>911</v>
      </c>
      <c r="C10346" t="s">
        <v>13532</v>
      </c>
      <c r="D10346" t="s">
        <v>3972</v>
      </c>
      <c r="E10346" t="s">
        <v>20</v>
      </c>
      <c r="F10346" t="b">
        <v>0</v>
      </c>
      <c r="G10346" t="s">
        <v>23</v>
      </c>
      <c r="H10346" s="4">
        <v>45798.001840277779</v>
      </c>
      <c r="I10346" t="b">
        <v>1</v>
      </c>
      <c r="J10346" t="b">
        <v>0</v>
      </c>
      <c r="K10346" t="s">
        <v>24</v>
      </c>
      <c r="L10346" t="s">
        <v>36</v>
      </c>
      <c r="N10346">
        <v>79.625</v>
      </c>
      <c r="O10346" t="s">
        <v>4343</v>
      </c>
      <c r="P10346" t="s">
        <v>2150</v>
      </c>
    </row>
    <row r="10347" spans="1:16" x14ac:dyDescent="0.25">
      <c r="A10347" t="s">
        <v>2</v>
      </c>
      <c r="B10347" t="s">
        <v>638</v>
      </c>
      <c r="C10347" t="s">
        <v>8460</v>
      </c>
      <c r="D10347" t="s">
        <v>4013</v>
      </c>
      <c r="E10347" t="s">
        <v>20</v>
      </c>
      <c r="F10347" t="b">
        <v>0</v>
      </c>
      <c r="G10347" t="s">
        <v>41</v>
      </c>
      <c r="H10347" s="4">
        <v>45798.00199074074</v>
      </c>
      <c r="I10347" t="b">
        <v>0</v>
      </c>
      <c r="J10347" t="b">
        <v>1</v>
      </c>
      <c r="K10347" t="s">
        <v>24</v>
      </c>
      <c r="L10347" t="s">
        <v>22</v>
      </c>
      <c r="M10347">
        <v>128676.6015625</v>
      </c>
      <c r="O10347" t="s">
        <v>12241</v>
      </c>
      <c r="P10347" t="s">
        <v>13533</v>
      </c>
    </row>
    <row r="10348" spans="1:16" x14ac:dyDescent="0.25">
      <c r="A10348" t="s">
        <v>89</v>
      </c>
      <c r="B10348" t="s">
        <v>13534</v>
      </c>
      <c r="C10348" t="s">
        <v>10546</v>
      </c>
      <c r="D10348" t="s">
        <v>4013</v>
      </c>
      <c r="E10348" t="s">
        <v>20</v>
      </c>
      <c r="F10348" t="b">
        <v>0</v>
      </c>
      <c r="G10348" t="s">
        <v>106</v>
      </c>
      <c r="H10348" s="4">
        <v>45798.005312499998</v>
      </c>
      <c r="I10348" t="b">
        <v>1</v>
      </c>
      <c r="J10348" t="b">
        <v>1</v>
      </c>
      <c r="K10348" t="s">
        <v>106</v>
      </c>
      <c r="L10348" t="s">
        <v>22</v>
      </c>
      <c r="M10348">
        <v>211500</v>
      </c>
      <c r="O10348" t="s">
        <v>13535</v>
      </c>
      <c r="P10348" t="s">
        <v>13536</v>
      </c>
    </row>
    <row r="10349" spans="1:16" x14ac:dyDescent="0.25">
      <c r="A10349" t="s">
        <v>28</v>
      </c>
      <c r="B10349" t="s">
        <v>13537</v>
      </c>
      <c r="C10349" t="s">
        <v>39</v>
      </c>
      <c r="D10349" t="s">
        <v>3972</v>
      </c>
      <c r="E10349" t="s">
        <v>20</v>
      </c>
      <c r="F10349" t="b">
        <v>1</v>
      </c>
      <c r="G10349" t="s">
        <v>282</v>
      </c>
      <c r="H10349" s="4">
        <v>45798.022175925929</v>
      </c>
      <c r="I10349" t="b">
        <v>0</v>
      </c>
      <c r="J10349" t="b">
        <v>0</v>
      </c>
      <c r="K10349" t="s">
        <v>282</v>
      </c>
      <c r="L10349" t="s">
        <v>36</v>
      </c>
      <c r="N10349">
        <v>100</v>
      </c>
      <c r="O10349" t="s">
        <v>7412</v>
      </c>
      <c r="P10349" t="s">
        <v>13538</v>
      </c>
    </row>
    <row r="10350" spans="1:16" x14ac:dyDescent="0.25">
      <c r="A10350" t="s">
        <v>40</v>
      </c>
      <c r="B10350" t="s">
        <v>10997</v>
      </c>
      <c r="C10350" t="s">
        <v>49</v>
      </c>
      <c r="D10350" t="s">
        <v>3972</v>
      </c>
      <c r="E10350" t="s">
        <v>20</v>
      </c>
      <c r="F10350" t="b">
        <v>0</v>
      </c>
      <c r="G10350" t="s">
        <v>41</v>
      </c>
      <c r="H10350" s="4">
        <v>45798.042685185188</v>
      </c>
      <c r="I10350" t="b">
        <v>0</v>
      </c>
      <c r="J10350" t="b">
        <v>1</v>
      </c>
      <c r="K10350" t="s">
        <v>24</v>
      </c>
      <c r="L10350" t="s">
        <v>22</v>
      </c>
      <c r="M10350">
        <v>180000</v>
      </c>
      <c r="O10350" t="s">
        <v>202</v>
      </c>
      <c r="P10350" t="s">
        <v>10998</v>
      </c>
    </row>
    <row r="10351" spans="1:16" x14ac:dyDescent="0.25">
      <c r="A10351" t="s">
        <v>1</v>
      </c>
      <c r="B10351" t="s">
        <v>265</v>
      </c>
      <c r="C10351" t="s">
        <v>1496</v>
      </c>
      <c r="D10351" t="s">
        <v>5780</v>
      </c>
      <c r="E10351" t="s">
        <v>20</v>
      </c>
      <c r="F10351" t="b">
        <v>0</v>
      </c>
      <c r="G10351" t="s">
        <v>30</v>
      </c>
      <c r="H10351" s="4">
        <v>45798.126168981478</v>
      </c>
      <c r="I10351" t="b">
        <v>0</v>
      </c>
      <c r="J10351" t="b">
        <v>1</v>
      </c>
      <c r="K10351" t="s">
        <v>24</v>
      </c>
      <c r="L10351" t="s">
        <v>22</v>
      </c>
      <c r="M10351">
        <v>117731</v>
      </c>
      <c r="O10351" t="s">
        <v>800</v>
      </c>
      <c r="P10351" t="s">
        <v>4045</v>
      </c>
    </row>
    <row r="10352" spans="1:16" x14ac:dyDescent="0.25">
      <c r="A10352" t="s">
        <v>0</v>
      </c>
      <c r="B10352" t="s">
        <v>13539</v>
      </c>
      <c r="C10352" t="s">
        <v>49</v>
      </c>
      <c r="D10352" t="s">
        <v>13540</v>
      </c>
      <c r="E10352" t="s">
        <v>20</v>
      </c>
      <c r="F10352" t="b">
        <v>0</v>
      </c>
      <c r="G10352" t="s">
        <v>41</v>
      </c>
      <c r="H10352" s="4">
        <v>45798.250231481477</v>
      </c>
      <c r="I10352" t="b">
        <v>0</v>
      </c>
      <c r="J10352" t="b">
        <v>1</v>
      </c>
      <c r="K10352" t="s">
        <v>24</v>
      </c>
      <c r="L10352" t="s">
        <v>36</v>
      </c>
      <c r="N10352">
        <v>39.650001525878913</v>
      </c>
      <c r="O10352" t="s">
        <v>13541</v>
      </c>
      <c r="P10352" t="s">
        <v>1721</v>
      </c>
    </row>
    <row r="10353" spans="1:16" x14ac:dyDescent="0.25">
      <c r="A10353" t="s">
        <v>0</v>
      </c>
      <c r="B10353" t="s">
        <v>13008</v>
      </c>
      <c r="C10353" t="s">
        <v>774</v>
      </c>
      <c r="D10353" t="s">
        <v>3828</v>
      </c>
      <c r="E10353" t="s">
        <v>20</v>
      </c>
      <c r="F10353" t="b">
        <v>0</v>
      </c>
      <c r="G10353" t="s">
        <v>41</v>
      </c>
      <c r="H10353" s="4">
        <v>45798.250231481477</v>
      </c>
      <c r="I10353" t="b">
        <v>0</v>
      </c>
      <c r="J10353" t="b">
        <v>1</v>
      </c>
      <c r="K10353" t="s">
        <v>24</v>
      </c>
      <c r="L10353" t="s">
        <v>22</v>
      </c>
      <c r="M10353">
        <v>98050</v>
      </c>
      <c r="O10353" t="s">
        <v>11479</v>
      </c>
      <c r="P10353" t="s">
        <v>2774</v>
      </c>
    </row>
    <row r="10354" spans="1:16" x14ac:dyDescent="0.25">
      <c r="A10354" t="s">
        <v>0</v>
      </c>
      <c r="B10354" t="s">
        <v>545</v>
      </c>
      <c r="C10354" t="s">
        <v>622</v>
      </c>
      <c r="D10354" t="s">
        <v>3383</v>
      </c>
      <c r="E10354" t="s">
        <v>20</v>
      </c>
      <c r="F10354" t="b">
        <v>0</v>
      </c>
      <c r="G10354" t="s">
        <v>35</v>
      </c>
      <c r="H10354" s="4">
        <v>45798.250358796293</v>
      </c>
      <c r="I10354" t="b">
        <v>0</v>
      </c>
      <c r="J10354" t="b">
        <v>1</v>
      </c>
      <c r="K10354" t="s">
        <v>24</v>
      </c>
      <c r="L10354" t="s">
        <v>22</v>
      </c>
      <c r="M10354">
        <v>98000</v>
      </c>
      <c r="O10354" t="s">
        <v>13434</v>
      </c>
      <c r="P10354" t="s">
        <v>13435</v>
      </c>
    </row>
    <row r="10355" spans="1:16" x14ac:dyDescent="0.25">
      <c r="A10355" t="s">
        <v>0</v>
      </c>
      <c r="B10355" t="s">
        <v>1449</v>
      </c>
      <c r="C10355" t="s">
        <v>11200</v>
      </c>
      <c r="D10355" t="s">
        <v>4099</v>
      </c>
      <c r="E10355" t="s">
        <v>20</v>
      </c>
      <c r="F10355" t="b">
        <v>0</v>
      </c>
      <c r="G10355" t="s">
        <v>30</v>
      </c>
      <c r="H10355" s="4">
        <v>45798.250590277778</v>
      </c>
      <c r="I10355" t="b">
        <v>0</v>
      </c>
      <c r="J10355" t="b">
        <v>1</v>
      </c>
      <c r="K10355" t="s">
        <v>24</v>
      </c>
      <c r="L10355" t="s">
        <v>22</v>
      </c>
      <c r="M10355">
        <v>57500</v>
      </c>
      <c r="O10355" t="s">
        <v>12141</v>
      </c>
      <c r="P10355" t="s">
        <v>13542</v>
      </c>
    </row>
    <row r="10356" spans="1:16" x14ac:dyDescent="0.25">
      <c r="A10356" t="s">
        <v>0</v>
      </c>
      <c r="B10356" t="s">
        <v>250</v>
      </c>
      <c r="C10356" t="s">
        <v>13543</v>
      </c>
      <c r="D10356" t="s">
        <v>3383</v>
      </c>
      <c r="E10356" t="s">
        <v>20</v>
      </c>
      <c r="F10356" t="b">
        <v>0</v>
      </c>
      <c r="G10356" t="s">
        <v>30</v>
      </c>
      <c r="H10356" s="4">
        <v>45798.250590277778</v>
      </c>
      <c r="I10356" t="b">
        <v>0</v>
      </c>
      <c r="J10356" t="b">
        <v>1</v>
      </c>
      <c r="K10356" t="s">
        <v>24</v>
      </c>
      <c r="L10356" t="s">
        <v>22</v>
      </c>
      <c r="M10356">
        <v>68000</v>
      </c>
      <c r="O10356" t="s">
        <v>13544</v>
      </c>
      <c r="P10356" t="s">
        <v>1671</v>
      </c>
    </row>
    <row r="10357" spans="1:16" x14ac:dyDescent="0.25">
      <c r="A10357" t="s">
        <v>1</v>
      </c>
      <c r="B10357" t="s">
        <v>1</v>
      </c>
      <c r="C10357" t="s">
        <v>431</v>
      </c>
      <c r="D10357" t="s">
        <v>3828</v>
      </c>
      <c r="E10357" t="s">
        <v>20</v>
      </c>
      <c r="F10357" t="b">
        <v>0</v>
      </c>
      <c r="G10357" t="s">
        <v>27</v>
      </c>
      <c r="H10357" s="4">
        <v>45798.250925925917</v>
      </c>
      <c r="I10357" t="b">
        <v>0</v>
      </c>
      <c r="J10357" t="b">
        <v>0</v>
      </c>
      <c r="K10357" t="s">
        <v>24</v>
      </c>
      <c r="L10357" t="s">
        <v>22</v>
      </c>
      <c r="M10357">
        <v>125000</v>
      </c>
      <c r="O10357" t="s">
        <v>13545</v>
      </c>
      <c r="P10357" t="s">
        <v>13546</v>
      </c>
    </row>
    <row r="10358" spans="1:16" x14ac:dyDescent="0.25">
      <c r="A10358" t="s">
        <v>1</v>
      </c>
      <c r="B10358" t="s">
        <v>13547</v>
      </c>
      <c r="C10358" t="s">
        <v>372</v>
      </c>
      <c r="D10358" t="s">
        <v>3600</v>
      </c>
      <c r="E10358" t="s">
        <v>51</v>
      </c>
      <c r="F10358" t="b">
        <v>0</v>
      </c>
      <c r="G10358" t="s">
        <v>27</v>
      </c>
      <c r="H10358" s="4">
        <v>45798.250925925917</v>
      </c>
      <c r="I10358" t="b">
        <v>0</v>
      </c>
      <c r="J10358" t="b">
        <v>0</v>
      </c>
      <c r="K10358" t="s">
        <v>24</v>
      </c>
      <c r="L10358" t="s">
        <v>36</v>
      </c>
      <c r="N10358">
        <v>64</v>
      </c>
      <c r="O10358" t="s">
        <v>3643</v>
      </c>
      <c r="P10358" t="s">
        <v>871</v>
      </c>
    </row>
    <row r="10359" spans="1:16" x14ac:dyDescent="0.25">
      <c r="A10359" t="s">
        <v>1</v>
      </c>
      <c r="B10359" t="s">
        <v>13548</v>
      </c>
      <c r="C10359" t="s">
        <v>376</v>
      </c>
      <c r="D10359" t="s">
        <v>5534</v>
      </c>
      <c r="E10359" t="s">
        <v>20</v>
      </c>
      <c r="F10359" t="b">
        <v>0</v>
      </c>
      <c r="G10359" t="s">
        <v>52</v>
      </c>
      <c r="H10359" s="4">
        <v>45798.251469907409</v>
      </c>
      <c r="I10359" t="b">
        <v>0</v>
      </c>
      <c r="J10359" t="b">
        <v>1</v>
      </c>
      <c r="K10359" t="s">
        <v>24</v>
      </c>
      <c r="L10359" t="s">
        <v>22</v>
      </c>
      <c r="M10359">
        <v>108267</v>
      </c>
      <c r="O10359" t="s">
        <v>13549</v>
      </c>
      <c r="P10359" t="s">
        <v>13550</v>
      </c>
    </row>
    <row r="10360" spans="1:16" x14ac:dyDescent="0.25">
      <c r="A10360" t="s">
        <v>89</v>
      </c>
      <c r="B10360" t="s">
        <v>13347</v>
      </c>
      <c r="C10360" t="s">
        <v>82</v>
      </c>
      <c r="D10360" t="s">
        <v>3972</v>
      </c>
      <c r="E10360" t="s">
        <v>20</v>
      </c>
      <c r="F10360" t="b">
        <v>0</v>
      </c>
      <c r="G10360" t="s">
        <v>27</v>
      </c>
      <c r="H10360" s="4">
        <v>45798.251516203702</v>
      </c>
      <c r="I10360" t="b">
        <v>1</v>
      </c>
      <c r="J10360" t="b">
        <v>0</v>
      </c>
      <c r="K10360" t="s">
        <v>24</v>
      </c>
      <c r="L10360" t="s">
        <v>22</v>
      </c>
      <c r="M10360">
        <v>237500</v>
      </c>
      <c r="O10360" t="s">
        <v>13348</v>
      </c>
      <c r="P10360" t="s">
        <v>13349</v>
      </c>
    </row>
    <row r="10361" spans="1:16" x14ac:dyDescent="0.25">
      <c r="A10361" t="s">
        <v>2</v>
      </c>
      <c r="B10361" t="s">
        <v>13551</v>
      </c>
      <c r="C10361" t="s">
        <v>82</v>
      </c>
      <c r="D10361" t="s">
        <v>698</v>
      </c>
      <c r="E10361" t="s">
        <v>20</v>
      </c>
      <c r="F10361" t="b">
        <v>0</v>
      </c>
      <c r="G10361" t="s">
        <v>27</v>
      </c>
      <c r="H10361" s="4">
        <v>45798.251516203702</v>
      </c>
      <c r="I10361" t="b">
        <v>0</v>
      </c>
      <c r="J10361" t="b">
        <v>0</v>
      </c>
      <c r="K10361" t="s">
        <v>24</v>
      </c>
      <c r="L10361" t="s">
        <v>22</v>
      </c>
      <c r="M10361">
        <v>202500</v>
      </c>
      <c r="O10361" t="s">
        <v>13552</v>
      </c>
      <c r="P10361" t="s">
        <v>13553</v>
      </c>
    </row>
    <row r="10362" spans="1:16" x14ac:dyDescent="0.25">
      <c r="A10362" t="s">
        <v>2</v>
      </c>
      <c r="B10362" t="s">
        <v>13554</v>
      </c>
      <c r="C10362" t="s">
        <v>33</v>
      </c>
      <c r="D10362" t="s">
        <v>6611</v>
      </c>
      <c r="E10362" t="s">
        <v>20</v>
      </c>
      <c r="F10362" t="b">
        <v>0</v>
      </c>
      <c r="G10362" t="s">
        <v>35</v>
      </c>
      <c r="H10362" s="4">
        <v>45798.252326388887</v>
      </c>
      <c r="I10362" t="b">
        <v>0</v>
      </c>
      <c r="J10362" t="b">
        <v>1</v>
      </c>
      <c r="K10362" t="s">
        <v>24</v>
      </c>
      <c r="L10362" t="s">
        <v>22</v>
      </c>
      <c r="M10362">
        <v>120700</v>
      </c>
      <c r="O10362" t="s">
        <v>402</v>
      </c>
      <c r="P10362" t="s">
        <v>1039</v>
      </c>
    </row>
    <row r="10363" spans="1:16" x14ac:dyDescent="0.25">
      <c r="A10363" t="s">
        <v>2</v>
      </c>
      <c r="B10363" t="s">
        <v>6394</v>
      </c>
      <c r="C10363" t="s">
        <v>2152</v>
      </c>
      <c r="D10363" t="s">
        <v>3828</v>
      </c>
      <c r="E10363" t="s">
        <v>20</v>
      </c>
      <c r="F10363" t="b">
        <v>0</v>
      </c>
      <c r="G10363" t="s">
        <v>52</v>
      </c>
      <c r="H10363" s="4">
        <v>45798.252986111111</v>
      </c>
      <c r="I10363" t="b">
        <v>0</v>
      </c>
      <c r="J10363" t="b">
        <v>0</v>
      </c>
      <c r="K10363" t="s">
        <v>24</v>
      </c>
      <c r="L10363" t="s">
        <v>22</v>
      </c>
      <c r="M10363">
        <v>100000</v>
      </c>
      <c r="O10363" t="s">
        <v>1541</v>
      </c>
      <c r="P10363" t="s">
        <v>3803</v>
      </c>
    </row>
    <row r="10364" spans="1:16" x14ac:dyDescent="0.25">
      <c r="A10364" t="s">
        <v>139</v>
      </c>
      <c r="B10364" t="s">
        <v>13555</v>
      </c>
      <c r="C10364" t="s">
        <v>1084</v>
      </c>
      <c r="D10364" t="s">
        <v>4034</v>
      </c>
      <c r="E10364" t="s">
        <v>20</v>
      </c>
      <c r="F10364" t="b">
        <v>0</v>
      </c>
      <c r="G10364" t="s">
        <v>158</v>
      </c>
      <c r="H10364" s="4">
        <v>45798.254351851851</v>
      </c>
      <c r="I10364" t="b">
        <v>0</v>
      </c>
      <c r="J10364" t="b">
        <v>0</v>
      </c>
      <c r="K10364" t="s">
        <v>158</v>
      </c>
      <c r="L10364" t="s">
        <v>22</v>
      </c>
      <c r="M10364">
        <v>83099.5</v>
      </c>
      <c r="O10364" t="s">
        <v>998</v>
      </c>
      <c r="P10364" t="s">
        <v>13556</v>
      </c>
    </row>
    <row r="10365" spans="1:16" x14ac:dyDescent="0.25">
      <c r="A10365" t="s">
        <v>19</v>
      </c>
      <c r="B10365" t="s">
        <v>13557</v>
      </c>
      <c r="C10365" t="s">
        <v>748</v>
      </c>
      <c r="D10365" t="s">
        <v>4034</v>
      </c>
      <c r="E10365" t="s">
        <v>20</v>
      </c>
      <c r="F10365" t="b">
        <v>0</v>
      </c>
      <c r="G10365" t="s">
        <v>158</v>
      </c>
      <c r="H10365" s="4">
        <v>45798.254374999997</v>
      </c>
      <c r="I10365" t="b">
        <v>0</v>
      </c>
      <c r="J10365" t="b">
        <v>0</v>
      </c>
      <c r="K10365" t="s">
        <v>158</v>
      </c>
      <c r="L10365" t="s">
        <v>22</v>
      </c>
      <c r="M10365">
        <v>78750</v>
      </c>
      <c r="O10365" t="s">
        <v>5618</v>
      </c>
      <c r="P10365" t="s">
        <v>13558</v>
      </c>
    </row>
    <row r="10366" spans="1:16" x14ac:dyDescent="0.25">
      <c r="A10366" t="s">
        <v>25</v>
      </c>
      <c r="B10366" t="s">
        <v>13559</v>
      </c>
      <c r="C10366" t="s">
        <v>39</v>
      </c>
      <c r="D10366" t="s">
        <v>4013</v>
      </c>
      <c r="E10366" t="s">
        <v>20</v>
      </c>
      <c r="F10366" t="b">
        <v>1</v>
      </c>
      <c r="G10366" t="s">
        <v>106</v>
      </c>
      <c r="H10366" s="4">
        <v>45798.255196759259</v>
      </c>
      <c r="I10366" t="b">
        <v>0</v>
      </c>
      <c r="J10366" t="b">
        <v>1</v>
      </c>
      <c r="K10366" t="s">
        <v>106</v>
      </c>
      <c r="L10366" t="s">
        <v>22</v>
      </c>
      <c r="M10366">
        <v>203000</v>
      </c>
      <c r="O10366" t="s">
        <v>2945</v>
      </c>
      <c r="P10366" t="s">
        <v>13560</v>
      </c>
    </row>
    <row r="10367" spans="1:16" x14ac:dyDescent="0.25">
      <c r="A10367" t="s">
        <v>1</v>
      </c>
      <c r="B10367" t="s">
        <v>13561</v>
      </c>
      <c r="C10367" t="s">
        <v>39</v>
      </c>
      <c r="D10367" t="s">
        <v>4596</v>
      </c>
      <c r="E10367" t="s">
        <v>20</v>
      </c>
      <c r="F10367" t="b">
        <v>1</v>
      </c>
      <c r="G10367" t="s">
        <v>804</v>
      </c>
      <c r="H10367" s="4">
        <v>45798.262708333343</v>
      </c>
      <c r="I10367" t="b">
        <v>0</v>
      </c>
      <c r="J10367" t="b">
        <v>0</v>
      </c>
      <c r="K10367" t="s">
        <v>804</v>
      </c>
      <c r="L10367" t="s">
        <v>22</v>
      </c>
      <c r="M10367">
        <v>680000</v>
      </c>
      <c r="O10367" t="s">
        <v>822</v>
      </c>
      <c r="P10367" t="s">
        <v>302</v>
      </c>
    </row>
    <row r="10368" spans="1:16" x14ac:dyDescent="0.25">
      <c r="A10368" t="s">
        <v>191</v>
      </c>
      <c r="B10368" t="s">
        <v>13562</v>
      </c>
      <c r="C10368" t="s">
        <v>1067</v>
      </c>
      <c r="D10368" t="s">
        <v>3969</v>
      </c>
      <c r="E10368" t="s">
        <v>20</v>
      </c>
      <c r="F10368" t="b">
        <v>0</v>
      </c>
      <c r="G10368" t="s">
        <v>30</v>
      </c>
      <c r="H10368" s="4">
        <v>45798.292314814818</v>
      </c>
      <c r="I10368" t="b">
        <v>0</v>
      </c>
      <c r="J10368" t="b">
        <v>1</v>
      </c>
      <c r="K10368" t="s">
        <v>24</v>
      </c>
      <c r="L10368" t="s">
        <v>22</v>
      </c>
      <c r="M10368">
        <v>138500</v>
      </c>
      <c r="O10368" t="s">
        <v>13563</v>
      </c>
    </row>
    <row r="10369" spans="1:16" x14ac:dyDescent="0.25">
      <c r="A10369" t="s">
        <v>2</v>
      </c>
      <c r="B10369" t="s">
        <v>13453</v>
      </c>
      <c r="C10369" t="s">
        <v>362</v>
      </c>
      <c r="D10369" t="s">
        <v>3969</v>
      </c>
      <c r="E10369" t="s">
        <v>20</v>
      </c>
      <c r="F10369" t="b">
        <v>0</v>
      </c>
      <c r="G10369" t="s">
        <v>27</v>
      </c>
      <c r="H10369" s="4">
        <v>45798.293356481481</v>
      </c>
      <c r="I10369" t="b">
        <v>0</v>
      </c>
      <c r="J10369" t="b">
        <v>1</v>
      </c>
      <c r="K10369" t="s">
        <v>24</v>
      </c>
      <c r="L10369" t="s">
        <v>36</v>
      </c>
      <c r="N10369">
        <v>61.375</v>
      </c>
      <c r="O10369" t="s">
        <v>2405</v>
      </c>
    </row>
    <row r="10370" spans="1:16" x14ac:dyDescent="0.25">
      <c r="A10370" t="s">
        <v>2</v>
      </c>
      <c r="B10370" t="s">
        <v>13564</v>
      </c>
      <c r="C10370" t="s">
        <v>497</v>
      </c>
      <c r="D10370" t="s">
        <v>2208</v>
      </c>
      <c r="E10370" t="s">
        <v>20</v>
      </c>
      <c r="F10370" t="b">
        <v>0</v>
      </c>
      <c r="G10370" t="s">
        <v>106</v>
      </c>
      <c r="H10370" s="4">
        <v>45798.297037037039</v>
      </c>
      <c r="I10370" t="b">
        <v>0</v>
      </c>
      <c r="J10370" t="b">
        <v>0</v>
      </c>
      <c r="K10370" t="s">
        <v>106</v>
      </c>
      <c r="L10370" t="s">
        <v>22</v>
      </c>
      <c r="M10370">
        <v>112500</v>
      </c>
      <c r="O10370" t="s">
        <v>13565</v>
      </c>
    </row>
    <row r="10371" spans="1:16" x14ac:dyDescent="0.25">
      <c r="A10371" t="s">
        <v>19</v>
      </c>
      <c r="B10371" t="s">
        <v>7667</v>
      </c>
      <c r="C10371" t="s">
        <v>6312</v>
      </c>
      <c r="D10371" t="s">
        <v>3969</v>
      </c>
      <c r="E10371" t="s">
        <v>20</v>
      </c>
      <c r="F10371" t="b">
        <v>0</v>
      </c>
      <c r="G10371" t="s">
        <v>1420</v>
      </c>
      <c r="H10371" s="4">
        <v>45798.300092592603</v>
      </c>
      <c r="I10371" t="b">
        <v>0</v>
      </c>
      <c r="J10371" t="b">
        <v>0</v>
      </c>
      <c r="K10371" t="s">
        <v>1420</v>
      </c>
      <c r="L10371" t="s">
        <v>22</v>
      </c>
      <c r="M10371">
        <v>110000</v>
      </c>
      <c r="O10371" t="s">
        <v>7669</v>
      </c>
      <c r="P10371" t="s">
        <v>193</v>
      </c>
    </row>
    <row r="10372" spans="1:16" x14ac:dyDescent="0.25">
      <c r="A10372" t="s">
        <v>139</v>
      </c>
      <c r="B10372" t="s">
        <v>2542</v>
      </c>
      <c r="C10372" t="s">
        <v>2584</v>
      </c>
      <c r="D10372" t="s">
        <v>3956</v>
      </c>
      <c r="E10372" t="s">
        <v>34</v>
      </c>
      <c r="F10372" t="b">
        <v>0</v>
      </c>
      <c r="G10372" t="s">
        <v>23</v>
      </c>
      <c r="H10372" s="4">
        <v>45798.350370370368</v>
      </c>
      <c r="I10372" t="b">
        <v>0</v>
      </c>
      <c r="J10372" t="b">
        <v>1</v>
      </c>
      <c r="K10372" t="s">
        <v>24</v>
      </c>
      <c r="L10372" t="s">
        <v>36</v>
      </c>
      <c r="N10372">
        <v>35.740001678466797</v>
      </c>
      <c r="O10372" t="s">
        <v>2585</v>
      </c>
      <c r="P10372" t="s">
        <v>13566</v>
      </c>
    </row>
    <row r="10373" spans="1:16" x14ac:dyDescent="0.25">
      <c r="A10373" t="s">
        <v>139</v>
      </c>
      <c r="B10373" t="s">
        <v>13567</v>
      </c>
      <c r="C10373" t="s">
        <v>192</v>
      </c>
      <c r="D10373" t="s">
        <v>3972</v>
      </c>
      <c r="E10373" t="s">
        <v>20</v>
      </c>
      <c r="F10373" t="b">
        <v>0</v>
      </c>
      <c r="G10373" t="s">
        <v>52</v>
      </c>
      <c r="H10373" s="4">
        <v>45798.417511574073</v>
      </c>
      <c r="I10373" t="b">
        <v>0</v>
      </c>
      <c r="J10373" t="b">
        <v>1</v>
      </c>
      <c r="K10373" t="s">
        <v>24</v>
      </c>
      <c r="L10373" t="s">
        <v>22</v>
      </c>
      <c r="M10373">
        <v>65000</v>
      </c>
      <c r="O10373" t="s">
        <v>13568</v>
      </c>
      <c r="P10373" t="s">
        <v>933</v>
      </c>
    </row>
    <row r="10374" spans="1:16" x14ac:dyDescent="0.25">
      <c r="A10374" t="s">
        <v>1</v>
      </c>
      <c r="B10374" t="s">
        <v>13569</v>
      </c>
      <c r="C10374" t="s">
        <v>829</v>
      </c>
      <c r="D10374" t="s">
        <v>3972</v>
      </c>
      <c r="E10374" t="s">
        <v>20</v>
      </c>
      <c r="F10374" t="b">
        <v>0</v>
      </c>
      <c r="G10374" t="s">
        <v>27</v>
      </c>
      <c r="H10374" s="4">
        <v>45798.459351851852</v>
      </c>
      <c r="I10374" t="b">
        <v>0</v>
      </c>
      <c r="J10374" t="b">
        <v>1</v>
      </c>
      <c r="K10374" t="s">
        <v>24</v>
      </c>
      <c r="L10374" t="s">
        <v>22</v>
      </c>
      <c r="M10374">
        <v>182500</v>
      </c>
      <c r="O10374" t="s">
        <v>1642</v>
      </c>
      <c r="P10374" t="s">
        <v>13570</v>
      </c>
    </row>
    <row r="10375" spans="1:16" x14ac:dyDescent="0.25">
      <c r="A10375" t="s">
        <v>40</v>
      </c>
      <c r="B10375" t="s">
        <v>3786</v>
      </c>
      <c r="C10375" t="s">
        <v>13571</v>
      </c>
      <c r="D10375" t="s">
        <v>3969</v>
      </c>
      <c r="E10375" t="s">
        <v>20</v>
      </c>
      <c r="F10375" t="b">
        <v>0</v>
      </c>
      <c r="G10375" t="s">
        <v>41</v>
      </c>
      <c r="H10375" s="4">
        <v>45798.460405092592</v>
      </c>
      <c r="I10375" t="b">
        <v>0</v>
      </c>
      <c r="J10375" t="b">
        <v>1</v>
      </c>
      <c r="K10375" t="s">
        <v>24</v>
      </c>
      <c r="L10375" t="s">
        <v>22</v>
      </c>
      <c r="M10375">
        <v>152710</v>
      </c>
      <c r="O10375" t="s">
        <v>13572</v>
      </c>
      <c r="P10375" t="s">
        <v>13573</v>
      </c>
    </row>
    <row r="10376" spans="1:16" x14ac:dyDescent="0.25">
      <c r="A10376" t="s">
        <v>2</v>
      </c>
      <c r="B10376" t="s">
        <v>600</v>
      </c>
      <c r="C10376" t="s">
        <v>192</v>
      </c>
      <c r="D10376" t="s">
        <v>3969</v>
      </c>
      <c r="E10376" t="s">
        <v>20</v>
      </c>
      <c r="F10376" t="b">
        <v>0</v>
      </c>
      <c r="G10376" t="s">
        <v>35</v>
      </c>
      <c r="H10376" s="4">
        <v>45798.460775462961</v>
      </c>
      <c r="I10376" t="b">
        <v>0</v>
      </c>
      <c r="J10376" t="b">
        <v>1</v>
      </c>
      <c r="K10376" t="s">
        <v>24</v>
      </c>
      <c r="L10376" t="s">
        <v>22</v>
      </c>
      <c r="M10376">
        <v>126750</v>
      </c>
      <c r="O10376" t="s">
        <v>421</v>
      </c>
      <c r="P10376" t="s">
        <v>13574</v>
      </c>
    </row>
    <row r="10377" spans="1:16" x14ac:dyDescent="0.25">
      <c r="A10377" t="s">
        <v>1</v>
      </c>
      <c r="B10377" t="s">
        <v>1104</v>
      </c>
      <c r="C10377" t="s">
        <v>2231</v>
      </c>
      <c r="D10377" t="s">
        <v>3972</v>
      </c>
      <c r="E10377" t="s">
        <v>20</v>
      </c>
      <c r="F10377" t="b">
        <v>0</v>
      </c>
      <c r="G10377" t="s">
        <v>27</v>
      </c>
      <c r="H10377" s="4">
        <v>45798.500185185178</v>
      </c>
      <c r="I10377" t="b">
        <v>0</v>
      </c>
      <c r="J10377" t="b">
        <v>0</v>
      </c>
      <c r="K10377" t="s">
        <v>24</v>
      </c>
      <c r="L10377" t="s">
        <v>22</v>
      </c>
      <c r="M10377">
        <v>70000</v>
      </c>
      <c r="O10377" t="s">
        <v>4324</v>
      </c>
      <c r="P10377" t="s">
        <v>11647</v>
      </c>
    </row>
    <row r="10378" spans="1:16" x14ac:dyDescent="0.25">
      <c r="A10378" t="s">
        <v>1</v>
      </c>
      <c r="B10378" t="s">
        <v>7560</v>
      </c>
      <c r="C10378" t="s">
        <v>140</v>
      </c>
      <c r="D10378" t="s">
        <v>3972</v>
      </c>
      <c r="E10378" t="s">
        <v>20</v>
      </c>
      <c r="F10378" t="b">
        <v>0</v>
      </c>
      <c r="G10378" t="s">
        <v>35</v>
      </c>
      <c r="H10378" s="4">
        <v>45798.500462962962</v>
      </c>
      <c r="I10378" t="b">
        <v>0</v>
      </c>
      <c r="J10378" t="b">
        <v>1</v>
      </c>
      <c r="K10378" t="s">
        <v>24</v>
      </c>
      <c r="L10378" t="s">
        <v>22</v>
      </c>
      <c r="M10378">
        <v>113750</v>
      </c>
      <c r="O10378" t="s">
        <v>5481</v>
      </c>
      <c r="P10378" t="s">
        <v>7561</v>
      </c>
    </row>
    <row r="10379" spans="1:16" x14ac:dyDescent="0.25">
      <c r="A10379" t="s">
        <v>1</v>
      </c>
      <c r="B10379" t="s">
        <v>844</v>
      </c>
      <c r="C10379" t="s">
        <v>829</v>
      </c>
      <c r="D10379" t="s">
        <v>3972</v>
      </c>
      <c r="E10379" t="s">
        <v>20</v>
      </c>
      <c r="F10379" t="b">
        <v>0</v>
      </c>
      <c r="G10379" t="s">
        <v>27</v>
      </c>
      <c r="H10379" s="4">
        <v>45798.500949074078</v>
      </c>
      <c r="I10379" t="b">
        <v>0</v>
      </c>
      <c r="J10379" t="b">
        <v>0</v>
      </c>
      <c r="K10379" t="s">
        <v>24</v>
      </c>
      <c r="L10379" t="s">
        <v>22</v>
      </c>
      <c r="M10379">
        <v>174500</v>
      </c>
      <c r="O10379" t="s">
        <v>5481</v>
      </c>
      <c r="P10379" t="s">
        <v>302</v>
      </c>
    </row>
    <row r="10380" spans="1:16" x14ac:dyDescent="0.25">
      <c r="A10380" t="s">
        <v>40</v>
      </c>
      <c r="B10380" t="s">
        <v>13070</v>
      </c>
      <c r="C10380" t="s">
        <v>151</v>
      </c>
      <c r="D10380" t="s">
        <v>4327</v>
      </c>
      <c r="E10380" t="s">
        <v>20</v>
      </c>
      <c r="F10380" t="b">
        <v>0</v>
      </c>
      <c r="G10380" t="s">
        <v>27</v>
      </c>
      <c r="H10380" s="4">
        <v>45798.501666666663</v>
      </c>
      <c r="I10380" t="b">
        <v>0</v>
      </c>
      <c r="J10380" t="b">
        <v>1</v>
      </c>
      <c r="K10380" t="s">
        <v>24</v>
      </c>
      <c r="L10380" t="s">
        <v>36</v>
      </c>
      <c r="N10380">
        <v>85</v>
      </c>
      <c r="O10380" t="s">
        <v>123</v>
      </c>
      <c r="P10380" t="s">
        <v>2588</v>
      </c>
    </row>
    <row r="10381" spans="1:16" x14ac:dyDescent="0.25">
      <c r="A10381" t="s">
        <v>19</v>
      </c>
      <c r="B10381" t="s">
        <v>13575</v>
      </c>
      <c r="C10381" t="s">
        <v>106</v>
      </c>
      <c r="D10381" t="s">
        <v>4034</v>
      </c>
      <c r="E10381" t="s">
        <v>20</v>
      </c>
      <c r="F10381" t="b">
        <v>0</v>
      </c>
      <c r="G10381" t="s">
        <v>106</v>
      </c>
      <c r="H10381" s="4">
        <v>45798.50540509259</v>
      </c>
      <c r="I10381" t="b">
        <v>1</v>
      </c>
      <c r="J10381" t="b">
        <v>0</v>
      </c>
      <c r="K10381" t="s">
        <v>106</v>
      </c>
      <c r="L10381" t="s">
        <v>22</v>
      </c>
      <c r="M10381">
        <v>102000</v>
      </c>
      <c r="O10381" t="s">
        <v>1906</v>
      </c>
      <c r="P10381" t="s">
        <v>689</v>
      </c>
    </row>
    <row r="10382" spans="1:16" x14ac:dyDescent="0.25">
      <c r="A10382" t="s">
        <v>139</v>
      </c>
      <c r="B10382" t="s">
        <v>3850</v>
      </c>
      <c r="C10382" t="s">
        <v>12658</v>
      </c>
      <c r="D10382" t="s">
        <v>13576</v>
      </c>
      <c r="E10382" t="s">
        <v>20</v>
      </c>
      <c r="F10382" t="b">
        <v>0</v>
      </c>
      <c r="G10382" t="s">
        <v>23</v>
      </c>
      <c r="H10382" s="4">
        <v>45798.517013888893</v>
      </c>
      <c r="I10382" t="b">
        <v>0</v>
      </c>
      <c r="J10382" t="b">
        <v>1</v>
      </c>
      <c r="K10382" t="s">
        <v>24</v>
      </c>
      <c r="L10382" t="s">
        <v>36</v>
      </c>
      <c r="N10382">
        <v>14.00500011444092</v>
      </c>
      <c r="O10382" t="s">
        <v>12659</v>
      </c>
      <c r="P10382" t="s">
        <v>12660</v>
      </c>
    </row>
    <row r="10383" spans="1:16" x14ac:dyDescent="0.25">
      <c r="A10383" t="s">
        <v>139</v>
      </c>
      <c r="B10383" t="s">
        <v>5497</v>
      </c>
      <c r="C10383" t="s">
        <v>3441</v>
      </c>
      <c r="D10383" t="s">
        <v>2208</v>
      </c>
      <c r="E10383" t="s">
        <v>20</v>
      </c>
      <c r="F10383" t="b">
        <v>0</v>
      </c>
      <c r="G10383" t="s">
        <v>41</v>
      </c>
      <c r="H10383" s="4">
        <v>45798.541967592602</v>
      </c>
      <c r="I10383" t="b">
        <v>0</v>
      </c>
      <c r="J10383" t="b">
        <v>0</v>
      </c>
      <c r="K10383" t="s">
        <v>24</v>
      </c>
      <c r="L10383" t="s">
        <v>22</v>
      </c>
      <c r="M10383">
        <v>65000</v>
      </c>
      <c r="O10383" t="s">
        <v>13577</v>
      </c>
    </row>
    <row r="10384" spans="1:16" x14ac:dyDescent="0.25">
      <c r="A10384" t="s">
        <v>0</v>
      </c>
      <c r="B10384" t="s">
        <v>2923</v>
      </c>
      <c r="C10384" t="s">
        <v>94</v>
      </c>
      <c r="D10384" t="s">
        <v>3828</v>
      </c>
      <c r="E10384" t="s">
        <v>20</v>
      </c>
      <c r="F10384" t="b">
        <v>0</v>
      </c>
      <c r="G10384" t="s">
        <v>30</v>
      </c>
      <c r="H10384" s="4">
        <v>45798.542303240742</v>
      </c>
      <c r="I10384" t="b">
        <v>0</v>
      </c>
      <c r="J10384" t="b">
        <v>1</v>
      </c>
      <c r="K10384" t="s">
        <v>24</v>
      </c>
      <c r="L10384" t="s">
        <v>36</v>
      </c>
      <c r="N10384">
        <v>21</v>
      </c>
      <c r="O10384" t="s">
        <v>13578</v>
      </c>
      <c r="P10384" t="s">
        <v>280</v>
      </c>
    </row>
    <row r="10385" spans="1:16" x14ac:dyDescent="0.25">
      <c r="A10385" t="s">
        <v>139</v>
      </c>
      <c r="B10385" t="s">
        <v>13579</v>
      </c>
      <c r="C10385" t="s">
        <v>82</v>
      </c>
      <c r="D10385" t="s">
        <v>3972</v>
      </c>
      <c r="E10385" t="s">
        <v>20</v>
      </c>
      <c r="F10385" t="b">
        <v>0</v>
      </c>
      <c r="G10385" t="s">
        <v>27</v>
      </c>
      <c r="H10385" s="4">
        <v>45798.543275462973</v>
      </c>
      <c r="I10385" t="b">
        <v>0</v>
      </c>
      <c r="J10385" t="b">
        <v>1</v>
      </c>
      <c r="K10385" t="s">
        <v>24</v>
      </c>
      <c r="L10385" t="s">
        <v>22</v>
      </c>
      <c r="M10385">
        <v>160000</v>
      </c>
      <c r="O10385" t="s">
        <v>4534</v>
      </c>
      <c r="P10385" t="s">
        <v>3247</v>
      </c>
    </row>
    <row r="10386" spans="1:16" x14ac:dyDescent="0.25">
      <c r="A10386" t="s">
        <v>40</v>
      </c>
      <c r="B10386" t="s">
        <v>4533</v>
      </c>
      <c r="C10386" t="s">
        <v>283</v>
      </c>
      <c r="D10386" t="s">
        <v>3972</v>
      </c>
      <c r="E10386" t="s">
        <v>20</v>
      </c>
      <c r="F10386" t="b">
        <v>0</v>
      </c>
      <c r="G10386" t="s">
        <v>27</v>
      </c>
      <c r="H10386" s="4">
        <v>45798.54347222222</v>
      </c>
      <c r="I10386" t="b">
        <v>1</v>
      </c>
      <c r="J10386" t="b">
        <v>1</v>
      </c>
      <c r="K10386" t="s">
        <v>24</v>
      </c>
      <c r="L10386" t="s">
        <v>22</v>
      </c>
      <c r="M10386">
        <v>189500</v>
      </c>
      <c r="O10386" t="s">
        <v>4534</v>
      </c>
      <c r="P10386" t="s">
        <v>3371</v>
      </c>
    </row>
    <row r="10387" spans="1:16" x14ac:dyDescent="0.25">
      <c r="A10387" t="s">
        <v>40</v>
      </c>
      <c r="B10387" t="s">
        <v>7462</v>
      </c>
      <c r="C10387" t="s">
        <v>2701</v>
      </c>
      <c r="D10387" t="s">
        <v>3828</v>
      </c>
      <c r="E10387" t="s">
        <v>20</v>
      </c>
      <c r="F10387" t="b">
        <v>0</v>
      </c>
      <c r="G10387" t="s">
        <v>41</v>
      </c>
      <c r="H10387" s="4">
        <v>45798.543657407397</v>
      </c>
      <c r="I10387" t="b">
        <v>1</v>
      </c>
      <c r="J10387" t="b">
        <v>1</v>
      </c>
      <c r="K10387" t="s">
        <v>24</v>
      </c>
      <c r="L10387" t="s">
        <v>36</v>
      </c>
      <c r="N10387">
        <v>60</v>
      </c>
      <c r="O10387" t="s">
        <v>7463</v>
      </c>
      <c r="P10387" t="s">
        <v>7464</v>
      </c>
    </row>
    <row r="10388" spans="1:16" x14ac:dyDescent="0.25">
      <c r="A10388" t="s">
        <v>2</v>
      </c>
      <c r="B10388" t="s">
        <v>2</v>
      </c>
      <c r="C10388" t="s">
        <v>13580</v>
      </c>
      <c r="D10388" t="s">
        <v>3828</v>
      </c>
      <c r="E10388" t="s">
        <v>20</v>
      </c>
      <c r="F10388" t="b">
        <v>0</v>
      </c>
      <c r="G10388" t="s">
        <v>30</v>
      </c>
      <c r="H10388" s="4">
        <v>45798.544583333343</v>
      </c>
      <c r="I10388" t="b">
        <v>1</v>
      </c>
      <c r="J10388" t="b">
        <v>0</v>
      </c>
      <c r="K10388" t="s">
        <v>24</v>
      </c>
      <c r="L10388" t="s">
        <v>22</v>
      </c>
      <c r="M10388">
        <v>115000</v>
      </c>
      <c r="O10388" t="s">
        <v>13581</v>
      </c>
      <c r="P10388" t="s">
        <v>13582</v>
      </c>
    </row>
    <row r="10389" spans="1:16" x14ac:dyDescent="0.25">
      <c r="A10389" t="s">
        <v>2</v>
      </c>
      <c r="B10389" t="s">
        <v>195</v>
      </c>
      <c r="C10389" t="s">
        <v>1579</v>
      </c>
      <c r="D10389" t="s">
        <v>2208</v>
      </c>
      <c r="E10389" t="s">
        <v>20</v>
      </c>
      <c r="F10389" t="b">
        <v>0</v>
      </c>
      <c r="G10389" t="s">
        <v>41</v>
      </c>
      <c r="H10389" s="4">
        <v>45798.585324074083</v>
      </c>
      <c r="I10389" t="b">
        <v>0</v>
      </c>
      <c r="J10389" t="b">
        <v>0</v>
      </c>
      <c r="K10389" t="s">
        <v>24</v>
      </c>
      <c r="L10389" t="s">
        <v>36</v>
      </c>
      <c r="N10389">
        <v>70</v>
      </c>
      <c r="O10389" t="s">
        <v>2291</v>
      </c>
      <c r="P10389" t="s">
        <v>13583</v>
      </c>
    </row>
    <row r="10390" spans="1:16" x14ac:dyDescent="0.25">
      <c r="A10390" t="s">
        <v>25</v>
      </c>
      <c r="B10390" t="s">
        <v>2416</v>
      </c>
      <c r="C10390" t="s">
        <v>203</v>
      </c>
      <c r="D10390" t="s">
        <v>3828</v>
      </c>
      <c r="E10390" t="s">
        <v>51</v>
      </c>
      <c r="F10390" t="b">
        <v>0</v>
      </c>
      <c r="G10390" t="s">
        <v>23</v>
      </c>
      <c r="H10390" s="4">
        <v>45798.600335648152</v>
      </c>
      <c r="I10390" t="b">
        <v>1</v>
      </c>
      <c r="J10390" t="b">
        <v>0</v>
      </c>
      <c r="K10390" t="s">
        <v>24</v>
      </c>
      <c r="L10390" t="s">
        <v>36</v>
      </c>
      <c r="N10390">
        <v>57.5</v>
      </c>
      <c r="O10390" t="s">
        <v>13584</v>
      </c>
      <c r="P10390" t="s">
        <v>13585</v>
      </c>
    </row>
    <row r="10391" spans="1:16" x14ac:dyDescent="0.25">
      <c r="A10391" t="s">
        <v>0</v>
      </c>
      <c r="B10391" t="s">
        <v>13586</v>
      </c>
      <c r="C10391" t="s">
        <v>114</v>
      </c>
      <c r="D10391" t="s">
        <v>3600</v>
      </c>
      <c r="E10391" t="s">
        <v>51</v>
      </c>
      <c r="F10391" t="b">
        <v>0</v>
      </c>
      <c r="G10391" t="s">
        <v>27</v>
      </c>
      <c r="H10391" s="4">
        <v>45798.625092592592</v>
      </c>
      <c r="I10391" t="b">
        <v>0</v>
      </c>
      <c r="J10391" t="b">
        <v>0</v>
      </c>
      <c r="K10391" t="s">
        <v>24</v>
      </c>
      <c r="L10391" t="s">
        <v>36</v>
      </c>
      <c r="N10391">
        <v>75</v>
      </c>
      <c r="O10391" t="s">
        <v>13587</v>
      </c>
      <c r="P10391" t="s">
        <v>3236</v>
      </c>
    </row>
    <row r="10392" spans="1:16" x14ac:dyDescent="0.25">
      <c r="A10392" t="s">
        <v>89</v>
      </c>
      <c r="B10392" t="s">
        <v>13588</v>
      </c>
      <c r="C10392" t="s">
        <v>39</v>
      </c>
      <c r="D10392" t="s">
        <v>3972</v>
      </c>
      <c r="E10392" t="s">
        <v>51</v>
      </c>
      <c r="F10392" t="b">
        <v>1</v>
      </c>
      <c r="G10392" t="s">
        <v>41</v>
      </c>
      <c r="H10392" s="4">
        <v>45798.625324074077</v>
      </c>
      <c r="I10392" t="b">
        <v>1</v>
      </c>
      <c r="J10392" t="b">
        <v>0</v>
      </c>
      <c r="K10392" t="s">
        <v>24</v>
      </c>
      <c r="L10392" t="s">
        <v>36</v>
      </c>
      <c r="N10392">
        <v>46.5</v>
      </c>
      <c r="O10392" t="s">
        <v>4247</v>
      </c>
    </row>
    <row r="10393" spans="1:16" x14ac:dyDescent="0.25">
      <c r="A10393" t="s">
        <v>0</v>
      </c>
      <c r="B10393" t="s">
        <v>13589</v>
      </c>
      <c r="C10393" t="s">
        <v>143</v>
      </c>
      <c r="D10393" t="s">
        <v>2208</v>
      </c>
      <c r="E10393" t="s">
        <v>20</v>
      </c>
      <c r="F10393" t="b">
        <v>0</v>
      </c>
      <c r="G10393" t="s">
        <v>35</v>
      </c>
      <c r="H10393" s="4">
        <v>45798.625358796293</v>
      </c>
      <c r="I10393" t="b">
        <v>0</v>
      </c>
      <c r="J10393" t="b">
        <v>0</v>
      </c>
      <c r="K10393" t="s">
        <v>24</v>
      </c>
      <c r="L10393" t="s">
        <v>22</v>
      </c>
      <c r="M10393">
        <v>95000</v>
      </c>
      <c r="O10393" t="s">
        <v>1720</v>
      </c>
      <c r="P10393" t="s">
        <v>13590</v>
      </c>
    </row>
    <row r="10394" spans="1:16" x14ac:dyDescent="0.25">
      <c r="A10394" t="s">
        <v>0</v>
      </c>
      <c r="B10394" t="s">
        <v>0</v>
      </c>
      <c r="C10394" t="s">
        <v>2051</v>
      </c>
      <c r="D10394" t="s">
        <v>3972</v>
      </c>
      <c r="E10394" t="s">
        <v>20</v>
      </c>
      <c r="F10394" t="b">
        <v>0</v>
      </c>
      <c r="G10394" t="s">
        <v>52</v>
      </c>
      <c r="H10394" s="4">
        <v>45798.625740740739</v>
      </c>
      <c r="I10394" t="b">
        <v>0</v>
      </c>
      <c r="J10394" t="b">
        <v>0</v>
      </c>
      <c r="K10394" t="s">
        <v>24</v>
      </c>
      <c r="L10394" t="s">
        <v>36</v>
      </c>
      <c r="N10394">
        <v>37.5</v>
      </c>
      <c r="O10394" t="s">
        <v>279</v>
      </c>
      <c r="P10394" t="s">
        <v>12864</v>
      </c>
    </row>
    <row r="10395" spans="1:16" x14ac:dyDescent="0.25">
      <c r="A10395" t="s">
        <v>0</v>
      </c>
      <c r="B10395" t="s">
        <v>13591</v>
      </c>
      <c r="C10395" t="s">
        <v>2051</v>
      </c>
      <c r="D10395" t="s">
        <v>3972</v>
      </c>
      <c r="E10395" t="s">
        <v>20</v>
      </c>
      <c r="F10395" t="b">
        <v>0</v>
      </c>
      <c r="G10395" t="s">
        <v>52</v>
      </c>
      <c r="H10395" s="4">
        <v>45798.625798611109</v>
      </c>
      <c r="I10395" t="b">
        <v>0</v>
      </c>
      <c r="J10395" t="b">
        <v>0</v>
      </c>
      <c r="K10395" t="s">
        <v>24</v>
      </c>
      <c r="L10395" t="s">
        <v>22</v>
      </c>
      <c r="M10395">
        <v>120000</v>
      </c>
      <c r="O10395" t="s">
        <v>279</v>
      </c>
      <c r="P10395" t="s">
        <v>13592</v>
      </c>
    </row>
    <row r="10396" spans="1:16" x14ac:dyDescent="0.25">
      <c r="A10396" t="s">
        <v>2</v>
      </c>
      <c r="B10396" t="s">
        <v>195</v>
      </c>
      <c r="C10396" t="s">
        <v>977</v>
      </c>
      <c r="D10396" t="s">
        <v>3600</v>
      </c>
      <c r="E10396" t="s">
        <v>51</v>
      </c>
      <c r="F10396" t="b">
        <v>0</v>
      </c>
      <c r="G10396" t="s">
        <v>27</v>
      </c>
      <c r="H10396" s="4">
        <v>45798.626643518517</v>
      </c>
      <c r="I10396" t="b">
        <v>0</v>
      </c>
      <c r="J10396" t="b">
        <v>0</v>
      </c>
      <c r="K10396" t="s">
        <v>24</v>
      </c>
      <c r="L10396" t="s">
        <v>36</v>
      </c>
      <c r="N10396">
        <v>45</v>
      </c>
      <c r="O10396" t="s">
        <v>11705</v>
      </c>
      <c r="P10396" t="s">
        <v>13593</v>
      </c>
    </row>
    <row r="10397" spans="1:16" x14ac:dyDescent="0.25">
      <c r="A10397" t="s">
        <v>89</v>
      </c>
      <c r="B10397" t="s">
        <v>13594</v>
      </c>
      <c r="C10397" t="s">
        <v>13595</v>
      </c>
      <c r="D10397" t="s">
        <v>4034</v>
      </c>
      <c r="E10397" t="s">
        <v>20</v>
      </c>
      <c r="F10397" t="b">
        <v>0</v>
      </c>
      <c r="G10397" t="s">
        <v>158</v>
      </c>
      <c r="H10397" s="4">
        <v>45798.629421296297</v>
      </c>
      <c r="I10397" t="b">
        <v>1</v>
      </c>
      <c r="J10397" t="b">
        <v>0</v>
      </c>
      <c r="K10397" t="s">
        <v>158</v>
      </c>
      <c r="L10397" t="s">
        <v>22</v>
      </c>
      <c r="M10397">
        <v>137500</v>
      </c>
      <c r="O10397" t="s">
        <v>13596</v>
      </c>
      <c r="P10397" t="s">
        <v>5971</v>
      </c>
    </row>
    <row r="10398" spans="1:16" x14ac:dyDescent="0.25">
      <c r="A10398" t="s">
        <v>0</v>
      </c>
      <c r="B10398" t="s">
        <v>13597</v>
      </c>
      <c r="C10398" t="s">
        <v>114</v>
      </c>
      <c r="D10398" t="s">
        <v>3828</v>
      </c>
      <c r="E10398" t="s">
        <v>51</v>
      </c>
      <c r="F10398" t="b">
        <v>0</v>
      </c>
      <c r="G10398" t="s">
        <v>27</v>
      </c>
      <c r="H10398" s="4">
        <v>45798.666805555556</v>
      </c>
      <c r="I10398" t="b">
        <v>0</v>
      </c>
      <c r="J10398" t="b">
        <v>0</v>
      </c>
      <c r="K10398" t="s">
        <v>24</v>
      </c>
      <c r="L10398" t="s">
        <v>36</v>
      </c>
      <c r="N10398">
        <v>72.5</v>
      </c>
      <c r="O10398" t="s">
        <v>3343</v>
      </c>
      <c r="P10398" t="s">
        <v>3236</v>
      </c>
    </row>
    <row r="10399" spans="1:16" x14ac:dyDescent="0.25">
      <c r="A10399" t="s">
        <v>28</v>
      </c>
      <c r="B10399" t="s">
        <v>13598</v>
      </c>
      <c r="C10399" t="s">
        <v>332</v>
      </c>
      <c r="D10399" t="s">
        <v>3828</v>
      </c>
      <c r="E10399" t="s">
        <v>20</v>
      </c>
      <c r="F10399" t="b">
        <v>0</v>
      </c>
      <c r="G10399" t="s">
        <v>41</v>
      </c>
      <c r="H10399" s="4">
        <v>45798.667731481481</v>
      </c>
      <c r="I10399" t="b">
        <v>0</v>
      </c>
      <c r="J10399" t="b">
        <v>1</v>
      </c>
      <c r="K10399" t="s">
        <v>24</v>
      </c>
      <c r="L10399" t="s">
        <v>22</v>
      </c>
      <c r="M10399">
        <v>190000</v>
      </c>
      <c r="O10399" t="s">
        <v>13599</v>
      </c>
      <c r="P10399" t="s">
        <v>13600</v>
      </c>
    </row>
    <row r="10400" spans="1:16" x14ac:dyDescent="0.25">
      <c r="A10400" t="s">
        <v>28</v>
      </c>
      <c r="B10400" t="s">
        <v>13601</v>
      </c>
      <c r="C10400" t="s">
        <v>332</v>
      </c>
      <c r="D10400" t="s">
        <v>3828</v>
      </c>
      <c r="E10400" t="s">
        <v>20</v>
      </c>
      <c r="F10400" t="b">
        <v>0</v>
      </c>
      <c r="G10400" t="s">
        <v>41</v>
      </c>
      <c r="H10400" s="4">
        <v>45798.667731481481</v>
      </c>
      <c r="I10400" t="b">
        <v>0</v>
      </c>
      <c r="J10400" t="b">
        <v>1</v>
      </c>
      <c r="K10400" t="s">
        <v>24</v>
      </c>
      <c r="L10400" t="s">
        <v>22</v>
      </c>
      <c r="M10400">
        <v>285000</v>
      </c>
      <c r="O10400" t="s">
        <v>13599</v>
      </c>
      <c r="P10400" t="s">
        <v>13602</v>
      </c>
    </row>
    <row r="10401" spans="1:16" x14ac:dyDescent="0.25">
      <c r="A10401" t="s">
        <v>28</v>
      </c>
      <c r="B10401" t="s">
        <v>3151</v>
      </c>
      <c r="C10401" t="s">
        <v>39</v>
      </c>
      <c r="D10401" t="s">
        <v>7657</v>
      </c>
      <c r="E10401" t="s">
        <v>20</v>
      </c>
      <c r="F10401" t="b">
        <v>1</v>
      </c>
      <c r="G10401" t="s">
        <v>1441</v>
      </c>
      <c r="H10401" s="4">
        <v>45798.671585648153</v>
      </c>
      <c r="I10401" t="b">
        <v>0</v>
      </c>
      <c r="J10401" t="b">
        <v>0</v>
      </c>
      <c r="K10401" t="s">
        <v>1441</v>
      </c>
      <c r="L10401" t="s">
        <v>22</v>
      </c>
      <c r="M10401">
        <v>125000</v>
      </c>
      <c r="O10401" t="s">
        <v>13603</v>
      </c>
      <c r="P10401" t="s">
        <v>13604</v>
      </c>
    </row>
    <row r="10402" spans="1:16" x14ac:dyDescent="0.25">
      <c r="A10402" t="s">
        <v>0</v>
      </c>
      <c r="B10402" t="s">
        <v>103</v>
      </c>
      <c r="C10402" t="s">
        <v>203</v>
      </c>
      <c r="D10402" t="s">
        <v>3972</v>
      </c>
      <c r="E10402" t="s">
        <v>20</v>
      </c>
      <c r="F10402" t="b">
        <v>0</v>
      </c>
      <c r="G10402" t="s">
        <v>23</v>
      </c>
      <c r="H10402" s="4">
        <v>45798.683668981481</v>
      </c>
      <c r="I10402" t="b">
        <v>0</v>
      </c>
      <c r="J10402" t="b">
        <v>0</v>
      </c>
      <c r="K10402" t="s">
        <v>24</v>
      </c>
      <c r="L10402" t="s">
        <v>22</v>
      </c>
      <c r="M10402">
        <v>70000</v>
      </c>
      <c r="O10402" t="s">
        <v>803</v>
      </c>
      <c r="P10402" t="s">
        <v>9360</v>
      </c>
    </row>
    <row r="10403" spans="1:16" x14ac:dyDescent="0.25">
      <c r="A10403" t="s">
        <v>0</v>
      </c>
      <c r="B10403" t="s">
        <v>13605</v>
      </c>
      <c r="C10403" t="s">
        <v>3481</v>
      </c>
      <c r="D10403" t="s">
        <v>3972</v>
      </c>
      <c r="E10403" t="s">
        <v>51</v>
      </c>
      <c r="F10403" t="b">
        <v>0</v>
      </c>
      <c r="G10403" t="s">
        <v>41</v>
      </c>
      <c r="H10403" s="4">
        <v>45798.708634259259</v>
      </c>
      <c r="I10403" t="b">
        <v>1</v>
      </c>
      <c r="J10403" t="b">
        <v>0</v>
      </c>
      <c r="K10403" t="s">
        <v>24</v>
      </c>
      <c r="L10403" t="s">
        <v>36</v>
      </c>
      <c r="N10403">
        <v>26.5</v>
      </c>
      <c r="O10403" t="s">
        <v>13606</v>
      </c>
      <c r="P10403" t="s">
        <v>2149</v>
      </c>
    </row>
    <row r="10404" spans="1:16" x14ac:dyDescent="0.25">
      <c r="A10404" t="s">
        <v>0</v>
      </c>
      <c r="B10404" t="s">
        <v>13607</v>
      </c>
      <c r="C10404" t="s">
        <v>122</v>
      </c>
      <c r="D10404" t="s">
        <v>3972</v>
      </c>
      <c r="E10404" t="s">
        <v>51</v>
      </c>
      <c r="F10404" t="b">
        <v>0</v>
      </c>
      <c r="G10404" t="s">
        <v>52</v>
      </c>
      <c r="H10404" s="4">
        <v>45798.709166666667</v>
      </c>
      <c r="I10404" t="b">
        <v>0</v>
      </c>
      <c r="J10404" t="b">
        <v>0</v>
      </c>
      <c r="K10404" t="s">
        <v>24</v>
      </c>
      <c r="L10404" t="s">
        <v>36</v>
      </c>
      <c r="N10404">
        <v>32.5</v>
      </c>
      <c r="O10404" t="s">
        <v>13608</v>
      </c>
      <c r="P10404" t="s">
        <v>204</v>
      </c>
    </row>
    <row r="10405" spans="1:16" x14ac:dyDescent="0.25">
      <c r="A10405" t="s">
        <v>19</v>
      </c>
      <c r="B10405" t="s">
        <v>19</v>
      </c>
      <c r="C10405" t="s">
        <v>1393</v>
      </c>
      <c r="D10405" t="s">
        <v>3972</v>
      </c>
      <c r="E10405" t="s">
        <v>20</v>
      </c>
      <c r="F10405" t="b">
        <v>0</v>
      </c>
      <c r="G10405" t="s">
        <v>41</v>
      </c>
      <c r="H10405" s="4">
        <v>45798.709398148138</v>
      </c>
      <c r="I10405" t="b">
        <v>0</v>
      </c>
      <c r="J10405" t="b">
        <v>1</v>
      </c>
      <c r="K10405" t="s">
        <v>24</v>
      </c>
      <c r="L10405" t="s">
        <v>22</v>
      </c>
      <c r="M10405">
        <v>195000</v>
      </c>
      <c r="O10405" t="s">
        <v>131</v>
      </c>
      <c r="P10405" t="s">
        <v>13609</v>
      </c>
    </row>
    <row r="10406" spans="1:16" x14ac:dyDescent="0.25">
      <c r="A10406" t="s">
        <v>2</v>
      </c>
      <c r="B10406" t="s">
        <v>132</v>
      </c>
      <c r="C10406" t="s">
        <v>1292</v>
      </c>
      <c r="D10406" t="s">
        <v>3828</v>
      </c>
      <c r="E10406" t="s">
        <v>20</v>
      </c>
      <c r="F10406" t="b">
        <v>0</v>
      </c>
      <c r="G10406" t="s">
        <v>27</v>
      </c>
      <c r="H10406" s="4">
        <v>45798.709953703707</v>
      </c>
      <c r="I10406" t="b">
        <v>0</v>
      </c>
      <c r="J10406" t="b">
        <v>1</v>
      </c>
      <c r="K10406" t="s">
        <v>24</v>
      </c>
      <c r="L10406" t="s">
        <v>22</v>
      </c>
      <c r="M10406">
        <v>119850</v>
      </c>
      <c r="O10406" t="s">
        <v>6171</v>
      </c>
      <c r="P10406" t="s">
        <v>4706</v>
      </c>
    </row>
    <row r="10407" spans="1:16" x14ac:dyDescent="0.25">
      <c r="A10407" t="s">
        <v>2</v>
      </c>
      <c r="B10407" t="s">
        <v>13610</v>
      </c>
      <c r="C10407" t="s">
        <v>622</v>
      </c>
      <c r="D10407" t="s">
        <v>3972</v>
      </c>
      <c r="E10407" t="s">
        <v>51</v>
      </c>
      <c r="F10407" t="b">
        <v>0</v>
      </c>
      <c r="G10407" t="s">
        <v>27</v>
      </c>
      <c r="H10407" s="4">
        <v>45798.710081018522</v>
      </c>
      <c r="I10407" t="b">
        <v>1</v>
      </c>
      <c r="J10407" t="b">
        <v>0</v>
      </c>
      <c r="K10407" t="s">
        <v>24</v>
      </c>
      <c r="L10407" t="s">
        <v>36</v>
      </c>
      <c r="N10407">
        <v>67.5</v>
      </c>
      <c r="O10407" t="s">
        <v>741</v>
      </c>
      <c r="P10407" t="s">
        <v>1615</v>
      </c>
    </row>
    <row r="10408" spans="1:16" x14ac:dyDescent="0.25">
      <c r="A10408" t="s">
        <v>2</v>
      </c>
      <c r="B10408" t="s">
        <v>307</v>
      </c>
      <c r="C10408" t="s">
        <v>12742</v>
      </c>
      <c r="D10408" t="s">
        <v>3972</v>
      </c>
      <c r="E10408" t="s">
        <v>631</v>
      </c>
      <c r="F10408" t="b">
        <v>0</v>
      </c>
      <c r="G10408" t="s">
        <v>27</v>
      </c>
      <c r="H10408" s="4">
        <v>45798.710185185177</v>
      </c>
      <c r="I10408" t="b">
        <v>0</v>
      </c>
      <c r="J10408" t="b">
        <v>1</v>
      </c>
      <c r="K10408" t="s">
        <v>24</v>
      </c>
      <c r="L10408" t="s">
        <v>36</v>
      </c>
      <c r="N10408">
        <v>51.229999542236328</v>
      </c>
      <c r="O10408" t="s">
        <v>59</v>
      </c>
      <c r="P10408" t="s">
        <v>137</v>
      </c>
    </row>
    <row r="10409" spans="1:16" x14ac:dyDescent="0.25">
      <c r="A10409" t="s">
        <v>2</v>
      </c>
      <c r="B10409" t="s">
        <v>307</v>
      </c>
      <c r="C10409" t="s">
        <v>2340</v>
      </c>
      <c r="D10409" t="s">
        <v>3828</v>
      </c>
      <c r="E10409" t="s">
        <v>51</v>
      </c>
      <c r="F10409" t="b">
        <v>0</v>
      </c>
      <c r="G10409" t="s">
        <v>35</v>
      </c>
      <c r="H10409" s="4">
        <v>45798.710798611108</v>
      </c>
      <c r="I10409" t="b">
        <v>1</v>
      </c>
      <c r="J10409" t="b">
        <v>0</v>
      </c>
      <c r="K10409" t="s">
        <v>24</v>
      </c>
      <c r="L10409" t="s">
        <v>36</v>
      </c>
      <c r="N10409">
        <v>57.5</v>
      </c>
      <c r="O10409" t="s">
        <v>13611</v>
      </c>
      <c r="P10409" t="s">
        <v>2578</v>
      </c>
    </row>
    <row r="10410" spans="1:16" x14ac:dyDescent="0.25">
      <c r="A10410" t="s">
        <v>2</v>
      </c>
      <c r="B10410" t="s">
        <v>1145</v>
      </c>
      <c r="C10410" t="s">
        <v>306</v>
      </c>
      <c r="D10410" t="s">
        <v>3600</v>
      </c>
      <c r="E10410" t="s">
        <v>20</v>
      </c>
      <c r="F10410" t="b">
        <v>0</v>
      </c>
      <c r="G10410" t="s">
        <v>27</v>
      </c>
      <c r="H10410" s="4">
        <v>45798.751620370371</v>
      </c>
      <c r="I10410" t="b">
        <v>1</v>
      </c>
      <c r="J10410" t="b">
        <v>0</v>
      </c>
      <c r="K10410" t="s">
        <v>24</v>
      </c>
      <c r="L10410" t="s">
        <v>22</v>
      </c>
      <c r="M10410">
        <v>70000</v>
      </c>
      <c r="O10410" t="s">
        <v>95</v>
      </c>
      <c r="P10410" t="s">
        <v>13612</v>
      </c>
    </row>
    <row r="10411" spans="1:16" x14ac:dyDescent="0.25">
      <c r="A10411" t="s">
        <v>2</v>
      </c>
      <c r="B10411" t="s">
        <v>13613</v>
      </c>
      <c r="C10411" t="s">
        <v>2340</v>
      </c>
      <c r="D10411" t="s">
        <v>3972</v>
      </c>
      <c r="E10411" t="s">
        <v>20</v>
      </c>
      <c r="F10411" t="b">
        <v>0</v>
      </c>
      <c r="G10411" t="s">
        <v>41</v>
      </c>
      <c r="H10411" s="4">
        <v>45798.752071759263</v>
      </c>
      <c r="I10411" t="b">
        <v>0</v>
      </c>
      <c r="J10411" t="b">
        <v>0</v>
      </c>
      <c r="K10411" t="s">
        <v>24</v>
      </c>
      <c r="L10411" t="s">
        <v>36</v>
      </c>
      <c r="N10411">
        <v>65</v>
      </c>
      <c r="O10411" t="s">
        <v>200</v>
      </c>
      <c r="P10411" t="s">
        <v>2589</v>
      </c>
    </row>
    <row r="10412" spans="1:16" x14ac:dyDescent="0.25">
      <c r="A10412" t="s">
        <v>19</v>
      </c>
      <c r="B10412" t="s">
        <v>19</v>
      </c>
      <c r="C10412" t="s">
        <v>1593</v>
      </c>
      <c r="D10412" t="s">
        <v>3828</v>
      </c>
      <c r="E10412" t="s">
        <v>20</v>
      </c>
      <c r="F10412" t="b">
        <v>0</v>
      </c>
      <c r="G10412" t="s">
        <v>30</v>
      </c>
      <c r="H10412" s="4">
        <v>45798.793032407397</v>
      </c>
      <c r="I10412" t="b">
        <v>0</v>
      </c>
      <c r="J10412" t="b">
        <v>1</v>
      </c>
      <c r="K10412" t="s">
        <v>24</v>
      </c>
      <c r="L10412" t="s">
        <v>22</v>
      </c>
      <c r="M10412">
        <v>143087.5</v>
      </c>
      <c r="O10412" t="s">
        <v>7271</v>
      </c>
      <c r="P10412" t="s">
        <v>1825</v>
      </c>
    </row>
    <row r="10413" spans="1:16" x14ac:dyDescent="0.25">
      <c r="A10413" t="s">
        <v>0</v>
      </c>
      <c r="B10413" t="s">
        <v>257</v>
      </c>
      <c r="C10413" t="s">
        <v>114</v>
      </c>
      <c r="D10413" t="s">
        <v>3828</v>
      </c>
      <c r="E10413" t="s">
        <v>20</v>
      </c>
      <c r="F10413" t="b">
        <v>0</v>
      </c>
      <c r="G10413" t="s">
        <v>27</v>
      </c>
      <c r="H10413" s="4">
        <v>45798.833460648151</v>
      </c>
      <c r="I10413" t="b">
        <v>0</v>
      </c>
      <c r="J10413" t="b">
        <v>1</v>
      </c>
      <c r="K10413" t="s">
        <v>24</v>
      </c>
      <c r="L10413" t="s">
        <v>22</v>
      </c>
      <c r="M10413">
        <v>117965</v>
      </c>
      <c r="O10413" t="s">
        <v>13614</v>
      </c>
      <c r="P10413" t="s">
        <v>2439</v>
      </c>
    </row>
    <row r="10414" spans="1:16" x14ac:dyDescent="0.25">
      <c r="A10414" t="s">
        <v>0</v>
      </c>
      <c r="B10414" t="s">
        <v>1632</v>
      </c>
      <c r="C10414" t="s">
        <v>316</v>
      </c>
      <c r="D10414" t="s">
        <v>2208</v>
      </c>
      <c r="E10414" t="s">
        <v>51</v>
      </c>
      <c r="F10414" t="b">
        <v>0</v>
      </c>
      <c r="G10414" t="s">
        <v>35</v>
      </c>
      <c r="H10414" s="4">
        <v>45798.833749999998</v>
      </c>
      <c r="I10414" t="b">
        <v>1</v>
      </c>
      <c r="J10414" t="b">
        <v>0</v>
      </c>
      <c r="K10414" t="s">
        <v>24</v>
      </c>
      <c r="L10414" t="s">
        <v>36</v>
      </c>
      <c r="N10414">
        <v>16.5</v>
      </c>
      <c r="O10414" t="s">
        <v>13615</v>
      </c>
    </row>
    <row r="10415" spans="1:16" x14ac:dyDescent="0.25">
      <c r="A10415" t="s">
        <v>89</v>
      </c>
      <c r="B10415" t="s">
        <v>4459</v>
      </c>
      <c r="C10415" t="s">
        <v>192</v>
      </c>
      <c r="D10415" t="s">
        <v>3972</v>
      </c>
      <c r="E10415" t="s">
        <v>51</v>
      </c>
      <c r="F10415" t="b">
        <v>0</v>
      </c>
      <c r="G10415" t="s">
        <v>52</v>
      </c>
      <c r="H10415" s="4">
        <v>45798.834166666667</v>
      </c>
      <c r="I10415" t="b">
        <v>1</v>
      </c>
      <c r="J10415" t="b">
        <v>1</v>
      </c>
      <c r="K10415" t="s">
        <v>24</v>
      </c>
      <c r="L10415" t="s">
        <v>22</v>
      </c>
      <c r="M10415">
        <v>70000</v>
      </c>
      <c r="O10415" t="s">
        <v>81</v>
      </c>
      <c r="P10415" t="s">
        <v>13616</v>
      </c>
    </row>
    <row r="10416" spans="1:16" x14ac:dyDescent="0.25">
      <c r="A10416" t="s">
        <v>0</v>
      </c>
      <c r="B10416" t="s">
        <v>13617</v>
      </c>
      <c r="C10416" t="s">
        <v>203</v>
      </c>
      <c r="D10416" t="s">
        <v>2532</v>
      </c>
      <c r="E10416" t="s">
        <v>20</v>
      </c>
      <c r="F10416" t="b">
        <v>0</v>
      </c>
      <c r="G10416" t="s">
        <v>23</v>
      </c>
      <c r="H10416" s="4">
        <v>45798.850185185183</v>
      </c>
      <c r="I10416" t="b">
        <v>0</v>
      </c>
      <c r="J10416" t="b">
        <v>1</v>
      </c>
      <c r="K10416" t="s">
        <v>24</v>
      </c>
      <c r="L10416" t="s">
        <v>22</v>
      </c>
      <c r="M10416">
        <v>72956</v>
      </c>
      <c r="O10416" t="s">
        <v>2814</v>
      </c>
    </row>
    <row r="10417" spans="1:16" x14ac:dyDescent="0.25">
      <c r="A10417" t="s">
        <v>0</v>
      </c>
      <c r="B10417" t="s">
        <v>13618</v>
      </c>
      <c r="C10417" t="s">
        <v>977</v>
      </c>
      <c r="D10417" t="s">
        <v>3828</v>
      </c>
      <c r="E10417" t="s">
        <v>20</v>
      </c>
      <c r="F10417" t="b">
        <v>0</v>
      </c>
      <c r="G10417" t="s">
        <v>35</v>
      </c>
      <c r="H10417" s="4">
        <v>45798.875416666669</v>
      </c>
      <c r="I10417" t="b">
        <v>0</v>
      </c>
      <c r="J10417" t="b">
        <v>1</v>
      </c>
      <c r="K10417" t="s">
        <v>24</v>
      </c>
      <c r="L10417" t="s">
        <v>22</v>
      </c>
      <c r="M10417">
        <v>102500</v>
      </c>
      <c r="O10417" t="s">
        <v>13619</v>
      </c>
      <c r="P10417" t="s">
        <v>13620</v>
      </c>
    </row>
    <row r="10418" spans="1:16" x14ac:dyDescent="0.25">
      <c r="A10418" t="s">
        <v>0</v>
      </c>
      <c r="B10418" t="s">
        <v>3826</v>
      </c>
      <c r="C10418" t="s">
        <v>2765</v>
      </c>
      <c r="D10418" t="s">
        <v>3972</v>
      </c>
      <c r="E10418" t="s">
        <v>51</v>
      </c>
      <c r="F10418" t="b">
        <v>0</v>
      </c>
      <c r="G10418" t="s">
        <v>52</v>
      </c>
      <c r="H10418" s="4">
        <v>45798.875798611109</v>
      </c>
      <c r="I10418" t="b">
        <v>0</v>
      </c>
      <c r="J10418" t="b">
        <v>0</v>
      </c>
      <c r="K10418" t="s">
        <v>24</v>
      </c>
      <c r="L10418" t="s">
        <v>36</v>
      </c>
      <c r="N10418">
        <v>25</v>
      </c>
      <c r="O10418" t="s">
        <v>272</v>
      </c>
      <c r="P10418" t="s">
        <v>2422</v>
      </c>
    </row>
    <row r="10419" spans="1:16" x14ac:dyDescent="0.25">
      <c r="A10419" t="s">
        <v>2</v>
      </c>
      <c r="B10419" t="s">
        <v>307</v>
      </c>
      <c r="C10419" t="s">
        <v>908</v>
      </c>
      <c r="D10419" t="s">
        <v>3600</v>
      </c>
      <c r="E10419" t="s">
        <v>51</v>
      </c>
      <c r="F10419" t="b">
        <v>0</v>
      </c>
      <c r="G10419" t="s">
        <v>27</v>
      </c>
      <c r="H10419" s="4">
        <v>45798.876608796287</v>
      </c>
      <c r="I10419" t="b">
        <v>0</v>
      </c>
      <c r="J10419" t="b">
        <v>1</v>
      </c>
      <c r="K10419" t="s">
        <v>24</v>
      </c>
      <c r="L10419" t="s">
        <v>36</v>
      </c>
      <c r="N10419">
        <v>60</v>
      </c>
      <c r="O10419" t="s">
        <v>2962</v>
      </c>
      <c r="P10419" t="s">
        <v>13621</v>
      </c>
    </row>
    <row r="10420" spans="1:16" x14ac:dyDescent="0.25">
      <c r="A10420" t="s">
        <v>139</v>
      </c>
      <c r="B10420" t="s">
        <v>2126</v>
      </c>
      <c r="C10420" t="s">
        <v>13622</v>
      </c>
      <c r="D10420" t="s">
        <v>3828</v>
      </c>
      <c r="E10420" t="s">
        <v>20</v>
      </c>
      <c r="F10420" t="b">
        <v>0</v>
      </c>
      <c r="G10420" t="s">
        <v>23</v>
      </c>
      <c r="H10420" s="4">
        <v>45798.89203703704</v>
      </c>
      <c r="I10420" t="b">
        <v>0</v>
      </c>
      <c r="J10420" t="b">
        <v>1</v>
      </c>
      <c r="K10420" t="s">
        <v>24</v>
      </c>
      <c r="L10420" t="s">
        <v>36</v>
      </c>
      <c r="N10420">
        <v>19.5</v>
      </c>
      <c r="O10420" t="s">
        <v>13623</v>
      </c>
      <c r="P10420" t="s">
        <v>2014</v>
      </c>
    </row>
    <row r="10421" spans="1:16" x14ac:dyDescent="0.25">
      <c r="A10421" t="s">
        <v>25</v>
      </c>
      <c r="B10421" t="s">
        <v>13624</v>
      </c>
      <c r="C10421" t="s">
        <v>848</v>
      </c>
      <c r="D10421" t="s">
        <v>3972</v>
      </c>
      <c r="E10421" t="s">
        <v>20</v>
      </c>
      <c r="F10421" t="b">
        <v>0</v>
      </c>
      <c r="G10421" t="s">
        <v>52</v>
      </c>
      <c r="H10421" s="4">
        <v>45798.917407407411</v>
      </c>
      <c r="I10421" t="b">
        <v>0</v>
      </c>
      <c r="J10421" t="b">
        <v>1</v>
      </c>
      <c r="K10421" t="s">
        <v>24</v>
      </c>
      <c r="L10421" t="s">
        <v>22</v>
      </c>
      <c r="M10421">
        <v>127500</v>
      </c>
      <c r="O10421" t="s">
        <v>13625</v>
      </c>
      <c r="P10421" t="s">
        <v>1057</v>
      </c>
    </row>
    <row r="10422" spans="1:16" x14ac:dyDescent="0.25">
      <c r="A10422" t="s">
        <v>1</v>
      </c>
      <c r="B10422" t="s">
        <v>13626</v>
      </c>
      <c r="C10422" t="s">
        <v>39</v>
      </c>
      <c r="D10422" t="s">
        <v>3972</v>
      </c>
      <c r="E10422" t="s">
        <v>51</v>
      </c>
      <c r="F10422" t="b">
        <v>1</v>
      </c>
      <c r="G10422" t="s">
        <v>30</v>
      </c>
      <c r="H10422" s="4">
        <v>45798.918032407397</v>
      </c>
      <c r="I10422" t="b">
        <v>0</v>
      </c>
      <c r="J10422" t="b">
        <v>0</v>
      </c>
      <c r="K10422" t="s">
        <v>24</v>
      </c>
      <c r="L10422" t="s">
        <v>36</v>
      </c>
      <c r="N10422">
        <v>67.5</v>
      </c>
      <c r="O10422" t="s">
        <v>1961</v>
      </c>
      <c r="P10422" t="s">
        <v>207</v>
      </c>
    </row>
    <row r="10423" spans="1:16" x14ac:dyDescent="0.25">
      <c r="A10423" t="s">
        <v>0</v>
      </c>
      <c r="B10423" t="s">
        <v>13627</v>
      </c>
      <c r="C10423" t="s">
        <v>481</v>
      </c>
      <c r="D10423" t="s">
        <v>3956</v>
      </c>
      <c r="E10423" t="s">
        <v>34</v>
      </c>
      <c r="F10423" t="b">
        <v>0</v>
      </c>
      <c r="G10423" t="s">
        <v>27</v>
      </c>
      <c r="H10423" s="4">
        <v>45798.958437499998</v>
      </c>
      <c r="I10423" t="b">
        <v>1</v>
      </c>
      <c r="J10423" t="b">
        <v>1</v>
      </c>
      <c r="K10423" t="s">
        <v>24</v>
      </c>
      <c r="L10423" t="s">
        <v>36</v>
      </c>
      <c r="N10423">
        <v>46.255001068115227</v>
      </c>
      <c r="O10423" t="s">
        <v>13628</v>
      </c>
      <c r="P10423" t="s">
        <v>13629</v>
      </c>
    </row>
    <row r="10424" spans="1:16" x14ac:dyDescent="0.25">
      <c r="A10424" t="s">
        <v>0</v>
      </c>
      <c r="B10424" t="s">
        <v>13630</v>
      </c>
      <c r="C10424" t="s">
        <v>3616</v>
      </c>
      <c r="D10424" t="s">
        <v>2208</v>
      </c>
      <c r="E10424" t="s">
        <v>20</v>
      </c>
      <c r="F10424" t="b">
        <v>0</v>
      </c>
      <c r="G10424" t="s">
        <v>27</v>
      </c>
      <c r="H10424" s="4">
        <v>45798.958460648151</v>
      </c>
      <c r="I10424" t="b">
        <v>0</v>
      </c>
      <c r="J10424" t="b">
        <v>1</v>
      </c>
      <c r="K10424" t="s">
        <v>24</v>
      </c>
      <c r="L10424" t="s">
        <v>36</v>
      </c>
      <c r="N10424">
        <v>36</v>
      </c>
      <c r="O10424" t="s">
        <v>2425</v>
      </c>
      <c r="P10424" t="s">
        <v>280</v>
      </c>
    </row>
    <row r="10425" spans="1:16" x14ac:dyDescent="0.25">
      <c r="A10425" t="s">
        <v>0</v>
      </c>
      <c r="B10425" t="s">
        <v>257</v>
      </c>
      <c r="C10425" t="s">
        <v>236</v>
      </c>
      <c r="D10425" t="s">
        <v>3972</v>
      </c>
      <c r="E10425" t="s">
        <v>20</v>
      </c>
      <c r="F10425" t="b">
        <v>0</v>
      </c>
      <c r="G10425" t="s">
        <v>27</v>
      </c>
      <c r="H10425" s="4">
        <v>45798.958472222221</v>
      </c>
      <c r="I10425" t="b">
        <v>0</v>
      </c>
      <c r="J10425" t="b">
        <v>1</v>
      </c>
      <c r="K10425" t="s">
        <v>24</v>
      </c>
      <c r="L10425" t="s">
        <v>22</v>
      </c>
      <c r="M10425">
        <v>119500</v>
      </c>
      <c r="O10425" t="s">
        <v>1126</v>
      </c>
      <c r="P10425" t="s">
        <v>2170</v>
      </c>
    </row>
    <row r="10426" spans="1:16" x14ac:dyDescent="0.25">
      <c r="A10426" t="s">
        <v>2</v>
      </c>
      <c r="B10426" t="s">
        <v>13631</v>
      </c>
      <c r="C10426" t="s">
        <v>808</v>
      </c>
      <c r="D10426" t="s">
        <v>3972</v>
      </c>
      <c r="E10426" t="s">
        <v>20</v>
      </c>
      <c r="F10426" t="b">
        <v>0</v>
      </c>
      <c r="G10426" t="s">
        <v>27</v>
      </c>
      <c r="H10426" s="4">
        <v>45798.960023148153</v>
      </c>
      <c r="I10426" t="b">
        <v>0</v>
      </c>
      <c r="J10426" t="b">
        <v>1</v>
      </c>
      <c r="K10426" t="s">
        <v>24</v>
      </c>
      <c r="L10426" t="s">
        <v>22</v>
      </c>
      <c r="M10426">
        <v>122500</v>
      </c>
      <c r="O10426" t="s">
        <v>13632</v>
      </c>
      <c r="P10426" t="s">
        <v>13633</v>
      </c>
    </row>
    <row r="10427" spans="1:16" x14ac:dyDescent="0.25">
      <c r="A10427" t="s">
        <v>40</v>
      </c>
      <c r="B10427" t="s">
        <v>40</v>
      </c>
      <c r="C10427" t="s">
        <v>774</v>
      </c>
      <c r="D10427" t="s">
        <v>3972</v>
      </c>
      <c r="E10427" t="s">
        <v>20</v>
      </c>
      <c r="F10427" t="b">
        <v>0</v>
      </c>
      <c r="G10427" t="s">
        <v>27</v>
      </c>
      <c r="H10427" s="4">
        <v>45798.960069444453</v>
      </c>
      <c r="I10427" t="b">
        <v>0</v>
      </c>
      <c r="J10427" t="b">
        <v>1</v>
      </c>
      <c r="K10427" t="s">
        <v>24</v>
      </c>
      <c r="L10427" t="s">
        <v>22</v>
      </c>
      <c r="M10427">
        <v>187500</v>
      </c>
      <c r="O10427" t="s">
        <v>1795</v>
      </c>
      <c r="P10427" t="s">
        <v>13634</v>
      </c>
    </row>
    <row r="10428" spans="1:16" x14ac:dyDescent="0.25">
      <c r="A10428" t="s">
        <v>0</v>
      </c>
      <c r="B10428" t="s">
        <v>13635</v>
      </c>
      <c r="C10428" t="s">
        <v>1077</v>
      </c>
      <c r="D10428" t="s">
        <v>5830</v>
      </c>
      <c r="E10428" t="s">
        <v>20</v>
      </c>
      <c r="F10428" t="b">
        <v>0</v>
      </c>
      <c r="G10428" t="s">
        <v>41</v>
      </c>
      <c r="H10428" s="4">
        <v>45799.000254629631</v>
      </c>
      <c r="I10428" t="b">
        <v>0</v>
      </c>
      <c r="J10428" t="b">
        <v>0</v>
      </c>
      <c r="K10428" t="s">
        <v>24</v>
      </c>
      <c r="L10428" t="s">
        <v>22</v>
      </c>
      <c r="M10428">
        <v>87500</v>
      </c>
      <c r="O10428" t="s">
        <v>13636</v>
      </c>
      <c r="P10428" t="s">
        <v>13637</v>
      </c>
    </row>
    <row r="10429" spans="1:16" x14ac:dyDescent="0.25">
      <c r="A10429" t="s">
        <v>139</v>
      </c>
      <c r="B10429" t="s">
        <v>13638</v>
      </c>
      <c r="C10429" t="s">
        <v>49</v>
      </c>
      <c r="D10429" t="s">
        <v>2208</v>
      </c>
      <c r="E10429" t="s">
        <v>20</v>
      </c>
      <c r="F10429" t="b">
        <v>0</v>
      </c>
      <c r="G10429" t="s">
        <v>41</v>
      </c>
      <c r="H10429" s="4">
        <v>45799.000300925924</v>
      </c>
      <c r="I10429" t="b">
        <v>0</v>
      </c>
      <c r="J10429" t="b">
        <v>1</v>
      </c>
      <c r="K10429" t="s">
        <v>24</v>
      </c>
      <c r="L10429" t="s">
        <v>22</v>
      </c>
      <c r="M10429">
        <v>56491</v>
      </c>
      <c r="O10429" t="s">
        <v>13639</v>
      </c>
      <c r="P10429" t="s">
        <v>204</v>
      </c>
    </row>
    <row r="10430" spans="1:16" x14ac:dyDescent="0.25">
      <c r="A10430" t="s">
        <v>1</v>
      </c>
      <c r="B10430" t="s">
        <v>13640</v>
      </c>
      <c r="C10430" t="s">
        <v>151</v>
      </c>
      <c r="D10430" t="s">
        <v>4013</v>
      </c>
      <c r="E10430" t="s">
        <v>20</v>
      </c>
      <c r="F10430" t="b">
        <v>0</v>
      </c>
      <c r="G10430" t="s">
        <v>30</v>
      </c>
      <c r="H10430" s="4">
        <v>45799.000636574077</v>
      </c>
      <c r="I10430" t="b">
        <v>0</v>
      </c>
      <c r="J10430" t="b">
        <v>1</v>
      </c>
      <c r="K10430" t="s">
        <v>24</v>
      </c>
      <c r="L10430" t="s">
        <v>22</v>
      </c>
      <c r="M10430">
        <v>72500</v>
      </c>
      <c r="O10430" t="s">
        <v>13641</v>
      </c>
      <c r="P10430" t="s">
        <v>3369</v>
      </c>
    </row>
    <row r="10431" spans="1:16" x14ac:dyDescent="0.25">
      <c r="A10431" t="s">
        <v>1</v>
      </c>
      <c r="B10431" t="s">
        <v>13642</v>
      </c>
      <c r="C10431" t="s">
        <v>13643</v>
      </c>
      <c r="D10431" t="s">
        <v>5534</v>
      </c>
      <c r="E10431" t="s">
        <v>20</v>
      </c>
      <c r="F10431" t="b">
        <v>0</v>
      </c>
      <c r="G10431" t="s">
        <v>27</v>
      </c>
      <c r="H10431" s="4">
        <v>45799.000949074078</v>
      </c>
      <c r="I10431" t="b">
        <v>0</v>
      </c>
      <c r="J10431" t="b">
        <v>0</v>
      </c>
      <c r="K10431" t="s">
        <v>24</v>
      </c>
      <c r="L10431" t="s">
        <v>22</v>
      </c>
      <c r="M10431">
        <v>147637.5</v>
      </c>
      <c r="O10431" t="s">
        <v>294</v>
      </c>
      <c r="P10431" t="s">
        <v>2336</v>
      </c>
    </row>
    <row r="10432" spans="1:16" x14ac:dyDescent="0.25">
      <c r="A10432" t="s">
        <v>2</v>
      </c>
      <c r="B10432" t="s">
        <v>1550</v>
      </c>
      <c r="C10432" t="s">
        <v>316</v>
      </c>
      <c r="D10432" t="s">
        <v>5534</v>
      </c>
      <c r="E10432" t="s">
        <v>20</v>
      </c>
      <c r="F10432" t="b">
        <v>0</v>
      </c>
      <c r="G10432" t="s">
        <v>30</v>
      </c>
      <c r="H10432" s="4">
        <v>45799.002789351849</v>
      </c>
      <c r="I10432" t="b">
        <v>1</v>
      </c>
      <c r="J10432" t="b">
        <v>0</v>
      </c>
      <c r="K10432" t="s">
        <v>24</v>
      </c>
      <c r="L10432" t="s">
        <v>22</v>
      </c>
      <c r="M10432">
        <v>108267</v>
      </c>
      <c r="O10432" t="s">
        <v>13644</v>
      </c>
      <c r="P10432" t="s">
        <v>13645</v>
      </c>
    </row>
    <row r="10433" spans="1:16" x14ac:dyDescent="0.25">
      <c r="A10433" t="s">
        <v>2</v>
      </c>
      <c r="B10433" t="s">
        <v>13646</v>
      </c>
      <c r="C10433" t="s">
        <v>44</v>
      </c>
      <c r="D10433" t="s">
        <v>6389</v>
      </c>
      <c r="E10433" t="s">
        <v>20</v>
      </c>
      <c r="F10433" t="b">
        <v>0</v>
      </c>
      <c r="G10433" t="s">
        <v>23</v>
      </c>
      <c r="H10433" s="4">
        <v>45799.017222222217</v>
      </c>
      <c r="I10433" t="b">
        <v>1</v>
      </c>
      <c r="J10433" t="b">
        <v>1</v>
      </c>
      <c r="K10433" t="s">
        <v>24</v>
      </c>
      <c r="L10433" t="s">
        <v>22</v>
      </c>
      <c r="M10433">
        <v>163500</v>
      </c>
      <c r="O10433" t="s">
        <v>2228</v>
      </c>
      <c r="P10433" t="s">
        <v>13647</v>
      </c>
    </row>
    <row r="10434" spans="1:16" x14ac:dyDescent="0.25">
      <c r="A10434" t="s">
        <v>1</v>
      </c>
      <c r="B10434" t="s">
        <v>13648</v>
      </c>
      <c r="C10434" t="s">
        <v>5634</v>
      </c>
      <c r="D10434" t="s">
        <v>3972</v>
      </c>
      <c r="E10434" t="s">
        <v>20</v>
      </c>
      <c r="F10434" t="b">
        <v>0</v>
      </c>
      <c r="G10434" t="s">
        <v>27</v>
      </c>
      <c r="H10434" s="4">
        <v>45799.084351851852</v>
      </c>
      <c r="I10434" t="b">
        <v>0</v>
      </c>
      <c r="J10434" t="b">
        <v>1</v>
      </c>
      <c r="K10434" t="s">
        <v>24</v>
      </c>
      <c r="L10434" t="s">
        <v>22</v>
      </c>
      <c r="M10434">
        <v>186375</v>
      </c>
      <c r="O10434" t="s">
        <v>13649</v>
      </c>
      <c r="P10434" t="s">
        <v>13650</v>
      </c>
    </row>
    <row r="10435" spans="1:16" x14ac:dyDescent="0.25">
      <c r="A10435" t="s">
        <v>2</v>
      </c>
      <c r="B10435" t="s">
        <v>13651</v>
      </c>
      <c r="C10435" t="s">
        <v>1339</v>
      </c>
      <c r="D10435" t="s">
        <v>3828</v>
      </c>
      <c r="E10435" t="s">
        <v>20</v>
      </c>
      <c r="F10435" t="b">
        <v>0</v>
      </c>
      <c r="G10435" t="s">
        <v>35</v>
      </c>
      <c r="H10435" s="4">
        <v>45799.085775462961</v>
      </c>
      <c r="I10435" t="b">
        <v>0</v>
      </c>
      <c r="J10435" t="b">
        <v>1</v>
      </c>
      <c r="K10435" t="s">
        <v>24</v>
      </c>
      <c r="L10435" t="s">
        <v>22</v>
      </c>
      <c r="M10435">
        <v>115360</v>
      </c>
      <c r="O10435" t="s">
        <v>254</v>
      </c>
      <c r="P10435" t="s">
        <v>13652</v>
      </c>
    </row>
    <row r="10436" spans="1:16" x14ac:dyDescent="0.25">
      <c r="A10436" t="s">
        <v>40</v>
      </c>
      <c r="B10436" t="s">
        <v>13653</v>
      </c>
      <c r="C10436" t="s">
        <v>104</v>
      </c>
      <c r="D10436" t="s">
        <v>4002</v>
      </c>
      <c r="E10436" t="s">
        <v>20</v>
      </c>
      <c r="F10436" t="b">
        <v>0</v>
      </c>
      <c r="G10436" t="s">
        <v>106</v>
      </c>
      <c r="H10436" s="4">
        <v>45799.08866898148</v>
      </c>
      <c r="I10436" t="b">
        <v>1</v>
      </c>
      <c r="J10436" t="b">
        <v>0</v>
      </c>
      <c r="K10436" t="s">
        <v>106</v>
      </c>
      <c r="L10436" t="s">
        <v>22</v>
      </c>
      <c r="M10436">
        <v>148000</v>
      </c>
      <c r="O10436" t="s">
        <v>3913</v>
      </c>
    </row>
    <row r="10437" spans="1:16" x14ac:dyDescent="0.25">
      <c r="A10437" t="s">
        <v>0</v>
      </c>
      <c r="B10437" t="s">
        <v>7418</v>
      </c>
      <c r="C10437" t="s">
        <v>82</v>
      </c>
      <c r="D10437" t="s">
        <v>5914</v>
      </c>
      <c r="E10437" t="s">
        <v>20</v>
      </c>
      <c r="F10437" t="b">
        <v>0</v>
      </c>
      <c r="G10437" t="s">
        <v>27</v>
      </c>
      <c r="H10437" s="4">
        <v>45799.250023148154</v>
      </c>
      <c r="I10437" t="b">
        <v>0</v>
      </c>
      <c r="J10437" t="b">
        <v>1</v>
      </c>
      <c r="K10437" t="s">
        <v>24</v>
      </c>
      <c r="L10437" t="s">
        <v>22</v>
      </c>
      <c r="M10437">
        <v>169500</v>
      </c>
      <c r="O10437" t="s">
        <v>7419</v>
      </c>
      <c r="P10437" t="s">
        <v>2951</v>
      </c>
    </row>
    <row r="10438" spans="1:16" x14ac:dyDescent="0.25">
      <c r="A10438" t="s">
        <v>0</v>
      </c>
      <c r="B10438" t="s">
        <v>1098</v>
      </c>
      <c r="C10438" t="s">
        <v>82</v>
      </c>
      <c r="D10438" t="s">
        <v>3972</v>
      </c>
      <c r="E10438" t="s">
        <v>20</v>
      </c>
      <c r="F10438" t="b">
        <v>0</v>
      </c>
      <c r="G10438" t="s">
        <v>27</v>
      </c>
      <c r="H10438" s="4">
        <v>45799.250023148154</v>
      </c>
      <c r="I10438" t="b">
        <v>0</v>
      </c>
      <c r="J10438" t="b">
        <v>1</v>
      </c>
      <c r="K10438" t="s">
        <v>24</v>
      </c>
      <c r="L10438" t="s">
        <v>22</v>
      </c>
      <c r="M10438">
        <v>142500</v>
      </c>
      <c r="O10438" t="s">
        <v>13654</v>
      </c>
      <c r="P10438" t="s">
        <v>13655</v>
      </c>
    </row>
    <row r="10439" spans="1:16" x14ac:dyDescent="0.25">
      <c r="A10439" t="s">
        <v>0</v>
      </c>
      <c r="B10439" t="s">
        <v>2810</v>
      </c>
      <c r="C10439" t="s">
        <v>3025</v>
      </c>
      <c r="D10439" t="s">
        <v>3828</v>
      </c>
      <c r="E10439" t="s">
        <v>105</v>
      </c>
      <c r="F10439" t="b">
        <v>0</v>
      </c>
      <c r="G10439" t="s">
        <v>41</v>
      </c>
      <c r="H10439" s="4">
        <v>45799.250231481477</v>
      </c>
      <c r="I10439" t="b">
        <v>1</v>
      </c>
      <c r="J10439" t="b">
        <v>0</v>
      </c>
      <c r="K10439" t="s">
        <v>24</v>
      </c>
      <c r="L10439" t="s">
        <v>36</v>
      </c>
      <c r="N10439">
        <v>18.25</v>
      </c>
      <c r="O10439" t="s">
        <v>13510</v>
      </c>
    </row>
    <row r="10440" spans="1:16" x14ac:dyDescent="0.25">
      <c r="A10440" t="s">
        <v>0</v>
      </c>
      <c r="B10440" t="s">
        <v>0</v>
      </c>
      <c r="C10440" t="s">
        <v>2821</v>
      </c>
      <c r="D10440" t="s">
        <v>1051</v>
      </c>
      <c r="E10440" t="s">
        <v>20</v>
      </c>
      <c r="F10440" t="b">
        <v>0</v>
      </c>
      <c r="G10440" t="s">
        <v>41</v>
      </c>
      <c r="H10440" s="4">
        <v>45799.250231481477</v>
      </c>
      <c r="I10440" t="b">
        <v>1</v>
      </c>
      <c r="J10440" t="b">
        <v>1</v>
      </c>
      <c r="K10440" t="s">
        <v>24</v>
      </c>
      <c r="L10440" t="s">
        <v>36</v>
      </c>
      <c r="N10440">
        <v>30.5</v>
      </c>
      <c r="O10440" t="s">
        <v>1051</v>
      </c>
      <c r="P10440" t="s">
        <v>204</v>
      </c>
    </row>
    <row r="10441" spans="1:16" x14ac:dyDescent="0.25">
      <c r="A10441" t="s">
        <v>0</v>
      </c>
      <c r="B10441" t="s">
        <v>13656</v>
      </c>
      <c r="C10441" t="s">
        <v>10405</v>
      </c>
      <c r="D10441" t="s">
        <v>2208</v>
      </c>
      <c r="E10441" t="s">
        <v>20</v>
      </c>
      <c r="F10441" t="b">
        <v>0</v>
      </c>
      <c r="G10441" t="s">
        <v>41</v>
      </c>
      <c r="H10441" s="4">
        <v>45799.250231481477</v>
      </c>
      <c r="I10441" t="b">
        <v>0</v>
      </c>
      <c r="J10441" t="b">
        <v>0</v>
      </c>
      <c r="K10441" t="s">
        <v>24</v>
      </c>
      <c r="L10441" t="s">
        <v>22</v>
      </c>
      <c r="M10441">
        <v>82500</v>
      </c>
      <c r="O10441" t="s">
        <v>13657</v>
      </c>
      <c r="P10441" t="s">
        <v>13658</v>
      </c>
    </row>
    <row r="10442" spans="1:16" x14ac:dyDescent="0.25">
      <c r="A10442" t="s">
        <v>1</v>
      </c>
      <c r="B10442" t="s">
        <v>13659</v>
      </c>
      <c r="C10442" t="s">
        <v>1060</v>
      </c>
      <c r="D10442" t="s">
        <v>3828</v>
      </c>
      <c r="E10442" t="s">
        <v>20</v>
      </c>
      <c r="F10442" t="b">
        <v>0</v>
      </c>
      <c r="G10442" t="s">
        <v>41</v>
      </c>
      <c r="H10442" s="4">
        <v>45799.250925925917</v>
      </c>
      <c r="I10442" t="b">
        <v>0</v>
      </c>
      <c r="J10442" t="b">
        <v>1</v>
      </c>
      <c r="K10442" t="s">
        <v>24</v>
      </c>
      <c r="L10442" t="s">
        <v>22</v>
      </c>
      <c r="M10442">
        <v>218000</v>
      </c>
      <c r="O10442" t="s">
        <v>405</v>
      </c>
      <c r="P10442" t="s">
        <v>2079</v>
      </c>
    </row>
    <row r="10443" spans="1:16" x14ac:dyDescent="0.25">
      <c r="A10443" t="s">
        <v>1</v>
      </c>
      <c r="B10443" t="s">
        <v>13660</v>
      </c>
      <c r="C10443" t="s">
        <v>49</v>
      </c>
      <c r="D10443" t="s">
        <v>3972</v>
      </c>
      <c r="E10443" t="s">
        <v>20</v>
      </c>
      <c r="F10443" t="b">
        <v>0</v>
      </c>
      <c r="G10443" t="s">
        <v>41</v>
      </c>
      <c r="H10443" s="4">
        <v>45799.251064814824</v>
      </c>
      <c r="I10443" t="b">
        <v>0</v>
      </c>
      <c r="J10443" t="b">
        <v>1</v>
      </c>
      <c r="K10443" t="s">
        <v>24</v>
      </c>
      <c r="L10443" t="s">
        <v>22</v>
      </c>
      <c r="M10443">
        <v>181500</v>
      </c>
      <c r="O10443" t="s">
        <v>341</v>
      </c>
      <c r="P10443" t="s">
        <v>13661</v>
      </c>
    </row>
    <row r="10444" spans="1:16" x14ac:dyDescent="0.25">
      <c r="A10444" t="s">
        <v>2</v>
      </c>
      <c r="B10444" t="s">
        <v>12231</v>
      </c>
      <c r="C10444" t="s">
        <v>808</v>
      </c>
      <c r="D10444" t="s">
        <v>7743</v>
      </c>
      <c r="E10444" t="s">
        <v>20</v>
      </c>
      <c r="F10444" t="b">
        <v>0</v>
      </c>
      <c r="G10444" t="s">
        <v>41</v>
      </c>
      <c r="H10444" s="4">
        <v>45799.251921296287</v>
      </c>
      <c r="I10444" t="b">
        <v>1</v>
      </c>
      <c r="J10444" t="b">
        <v>0</v>
      </c>
      <c r="K10444" t="s">
        <v>24</v>
      </c>
      <c r="L10444" t="s">
        <v>22</v>
      </c>
      <c r="M10444">
        <v>210000</v>
      </c>
      <c r="O10444" t="s">
        <v>1085</v>
      </c>
      <c r="P10444" t="s">
        <v>12232</v>
      </c>
    </row>
    <row r="10445" spans="1:16" x14ac:dyDescent="0.25">
      <c r="A10445" t="s">
        <v>2</v>
      </c>
      <c r="B10445" t="s">
        <v>1748</v>
      </c>
      <c r="C10445" t="s">
        <v>151</v>
      </c>
      <c r="D10445" t="s">
        <v>4099</v>
      </c>
      <c r="E10445" t="s">
        <v>20</v>
      </c>
      <c r="F10445" t="b">
        <v>0</v>
      </c>
      <c r="G10445" t="s">
        <v>30</v>
      </c>
      <c r="H10445" s="4">
        <v>45799.252488425933</v>
      </c>
      <c r="I10445" t="b">
        <v>0</v>
      </c>
      <c r="J10445" t="b">
        <v>1</v>
      </c>
      <c r="K10445" t="s">
        <v>24</v>
      </c>
      <c r="L10445" t="s">
        <v>22</v>
      </c>
      <c r="M10445">
        <v>119500</v>
      </c>
      <c r="O10445" t="s">
        <v>1794</v>
      </c>
      <c r="P10445" t="s">
        <v>13662</v>
      </c>
    </row>
    <row r="10446" spans="1:16" x14ac:dyDescent="0.25">
      <c r="A10446" t="s">
        <v>2</v>
      </c>
      <c r="B10446" t="s">
        <v>195</v>
      </c>
      <c r="C10446" t="s">
        <v>92</v>
      </c>
      <c r="D10446" t="s">
        <v>3972</v>
      </c>
      <c r="E10446" t="s">
        <v>51</v>
      </c>
      <c r="F10446" t="b">
        <v>0</v>
      </c>
      <c r="G10446" t="s">
        <v>30</v>
      </c>
      <c r="H10446" s="4">
        <v>45799.252488425933</v>
      </c>
      <c r="I10446" t="b">
        <v>0</v>
      </c>
      <c r="J10446" t="b">
        <v>0</v>
      </c>
      <c r="K10446" t="s">
        <v>24</v>
      </c>
      <c r="L10446" t="s">
        <v>36</v>
      </c>
      <c r="N10446">
        <v>82.5</v>
      </c>
      <c r="O10446" t="s">
        <v>2629</v>
      </c>
      <c r="P10446" t="s">
        <v>13663</v>
      </c>
    </row>
    <row r="10447" spans="1:16" x14ac:dyDescent="0.25">
      <c r="A10447" t="s">
        <v>2</v>
      </c>
      <c r="B10447" t="s">
        <v>13664</v>
      </c>
      <c r="C10447" t="s">
        <v>39</v>
      </c>
      <c r="D10447" t="s">
        <v>2208</v>
      </c>
      <c r="E10447" t="s">
        <v>20</v>
      </c>
      <c r="F10447" t="b">
        <v>1</v>
      </c>
      <c r="G10447" t="s">
        <v>30</v>
      </c>
      <c r="H10447" s="4">
        <v>45799.252488425933</v>
      </c>
      <c r="I10447" t="b">
        <v>1</v>
      </c>
      <c r="J10447" t="b">
        <v>1</v>
      </c>
      <c r="K10447" t="s">
        <v>24</v>
      </c>
      <c r="L10447" t="s">
        <v>22</v>
      </c>
      <c r="M10447">
        <v>180000</v>
      </c>
      <c r="O10447" t="s">
        <v>13467</v>
      </c>
      <c r="P10447" t="s">
        <v>13665</v>
      </c>
    </row>
    <row r="10448" spans="1:16" x14ac:dyDescent="0.25">
      <c r="A10448" t="s">
        <v>2</v>
      </c>
      <c r="B10448" t="s">
        <v>13666</v>
      </c>
      <c r="C10448" t="s">
        <v>157</v>
      </c>
      <c r="D10448" t="s">
        <v>4034</v>
      </c>
      <c r="E10448" t="s">
        <v>20</v>
      </c>
      <c r="F10448" t="b">
        <v>0</v>
      </c>
      <c r="G10448" t="s">
        <v>158</v>
      </c>
      <c r="H10448" s="4">
        <v>45799.255335648151</v>
      </c>
      <c r="I10448" t="b">
        <v>0</v>
      </c>
      <c r="J10448" t="b">
        <v>0</v>
      </c>
      <c r="K10448" t="s">
        <v>158</v>
      </c>
      <c r="L10448" t="s">
        <v>22</v>
      </c>
      <c r="M10448">
        <v>32000</v>
      </c>
      <c r="O10448" t="s">
        <v>909</v>
      </c>
    </row>
    <row r="10449" spans="1:16" x14ac:dyDescent="0.25">
      <c r="A10449" t="s">
        <v>19</v>
      </c>
      <c r="B10449" t="s">
        <v>13667</v>
      </c>
      <c r="C10449" t="s">
        <v>39</v>
      </c>
      <c r="D10449" t="s">
        <v>3972</v>
      </c>
      <c r="E10449" t="s">
        <v>20</v>
      </c>
      <c r="F10449" t="b">
        <v>1</v>
      </c>
      <c r="G10449" t="s">
        <v>912</v>
      </c>
      <c r="H10449" s="4">
        <v>45799.275659722232</v>
      </c>
      <c r="I10449" t="b">
        <v>0</v>
      </c>
      <c r="J10449" t="b">
        <v>0</v>
      </c>
      <c r="K10449" t="s">
        <v>912</v>
      </c>
      <c r="L10449" t="s">
        <v>36</v>
      </c>
      <c r="N10449">
        <v>30</v>
      </c>
      <c r="O10449" t="s">
        <v>7412</v>
      </c>
    </row>
    <row r="10450" spans="1:16" x14ac:dyDescent="0.25">
      <c r="A10450" t="s">
        <v>0</v>
      </c>
      <c r="B10450" t="s">
        <v>13444</v>
      </c>
      <c r="C10450" t="s">
        <v>192</v>
      </c>
      <c r="D10450" t="s">
        <v>2208</v>
      </c>
      <c r="E10450" t="s">
        <v>20</v>
      </c>
      <c r="F10450" t="b">
        <v>0</v>
      </c>
      <c r="G10450" t="s">
        <v>23</v>
      </c>
      <c r="H10450" s="4">
        <v>45799.281423611108</v>
      </c>
      <c r="I10450" t="b">
        <v>0</v>
      </c>
      <c r="J10450" t="b">
        <v>1</v>
      </c>
      <c r="K10450" t="s">
        <v>24</v>
      </c>
      <c r="L10450" t="s">
        <v>22</v>
      </c>
      <c r="M10450">
        <v>106680</v>
      </c>
      <c r="O10450" t="s">
        <v>9850</v>
      </c>
      <c r="P10450" t="s">
        <v>204</v>
      </c>
    </row>
    <row r="10451" spans="1:16" x14ac:dyDescent="0.25">
      <c r="A10451" t="s">
        <v>2</v>
      </c>
      <c r="B10451" t="s">
        <v>13668</v>
      </c>
      <c r="C10451" t="s">
        <v>39</v>
      </c>
      <c r="D10451" t="s">
        <v>7433</v>
      </c>
      <c r="E10451" t="s">
        <v>20</v>
      </c>
      <c r="F10451" t="b">
        <v>1</v>
      </c>
      <c r="G10451" t="s">
        <v>4061</v>
      </c>
      <c r="H10451" s="4">
        <v>45799.28733796296</v>
      </c>
      <c r="I10451" t="b">
        <v>1</v>
      </c>
      <c r="J10451" t="b">
        <v>0</v>
      </c>
      <c r="K10451" t="s">
        <v>4061</v>
      </c>
      <c r="L10451" t="s">
        <v>22</v>
      </c>
      <c r="M10451">
        <v>163000</v>
      </c>
      <c r="O10451" t="s">
        <v>12825</v>
      </c>
      <c r="P10451" t="s">
        <v>13669</v>
      </c>
    </row>
    <row r="10452" spans="1:16" x14ac:dyDescent="0.25">
      <c r="A10452" t="s">
        <v>25</v>
      </c>
      <c r="B10452" t="s">
        <v>25</v>
      </c>
      <c r="C10452" t="s">
        <v>555</v>
      </c>
      <c r="D10452" t="s">
        <v>3956</v>
      </c>
      <c r="E10452" t="s">
        <v>20</v>
      </c>
      <c r="F10452" t="b">
        <v>0</v>
      </c>
      <c r="G10452" t="s">
        <v>30</v>
      </c>
      <c r="H10452" s="4">
        <v>45799.33388888889</v>
      </c>
      <c r="I10452" t="b">
        <v>0</v>
      </c>
      <c r="J10452" t="b">
        <v>0</v>
      </c>
      <c r="K10452" t="s">
        <v>24</v>
      </c>
      <c r="L10452" t="s">
        <v>36</v>
      </c>
      <c r="N10452">
        <v>25.2400016784668</v>
      </c>
      <c r="O10452" t="s">
        <v>2075</v>
      </c>
      <c r="P10452" t="s">
        <v>6152</v>
      </c>
    </row>
    <row r="10453" spans="1:16" x14ac:dyDescent="0.25">
      <c r="A10453" t="s">
        <v>19</v>
      </c>
      <c r="B10453" t="s">
        <v>3732</v>
      </c>
      <c r="C10453" t="s">
        <v>9564</v>
      </c>
      <c r="D10453" t="s">
        <v>3956</v>
      </c>
      <c r="E10453" t="s">
        <v>20</v>
      </c>
      <c r="F10453" t="b">
        <v>0</v>
      </c>
      <c r="G10453" t="s">
        <v>27</v>
      </c>
      <c r="H10453" s="4">
        <v>45799.334201388891</v>
      </c>
      <c r="I10453" t="b">
        <v>0</v>
      </c>
      <c r="J10453" t="b">
        <v>0</v>
      </c>
      <c r="K10453" t="s">
        <v>24</v>
      </c>
      <c r="L10453" t="s">
        <v>36</v>
      </c>
      <c r="N10453">
        <v>51.239997863769531</v>
      </c>
      <c r="O10453" t="s">
        <v>1370</v>
      </c>
      <c r="P10453" t="s">
        <v>3618</v>
      </c>
    </row>
    <row r="10454" spans="1:16" x14ac:dyDescent="0.25">
      <c r="A10454" t="s">
        <v>2</v>
      </c>
      <c r="B10454" t="s">
        <v>1550</v>
      </c>
      <c r="C10454" t="s">
        <v>316</v>
      </c>
      <c r="D10454" t="s">
        <v>3969</v>
      </c>
      <c r="E10454" t="s">
        <v>20</v>
      </c>
      <c r="F10454" t="b">
        <v>0</v>
      </c>
      <c r="G10454" t="s">
        <v>41</v>
      </c>
      <c r="H10454" s="4">
        <v>45799.376655092587</v>
      </c>
      <c r="I10454" t="b">
        <v>1</v>
      </c>
      <c r="J10454" t="b">
        <v>0</v>
      </c>
      <c r="K10454" t="s">
        <v>24</v>
      </c>
      <c r="L10454" t="s">
        <v>22</v>
      </c>
      <c r="M10454">
        <v>125000</v>
      </c>
      <c r="O10454" t="s">
        <v>13670</v>
      </c>
      <c r="P10454" t="s">
        <v>13645</v>
      </c>
    </row>
    <row r="10455" spans="1:16" x14ac:dyDescent="0.25">
      <c r="A10455" t="s">
        <v>2</v>
      </c>
      <c r="B10455" t="s">
        <v>13671</v>
      </c>
      <c r="C10455" t="s">
        <v>3882</v>
      </c>
      <c r="D10455" t="s">
        <v>2208</v>
      </c>
      <c r="E10455" t="s">
        <v>34</v>
      </c>
      <c r="F10455" t="b">
        <v>0</v>
      </c>
      <c r="G10455" t="s">
        <v>27</v>
      </c>
      <c r="H10455" s="4">
        <v>45799.417997685188</v>
      </c>
      <c r="I10455" t="b">
        <v>0</v>
      </c>
      <c r="J10455" t="b">
        <v>1</v>
      </c>
      <c r="K10455" t="s">
        <v>24</v>
      </c>
      <c r="L10455" t="s">
        <v>22</v>
      </c>
      <c r="M10455">
        <v>141000</v>
      </c>
      <c r="O10455" t="s">
        <v>428</v>
      </c>
      <c r="P10455" t="s">
        <v>13672</v>
      </c>
    </row>
    <row r="10456" spans="1:16" x14ac:dyDescent="0.25">
      <c r="A10456" t="s">
        <v>40</v>
      </c>
      <c r="B10456" t="s">
        <v>13673</v>
      </c>
      <c r="C10456" t="s">
        <v>810</v>
      </c>
      <c r="D10456" t="s">
        <v>3972</v>
      </c>
      <c r="E10456" t="s">
        <v>20</v>
      </c>
      <c r="F10456" t="b">
        <v>0</v>
      </c>
      <c r="G10456" t="s">
        <v>23</v>
      </c>
      <c r="H10456" s="4">
        <v>45799.448796296303</v>
      </c>
      <c r="I10456" t="b">
        <v>0</v>
      </c>
      <c r="J10456" t="b">
        <v>1</v>
      </c>
      <c r="K10456" t="s">
        <v>24</v>
      </c>
      <c r="L10456" t="s">
        <v>22</v>
      </c>
      <c r="M10456">
        <v>111500</v>
      </c>
      <c r="O10456" t="s">
        <v>1126</v>
      </c>
      <c r="P10456" t="s">
        <v>2204</v>
      </c>
    </row>
    <row r="10457" spans="1:16" x14ac:dyDescent="0.25">
      <c r="A10457" t="s">
        <v>139</v>
      </c>
      <c r="B10457" t="s">
        <v>2126</v>
      </c>
      <c r="C10457" t="s">
        <v>143</v>
      </c>
      <c r="D10457" t="s">
        <v>3972</v>
      </c>
      <c r="E10457" t="s">
        <v>20</v>
      </c>
      <c r="F10457" t="b">
        <v>0</v>
      </c>
      <c r="G10457" t="s">
        <v>35</v>
      </c>
      <c r="H10457" s="4">
        <v>45799.458761574067</v>
      </c>
      <c r="I10457" t="b">
        <v>0</v>
      </c>
      <c r="J10457" t="b">
        <v>0</v>
      </c>
      <c r="K10457" t="s">
        <v>24</v>
      </c>
      <c r="L10457" t="s">
        <v>22</v>
      </c>
      <c r="M10457">
        <v>115000</v>
      </c>
      <c r="O10457" t="s">
        <v>482</v>
      </c>
      <c r="P10457" t="s">
        <v>9258</v>
      </c>
    </row>
    <row r="10458" spans="1:16" x14ac:dyDescent="0.25">
      <c r="A10458" t="s">
        <v>139</v>
      </c>
      <c r="B10458" t="s">
        <v>2607</v>
      </c>
      <c r="C10458" t="s">
        <v>1130</v>
      </c>
      <c r="D10458" t="s">
        <v>3969</v>
      </c>
      <c r="E10458" t="s">
        <v>20</v>
      </c>
      <c r="F10458" t="b">
        <v>0</v>
      </c>
      <c r="G10458" t="s">
        <v>52</v>
      </c>
      <c r="H10458" s="4">
        <v>45799.458969907413</v>
      </c>
      <c r="I10458" t="b">
        <v>0</v>
      </c>
      <c r="J10458" t="b">
        <v>1</v>
      </c>
      <c r="K10458" t="s">
        <v>24</v>
      </c>
      <c r="L10458" t="s">
        <v>22</v>
      </c>
      <c r="M10458">
        <v>101000</v>
      </c>
      <c r="O10458" t="s">
        <v>3131</v>
      </c>
      <c r="P10458" t="s">
        <v>13674</v>
      </c>
    </row>
    <row r="10459" spans="1:16" x14ac:dyDescent="0.25">
      <c r="A10459" t="s">
        <v>89</v>
      </c>
      <c r="B10459" t="s">
        <v>13675</v>
      </c>
      <c r="C10459" t="s">
        <v>431</v>
      </c>
      <c r="D10459" t="s">
        <v>3969</v>
      </c>
      <c r="E10459" t="s">
        <v>20</v>
      </c>
      <c r="F10459" t="b">
        <v>0</v>
      </c>
      <c r="G10459" t="s">
        <v>27</v>
      </c>
      <c r="H10459" s="4">
        <v>45799.459143518521</v>
      </c>
      <c r="I10459" t="b">
        <v>0</v>
      </c>
      <c r="J10459" t="b">
        <v>1</v>
      </c>
      <c r="K10459" t="s">
        <v>24</v>
      </c>
      <c r="L10459" t="s">
        <v>22</v>
      </c>
      <c r="M10459">
        <v>237500</v>
      </c>
      <c r="O10459" t="s">
        <v>1176</v>
      </c>
      <c r="P10459" t="s">
        <v>13676</v>
      </c>
    </row>
    <row r="10460" spans="1:16" x14ac:dyDescent="0.25">
      <c r="A10460" t="s">
        <v>1</v>
      </c>
      <c r="B10460" t="s">
        <v>246</v>
      </c>
      <c r="C10460" t="s">
        <v>1096</v>
      </c>
      <c r="D10460" t="s">
        <v>3956</v>
      </c>
      <c r="E10460" t="s">
        <v>34</v>
      </c>
      <c r="F10460" t="b">
        <v>0</v>
      </c>
      <c r="G10460" t="s">
        <v>27</v>
      </c>
      <c r="H10460" s="4">
        <v>45799.459166666667</v>
      </c>
      <c r="I10460" t="b">
        <v>0</v>
      </c>
      <c r="J10460" t="b">
        <v>0</v>
      </c>
      <c r="K10460" t="s">
        <v>24</v>
      </c>
      <c r="L10460" t="s">
        <v>36</v>
      </c>
      <c r="N10460">
        <v>44.034999847412109</v>
      </c>
      <c r="O10460" t="s">
        <v>13677</v>
      </c>
      <c r="P10460" t="s">
        <v>48</v>
      </c>
    </row>
    <row r="10461" spans="1:16" x14ac:dyDescent="0.25">
      <c r="A10461" t="s">
        <v>2</v>
      </c>
      <c r="B10461" t="s">
        <v>13678</v>
      </c>
      <c r="C10461" t="s">
        <v>13679</v>
      </c>
      <c r="D10461" t="s">
        <v>13680</v>
      </c>
      <c r="E10461" t="s">
        <v>34</v>
      </c>
      <c r="F10461" t="b">
        <v>0</v>
      </c>
      <c r="G10461" t="s">
        <v>27</v>
      </c>
      <c r="H10461" s="4">
        <v>45799.459606481483</v>
      </c>
      <c r="I10461" t="b">
        <v>0</v>
      </c>
      <c r="J10461" t="b">
        <v>1</v>
      </c>
      <c r="K10461" t="s">
        <v>24</v>
      </c>
      <c r="L10461" t="s">
        <v>22</v>
      </c>
      <c r="M10461">
        <v>198500</v>
      </c>
      <c r="O10461" t="s">
        <v>59</v>
      </c>
      <c r="P10461" t="s">
        <v>137</v>
      </c>
    </row>
    <row r="10462" spans="1:16" x14ac:dyDescent="0.25">
      <c r="A10462" t="s">
        <v>2</v>
      </c>
      <c r="B10462" t="s">
        <v>13681</v>
      </c>
      <c r="C10462" t="s">
        <v>114</v>
      </c>
      <c r="D10462" t="s">
        <v>3969</v>
      </c>
      <c r="E10462" t="s">
        <v>20</v>
      </c>
      <c r="F10462" t="b">
        <v>0</v>
      </c>
      <c r="G10462" t="s">
        <v>35</v>
      </c>
      <c r="H10462" s="4">
        <v>45799.460520833331</v>
      </c>
      <c r="I10462" t="b">
        <v>0</v>
      </c>
      <c r="J10462" t="b">
        <v>1</v>
      </c>
      <c r="K10462" t="s">
        <v>24</v>
      </c>
      <c r="L10462" t="s">
        <v>22</v>
      </c>
      <c r="M10462">
        <v>147500</v>
      </c>
      <c r="O10462" t="s">
        <v>1547</v>
      </c>
      <c r="P10462" t="s">
        <v>10980</v>
      </c>
    </row>
    <row r="10463" spans="1:16" x14ac:dyDescent="0.25">
      <c r="A10463" t="s">
        <v>2</v>
      </c>
      <c r="B10463" t="s">
        <v>132</v>
      </c>
      <c r="C10463" t="s">
        <v>1292</v>
      </c>
      <c r="D10463" t="s">
        <v>3972</v>
      </c>
      <c r="E10463" t="s">
        <v>20</v>
      </c>
      <c r="F10463" t="b">
        <v>0</v>
      </c>
      <c r="G10463" t="s">
        <v>27</v>
      </c>
      <c r="H10463" s="4">
        <v>45799.501273148147</v>
      </c>
      <c r="I10463" t="b">
        <v>0</v>
      </c>
      <c r="J10463" t="b">
        <v>1</v>
      </c>
      <c r="K10463" t="s">
        <v>24</v>
      </c>
      <c r="L10463" t="s">
        <v>22</v>
      </c>
      <c r="M10463">
        <v>119850</v>
      </c>
      <c r="O10463" t="s">
        <v>6171</v>
      </c>
      <c r="P10463" t="s">
        <v>4706</v>
      </c>
    </row>
    <row r="10464" spans="1:16" x14ac:dyDescent="0.25">
      <c r="A10464" t="s">
        <v>2</v>
      </c>
      <c r="B10464" t="s">
        <v>13682</v>
      </c>
      <c r="C10464" t="s">
        <v>774</v>
      </c>
      <c r="D10464" t="s">
        <v>3600</v>
      </c>
      <c r="E10464" t="s">
        <v>20</v>
      </c>
      <c r="F10464" t="b">
        <v>0</v>
      </c>
      <c r="G10464" t="s">
        <v>27</v>
      </c>
      <c r="H10464" s="4">
        <v>45799.501354166663</v>
      </c>
      <c r="I10464" t="b">
        <v>0</v>
      </c>
      <c r="J10464" t="b">
        <v>1</v>
      </c>
      <c r="K10464" t="s">
        <v>24</v>
      </c>
      <c r="L10464" t="s">
        <v>22</v>
      </c>
      <c r="M10464">
        <v>220000</v>
      </c>
      <c r="O10464" t="s">
        <v>123</v>
      </c>
      <c r="P10464" t="s">
        <v>13683</v>
      </c>
    </row>
    <row r="10465" spans="1:16" x14ac:dyDescent="0.25">
      <c r="A10465" t="s">
        <v>0</v>
      </c>
      <c r="B10465" t="s">
        <v>13684</v>
      </c>
      <c r="C10465" t="s">
        <v>3010</v>
      </c>
      <c r="D10465" t="s">
        <v>3828</v>
      </c>
      <c r="E10465" t="s">
        <v>219</v>
      </c>
      <c r="F10465" t="b">
        <v>0</v>
      </c>
      <c r="G10465" t="s">
        <v>27</v>
      </c>
      <c r="H10465" s="4">
        <v>45799.583402777767</v>
      </c>
      <c r="I10465" t="b">
        <v>0</v>
      </c>
      <c r="J10465" t="b">
        <v>1</v>
      </c>
      <c r="K10465" t="s">
        <v>24</v>
      </c>
      <c r="L10465" t="s">
        <v>36</v>
      </c>
      <c r="N10465">
        <v>36.985000610351563</v>
      </c>
      <c r="O10465" t="s">
        <v>3936</v>
      </c>
      <c r="P10465" t="s">
        <v>13685</v>
      </c>
    </row>
    <row r="10466" spans="1:16" x14ac:dyDescent="0.25">
      <c r="A10466" t="s">
        <v>0</v>
      </c>
      <c r="B10466" t="s">
        <v>13686</v>
      </c>
      <c r="C10466" t="s">
        <v>160</v>
      </c>
      <c r="D10466" t="s">
        <v>3972</v>
      </c>
      <c r="E10466" t="s">
        <v>20</v>
      </c>
      <c r="F10466" t="b">
        <v>0</v>
      </c>
      <c r="G10466" t="s">
        <v>52</v>
      </c>
      <c r="H10466" s="4">
        <v>45799.583981481483</v>
      </c>
      <c r="I10466" t="b">
        <v>0</v>
      </c>
      <c r="J10466" t="b">
        <v>1</v>
      </c>
      <c r="K10466" t="s">
        <v>24</v>
      </c>
      <c r="L10466" t="s">
        <v>22</v>
      </c>
      <c r="M10466">
        <v>58024</v>
      </c>
      <c r="O10466" t="s">
        <v>13687</v>
      </c>
      <c r="P10466" t="s">
        <v>13688</v>
      </c>
    </row>
    <row r="10467" spans="1:16" x14ac:dyDescent="0.25">
      <c r="A10467" t="s">
        <v>0</v>
      </c>
      <c r="B10467" t="s">
        <v>13689</v>
      </c>
      <c r="C10467" t="s">
        <v>2683</v>
      </c>
      <c r="D10467" t="s">
        <v>3828</v>
      </c>
      <c r="E10467" t="s">
        <v>20</v>
      </c>
      <c r="F10467" t="b">
        <v>0</v>
      </c>
      <c r="G10467" t="s">
        <v>27</v>
      </c>
      <c r="H10467" s="4">
        <v>45799.584143518521</v>
      </c>
      <c r="I10467" t="b">
        <v>0</v>
      </c>
      <c r="J10467" t="b">
        <v>1</v>
      </c>
      <c r="K10467" t="s">
        <v>24</v>
      </c>
      <c r="L10467" t="s">
        <v>36</v>
      </c>
      <c r="N10467">
        <v>49.354999542236328</v>
      </c>
      <c r="O10467" t="s">
        <v>13690</v>
      </c>
      <c r="P10467" t="s">
        <v>13691</v>
      </c>
    </row>
    <row r="10468" spans="1:16" x14ac:dyDescent="0.25">
      <c r="A10468" t="s">
        <v>2</v>
      </c>
      <c r="B10468" t="s">
        <v>13692</v>
      </c>
      <c r="C10468" t="s">
        <v>39</v>
      </c>
      <c r="D10468" t="s">
        <v>112</v>
      </c>
      <c r="E10468" t="s">
        <v>51</v>
      </c>
      <c r="F10468" t="b">
        <v>1</v>
      </c>
      <c r="G10468" t="s">
        <v>27</v>
      </c>
      <c r="H10468" s="4">
        <v>45799.584583333337</v>
      </c>
      <c r="I10468" t="b">
        <v>1</v>
      </c>
      <c r="J10468" t="b">
        <v>0</v>
      </c>
      <c r="K10468" t="s">
        <v>24</v>
      </c>
      <c r="L10468" t="s">
        <v>36</v>
      </c>
      <c r="N10468">
        <v>52.5</v>
      </c>
      <c r="O10468" t="s">
        <v>112</v>
      </c>
      <c r="P10468" t="s">
        <v>13693</v>
      </c>
    </row>
    <row r="10469" spans="1:16" x14ac:dyDescent="0.25">
      <c r="A10469" t="s">
        <v>40</v>
      </c>
      <c r="B10469" t="s">
        <v>10997</v>
      </c>
      <c r="C10469" t="s">
        <v>82</v>
      </c>
      <c r="D10469" t="s">
        <v>3972</v>
      </c>
      <c r="E10469" t="s">
        <v>20</v>
      </c>
      <c r="F10469" t="b">
        <v>0</v>
      </c>
      <c r="G10469" t="s">
        <v>27</v>
      </c>
      <c r="H10469" s="4">
        <v>45799.584583333337</v>
      </c>
      <c r="I10469" t="b">
        <v>0</v>
      </c>
      <c r="J10469" t="b">
        <v>1</v>
      </c>
      <c r="K10469" t="s">
        <v>24</v>
      </c>
      <c r="L10469" t="s">
        <v>22</v>
      </c>
      <c r="M10469">
        <v>180000</v>
      </c>
      <c r="O10469" t="s">
        <v>202</v>
      </c>
      <c r="P10469" t="s">
        <v>10998</v>
      </c>
    </row>
    <row r="10470" spans="1:16" x14ac:dyDescent="0.25">
      <c r="A10470" t="s">
        <v>2</v>
      </c>
      <c r="B10470" t="s">
        <v>307</v>
      </c>
      <c r="C10470" t="s">
        <v>615</v>
      </c>
      <c r="D10470" t="s">
        <v>3600</v>
      </c>
      <c r="E10470" t="s">
        <v>20</v>
      </c>
      <c r="F10470" t="b">
        <v>0</v>
      </c>
      <c r="G10470" t="s">
        <v>27</v>
      </c>
      <c r="H10470" s="4">
        <v>45799.584606481483</v>
      </c>
      <c r="I10470" t="b">
        <v>0</v>
      </c>
      <c r="J10470" t="b">
        <v>0</v>
      </c>
      <c r="K10470" t="s">
        <v>24</v>
      </c>
      <c r="L10470" t="s">
        <v>22</v>
      </c>
      <c r="M10470">
        <v>125000</v>
      </c>
      <c r="O10470" t="s">
        <v>6563</v>
      </c>
      <c r="P10470" t="s">
        <v>13694</v>
      </c>
    </row>
    <row r="10471" spans="1:16" x14ac:dyDescent="0.25">
      <c r="A10471" t="s">
        <v>40</v>
      </c>
      <c r="B10471" t="s">
        <v>10997</v>
      </c>
      <c r="C10471" t="s">
        <v>633</v>
      </c>
      <c r="D10471" t="s">
        <v>3972</v>
      </c>
      <c r="E10471" t="s">
        <v>20</v>
      </c>
      <c r="F10471" t="b">
        <v>0</v>
      </c>
      <c r="G10471" t="s">
        <v>27</v>
      </c>
      <c r="H10471" s="4">
        <v>45799.584849537037</v>
      </c>
      <c r="I10471" t="b">
        <v>0</v>
      </c>
      <c r="J10471" t="b">
        <v>1</v>
      </c>
      <c r="K10471" t="s">
        <v>24</v>
      </c>
      <c r="L10471" t="s">
        <v>22</v>
      </c>
      <c r="M10471">
        <v>180000</v>
      </c>
      <c r="O10471" t="s">
        <v>202</v>
      </c>
      <c r="P10471" t="s">
        <v>10998</v>
      </c>
    </row>
    <row r="10472" spans="1:16" x14ac:dyDescent="0.25">
      <c r="A10472" t="s">
        <v>2</v>
      </c>
      <c r="B10472" t="s">
        <v>389</v>
      </c>
      <c r="C10472" t="s">
        <v>315</v>
      </c>
      <c r="D10472" t="s">
        <v>3972</v>
      </c>
      <c r="E10472" t="s">
        <v>20</v>
      </c>
      <c r="F10472" t="b">
        <v>0</v>
      </c>
      <c r="G10472" t="s">
        <v>41</v>
      </c>
      <c r="H10472" s="4">
        <v>45799.58525462963</v>
      </c>
      <c r="I10472" t="b">
        <v>0</v>
      </c>
      <c r="J10472" t="b">
        <v>0</v>
      </c>
      <c r="K10472" t="s">
        <v>24</v>
      </c>
      <c r="L10472" t="s">
        <v>36</v>
      </c>
      <c r="N10472">
        <v>62.5</v>
      </c>
      <c r="O10472" t="s">
        <v>6781</v>
      </c>
      <c r="P10472" t="s">
        <v>13695</v>
      </c>
    </row>
    <row r="10473" spans="1:16" x14ac:dyDescent="0.25">
      <c r="A10473" t="s">
        <v>40</v>
      </c>
      <c r="B10473" t="s">
        <v>10997</v>
      </c>
      <c r="C10473" t="s">
        <v>11000</v>
      </c>
      <c r="D10473" t="s">
        <v>3972</v>
      </c>
      <c r="E10473" t="s">
        <v>20</v>
      </c>
      <c r="F10473" t="b">
        <v>0</v>
      </c>
      <c r="G10473" t="s">
        <v>41</v>
      </c>
      <c r="H10473" s="4">
        <v>45799.585335648153</v>
      </c>
      <c r="I10473" t="b">
        <v>0</v>
      </c>
      <c r="J10473" t="b">
        <v>1</v>
      </c>
      <c r="K10473" t="s">
        <v>24</v>
      </c>
      <c r="L10473" t="s">
        <v>22</v>
      </c>
      <c r="M10473">
        <v>180000</v>
      </c>
      <c r="O10473" t="s">
        <v>202</v>
      </c>
      <c r="P10473" t="s">
        <v>10998</v>
      </c>
    </row>
    <row r="10474" spans="1:16" x14ac:dyDescent="0.25">
      <c r="A10474" t="s">
        <v>0</v>
      </c>
      <c r="B10474" t="s">
        <v>13696</v>
      </c>
      <c r="C10474" t="s">
        <v>13697</v>
      </c>
      <c r="D10474" t="s">
        <v>3828</v>
      </c>
      <c r="E10474" t="s">
        <v>105</v>
      </c>
      <c r="F10474" t="b">
        <v>0</v>
      </c>
      <c r="G10474" t="s">
        <v>27</v>
      </c>
      <c r="H10474" s="4">
        <v>45799.625069444453</v>
      </c>
      <c r="I10474" t="b">
        <v>0</v>
      </c>
      <c r="J10474" t="b">
        <v>0</v>
      </c>
      <c r="K10474" t="s">
        <v>24</v>
      </c>
      <c r="L10474" t="s">
        <v>22</v>
      </c>
      <c r="M10474">
        <v>62500</v>
      </c>
      <c r="O10474" t="s">
        <v>13698</v>
      </c>
      <c r="P10474" t="s">
        <v>424</v>
      </c>
    </row>
    <row r="10475" spans="1:16" x14ac:dyDescent="0.25">
      <c r="A10475" t="s">
        <v>0</v>
      </c>
      <c r="B10475" t="s">
        <v>1632</v>
      </c>
      <c r="C10475" t="s">
        <v>300</v>
      </c>
      <c r="D10475" t="s">
        <v>3972</v>
      </c>
      <c r="E10475" t="s">
        <v>51</v>
      </c>
      <c r="F10475" t="b">
        <v>0</v>
      </c>
      <c r="G10475" t="s">
        <v>27</v>
      </c>
      <c r="H10475" s="4">
        <v>45799.625069444453</v>
      </c>
      <c r="I10475" t="b">
        <v>1</v>
      </c>
      <c r="J10475" t="b">
        <v>0</v>
      </c>
      <c r="K10475" t="s">
        <v>24</v>
      </c>
      <c r="L10475" t="s">
        <v>36</v>
      </c>
      <c r="N10475">
        <v>23</v>
      </c>
      <c r="O10475" t="s">
        <v>1220</v>
      </c>
      <c r="P10475" t="s">
        <v>671</v>
      </c>
    </row>
    <row r="10476" spans="1:16" x14ac:dyDescent="0.25">
      <c r="A10476" t="s">
        <v>2</v>
      </c>
      <c r="B10476" t="s">
        <v>13699</v>
      </c>
      <c r="C10476" t="s">
        <v>7892</v>
      </c>
      <c r="D10476" t="s">
        <v>3828</v>
      </c>
      <c r="E10476" t="s">
        <v>51</v>
      </c>
      <c r="F10476" t="b">
        <v>0</v>
      </c>
      <c r="G10476" t="s">
        <v>27</v>
      </c>
      <c r="H10476" s="4">
        <v>45799.626203703701</v>
      </c>
      <c r="I10476" t="b">
        <v>0</v>
      </c>
      <c r="J10476" t="b">
        <v>0</v>
      </c>
      <c r="K10476" t="s">
        <v>24</v>
      </c>
      <c r="L10476" t="s">
        <v>22</v>
      </c>
      <c r="M10476">
        <v>127500</v>
      </c>
      <c r="O10476" t="s">
        <v>13700</v>
      </c>
      <c r="P10476" t="s">
        <v>13701</v>
      </c>
    </row>
    <row r="10477" spans="1:16" x14ac:dyDescent="0.25">
      <c r="A10477" t="s">
        <v>2</v>
      </c>
      <c r="B10477" t="s">
        <v>267</v>
      </c>
      <c r="C10477" t="s">
        <v>390</v>
      </c>
      <c r="D10477" t="s">
        <v>7852</v>
      </c>
      <c r="E10477" t="s">
        <v>20</v>
      </c>
      <c r="F10477" t="b">
        <v>0</v>
      </c>
      <c r="G10477" t="s">
        <v>41</v>
      </c>
      <c r="H10477" s="4">
        <v>45799.626851851863</v>
      </c>
      <c r="I10477" t="b">
        <v>1</v>
      </c>
      <c r="J10477" t="b">
        <v>1</v>
      </c>
      <c r="K10477" t="s">
        <v>24</v>
      </c>
      <c r="L10477" t="s">
        <v>22</v>
      </c>
      <c r="M10477">
        <v>135000</v>
      </c>
      <c r="O10477" t="s">
        <v>1790</v>
      </c>
    </row>
    <row r="10478" spans="1:16" x14ac:dyDescent="0.25">
      <c r="A10478" t="s">
        <v>28</v>
      </c>
      <c r="B10478" t="s">
        <v>28</v>
      </c>
      <c r="C10478" t="s">
        <v>2625</v>
      </c>
      <c r="D10478" t="s">
        <v>3828</v>
      </c>
      <c r="E10478" t="s">
        <v>20</v>
      </c>
      <c r="F10478" t="b">
        <v>0</v>
      </c>
      <c r="G10478" t="s">
        <v>27</v>
      </c>
      <c r="H10478" s="4">
        <v>45799.667500000003</v>
      </c>
      <c r="I10478" t="b">
        <v>0</v>
      </c>
      <c r="J10478" t="b">
        <v>0</v>
      </c>
      <c r="K10478" t="s">
        <v>24</v>
      </c>
      <c r="L10478" t="s">
        <v>22</v>
      </c>
      <c r="M10478">
        <v>875000</v>
      </c>
      <c r="O10478" t="s">
        <v>7686</v>
      </c>
      <c r="P10478" t="s">
        <v>13702</v>
      </c>
    </row>
    <row r="10479" spans="1:16" x14ac:dyDescent="0.25">
      <c r="A10479" t="s">
        <v>2</v>
      </c>
      <c r="B10479" t="s">
        <v>13703</v>
      </c>
      <c r="C10479" t="s">
        <v>64</v>
      </c>
      <c r="D10479" t="s">
        <v>3828</v>
      </c>
      <c r="E10479" t="s">
        <v>51</v>
      </c>
      <c r="F10479" t="b">
        <v>0</v>
      </c>
      <c r="G10479" t="s">
        <v>27</v>
      </c>
      <c r="H10479" s="4">
        <v>45799.668020833327</v>
      </c>
      <c r="I10479" t="b">
        <v>1</v>
      </c>
      <c r="J10479" t="b">
        <v>0</v>
      </c>
      <c r="K10479" t="s">
        <v>24</v>
      </c>
      <c r="L10479" t="s">
        <v>36</v>
      </c>
      <c r="N10479">
        <v>52.760002136230469</v>
      </c>
      <c r="O10479" t="s">
        <v>9460</v>
      </c>
      <c r="P10479" t="s">
        <v>13704</v>
      </c>
    </row>
    <row r="10480" spans="1:16" x14ac:dyDescent="0.25">
      <c r="A10480" t="s">
        <v>2</v>
      </c>
      <c r="B10480" t="s">
        <v>13705</v>
      </c>
      <c r="C10480" t="s">
        <v>13706</v>
      </c>
      <c r="D10480" t="s">
        <v>3972</v>
      </c>
      <c r="E10480" t="s">
        <v>20</v>
      </c>
      <c r="F10480" t="b">
        <v>0</v>
      </c>
      <c r="G10480" t="s">
        <v>27</v>
      </c>
      <c r="H10480" s="4">
        <v>45799.668206018519</v>
      </c>
      <c r="I10480" t="b">
        <v>0</v>
      </c>
      <c r="J10480" t="b">
        <v>0</v>
      </c>
      <c r="K10480" t="s">
        <v>24</v>
      </c>
      <c r="L10480" t="s">
        <v>22</v>
      </c>
      <c r="M10480">
        <v>90000</v>
      </c>
      <c r="O10480" t="s">
        <v>2627</v>
      </c>
      <c r="P10480" t="s">
        <v>13707</v>
      </c>
    </row>
    <row r="10481" spans="1:16" x14ac:dyDescent="0.25">
      <c r="A10481" t="s">
        <v>2</v>
      </c>
      <c r="B10481" t="s">
        <v>13708</v>
      </c>
      <c r="C10481" t="s">
        <v>615</v>
      </c>
      <c r="D10481" t="s">
        <v>3828</v>
      </c>
      <c r="E10481" t="s">
        <v>20</v>
      </c>
      <c r="F10481" t="b">
        <v>0</v>
      </c>
      <c r="G10481" t="s">
        <v>41</v>
      </c>
      <c r="H10481" s="4">
        <v>45799.66846064815</v>
      </c>
      <c r="I10481" t="b">
        <v>0</v>
      </c>
      <c r="J10481" t="b">
        <v>1</v>
      </c>
      <c r="K10481" t="s">
        <v>24</v>
      </c>
      <c r="L10481" t="s">
        <v>22</v>
      </c>
      <c r="M10481">
        <v>120000</v>
      </c>
      <c r="O10481" t="s">
        <v>13709</v>
      </c>
      <c r="P10481" t="s">
        <v>13694</v>
      </c>
    </row>
    <row r="10482" spans="1:16" x14ac:dyDescent="0.25">
      <c r="A10482" t="s">
        <v>40</v>
      </c>
      <c r="B10482" t="s">
        <v>7797</v>
      </c>
      <c r="C10482" t="s">
        <v>2733</v>
      </c>
      <c r="D10482" t="s">
        <v>3972</v>
      </c>
      <c r="E10482" t="s">
        <v>51</v>
      </c>
      <c r="F10482" t="b">
        <v>0</v>
      </c>
      <c r="G10482" t="s">
        <v>35</v>
      </c>
      <c r="H10482" s="4">
        <v>45799.669039351851</v>
      </c>
      <c r="I10482" t="b">
        <v>1</v>
      </c>
      <c r="J10482" t="b">
        <v>0</v>
      </c>
      <c r="K10482" t="s">
        <v>24</v>
      </c>
      <c r="L10482" t="s">
        <v>36</v>
      </c>
      <c r="N10482">
        <v>58.5</v>
      </c>
      <c r="O10482" t="s">
        <v>74</v>
      </c>
      <c r="P10482" t="s">
        <v>13710</v>
      </c>
    </row>
    <row r="10483" spans="1:16" x14ac:dyDescent="0.25">
      <c r="A10483" t="s">
        <v>0</v>
      </c>
      <c r="B10483" t="s">
        <v>13711</v>
      </c>
      <c r="C10483" t="s">
        <v>83</v>
      </c>
      <c r="D10483" t="s">
        <v>3828</v>
      </c>
      <c r="E10483" t="s">
        <v>20</v>
      </c>
      <c r="F10483" t="b">
        <v>0</v>
      </c>
      <c r="G10483" t="s">
        <v>27</v>
      </c>
      <c r="H10483" s="4">
        <v>45799.708437499998</v>
      </c>
      <c r="I10483" t="b">
        <v>1</v>
      </c>
      <c r="J10483" t="b">
        <v>0</v>
      </c>
      <c r="K10483" t="s">
        <v>24</v>
      </c>
      <c r="L10483" t="s">
        <v>36</v>
      </c>
      <c r="N10483">
        <v>42.5</v>
      </c>
      <c r="O10483" t="s">
        <v>13712</v>
      </c>
      <c r="P10483" t="s">
        <v>603</v>
      </c>
    </row>
    <row r="10484" spans="1:16" x14ac:dyDescent="0.25">
      <c r="A10484" t="s">
        <v>2</v>
      </c>
      <c r="B10484" t="s">
        <v>132</v>
      </c>
      <c r="C10484" t="s">
        <v>1869</v>
      </c>
      <c r="D10484" t="s">
        <v>3600</v>
      </c>
      <c r="E10484" t="s">
        <v>51</v>
      </c>
      <c r="F10484" t="b">
        <v>0</v>
      </c>
      <c r="G10484" t="s">
        <v>27</v>
      </c>
      <c r="H10484" s="4">
        <v>45799.709537037037</v>
      </c>
      <c r="I10484" t="b">
        <v>0</v>
      </c>
      <c r="J10484" t="b">
        <v>0</v>
      </c>
      <c r="K10484" t="s">
        <v>24</v>
      </c>
      <c r="L10484" t="s">
        <v>36</v>
      </c>
      <c r="N10484">
        <v>52.5</v>
      </c>
      <c r="O10484" t="s">
        <v>13713</v>
      </c>
      <c r="P10484" t="s">
        <v>13714</v>
      </c>
    </row>
    <row r="10485" spans="1:16" x14ac:dyDescent="0.25">
      <c r="A10485" t="s">
        <v>2</v>
      </c>
      <c r="B10485" t="s">
        <v>2</v>
      </c>
      <c r="C10485" t="s">
        <v>953</v>
      </c>
      <c r="D10485" t="s">
        <v>3600</v>
      </c>
      <c r="E10485" t="s">
        <v>51</v>
      </c>
      <c r="F10485" t="b">
        <v>0</v>
      </c>
      <c r="G10485" t="s">
        <v>27</v>
      </c>
      <c r="H10485" s="4">
        <v>45799.709583333337</v>
      </c>
      <c r="I10485" t="b">
        <v>0</v>
      </c>
      <c r="J10485" t="b">
        <v>0</v>
      </c>
      <c r="K10485" t="s">
        <v>24</v>
      </c>
      <c r="L10485" t="s">
        <v>36</v>
      </c>
      <c r="N10485">
        <v>45</v>
      </c>
      <c r="O10485" t="s">
        <v>2309</v>
      </c>
      <c r="P10485" t="s">
        <v>13715</v>
      </c>
    </row>
    <row r="10486" spans="1:16" x14ac:dyDescent="0.25">
      <c r="A10486" t="s">
        <v>2</v>
      </c>
      <c r="B10486" t="s">
        <v>2</v>
      </c>
      <c r="C10486" t="s">
        <v>54</v>
      </c>
      <c r="D10486" t="s">
        <v>483</v>
      </c>
      <c r="E10486" t="s">
        <v>51</v>
      </c>
      <c r="F10486" t="b">
        <v>0</v>
      </c>
      <c r="G10486" t="s">
        <v>27</v>
      </c>
      <c r="H10486" s="4">
        <v>45799.709583333337</v>
      </c>
      <c r="I10486" t="b">
        <v>0</v>
      </c>
      <c r="J10486" t="b">
        <v>1</v>
      </c>
      <c r="K10486" t="s">
        <v>24</v>
      </c>
      <c r="L10486" t="s">
        <v>36</v>
      </c>
      <c r="N10486">
        <v>66.680000305175781</v>
      </c>
      <c r="O10486" t="s">
        <v>5371</v>
      </c>
      <c r="P10486" t="s">
        <v>13716</v>
      </c>
    </row>
    <row r="10487" spans="1:16" x14ac:dyDescent="0.25">
      <c r="A10487" t="s">
        <v>2</v>
      </c>
      <c r="B10487" t="s">
        <v>13717</v>
      </c>
      <c r="C10487" t="s">
        <v>985</v>
      </c>
      <c r="D10487" t="s">
        <v>3972</v>
      </c>
      <c r="E10487" t="s">
        <v>20</v>
      </c>
      <c r="F10487" t="b">
        <v>0</v>
      </c>
      <c r="G10487" t="s">
        <v>27</v>
      </c>
      <c r="H10487" s="4">
        <v>45799.709583333337</v>
      </c>
      <c r="I10487" t="b">
        <v>1</v>
      </c>
      <c r="J10487" t="b">
        <v>0</v>
      </c>
      <c r="K10487" t="s">
        <v>24</v>
      </c>
      <c r="L10487" t="s">
        <v>22</v>
      </c>
      <c r="M10487">
        <v>102500</v>
      </c>
      <c r="O10487" t="s">
        <v>1066</v>
      </c>
      <c r="P10487" t="s">
        <v>13718</v>
      </c>
    </row>
    <row r="10488" spans="1:16" x14ac:dyDescent="0.25">
      <c r="A10488" t="s">
        <v>0</v>
      </c>
      <c r="B10488" t="s">
        <v>13719</v>
      </c>
      <c r="C10488" t="s">
        <v>2024</v>
      </c>
      <c r="D10488" t="s">
        <v>3828</v>
      </c>
      <c r="E10488" t="s">
        <v>20</v>
      </c>
      <c r="F10488" t="b">
        <v>0</v>
      </c>
      <c r="G10488" t="s">
        <v>27</v>
      </c>
      <c r="H10488" s="4">
        <v>45799.750162037039</v>
      </c>
      <c r="I10488" t="b">
        <v>0</v>
      </c>
      <c r="J10488" t="b">
        <v>1</v>
      </c>
      <c r="K10488" t="s">
        <v>24</v>
      </c>
      <c r="L10488" t="s">
        <v>22</v>
      </c>
      <c r="M10488">
        <v>165000</v>
      </c>
      <c r="O10488" t="s">
        <v>13720</v>
      </c>
      <c r="P10488" t="s">
        <v>13721</v>
      </c>
    </row>
    <row r="10489" spans="1:16" x14ac:dyDescent="0.25">
      <c r="A10489" t="s">
        <v>0</v>
      </c>
      <c r="B10489" t="s">
        <v>103</v>
      </c>
      <c r="C10489" t="s">
        <v>2883</v>
      </c>
      <c r="D10489" t="s">
        <v>3828</v>
      </c>
      <c r="E10489" t="s">
        <v>51</v>
      </c>
      <c r="F10489" t="b">
        <v>0</v>
      </c>
      <c r="G10489" t="s">
        <v>30</v>
      </c>
      <c r="H10489" s="4">
        <v>45799.750567129631</v>
      </c>
      <c r="I10489" t="b">
        <v>0</v>
      </c>
      <c r="J10489" t="b">
        <v>1</v>
      </c>
      <c r="K10489" t="s">
        <v>24</v>
      </c>
      <c r="L10489" t="s">
        <v>36</v>
      </c>
      <c r="N10489">
        <v>21.5</v>
      </c>
      <c r="O10489" t="s">
        <v>13722</v>
      </c>
      <c r="P10489" t="s">
        <v>204</v>
      </c>
    </row>
    <row r="10490" spans="1:16" x14ac:dyDescent="0.25">
      <c r="A10490" t="s">
        <v>0</v>
      </c>
      <c r="B10490" t="s">
        <v>0</v>
      </c>
      <c r="C10490" t="s">
        <v>10764</v>
      </c>
      <c r="D10490" t="s">
        <v>3828</v>
      </c>
      <c r="E10490" t="s">
        <v>51</v>
      </c>
      <c r="F10490" t="b">
        <v>0</v>
      </c>
      <c r="G10490" t="s">
        <v>30</v>
      </c>
      <c r="H10490" s="4">
        <v>45799.750567129631</v>
      </c>
      <c r="I10490" t="b">
        <v>0</v>
      </c>
      <c r="J10490" t="b">
        <v>0</v>
      </c>
      <c r="K10490" t="s">
        <v>24</v>
      </c>
      <c r="L10490" t="s">
        <v>36</v>
      </c>
      <c r="N10490">
        <v>21</v>
      </c>
      <c r="O10490" t="s">
        <v>7478</v>
      </c>
      <c r="P10490" t="s">
        <v>204</v>
      </c>
    </row>
    <row r="10491" spans="1:16" x14ac:dyDescent="0.25">
      <c r="A10491" t="s">
        <v>40</v>
      </c>
      <c r="B10491" t="s">
        <v>13723</v>
      </c>
      <c r="C10491" t="s">
        <v>372</v>
      </c>
      <c r="D10491" t="s">
        <v>3600</v>
      </c>
      <c r="E10491" t="s">
        <v>51</v>
      </c>
      <c r="F10491" t="b">
        <v>0</v>
      </c>
      <c r="G10491" t="s">
        <v>27</v>
      </c>
      <c r="H10491" s="4">
        <v>45799.751203703701</v>
      </c>
      <c r="I10491" t="b">
        <v>0</v>
      </c>
      <c r="J10491" t="b">
        <v>0</v>
      </c>
      <c r="K10491" t="s">
        <v>24</v>
      </c>
      <c r="L10491" t="s">
        <v>36</v>
      </c>
      <c r="N10491">
        <v>55</v>
      </c>
      <c r="O10491" t="s">
        <v>13724</v>
      </c>
      <c r="P10491" t="s">
        <v>13725</v>
      </c>
    </row>
    <row r="10492" spans="1:16" x14ac:dyDescent="0.25">
      <c r="A10492" t="s">
        <v>2</v>
      </c>
      <c r="B10492" t="s">
        <v>13726</v>
      </c>
      <c r="C10492" t="s">
        <v>120</v>
      </c>
      <c r="D10492" t="s">
        <v>3828</v>
      </c>
      <c r="E10492" t="s">
        <v>51</v>
      </c>
      <c r="F10492" t="b">
        <v>0</v>
      </c>
      <c r="G10492" t="s">
        <v>41</v>
      </c>
      <c r="H10492" s="4">
        <v>45799.75167824074</v>
      </c>
      <c r="I10492" t="b">
        <v>1</v>
      </c>
      <c r="J10492" t="b">
        <v>0</v>
      </c>
      <c r="K10492" t="s">
        <v>24</v>
      </c>
      <c r="L10492" t="s">
        <v>36</v>
      </c>
      <c r="N10492">
        <v>57.5</v>
      </c>
      <c r="O10492" t="s">
        <v>3222</v>
      </c>
      <c r="P10492" t="s">
        <v>1527</v>
      </c>
    </row>
    <row r="10493" spans="1:16" x14ac:dyDescent="0.25">
      <c r="A10493" t="s">
        <v>40</v>
      </c>
      <c r="B10493" t="s">
        <v>13727</v>
      </c>
      <c r="C10493" t="s">
        <v>194</v>
      </c>
      <c r="D10493" t="s">
        <v>4034</v>
      </c>
      <c r="E10493" t="s">
        <v>20</v>
      </c>
      <c r="F10493" t="b">
        <v>0</v>
      </c>
      <c r="G10493" t="s">
        <v>158</v>
      </c>
      <c r="H10493" s="4">
        <v>45799.755277777767</v>
      </c>
      <c r="I10493" t="b">
        <v>0</v>
      </c>
      <c r="J10493" t="b">
        <v>0</v>
      </c>
      <c r="K10493" t="s">
        <v>158</v>
      </c>
      <c r="L10493" t="s">
        <v>22</v>
      </c>
      <c r="M10493">
        <v>110400</v>
      </c>
      <c r="O10493" t="s">
        <v>2623</v>
      </c>
      <c r="P10493" t="s">
        <v>13728</v>
      </c>
    </row>
    <row r="10494" spans="1:16" x14ac:dyDescent="0.25">
      <c r="A10494" t="s">
        <v>0</v>
      </c>
      <c r="B10494" t="s">
        <v>103</v>
      </c>
      <c r="C10494" t="s">
        <v>1604</v>
      </c>
      <c r="D10494" t="s">
        <v>3828</v>
      </c>
      <c r="E10494" t="s">
        <v>20</v>
      </c>
      <c r="F10494" t="b">
        <v>0</v>
      </c>
      <c r="G10494" t="s">
        <v>30</v>
      </c>
      <c r="H10494" s="4">
        <v>45799.792164351849</v>
      </c>
      <c r="I10494" t="b">
        <v>0</v>
      </c>
      <c r="J10494" t="b">
        <v>1</v>
      </c>
      <c r="K10494" t="s">
        <v>24</v>
      </c>
      <c r="L10494" t="s">
        <v>36</v>
      </c>
      <c r="N10494">
        <v>23.5</v>
      </c>
      <c r="O10494" t="s">
        <v>13729</v>
      </c>
      <c r="P10494" t="s">
        <v>13730</v>
      </c>
    </row>
    <row r="10495" spans="1:16" x14ac:dyDescent="0.25">
      <c r="A10495" t="s">
        <v>2</v>
      </c>
      <c r="B10495" t="s">
        <v>2</v>
      </c>
      <c r="C10495" t="s">
        <v>1060</v>
      </c>
      <c r="D10495" t="s">
        <v>3828</v>
      </c>
      <c r="E10495" t="s">
        <v>51</v>
      </c>
      <c r="F10495" t="b">
        <v>0</v>
      </c>
      <c r="G10495" t="s">
        <v>27</v>
      </c>
      <c r="H10495" s="4">
        <v>45799.792939814812</v>
      </c>
      <c r="I10495" t="b">
        <v>0</v>
      </c>
      <c r="J10495" t="b">
        <v>0</v>
      </c>
      <c r="K10495" t="s">
        <v>24</v>
      </c>
      <c r="L10495" t="s">
        <v>36</v>
      </c>
      <c r="N10495">
        <v>51</v>
      </c>
      <c r="O10495" t="s">
        <v>13731</v>
      </c>
      <c r="P10495" t="s">
        <v>48</v>
      </c>
    </row>
    <row r="10496" spans="1:16" x14ac:dyDescent="0.25">
      <c r="A10496" t="s">
        <v>89</v>
      </c>
      <c r="B10496" t="s">
        <v>13732</v>
      </c>
      <c r="C10496" t="s">
        <v>44</v>
      </c>
      <c r="D10496" t="s">
        <v>3972</v>
      </c>
      <c r="E10496" t="s">
        <v>51</v>
      </c>
      <c r="F10496" t="b">
        <v>0</v>
      </c>
      <c r="G10496" t="s">
        <v>27</v>
      </c>
      <c r="H10496" s="4">
        <v>45799.793090277781</v>
      </c>
      <c r="I10496" t="b">
        <v>1</v>
      </c>
      <c r="J10496" t="b">
        <v>0</v>
      </c>
      <c r="K10496" t="s">
        <v>24</v>
      </c>
      <c r="L10496" t="s">
        <v>36</v>
      </c>
      <c r="N10496">
        <v>87.5</v>
      </c>
      <c r="O10496" t="s">
        <v>13733</v>
      </c>
      <c r="P10496" t="s">
        <v>13734</v>
      </c>
    </row>
    <row r="10497" spans="1:16" x14ac:dyDescent="0.25">
      <c r="A10497" t="s">
        <v>2</v>
      </c>
      <c r="B10497" t="s">
        <v>13681</v>
      </c>
      <c r="C10497" t="s">
        <v>47</v>
      </c>
      <c r="D10497" t="s">
        <v>2208</v>
      </c>
      <c r="E10497" t="s">
        <v>20</v>
      </c>
      <c r="F10497" t="b">
        <v>0</v>
      </c>
      <c r="G10497" t="s">
        <v>27</v>
      </c>
      <c r="H10497" s="4">
        <v>45799.793090277781</v>
      </c>
      <c r="I10497" t="b">
        <v>0</v>
      </c>
      <c r="J10497" t="b">
        <v>1</v>
      </c>
      <c r="K10497" t="s">
        <v>24</v>
      </c>
      <c r="L10497" t="s">
        <v>22</v>
      </c>
      <c r="M10497">
        <v>147500</v>
      </c>
      <c r="O10497" t="s">
        <v>7284</v>
      </c>
      <c r="P10497" t="s">
        <v>10980</v>
      </c>
    </row>
    <row r="10498" spans="1:16" x14ac:dyDescent="0.25">
      <c r="A10498" t="s">
        <v>2</v>
      </c>
      <c r="B10498" t="s">
        <v>13735</v>
      </c>
      <c r="C10498" t="s">
        <v>33</v>
      </c>
      <c r="D10498" t="s">
        <v>3828</v>
      </c>
      <c r="E10498" t="s">
        <v>20</v>
      </c>
      <c r="F10498" t="b">
        <v>0</v>
      </c>
      <c r="G10498" t="s">
        <v>41</v>
      </c>
      <c r="H10498" s="4">
        <v>45799.793356481481</v>
      </c>
      <c r="I10498" t="b">
        <v>1</v>
      </c>
      <c r="J10498" t="b">
        <v>1</v>
      </c>
      <c r="K10498" t="s">
        <v>24</v>
      </c>
      <c r="L10498" t="s">
        <v>22</v>
      </c>
      <c r="M10498">
        <v>205000</v>
      </c>
      <c r="O10498" t="s">
        <v>381</v>
      </c>
      <c r="P10498" t="s">
        <v>13736</v>
      </c>
    </row>
    <row r="10499" spans="1:16" x14ac:dyDescent="0.25">
      <c r="A10499" t="s">
        <v>2</v>
      </c>
      <c r="B10499" t="s">
        <v>13737</v>
      </c>
      <c r="C10499" t="s">
        <v>1869</v>
      </c>
      <c r="D10499" t="s">
        <v>3972</v>
      </c>
      <c r="E10499" t="s">
        <v>51</v>
      </c>
      <c r="F10499" t="b">
        <v>0</v>
      </c>
      <c r="G10499" t="s">
        <v>52</v>
      </c>
      <c r="H10499" s="4">
        <v>45799.796018518522</v>
      </c>
      <c r="I10499" t="b">
        <v>1</v>
      </c>
      <c r="J10499" t="b">
        <v>0</v>
      </c>
      <c r="K10499" t="s">
        <v>24</v>
      </c>
      <c r="L10499" t="s">
        <v>36</v>
      </c>
      <c r="N10499">
        <v>66.5</v>
      </c>
      <c r="O10499" t="s">
        <v>1853</v>
      </c>
      <c r="P10499" t="s">
        <v>2689</v>
      </c>
    </row>
    <row r="10500" spans="1:16" x14ac:dyDescent="0.25">
      <c r="A10500" t="s">
        <v>0</v>
      </c>
      <c r="B10500" t="s">
        <v>13738</v>
      </c>
      <c r="C10500" t="s">
        <v>118</v>
      </c>
      <c r="D10500" t="s">
        <v>3600</v>
      </c>
      <c r="E10500" t="s">
        <v>20</v>
      </c>
      <c r="F10500" t="b">
        <v>0</v>
      </c>
      <c r="G10500" t="s">
        <v>27</v>
      </c>
      <c r="H10500" s="4">
        <v>45799.833414351851</v>
      </c>
      <c r="I10500" t="b">
        <v>0</v>
      </c>
      <c r="J10500" t="b">
        <v>0</v>
      </c>
      <c r="K10500" t="s">
        <v>24</v>
      </c>
      <c r="L10500" t="s">
        <v>22</v>
      </c>
      <c r="M10500">
        <v>110000</v>
      </c>
      <c r="O10500" t="s">
        <v>533</v>
      </c>
      <c r="P10500" t="s">
        <v>13739</v>
      </c>
    </row>
    <row r="10501" spans="1:16" x14ac:dyDescent="0.25">
      <c r="A10501" t="s">
        <v>0</v>
      </c>
      <c r="B10501" t="s">
        <v>214</v>
      </c>
      <c r="C10501" t="s">
        <v>985</v>
      </c>
      <c r="D10501" t="s">
        <v>3828</v>
      </c>
      <c r="E10501" t="s">
        <v>51</v>
      </c>
      <c r="F10501" t="b">
        <v>0</v>
      </c>
      <c r="G10501" t="s">
        <v>27</v>
      </c>
      <c r="H10501" s="4">
        <v>45799.833414351851</v>
      </c>
      <c r="I10501" t="b">
        <v>0</v>
      </c>
      <c r="J10501" t="b">
        <v>0</v>
      </c>
      <c r="K10501" t="s">
        <v>24</v>
      </c>
      <c r="L10501" t="s">
        <v>36</v>
      </c>
      <c r="N10501">
        <v>55</v>
      </c>
      <c r="O10501" t="s">
        <v>2427</v>
      </c>
      <c r="P10501" t="s">
        <v>3567</v>
      </c>
    </row>
    <row r="10502" spans="1:16" x14ac:dyDescent="0.25">
      <c r="A10502" t="s">
        <v>28</v>
      </c>
      <c r="B10502" t="s">
        <v>13740</v>
      </c>
      <c r="C10502" t="s">
        <v>213</v>
      </c>
      <c r="D10502" t="s">
        <v>3956</v>
      </c>
      <c r="E10502" t="s">
        <v>20</v>
      </c>
      <c r="F10502" t="b">
        <v>0</v>
      </c>
      <c r="G10502" t="s">
        <v>41</v>
      </c>
      <c r="H10502" s="4">
        <v>45799.834293981483</v>
      </c>
      <c r="I10502" t="b">
        <v>0</v>
      </c>
      <c r="J10502" t="b">
        <v>1</v>
      </c>
      <c r="K10502" t="s">
        <v>24</v>
      </c>
      <c r="L10502" t="s">
        <v>36</v>
      </c>
      <c r="N10502">
        <v>46.659999847412109</v>
      </c>
      <c r="O10502" t="s">
        <v>2075</v>
      </c>
      <c r="P10502" t="s">
        <v>13741</v>
      </c>
    </row>
    <row r="10503" spans="1:16" x14ac:dyDescent="0.25">
      <c r="A10503" t="s">
        <v>1</v>
      </c>
      <c r="B10503" t="s">
        <v>2620</v>
      </c>
      <c r="C10503" t="s">
        <v>1240</v>
      </c>
      <c r="D10503" t="s">
        <v>3972</v>
      </c>
      <c r="E10503" t="s">
        <v>51</v>
      </c>
      <c r="F10503" t="b">
        <v>0</v>
      </c>
      <c r="G10503" t="s">
        <v>27</v>
      </c>
      <c r="H10503" s="4">
        <v>45799.834791666668</v>
      </c>
      <c r="I10503" t="b">
        <v>1</v>
      </c>
      <c r="J10503" t="b">
        <v>0</v>
      </c>
      <c r="K10503" t="s">
        <v>24</v>
      </c>
      <c r="L10503" t="s">
        <v>36</v>
      </c>
      <c r="N10503">
        <v>66.25</v>
      </c>
      <c r="O10503" t="s">
        <v>13742</v>
      </c>
      <c r="P10503" t="s">
        <v>3714</v>
      </c>
    </row>
    <row r="10504" spans="1:16" x14ac:dyDescent="0.25">
      <c r="A10504" t="s">
        <v>2</v>
      </c>
      <c r="B10504" t="s">
        <v>13743</v>
      </c>
      <c r="C10504" t="s">
        <v>213</v>
      </c>
      <c r="D10504" t="s">
        <v>3972</v>
      </c>
      <c r="E10504" t="s">
        <v>51</v>
      </c>
      <c r="F10504" t="b">
        <v>0</v>
      </c>
      <c r="G10504" t="s">
        <v>41</v>
      </c>
      <c r="H10504" s="4">
        <v>45799.834953703707</v>
      </c>
      <c r="I10504" t="b">
        <v>1</v>
      </c>
      <c r="J10504" t="b">
        <v>1</v>
      </c>
      <c r="K10504" t="s">
        <v>24</v>
      </c>
      <c r="L10504" t="s">
        <v>36</v>
      </c>
      <c r="N10504">
        <v>70</v>
      </c>
      <c r="O10504" t="s">
        <v>1943</v>
      </c>
      <c r="P10504" t="s">
        <v>13744</v>
      </c>
    </row>
    <row r="10505" spans="1:16" x14ac:dyDescent="0.25">
      <c r="A10505" t="s">
        <v>2</v>
      </c>
      <c r="B10505" t="s">
        <v>13745</v>
      </c>
      <c r="C10505" t="s">
        <v>1521</v>
      </c>
      <c r="D10505" t="s">
        <v>3828</v>
      </c>
      <c r="E10505" t="s">
        <v>20</v>
      </c>
      <c r="F10505" t="b">
        <v>0</v>
      </c>
      <c r="G10505" t="s">
        <v>23</v>
      </c>
      <c r="H10505" s="4">
        <v>45799.865115740737</v>
      </c>
      <c r="I10505" t="b">
        <v>0</v>
      </c>
      <c r="J10505" t="b">
        <v>1</v>
      </c>
      <c r="K10505" t="s">
        <v>24</v>
      </c>
      <c r="L10505" t="s">
        <v>22</v>
      </c>
      <c r="M10505">
        <v>122500</v>
      </c>
      <c r="O10505" t="s">
        <v>13746</v>
      </c>
      <c r="P10505" t="s">
        <v>605</v>
      </c>
    </row>
    <row r="10506" spans="1:16" x14ac:dyDescent="0.25">
      <c r="A10506" t="s">
        <v>139</v>
      </c>
      <c r="B10506" t="s">
        <v>5511</v>
      </c>
      <c r="C10506" t="s">
        <v>172</v>
      </c>
      <c r="D10506" t="s">
        <v>1663</v>
      </c>
      <c r="E10506" t="s">
        <v>51</v>
      </c>
      <c r="F10506" t="b">
        <v>0</v>
      </c>
      <c r="G10506" t="s">
        <v>27</v>
      </c>
      <c r="H10506" s="4">
        <v>45799.875150462962</v>
      </c>
      <c r="I10506" t="b">
        <v>0</v>
      </c>
      <c r="J10506" t="b">
        <v>0</v>
      </c>
      <c r="K10506" t="s">
        <v>24</v>
      </c>
      <c r="L10506" t="s">
        <v>36</v>
      </c>
      <c r="N10506">
        <v>37</v>
      </c>
      <c r="O10506" t="s">
        <v>1663</v>
      </c>
      <c r="P10506" t="s">
        <v>9820</v>
      </c>
    </row>
    <row r="10507" spans="1:16" x14ac:dyDescent="0.25">
      <c r="A10507" t="s">
        <v>0</v>
      </c>
      <c r="B10507" t="s">
        <v>13747</v>
      </c>
      <c r="C10507" t="s">
        <v>151</v>
      </c>
      <c r="D10507" t="s">
        <v>3828</v>
      </c>
      <c r="E10507" t="s">
        <v>20</v>
      </c>
      <c r="F10507" t="b">
        <v>0</v>
      </c>
      <c r="G10507" t="s">
        <v>30</v>
      </c>
      <c r="H10507" s="4">
        <v>45799.876134259262</v>
      </c>
      <c r="I10507" t="b">
        <v>0</v>
      </c>
      <c r="J10507" t="b">
        <v>1</v>
      </c>
      <c r="K10507" t="s">
        <v>24</v>
      </c>
      <c r="L10507" t="s">
        <v>22</v>
      </c>
      <c r="M10507">
        <v>76500</v>
      </c>
      <c r="O10507" t="s">
        <v>13748</v>
      </c>
      <c r="P10507" t="s">
        <v>700</v>
      </c>
    </row>
    <row r="10508" spans="1:16" x14ac:dyDescent="0.25">
      <c r="A10508" t="s">
        <v>2</v>
      </c>
      <c r="B10508" t="s">
        <v>13681</v>
      </c>
      <c r="C10508" t="s">
        <v>981</v>
      </c>
      <c r="D10508" t="s">
        <v>3600</v>
      </c>
      <c r="E10508" t="s">
        <v>20</v>
      </c>
      <c r="F10508" t="b">
        <v>0</v>
      </c>
      <c r="G10508" t="s">
        <v>27</v>
      </c>
      <c r="H10508" s="4">
        <v>45799.876307870371</v>
      </c>
      <c r="I10508" t="b">
        <v>0</v>
      </c>
      <c r="J10508" t="b">
        <v>1</v>
      </c>
      <c r="K10508" t="s">
        <v>24</v>
      </c>
      <c r="L10508" t="s">
        <v>22</v>
      </c>
      <c r="M10508">
        <v>190000</v>
      </c>
      <c r="O10508" t="s">
        <v>1547</v>
      </c>
      <c r="P10508" t="s">
        <v>10980</v>
      </c>
    </row>
    <row r="10509" spans="1:16" x14ac:dyDescent="0.25">
      <c r="A10509" t="s">
        <v>2</v>
      </c>
      <c r="B10509" t="s">
        <v>2</v>
      </c>
      <c r="C10509" t="s">
        <v>2184</v>
      </c>
      <c r="D10509" t="s">
        <v>3828</v>
      </c>
      <c r="E10509" t="s">
        <v>20</v>
      </c>
      <c r="F10509" t="b">
        <v>0</v>
      </c>
      <c r="G10509" t="s">
        <v>27</v>
      </c>
      <c r="H10509" s="4">
        <v>45799.876307870371</v>
      </c>
      <c r="I10509" t="b">
        <v>1</v>
      </c>
      <c r="J10509" t="b">
        <v>1</v>
      </c>
      <c r="K10509" t="s">
        <v>24</v>
      </c>
      <c r="L10509" t="s">
        <v>22</v>
      </c>
      <c r="M10509">
        <v>170000</v>
      </c>
      <c r="O10509" t="s">
        <v>593</v>
      </c>
      <c r="P10509" t="s">
        <v>13749</v>
      </c>
    </row>
    <row r="10510" spans="1:16" x14ac:dyDescent="0.25">
      <c r="A10510" t="s">
        <v>2</v>
      </c>
      <c r="B10510" t="s">
        <v>13750</v>
      </c>
      <c r="C10510" t="s">
        <v>693</v>
      </c>
      <c r="D10510" t="s">
        <v>3600</v>
      </c>
      <c r="E10510" t="s">
        <v>51</v>
      </c>
      <c r="F10510" t="b">
        <v>0</v>
      </c>
      <c r="G10510" t="s">
        <v>27</v>
      </c>
      <c r="H10510" s="4">
        <v>45799.876388888893</v>
      </c>
      <c r="I10510" t="b">
        <v>1</v>
      </c>
      <c r="J10510" t="b">
        <v>0</v>
      </c>
      <c r="K10510" t="s">
        <v>24</v>
      </c>
      <c r="L10510" t="s">
        <v>36</v>
      </c>
      <c r="N10510">
        <v>65</v>
      </c>
      <c r="O10510" t="s">
        <v>13751</v>
      </c>
      <c r="P10510" t="s">
        <v>13752</v>
      </c>
    </row>
    <row r="10511" spans="1:16" x14ac:dyDescent="0.25">
      <c r="A10511" t="s">
        <v>2</v>
      </c>
      <c r="B10511" t="s">
        <v>358</v>
      </c>
      <c r="C10511" t="s">
        <v>37</v>
      </c>
      <c r="D10511" t="s">
        <v>3972</v>
      </c>
      <c r="E10511" t="s">
        <v>20</v>
      </c>
      <c r="F10511" t="b">
        <v>0</v>
      </c>
      <c r="G10511" t="s">
        <v>27</v>
      </c>
      <c r="H10511" s="4">
        <v>45799.876458333332</v>
      </c>
      <c r="I10511" t="b">
        <v>1</v>
      </c>
      <c r="J10511" t="b">
        <v>0</v>
      </c>
      <c r="K10511" t="s">
        <v>24</v>
      </c>
      <c r="L10511" t="s">
        <v>22</v>
      </c>
      <c r="M10511">
        <v>80000</v>
      </c>
      <c r="O10511" t="s">
        <v>12768</v>
      </c>
      <c r="P10511" t="s">
        <v>13753</v>
      </c>
    </row>
    <row r="10512" spans="1:16" x14ac:dyDescent="0.25">
      <c r="A10512" t="s">
        <v>2</v>
      </c>
      <c r="B10512" t="s">
        <v>13754</v>
      </c>
      <c r="C10512" t="s">
        <v>39</v>
      </c>
      <c r="D10512" t="s">
        <v>3828</v>
      </c>
      <c r="E10512" t="s">
        <v>20</v>
      </c>
      <c r="F10512" t="b">
        <v>1</v>
      </c>
      <c r="G10512" t="s">
        <v>41</v>
      </c>
      <c r="H10512" s="4">
        <v>45799.876770833333</v>
      </c>
      <c r="I10512" t="b">
        <v>0</v>
      </c>
      <c r="J10512" t="b">
        <v>1</v>
      </c>
      <c r="K10512" t="s">
        <v>24</v>
      </c>
      <c r="L10512" t="s">
        <v>36</v>
      </c>
      <c r="N10512">
        <v>95</v>
      </c>
      <c r="O10512" t="s">
        <v>3717</v>
      </c>
      <c r="P10512" t="s">
        <v>2908</v>
      </c>
    </row>
    <row r="10513" spans="1:16" x14ac:dyDescent="0.25">
      <c r="A10513" t="s">
        <v>2</v>
      </c>
      <c r="B10513" t="s">
        <v>638</v>
      </c>
      <c r="C10513" t="s">
        <v>613</v>
      </c>
      <c r="D10513" t="s">
        <v>2208</v>
      </c>
      <c r="E10513" t="s">
        <v>20</v>
      </c>
      <c r="F10513" t="b">
        <v>0</v>
      </c>
      <c r="G10513" t="s">
        <v>27</v>
      </c>
      <c r="H10513" s="4">
        <v>45799.917986111112</v>
      </c>
      <c r="I10513" t="b">
        <v>0</v>
      </c>
      <c r="J10513" t="b">
        <v>0</v>
      </c>
      <c r="K10513" t="s">
        <v>24</v>
      </c>
      <c r="L10513" t="s">
        <v>22</v>
      </c>
      <c r="M10513">
        <v>150500</v>
      </c>
      <c r="O10513" t="s">
        <v>13755</v>
      </c>
      <c r="P10513" t="s">
        <v>13756</v>
      </c>
    </row>
    <row r="10514" spans="1:16" x14ac:dyDescent="0.25">
      <c r="A10514" t="s">
        <v>2</v>
      </c>
      <c r="B10514" t="s">
        <v>1686</v>
      </c>
      <c r="C10514" t="s">
        <v>145</v>
      </c>
      <c r="D10514" t="s">
        <v>2208</v>
      </c>
      <c r="E10514" t="s">
        <v>20</v>
      </c>
      <c r="F10514" t="b">
        <v>0</v>
      </c>
      <c r="G10514" t="s">
        <v>27</v>
      </c>
      <c r="H10514" s="4">
        <v>45799.918055555558</v>
      </c>
      <c r="I10514" t="b">
        <v>1</v>
      </c>
      <c r="J10514" t="b">
        <v>0</v>
      </c>
      <c r="K10514" t="s">
        <v>24</v>
      </c>
      <c r="L10514" t="s">
        <v>22</v>
      </c>
      <c r="M10514">
        <v>171000</v>
      </c>
      <c r="O10514" t="s">
        <v>1843</v>
      </c>
      <c r="P10514" t="s">
        <v>13757</v>
      </c>
    </row>
    <row r="10515" spans="1:16" x14ac:dyDescent="0.25">
      <c r="A10515" t="s">
        <v>139</v>
      </c>
      <c r="B10515" t="s">
        <v>2126</v>
      </c>
      <c r="C10515" t="s">
        <v>1415</v>
      </c>
      <c r="D10515" t="s">
        <v>3972</v>
      </c>
      <c r="E10515" t="s">
        <v>51</v>
      </c>
      <c r="F10515" t="b">
        <v>0</v>
      </c>
      <c r="G10515" t="s">
        <v>27</v>
      </c>
      <c r="H10515" s="4">
        <v>45799.958414351851</v>
      </c>
      <c r="I10515" t="b">
        <v>0</v>
      </c>
      <c r="J10515" t="b">
        <v>0</v>
      </c>
      <c r="K10515" t="s">
        <v>24</v>
      </c>
      <c r="L10515" t="s">
        <v>36</v>
      </c>
      <c r="N10515">
        <v>24.5</v>
      </c>
      <c r="O10515" t="s">
        <v>1220</v>
      </c>
      <c r="P10515" t="s">
        <v>2861</v>
      </c>
    </row>
    <row r="10516" spans="1:16" x14ac:dyDescent="0.25">
      <c r="A10516" t="s">
        <v>1</v>
      </c>
      <c r="B10516" t="s">
        <v>13758</v>
      </c>
      <c r="C10516" t="s">
        <v>306</v>
      </c>
      <c r="D10516" t="s">
        <v>5534</v>
      </c>
      <c r="E10516" t="s">
        <v>20</v>
      </c>
      <c r="F10516" t="b">
        <v>0</v>
      </c>
      <c r="G10516" t="s">
        <v>27</v>
      </c>
      <c r="H10516" s="4">
        <v>45800.000868055547</v>
      </c>
      <c r="I10516" t="b">
        <v>0</v>
      </c>
      <c r="J10516" t="b">
        <v>0</v>
      </c>
      <c r="K10516" t="s">
        <v>24</v>
      </c>
      <c r="L10516" t="s">
        <v>22</v>
      </c>
      <c r="M10516">
        <v>147637.5</v>
      </c>
      <c r="O10516" t="s">
        <v>294</v>
      </c>
      <c r="P10516" t="s">
        <v>295</v>
      </c>
    </row>
    <row r="10517" spans="1:16" x14ac:dyDescent="0.25">
      <c r="A10517" t="s">
        <v>40</v>
      </c>
      <c r="B10517" t="s">
        <v>40</v>
      </c>
      <c r="C10517" t="s">
        <v>13759</v>
      </c>
      <c r="D10517" t="s">
        <v>4013</v>
      </c>
      <c r="E10517" t="s">
        <v>20</v>
      </c>
      <c r="F10517" t="b">
        <v>0</v>
      </c>
      <c r="G10517" t="s">
        <v>27</v>
      </c>
      <c r="H10517" s="4">
        <v>45800.001296296286</v>
      </c>
      <c r="I10517" t="b">
        <v>0</v>
      </c>
      <c r="J10517" t="b">
        <v>1</v>
      </c>
      <c r="K10517" t="s">
        <v>24</v>
      </c>
      <c r="L10517" t="s">
        <v>22</v>
      </c>
      <c r="M10517">
        <v>149500</v>
      </c>
      <c r="O10517" t="s">
        <v>13760</v>
      </c>
      <c r="P10517" t="s">
        <v>2216</v>
      </c>
    </row>
    <row r="10518" spans="1:16" x14ac:dyDescent="0.25">
      <c r="A10518" t="s">
        <v>89</v>
      </c>
      <c r="B10518" t="s">
        <v>13761</v>
      </c>
      <c r="C10518" t="s">
        <v>71</v>
      </c>
      <c r="D10518" t="s">
        <v>13762</v>
      </c>
      <c r="E10518" t="s">
        <v>20</v>
      </c>
      <c r="F10518" t="b">
        <v>0</v>
      </c>
      <c r="G10518" t="s">
        <v>27</v>
      </c>
      <c r="H10518" s="4">
        <v>45800.001377314817</v>
      </c>
      <c r="I10518" t="b">
        <v>0</v>
      </c>
      <c r="J10518" t="b">
        <v>1</v>
      </c>
      <c r="K10518" t="s">
        <v>24</v>
      </c>
      <c r="L10518" t="s">
        <v>22</v>
      </c>
      <c r="M10518">
        <v>214500</v>
      </c>
      <c r="O10518" t="s">
        <v>169</v>
      </c>
      <c r="P10518" t="s">
        <v>13763</v>
      </c>
    </row>
    <row r="10519" spans="1:16" x14ac:dyDescent="0.25">
      <c r="A10519" t="s">
        <v>2</v>
      </c>
      <c r="B10519" t="s">
        <v>13764</v>
      </c>
      <c r="C10519" t="s">
        <v>955</v>
      </c>
      <c r="D10519" t="s">
        <v>3972</v>
      </c>
      <c r="E10519" t="s">
        <v>20</v>
      </c>
      <c r="F10519" t="b">
        <v>0</v>
      </c>
      <c r="G10519" t="s">
        <v>27</v>
      </c>
      <c r="H10519" s="4">
        <v>45800.042939814812</v>
      </c>
      <c r="I10519" t="b">
        <v>0</v>
      </c>
      <c r="J10519" t="b">
        <v>0</v>
      </c>
      <c r="K10519" t="s">
        <v>24</v>
      </c>
      <c r="L10519" t="s">
        <v>22</v>
      </c>
      <c r="M10519">
        <v>96520</v>
      </c>
      <c r="O10519" t="s">
        <v>4627</v>
      </c>
      <c r="P10519" t="s">
        <v>13765</v>
      </c>
    </row>
    <row r="10520" spans="1:16" x14ac:dyDescent="0.25">
      <c r="A10520" t="s">
        <v>89</v>
      </c>
      <c r="B10520" t="s">
        <v>13766</v>
      </c>
      <c r="C10520" t="s">
        <v>211</v>
      </c>
      <c r="D10520" t="s">
        <v>6016</v>
      </c>
      <c r="E10520" t="s">
        <v>20</v>
      </c>
      <c r="F10520" t="b">
        <v>0</v>
      </c>
      <c r="G10520" t="s">
        <v>23</v>
      </c>
      <c r="H10520" s="4">
        <v>45800.115081018521</v>
      </c>
      <c r="I10520" t="b">
        <v>0</v>
      </c>
      <c r="J10520" t="b">
        <v>1</v>
      </c>
      <c r="K10520" t="s">
        <v>24</v>
      </c>
      <c r="L10520" t="s">
        <v>22</v>
      </c>
      <c r="M10520">
        <v>185500</v>
      </c>
      <c r="O10520" t="s">
        <v>13767</v>
      </c>
    </row>
    <row r="10521" spans="1:16" x14ac:dyDescent="0.25">
      <c r="A10521" t="s">
        <v>191</v>
      </c>
      <c r="B10521" t="s">
        <v>13768</v>
      </c>
      <c r="C10521" t="s">
        <v>39</v>
      </c>
      <c r="D10521" t="s">
        <v>7433</v>
      </c>
      <c r="E10521" t="s">
        <v>20</v>
      </c>
      <c r="F10521" t="b">
        <v>1</v>
      </c>
      <c r="G10521" t="s">
        <v>1420</v>
      </c>
      <c r="H10521" s="4">
        <v>45800.122511574067</v>
      </c>
      <c r="I10521" t="b">
        <v>0</v>
      </c>
      <c r="J10521" t="b">
        <v>1</v>
      </c>
      <c r="K10521" t="s">
        <v>1420</v>
      </c>
      <c r="L10521" t="s">
        <v>22</v>
      </c>
      <c r="M10521">
        <v>137500</v>
      </c>
      <c r="O10521" t="s">
        <v>3189</v>
      </c>
      <c r="P10521" t="s">
        <v>13769</v>
      </c>
    </row>
    <row r="10522" spans="1:16" x14ac:dyDescent="0.25">
      <c r="A10522" t="s">
        <v>0</v>
      </c>
      <c r="B10522" t="s">
        <v>7418</v>
      </c>
      <c r="C10522" t="s">
        <v>82</v>
      </c>
      <c r="D10522" t="s">
        <v>5914</v>
      </c>
      <c r="E10522" t="s">
        <v>20</v>
      </c>
      <c r="F10522" t="b">
        <v>0</v>
      </c>
      <c r="G10522" t="s">
        <v>27</v>
      </c>
      <c r="H10522" s="4">
        <v>45800.250081018523</v>
      </c>
      <c r="I10522" t="b">
        <v>0</v>
      </c>
      <c r="J10522" t="b">
        <v>1</v>
      </c>
      <c r="K10522" t="s">
        <v>24</v>
      </c>
      <c r="L10522" t="s">
        <v>22</v>
      </c>
      <c r="M10522">
        <v>169500</v>
      </c>
      <c r="O10522" t="s">
        <v>7419</v>
      </c>
      <c r="P10522" t="s">
        <v>2951</v>
      </c>
    </row>
    <row r="10523" spans="1:16" x14ac:dyDescent="0.25">
      <c r="A10523" t="s">
        <v>0</v>
      </c>
      <c r="B10523" t="s">
        <v>1674</v>
      </c>
      <c r="C10523" t="s">
        <v>977</v>
      </c>
      <c r="D10523" t="s">
        <v>11522</v>
      </c>
      <c r="E10523" t="s">
        <v>20</v>
      </c>
      <c r="F10523" t="b">
        <v>0</v>
      </c>
      <c r="G10523" t="s">
        <v>35</v>
      </c>
      <c r="H10523" s="4">
        <v>45800.250451388893</v>
      </c>
      <c r="I10523" t="b">
        <v>0</v>
      </c>
      <c r="J10523" t="b">
        <v>0</v>
      </c>
      <c r="K10523" t="s">
        <v>24</v>
      </c>
      <c r="L10523" t="s">
        <v>22</v>
      </c>
      <c r="M10523">
        <v>65000</v>
      </c>
      <c r="O10523" t="s">
        <v>13770</v>
      </c>
      <c r="P10523" t="s">
        <v>280</v>
      </c>
    </row>
    <row r="10524" spans="1:16" x14ac:dyDescent="0.25">
      <c r="A10524" t="s">
        <v>0</v>
      </c>
      <c r="B10524" t="s">
        <v>13771</v>
      </c>
      <c r="C10524" t="s">
        <v>13543</v>
      </c>
      <c r="D10524" t="s">
        <v>3828</v>
      </c>
      <c r="E10524" t="s">
        <v>20</v>
      </c>
      <c r="F10524" t="b">
        <v>0</v>
      </c>
      <c r="G10524" t="s">
        <v>30</v>
      </c>
      <c r="H10524" s="4">
        <v>45800.250636574077</v>
      </c>
      <c r="I10524" t="b">
        <v>0</v>
      </c>
      <c r="J10524" t="b">
        <v>1</v>
      </c>
      <c r="K10524" t="s">
        <v>24</v>
      </c>
      <c r="L10524" t="s">
        <v>22</v>
      </c>
      <c r="M10524">
        <v>68000</v>
      </c>
      <c r="O10524" t="s">
        <v>13544</v>
      </c>
      <c r="P10524" t="s">
        <v>1671</v>
      </c>
    </row>
    <row r="10525" spans="1:16" x14ac:dyDescent="0.25">
      <c r="A10525" t="s">
        <v>0</v>
      </c>
      <c r="B10525" t="s">
        <v>2714</v>
      </c>
      <c r="C10525" t="s">
        <v>966</v>
      </c>
      <c r="D10525" t="s">
        <v>11522</v>
      </c>
      <c r="E10525" t="s">
        <v>20</v>
      </c>
      <c r="F10525" t="b">
        <v>0</v>
      </c>
      <c r="G10525" t="s">
        <v>30</v>
      </c>
      <c r="H10525" s="4">
        <v>45800.250636574077</v>
      </c>
      <c r="I10525" t="b">
        <v>0</v>
      </c>
      <c r="J10525" t="b">
        <v>1</v>
      </c>
      <c r="K10525" t="s">
        <v>24</v>
      </c>
      <c r="L10525" t="s">
        <v>22</v>
      </c>
      <c r="M10525">
        <v>121037</v>
      </c>
      <c r="O10525" t="s">
        <v>13772</v>
      </c>
      <c r="P10525" t="s">
        <v>13773</v>
      </c>
    </row>
    <row r="10526" spans="1:16" x14ac:dyDescent="0.25">
      <c r="A10526" t="s">
        <v>0</v>
      </c>
      <c r="B10526" t="s">
        <v>3884</v>
      </c>
      <c r="C10526" t="s">
        <v>1521</v>
      </c>
      <c r="D10526" t="s">
        <v>3972</v>
      </c>
      <c r="E10526" t="s">
        <v>20</v>
      </c>
      <c r="F10526" t="b">
        <v>0</v>
      </c>
      <c r="G10526" t="s">
        <v>52</v>
      </c>
      <c r="H10526" s="4">
        <v>45800.250740740739</v>
      </c>
      <c r="I10526" t="b">
        <v>0</v>
      </c>
      <c r="J10526" t="b">
        <v>1</v>
      </c>
      <c r="K10526" t="s">
        <v>24</v>
      </c>
      <c r="L10526" t="s">
        <v>22</v>
      </c>
      <c r="M10526">
        <v>54000</v>
      </c>
      <c r="O10526" t="s">
        <v>1549</v>
      </c>
      <c r="P10526" t="s">
        <v>3171</v>
      </c>
    </row>
    <row r="10527" spans="1:16" x14ac:dyDescent="0.25">
      <c r="A10527" t="s">
        <v>1</v>
      </c>
      <c r="B10527" t="s">
        <v>13774</v>
      </c>
      <c r="C10527" t="s">
        <v>372</v>
      </c>
      <c r="D10527" t="s">
        <v>3600</v>
      </c>
      <c r="E10527" t="s">
        <v>20</v>
      </c>
      <c r="F10527" t="b">
        <v>0</v>
      </c>
      <c r="G10527" t="s">
        <v>27</v>
      </c>
      <c r="H10527" s="4">
        <v>45800.250821759262</v>
      </c>
      <c r="I10527" t="b">
        <v>0</v>
      </c>
      <c r="J10527" t="b">
        <v>0</v>
      </c>
      <c r="K10527" t="s">
        <v>24</v>
      </c>
      <c r="L10527" t="s">
        <v>22</v>
      </c>
      <c r="M10527">
        <v>115000</v>
      </c>
      <c r="O10527" t="s">
        <v>533</v>
      </c>
      <c r="P10527" t="s">
        <v>751</v>
      </c>
    </row>
    <row r="10528" spans="1:16" x14ac:dyDescent="0.25">
      <c r="A10528" t="s">
        <v>1</v>
      </c>
      <c r="B10528" t="s">
        <v>1</v>
      </c>
      <c r="C10528" t="s">
        <v>140</v>
      </c>
      <c r="D10528" t="s">
        <v>483</v>
      </c>
      <c r="E10528" t="s">
        <v>51</v>
      </c>
      <c r="F10528" t="b">
        <v>0</v>
      </c>
      <c r="G10528" t="s">
        <v>35</v>
      </c>
      <c r="H10528" s="4">
        <v>45800.251134259262</v>
      </c>
      <c r="I10528" t="b">
        <v>0</v>
      </c>
      <c r="J10528" t="b">
        <v>1</v>
      </c>
      <c r="K10528" t="s">
        <v>24</v>
      </c>
      <c r="L10528" t="s">
        <v>36</v>
      </c>
      <c r="N10528">
        <v>60.5</v>
      </c>
      <c r="O10528" t="s">
        <v>5371</v>
      </c>
      <c r="P10528" t="s">
        <v>13775</v>
      </c>
    </row>
    <row r="10529" spans="1:16" x14ac:dyDescent="0.25">
      <c r="A10529" t="s">
        <v>1</v>
      </c>
      <c r="B10529" t="s">
        <v>13776</v>
      </c>
      <c r="C10529" t="s">
        <v>151</v>
      </c>
      <c r="D10529" t="s">
        <v>13777</v>
      </c>
      <c r="E10529" t="s">
        <v>20</v>
      </c>
      <c r="F10529" t="b">
        <v>0</v>
      </c>
      <c r="G10529" t="s">
        <v>30</v>
      </c>
      <c r="H10529" s="4">
        <v>45800.251261574071</v>
      </c>
      <c r="I10529" t="b">
        <v>0</v>
      </c>
      <c r="J10529" t="b">
        <v>1</v>
      </c>
      <c r="K10529" t="s">
        <v>24</v>
      </c>
      <c r="L10529" t="s">
        <v>22</v>
      </c>
      <c r="M10529">
        <v>125520</v>
      </c>
      <c r="O10529" t="s">
        <v>3243</v>
      </c>
      <c r="P10529" t="s">
        <v>13778</v>
      </c>
    </row>
    <row r="10530" spans="1:16" x14ac:dyDescent="0.25">
      <c r="A10530" t="s">
        <v>1</v>
      </c>
      <c r="B10530" t="s">
        <v>1</v>
      </c>
      <c r="C10530" t="s">
        <v>1593</v>
      </c>
      <c r="D10530" t="s">
        <v>3828</v>
      </c>
      <c r="E10530" t="s">
        <v>20</v>
      </c>
      <c r="F10530" t="b">
        <v>0</v>
      </c>
      <c r="G10530" t="s">
        <v>30</v>
      </c>
      <c r="H10530" s="4">
        <v>45800.251261574071</v>
      </c>
      <c r="I10530" t="b">
        <v>0</v>
      </c>
      <c r="J10530" t="b">
        <v>1</v>
      </c>
      <c r="K10530" t="s">
        <v>24</v>
      </c>
      <c r="L10530" t="s">
        <v>22</v>
      </c>
      <c r="M10530">
        <v>95000</v>
      </c>
      <c r="O10530" t="s">
        <v>7271</v>
      </c>
      <c r="P10530" t="s">
        <v>1825</v>
      </c>
    </row>
    <row r="10531" spans="1:16" x14ac:dyDescent="0.25">
      <c r="A10531" t="s">
        <v>1</v>
      </c>
      <c r="B10531" t="s">
        <v>1</v>
      </c>
      <c r="C10531" t="s">
        <v>11702</v>
      </c>
      <c r="D10531" t="s">
        <v>3969</v>
      </c>
      <c r="E10531" t="s">
        <v>20</v>
      </c>
      <c r="F10531" t="b">
        <v>0</v>
      </c>
      <c r="G10531" t="s">
        <v>30</v>
      </c>
      <c r="H10531" s="4">
        <v>45800.251261574071</v>
      </c>
      <c r="I10531" t="b">
        <v>0</v>
      </c>
      <c r="J10531" t="b">
        <v>1</v>
      </c>
      <c r="K10531" t="s">
        <v>24</v>
      </c>
      <c r="L10531" t="s">
        <v>22</v>
      </c>
      <c r="M10531">
        <v>97500</v>
      </c>
      <c r="O10531" t="s">
        <v>13779</v>
      </c>
      <c r="P10531" t="s">
        <v>2771</v>
      </c>
    </row>
    <row r="10532" spans="1:16" x14ac:dyDescent="0.25">
      <c r="A10532" t="s">
        <v>25</v>
      </c>
      <c r="B10532" t="s">
        <v>25</v>
      </c>
      <c r="C10532" t="s">
        <v>13780</v>
      </c>
      <c r="D10532" t="s">
        <v>4013</v>
      </c>
      <c r="E10532" t="s">
        <v>20</v>
      </c>
      <c r="F10532" t="b">
        <v>0</v>
      </c>
      <c r="G10532" t="s">
        <v>106</v>
      </c>
      <c r="H10532" s="4">
        <v>45800.254999999997</v>
      </c>
      <c r="I10532" t="b">
        <v>0</v>
      </c>
      <c r="J10532" t="b">
        <v>1</v>
      </c>
      <c r="K10532" t="s">
        <v>106</v>
      </c>
      <c r="L10532" t="s">
        <v>22</v>
      </c>
      <c r="M10532">
        <v>122010</v>
      </c>
      <c r="O10532" t="s">
        <v>2207</v>
      </c>
      <c r="P10532" t="s">
        <v>13781</v>
      </c>
    </row>
    <row r="10533" spans="1:16" x14ac:dyDescent="0.25">
      <c r="A10533" t="s">
        <v>1</v>
      </c>
      <c r="B10533" t="s">
        <v>13782</v>
      </c>
      <c r="C10533" t="s">
        <v>39</v>
      </c>
      <c r="D10533" t="s">
        <v>4013</v>
      </c>
      <c r="E10533" t="s">
        <v>20</v>
      </c>
      <c r="F10533" t="b">
        <v>1</v>
      </c>
      <c r="G10533" t="s">
        <v>106</v>
      </c>
      <c r="H10533" s="4">
        <v>45800.255150462966</v>
      </c>
      <c r="I10533" t="b">
        <v>0</v>
      </c>
      <c r="J10533" t="b">
        <v>1</v>
      </c>
      <c r="K10533" t="s">
        <v>106</v>
      </c>
      <c r="L10533" t="s">
        <v>22</v>
      </c>
      <c r="M10533">
        <v>192000</v>
      </c>
      <c r="O10533" t="s">
        <v>1076</v>
      </c>
      <c r="P10533" t="s">
        <v>13783</v>
      </c>
    </row>
    <row r="10534" spans="1:16" x14ac:dyDescent="0.25">
      <c r="A10534" t="s">
        <v>1</v>
      </c>
      <c r="B10534" t="s">
        <v>2392</v>
      </c>
      <c r="C10534" t="s">
        <v>10546</v>
      </c>
      <c r="D10534" t="s">
        <v>4013</v>
      </c>
      <c r="E10534" t="s">
        <v>20</v>
      </c>
      <c r="F10534" t="b">
        <v>0</v>
      </c>
      <c r="G10534" t="s">
        <v>106</v>
      </c>
      <c r="H10534" s="4">
        <v>45800.255150462966</v>
      </c>
      <c r="I10534" t="b">
        <v>0</v>
      </c>
      <c r="J10534" t="b">
        <v>0</v>
      </c>
      <c r="K10534" t="s">
        <v>106</v>
      </c>
      <c r="L10534" t="s">
        <v>22</v>
      </c>
      <c r="M10534">
        <v>170000</v>
      </c>
      <c r="O10534" t="s">
        <v>1252</v>
      </c>
      <c r="P10534" t="s">
        <v>1253</v>
      </c>
    </row>
    <row r="10535" spans="1:16" x14ac:dyDescent="0.25">
      <c r="A10535" t="s">
        <v>2</v>
      </c>
      <c r="B10535" t="s">
        <v>13784</v>
      </c>
      <c r="C10535" t="s">
        <v>39</v>
      </c>
      <c r="D10535" t="s">
        <v>10457</v>
      </c>
      <c r="E10535" t="s">
        <v>20</v>
      </c>
      <c r="F10535" t="b">
        <v>1</v>
      </c>
      <c r="G10535" t="s">
        <v>106</v>
      </c>
      <c r="H10535" s="4">
        <v>45800.255208333343</v>
      </c>
      <c r="I10535" t="b">
        <v>0</v>
      </c>
      <c r="J10535" t="b">
        <v>1</v>
      </c>
      <c r="K10535" t="s">
        <v>106</v>
      </c>
      <c r="L10535" t="s">
        <v>22</v>
      </c>
      <c r="M10535">
        <v>155000</v>
      </c>
      <c r="O10535" t="s">
        <v>2112</v>
      </c>
      <c r="P10535" t="s">
        <v>13785</v>
      </c>
    </row>
    <row r="10536" spans="1:16" x14ac:dyDescent="0.25">
      <c r="A10536" t="s">
        <v>0</v>
      </c>
      <c r="B10536" t="s">
        <v>0</v>
      </c>
      <c r="C10536" t="s">
        <v>10795</v>
      </c>
      <c r="D10536" t="s">
        <v>3828</v>
      </c>
      <c r="E10536" t="s">
        <v>20</v>
      </c>
      <c r="F10536" t="b">
        <v>0</v>
      </c>
      <c r="G10536" t="s">
        <v>23</v>
      </c>
      <c r="H10536" s="4">
        <v>45800.269293981481</v>
      </c>
      <c r="I10536" t="b">
        <v>0</v>
      </c>
      <c r="J10536" t="b">
        <v>1</v>
      </c>
      <c r="K10536" t="s">
        <v>24</v>
      </c>
      <c r="L10536" t="s">
        <v>22</v>
      </c>
      <c r="M10536">
        <v>75000</v>
      </c>
      <c r="O10536" t="s">
        <v>13786</v>
      </c>
      <c r="P10536" t="s">
        <v>13787</v>
      </c>
    </row>
    <row r="10537" spans="1:16" x14ac:dyDescent="0.25">
      <c r="A10537" t="s">
        <v>89</v>
      </c>
      <c r="B10537" t="s">
        <v>13788</v>
      </c>
      <c r="C10537" t="s">
        <v>192</v>
      </c>
      <c r="D10537" t="s">
        <v>4002</v>
      </c>
      <c r="E10537" t="s">
        <v>20</v>
      </c>
      <c r="F10537" t="b">
        <v>0</v>
      </c>
      <c r="G10537" t="s">
        <v>23</v>
      </c>
      <c r="H10537" s="4">
        <v>45800.269560185188</v>
      </c>
      <c r="I10537" t="b">
        <v>1</v>
      </c>
      <c r="J10537" t="b">
        <v>0</v>
      </c>
      <c r="K10537" t="s">
        <v>24</v>
      </c>
      <c r="L10537" t="s">
        <v>22</v>
      </c>
      <c r="M10537">
        <v>190000</v>
      </c>
      <c r="O10537" t="s">
        <v>999</v>
      </c>
    </row>
    <row r="10538" spans="1:16" x14ac:dyDescent="0.25">
      <c r="A10538" t="s">
        <v>89</v>
      </c>
      <c r="B10538" t="s">
        <v>13789</v>
      </c>
      <c r="C10538" t="s">
        <v>39</v>
      </c>
      <c r="D10538" t="s">
        <v>7433</v>
      </c>
      <c r="E10538" t="s">
        <v>20</v>
      </c>
      <c r="F10538" t="b">
        <v>1</v>
      </c>
      <c r="G10538" t="s">
        <v>13790</v>
      </c>
      <c r="H10538" s="4">
        <v>45800.284085648149</v>
      </c>
      <c r="I10538" t="b">
        <v>0</v>
      </c>
      <c r="J10538" t="b">
        <v>0</v>
      </c>
      <c r="K10538" t="s">
        <v>13790</v>
      </c>
      <c r="L10538" t="s">
        <v>22</v>
      </c>
      <c r="M10538">
        <v>21880</v>
      </c>
      <c r="O10538" t="s">
        <v>12233</v>
      </c>
      <c r="P10538" t="s">
        <v>13791</v>
      </c>
    </row>
    <row r="10539" spans="1:16" x14ac:dyDescent="0.25">
      <c r="A10539" t="s">
        <v>139</v>
      </c>
      <c r="B10539" t="s">
        <v>9355</v>
      </c>
      <c r="C10539" t="s">
        <v>39</v>
      </c>
      <c r="D10539" t="s">
        <v>2208</v>
      </c>
      <c r="E10539" t="s">
        <v>20</v>
      </c>
      <c r="F10539" t="b">
        <v>1</v>
      </c>
      <c r="G10539" t="s">
        <v>2641</v>
      </c>
      <c r="H10539" s="4">
        <v>45800.284930555557</v>
      </c>
      <c r="I10539" t="b">
        <v>0</v>
      </c>
      <c r="J10539" t="b">
        <v>0</v>
      </c>
      <c r="K10539" t="s">
        <v>2641</v>
      </c>
      <c r="L10539" t="s">
        <v>22</v>
      </c>
      <c r="M10539">
        <v>141810.3125</v>
      </c>
      <c r="O10539" t="s">
        <v>9356</v>
      </c>
      <c r="P10539" t="s">
        <v>9357</v>
      </c>
    </row>
    <row r="10540" spans="1:16" x14ac:dyDescent="0.25">
      <c r="A10540" t="s">
        <v>0</v>
      </c>
      <c r="B10540" t="s">
        <v>13792</v>
      </c>
      <c r="C10540" t="s">
        <v>1420</v>
      </c>
      <c r="D10540" t="s">
        <v>3828</v>
      </c>
      <c r="E10540" t="s">
        <v>20</v>
      </c>
      <c r="F10540" t="b">
        <v>0</v>
      </c>
      <c r="G10540" t="s">
        <v>1420</v>
      </c>
      <c r="H10540" s="4">
        <v>45800.292916666673</v>
      </c>
      <c r="I10540" t="b">
        <v>1</v>
      </c>
      <c r="J10540" t="b">
        <v>0</v>
      </c>
      <c r="K10540" t="s">
        <v>1420</v>
      </c>
      <c r="L10540" t="s">
        <v>22</v>
      </c>
      <c r="M10540">
        <v>55000</v>
      </c>
      <c r="O10540" t="s">
        <v>4069</v>
      </c>
      <c r="P10540" t="s">
        <v>914</v>
      </c>
    </row>
    <row r="10541" spans="1:16" x14ac:dyDescent="0.25">
      <c r="A10541" t="s">
        <v>89</v>
      </c>
      <c r="B10541" t="s">
        <v>13793</v>
      </c>
      <c r="C10541" t="s">
        <v>213</v>
      </c>
      <c r="D10541" t="s">
        <v>2208</v>
      </c>
      <c r="E10541" t="s">
        <v>20</v>
      </c>
      <c r="F10541" t="b">
        <v>0</v>
      </c>
      <c r="G10541" t="s">
        <v>41</v>
      </c>
      <c r="H10541" s="4">
        <v>45800.334409722222</v>
      </c>
      <c r="I10541" t="b">
        <v>0</v>
      </c>
      <c r="J10541" t="b">
        <v>1</v>
      </c>
      <c r="K10541" t="s">
        <v>24</v>
      </c>
      <c r="L10541" t="s">
        <v>22</v>
      </c>
      <c r="M10541">
        <v>209000</v>
      </c>
      <c r="O10541" t="s">
        <v>405</v>
      </c>
      <c r="P10541" t="s">
        <v>13794</v>
      </c>
    </row>
    <row r="10542" spans="1:16" x14ac:dyDescent="0.25">
      <c r="A10542" t="s">
        <v>28</v>
      </c>
      <c r="B10542" t="s">
        <v>12909</v>
      </c>
      <c r="C10542" t="s">
        <v>39</v>
      </c>
      <c r="D10542" t="s">
        <v>3972</v>
      </c>
      <c r="E10542" t="s">
        <v>20</v>
      </c>
      <c r="F10542" t="b">
        <v>1</v>
      </c>
      <c r="G10542" t="s">
        <v>27</v>
      </c>
      <c r="H10542" s="4">
        <v>45800.376759259263</v>
      </c>
      <c r="I10542" t="b">
        <v>0</v>
      </c>
      <c r="J10542" t="b">
        <v>0</v>
      </c>
      <c r="K10542" t="s">
        <v>24</v>
      </c>
      <c r="L10542" t="s">
        <v>36</v>
      </c>
      <c r="N10542">
        <v>30</v>
      </c>
      <c r="O10542" t="s">
        <v>7412</v>
      </c>
      <c r="P10542" t="s">
        <v>1629</v>
      </c>
    </row>
    <row r="10543" spans="1:16" x14ac:dyDescent="0.25">
      <c r="A10543" t="s">
        <v>28</v>
      </c>
      <c r="B10543" t="s">
        <v>13537</v>
      </c>
      <c r="C10543" t="s">
        <v>39</v>
      </c>
      <c r="D10543" t="s">
        <v>3972</v>
      </c>
      <c r="E10543" t="s">
        <v>20</v>
      </c>
      <c r="F10543" t="b">
        <v>1</v>
      </c>
      <c r="G10543" t="s">
        <v>62</v>
      </c>
      <c r="H10543" s="4">
        <v>45800.384583333333</v>
      </c>
      <c r="I10543" t="b">
        <v>0</v>
      </c>
      <c r="J10543" t="b">
        <v>0</v>
      </c>
      <c r="K10543" t="s">
        <v>62</v>
      </c>
      <c r="L10543" t="s">
        <v>36</v>
      </c>
      <c r="N10543">
        <v>100</v>
      </c>
      <c r="O10543" t="s">
        <v>7412</v>
      </c>
      <c r="P10543" t="s">
        <v>13538</v>
      </c>
    </row>
    <row r="10544" spans="1:16" x14ac:dyDescent="0.25">
      <c r="A10544" t="s">
        <v>40</v>
      </c>
      <c r="B10544" t="s">
        <v>3133</v>
      </c>
      <c r="C10544" t="s">
        <v>242</v>
      </c>
      <c r="D10544" t="s">
        <v>3828</v>
      </c>
      <c r="E10544" t="s">
        <v>20</v>
      </c>
      <c r="F10544" t="b">
        <v>0</v>
      </c>
      <c r="G10544" t="s">
        <v>27</v>
      </c>
      <c r="H10544" s="4">
        <v>45800.41814814815</v>
      </c>
      <c r="I10544" t="b">
        <v>0</v>
      </c>
      <c r="J10544" t="b">
        <v>1</v>
      </c>
      <c r="K10544" t="s">
        <v>24</v>
      </c>
      <c r="L10544" t="s">
        <v>22</v>
      </c>
      <c r="M10544">
        <v>139500</v>
      </c>
      <c r="O10544" t="s">
        <v>1903</v>
      </c>
      <c r="P10544" t="s">
        <v>13795</v>
      </c>
    </row>
    <row r="10545" spans="1:16" x14ac:dyDescent="0.25">
      <c r="A10545" t="s">
        <v>2</v>
      </c>
      <c r="B10545" t="s">
        <v>389</v>
      </c>
      <c r="C10545" t="s">
        <v>192</v>
      </c>
      <c r="D10545" t="s">
        <v>3969</v>
      </c>
      <c r="E10545" t="s">
        <v>20</v>
      </c>
      <c r="F10545" t="b">
        <v>0</v>
      </c>
      <c r="G10545" t="s">
        <v>27</v>
      </c>
      <c r="H10545" s="4">
        <v>45800.459814814807</v>
      </c>
      <c r="I10545" t="b">
        <v>0</v>
      </c>
      <c r="J10545" t="b">
        <v>1</v>
      </c>
      <c r="K10545" t="s">
        <v>24</v>
      </c>
      <c r="L10545" t="s">
        <v>22</v>
      </c>
      <c r="M10545">
        <v>109082.5</v>
      </c>
      <c r="O10545" t="s">
        <v>2321</v>
      </c>
      <c r="P10545" t="s">
        <v>13796</v>
      </c>
    </row>
    <row r="10546" spans="1:16" x14ac:dyDescent="0.25">
      <c r="A10546" t="s">
        <v>2</v>
      </c>
      <c r="B10546" t="s">
        <v>1005</v>
      </c>
      <c r="C10546" t="s">
        <v>192</v>
      </c>
      <c r="D10546" t="s">
        <v>3969</v>
      </c>
      <c r="E10546" t="s">
        <v>20</v>
      </c>
      <c r="F10546" t="b">
        <v>0</v>
      </c>
      <c r="G10546" t="s">
        <v>27</v>
      </c>
      <c r="H10546" s="4">
        <v>45800.501481481479</v>
      </c>
      <c r="I10546" t="b">
        <v>0</v>
      </c>
      <c r="J10546" t="b">
        <v>1</v>
      </c>
      <c r="K10546" t="s">
        <v>24</v>
      </c>
      <c r="L10546" t="s">
        <v>22</v>
      </c>
      <c r="M10546">
        <v>140500</v>
      </c>
      <c r="O10546" t="s">
        <v>3741</v>
      </c>
      <c r="P10546" t="s">
        <v>2053</v>
      </c>
    </row>
    <row r="10547" spans="1:16" x14ac:dyDescent="0.25">
      <c r="A10547" t="s">
        <v>2</v>
      </c>
      <c r="B10547" t="s">
        <v>11973</v>
      </c>
      <c r="C10547" t="s">
        <v>436</v>
      </c>
      <c r="D10547" t="s">
        <v>131</v>
      </c>
      <c r="E10547" t="s">
        <v>20</v>
      </c>
      <c r="F10547" t="b">
        <v>0</v>
      </c>
      <c r="G10547" t="s">
        <v>27</v>
      </c>
      <c r="H10547" s="4">
        <v>45800.501585648148</v>
      </c>
      <c r="I10547" t="b">
        <v>1</v>
      </c>
      <c r="J10547" t="b">
        <v>0</v>
      </c>
      <c r="K10547" t="s">
        <v>24</v>
      </c>
      <c r="L10547" t="s">
        <v>22</v>
      </c>
      <c r="M10547">
        <v>130000</v>
      </c>
      <c r="O10547" t="s">
        <v>131</v>
      </c>
      <c r="P10547" t="s">
        <v>13797</v>
      </c>
    </row>
    <row r="10548" spans="1:16" x14ac:dyDescent="0.25">
      <c r="A10548" t="s">
        <v>2</v>
      </c>
      <c r="B10548" t="s">
        <v>7455</v>
      </c>
      <c r="C10548" t="s">
        <v>114</v>
      </c>
      <c r="D10548" t="s">
        <v>3972</v>
      </c>
      <c r="E10548" t="s">
        <v>20</v>
      </c>
      <c r="F10548" t="b">
        <v>0</v>
      </c>
      <c r="G10548" t="s">
        <v>27</v>
      </c>
      <c r="H10548" s="4">
        <v>45800.501689814817</v>
      </c>
      <c r="I10548" t="b">
        <v>0</v>
      </c>
      <c r="J10548" t="b">
        <v>1</v>
      </c>
      <c r="K10548" t="s">
        <v>24</v>
      </c>
      <c r="L10548" t="s">
        <v>22</v>
      </c>
      <c r="M10548">
        <v>207500</v>
      </c>
      <c r="O10548" t="s">
        <v>341</v>
      </c>
      <c r="P10548" t="s">
        <v>7456</v>
      </c>
    </row>
    <row r="10549" spans="1:16" x14ac:dyDescent="0.25">
      <c r="A10549" t="s">
        <v>2</v>
      </c>
      <c r="B10549" t="s">
        <v>13798</v>
      </c>
      <c r="C10549" t="s">
        <v>151</v>
      </c>
      <c r="D10549" t="s">
        <v>3969</v>
      </c>
      <c r="E10549" t="s">
        <v>20</v>
      </c>
      <c r="F10549" t="b">
        <v>0</v>
      </c>
      <c r="G10549" t="s">
        <v>41</v>
      </c>
      <c r="H10549" s="4">
        <v>45800.501944444448</v>
      </c>
      <c r="I10549" t="b">
        <v>0</v>
      </c>
      <c r="J10549" t="b">
        <v>0</v>
      </c>
      <c r="K10549" t="s">
        <v>24</v>
      </c>
      <c r="L10549" t="s">
        <v>22</v>
      </c>
      <c r="M10549">
        <v>227500</v>
      </c>
      <c r="O10549" t="s">
        <v>317</v>
      </c>
      <c r="P10549" t="s">
        <v>13799</v>
      </c>
    </row>
    <row r="10550" spans="1:16" x14ac:dyDescent="0.25">
      <c r="A10550" t="s">
        <v>0</v>
      </c>
      <c r="B10550" t="s">
        <v>13800</v>
      </c>
      <c r="C10550" t="s">
        <v>122</v>
      </c>
      <c r="D10550" t="s">
        <v>3956</v>
      </c>
      <c r="E10550" t="s">
        <v>20</v>
      </c>
      <c r="F10550" t="b">
        <v>0</v>
      </c>
      <c r="G10550" t="s">
        <v>52</v>
      </c>
      <c r="H10550" s="4">
        <v>45800.584108796298</v>
      </c>
      <c r="I10550" t="b">
        <v>0</v>
      </c>
      <c r="J10550" t="b">
        <v>1</v>
      </c>
      <c r="K10550" t="s">
        <v>24</v>
      </c>
      <c r="L10550" t="s">
        <v>36</v>
      </c>
      <c r="N10550">
        <v>18.795000076293949</v>
      </c>
      <c r="O10550" t="s">
        <v>7594</v>
      </c>
      <c r="P10550" t="s">
        <v>66</v>
      </c>
    </row>
    <row r="10551" spans="1:16" x14ac:dyDescent="0.25">
      <c r="A10551" t="s">
        <v>28</v>
      </c>
      <c r="B10551" t="s">
        <v>9444</v>
      </c>
      <c r="C10551" t="s">
        <v>180</v>
      </c>
      <c r="D10551" t="s">
        <v>3972</v>
      </c>
      <c r="E10551" t="s">
        <v>20</v>
      </c>
      <c r="F10551" t="b">
        <v>0</v>
      </c>
      <c r="G10551" t="s">
        <v>41</v>
      </c>
      <c r="H10551" s="4">
        <v>45800.584409722222</v>
      </c>
      <c r="I10551" t="b">
        <v>0</v>
      </c>
      <c r="J10551" t="b">
        <v>1</v>
      </c>
      <c r="K10551" t="s">
        <v>24</v>
      </c>
      <c r="L10551" t="s">
        <v>22</v>
      </c>
      <c r="M10551">
        <v>155500</v>
      </c>
      <c r="O10551" t="s">
        <v>9248</v>
      </c>
      <c r="P10551" t="s">
        <v>9445</v>
      </c>
    </row>
    <row r="10552" spans="1:16" x14ac:dyDescent="0.25">
      <c r="A10552" t="s">
        <v>25</v>
      </c>
      <c r="B10552" t="s">
        <v>1508</v>
      </c>
      <c r="C10552" t="s">
        <v>845</v>
      </c>
      <c r="D10552" t="s">
        <v>3828</v>
      </c>
      <c r="E10552" t="s">
        <v>20</v>
      </c>
      <c r="F10552" t="b">
        <v>0</v>
      </c>
      <c r="G10552" t="s">
        <v>27</v>
      </c>
      <c r="H10552" s="4">
        <v>45800.625138888892</v>
      </c>
      <c r="I10552" t="b">
        <v>0</v>
      </c>
      <c r="J10552" t="b">
        <v>1</v>
      </c>
      <c r="K10552" t="s">
        <v>24</v>
      </c>
      <c r="L10552" t="s">
        <v>22</v>
      </c>
      <c r="M10552">
        <v>111075</v>
      </c>
      <c r="O10552" t="s">
        <v>3212</v>
      </c>
      <c r="P10552" t="s">
        <v>13801</v>
      </c>
    </row>
    <row r="10553" spans="1:16" x14ac:dyDescent="0.25">
      <c r="A10553" t="s">
        <v>0</v>
      </c>
      <c r="B10553" t="s">
        <v>13802</v>
      </c>
      <c r="C10553" t="s">
        <v>1557</v>
      </c>
      <c r="D10553" t="s">
        <v>3828</v>
      </c>
      <c r="E10553" t="s">
        <v>51</v>
      </c>
      <c r="F10553" t="b">
        <v>0</v>
      </c>
      <c r="G10553" t="s">
        <v>27</v>
      </c>
      <c r="H10553" s="4">
        <v>45800.625231481477</v>
      </c>
      <c r="I10553" t="b">
        <v>0</v>
      </c>
      <c r="J10553" t="b">
        <v>0</v>
      </c>
      <c r="K10553" t="s">
        <v>24</v>
      </c>
      <c r="L10553" t="s">
        <v>36</v>
      </c>
      <c r="N10553">
        <v>29.25</v>
      </c>
      <c r="O10553" t="s">
        <v>13803</v>
      </c>
      <c r="P10553" t="s">
        <v>11394</v>
      </c>
    </row>
    <row r="10554" spans="1:16" x14ac:dyDescent="0.25">
      <c r="A10554" t="s">
        <v>89</v>
      </c>
      <c r="B10554" t="s">
        <v>13804</v>
      </c>
      <c r="C10554" t="s">
        <v>1060</v>
      </c>
      <c r="D10554" t="s">
        <v>3972</v>
      </c>
      <c r="E10554" t="s">
        <v>51</v>
      </c>
      <c r="F10554" t="b">
        <v>0</v>
      </c>
      <c r="G10554" t="s">
        <v>27</v>
      </c>
      <c r="H10554" s="4">
        <v>45800.62667824074</v>
      </c>
      <c r="I10554" t="b">
        <v>1</v>
      </c>
      <c r="J10554" t="b">
        <v>0</v>
      </c>
      <c r="K10554" t="s">
        <v>24</v>
      </c>
      <c r="L10554" t="s">
        <v>36</v>
      </c>
      <c r="N10554">
        <v>45</v>
      </c>
      <c r="O10554" t="s">
        <v>1470</v>
      </c>
      <c r="P10554" t="s">
        <v>48</v>
      </c>
    </row>
    <row r="10555" spans="1:16" x14ac:dyDescent="0.25">
      <c r="A10555" t="s">
        <v>40</v>
      </c>
      <c r="B10555" t="s">
        <v>5402</v>
      </c>
      <c r="C10555" t="s">
        <v>199</v>
      </c>
      <c r="D10555" t="s">
        <v>3828</v>
      </c>
      <c r="E10555" t="s">
        <v>20</v>
      </c>
      <c r="F10555" t="b">
        <v>0</v>
      </c>
      <c r="G10555" t="s">
        <v>41</v>
      </c>
      <c r="H10555" s="4">
        <v>45800.626898148148</v>
      </c>
      <c r="I10555" t="b">
        <v>0</v>
      </c>
      <c r="J10555" t="b">
        <v>0</v>
      </c>
      <c r="K10555" t="s">
        <v>24</v>
      </c>
      <c r="L10555" t="s">
        <v>22</v>
      </c>
      <c r="M10555">
        <v>127500</v>
      </c>
      <c r="O10555" t="s">
        <v>1422</v>
      </c>
      <c r="P10555" t="s">
        <v>11029</v>
      </c>
    </row>
    <row r="10556" spans="1:16" x14ac:dyDescent="0.25">
      <c r="A10556" t="s">
        <v>0</v>
      </c>
      <c r="B10556" t="s">
        <v>1556</v>
      </c>
      <c r="C10556" t="s">
        <v>1557</v>
      </c>
      <c r="D10556" t="s">
        <v>3600</v>
      </c>
      <c r="E10556" t="s">
        <v>51</v>
      </c>
      <c r="F10556" t="b">
        <v>0</v>
      </c>
      <c r="G10556" t="s">
        <v>27</v>
      </c>
      <c r="H10556" s="4">
        <v>45800.666828703703</v>
      </c>
      <c r="I10556" t="b">
        <v>0</v>
      </c>
      <c r="J10556" t="b">
        <v>0</v>
      </c>
      <c r="K10556" t="s">
        <v>24</v>
      </c>
      <c r="L10556" t="s">
        <v>36</v>
      </c>
      <c r="N10556">
        <v>27.5</v>
      </c>
      <c r="O10556" t="s">
        <v>3182</v>
      </c>
      <c r="P10556" t="s">
        <v>11394</v>
      </c>
    </row>
    <row r="10557" spans="1:16" x14ac:dyDescent="0.25">
      <c r="A10557" t="s">
        <v>0</v>
      </c>
      <c r="B10557" t="s">
        <v>13805</v>
      </c>
      <c r="C10557" t="s">
        <v>315</v>
      </c>
      <c r="D10557" t="s">
        <v>3972</v>
      </c>
      <c r="E10557" t="s">
        <v>51</v>
      </c>
      <c r="F10557" t="b">
        <v>0</v>
      </c>
      <c r="G10557" t="s">
        <v>27</v>
      </c>
      <c r="H10557" s="4">
        <v>45800.666875000003</v>
      </c>
      <c r="I10557" t="b">
        <v>1</v>
      </c>
      <c r="J10557" t="b">
        <v>1</v>
      </c>
      <c r="K10557" t="s">
        <v>24</v>
      </c>
      <c r="L10557" t="s">
        <v>36</v>
      </c>
      <c r="N10557">
        <v>57.5</v>
      </c>
      <c r="O10557" t="s">
        <v>144</v>
      </c>
      <c r="P10557" t="s">
        <v>13806</v>
      </c>
    </row>
    <row r="10558" spans="1:16" x14ac:dyDescent="0.25">
      <c r="A10558" t="s">
        <v>2</v>
      </c>
      <c r="B10558" t="s">
        <v>2</v>
      </c>
      <c r="C10558" t="s">
        <v>945</v>
      </c>
      <c r="D10558" t="s">
        <v>2208</v>
      </c>
      <c r="E10558" t="s">
        <v>20</v>
      </c>
      <c r="F10558" t="b">
        <v>0</v>
      </c>
      <c r="G10558" t="s">
        <v>30</v>
      </c>
      <c r="H10558" s="4">
        <v>45800.667997685188</v>
      </c>
      <c r="I10558" t="b">
        <v>0</v>
      </c>
      <c r="J10558" t="b">
        <v>0</v>
      </c>
      <c r="K10558" t="s">
        <v>24</v>
      </c>
      <c r="L10558" t="s">
        <v>22</v>
      </c>
      <c r="M10558">
        <v>104300</v>
      </c>
      <c r="O10558" t="s">
        <v>13807</v>
      </c>
      <c r="P10558" t="s">
        <v>4963</v>
      </c>
    </row>
    <row r="10559" spans="1:16" x14ac:dyDescent="0.25">
      <c r="A10559" t="s">
        <v>28</v>
      </c>
      <c r="B10559" t="s">
        <v>13808</v>
      </c>
      <c r="C10559" t="s">
        <v>275</v>
      </c>
      <c r="D10559" t="s">
        <v>3972</v>
      </c>
      <c r="E10559" t="s">
        <v>51</v>
      </c>
      <c r="F10559" t="b">
        <v>0</v>
      </c>
      <c r="G10559" t="s">
        <v>27</v>
      </c>
      <c r="H10559" s="4">
        <v>45800.668356481481</v>
      </c>
      <c r="I10559" t="b">
        <v>0</v>
      </c>
      <c r="J10559" t="b">
        <v>0</v>
      </c>
      <c r="K10559" t="s">
        <v>24</v>
      </c>
      <c r="L10559" t="s">
        <v>36</v>
      </c>
      <c r="N10559">
        <v>80</v>
      </c>
      <c r="O10559" t="s">
        <v>396</v>
      </c>
    </row>
    <row r="10560" spans="1:16" x14ac:dyDescent="0.25">
      <c r="A10560" t="s">
        <v>28</v>
      </c>
      <c r="B10560" t="s">
        <v>13808</v>
      </c>
      <c r="C10560" t="s">
        <v>275</v>
      </c>
      <c r="D10560" t="s">
        <v>3972</v>
      </c>
      <c r="E10560" t="s">
        <v>51</v>
      </c>
      <c r="F10560" t="b">
        <v>0</v>
      </c>
      <c r="G10560" t="s">
        <v>41</v>
      </c>
      <c r="H10560" s="4">
        <v>45800.66878472222</v>
      </c>
      <c r="I10560" t="b">
        <v>0</v>
      </c>
      <c r="J10560" t="b">
        <v>0</v>
      </c>
      <c r="K10560" t="s">
        <v>24</v>
      </c>
      <c r="L10560" t="s">
        <v>36</v>
      </c>
      <c r="N10560">
        <v>80</v>
      </c>
      <c r="O10560" t="s">
        <v>396</v>
      </c>
    </row>
    <row r="10561" spans="1:16" x14ac:dyDescent="0.25">
      <c r="A10561" t="s">
        <v>25</v>
      </c>
      <c r="B10561" t="s">
        <v>13809</v>
      </c>
      <c r="C10561" t="s">
        <v>1561</v>
      </c>
      <c r="D10561" t="s">
        <v>3972</v>
      </c>
      <c r="E10561" t="s">
        <v>20</v>
      </c>
      <c r="F10561" t="b">
        <v>0</v>
      </c>
      <c r="G10561" t="s">
        <v>30</v>
      </c>
      <c r="H10561" s="4">
        <v>45800.709004629629</v>
      </c>
      <c r="I10561" t="b">
        <v>0</v>
      </c>
      <c r="J10561" t="b">
        <v>0</v>
      </c>
      <c r="K10561" t="s">
        <v>24</v>
      </c>
      <c r="L10561" t="s">
        <v>22</v>
      </c>
      <c r="M10561">
        <v>102500</v>
      </c>
      <c r="O10561" t="s">
        <v>13810</v>
      </c>
      <c r="P10561" t="s">
        <v>13811</v>
      </c>
    </row>
    <row r="10562" spans="1:16" x14ac:dyDescent="0.25">
      <c r="A10562" t="s">
        <v>40</v>
      </c>
      <c r="B10562" t="s">
        <v>5402</v>
      </c>
      <c r="C10562" t="s">
        <v>5403</v>
      </c>
      <c r="D10562" t="s">
        <v>3972</v>
      </c>
      <c r="E10562" t="s">
        <v>20</v>
      </c>
      <c r="F10562" t="b">
        <v>0</v>
      </c>
      <c r="G10562" t="s">
        <v>27</v>
      </c>
      <c r="H10562" s="4">
        <v>45800.710023148153</v>
      </c>
      <c r="I10562" t="b">
        <v>0</v>
      </c>
      <c r="J10562" t="b">
        <v>0</v>
      </c>
      <c r="K10562" t="s">
        <v>24</v>
      </c>
      <c r="L10562" t="s">
        <v>22</v>
      </c>
      <c r="M10562">
        <v>135000</v>
      </c>
      <c r="O10562" t="s">
        <v>1422</v>
      </c>
      <c r="P10562" t="s">
        <v>5404</v>
      </c>
    </row>
    <row r="10563" spans="1:16" x14ac:dyDescent="0.25">
      <c r="A10563" t="s">
        <v>1</v>
      </c>
      <c r="B10563" t="s">
        <v>2620</v>
      </c>
      <c r="C10563" t="s">
        <v>1509</v>
      </c>
      <c r="D10563" t="s">
        <v>3972</v>
      </c>
      <c r="E10563" t="s">
        <v>20</v>
      </c>
      <c r="F10563" t="b">
        <v>0</v>
      </c>
      <c r="G10563" t="s">
        <v>41</v>
      </c>
      <c r="H10563" s="4">
        <v>45800.710416666669</v>
      </c>
      <c r="I10563" t="b">
        <v>1</v>
      </c>
      <c r="J10563" t="b">
        <v>0</v>
      </c>
      <c r="K10563" t="s">
        <v>24</v>
      </c>
      <c r="L10563" t="s">
        <v>36</v>
      </c>
      <c r="N10563">
        <v>62.5</v>
      </c>
      <c r="O10563" t="s">
        <v>74</v>
      </c>
      <c r="P10563" t="s">
        <v>13812</v>
      </c>
    </row>
    <row r="10564" spans="1:16" x14ac:dyDescent="0.25">
      <c r="A10564" t="s">
        <v>40</v>
      </c>
      <c r="B10564" t="s">
        <v>5402</v>
      </c>
      <c r="C10564" t="s">
        <v>1573</v>
      </c>
      <c r="D10564" t="s">
        <v>3972</v>
      </c>
      <c r="E10564" t="s">
        <v>20</v>
      </c>
      <c r="F10564" t="b">
        <v>0</v>
      </c>
      <c r="G10564" t="s">
        <v>41</v>
      </c>
      <c r="H10564" s="4">
        <v>45800.710439814808</v>
      </c>
      <c r="I10564" t="b">
        <v>0</v>
      </c>
      <c r="J10564" t="b">
        <v>0</v>
      </c>
      <c r="K10564" t="s">
        <v>24</v>
      </c>
      <c r="L10564" t="s">
        <v>22</v>
      </c>
      <c r="M10564">
        <v>135000</v>
      </c>
      <c r="O10564" t="s">
        <v>1422</v>
      </c>
      <c r="P10564" t="s">
        <v>5404</v>
      </c>
    </row>
    <row r="10565" spans="1:16" x14ac:dyDescent="0.25">
      <c r="A10565" t="s">
        <v>40</v>
      </c>
      <c r="B10565" t="s">
        <v>5402</v>
      </c>
      <c r="C10565" t="s">
        <v>1096</v>
      </c>
      <c r="D10565" t="s">
        <v>3972</v>
      </c>
      <c r="E10565" t="s">
        <v>20</v>
      </c>
      <c r="F10565" t="b">
        <v>0</v>
      </c>
      <c r="G10565" t="s">
        <v>41</v>
      </c>
      <c r="H10565" s="4">
        <v>45800.710439814808</v>
      </c>
      <c r="I10565" t="b">
        <v>0</v>
      </c>
      <c r="J10565" t="b">
        <v>0</v>
      </c>
      <c r="K10565" t="s">
        <v>24</v>
      </c>
      <c r="L10565" t="s">
        <v>22</v>
      </c>
      <c r="M10565">
        <v>135000</v>
      </c>
      <c r="O10565" t="s">
        <v>1422</v>
      </c>
      <c r="P10565" t="s">
        <v>7416</v>
      </c>
    </row>
    <row r="10566" spans="1:16" x14ac:dyDescent="0.25">
      <c r="A10566" t="s">
        <v>40</v>
      </c>
      <c r="B10566" t="s">
        <v>5402</v>
      </c>
      <c r="C10566" t="s">
        <v>2681</v>
      </c>
      <c r="D10566" t="s">
        <v>3972</v>
      </c>
      <c r="E10566" t="s">
        <v>20</v>
      </c>
      <c r="F10566" t="b">
        <v>0</v>
      </c>
      <c r="G10566" t="s">
        <v>30</v>
      </c>
      <c r="H10566" s="4">
        <v>45800.711099537039</v>
      </c>
      <c r="I10566" t="b">
        <v>0</v>
      </c>
      <c r="J10566" t="b">
        <v>0</v>
      </c>
      <c r="K10566" t="s">
        <v>24</v>
      </c>
      <c r="L10566" t="s">
        <v>22</v>
      </c>
      <c r="M10566">
        <v>127500</v>
      </c>
      <c r="O10566" t="s">
        <v>1422</v>
      </c>
      <c r="P10566" t="s">
        <v>11029</v>
      </c>
    </row>
    <row r="10567" spans="1:16" x14ac:dyDescent="0.25">
      <c r="A10567" t="s">
        <v>0</v>
      </c>
      <c r="B10567" t="s">
        <v>13813</v>
      </c>
      <c r="C10567" t="s">
        <v>304</v>
      </c>
      <c r="D10567" t="s">
        <v>3972</v>
      </c>
      <c r="E10567" t="s">
        <v>20</v>
      </c>
      <c r="F10567" t="b">
        <v>0</v>
      </c>
      <c r="G10567" t="s">
        <v>27</v>
      </c>
      <c r="H10567" s="4">
        <v>45800.750138888892</v>
      </c>
      <c r="I10567" t="b">
        <v>0</v>
      </c>
      <c r="J10567" t="b">
        <v>0</v>
      </c>
      <c r="K10567" t="s">
        <v>24</v>
      </c>
      <c r="L10567" t="s">
        <v>22</v>
      </c>
      <c r="M10567">
        <v>160000</v>
      </c>
      <c r="O10567" t="s">
        <v>13814</v>
      </c>
      <c r="P10567" t="s">
        <v>280</v>
      </c>
    </row>
    <row r="10568" spans="1:16" x14ac:dyDescent="0.25">
      <c r="A10568" t="s">
        <v>0</v>
      </c>
      <c r="B10568" t="s">
        <v>250</v>
      </c>
      <c r="C10568" t="s">
        <v>1135</v>
      </c>
      <c r="D10568" t="s">
        <v>3972</v>
      </c>
      <c r="E10568" t="s">
        <v>51</v>
      </c>
      <c r="F10568" t="b">
        <v>0</v>
      </c>
      <c r="G10568" t="s">
        <v>27</v>
      </c>
      <c r="H10568" s="4">
        <v>45800.750162037039</v>
      </c>
      <c r="I10568" t="b">
        <v>0</v>
      </c>
      <c r="J10568" t="b">
        <v>0</v>
      </c>
      <c r="K10568" t="s">
        <v>24</v>
      </c>
      <c r="L10568" t="s">
        <v>36</v>
      </c>
      <c r="N10568">
        <v>46.5</v>
      </c>
      <c r="O10568" t="s">
        <v>13815</v>
      </c>
      <c r="P10568" t="s">
        <v>13816</v>
      </c>
    </row>
    <row r="10569" spans="1:16" x14ac:dyDescent="0.25">
      <c r="A10569" t="s">
        <v>0</v>
      </c>
      <c r="B10569" t="s">
        <v>13817</v>
      </c>
      <c r="C10569" t="s">
        <v>1828</v>
      </c>
      <c r="D10569" t="s">
        <v>4034</v>
      </c>
      <c r="E10569" t="s">
        <v>20</v>
      </c>
      <c r="F10569" t="b">
        <v>0</v>
      </c>
      <c r="G10569" t="s">
        <v>27</v>
      </c>
      <c r="H10569" s="4">
        <v>45800.750914351847</v>
      </c>
      <c r="I10569" t="b">
        <v>0</v>
      </c>
      <c r="J10569" t="b">
        <v>1</v>
      </c>
      <c r="K10569" t="s">
        <v>24</v>
      </c>
      <c r="L10569" t="s">
        <v>22</v>
      </c>
      <c r="M10569">
        <v>171225</v>
      </c>
      <c r="O10569" t="s">
        <v>3185</v>
      </c>
      <c r="P10569" t="s">
        <v>13818</v>
      </c>
    </row>
    <row r="10570" spans="1:16" x14ac:dyDescent="0.25">
      <c r="A10570" t="s">
        <v>2</v>
      </c>
      <c r="B10570" t="s">
        <v>1145</v>
      </c>
      <c r="C10570" t="s">
        <v>670</v>
      </c>
      <c r="D10570" t="s">
        <v>3972</v>
      </c>
      <c r="E10570" t="s">
        <v>20</v>
      </c>
      <c r="F10570" t="b">
        <v>0</v>
      </c>
      <c r="G10570" t="s">
        <v>27</v>
      </c>
      <c r="H10570" s="4">
        <v>45800.75167824074</v>
      </c>
      <c r="I10570" t="b">
        <v>0</v>
      </c>
      <c r="J10570" t="b">
        <v>0</v>
      </c>
      <c r="K10570" t="s">
        <v>24</v>
      </c>
      <c r="L10570" t="s">
        <v>22</v>
      </c>
      <c r="M10570">
        <v>110000</v>
      </c>
      <c r="O10570" t="s">
        <v>441</v>
      </c>
      <c r="P10570" t="s">
        <v>13819</v>
      </c>
    </row>
    <row r="10571" spans="1:16" x14ac:dyDescent="0.25">
      <c r="A10571" t="s">
        <v>1</v>
      </c>
      <c r="B10571" t="s">
        <v>771</v>
      </c>
      <c r="C10571" t="s">
        <v>862</v>
      </c>
      <c r="D10571" t="s">
        <v>4034</v>
      </c>
      <c r="E10571" t="s">
        <v>20</v>
      </c>
      <c r="F10571" t="b">
        <v>0</v>
      </c>
      <c r="G10571" t="s">
        <v>862</v>
      </c>
      <c r="H10571" s="4">
        <v>45800.755937499998</v>
      </c>
      <c r="I10571" t="b">
        <v>0</v>
      </c>
      <c r="J10571" t="b">
        <v>0</v>
      </c>
      <c r="K10571" t="s">
        <v>862</v>
      </c>
      <c r="L10571" t="s">
        <v>22</v>
      </c>
      <c r="M10571">
        <v>59000</v>
      </c>
      <c r="O10571" t="s">
        <v>686</v>
      </c>
      <c r="P10571" t="s">
        <v>13820</v>
      </c>
    </row>
    <row r="10572" spans="1:16" x14ac:dyDescent="0.25">
      <c r="A10572" t="s">
        <v>25</v>
      </c>
      <c r="B10572" t="s">
        <v>13821</v>
      </c>
      <c r="C10572" t="s">
        <v>39</v>
      </c>
      <c r="D10572" t="s">
        <v>7433</v>
      </c>
      <c r="E10572" t="s">
        <v>20</v>
      </c>
      <c r="F10572" t="b">
        <v>1</v>
      </c>
      <c r="G10572" t="s">
        <v>13822</v>
      </c>
      <c r="H10572" s="4">
        <v>45800.789259259262</v>
      </c>
      <c r="I10572" t="b">
        <v>1</v>
      </c>
      <c r="J10572" t="b">
        <v>1</v>
      </c>
      <c r="K10572" t="s">
        <v>13822</v>
      </c>
      <c r="L10572" t="s">
        <v>22</v>
      </c>
      <c r="M10572">
        <v>53000</v>
      </c>
      <c r="O10572" t="s">
        <v>13159</v>
      </c>
      <c r="P10572" t="s">
        <v>13823</v>
      </c>
    </row>
    <row r="10573" spans="1:16" x14ac:dyDescent="0.25">
      <c r="A10573" t="s">
        <v>0</v>
      </c>
      <c r="B10573" t="s">
        <v>1581</v>
      </c>
      <c r="C10573" t="s">
        <v>13824</v>
      </c>
      <c r="D10573" t="s">
        <v>3972</v>
      </c>
      <c r="E10573" t="s">
        <v>20</v>
      </c>
      <c r="F10573" t="b">
        <v>0</v>
      </c>
      <c r="G10573" t="s">
        <v>27</v>
      </c>
      <c r="H10573" s="4">
        <v>45800.791863425933</v>
      </c>
      <c r="I10573" t="b">
        <v>0</v>
      </c>
      <c r="J10573" t="b">
        <v>0</v>
      </c>
      <c r="K10573" t="s">
        <v>24</v>
      </c>
      <c r="L10573" t="s">
        <v>22</v>
      </c>
      <c r="M10573">
        <v>80050</v>
      </c>
      <c r="O10573" t="s">
        <v>3414</v>
      </c>
      <c r="P10573" t="s">
        <v>2429</v>
      </c>
    </row>
    <row r="10574" spans="1:16" x14ac:dyDescent="0.25">
      <c r="A10574" t="s">
        <v>25</v>
      </c>
      <c r="B10574" t="s">
        <v>13825</v>
      </c>
      <c r="C10574" t="s">
        <v>33</v>
      </c>
      <c r="D10574" t="s">
        <v>3972</v>
      </c>
      <c r="E10574" t="s">
        <v>20</v>
      </c>
      <c r="F10574" t="b">
        <v>0</v>
      </c>
      <c r="G10574" t="s">
        <v>35</v>
      </c>
      <c r="H10574" s="4">
        <v>45800.792210648149</v>
      </c>
      <c r="I10574" t="b">
        <v>0</v>
      </c>
      <c r="J10574" t="b">
        <v>1</v>
      </c>
      <c r="K10574" t="s">
        <v>24</v>
      </c>
      <c r="L10574" t="s">
        <v>22</v>
      </c>
      <c r="M10574">
        <v>105996</v>
      </c>
      <c r="O10574" t="s">
        <v>554</v>
      </c>
      <c r="P10574" t="s">
        <v>871</v>
      </c>
    </row>
    <row r="10575" spans="1:16" x14ac:dyDescent="0.25">
      <c r="A10575" t="s">
        <v>89</v>
      </c>
      <c r="B10575" t="s">
        <v>13826</v>
      </c>
      <c r="C10575" t="s">
        <v>292</v>
      </c>
      <c r="D10575" t="s">
        <v>6546</v>
      </c>
      <c r="F10575" t="b">
        <v>0</v>
      </c>
      <c r="G10575" t="s">
        <v>30</v>
      </c>
      <c r="H10575" s="4">
        <v>45800.792337962957</v>
      </c>
      <c r="I10575" t="b">
        <v>0</v>
      </c>
      <c r="J10575" t="b">
        <v>1</v>
      </c>
      <c r="K10575" t="s">
        <v>24</v>
      </c>
      <c r="L10575" t="s">
        <v>36</v>
      </c>
      <c r="N10575">
        <v>30</v>
      </c>
      <c r="O10575" t="s">
        <v>2117</v>
      </c>
      <c r="P10575" t="s">
        <v>13827</v>
      </c>
    </row>
    <row r="10576" spans="1:16" x14ac:dyDescent="0.25">
      <c r="A10576" t="s">
        <v>0</v>
      </c>
      <c r="B10576" t="s">
        <v>13828</v>
      </c>
      <c r="C10576" t="s">
        <v>151</v>
      </c>
      <c r="D10576" t="s">
        <v>3972</v>
      </c>
      <c r="E10576" t="s">
        <v>20</v>
      </c>
      <c r="F10576" t="b">
        <v>0</v>
      </c>
      <c r="G10576" t="s">
        <v>30</v>
      </c>
      <c r="H10576" s="4">
        <v>45800.792997685188</v>
      </c>
      <c r="I10576" t="b">
        <v>0</v>
      </c>
      <c r="J10576" t="b">
        <v>1</v>
      </c>
      <c r="K10576" t="s">
        <v>24</v>
      </c>
      <c r="L10576" t="s">
        <v>22</v>
      </c>
      <c r="M10576">
        <v>105000</v>
      </c>
      <c r="O10576" t="s">
        <v>13829</v>
      </c>
      <c r="P10576" t="s">
        <v>13830</v>
      </c>
    </row>
    <row r="10577" spans="1:16" x14ac:dyDescent="0.25">
      <c r="A10577" t="s">
        <v>25</v>
      </c>
      <c r="B10577" t="s">
        <v>13831</v>
      </c>
      <c r="C10577" t="s">
        <v>39</v>
      </c>
      <c r="D10577" t="s">
        <v>7433</v>
      </c>
      <c r="E10577" t="s">
        <v>20</v>
      </c>
      <c r="F10577" t="b">
        <v>1</v>
      </c>
      <c r="G10577" t="s">
        <v>2012</v>
      </c>
      <c r="H10577" s="4">
        <v>45800.832638888889</v>
      </c>
      <c r="I10577" t="b">
        <v>1</v>
      </c>
      <c r="J10577" t="b">
        <v>1</v>
      </c>
      <c r="K10577" t="s">
        <v>2012</v>
      </c>
      <c r="L10577" t="s">
        <v>22</v>
      </c>
      <c r="M10577">
        <v>53000</v>
      </c>
      <c r="O10577" t="s">
        <v>13159</v>
      </c>
      <c r="P10577" t="s">
        <v>13823</v>
      </c>
    </row>
    <row r="10578" spans="1:16" x14ac:dyDescent="0.25">
      <c r="A10578" t="s">
        <v>0</v>
      </c>
      <c r="B10578" t="s">
        <v>10540</v>
      </c>
      <c r="C10578" t="s">
        <v>1353</v>
      </c>
      <c r="D10578" t="s">
        <v>3828</v>
      </c>
      <c r="E10578" t="s">
        <v>20</v>
      </c>
      <c r="F10578" t="b">
        <v>0</v>
      </c>
      <c r="G10578" t="s">
        <v>52</v>
      </c>
      <c r="H10578" s="4">
        <v>45800.834108796298</v>
      </c>
      <c r="I10578" t="b">
        <v>0</v>
      </c>
      <c r="J10578" t="b">
        <v>1</v>
      </c>
      <c r="K10578" t="s">
        <v>24</v>
      </c>
      <c r="L10578" t="s">
        <v>22</v>
      </c>
      <c r="M10578">
        <v>100000</v>
      </c>
      <c r="O10578" t="s">
        <v>13832</v>
      </c>
      <c r="P10578" t="s">
        <v>1129</v>
      </c>
    </row>
    <row r="10579" spans="1:16" x14ac:dyDescent="0.25">
      <c r="A10579" t="s">
        <v>0</v>
      </c>
      <c r="B10579" t="s">
        <v>545</v>
      </c>
      <c r="C10579" t="s">
        <v>622</v>
      </c>
      <c r="D10579" t="s">
        <v>3600</v>
      </c>
      <c r="E10579" t="s">
        <v>20</v>
      </c>
      <c r="F10579" t="b">
        <v>0</v>
      </c>
      <c r="G10579" t="s">
        <v>35</v>
      </c>
      <c r="H10579" s="4">
        <v>45800.875451388893</v>
      </c>
      <c r="I10579" t="b">
        <v>0</v>
      </c>
      <c r="J10579" t="b">
        <v>1</v>
      </c>
      <c r="K10579" t="s">
        <v>24</v>
      </c>
      <c r="L10579" t="s">
        <v>22</v>
      </c>
      <c r="M10579">
        <v>130000</v>
      </c>
      <c r="O10579" t="s">
        <v>9486</v>
      </c>
      <c r="P10579" t="s">
        <v>13435</v>
      </c>
    </row>
    <row r="10580" spans="1:16" x14ac:dyDescent="0.25">
      <c r="A10580" t="s">
        <v>28</v>
      </c>
      <c r="B10580" t="s">
        <v>13808</v>
      </c>
      <c r="C10580" t="s">
        <v>400</v>
      </c>
      <c r="D10580" t="s">
        <v>3972</v>
      </c>
      <c r="E10580" t="s">
        <v>20</v>
      </c>
      <c r="F10580" t="b">
        <v>0</v>
      </c>
      <c r="G10580" t="s">
        <v>30</v>
      </c>
      <c r="H10580" s="4">
        <v>45800.876331018517</v>
      </c>
      <c r="I10580" t="b">
        <v>0</v>
      </c>
      <c r="J10580" t="b">
        <v>0</v>
      </c>
      <c r="K10580" t="s">
        <v>24</v>
      </c>
      <c r="L10580" t="s">
        <v>36</v>
      </c>
      <c r="N10580">
        <v>80</v>
      </c>
      <c r="O10580" t="s">
        <v>396</v>
      </c>
    </row>
    <row r="10581" spans="1:16" x14ac:dyDescent="0.25">
      <c r="A10581" t="s">
        <v>2</v>
      </c>
      <c r="B10581" t="s">
        <v>13833</v>
      </c>
      <c r="C10581" t="s">
        <v>2050</v>
      </c>
      <c r="D10581" t="s">
        <v>3828</v>
      </c>
      <c r="E10581" t="s">
        <v>20</v>
      </c>
      <c r="F10581" t="b">
        <v>0</v>
      </c>
      <c r="G10581" t="s">
        <v>27</v>
      </c>
      <c r="H10581" s="4">
        <v>45800.876562500001</v>
      </c>
      <c r="I10581" t="b">
        <v>0</v>
      </c>
      <c r="J10581" t="b">
        <v>1</v>
      </c>
      <c r="K10581" t="s">
        <v>24</v>
      </c>
      <c r="L10581" t="s">
        <v>22</v>
      </c>
      <c r="M10581">
        <v>187500</v>
      </c>
      <c r="O10581" t="s">
        <v>13834</v>
      </c>
      <c r="P10581" t="s">
        <v>13835</v>
      </c>
    </row>
    <row r="10582" spans="1:16" x14ac:dyDescent="0.25">
      <c r="A10582" t="s">
        <v>28</v>
      </c>
      <c r="B10582" t="s">
        <v>13808</v>
      </c>
      <c r="C10582" t="s">
        <v>1044</v>
      </c>
      <c r="D10582" t="s">
        <v>3972</v>
      </c>
      <c r="E10582" t="s">
        <v>20</v>
      </c>
      <c r="F10582" t="b">
        <v>0</v>
      </c>
      <c r="G10582" t="s">
        <v>41</v>
      </c>
      <c r="H10582" s="4">
        <v>45800.877118055563</v>
      </c>
      <c r="I10582" t="b">
        <v>0</v>
      </c>
      <c r="J10582" t="b">
        <v>0</v>
      </c>
      <c r="K10582" t="s">
        <v>24</v>
      </c>
      <c r="L10582" t="s">
        <v>36</v>
      </c>
      <c r="N10582">
        <v>80</v>
      </c>
      <c r="O10582" t="s">
        <v>396</v>
      </c>
    </row>
    <row r="10583" spans="1:16" x14ac:dyDescent="0.25">
      <c r="A10583" t="s">
        <v>0</v>
      </c>
      <c r="B10583" t="s">
        <v>13836</v>
      </c>
      <c r="C10583" t="s">
        <v>3407</v>
      </c>
      <c r="D10583" t="s">
        <v>3956</v>
      </c>
      <c r="E10583" t="s">
        <v>34</v>
      </c>
      <c r="F10583" t="b">
        <v>0</v>
      </c>
      <c r="G10583" t="s">
        <v>23</v>
      </c>
      <c r="H10583" s="4">
        <v>45800.936018518521</v>
      </c>
      <c r="I10583" t="b">
        <v>0</v>
      </c>
      <c r="J10583" t="b">
        <v>0</v>
      </c>
      <c r="K10583" t="s">
        <v>24</v>
      </c>
      <c r="L10583" t="s">
        <v>36</v>
      </c>
      <c r="N10583">
        <v>22.694999694824219</v>
      </c>
      <c r="O10583" t="s">
        <v>13837</v>
      </c>
    </row>
    <row r="10584" spans="1:16" x14ac:dyDescent="0.25">
      <c r="A10584" t="s">
        <v>0</v>
      </c>
      <c r="B10584" t="s">
        <v>11792</v>
      </c>
      <c r="C10584" t="s">
        <v>167</v>
      </c>
      <c r="D10584" t="s">
        <v>3956</v>
      </c>
      <c r="E10584" t="s">
        <v>34</v>
      </c>
      <c r="F10584" t="b">
        <v>0</v>
      </c>
      <c r="G10584" t="s">
        <v>35</v>
      </c>
      <c r="H10584" s="4">
        <v>45800.958912037036</v>
      </c>
      <c r="I10584" t="b">
        <v>0</v>
      </c>
      <c r="J10584" t="b">
        <v>1</v>
      </c>
      <c r="K10584" t="s">
        <v>24</v>
      </c>
      <c r="L10584" t="s">
        <v>36</v>
      </c>
      <c r="N10584">
        <v>16.510000228881839</v>
      </c>
      <c r="O10584" t="s">
        <v>11793</v>
      </c>
      <c r="P10584" t="s">
        <v>11794</v>
      </c>
    </row>
    <row r="10585" spans="1:16" x14ac:dyDescent="0.25">
      <c r="A10585" t="s">
        <v>0</v>
      </c>
      <c r="B10585" t="s">
        <v>13838</v>
      </c>
      <c r="C10585" t="s">
        <v>120</v>
      </c>
      <c r="D10585" t="s">
        <v>3956</v>
      </c>
      <c r="E10585" t="s">
        <v>34</v>
      </c>
      <c r="F10585" t="b">
        <v>0</v>
      </c>
      <c r="G10585" t="s">
        <v>35</v>
      </c>
      <c r="H10585" s="4">
        <v>45800.958923611113</v>
      </c>
      <c r="I10585" t="b">
        <v>0</v>
      </c>
      <c r="J10585" t="b">
        <v>1</v>
      </c>
      <c r="K10585" t="s">
        <v>24</v>
      </c>
      <c r="L10585" t="s">
        <v>36</v>
      </c>
      <c r="N10585">
        <v>16.510000228881839</v>
      </c>
      <c r="O10585" t="s">
        <v>13839</v>
      </c>
      <c r="P10585" t="s">
        <v>13840</v>
      </c>
    </row>
    <row r="10586" spans="1:16" x14ac:dyDescent="0.25">
      <c r="A10586" t="s">
        <v>40</v>
      </c>
      <c r="B10586" t="s">
        <v>13841</v>
      </c>
      <c r="C10586" t="s">
        <v>143</v>
      </c>
      <c r="D10586" t="s">
        <v>3972</v>
      </c>
      <c r="E10586" t="s">
        <v>20</v>
      </c>
      <c r="F10586" t="b">
        <v>0</v>
      </c>
      <c r="G10586" t="s">
        <v>27</v>
      </c>
      <c r="H10586" s="4">
        <v>45800.959965277783</v>
      </c>
      <c r="I10586" t="b">
        <v>0</v>
      </c>
      <c r="J10586" t="b">
        <v>1</v>
      </c>
      <c r="K10586" t="s">
        <v>24</v>
      </c>
      <c r="L10586" t="s">
        <v>22</v>
      </c>
      <c r="M10586">
        <v>149000</v>
      </c>
      <c r="O10586" t="s">
        <v>1126</v>
      </c>
      <c r="P10586" t="s">
        <v>13842</v>
      </c>
    </row>
    <row r="10587" spans="1:16" x14ac:dyDescent="0.25">
      <c r="A10587" t="s">
        <v>0</v>
      </c>
      <c r="B10587" t="s">
        <v>1219</v>
      </c>
      <c r="C10587" t="s">
        <v>3184</v>
      </c>
      <c r="D10587" t="s">
        <v>3828</v>
      </c>
      <c r="E10587" t="s">
        <v>20</v>
      </c>
      <c r="F10587" t="b">
        <v>0</v>
      </c>
      <c r="G10587" t="s">
        <v>41</v>
      </c>
      <c r="H10587" s="4">
        <v>45801.000358796293</v>
      </c>
      <c r="I10587" t="b">
        <v>1</v>
      </c>
      <c r="J10587" t="b">
        <v>1</v>
      </c>
      <c r="K10587" t="s">
        <v>24</v>
      </c>
      <c r="L10587" t="s">
        <v>36</v>
      </c>
      <c r="N10587">
        <v>25.5</v>
      </c>
      <c r="O10587" t="s">
        <v>13843</v>
      </c>
      <c r="P10587" t="s">
        <v>13844</v>
      </c>
    </row>
    <row r="10588" spans="1:16" x14ac:dyDescent="0.25">
      <c r="A10588" t="s">
        <v>2</v>
      </c>
      <c r="B10588" t="s">
        <v>1777</v>
      </c>
      <c r="C10588" t="s">
        <v>140</v>
      </c>
      <c r="D10588" t="s">
        <v>3972</v>
      </c>
      <c r="E10588" t="s">
        <v>20</v>
      </c>
      <c r="F10588" t="b">
        <v>0</v>
      </c>
      <c r="G10588" t="s">
        <v>35</v>
      </c>
      <c r="H10588" s="4">
        <v>45801.000578703701</v>
      </c>
      <c r="I10588" t="b">
        <v>0</v>
      </c>
      <c r="J10588" t="b">
        <v>1</v>
      </c>
      <c r="K10588" t="s">
        <v>24</v>
      </c>
      <c r="L10588" t="s">
        <v>22</v>
      </c>
      <c r="M10588">
        <v>228060</v>
      </c>
      <c r="O10588" t="s">
        <v>5481</v>
      </c>
      <c r="P10588" t="s">
        <v>48</v>
      </c>
    </row>
    <row r="10589" spans="1:16" x14ac:dyDescent="0.25">
      <c r="A10589" t="s">
        <v>2</v>
      </c>
      <c r="B10589" t="s">
        <v>1777</v>
      </c>
      <c r="C10589" t="s">
        <v>94</v>
      </c>
      <c r="D10589" t="s">
        <v>3972</v>
      </c>
      <c r="E10589" t="s">
        <v>20</v>
      </c>
      <c r="F10589" t="b">
        <v>0</v>
      </c>
      <c r="G10589" t="s">
        <v>30</v>
      </c>
      <c r="H10589" s="4">
        <v>45801.000694444447</v>
      </c>
      <c r="I10589" t="b">
        <v>0</v>
      </c>
      <c r="J10589" t="b">
        <v>1</v>
      </c>
      <c r="K10589" t="s">
        <v>24</v>
      </c>
      <c r="L10589" t="s">
        <v>22</v>
      </c>
      <c r="M10589">
        <v>228060</v>
      </c>
      <c r="O10589" t="s">
        <v>5481</v>
      </c>
      <c r="P10589" t="s">
        <v>48</v>
      </c>
    </row>
    <row r="10590" spans="1:16" x14ac:dyDescent="0.25">
      <c r="A10590" t="s">
        <v>2</v>
      </c>
      <c r="B10590" t="s">
        <v>13845</v>
      </c>
      <c r="C10590" t="s">
        <v>2599</v>
      </c>
      <c r="D10590" t="s">
        <v>3600</v>
      </c>
      <c r="E10590" t="s">
        <v>20</v>
      </c>
      <c r="F10590" t="b">
        <v>0</v>
      </c>
      <c r="G10590" t="s">
        <v>27</v>
      </c>
      <c r="H10590" s="4">
        <v>45801.001504629632</v>
      </c>
      <c r="I10590" t="b">
        <v>1</v>
      </c>
      <c r="J10590" t="b">
        <v>1</v>
      </c>
      <c r="K10590" t="s">
        <v>24</v>
      </c>
      <c r="L10590" t="s">
        <v>36</v>
      </c>
      <c r="N10590">
        <v>80</v>
      </c>
      <c r="O10590" t="s">
        <v>13846</v>
      </c>
      <c r="P10590" t="s">
        <v>2238</v>
      </c>
    </row>
    <row r="10591" spans="1:16" x14ac:dyDescent="0.25">
      <c r="A10591" t="s">
        <v>0</v>
      </c>
      <c r="B10591" t="s">
        <v>13847</v>
      </c>
      <c r="C10591" t="s">
        <v>211</v>
      </c>
      <c r="D10591" t="s">
        <v>3956</v>
      </c>
      <c r="E10591" t="s">
        <v>20</v>
      </c>
      <c r="F10591" t="b">
        <v>0</v>
      </c>
      <c r="G10591" t="s">
        <v>52</v>
      </c>
      <c r="H10591" s="4">
        <v>45801.125775462962</v>
      </c>
      <c r="I10591" t="b">
        <v>0</v>
      </c>
      <c r="J10591" t="b">
        <v>1</v>
      </c>
      <c r="K10591" t="s">
        <v>24</v>
      </c>
      <c r="L10591" t="s">
        <v>36</v>
      </c>
      <c r="N10591">
        <v>31.97499847412109</v>
      </c>
      <c r="O10591" t="s">
        <v>259</v>
      </c>
      <c r="P10591" t="s">
        <v>13848</v>
      </c>
    </row>
    <row r="10592" spans="1:16" x14ac:dyDescent="0.25">
      <c r="A10592" t="s">
        <v>0</v>
      </c>
      <c r="B10592" t="s">
        <v>0</v>
      </c>
      <c r="C10592" t="s">
        <v>2821</v>
      </c>
      <c r="D10592" t="s">
        <v>1051</v>
      </c>
      <c r="E10592" t="s">
        <v>20</v>
      </c>
      <c r="F10592" t="b">
        <v>0</v>
      </c>
      <c r="G10592" t="s">
        <v>41</v>
      </c>
      <c r="H10592" s="4">
        <v>45801.250254629631</v>
      </c>
      <c r="I10592" t="b">
        <v>1</v>
      </c>
      <c r="J10592" t="b">
        <v>1</v>
      </c>
      <c r="K10592" t="s">
        <v>24</v>
      </c>
      <c r="L10592" t="s">
        <v>36</v>
      </c>
      <c r="N10592">
        <v>30.5</v>
      </c>
      <c r="O10592" t="s">
        <v>1051</v>
      </c>
      <c r="P10592" t="s">
        <v>204</v>
      </c>
    </row>
    <row r="10593" spans="1:16" x14ac:dyDescent="0.25">
      <c r="A10593" t="s">
        <v>0</v>
      </c>
      <c r="B10593" t="s">
        <v>7535</v>
      </c>
      <c r="C10593" t="s">
        <v>680</v>
      </c>
      <c r="D10593" t="s">
        <v>3969</v>
      </c>
      <c r="E10593" t="s">
        <v>20</v>
      </c>
      <c r="F10593" t="b">
        <v>0</v>
      </c>
      <c r="G10593" t="s">
        <v>41</v>
      </c>
      <c r="H10593" s="4">
        <v>45801.250254629631</v>
      </c>
      <c r="I10593" t="b">
        <v>1</v>
      </c>
      <c r="J10593" t="b">
        <v>1</v>
      </c>
      <c r="K10593" t="s">
        <v>24</v>
      </c>
      <c r="L10593" t="s">
        <v>22</v>
      </c>
      <c r="M10593">
        <v>95000</v>
      </c>
      <c r="O10593" t="s">
        <v>13849</v>
      </c>
      <c r="P10593" t="s">
        <v>13850</v>
      </c>
    </row>
    <row r="10594" spans="1:16" x14ac:dyDescent="0.25">
      <c r="A10594" t="s">
        <v>0</v>
      </c>
      <c r="B10594" t="s">
        <v>0</v>
      </c>
      <c r="C10594" t="s">
        <v>23</v>
      </c>
      <c r="D10594" t="s">
        <v>13851</v>
      </c>
      <c r="E10594" t="s">
        <v>20</v>
      </c>
      <c r="F10594" t="b">
        <v>0</v>
      </c>
      <c r="G10594" t="s">
        <v>52</v>
      </c>
      <c r="H10594" s="4">
        <v>45801.250659722216</v>
      </c>
      <c r="I10594" t="b">
        <v>0</v>
      </c>
      <c r="J10594" t="b">
        <v>1</v>
      </c>
      <c r="K10594" t="s">
        <v>24</v>
      </c>
      <c r="L10594" t="s">
        <v>22</v>
      </c>
      <c r="M10594">
        <v>104000</v>
      </c>
      <c r="O10594" t="s">
        <v>212</v>
      </c>
      <c r="P10594" t="s">
        <v>1138</v>
      </c>
    </row>
    <row r="10595" spans="1:16" x14ac:dyDescent="0.25">
      <c r="A10595" t="s">
        <v>1</v>
      </c>
      <c r="B10595" t="s">
        <v>296</v>
      </c>
      <c r="C10595" t="s">
        <v>1521</v>
      </c>
      <c r="D10595" t="s">
        <v>3972</v>
      </c>
      <c r="E10595" t="s">
        <v>20</v>
      </c>
      <c r="F10595" t="b">
        <v>0</v>
      </c>
      <c r="G10595" t="s">
        <v>52</v>
      </c>
      <c r="H10595" s="4">
        <v>45801.251018518517</v>
      </c>
      <c r="I10595" t="b">
        <v>0</v>
      </c>
      <c r="J10595" t="b">
        <v>0</v>
      </c>
      <c r="K10595" t="s">
        <v>24</v>
      </c>
      <c r="L10595" t="s">
        <v>22</v>
      </c>
      <c r="M10595">
        <v>61000</v>
      </c>
      <c r="O10595" t="s">
        <v>1549</v>
      </c>
      <c r="P10595" t="s">
        <v>13852</v>
      </c>
    </row>
    <row r="10596" spans="1:16" x14ac:dyDescent="0.25">
      <c r="A10596" t="s">
        <v>40</v>
      </c>
      <c r="B10596" t="s">
        <v>13322</v>
      </c>
      <c r="C10596" t="s">
        <v>9497</v>
      </c>
      <c r="D10596" t="s">
        <v>10642</v>
      </c>
      <c r="E10596" t="s">
        <v>20</v>
      </c>
      <c r="F10596" t="b">
        <v>0</v>
      </c>
      <c r="G10596" t="s">
        <v>41</v>
      </c>
      <c r="H10596" s="4">
        <v>45801.25141203704</v>
      </c>
      <c r="I10596" t="b">
        <v>0</v>
      </c>
      <c r="J10596" t="b">
        <v>1</v>
      </c>
      <c r="K10596" t="s">
        <v>24</v>
      </c>
      <c r="L10596" t="s">
        <v>22</v>
      </c>
      <c r="M10596">
        <v>184000</v>
      </c>
      <c r="O10596" t="s">
        <v>3016</v>
      </c>
      <c r="P10596" t="s">
        <v>6877</v>
      </c>
    </row>
    <row r="10597" spans="1:16" x14ac:dyDescent="0.25">
      <c r="A10597" t="s">
        <v>191</v>
      </c>
      <c r="B10597" t="s">
        <v>13853</v>
      </c>
      <c r="C10597" t="s">
        <v>158</v>
      </c>
      <c r="D10597" t="s">
        <v>4034</v>
      </c>
      <c r="E10597" t="s">
        <v>20</v>
      </c>
      <c r="F10597" t="b">
        <v>0</v>
      </c>
      <c r="G10597" t="s">
        <v>158</v>
      </c>
      <c r="H10597" s="4">
        <v>45801.253483796303</v>
      </c>
      <c r="I10597" t="b">
        <v>0</v>
      </c>
      <c r="J10597" t="b">
        <v>0</v>
      </c>
      <c r="K10597" t="s">
        <v>158</v>
      </c>
      <c r="L10597" t="s">
        <v>22</v>
      </c>
      <c r="M10597">
        <v>110400</v>
      </c>
      <c r="O10597" t="s">
        <v>2768</v>
      </c>
      <c r="P10597" t="s">
        <v>13854</v>
      </c>
    </row>
    <row r="10598" spans="1:16" x14ac:dyDescent="0.25">
      <c r="A10598" t="s">
        <v>0</v>
      </c>
      <c r="B10598" t="s">
        <v>13855</v>
      </c>
      <c r="C10598" t="s">
        <v>862</v>
      </c>
      <c r="D10598" t="s">
        <v>4034</v>
      </c>
      <c r="E10598" t="s">
        <v>20</v>
      </c>
      <c r="F10598" t="b">
        <v>0</v>
      </c>
      <c r="G10598" t="s">
        <v>862</v>
      </c>
      <c r="H10598" s="4">
        <v>45801.266655092593</v>
      </c>
      <c r="I10598" t="b">
        <v>0</v>
      </c>
      <c r="J10598" t="b">
        <v>0</v>
      </c>
      <c r="K10598" t="s">
        <v>862</v>
      </c>
      <c r="L10598" t="s">
        <v>22</v>
      </c>
      <c r="M10598">
        <v>42399.5</v>
      </c>
      <c r="O10598" t="s">
        <v>13856</v>
      </c>
      <c r="P10598" t="s">
        <v>13857</v>
      </c>
    </row>
    <row r="10599" spans="1:16" x14ac:dyDescent="0.25">
      <c r="A10599" t="s">
        <v>0</v>
      </c>
      <c r="B10599" t="s">
        <v>10742</v>
      </c>
      <c r="C10599" t="s">
        <v>1268</v>
      </c>
      <c r="D10599" t="s">
        <v>13858</v>
      </c>
      <c r="E10599" t="s">
        <v>20</v>
      </c>
      <c r="F10599" t="b">
        <v>0</v>
      </c>
      <c r="G10599" t="s">
        <v>1268</v>
      </c>
      <c r="H10599" s="4">
        <v>45801.286296296297</v>
      </c>
      <c r="I10599" t="b">
        <v>1</v>
      </c>
      <c r="J10599" t="b">
        <v>0</v>
      </c>
      <c r="K10599" t="s">
        <v>1268</v>
      </c>
      <c r="L10599" t="s">
        <v>22</v>
      </c>
      <c r="M10599">
        <v>60000</v>
      </c>
      <c r="O10599" t="s">
        <v>13859</v>
      </c>
      <c r="P10599" t="s">
        <v>13860</v>
      </c>
    </row>
    <row r="10600" spans="1:16" x14ac:dyDescent="0.25">
      <c r="A10600" t="s">
        <v>0</v>
      </c>
      <c r="B10600" t="s">
        <v>1300</v>
      </c>
      <c r="C10600" t="s">
        <v>3815</v>
      </c>
      <c r="D10600" t="s">
        <v>4089</v>
      </c>
      <c r="E10600" t="s">
        <v>20</v>
      </c>
      <c r="F10600" t="b">
        <v>0</v>
      </c>
      <c r="G10600" t="s">
        <v>41</v>
      </c>
      <c r="H10600" s="4">
        <v>45801.291956018518</v>
      </c>
      <c r="I10600" t="b">
        <v>0</v>
      </c>
      <c r="J10600" t="b">
        <v>1</v>
      </c>
      <c r="K10600" t="s">
        <v>24</v>
      </c>
      <c r="L10600" t="s">
        <v>22</v>
      </c>
      <c r="M10600">
        <v>63500</v>
      </c>
      <c r="O10600" t="s">
        <v>13861</v>
      </c>
      <c r="P10600" t="s">
        <v>204</v>
      </c>
    </row>
    <row r="10601" spans="1:16" x14ac:dyDescent="0.25">
      <c r="A10601" t="s">
        <v>1</v>
      </c>
      <c r="B10601" t="s">
        <v>10388</v>
      </c>
      <c r="C10601" t="s">
        <v>192</v>
      </c>
      <c r="D10601" t="s">
        <v>4089</v>
      </c>
      <c r="E10601" t="s">
        <v>20</v>
      </c>
      <c r="F10601" t="b">
        <v>0</v>
      </c>
      <c r="G10601" t="s">
        <v>52</v>
      </c>
      <c r="H10601" s="4">
        <v>45801.292407407411</v>
      </c>
      <c r="I10601" t="b">
        <v>0</v>
      </c>
      <c r="J10601" t="b">
        <v>1</v>
      </c>
      <c r="K10601" t="s">
        <v>24</v>
      </c>
      <c r="L10601" t="s">
        <v>22</v>
      </c>
      <c r="M10601">
        <v>150000</v>
      </c>
      <c r="O10601" t="s">
        <v>3358</v>
      </c>
      <c r="P10601" t="s">
        <v>1484</v>
      </c>
    </row>
    <row r="10602" spans="1:16" x14ac:dyDescent="0.25">
      <c r="A10602" t="s">
        <v>0</v>
      </c>
      <c r="B10602" t="s">
        <v>4697</v>
      </c>
      <c r="C10602" t="s">
        <v>13862</v>
      </c>
      <c r="D10602" t="s">
        <v>2532</v>
      </c>
      <c r="E10602" t="s">
        <v>20</v>
      </c>
      <c r="F10602" t="b">
        <v>0</v>
      </c>
      <c r="G10602" t="s">
        <v>1481</v>
      </c>
      <c r="H10602" s="4">
        <v>45801.296886574077</v>
      </c>
      <c r="I10602" t="b">
        <v>0</v>
      </c>
      <c r="J10602" t="b">
        <v>0</v>
      </c>
      <c r="K10602" t="s">
        <v>1481</v>
      </c>
      <c r="L10602" t="s">
        <v>36</v>
      </c>
      <c r="N10602">
        <v>69.5</v>
      </c>
      <c r="O10602" t="s">
        <v>13863</v>
      </c>
      <c r="P10602" t="s">
        <v>13864</v>
      </c>
    </row>
    <row r="10603" spans="1:16" x14ac:dyDescent="0.25">
      <c r="A10603" t="s">
        <v>1</v>
      </c>
      <c r="B10603" t="s">
        <v>1</v>
      </c>
      <c r="C10603" t="s">
        <v>3542</v>
      </c>
      <c r="D10603" t="s">
        <v>4089</v>
      </c>
      <c r="E10603" t="s">
        <v>20</v>
      </c>
      <c r="F10603" t="b">
        <v>0</v>
      </c>
      <c r="G10603" t="s">
        <v>35</v>
      </c>
      <c r="H10603" s="4">
        <v>45801.333784722221</v>
      </c>
      <c r="I10603" t="b">
        <v>0</v>
      </c>
      <c r="J10603" t="b">
        <v>0</v>
      </c>
      <c r="K10603" t="s">
        <v>24</v>
      </c>
      <c r="L10603" t="s">
        <v>36</v>
      </c>
      <c r="N10603">
        <v>62.5</v>
      </c>
      <c r="O10603" t="s">
        <v>13865</v>
      </c>
      <c r="P10603" t="s">
        <v>13866</v>
      </c>
    </row>
    <row r="10604" spans="1:16" x14ac:dyDescent="0.25">
      <c r="A10604" t="s">
        <v>0</v>
      </c>
      <c r="B10604" t="s">
        <v>0</v>
      </c>
      <c r="C10604" t="s">
        <v>13867</v>
      </c>
      <c r="D10604" t="s">
        <v>6016</v>
      </c>
      <c r="E10604" t="s">
        <v>20</v>
      </c>
      <c r="F10604" t="b">
        <v>0</v>
      </c>
      <c r="G10604" t="s">
        <v>30</v>
      </c>
      <c r="H10604" s="4">
        <v>45801.333923611113</v>
      </c>
      <c r="I10604" t="b">
        <v>0</v>
      </c>
      <c r="J10604" t="b">
        <v>1</v>
      </c>
      <c r="K10604" t="s">
        <v>24</v>
      </c>
      <c r="L10604" t="s">
        <v>22</v>
      </c>
      <c r="M10604">
        <v>82500</v>
      </c>
      <c r="O10604" t="s">
        <v>4358</v>
      </c>
      <c r="P10604" t="s">
        <v>4359</v>
      </c>
    </row>
    <row r="10605" spans="1:16" x14ac:dyDescent="0.25">
      <c r="A10605" t="s">
        <v>25</v>
      </c>
      <c r="B10605" t="s">
        <v>13868</v>
      </c>
      <c r="C10605" t="s">
        <v>13869</v>
      </c>
      <c r="D10605" t="s">
        <v>4089</v>
      </c>
      <c r="E10605" t="s">
        <v>20</v>
      </c>
      <c r="F10605" t="b">
        <v>0</v>
      </c>
      <c r="G10605" t="s">
        <v>52</v>
      </c>
      <c r="H10605" s="4">
        <v>45801.334062499998</v>
      </c>
      <c r="I10605" t="b">
        <v>0</v>
      </c>
      <c r="J10605" t="b">
        <v>1</v>
      </c>
      <c r="K10605" t="s">
        <v>24</v>
      </c>
      <c r="L10605" t="s">
        <v>22</v>
      </c>
      <c r="M10605">
        <v>170586</v>
      </c>
      <c r="O10605" t="s">
        <v>13870</v>
      </c>
      <c r="P10605" t="s">
        <v>13871</v>
      </c>
    </row>
    <row r="10606" spans="1:16" x14ac:dyDescent="0.25">
      <c r="A10606" t="s">
        <v>40</v>
      </c>
      <c r="B10606" t="s">
        <v>13872</v>
      </c>
      <c r="C10606" t="s">
        <v>13873</v>
      </c>
      <c r="D10606" t="s">
        <v>4089</v>
      </c>
      <c r="E10606" t="s">
        <v>20</v>
      </c>
      <c r="F10606" t="b">
        <v>0</v>
      </c>
      <c r="G10606" t="s">
        <v>27</v>
      </c>
      <c r="H10606" s="4">
        <v>45801.334513888891</v>
      </c>
      <c r="I10606" t="b">
        <v>0</v>
      </c>
      <c r="J10606" t="b">
        <v>1</v>
      </c>
      <c r="K10606" t="s">
        <v>24</v>
      </c>
      <c r="L10606" t="s">
        <v>22</v>
      </c>
      <c r="M10606">
        <v>89400</v>
      </c>
      <c r="O10606" t="s">
        <v>13874</v>
      </c>
      <c r="P10606" t="s">
        <v>13875</v>
      </c>
    </row>
    <row r="10607" spans="1:16" x14ac:dyDescent="0.25">
      <c r="A10607" t="s">
        <v>2</v>
      </c>
      <c r="B10607" t="s">
        <v>9127</v>
      </c>
      <c r="C10607" t="s">
        <v>10060</v>
      </c>
      <c r="D10607" t="s">
        <v>3956</v>
      </c>
      <c r="E10607" t="s">
        <v>20</v>
      </c>
      <c r="F10607" t="b">
        <v>0</v>
      </c>
      <c r="G10607" t="s">
        <v>27</v>
      </c>
      <c r="H10607" s="4">
        <v>45801.334560185183</v>
      </c>
      <c r="I10607" t="b">
        <v>0</v>
      </c>
      <c r="J10607" t="b">
        <v>0</v>
      </c>
      <c r="K10607" t="s">
        <v>24</v>
      </c>
      <c r="L10607" t="s">
        <v>36</v>
      </c>
      <c r="N10607">
        <v>45.745002746582031</v>
      </c>
      <c r="O10607" t="s">
        <v>1608</v>
      </c>
      <c r="P10607" t="s">
        <v>9128</v>
      </c>
    </row>
    <row r="10608" spans="1:16" x14ac:dyDescent="0.25">
      <c r="A10608" t="s">
        <v>2</v>
      </c>
      <c r="B10608" t="s">
        <v>7440</v>
      </c>
      <c r="C10608" t="s">
        <v>29</v>
      </c>
      <c r="D10608" t="s">
        <v>3956</v>
      </c>
      <c r="E10608" t="s">
        <v>20</v>
      </c>
      <c r="F10608" t="b">
        <v>0</v>
      </c>
      <c r="G10608" t="s">
        <v>27</v>
      </c>
      <c r="H10608" s="4">
        <v>45801.334675925929</v>
      </c>
      <c r="I10608" t="b">
        <v>0</v>
      </c>
      <c r="J10608" t="b">
        <v>1</v>
      </c>
      <c r="K10608" t="s">
        <v>24</v>
      </c>
      <c r="L10608" t="s">
        <v>36</v>
      </c>
      <c r="N10608">
        <v>38.215000152587891</v>
      </c>
      <c r="O10608" t="s">
        <v>2768</v>
      </c>
      <c r="P10608" t="s">
        <v>128</v>
      </c>
    </row>
    <row r="10609" spans="1:16" x14ac:dyDescent="0.25">
      <c r="A10609" t="s">
        <v>139</v>
      </c>
      <c r="B10609" t="s">
        <v>13876</v>
      </c>
      <c r="C10609" t="s">
        <v>192</v>
      </c>
      <c r="D10609" t="s">
        <v>3956</v>
      </c>
      <c r="E10609" t="s">
        <v>20</v>
      </c>
      <c r="F10609" t="b">
        <v>0</v>
      </c>
      <c r="G10609" t="s">
        <v>23</v>
      </c>
      <c r="H10609" s="4">
        <v>45801.337754629632</v>
      </c>
      <c r="I10609" t="b">
        <v>0</v>
      </c>
      <c r="J10609" t="b">
        <v>0</v>
      </c>
      <c r="K10609" t="s">
        <v>24</v>
      </c>
      <c r="L10609" t="s">
        <v>36</v>
      </c>
      <c r="N10609">
        <v>66.580001831054688</v>
      </c>
      <c r="O10609" t="s">
        <v>880</v>
      </c>
      <c r="P10609" t="s">
        <v>3836</v>
      </c>
    </row>
    <row r="10610" spans="1:16" x14ac:dyDescent="0.25">
      <c r="A10610" t="s">
        <v>19</v>
      </c>
      <c r="B10610" t="s">
        <v>13877</v>
      </c>
      <c r="C10610" t="s">
        <v>1922</v>
      </c>
      <c r="D10610" t="s">
        <v>2208</v>
      </c>
      <c r="E10610" t="s">
        <v>20</v>
      </c>
      <c r="F10610" t="b">
        <v>0</v>
      </c>
      <c r="G10610" t="s">
        <v>30</v>
      </c>
      <c r="H10610" s="4">
        <v>45801.417233796303</v>
      </c>
      <c r="I10610" t="b">
        <v>0</v>
      </c>
      <c r="J10610" t="b">
        <v>1</v>
      </c>
      <c r="K10610" t="s">
        <v>24</v>
      </c>
      <c r="L10610" t="s">
        <v>22</v>
      </c>
      <c r="M10610">
        <v>116738.5</v>
      </c>
      <c r="O10610" t="s">
        <v>800</v>
      </c>
      <c r="P10610" t="s">
        <v>10266</v>
      </c>
    </row>
    <row r="10611" spans="1:16" x14ac:dyDescent="0.25">
      <c r="A10611" t="s">
        <v>0</v>
      </c>
      <c r="B10611" t="s">
        <v>731</v>
      </c>
      <c r="C10611" t="s">
        <v>1099</v>
      </c>
      <c r="D10611" t="s">
        <v>3956</v>
      </c>
      <c r="E10611" t="s">
        <v>34</v>
      </c>
      <c r="F10611" t="b">
        <v>0</v>
      </c>
      <c r="G10611" t="s">
        <v>27</v>
      </c>
      <c r="H10611" s="4">
        <v>45801.458460648151</v>
      </c>
      <c r="I10611" t="b">
        <v>0</v>
      </c>
      <c r="J10611" t="b">
        <v>0</v>
      </c>
      <c r="K10611" t="s">
        <v>24</v>
      </c>
      <c r="L10611" t="s">
        <v>36</v>
      </c>
      <c r="N10611">
        <v>27.979999542236332</v>
      </c>
      <c r="O10611" t="s">
        <v>13878</v>
      </c>
      <c r="P10611" t="s">
        <v>13879</v>
      </c>
    </row>
    <row r="10612" spans="1:16" x14ac:dyDescent="0.25">
      <c r="A10612" t="s">
        <v>0</v>
      </c>
      <c r="B10612" t="s">
        <v>250</v>
      </c>
      <c r="C10612" t="s">
        <v>6569</v>
      </c>
      <c r="D10612" t="s">
        <v>3956</v>
      </c>
      <c r="E10612" t="s">
        <v>34</v>
      </c>
      <c r="F10612" t="b">
        <v>0</v>
      </c>
      <c r="G10612" t="s">
        <v>27</v>
      </c>
      <c r="H10612" s="4">
        <v>45801.458518518521</v>
      </c>
      <c r="I10612" t="b">
        <v>1</v>
      </c>
      <c r="J10612" t="b">
        <v>0</v>
      </c>
      <c r="K10612" t="s">
        <v>24</v>
      </c>
      <c r="L10612" t="s">
        <v>36</v>
      </c>
      <c r="N10612">
        <v>27.979999542236332</v>
      </c>
      <c r="O10612" t="s">
        <v>3668</v>
      </c>
      <c r="P10612" t="s">
        <v>1484</v>
      </c>
    </row>
    <row r="10613" spans="1:16" x14ac:dyDescent="0.25">
      <c r="A10613" t="s">
        <v>0</v>
      </c>
      <c r="B10613" t="s">
        <v>13880</v>
      </c>
      <c r="C10613" t="s">
        <v>13881</v>
      </c>
      <c r="D10613" t="s">
        <v>3956</v>
      </c>
      <c r="E10613" t="s">
        <v>34</v>
      </c>
      <c r="F10613" t="b">
        <v>0</v>
      </c>
      <c r="G10613" t="s">
        <v>27</v>
      </c>
      <c r="H10613" s="4">
        <v>45801.458541666667</v>
      </c>
      <c r="I10613" t="b">
        <v>0</v>
      </c>
      <c r="J10613" t="b">
        <v>1</v>
      </c>
      <c r="K10613" t="s">
        <v>24</v>
      </c>
      <c r="L10613" t="s">
        <v>36</v>
      </c>
      <c r="N10613">
        <v>30.264999389648441</v>
      </c>
      <c r="O10613" t="s">
        <v>13882</v>
      </c>
      <c r="P10613" t="s">
        <v>13883</v>
      </c>
    </row>
    <row r="10614" spans="1:16" x14ac:dyDescent="0.25">
      <c r="A10614" t="s">
        <v>0</v>
      </c>
      <c r="B10614" t="s">
        <v>13884</v>
      </c>
      <c r="C10614" t="s">
        <v>114</v>
      </c>
      <c r="D10614" t="s">
        <v>3956</v>
      </c>
      <c r="E10614" t="s">
        <v>34</v>
      </c>
      <c r="F10614" t="b">
        <v>0</v>
      </c>
      <c r="G10614" t="s">
        <v>27</v>
      </c>
      <c r="H10614" s="4">
        <v>45801.458541666667</v>
      </c>
      <c r="I10614" t="b">
        <v>0</v>
      </c>
      <c r="J10614" t="b">
        <v>0</v>
      </c>
      <c r="K10614" t="s">
        <v>24</v>
      </c>
      <c r="L10614" t="s">
        <v>36</v>
      </c>
      <c r="N10614">
        <v>26.389999389648441</v>
      </c>
      <c r="O10614" t="s">
        <v>3404</v>
      </c>
      <c r="P10614" t="s">
        <v>70</v>
      </c>
    </row>
    <row r="10615" spans="1:16" x14ac:dyDescent="0.25">
      <c r="A10615" t="s">
        <v>0</v>
      </c>
      <c r="B10615" t="s">
        <v>11340</v>
      </c>
      <c r="C10615" t="s">
        <v>10376</v>
      </c>
      <c r="D10615" t="s">
        <v>3956</v>
      </c>
      <c r="E10615" t="s">
        <v>34</v>
      </c>
      <c r="F10615" t="b">
        <v>0</v>
      </c>
      <c r="G10615" t="s">
        <v>35</v>
      </c>
      <c r="H10615" s="4">
        <v>45801.458773148152</v>
      </c>
      <c r="I10615" t="b">
        <v>0</v>
      </c>
      <c r="J10615" t="b">
        <v>1</v>
      </c>
      <c r="K10615" t="s">
        <v>24</v>
      </c>
      <c r="L10615" t="s">
        <v>36</v>
      </c>
      <c r="N10615">
        <v>19.5</v>
      </c>
      <c r="O10615" t="s">
        <v>13183</v>
      </c>
      <c r="P10615" t="s">
        <v>2999</v>
      </c>
    </row>
    <row r="10616" spans="1:16" x14ac:dyDescent="0.25">
      <c r="A10616" t="s">
        <v>0</v>
      </c>
      <c r="B10616" t="s">
        <v>13885</v>
      </c>
      <c r="C10616" t="s">
        <v>11838</v>
      </c>
      <c r="D10616" t="s">
        <v>3956</v>
      </c>
      <c r="E10616" t="s">
        <v>34</v>
      </c>
      <c r="F10616" t="b">
        <v>0</v>
      </c>
      <c r="G10616" t="s">
        <v>30</v>
      </c>
      <c r="H10616" s="4">
        <v>45801.458958333344</v>
      </c>
      <c r="I10616" t="b">
        <v>0</v>
      </c>
      <c r="J10616" t="b">
        <v>0</v>
      </c>
      <c r="K10616" t="s">
        <v>24</v>
      </c>
      <c r="L10616" t="s">
        <v>36</v>
      </c>
      <c r="N10616">
        <v>22.20999908447266</v>
      </c>
      <c r="O10616" t="s">
        <v>11839</v>
      </c>
      <c r="P10616" t="s">
        <v>204</v>
      </c>
    </row>
    <row r="10617" spans="1:16" x14ac:dyDescent="0.25">
      <c r="A10617" t="s">
        <v>2</v>
      </c>
      <c r="B10617" t="s">
        <v>13886</v>
      </c>
      <c r="C10617" t="s">
        <v>315</v>
      </c>
      <c r="D10617" t="s">
        <v>4034</v>
      </c>
      <c r="E10617" t="s">
        <v>20</v>
      </c>
      <c r="F10617" t="b">
        <v>0</v>
      </c>
      <c r="G10617" t="s">
        <v>27</v>
      </c>
      <c r="H10617" s="4">
        <v>45801.501134259262</v>
      </c>
      <c r="I10617" t="b">
        <v>1</v>
      </c>
      <c r="J10617" t="b">
        <v>1</v>
      </c>
      <c r="K10617" t="s">
        <v>24</v>
      </c>
      <c r="L10617" t="s">
        <v>22</v>
      </c>
      <c r="M10617">
        <v>154000</v>
      </c>
      <c r="O10617" t="s">
        <v>13887</v>
      </c>
      <c r="P10617" t="s">
        <v>13888</v>
      </c>
    </row>
    <row r="10618" spans="1:16" x14ac:dyDescent="0.25">
      <c r="A10618" t="s">
        <v>1</v>
      </c>
      <c r="B10618" t="s">
        <v>13889</v>
      </c>
      <c r="C10618" t="s">
        <v>437</v>
      </c>
      <c r="D10618" t="s">
        <v>3972</v>
      </c>
      <c r="E10618" t="s">
        <v>20</v>
      </c>
      <c r="F10618" t="b">
        <v>0</v>
      </c>
      <c r="G10618" t="s">
        <v>52</v>
      </c>
      <c r="H10618" s="4">
        <v>45801.502638888887</v>
      </c>
      <c r="I10618" t="b">
        <v>0</v>
      </c>
      <c r="J10618" t="b">
        <v>1</v>
      </c>
      <c r="K10618" t="s">
        <v>24</v>
      </c>
      <c r="L10618" t="s">
        <v>22</v>
      </c>
      <c r="M10618">
        <v>175000</v>
      </c>
      <c r="O10618" t="s">
        <v>13890</v>
      </c>
      <c r="P10618" t="s">
        <v>13891</v>
      </c>
    </row>
    <row r="10619" spans="1:16" x14ac:dyDescent="0.25">
      <c r="A10619" t="s">
        <v>25</v>
      </c>
      <c r="B10619" t="s">
        <v>25</v>
      </c>
      <c r="C10619" t="s">
        <v>180</v>
      </c>
      <c r="D10619" t="s">
        <v>3828</v>
      </c>
      <c r="E10619" t="s">
        <v>20</v>
      </c>
      <c r="F10619" t="b">
        <v>0</v>
      </c>
      <c r="G10619" t="s">
        <v>41</v>
      </c>
      <c r="H10619" s="4">
        <v>45801.541921296302</v>
      </c>
      <c r="I10619" t="b">
        <v>0</v>
      </c>
      <c r="J10619" t="b">
        <v>1</v>
      </c>
      <c r="K10619" t="s">
        <v>24</v>
      </c>
      <c r="L10619" t="s">
        <v>22</v>
      </c>
      <c r="M10619">
        <v>117500</v>
      </c>
      <c r="O10619" t="s">
        <v>12499</v>
      </c>
      <c r="P10619" t="s">
        <v>48</v>
      </c>
    </row>
    <row r="10620" spans="1:16" x14ac:dyDescent="0.25">
      <c r="A10620" t="s">
        <v>2</v>
      </c>
      <c r="B10620" t="s">
        <v>1062</v>
      </c>
      <c r="C10620" t="s">
        <v>39</v>
      </c>
      <c r="D10620" t="s">
        <v>3972</v>
      </c>
      <c r="E10620" t="s">
        <v>20</v>
      </c>
      <c r="F10620" t="b">
        <v>1</v>
      </c>
      <c r="G10620" t="s">
        <v>106</v>
      </c>
      <c r="H10620" s="4">
        <v>45801.546481481477</v>
      </c>
      <c r="I10620" t="b">
        <v>0</v>
      </c>
      <c r="J10620" t="b">
        <v>0</v>
      </c>
      <c r="K10620" t="s">
        <v>106</v>
      </c>
      <c r="L10620" t="s">
        <v>22</v>
      </c>
      <c r="M10620">
        <v>175000</v>
      </c>
      <c r="O10620" t="s">
        <v>123</v>
      </c>
      <c r="P10620" t="s">
        <v>1955</v>
      </c>
    </row>
    <row r="10621" spans="1:16" x14ac:dyDescent="0.25">
      <c r="A10621" t="s">
        <v>0</v>
      </c>
      <c r="B10621" t="s">
        <v>12762</v>
      </c>
      <c r="C10621" t="s">
        <v>12763</v>
      </c>
      <c r="D10621" t="s">
        <v>3956</v>
      </c>
      <c r="E10621" t="s">
        <v>20</v>
      </c>
      <c r="F10621" t="b">
        <v>0</v>
      </c>
      <c r="G10621" t="s">
        <v>27</v>
      </c>
      <c r="H10621" s="4">
        <v>45801.583541666667</v>
      </c>
      <c r="I10621" t="b">
        <v>0</v>
      </c>
      <c r="J10621" t="b">
        <v>0</v>
      </c>
      <c r="K10621" t="s">
        <v>24</v>
      </c>
      <c r="L10621" t="s">
        <v>36</v>
      </c>
      <c r="N10621">
        <v>26.389999389648441</v>
      </c>
      <c r="O10621" t="s">
        <v>12764</v>
      </c>
      <c r="P10621" t="s">
        <v>12765</v>
      </c>
    </row>
    <row r="10622" spans="1:16" x14ac:dyDescent="0.25">
      <c r="A10622" t="s">
        <v>0</v>
      </c>
      <c r="B10622" t="s">
        <v>13892</v>
      </c>
      <c r="C10622" t="s">
        <v>140</v>
      </c>
      <c r="D10622" t="s">
        <v>3956</v>
      </c>
      <c r="E10622" t="s">
        <v>20</v>
      </c>
      <c r="F10622" t="b">
        <v>0</v>
      </c>
      <c r="G10622" t="s">
        <v>35</v>
      </c>
      <c r="H10622" s="4">
        <v>45801.583773148152</v>
      </c>
      <c r="I10622" t="b">
        <v>0</v>
      </c>
      <c r="J10622" t="b">
        <v>1</v>
      </c>
      <c r="K10622" t="s">
        <v>24</v>
      </c>
      <c r="L10622" t="s">
        <v>36</v>
      </c>
      <c r="N10622">
        <v>16.510000228881839</v>
      </c>
      <c r="O10622" t="s">
        <v>1900</v>
      </c>
      <c r="P10622" t="s">
        <v>863</v>
      </c>
    </row>
    <row r="10623" spans="1:16" x14ac:dyDescent="0.25">
      <c r="A10623" t="s">
        <v>2</v>
      </c>
      <c r="B10623" t="s">
        <v>9942</v>
      </c>
      <c r="C10623" t="s">
        <v>1325</v>
      </c>
      <c r="D10623" t="s">
        <v>3956</v>
      </c>
      <c r="E10623" t="s">
        <v>20</v>
      </c>
      <c r="F10623" t="b">
        <v>0</v>
      </c>
      <c r="G10623" t="s">
        <v>35</v>
      </c>
      <c r="H10623" s="4">
        <v>45801.585335648153</v>
      </c>
      <c r="I10623" t="b">
        <v>0</v>
      </c>
      <c r="J10623" t="b">
        <v>1</v>
      </c>
      <c r="K10623" t="s">
        <v>24</v>
      </c>
      <c r="L10623" t="s">
        <v>36</v>
      </c>
      <c r="N10623">
        <v>52.779998779296882</v>
      </c>
      <c r="O10623" t="s">
        <v>10474</v>
      </c>
      <c r="P10623" t="s">
        <v>13893</v>
      </c>
    </row>
    <row r="10624" spans="1:16" x14ac:dyDescent="0.25">
      <c r="A10624" t="s">
        <v>2</v>
      </c>
      <c r="B10624" t="s">
        <v>4294</v>
      </c>
      <c r="C10624" t="s">
        <v>559</v>
      </c>
      <c r="D10624" t="s">
        <v>7209</v>
      </c>
      <c r="E10624" t="s">
        <v>20</v>
      </c>
      <c r="F10624" t="b">
        <v>0</v>
      </c>
      <c r="G10624" t="s">
        <v>27</v>
      </c>
      <c r="H10624" s="4">
        <v>45801.625810185193</v>
      </c>
      <c r="I10624" t="b">
        <v>0</v>
      </c>
      <c r="J10624" t="b">
        <v>0</v>
      </c>
      <c r="K10624" t="s">
        <v>24</v>
      </c>
      <c r="L10624" t="s">
        <v>22</v>
      </c>
      <c r="M10624">
        <v>142500</v>
      </c>
      <c r="O10624" t="s">
        <v>3086</v>
      </c>
      <c r="P10624" t="s">
        <v>201</v>
      </c>
    </row>
    <row r="10625" spans="1:16" x14ac:dyDescent="0.25">
      <c r="A10625" t="s">
        <v>2</v>
      </c>
      <c r="B10625" t="s">
        <v>506</v>
      </c>
      <c r="C10625" t="s">
        <v>2047</v>
      </c>
      <c r="D10625" t="s">
        <v>7852</v>
      </c>
      <c r="E10625" t="s">
        <v>20</v>
      </c>
      <c r="F10625" t="b">
        <v>0</v>
      </c>
      <c r="G10625" t="s">
        <v>41</v>
      </c>
      <c r="H10625" s="4">
        <v>45801.626631944448</v>
      </c>
      <c r="I10625" t="b">
        <v>0</v>
      </c>
      <c r="J10625" t="b">
        <v>1</v>
      </c>
      <c r="K10625" t="s">
        <v>24</v>
      </c>
      <c r="L10625" t="s">
        <v>22</v>
      </c>
      <c r="M10625">
        <v>85000</v>
      </c>
      <c r="O10625" t="s">
        <v>3516</v>
      </c>
      <c r="P10625" t="s">
        <v>756</v>
      </c>
    </row>
    <row r="10626" spans="1:16" x14ac:dyDescent="0.25">
      <c r="A10626" t="s">
        <v>2</v>
      </c>
      <c r="B10626" t="s">
        <v>13610</v>
      </c>
      <c r="C10626" t="s">
        <v>622</v>
      </c>
      <c r="D10626" t="s">
        <v>9676</v>
      </c>
      <c r="E10626" t="s">
        <v>20</v>
      </c>
      <c r="F10626" t="b">
        <v>0</v>
      </c>
      <c r="G10626" t="s">
        <v>27</v>
      </c>
      <c r="H10626" s="4">
        <v>45801.667870370373</v>
      </c>
      <c r="I10626" t="b">
        <v>1</v>
      </c>
      <c r="J10626" t="b">
        <v>0</v>
      </c>
      <c r="K10626" t="s">
        <v>24</v>
      </c>
      <c r="L10626" t="s">
        <v>36</v>
      </c>
      <c r="N10626">
        <v>67.5</v>
      </c>
      <c r="O10626" t="s">
        <v>741</v>
      </c>
      <c r="P10626" t="s">
        <v>1615</v>
      </c>
    </row>
    <row r="10627" spans="1:16" x14ac:dyDescent="0.25">
      <c r="A10627" t="s">
        <v>2</v>
      </c>
      <c r="B10627" t="s">
        <v>13110</v>
      </c>
      <c r="C10627" t="s">
        <v>82</v>
      </c>
      <c r="D10627" t="s">
        <v>3972</v>
      </c>
      <c r="E10627" t="s">
        <v>20</v>
      </c>
      <c r="F10627" t="b">
        <v>0</v>
      </c>
      <c r="G10627" t="s">
        <v>41</v>
      </c>
      <c r="H10627" s="4">
        <v>45801.709849537037</v>
      </c>
      <c r="I10627" t="b">
        <v>0</v>
      </c>
      <c r="J10627" t="b">
        <v>1</v>
      </c>
      <c r="K10627" t="s">
        <v>24</v>
      </c>
      <c r="L10627" t="s">
        <v>22</v>
      </c>
      <c r="M10627">
        <v>97330.5</v>
      </c>
      <c r="O10627" t="s">
        <v>6336</v>
      </c>
      <c r="P10627" t="s">
        <v>13111</v>
      </c>
    </row>
    <row r="10628" spans="1:16" x14ac:dyDescent="0.25">
      <c r="A10628" t="s">
        <v>2</v>
      </c>
      <c r="B10628" t="s">
        <v>13894</v>
      </c>
      <c r="C10628" t="s">
        <v>122</v>
      </c>
      <c r="D10628" t="s">
        <v>3972</v>
      </c>
      <c r="E10628" t="s">
        <v>20</v>
      </c>
      <c r="F10628" t="b">
        <v>0</v>
      </c>
      <c r="G10628" t="s">
        <v>41</v>
      </c>
      <c r="H10628" s="4">
        <v>45801.710011574083</v>
      </c>
      <c r="I10628" t="b">
        <v>0</v>
      </c>
      <c r="J10628" t="b">
        <v>1</v>
      </c>
      <c r="K10628" t="s">
        <v>24</v>
      </c>
      <c r="L10628" t="s">
        <v>22</v>
      </c>
      <c r="M10628">
        <v>135000</v>
      </c>
      <c r="O10628" t="s">
        <v>2728</v>
      </c>
      <c r="P10628" t="s">
        <v>13895</v>
      </c>
    </row>
    <row r="10629" spans="1:16" x14ac:dyDescent="0.25">
      <c r="A10629" t="s">
        <v>89</v>
      </c>
      <c r="B10629" t="s">
        <v>13896</v>
      </c>
      <c r="C10629" t="s">
        <v>37</v>
      </c>
      <c r="D10629" t="s">
        <v>3972</v>
      </c>
      <c r="E10629" t="s">
        <v>20</v>
      </c>
      <c r="F10629" t="b">
        <v>0</v>
      </c>
      <c r="G10629" t="s">
        <v>27</v>
      </c>
      <c r="H10629" s="4">
        <v>45801.79283564815</v>
      </c>
      <c r="I10629" t="b">
        <v>0</v>
      </c>
      <c r="J10629" t="b">
        <v>1</v>
      </c>
      <c r="K10629" t="s">
        <v>24</v>
      </c>
      <c r="L10629" t="s">
        <v>22</v>
      </c>
      <c r="M10629">
        <v>170000</v>
      </c>
      <c r="O10629" t="s">
        <v>3267</v>
      </c>
      <c r="P10629" t="s">
        <v>13897</v>
      </c>
    </row>
    <row r="10630" spans="1:16" x14ac:dyDescent="0.25">
      <c r="A10630" t="s">
        <v>89</v>
      </c>
      <c r="B10630" t="s">
        <v>13898</v>
      </c>
      <c r="C10630" t="s">
        <v>1050</v>
      </c>
      <c r="D10630" t="s">
        <v>3972</v>
      </c>
      <c r="E10630" t="s">
        <v>20</v>
      </c>
      <c r="F10630" t="b">
        <v>0</v>
      </c>
      <c r="G10630" t="s">
        <v>35</v>
      </c>
      <c r="H10630" s="4">
        <v>45801.793668981481</v>
      </c>
      <c r="I10630" t="b">
        <v>0</v>
      </c>
      <c r="J10630" t="b">
        <v>1</v>
      </c>
      <c r="K10630" t="s">
        <v>24</v>
      </c>
      <c r="L10630" t="s">
        <v>22</v>
      </c>
      <c r="M10630">
        <v>170000</v>
      </c>
      <c r="O10630" t="s">
        <v>3267</v>
      </c>
      <c r="P10630" t="s">
        <v>13897</v>
      </c>
    </row>
    <row r="10631" spans="1:16" x14ac:dyDescent="0.25">
      <c r="A10631" t="s">
        <v>19</v>
      </c>
      <c r="B10631" t="s">
        <v>13899</v>
      </c>
      <c r="C10631" t="s">
        <v>877</v>
      </c>
      <c r="D10631" t="s">
        <v>3956</v>
      </c>
      <c r="E10631" t="s">
        <v>20</v>
      </c>
      <c r="F10631" t="b">
        <v>0</v>
      </c>
      <c r="G10631" t="s">
        <v>27</v>
      </c>
      <c r="H10631" s="4">
        <v>45801.834143518521</v>
      </c>
      <c r="I10631" t="b">
        <v>0</v>
      </c>
      <c r="J10631" t="b">
        <v>1</v>
      </c>
      <c r="K10631" t="s">
        <v>24</v>
      </c>
      <c r="L10631" t="s">
        <v>36</v>
      </c>
      <c r="N10631">
        <v>49.895000457763672</v>
      </c>
      <c r="O10631" t="s">
        <v>2623</v>
      </c>
      <c r="P10631" t="s">
        <v>13900</v>
      </c>
    </row>
    <row r="10632" spans="1:16" x14ac:dyDescent="0.25">
      <c r="A10632" t="s">
        <v>2</v>
      </c>
      <c r="B10632" t="s">
        <v>6985</v>
      </c>
      <c r="C10632" t="s">
        <v>13901</v>
      </c>
      <c r="D10632" t="s">
        <v>4013</v>
      </c>
      <c r="E10632" t="s">
        <v>20</v>
      </c>
      <c r="F10632" t="b">
        <v>0</v>
      </c>
      <c r="G10632" t="s">
        <v>27</v>
      </c>
      <c r="H10632" s="4">
        <v>45802.001284722217</v>
      </c>
      <c r="I10632" t="b">
        <v>0</v>
      </c>
      <c r="J10632" t="b">
        <v>1</v>
      </c>
      <c r="K10632" t="s">
        <v>24</v>
      </c>
      <c r="L10632" t="s">
        <v>22</v>
      </c>
      <c r="M10632">
        <v>157500</v>
      </c>
      <c r="O10632" t="s">
        <v>3016</v>
      </c>
      <c r="P10632" t="s">
        <v>6986</v>
      </c>
    </row>
    <row r="10633" spans="1:16" x14ac:dyDescent="0.25">
      <c r="A10633" t="s">
        <v>2</v>
      </c>
      <c r="B10633" t="s">
        <v>13902</v>
      </c>
      <c r="C10633" t="s">
        <v>71</v>
      </c>
      <c r="D10633" t="s">
        <v>5534</v>
      </c>
      <c r="E10633" t="s">
        <v>20</v>
      </c>
      <c r="F10633" t="b">
        <v>0</v>
      </c>
      <c r="G10633" t="s">
        <v>41</v>
      </c>
      <c r="H10633" s="4">
        <v>45802.001493055563</v>
      </c>
      <c r="I10633" t="b">
        <v>0</v>
      </c>
      <c r="J10633" t="b">
        <v>0</v>
      </c>
      <c r="K10633" t="s">
        <v>24</v>
      </c>
      <c r="L10633" t="s">
        <v>22</v>
      </c>
      <c r="M10633">
        <v>127952</v>
      </c>
      <c r="O10633" t="s">
        <v>341</v>
      </c>
      <c r="P10633" t="s">
        <v>342</v>
      </c>
    </row>
    <row r="10634" spans="1:16" x14ac:dyDescent="0.25">
      <c r="A10634" t="s">
        <v>1</v>
      </c>
      <c r="B10634" t="s">
        <v>1515</v>
      </c>
      <c r="C10634" t="s">
        <v>39</v>
      </c>
      <c r="D10634" t="s">
        <v>4013</v>
      </c>
      <c r="E10634" t="s">
        <v>20</v>
      </c>
      <c r="F10634" t="b">
        <v>1</v>
      </c>
      <c r="G10634" t="s">
        <v>23</v>
      </c>
      <c r="H10634" s="4">
        <v>45802.004675925928</v>
      </c>
      <c r="I10634" t="b">
        <v>1</v>
      </c>
      <c r="J10634" t="b">
        <v>1</v>
      </c>
      <c r="K10634" t="s">
        <v>24</v>
      </c>
      <c r="L10634" t="s">
        <v>22</v>
      </c>
      <c r="M10634">
        <v>217500</v>
      </c>
      <c r="O10634" t="s">
        <v>3736</v>
      </c>
      <c r="P10634" t="s">
        <v>13903</v>
      </c>
    </row>
    <row r="10635" spans="1:16" x14ac:dyDescent="0.25">
      <c r="A10635" t="s">
        <v>1</v>
      </c>
      <c r="B10635" t="s">
        <v>13904</v>
      </c>
      <c r="C10635" t="s">
        <v>82</v>
      </c>
      <c r="D10635" t="s">
        <v>3828</v>
      </c>
      <c r="E10635" t="s">
        <v>20</v>
      </c>
      <c r="F10635" t="b">
        <v>0</v>
      </c>
      <c r="G10635" t="s">
        <v>27</v>
      </c>
      <c r="H10635" s="4">
        <v>45802.250486111108</v>
      </c>
      <c r="I10635" t="b">
        <v>0</v>
      </c>
      <c r="J10635" t="b">
        <v>1</v>
      </c>
      <c r="K10635" t="s">
        <v>24</v>
      </c>
      <c r="L10635" t="s">
        <v>22</v>
      </c>
      <c r="M10635">
        <v>169500</v>
      </c>
      <c r="O10635" t="s">
        <v>13905</v>
      </c>
      <c r="P10635" t="s">
        <v>13906</v>
      </c>
    </row>
    <row r="10636" spans="1:16" x14ac:dyDescent="0.25">
      <c r="A10636" t="s">
        <v>1</v>
      </c>
      <c r="B10636" t="s">
        <v>10747</v>
      </c>
      <c r="C10636" t="s">
        <v>1325</v>
      </c>
      <c r="D10636" t="s">
        <v>11919</v>
      </c>
      <c r="E10636" t="s">
        <v>20</v>
      </c>
      <c r="F10636" t="b">
        <v>0</v>
      </c>
      <c r="G10636" t="s">
        <v>41</v>
      </c>
      <c r="H10636" s="4">
        <v>45802.250555555547</v>
      </c>
      <c r="I10636" t="b">
        <v>0</v>
      </c>
      <c r="J10636" t="b">
        <v>1</v>
      </c>
      <c r="K10636" t="s">
        <v>24</v>
      </c>
      <c r="L10636" t="s">
        <v>22</v>
      </c>
      <c r="M10636">
        <v>140450</v>
      </c>
      <c r="O10636" t="s">
        <v>2057</v>
      </c>
      <c r="P10636" t="s">
        <v>10748</v>
      </c>
    </row>
    <row r="10637" spans="1:16" x14ac:dyDescent="0.25">
      <c r="A10637" t="s">
        <v>1</v>
      </c>
      <c r="B10637" t="s">
        <v>296</v>
      </c>
      <c r="C10637" t="s">
        <v>898</v>
      </c>
      <c r="D10637" t="s">
        <v>13907</v>
      </c>
      <c r="E10637" t="s">
        <v>20</v>
      </c>
      <c r="F10637" t="b">
        <v>0</v>
      </c>
      <c r="G10637" t="s">
        <v>41</v>
      </c>
      <c r="H10637" s="4">
        <v>45802.250555555547</v>
      </c>
      <c r="I10637" t="b">
        <v>0</v>
      </c>
      <c r="J10637" t="b">
        <v>0</v>
      </c>
      <c r="K10637" t="s">
        <v>24</v>
      </c>
      <c r="L10637" t="s">
        <v>22</v>
      </c>
      <c r="M10637">
        <v>109000</v>
      </c>
      <c r="O10637" t="s">
        <v>12807</v>
      </c>
      <c r="P10637" t="s">
        <v>12808</v>
      </c>
    </row>
    <row r="10638" spans="1:16" x14ac:dyDescent="0.25">
      <c r="A10638" t="s">
        <v>2</v>
      </c>
      <c r="B10638" t="s">
        <v>13908</v>
      </c>
      <c r="C10638" t="s">
        <v>151</v>
      </c>
      <c r="D10638" t="s">
        <v>3828</v>
      </c>
      <c r="E10638" t="s">
        <v>51</v>
      </c>
      <c r="F10638" t="b">
        <v>0</v>
      </c>
      <c r="G10638" t="s">
        <v>30</v>
      </c>
      <c r="H10638" s="4">
        <v>45802.25209490741</v>
      </c>
      <c r="I10638" t="b">
        <v>0</v>
      </c>
      <c r="J10638" t="b">
        <v>1</v>
      </c>
      <c r="K10638" t="s">
        <v>24</v>
      </c>
      <c r="L10638" t="s">
        <v>36</v>
      </c>
      <c r="N10638">
        <v>65.745002746582031</v>
      </c>
      <c r="O10638" t="s">
        <v>1066</v>
      </c>
      <c r="P10638" t="s">
        <v>13909</v>
      </c>
    </row>
    <row r="10639" spans="1:16" x14ac:dyDescent="0.25">
      <c r="A10639" t="s">
        <v>2</v>
      </c>
      <c r="B10639" t="s">
        <v>13910</v>
      </c>
      <c r="C10639" t="s">
        <v>13911</v>
      </c>
      <c r="D10639" t="s">
        <v>13912</v>
      </c>
      <c r="E10639" t="s">
        <v>20</v>
      </c>
      <c r="F10639" t="b">
        <v>0</v>
      </c>
      <c r="G10639" t="s">
        <v>106</v>
      </c>
      <c r="H10639" s="4">
        <v>45802.254363425927</v>
      </c>
      <c r="I10639" t="b">
        <v>1</v>
      </c>
      <c r="J10639" t="b">
        <v>1</v>
      </c>
      <c r="K10639" t="s">
        <v>106</v>
      </c>
      <c r="L10639" t="s">
        <v>22</v>
      </c>
      <c r="M10639">
        <v>300000</v>
      </c>
      <c r="O10639" t="s">
        <v>13913</v>
      </c>
      <c r="P10639" t="s">
        <v>13914</v>
      </c>
    </row>
    <row r="10640" spans="1:16" x14ac:dyDescent="0.25">
      <c r="A10640" t="s">
        <v>0</v>
      </c>
      <c r="B10640" t="s">
        <v>13915</v>
      </c>
      <c r="C10640" t="s">
        <v>1255</v>
      </c>
      <c r="D10640" t="s">
        <v>13916</v>
      </c>
      <c r="E10640" t="s">
        <v>20</v>
      </c>
      <c r="F10640" t="b">
        <v>0</v>
      </c>
      <c r="G10640" t="s">
        <v>282</v>
      </c>
      <c r="H10640" s="4">
        <v>45802.25644675926</v>
      </c>
      <c r="I10640" t="b">
        <v>0</v>
      </c>
      <c r="J10640" t="b">
        <v>0</v>
      </c>
      <c r="K10640" t="s">
        <v>282</v>
      </c>
      <c r="L10640" t="s">
        <v>22</v>
      </c>
      <c r="M10640">
        <v>90600</v>
      </c>
      <c r="O10640" t="s">
        <v>675</v>
      </c>
      <c r="P10640" t="s">
        <v>13917</v>
      </c>
    </row>
    <row r="10641" spans="1:16" x14ac:dyDescent="0.25">
      <c r="A10641" t="s">
        <v>1</v>
      </c>
      <c r="B10641" t="s">
        <v>13918</v>
      </c>
      <c r="C10641" t="s">
        <v>39</v>
      </c>
      <c r="D10641" t="s">
        <v>2532</v>
      </c>
      <c r="E10641" t="s">
        <v>20</v>
      </c>
      <c r="F10641" t="b">
        <v>1</v>
      </c>
      <c r="G10641" t="s">
        <v>762</v>
      </c>
      <c r="H10641" s="4">
        <v>45802.261307870373</v>
      </c>
      <c r="I10641" t="b">
        <v>0</v>
      </c>
      <c r="J10641" t="b">
        <v>0</v>
      </c>
      <c r="K10641" t="s">
        <v>762</v>
      </c>
      <c r="L10641" t="s">
        <v>22</v>
      </c>
      <c r="M10641">
        <v>93600</v>
      </c>
      <c r="O10641" t="s">
        <v>13919</v>
      </c>
      <c r="P10641" t="s">
        <v>13920</v>
      </c>
    </row>
    <row r="10642" spans="1:16" x14ac:dyDescent="0.25">
      <c r="A10642" t="s">
        <v>2</v>
      </c>
      <c r="B10642" t="s">
        <v>13921</v>
      </c>
      <c r="C10642" t="s">
        <v>436</v>
      </c>
      <c r="D10642" t="s">
        <v>3969</v>
      </c>
      <c r="E10642" t="s">
        <v>20</v>
      </c>
      <c r="F10642" t="b">
        <v>0</v>
      </c>
      <c r="G10642" t="s">
        <v>41</v>
      </c>
      <c r="H10642" s="4">
        <v>45802.293067129627</v>
      </c>
      <c r="I10642" t="b">
        <v>0</v>
      </c>
      <c r="J10642" t="b">
        <v>1</v>
      </c>
      <c r="K10642" t="s">
        <v>24</v>
      </c>
      <c r="L10642" t="s">
        <v>22</v>
      </c>
      <c r="M10642">
        <v>116750</v>
      </c>
      <c r="O10642" t="s">
        <v>13922</v>
      </c>
      <c r="P10642" t="s">
        <v>13923</v>
      </c>
    </row>
    <row r="10643" spans="1:16" x14ac:dyDescent="0.25">
      <c r="A10643" t="s">
        <v>0</v>
      </c>
      <c r="B10643" t="s">
        <v>2491</v>
      </c>
      <c r="C10643" t="s">
        <v>1420</v>
      </c>
      <c r="D10643" t="s">
        <v>2208</v>
      </c>
      <c r="E10643" t="s">
        <v>20</v>
      </c>
      <c r="F10643" t="b">
        <v>0</v>
      </c>
      <c r="G10643" t="s">
        <v>1420</v>
      </c>
      <c r="H10643" s="4">
        <v>45802.300949074073</v>
      </c>
      <c r="I10643" t="b">
        <v>0</v>
      </c>
      <c r="J10643" t="b">
        <v>0</v>
      </c>
      <c r="K10643" t="s">
        <v>1420</v>
      </c>
      <c r="L10643" t="s">
        <v>22</v>
      </c>
      <c r="M10643">
        <v>95000</v>
      </c>
      <c r="O10643" t="s">
        <v>11851</v>
      </c>
      <c r="P10643" t="s">
        <v>13924</v>
      </c>
    </row>
    <row r="10644" spans="1:16" x14ac:dyDescent="0.25">
      <c r="A10644" t="s">
        <v>0</v>
      </c>
      <c r="B10644" t="s">
        <v>0</v>
      </c>
      <c r="C10644" t="s">
        <v>13925</v>
      </c>
      <c r="D10644" t="s">
        <v>4089</v>
      </c>
      <c r="E10644" t="s">
        <v>20</v>
      </c>
      <c r="F10644" t="b">
        <v>0</v>
      </c>
      <c r="G10644" t="s">
        <v>27</v>
      </c>
      <c r="H10644" s="4">
        <v>45802.333402777767</v>
      </c>
      <c r="I10644" t="b">
        <v>1</v>
      </c>
      <c r="J10644" t="b">
        <v>0</v>
      </c>
      <c r="K10644" t="s">
        <v>24</v>
      </c>
      <c r="L10644" t="s">
        <v>22</v>
      </c>
      <c r="M10644">
        <v>57200</v>
      </c>
      <c r="O10644" t="s">
        <v>13926</v>
      </c>
      <c r="P10644" t="s">
        <v>13927</v>
      </c>
    </row>
    <row r="10645" spans="1:16" x14ac:dyDescent="0.25">
      <c r="A10645" t="s">
        <v>2</v>
      </c>
      <c r="B10645" t="s">
        <v>13928</v>
      </c>
      <c r="C10645" t="s">
        <v>236</v>
      </c>
      <c r="D10645" t="s">
        <v>3969</v>
      </c>
      <c r="E10645" t="s">
        <v>20</v>
      </c>
      <c r="F10645" t="b">
        <v>0</v>
      </c>
      <c r="G10645" t="s">
        <v>27</v>
      </c>
      <c r="H10645" s="4">
        <v>45802.334293981483</v>
      </c>
      <c r="I10645" t="b">
        <v>0</v>
      </c>
      <c r="J10645" t="b">
        <v>1</v>
      </c>
      <c r="K10645" t="s">
        <v>24</v>
      </c>
      <c r="L10645" t="s">
        <v>22</v>
      </c>
      <c r="M10645">
        <v>103000</v>
      </c>
      <c r="O10645" t="s">
        <v>72</v>
      </c>
      <c r="P10645" t="s">
        <v>13929</v>
      </c>
    </row>
    <row r="10646" spans="1:16" x14ac:dyDescent="0.25">
      <c r="A10646" t="s">
        <v>40</v>
      </c>
      <c r="B10646" t="s">
        <v>13930</v>
      </c>
      <c r="C10646" t="s">
        <v>292</v>
      </c>
      <c r="D10646" t="s">
        <v>3969</v>
      </c>
      <c r="E10646" t="s">
        <v>20</v>
      </c>
      <c r="F10646" t="b">
        <v>0</v>
      </c>
      <c r="G10646" t="s">
        <v>35</v>
      </c>
      <c r="H10646" s="4">
        <v>45802.376817129632</v>
      </c>
      <c r="I10646" t="b">
        <v>0</v>
      </c>
      <c r="J10646" t="b">
        <v>1</v>
      </c>
      <c r="K10646" t="s">
        <v>24</v>
      </c>
      <c r="L10646" t="s">
        <v>22</v>
      </c>
      <c r="M10646">
        <v>130500</v>
      </c>
      <c r="O10646" t="s">
        <v>72</v>
      </c>
      <c r="P10646" t="s">
        <v>13931</v>
      </c>
    </row>
    <row r="10647" spans="1:16" x14ac:dyDescent="0.25">
      <c r="A10647" t="s">
        <v>25</v>
      </c>
      <c r="B10647" t="s">
        <v>25</v>
      </c>
      <c r="C10647" t="s">
        <v>196</v>
      </c>
      <c r="D10647" t="s">
        <v>3828</v>
      </c>
      <c r="E10647" t="s">
        <v>20</v>
      </c>
      <c r="F10647" t="b">
        <v>0</v>
      </c>
      <c r="G10647" t="s">
        <v>27</v>
      </c>
      <c r="H10647" s="4">
        <v>45802.416712962957</v>
      </c>
      <c r="I10647" t="b">
        <v>0</v>
      </c>
      <c r="J10647" t="b">
        <v>1</v>
      </c>
      <c r="K10647" t="s">
        <v>24</v>
      </c>
      <c r="L10647" t="s">
        <v>22</v>
      </c>
      <c r="M10647">
        <v>175000</v>
      </c>
      <c r="O10647" t="s">
        <v>593</v>
      </c>
      <c r="P10647" t="s">
        <v>13932</v>
      </c>
    </row>
    <row r="10648" spans="1:16" x14ac:dyDescent="0.25">
      <c r="A10648" t="s">
        <v>28</v>
      </c>
      <c r="B10648" t="s">
        <v>13933</v>
      </c>
      <c r="C10648" t="s">
        <v>44</v>
      </c>
      <c r="D10648" t="s">
        <v>3972</v>
      </c>
      <c r="E10648" t="s">
        <v>20</v>
      </c>
      <c r="F10648" t="b">
        <v>0</v>
      </c>
      <c r="G10648" t="s">
        <v>41</v>
      </c>
      <c r="H10648" s="4">
        <v>45802.459722222222</v>
      </c>
      <c r="I10648" t="b">
        <v>0</v>
      </c>
      <c r="J10648" t="b">
        <v>1</v>
      </c>
      <c r="K10648" t="s">
        <v>24</v>
      </c>
      <c r="L10648" t="s">
        <v>22</v>
      </c>
      <c r="M10648">
        <v>249000</v>
      </c>
      <c r="O10648" t="s">
        <v>1874</v>
      </c>
      <c r="P10648" t="s">
        <v>274</v>
      </c>
    </row>
    <row r="10649" spans="1:16" x14ac:dyDescent="0.25">
      <c r="A10649" t="s">
        <v>0</v>
      </c>
      <c r="B10649" t="s">
        <v>0</v>
      </c>
      <c r="C10649" t="s">
        <v>780</v>
      </c>
      <c r="D10649" t="s">
        <v>3972</v>
      </c>
      <c r="E10649" t="s">
        <v>20</v>
      </c>
      <c r="F10649" t="b">
        <v>0</v>
      </c>
      <c r="G10649" t="s">
        <v>27</v>
      </c>
      <c r="H10649" s="4">
        <v>45802.5000462963</v>
      </c>
      <c r="I10649" t="b">
        <v>0</v>
      </c>
      <c r="J10649" t="b">
        <v>1</v>
      </c>
      <c r="K10649" t="s">
        <v>24</v>
      </c>
      <c r="L10649" t="s">
        <v>36</v>
      </c>
      <c r="N10649">
        <v>45</v>
      </c>
      <c r="O10649" t="s">
        <v>5481</v>
      </c>
      <c r="P10649" t="s">
        <v>13934</v>
      </c>
    </row>
    <row r="10650" spans="1:16" x14ac:dyDescent="0.25">
      <c r="A10650" t="s">
        <v>2</v>
      </c>
      <c r="B10650" t="s">
        <v>1777</v>
      </c>
      <c r="C10650" t="s">
        <v>780</v>
      </c>
      <c r="D10650" t="s">
        <v>3972</v>
      </c>
      <c r="E10650" t="s">
        <v>20</v>
      </c>
      <c r="F10650" t="b">
        <v>0</v>
      </c>
      <c r="G10650" t="s">
        <v>27</v>
      </c>
      <c r="H10650" s="4">
        <v>45802.500092592592</v>
      </c>
      <c r="I10650" t="b">
        <v>0</v>
      </c>
      <c r="J10650" t="b">
        <v>1</v>
      </c>
      <c r="K10650" t="s">
        <v>24</v>
      </c>
      <c r="L10650" t="s">
        <v>22</v>
      </c>
      <c r="M10650">
        <v>251714</v>
      </c>
      <c r="O10650" t="s">
        <v>5481</v>
      </c>
      <c r="P10650" t="s">
        <v>48</v>
      </c>
    </row>
    <row r="10651" spans="1:16" x14ac:dyDescent="0.25">
      <c r="A10651" t="s">
        <v>2</v>
      </c>
      <c r="B10651" t="s">
        <v>1777</v>
      </c>
      <c r="C10651" t="s">
        <v>612</v>
      </c>
      <c r="D10651" t="s">
        <v>3972</v>
      </c>
      <c r="E10651" t="s">
        <v>20</v>
      </c>
      <c r="F10651" t="b">
        <v>0</v>
      </c>
      <c r="G10651" t="s">
        <v>27</v>
      </c>
      <c r="H10651" s="4">
        <v>45802.500532407408</v>
      </c>
      <c r="I10651" t="b">
        <v>0</v>
      </c>
      <c r="J10651" t="b">
        <v>1</v>
      </c>
      <c r="K10651" t="s">
        <v>24</v>
      </c>
      <c r="L10651" t="s">
        <v>22</v>
      </c>
      <c r="M10651">
        <v>228060</v>
      </c>
      <c r="O10651" t="s">
        <v>5481</v>
      </c>
      <c r="P10651" t="s">
        <v>48</v>
      </c>
    </row>
    <row r="10652" spans="1:16" x14ac:dyDescent="0.25">
      <c r="A10652" t="s">
        <v>2</v>
      </c>
      <c r="B10652" t="s">
        <v>2567</v>
      </c>
      <c r="C10652" t="s">
        <v>2130</v>
      </c>
      <c r="D10652" t="s">
        <v>3972</v>
      </c>
      <c r="E10652" t="s">
        <v>20</v>
      </c>
      <c r="F10652" t="b">
        <v>0</v>
      </c>
      <c r="G10652" t="s">
        <v>41</v>
      </c>
      <c r="H10652" s="4">
        <v>45802.501400462963</v>
      </c>
      <c r="I10652" t="b">
        <v>0</v>
      </c>
      <c r="J10652" t="b">
        <v>1</v>
      </c>
      <c r="K10652" t="s">
        <v>24</v>
      </c>
      <c r="L10652" t="s">
        <v>22</v>
      </c>
      <c r="M10652">
        <v>97000</v>
      </c>
      <c r="O10652" t="s">
        <v>5481</v>
      </c>
      <c r="P10652" t="s">
        <v>12593</v>
      </c>
    </row>
    <row r="10653" spans="1:16" x14ac:dyDescent="0.25">
      <c r="A10653" t="s">
        <v>2</v>
      </c>
      <c r="B10653" t="s">
        <v>1777</v>
      </c>
      <c r="C10653" t="s">
        <v>1705</v>
      </c>
      <c r="D10653" t="s">
        <v>3972</v>
      </c>
      <c r="E10653" t="s">
        <v>20</v>
      </c>
      <c r="F10653" t="b">
        <v>0</v>
      </c>
      <c r="G10653" t="s">
        <v>30</v>
      </c>
      <c r="H10653" s="4">
        <v>45802.502071759263</v>
      </c>
      <c r="I10653" t="b">
        <v>0</v>
      </c>
      <c r="J10653" t="b">
        <v>1</v>
      </c>
      <c r="K10653" t="s">
        <v>24</v>
      </c>
      <c r="L10653" t="s">
        <v>22</v>
      </c>
      <c r="M10653">
        <v>230495</v>
      </c>
      <c r="O10653" t="s">
        <v>5481</v>
      </c>
      <c r="P10653" t="s">
        <v>48</v>
      </c>
    </row>
    <row r="10654" spans="1:16" x14ac:dyDescent="0.25">
      <c r="A10654" t="s">
        <v>40</v>
      </c>
      <c r="B10654" t="s">
        <v>7272</v>
      </c>
      <c r="C10654" t="s">
        <v>71</v>
      </c>
      <c r="D10654" t="s">
        <v>3972</v>
      </c>
      <c r="E10654" t="s">
        <v>20</v>
      </c>
      <c r="F10654" t="b">
        <v>0</v>
      </c>
      <c r="G10654" t="s">
        <v>27</v>
      </c>
      <c r="H10654" s="4">
        <v>45802.54278935185</v>
      </c>
      <c r="I10654" t="b">
        <v>0</v>
      </c>
      <c r="J10654" t="b">
        <v>1</v>
      </c>
      <c r="K10654" t="s">
        <v>24</v>
      </c>
      <c r="L10654" t="s">
        <v>22</v>
      </c>
      <c r="M10654">
        <v>160000</v>
      </c>
      <c r="O10654" t="s">
        <v>1172</v>
      </c>
      <c r="P10654" t="s">
        <v>7273</v>
      </c>
    </row>
    <row r="10655" spans="1:16" x14ac:dyDescent="0.25">
      <c r="A10655" t="s">
        <v>2</v>
      </c>
      <c r="B10655" t="s">
        <v>163</v>
      </c>
      <c r="C10655" t="s">
        <v>39</v>
      </c>
      <c r="D10655" t="s">
        <v>7852</v>
      </c>
      <c r="E10655" t="s">
        <v>20</v>
      </c>
      <c r="F10655" t="b">
        <v>1</v>
      </c>
      <c r="G10655" t="s">
        <v>1247</v>
      </c>
      <c r="H10655" s="4">
        <v>45802.595717592587</v>
      </c>
      <c r="I10655" t="b">
        <v>0</v>
      </c>
      <c r="J10655" t="b">
        <v>0</v>
      </c>
      <c r="K10655" t="s">
        <v>1247</v>
      </c>
      <c r="L10655" t="s">
        <v>22</v>
      </c>
      <c r="M10655">
        <v>105000</v>
      </c>
      <c r="O10655" t="s">
        <v>3344</v>
      </c>
      <c r="P10655" t="s">
        <v>13935</v>
      </c>
    </row>
    <row r="10656" spans="1:16" x14ac:dyDescent="0.25">
      <c r="A10656" t="s">
        <v>2</v>
      </c>
      <c r="B10656" t="s">
        <v>13921</v>
      </c>
      <c r="C10656" t="s">
        <v>155</v>
      </c>
      <c r="D10656" t="s">
        <v>3600</v>
      </c>
      <c r="E10656" t="s">
        <v>20</v>
      </c>
      <c r="F10656" t="b">
        <v>0</v>
      </c>
      <c r="G10656" t="s">
        <v>41</v>
      </c>
      <c r="H10656" s="4">
        <v>45802.876400462963</v>
      </c>
      <c r="I10656" t="b">
        <v>0</v>
      </c>
      <c r="J10656" t="b">
        <v>1</v>
      </c>
      <c r="K10656" t="s">
        <v>24</v>
      </c>
      <c r="L10656" t="s">
        <v>22</v>
      </c>
      <c r="M10656">
        <v>173000</v>
      </c>
      <c r="O10656" t="s">
        <v>13922</v>
      </c>
      <c r="P10656" t="s">
        <v>13923</v>
      </c>
    </row>
    <row r="10657" spans="1:16" x14ac:dyDescent="0.25">
      <c r="A10657" t="s">
        <v>0</v>
      </c>
      <c r="B10657" t="s">
        <v>13936</v>
      </c>
      <c r="C10657" t="s">
        <v>39</v>
      </c>
      <c r="D10657" t="s">
        <v>2882</v>
      </c>
      <c r="E10657" t="s">
        <v>20</v>
      </c>
      <c r="F10657" t="b">
        <v>1</v>
      </c>
      <c r="G10657" t="s">
        <v>2641</v>
      </c>
      <c r="H10657" s="4">
        <v>45802.989976851852</v>
      </c>
      <c r="I10657" t="b">
        <v>0</v>
      </c>
      <c r="J10657" t="b">
        <v>0</v>
      </c>
      <c r="K10657" t="s">
        <v>2641</v>
      </c>
      <c r="L10657" t="s">
        <v>36</v>
      </c>
      <c r="N10657">
        <v>55.985000610351563</v>
      </c>
      <c r="O10657" t="s">
        <v>8595</v>
      </c>
      <c r="P10657" t="s">
        <v>119</v>
      </c>
    </row>
    <row r="10658" spans="1:16" x14ac:dyDescent="0.25">
      <c r="A10658" t="s">
        <v>2</v>
      </c>
      <c r="B10658" t="s">
        <v>1028</v>
      </c>
      <c r="C10658" t="s">
        <v>39</v>
      </c>
      <c r="D10658" t="s">
        <v>4099</v>
      </c>
      <c r="E10658" t="s">
        <v>20</v>
      </c>
      <c r="F10658" t="b">
        <v>1</v>
      </c>
      <c r="G10658" t="s">
        <v>27</v>
      </c>
      <c r="H10658" s="4">
        <v>45803.000937500001</v>
      </c>
      <c r="I10658" t="b">
        <v>0</v>
      </c>
      <c r="J10658" t="b">
        <v>1</v>
      </c>
      <c r="K10658" t="s">
        <v>24</v>
      </c>
      <c r="L10658" t="s">
        <v>22</v>
      </c>
      <c r="M10658">
        <v>137500</v>
      </c>
      <c r="O10658" t="s">
        <v>13937</v>
      </c>
      <c r="P10658" t="s">
        <v>13938</v>
      </c>
    </row>
    <row r="10659" spans="1:16" x14ac:dyDescent="0.25">
      <c r="A10659" t="s">
        <v>40</v>
      </c>
      <c r="B10659" t="s">
        <v>40</v>
      </c>
      <c r="C10659" t="s">
        <v>2172</v>
      </c>
      <c r="D10659" t="s">
        <v>4411</v>
      </c>
      <c r="E10659" t="s">
        <v>34</v>
      </c>
      <c r="F10659" t="b">
        <v>0</v>
      </c>
      <c r="G10659" t="s">
        <v>27</v>
      </c>
      <c r="H10659" s="4">
        <v>45803.084409722222</v>
      </c>
      <c r="I10659" t="b">
        <v>0</v>
      </c>
      <c r="J10659" t="b">
        <v>1</v>
      </c>
      <c r="K10659" t="s">
        <v>24</v>
      </c>
      <c r="L10659" t="s">
        <v>36</v>
      </c>
      <c r="N10659">
        <v>61.159996032714837</v>
      </c>
      <c r="O10659" t="s">
        <v>59</v>
      </c>
      <c r="P10659" t="s">
        <v>137</v>
      </c>
    </row>
    <row r="10660" spans="1:16" x14ac:dyDescent="0.25">
      <c r="A10660" t="s">
        <v>40</v>
      </c>
      <c r="B10660" t="s">
        <v>40</v>
      </c>
      <c r="C10660" t="s">
        <v>13939</v>
      </c>
      <c r="D10660" t="s">
        <v>4411</v>
      </c>
      <c r="E10660" t="s">
        <v>34</v>
      </c>
      <c r="F10660" t="b">
        <v>0</v>
      </c>
      <c r="G10660" t="s">
        <v>27</v>
      </c>
      <c r="H10660" s="4">
        <v>45803.084456018521</v>
      </c>
      <c r="I10660" t="b">
        <v>0</v>
      </c>
      <c r="J10660" t="b">
        <v>1</v>
      </c>
      <c r="K10660" t="s">
        <v>24</v>
      </c>
      <c r="L10660" t="s">
        <v>36</v>
      </c>
      <c r="N10660">
        <v>51.229999542236328</v>
      </c>
      <c r="O10660" t="s">
        <v>59</v>
      </c>
      <c r="P10660" t="s">
        <v>137</v>
      </c>
    </row>
    <row r="10661" spans="1:16" x14ac:dyDescent="0.25">
      <c r="A10661" t="s">
        <v>89</v>
      </c>
      <c r="B10661" t="s">
        <v>13940</v>
      </c>
      <c r="C10661" t="s">
        <v>39</v>
      </c>
      <c r="D10661" t="s">
        <v>3972</v>
      </c>
      <c r="E10661" t="s">
        <v>20</v>
      </c>
      <c r="F10661" t="b">
        <v>1</v>
      </c>
      <c r="G10661" t="s">
        <v>27</v>
      </c>
      <c r="H10661" s="4">
        <v>45803.251192129632</v>
      </c>
      <c r="I10661" t="b">
        <v>0</v>
      </c>
      <c r="J10661" t="b">
        <v>0</v>
      </c>
      <c r="K10661" t="s">
        <v>24</v>
      </c>
      <c r="L10661" t="s">
        <v>36</v>
      </c>
      <c r="N10661">
        <v>50</v>
      </c>
      <c r="O10661" t="s">
        <v>7412</v>
      </c>
      <c r="P10661" t="s">
        <v>1629</v>
      </c>
    </row>
    <row r="10662" spans="1:16" x14ac:dyDescent="0.25">
      <c r="A10662" t="s">
        <v>40</v>
      </c>
      <c r="B10662" t="s">
        <v>40</v>
      </c>
      <c r="C10662" t="s">
        <v>13941</v>
      </c>
      <c r="D10662" t="s">
        <v>3969</v>
      </c>
      <c r="E10662" t="s">
        <v>20</v>
      </c>
      <c r="F10662" t="b">
        <v>0</v>
      </c>
      <c r="G10662" t="s">
        <v>35</v>
      </c>
      <c r="H10662" s="4">
        <v>45803.251655092587</v>
      </c>
      <c r="I10662" t="b">
        <v>0</v>
      </c>
      <c r="J10662" t="b">
        <v>0</v>
      </c>
      <c r="K10662" t="s">
        <v>24</v>
      </c>
      <c r="L10662" t="s">
        <v>22</v>
      </c>
      <c r="M10662">
        <v>100000</v>
      </c>
      <c r="O10662" t="s">
        <v>13942</v>
      </c>
      <c r="P10662" t="s">
        <v>13943</v>
      </c>
    </row>
    <row r="10663" spans="1:16" x14ac:dyDescent="0.25">
      <c r="A10663" t="s">
        <v>2</v>
      </c>
      <c r="B10663" t="s">
        <v>13944</v>
      </c>
      <c r="C10663" t="s">
        <v>39</v>
      </c>
      <c r="D10663" t="s">
        <v>4596</v>
      </c>
      <c r="E10663" t="s">
        <v>20</v>
      </c>
      <c r="F10663" t="b">
        <v>1</v>
      </c>
      <c r="G10663" t="s">
        <v>807</v>
      </c>
      <c r="H10663" s="4">
        <v>45803.253067129634</v>
      </c>
      <c r="I10663" t="b">
        <v>1</v>
      </c>
      <c r="J10663" t="b">
        <v>0</v>
      </c>
      <c r="K10663" t="s">
        <v>807</v>
      </c>
      <c r="L10663" t="s">
        <v>22</v>
      </c>
      <c r="M10663">
        <v>445000</v>
      </c>
      <c r="O10663" t="s">
        <v>822</v>
      </c>
      <c r="P10663" t="s">
        <v>12683</v>
      </c>
    </row>
    <row r="10664" spans="1:16" x14ac:dyDescent="0.25">
      <c r="A10664" t="s">
        <v>1</v>
      </c>
      <c r="B10664" t="s">
        <v>13945</v>
      </c>
      <c r="C10664" t="s">
        <v>39</v>
      </c>
      <c r="D10664" t="s">
        <v>12134</v>
      </c>
      <c r="E10664" t="s">
        <v>20</v>
      </c>
      <c r="F10664" t="b">
        <v>1</v>
      </c>
      <c r="G10664" t="s">
        <v>106</v>
      </c>
      <c r="H10664" s="4">
        <v>45803.269016203703</v>
      </c>
      <c r="I10664" t="b">
        <v>0</v>
      </c>
      <c r="J10664" t="b">
        <v>1</v>
      </c>
      <c r="K10664" t="s">
        <v>106</v>
      </c>
      <c r="L10664" t="s">
        <v>22</v>
      </c>
      <c r="M10664">
        <v>126500</v>
      </c>
      <c r="O10664" t="s">
        <v>3750</v>
      </c>
      <c r="P10664" t="s">
        <v>13946</v>
      </c>
    </row>
    <row r="10665" spans="1:16" x14ac:dyDescent="0.25">
      <c r="A10665" t="s">
        <v>28</v>
      </c>
      <c r="B10665" t="s">
        <v>7457</v>
      </c>
      <c r="C10665" t="s">
        <v>39</v>
      </c>
      <c r="D10665" t="s">
        <v>3972</v>
      </c>
      <c r="E10665" t="s">
        <v>20</v>
      </c>
      <c r="F10665" t="b">
        <v>1</v>
      </c>
      <c r="G10665" t="s">
        <v>106</v>
      </c>
      <c r="H10665" s="4">
        <v>45803.269108796303</v>
      </c>
      <c r="I10665" t="b">
        <v>0</v>
      </c>
      <c r="J10665" t="b">
        <v>0</v>
      </c>
      <c r="K10665" t="s">
        <v>106</v>
      </c>
      <c r="L10665" t="s">
        <v>36</v>
      </c>
      <c r="N10665">
        <v>50</v>
      </c>
      <c r="O10665" t="s">
        <v>7412</v>
      </c>
      <c r="P10665" t="s">
        <v>7458</v>
      </c>
    </row>
    <row r="10666" spans="1:16" x14ac:dyDescent="0.25">
      <c r="A10666" t="s">
        <v>0</v>
      </c>
      <c r="B10666" t="s">
        <v>0</v>
      </c>
      <c r="C10666" t="s">
        <v>13947</v>
      </c>
      <c r="D10666" t="s">
        <v>2208</v>
      </c>
      <c r="E10666" t="s">
        <v>20</v>
      </c>
      <c r="F10666" t="b">
        <v>0</v>
      </c>
      <c r="G10666" t="s">
        <v>27</v>
      </c>
      <c r="H10666" s="4">
        <v>45803.291770833333</v>
      </c>
      <c r="I10666" t="b">
        <v>0</v>
      </c>
      <c r="J10666" t="b">
        <v>0</v>
      </c>
      <c r="K10666" t="s">
        <v>24</v>
      </c>
      <c r="L10666" t="s">
        <v>22</v>
      </c>
      <c r="M10666">
        <v>87521.203125</v>
      </c>
      <c r="O10666" t="s">
        <v>2898</v>
      </c>
      <c r="P10666" t="s">
        <v>2306</v>
      </c>
    </row>
    <row r="10667" spans="1:16" x14ac:dyDescent="0.25">
      <c r="A10667" t="s">
        <v>0</v>
      </c>
      <c r="B10667" t="s">
        <v>0</v>
      </c>
      <c r="C10667" t="s">
        <v>732</v>
      </c>
      <c r="D10667" t="s">
        <v>3828</v>
      </c>
      <c r="E10667" t="s">
        <v>20</v>
      </c>
      <c r="F10667" t="b">
        <v>0</v>
      </c>
      <c r="G10667" t="s">
        <v>52</v>
      </c>
      <c r="H10667" s="4">
        <v>45803.292303240742</v>
      </c>
      <c r="I10667" t="b">
        <v>0</v>
      </c>
      <c r="J10667" t="b">
        <v>0</v>
      </c>
      <c r="K10667" t="s">
        <v>24</v>
      </c>
      <c r="L10667" t="s">
        <v>36</v>
      </c>
      <c r="N10667">
        <v>22.5</v>
      </c>
      <c r="O10667" t="s">
        <v>13948</v>
      </c>
      <c r="P10667" t="s">
        <v>2046</v>
      </c>
    </row>
    <row r="10668" spans="1:16" x14ac:dyDescent="0.25">
      <c r="A10668" t="s">
        <v>2</v>
      </c>
      <c r="B10668" t="s">
        <v>1145</v>
      </c>
      <c r="C10668" t="s">
        <v>13949</v>
      </c>
      <c r="D10668" t="s">
        <v>3969</v>
      </c>
      <c r="E10668" t="s">
        <v>20</v>
      </c>
      <c r="F10668" t="b">
        <v>0</v>
      </c>
      <c r="G10668" t="s">
        <v>27</v>
      </c>
      <c r="H10668" s="4">
        <v>45803.29277777778</v>
      </c>
      <c r="I10668" t="b">
        <v>1</v>
      </c>
      <c r="J10668" t="b">
        <v>0</v>
      </c>
      <c r="K10668" t="s">
        <v>24</v>
      </c>
      <c r="L10668" t="s">
        <v>22</v>
      </c>
      <c r="M10668">
        <v>110000</v>
      </c>
      <c r="O10668" t="s">
        <v>13950</v>
      </c>
      <c r="P10668" t="s">
        <v>13951</v>
      </c>
    </row>
    <row r="10669" spans="1:16" x14ac:dyDescent="0.25">
      <c r="A10669" t="s">
        <v>40</v>
      </c>
      <c r="B10669" t="s">
        <v>9471</v>
      </c>
      <c r="C10669" t="s">
        <v>247</v>
      </c>
      <c r="D10669" t="s">
        <v>4177</v>
      </c>
      <c r="E10669" t="s">
        <v>20</v>
      </c>
      <c r="F10669" t="b">
        <v>0</v>
      </c>
      <c r="G10669" t="s">
        <v>27</v>
      </c>
      <c r="H10669" s="4">
        <v>45803.292812500003</v>
      </c>
      <c r="I10669" t="b">
        <v>0</v>
      </c>
      <c r="J10669" t="b">
        <v>1</v>
      </c>
      <c r="K10669" t="s">
        <v>24</v>
      </c>
      <c r="L10669" t="s">
        <v>22</v>
      </c>
      <c r="M10669">
        <v>170000</v>
      </c>
      <c r="O10669" t="s">
        <v>59</v>
      </c>
      <c r="P10669" t="s">
        <v>137</v>
      </c>
    </row>
    <row r="10670" spans="1:16" x14ac:dyDescent="0.25">
      <c r="A10670" t="s">
        <v>40</v>
      </c>
      <c r="B10670" t="s">
        <v>9471</v>
      </c>
      <c r="C10670" t="s">
        <v>434</v>
      </c>
      <c r="D10670" t="s">
        <v>4177</v>
      </c>
      <c r="E10670" t="s">
        <v>20</v>
      </c>
      <c r="F10670" t="b">
        <v>0</v>
      </c>
      <c r="G10670" t="s">
        <v>27</v>
      </c>
      <c r="H10670" s="4">
        <v>45803.29283564815</v>
      </c>
      <c r="I10670" t="b">
        <v>0</v>
      </c>
      <c r="J10670" t="b">
        <v>1</v>
      </c>
      <c r="K10670" t="s">
        <v>24</v>
      </c>
      <c r="L10670" t="s">
        <v>22</v>
      </c>
      <c r="M10670">
        <v>154500</v>
      </c>
      <c r="O10670" t="s">
        <v>59</v>
      </c>
      <c r="P10670" t="s">
        <v>137</v>
      </c>
    </row>
    <row r="10671" spans="1:16" x14ac:dyDescent="0.25">
      <c r="A10671" t="s">
        <v>40</v>
      </c>
      <c r="B10671" t="s">
        <v>12753</v>
      </c>
      <c r="C10671" t="s">
        <v>1471</v>
      </c>
      <c r="D10671" t="s">
        <v>4177</v>
      </c>
      <c r="E10671" t="s">
        <v>20</v>
      </c>
      <c r="F10671" t="b">
        <v>0</v>
      </c>
      <c r="G10671" t="s">
        <v>27</v>
      </c>
      <c r="H10671" s="4">
        <v>45803.292962962973</v>
      </c>
      <c r="I10671" t="b">
        <v>0</v>
      </c>
      <c r="J10671" t="b">
        <v>1</v>
      </c>
      <c r="K10671" t="s">
        <v>24</v>
      </c>
      <c r="L10671" t="s">
        <v>22</v>
      </c>
      <c r="M10671">
        <v>154500</v>
      </c>
      <c r="O10671" t="s">
        <v>59</v>
      </c>
      <c r="P10671" t="s">
        <v>2020</v>
      </c>
    </row>
    <row r="10672" spans="1:16" x14ac:dyDescent="0.25">
      <c r="A10672" t="s">
        <v>40</v>
      </c>
      <c r="B10672" t="s">
        <v>12753</v>
      </c>
      <c r="C10672" t="s">
        <v>357</v>
      </c>
      <c r="D10672" t="s">
        <v>4177</v>
      </c>
      <c r="E10672" t="s">
        <v>20</v>
      </c>
      <c r="F10672" t="b">
        <v>0</v>
      </c>
      <c r="G10672" t="s">
        <v>41</v>
      </c>
      <c r="H10672" s="4">
        <v>45803.293090277781</v>
      </c>
      <c r="I10672" t="b">
        <v>0</v>
      </c>
      <c r="J10672" t="b">
        <v>1</v>
      </c>
      <c r="K10672" t="s">
        <v>24</v>
      </c>
      <c r="L10672" t="s">
        <v>22</v>
      </c>
      <c r="M10672">
        <v>170000</v>
      </c>
      <c r="O10672" t="s">
        <v>59</v>
      </c>
      <c r="P10672" t="s">
        <v>2020</v>
      </c>
    </row>
    <row r="10673" spans="1:16" x14ac:dyDescent="0.25">
      <c r="A10673" t="s">
        <v>40</v>
      </c>
      <c r="B10673" t="s">
        <v>3193</v>
      </c>
      <c r="C10673" t="s">
        <v>434</v>
      </c>
      <c r="D10673" t="s">
        <v>4177</v>
      </c>
      <c r="E10673" t="s">
        <v>20</v>
      </c>
      <c r="F10673" t="b">
        <v>0</v>
      </c>
      <c r="G10673" t="s">
        <v>41</v>
      </c>
      <c r="H10673" s="4">
        <v>45803.293090277781</v>
      </c>
      <c r="I10673" t="b">
        <v>0</v>
      </c>
      <c r="J10673" t="b">
        <v>1</v>
      </c>
      <c r="K10673" t="s">
        <v>24</v>
      </c>
      <c r="L10673" t="s">
        <v>22</v>
      </c>
      <c r="M10673">
        <v>241000</v>
      </c>
      <c r="O10673" t="s">
        <v>59</v>
      </c>
      <c r="P10673" t="s">
        <v>137</v>
      </c>
    </row>
    <row r="10674" spans="1:16" x14ac:dyDescent="0.25">
      <c r="A10674" t="s">
        <v>0</v>
      </c>
      <c r="B10674" t="s">
        <v>0</v>
      </c>
      <c r="C10674" t="s">
        <v>1000</v>
      </c>
      <c r="D10674" t="s">
        <v>3956</v>
      </c>
      <c r="E10674" t="s">
        <v>20</v>
      </c>
      <c r="F10674" t="b">
        <v>0</v>
      </c>
      <c r="G10674" t="s">
        <v>27</v>
      </c>
      <c r="H10674" s="4">
        <v>45803.333472222221</v>
      </c>
      <c r="I10674" t="b">
        <v>1</v>
      </c>
      <c r="J10674" t="b">
        <v>0</v>
      </c>
      <c r="K10674" t="s">
        <v>24</v>
      </c>
      <c r="L10674" t="s">
        <v>36</v>
      </c>
      <c r="N10674">
        <v>27.29000091552734</v>
      </c>
      <c r="O10674" t="s">
        <v>13952</v>
      </c>
    </row>
    <row r="10675" spans="1:16" x14ac:dyDescent="0.25">
      <c r="A10675" t="s">
        <v>139</v>
      </c>
      <c r="B10675" t="s">
        <v>2126</v>
      </c>
      <c r="C10675" t="s">
        <v>465</v>
      </c>
      <c r="D10675" t="s">
        <v>3969</v>
      </c>
      <c r="E10675" t="s">
        <v>20</v>
      </c>
      <c r="F10675" t="b">
        <v>0</v>
      </c>
      <c r="G10675" t="s">
        <v>41</v>
      </c>
      <c r="H10675" s="4">
        <v>45803.333553240736</v>
      </c>
      <c r="I10675" t="b">
        <v>0</v>
      </c>
      <c r="J10675" t="b">
        <v>1</v>
      </c>
      <c r="K10675" t="s">
        <v>24</v>
      </c>
      <c r="L10675" t="s">
        <v>22</v>
      </c>
      <c r="M10675">
        <v>90000</v>
      </c>
      <c r="O10675" t="s">
        <v>13953</v>
      </c>
      <c r="P10675" t="s">
        <v>706</v>
      </c>
    </row>
    <row r="10676" spans="1:16" x14ac:dyDescent="0.25">
      <c r="A10676" t="s">
        <v>2</v>
      </c>
      <c r="B10676" t="s">
        <v>3520</v>
      </c>
      <c r="C10676" t="s">
        <v>213</v>
      </c>
      <c r="D10676" t="s">
        <v>4089</v>
      </c>
      <c r="E10676" t="s">
        <v>20</v>
      </c>
      <c r="F10676" t="b">
        <v>0</v>
      </c>
      <c r="G10676" t="s">
        <v>41</v>
      </c>
      <c r="H10676" s="4">
        <v>45803.33357638889</v>
      </c>
      <c r="I10676" t="b">
        <v>0</v>
      </c>
      <c r="J10676" t="b">
        <v>0</v>
      </c>
      <c r="K10676" t="s">
        <v>24</v>
      </c>
      <c r="L10676" t="s">
        <v>36</v>
      </c>
      <c r="N10676">
        <v>48</v>
      </c>
      <c r="O10676" t="s">
        <v>202</v>
      </c>
      <c r="P10676" t="s">
        <v>223</v>
      </c>
    </row>
    <row r="10677" spans="1:16" x14ac:dyDescent="0.25">
      <c r="A10677" t="s">
        <v>19</v>
      </c>
      <c r="B10677" t="s">
        <v>13954</v>
      </c>
      <c r="C10677" t="s">
        <v>306</v>
      </c>
      <c r="D10677" t="s">
        <v>3969</v>
      </c>
      <c r="E10677" t="s">
        <v>20</v>
      </c>
      <c r="F10677" t="b">
        <v>0</v>
      </c>
      <c r="G10677" t="s">
        <v>27</v>
      </c>
      <c r="H10677" s="4">
        <v>45803.334050925929</v>
      </c>
      <c r="I10677" t="b">
        <v>0</v>
      </c>
      <c r="J10677" t="b">
        <v>1</v>
      </c>
      <c r="K10677" t="s">
        <v>24</v>
      </c>
      <c r="L10677" t="s">
        <v>22</v>
      </c>
      <c r="M10677">
        <v>202000</v>
      </c>
      <c r="O10677" t="s">
        <v>10640</v>
      </c>
      <c r="P10677" t="s">
        <v>2147</v>
      </c>
    </row>
    <row r="10678" spans="1:16" x14ac:dyDescent="0.25">
      <c r="A10678" t="s">
        <v>40</v>
      </c>
      <c r="B10678" t="s">
        <v>13373</v>
      </c>
      <c r="C10678" t="s">
        <v>58</v>
      </c>
      <c r="D10678" t="s">
        <v>13955</v>
      </c>
      <c r="E10678" t="s">
        <v>20</v>
      </c>
      <c r="F10678" t="b">
        <v>0</v>
      </c>
      <c r="G10678" t="s">
        <v>27</v>
      </c>
      <c r="H10678" s="4">
        <v>45803.334502314807</v>
      </c>
      <c r="I10678" t="b">
        <v>0</v>
      </c>
      <c r="J10678" t="b">
        <v>1</v>
      </c>
      <c r="K10678" t="s">
        <v>24</v>
      </c>
      <c r="L10678" t="s">
        <v>22</v>
      </c>
      <c r="M10678">
        <v>170000</v>
      </c>
      <c r="O10678" t="s">
        <v>59</v>
      </c>
      <c r="P10678" t="s">
        <v>13369</v>
      </c>
    </row>
    <row r="10679" spans="1:16" x14ac:dyDescent="0.25">
      <c r="A10679" t="s">
        <v>40</v>
      </c>
      <c r="B10679" t="s">
        <v>2487</v>
      </c>
      <c r="C10679" t="s">
        <v>1240</v>
      </c>
      <c r="D10679" t="s">
        <v>3956</v>
      </c>
      <c r="E10679" t="s">
        <v>20</v>
      </c>
      <c r="F10679" t="b">
        <v>0</v>
      </c>
      <c r="G10679" t="s">
        <v>27</v>
      </c>
      <c r="H10679" s="4">
        <v>45803.334502314807</v>
      </c>
      <c r="I10679" t="b">
        <v>0</v>
      </c>
      <c r="J10679" t="b">
        <v>1</v>
      </c>
      <c r="K10679" t="s">
        <v>24</v>
      </c>
      <c r="L10679" t="s">
        <v>36</v>
      </c>
      <c r="N10679">
        <v>45.654998779296882</v>
      </c>
      <c r="O10679" t="s">
        <v>13956</v>
      </c>
      <c r="P10679" t="s">
        <v>13957</v>
      </c>
    </row>
    <row r="10680" spans="1:16" x14ac:dyDescent="0.25">
      <c r="A10680" t="s">
        <v>40</v>
      </c>
      <c r="B10680" t="s">
        <v>12753</v>
      </c>
      <c r="C10680" t="s">
        <v>143</v>
      </c>
      <c r="D10680" t="s">
        <v>13955</v>
      </c>
      <c r="E10680" t="s">
        <v>20</v>
      </c>
      <c r="F10680" t="b">
        <v>0</v>
      </c>
      <c r="G10680" t="s">
        <v>27</v>
      </c>
      <c r="H10680" s="4">
        <v>45803.334629629629</v>
      </c>
      <c r="I10680" t="b">
        <v>0</v>
      </c>
      <c r="J10680" t="b">
        <v>1</v>
      </c>
      <c r="K10680" t="s">
        <v>24</v>
      </c>
      <c r="L10680" t="s">
        <v>22</v>
      </c>
      <c r="M10680">
        <v>154500</v>
      </c>
      <c r="O10680" t="s">
        <v>59</v>
      </c>
      <c r="P10680" t="s">
        <v>13352</v>
      </c>
    </row>
    <row r="10681" spans="1:16" x14ac:dyDescent="0.25">
      <c r="A10681" t="s">
        <v>40</v>
      </c>
      <c r="B10681" t="s">
        <v>2487</v>
      </c>
      <c r="C10681" t="s">
        <v>44</v>
      </c>
      <c r="D10681" t="s">
        <v>3956</v>
      </c>
      <c r="E10681" t="s">
        <v>20</v>
      </c>
      <c r="F10681" t="b">
        <v>0</v>
      </c>
      <c r="G10681" t="s">
        <v>41</v>
      </c>
      <c r="H10681" s="4">
        <v>45803.334699074083</v>
      </c>
      <c r="I10681" t="b">
        <v>0</v>
      </c>
      <c r="J10681" t="b">
        <v>0</v>
      </c>
      <c r="K10681" t="s">
        <v>24</v>
      </c>
      <c r="L10681" t="s">
        <v>36</v>
      </c>
      <c r="N10681">
        <v>62.560001373291023</v>
      </c>
      <c r="O10681" t="s">
        <v>589</v>
      </c>
      <c r="P10681" t="s">
        <v>13958</v>
      </c>
    </row>
    <row r="10682" spans="1:16" x14ac:dyDescent="0.25">
      <c r="A10682" t="s">
        <v>28</v>
      </c>
      <c r="B10682" t="s">
        <v>13295</v>
      </c>
      <c r="C10682" t="s">
        <v>39</v>
      </c>
      <c r="D10682" t="s">
        <v>3972</v>
      </c>
      <c r="E10682" t="s">
        <v>20</v>
      </c>
      <c r="F10682" t="b">
        <v>1</v>
      </c>
      <c r="G10682" t="s">
        <v>41</v>
      </c>
      <c r="H10682" s="4">
        <v>45803.334965277783</v>
      </c>
      <c r="I10682" t="b">
        <v>0</v>
      </c>
      <c r="J10682" t="b">
        <v>0</v>
      </c>
      <c r="K10682" t="s">
        <v>24</v>
      </c>
      <c r="L10682" t="s">
        <v>36</v>
      </c>
      <c r="N10682">
        <v>50</v>
      </c>
      <c r="O10682" t="s">
        <v>7412</v>
      </c>
      <c r="P10682" t="s">
        <v>1629</v>
      </c>
    </row>
    <row r="10683" spans="1:16" x14ac:dyDescent="0.25">
      <c r="A10683" t="s">
        <v>40</v>
      </c>
      <c r="B10683" t="s">
        <v>13959</v>
      </c>
      <c r="C10683" t="s">
        <v>612</v>
      </c>
      <c r="D10683" t="s">
        <v>5830</v>
      </c>
      <c r="E10683" t="s">
        <v>34</v>
      </c>
      <c r="F10683" t="b">
        <v>0</v>
      </c>
      <c r="G10683" t="s">
        <v>23</v>
      </c>
      <c r="H10683" s="4">
        <v>45803.367037037038</v>
      </c>
      <c r="I10683" t="b">
        <v>0</v>
      </c>
      <c r="J10683" t="b">
        <v>1</v>
      </c>
      <c r="K10683" t="s">
        <v>24</v>
      </c>
      <c r="L10683" t="s">
        <v>22</v>
      </c>
      <c r="M10683">
        <v>154500</v>
      </c>
      <c r="O10683" t="s">
        <v>59</v>
      </c>
      <c r="P10683" t="s">
        <v>137</v>
      </c>
    </row>
    <row r="10684" spans="1:16" x14ac:dyDescent="0.25">
      <c r="A10684" t="s">
        <v>1</v>
      </c>
      <c r="B10684" t="s">
        <v>13960</v>
      </c>
      <c r="C10684" t="s">
        <v>2102</v>
      </c>
      <c r="D10684" t="s">
        <v>11439</v>
      </c>
      <c r="E10684" t="s">
        <v>20</v>
      </c>
      <c r="F10684" t="b">
        <v>0</v>
      </c>
      <c r="G10684" t="s">
        <v>41</v>
      </c>
      <c r="H10684" s="4">
        <v>45803.375775462962</v>
      </c>
      <c r="I10684" t="b">
        <v>0</v>
      </c>
      <c r="J10684" t="b">
        <v>0</v>
      </c>
      <c r="K10684" t="s">
        <v>24</v>
      </c>
      <c r="L10684" t="s">
        <v>22</v>
      </c>
      <c r="M10684">
        <v>74600</v>
      </c>
      <c r="O10684" t="s">
        <v>13961</v>
      </c>
    </row>
    <row r="10685" spans="1:16" x14ac:dyDescent="0.25">
      <c r="A10685" t="s">
        <v>1</v>
      </c>
      <c r="B10685" t="s">
        <v>13962</v>
      </c>
      <c r="C10685" t="s">
        <v>44</v>
      </c>
      <c r="D10685" t="s">
        <v>3972</v>
      </c>
      <c r="E10685" t="s">
        <v>20</v>
      </c>
      <c r="F10685" t="b">
        <v>0</v>
      </c>
      <c r="G10685" t="s">
        <v>27</v>
      </c>
      <c r="H10685" s="4">
        <v>45803.417939814812</v>
      </c>
      <c r="I10685" t="b">
        <v>0</v>
      </c>
      <c r="J10685" t="b">
        <v>1</v>
      </c>
      <c r="K10685" t="s">
        <v>24</v>
      </c>
      <c r="L10685" t="s">
        <v>22</v>
      </c>
      <c r="M10685">
        <v>106000</v>
      </c>
      <c r="O10685" t="s">
        <v>13963</v>
      </c>
      <c r="P10685" t="s">
        <v>13964</v>
      </c>
    </row>
    <row r="10686" spans="1:16" x14ac:dyDescent="0.25">
      <c r="A10686" t="s">
        <v>2</v>
      </c>
      <c r="B10686" t="s">
        <v>7588</v>
      </c>
      <c r="C10686" t="s">
        <v>1946</v>
      </c>
      <c r="D10686" t="s">
        <v>7589</v>
      </c>
      <c r="E10686" t="s">
        <v>51</v>
      </c>
      <c r="F10686" t="b">
        <v>0</v>
      </c>
      <c r="G10686" t="s">
        <v>106</v>
      </c>
      <c r="H10686" s="4">
        <v>45803.435798611114</v>
      </c>
      <c r="I10686" t="b">
        <v>1</v>
      </c>
      <c r="J10686" t="b">
        <v>0</v>
      </c>
      <c r="K10686" t="s">
        <v>106</v>
      </c>
      <c r="L10686" t="s">
        <v>22</v>
      </c>
      <c r="M10686">
        <v>150000</v>
      </c>
      <c r="O10686" t="s">
        <v>7590</v>
      </c>
      <c r="P10686" t="s">
        <v>1932</v>
      </c>
    </row>
    <row r="10687" spans="1:16" x14ac:dyDescent="0.25">
      <c r="A10687" t="s">
        <v>0</v>
      </c>
      <c r="B10687" t="s">
        <v>13965</v>
      </c>
      <c r="C10687" t="s">
        <v>13966</v>
      </c>
      <c r="D10687" t="s">
        <v>3956</v>
      </c>
      <c r="E10687" t="s">
        <v>34</v>
      </c>
      <c r="F10687" t="b">
        <v>0</v>
      </c>
      <c r="G10687" t="s">
        <v>27</v>
      </c>
      <c r="H10687" s="4">
        <v>45803.458425925928</v>
      </c>
      <c r="I10687" t="b">
        <v>0</v>
      </c>
      <c r="J10687" t="b">
        <v>0</v>
      </c>
      <c r="K10687" t="s">
        <v>24</v>
      </c>
      <c r="L10687" t="s">
        <v>36</v>
      </c>
      <c r="N10687">
        <v>27.979999542236332</v>
      </c>
      <c r="O10687" t="s">
        <v>13967</v>
      </c>
    </row>
    <row r="10688" spans="1:16" x14ac:dyDescent="0.25">
      <c r="A10688" t="s">
        <v>40</v>
      </c>
      <c r="B10688" t="s">
        <v>12753</v>
      </c>
      <c r="C10688" t="s">
        <v>1413</v>
      </c>
      <c r="D10688" t="s">
        <v>13393</v>
      </c>
      <c r="E10688" t="s">
        <v>34</v>
      </c>
      <c r="F10688" t="b">
        <v>0</v>
      </c>
      <c r="G10688" t="s">
        <v>27</v>
      </c>
      <c r="H10688" s="4">
        <v>45803.459444444437</v>
      </c>
      <c r="I10688" t="b">
        <v>0</v>
      </c>
      <c r="J10688" t="b">
        <v>1</v>
      </c>
      <c r="K10688" t="s">
        <v>24</v>
      </c>
      <c r="L10688" t="s">
        <v>22</v>
      </c>
      <c r="M10688">
        <v>170000</v>
      </c>
      <c r="O10688" t="s">
        <v>59</v>
      </c>
      <c r="P10688" t="s">
        <v>2020</v>
      </c>
    </row>
    <row r="10689" spans="1:16" x14ac:dyDescent="0.25">
      <c r="A10689" t="s">
        <v>40</v>
      </c>
      <c r="B10689" t="s">
        <v>3193</v>
      </c>
      <c r="C10689" t="s">
        <v>58</v>
      </c>
      <c r="D10689" t="s">
        <v>13393</v>
      </c>
      <c r="E10689" t="s">
        <v>34</v>
      </c>
      <c r="F10689" t="b">
        <v>0</v>
      </c>
      <c r="G10689" t="s">
        <v>35</v>
      </c>
      <c r="H10689" s="4">
        <v>45803.460104166668</v>
      </c>
      <c r="I10689" t="b">
        <v>0</v>
      </c>
      <c r="J10689" t="b">
        <v>1</v>
      </c>
      <c r="K10689" t="s">
        <v>24</v>
      </c>
      <c r="L10689" t="s">
        <v>22</v>
      </c>
      <c r="M10689">
        <v>241000</v>
      </c>
      <c r="O10689" t="s">
        <v>59</v>
      </c>
      <c r="P10689" t="s">
        <v>137</v>
      </c>
    </row>
    <row r="10690" spans="1:16" x14ac:dyDescent="0.25">
      <c r="A10690" t="s">
        <v>0</v>
      </c>
      <c r="B10690" t="s">
        <v>13968</v>
      </c>
      <c r="C10690" t="s">
        <v>33</v>
      </c>
      <c r="D10690" t="s">
        <v>3600</v>
      </c>
      <c r="E10690" t="s">
        <v>20</v>
      </c>
      <c r="F10690" t="b">
        <v>0</v>
      </c>
      <c r="G10690" t="s">
        <v>35</v>
      </c>
      <c r="H10690" s="4">
        <v>45803.583634259259</v>
      </c>
      <c r="I10690" t="b">
        <v>0</v>
      </c>
      <c r="J10690" t="b">
        <v>1</v>
      </c>
      <c r="K10690" t="s">
        <v>24</v>
      </c>
      <c r="L10690" t="s">
        <v>22</v>
      </c>
      <c r="M10690">
        <v>100000</v>
      </c>
      <c r="O10690" t="s">
        <v>554</v>
      </c>
      <c r="P10690" t="s">
        <v>871</v>
      </c>
    </row>
    <row r="10691" spans="1:16" x14ac:dyDescent="0.25">
      <c r="A10691" t="s">
        <v>2</v>
      </c>
      <c r="B10691" t="s">
        <v>13969</v>
      </c>
      <c r="C10691" t="s">
        <v>203</v>
      </c>
      <c r="D10691" t="s">
        <v>3600</v>
      </c>
      <c r="E10691" t="s">
        <v>51</v>
      </c>
      <c r="F10691" t="b">
        <v>0</v>
      </c>
      <c r="G10691" t="s">
        <v>27</v>
      </c>
      <c r="H10691" s="4">
        <v>45803.584432870368</v>
      </c>
      <c r="I10691" t="b">
        <v>0</v>
      </c>
      <c r="J10691" t="b">
        <v>1</v>
      </c>
      <c r="K10691" t="s">
        <v>24</v>
      </c>
      <c r="L10691" t="s">
        <v>36</v>
      </c>
      <c r="N10691">
        <v>65</v>
      </c>
      <c r="O10691" t="s">
        <v>13970</v>
      </c>
      <c r="P10691" t="s">
        <v>13971</v>
      </c>
    </row>
    <row r="10692" spans="1:16" x14ac:dyDescent="0.25">
      <c r="A10692" t="s">
        <v>2</v>
      </c>
      <c r="B10692" t="s">
        <v>13972</v>
      </c>
      <c r="C10692" t="s">
        <v>13973</v>
      </c>
      <c r="D10692" t="s">
        <v>3956</v>
      </c>
      <c r="E10692" t="s">
        <v>20</v>
      </c>
      <c r="F10692" t="b">
        <v>0</v>
      </c>
      <c r="G10692" t="s">
        <v>27</v>
      </c>
      <c r="H10692" s="4">
        <v>45803.584606481483</v>
      </c>
      <c r="I10692" t="b">
        <v>0</v>
      </c>
      <c r="J10692" t="b">
        <v>1</v>
      </c>
      <c r="K10692" t="s">
        <v>24</v>
      </c>
      <c r="L10692" t="s">
        <v>36</v>
      </c>
      <c r="N10692">
        <v>45.745002746582031</v>
      </c>
      <c r="O10692" t="s">
        <v>9008</v>
      </c>
      <c r="P10692" t="s">
        <v>13974</v>
      </c>
    </row>
    <row r="10693" spans="1:16" x14ac:dyDescent="0.25">
      <c r="A10693" t="s">
        <v>2</v>
      </c>
      <c r="B10693" t="s">
        <v>13735</v>
      </c>
      <c r="C10693" t="s">
        <v>58</v>
      </c>
      <c r="D10693" t="s">
        <v>5780</v>
      </c>
      <c r="E10693" t="s">
        <v>20</v>
      </c>
      <c r="F10693" t="b">
        <v>0</v>
      </c>
      <c r="G10693" t="s">
        <v>41</v>
      </c>
      <c r="H10693" s="4">
        <v>45803.626585648148</v>
      </c>
      <c r="I10693" t="b">
        <v>0</v>
      </c>
      <c r="J10693" t="b">
        <v>1</v>
      </c>
      <c r="K10693" t="s">
        <v>24</v>
      </c>
      <c r="L10693" t="s">
        <v>22</v>
      </c>
      <c r="M10693">
        <v>257000</v>
      </c>
      <c r="O10693" t="s">
        <v>59</v>
      </c>
      <c r="P10693" t="s">
        <v>6331</v>
      </c>
    </row>
    <row r="10694" spans="1:16" x14ac:dyDescent="0.25">
      <c r="A10694" t="s">
        <v>1</v>
      </c>
      <c r="B10694" t="s">
        <v>13975</v>
      </c>
      <c r="C10694" t="s">
        <v>164</v>
      </c>
      <c r="D10694" t="s">
        <v>4034</v>
      </c>
      <c r="E10694" t="s">
        <v>20</v>
      </c>
      <c r="F10694" t="b">
        <v>0</v>
      </c>
      <c r="G10694" t="s">
        <v>158</v>
      </c>
      <c r="H10694" s="4">
        <v>45803.628321759257</v>
      </c>
      <c r="I10694" t="b">
        <v>0</v>
      </c>
      <c r="J10694" t="b">
        <v>0</v>
      </c>
      <c r="K10694" t="s">
        <v>158</v>
      </c>
      <c r="L10694" t="s">
        <v>22</v>
      </c>
      <c r="M10694">
        <v>107700</v>
      </c>
      <c r="O10694" t="s">
        <v>13976</v>
      </c>
      <c r="P10694" t="s">
        <v>13977</v>
      </c>
    </row>
    <row r="10695" spans="1:16" x14ac:dyDescent="0.25">
      <c r="A10695" t="s">
        <v>19</v>
      </c>
      <c r="B10695" t="s">
        <v>13978</v>
      </c>
      <c r="C10695" t="s">
        <v>158</v>
      </c>
      <c r="D10695" t="s">
        <v>4034</v>
      </c>
      <c r="E10695" t="s">
        <v>20</v>
      </c>
      <c r="F10695" t="b">
        <v>0</v>
      </c>
      <c r="G10695" t="s">
        <v>158</v>
      </c>
      <c r="H10695" s="4">
        <v>45803.628344907411</v>
      </c>
      <c r="I10695" t="b">
        <v>0</v>
      </c>
      <c r="J10695" t="b">
        <v>0</v>
      </c>
      <c r="K10695" t="s">
        <v>158</v>
      </c>
      <c r="L10695" t="s">
        <v>22</v>
      </c>
      <c r="M10695">
        <v>94500</v>
      </c>
      <c r="O10695" t="s">
        <v>1642</v>
      </c>
      <c r="P10695" t="s">
        <v>100</v>
      </c>
    </row>
    <row r="10696" spans="1:16" x14ac:dyDescent="0.25">
      <c r="A10696" t="s">
        <v>1</v>
      </c>
      <c r="B10696" t="s">
        <v>13979</v>
      </c>
      <c r="C10696" t="s">
        <v>298</v>
      </c>
      <c r="D10696" t="s">
        <v>4034</v>
      </c>
      <c r="E10696" t="s">
        <v>20</v>
      </c>
      <c r="F10696" t="b">
        <v>0</v>
      </c>
      <c r="G10696" t="s">
        <v>298</v>
      </c>
      <c r="H10696" s="4">
        <v>45803.644479166673</v>
      </c>
      <c r="I10696" t="b">
        <v>0</v>
      </c>
      <c r="J10696" t="b">
        <v>0</v>
      </c>
      <c r="K10696" t="s">
        <v>298</v>
      </c>
      <c r="L10696" t="s">
        <v>22</v>
      </c>
      <c r="M10696">
        <v>78750</v>
      </c>
      <c r="O10696" t="s">
        <v>7798</v>
      </c>
      <c r="P10696" t="s">
        <v>13980</v>
      </c>
    </row>
    <row r="10697" spans="1:16" x14ac:dyDescent="0.25">
      <c r="A10697" t="s">
        <v>1</v>
      </c>
      <c r="B10697" t="s">
        <v>844</v>
      </c>
      <c r="C10697" t="s">
        <v>376</v>
      </c>
      <c r="D10697" t="s">
        <v>3972</v>
      </c>
      <c r="E10697" t="s">
        <v>20</v>
      </c>
      <c r="F10697" t="b">
        <v>0</v>
      </c>
      <c r="G10697" t="s">
        <v>52</v>
      </c>
      <c r="H10697" s="4">
        <v>45803.709293981483</v>
      </c>
      <c r="I10697" t="b">
        <v>0</v>
      </c>
      <c r="J10697" t="b">
        <v>0</v>
      </c>
      <c r="K10697" t="s">
        <v>24</v>
      </c>
      <c r="L10697" t="s">
        <v>22</v>
      </c>
      <c r="M10697">
        <v>174500</v>
      </c>
      <c r="O10697" t="s">
        <v>5481</v>
      </c>
      <c r="P10697" t="s">
        <v>302</v>
      </c>
    </row>
    <row r="10698" spans="1:16" x14ac:dyDescent="0.25">
      <c r="A10698" t="s">
        <v>0</v>
      </c>
      <c r="B10698" t="s">
        <v>13981</v>
      </c>
      <c r="C10698" t="s">
        <v>49</v>
      </c>
      <c r="D10698" t="s">
        <v>3956</v>
      </c>
      <c r="E10698" t="s">
        <v>34</v>
      </c>
      <c r="F10698" t="b">
        <v>0</v>
      </c>
      <c r="G10698" t="s">
        <v>41</v>
      </c>
      <c r="H10698" s="4">
        <v>45803.958553240736</v>
      </c>
      <c r="I10698" t="b">
        <v>1</v>
      </c>
      <c r="J10698" t="b">
        <v>0</v>
      </c>
      <c r="K10698" t="s">
        <v>24</v>
      </c>
      <c r="L10698" t="s">
        <v>36</v>
      </c>
      <c r="N10698">
        <v>56.270004272460938</v>
      </c>
      <c r="O10698" t="s">
        <v>2417</v>
      </c>
    </row>
    <row r="10699" spans="1:16" x14ac:dyDescent="0.25">
      <c r="A10699" t="s">
        <v>139</v>
      </c>
      <c r="B10699" t="s">
        <v>13982</v>
      </c>
      <c r="C10699" t="s">
        <v>1390</v>
      </c>
      <c r="D10699" t="s">
        <v>13379</v>
      </c>
      <c r="E10699" t="s">
        <v>20</v>
      </c>
      <c r="F10699" t="b">
        <v>0</v>
      </c>
      <c r="G10699" t="s">
        <v>1391</v>
      </c>
      <c r="H10699" s="4">
        <v>45804.025266203702</v>
      </c>
      <c r="I10699" t="b">
        <v>1</v>
      </c>
      <c r="J10699" t="b">
        <v>0</v>
      </c>
      <c r="K10699" t="s">
        <v>1391</v>
      </c>
      <c r="L10699" t="s">
        <v>22</v>
      </c>
      <c r="M10699">
        <v>86250</v>
      </c>
      <c r="O10699" t="s">
        <v>13983</v>
      </c>
      <c r="P10699" t="s">
        <v>204</v>
      </c>
    </row>
    <row r="10700" spans="1:16" x14ac:dyDescent="0.25">
      <c r="A10700" t="s">
        <v>0</v>
      </c>
      <c r="B10700" t="s">
        <v>1098</v>
      </c>
      <c r="C10700" t="s">
        <v>82</v>
      </c>
      <c r="D10700" t="s">
        <v>2208</v>
      </c>
      <c r="E10700" t="s">
        <v>20</v>
      </c>
      <c r="F10700" t="b">
        <v>0</v>
      </c>
      <c r="G10700" t="s">
        <v>27</v>
      </c>
      <c r="H10700" s="4">
        <v>45804.250092592592</v>
      </c>
      <c r="I10700" t="b">
        <v>1</v>
      </c>
      <c r="J10700" t="b">
        <v>1</v>
      </c>
      <c r="K10700" t="s">
        <v>24</v>
      </c>
      <c r="L10700" t="s">
        <v>22</v>
      </c>
      <c r="M10700">
        <v>142500</v>
      </c>
      <c r="O10700" t="s">
        <v>13654</v>
      </c>
      <c r="P10700" t="s">
        <v>13655</v>
      </c>
    </row>
    <row r="10701" spans="1:16" x14ac:dyDescent="0.25">
      <c r="A10701" t="s">
        <v>0</v>
      </c>
      <c r="B10701" t="s">
        <v>13984</v>
      </c>
      <c r="C10701" t="s">
        <v>13985</v>
      </c>
      <c r="D10701" t="s">
        <v>13540</v>
      </c>
      <c r="E10701" t="s">
        <v>20</v>
      </c>
      <c r="F10701" t="b">
        <v>0</v>
      </c>
      <c r="G10701" t="s">
        <v>27</v>
      </c>
      <c r="H10701" s="4">
        <v>45804.250092592592</v>
      </c>
      <c r="I10701" t="b">
        <v>0</v>
      </c>
      <c r="J10701" t="b">
        <v>1</v>
      </c>
      <c r="K10701" t="s">
        <v>24</v>
      </c>
      <c r="L10701" t="s">
        <v>22</v>
      </c>
      <c r="M10701">
        <v>70000</v>
      </c>
      <c r="O10701" t="s">
        <v>13986</v>
      </c>
      <c r="P10701" t="s">
        <v>252</v>
      </c>
    </row>
    <row r="10702" spans="1:16" x14ac:dyDescent="0.25">
      <c r="A10702" t="s">
        <v>25</v>
      </c>
      <c r="B10702" t="s">
        <v>7420</v>
      </c>
      <c r="C10702" t="s">
        <v>1060</v>
      </c>
      <c r="D10702" t="s">
        <v>4102</v>
      </c>
      <c r="E10702" t="s">
        <v>20</v>
      </c>
      <c r="F10702" t="b">
        <v>0</v>
      </c>
      <c r="G10702" t="s">
        <v>41</v>
      </c>
      <c r="H10702" s="4">
        <v>45804.250254629631</v>
      </c>
      <c r="I10702" t="b">
        <v>0</v>
      </c>
      <c r="J10702" t="b">
        <v>0</v>
      </c>
      <c r="K10702" t="s">
        <v>24</v>
      </c>
      <c r="L10702" t="s">
        <v>22</v>
      </c>
      <c r="M10702">
        <v>123627</v>
      </c>
      <c r="O10702" t="s">
        <v>43</v>
      </c>
      <c r="P10702" t="s">
        <v>7421</v>
      </c>
    </row>
    <row r="10703" spans="1:16" x14ac:dyDescent="0.25">
      <c r="A10703" t="s">
        <v>0</v>
      </c>
      <c r="B10703" t="s">
        <v>257</v>
      </c>
      <c r="C10703" t="s">
        <v>3882</v>
      </c>
      <c r="D10703" t="s">
        <v>3828</v>
      </c>
      <c r="E10703" t="s">
        <v>20</v>
      </c>
      <c r="F10703" t="b">
        <v>0</v>
      </c>
      <c r="G10703" t="s">
        <v>41</v>
      </c>
      <c r="H10703" s="4">
        <v>45804.250254629631</v>
      </c>
      <c r="I10703" t="b">
        <v>0</v>
      </c>
      <c r="J10703" t="b">
        <v>0</v>
      </c>
      <c r="K10703" t="s">
        <v>24</v>
      </c>
      <c r="L10703" t="s">
        <v>22</v>
      </c>
      <c r="M10703">
        <v>67000</v>
      </c>
      <c r="O10703" t="s">
        <v>13987</v>
      </c>
      <c r="P10703" t="s">
        <v>13988</v>
      </c>
    </row>
    <row r="10704" spans="1:16" x14ac:dyDescent="0.25">
      <c r="A10704" t="s">
        <v>1</v>
      </c>
      <c r="B10704" t="s">
        <v>13989</v>
      </c>
      <c r="C10704" t="s">
        <v>82</v>
      </c>
      <c r="D10704" t="s">
        <v>4108</v>
      </c>
      <c r="E10704" t="s">
        <v>20</v>
      </c>
      <c r="F10704" t="b">
        <v>0</v>
      </c>
      <c r="G10704" t="s">
        <v>27</v>
      </c>
      <c r="H10704" s="4">
        <v>45804.25068287037</v>
      </c>
      <c r="I10704" t="b">
        <v>0</v>
      </c>
      <c r="J10704" t="b">
        <v>0</v>
      </c>
      <c r="K10704" t="s">
        <v>24</v>
      </c>
      <c r="L10704" t="s">
        <v>22</v>
      </c>
      <c r="M10704">
        <v>171000</v>
      </c>
      <c r="O10704" t="s">
        <v>13990</v>
      </c>
      <c r="P10704" t="s">
        <v>302</v>
      </c>
    </row>
    <row r="10705" spans="1:16" x14ac:dyDescent="0.25">
      <c r="A10705" t="s">
        <v>1</v>
      </c>
      <c r="B10705" t="s">
        <v>13991</v>
      </c>
      <c r="C10705" t="s">
        <v>13992</v>
      </c>
      <c r="D10705" t="s">
        <v>5914</v>
      </c>
      <c r="E10705" t="s">
        <v>20</v>
      </c>
      <c r="F10705" t="b">
        <v>0</v>
      </c>
      <c r="G10705" t="s">
        <v>27</v>
      </c>
      <c r="H10705" s="4">
        <v>45804.250972222217</v>
      </c>
      <c r="I10705" t="b">
        <v>0</v>
      </c>
      <c r="J10705" t="b">
        <v>1</v>
      </c>
      <c r="K10705" t="s">
        <v>24</v>
      </c>
      <c r="L10705" t="s">
        <v>22</v>
      </c>
      <c r="M10705">
        <v>208500</v>
      </c>
      <c r="O10705" t="s">
        <v>59</v>
      </c>
      <c r="P10705" t="s">
        <v>2101</v>
      </c>
    </row>
    <row r="10706" spans="1:16" x14ac:dyDescent="0.25">
      <c r="A10706" t="s">
        <v>1</v>
      </c>
      <c r="B10706" t="s">
        <v>1</v>
      </c>
      <c r="C10706" t="s">
        <v>3238</v>
      </c>
      <c r="D10706" t="s">
        <v>3828</v>
      </c>
      <c r="E10706" t="s">
        <v>20</v>
      </c>
      <c r="F10706" t="b">
        <v>0</v>
      </c>
      <c r="G10706" t="s">
        <v>41</v>
      </c>
      <c r="H10706" s="4">
        <v>45804.251111111109</v>
      </c>
      <c r="I10706" t="b">
        <v>0</v>
      </c>
      <c r="J10706" t="b">
        <v>0</v>
      </c>
      <c r="K10706" t="s">
        <v>24</v>
      </c>
      <c r="L10706" t="s">
        <v>22</v>
      </c>
      <c r="M10706">
        <v>130000</v>
      </c>
      <c r="O10706" t="s">
        <v>4328</v>
      </c>
      <c r="P10706" t="s">
        <v>12427</v>
      </c>
    </row>
    <row r="10707" spans="1:16" x14ac:dyDescent="0.25">
      <c r="A10707" t="s">
        <v>0</v>
      </c>
      <c r="B10707" t="s">
        <v>2760</v>
      </c>
      <c r="C10707" t="s">
        <v>1247</v>
      </c>
      <c r="D10707" t="s">
        <v>4204</v>
      </c>
      <c r="E10707" t="s">
        <v>20</v>
      </c>
      <c r="F10707" t="b">
        <v>0</v>
      </c>
      <c r="G10707" t="s">
        <v>1247</v>
      </c>
      <c r="H10707" s="4">
        <v>45804.279479166667</v>
      </c>
      <c r="I10707" t="b">
        <v>1</v>
      </c>
      <c r="J10707" t="b">
        <v>0</v>
      </c>
      <c r="K10707" t="s">
        <v>1247</v>
      </c>
      <c r="L10707" t="s">
        <v>22</v>
      </c>
      <c r="M10707">
        <v>66500</v>
      </c>
      <c r="O10707" t="s">
        <v>13993</v>
      </c>
      <c r="P10707" t="s">
        <v>13994</v>
      </c>
    </row>
    <row r="10708" spans="1:16" x14ac:dyDescent="0.25">
      <c r="A10708" t="s">
        <v>0</v>
      </c>
      <c r="B10708" t="s">
        <v>13995</v>
      </c>
      <c r="C10708" t="s">
        <v>376</v>
      </c>
      <c r="D10708" t="s">
        <v>3383</v>
      </c>
      <c r="E10708" t="s">
        <v>20</v>
      </c>
      <c r="F10708" t="b">
        <v>0</v>
      </c>
      <c r="G10708" t="s">
        <v>23</v>
      </c>
      <c r="H10708" s="4">
        <v>45804.288275462961</v>
      </c>
      <c r="I10708" t="b">
        <v>1</v>
      </c>
      <c r="J10708" t="b">
        <v>1</v>
      </c>
      <c r="K10708" t="s">
        <v>24</v>
      </c>
      <c r="L10708" t="s">
        <v>22</v>
      </c>
      <c r="M10708">
        <v>45870</v>
      </c>
      <c r="O10708" t="s">
        <v>398</v>
      </c>
      <c r="P10708" t="s">
        <v>3201</v>
      </c>
    </row>
    <row r="10709" spans="1:16" x14ac:dyDescent="0.25">
      <c r="A10709" t="s">
        <v>0</v>
      </c>
      <c r="B10709" t="s">
        <v>13792</v>
      </c>
      <c r="C10709" t="s">
        <v>1420</v>
      </c>
      <c r="D10709" t="s">
        <v>2208</v>
      </c>
      <c r="E10709" t="s">
        <v>20</v>
      </c>
      <c r="F10709" t="b">
        <v>0</v>
      </c>
      <c r="G10709" t="s">
        <v>1420</v>
      </c>
      <c r="H10709" s="4">
        <v>45804.312430555547</v>
      </c>
      <c r="I10709" t="b">
        <v>0</v>
      </c>
      <c r="J10709" t="b">
        <v>0</v>
      </c>
      <c r="K10709" t="s">
        <v>1420</v>
      </c>
      <c r="L10709" t="s">
        <v>22</v>
      </c>
      <c r="M10709">
        <v>55000</v>
      </c>
      <c r="O10709" t="s">
        <v>4069</v>
      </c>
      <c r="P10709" t="s">
        <v>914</v>
      </c>
    </row>
    <row r="10710" spans="1:16" x14ac:dyDescent="0.25">
      <c r="A10710" t="s">
        <v>40</v>
      </c>
      <c r="B10710" t="s">
        <v>13996</v>
      </c>
      <c r="C10710" t="s">
        <v>693</v>
      </c>
      <c r="D10710" t="s">
        <v>13997</v>
      </c>
      <c r="E10710" t="s">
        <v>20</v>
      </c>
      <c r="F10710" t="b">
        <v>0</v>
      </c>
      <c r="G10710" t="s">
        <v>27</v>
      </c>
      <c r="H10710" s="4">
        <v>45804.33489583333</v>
      </c>
      <c r="I10710" t="b">
        <v>0</v>
      </c>
      <c r="J10710" t="b">
        <v>1</v>
      </c>
      <c r="K10710" t="s">
        <v>24</v>
      </c>
      <c r="L10710" t="s">
        <v>22</v>
      </c>
      <c r="M10710">
        <v>191500</v>
      </c>
      <c r="O10710" t="s">
        <v>2751</v>
      </c>
      <c r="P10710" t="s">
        <v>13998</v>
      </c>
    </row>
    <row r="10711" spans="1:16" x14ac:dyDescent="0.25">
      <c r="A10711" t="s">
        <v>89</v>
      </c>
      <c r="B10711" t="s">
        <v>13999</v>
      </c>
      <c r="C10711" t="s">
        <v>151</v>
      </c>
      <c r="D10711" t="s">
        <v>3972</v>
      </c>
      <c r="E10711" t="s">
        <v>20</v>
      </c>
      <c r="F10711" t="b">
        <v>0</v>
      </c>
      <c r="G10711" t="s">
        <v>30</v>
      </c>
      <c r="H10711" s="4">
        <v>45804.375891203701</v>
      </c>
      <c r="I10711" t="b">
        <v>0</v>
      </c>
      <c r="J10711" t="b">
        <v>1</v>
      </c>
      <c r="K10711" t="s">
        <v>24</v>
      </c>
      <c r="L10711" t="s">
        <v>22</v>
      </c>
      <c r="M10711">
        <v>180595</v>
      </c>
      <c r="O10711" t="s">
        <v>299</v>
      </c>
      <c r="P10711" t="s">
        <v>3273</v>
      </c>
    </row>
    <row r="10712" spans="1:16" x14ac:dyDescent="0.25">
      <c r="A10712" t="s">
        <v>2</v>
      </c>
      <c r="B10712" t="s">
        <v>14000</v>
      </c>
      <c r="C10712" t="s">
        <v>693</v>
      </c>
      <c r="D10712" t="s">
        <v>13461</v>
      </c>
      <c r="E10712" t="s">
        <v>20</v>
      </c>
      <c r="F10712" t="b">
        <v>0</v>
      </c>
      <c r="G10712" t="s">
        <v>41</v>
      </c>
      <c r="H10712" s="4">
        <v>45804.418506944443</v>
      </c>
      <c r="I10712" t="b">
        <v>0</v>
      </c>
      <c r="J10712" t="b">
        <v>1</v>
      </c>
      <c r="K10712" t="s">
        <v>24</v>
      </c>
      <c r="L10712" t="s">
        <v>22</v>
      </c>
      <c r="M10712">
        <v>127550</v>
      </c>
      <c r="O10712" t="s">
        <v>1362</v>
      </c>
      <c r="P10712" t="s">
        <v>14001</v>
      </c>
    </row>
    <row r="10713" spans="1:16" x14ac:dyDescent="0.25">
      <c r="A10713" t="s">
        <v>0</v>
      </c>
      <c r="B10713" t="s">
        <v>14002</v>
      </c>
      <c r="C10713" t="s">
        <v>2512</v>
      </c>
      <c r="D10713" t="s">
        <v>3956</v>
      </c>
      <c r="E10713" t="s">
        <v>34</v>
      </c>
      <c r="F10713" t="b">
        <v>0</v>
      </c>
      <c r="G10713" t="s">
        <v>23</v>
      </c>
      <c r="H10713" s="4">
        <v>45804.454942129632</v>
      </c>
      <c r="I10713" t="b">
        <v>1</v>
      </c>
      <c r="J10713" t="b">
        <v>1</v>
      </c>
      <c r="K10713" t="s">
        <v>24</v>
      </c>
      <c r="L10713" t="s">
        <v>36</v>
      </c>
      <c r="N10713">
        <v>22.694999694824219</v>
      </c>
      <c r="O10713" t="s">
        <v>3243</v>
      </c>
      <c r="P10713" t="s">
        <v>3890</v>
      </c>
    </row>
    <row r="10714" spans="1:16" x14ac:dyDescent="0.25">
      <c r="A10714" t="s">
        <v>2</v>
      </c>
      <c r="B10714" t="s">
        <v>553</v>
      </c>
      <c r="C10714" t="s">
        <v>82</v>
      </c>
      <c r="D10714" t="s">
        <v>3972</v>
      </c>
      <c r="E10714" t="s">
        <v>20</v>
      </c>
      <c r="F10714" t="b">
        <v>0</v>
      </c>
      <c r="G10714" t="s">
        <v>41</v>
      </c>
      <c r="H10714" s="4">
        <v>45804.460370370369</v>
      </c>
      <c r="I10714" t="b">
        <v>0</v>
      </c>
      <c r="J10714" t="b">
        <v>1</v>
      </c>
      <c r="K10714" t="s">
        <v>24</v>
      </c>
      <c r="L10714" t="s">
        <v>22</v>
      </c>
      <c r="M10714">
        <v>207500</v>
      </c>
      <c r="O10714" t="s">
        <v>341</v>
      </c>
      <c r="P10714" t="s">
        <v>566</v>
      </c>
    </row>
    <row r="10715" spans="1:16" x14ac:dyDescent="0.25">
      <c r="A10715" t="s">
        <v>2</v>
      </c>
      <c r="B10715" t="s">
        <v>11995</v>
      </c>
      <c r="C10715" t="s">
        <v>693</v>
      </c>
      <c r="D10715" t="s">
        <v>3600</v>
      </c>
      <c r="E10715" t="s">
        <v>51</v>
      </c>
      <c r="F10715" t="b">
        <v>0</v>
      </c>
      <c r="G10715" t="s">
        <v>27</v>
      </c>
      <c r="H10715" s="4">
        <v>45804.543229166673</v>
      </c>
      <c r="I10715" t="b">
        <v>1</v>
      </c>
      <c r="J10715" t="b">
        <v>0</v>
      </c>
      <c r="K10715" t="s">
        <v>24</v>
      </c>
      <c r="L10715" t="s">
        <v>36</v>
      </c>
      <c r="N10715">
        <v>40</v>
      </c>
      <c r="O10715" t="s">
        <v>11996</v>
      </c>
      <c r="P10715" t="s">
        <v>11997</v>
      </c>
    </row>
    <row r="10716" spans="1:16" x14ac:dyDescent="0.25">
      <c r="A10716" t="s">
        <v>2</v>
      </c>
      <c r="B10716" t="s">
        <v>14003</v>
      </c>
      <c r="C10716" t="s">
        <v>14004</v>
      </c>
      <c r="D10716" t="s">
        <v>3972</v>
      </c>
      <c r="E10716" t="s">
        <v>20</v>
      </c>
      <c r="F10716" t="b">
        <v>0</v>
      </c>
      <c r="G10716" t="s">
        <v>27</v>
      </c>
      <c r="H10716" s="4">
        <v>45804.543333333328</v>
      </c>
      <c r="I10716" t="b">
        <v>0</v>
      </c>
      <c r="J10716" t="b">
        <v>1</v>
      </c>
      <c r="K10716" t="s">
        <v>24</v>
      </c>
      <c r="L10716" t="s">
        <v>22</v>
      </c>
      <c r="M10716">
        <v>101900</v>
      </c>
      <c r="O10716" t="s">
        <v>12993</v>
      </c>
      <c r="P10716" t="s">
        <v>14005</v>
      </c>
    </row>
    <row r="10717" spans="1:16" x14ac:dyDescent="0.25">
      <c r="A10717" t="s">
        <v>2</v>
      </c>
      <c r="B10717" t="s">
        <v>14006</v>
      </c>
      <c r="C10717" t="s">
        <v>39</v>
      </c>
      <c r="D10717" t="s">
        <v>3972</v>
      </c>
      <c r="E10717" t="s">
        <v>20</v>
      </c>
      <c r="F10717" t="b">
        <v>1</v>
      </c>
      <c r="G10717" t="s">
        <v>27</v>
      </c>
      <c r="H10717" s="4">
        <v>45804.543333333328</v>
      </c>
      <c r="I10717" t="b">
        <v>0</v>
      </c>
      <c r="J10717" t="b">
        <v>1</v>
      </c>
      <c r="K10717" t="s">
        <v>24</v>
      </c>
      <c r="L10717" t="s">
        <v>22</v>
      </c>
      <c r="M10717">
        <v>126000</v>
      </c>
      <c r="O10717" t="s">
        <v>14007</v>
      </c>
      <c r="P10717" t="s">
        <v>14008</v>
      </c>
    </row>
    <row r="10718" spans="1:16" x14ac:dyDescent="0.25">
      <c r="A10718" t="s">
        <v>40</v>
      </c>
      <c r="B10718" t="s">
        <v>14009</v>
      </c>
      <c r="C10718" t="s">
        <v>12742</v>
      </c>
      <c r="D10718" t="s">
        <v>5780</v>
      </c>
      <c r="E10718" t="s">
        <v>20</v>
      </c>
      <c r="F10718" t="b">
        <v>0</v>
      </c>
      <c r="G10718" t="s">
        <v>41</v>
      </c>
      <c r="H10718" s="4">
        <v>45804.543587962973</v>
      </c>
      <c r="I10718" t="b">
        <v>0</v>
      </c>
      <c r="J10718" t="b">
        <v>1</v>
      </c>
      <c r="K10718" t="s">
        <v>24</v>
      </c>
      <c r="L10718" t="s">
        <v>22</v>
      </c>
      <c r="M10718">
        <v>170000</v>
      </c>
      <c r="O10718" t="s">
        <v>59</v>
      </c>
      <c r="P10718" t="s">
        <v>13369</v>
      </c>
    </row>
    <row r="10719" spans="1:16" x14ac:dyDescent="0.25">
      <c r="A10719" t="s">
        <v>2</v>
      </c>
      <c r="B10719" t="s">
        <v>132</v>
      </c>
      <c r="C10719" t="s">
        <v>825</v>
      </c>
      <c r="D10719" t="s">
        <v>3972</v>
      </c>
      <c r="E10719" t="s">
        <v>20</v>
      </c>
      <c r="F10719" t="b">
        <v>0</v>
      </c>
      <c r="G10719" t="s">
        <v>23</v>
      </c>
      <c r="H10719" s="4">
        <v>45804.580196759263</v>
      </c>
      <c r="I10719" t="b">
        <v>0</v>
      </c>
      <c r="J10719" t="b">
        <v>0</v>
      </c>
      <c r="K10719" t="s">
        <v>24</v>
      </c>
      <c r="L10719" t="s">
        <v>22</v>
      </c>
      <c r="M10719">
        <v>120000</v>
      </c>
      <c r="O10719" t="s">
        <v>482</v>
      </c>
      <c r="P10719" t="s">
        <v>14010</v>
      </c>
    </row>
    <row r="10720" spans="1:16" x14ac:dyDescent="0.25">
      <c r="A10720" t="s">
        <v>0</v>
      </c>
      <c r="B10720" t="s">
        <v>433</v>
      </c>
      <c r="C10720" t="s">
        <v>192</v>
      </c>
      <c r="D10720" t="s">
        <v>3828</v>
      </c>
      <c r="E10720" t="s">
        <v>20</v>
      </c>
      <c r="F10720" t="b">
        <v>0</v>
      </c>
      <c r="G10720" t="s">
        <v>52</v>
      </c>
      <c r="H10720" s="4">
        <v>45804.584282407413</v>
      </c>
      <c r="I10720" t="b">
        <v>0</v>
      </c>
      <c r="J10720" t="b">
        <v>0</v>
      </c>
      <c r="K10720" t="s">
        <v>24</v>
      </c>
      <c r="L10720" t="s">
        <v>22</v>
      </c>
      <c r="M10720">
        <v>69754</v>
      </c>
      <c r="O10720" t="s">
        <v>14011</v>
      </c>
      <c r="P10720" t="s">
        <v>119</v>
      </c>
    </row>
    <row r="10721" spans="1:16" x14ac:dyDescent="0.25">
      <c r="A10721" t="s">
        <v>2</v>
      </c>
      <c r="B10721" t="s">
        <v>14012</v>
      </c>
      <c r="C10721" t="s">
        <v>73</v>
      </c>
      <c r="D10721" t="s">
        <v>3600</v>
      </c>
      <c r="E10721" t="s">
        <v>51</v>
      </c>
      <c r="F10721" t="b">
        <v>0</v>
      </c>
      <c r="G10721" t="s">
        <v>27</v>
      </c>
      <c r="H10721" s="4">
        <v>45804.584814814807</v>
      </c>
      <c r="I10721" t="b">
        <v>1</v>
      </c>
      <c r="J10721" t="b">
        <v>1</v>
      </c>
      <c r="K10721" t="s">
        <v>24</v>
      </c>
      <c r="L10721" t="s">
        <v>36</v>
      </c>
      <c r="N10721">
        <v>72.5</v>
      </c>
      <c r="O10721" t="s">
        <v>339</v>
      </c>
      <c r="P10721" t="s">
        <v>14013</v>
      </c>
    </row>
    <row r="10722" spans="1:16" x14ac:dyDescent="0.25">
      <c r="A10722" t="s">
        <v>2</v>
      </c>
      <c r="B10722" t="s">
        <v>14014</v>
      </c>
      <c r="C10722" t="s">
        <v>622</v>
      </c>
      <c r="D10722" t="s">
        <v>3600</v>
      </c>
      <c r="E10722" t="s">
        <v>51</v>
      </c>
      <c r="F10722" t="b">
        <v>0</v>
      </c>
      <c r="G10722" t="s">
        <v>27</v>
      </c>
      <c r="H10722" s="4">
        <v>45804.584814814807</v>
      </c>
      <c r="I10722" t="b">
        <v>1</v>
      </c>
      <c r="J10722" t="b">
        <v>0</v>
      </c>
      <c r="K10722" t="s">
        <v>24</v>
      </c>
      <c r="L10722" t="s">
        <v>36</v>
      </c>
      <c r="N10722">
        <v>62.5</v>
      </c>
      <c r="O10722" t="s">
        <v>3767</v>
      </c>
      <c r="P10722" t="s">
        <v>14015</v>
      </c>
    </row>
    <row r="10723" spans="1:16" x14ac:dyDescent="0.25">
      <c r="A10723" t="s">
        <v>2</v>
      </c>
      <c r="B10723" t="s">
        <v>14016</v>
      </c>
      <c r="C10723" t="s">
        <v>670</v>
      </c>
      <c r="D10723" t="s">
        <v>3600</v>
      </c>
      <c r="E10723" t="s">
        <v>51</v>
      </c>
      <c r="F10723" t="b">
        <v>0</v>
      </c>
      <c r="G10723" t="s">
        <v>27</v>
      </c>
      <c r="H10723" s="4">
        <v>45804.584861111107</v>
      </c>
      <c r="I10723" t="b">
        <v>1</v>
      </c>
      <c r="J10723" t="b">
        <v>0</v>
      </c>
      <c r="K10723" t="s">
        <v>24</v>
      </c>
      <c r="L10723" t="s">
        <v>36</v>
      </c>
      <c r="N10723">
        <v>59</v>
      </c>
      <c r="O10723" t="s">
        <v>3767</v>
      </c>
      <c r="P10723" t="s">
        <v>14017</v>
      </c>
    </row>
    <row r="10724" spans="1:16" x14ac:dyDescent="0.25">
      <c r="A10724" t="s">
        <v>40</v>
      </c>
      <c r="B10724" t="s">
        <v>14018</v>
      </c>
      <c r="C10724" t="s">
        <v>8771</v>
      </c>
      <c r="D10724" t="s">
        <v>3956</v>
      </c>
      <c r="E10724" t="s">
        <v>20</v>
      </c>
      <c r="F10724" t="b">
        <v>0</v>
      </c>
      <c r="G10724" t="s">
        <v>27</v>
      </c>
      <c r="H10724" s="4">
        <v>45804.584861111107</v>
      </c>
      <c r="I10724" t="b">
        <v>0</v>
      </c>
      <c r="J10724" t="b">
        <v>0</v>
      </c>
      <c r="K10724" t="s">
        <v>24</v>
      </c>
      <c r="L10724" t="s">
        <v>36</v>
      </c>
      <c r="N10724">
        <v>45.745002746582031</v>
      </c>
      <c r="O10724" t="s">
        <v>3264</v>
      </c>
      <c r="P10724" t="s">
        <v>14019</v>
      </c>
    </row>
    <row r="10725" spans="1:16" x14ac:dyDescent="0.25">
      <c r="A10725" t="s">
        <v>2</v>
      </c>
      <c r="B10725" t="s">
        <v>14020</v>
      </c>
      <c r="C10725" t="s">
        <v>11598</v>
      </c>
      <c r="D10725" t="s">
        <v>3600</v>
      </c>
      <c r="E10725" t="s">
        <v>20</v>
      </c>
      <c r="F10725" t="b">
        <v>0</v>
      </c>
      <c r="G10725" t="s">
        <v>27</v>
      </c>
      <c r="H10725" s="4">
        <v>45804.584907407407</v>
      </c>
      <c r="I10725" t="b">
        <v>0</v>
      </c>
      <c r="J10725" t="b">
        <v>0</v>
      </c>
      <c r="K10725" t="s">
        <v>24</v>
      </c>
      <c r="L10725" t="s">
        <v>22</v>
      </c>
      <c r="M10725">
        <v>122500</v>
      </c>
      <c r="O10725" t="s">
        <v>14021</v>
      </c>
      <c r="P10725" t="s">
        <v>11151</v>
      </c>
    </row>
    <row r="10726" spans="1:16" x14ac:dyDescent="0.25">
      <c r="A10726" t="s">
        <v>89</v>
      </c>
      <c r="B10726" t="s">
        <v>2377</v>
      </c>
      <c r="C10726" t="s">
        <v>5492</v>
      </c>
      <c r="D10726" t="s">
        <v>3972</v>
      </c>
      <c r="E10726" t="s">
        <v>20</v>
      </c>
      <c r="F10726" t="b">
        <v>0</v>
      </c>
      <c r="G10726" t="s">
        <v>27</v>
      </c>
      <c r="H10726" s="4">
        <v>45804.584907407407</v>
      </c>
      <c r="I10726" t="b">
        <v>1</v>
      </c>
      <c r="J10726" t="b">
        <v>0</v>
      </c>
      <c r="K10726" t="s">
        <v>24</v>
      </c>
      <c r="L10726" t="s">
        <v>22</v>
      </c>
      <c r="M10726">
        <v>85000</v>
      </c>
      <c r="O10726" t="s">
        <v>74</v>
      </c>
      <c r="P10726" t="s">
        <v>14022</v>
      </c>
    </row>
    <row r="10727" spans="1:16" x14ac:dyDescent="0.25">
      <c r="A10727" t="s">
        <v>2</v>
      </c>
      <c r="B10727" t="s">
        <v>14023</v>
      </c>
      <c r="C10727" t="s">
        <v>1910</v>
      </c>
      <c r="D10727" t="s">
        <v>3828</v>
      </c>
      <c r="E10727" t="s">
        <v>51</v>
      </c>
      <c r="F10727" t="b">
        <v>0</v>
      </c>
      <c r="G10727" t="s">
        <v>41</v>
      </c>
      <c r="H10727" s="4">
        <v>45804.58525462963</v>
      </c>
      <c r="I10727" t="b">
        <v>0</v>
      </c>
      <c r="J10727" t="b">
        <v>0</v>
      </c>
      <c r="K10727" t="s">
        <v>24</v>
      </c>
      <c r="L10727" t="s">
        <v>36</v>
      </c>
      <c r="N10727">
        <v>109</v>
      </c>
      <c r="O10727" t="s">
        <v>14024</v>
      </c>
      <c r="P10727" t="s">
        <v>14025</v>
      </c>
    </row>
    <row r="10728" spans="1:16" x14ac:dyDescent="0.25">
      <c r="A10728" t="s">
        <v>40</v>
      </c>
      <c r="B10728" t="s">
        <v>14026</v>
      </c>
      <c r="C10728" t="s">
        <v>82</v>
      </c>
      <c r="D10728" t="s">
        <v>3600</v>
      </c>
      <c r="E10728" t="s">
        <v>20</v>
      </c>
      <c r="F10728" t="b">
        <v>0</v>
      </c>
      <c r="G10728" t="s">
        <v>41</v>
      </c>
      <c r="H10728" s="4">
        <v>45804.585324074083</v>
      </c>
      <c r="I10728" t="b">
        <v>1</v>
      </c>
      <c r="J10728" t="b">
        <v>0</v>
      </c>
      <c r="K10728" t="s">
        <v>24</v>
      </c>
      <c r="L10728" t="s">
        <v>22</v>
      </c>
      <c r="M10728">
        <v>130000</v>
      </c>
      <c r="O10728" t="s">
        <v>4914</v>
      </c>
      <c r="P10728" t="s">
        <v>14027</v>
      </c>
    </row>
    <row r="10729" spans="1:16" x14ac:dyDescent="0.25">
      <c r="A10729" t="s">
        <v>89</v>
      </c>
      <c r="B10729" t="s">
        <v>14028</v>
      </c>
      <c r="C10729" t="s">
        <v>472</v>
      </c>
      <c r="D10729" t="s">
        <v>4034</v>
      </c>
      <c r="E10729" t="s">
        <v>51</v>
      </c>
      <c r="F10729" t="b">
        <v>0</v>
      </c>
      <c r="G10729" t="s">
        <v>473</v>
      </c>
      <c r="H10729" s="4">
        <v>45804.616932870369</v>
      </c>
      <c r="I10729" t="b">
        <v>1</v>
      </c>
      <c r="J10729" t="b">
        <v>0</v>
      </c>
      <c r="K10729" t="s">
        <v>473</v>
      </c>
      <c r="L10729" t="s">
        <v>22</v>
      </c>
      <c r="M10729">
        <v>90072.5</v>
      </c>
      <c r="O10729" t="s">
        <v>14029</v>
      </c>
      <c r="P10729" t="s">
        <v>14030</v>
      </c>
    </row>
    <row r="10730" spans="1:16" x14ac:dyDescent="0.25">
      <c r="A10730" t="s">
        <v>2</v>
      </c>
      <c r="B10730" t="s">
        <v>12857</v>
      </c>
      <c r="C10730" t="s">
        <v>955</v>
      </c>
      <c r="D10730" t="s">
        <v>483</v>
      </c>
      <c r="E10730" t="s">
        <v>20</v>
      </c>
      <c r="F10730" t="b">
        <v>0</v>
      </c>
      <c r="G10730" t="s">
        <v>27</v>
      </c>
      <c r="H10730" s="4">
        <v>45804.626469907409</v>
      </c>
      <c r="I10730" t="b">
        <v>0</v>
      </c>
      <c r="J10730" t="b">
        <v>1</v>
      </c>
      <c r="K10730" t="s">
        <v>24</v>
      </c>
      <c r="L10730" t="s">
        <v>22</v>
      </c>
      <c r="M10730">
        <v>65000</v>
      </c>
      <c r="O10730" t="s">
        <v>5371</v>
      </c>
      <c r="P10730" t="s">
        <v>1707</v>
      </c>
    </row>
    <row r="10731" spans="1:16" x14ac:dyDescent="0.25">
      <c r="A10731" t="s">
        <v>2</v>
      </c>
      <c r="B10731" t="s">
        <v>14031</v>
      </c>
      <c r="C10731" t="s">
        <v>39</v>
      </c>
      <c r="D10731" t="s">
        <v>3972</v>
      </c>
      <c r="E10731" t="s">
        <v>20</v>
      </c>
      <c r="F10731" t="b">
        <v>1</v>
      </c>
      <c r="G10731" t="s">
        <v>27</v>
      </c>
      <c r="H10731" s="4">
        <v>45804.626481481479</v>
      </c>
      <c r="I10731" t="b">
        <v>0</v>
      </c>
      <c r="J10731" t="b">
        <v>1</v>
      </c>
      <c r="K10731" t="s">
        <v>24</v>
      </c>
      <c r="L10731" t="s">
        <v>22</v>
      </c>
      <c r="M10731">
        <v>90000</v>
      </c>
      <c r="O10731" t="s">
        <v>3350</v>
      </c>
      <c r="P10731" t="s">
        <v>14032</v>
      </c>
    </row>
    <row r="10732" spans="1:16" x14ac:dyDescent="0.25">
      <c r="A10732" t="s">
        <v>2</v>
      </c>
      <c r="B10732" t="s">
        <v>129</v>
      </c>
      <c r="C10732" t="s">
        <v>2681</v>
      </c>
      <c r="D10732" t="s">
        <v>3828</v>
      </c>
      <c r="E10732" t="s">
        <v>20</v>
      </c>
      <c r="F10732" t="b">
        <v>0</v>
      </c>
      <c r="G10732" t="s">
        <v>27</v>
      </c>
      <c r="H10732" s="4">
        <v>45804.626481481479</v>
      </c>
      <c r="I10732" t="b">
        <v>0</v>
      </c>
      <c r="J10732" t="b">
        <v>0</v>
      </c>
      <c r="K10732" t="s">
        <v>24</v>
      </c>
      <c r="L10732" t="s">
        <v>22</v>
      </c>
      <c r="M10732">
        <v>112500</v>
      </c>
      <c r="O10732" t="s">
        <v>1422</v>
      </c>
      <c r="P10732" t="s">
        <v>2103</v>
      </c>
    </row>
    <row r="10733" spans="1:16" x14ac:dyDescent="0.25">
      <c r="A10733" t="s">
        <v>139</v>
      </c>
      <c r="B10733" t="s">
        <v>14033</v>
      </c>
      <c r="C10733" t="s">
        <v>801</v>
      </c>
      <c r="D10733" t="s">
        <v>3972</v>
      </c>
      <c r="E10733" t="s">
        <v>51</v>
      </c>
      <c r="F10733" t="b">
        <v>0</v>
      </c>
      <c r="G10733" t="s">
        <v>27</v>
      </c>
      <c r="H10733" s="4">
        <v>45804.626620370371</v>
      </c>
      <c r="I10733" t="b">
        <v>1</v>
      </c>
      <c r="J10733" t="b">
        <v>0</v>
      </c>
      <c r="K10733" t="s">
        <v>24</v>
      </c>
      <c r="L10733" t="s">
        <v>22</v>
      </c>
      <c r="M10733">
        <v>115000</v>
      </c>
      <c r="O10733" t="s">
        <v>1434</v>
      </c>
      <c r="P10733" t="s">
        <v>14034</v>
      </c>
    </row>
    <row r="10734" spans="1:16" x14ac:dyDescent="0.25">
      <c r="A10734" t="s">
        <v>2</v>
      </c>
      <c r="B10734" t="s">
        <v>129</v>
      </c>
      <c r="C10734" t="s">
        <v>11560</v>
      </c>
      <c r="D10734" t="s">
        <v>3828</v>
      </c>
      <c r="E10734" t="s">
        <v>51</v>
      </c>
      <c r="F10734" t="b">
        <v>0</v>
      </c>
      <c r="G10734" t="s">
        <v>35</v>
      </c>
      <c r="H10734" s="4">
        <v>45804.627245370371</v>
      </c>
      <c r="I10734" t="b">
        <v>1</v>
      </c>
      <c r="J10734" t="b">
        <v>1</v>
      </c>
      <c r="K10734" t="s">
        <v>24</v>
      </c>
      <c r="L10734" t="s">
        <v>36</v>
      </c>
      <c r="N10734">
        <v>67</v>
      </c>
      <c r="O10734" t="s">
        <v>14035</v>
      </c>
      <c r="P10734" t="s">
        <v>14036</v>
      </c>
    </row>
    <row r="10735" spans="1:16" x14ac:dyDescent="0.25">
      <c r="A10735" t="s">
        <v>2</v>
      </c>
      <c r="B10735" t="s">
        <v>14037</v>
      </c>
      <c r="C10735" t="s">
        <v>790</v>
      </c>
      <c r="D10735" t="s">
        <v>3600</v>
      </c>
      <c r="E10735" t="s">
        <v>51</v>
      </c>
      <c r="F10735" t="b">
        <v>0</v>
      </c>
      <c r="G10735" t="s">
        <v>27</v>
      </c>
      <c r="H10735" s="4">
        <v>45804.668171296304</v>
      </c>
      <c r="I10735" t="b">
        <v>0</v>
      </c>
      <c r="J10735" t="b">
        <v>0</v>
      </c>
      <c r="K10735" t="s">
        <v>24</v>
      </c>
      <c r="L10735" t="s">
        <v>36</v>
      </c>
      <c r="N10735">
        <v>92.5</v>
      </c>
      <c r="O10735" t="s">
        <v>14038</v>
      </c>
      <c r="P10735" t="s">
        <v>14039</v>
      </c>
    </row>
    <row r="10736" spans="1:16" x14ac:dyDescent="0.25">
      <c r="A10736" t="s">
        <v>2</v>
      </c>
      <c r="B10736" t="s">
        <v>1027</v>
      </c>
      <c r="C10736" t="s">
        <v>14040</v>
      </c>
      <c r="D10736" t="s">
        <v>3972</v>
      </c>
      <c r="E10736" t="s">
        <v>20</v>
      </c>
      <c r="F10736" t="b">
        <v>0</v>
      </c>
      <c r="G10736" t="s">
        <v>41</v>
      </c>
      <c r="H10736" s="4">
        <v>45804.668703703697</v>
      </c>
      <c r="I10736" t="b">
        <v>1</v>
      </c>
      <c r="J10736" t="b">
        <v>0</v>
      </c>
      <c r="K10736" t="s">
        <v>24</v>
      </c>
      <c r="L10736" t="s">
        <v>22</v>
      </c>
      <c r="M10736">
        <v>132500</v>
      </c>
      <c r="O10736" t="s">
        <v>131</v>
      </c>
      <c r="P10736" t="s">
        <v>14041</v>
      </c>
    </row>
    <row r="10737" spans="1:16" x14ac:dyDescent="0.25">
      <c r="A10737" t="s">
        <v>0</v>
      </c>
      <c r="B10737" t="s">
        <v>14042</v>
      </c>
      <c r="C10737" t="s">
        <v>87</v>
      </c>
      <c r="D10737" t="s">
        <v>4089</v>
      </c>
      <c r="E10737" t="s">
        <v>20</v>
      </c>
      <c r="F10737" t="b">
        <v>0</v>
      </c>
      <c r="G10737" t="s">
        <v>30</v>
      </c>
      <c r="H10737" s="4">
        <v>45804.709224537037</v>
      </c>
      <c r="I10737" t="b">
        <v>0</v>
      </c>
      <c r="J10737" t="b">
        <v>1</v>
      </c>
      <c r="K10737" t="s">
        <v>24</v>
      </c>
      <c r="L10737" t="s">
        <v>22</v>
      </c>
      <c r="M10737">
        <v>80080</v>
      </c>
      <c r="O10737" t="s">
        <v>14043</v>
      </c>
      <c r="P10737" t="s">
        <v>1942</v>
      </c>
    </row>
    <row r="10738" spans="1:16" x14ac:dyDescent="0.25">
      <c r="A10738" t="s">
        <v>40</v>
      </c>
      <c r="B10738" t="s">
        <v>3505</v>
      </c>
      <c r="C10738" t="s">
        <v>322</v>
      </c>
      <c r="D10738" t="s">
        <v>3600</v>
      </c>
      <c r="E10738" t="s">
        <v>51</v>
      </c>
      <c r="F10738" t="b">
        <v>0</v>
      </c>
      <c r="G10738" t="s">
        <v>27</v>
      </c>
      <c r="H10738" s="4">
        <v>45804.709803240738</v>
      </c>
      <c r="I10738" t="b">
        <v>1</v>
      </c>
      <c r="J10738" t="b">
        <v>0</v>
      </c>
      <c r="K10738" t="s">
        <v>24</v>
      </c>
      <c r="L10738" t="s">
        <v>36</v>
      </c>
      <c r="N10738">
        <v>70</v>
      </c>
      <c r="O10738" t="s">
        <v>14044</v>
      </c>
    </row>
    <row r="10739" spans="1:16" x14ac:dyDescent="0.25">
      <c r="A10739" t="s">
        <v>40</v>
      </c>
      <c r="B10739" t="s">
        <v>40</v>
      </c>
      <c r="C10739" t="s">
        <v>245</v>
      </c>
      <c r="D10739" t="s">
        <v>3972</v>
      </c>
      <c r="E10739" t="s">
        <v>631</v>
      </c>
      <c r="F10739" t="b">
        <v>0</v>
      </c>
      <c r="G10739" t="s">
        <v>27</v>
      </c>
      <c r="H10739" s="4">
        <v>45804.710011574083</v>
      </c>
      <c r="I10739" t="b">
        <v>0</v>
      </c>
      <c r="J10739" t="b">
        <v>1</v>
      </c>
      <c r="K10739" t="s">
        <v>24</v>
      </c>
      <c r="L10739" t="s">
        <v>36</v>
      </c>
      <c r="N10739">
        <v>58.680000305175781</v>
      </c>
      <c r="O10739" t="s">
        <v>59</v>
      </c>
      <c r="P10739" t="s">
        <v>13501</v>
      </c>
    </row>
    <row r="10740" spans="1:16" x14ac:dyDescent="0.25">
      <c r="A10740" t="s">
        <v>2</v>
      </c>
      <c r="B10740" t="s">
        <v>129</v>
      </c>
      <c r="C10740" t="s">
        <v>12174</v>
      </c>
      <c r="D10740" t="s">
        <v>3972</v>
      </c>
      <c r="E10740" t="s">
        <v>20</v>
      </c>
      <c r="F10740" t="b">
        <v>0</v>
      </c>
      <c r="G10740" t="s">
        <v>35</v>
      </c>
      <c r="H10740" s="4">
        <v>45804.710648148153</v>
      </c>
      <c r="I10740" t="b">
        <v>0</v>
      </c>
      <c r="J10740" t="b">
        <v>0</v>
      </c>
      <c r="K10740" t="s">
        <v>24</v>
      </c>
      <c r="L10740" t="s">
        <v>22</v>
      </c>
      <c r="M10740">
        <v>112500</v>
      </c>
      <c r="O10740" t="s">
        <v>1422</v>
      </c>
      <c r="P10740" t="s">
        <v>2103</v>
      </c>
    </row>
    <row r="10741" spans="1:16" x14ac:dyDescent="0.25">
      <c r="A10741" t="s">
        <v>0</v>
      </c>
      <c r="B10741" t="s">
        <v>343</v>
      </c>
      <c r="C10741" t="s">
        <v>633</v>
      </c>
      <c r="D10741" t="s">
        <v>3828</v>
      </c>
      <c r="E10741" t="s">
        <v>20</v>
      </c>
      <c r="F10741" t="b">
        <v>0</v>
      </c>
      <c r="G10741" t="s">
        <v>27</v>
      </c>
      <c r="H10741" s="4">
        <v>45804.750127314823</v>
      </c>
      <c r="I10741" t="b">
        <v>1</v>
      </c>
      <c r="J10741" t="b">
        <v>1</v>
      </c>
      <c r="K10741" t="s">
        <v>24</v>
      </c>
      <c r="L10741" t="s">
        <v>22</v>
      </c>
      <c r="M10741">
        <v>84234</v>
      </c>
      <c r="O10741" t="s">
        <v>14045</v>
      </c>
    </row>
    <row r="10742" spans="1:16" x14ac:dyDescent="0.25">
      <c r="A10742" t="s">
        <v>139</v>
      </c>
      <c r="B10742" t="s">
        <v>14046</v>
      </c>
      <c r="C10742" t="s">
        <v>2399</v>
      </c>
      <c r="D10742" t="s">
        <v>2208</v>
      </c>
      <c r="E10742" t="s">
        <v>20</v>
      </c>
      <c r="F10742" t="b">
        <v>0</v>
      </c>
      <c r="G10742" t="s">
        <v>30</v>
      </c>
      <c r="H10742" s="4">
        <v>45804.750879629632</v>
      </c>
      <c r="I10742" t="b">
        <v>0</v>
      </c>
      <c r="J10742" t="b">
        <v>1</v>
      </c>
      <c r="K10742" t="s">
        <v>24</v>
      </c>
      <c r="L10742" t="s">
        <v>22</v>
      </c>
      <c r="M10742">
        <v>105000</v>
      </c>
      <c r="O10742" t="s">
        <v>14047</v>
      </c>
      <c r="P10742" t="s">
        <v>14048</v>
      </c>
    </row>
    <row r="10743" spans="1:16" x14ac:dyDescent="0.25">
      <c r="A10743" t="s">
        <v>2</v>
      </c>
      <c r="B10743" t="s">
        <v>14049</v>
      </c>
      <c r="C10743" t="s">
        <v>1038</v>
      </c>
      <c r="D10743" t="s">
        <v>3972</v>
      </c>
      <c r="E10743" t="s">
        <v>20</v>
      </c>
      <c r="F10743" t="b">
        <v>0</v>
      </c>
      <c r="G10743" t="s">
        <v>41</v>
      </c>
      <c r="H10743" s="4">
        <v>45804.751863425918</v>
      </c>
      <c r="I10743" t="b">
        <v>0</v>
      </c>
      <c r="J10743" t="b">
        <v>0</v>
      </c>
      <c r="K10743" t="s">
        <v>24</v>
      </c>
      <c r="L10743" t="s">
        <v>22</v>
      </c>
      <c r="M10743">
        <v>100000</v>
      </c>
      <c r="O10743" t="s">
        <v>14050</v>
      </c>
      <c r="P10743" t="s">
        <v>14051</v>
      </c>
    </row>
    <row r="10744" spans="1:16" x14ac:dyDescent="0.25">
      <c r="A10744" t="s">
        <v>28</v>
      </c>
      <c r="B10744" t="s">
        <v>13295</v>
      </c>
      <c r="C10744" t="s">
        <v>39</v>
      </c>
      <c r="D10744" t="s">
        <v>3972</v>
      </c>
      <c r="E10744" t="s">
        <v>20</v>
      </c>
      <c r="F10744" t="b">
        <v>1</v>
      </c>
      <c r="G10744" t="s">
        <v>625</v>
      </c>
      <c r="H10744" s="4">
        <v>45804.778715277767</v>
      </c>
      <c r="I10744" t="b">
        <v>0</v>
      </c>
      <c r="J10744" t="b">
        <v>0</v>
      </c>
      <c r="K10744" t="s">
        <v>625</v>
      </c>
      <c r="L10744" t="s">
        <v>36</v>
      </c>
      <c r="N10744">
        <v>50</v>
      </c>
      <c r="O10744" t="s">
        <v>7412</v>
      </c>
      <c r="P10744" t="s">
        <v>14052</v>
      </c>
    </row>
    <row r="10745" spans="1:16" x14ac:dyDescent="0.25">
      <c r="A10745" t="s">
        <v>0</v>
      </c>
      <c r="B10745" t="s">
        <v>14053</v>
      </c>
      <c r="C10745" t="s">
        <v>1270</v>
      </c>
      <c r="D10745" t="s">
        <v>3828</v>
      </c>
      <c r="E10745" t="s">
        <v>51</v>
      </c>
      <c r="F10745" t="b">
        <v>0</v>
      </c>
      <c r="G10745" t="s">
        <v>23</v>
      </c>
      <c r="H10745" s="4">
        <v>45804.788310185177</v>
      </c>
      <c r="I10745" t="b">
        <v>0</v>
      </c>
      <c r="J10745" t="b">
        <v>0</v>
      </c>
      <c r="K10745" t="s">
        <v>24</v>
      </c>
      <c r="L10745" t="s">
        <v>36</v>
      </c>
      <c r="N10745">
        <v>23.5</v>
      </c>
      <c r="O10745" t="s">
        <v>14054</v>
      </c>
      <c r="P10745" t="s">
        <v>1053</v>
      </c>
    </row>
    <row r="10746" spans="1:16" x14ac:dyDescent="0.25">
      <c r="A10746" t="s">
        <v>0</v>
      </c>
      <c r="B10746" t="s">
        <v>14055</v>
      </c>
      <c r="C10746" t="s">
        <v>167</v>
      </c>
      <c r="D10746" t="s">
        <v>3828</v>
      </c>
      <c r="E10746" t="s">
        <v>219</v>
      </c>
      <c r="F10746" t="b">
        <v>0</v>
      </c>
      <c r="G10746" t="s">
        <v>35</v>
      </c>
      <c r="H10746" s="4">
        <v>45804.792245370372</v>
      </c>
      <c r="I10746" t="b">
        <v>0</v>
      </c>
      <c r="J10746" t="b">
        <v>1</v>
      </c>
      <c r="K10746" t="s">
        <v>24</v>
      </c>
      <c r="L10746" t="s">
        <v>22</v>
      </c>
      <c r="M10746">
        <v>78303.5</v>
      </c>
      <c r="O10746" t="s">
        <v>14056</v>
      </c>
      <c r="P10746" t="s">
        <v>14057</v>
      </c>
    </row>
    <row r="10747" spans="1:16" x14ac:dyDescent="0.25">
      <c r="A10747" t="s">
        <v>40</v>
      </c>
      <c r="B10747" t="s">
        <v>40</v>
      </c>
      <c r="C10747" t="s">
        <v>2545</v>
      </c>
      <c r="D10747" t="s">
        <v>3828</v>
      </c>
      <c r="E10747" t="s">
        <v>20</v>
      </c>
      <c r="F10747" t="b">
        <v>0</v>
      </c>
      <c r="G10747" t="s">
        <v>30</v>
      </c>
      <c r="H10747" s="4">
        <v>45804.835833333331</v>
      </c>
      <c r="I10747" t="b">
        <v>1</v>
      </c>
      <c r="J10747" t="b">
        <v>1</v>
      </c>
      <c r="K10747" t="s">
        <v>24</v>
      </c>
      <c r="L10747" t="s">
        <v>22</v>
      </c>
      <c r="M10747">
        <v>115162.5</v>
      </c>
      <c r="O10747" t="s">
        <v>14058</v>
      </c>
      <c r="P10747" t="s">
        <v>14059</v>
      </c>
    </row>
    <row r="10748" spans="1:16" x14ac:dyDescent="0.25">
      <c r="A10748" t="s">
        <v>89</v>
      </c>
      <c r="B10748" t="s">
        <v>14060</v>
      </c>
      <c r="C10748" t="s">
        <v>39</v>
      </c>
      <c r="D10748" t="s">
        <v>7433</v>
      </c>
      <c r="E10748" t="s">
        <v>20</v>
      </c>
      <c r="F10748" t="b">
        <v>1</v>
      </c>
      <c r="G10748" t="s">
        <v>14061</v>
      </c>
      <c r="H10748" s="4">
        <v>45804.844502314823</v>
      </c>
      <c r="I10748" t="b">
        <v>1</v>
      </c>
      <c r="J10748" t="b">
        <v>0</v>
      </c>
      <c r="K10748" t="s">
        <v>14061</v>
      </c>
      <c r="L10748" t="s">
        <v>22</v>
      </c>
      <c r="M10748">
        <v>47500</v>
      </c>
      <c r="O10748" t="s">
        <v>4065</v>
      </c>
      <c r="P10748" t="s">
        <v>3032</v>
      </c>
    </row>
    <row r="10749" spans="1:16" x14ac:dyDescent="0.25">
      <c r="A10749" t="s">
        <v>2</v>
      </c>
      <c r="B10749" t="s">
        <v>14062</v>
      </c>
      <c r="C10749" t="s">
        <v>617</v>
      </c>
      <c r="D10749" t="s">
        <v>3828</v>
      </c>
      <c r="E10749" t="s">
        <v>20</v>
      </c>
      <c r="F10749" t="b">
        <v>0</v>
      </c>
      <c r="G10749" t="s">
        <v>27</v>
      </c>
      <c r="H10749" s="4">
        <v>45804.876064814824</v>
      </c>
      <c r="I10749" t="b">
        <v>0</v>
      </c>
      <c r="J10749" t="b">
        <v>1</v>
      </c>
      <c r="K10749" t="s">
        <v>24</v>
      </c>
      <c r="L10749" t="s">
        <v>22</v>
      </c>
      <c r="M10749">
        <v>105180</v>
      </c>
      <c r="O10749" t="s">
        <v>14063</v>
      </c>
      <c r="P10749" t="s">
        <v>14064</v>
      </c>
    </row>
    <row r="10750" spans="1:16" x14ac:dyDescent="0.25">
      <c r="A10750" t="s">
        <v>2</v>
      </c>
      <c r="B10750" t="s">
        <v>14065</v>
      </c>
      <c r="C10750" t="s">
        <v>977</v>
      </c>
      <c r="D10750" t="s">
        <v>3600</v>
      </c>
      <c r="E10750" t="s">
        <v>51</v>
      </c>
      <c r="F10750" t="b">
        <v>0</v>
      </c>
      <c r="G10750" t="s">
        <v>30</v>
      </c>
      <c r="H10750" s="4">
        <v>45804.877708333333</v>
      </c>
      <c r="I10750" t="b">
        <v>0</v>
      </c>
      <c r="J10750" t="b">
        <v>0</v>
      </c>
      <c r="K10750" t="s">
        <v>24</v>
      </c>
      <c r="L10750" t="s">
        <v>36</v>
      </c>
      <c r="N10750">
        <v>55</v>
      </c>
      <c r="O10750" t="s">
        <v>14066</v>
      </c>
      <c r="P10750" t="s">
        <v>13971</v>
      </c>
    </row>
    <row r="10751" spans="1:16" x14ac:dyDescent="0.25">
      <c r="A10751" t="s">
        <v>40</v>
      </c>
      <c r="B10751" t="s">
        <v>14067</v>
      </c>
      <c r="C10751" t="s">
        <v>167</v>
      </c>
      <c r="D10751" t="s">
        <v>3600</v>
      </c>
      <c r="E10751" t="s">
        <v>51</v>
      </c>
      <c r="F10751" t="b">
        <v>0</v>
      </c>
      <c r="G10751" t="s">
        <v>23</v>
      </c>
      <c r="H10751" s="4">
        <v>45804.913634259261</v>
      </c>
      <c r="I10751" t="b">
        <v>0</v>
      </c>
      <c r="J10751" t="b">
        <v>0</v>
      </c>
      <c r="K10751" t="s">
        <v>24</v>
      </c>
      <c r="L10751" t="s">
        <v>36</v>
      </c>
      <c r="N10751">
        <v>62.5</v>
      </c>
      <c r="O10751" t="s">
        <v>14068</v>
      </c>
      <c r="P10751" t="s">
        <v>14069</v>
      </c>
    </row>
    <row r="10752" spans="1:16" x14ac:dyDescent="0.25">
      <c r="A10752" t="s">
        <v>1</v>
      </c>
      <c r="B10752" t="s">
        <v>14070</v>
      </c>
      <c r="C10752" t="s">
        <v>306</v>
      </c>
      <c r="D10752" t="s">
        <v>2208</v>
      </c>
      <c r="E10752" t="s">
        <v>51</v>
      </c>
      <c r="F10752" t="b">
        <v>0</v>
      </c>
      <c r="G10752" t="s">
        <v>27</v>
      </c>
      <c r="H10752" s="4">
        <v>45804.917731481481</v>
      </c>
      <c r="I10752" t="b">
        <v>0</v>
      </c>
      <c r="J10752" t="b">
        <v>0</v>
      </c>
      <c r="K10752" t="s">
        <v>24</v>
      </c>
      <c r="L10752" t="s">
        <v>36</v>
      </c>
      <c r="N10752">
        <v>67.5</v>
      </c>
      <c r="O10752" t="s">
        <v>2877</v>
      </c>
      <c r="P10752" t="s">
        <v>13495</v>
      </c>
    </row>
    <row r="10753" spans="1:16" x14ac:dyDescent="0.25">
      <c r="A10753" t="s">
        <v>40</v>
      </c>
      <c r="B10753" t="s">
        <v>40</v>
      </c>
      <c r="C10753" t="s">
        <v>1322</v>
      </c>
      <c r="D10753" t="s">
        <v>3972</v>
      </c>
      <c r="E10753" t="s">
        <v>20</v>
      </c>
      <c r="F10753" t="b">
        <v>0</v>
      </c>
      <c r="G10753" t="s">
        <v>23</v>
      </c>
      <c r="H10753" s="4">
        <v>45804.955231481479</v>
      </c>
      <c r="I10753" t="b">
        <v>1</v>
      </c>
      <c r="J10753" t="b">
        <v>0</v>
      </c>
      <c r="K10753" t="s">
        <v>24</v>
      </c>
      <c r="L10753" t="s">
        <v>22</v>
      </c>
      <c r="M10753">
        <v>142500</v>
      </c>
      <c r="O10753" t="s">
        <v>131</v>
      </c>
      <c r="P10753" t="s">
        <v>2004</v>
      </c>
    </row>
    <row r="10754" spans="1:16" x14ac:dyDescent="0.25">
      <c r="A10754" t="s">
        <v>0</v>
      </c>
      <c r="B10754" t="s">
        <v>731</v>
      </c>
      <c r="C10754" t="s">
        <v>179</v>
      </c>
      <c r="D10754" t="s">
        <v>3956</v>
      </c>
      <c r="E10754" t="s">
        <v>34</v>
      </c>
      <c r="F10754" t="b">
        <v>0</v>
      </c>
      <c r="G10754" t="s">
        <v>27</v>
      </c>
      <c r="H10754" s="4">
        <v>45804.958495370367</v>
      </c>
      <c r="I10754" t="b">
        <v>0</v>
      </c>
      <c r="J10754" t="b">
        <v>1</v>
      </c>
      <c r="K10754" t="s">
        <v>24</v>
      </c>
      <c r="L10754" t="s">
        <v>36</v>
      </c>
      <c r="N10754">
        <v>23.694999694824219</v>
      </c>
      <c r="O10754" t="s">
        <v>14071</v>
      </c>
      <c r="P10754" t="s">
        <v>119</v>
      </c>
    </row>
    <row r="10755" spans="1:16" x14ac:dyDescent="0.25">
      <c r="A10755" t="s">
        <v>40</v>
      </c>
      <c r="B10755" t="s">
        <v>40</v>
      </c>
      <c r="C10755" t="s">
        <v>196</v>
      </c>
      <c r="D10755" t="s">
        <v>4034</v>
      </c>
      <c r="E10755" t="s">
        <v>20</v>
      </c>
      <c r="F10755" t="b">
        <v>0</v>
      </c>
      <c r="G10755" t="s">
        <v>27</v>
      </c>
      <c r="H10755" s="4">
        <v>45805.001504629632</v>
      </c>
      <c r="I10755" t="b">
        <v>0</v>
      </c>
      <c r="J10755" t="b">
        <v>1</v>
      </c>
      <c r="K10755" t="s">
        <v>24</v>
      </c>
      <c r="L10755" t="s">
        <v>22</v>
      </c>
      <c r="M10755">
        <v>105000</v>
      </c>
      <c r="O10755" t="s">
        <v>3649</v>
      </c>
      <c r="P10755" t="s">
        <v>14072</v>
      </c>
    </row>
    <row r="10756" spans="1:16" x14ac:dyDescent="0.25">
      <c r="A10756" t="s">
        <v>2</v>
      </c>
      <c r="B10756" t="s">
        <v>14073</v>
      </c>
      <c r="C10756" t="s">
        <v>3269</v>
      </c>
      <c r="D10756" t="s">
        <v>5534</v>
      </c>
      <c r="E10756" t="s">
        <v>20</v>
      </c>
      <c r="F10756" t="b">
        <v>0</v>
      </c>
      <c r="G10756" t="s">
        <v>30</v>
      </c>
      <c r="H10756" s="4">
        <v>45805.002511574072</v>
      </c>
      <c r="I10756" t="b">
        <v>0</v>
      </c>
      <c r="J10756" t="b">
        <v>0</v>
      </c>
      <c r="K10756" t="s">
        <v>24</v>
      </c>
      <c r="L10756" t="s">
        <v>22</v>
      </c>
      <c r="M10756">
        <v>88582</v>
      </c>
      <c r="O10756" t="s">
        <v>1066</v>
      </c>
      <c r="P10756" t="s">
        <v>12591</v>
      </c>
    </row>
    <row r="10757" spans="1:16" x14ac:dyDescent="0.25">
      <c r="A10757" t="s">
        <v>25</v>
      </c>
      <c r="B10757" t="s">
        <v>25</v>
      </c>
      <c r="C10757" t="s">
        <v>180</v>
      </c>
      <c r="D10757" t="s">
        <v>5534</v>
      </c>
      <c r="E10757" t="s">
        <v>20</v>
      </c>
      <c r="F10757" t="b">
        <v>0</v>
      </c>
      <c r="G10757" t="s">
        <v>41</v>
      </c>
      <c r="H10757" s="4">
        <v>45805.250277777777</v>
      </c>
      <c r="I10757" t="b">
        <v>0</v>
      </c>
      <c r="J10757" t="b">
        <v>1</v>
      </c>
      <c r="K10757" t="s">
        <v>24</v>
      </c>
      <c r="L10757" t="s">
        <v>22</v>
      </c>
      <c r="M10757">
        <v>88582</v>
      </c>
      <c r="O10757" t="s">
        <v>8097</v>
      </c>
      <c r="P10757" t="s">
        <v>48</v>
      </c>
    </row>
    <row r="10758" spans="1:16" x14ac:dyDescent="0.25">
      <c r="A10758" t="s">
        <v>0</v>
      </c>
      <c r="B10758" t="s">
        <v>257</v>
      </c>
      <c r="C10758" t="s">
        <v>3882</v>
      </c>
      <c r="D10758" t="s">
        <v>3828</v>
      </c>
      <c r="E10758" t="s">
        <v>20</v>
      </c>
      <c r="F10758" t="b">
        <v>0</v>
      </c>
      <c r="G10758" t="s">
        <v>41</v>
      </c>
      <c r="H10758" s="4">
        <v>45805.250277777777</v>
      </c>
      <c r="I10758" t="b">
        <v>0</v>
      </c>
      <c r="J10758" t="b">
        <v>0</v>
      </c>
      <c r="K10758" t="s">
        <v>24</v>
      </c>
      <c r="L10758" t="s">
        <v>22</v>
      </c>
      <c r="M10758">
        <v>67000</v>
      </c>
      <c r="O10758" t="s">
        <v>13987</v>
      </c>
      <c r="P10758" t="s">
        <v>13988</v>
      </c>
    </row>
    <row r="10759" spans="1:16" x14ac:dyDescent="0.25">
      <c r="A10759" t="s">
        <v>25</v>
      </c>
      <c r="B10759" t="s">
        <v>25</v>
      </c>
      <c r="C10759" t="s">
        <v>2265</v>
      </c>
      <c r="D10759" t="s">
        <v>2208</v>
      </c>
      <c r="E10759" t="s">
        <v>20</v>
      </c>
      <c r="F10759" t="b">
        <v>0</v>
      </c>
      <c r="G10759" t="s">
        <v>41</v>
      </c>
      <c r="H10759" s="4">
        <v>45805.250277777777</v>
      </c>
      <c r="I10759" t="b">
        <v>0</v>
      </c>
      <c r="J10759" t="b">
        <v>0</v>
      </c>
      <c r="K10759" t="s">
        <v>24</v>
      </c>
      <c r="L10759" t="s">
        <v>22</v>
      </c>
      <c r="M10759">
        <v>83125</v>
      </c>
      <c r="O10759" t="s">
        <v>11915</v>
      </c>
      <c r="P10759" t="s">
        <v>3326</v>
      </c>
    </row>
    <row r="10760" spans="1:16" x14ac:dyDescent="0.25">
      <c r="A10760" t="s">
        <v>0</v>
      </c>
      <c r="B10760" t="s">
        <v>214</v>
      </c>
      <c r="C10760" t="s">
        <v>151</v>
      </c>
      <c r="D10760" t="s">
        <v>3972</v>
      </c>
      <c r="E10760" t="s">
        <v>20</v>
      </c>
      <c r="F10760" t="b">
        <v>0</v>
      </c>
      <c r="G10760" t="s">
        <v>30</v>
      </c>
      <c r="H10760" s="4">
        <v>45805.250451388893</v>
      </c>
      <c r="I10760" t="b">
        <v>1</v>
      </c>
      <c r="J10760" t="b">
        <v>0</v>
      </c>
      <c r="K10760" t="s">
        <v>24</v>
      </c>
      <c r="L10760" t="s">
        <v>22</v>
      </c>
      <c r="M10760">
        <v>60000</v>
      </c>
      <c r="O10760" t="s">
        <v>5434</v>
      </c>
      <c r="P10760" t="s">
        <v>14074</v>
      </c>
    </row>
    <row r="10761" spans="1:16" x14ac:dyDescent="0.25">
      <c r="A10761" t="s">
        <v>0</v>
      </c>
      <c r="B10761" t="s">
        <v>0</v>
      </c>
      <c r="C10761" t="s">
        <v>1226</v>
      </c>
      <c r="D10761" t="s">
        <v>3600</v>
      </c>
      <c r="E10761" t="s">
        <v>20</v>
      </c>
      <c r="F10761" t="b">
        <v>0</v>
      </c>
      <c r="G10761" t="s">
        <v>52</v>
      </c>
      <c r="H10761" s="4">
        <v>45805.250578703701</v>
      </c>
      <c r="I10761" t="b">
        <v>0</v>
      </c>
      <c r="J10761" t="b">
        <v>1</v>
      </c>
      <c r="K10761" t="s">
        <v>24</v>
      </c>
      <c r="L10761" t="s">
        <v>36</v>
      </c>
      <c r="N10761">
        <v>79</v>
      </c>
      <c r="O10761" t="s">
        <v>147</v>
      </c>
      <c r="P10761" t="s">
        <v>14075</v>
      </c>
    </row>
    <row r="10762" spans="1:16" x14ac:dyDescent="0.25">
      <c r="A10762" t="s">
        <v>1</v>
      </c>
      <c r="B10762" t="s">
        <v>14076</v>
      </c>
      <c r="C10762" t="s">
        <v>82</v>
      </c>
      <c r="D10762" t="s">
        <v>5914</v>
      </c>
      <c r="E10762" t="s">
        <v>20</v>
      </c>
      <c r="F10762" t="b">
        <v>0</v>
      </c>
      <c r="G10762" t="s">
        <v>27</v>
      </c>
      <c r="H10762" s="4">
        <v>45805.250648148147</v>
      </c>
      <c r="I10762" t="b">
        <v>0</v>
      </c>
      <c r="J10762" t="b">
        <v>1</v>
      </c>
      <c r="K10762" t="s">
        <v>24</v>
      </c>
      <c r="L10762" t="s">
        <v>22</v>
      </c>
      <c r="M10762">
        <v>137500</v>
      </c>
      <c r="O10762" t="s">
        <v>3602</v>
      </c>
      <c r="P10762" t="s">
        <v>2124</v>
      </c>
    </row>
    <row r="10763" spans="1:16" x14ac:dyDescent="0.25">
      <c r="A10763" t="s">
        <v>1</v>
      </c>
      <c r="B10763" t="s">
        <v>10747</v>
      </c>
      <c r="C10763" t="s">
        <v>1325</v>
      </c>
      <c r="D10763" t="s">
        <v>11919</v>
      </c>
      <c r="E10763" t="s">
        <v>20</v>
      </c>
      <c r="F10763" t="b">
        <v>0</v>
      </c>
      <c r="G10763" t="s">
        <v>41</v>
      </c>
      <c r="H10763" s="4">
        <v>45805.250763888893</v>
      </c>
      <c r="I10763" t="b">
        <v>0</v>
      </c>
      <c r="J10763" t="b">
        <v>1</v>
      </c>
      <c r="K10763" t="s">
        <v>24</v>
      </c>
      <c r="L10763" t="s">
        <v>22</v>
      </c>
      <c r="M10763">
        <v>140450</v>
      </c>
      <c r="O10763" t="s">
        <v>2057</v>
      </c>
      <c r="P10763" t="s">
        <v>10748</v>
      </c>
    </row>
    <row r="10764" spans="1:16" x14ac:dyDescent="0.25">
      <c r="A10764" t="s">
        <v>89</v>
      </c>
      <c r="B10764" t="s">
        <v>14077</v>
      </c>
      <c r="C10764" t="s">
        <v>39</v>
      </c>
      <c r="D10764" t="s">
        <v>3828</v>
      </c>
      <c r="E10764" t="s">
        <v>20</v>
      </c>
      <c r="F10764" t="b">
        <v>1</v>
      </c>
      <c r="G10764" t="s">
        <v>41</v>
      </c>
      <c r="H10764" s="4">
        <v>45805.251585648148</v>
      </c>
      <c r="I10764" t="b">
        <v>0</v>
      </c>
      <c r="J10764" t="b">
        <v>1</v>
      </c>
      <c r="K10764" t="s">
        <v>24</v>
      </c>
      <c r="L10764" t="s">
        <v>22</v>
      </c>
      <c r="M10764">
        <v>187000</v>
      </c>
      <c r="O10764" t="s">
        <v>13434</v>
      </c>
      <c r="P10764" t="s">
        <v>14078</v>
      </c>
    </row>
    <row r="10765" spans="1:16" x14ac:dyDescent="0.25">
      <c r="A10765" t="s">
        <v>2</v>
      </c>
      <c r="B10765" t="s">
        <v>132</v>
      </c>
      <c r="C10765" t="s">
        <v>1593</v>
      </c>
      <c r="D10765" t="s">
        <v>5057</v>
      </c>
      <c r="E10765" t="s">
        <v>388</v>
      </c>
      <c r="F10765" t="b">
        <v>0</v>
      </c>
      <c r="G10765" t="s">
        <v>30</v>
      </c>
      <c r="H10765" s="4">
        <v>45805.252476851849</v>
      </c>
      <c r="I10765" t="b">
        <v>1</v>
      </c>
      <c r="J10765" t="b">
        <v>0</v>
      </c>
      <c r="K10765" t="s">
        <v>24</v>
      </c>
      <c r="L10765" t="s">
        <v>22</v>
      </c>
      <c r="M10765">
        <v>105500</v>
      </c>
      <c r="O10765" t="s">
        <v>14079</v>
      </c>
      <c r="P10765" t="s">
        <v>119</v>
      </c>
    </row>
    <row r="10766" spans="1:16" x14ac:dyDescent="0.25">
      <c r="A10766" t="s">
        <v>89</v>
      </c>
      <c r="B10766" t="s">
        <v>14080</v>
      </c>
      <c r="C10766" t="s">
        <v>571</v>
      </c>
      <c r="D10766" t="s">
        <v>3969</v>
      </c>
      <c r="E10766" t="s">
        <v>20</v>
      </c>
      <c r="F10766" t="b">
        <v>0</v>
      </c>
      <c r="G10766" t="s">
        <v>52</v>
      </c>
      <c r="H10766" s="4">
        <v>45805.252615740741</v>
      </c>
      <c r="I10766" t="b">
        <v>0</v>
      </c>
      <c r="J10766" t="b">
        <v>1</v>
      </c>
      <c r="K10766" t="s">
        <v>24</v>
      </c>
      <c r="L10766" t="s">
        <v>22</v>
      </c>
      <c r="M10766">
        <v>117500</v>
      </c>
      <c r="O10766" t="s">
        <v>470</v>
      </c>
      <c r="P10766" t="s">
        <v>14081</v>
      </c>
    </row>
    <row r="10767" spans="1:16" x14ac:dyDescent="0.25">
      <c r="A10767" t="s">
        <v>2</v>
      </c>
      <c r="B10767" t="s">
        <v>9485</v>
      </c>
      <c r="C10767" t="s">
        <v>4007</v>
      </c>
      <c r="D10767" t="s">
        <v>3956</v>
      </c>
      <c r="E10767" t="s">
        <v>20</v>
      </c>
      <c r="F10767" t="b">
        <v>0</v>
      </c>
      <c r="G10767" t="s">
        <v>1247</v>
      </c>
      <c r="H10767" s="4">
        <v>45805.264317129629</v>
      </c>
      <c r="I10767" t="b">
        <v>0</v>
      </c>
      <c r="J10767" t="b">
        <v>0</v>
      </c>
      <c r="K10767" t="s">
        <v>1247</v>
      </c>
      <c r="L10767" t="s">
        <v>36</v>
      </c>
      <c r="N10767">
        <v>24.819999694824219</v>
      </c>
      <c r="O10767" t="s">
        <v>9486</v>
      </c>
      <c r="P10767" t="s">
        <v>9487</v>
      </c>
    </row>
    <row r="10768" spans="1:16" x14ac:dyDescent="0.25">
      <c r="A10768" t="s">
        <v>0</v>
      </c>
      <c r="B10768" t="s">
        <v>13936</v>
      </c>
      <c r="C10768" t="s">
        <v>39</v>
      </c>
      <c r="D10768" t="s">
        <v>2208</v>
      </c>
      <c r="E10768" t="s">
        <v>20</v>
      </c>
      <c r="F10768" t="b">
        <v>1</v>
      </c>
      <c r="G10768" t="s">
        <v>2641</v>
      </c>
      <c r="H10768" s="4">
        <v>45805.27207175926</v>
      </c>
      <c r="I10768" t="b">
        <v>0</v>
      </c>
      <c r="J10768" t="b">
        <v>0</v>
      </c>
      <c r="K10768" t="s">
        <v>2641</v>
      </c>
      <c r="L10768" t="s">
        <v>36</v>
      </c>
      <c r="N10768">
        <v>55.985000610351563</v>
      </c>
      <c r="O10768" t="s">
        <v>8595</v>
      </c>
      <c r="P10768" t="s">
        <v>119</v>
      </c>
    </row>
    <row r="10769" spans="1:16" x14ac:dyDescent="0.25">
      <c r="A10769" t="s">
        <v>139</v>
      </c>
      <c r="B10769" t="s">
        <v>14082</v>
      </c>
      <c r="C10769" t="s">
        <v>14083</v>
      </c>
      <c r="D10769" t="s">
        <v>3972</v>
      </c>
      <c r="E10769" t="s">
        <v>20</v>
      </c>
      <c r="F10769" t="b">
        <v>0</v>
      </c>
      <c r="G10769" t="s">
        <v>14083</v>
      </c>
      <c r="H10769" s="4">
        <v>45805.288263888891</v>
      </c>
      <c r="I10769" t="b">
        <v>0</v>
      </c>
      <c r="J10769" t="b">
        <v>0</v>
      </c>
      <c r="L10769" t="s">
        <v>22</v>
      </c>
      <c r="M10769">
        <v>145500</v>
      </c>
      <c r="O10769" t="s">
        <v>212</v>
      </c>
      <c r="P10769" t="s">
        <v>493</v>
      </c>
    </row>
    <row r="10770" spans="1:16" x14ac:dyDescent="0.25">
      <c r="A10770" t="s">
        <v>139</v>
      </c>
      <c r="B10770" t="s">
        <v>14084</v>
      </c>
      <c r="C10770" t="s">
        <v>1669</v>
      </c>
      <c r="D10770" t="s">
        <v>3969</v>
      </c>
      <c r="E10770" t="s">
        <v>20</v>
      </c>
      <c r="F10770" t="b">
        <v>0</v>
      </c>
      <c r="G10770" t="s">
        <v>27</v>
      </c>
      <c r="H10770" s="4">
        <v>45805.292372685188</v>
      </c>
      <c r="I10770" t="b">
        <v>0</v>
      </c>
      <c r="J10770" t="b">
        <v>0</v>
      </c>
      <c r="K10770" t="s">
        <v>24</v>
      </c>
      <c r="L10770" t="s">
        <v>22</v>
      </c>
      <c r="M10770">
        <v>155000</v>
      </c>
      <c r="O10770" t="s">
        <v>14085</v>
      </c>
    </row>
    <row r="10771" spans="1:16" x14ac:dyDescent="0.25">
      <c r="A10771" t="s">
        <v>1</v>
      </c>
      <c r="B10771" t="s">
        <v>14086</v>
      </c>
      <c r="C10771" t="s">
        <v>39</v>
      </c>
      <c r="D10771" t="s">
        <v>112</v>
      </c>
      <c r="E10771" t="s">
        <v>51</v>
      </c>
      <c r="F10771" t="b">
        <v>1</v>
      </c>
      <c r="G10771" t="s">
        <v>41</v>
      </c>
      <c r="H10771" s="4">
        <v>45805.293252314812</v>
      </c>
      <c r="I10771" t="b">
        <v>0</v>
      </c>
      <c r="J10771" t="b">
        <v>0</v>
      </c>
      <c r="K10771" t="s">
        <v>24</v>
      </c>
      <c r="L10771" t="s">
        <v>36</v>
      </c>
      <c r="N10771">
        <v>22.5</v>
      </c>
      <c r="O10771" t="s">
        <v>112</v>
      </c>
      <c r="P10771" t="s">
        <v>193</v>
      </c>
    </row>
    <row r="10772" spans="1:16" x14ac:dyDescent="0.25">
      <c r="A10772" t="s">
        <v>2</v>
      </c>
      <c r="B10772" t="s">
        <v>170</v>
      </c>
      <c r="C10772" t="s">
        <v>114</v>
      </c>
      <c r="D10772" t="s">
        <v>3956</v>
      </c>
      <c r="E10772" t="s">
        <v>20</v>
      </c>
      <c r="F10772" t="b">
        <v>0</v>
      </c>
      <c r="G10772" t="s">
        <v>27</v>
      </c>
      <c r="H10772" s="4">
        <v>45805.334456018521</v>
      </c>
      <c r="I10772" t="b">
        <v>1</v>
      </c>
      <c r="J10772" t="b">
        <v>0</v>
      </c>
      <c r="K10772" t="s">
        <v>24</v>
      </c>
      <c r="L10772" t="s">
        <v>36</v>
      </c>
      <c r="N10772">
        <v>61.159996032714837</v>
      </c>
      <c r="O10772" t="s">
        <v>3458</v>
      </c>
      <c r="P10772" t="s">
        <v>1314</v>
      </c>
    </row>
    <row r="10773" spans="1:16" x14ac:dyDescent="0.25">
      <c r="A10773" t="s">
        <v>139</v>
      </c>
      <c r="B10773" t="s">
        <v>9362</v>
      </c>
      <c r="C10773" t="s">
        <v>9363</v>
      </c>
      <c r="D10773" t="s">
        <v>9364</v>
      </c>
      <c r="E10773" t="s">
        <v>631</v>
      </c>
      <c r="F10773" t="b">
        <v>0</v>
      </c>
      <c r="G10773" t="s">
        <v>820</v>
      </c>
      <c r="H10773" s="4">
        <v>45805.341273148151</v>
      </c>
      <c r="I10773" t="b">
        <v>0</v>
      </c>
      <c r="J10773" t="b">
        <v>0</v>
      </c>
      <c r="K10773" t="s">
        <v>820</v>
      </c>
      <c r="L10773" t="s">
        <v>22</v>
      </c>
      <c r="M10773">
        <v>103000</v>
      </c>
      <c r="O10773" t="s">
        <v>341</v>
      </c>
      <c r="P10773" t="s">
        <v>9365</v>
      </c>
    </row>
    <row r="10774" spans="1:16" x14ac:dyDescent="0.25">
      <c r="A10774" t="s">
        <v>2</v>
      </c>
      <c r="B10774" t="s">
        <v>14087</v>
      </c>
      <c r="C10774" t="s">
        <v>322</v>
      </c>
      <c r="D10774" t="s">
        <v>3969</v>
      </c>
      <c r="E10774" t="s">
        <v>20</v>
      </c>
      <c r="F10774" t="b">
        <v>0</v>
      </c>
      <c r="G10774" t="s">
        <v>27</v>
      </c>
      <c r="H10774" s="4">
        <v>45805.459386574083</v>
      </c>
      <c r="I10774" t="b">
        <v>0</v>
      </c>
      <c r="J10774" t="b">
        <v>1</v>
      </c>
      <c r="K10774" t="s">
        <v>24</v>
      </c>
      <c r="L10774" t="s">
        <v>22</v>
      </c>
      <c r="M10774">
        <v>188000</v>
      </c>
      <c r="O10774" t="s">
        <v>405</v>
      </c>
      <c r="P10774" t="s">
        <v>14088</v>
      </c>
    </row>
    <row r="10775" spans="1:16" x14ac:dyDescent="0.25">
      <c r="A10775" t="s">
        <v>2</v>
      </c>
      <c r="B10775" t="s">
        <v>553</v>
      </c>
      <c r="C10775" t="s">
        <v>134</v>
      </c>
      <c r="D10775" t="s">
        <v>3972</v>
      </c>
      <c r="E10775" t="s">
        <v>20</v>
      </c>
      <c r="F10775" t="b">
        <v>0</v>
      </c>
      <c r="G10775" t="s">
        <v>27</v>
      </c>
      <c r="H10775" s="4">
        <v>45805.459618055553</v>
      </c>
      <c r="I10775" t="b">
        <v>0</v>
      </c>
      <c r="J10775" t="b">
        <v>1</v>
      </c>
      <c r="K10775" t="s">
        <v>24</v>
      </c>
      <c r="L10775" t="s">
        <v>22</v>
      </c>
      <c r="M10775">
        <v>142500</v>
      </c>
      <c r="O10775" t="s">
        <v>341</v>
      </c>
      <c r="P10775" t="s">
        <v>566</v>
      </c>
    </row>
    <row r="10776" spans="1:16" x14ac:dyDescent="0.25">
      <c r="A10776" t="s">
        <v>2</v>
      </c>
      <c r="B10776" t="s">
        <v>14089</v>
      </c>
      <c r="C10776" t="s">
        <v>39</v>
      </c>
      <c r="D10776" t="s">
        <v>112</v>
      </c>
      <c r="E10776" t="s">
        <v>51</v>
      </c>
      <c r="F10776" t="b">
        <v>1</v>
      </c>
      <c r="G10776" t="s">
        <v>41</v>
      </c>
      <c r="H10776" s="4">
        <v>45805.459849537037</v>
      </c>
      <c r="I10776" t="b">
        <v>1</v>
      </c>
      <c r="J10776" t="b">
        <v>0</v>
      </c>
      <c r="K10776" t="s">
        <v>24</v>
      </c>
      <c r="L10776" t="s">
        <v>36</v>
      </c>
      <c r="N10776">
        <v>15</v>
      </c>
      <c r="O10776" t="s">
        <v>112</v>
      </c>
    </row>
    <row r="10777" spans="1:16" x14ac:dyDescent="0.25">
      <c r="A10777" t="s">
        <v>0</v>
      </c>
      <c r="B10777" t="s">
        <v>1934</v>
      </c>
      <c r="C10777" t="s">
        <v>39</v>
      </c>
      <c r="D10777" t="s">
        <v>3828</v>
      </c>
      <c r="E10777" t="s">
        <v>20</v>
      </c>
      <c r="F10777" t="b">
        <v>1</v>
      </c>
      <c r="G10777" t="s">
        <v>1247</v>
      </c>
      <c r="H10777" s="4">
        <v>45805.472395833327</v>
      </c>
      <c r="I10777" t="b">
        <v>0</v>
      </c>
      <c r="J10777" t="b">
        <v>0</v>
      </c>
      <c r="K10777" t="s">
        <v>1247</v>
      </c>
      <c r="L10777" t="s">
        <v>22</v>
      </c>
      <c r="M10777">
        <v>38500</v>
      </c>
      <c r="O10777" t="s">
        <v>5659</v>
      </c>
      <c r="P10777" t="s">
        <v>5660</v>
      </c>
    </row>
    <row r="10778" spans="1:16" x14ac:dyDescent="0.25">
      <c r="A10778" t="s">
        <v>89</v>
      </c>
      <c r="B10778" t="s">
        <v>14090</v>
      </c>
      <c r="C10778" t="s">
        <v>24</v>
      </c>
      <c r="D10778" t="s">
        <v>4034</v>
      </c>
      <c r="E10778" t="s">
        <v>20</v>
      </c>
      <c r="F10778" t="b">
        <v>0</v>
      </c>
      <c r="G10778" t="s">
        <v>27</v>
      </c>
      <c r="H10778" s="4">
        <v>45805.501111111109</v>
      </c>
      <c r="I10778" t="b">
        <v>0</v>
      </c>
      <c r="J10778" t="b">
        <v>1</v>
      </c>
      <c r="K10778" t="s">
        <v>24</v>
      </c>
      <c r="L10778" t="s">
        <v>22</v>
      </c>
      <c r="M10778">
        <v>160500</v>
      </c>
      <c r="O10778" t="s">
        <v>1883</v>
      </c>
      <c r="P10778" t="s">
        <v>3647</v>
      </c>
    </row>
    <row r="10779" spans="1:16" x14ac:dyDescent="0.25">
      <c r="A10779" t="s">
        <v>89</v>
      </c>
      <c r="B10779" t="s">
        <v>14091</v>
      </c>
      <c r="C10779" t="s">
        <v>188</v>
      </c>
      <c r="D10779" t="s">
        <v>3972</v>
      </c>
      <c r="E10779" t="s">
        <v>20</v>
      </c>
      <c r="F10779" t="b">
        <v>0</v>
      </c>
      <c r="G10779" t="s">
        <v>27</v>
      </c>
      <c r="H10779" s="4">
        <v>45805.501377314817</v>
      </c>
      <c r="I10779" t="b">
        <v>0</v>
      </c>
      <c r="J10779" t="b">
        <v>1</v>
      </c>
      <c r="K10779" t="s">
        <v>24</v>
      </c>
      <c r="L10779" t="s">
        <v>22</v>
      </c>
      <c r="M10779">
        <v>137500</v>
      </c>
      <c r="O10779" t="s">
        <v>2467</v>
      </c>
      <c r="P10779" t="s">
        <v>14092</v>
      </c>
    </row>
    <row r="10780" spans="1:16" x14ac:dyDescent="0.25">
      <c r="A10780" t="s">
        <v>2</v>
      </c>
      <c r="B10780" t="s">
        <v>14093</v>
      </c>
      <c r="C10780" t="s">
        <v>427</v>
      </c>
      <c r="D10780" t="s">
        <v>3828</v>
      </c>
      <c r="E10780" t="s">
        <v>20</v>
      </c>
      <c r="F10780" t="b">
        <v>0</v>
      </c>
      <c r="G10780" t="s">
        <v>27</v>
      </c>
      <c r="H10780" s="4">
        <v>45805.54283564815</v>
      </c>
      <c r="I10780" t="b">
        <v>1</v>
      </c>
      <c r="J10780" t="b">
        <v>0</v>
      </c>
      <c r="K10780" t="s">
        <v>24</v>
      </c>
      <c r="L10780" t="s">
        <v>36</v>
      </c>
      <c r="N10780">
        <v>52.5</v>
      </c>
      <c r="O10780" t="s">
        <v>14094</v>
      </c>
      <c r="P10780" t="s">
        <v>14095</v>
      </c>
    </row>
    <row r="10781" spans="1:16" x14ac:dyDescent="0.25">
      <c r="A10781" t="s">
        <v>28</v>
      </c>
      <c r="B10781" t="s">
        <v>3071</v>
      </c>
      <c r="C10781" t="s">
        <v>82</v>
      </c>
      <c r="D10781" t="s">
        <v>3972</v>
      </c>
      <c r="E10781" t="s">
        <v>20</v>
      </c>
      <c r="F10781" t="b">
        <v>0</v>
      </c>
      <c r="G10781" t="s">
        <v>41</v>
      </c>
      <c r="H10781" s="4">
        <v>45805.543483796297</v>
      </c>
      <c r="I10781" t="b">
        <v>0</v>
      </c>
      <c r="J10781" t="b">
        <v>1</v>
      </c>
      <c r="K10781" t="s">
        <v>24</v>
      </c>
      <c r="L10781" t="s">
        <v>22</v>
      </c>
      <c r="M10781">
        <v>150000</v>
      </c>
      <c r="O10781" t="s">
        <v>14096</v>
      </c>
      <c r="P10781" t="s">
        <v>14097</v>
      </c>
    </row>
    <row r="10782" spans="1:16" x14ac:dyDescent="0.25">
      <c r="A10782" t="s">
        <v>0</v>
      </c>
      <c r="B10782" t="s">
        <v>14098</v>
      </c>
      <c r="C10782" t="s">
        <v>1845</v>
      </c>
      <c r="D10782" t="s">
        <v>3972</v>
      </c>
      <c r="E10782" t="s">
        <v>51</v>
      </c>
      <c r="F10782" t="b">
        <v>0</v>
      </c>
      <c r="G10782" t="s">
        <v>27</v>
      </c>
      <c r="H10782" s="4">
        <v>45805.625173611108</v>
      </c>
      <c r="I10782" t="b">
        <v>0</v>
      </c>
      <c r="J10782" t="b">
        <v>1</v>
      </c>
      <c r="K10782" t="s">
        <v>24</v>
      </c>
      <c r="L10782" t="s">
        <v>36</v>
      </c>
      <c r="N10782">
        <v>31.184999465942379</v>
      </c>
      <c r="O10782" t="s">
        <v>144</v>
      </c>
      <c r="P10782" t="s">
        <v>14099</v>
      </c>
    </row>
    <row r="10783" spans="1:16" x14ac:dyDescent="0.25">
      <c r="A10783" t="s">
        <v>191</v>
      </c>
      <c r="B10783" t="s">
        <v>14100</v>
      </c>
      <c r="C10783" t="s">
        <v>12521</v>
      </c>
      <c r="D10783" t="s">
        <v>3828</v>
      </c>
      <c r="E10783" t="s">
        <v>20</v>
      </c>
      <c r="F10783" t="b">
        <v>0</v>
      </c>
      <c r="G10783" t="s">
        <v>30</v>
      </c>
      <c r="H10783" s="4">
        <v>45805.625902777778</v>
      </c>
      <c r="I10783" t="b">
        <v>0</v>
      </c>
      <c r="J10783" t="b">
        <v>1</v>
      </c>
      <c r="K10783" t="s">
        <v>24</v>
      </c>
      <c r="L10783" t="s">
        <v>36</v>
      </c>
      <c r="N10783">
        <v>87.5</v>
      </c>
      <c r="O10783" t="s">
        <v>14101</v>
      </c>
    </row>
    <row r="10784" spans="1:16" x14ac:dyDescent="0.25">
      <c r="A10784" t="s">
        <v>1</v>
      </c>
      <c r="B10784" t="s">
        <v>14102</v>
      </c>
      <c r="C10784" t="s">
        <v>24</v>
      </c>
      <c r="D10784" t="s">
        <v>4034</v>
      </c>
      <c r="E10784" t="s">
        <v>20</v>
      </c>
      <c r="F10784" t="b">
        <v>0</v>
      </c>
      <c r="G10784" t="s">
        <v>27</v>
      </c>
      <c r="H10784" s="4">
        <v>45805.626087962963</v>
      </c>
      <c r="I10784" t="b">
        <v>0</v>
      </c>
      <c r="J10784" t="b">
        <v>0</v>
      </c>
      <c r="K10784" t="s">
        <v>24</v>
      </c>
      <c r="L10784" t="s">
        <v>22</v>
      </c>
      <c r="M10784">
        <v>175999.5</v>
      </c>
      <c r="O10784" t="s">
        <v>14103</v>
      </c>
      <c r="P10784" t="s">
        <v>684</v>
      </c>
    </row>
    <row r="10785" spans="1:16" x14ac:dyDescent="0.25">
      <c r="A10785" t="s">
        <v>2</v>
      </c>
      <c r="B10785" t="s">
        <v>14104</v>
      </c>
      <c r="C10785" t="s">
        <v>175</v>
      </c>
      <c r="D10785" t="s">
        <v>4327</v>
      </c>
      <c r="E10785" t="s">
        <v>20</v>
      </c>
      <c r="F10785" t="b">
        <v>0</v>
      </c>
      <c r="G10785" t="s">
        <v>27</v>
      </c>
      <c r="H10785" s="4">
        <v>45805.626087962963</v>
      </c>
      <c r="I10785" t="b">
        <v>1</v>
      </c>
      <c r="J10785" t="b">
        <v>0</v>
      </c>
      <c r="K10785" t="s">
        <v>24</v>
      </c>
      <c r="L10785" t="s">
        <v>22</v>
      </c>
      <c r="M10785">
        <v>130000</v>
      </c>
      <c r="O10785" t="s">
        <v>14105</v>
      </c>
      <c r="P10785" t="s">
        <v>3102</v>
      </c>
    </row>
    <row r="10786" spans="1:16" x14ac:dyDescent="0.25">
      <c r="A10786" t="s">
        <v>2</v>
      </c>
      <c r="B10786" t="s">
        <v>506</v>
      </c>
      <c r="C10786" t="s">
        <v>2047</v>
      </c>
      <c r="D10786" t="s">
        <v>7852</v>
      </c>
      <c r="E10786" t="s">
        <v>20</v>
      </c>
      <c r="F10786" t="b">
        <v>0</v>
      </c>
      <c r="G10786" t="s">
        <v>27</v>
      </c>
      <c r="H10786" s="4">
        <v>45805.626203703701</v>
      </c>
      <c r="I10786" t="b">
        <v>0</v>
      </c>
      <c r="J10786" t="b">
        <v>0</v>
      </c>
      <c r="K10786" t="s">
        <v>24</v>
      </c>
      <c r="L10786" t="s">
        <v>22</v>
      </c>
      <c r="M10786">
        <v>85000</v>
      </c>
      <c r="O10786" t="s">
        <v>9135</v>
      </c>
      <c r="P10786" t="s">
        <v>756</v>
      </c>
    </row>
    <row r="10787" spans="1:16" x14ac:dyDescent="0.25">
      <c r="A10787" t="s">
        <v>2</v>
      </c>
      <c r="B10787" t="s">
        <v>2118</v>
      </c>
      <c r="C10787" t="s">
        <v>357</v>
      </c>
      <c r="D10787" t="s">
        <v>3828</v>
      </c>
      <c r="E10787" t="s">
        <v>51</v>
      </c>
      <c r="F10787" t="b">
        <v>0</v>
      </c>
      <c r="G10787" t="s">
        <v>41</v>
      </c>
      <c r="H10787" s="4">
        <v>45805.626655092587</v>
      </c>
      <c r="I10787" t="b">
        <v>1</v>
      </c>
      <c r="J10787" t="b">
        <v>0</v>
      </c>
      <c r="K10787" t="s">
        <v>24</v>
      </c>
      <c r="L10787" t="s">
        <v>36</v>
      </c>
      <c r="N10787">
        <v>62.5</v>
      </c>
      <c r="O10787" t="s">
        <v>14106</v>
      </c>
      <c r="P10787" t="s">
        <v>14107</v>
      </c>
    </row>
    <row r="10788" spans="1:16" x14ac:dyDescent="0.25">
      <c r="A10788" t="s">
        <v>1</v>
      </c>
      <c r="B10788" t="s">
        <v>9616</v>
      </c>
      <c r="C10788" t="s">
        <v>750</v>
      </c>
      <c r="D10788" t="s">
        <v>3972</v>
      </c>
      <c r="E10788" t="s">
        <v>51</v>
      </c>
      <c r="F10788" t="b">
        <v>0</v>
      </c>
      <c r="G10788" t="s">
        <v>35</v>
      </c>
      <c r="H10788" s="4">
        <v>45805.626944444448</v>
      </c>
      <c r="I10788" t="b">
        <v>1</v>
      </c>
      <c r="J10788" t="b">
        <v>0</v>
      </c>
      <c r="K10788" t="s">
        <v>24</v>
      </c>
      <c r="L10788" t="s">
        <v>22</v>
      </c>
      <c r="M10788">
        <v>112500</v>
      </c>
      <c r="O10788" t="s">
        <v>9617</v>
      </c>
      <c r="P10788" t="s">
        <v>9618</v>
      </c>
    </row>
    <row r="10789" spans="1:16" x14ac:dyDescent="0.25">
      <c r="A10789" t="s">
        <v>0</v>
      </c>
      <c r="B10789" t="s">
        <v>14108</v>
      </c>
      <c r="C10789" t="s">
        <v>158</v>
      </c>
      <c r="D10789" t="s">
        <v>4034</v>
      </c>
      <c r="E10789" t="s">
        <v>20</v>
      </c>
      <c r="F10789" t="b">
        <v>0</v>
      </c>
      <c r="G10789" t="s">
        <v>158</v>
      </c>
      <c r="H10789" s="4">
        <v>45805.629953703698</v>
      </c>
      <c r="I10789" t="b">
        <v>0</v>
      </c>
      <c r="J10789" t="b">
        <v>0</v>
      </c>
      <c r="K10789" t="s">
        <v>158</v>
      </c>
      <c r="L10789" t="s">
        <v>22</v>
      </c>
      <c r="M10789">
        <v>42399.5</v>
      </c>
      <c r="O10789" t="s">
        <v>3142</v>
      </c>
      <c r="P10789" t="s">
        <v>14109</v>
      </c>
    </row>
    <row r="10790" spans="1:16" x14ac:dyDescent="0.25">
      <c r="A10790" t="s">
        <v>2</v>
      </c>
      <c r="B10790" t="s">
        <v>382</v>
      </c>
      <c r="C10790" t="s">
        <v>118</v>
      </c>
      <c r="D10790" t="s">
        <v>4327</v>
      </c>
      <c r="E10790" t="s">
        <v>51</v>
      </c>
      <c r="F10790" t="b">
        <v>0</v>
      </c>
      <c r="G10790" t="s">
        <v>27</v>
      </c>
      <c r="H10790" s="4">
        <v>45805.667696759258</v>
      </c>
      <c r="I10790" t="b">
        <v>1</v>
      </c>
      <c r="J10790" t="b">
        <v>0</v>
      </c>
      <c r="K10790" t="s">
        <v>24</v>
      </c>
      <c r="L10790" t="s">
        <v>36</v>
      </c>
      <c r="N10790">
        <v>45</v>
      </c>
      <c r="O10790" t="s">
        <v>14110</v>
      </c>
      <c r="P10790" t="s">
        <v>14111</v>
      </c>
    </row>
    <row r="10791" spans="1:16" x14ac:dyDescent="0.25">
      <c r="A10791" t="s">
        <v>89</v>
      </c>
      <c r="B10791" t="s">
        <v>14112</v>
      </c>
      <c r="C10791" t="s">
        <v>322</v>
      </c>
      <c r="D10791" t="s">
        <v>3972</v>
      </c>
      <c r="E10791" t="s">
        <v>20</v>
      </c>
      <c r="F10791" t="b">
        <v>0</v>
      </c>
      <c r="G10791" t="s">
        <v>27</v>
      </c>
      <c r="H10791" s="4">
        <v>45805.667754629627</v>
      </c>
      <c r="I10791" t="b">
        <v>0</v>
      </c>
      <c r="J10791" t="b">
        <v>0</v>
      </c>
      <c r="K10791" t="s">
        <v>24</v>
      </c>
      <c r="L10791" t="s">
        <v>22</v>
      </c>
      <c r="M10791">
        <v>215000</v>
      </c>
      <c r="O10791" t="s">
        <v>323</v>
      </c>
      <c r="P10791" t="s">
        <v>14113</v>
      </c>
    </row>
    <row r="10792" spans="1:16" x14ac:dyDescent="0.25">
      <c r="A10792" t="s">
        <v>2</v>
      </c>
      <c r="B10792" t="s">
        <v>14114</v>
      </c>
      <c r="C10792" t="s">
        <v>322</v>
      </c>
      <c r="D10792" t="s">
        <v>4177</v>
      </c>
      <c r="E10792" t="s">
        <v>20</v>
      </c>
      <c r="F10792" t="b">
        <v>0</v>
      </c>
      <c r="G10792" t="s">
        <v>27</v>
      </c>
      <c r="H10792" s="4">
        <v>45805.66783564815</v>
      </c>
      <c r="I10792" t="b">
        <v>0</v>
      </c>
      <c r="J10792" t="b">
        <v>0</v>
      </c>
      <c r="K10792" t="s">
        <v>24</v>
      </c>
      <c r="L10792" t="s">
        <v>36</v>
      </c>
      <c r="N10792">
        <v>15</v>
      </c>
      <c r="O10792" t="s">
        <v>14115</v>
      </c>
      <c r="P10792" t="s">
        <v>14116</v>
      </c>
    </row>
    <row r="10793" spans="1:16" x14ac:dyDescent="0.25">
      <c r="A10793" t="s">
        <v>40</v>
      </c>
      <c r="B10793" t="s">
        <v>886</v>
      </c>
      <c r="C10793" t="s">
        <v>142</v>
      </c>
      <c r="D10793" t="s">
        <v>3828</v>
      </c>
      <c r="E10793" t="s">
        <v>20</v>
      </c>
      <c r="F10793" t="b">
        <v>0</v>
      </c>
      <c r="G10793" t="s">
        <v>41</v>
      </c>
      <c r="H10793" s="4">
        <v>45805.668252314812</v>
      </c>
      <c r="I10793" t="b">
        <v>0</v>
      </c>
      <c r="J10793" t="b">
        <v>1</v>
      </c>
      <c r="K10793" t="s">
        <v>24</v>
      </c>
      <c r="L10793" t="s">
        <v>22</v>
      </c>
      <c r="M10793">
        <v>139500</v>
      </c>
      <c r="O10793" t="s">
        <v>1903</v>
      </c>
      <c r="P10793" t="s">
        <v>14117</v>
      </c>
    </row>
    <row r="10794" spans="1:16" x14ac:dyDescent="0.25">
      <c r="A10794" t="s">
        <v>2</v>
      </c>
      <c r="B10794" t="s">
        <v>14118</v>
      </c>
      <c r="C10794" t="s">
        <v>192</v>
      </c>
      <c r="D10794" t="s">
        <v>4327</v>
      </c>
      <c r="E10794" t="s">
        <v>51</v>
      </c>
      <c r="F10794" t="b">
        <v>0</v>
      </c>
      <c r="G10794" t="s">
        <v>27</v>
      </c>
      <c r="H10794" s="4">
        <v>45805.709386574083</v>
      </c>
      <c r="I10794" t="b">
        <v>1</v>
      </c>
      <c r="J10794" t="b">
        <v>0</v>
      </c>
      <c r="K10794" t="s">
        <v>24</v>
      </c>
      <c r="L10794" t="s">
        <v>36</v>
      </c>
      <c r="N10794">
        <v>55</v>
      </c>
      <c r="O10794" t="s">
        <v>11246</v>
      </c>
      <c r="P10794" t="s">
        <v>14119</v>
      </c>
    </row>
    <row r="10795" spans="1:16" x14ac:dyDescent="0.25">
      <c r="A10795" t="s">
        <v>0</v>
      </c>
      <c r="B10795" t="s">
        <v>1724</v>
      </c>
      <c r="C10795" t="s">
        <v>1270</v>
      </c>
      <c r="D10795" t="s">
        <v>3972</v>
      </c>
      <c r="E10795" t="s">
        <v>20</v>
      </c>
      <c r="F10795" t="b">
        <v>0</v>
      </c>
      <c r="G10795" t="s">
        <v>23</v>
      </c>
      <c r="H10795" s="4">
        <v>45805.729641203703</v>
      </c>
      <c r="I10795" t="b">
        <v>0</v>
      </c>
      <c r="J10795" t="b">
        <v>1</v>
      </c>
      <c r="K10795" t="s">
        <v>24</v>
      </c>
      <c r="L10795" t="s">
        <v>22</v>
      </c>
      <c r="M10795">
        <v>102000</v>
      </c>
      <c r="O10795" t="s">
        <v>14120</v>
      </c>
      <c r="P10795" t="s">
        <v>832</v>
      </c>
    </row>
    <row r="10796" spans="1:16" x14ac:dyDescent="0.25">
      <c r="A10796" t="s">
        <v>139</v>
      </c>
      <c r="B10796" t="s">
        <v>7492</v>
      </c>
      <c r="C10796" t="s">
        <v>151</v>
      </c>
      <c r="D10796" t="s">
        <v>3828</v>
      </c>
      <c r="E10796" t="s">
        <v>51</v>
      </c>
      <c r="F10796" t="b">
        <v>0</v>
      </c>
      <c r="G10796" t="s">
        <v>30</v>
      </c>
      <c r="H10796" s="4">
        <v>45805.750902777778</v>
      </c>
      <c r="I10796" t="b">
        <v>1</v>
      </c>
      <c r="J10796" t="b">
        <v>0</v>
      </c>
      <c r="K10796" t="s">
        <v>24</v>
      </c>
      <c r="L10796" t="s">
        <v>36</v>
      </c>
      <c r="N10796">
        <v>38</v>
      </c>
      <c r="O10796" t="s">
        <v>6990</v>
      </c>
    </row>
    <row r="10797" spans="1:16" x14ac:dyDescent="0.25">
      <c r="A10797" t="s">
        <v>2</v>
      </c>
      <c r="B10797" t="s">
        <v>13372</v>
      </c>
      <c r="C10797" t="s">
        <v>39</v>
      </c>
      <c r="D10797" t="s">
        <v>3828</v>
      </c>
      <c r="F10797" t="b">
        <v>1</v>
      </c>
      <c r="G10797" t="s">
        <v>27</v>
      </c>
      <c r="H10797" s="4">
        <v>45805.751087962963</v>
      </c>
      <c r="I10797" t="b">
        <v>1</v>
      </c>
      <c r="J10797" t="b">
        <v>0</v>
      </c>
      <c r="K10797" t="s">
        <v>24</v>
      </c>
      <c r="L10797" t="s">
        <v>36</v>
      </c>
      <c r="N10797">
        <v>63.5</v>
      </c>
      <c r="O10797" t="s">
        <v>7463</v>
      </c>
      <c r="P10797" t="s">
        <v>14121</v>
      </c>
    </row>
    <row r="10798" spans="1:16" x14ac:dyDescent="0.25">
      <c r="A10798" t="s">
        <v>2</v>
      </c>
      <c r="B10798" t="s">
        <v>14122</v>
      </c>
      <c r="C10798" t="s">
        <v>985</v>
      </c>
      <c r="D10798" t="s">
        <v>3972</v>
      </c>
      <c r="E10798" t="s">
        <v>20</v>
      </c>
      <c r="F10798" t="b">
        <v>0</v>
      </c>
      <c r="G10798" t="s">
        <v>35</v>
      </c>
      <c r="H10798" s="4">
        <v>45805.752233796287</v>
      </c>
      <c r="I10798" t="b">
        <v>1</v>
      </c>
      <c r="J10798" t="b">
        <v>0</v>
      </c>
      <c r="K10798" t="s">
        <v>24</v>
      </c>
      <c r="L10798" t="s">
        <v>22</v>
      </c>
      <c r="M10798">
        <v>145000</v>
      </c>
      <c r="O10798" t="s">
        <v>1560</v>
      </c>
      <c r="P10798" t="s">
        <v>14123</v>
      </c>
    </row>
    <row r="10799" spans="1:16" x14ac:dyDescent="0.25">
      <c r="A10799" t="s">
        <v>2</v>
      </c>
      <c r="B10799" t="s">
        <v>14124</v>
      </c>
      <c r="C10799" t="s">
        <v>192</v>
      </c>
      <c r="D10799" t="s">
        <v>4327</v>
      </c>
      <c r="E10799" t="s">
        <v>51</v>
      </c>
      <c r="F10799" t="b">
        <v>0</v>
      </c>
      <c r="G10799" t="s">
        <v>41</v>
      </c>
      <c r="H10799" s="4">
        <v>45805.793182870373</v>
      </c>
      <c r="I10799" t="b">
        <v>0</v>
      </c>
      <c r="J10799" t="b">
        <v>0</v>
      </c>
      <c r="K10799" t="s">
        <v>24</v>
      </c>
      <c r="L10799" t="s">
        <v>36</v>
      </c>
      <c r="N10799">
        <v>50</v>
      </c>
      <c r="O10799" t="s">
        <v>11705</v>
      </c>
      <c r="P10799" t="s">
        <v>14125</v>
      </c>
    </row>
    <row r="10800" spans="1:16" x14ac:dyDescent="0.25">
      <c r="A10800" t="s">
        <v>0</v>
      </c>
      <c r="B10800" t="s">
        <v>14126</v>
      </c>
      <c r="C10800" t="s">
        <v>33</v>
      </c>
      <c r="D10800" t="s">
        <v>3956</v>
      </c>
      <c r="E10800" t="s">
        <v>20</v>
      </c>
      <c r="F10800" t="b">
        <v>0</v>
      </c>
      <c r="G10800" t="s">
        <v>35</v>
      </c>
      <c r="H10800" s="4">
        <v>45805.833726851852</v>
      </c>
      <c r="I10800" t="b">
        <v>0</v>
      </c>
      <c r="J10800" t="b">
        <v>1</v>
      </c>
      <c r="K10800" t="s">
        <v>24</v>
      </c>
      <c r="L10800" t="s">
        <v>36</v>
      </c>
      <c r="N10800">
        <v>16.510000228881839</v>
      </c>
      <c r="O10800" t="s">
        <v>7594</v>
      </c>
      <c r="P10800" t="s">
        <v>708</v>
      </c>
    </row>
    <row r="10801" spans="1:16" x14ac:dyDescent="0.25">
      <c r="A10801" t="s">
        <v>2</v>
      </c>
      <c r="B10801" t="s">
        <v>14127</v>
      </c>
      <c r="C10801" t="s">
        <v>579</v>
      </c>
      <c r="D10801" t="s">
        <v>3972</v>
      </c>
      <c r="E10801" t="s">
        <v>20</v>
      </c>
      <c r="F10801" t="b">
        <v>0</v>
      </c>
      <c r="G10801" t="s">
        <v>27</v>
      </c>
      <c r="H10801" s="4">
        <v>45805.834618055553</v>
      </c>
      <c r="I10801" t="b">
        <v>0</v>
      </c>
      <c r="J10801" t="b">
        <v>1</v>
      </c>
      <c r="K10801" t="s">
        <v>24</v>
      </c>
      <c r="L10801" t="s">
        <v>22</v>
      </c>
      <c r="M10801">
        <v>115000</v>
      </c>
      <c r="O10801" t="s">
        <v>444</v>
      </c>
      <c r="P10801" t="s">
        <v>14128</v>
      </c>
    </row>
    <row r="10802" spans="1:16" x14ac:dyDescent="0.25">
      <c r="A10802" t="s">
        <v>2</v>
      </c>
      <c r="B10802" t="s">
        <v>382</v>
      </c>
      <c r="C10802" t="s">
        <v>167</v>
      </c>
      <c r="D10802" t="s">
        <v>4327</v>
      </c>
      <c r="E10802" t="s">
        <v>51</v>
      </c>
      <c r="F10802" t="b">
        <v>0</v>
      </c>
      <c r="G10802" t="s">
        <v>41</v>
      </c>
      <c r="H10802" s="4">
        <v>45805.876585648148</v>
      </c>
      <c r="I10802" t="b">
        <v>1</v>
      </c>
      <c r="J10802" t="b">
        <v>0</v>
      </c>
      <c r="K10802" t="s">
        <v>24</v>
      </c>
      <c r="L10802" t="s">
        <v>36</v>
      </c>
      <c r="N10802">
        <v>65</v>
      </c>
      <c r="O10802" t="s">
        <v>2362</v>
      </c>
      <c r="P10802" t="s">
        <v>1419</v>
      </c>
    </row>
    <row r="10803" spans="1:16" x14ac:dyDescent="0.25">
      <c r="A10803" t="s">
        <v>2</v>
      </c>
      <c r="B10803" t="s">
        <v>307</v>
      </c>
      <c r="C10803" t="s">
        <v>3546</v>
      </c>
      <c r="D10803" t="s">
        <v>9676</v>
      </c>
      <c r="E10803" t="s">
        <v>20</v>
      </c>
      <c r="F10803" t="b">
        <v>0</v>
      </c>
      <c r="G10803" t="s">
        <v>27</v>
      </c>
      <c r="H10803" s="4">
        <v>45805.91777777778</v>
      </c>
      <c r="I10803" t="b">
        <v>0</v>
      </c>
      <c r="J10803" t="b">
        <v>0</v>
      </c>
      <c r="K10803" t="s">
        <v>24</v>
      </c>
      <c r="L10803" t="s">
        <v>22</v>
      </c>
      <c r="M10803">
        <v>164809</v>
      </c>
      <c r="O10803" t="s">
        <v>14129</v>
      </c>
      <c r="P10803" t="s">
        <v>14130</v>
      </c>
    </row>
    <row r="10804" spans="1:16" x14ac:dyDescent="0.25">
      <c r="A10804" t="s">
        <v>2</v>
      </c>
      <c r="B10804" t="s">
        <v>14131</v>
      </c>
      <c r="C10804" t="s">
        <v>337</v>
      </c>
      <c r="D10804" t="s">
        <v>2208</v>
      </c>
      <c r="E10804" t="s">
        <v>20</v>
      </c>
      <c r="F10804" t="b">
        <v>0</v>
      </c>
      <c r="G10804" t="s">
        <v>23</v>
      </c>
      <c r="H10804" s="4">
        <v>45805.938159722216</v>
      </c>
      <c r="I10804" t="b">
        <v>1</v>
      </c>
      <c r="J10804" t="b">
        <v>0</v>
      </c>
      <c r="K10804" t="s">
        <v>24</v>
      </c>
      <c r="L10804" t="s">
        <v>22</v>
      </c>
      <c r="M10804">
        <v>125000</v>
      </c>
      <c r="O10804" t="s">
        <v>892</v>
      </c>
      <c r="P10804" t="s">
        <v>1095</v>
      </c>
    </row>
    <row r="10805" spans="1:16" x14ac:dyDescent="0.25">
      <c r="A10805" t="s">
        <v>0</v>
      </c>
      <c r="B10805" t="s">
        <v>14132</v>
      </c>
      <c r="C10805" t="s">
        <v>810</v>
      </c>
      <c r="D10805" t="s">
        <v>3972</v>
      </c>
      <c r="E10805" t="s">
        <v>20</v>
      </c>
      <c r="F10805" t="b">
        <v>0</v>
      </c>
      <c r="G10805" t="s">
        <v>27</v>
      </c>
      <c r="H10805" s="4">
        <v>45805.958541666667</v>
      </c>
      <c r="I10805" t="b">
        <v>0</v>
      </c>
      <c r="J10805" t="b">
        <v>1</v>
      </c>
      <c r="K10805" t="s">
        <v>24</v>
      </c>
      <c r="L10805" t="s">
        <v>22</v>
      </c>
      <c r="M10805">
        <v>129000</v>
      </c>
      <c r="O10805" t="s">
        <v>1126</v>
      </c>
      <c r="P10805" t="s">
        <v>48</v>
      </c>
    </row>
    <row r="10806" spans="1:16" x14ac:dyDescent="0.25">
      <c r="A10806" t="s">
        <v>0</v>
      </c>
      <c r="B10806" t="s">
        <v>14133</v>
      </c>
      <c r="C10806" t="s">
        <v>540</v>
      </c>
      <c r="D10806" t="s">
        <v>3956</v>
      </c>
      <c r="E10806" t="s">
        <v>34</v>
      </c>
      <c r="F10806" t="b">
        <v>0</v>
      </c>
      <c r="G10806" t="s">
        <v>27</v>
      </c>
      <c r="H10806" s="4">
        <v>45805.958541666667</v>
      </c>
      <c r="I10806" t="b">
        <v>0</v>
      </c>
      <c r="J10806" t="b">
        <v>1</v>
      </c>
      <c r="K10806" t="s">
        <v>24</v>
      </c>
      <c r="L10806" t="s">
        <v>36</v>
      </c>
      <c r="N10806">
        <v>26.389999389648441</v>
      </c>
      <c r="O10806" t="s">
        <v>14134</v>
      </c>
      <c r="P10806" t="s">
        <v>1889</v>
      </c>
    </row>
    <row r="10807" spans="1:16" x14ac:dyDescent="0.25">
      <c r="A10807" t="s">
        <v>2</v>
      </c>
      <c r="B10807" t="s">
        <v>14135</v>
      </c>
      <c r="C10807" t="s">
        <v>782</v>
      </c>
      <c r="D10807" t="s">
        <v>3972</v>
      </c>
      <c r="E10807" t="s">
        <v>20</v>
      </c>
      <c r="F10807" t="b">
        <v>0</v>
      </c>
      <c r="G10807" t="s">
        <v>41</v>
      </c>
      <c r="H10807" s="4">
        <v>45805.960127314807</v>
      </c>
      <c r="I10807" t="b">
        <v>0</v>
      </c>
      <c r="J10807" t="b">
        <v>0</v>
      </c>
      <c r="K10807" t="s">
        <v>24</v>
      </c>
      <c r="L10807" t="s">
        <v>22</v>
      </c>
      <c r="M10807">
        <v>224400</v>
      </c>
      <c r="O10807" t="s">
        <v>14136</v>
      </c>
      <c r="P10807" t="s">
        <v>14137</v>
      </c>
    </row>
    <row r="10808" spans="1:16" x14ac:dyDescent="0.25">
      <c r="A10808" t="s">
        <v>0</v>
      </c>
      <c r="B10808" t="s">
        <v>0</v>
      </c>
      <c r="C10808" t="s">
        <v>2593</v>
      </c>
      <c r="D10808" t="s">
        <v>1051</v>
      </c>
      <c r="E10808" t="s">
        <v>20</v>
      </c>
      <c r="F10808" t="b">
        <v>0</v>
      </c>
      <c r="G10808" t="s">
        <v>41</v>
      </c>
      <c r="H10808" s="4">
        <v>45806.250254629631</v>
      </c>
      <c r="I10808" t="b">
        <v>1</v>
      </c>
      <c r="J10808" t="b">
        <v>1</v>
      </c>
      <c r="K10808" t="s">
        <v>24</v>
      </c>
      <c r="L10808" t="s">
        <v>36</v>
      </c>
      <c r="N10808">
        <v>35.5</v>
      </c>
      <c r="O10808" t="s">
        <v>1051</v>
      </c>
      <c r="P10808" t="s">
        <v>557</v>
      </c>
    </row>
    <row r="10809" spans="1:16" x14ac:dyDescent="0.25">
      <c r="A10809" t="s">
        <v>0</v>
      </c>
      <c r="B10809" t="s">
        <v>14138</v>
      </c>
      <c r="C10809" t="s">
        <v>809</v>
      </c>
      <c r="D10809" t="s">
        <v>2208</v>
      </c>
      <c r="E10809" t="s">
        <v>20</v>
      </c>
      <c r="F10809" t="b">
        <v>0</v>
      </c>
      <c r="G10809" t="s">
        <v>41</v>
      </c>
      <c r="H10809" s="4">
        <v>45806.250254629631</v>
      </c>
      <c r="I10809" t="b">
        <v>1</v>
      </c>
      <c r="J10809" t="b">
        <v>1</v>
      </c>
      <c r="K10809" t="s">
        <v>24</v>
      </c>
      <c r="L10809" t="s">
        <v>22</v>
      </c>
      <c r="M10809">
        <v>130000</v>
      </c>
      <c r="O10809" t="s">
        <v>4031</v>
      </c>
      <c r="P10809" t="s">
        <v>174</v>
      </c>
    </row>
    <row r="10810" spans="1:16" x14ac:dyDescent="0.25">
      <c r="A10810" t="s">
        <v>0</v>
      </c>
      <c r="B10810" t="s">
        <v>14139</v>
      </c>
      <c r="C10810" t="s">
        <v>120</v>
      </c>
      <c r="D10810" t="s">
        <v>2298</v>
      </c>
      <c r="E10810" t="s">
        <v>20</v>
      </c>
      <c r="F10810" t="b">
        <v>0</v>
      </c>
      <c r="G10810" t="s">
        <v>35</v>
      </c>
      <c r="H10810" s="4">
        <v>45806.250405092593</v>
      </c>
      <c r="I10810" t="b">
        <v>1</v>
      </c>
      <c r="J10810" t="b">
        <v>0</v>
      </c>
      <c r="K10810" t="s">
        <v>24</v>
      </c>
      <c r="L10810" t="s">
        <v>22</v>
      </c>
      <c r="M10810">
        <v>75000</v>
      </c>
      <c r="O10810" t="s">
        <v>14140</v>
      </c>
      <c r="P10810" t="s">
        <v>14141</v>
      </c>
    </row>
    <row r="10811" spans="1:16" x14ac:dyDescent="0.25">
      <c r="A10811" t="s">
        <v>0</v>
      </c>
      <c r="B10811" t="s">
        <v>1098</v>
      </c>
      <c r="C10811" t="s">
        <v>167</v>
      </c>
      <c r="D10811" t="s">
        <v>3828</v>
      </c>
      <c r="E10811" t="s">
        <v>219</v>
      </c>
      <c r="F10811" t="b">
        <v>0</v>
      </c>
      <c r="G10811" t="s">
        <v>35</v>
      </c>
      <c r="H10811" s="4">
        <v>45806.250405092593</v>
      </c>
      <c r="I10811" t="b">
        <v>0</v>
      </c>
      <c r="J10811" t="b">
        <v>1</v>
      </c>
      <c r="K10811" t="s">
        <v>24</v>
      </c>
      <c r="L10811" t="s">
        <v>22</v>
      </c>
      <c r="M10811">
        <v>78303.5</v>
      </c>
      <c r="O10811" t="s">
        <v>14056</v>
      </c>
      <c r="P10811" t="s">
        <v>14057</v>
      </c>
    </row>
    <row r="10812" spans="1:16" x14ac:dyDescent="0.25">
      <c r="A10812" t="s">
        <v>25</v>
      </c>
      <c r="B10812" t="s">
        <v>14142</v>
      </c>
      <c r="C10812" t="s">
        <v>949</v>
      </c>
      <c r="D10812" t="s">
        <v>4327</v>
      </c>
      <c r="E10812" t="s">
        <v>20</v>
      </c>
      <c r="F10812" t="b">
        <v>0</v>
      </c>
      <c r="G10812" t="s">
        <v>30</v>
      </c>
      <c r="H10812" s="4">
        <v>45806.250509259262</v>
      </c>
      <c r="I10812" t="b">
        <v>0</v>
      </c>
      <c r="J10812" t="b">
        <v>1</v>
      </c>
      <c r="K10812" t="s">
        <v>24</v>
      </c>
      <c r="L10812" t="s">
        <v>22</v>
      </c>
      <c r="M10812">
        <v>195378</v>
      </c>
      <c r="O10812" t="s">
        <v>802</v>
      </c>
      <c r="P10812" t="s">
        <v>338</v>
      </c>
    </row>
    <row r="10813" spans="1:16" x14ac:dyDescent="0.25">
      <c r="A10813" t="s">
        <v>1</v>
      </c>
      <c r="B10813" t="s">
        <v>14143</v>
      </c>
      <c r="C10813" t="s">
        <v>39</v>
      </c>
      <c r="D10813" t="s">
        <v>3828</v>
      </c>
      <c r="E10813" t="s">
        <v>20</v>
      </c>
      <c r="F10813" t="b">
        <v>1</v>
      </c>
      <c r="G10813" t="s">
        <v>27</v>
      </c>
      <c r="H10813" s="4">
        <v>45806.25072916667</v>
      </c>
      <c r="I10813" t="b">
        <v>0</v>
      </c>
      <c r="J10813" t="b">
        <v>1</v>
      </c>
      <c r="K10813" t="s">
        <v>24</v>
      </c>
      <c r="L10813" t="s">
        <v>36</v>
      </c>
      <c r="N10813">
        <v>130</v>
      </c>
      <c r="O10813" t="s">
        <v>3738</v>
      </c>
      <c r="P10813" t="s">
        <v>14144</v>
      </c>
    </row>
    <row r="10814" spans="1:16" x14ac:dyDescent="0.25">
      <c r="A10814" t="s">
        <v>1</v>
      </c>
      <c r="B10814" t="s">
        <v>14145</v>
      </c>
      <c r="C10814" t="s">
        <v>376</v>
      </c>
      <c r="D10814" t="s">
        <v>5534</v>
      </c>
      <c r="E10814" t="s">
        <v>20</v>
      </c>
      <c r="F10814" t="b">
        <v>0</v>
      </c>
      <c r="G10814" t="s">
        <v>52</v>
      </c>
      <c r="H10814" s="4">
        <v>45806.251122685193</v>
      </c>
      <c r="I10814" t="b">
        <v>0</v>
      </c>
      <c r="J10814" t="b">
        <v>1</v>
      </c>
      <c r="K10814" t="s">
        <v>24</v>
      </c>
      <c r="L10814" t="s">
        <v>22</v>
      </c>
      <c r="M10814">
        <v>127952</v>
      </c>
      <c r="O10814" t="s">
        <v>14146</v>
      </c>
      <c r="P10814" t="s">
        <v>14147</v>
      </c>
    </row>
    <row r="10815" spans="1:16" x14ac:dyDescent="0.25">
      <c r="A10815" t="s">
        <v>1</v>
      </c>
      <c r="B10815" t="s">
        <v>296</v>
      </c>
      <c r="C10815" t="s">
        <v>1521</v>
      </c>
      <c r="D10815" t="s">
        <v>3972</v>
      </c>
      <c r="E10815" t="s">
        <v>20</v>
      </c>
      <c r="F10815" t="b">
        <v>0</v>
      </c>
      <c r="G10815" t="s">
        <v>52</v>
      </c>
      <c r="H10815" s="4">
        <v>45806.251122685193</v>
      </c>
      <c r="I10815" t="b">
        <v>0</v>
      </c>
      <c r="J10815" t="b">
        <v>0</v>
      </c>
      <c r="K10815" t="s">
        <v>24</v>
      </c>
      <c r="L10815" t="s">
        <v>22</v>
      </c>
      <c r="M10815">
        <v>61000</v>
      </c>
      <c r="O10815" t="s">
        <v>1549</v>
      </c>
      <c r="P10815" t="s">
        <v>13852</v>
      </c>
    </row>
    <row r="10816" spans="1:16" x14ac:dyDescent="0.25">
      <c r="A10816" t="s">
        <v>1</v>
      </c>
      <c r="B10816" t="s">
        <v>974</v>
      </c>
      <c r="C10816" t="s">
        <v>1521</v>
      </c>
      <c r="D10816" t="s">
        <v>3969</v>
      </c>
      <c r="E10816" t="s">
        <v>20</v>
      </c>
      <c r="F10816" t="b">
        <v>0</v>
      </c>
      <c r="G10816" t="s">
        <v>52</v>
      </c>
      <c r="H10816" s="4">
        <v>45806.251122685193</v>
      </c>
      <c r="I10816" t="b">
        <v>0</v>
      </c>
      <c r="J10816" t="b">
        <v>1</v>
      </c>
      <c r="K10816" t="s">
        <v>24</v>
      </c>
      <c r="L10816" t="s">
        <v>22</v>
      </c>
      <c r="M10816">
        <v>167500</v>
      </c>
      <c r="O10816" t="s">
        <v>6503</v>
      </c>
      <c r="P10816" t="s">
        <v>14148</v>
      </c>
    </row>
    <row r="10817" spans="1:16" x14ac:dyDescent="0.25">
      <c r="A10817" t="s">
        <v>40</v>
      </c>
      <c r="B10817" t="s">
        <v>14149</v>
      </c>
      <c r="C10817" t="s">
        <v>985</v>
      </c>
      <c r="D10817" t="s">
        <v>3828</v>
      </c>
      <c r="E10817" t="s">
        <v>20</v>
      </c>
      <c r="F10817" t="b">
        <v>0</v>
      </c>
      <c r="G10817" t="s">
        <v>27</v>
      </c>
      <c r="H10817" s="4">
        <v>45806.251192129632</v>
      </c>
      <c r="I10817" t="b">
        <v>1</v>
      </c>
      <c r="J10817" t="b">
        <v>1</v>
      </c>
      <c r="K10817" t="s">
        <v>24</v>
      </c>
      <c r="L10817" t="s">
        <v>22</v>
      </c>
      <c r="M10817">
        <v>109000</v>
      </c>
      <c r="O10817" t="s">
        <v>6044</v>
      </c>
      <c r="P10817" t="s">
        <v>14150</v>
      </c>
    </row>
    <row r="10818" spans="1:16" x14ac:dyDescent="0.25">
      <c r="A10818" t="s">
        <v>40</v>
      </c>
      <c r="B10818" t="s">
        <v>14151</v>
      </c>
      <c r="C10818" t="s">
        <v>122</v>
      </c>
      <c r="D10818" t="s">
        <v>3828</v>
      </c>
      <c r="E10818" t="s">
        <v>20</v>
      </c>
      <c r="F10818" t="b">
        <v>0</v>
      </c>
      <c r="G10818" t="s">
        <v>27</v>
      </c>
      <c r="H10818" s="4">
        <v>45806.251250000001</v>
      </c>
      <c r="I10818" t="b">
        <v>1</v>
      </c>
      <c r="J10818" t="b">
        <v>1</v>
      </c>
      <c r="K10818" t="s">
        <v>24</v>
      </c>
      <c r="L10818" t="s">
        <v>22</v>
      </c>
      <c r="M10818">
        <v>95000</v>
      </c>
      <c r="O10818" t="s">
        <v>6044</v>
      </c>
      <c r="P10818" t="s">
        <v>14150</v>
      </c>
    </row>
    <row r="10819" spans="1:16" x14ac:dyDescent="0.25">
      <c r="A10819" t="s">
        <v>89</v>
      </c>
      <c r="B10819" t="s">
        <v>14152</v>
      </c>
      <c r="C10819" t="s">
        <v>327</v>
      </c>
      <c r="D10819" t="s">
        <v>2208</v>
      </c>
      <c r="E10819" t="s">
        <v>20</v>
      </c>
      <c r="F10819" t="b">
        <v>0</v>
      </c>
      <c r="G10819" t="s">
        <v>27</v>
      </c>
      <c r="H10819" s="4">
        <v>45806.251307870371</v>
      </c>
      <c r="I10819" t="b">
        <v>0</v>
      </c>
      <c r="J10819" t="b">
        <v>1</v>
      </c>
      <c r="K10819" t="s">
        <v>24</v>
      </c>
      <c r="L10819" t="s">
        <v>22</v>
      </c>
      <c r="M10819">
        <v>160000</v>
      </c>
      <c r="O10819" t="s">
        <v>14153</v>
      </c>
      <c r="P10819" t="s">
        <v>14154</v>
      </c>
    </row>
    <row r="10820" spans="1:16" x14ac:dyDescent="0.25">
      <c r="A10820" t="s">
        <v>89</v>
      </c>
      <c r="B10820" t="s">
        <v>14155</v>
      </c>
      <c r="C10820" t="s">
        <v>42</v>
      </c>
      <c r="D10820" t="s">
        <v>3828</v>
      </c>
      <c r="E10820" t="s">
        <v>20</v>
      </c>
      <c r="F10820" t="b">
        <v>0</v>
      </c>
      <c r="G10820" t="s">
        <v>41</v>
      </c>
      <c r="H10820" s="4">
        <v>45806.251493055563</v>
      </c>
      <c r="I10820" t="b">
        <v>0</v>
      </c>
      <c r="J10820" t="b">
        <v>1</v>
      </c>
      <c r="K10820" t="s">
        <v>24</v>
      </c>
      <c r="L10820" t="s">
        <v>22</v>
      </c>
      <c r="M10820">
        <v>184000</v>
      </c>
      <c r="O10820" t="s">
        <v>4196</v>
      </c>
      <c r="P10820" t="s">
        <v>14156</v>
      </c>
    </row>
    <row r="10821" spans="1:16" x14ac:dyDescent="0.25">
      <c r="A10821" t="s">
        <v>2</v>
      </c>
      <c r="B10821" t="s">
        <v>13554</v>
      </c>
      <c r="C10821" t="s">
        <v>33</v>
      </c>
      <c r="D10821" t="s">
        <v>3828</v>
      </c>
      <c r="E10821" t="s">
        <v>20</v>
      </c>
      <c r="F10821" t="b">
        <v>0</v>
      </c>
      <c r="G10821" t="s">
        <v>35</v>
      </c>
      <c r="H10821" s="4">
        <v>45806.251770833333</v>
      </c>
      <c r="I10821" t="b">
        <v>0</v>
      </c>
      <c r="J10821" t="b">
        <v>1</v>
      </c>
      <c r="K10821" t="s">
        <v>24</v>
      </c>
      <c r="L10821" t="s">
        <v>22</v>
      </c>
      <c r="M10821">
        <v>120700</v>
      </c>
      <c r="O10821" t="s">
        <v>402</v>
      </c>
      <c r="P10821" t="s">
        <v>1039</v>
      </c>
    </row>
    <row r="10822" spans="1:16" x14ac:dyDescent="0.25">
      <c r="A10822" t="s">
        <v>2</v>
      </c>
      <c r="B10822" t="s">
        <v>14157</v>
      </c>
      <c r="C10822" t="s">
        <v>1693</v>
      </c>
      <c r="D10822" t="s">
        <v>3978</v>
      </c>
      <c r="E10822" t="s">
        <v>20</v>
      </c>
      <c r="F10822" t="b">
        <v>0</v>
      </c>
      <c r="G10822" t="s">
        <v>52</v>
      </c>
      <c r="H10822" s="4">
        <v>45806.252615740741</v>
      </c>
      <c r="I10822" t="b">
        <v>1</v>
      </c>
      <c r="J10822" t="b">
        <v>0</v>
      </c>
      <c r="K10822" t="s">
        <v>24</v>
      </c>
      <c r="L10822" t="s">
        <v>22</v>
      </c>
      <c r="M10822">
        <v>145000</v>
      </c>
      <c r="O10822" t="s">
        <v>294</v>
      </c>
      <c r="P10822" t="s">
        <v>665</v>
      </c>
    </row>
    <row r="10823" spans="1:16" x14ac:dyDescent="0.25">
      <c r="A10823" t="s">
        <v>25</v>
      </c>
      <c r="B10823" t="s">
        <v>14158</v>
      </c>
      <c r="C10823" t="s">
        <v>39</v>
      </c>
      <c r="D10823" t="s">
        <v>3972</v>
      </c>
      <c r="E10823" t="s">
        <v>20</v>
      </c>
      <c r="F10823" t="b">
        <v>1</v>
      </c>
      <c r="G10823" t="s">
        <v>106</v>
      </c>
      <c r="H10823" s="4">
        <v>45806.254710648151</v>
      </c>
      <c r="I10823" t="b">
        <v>1</v>
      </c>
      <c r="J10823" t="b">
        <v>0</v>
      </c>
      <c r="K10823" t="s">
        <v>106</v>
      </c>
      <c r="L10823" t="s">
        <v>22</v>
      </c>
      <c r="M10823">
        <v>136000</v>
      </c>
      <c r="O10823" t="s">
        <v>3492</v>
      </c>
      <c r="P10823" t="s">
        <v>3034</v>
      </c>
    </row>
    <row r="10824" spans="1:16" x14ac:dyDescent="0.25">
      <c r="A10824" t="s">
        <v>0</v>
      </c>
      <c r="B10824" t="s">
        <v>13792</v>
      </c>
      <c r="C10824" t="s">
        <v>14159</v>
      </c>
      <c r="D10824" t="s">
        <v>4089</v>
      </c>
      <c r="E10824" t="s">
        <v>20</v>
      </c>
      <c r="F10824" t="b">
        <v>0</v>
      </c>
      <c r="G10824" t="s">
        <v>1420</v>
      </c>
      <c r="H10824" s="4">
        <v>45806.274768518517</v>
      </c>
      <c r="I10824" t="b">
        <v>0</v>
      </c>
      <c r="J10824" t="b">
        <v>0</v>
      </c>
      <c r="K10824" t="s">
        <v>1420</v>
      </c>
      <c r="L10824" t="s">
        <v>22</v>
      </c>
      <c r="M10824">
        <v>55000</v>
      </c>
      <c r="O10824" t="s">
        <v>4069</v>
      </c>
      <c r="P10824" t="s">
        <v>914</v>
      </c>
    </row>
    <row r="10825" spans="1:16" x14ac:dyDescent="0.25">
      <c r="A10825" t="s">
        <v>2</v>
      </c>
      <c r="B10825" t="s">
        <v>2</v>
      </c>
      <c r="C10825" t="s">
        <v>14160</v>
      </c>
      <c r="D10825" t="s">
        <v>3969</v>
      </c>
      <c r="E10825" t="s">
        <v>20</v>
      </c>
      <c r="F10825" t="b">
        <v>0</v>
      </c>
      <c r="G10825" t="s">
        <v>27</v>
      </c>
      <c r="H10825" s="4">
        <v>45806.292858796303</v>
      </c>
      <c r="I10825" t="b">
        <v>0</v>
      </c>
      <c r="J10825" t="b">
        <v>1</v>
      </c>
      <c r="K10825" t="s">
        <v>24</v>
      </c>
      <c r="L10825" t="s">
        <v>22</v>
      </c>
      <c r="M10825">
        <v>103800</v>
      </c>
      <c r="O10825" t="s">
        <v>284</v>
      </c>
      <c r="P10825" t="s">
        <v>14161</v>
      </c>
    </row>
    <row r="10826" spans="1:16" x14ac:dyDescent="0.25">
      <c r="A10826" t="s">
        <v>0</v>
      </c>
      <c r="B10826" t="s">
        <v>1098</v>
      </c>
      <c r="C10826" t="s">
        <v>423</v>
      </c>
      <c r="D10826" t="s">
        <v>3828</v>
      </c>
      <c r="E10826" t="s">
        <v>20</v>
      </c>
      <c r="F10826" t="b">
        <v>0</v>
      </c>
      <c r="G10826" t="s">
        <v>27</v>
      </c>
      <c r="H10826" s="4">
        <v>45806.33353009259</v>
      </c>
      <c r="I10826" t="b">
        <v>1</v>
      </c>
      <c r="J10826" t="b">
        <v>1</v>
      </c>
      <c r="K10826" t="s">
        <v>24</v>
      </c>
      <c r="L10826" t="s">
        <v>22</v>
      </c>
      <c r="M10826">
        <v>167500</v>
      </c>
      <c r="O10826" t="s">
        <v>3020</v>
      </c>
      <c r="P10826" t="s">
        <v>1537</v>
      </c>
    </row>
    <row r="10827" spans="1:16" x14ac:dyDescent="0.25">
      <c r="A10827" t="s">
        <v>2</v>
      </c>
      <c r="B10827" t="s">
        <v>2</v>
      </c>
      <c r="C10827" t="s">
        <v>14162</v>
      </c>
      <c r="D10827" t="s">
        <v>4089</v>
      </c>
      <c r="E10827" t="s">
        <v>20</v>
      </c>
      <c r="F10827" t="b">
        <v>0</v>
      </c>
      <c r="G10827" t="s">
        <v>27</v>
      </c>
      <c r="H10827" s="4">
        <v>45806.33457175926</v>
      </c>
      <c r="I10827" t="b">
        <v>1</v>
      </c>
      <c r="J10827" t="b">
        <v>0</v>
      </c>
      <c r="K10827" t="s">
        <v>24</v>
      </c>
      <c r="L10827" t="s">
        <v>36</v>
      </c>
      <c r="N10827">
        <v>59</v>
      </c>
      <c r="O10827" t="s">
        <v>13865</v>
      </c>
      <c r="P10827" t="s">
        <v>119</v>
      </c>
    </row>
    <row r="10828" spans="1:16" x14ac:dyDescent="0.25">
      <c r="A10828" t="s">
        <v>2</v>
      </c>
      <c r="B10828" t="s">
        <v>1777</v>
      </c>
      <c r="C10828" t="s">
        <v>693</v>
      </c>
      <c r="D10828" t="s">
        <v>2208</v>
      </c>
      <c r="E10828" t="s">
        <v>20</v>
      </c>
      <c r="F10828" t="b">
        <v>0</v>
      </c>
      <c r="G10828" t="s">
        <v>27</v>
      </c>
      <c r="H10828" s="4">
        <v>45806.376284722217</v>
      </c>
      <c r="I10828" t="b">
        <v>0</v>
      </c>
      <c r="J10828" t="b">
        <v>1</v>
      </c>
      <c r="K10828" t="s">
        <v>24</v>
      </c>
      <c r="L10828" t="s">
        <v>22</v>
      </c>
      <c r="M10828">
        <v>134000</v>
      </c>
      <c r="O10828" t="s">
        <v>341</v>
      </c>
      <c r="P10828" t="s">
        <v>2022</v>
      </c>
    </row>
    <row r="10829" spans="1:16" x14ac:dyDescent="0.25">
      <c r="A10829" t="s">
        <v>1</v>
      </c>
      <c r="B10829" t="s">
        <v>2190</v>
      </c>
      <c r="C10829" t="s">
        <v>82</v>
      </c>
      <c r="D10829" t="s">
        <v>3972</v>
      </c>
      <c r="E10829" t="s">
        <v>20</v>
      </c>
      <c r="F10829" t="b">
        <v>0</v>
      </c>
      <c r="G10829" t="s">
        <v>27</v>
      </c>
      <c r="H10829" s="4">
        <v>45806.417858796303</v>
      </c>
      <c r="I10829" t="b">
        <v>1</v>
      </c>
      <c r="J10829" t="b">
        <v>1</v>
      </c>
      <c r="K10829" t="s">
        <v>24</v>
      </c>
      <c r="L10829" t="s">
        <v>22</v>
      </c>
      <c r="M10829">
        <v>250000</v>
      </c>
      <c r="O10829" t="s">
        <v>1107</v>
      </c>
      <c r="P10829" t="s">
        <v>6165</v>
      </c>
    </row>
    <row r="10830" spans="1:16" x14ac:dyDescent="0.25">
      <c r="A10830" t="s">
        <v>2</v>
      </c>
      <c r="B10830" t="s">
        <v>14163</v>
      </c>
      <c r="C10830" t="s">
        <v>2013</v>
      </c>
      <c r="D10830" t="s">
        <v>3972</v>
      </c>
      <c r="E10830" t="s">
        <v>20</v>
      </c>
      <c r="F10830" t="b">
        <v>0</v>
      </c>
      <c r="G10830" t="s">
        <v>1775</v>
      </c>
      <c r="H10830" s="4">
        <v>45806.431273148148</v>
      </c>
      <c r="I10830" t="b">
        <v>0</v>
      </c>
      <c r="J10830" t="b">
        <v>0</v>
      </c>
      <c r="K10830" t="s">
        <v>1775</v>
      </c>
      <c r="L10830" t="s">
        <v>22</v>
      </c>
      <c r="M10830">
        <v>75042</v>
      </c>
      <c r="O10830" t="s">
        <v>14164</v>
      </c>
      <c r="P10830" t="s">
        <v>14165</v>
      </c>
    </row>
    <row r="10831" spans="1:16" x14ac:dyDescent="0.25">
      <c r="A10831" t="s">
        <v>0</v>
      </c>
      <c r="B10831" t="s">
        <v>14166</v>
      </c>
      <c r="C10831" t="s">
        <v>2991</v>
      </c>
      <c r="D10831" t="s">
        <v>3956</v>
      </c>
      <c r="E10831" t="s">
        <v>34</v>
      </c>
      <c r="F10831" t="b">
        <v>0</v>
      </c>
      <c r="G10831" t="s">
        <v>30</v>
      </c>
      <c r="H10831" s="4">
        <v>45806.458958333344</v>
      </c>
      <c r="I10831" t="b">
        <v>0</v>
      </c>
      <c r="J10831" t="b">
        <v>0</v>
      </c>
      <c r="K10831" t="s">
        <v>24</v>
      </c>
      <c r="L10831" t="s">
        <v>36</v>
      </c>
      <c r="N10831">
        <v>17.95999908447266</v>
      </c>
      <c r="O10831" t="s">
        <v>14167</v>
      </c>
      <c r="P10831" t="s">
        <v>204</v>
      </c>
    </row>
    <row r="10832" spans="1:16" x14ac:dyDescent="0.25">
      <c r="A10832" t="s">
        <v>40</v>
      </c>
      <c r="B10832" t="s">
        <v>40</v>
      </c>
      <c r="C10832" t="s">
        <v>805</v>
      </c>
      <c r="D10832" t="s">
        <v>2208</v>
      </c>
      <c r="E10832" t="s">
        <v>20</v>
      </c>
      <c r="F10832" t="b">
        <v>0</v>
      </c>
      <c r="G10832" t="s">
        <v>27</v>
      </c>
      <c r="H10832" s="4">
        <v>45806.45957175926</v>
      </c>
      <c r="I10832" t="b">
        <v>0</v>
      </c>
      <c r="J10832" t="b">
        <v>1</v>
      </c>
      <c r="K10832" t="s">
        <v>24</v>
      </c>
      <c r="L10832" t="s">
        <v>22</v>
      </c>
      <c r="M10832">
        <v>131000</v>
      </c>
      <c r="O10832" t="s">
        <v>11492</v>
      </c>
      <c r="P10832" t="s">
        <v>14168</v>
      </c>
    </row>
    <row r="10833" spans="1:16" x14ac:dyDescent="0.25">
      <c r="A10833" t="s">
        <v>40</v>
      </c>
      <c r="B10833" t="s">
        <v>1908</v>
      </c>
      <c r="C10833" t="s">
        <v>151</v>
      </c>
      <c r="D10833" t="s">
        <v>3972</v>
      </c>
      <c r="E10833" t="s">
        <v>20</v>
      </c>
      <c r="F10833" t="b">
        <v>0</v>
      </c>
      <c r="G10833" t="s">
        <v>30</v>
      </c>
      <c r="H10833" s="4">
        <v>45806.501030092593</v>
      </c>
      <c r="I10833" t="b">
        <v>0</v>
      </c>
      <c r="J10833" t="b">
        <v>0</v>
      </c>
      <c r="K10833" t="s">
        <v>24</v>
      </c>
      <c r="L10833" t="s">
        <v>22</v>
      </c>
      <c r="M10833">
        <v>160000</v>
      </c>
      <c r="O10833" t="s">
        <v>488</v>
      </c>
      <c r="P10833" t="s">
        <v>14169</v>
      </c>
    </row>
    <row r="10834" spans="1:16" x14ac:dyDescent="0.25">
      <c r="A10834" t="s">
        <v>0</v>
      </c>
      <c r="B10834" t="s">
        <v>14170</v>
      </c>
      <c r="C10834" t="s">
        <v>862</v>
      </c>
      <c r="D10834" t="s">
        <v>4034</v>
      </c>
      <c r="E10834" t="s">
        <v>20</v>
      </c>
      <c r="F10834" t="b">
        <v>0</v>
      </c>
      <c r="G10834" t="s">
        <v>862</v>
      </c>
      <c r="H10834" s="4">
        <v>45806.505567129629</v>
      </c>
      <c r="I10834" t="b">
        <v>0</v>
      </c>
      <c r="J10834" t="b">
        <v>0</v>
      </c>
      <c r="K10834" t="s">
        <v>862</v>
      </c>
      <c r="L10834" t="s">
        <v>22</v>
      </c>
      <c r="M10834">
        <v>42399.5</v>
      </c>
      <c r="O10834" t="s">
        <v>5758</v>
      </c>
      <c r="P10834" t="s">
        <v>14171</v>
      </c>
    </row>
    <row r="10835" spans="1:16" x14ac:dyDescent="0.25">
      <c r="A10835" t="s">
        <v>1</v>
      </c>
      <c r="B10835" t="s">
        <v>264</v>
      </c>
      <c r="C10835" t="s">
        <v>1945</v>
      </c>
      <c r="D10835" t="s">
        <v>3972</v>
      </c>
      <c r="E10835" t="s">
        <v>20</v>
      </c>
      <c r="F10835" t="b">
        <v>0</v>
      </c>
      <c r="G10835" t="s">
        <v>41</v>
      </c>
      <c r="H10835" s="4">
        <v>45806.543356481481</v>
      </c>
      <c r="I10835" t="b">
        <v>0</v>
      </c>
      <c r="J10835" t="b">
        <v>0</v>
      </c>
      <c r="K10835" t="s">
        <v>24</v>
      </c>
      <c r="L10835" t="s">
        <v>22</v>
      </c>
      <c r="M10835">
        <v>112500</v>
      </c>
      <c r="O10835" t="s">
        <v>14172</v>
      </c>
      <c r="P10835" t="s">
        <v>14173</v>
      </c>
    </row>
    <row r="10836" spans="1:16" x14ac:dyDescent="0.25">
      <c r="A10836" t="s">
        <v>2</v>
      </c>
      <c r="B10836" t="s">
        <v>14174</v>
      </c>
      <c r="C10836" t="s">
        <v>151</v>
      </c>
      <c r="D10836" t="s">
        <v>3972</v>
      </c>
      <c r="E10836" t="s">
        <v>20</v>
      </c>
      <c r="F10836" t="b">
        <v>0</v>
      </c>
      <c r="G10836" t="s">
        <v>27</v>
      </c>
      <c r="H10836" s="4">
        <v>45806.58457175926</v>
      </c>
      <c r="I10836" t="b">
        <v>0</v>
      </c>
      <c r="J10836" t="b">
        <v>1</v>
      </c>
      <c r="K10836" t="s">
        <v>24</v>
      </c>
      <c r="L10836" t="s">
        <v>22</v>
      </c>
      <c r="M10836">
        <v>151000</v>
      </c>
      <c r="O10836" t="s">
        <v>1883</v>
      </c>
      <c r="P10836" t="s">
        <v>14175</v>
      </c>
    </row>
    <row r="10837" spans="1:16" x14ac:dyDescent="0.25">
      <c r="A10837" t="s">
        <v>2</v>
      </c>
      <c r="B10837" t="s">
        <v>170</v>
      </c>
      <c r="C10837" t="s">
        <v>171</v>
      </c>
      <c r="D10837" t="s">
        <v>3956</v>
      </c>
      <c r="E10837" t="s">
        <v>20</v>
      </c>
      <c r="F10837" t="b">
        <v>0</v>
      </c>
      <c r="G10837" t="s">
        <v>27</v>
      </c>
      <c r="H10837" s="4">
        <v>45806.584618055553</v>
      </c>
      <c r="I10837" t="b">
        <v>0</v>
      </c>
      <c r="J10837" t="b">
        <v>1</v>
      </c>
      <c r="K10837" t="s">
        <v>24</v>
      </c>
      <c r="L10837" t="s">
        <v>36</v>
      </c>
      <c r="N10837">
        <v>46.060001373291023</v>
      </c>
      <c r="O10837" t="s">
        <v>7562</v>
      </c>
      <c r="P10837" t="s">
        <v>7563</v>
      </c>
    </row>
    <row r="10838" spans="1:16" x14ac:dyDescent="0.25">
      <c r="A10838" t="s">
        <v>139</v>
      </c>
      <c r="B10838" t="s">
        <v>2126</v>
      </c>
      <c r="C10838" t="s">
        <v>1216</v>
      </c>
      <c r="D10838" t="s">
        <v>3972</v>
      </c>
      <c r="F10838" t="b">
        <v>0</v>
      </c>
      <c r="G10838" t="s">
        <v>30</v>
      </c>
      <c r="H10838" s="4">
        <v>45806.625648148147</v>
      </c>
      <c r="I10838" t="b">
        <v>0</v>
      </c>
      <c r="J10838" t="b">
        <v>0</v>
      </c>
      <c r="K10838" t="s">
        <v>24</v>
      </c>
      <c r="L10838" t="s">
        <v>36</v>
      </c>
      <c r="N10838">
        <v>20.5</v>
      </c>
      <c r="O10838" t="s">
        <v>131</v>
      </c>
    </row>
    <row r="10839" spans="1:16" x14ac:dyDescent="0.25">
      <c r="A10839" t="s">
        <v>2</v>
      </c>
      <c r="B10839" t="s">
        <v>14176</v>
      </c>
      <c r="C10839" t="s">
        <v>151</v>
      </c>
      <c r="D10839" t="s">
        <v>3972</v>
      </c>
      <c r="E10839" t="s">
        <v>20</v>
      </c>
      <c r="F10839" t="b">
        <v>0</v>
      </c>
      <c r="G10839" t="s">
        <v>27</v>
      </c>
      <c r="H10839" s="4">
        <v>45806.626331018517</v>
      </c>
      <c r="I10839" t="b">
        <v>0</v>
      </c>
      <c r="J10839" t="b">
        <v>0</v>
      </c>
      <c r="K10839" t="s">
        <v>24</v>
      </c>
      <c r="L10839" t="s">
        <v>22</v>
      </c>
      <c r="M10839">
        <v>120000</v>
      </c>
      <c r="O10839" t="s">
        <v>5836</v>
      </c>
      <c r="P10839" t="s">
        <v>14177</v>
      </c>
    </row>
    <row r="10840" spans="1:16" x14ac:dyDescent="0.25">
      <c r="A10840" t="s">
        <v>2</v>
      </c>
      <c r="B10840" t="s">
        <v>14135</v>
      </c>
      <c r="C10840" t="s">
        <v>782</v>
      </c>
      <c r="D10840" t="s">
        <v>4034</v>
      </c>
      <c r="E10840" t="s">
        <v>20</v>
      </c>
      <c r="F10840" t="b">
        <v>0</v>
      </c>
      <c r="G10840" t="s">
        <v>41</v>
      </c>
      <c r="H10840" s="4">
        <v>45806.626516203702</v>
      </c>
      <c r="I10840" t="b">
        <v>0</v>
      </c>
      <c r="J10840" t="b">
        <v>0</v>
      </c>
      <c r="K10840" t="s">
        <v>24</v>
      </c>
      <c r="L10840" t="s">
        <v>22</v>
      </c>
      <c r="M10840">
        <v>224400</v>
      </c>
      <c r="O10840" t="s">
        <v>14136</v>
      </c>
      <c r="P10840" t="s">
        <v>14137</v>
      </c>
    </row>
    <row r="10841" spans="1:16" x14ac:dyDescent="0.25">
      <c r="A10841" t="s">
        <v>139</v>
      </c>
      <c r="B10841" t="s">
        <v>1634</v>
      </c>
      <c r="C10841" t="s">
        <v>14178</v>
      </c>
      <c r="D10841" t="s">
        <v>3972</v>
      </c>
      <c r="E10841" t="s">
        <v>51</v>
      </c>
      <c r="F10841" t="b">
        <v>0</v>
      </c>
      <c r="G10841" t="s">
        <v>30</v>
      </c>
      <c r="H10841" s="4">
        <v>45806.667326388888</v>
      </c>
      <c r="I10841" t="b">
        <v>0</v>
      </c>
      <c r="J10841" t="b">
        <v>0</v>
      </c>
      <c r="K10841" t="s">
        <v>24</v>
      </c>
      <c r="L10841" t="s">
        <v>36</v>
      </c>
      <c r="N10841">
        <v>26</v>
      </c>
      <c r="O10841" t="s">
        <v>1783</v>
      </c>
    </row>
    <row r="10842" spans="1:16" x14ac:dyDescent="0.25">
      <c r="A10842" t="s">
        <v>19</v>
      </c>
      <c r="B10842" t="s">
        <v>14179</v>
      </c>
      <c r="C10842" t="s">
        <v>14180</v>
      </c>
      <c r="D10842" t="s">
        <v>4089</v>
      </c>
      <c r="E10842" t="s">
        <v>20</v>
      </c>
      <c r="F10842" t="b">
        <v>0</v>
      </c>
      <c r="G10842" t="s">
        <v>27</v>
      </c>
      <c r="H10842" s="4">
        <v>45806.667453703703</v>
      </c>
      <c r="I10842" t="b">
        <v>0</v>
      </c>
      <c r="J10842" t="b">
        <v>1</v>
      </c>
      <c r="K10842" t="s">
        <v>24</v>
      </c>
      <c r="L10842" t="s">
        <v>22</v>
      </c>
      <c r="M10842">
        <v>271500</v>
      </c>
      <c r="O10842" t="s">
        <v>14181</v>
      </c>
      <c r="P10842" t="s">
        <v>850</v>
      </c>
    </row>
    <row r="10843" spans="1:16" x14ac:dyDescent="0.25">
      <c r="A10843" t="s">
        <v>40</v>
      </c>
      <c r="B10843" t="s">
        <v>40</v>
      </c>
      <c r="C10843" t="s">
        <v>14180</v>
      </c>
      <c r="D10843" t="s">
        <v>4089</v>
      </c>
      <c r="E10843" t="s">
        <v>20</v>
      </c>
      <c r="F10843" t="b">
        <v>0</v>
      </c>
      <c r="G10843" t="s">
        <v>27</v>
      </c>
      <c r="H10843" s="4">
        <v>45806.667858796303</v>
      </c>
      <c r="I10843" t="b">
        <v>0</v>
      </c>
      <c r="J10843" t="b">
        <v>1</v>
      </c>
      <c r="K10843" t="s">
        <v>24</v>
      </c>
      <c r="L10843" t="s">
        <v>22</v>
      </c>
      <c r="M10843">
        <v>155000</v>
      </c>
      <c r="O10843" t="s">
        <v>14182</v>
      </c>
      <c r="P10843" t="s">
        <v>8385</v>
      </c>
    </row>
    <row r="10844" spans="1:16" x14ac:dyDescent="0.25">
      <c r="A10844" t="s">
        <v>40</v>
      </c>
      <c r="B10844" t="s">
        <v>40</v>
      </c>
      <c r="C10844" t="s">
        <v>3114</v>
      </c>
      <c r="D10844" t="s">
        <v>4089</v>
      </c>
      <c r="E10844" t="s">
        <v>20</v>
      </c>
      <c r="F10844" t="b">
        <v>0</v>
      </c>
      <c r="G10844" t="s">
        <v>27</v>
      </c>
      <c r="H10844" s="4">
        <v>45806.667881944442</v>
      </c>
      <c r="I10844" t="b">
        <v>0</v>
      </c>
      <c r="J10844" t="b">
        <v>1</v>
      </c>
      <c r="K10844" t="s">
        <v>24</v>
      </c>
      <c r="L10844" t="s">
        <v>22</v>
      </c>
      <c r="M10844">
        <v>136255.5</v>
      </c>
      <c r="O10844" t="s">
        <v>2982</v>
      </c>
      <c r="P10844" t="s">
        <v>14183</v>
      </c>
    </row>
    <row r="10845" spans="1:16" x14ac:dyDescent="0.25">
      <c r="A10845" t="s">
        <v>139</v>
      </c>
      <c r="B10845" t="s">
        <v>14184</v>
      </c>
      <c r="C10845" t="s">
        <v>151</v>
      </c>
      <c r="D10845" t="s">
        <v>3972</v>
      </c>
      <c r="E10845" t="s">
        <v>20</v>
      </c>
      <c r="F10845" t="b">
        <v>0</v>
      </c>
      <c r="G10845" t="s">
        <v>30</v>
      </c>
      <c r="H10845" s="4">
        <v>45806.708993055552</v>
      </c>
      <c r="I10845" t="b">
        <v>0</v>
      </c>
      <c r="J10845" t="b">
        <v>1</v>
      </c>
      <c r="K10845" t="s">
        <v>24</v>
      </c>
      <c r="L10845" t="s">
        <v>22</v>
      </c>
      <c r="M10845">
        <v>84707.703125</v>
      </c>
      <c r="O10845" t="s">
        <v>1578</v>
      </c>
      <c r="P10845" t="s">
        <v>14185</v>
      </c>
    </row>
    <row r="10846" spans="1:16" x14ac:dyDescent="0.25">
      <c r="A10846" t="s">
        <v>2</v>
      </c>
      <c r="B10846" t="s">
        <v>6583</v>
      </c>
      <c r="C10846" t="s">
        <v>1096</v>
      </c>
      <c r="D10846" t="s">
        <v>3972</v>
      </c>
      <c r="E10846" t="s">
        <v>20</v>
      </c>
      <c r="F10846" t="b">
        <v>0</v>
      </c>
      <c r="G10846" t="s">
        <v>27</v>
      </c>
      <c r="H10846" s="4">
        <v>45806.70952546296</v>
      </c>
      <c r="I10846" t="b">
        <v>0</v>
      </c>
      <c r="J10846" t="b">
        <v>0</v>
      </c>
      <c r="K10846" t="s">
        <v>24</v>
      </c>
      <c r="L10846" t="s">
        <v>22</v>
      </c>
      <c r="M10846">
        <v>122500</v>
      </c>
      <c r="O10846" t="s">
        <v>1422</v>
      </c>
      <c r="P10846" t="s">
        <v>6584</v>
      </c>
    </row>
    <row r="10847" spans="1:16" x14ac:dyDescent="0.25">
      <c r="A10847" t="s">
        <v>2</v>
      </c>
      <c r="B10847" t="s">
        <v>14186</v>
      </c>
      <c r="C10847" t="s">
        <v>540</v>
      </c>
      <c r="D10847" t="s">
        <v>3972</v>
      </c>
      <c r="E10847" t="s">
        <v>20</v>
      </c>
      <c r="F10847" t="b">
        <v>0</v>
      </c>
      <c r="G10847" t="s">
        <v>27</v>
      </c>
      <c r="H10847" s="4">
        <v>45806.709537037037</v>
      </c>
      <c r="I10847" t="b">
        <v>1</v>
      </c>
      <c r="J10847" t="b">
        <v>1</v>
      </c>
      <c r="K10847" t="s">
        <v>24</v>
      </c>
      <c r="L10847" t="s">
        <v>22</v>
      </c>
      <c r="M10847">
        <v>162500</v>
      </c>
      <c r="O10847" t="s">
        <v>4534</v>
      </c>
      <c r="P10847" t="s">
        <v>1447</v>
      </c>
    </row>
    <row r="10848" spans="1:16" x14ac:dyDescent="0.25">
      <c r="A10848" t="s">
        <v>2</v>
      </c>
      <c r="B10848" t="s">
        <v>6583</v>
      </c>
      <c r="C10848" t="s">
        <v>73</v>
      </c>
      <c r="D10848" t="s">
        <v>3972</v>
      </c>
      <c r="E10848" t="s">
        <v>20</v>
      </c>
      <c r="F10848" t="b">
        <v>0</v>
      </c>
      <c r="G10848" t="s">
        <v>27</v>
      </c>
      <c r="H10848" s="4">
        <v>45806.709687499999</v>
      </c>
      <c r="I10848" t="b">
        <v>0</v>
      </c>
      <c r="J10848" t="b">
        <v>0</v>
      </c>
      <c r="K10848" t="s">
        <v>24</v>
      </c>
      <c r="L10848" t="s">
        <v>22</v>
      </c>
      <c r="M10848">
        <v>122500</v>
      </c>
      <c r="O10848" t="s">
        <v>1422</v>
      </c>
      <c r="P10848" t="s">
        <v>6584</v>
      </c>
    </row>
    <row r="10849" spans="1:16" x14ac:dyDescent="0.25">
      <c r="A10849" t="s">
        <v>2</v>
      </c>
      <c r="B10849" t="s">
        <v>2604</v>
      </c>
      <c r="C10849" t="s">
        <v>3582</v>
      </c>
      <c r="D10849" t="s">
        <v>3972</v>
      </c>
      <c r="E10849" t="s">
        <v>20</v>
      </c>
      <c r="F10849" t="b">
        <v>0</v>
      </c>
      <c r="G10849" t="s">
        <v>41</v>
      </c>
      <c r="H10849" s="4">
        <v>45806.709965277783</v>
      </c>
      <c r="I10849" t="b">
        <v>0</v>
      </c>
      <c r="J10849" t="b">
        <v>1</v>
      </c>
      <c r="K10849" t="s">
        <v>24</v>
      </c>
      <c r="L10849" t="s">
        <v>22</v>
      </c>
      <c r="M10849">
        <v>72500</v>
      </c>
      <c r="O10849" t="s">
        <v>554</v>
      </c>
    </row>
    <row r="10850" spans="1:16" x14ac:dyDescent="0.25">
      <c r="A10850" t="s">
        <v>2</v>
      </c>
      <c r="B10850" t="s">
        <v>6583</v>
      </c>
      <c r="C10850" t="s">
        <v>670</v>
      </c>
      <c r="D10850" t="s">
        <v>3972</v>
      </c>
      <c r="E10850" t="s">
        <v>20</v>
      </c>
      <c r="F10850" t="b">
        <v>0</v>
      </c>
      <c r="G10850" t="s">
        <v>41</v>
      </c>
      <c r="H10850" s="4">
        <v>45806.710046296299</v>
      </c>
      <c r="I10850" t="b">
        <v>0</v>
      </c>
      <c r="J10850" t="b">
        <v>0</v>
      </c>
      <c r="K10850" t="s">
        <v>24</v>
      </c>
      <c r="L10850" t="s">
        <v>22</v>
      </c>
      <c r="M10850">
        <v>122500</v>
      </c>
      <c r="O10850" t="s">
        <v>1422</v>
      </c>
      <c r="P10850" t="s">
        <v>6584</v>
      </c>
    </row>
    <row r="10851" spans="1:16" x14ac:dyDescent="0.25">
      <c r="A10851" t="s">
        <v>2</v>
      </c>
      <c r="B10851" t="s">
        <v>6583</v>
      </c>
      <c r="C10851" t="s">
        <v>1125</v>
      </c>
      <c r="D10851" t="s">
        <v>3972</v>
      </c>
      <c r="E10851" t="s">
        <v>20</v>
      </c>
      <c r="F10851" t="b">
        <v>0</v>
      </c>
      <c r="G10851" t="s">
        <v>35</v>
      </c>
      <c r="H10851" s="4">
        <v>45806.710428240738</v>
      </c>
      <c r="I10851" t="b">
        <v>0</v>
      </c>
      <c r="J10851" t="b">
        <v>0</v>
      </c>
      <c r="K10851" t="s">
        <v>24</v>
      </c>
      <c r="L10851" t="s">
        <v>22</v>
      </c>
      <c r="M10851">
        <v>122500</v>
      </c>
      <c r="O10851" t="s">
        <v>1422</v>
      </c>
      <c r="P10851" t="s">
        <v>6584</v>
      </c>
    </row>
    <row r="10852" spans="1:16" x14ac:dyDescent="0.25">
      <c r="A10852" t="s">
        <v>2</v>
      </c>
      <c r="B10852" t="s">
        <v>6583</v>
      </c>
      <c r="C10852" t="s">
        <v>1573</v>
      </c>
      <c r="D10852" t="s">
        <v>3972</v>
      </c>
      <c r="E10852" t="s">
        <v>20</v>
      </c>
      <c r="F10852" t="b">
        <v>0</v>
      </c>
      <c r="G10852" t="s">
        <v>30</v>
      </c>
      <c r="H10852" s="4">
        <v>45806.710706018523</v>
      </c>
      <c r="I10852" t="b">
        <v>0</v>
      </c>
      <c r="J10852" t="b">
        <v>0</v>
      </c>
      <c r="K10852" t="s">
        <v>24</v>
      </c>
      <c r="L10852" t="s">
        <v>22</v>
      </c>
      <c r="M10852">
        <v>122500</v>
      </c>
      <c r="O10852" t="s">
        <v>1422</v>
      </c>
      <c r="P10852" t="s">
        <v>6584</v>
      </c>
    </row>
    <row r="10853" spans="1:16" x14ac:dyDescent="0.25">
      <c r="A10853" t="s">
        <v>0</v>
      </c>
      <c r="B10853" t="s">
        <v>257</v>
      </c>
      <c r="C10853" t="s">
        <v>192</v>
      </c>
      <c r="D10853" t="s">
        <v>3972</v>
      </c>
      <c r="E10853" t="s">
        <v>20</v>
      </c>
      <c r="F10853" t="b">
        <v>0</v>
      </c>
      <c r="G10853" t="s">
        <v>23</v>
      </c>
      <c r="H10853" s="4">
        <v>45806.726145833331</v>
      </c>
      <c r="I10853" t="b">
        <v>1</v>
      </c>
      <c r="J10853" t="b">
        <v>0</v>
      </c>
      <c r="K10853" t="s">
        <v>24</v>
      </c>
      <c r="L10853" t="s">
        <v>22</v>
      </c>
      <c r="M10853">
        <v>125000</v>
      </c>
      <c r="O10853" t="s">
        <v>131</v>
      </c>
    </row>
    <row r="10854" spans="1:16" x14ac:dyDescent="0.25">
      <c r="A10854" t="s">
        <v>0</v>
      </c>
      <c r="B10854" t="s">
        <v>2498</v>
      </c>
      <c r="C10854" t="s">
        <v>1060</v>
      </c>
      <c r="D10854" t="s">
        <v>3972</v>
      </c>
      <c r="E10854" t="s">
        <v>20</v>
      </c>
      <c r="F10854" t="b">
        <v>0</v>
      </c>
      <c r="G10854" t="s">
        <v>41</v>
      </c>
      <c r="H10854" s="4">
        <v>45806.750300925924</v>
      </c>
      <c r="I10854" t="b">
        <v>1</v>
      </c>
      <c r="J10854" t="b">
        <v>1</v>
      </c>
      <c r="K10854" t="s">
        <v>24</v>
      </c>
      <c r="L10854" t="s">
        <v>22</v>
      </c>
      <c r="M10854">
        <v>135000</v>
      </c>
      <c r="O10854" t="s">
        <v>14187</v>
      </c>
      <c r="P10854" t="s">
        <v>14188</v>
      </c>
    </row>
    <row r="10855" spans="1:16" x14ac:dyDescent="0.25">
      <c r="A10855" t="s">
        <v>139</v>
      </c>
      <c r="B10855" t="s">
        <v>14189</v>
      </c>
      <c r="C10855" t="s">
        <v>1216</v>
      </c>
      <c r="D10855" t="s">
        <v>3972</v>
      </c>
      <c r="E10855" t="s">
        <v>20</v>
      </c>
      <c r="F10855" t="b">
        <v>0</v>
      </c>
      <c r="G10855" t="s">
        <v>30</v>
      </c>
      <c r="H10855" s="4">
        <v>45806.750625000001</v>
      </c>
      <c r="I10855" t="b">
        <v>0</v>
      </c>
      <c r="J10855" t="b">
        <v>1</v>
      </c>
      <c r="K10855" t="s">
        <v>24</v>
      </c>
      <c r="L10855" t="s">
        <v>22</v>
      </c>
      <c r="M10855">
        <v>81500</v>
      </c>
      <c r="O10855" t="s">
        <v>14190</v>
      </c>
    </row>
    <row r="10856" spans="1:16" x14ac:dyDescent="0.25">
      <c r="A10856" t="s">
        <v>1</v>
      </c>
      <c r="B10856" t="s">
        <v>1348</v>
      </c>
      <c r="C10856" t="s">
        <v>141</v>
      </c>
      <c r="D10856" t="s">
        <v>3828</v>
      </c>
      <c r="E10856" t="s">
        <v>51</v>
      </c>
      <c r="F10856" t="b">
        <v>0</v>
      </c>
      <c r="G10856" t="s">
        <v>27</v>
      </c>
      <c r="H10856" s="4">
        <v>45806.750787037039</v>
      </c>
      <c r="I10856" t="b">
        <v>0</v>
      </c>
      <c r="J10856" t="b">
        <v>1</v>
      </c>
      <c r="K10856" t="s">
        <v>24</v>
      </c>
      <c r="L10856" t="s">
        <v>36</v>
      </c>
      <c r="N10856">
        <v>65</v>
      </c>
      <c r="O10856" t="s">
        <v>14191</v>
      </c>
      <c r="P10856" t="s">
        <v>216</v>
      </c>
    </row>
    <row r="10857" spans="1:16" x14ac:dyDescent="0.25">
      <c r="A10857" t="s">
        <v>2</v>
      </c>
      <c r="B10857" t="s">
        <v>14192</v>
      </c>
      <c r="C10857" t="s">
        <v>14193</v>
      </c>
      <c r="D10857" t="s">
        <v>3828</v>
      </c>
      <c r="E10857" t="s">
        <v>20</v>
      </c>
      <c r="F10857" t="b">
        <v>0</v>
      </c>
      <c r="G10857" t="s">
        <v>27</v>
      </c>
      <c r="H10857" s="4">
        <v>45806.751284722217</v>
      </c>
      <c r="I10857" t="b">
        <v>0</v>
      </c>
      <c r="J10857" t="b">
        <v>0</v>
      </c>
      <c r="K10857" t="s">
        <v>24</v>
      </c>
      <c r="L10857" t="s">
        <v>22</v>
      </c>
      <c r="M10857">
        <v>72500</v>
      </c>
      <c r="O10857" t="s">
        <v>202</v>
      </c>
      <c r="P10857" t="s">
        <v>223</v>
      </c>
    </row>
    <row r="10858" spans="1:16" x14ac:dyDescent="0.25">
      <c r="A10858" t="s">
        <v>2</v>
      </c>
      <c r="B10858" t="s">
        <v>132</v>
      </c>
      <c r="C10858" t="s">
        <v>2164</v>
      </c>
      <c r="D10858" t="s">
        <v>3972</v>
      </c>
      <c r="E10858" t="s">
        <v>20</v>
      </c>
      <c r="F10858" t="b">
        <v>0</v>
      </c>
      <c r="G10858" t="s">
        <v>27</v>
      </c>
      <c r="H10858" s="4">
        <v>45806.751284722217</v>
      </c>
      <c r="I10858" t="b">
        <v>0</v>
      </c>
      <c r="J10858" t="b">
        <v>1</v>
      </c>
      <c r="K10858" t="s">
        <v>24</v>
      </c>
      <c r="L10858" t="s">
        <v>22</v>
      </c>
      <c r="M10858">
        <v>128500</v>
      </c>
      <c r="O10858" t="s">
        <v>4343</v>
      </c>
      <c r="P10858" t="s">
        <v>2141</v>
      </c>
    </row>
    <row r="10859" spans="1:16" x14ac:dyDescent="0.25">
      <c r="A10859" t="s">
        <v>28</v>
      </c>
      <c r="B10859" t="s">
        <v>1539</v>
      </c>
      <c r="C10859" t="s">
        <v>504</v>
      </c>
      <c r="D10859" t="s">
        <v>3972</v>
      </c>
      <c r="E10859" t="s">
        <v>20</v>
      </c>
      <c r="F10859" t="b">
        <v>0</v>
      </c>
      <c r="G10859" t="s">
        <v>35</v>
      </c>
      <c r="H10859" s="4">
        <v>45806.751793981479</v>
      </c>
      <c r="I10859" t="b">
        <v>0</v>
      </c>
      <c r="J10859" t="b">
        <v>0</v>
      </c>
      <c r="K10859" t="s">
        <v>24</v>
      </c>
      <c r="L10859" t="s">
        <v>22</v>
      </c>
      <c r="M10859">
        <v>195000</v>
      </c>
      <c r="O10859" t="s">
        <v>4343</v>
      </c>
      <c r="P10859" t="s">
        <v>14194</v>
      </c>
    </row>
    <row r="10860" spans="1:16" x14ac:dyDescent="0.25">
      <c r="A10860" t="s">
        <v>25</v>
      </c>
      <c r="B10860" t="s">
        <v>14195</v>
      </c>
      <c r="C10860" t="s">
        <v>372</v>
      </c>
      <c r="D10860" t="s">
        <v>3828</v>
      </c>
      <c r="E10860" t="s">
        <v>51</v>
      </c>
      <c r="F10860" t="b">
        <v>0</v>
      </c>
      <c r="G10860" t="s">
        <v>27</v>
      </c>
      <c r="H10860" s="4">
        <v>45806.79173611111</v>
      </c>
      <c r="I10860" t="b">
        <v>1</v>
      </c>
      <c r="J10860" t="b">
        <v>0</v>
      </c>
      <c r="K10860" t="s">
        <v>24</v>
      </c>
      <c r="L10860" t="s">
        <v>36</v>
      </c>
      <c r="N10860">
        <v>52.5</v>
      </c>
      <c r="O10860" t="s">
        <v>14196</v>
      </c>
      <c r="P10860" t="s">
        <v>871</v>
      </c>
    </row>
    <row r="10861" spans="1:16" x14ac:dyDescent="0.25">
      <c r="A10861" t="s">
        <v>40</v>
      </c>
      <c r="B10861" t="s">
        <v>40</v>
      </c>
      <c r="C10861" t="s">
        <v>877</v>
      </c>
      <c r="D10861" t="s">
        <v>2208</v>
      </c>
      <c r="E10861" t="s">
        <v>20</v>
      </c>
      <c r="F10861" t="b">
        <v>0</v>
      </c>
      <c r="G10861" t="s">
        <v>27</v>
      </c>
      <c r="H10861" s="4">
        <v>45806.792500000003</v>
      </c>
      <c r="I10861" t="b">
        <v>0</v>
      </c>
      <c r="J10861" t="b">
        <v>0</v>
      </c>
      <c r="K10861" t="s">
        <v>24</v>
      </c>
      <c r="L10861" t="s">
        <v>22</v>
      </c>
      <c r="M10861">
        <v>138700</v>
      </c>
      <c r="O10861" t="s">
        <v>14197</v>
      </c>
      <c r="P10861" t="s">
        <v>10724</v>
      </c>
    </row>
    <row r="10862" spans="1:16" x14ac:dyDescent="0.25">
      <c r="A10862" t="s">
        <v>2</v>
      </c>
      <c r="B10862" t="s">
        <v>2</v>
      </c>
      <c r="C10862" t="s">
        <v>14198</v>
      </c>
      <c r="D10862" t="s">
        <v>3972</v>
      </c>
      <c r="E10862" t="s">
        <v>20</v>
      </c>
      <c r="F10862" t="b">
        <v>0</v>
      </c>
      <c r="G10862" t="s">
        <v>27</v>
      </c>
      <c r="H10862" s="4">
        <v>45806.792997685188</v>
      </c>
      <c r="I10862" t="b">
        <v>0</v>
      </c>
      <c r="J10862" t="b">
        <v>0</v>
      </c>
      <c r="K10862" t="s">
        <v>24</v>
      </c>
      <c r="L10862" t="s">
        <v>22</v>
      </c>
      <c r="M10862">
        <v>145000</v>
      </c>
      <c r="O10862" t="s">
        <v>846</v>
      </c>
      <c r="P10862" t="s">
        <v>14199</v>
      </c>
    </row>
    <row r="10863" spans="1:16" x14ac:dyDescent="0.25">
      <c r="A10863" t="s">
        <v>2</v>
      </c>
      <c r="B10863" t="s">
        <v>14200</v>
      </c>
      <c r="C10863" t="s">
        <v>14198</v>
      </c>
      <c r="D10863" t="s">
        <v>3972</v>
      </c>
      <c r="E10863" t="s">
        <v>20</v>
      </c>
      <c r="F10863" t="b">
        <v>0</v>
      </c>
      <c r="G10863" t="s">
        <v>27</v>
      </c>
      <c r="H10863" s="4">
        <v>45806.793009259258</v>
      </c>
      <c r="I10863" t="b">
        <v>0</v>
      </c>
      <c r="J10863" t="b">
        <v>0</v>
      </c>
      <c r="K10863" t="s">
        <v>24</v>
      </c>
      <c r="L10863" t="s">
        <v>22</v>
      </c>
      <c r="M10863">
        <v>145000</v>
      </c>
      <c r="O10863" t="s">
        <v>846</v>
      </c>
      <c r="P10863" t="s">
        <v>14199</v>
      </c>
    </row>
    <row r="10864" spans="1:16" x14ac:dyDescent="0.25">
      <c r="A10864" t="s">
        <v>0</v>
      </c>
      <c r="B10864" t="s">
        <v>14201</v>
      </c>
      <c r="C10864" t="s">
        <v>82</v>
      </c>
      <c r="D10864" t="s">
        <v>2208</v>
      </c>
      <c r="E10864" t="s">
        <v>20</v>
      </c>
      <c r="F10864" t="b">
        <v>0</v>
      </c>
      <c r="G10864" t="s">
        <v>27</v>
      </c>
      <c r="H10864" s="4">
        <v>45806.833402777767</v>
      </c>
      <c r="I10864" t="b">
        <v>0</v>
      </c>
      <c r="J10864" t="b">
        <v>1</v>
      </c>
      <c r="K10864" t="s">
        <v>24</v>
      </c>
      <c r="L10864" t="s">
        <v>22</v>
      </c>
      <c r="M10864">
        <v>156557.5</v>
      </c>
      <c r="O10864" t="s">
        <v>1140</v>
      </c>
      <c r="P10864" t="s">
        <v>14202</v>
      </c>
    </row>
    <row r="10865" spans="1:16" x14ac:dyDescent="0.25">
      <c r="A10865" t="s">
        <v>0</v>
      </c>
      <c r="B10865" t="s">
        <v>0</v>
      </c>
      <c r="C10865" t="s">
        <v>5739</v>
      </c>
      <c r="D10865" t="s">
        <v>3972</v>
      </c>
      <c r="E10865" t="s">
        <v>20</v>
      </c>
      <c r="F10865" t="b">
        <v>0</v>
      </c>
      <c r="G10865" t="s">
        <v>27</v>
      </c>
      <c r="H10865" s="4">
        <v>45806.833402777767</v>
      </c>
      <c r="I10865" t="b">
        <v>0</v>
      </c>
      <c r="J10865" t="b">
        <v>1</v>
      </c>
      <c r="K10865" t="s">
        <v>24</v>
      </c>
      <c r="L10865" t="s">
        <v>22</v>
      </c>
      <c r="M10865">
        <v>100000</v>
      </c>
      <c r="O10865" t="s">
        <v>14203</v>
      </c>
      <c r="P10865" t="s">
        <v>3584</v>
      </c>
    </row>
    <row r="10866" spans="1:16" x14ac:dyDescent="0.25">
      <c r="A10866" t="s">
        <v>0</v>
      </c>
      <c r="B10866" t="s">
        <v>0</v>
      </c>
      <c r="C10866" t="s">
        <v>2168</v>
      </c>
      <c r="D10866" t="s">
        <v>3972</v>
      </c>
      <c r="E10866" t="s">
        <v>51</v>
      </c>
      <c r="F10866" t="b">
        <v>0</v>
      </c>
      <c r="G10866" t="s">
        <v>27</v>
      </c>
      <c r="H10866" s="4">
        <v>45806.833495370367</v>
      </c>
      <c r="I10866" t="b">
        <v>1</v>
      </c>
      <c r="J10866" t="b">
        <v>0</v>
      </c>
      <c r="K10866" t="s">
        <v>24</v>
      </c>
      <c r="L10866" t="s">
        <v>36</v>
      </c>
      <c r="N10866">
        <v>25</v>
      </c>
      <c r="O10866" t="s">
        <v>2169</v>
      </c>
    </row>
    <row r="10867" spans="1:16" x14ac:dyDescent="0.25">
      <c r="A10867" t="s">
        <v>89</v>
      </c>
      <c r="B10867" t="s">
        <v>14204</v>
      </c>
      <c r="C10867" t="s">
        <v>44</v>
      </c>
      <c r="D10867" t="s">
        <v>3972</v>
      </c>
      <c r="E10867" t="s">
        <v>51</v>
      </c>
      <c r="F10867" t="b">
        <v>0</v>
      </c>
      <c r="G10867" t="s">
        <v>41</v>
      </c>
      <c r="H10867" s="4">
        <v>45806.83489583333</v>
      </c>
      <c r="I10867" t="b">
        <v>1</v>
      </c>
      <c r="J10867" t="b">
        <v>0</v>
      </c>
      <c r="K10867" t="s">
        <v>24</v>
      </c>
      <c r="L10867" t="s">
        <v>36</v>
      </c>
      <c r="N10867">
        <v>112.5</v>
      </c>
      <c r="O10867" t="s">
        <v>14205</v>
      </c>
      <c r="P10867" t="s">
        <v>14206</v>
      </c>
    </row>
    <row r="10868" spans="1:16" x14ac:dyDescent="0.25">
      <c r="A10868" t="s">
        <v>139</v>
      </c>
      <c r="B10868" t="s">
        <v>14207</v>
      </c>
      <c r="C10868" t="s">
        <v>966</v>
      </c>
      <c r="D10868" t="s">
        <v>3972</v>
      </c>
      <c r="E10868" t="s">
        <v>51</v>
      </c>
      <c r="F10868" t="b">
        <v>0</v>
      </c>
      <c r="G10868" t="s">
        <v>30</v>
      </c>
      <c r="H10868" s="4">
        <v>45806.875648148147</v>
      </c>
      <c r="I10868" t="b">
        <v>0</v>
      </c>
      <c r="J10868" t="b">
        <v>0</v>
      </c>
      <c r="K10868" t="s">
        <v>24</v>
      </c>
      <c r="L10868" t="s">
        <v>36</v>
      </c>
      <c r="N10868">
        <v>47</v>
      </c>
      <c r="O10868" t="s">
        <v>2169</v>
      </c>
      <c r="P10868" t="s">
        <v>14208</v>
      </c>
    </row>
    <row r="10869" spans="1:16" x14ac:dyDescent="0.25">
      <c r="A10869" t="s">
        <v>2</v>
      </c>
      <c r="B10869" t="s">
        <v>14209</v>
      </c>
      <c r="C10869" t="s">
        <v>14210</v>
      </c>
      <c r="D10869" t="s">
        <v>3972</v>
      </c>
      <c r="E10869" t="s">
        <v>20</v>
      </c>
      <c r="F10869" t="b">
        <v>0</v>
      </c>
      <c r="G10869" t="s">
        <v>41</v>
      </c>
      <c r="H10869" s="4">
        <v>45806.876527777778</v>
      </c>
      <c r="I10869" t="b">
        <v>1</v>
      </c>
      <c r="J10869" t="b">
        <v>1</v>
      </c>
      <c r="K10869" t="s">
        <v>24</v>
      </c>
      <c r="L10869" t="s">
        <v>22</v>
      </c>
      <c r="M10869">
        <v>222000</v>
      </c>
      <c r="O10869" t="s">
        <v>1147</v>
      </c>
      <c r="P10869" t="s">
        <v>14211</v>
      </c>
    </row>
    <row r="10870" spans="1:16" x14ac:dyDescent="0.25">
      <c r="A10870" t="s">
        <v>89</v>
      </c>
      <c r="B10870" t="s">
        <v>2998</v>
      </c>
      <c r="C10870" t="s">
        <v>47</v>
      </c>
      <c r="D10870" t="s">
        <v>3972</v>
      </c>
      <c r="E10870" t="s">
        <v>20</v>
      </c>
      <c r="F10870" t="b">
        <v>0</v>
      </c>
      <c r="G10870" t="s">
        <v>41</v>
      </c>
      <c r="H10870" s="4">
        <v>45806.876631944448</v>
      </c>
      <c r="I10870" t="b">
        <v>0</v>
      </c>
      <c r="J10870" t="b">
        <v>1</v>
      </c>
      <c r="K10870" t="s">
        <v>24</v>
      </c>
      <c r="L10870" t="s">
        <v>22</v>
      </c>
      <c r="M10870">
        <v>184000</v>
      </c>
      <c r="O10870" t="s">
        <v>14212</v>
      </c>
      <c r="P10870" t="s">
        <v>14213</v>
      </c>
    </row>
    <row r="10871" spans="1:16" x14ac:dyDescent="0.25">
      <c r="A10871" t="s">
        <v>40</v>
      </c>
      <c r="B10871" t="s">
        <v>14214</v>
      </c>
      <c r="C10871" t="s">
        <v>82</v>
      </c>
      <c r="D10871" t="s">
        <v>3972</v>
      </c>
      <c r="E10871" t="s">
        <v>20</v>
      </c>
      <c r="F10871" t="b">
        <v>0</v>
      </c>
      <c r="G10871" t="s">
        <v>41</v>
      </c>
      <c r="H10871" s="4">
        <v>45806.876666666663</v>
      </c>
      <c r="I10871" t="b">
        <v>0</v>
      </c>
      <c r="J10871" t="b">
        <v>0</v>
      </c>
      <c r="K10871" t="s">
        <v>24</v>
      </c>
      <c r="L10871" t="s">
        <v>22</v>
      </c>
      <c r="M10871">
        <v>198000</v>
      </c>
      <c r="O10871" t="s">
        <v>14215</v>
      </c>
      <c r="P10871" t="s">
        <v>1054</v>
      </c>
    </row>
    <row r="10872" spans="1:16" x14ac:dyDescent="0.25">
      <c r="A10872" t="s">
        <v>2</v>
      </c>
      <c r="B10872" t="s">
        <v>14209</v>
      </c>
      <c r="C10872" t="s">
        <v>203</v>
      </c>
      <c r="D10872" t="s">
        <v>3972</v>
      </c>
      <c r="E10872" t="s">
        <v>20</v>
      </c>
      <c r="F10872" t="b">
        <v>0</v>
      </c>
      <c r="G10872" t="s">
        <v>41</v>
      </c>
      <c r="H10872" s="4">
        <v>45806.876666666663</v>
      </c>
      <c r="I10872" t="b">
        <v>0</v>
      </c>
      <c r="J10872" t="b">
        <v>1</v>
      </c>
      <c r="K10872" t="s">
        <v>24</v>
      </c>
      <c r="L10872" t="s">
        <v>22</v>
      </c>
      <c r="M10872">
        <v>222000</v>
      </c>
      <c r="O10872" t="s">
        <v>1147</v>
      </c>
      <c r="P10872" t="s">
        <v>14211</v>
      </c>
    </row>
    <row r="10873" spans="1:16" x14ac:dyDescent="0.25">
      <c r="A10873" t="s">
        <v>139</v>
      </c>
      <c r="B10873" t="s">
        <v>3855</v>
      </c>
      <c r="C10873" t="s">
        <v>1468</v>
      </c>
      <c r="D10873" t="s">
        <v>3828</v>
      </c>
      <c r="E10873" t="s">
        <v>20</v>
      </c>
      <c r="F10873" t="b">
        <v>0</v>
      </c>
      <c r="G10873" t="s">
        <v>41</v>
      </c>
      <c r="H10873" s="4">
        <v>45806.916979166657</v>
      </c>
      <c r="I10873" t="b">
        <v>0</v>
      </c>
      <c r="J10873" t="b">
        <v>1</v>
      </c>
      <c r="K10873" t="s">
        <v>24</v>
      </c>
      <c r="L10873" t="s">
        <v>36</v>
      </c>
      <c r="N10873">
        <v>38.5</v>
      </c>
      <c r="O10873" t="s">
        <v>14216</v>
      </c>
      <c r="P10873" t="s">
        <v>14217</v>
      </c>
    </row>
    <row r="10874" spans="1:16" x14ac:dyDescent="0.25">
      <c r="A10874" t="s">
        <v>2</v>
      </c>
      <c r="B10874" t="s">
        <v>14218</v>
      </c>
      <c r="C10874" t="s">
        <v>1288</v>
      </c>
      <c r="D10874" t="s">
        <v>3828</v>
      </c>
      <c r="E10874" t="s">
        <v>51</v>
      </c>
      <c r="F10874" t="b">
        <v>0</v>
      </c>
      <c r="G10874" t="s">
        <v>27</v>
      </c>
      <c r="H10874" s="4">
        <v>45806.917870370373</v>
      </c>
      <c r="I10874" t="b">
        <v>0</v>
      </c>
      <c r="J10874" t="b">
        <v>0</v>
      </c>
      <c r="K10874" t="s">
        <v>24</v>
      </c>
      <c r="L10874" t="s">
        <v>36</v>
      </c>
      <c r="N10874">
        <v>65</v>
      </c>
      <c r="O10874" t="s">
        <v>14219</v>
      </c>
      <c r="P10874" t="s">
        <v>1713</v>
      </c>
    </row>
    <row r="10875" spans="1:16" x14ac:dyDescent="0.25">
      <c r="A10875" t="s">
        <v>2</v>
      </c>
      <c r="B10875" t="s">
        <v>13921</v>
      </c>
      <c r="C10875" t="s">
        <v>436</v>
      </c>
      <c r="D10875" t="s">
        <v>3828</v>
      </c>
      <c r="E10875" t="s">
        <v>20</v>
      </c>
      <c r="F10875" t="b">
        <v>0</v>
      </c>
      <c r="G10875" t="s">
        <v>41</v>
      </c>
      <c r="H10875" s="4">
        <v>45806.918136574073</v>
      </c>
      <c r="I10875" t="b">
        <v>0</v>
      </c>
      <c r="J10875" t="b">
        <v>1</v>
      </c>
      <c r="K10875" t="s">
        <v>24</v>
      </c>
      <c r="L10875" t="s">
        <v>22</v>
      </c>
      <c r="M10875">
        <v>128500</v>
      </c>
      <c r="O10875" t="s">
        <v>14220</v>
      </c>
      <c r="P10875" t="s">
        <v>13923</v>
      </c>
    </row>
    <row r="10876" spans="1:16" x14ac:dyDescent="0.25">
      <c r="A10876" t="s">
        <v>19</v>
      </c>
      <c r="B10876" t="s">
        <v>3782</v>
      </c>
      <c r="C10876" t="s">
        <v>1959</v>
      </c>
      <c r="D10876" t="s">
        <v>3972</v>
      </c>
      <c r="E10876" t="s">
        <v>20</v>
      </c>
      <c r="F10876" t="b">
        <v>0</v>
      </c>
      <c r="G10876" t="s">
        <v>41</v>
      </c>
      <c r="H10876" s="4">
        <v>45806.958634259259</v>
      </c>
      <c r="I10876" t="b">
        <v>0</v>
      </c>
      <c r="J10876" t="b">
        <v>1</v>
      </c>
      <c r="K10876" t="s">
        <v>24</v>
      </c>
      <c r="L10876" t="s">
        <v>22</v>
      </c>
      <c r="M10876">
        <v>212500</v>
      </c>
      <c r="O10876" t="s">
        <v>14221</v>
      </c>
      <c r="P10876" t="s">
        <v>14222</v>
      </c>
    </row>
    <row r="10877" spans="1:16" x14ac:dyDescent="0.25">
      <c r="A10877" t="s">
        <v>2</v>
      </c>
      <c r="B10877" t="s">
        <v>14223</v>
      </c>
      <c r="C10877" t="s">
        <v>180</v>
      </c>
      <c r="D10877" t="s">
        <v>3972</v>
      </c>
      <c r="E10877" t="s">
        <v>20</v>
      </c>
      <c r="F10877" t="b">
        <v>0</v>
      </c>
      <c r="G10877" t="s">
        <v>41</v>
      </c>
      <c r="H10877" s="4">
        <v>45806.958634259259</v>
      </c>
      <c r="I10877" t="b">
        <v>0</v>
      </c>
      <c r="J10877" t="b">
        <v>1</v>
      </c>
      <c r="K10877" t="s">
        <v>24</v>
      </c>
      <c r="L10877" t="s">
        <v>22</v>
      </c>
      <c r="M10877">
        <v>89150</v>
      </c>
      <c r="O10877" t="s">
        <v>1805</v>
      </c>
      <c r="P10877" t="s">
        <v>204</v>
      </c>
    </row>
    <row r="10878" spans="1:16" x14ac:dyDescent="0.25">
      <c r="A10878" t="s">
        <v>1</v>
      </c>
      <c r="B10878" t="s">
        <v>14224</v>
      </c>
      <c r="C10878" t="s">
        <v>185</v>
      </c>
      <c r="D10878" t="s">
        <v>3956</v>
      </c>
      <c r="E10878" t="s">
        <v>34</v>
      </c>
      <c r="F10878" t="b">
        <v>0</v>
      </c>
      <c r="G10878" t="s">
        <v>27</v>
      </c>
      <c r="H10878" s="4">
        <v>45806.959097222221</v>
      </c>
      <c r="I10878" t="b">
        <v>0</v>
      </c>
      <c r="J10878" t="b">
        <v>1</v>
      </c>
      <c r="K10878" t="s">
        <v>24</v>
      </c>
      <c r="L10878" t="s">
        <v>36</v>
      </c>
      <c r="N10878">
        <v>49.895000457763672</v>
      </c>
      <c r="O10878" t="s">
        <v>186</v>
      </c>
      <c r="P10878" t="s">
        <v>14225</v>
      </c>
    </row>
    <row r="10879" spans="1:16" x14ac:dyDescent="0.25">
      <c r="A10879" t="s">
        <v>2</v>
      </c>
      <c r="B10879" t="s">
        <v>129</v>
      </c>
      <c r="C10879" t="s">
        <v>1096</v>
      </c>
      <c r="D10879" t="s">
        <v>3972</v>
      </c>
      <c r="E10879" t="s">
        <v>20</v>
      </c>
      <c r="F10879" t="b">
        <v>0</v>
      </c>
      <c r="G10879" t="s">
        <v>27</v>
      </c>
      <c r="H10879" s="4">
        <v>45806.959166666667</v>
      </c>
      <c r="I10879" t="b">
        <v>0</v>
      </c>
      <c r="J10879" t="b">
        <v>0</v>
      </c>
      <c r="K10879" t="s">
        <v>24</v>
      </c>
      <c r="L10879" t="s">
        <v>22</v>
      </c>
      <c r="M10879">
        <v>112500</v>
      </c>
      <c r="O10879" t="s">
        <v>1422</v>
      </c>
      <c r="P10879" t="s">
        <v>2103</v>
      </c>
    </row>
    <row r="10880" spans="1:16" x14ac:dyDescent="0.25">
      <c r="A10880" t="s">
        <v>2</v>
      </c>
      <c r="B10880" t="s">
        <v>129</v>
      </c>
      <c r="C10880" t="s">
        <v>1573</v>
      </c>
      <c r="D10880" t="s">
        <v>3972</v>
      </c>
      <c r="E10880" t="s">
        <v>20</v>
      </c>
      <c r="F10880" t="b">
        <v>0</v>
      </c>
      <c r="G10880" t="s">
        <v>27</v>
      </c>
      <c r="H10880" s="4">
        <v>45806.959664351853</v>
      </c>
      <c r="I10880" t="b">
        <v>0</v>
      </c>
      <c r="J10880" t="b">
        <v>0</v>
      </c>
      <c r="K10880" t="s">
        <v>24</v>
      </c>
      <c r="L10880" t="s">
        <v>22</v>
      </c>
      <c r="M10880">
        <v>112500</v>
      </c>
      <c r="O10880" t="s">
        <v>1422</v>
      </c>
      <c r="P10880" t="s">
        <v>2103</v>
      </c>
    </row>
    <row r="10881" spans="1:16" x14ac:dyDescent="0.25">
      <c r="A10881" t="s">
        <v>2</v>
      </c>
      <c r="B10881" t="s">
        <v>6583</v>
      </c>
      <c r="C10881" t="s">
        <v>203</v>
      </c>
      <c r="D10881" t="s">
        <v>3972</v>
      </c>
      <c r="E10881" t="s">
        <v>20</v>
      </c>
      <c r="F10881" t="b">
        <v>0</v>
      </c>
      <c r="G10881" t="s">
        <v>27</v>
      </c>
      <c r="H10881" s="4">
        <v>45806.959687499999</v>
      </c>
      <c r="I10881" t="b">
        <v>0</v>
      </c>
      <c r="J10881" t="b">
        <v>0</v>
      </c>
      <c r="K10881" t="s">
        <v>24</v>
      </c>
      <c r="L10881" t="s">
        <v>22</v>
      </c>
      <c r="M10881">
        <v>122500</v>
      </c>
      <c r="O10881" t="s">
        <v>1422</v>
      </c>
      <c r="P10881" t="s">
        <v>6584</v>
      </c>
    </row>
    <row r="10882" spans="1:16" x14ac:dyDescent="0.25">
      <c r="A10882" t="s">
        <v>2</v>
      </c>
      <c r="B10882" t="s">
        <v>6583</v>
      </c>
      <c r="C10882" t="s">
        <v>774</v>
      </c>
      <c r="D10882" t="s">
        <v>3972</v>
      </c>
      <c r="E10882" t="s">
        <v>20</v>
      </c>
      <c r="F10882" t="b">
        <v>0</v>
      </c>
      <c r="G10882" t="s">
        <v>41</v>
      </c>
      <c r="H10882" s="4">
        <v>45806.959780092591</v>
      </c>
      <c r="I10882" t="b">
        <v>0</v>
      </c>
      <c r="J10882" t="b">
        <v>0</v>
      </c>
      <c r="K10882" t="s">
        <v>24</v>
      </c>
      <c r="L10882" t="s">
        <v>22</v>
      </c>
      <c r="M10882">
        <v>122500</v>
      </c>
      <c r="O10882" t="s">
        <v>1422</v>
      </c>
      <c r="P10882" t="s">
        <v>6584</v>
      </c>
    </row>
    <row r="10883" spans="1:16" x14ac:dyDescent="0.25">
      <c r="A10883" t="s">
        <v>2</v>
      </c>
      <c r="B10883" t="s">
        <v>129</v>
      </c>
      <c r="C10883" t="s">
        <v>528</v>
      </c>
      <c r="D10883" t="s">
        <v>3972</v>
      </c>
      <c r="E10883" t="s">
        <v>20</v>
      </c>
      <c r="F10883" t="b">
        <v>0</v>
      </c>
      <c r="G10883" t="s">
        <v>41</v>
      </c>
      <c r="H10883" s="4">
        <v>45806.959953703707</v>
      </c>
      <c r="I10883" t="b">
        <v>0</v>
      </c>
      <c r="J10883" t="b">
        <v>0</v>
      </c>
      <c r="K10883" t="s">
        <v>24</v>
      </c>
      <c r="L10883" t="s">
        <v>22</v>
      </c>
      <c r="M10883">
        <v>112500</v>
      </c>
      <c r="O10883" t="s">
        <v>1422</v>
      </c>
      <c r="P10883" t="s">
        <v>2103</v>
      </c>
    </row>
    <row r="10884" spans="1:16" x14ac:dyDescent="0.25">
      <c r="A10884" t="s">
        <v>2</v>
      </c>
      <c r="B10884" t="s">
        <v>129</v>
      </c>
      <c r="C10884" t="s">
        <v>12174</v>
      </c>
      <c r="D10884" t="s">
        <v>3972</v>
      </c>
      <c r="E10884" t="s">
        <v>20</v>
      </c>
      <c r="F10884" t="b">
        <v>0</v>
      </c>
      <c r="G10884" t="s">
        <v>35</v>
      </c>
      <c r="H10884" s="4">
        <v>45806.960335648153</v>
      </c>
      <c r="I10884" t="b">
        <v>0</v>
      </c>
      <c r="J10884" t="b">
        <v>0</v>
      </c>
      <c r="K10884" t="s">
        <v>24</v>
      </c>
      <c r="L10884" t="s">
        <v>22</v>
      </c>
      <c r="M10884">
        <v>112500</v>
      </c>
      <c r="O10884" t="s">
        <v>1422</v>
      </c>
      <c r="P10884" t="s">
        <v>2103</v>
      </c>
    </row>
    <row r="10885" spans="1:16" x14ac:dyDescent="0.25">
      <c r="A10885" t="s">
        <v>2</v>
      </c>
      <c r="B10885" t="s">
        <v>6583</v>
      </c>
      <c r="C10885" t="s">
        <v>151</v>
      </c>
      <c r="D10885" t="s">
        <v>3972</v>
      </c>
      <c r="E10885" t="s">
        <v>20</v>
      </c>
      <c r="F10885" t="b">
        <v>0</v>
      </c>
      <c r="G10885" t="s">
        <v>35</v>
      </c>
      <c r="H10885" s="4">
        <v>45806.960381944453</v>
      </c>
      <c r="I10885" t="b">
        <v>0</v>
      </c>
      <c r="J10885" t="b">
        <v>0</v>
      </c>
      <c r="K10885" t="s">
        <v>24</v>
      </c>
      <c r="L10885" t="s">
        <v>22</v>
      </c>
      <c r="M10885">
        <v>122500</v>
      </c>
      <c r="O10885" t="s">
        <v>1422</v>
      </c>
      <c r="P10885" t="s">
        <v>6584</v>
      </c>
    </row>
    <row r="10886" spans="1:16" x14ac:dyDescent="0.25">
      <c r="A10886" t="s">
        <v>2</v>
      </c>
      <c r="B10886" t="s">
        <v>129</v>
      </c>
      <c r="C10886" t="s">
        <v>774</v>
      </c>
      <c r="D10886" t="s">
        <v>3972</v>
      </c>
      <c r="E10886" t="s">
        <v>20</v>
      </c>
      <c r="F10886" t="b">
        <v>0</v>
      </c>
      <c r="G10886" t="s">
        <v>35</v>
      </c>
      <c r="H10886" s="4">
        <v>45806.960428240738</v>
      </c>
      <c r="I10886" t="b">
        <v>0</v>
      </c>
      <c r="J10886" t="b">
        <v>0</v>
      </c>
      <c r="K10886" t="s">
        <v>24</v>
      </c>
      <c r="L10886" t="s">
        <v>22</v>
      </c>
      <c r="M10886">
        <v>112500</v>
      </c>
      <c r="O10886" t="s">
        <v>1422</v>
      </c>
      <c r="P10886" t="s">
        <v>2103</v>
      </c>
    </row>
    <row r="10887" spans="1:16" x14ac:dyDescent="0.25">
      <c r="A10887" t="s">
        <v>0</v>
      </c>
      <c r="B10887" t="s">
        <v>2122</v>
      </c>
      <c r="C10887" t="s">
        <v>365</v>
      </c>
      <c r="D10887" t="s">
        <v>4013</v>
      </c>
      <c r="E10887" t="s">
        <v>20</v>
      </c>
      <c r="F10887" t="b">
        <v>0</v>
      </c>
      <c r="G10887" t="s">
        <v>27</v>
      </c>
      <c r="H10887" s="4">
        <v>45807.000173611108</v>
      </c>
      <c r="I10887" t="b">
        <v>0</v>
      </c>
      <c r="J10887" t="b">
        <v>0</v>
      </c>
      <c r="K10887" t="s">
        <v>24</v>
      </c>
      <c r="L10887" t="s">
        <v>22</v>
      </c>
      <c r="M10887">
        <v>89305.75</v>
      </c>
      <c r="O10887" t="s">
        <v>14226</v>
      </c>
      <c r="P10887" t="s">
        <v>3285</v>
      </c>
    </row>
    <row r="10888" spans="1:16" x14ac:dyDescent="0.25">
      <c r="A10888" t="s">
        <v>0</v>
      </c>
      <c r="B10888" t="s">
        <v>14227</v>
      </c>
      <c r="C10888" t="s">
        <v>329</v>
      </c>
      <c r="D10888" t="s">
        <v>4013</v>
      </c>
      <c r="E10888" t="s">
        <v>20</v>
      </c>
      <c r="F10888" t="b">
        <v>0</v>
      </c>
      <c r="G10888" t="s">
        <v>27</v>
      </c>
      <c r="H10888" s="4">
        <v>45807.000196759262</v>
      </c>
      <c r="I10888" t="b">
        <v>0</v>
      </c>
      <c r="J10888" t="b">
        <v>0</v>
      </c>
      <c r="K10888" t="s">
        <v>24</v>
      </c>
      <c r="L10888" t="s">
        <v>22</v>
      </c>
      <c r="M10888">
        <v>146912.5</v>
      </c>
      <c r="O10888" t="s">
        <v>522</v>
      </c>
      <c r="P10888" t="s">
        <v>14228</v>
      </c>
    </row>
    <row r="10889" spans="1:16" x14ac:dyDescent="0.25">
      <c r="A10889" t="s">
        <v>0</v>
      </c>
      <c r="B10889" t="s">
        <v>7034</v>
      </c>
      <c r="C10889" t="s">
        <v>315</v>
      </c>
      <c r="D10889" t="s">
        <v>4013</v>
      </c>
      <c r="E10889" t="s">
        <v>20</v>
      </c>
      <c r="F10889" t="b">
        <v>0</v>
      </c>
      <c r="G10889" t="s">
        <v>27</v>
      </c>
      <c r="H10889" s="4">
        <v>45807.000208333331</v>
      </c>
      <c r="I10889" t="b">
        <v>0</v>
      </c>
      <c r="J10889" t="b">
        <v>0</v>
      </c>
      <c r="K10889" t="s">
        <v>24</v>
      </c>
      <c r="L10889" t="s">
        <v>22</v>
      </c>
      <c r="M10889">
        <v>177025</v>
      </c>
      <c r="O10889" t="s">
        <v>522</v>
      </c>
      <c r="P10889" t="s">
        <v>221</v>
      </c>
    </row>
    <row r="10890" spans="1:16" x14ac:dyDescent="0.25">
      <c r="A10890" t="s">
        <v>19</v>
      </c>
      <c r="B10890" t="s">
        <v>14229</v>
      </c>
      <c r="C10890" t="s">
        <v>82</v>
      </c>
      <c r="D10890" t="s">
        <v>3972</v>
      </c>
      <c r="E10890" t="s">
        <v>20</v>
      </c>
      <c r="F10890" t="b">
        <v>0</v>
      </c>
      <c r="G10890" t="s">
        <v>27</v>
      </c>
      <c r="H10890" s="4">
        <v>45807.00072916667</v>
      </c>
      <c r="I10890" t="b">
        <v>0</v>
      </c>
      <c r="J10890" t="b">
        <v>1</v>
      </c>
      <c r="K10890" t="s">
        <v>24</v>
      </c>
      <c r="L10890" t="s">
        <v>22</v>
      </c>
      <c r="M10890">
        <v>185000</v>
      </c>
      <c r="O10890" t="s">
        <v>14230</v>
      </c>
      <c r="P10890" t="s">
        <v>882</v>
      </c>
    </row>
    <row r="10891" spans="1:16" x14ac:dyDescent="0.25">
      <c r="A10891" t="s">
        <v>2</v>
      </c>
      <c r="B10891" t="s">
        <v>959</v>
      </c>
      <c r="C10891" t="s">
        <v>335</v>
      </c>
      <c r="D10891" t="s">
        <v>3972</v>
      </c>
      <c r="E10891" t="s">
        <v>20</v>
      </c>
      <c r="F10891" t="b">
        <v>0</v>
      </c>
      <c r="G10891" t="s">
        <v>27</v>
      </c>
      <c r="H10891" s="4">
        <v>45807.001203703701</v>
      </c>
      <c r="I10891" t="b">
        <v>0</v>
      </c>
      <c r="J10891" t="b">
        <v>1</v>
      </c>
      <c r="K10891" t="s">
        <v>24</v>
      </c>
      <c r="L10891" t="s">
        <v>22</v>
      </c>
      <c r="M10891">
        <v>29750</v>
      </c>
      <c r="O10891" t="s">
        <v>14231</v>
      </c>
      <c r="P10891" t="s">
        <v>361</v>
      </c>
    </row>
    <row r="10892" spans="1:16" x14ac:dyDescent="0.25">
      <c r="A10892" t="s">
        <v>25</v>
      </c>
      <c r="B10892" t="s">
        <v>14232</v>
      </c>
      <c r="C10892" t="s">
        <v>39</v>
      </c>
      <c r="D10892" t="s">
        <v>4013</v>
      </c>
      <c r="E10892" t="s">
        <v>20</v>
      </c>
      <c r="F10892" t="b">
        <v>1</v>
      </c>
      <c r="G10892" t="s">
        <v>158</v>
      </c>
      <c r="H10892" s="4">
        <v>45807.003969907397</v>
      </c>
      <c r="I10892" t="b">
        <v>0</v>
      </c>
      <c r="J10892" t="b">
        <v>1</v>
      </c>
      <c r="K10892" t="s">
        <v>158</v>
      </c>
      <c r="L10892" t="s">
        <v>22</v>
      </c>
      <c r="M10892">
        <v>158012.5</v>
      </c>
      <c r="O10892" t="s">
        <v>14233</v>
      </c>
      <c r="P10892" t="s">
        <v>6413</v>
      </c>
    </row>
    <row r="10893" spans="1:16" x14ac:dyDescent="0.25">
      <c r="A10893" t="s">
        <v>0</v>
      </c>
      <c r="B10893" t="s">
        <v>3553</v>
      </c>
      <c r="C10893" t="s">
        <v>315</v>
      </c>
      <c r="D10893" t="s">
        <v>3828</v>
      </c>
      <c r="E10893" t="s">
        <v>20</v>
      </c>
      <c r="F10893" t="b">
        <v>0</v>
      </c>
      <c r="G10893" t="s">
        <v>27</v>
      </c>
      <c r="H10893" s="4">
        <v>45807.041828703703</v>
      </c>
      <c r="I10893" t="b">
        <v>0</v>
      </c>
      <c r="J10893" t="b">
        <v>1</v>
      </c>
      <c r="K10893" t="s">
        <v>24</v>
      </c>
      <c r="L10893" t="s">
        <v>22</v>
      </c>
      <c r="M10893">
        <v>162500</v>
      </c>
      <c r="O10893" t="s">
        <v>5679</v>
      </c>
      <c r="P10893" t="s">
        <v>8241</v>
      </c>
    </row>
    <row r="10894" spans="1:16" x14ac:dyDescent="0.25">
      <c r="A10894" t="s">
        <v>139</v>
      </c>
      <c r="B10894" t="s">
        <v>14234</v>
      </c>
      <c r="C10894" t="s">
        <v>114</v>
      </c>
      <c r="D10894" t="s">
        <v>2208</v>
      </c>
      <c r="E10894" t="s">
        <v>20</v>
      </c>
      <c r="F10894" t="b">
        <v>0</v>
      </c>
      <c r="G10894" t="s">
        <v>27</v>
      </c>
      <c r="H10894" s="4">
        <v>45807.04184027778</v>
      </c>
      <c r="I10894" t="b">
        <v>0</v>
      </c>
      <c r="J10894" t="b">
        <v>1</v>
      </c>
      <c r="K10894" t="s">
        <v>24</v>
      </c>
      <c r="L10894" t="s">
        <v>22</v>
      </c>
      <c r="M10894">
        <v>90000</v>
      </c>
      <c r="O10894" t="s">
        <v>14235</v>
      </c>
      <c r="P10894" t="s">
        <v>14236</v>
      </c>
    </row>
    <row r="10895" spans="1:16" x14ac:dyDescent="0.25">
      <c r="A10895" t="s">
        <v>28</v>
      </c>
      <c r="B10895" t="s">
        <v>14237</v>
      </c>
      <c r="C10895" t="s">
        <v>192</v>
      </c>
      <c r="D10895" t="s">
        <v>3972</v>
      </c>
      <c r="E10895" t="s">
        <v>20</v>
      </c>
      <c r="F10895" t="b">
        <v>0</v>
      </c>
      <c r="G10895" t="s">
        <v>41</v>
      </c>
      <c r="H10895" s="4">
        <v>45807.043368055558</v>
      </c>
      <c r="I10895" t="b">
        <v>0</v>
      </c>
      <c r="J10895" t="b">
        <v>1</v>
      </c>
      <c r="K10895" t="s">
        <v>24</v>
      </c>
      <c r="L10895" t="s">
        <v>22</v>
      </c>
      <c r="M10895">
        <v>208000</v>
      </c>
      <c r="O10895" t="s">
        <v>1455</v>
      </c>
      <c r="P10895" t="s">
        <v>14238</v>
      </c>
    </row>
    <row r="10896" spans="1:16" x14ac:dyDescent="0.25">
      <c r="A10896" t="s">
        <v>2</v>
      </c>
      <c r="B10896" t="s">
        <v>14239</v>
      </c>
      <c r="C10896" t="s">
        <v>372</v>
      </c>
      <c r="D10896" t="s">
        <v>3972</v>
      </c>
      <c r="E10896" t="s">
        <v>20</v>
      </c>
      <c r="F10896" t="b">
        <v>0</v>
      </c>
      <c r="G10896" t="s">
        <v>35</v>
      </c>
      <c r="H10896" s="4">
        <v>45807.043483796297</v>
      </c>
      <c r="I10896" t="b">
        <v>0</v>
      </c>
      <c r="J10896" t="b">
        <v>0</v>
      </c>
      <c r="K10896" t="s">
        <v>24</v>
      </c>
      <c r="L10896" t="s">
        <v>22</v>
      </c>
      <c r="M10896">
        <v>174840</v>
      </c>
      <c r="O10896" t="s">
        <v>14240</v>
      </c>
      <c r="P10896" t="s">
        <v>14241</v>
      </c>
    </row>
    <row r="10897" spans="1:16" x14ac:dyDescent="0.25">
      <c r="A10897" t="s">
        <v>139</v>
      </c>
      <c r="B10897" t="s">
        <v>14242</v>
      </c>
      <c r="C10897" t="s">
        <v>180</v>
      </c>
      <c r="D10897" t="s">
        <v>2208</v>
      </c>
      <c r="E10897" t="s">
        <v>20</v>
      </c>
      <c r="F10897" t="b">
        <v>0</v>
      </c>
      <c r="G10897" t="s">
        <v>41</v>
      </c>
      <c r="H10897" s="4">
        <v>45807.083645833343</v>
      </c>
      <c r="I10897" t="b">
        <v>1</v>
      </c>
      <c r="J10897" t="b">
        <v>1</v>
      </c>
      <c r="K10897" t="s">
        <v>24</v>
      </c>
      <c r="L10897" t="s">
        <v>22</v>
      </c>
      <c r="M10897">
        <v>135350</v>
      </c>
      <c r="O10897" t="s">
        <v>7284</v>
      </c>
      <c r="P10897" t="s">
        <v>280</v>
      </c>
    </row>
    <row r="10898" spans="1:16" x14ac:dyDescent="0.25">
      <c r="A10898" t="s">
        <v>1</v>
      </c>
      <c r="B10898" t="s">
        <v>14243</v>
      </c>
      <c r="C10898" t="s">
        <v>82</v>
      </c>
      <c r="D10898" t="s">
        <v>3972</v>
      </c>
      <c r="E10898" t="s">
        <v>20</v>
      </c>
      <c r="F10898" t="b">
        <v>0</v>
      </c>
      <c r="G10898" t="s">
        <v>27</v>
      </c>
      <c r="H10898" s="4">
        <v>45807.084062499998</v>
      </c>
      <c r="I10898" t="b">
        <v>0</v>
      </c>
      <c r="J10898" t="b">
        <v>1</v>
      </c>
      <c r="K10898" t="s">
        <v>24</v>
      </c>
      <c r="L10898" t="s">
        <v>22</v>
      </c>
      <c r="M10898">
        <v>236666.5</v>
      </c>
      <c r="O10898" t="s">
        <v>43</v>
      </c>
      <c r="P10898" t="s">
        <v>119</v>
      </c>
    </row>
    <row r="10899" spans="1:16" x14ac:dyDescent="0.25">
      <c r="A10899" t="s">
        <v>0</v>
      </c>
      <c r="B10899" t="s">
        <v>0</v>
      </c>
      <c r="C10899" t="s">
        <v>14244</v>
      </c>
      <c r="D10899" t="s">
        <v>3828</v>
      </c>
      <c r="E10899" t="s">
        <v>20</v>
      </c>
      <c r="F10899" t="b">
        <v>0</v>
      </c>
      <c r="G10899" t="s">
        <v>41</v>
      </c>
      <c r="H10899" s="4">
        <v>45807.250231481477</v>
      </c>
      <c r="I10899" t="b">
        <v>0</v>
      </c>
      <c r="J10899" t="b">
        <v>1</v>
      </c>
      <c r="K10899" t="s">
        <v>24</v>
      </c>
      <c r="L10899" t="s">
        <v>36</v>
      </c>
      <c r="N10899">
        <v>37.25</v>
      </c>
      <c r="O10899" t="s">
        <v>14245</v>
      </c>
      <c r="P10899" t="s">
        <v>2146</v>
      </c>
    </row>
    <row r="10900" spans="1:16" x14ac:dyDescent="0.25">
      <c r="A10900" t="s">
        <v>0</v>
      </c>
      <c r="B10900" t="s">
        <v>14246</v>
      </c>
      <c r="C10900" t="s">
        <v>140</v>
      </c>
      <c r="D10900" t="s">
        <v>3972</v>
      </c>
      <c r="E10900" t="s">
        <v>20</v>
      </c>
      <c r="F10900" t="b">
        <v>0</v>
      </c>
      <c r="G10900" t="s">
        <v>35</v>
      </c>
      <c r="H10900" s="4">
        <v>45807.250462962962</v>
      </c>
      <c r="I10900" t="b">
        <v>0</v>
      </c>
      <c r="J10900" t="b">
        <v>0</v>
      </c>
      <c r="K10900" t="s">
        <v>24</v>
      </c>
      <c r="L10900" t="s">
        <v>22</v>
      </c>
      <c r="M10900">
        <v>52500</v>
      </c>
      <c r="O10900" t="s">
        <v>14247</v>
      </c>
      <c r="P10900" t="s">
        <v>11760</v>
      </c>
    </row>
    <row r="10901" spans="1:16" x14ac:dyDescent="0.25">
      <c r="A10901" t="s">
        <v>0</v>
      </c>
      <c r="B10901" t="s">
        <v>3835</v>
      </c>
      <c r="C10901" t="s">
        <v>151</v>
      </c>
      <c r="D10901" t="s">
        <v>3828</v>
      </c>
      <c r="E10901" t="s">
        <v>20</v>
      </c>
      <c r="F10901" t="b">
        <v>0</v>
      </c>
      <c r="G10901" t="s">
        <v>30</v>
      </c>
      <c r="H10901" s="4">
        <v>45807.250752314823</v>
      </c>
      <c r="I10901" t="b">
        <v>0</v>
      </c>
      <c r="J10901" t="b">
        <v>1</v>
      </c>
      <c r="K10901" t="s">
        <v>24</v>
      </c>
      <c r="L10901" t="s">
        <v>22</v>
      </c>
      <c r="M10901">
        <v>95000</v>
      </c>
      <c r="O10901" t="s">
        <v>14248</v>
      </c>
      <c r="P10901" t="s">
        <v>14249</v>
      </c>
    </row>
    <row r="10902" spans="1:16" x14ac:dyDescent="0.25">
      <c r="A10902" t="s">
        <v>2</v>
      </c>
      <c r="B10902" t="s">
        <v>14250</v>
      </c>
      <c r="C10902" t="s">
        <v>300</v>
      </c>
      <c r="D10902" t="s">
        <v>3969</v>
      </c>
      <c r="E10902" t="s">
        <v>20</v>
      </c>
      <c r="F10902" t="b">
        <v>0</v>
      </c>
      <c r="G10902" t="s">
        <v>27</v>
      </c>
      <c r="H10902" s="4">
        <v>45807.251168981478</v>
      </c>
      <c r="I10902" t="b">
        <v>1</v>
      </c>
      <c r="J10902" t="b">
        <v>0</v>
      </c>
      <c r="K10902" t="s">
        <v>24</v>
      </c>
      <c r="L10902" t="s">
        <v>22</v>
      </c>
      <c r="M10902">
        <v>145000</v>
      </c>
      <c r="O10902" t="s">
        <v>14251</v>
      </c>
      <c r="P10902" t="s">
        <v>12395</v>
      </c>
    </row>
    <row r="10903" spans="1:16" x14ac:dyDescent="0.25">
      <c r="A10903" t="s">
        <v>25</v>
      </c>
      <c r="B10903" t="s">
        <v>14252</v>
      </c>
      <c r="C10903" t="s">
        <v>1917</v>
      </c>
      <c r="D10903" t="s">
        <v>3828</v>
      </c>
      <c r="E10903" t="s">
        <v>20</v>
      </c>
      <c r="F10903" t="b">
        <v>0</v>
      </c>
      <c r="G10903" t="s">
        <v>41</v>
      </c>
      <c r="H10903" s="4">
        <v>45807.251377314817</v>
      </c>
      <c r="I10903" t="b">
        <v>0</v>
      </c>
      <c r="J10903" t="b">
        <v>0</v>
      </c>
      <c r="K10903" t="s">
        <v>24</v>
      </c>
      <c r="L10903" t="s">
        <v>22</v>
      </c>
      <c r="M10903">
        <v>107500</v>
      </c>
      <c r="O10903" t="s">
        <v>14253</v>
      </c>
      <c r="P10903" t="s">
        <v>963</v>
      </c>
    </row>
    <row r="10904" spans="1:16" x14ac:dyDescent="0.25">
      <c r="A10904" t="s">
        <v>0</v>
      </c>
      <c r="B10904" t="s">
        <v>1934</v>
      </c>
      <c r="C10904" t="s">
        <v>39</v>
      </c>
      <c r="D10904" t="s">
        <v>3828</v>
      </c>
      <c r="E10904" t="s">
        <v>20</v>
      </c>
      <c r="F10904" t="b">
        <v>1</v>
      </c>
      <c r="G10904" t="s">
        <v>1247</v>
      </c>
      <c r="H10904" s="4">
        <v>45807.262615740743</v>
      </c>
      <c r="I10904" t="b">
        <v>0</v>
      </c>
      <c r="J10904" t="b">
        <v>0</v>
      </c>
      <c r="K10904" t="s">
        <v>1247</v>
      </c>
      <c r="L10904" t="s">
        <v>22</v>
      </c>
      <c r="M10904">
        <v>38500</v>
      </c>
      <c r="O10904" t="s">
        <v>5659</v>
      </c>
      <c r="P10904" t="s">
        <v>5660</v>
      </c>
    </row>
    <row r="10905" spans="1:16" x14ac:dyDescent="0.25">
      <c r="A10905" t="s">
        <v>1</v>
      </c>
      <c r="B10905" t="s">
        <v>1</v>
      </c>
      <c r="C10905" t="s">
        <v>2716</v>
      </c>
      <c r="D10905" t="s">
        <v>3828</v>
      </c>
      <c r="E10905" t="s">
        <v>20</v>
      </c>
      <c r="F10905" t="b">
        <v>0</v>
      </c>
      <c r="G10905" t="s">
        <v>23</v>
      </c>
      <c r="H10905" s="4">
        <v>45807.267905092587</v>
      </c>
      <c r="I10905" t="b">
        <v>0</v>
      </c>
      <c r="J10905" t="b">
        <v>1</v>
      </c>
      <c r="K10905" t="s">
        <v>24</v>
      </c>
      <c r="L10905" t="s">
        <v>22</v>
      </c>
      <c r="M10905">
        <v>104000</v>
      </c>
      <c r="O10905" t="s">
        <v>3550</v>
      </c>
      <c r="P10905" t="s">
        <v>193</v>
      </c>
    </row>
    <row r="10906" spans="1:16" x14ac:dyDescent="0.25">
      <c r="A10906" t="s">
        <v>1</v>
      </c>
      <c r="B10906" t="s">
        <v>14254</v>
      </c>
      <c r="C10906" t="s">
        <v>39</v>
      </c>
      <c r="D10906" t="s">
        <v>7433</v>
      </c>
      <c r="E10906" t="s">
        <v>20</v>
      </c>
      <c r="F10906" t="b">
        <v>1</v>
      </c>
      <c r="G10906" t="s">
        <v>1833</v>
      </c>
      <c r="H10906" s="4">
        <v>45807.269375000003</v>
      </c>
      <c r="I10906" t="b">
        <v>0</v>
      </c>
      <c r="J10906" t="b">
        <v>1</v>
      </c>
      <c r="K10906" t="s">
        <v>1833</v>
      </c>
      <c r="L10906" t="s">
        <v>22</v>
      </c>
      <c r="M10906">
        <v>217500</v>
      </c>
      <c r="O10906" t="s">
        <v>602</v>
      </c>
      <c r="P10906" t="s">
        <v>14255</v>
      </c>
    </row>
    <row r="10907" spans="1:16" x14ac:dyDescent="0.25">
      <c r="A10907" t="s">
        <v>0</v>
      </c>
      <c r="B10907" t="s">
        <v>0</v>
      </c>
      <c r="C10907" t="s">
        <v>14256</v>
      </c>
      <c r="D10907" t="s">
        <v>4606</v>
      </c>
      <c r="E10907" t="s">
        <v>51</v>
      </c>
      <c r="F10907" t="b">
        <v>0</v>
      </c>
      <c r="G10907" t="s">
        <v>962</v>
      </c>
      <c r="H10907" s="4">
        <v>45807.277962962973</v>
      </c>
      <c r="I10907" t="b">
        <v>1</v>
      </c>
      <c r="J10907" t="b">
        <v>0</v>
      </c>
      <c r="K10907" t="s">
        <v>962</v>
      </c>
      <c r="L10907" t="s">
        <v>22</v>
      </c>
      <c r="M10907">
        <v>19000</v>
      </c>
      <c r="O10907" t="s">
        <v>14257</v>
      </c>
      <c r="P10907" t="s">
        <v>14258</v>
      </c>
    </row>
    <row r="10908" spans="1:16" x14ac:dyDescent="0.25">
      <c r="A10908" t="s">
        <v>0</v>
      </c>
      <c r="B10908" t="s">
        <v>0</v>
      </c>
      <c r="C10908" t="s">
        <v>3098</v>
      </c>
      <c r="D10908" t="s">
        <v>3969</v>
      </c>
      <c r="E10908" t="s">
        <v>20</v>
      </c>
      <c r="F10908" t="b">
        <v>0</v>
      </c>
      <c r="G10908" t="s">
        <v>23</v>
      </c>
      <c r="H10908" s="4">
        <v>45807.280104166668</v>
      </c>
      <c r="I10908" t="b">
        <v>0</v>
      </c>
      <c r="J10908" t="b">
        <v>1</v>
      </c>
      <c r="K10908" t="s">
        <v>24</v>
      </c>
      <c r="L10908" t="s">
        <v>22</v>
      </c>
      <c r="M10908">
        <v>104000</v>
      </c>
      <c r="O10908" t="s">
        <v>212</v>
      </c>
      <c r="P10908" t="s">
        <v>1138</v>
      </c>
    </row>
    <row r="10909" spans="1:16" x14ac:dyDescent="0.25">
      <c r="A10909" t="s">
        <v>139</v>
      </c>
      <c r="B10909" t="s">
        <v>14259</v>
      </c>
      <c r="C10909" t="s">
        <v>39</v>
      </c>
      <c r="D10909" t="s">
        <v>3972</v>
      </c>
      <c r="E10909" t="s">
        <v>20</v>
      </c>
      <c r="F10909" t="b">
        <v>1</v>
      </c>
      <c r="G10909" t="s">
        <v>23</v>
      </c>
      <c r="H10909" s="4">
        <v>45807.280162037037</v>
      </c>
      <c r="I10909" t="b">
        <v>0</v>
      </c>
      <c r="J10909" t="b">
        <v>1</v>
      </c>
      <c r="K10909" t="s">
        <v>24</v>
      </c>
      <c r="L10909" t="s">
        <v>22</v>
      </c>
      <c r="M10909">
        <v>60194</v>
      </c>
      <c r="O10909" t="s">
        <v>254</v>
      </c>
      <c r="P10909" t="s">
        <v>430</v>
      </c>
    </row>
    <row r="10910" spans="1:16" x14ac:dyDescent="0.25">
      <c r="A10910" t="s">
        <v>139</v>
      </c>
      <c r="B10910" t="s">
        <v>14260</v>
      </c>
      <c r="C10910" t="s">
        <v>120</v>
      </c>
      <c r="D10910" t="s">
        <v>3969</v>
      </c>
      <c r="E10910" t="s">
        <v>20</v>
      </c>
      <c r="F10910" t="b">
        <v>0</v>
      </c>
      <c r="G10910" t="s">
        <v>35</v>
      </c>
      <c r="H10910" s="4">
        <v>45807.335034722222</v>
      </c>
      <c r="I10910" t="b">
        <v>0</v>
      </c>
      <c r="J10910" t="b">
        <v>0</v>
      </c>
      <c r="K10910" t="s">
        <v>24</v>
      </c>
      <c r="L10910" t="s">
        <v>22</v>
      </c>
      <c r="M10910">
        <v>175000</v>
      </c>
      <c r="O10910" t="s">
        <v>14261</v>
      </c>
      <c r="P10910" t="s">
        <v>1749</v>
      </c>
    </row>
    <row r="10911" spans="1:16" x14ac:dyDescent="0.25">
      <c r="A10911" t="s">
        <v>28</v>
      </c>
      <c r="B10911" t="s">
        <v>14262</v>
      </c>
      <c r="C10911" t="s">
        <v>82</v>
      </c>
      <c r="D10911" t="s">
        <v>3972</v>
      </c>
      <c r="E10911" t="s">
        <v>20</v>
      </c>
      <c r="F10911" t="b">
        <v>0</v>
      </c>
      <c r="G10911" t="s">
        <v>27</v>
      </c>
      <c r="H10911" s="4">
        <v>45807.376180555562</v>
      </c>
      <c r="I10911" t="b">
        <v>0</v>
      </c>
      <c r="J10911" t="b">
        <v>0</v>
      </c>
      <c r="K10911" t="s">
        <v>24</v>
      </c>
      <c r="L10911" t="s">
        <v>22</v>
      </c>
      <c r="M10911">
        <v>260000</v>
      </c>
      <c r="O10911" t="s">
        <v>14263</v>
      </c>
      <c r="P10911" t="s">
        <v>32</v>
      </c>
    </row>
    <row r="10912" spans="1:16" x14ac:dyDescent="0.25">
      <c r="A10912" t="s">
        <v>0</v>
      </c>
      <c r="B10912" t="s">
        <v>1449</v>
      </c>
      <c r="C10912" t="s">
        <v>3289</v>
      </c>
      <c r="D10912" t="s">
        <v>5698</v>
      </c>
      <c r="E10912" t="s">
        <v>20</v>
      </c>
      <c r="F10912" t="b">
        <v>0</v>
      </c>
      <c r="G10912" t="s">
        <v>41</v>
      </c>
      <c r="H10912" s="4">
        <v>45807.418067129627</v>
      </c>
      <c r="I10912" t="b">
        <v>0</v>
      </c>
      <c r="J10912" t="b">
        <v>0</v>
      </c>
      <c r="K10912" t="s">
        <v>24</v>
      </c>
      <c r="L10912" t="s">
        <v>22</v>
      </c>
      <c r="M10912">
        <v>127000</v>
      </c>
      <c r="O10912" t="s">
        <v>14264</v>
      </c>
      <c r="P10912" t="s">
        <v>14265</v>
      </c>
    </row>
    <row r="10913" spans="1:16" x14ac:dyDescent="0.25">
      <c r="A10913" t="s">
        <v>2</v>
      </c>
      <c r="B10913" t="s">
        <v>13003</v>
      </c>
      <c r="C10913" t="s">
        <v>82</v>
      </c>
      <c r="D10913" t="s">
        <v>3972</v>
      </c>
      <c r="E10913" t="s">
        <v>20</v>
      </c>
      <c r="F10913" t="b">
        <v>0</v>
      </c>
      <c r="G10913" t="s">
        <v>41</v>
      </c>
      <c r="H10913" s="4">
        <v>45807.41909722222</v>
      </c>
      <c r="I10913" t="b">
        <v>0</v>
      </c>
      <c r="J10913" t="b">
        <v>1</v>
      </c>
      <c r="K10913" t="s">
        <v>24</v>
      </c>
      <c r="L10913" t="s">
        <v>22</v>
      </c>
      <c r="M10913">
        <v>146648.5</v>
      </c>
      <c r="O10913" t="s">
        <v>6336</v>
      </c>
      <c r="P10913" t="s">
        <v>13004</v>
      </c>
    </row>
    <row r="10914" spans="1:16" x14ac:dyDescent="0.25">
      <c r="A10914" t="s">
        <v>89</v>
      </c>
      <c r="B10914" t="s">
        <v>14266</v>
      </c>
      <c r="C10914" t="s">
        <v>39</v>
      </c>
      <c r="D10914" t="s">
        <v>7165</v>
      </c>
      <c r="F10914" t="b">
        <v>1</v>
      </c>
      <c r="G10914" t="s">
        <v>414</v>
      </c>
      <c r="H10914" s="4">
        <v>45807.425138888888</v>
      </c>
      <c r="I10914" t="b">
        <v>0</v>
      </c>
      <c r="J10914" t="b">
        <v>0</v>
      </c>
      <c r="K10914" t="s">
        <v>414</v>
      </c>
      <c r="L10914" t="s">
        <v>36</v>
      </c>
      <c r="N10914">
        <v>100</v>
      </c>
      <c r="O10914" t="s">
        <v>7412</v>
      </c>
      <c r="P10914" t="s">
        <v>2800</v>
      </c>
    </row>
    <row r="10915" spans="1:16" x14ac:dyDescent="0.25">
      <c r="A10915" t="s">
        <v>28</v>
      </c>
      <c r="B10915" t="s">
        <v>13295</v>
      </c>
      <c r="C10915" t="s">
        <v>39</v>
      </c>
      <c r="D10915" t="s">
        <v>14267</v>
      </c>
      <c r="E10915" t="s">
        <v>20</v>
      </c>
      <c r="F10915" t="b">
        <v>1</v>
      </c>
      <c r="G10915" t="s">
        <v>610</v>
      </c>
      <c r="H10915" s="4">
        <v>45807.426828703698</v>
      </c>
      <c r="I10915" t="b">
        <v>0</v>
      </c>
      <c r="J10915" t="b">
        <v>0</v>
      </c>
      <c r="K10915" t="s">
        <v>610</v>
      </c>
      <c r="L10915" t="s">
        <v>36</v>
      </c>
      <c r="N10915">
        <v>50</v>
      </c>
      <c r="O10915" t="s">
        <v>7412</v>
      </c>
      <c r="P10915" t="s">
        <v>14052</v>
      </c>
    </row>
    <row r="10916" spans="1:16" x14ac:dyDescent="0.25">
      <c r="A10916" t="s">
        <v>28</v>
      </c>
      <c r="B10916" t="s">
        <v>13295</v>
      </c>
      <c r="C10916" t="s">
        <v>39</v>
      </c>
      <c r="D10916" t="s">
        <v>3972</v>
      </c>
      <c r="E10916" t="s">
        <v>20</v>
      </c>
      <c r="F10916" t="b">
        <v>1</v>
      </c>
      <c r="G10916" t="s">
        <v>666</v>
      </c>
      <c r="H10916" s="4">
        <v>45807.427974537037</v>
      </c>
      <c r="I10916" t="b">
        <v>0</v>
      </c>
      <c r="J10916" t="b">
        <v>0</v>
      </c>
      <c r="K10916" t="s">
        <v>666</v>
      </c>
      <c r="L10916" t="s">
        <v>36</v>
      </c>
      <c r="N10916">
        <v>50</v>
      </c>
      <c r="O10916" t="s">
        <v>7412</v>
      </c>
      <c r="P10916" t="s">
        <v>14052</v>
      </c>
    </row>
    <row r="10917" spans="1:16" x14ac:dyDescent="0.25">
      <c r="A10917" t="s">
        <v>28</v>
      </c>
      <c r="B10917" t="s">
        <v>13293</v>
      </c>
      <c r="C10917" t="s">
        <v>39</v>
      </c>
      <c r="D10917" t="s">
        <v>3972</v>
      </c>
      <c r="E10917" t="s">
        <v>20</v>
      </c>
      <c r="F10917" t="b">
        <v>1</v>
      </c>
      <c r="G10917" t="s">
        <v>666</v>
      </c>
      <c r="H10917" s="4">
        <v>45807.427974537037</v>
      </c>
      <c r="I10917" t="b">
        <v>0</v>
      </c>
      <c r="J10917" t="b">
        <v>0</v>
      </c>
      <c r="K10917" t="s">
        <v>666</v>
      </c>
      <c r="L10917" t="s">
        <v>36</v>
      </c>
      <c r="N10917">
        <v>50</v>
      </c>
      <c r="O10917" t="s">
        <v>7412</v>
      </c>
      <c r="P10917" t="s">
        <v>1629</v>
      </c>
    </row>
    <row r="10918" spans="1:16" x14ac:dyDescent="0.25">
      <c r="A10918" t="s">
        <v>89</v>
      </c>
      <c r="B10918" t="s">
        <v>13940</v>
      </c>
      <c r="C10918" t="s">
        <v>39</v>
      </c>
      <c r="D10918" t="s">
        <v>7165</v>
      </c>
      <c r="F10918" t="b">
        <v>1</v>
      </c>
      <c r="G10918" t="s">
        <v>414</v>
      </c>
      <c r="H10918" s="4">
        <v>45807.466805555552</v>
      </c>
      <c r="I10918" t="b">
        <v>0</v>
      </c>
      <c r="J10918" t="b">
        <v>0</v>
      </c>
      <c r="K10918" t="s">
        <v>414</v>
      </c>
      <c r="L10918" t="s">
        <v>36</v>
      </c>
      <c r="N10918">
        <v>50</v>
      </c>
      <c r="O10918" t="s">
        <v>7412</v>
      </c>
      <c r="P10918" t="s">
        <v>1629</v>
      </c>
    </row>
    <row r="10919" spans="1:16" x14ac:dyDescent="0.25">
      <c r="A10919" t="s">
        <v>28</v>
      </c>
      <c r="B10919" t="s">
        <v>14268</v>
      </c>
      <c r="C10919" t="s">
        <v>39</v>
      </c>
      <c r="D10919" t="s">
        <v>3972</v>
      </c>
      <c r="E10919" t="s">
        <v>20</v>
      </c>
      <c r="F10919" t="b">
        <v>1</v>
      </c>
      <c r="G10919" t="s">
        <v>1391</v>
      </c>
      <c r="H10919" s="4">
        <v>45807.470277777778</v>
      </c>
      <c r="I10919" t="b">
        <v>0</v>
      </c>
      <c r="J10919" t="b">
        <v>0</v>
      </c>
      <c r="K10919" t="s">
        <v>1391</v>
      </c>
      <c r="L10919" t="s">
        <v>36</v>
      </c>
      <c r="N10919">
        <v>50</v>
      </c>
      <c r="O10919" t="s">
        <v>7412</v>
      </c>
      <c r="P10919" t="s">
        <v>1629</v>
      </c>
    </row>
    <row r="10920" spans="1:16" x14ac:dyDescent="0.25">
      <c r="A10920" t="s">
        <v>2</v>
      </c>
      <c r="B10920" t="s">
        <v>2567</v>
      </c>
      <c r="C10920" t="s">
        <v>203</v>
      </c>
      <c r="D10920" t="s">
        <v>3972</v>
      </c>
      <c r="E10920" t="s">
        <v>20</v>
      </c>
      <c r="F10920" t="b">
        <v>0</v>
      </c>
      <c r="G10920" t="s">
        <v>23</v>
      </c>
      <c r="H10920" s="4">
        <v>45807.48846064815</v>
      </c>
      <c r="I10920" t="b">
        <v>0</v>
      </c>
      <c r="J10920" t="b">
        <v>1</v>
      </c>
      <c r="K10920" t="s">
        <v>24</v>
      </c>
      <c r="L10920" t="s">
        <v>22</v>
      </c>
      <c r="M10920">
        <v>97000</v>
      </c>
      <c r="O10920" t="s">
        <v>5481</v>
      </c>
      <c r="P10920" t="s">
        <v>12593</v>
      </c>
    </row>
    <row r="10921" spans="1:16" x14ac:dyDescent="0.25">
      <c r="A10921" t="s">
        <v>0</v>
      </c>
      <c r="B10921" t="s">
        <v>14269</v>
      </c>
      <c r="C10921" t="s">
        <v>1270</v>
      </c>
      <c r="D10921" t="s">
        <v>3972</v>
      </c>
      <c r="E10921" t="s">
        <v>51</v>
      </c>
      <c r="F10921" t="b">
        <v>0</v>
      </c>
      <c r="G10921" t="s">
        <v>23</v>
      </c>
      <c r="H10921" s="4">
        <v>45807.488530092603</v>
      </c>
      <c r="I10921" t="b">
        <v>0</v>
      </c>
      <c r="J10921" t="b">
        <v>1</v>
      </c>
      <c r="K10921" t="s">
        <v>24</v>
      </c>
      <c r="L10921" t="s">
        <v>22</v>
      </c>
      <c r="M10921">
        <v>96000</v>
      </c>
      <c r="O10921" t="s">
        <v>5481</v>
      </c>
      <c r="P10921" t="s">
        <v>14270</v>
      </c>
    </row>
    <row r="10922" spans="1:16" x14ac:dyDescent="0.25">
      <c r="A10922" t="s">
        <v>0</v>
      </c>
      <c r="B10922" t="s">
        <v>14269</v>
      </c>
      <c r="C10922" t="s">
        <v>192</v>
      </c>
      <c r="D10922" t="s">
        <v>3972</v>
      </c>
      <c r="E10922" t="s">
        <v>51</v>
      </c>
      <c r="F10922" t="b">
        <v>0</v>
      </c>
      <c r="G10922" t="s">
        <v>23</v>
      </c>
      <c r="H10922" s="4">
        <v>45807.488530092603</v>
      </c>
      <c r="I10922" t="b">
        <v>0</v>
      </c>
      <c r="J10922" t="b">
        <v>1</v>
      </c>
      <c r="K10922" t="s">
        <v>24</v>
      </c>
      <c r="L10922" t="s">
        <v>22</v>
      </c>
      <c r="M10922">
        <v>96000</v>
      </c>
      <c r="O10922" t="s">
        <v>5481</v>
      </c>
      <c r="P10922" t="s">
        <v>14270</v>
      </c>
    </row>
    <row r="10923" spans="1:16" x14ac:dyDescent="0.25">
      <c r="A10923" t="s">
        <v>2</v>
      </c>
      <c r="B10923" t="s">
        <v>7405</v>
      </c>
      <c r="C10923" t="s">
        <v>612</v>
      </c>
      <c r="D10923" t="s">
        <v>3972</v>
      </c>
      <c r="E10923" t="s">
        <v>20</v>
      </c>
      <c r="F10923" t="b">
        <v>0</v>
      </c>
      <c r="G10923" t="s">
        <v>23</v>
      </c>
      <c r="H10923" s="4">
        <v>45807.488634259258</v>
      </c>
      <c r="I10923" t="b">
        <v>0</v>
      </c>
      <c r="J10923" t="b">
        <v>0</v>
      </c>
      <c r="K10923" t="s">
        <v>24</v>
      </c>
      <c r="L10923" t="s">
        <v>22</v>
      </c>
      <c r="M10923">
        <v>82850</v>
      </c>
      <c r="O10923" t="s">
        <v>5481</v>
      </c>
      <c r="P10923" t="s">
        <v>3772</v>
      </c>
    </row>
    <row r="10924" spans="1:16" x14ac:dyDescent="0.25">
      <c r="A10924" t="s">
        <v>2</v>
      </c>
      <c r="B10924" t="s">
        <v>2</v>
      </c>
      <c r="C10924" t="s">
        <v>14271</v>
      </c>
      <c r="D10924" t="s">
        <v>3972</v>
      </c>
      <c r="E10924" t="s">
        <v>20</v>
      </c>
      <c r="F10924" t="b">
        <v>0</v>
      </c>
      <c r="G10924" t="s">
        <v>23</v>
      </c>
      <c r="H10924" s="4">
        <v>45807.488703703697</v>
      </c>
      <c r="I10924" t="b">
        <v>0</v>
      </c>
      <c r="J10924" t="b">
        <v>1</v>
      </c>
      <c r="K10924" t="s">
        <v>24</v>
      </c>
      <c r="L10924" t="s">
        <v>22</v>
      </c>
      <c r="M10924">
        <v>163409.5</v>
      </c>
      <c r="O10924" t="s">
        <v>5481</v>
      </c>
      <c r="P10924" t="s">
        <v>14272</v>
      </c>
    </row>
    <row r="10925" spans="1:16" x14ac:dyDescent="0.25">
      <c r="A10925" t="s">
        <v>1</v>
      </c>
      <c r="B10925" t="s">
        <v>14273</v>
      </c>
      <c r="C10925" t="s">
        <v>440</v>
      </c>
      <c r="D10925" t="s">
        <v>3972</v>
      </c>
      <c r="E10925" t="s">
        <v>20</v>
      </c>
      <c r="F10925" t="b">
        <v>0</v>
      </c>
      <c r="G10925" t="s">
        <v>27</v>
      </c>
      <c r="H10925" s="4">
        <v>45807.500173611108</v>
      </c>
      <c r="I10925" t="b">
        <v>0</v>
      </c>
      <c r="J10925" t="b">
        <v>1</v>
      </c>
      <c r="K10925" t="s">
        <v>24</v>
      </c>
      <c r="L10925" t="s">
        <v>22</v>
      </c>
      <c r="M10925">
        <v>65000</v>
      </c>
      <c r="O10925" t="s">
        <v>2707</v>
      </c>
      <c r="P10925" t="s">
        <v>14274</v>
      </c>
    </row>
    <row r="10926" spans="1:16" x14ac:dyDescent="0.25">
      <c r="A10926" t="s">
        <v>1</v>
      </c>
      <c r="B10926" t="s">
        <v>14275</v>
      </c>
      <c r="C10926" t="s">
        <v>167</v>
      </c>
      <c r="D10926" t="s">
        <v>3972</v>
      </c>
      <c r="E10926" t="s">
        <v>20</v>
      </c>
      <c r="F10926" t="b">
        <v>0</v>
      </c>
      <c r="G10926" t="s">
        <v>35</v>
      </c>
      <c r="H10926" s="4">
        <v>45807.500543981478</v>
      </c>
      <c r="I10926" t="b">
        <v>0</v>
      </c>
      <c r="J10926" t="b">
        <v>1</v>
      </c>
      <c r="K10926" t="s">
        <v>24</v>
      </c>
      <c r="L10926" t="s">
        <v>22</v>
      </c>
      <c r="M10926">
        <v>169500</v>
      </c>
      <c r="O10926" t="s">
        <v>5481</v>
      </c>
      <c r="P10926" t="s">
        <v>14276</v>
      </c>
    </row>
    <row r="10927" spans="1:16" x14ac:dyDescent="0.25">
      <c r="A10927" t="s">
        <v>2</v>
      </c>
      <c r="B10927" t="s">
        <v>14277</v>
      </c>
      <c r="C10927" t="s">
        <v>1065</v>
      </c>
      <c r="D10927" t="s">
        <v>3972</v>
      </c>
      <c r="E10927" t="s">
        <v>20</v>
      </c>
      <c r="F10927" t="b">
        <v>0</v>
      </c>
      <c r="G10927" t="s">
        <v>35</v>
      </c>
      <c r="H10927" s="4">
        <v>45807.500555555547</v>
      </c>
      <c r="I10927" t="b">
        <v>0</v>
      </c>
      <c r="J10927" t="b">
        <v>0</v>
      </c>
      <c r="K10927" t="s">
        <v>24</v>
      </c>
      <c r="L10927" t="s">
        <v>22</v>
      </c>
      <c r="M10927">
        <v>160000</v>
      </c>
      <c r="O10927" t="s">
        <v>5481</v>
      </c>
      <c r="P10927" t="s">
        <v>14278</v>
      </c>
    </row>
    <row r="10928" spans="1:16" x14ac:dyDescent="0.25">
      <c r="A10928" t="s">
        <v>2</v>
      </c>
      <c r="B10928" t="s">
        <v>553</v>
      </c>
      <c r="C10928" t="s">
        <v>612</v>
      </c>
      <c r="D10928" t="s">
        <v>3972</v>
      </c>
      <c r="E10928" t="s">
        <v>20</v>
      </c>
      <c r="F10928" t="b">
        <v>0</v>
      </c>
      <c r="G10928" t="s">
        <v>27</v>
      </c>
      <c r="H10928" s="4">
        <v>45807.501203703701</v>
      </c>
      <c r="I10928" t="b">
        <v>0</v>
      </c>
      <c r="J10928" t="b">
        <v>0</v>
      </c>
      <c r="K10928" t="s">
        <v>24</v>
      </c>
      <c r="L10928" t="s">
        <v>22</v>
      </c>
      <c r="M10928">
        <v>174500</v>
      </c>
      <c r="O10928" t="s">
        <v>5481</v>
      </c>
      <c r="P10928" t="s">
        <v>566</v>
      </c>
    </row>
    <row r="10929" spans="1:16" x14ac:dyDescent="0.25">
      <c r="A10929" t="s">
        <v>0</v>
      </c>
      <c r="B10929" t="s">
        <v>14279</v>
      </c>
      <c r="C10929" t="s">
        <v>774</v>
      </c>
      <c r="D10929" t="s">
        <v>3972</v>
      </c>
      <c r="E10929" t="s">
        <v>631</v>
      </c>
      <c r="F10929" t="b">
        <v>0</v>
      </c>
      <c r="G10929" t="s">
        <v>41</v>
      </c>
      <c r="H10929" s="4">
        <v>45807.501400462963</v>
      </c>
      <c r="I10929" t="b">
        <v>0</v>
      </c>
      <c r="J10929" t="b">
        <v>0</v>
      </c>
      <c r="K10929" t="s">
        <v>24</v>
      </c>
      <c r="L10929" t="s">
        <v>36</v>
      </c>
      <c r="N10929">
        <v>26</v>
      </c>
      <c r="O10929" t="s">
        <v>5481</v>
      </c>
      <c r="P10929" t="s">
        <v>14280</v>
      </c>
    </row>
    <row r="10930" spans="1:16" x14ac:dyDescent="0.25">
      <c r="A10930" t="s">
        <v>1</v>
      </c>
      <c r="B10930" t="s">
        <v>14281</v>
      </c>
      <c r="C10930" t="s">
        <v>949</v>
      </c>
      <c r="D10930" t="s">
        <v>3828</v>
      </c>
      <c r="E10930" t="s">
        <v>20</v>
      </c>
      <c r="F10930" t="b">
        <v>0</v>
      </c>
      <c r="G10930" t="s">
        <v>30</v>
      </c>
      <c r="H10930" s="4">
        <v>45807.501770833333</v>
      </c>
      <c r="I10930" t="b">
        <v>0</v>
      </c>
      <c r="J10930" t="b">
        <v>0</v>
      </c>
      <c r="K10930" t="s">
        <v>24</v>
      </c>
      <c r="L10930" t="s">
        <v>22</v>
      </c>
      <c r="M10930">
        <v>200000</v>
      </c>
      <c r="O10930" t="s">
        <v>14282</v>
      </c>
      <c r="P10930" t="s">
        <v>2124</v>
      </c>
    </row>
    <row r="10931" spans="1:16" x14ac:dyDescent="0.25">
      <c r="A10931" t="s">
        <v>40</v>
      </c>
      <c r="B10931" t="s">
        <v>40</v>
      </c>
      <c r="C10931" t="s">
        <v>1574</v>
      </c>
      <c r="D10931" t="s">
        <v>3972</v>
      </c>
      <c r="E10931" t="s">
        <v>20</v>
      </c>
      <c r="F10931" t="b">
        <v>0</v>
      </c>
      <c r="G10931" t="s">
        <v>27</v>
      </c>
      <c r="H10931" s="4">
        <v>45807.502106481479</v>
      </c>
      <c r="I10931" t="b">
        <v>0</v>
      </c>
      <c r="J10931" t="b">
        <v>0</v>
      </c>
      <c r="K10931" t="s">
        <v>24</v>
      </c>
      <c r="L10931" t="s">
        <v>22</v>
      </c>
      <c r="M10931">
        <v>200000</v>
      </c>
      <c r="O10931" t="s">
        <v>14283</v>
      </c>
      <c r="P10931" t="s">
        <v>4309</v>
      </c>
    </row>
    <row r="10932" spans="1:16" x14ac:dyDescent="0.25">
      <c r="A10932" t="s">
        <v>2</v>
      </c>
      <c r="B10932" t="s">
        <v>2</v>
      </c>
      <c r="C10932" t="s">
        <v>780</v>
      </c>
      <c r="D10932" t="s">
        <v>3972</v>
      </c>
      <c r="E10932" t="s">
        <v>20</v>
      </c>
      <c r="F10932" t="b">
        <v>0</v>
      </c>
      <c r="G10932" t="s">
        <v>30</v>
      </c>
      <c r="H10932" s="4">
        <v>45807.502696759257</v>
      </c>
      <c r="I10932" t="b">
        <v>0</v>
      </c>
      <c r="J10932" t="b">
        <v>1</v>
      </c>
      <c r="K10932" t="s">
        <v>24</v>
      </c>
      <c r="L10932" t="s">
        <v>22</v>
      </c>
      <c r="M10932">
        <v>113750</v>
      </c>
      <c r="O10932" t="s">
        <v>5481</v>
      </c>
      <c r="P10932" t="s">
        <v>9443</v>
      </c>
    </row>
    <row r="10933" spans="1:16" x14ac:dyDescent="0.25">
      <c r="A10933" t="s">
        <v>2</v>
      </c>
      <c r="B10933" t="s">
        <v>14284</v>
      </c>
      <c r="C10933" t="s">
        <v>90</v>
      </c>
      <c r="D10933" t="s">
        <v>4034</v>
      </c>
      <c r="E10933" t="s">
        <v>20</v>
      </c>
      <c r="F10933" t="b">
        <v>0</v>
      </c>
      <c r="G10933" t="s">
        <v>90</v>
      </c>
      <c r="H10933" s="4">
        <v>45807.504942129628</v>
      </c>
      <c r="I10933" t="b">
        <v>1</v>
      </c>
      <c r="J10933" t="b">
        <v>0</v>
      </c>
      <c r="K10933" t="s">
        <v>90</v>
      </c>
      <c r="L10933" t="s">
        <v>22</v>
      </c>
      <c r="M10933">
        <v>154000</v>
      </c>
      <c r="O10933" t="s">
        <v>14285</v>
      </c>
      <c r="P10933" t="s">
        <v>14286</v>
      </c>
    </row>
    <row r="10934" spans="1:16" x14ac:dyDescent="0.25">
      <c r="A10934" t="s">
        <v>0</v>
      </c>
      <c r="B10934" t="s">
        <v>14287</v>
      </c>
      <c r="C10934" t="s">
        <v>172</v>
      </c>
      <c r="D10934" t="s">
        <v>3972</v>
      </c>
      <c r="E10934" t="s">
        <v>20</v>
      </c>
      <c r="F10934" t="b">
        <v>0</v>
      </c>
      <c r="G10934" t="s">
        <v>27</v>
      </c>
      <c r="H10934" s="4">
        <v>45807.541805555556</v>
      </c>
      <c r="I10934" t="b">
        <v>0</v>
      </c>
      <c r="J10934" t="b">
        <v>1</v>
      </c>
      <c r="K10934" t="s">
        <v>24</v>
      </c>
      <c r="L10934" t="s">
        <v>22</v>
      </c>
      <c r="M10934">
        <v>60900</v>
      </c>
      <c r="O10934" t="s">
        <v>1172</v>
      </c>
      <c r="P10934" t="s">
        <v>2833</v>
      </c>
    </row>
    <row r="10935" spans="1:16" x14ac:dyDescent="0.25">
      <c r="A10935" t="s">
        <v>1</v>
      </c>
      <c r="B10935" t="s">
        <v>14288</v>
      </c>
      <c r="C10935" t="s">
        <v>192</v>
      </c>
      <c r="D10935" t="s">
        <v>2208</v>
      </c>
      <c r="E10935" t="s">
        <v>51</v>
      </c>
      <c r="F10935" t="b">
        <v>0</v>
      </c>
      <c r="G10935" t="s">
        <v>52</v>
      </c>
      <c r="H10935" s="4">
        <v>45807.542719907397</v>
      </c>
      <c r="I10935" t="b">
        <v>0</v>
      </c>
      <c r="J10935" t="b">
        <v>0</v>
      </c>
      <c r="K10935" t="s">
        <v>24</v>
      </c>
      <c r="L10935" t="s">
        <v>36</v>
      </c>
      <c r="N10935">
        <v>31.5</v>
      </c>
      <c r="O10935" t="s">
        <v>2108</v>
      </c>
      <c r="P10935" t="s">
        <v>14289</v>
      </c>
    </row>
    <row r="10936" spans="1:16" x14ac:dyDescent="0.25">
      <c r="A10936" t="s">
        <v>1</v>
      </c>
      <c r="B10936" t="s">
        <v>14290</v>
      </c>
      <c r="C10936" t="s">
        <v>143</v>
      </c>
      <c r="D10936" t="s">
        <v>3972</v>
      </c>
      <c r="E10936" t="s">
        <v>51</v>
      </c>
      <c r="F10936" t="b">
        <v>0</v>
      </c>
      <c r="G10936" t="s">
        <v>35</v>
      </c>
      <c r="H10936" s="4">
        <v>45807.583819444437</v>
      </c>
      <c r="I10936" t="b">
        <v>1</v>
      </c>
      <c r="J10936" t="b">
        <v>0</v>
      </c>
      <c r="K10936" t="s">
        <v>24</v>
      </c>
      <c r="L10936" t="s">
        <v>36</v>
      </c>
      <c r="N10936">
        <v>70</v>
      </c>
      <c r="O10936" t="s">
        <v>74</v>
      </c>
      <c r="P10936" t="s">
        <v>1924</v>
      </c>
    </row>
    <row r="10937" spans="1:16" x14ac:dyDescent="0.25">
      <c r="A10937" t="s">
        <v>0</v>
      </c>
      <c r="B10937" t="s">
        <v>14291</v>
      </c>
      <c r="C10937" t="s">
        <v>203</v>
      </c>
      <c r="D10937" t="s">
        <v>3972</v>
      </c>
      <c r="E10937" t="s">
        <v>51</v>
      </c>
      <c r="F10937" t="b">
        <v>0</v>
      </c>
      <c r="G10937" t="s">
        <v>23</v>
      </c>
      <c r="H10937" s="4">
        <v>45807.61346064815</v>
      </c>
      <c r="I10937" t="b">
        <v>1</v>
      </c>
      <c r="J10937" t="b">
        <v>0</v>
      </c>
      <c r="K10937" t="s">
        <v>24</v>
      </c>
      <c r="L10937" t="s">
        <v>36</v>
      </c>
      <c r="N10937">
        <v>45</v>
      </c>
      <c r="O10937" t="s">
        <v>6570</v>
      </c>
      <c r="P10937" t="s">
        <v>863</v>
      </c>
    </row>
    <row r="10938" spans="1:16" x14ac:dyDescent="0.25">
      <c r="A10938" t="s">
        <v>40</v>
      </c>
      <c r="B10938" t="s">
        <v>14292</v>
      </c>
      <c r="C10938" t="s">
        <v>3329</v>
      </c>
      <c r="D10938" t="s">
        <v>3828</v>
      </c>
      <c r="E10938" t="s">
        <v>20</v>
      </c>
      <c r="F10938" t="b">
        <v>0</v>
      </c>
      <c r="G10938" t="s">
        <v>27</v>
      </c>
      <c r="H10938" s="4">
        <v>45807.627025462964</v>
      </c>
      <c r="I10938" t="b">
        <v>0</v>
      </c>
      <c r="J10938" t="b">
        <v>1</v>
      </c>
      <c r="K10938" t="s">
        <v>24</v>
      </c>
      <c r="L10938" t="s">
        <v>22</v>
      </c>
      <c r="M10938">
        <v>151319.515625</v>
      </c>
      <c r="O10938" t="s">
        <v>14293</v>
      </c>
      <c r="P10938" t="s">
        <v>14294</v>
      </c>
    </row>
    <row r="10939" spans="1:16" x14ac:dyDescent="0.25">
      <c r="A10939" t="s">
        <v>28</v>
      </c>
      <c r="B10939" t="s">
        <v>14295</v>
      </c>
      <c r="C10939" t="s">
        <v>395</v>
      </c>
      <c r="D10939" t="s">
        <v>3972</v>
      </c>
      <c r="E10939" t="s">
        <v>51</v>
      </c>
      <c r="F10939" t="b">
        <v>0</v>
      </c>
      <c r="G10939" t="s">
        <v>27</v>
      </c>
      <c r="H10939" s="4">
        <v>45807.627118055563</v>
      </c>
      <c r="I10939" t="b">
        <v>0</v>
      </c>
      <c r="J10939" t="b">
        <v>0</v>
      </c>
      <c r="K10939" t="s">
        <v>24</v>
      </c>
      <c r="L10939" t="s">
        <v>36</v>
      </c>
      <c r="N10939">
        <v>69.5</v>
      </c>
      <c r="O10939" t="s">
        <v>1034</v>
      </c>
      <c r="P10939" t="s">
        <v>14296</v>
      </c>
    </row>
    <row r="10940" spans="1:16" x14ac:dyDescent="0.25">
      <c r="A10940" t="s">
        <v>1</v>
      </c>
      <c r="B10940" t="s">
        <v>14297</v>
      </c>
      <c r="C10940" t="s">
        <v>3613</v>
      </c>
      <c r="D10940" t="s">
        <v>4034</v>
      </c>
      <c r="E10940" t="s">
        <v>20</v>
      </c>
      <c r="F10940" t="b">
        <v>0</v>
      </c>
      <c r="G10940" t="s">
        <v>760</v>
      </c>
      <c r="H10940" s="4">
        <v>45807.634733796287</v>
      </c>
      <c r="I10940" t="b">
        <v>0</v>
      </c>
      <c r="J10940" t="b">
        <v>0</v>
      </c>
      <c r="K10940" t="s">
        <v>760</v>
      </c>
      <c r="L10940" t="s">
        <v>22</v>
      </c>
      <c r="M10940">
        <v>40000</v>
      </c>
      <c r="O10940" t="s">
        <v>516</v>
      </c>
      <c r="P10940" t="s">
        <v>14298</v>
      </c>
    </row>
    <row r="10941" spans="1:16" x14ac:dyDescent="0.25">
      <c r="A10941" t="s">
        <v>25</v>
      </c>
      <c r="B10941" t="s">
        <v>9137</v>
      </c>
      <c r="C10941" t="s">
        <v>14299</v>
      </c>
      <c r="D10941" t="s">
        <v>7852</v>
      </c>
      <c r="E10941" t="s">
        <v>20</v>
      </c>
      <c r="F10941" t="b">
        <v>0</v>
      </c>
      <c r="G10941" t="s">
        <v>23</v>
      </c>
      <c r="H10941" s="4">
        <v>45807.655173611107</v>
      </c>
      <c r="I10941" t="b">
        <v>0</v>
      </c>
      <c r="J10941" t="b">
        <v>1</v>
      </c>
      <c r="K10941" t="s">
        <v>24</v>
      </c>
      <c r="L10941" t="s">
        <v>22</v>
      </c>
      <c r="M10941">
        <v>133120</v>
      </c>
      <c r="O10941" t="s">
        <v>9138</v>
      </c>
      <c r="P10941" t="s">
        <v>1682</v>
      </c>
    </row>
    <row r="10942" spans="1:16" x14ac:dyDescent="0.25">
      <c r="A10942" t="s">
        <v>0</v>
      </c>
      <c r="B10942" t="s">
        <v>7484</v>
      </c>
      <c r="C10942" t="s">
        <v>179</v>
      </c>
      <c r="D10942" t="s">
        <v>3828</v>
      </c>
      <c r="E10942" t="s">
        <v>20</v>
      </c>
      <c r="F10942" t="b">
        <v>0</v>
      </c>
      <c r="G10942" t="s">
        <v>27</v>
      </c>
      <c r="H10942" s="4">
        <v>45807.66684027778</v>
      </c>
      <c r="I10942" t="b">
        <v>0</v>
      </c>
      <c r="J10942" t="b">
        <v>1</v>
      </c>
      <c r="K10942" t="s">
        <v>24</v>
      </c>
      <c r="L10942" t="s">
        <v>22</v>
      </c>
      <c r="M10942">
        <v>79871.5</v>
      </c>
      <c r="O10942" t="s">
        <v>3851</v>
      </c>
      <c r="P10942" t="s">
        <v>7485</v>
      </c>
    </row>
    <row r="10943" spans="1:16" x14ac:dyDescent="0.25">
      <c r="A10943" t="s">
        <v>0</v>
      </c>
      <c r="B10943" t="s">
        <v>0</v>
      </c>
      <c r="C10943" t="s">
        <v>1067</v>
      </c>
      <c r="D10943" t="s">
        <v>3972</v>
      </c>
      <c r="E10943" t="s">
        <v>20</v>
      </c>
      <c r="F10943" t="b">
        <v>0</v>
      </c>
      <c r="G10943" t="s">
        <v>30</v>
      </c>
      <c r="H10943" s="4">
        <v>45807.667442129627</v>
      </c>
      <c r="I10943" t="b">
        <v>0</v>
      </c>
      <c r="J10943" t="b">
        <v>0</v>
      </c>
      <c r="K10943" t="s">
        <v>24</v>
      </c>
      <c r="L10943" t="s">
        <v>22</v>
      </c>
      <c r="M10943">
        <v>89313</v>
      </c>
      <c r="O10943" t="s">
        <v>3008</v>
      </c>
      <c r="P10943" t="s">
        <v>14300</v>
      </c>
    </row>
    <row r="10944" spans="1:16" x14ac:dyDescent="0.25">
      <c r="A10944" t="s">
        <v>2</v>
      </c>
      <c r="B10944" t="s">
        <v>2604</v>
      </c>
      <c r="C10944" t="s">
        <v>3608</v>
      </c>
      <c r="D10944" t="s">
        <v>3828</v>
      </c>
      <c r="E10944" t="s">
        <v>219</v>
      </c>
      <c r="F10944" t="b">
        <v>0</v>
      </c>
      <c r="G10944" t="s">
        <v>27</v>
      </c>
      <c r="H10944" s="4">
        <v>45807.668749999997</v>
      </c>
      <c r="I10944" t="b">
        <v>1</v>
      </c>
      <c r="J10944" t="b">
        <v>1</v>
      </c>
      <c r="K10944" t="s">
        <v>24</v>
      </c>
      <c r="L10944" t="s">
        <v>36</v>
      </c>
      <c r="N10944">
        <v>36.5</v>
      </c>
      <c r="O10944" t="s">
        <v>14301</v>
      </c>
      <c r="P10944" t="s">
        <v>14302</v>
      </c>
    </row>
    <row r="10945" spans="1:16" x14ac:dyDescent="0.25">
      <c r="A10945" t="s">
        <v>191</v>
      </c>
      <c r="B10945" t="s">
        <v>14303</v>
      </c>
      <c r="C10945" t="s">
        <v>203</v>
      </c>
      <c r="D10945" t="s">
        <v>3972</v>
      </c>
      <c r="E10945" t="s">
        <v>20</v>
      </c>
      <c r="F10945" t="b">
        <v>0</v>
      </c>
      <c r="G10945" t="s">
        <v>23</v>
      </c>
      <c r="H10945" s="4">
        <v>45807.696840277778</v>
      </c>
      <c r="I10945" t="b">
        <v>0</v>
      </c>
      <c r="J10945" t="b">
        <v>1</v>
      </c>
      <c r="K10945" t="s">
        <v>24</v>
      </c>
      <c r="L10945" t="s">
        <v>22</v>
      </c>
      <c r="M10945">
        <v>118050</v>
      </c>
      <c r="O10945" t="s">
        <v>14304</v>
      </c>
      <c r="P10945" t="s">
        <v>7177</v>
      </c>
    </row>
    <row r="10946" spans="1:16" x14ac:dyDescent="0.25">
      <c r="A10946" t="s">
        <v>2</v>
      </c>
      <c r="B10946" t="s">
        <v>638</v>
      </c>
      <c r="C10946" t="s">
        <v>14305</v>
      </c>
      <c r="D10946" t="s">
        <v>3972</v>
      </c>
      <c r="E10946" t="s">
        <v>20</v>
      </c>
      <c r="F10946" t="b">
        <v>0</v>
      </c>
      <c r="G10946" t="s">
        <v>23</v>
      </c>
      <c r="H10946" s="4">
        <v>45807.696886574071</v>
      </c>
      <c r="I10946" t="b">
        <v>0</v>
      </c>
      <c r="J10946" t="b">
        <v>0</v>
      </c>
      <c r="K10946" t="s">
        <v>24</v>
      </c>
      <c r="L10946" t="s">
        <v>36</v>
      </c>
      <c r="N10946">
        <v>55</v>
      </c>
      <c r="O10946" t="s">
        <v>578</v>
      </c>
      <c r="P10946" t="s">
        <v>14306</v>
      </c>
    </row>
    <row r="10947" spans="1:16" x14ac:dyDescent="0.25">
      <c r="A10947" t="s">
        <v>0</v>
      </c>
      <c r="B10947" t="s">
        <v>14307</v>
      </c>
      <c r="C10947" t="s">
        <v>456</v>
      </c>
      <c r="D10947" t="s">
        <v>3828</v>
      </c>
      <c r="E10947" t="s">
        <v>20</v>
      </c>
      <c r="F10947" t="b">
        <v>0</v>
      </c>
      <c r="G10947" t="s">
        <v>27</v>
      </c>
      <c r="H10947" s="4">
        <v>45807.708472222221</v>
      </c>
      <c r="I10947" t="b">
        <v>1</v>
      </c>
      <c r="J10947" t="b">
        <v>1</v>
      </c>
      <c r="K10947" t="s">
        <v>24</v>
      </c>
      <c r="L10947" t="s">
        <v>22</v>
      </c>
      <c r="M10947">
        <v>57500</v>
      </c>
      <c r="O10947" t="s">
        <v>14308</v>
      </c>
      <c r="P10947" t="s">
        <v>14309</v>
      </c>
    </row>
    <row r="10948" spans="1:16" x14ac:dyDescent="0.25">
      <c r="A10948" t="s">
        <v>2</v>
      </c>
      <c r="B10948" t="s">
        <v>14310</v>
      </c>
      <c r="C10948" t="s">
        <v>140</v>
      </c>
      <c r="D10948" t="s">
        <v>3972</v>
      </c>
      <c r="E10948" t="s">
        <v>20</v>
      </c>
      <c r="F10948" t="b">
        <v>0</v>
      </c>
      <c r="G10948" t="s">
        <v>27</v>
      </c>
      <c r="H10948" s="4">
        <v>45807.710451388892</v>
      </c>
      <c r="I10948" t="b">
        <v>0</v>
      </c>
      <c r="J10948" t="b">
        <v>1</v>
      </c>
      <c r="K10948" t="s">
        <v>24</v>
      </c>
      <c r="L10948" t="s">
        <v>22</v>
      </c>
      <c r="M10948">
        <v>137500</v>
      </c>
      <c r="O10948" t="s">
        <v>14311</v>
      </c>
      <c r="P10948" t="s">
        <v>14312</v>
      </c>
    </row>
    <row r="10949" spans="1:16" x14ac:dyDescent="0.25">
      <c r="A10949" t="s">
        <v>1</v>
      </c>
      <c r="B10949" t="s">
        <v>1</v>
      </c>
      <c r="C10949" t="s">
        <v>14313</v>
      </c>
      <c r="D10949" t="s">
        <v>3972</v>
      </c>
      <c r="E10949" t="s">
        <v>51</v>
      </c>
      <c r="F10949" t="b">
        <v>0</v>
      </c>
      <c r="G10949" t="s">
        <v>41</v>
      </c>
      <c r="H10949" s="4">
        <v>45807.710729166669</v>
      </c>
      <c r="I10949" t="b">
        <v>0</v>
      </c>
      <c r="J10949" t="b">
        <v>0</v>
      </c>
      <c r="K10949" t="s">
        <v>24</v>
      </c>
      <c r="L10949" t="s">
        <v>36</v>
      </c>
      <c r="N10949">
        <v>62.5</v>
      </c>
      <c r="O10949" t="s">
        <v>1927</v>
      </c>
      <c r="P10949" t="s">
        <v>14314</v>
      </c>
    </row>
    <row r="10950" spans="1:16" x14ac:dyDescent="0.25">
      <c r="A10950" t="s">
        <v>2</v>
      </c>
      <c r="B10950" t="s">
        <v>129</v>
      </c>
      <c r="C10950" t="s">
        <v>7892</v>
      </c>
      <c r="D10950" t="s">
        <v>3972</v>
      </c>
      <c r="E10950" t="s">
        <v>20</v>
      </c>
      <c r="F10950" t="b">
        <v>0</v>
      </c>
      <c r="G10950" t="s">
        <v>23</v>
      </c>
      <c r="H10950" s="4">
        <v>45807.738726851851</v>
      </c>
      <c r="I10950" t="b">
        <v>0</v>
      </c>
      <c r="J10950" t="b">
        <v>1</v>
      </c>
      <c r="K10950" t="s">
        <v>24</v>
      </c>
      <c r="L10950" t="s">
        <v>22</v>
      </c>
      <c r="M10950">
        <v>135000</v>
      </c>
      <c r="O10950" t="s">
        <v>1784</v>
      </c>
      <c r="P10950" t="s">
        <v>14315</v>
      </c>
    </row>
    <row r="10951" spans="1:16" x14ac:dyDescent="0.25">
      <c r="A10951" t="s">
        <v>0</v>
      </c>
      <c r="B10951" t="s">
        <v>14316</v>
      </c>
      <c r="C10951" t="s">
        <v>82</v>
      </c>
      <c r="D10951" t="s">
        <v>3972</v>
      </c>
      <c r="E10951" t="s">
        <v>20</v>
      </c>
      <c r="F10951" t="b">
        <v>0</v>
      </c>
      <c r="G10951" t="s">
        <v>27</v>
      </c>
      <c r="H10951" s="4">
        <v>45807.7500462963</v>
      </c>
      <c r="I10951" t="b">
        <v>0</v>
      </c>
      <c r="J10951" t="b">
        <v>1</v>
      </c>
      <c r="K10951" t="s">
        <v>24</v>
      </c>
      <c r="L10951" t="s">
        <v>22</v>
      </c>
      <c r="M10951">
        <v>69027.5</v>
      </c>
      <c r="O10951" t="s">
        <v>14317</v>
      </c>
      <c r="P10951" t="s">
        <v>14318</v>
      </c>
    </row>
    <row r="10952" spans="1:16" x14ac:dyDescent="0.25">
      <c r="A10952" t="s">
        <v>139</v>
      </c>
      <c r="B10952" t="s">
        <v>277</v>
      </c>
      <c r="C10952" t="s">
        <v>1099</v>
      </c>
      <c r="D10952" t="s">
        <v>3972</v>
      </c>
      <c r="E10952" t="s">
        <v>20</v>
      </c>
      <c r="F10952" t="b">
        <v>0</v>
      </c>
      <c r="G10952" t="s">
        <v>27</v>
      </c>
      <c r="H10952" s="4">
        <v>45807.750092592592</v>
      </c>
      <c r="I10952" t="b">
        <v>0</v>
      </c>
      <c r="J10952" t="b">
        <v>0</v>
      </c>
      <c r="K10952" t="s">
        <v>24</v>
      </c>
      <c r="L10952" t="s">
        <v>22</v>
      </c>
      <c r="M10952">
        <v>110000</v>
      </c>
      <c r="O10952" t="s">
        <v>3780</v>
      </c>
      <c r="P10952" t="s">
        <v>466</v>
      </c>
    </row>
    <row r="10953" spans="1:16" x14ac:dyDescent="0.25">
      <c r="A10953" t="s">
        <v>0</v>
      </c>
      <c r="B10953" t="s">
        <v>14319</v>
      </c>
      <c r="C10953" t="s">
        <v>1693</v>
      </c>
      <c r="D10953" t="s">
        <v>3972</v>
      </c>
      <c r="E10953" t="s">
        <v>51</v>
      </c>
      <c r="F10953" t="b">
        <v>0</v>
      </c>
      <c r="G10953" t="s">
        <v>52</v>
      </c>
      <c r="H10953" s="4">
        <v>45807.750891203701</v>
      </c>
      <c r="I10953" t="b">
        <v>1</v>
      </c>
      <c r="J10953" t="b">
        <v>0</v>
      </c>
      <c r="K10953" t="s">
        <v>24</v>
      </c>
      <c r="L10953" t="s">
        <v>36</v>
      </c>
      <c r="N10953">
        <v>60</v>
      </c>
      <c r="O10953" t="s">
        <v>458</v>
      </c>
      <c r="P10953" t="s">
        <v>183</v>
      </c>
    </row>
    <row r="10954" spans="1:16" x14ac:dyDescent="0.25">
      <c r="A10954" t="s">
        <v>139</v>
      </c>
      <c r="B10954" t="s">
        <v>14320</v>
      </c>
      <c r="C10954" t="s">
        <v>192</v>
      </c>
      <c r="D10954" t="s">
        <v>3972</v>
      </c>
      <c r="E10954" t="s">
        <v>20</v>
      </c>
      <c r="F10954" t="b">
        <v>0</v>
      </c>
      <c r="G10954" t="s">
        <v>52</v>
      </c>
      <c r="H10954" s="4">
        <v>45807.751064814824</v>
      </c>
      <c r="I10954" t="b">
        <v>0</v>
      </c>
      <c r="J10954" t="b">
        <v>0</v>
      </c>
      <c r="K10954" t="s">
        <v>24</v>
      </c>
      <c r="L10954" t="s">
        <v>22</v>
      </c>
      <c r="M10954">
        <v>77500</v>
      </c>
      <c r="O10954" t="s">
        <v>14321</v>
      </c>
      <c r="P10954" t="s">
        <v>204</v>
      </c>
    </row>
    <row r="10955" spans="1:16" x14ac:dyDescent="0.25">
      <c r="A10955" t="s">
        <v>1</v>
      </c>
      <c r="B10955" t="s">
        <v>14322</v>
      </c>
      <c r="C10955" t="s">
        <v>82</v>
      </c>
      <c r="D10955" t="s">
        <v>3972</v>
      </c>
      <c r="E10955" t="s">
        <v>20</v>
      </c>
      <c r="F10955" t="b">
        <v>0</v>
      </c>
      <c r="G10955" t="s">
        <v>27</v>
      </c>
      <c r="H10955" s="4">
        <v>45807.751134259262</v>
      </c>
      <c r="I10955" t="b">
        <v>0</v>
      </c>
      <c r="J10955" t="b">
        <v>1</v>
      </c>
      <c r="K10955" t="s">
        <v>24</v>
      </c>
      <c r="L10955" t="s">
        <v>22</v>
      </c>
      <c r="M10955">
        <v>125000</v>
      </c>
      <c r="O10955" t="s">
        <v>3628</v>
      </c>
      <c r="P10955" t="s">
        <v>14323</v>
      </c>
    </row>
    <row r="10956" spans="1:16" x14ac:dyDescent="0.25">
      <c r="A10956" t="s">
        <v>2</v>
      </c>
      <c r="B10956" t="s">
        <v>14324</v>
      </c>
      <c r="C10956" t="s">
        <v>39</v>
      </c>
      <c r="D10956" t="s">
        <v>2208</v>
      </c>
      <c r="E10956" t="s">
        <v>20</v>
      </c>
      <c r="F10956" t="b">
        <v>1</v>
      </c>
      <c r="G10956" t="s">
        <v>27</v>
      </c>
      <c r="H10956" s="4">
        <v>45807.752083333333</v>
      </c>
      <c r="I10956" t="b">
        <v>0</v>
      </c>
      <c r="J10956" t="b">
        <v>1</v>
      </c>
      <c r="K10956" t="s">
        <v>24</v>
      </c>
      <c r="L10956" t="s">
        <v>22</v>
      </c>
      <c r="M10956">
        <v>120070.078125</v>
      </c>
      <c r="O10956" t="s">
        <v>14325</v>
      </c>
      <c r="P10956" t="s">
        <v>14326</v>
      </c>
    </row>
    <row r="10957" spans="1:16" x14ac:dyDescent="0.25">
      <c r="A10957" t="s">
        <v>2</v>
      </c>
      <c r="B10957" t="s">
        <v>701</v>
      </c>
      <c r="C10957" t="s">
        <v>327</v>
      </c>
      <c r="D10957" t="s">
        <v>3972</v>
      </c>
      <c r="E10957" t="s">
        <v>20</v>
      </c>
      <c r="F10957" t="b">
        <v>0</v>
      </c>
      <c r="G10957" t="s">
        <v>27</v>
      </c>
      <c r="H10957" s="4">
        <v>45807.752118055563</v>
      </c>
      <c r="I10957" t="b">
        <v>0</v>
      </c>
      <c r="J10957" t="b">
        <v>0</v>
      </c>
      <c r="K10957" t="s">
        <v>24</v>
      </c>
      <c r="L10957" t="s">
        <v>22</v>
      </c>
      <c r="M10957">
        <v>133000</v>
      </c>
      <c r="O10957" t="s">
        <v>14327</v>
      </c>
      <c r="P10957" t="s">
        <v>14328</v>
      </c>
    </row>
    <row r="10958" spans="1:16" x14ac:dyDescent="0.25">
      <c r="A10958" t="s">
        <v>2</v>
      </c>
      <c r="B10958" t="s">
        <v>111</v>
      </c>
      <c r="C10958" t="s">
        <v>76</v>
      </c>
      <c r="D10958" t="s">
        <v>3972</v>
      </c>
      <c r="E10958" t="s">
        <v>20</v>
      </c>
      <c r="F10958" t="b">
        <v>0</v>
      </c>
      <c r="G10958" t="s">
        <v>52</v>
      </c>
      <c r="H10958" s="4">
        <v>45807.752962962957</v>
      </c>
      <c r="I10958" t="b">
        <v>1</v>
      </c>
      <c r="J10958" t="b">
        <v>0</v>
      </c>
      <c r="K10958" t="s">
        <v>24</v>
      </c>
      <c r="L10958" t="s">
        <v>22</v>
      </c>
      <c r="M10958">
        <v>130000</v>
      </c>
      <c r="O10958" t="s">
        <v>14329</v>
      </c>
      <c r="P10958" t="s">
        <v>1185</v>
      </c>
    </row>
    <row r="10959" spans="1:16" x14ac:dyDescent="0.25">
      <c r="A10959" t="s">
        <v>0</v>
      </c>
      <c r="B10959" t="s">
        <v>14330</v>
      </c>
      <c r="C10959" t="s">
        <v>203</v>
      </c>
      <c r="D10959" t="s">
        <v>2208</v>
      </c>
      <c r="E10959" t="s">
        <v>20</v>
      </c>
      <c r="F10959" t="b">
        <v>0</v>
      </c>
      <c r="G10959" t="s">
        <v>23</v>
      </c>
      <c r="H10959" s="4">
        <v>45807.780138888891</v>
      </c>
      <c r="I10959" t="b">
        <v>0</v>
      </c>
      <c r="J10959" t="b">
        <v>1</v>
      </c>
      <c r="K10959" t="s">
        <v>24</v>
      </c>
      <c r="L10959" t="s">
        <v>36</v>
      </c>
      <c r="N10959">
        <v>57.5</v>
      </c>
      <c r="O10959" t="s">
        <v>483</v>
      </c>
      <c r="P10959" t="s">
        <v>1850</v>
      </c>
    </row>
    <row r="10960" spans="1:16" x14ac:dyDescent="0.25">
      <c r="A10960" t="s">
        <v>1</v>
      </c>
      <c r="B10960" t="s">
        <v>7370</v>
      </c>
      <c r="C10960" t="s">
        <v>14331</v>
      </c>
      <c r="D10960" t="s">
        <v>3972</v>
      </c>
      <c r="E10960" t="s">
        <v>20</v>
      </c>
      <c r="F10960" t="b">
        <v>0</v>
      </c>
      <c r="G10960" t="s">
        <v>23</v>
      </c>
      <c r="H10960" s="4">
        <v>45807.780219907407</v>
      </c>
      <c r="I10960" t="b">
        <v>0</v>
      </c>
      <c r="J10960" t="b">
        <v>1</v>
      </c>
      <c r="K10960" t="s">
        <v>24</v>
      </c>
      <c r="L10960" t="s">
        <v>22</v>
      </c>
      <c r="M10960">
        <v>52500</v>
      </c>
      <c r="O10960" t="s">
        <v>14332</v>
      </c>
      <c r="P10960" t="s">
        <v>14333</v>
      </c>
    </row>
    <row r="10961" spans="1:16" x14ac:dyDescent="0.25">
      <c r="A10961" t="s">
        <v>139</v>
      </c>
      <c r="B10961" t="s">
        <v>2126</v>
      </c>
      <c r="C10961" t="s">
        <v>14334</v>
      </c>
      <c r="D10961" t="s">
        <v>3972</v>
      </c>
      <c r="E10961" t="s">
        <v>20</v>
      </c>
      <c r="F10961" t="b">
        <v>0</v>
      </c>
      <c r="G10961" t="s">
        <v>35</v>
      </c>
      <c r="H10961" s="4">
        <v>45807.792210648149</v>
      </c>
      <c r="I10961" t="b">
        <v>0</v>
      </c>
      <c r="J10961" t="b">
        <v>0</v>
      </c>
      <c r="K10961" t="s">
        <v>24</v>
      </c>
      <c r="L10961" t="s">
        <v>22</v>
      </c>
      <c r="M10961">
        <v>100000</v>
      </c>
      <c r="O10961" t="s">
        <v>482</v>
      </c>
      <c r="P10961" t="s">
        <v>883</v>
      </c>
    </row>
    <row r="10962" spans="1:16" x14ac:dyDescent="0.25">
      <c r="A10962" t="s">
        <v>2</v>
      </c>
      <c r="B10962" t="s">
        <v>14335</v>
      </c>
      <c r="C10962" t="s">
        <v>180</v>
      </c>
      <c r="D10962" t="s">
        <v>3956</v>
      </c>
      <c r="E10962" t="s">
        <v>20</v>
      </c>
      <c r="F10962" t="b">
        <v>0</v>
      </c>
      <c r="G10962" t="s">
        <v>41</v>
      </c>
      <c r="H10962" s="4">
        <v>45807.834768518522</v>
      </c>
      <c r="I10962" t="b">
        <v>0</v>
      </c>
      <c r="J10962" t="b">
        <v>1</v>
      </c>
      <c r="K10962" t="s">
        <v>24</v>
      </c>
      <c r="L10962" t="s">
        <v>36</v>
      </c>
      <c r="N10962">
        <v>52.779998779296882</v>
      </c>
      <c r="O10962" t="s">
        <v>1370</v>
      </c>
      <c r="P10962" t="s">
        <v>14336</v>
      </c>
    </row>
    <row r="10963" spans="1:16" x14ac:dyDescent="0.25">
      <c r="A10963" t="s">
        <v>2</v>
      </c>
      <c r="B10963" t="s">
        <v>14337</v>
      </c>
      <c r="C10963" t="s">
        <v>71</v>
      </c>
      <c r="D10963" t="s">
        <v>3972</v>
      </c>
      <c r="E10963" t="s">
        <v>20</v>
      </c>
      <c r="F10963" t="b">
        <v>0</v>
      </c>
      <c r="G10963" t="s">
        <v>27</v>
      </c>
      <c r="H10963" s="4">
        <v>45807.835358796299</v>
      </c>
      <c r="I10963" t="b">
        <v>0</v>
      </c>
      <c r="J10963" t="b">
        <v>1</v>
      </c>
      <c r="K10963" t="s">
        <v>24</v>
      </c>
      <c r="L10963" t="s">
        <v>22</v>
      </c>
      <c r="M10963">
        <v>151000</v>
      </c>
      <c r="O10963" t="s">
        <v>1883</v>
      </c>
      <c r="P10963" t="s">
        <v>14338</v>
      </c>
    </row>
    <row r="10964" spans="1:16" x14ac:dyDescent="0.25">
      <c r="A10964" t="s">
        <v>2</v>
      </c>
      <c r="B10964" t="s">
        <v>14337</v>
      </c>
      <c r="C10964" t="s">
        <v>114</v>
      </c>
      <c r="D10964" t="s">
        <v>3828</v>
      </c>
      <c r="E10964" t="s">
        <v>20</v>
      </c>
      <c r="F10964" t="b">
        <v>0</v>
      </c>
      <c r="G10964" t="s">
        <v>30</v>
      </c>
      <c r="H10964" s="4">
        <v>45807.836030092592</v>
      </c>
      <c r="I10964" t="b">
        <v>0</v>
      </c>
      <c r="J10964" t="b">
        <v>1</v>
      </c>
      <c r="K10964" t="s">
        <v>24</v>
      </c>
      <c r="L10964" t="s">
        <v>22</v>
      </c>
      <c r="M10964">
        <v>151000</v>
      </c>
      <c r="O10964" t="s">
        <v>1883</v>
      </c>
      <c r="P10964" t="s">
        <v>14338</v>
      </c>
    </row>
    <row r="10965" spans="1:16" x14ac:dyDescent="0.25">
      <c r="A10965" t="s">
        <v>0</v>
      </c>
      <c r="B10965" t="s">
        <v>3800</v>
      </c>
      <c r="C10965" t="s">
        <v>1096</v>
      </c>
      <c r="D10965" t="s">
        <v>3972</v>
      </c>
      <c r="E10965" t="s">
        <v>20</v>
      </c>
      <c r="F10965" t="b">
        <v>0</v>
      </c>
      <c r="G10965" t="s">
        <v>27</v>
      </c>
      <c r="H10965" s="4">
        <v>45807.875104166669</v>
      </c>
      <c r="I10965" t="b">
        <v>1</v>
      </c>
      <c r="J10965" t="b">
        <v>1</v>
      </c>
      <c r="K10965" t="s">
        <v>24</v>
      </c>
      <c r="L10965" t="s">
        <v>22</v>
      </c>
      <c r="M10965">
        <v>104000</v>
      </c>
      <c r="O10965" t="s">
        <v>14339</v>
      </c>
      <c r="P10965" t="s">
        <v>14340</v>
      </c>
    </row>
    <row r="10966" spans="1:16" x14ac:dyDescent="0.25">
      <c r="A10966" t="s">
        <v>28</v>
      </c>
      <c r="B10966" t="s">
        <v>14341</v>
      </c>
      <c r="C10966" t="s">
        <v>82</v>
      </c>
      <c r="D10966" t="s">
        <v>3972</v>
      </c>
      <c r="E10966" t="s">
        <v>20</v>
      </c>
      <c r="F10966" t="b">
        <v>0</v>
      </c>
      <c r="G10966" t="s">
        <v>27</v>
      </c>
      <c r="H10966" s="4">
        <v>45807.876168981478</v>
      </c>
      <c r="I10966" t="b">
        <v>0</v>
      </c>
      <c r="J10966" t="b">
        <v>0</v>
      </c>
      <c r="K10966" t="s">
        <v>24</v>
      </c>
      <c r="L10966" t="s">
        <v>22</v>
      </c>
      <c r="M10966">
        <v>200000</v>
      </c>
      <c r="O10966" t="s">
        <v>763</v>
      </c>
      <c r="P10966" t="s">
        <v>14342</v>
      </c>
    </row>
    <row r="10967" spans="1:16" x14ac:dyDescent="0.25">
      <c r="A10967" t="s">
        <v>2</v>
      </c>
      <c r="B10967" t="s">
        <v>14343</v>
      </c>
      <c r="C10967" t="s">
        <v>367</v>
      </c>
      <c r="D10967" t="s">
        <v>3828</v>
      </c>
      <c r="E10967" t="s">
        <v>219</v>
      </c>
      <c r="F10967" t="b">
        <v>0</v>
      </c>
      <c r="G10967" t="s">
        <v>27</v>
      </c>
      <c r="H10967" s="4">
        <v>45807.877002314817</v>
      </c>
      <c r="I10967" t="b">
        <v>0</v>
      </c>
      <c r="J10967" t="b">
        <v>0</v>
      </c>
      <c r="K10967" t="s">
        <v>24</v>
      </c>
      <c r="L10967" t="s">
        <v>22</v>
      </c>
      <c r="M10967">
        <v>124011</v>
      </c>
      <c r="O10967" t="s">
        <v>14344</v>
      </c>
      <c r="P10967" t="s">
        <v>14345</v>
      </c>
    </row>
    <row r="10968" spans="1:16" x14ac:dyDescent="0.25">
      <c r="A10968" t="s">
        <v>2</v>
      </c>
      <c r="B10968" t="s">
        <v>422</v>
      </c>
      <c r="C10968" t="s">
        <v>140</v>
      </c>
      <c r="D10968" t="s">
        <v>3828</v>
      </c>
      <c r="E10968" t="s">
        <v>20</v>
      </c>
      <c r="F10968" t="b">
        <v>0</v>
      </c>
      <c r="G10968" t="s">
        <v>27</v>
      </c>
      <c r="H10968" s="4">
        <v>45807.877083333333</v>
      </c>
      <c r="I10968" t="b">
        <v>0</v>
      </c>
      <c r="J10968" t="b">
        <v>1</v>
      </c>
      <c r="K10968" t="s">
        <v>24</v>
      </c>
      <c r="L10968" t="s">
        <v>22</v>
      </c>
      <c r="M10968">
        <v>112500</v>
      </c>
      <c r="O10968" t="s">
        <v>14346</v>
      </c>
      <c r="P10968" t="s">
        <v>14347</v>
      </c>
    </row>
    <row r="10969" spans="1:16" x14ac:dyDescent="0.25">
      <c r="A10969" t="s">
        <v>0</v>
      </c>
      <c r="B10969" t="s">
        <v>14348</v>
      </c>
      <c r="C10969" t="s">
        <v>14244</v>
      </c>
      <c r="D10969" t="s">
        <v>3972</v>
      </c>
      <c r="E10969" t="s">
        <v>51</v>
      </c>
      <c r="F10969" t="b">
        <v>0</v>
      </c>
      <c r="G10969" t="s">
        <v>41</v>
      </c>
      <c r="H10969" s="4">
        <v>45807.916898148149</v>
      </c>
      <c r="I10969" t="b">
        <v>1</v>
      </c>
      <c r="J10969" t="b">
        <v>0</v>
      </c>
      <c r="K10969" t="s">
        <v>24</v>
      </c>
      <c r="L10969" t="s">
        <v>36</v>
      </c>
      <c r="N10969">
        <v>41</v>
      </c>
      <c r="O10969" t="s">
        <v>200</v>
      </c>
      <c r="P10969" t="s">
        <v>280</v>
      </c>
    </row>
    <row r="10970" spans="1:16" x14ac:dyDescent="0.25">
      <c r="A10970" t="s">
        <v>2</v>
      </c>
      <c r="B10970" t="s">
        <v>14349</v>
      </c>
      <c r="C10970" t="s">
        <v>71</v>
      </c>
      <c r="D10970" t="s">
        <v>3828</v>
      </c>
      <c r="E10970" t="s">
        <v>20</v>
      </c>
      <c r="F10970" t="b">
        <v>0</v>
      </c>
      <c r="G10970" t="s">
        <v>27</v>
      </c>
      <c r="H10970" s="4">
        <v>45807.918668981481</v>
      </c>
      <c r="I10970" t="b">
        <v>1</v>
      </c>
      <c r="J10970" t="b">
        <v>1</v>
      </c>
      <c r="K10970" t="s">
        <v>24</v>
      </c>
      <c r="L10970" t="s">
        <v>22</v>
      </c>
      <c r="M10970">
        <v>138100</v>
      </c>
      <c r="O10970" t="s">
        <v>1156</v>
      </c>
      <c r="P10970" t="s">
        <v>14350</v>
      </c>
    </row>
    <row r="10971" spans="1:16" x14ac:dyDescent="0.25">
      <c r="A10971" t="s">
        <v>2</v>
      </c>
      <c r="B10971" t="s">
        <v>11443</v>
      </c>
      <c r="C10971" t="s">
        <v>352</v>
      </c>
      <c r="D10971" t="s">
        <v>3956</v>
      </c>
      <c r="E10971" t="s">
        <v>34</v>
      </c>
      <c r="F10971" t="b">
        <v>0</v>
      </c>
      <c r="G10971" t="s">
        <v>30</v>
      </c>
      <c r="H10971" s="4">
        <v>45807.961111111108</v>
      </c>
      <c r="I10971" t="b">
        <v>0</v>
      </c>
      <c r="J10971" t="b">
        <v>1</v>
      </c>
      <c r="K10971" t="s">
        <v>24</v>
      </c>
      <c r="L10971" t="s">
        <v>36</v>
      </c>
      <c r="N10971">
        <v>62.560001373291023</v>
      </c>
      <c r="O10971" t="s">
        <v>341</v>
      </c>
      <c r="P10971" t="s">
        <v>1428</v>
      </c>
    </row>
    <row r="10972" spans="1:16" x14ac:dyDescent="0.25">
      <c r="A10972" t="s">
        <v>0</v>
      </c>
      <c r="B10972" t="s">
        <v>14351</v>
      </c>
      <c r="C10972" t="s">
        <v>5426</v>
      </c>
      <c r="D10972" t="s">
        <v>5914</v>
      </c>
      <c r="E10972" t="s">
        <v>20</v>
      </c>
      <c r="F10972" t="b">
        <v>0</v>
      </c>
      <c r="G10972" t="s">
        <v>27</v>
      </c>
      <c r="H10972" s="4">
        <v>45808.000092592592</v>
      </c>
      <c r="I10972" t="b">
        <v>0</v>
      </c>
      <c r="J10972" t="b">
        <v>1</v>
      </c>
      <c r="K10972" t="s">
        <v>24</v>
      </c>
      <c r="L10972" t="s">
        <v>22</v>
      </c>
      <c r="M10972">
        <v>148500</v>
      </c>
      <c r="O10972" t="s">
        <v>3914</v>
      </c>
      <c r="P10972" t="s">
        <v>10043</v>
      </c>
    </row>
    <row r="10973" spans="1:16" x14ac:dyDescent="0.25">
      <c r="A10973" t="s">
        <v>25</v>
      </c>
      <c r="B10973" t="s">
        <v>10985</v>
      </c>
      <c r="C10973" t="s">
        <v>2157</v>
      </c>
      <c r="D10973" t="s">
        <v>3972</v>
      </c>
      <c r="E10973" t="s">
        <v>20</v>
      </c>
      <c r="F10973" t="b">
        <v>0</v>
      </c>
      <c r="G10973" t="s">
        <v>27</v>
      </c>
      <c r="H10973" s="4">
        <v>45808.000162037039</v>
      </c>
      <c r="I10973" t="b">
        <v>1</v>
      </c>
      <c r="J10973" t="b">
        <v>0</v>
      </c>
      <c r="K10973" t="s">
        <v>24</v>
      </c>
      <c r="L10973" t="s">
        <v>22</v>
      </c>
      <c r="M10973">
        <v>142560</v>
      </c>
      <c r="O10973" t="s">
        <v>1275</v>
      </c>
      <c r="P10973" t="s">
        <v>10986</v>
      </c>
    </row>
    <row r="10974" spans="1:16" x14ac:dyDescent="0.25">
      <c r="A10974" t="s">
        <v>0</v>
      </c>
      <c r="B10974" t="s">
        <v>0</v>
      </c>
      <c r="C10974" t="s">
        <v>509</v>
      </c>
      <c r="D10974" t="s">
        <v>3969</v>
      </c>
      <c r="E10974" t="s">
        <v>34</v>
      </c>
      <c r="F10974" t="b">
        <v>0</v>
      </c>
      <c r="G10974" t="s">
        <v>35</v>
      </c>
      <c r="H10974" s="4">
        <v>45808.000462962962</v>
      </c>
      <c r="I10974" t="b">
        <v>0</v>
      </c>
      <c r="J10974" t="b">
        <v>0</v>
      </c>
      <c r="K10974" t="s">
        <v>24</v>
      </c>
      <c r="L10974" t="s">
        <v>22</v>
      </c>
      <c r="M10974">
        <v>85000</v>
      </c>
      <c r="O10974" t="s">
        <v>14352</v>
      </c>
      <c r="P10974" t="s">
        <v>14353</v>
      </c>
    </row>
    <row r="10975" spans="1:16" x14ac:dyDescent="0.25">
      <c r="A10975" t="s">
        <v>0</v>
      </c>
      <c r="B10975" t="s">
        <v>14354</v>
      </c>
      <c r="C10975" t="s">
        <v>509</v>
      </c>
      <c r="D10975" t="s">
        <v>3972</v>
      </c>
      <c r="E10975" t="s">
        <v>20</v>
      </c>
      <c r="F10975" t="b">
        <v>0</v>
      </c>
      <c r="G10975" t="s">
        <v>35</v>
      </c>
      <c r="H10975" s="4">
        <v>45808.000532407408</v>
      </c>
      <c r="I10975" t="b">
        <v>0</v>
      </c>
      <c r="J10975" t="b">
        <v>1</v>
      </c>
      <c r="K10975" t="s">
        <v>24</v>
      </c>
      <c r="L10975" t="s">
        <v>22</v>
      </c>
      <c r="M10975">
        <v>103244</v>
      </c>
      <c r="O10975" t="s">
        <v>5481</v>
      </c>
      <c r="P10975" t="s">
        <v>14355</v>
      </c>
    </row>
    <row r="10976" spans="1:16" x14ac:dyDescent="0.25">
      <c r="A10976" t="s">
        <v>139</v>
      </c>
      <c r="B10976" t="s">
        <v>14356</v>
      </c>
      <c r="C10976" t="s">
        <v>677</v>
      </c>
      <c r="D10976" t="s">
        <v>5534</v>
      </c>
      <c r="E10976" t="s">
        <v>20</v>
      </c>
      <c r="F10976" t="b">
        <v>0</v>
      </c>
      <c r="G10976" t="s">
        <v>27</v>
      </c>
      <c r="H10976" s="4">
        <v>45808.002002314817</v>
      </c>
      <c r="I10976" t="b">
        <v>0</v>
      </c>
      <c r="J10976" t="b">
        <v>0</v>
      </c>
      <c r="K10976" t="s">
        <v>24</v>
      </c>
      <c r="L10976" t="s">
        <v>22</v>
      </c>
      <c r="M10976">
        <v>108267</v>
      </c>
      <c r="O10976" t="s">
        <v>14357</v>
      </c>
      <c r="P10976" t="s">
        <v>14358</v>
      </c>
    </row>
    <row r="10977" spans="1:16" x14ac:dyDescent="0.25">
      <c r="A10977" t="s">
        <v>89</v>
      </c>
      <c r="B10977" t="s">
        <v>14359</v>
      </c>
      <c r="C10977" t="s">
        <v>386</v>
      </c>
      <c r="D10977" t="s">
        <v>4013</v>
      </c>
      <c r="E10977" t="s">
        <v>20</v>
      </c>
      <c r="F10977" t="b">
        <v>0</v>
      </c>
      <c r="G10977" t="s">
        <v>27</v>
      </c>
      <c r="H10977" s="4">
        <v>45808.002060185187</v>
      </c>
      <c r="I10977" t="b">
        <v>0</v>
      </c>
      <c r="J10977" t="b">
        <v>1</v>
      </c>
      <c r="K10977" t="s">
        <v>24</v>
      </c>
      <c r="L10977" t="s">
        <v>22</v>
      </c>
      <c r="M10977">
        <v>160025</v>
      </c>
      <c r="O10977" t="s">
        <v>14360</v>
      </c>
      <c r="P10977" t="s">
        <v>14361</v>
      </c>
    </row>
    <row r="10978" spans="1:16" x14ac:dyDescent="0.25">
      <c r="A10978" t="s">
        <v>2</v>
      </c>
      <c r="B10978" t="s">
        <v>2924</v>
      </c>
      <c r="C10978" t="s">
        <v>151</v>
      </c>
      <c r="D10978" t="s">
        <v>3828</v>
      </c>
      <c r="E10978" t="s">
        <v>20</v>
      </c>
      <c r="F10978" t="b">
        <v>0</v>
      </c>
      <c r="G10978" t="s">
        <v>41</v>
      </c>
      <c r="H10978" s="4">
        <v>45808.002303240741</v>
      </c>
      <c r="I10978" t="b">
        <v>0</v>
      </c>
      <c r="J10978" t="b">
        <v>1</v>
      </c>
      <c r="K10978" t="s">
        <v>24</v>
      </c>
      <c r="L10978" t="s">
        <v>22</v>
      </c>
      <c r="M10978">
        <v>119520</v>
      </c>
      <c r="O10978" t="s">
        <v>14362</v>
      </c>
      <c r="P10978" t="s">
        <v>14363</v>
      </c>
    </row>
    <row r="10979" spans="1:16" x14ac:dyDescent="0.25">
      <c r="A10979" t="s">
        <v>2</v>
      </c>
      <c r="B10979" t="s">
        <v>638</v>
      </c>
      <c r="C10979" t="s">
        <v>14364</v>
      </c>
      <c r="D10979" t="s">
        <v>3972</v>
      </c>
      <c r="E10979" t="s">
        <v>20</v>
      </c>
      <c r="F10979" t="b">
        <v>0</v>
      </c>
      <c r="G10979" t="s">
        <v>23</v>
      </c>
      <c r="H10979" s="4">
        <v>45808.030219907407</v>
      </c>
      <c r="I10979" t="b">
        <v>0</v>
      </c>
      <c r="J10979" t="b">
        <v>0</v>
      </c>
      <c r="K10979" t="s">
        <v>24</v>
      </c>
      <c r="L10979" t="s">
        <v>36</v>
      </c>
      <c r="N10979">
        <v>55</v>
      </c>
      <c r="O10979" t="s">
        <v>578</v>
      </c>
      <c r="P10979" t="s">
        <v>14306</v>
      </c>
    </row>
    <row r="10980" spans="1:16" x14ac:dyDescent="0.25">
      <c r="A10980" t="s">
        <v>0</v>
      </c>
      <c r="B10980" t="s">
        <v>14365</v>
      </c>
      <c r="C10980" t="s">
        <v>315</v>
      </c>
      <c r="D10980" t="s">
        <v>3828</v>
      </c>
      <c r="E10980" t="s">
        <v>20</v>
      </c>
      <c r="F10980" t="b">
        <v>0</v>
      </c>
      <c r="G10980" t="s">
        <v>27</v>
      </c>
      <c r="H10980" s="4">
        <v>45808.041770833333</v>
      </c>
      <c r="I10980" t="b">
        <v>0</v>
      </c>
      <c r="J10980" t="b">
        <v>1</v>
      </c>
      <c r="K10980" t="s">
        <v>24</v>
      </c>
      <c r="L10980" t="s">
        <v>22</v>
      </c>
      <c r="M10980">
        <v>131000</v>
      </c>
      <c r="O10980" t="s">
        <v>5679</v>
      </c>
      <c r="P10980" t="s">
        <v>3091</v>
      </c>
    </row>
    <row r="10981" spans="1:16" x14ac:dyDescent="0.25">
      <c r="A10981" t="s">
        <v>0</v>
      </c>
      <c r="B10981" t="s">
        <v>14366</v>
      </c>
      <c r="C10981" t="s">
        <v>140</v>
      </c>
      <c r="D10981" t="s">
        <v>2208</v>
      </c>
      <c r="E10981" t="s">
        <v>20</v>
      </c>
      <c r="F10981" t="b">
        <v>0</v>
      </c>
      <c r="G10981" t="s">
        <v>35</v>
      </c>
      <c r="H10981" s="4">
        <v>45808.042199074072</v>
      </c>
      <c r="I10981" t="b">
        <v>0</v>
      </c>
      <c r="J10981" t="b">
        <v>1</v>
      </c>
      <c r="K10981" t="s">
        <v>24</v>
      </c>
      <c r="L10981" t="s">
        <v>36</v>
      </c>
      <c r="N10981">
        <v>50.424999237060547</v>
      </c>
      <c r="O10981" t="s">
        <v>8595</v>
      </c>
      <c r="P10981" t="s">
        <v>14367</v>
      </c>
    </row>
    <row r="10982" spans="1:16" x14ac:dyDescent="0.25">
      <c r="A10982" t="s">
        <v>0</v>
      </c>
      <c r="B10982" t="s">
        <v>0</v>
      </c>
      <c r="C10982" t="s">
        <v>14368</v>
      </c>
      <c r="D10982" t="s">
        <v>2298</v>
      </c>
      <c r="E10982" t="s">
        <v>20</v>
      </c>
      <c r="F10982" t="b">
        <v>0</v>
      </c>
      <c r="G10982" t="s">
        <v>30</v>
      </c>
      <c r="H10982" s="4">
        <v>45808.042442129627</v>
      </c>
      <c r="I10982" t="b">
        <v>1</v>
      </c>
      <c r="J10982" t="b">
        <v>0</v>
      </c>
      <c r="K10982" t="s">
        <v>24</v>
      </c>
      <c r="L10982" t="s">
        <v>22</v>
      </c>
      <c r="M10982">
        <v>52500</v>
      </c>
      <c r="O10982" t="s">
        <v>14369</v>
      </c>
      <c r="P10982" t="s">
        <v>1329</v>
      </c>
    </row>
    <row r="10983" spans="1:16" x14ac:dyDescent="0.25">
      <c r="A10983" t="s">
        <v>2</v>
      </c>
      <c r="B10983" t="s">
        <v>14370</v>
      </c>
      <c r="C10983" t="s">
        <v>768</v>
      </c>
      <c r="D10983" t="s">
        <v>3972</v>
      </c>
      <c r="E10983" t="s">
        <v>20</v>
      </c>
      <c r="F10983" t="b">
        <v>0</v>
      </c>
      <c r="G10983" t="s">
        <v>27</v>
      </c>
      <c r="H10983" s="4">
        <v>45808.043726851851</v>
      </c>
      <c r="I10983" t="b">
        <v>0</v>
      </c>
      <c r="J10983" t="b">
        <v>1</v>
      </c>
      <c r="K10983" t="s">
        <v>24</v>
      </c>
      <c r="L10983" t="s">
        <v>22</v>
      </c>
      <c r="M10983">
        <v>162500</v>
      </c>
      <c r="O10983" t="s">
        <v>13099</v>
      </c>
      <c r="P10983" t="s">
        <v>14371</v>
      </c>
    </row>
    <row r="10984" spans="1:16" x14ac:dyDescent="0.25">
      <c r="A10984" t="s">
        <v>40</v>
      </c>
      <c r="B10984" t="s">
        <v>14372</v>
      </c>
      <c r="C10984" t="s">
        <v>94</v>
      </c>
      <c r="D10984" t="s">
        <v>3972</v>
      </c>
      <c r="E10984" t="s">
        <v>20</v>
      </c>
      <c r="F10984" t="b">
        <v>0</v>
      </c>
      <c r="G10984" t="s">
        <v>30</v>
      </c>
      <c r="H10984" s="4">
        <v>45808.084143518521</v>
      </c>
      <c r="I10984" t="b">
        <v>0</v>
      </c>
      <c r="J10984" t="b">
        <v>1</v>
      </c>
      <c r="K10984" t="s">
        <v>24</v>
      </c>
      <c r="L10984" t="s">
        <v>22</v>
      </c>
      <c r="M10984">
        <v>155000</v>
      </c>
      <c r="O10984" t="s">
        <v>444</v>
      </c>
      <c r="P10984" t="s">
        <v>14373</v>
      </c>
    </row>
    <row r="10985" spans="1:16" x14ac:dyDescent="0.25">
      <c r="A10985" t="s">
        <v>2</v>
      </c>
      <c r="B10985" t="s">
        <v>2924</v>
      </c>
      <c r="C10985" t="s">
        <v>151</v>
      </c>
      <c r="D10985" t="s">
        <v>3972</v>
      </c>
      <c r="E10985" t="s">
        <v>20</v>
      </c>
      <c r="F10985" t="b">
        <v>0</v>
      </c>
      <c r="G10985" t="s">
        <v>27</v>
      </c>
      <c r="H10985" s="4">
        <v>45808.085451388892</v>
      </c>
      <c r="I10985" t="b">
        <v>0</v>
      </c>
      <c r="J10985" t="b">
        <v>1</v>
      </c>
      <c r="K10985" t="s">
        <v>24</v>
      </c>
      <c r="L10985" t="s">
        <v>22</v>
      </c>
      <c r="M10985">
        <v>119520</v>
      </c>
      <c r="O10985" t="s">
        <v>14374</v>
      </c>
      <c r="P10985" t="s">
        <v>14363</v>
      </c>
    </row>
    <row r="10986" spans="1:16" x14ac:dyDescent="0.25">
      <c r="A10986" t="s">
        <v>0</v>
      </c>
      <c r="B10986" t="s">
        <v>257</v>
      </c>
      <c r="C10986" t="s">
        <v>1060</v>
      </c>
      <c r="D10986" t="s">
        <v>3828</v>
      </c>
      <c r="E10986" t="s">
        <v>219</v>
      </c>
      <c r="F10986" t="b">
        <v>0</v>
      </c>
      <c r="G10986" t="s">
        <v>41</v>
      </c>
      <c r="H10986" s="4">
        <v>45808.250289351847</v>
      </c>
      <c r="I10986" t="b">
        <v>0</v>
      </c>
      <c r="J10986" t="b">
        <v>0</v>
      </c>
      <c r="K10986" t="s">
        <v>24</v>
      </c>
      <c r="L10986" t="s">
        <v>36</v>
      </c>
      <c r="N10986">
        <v>39.5</v>
      </c>
      <c r="O10986" t="s">
        <v>14375</v>
      </c>
      <c r="P10986" t="s">
        <v>14376</v>
      </c>
    </row>
    <row r="10987" spans="1:16" x14ac:dyDescent="0.25">
      <c r="A10987" t="s">
        <v>0</v>
      </c>
      <c r="B10987" t="s">
        <v>0</v>
      </c>
      <c r="C10987" t="s">
        <v>14244</v>
      </c>
      <c r="D10987" t="s">
        <v>2208</v>
      </c>
      <c r="E10987" t="s">
        <v>20</v>
      </c>
      <c r="F10987" t="b">
        <v>0</v>
      </c>
      <c r="G10987" t="s">
        <v>41</v>
      </c>
      <c r="H10987" s="4">
        <v>45808.250289351847</v>
      </c>
      <c r="I10987" t="b">
        <v>0</v>
      </c>
      <c r="J10987" t="b">
        <v>1</v>
      </c>
      <c r="K10987" t="s">
        <v>24</v>
      </c>
      <c r="L10987" t="s">
        <v>36</v>
      </c>
      <c r="N10987">
        <v>37.25</v>
      </c>
      <c r="O10987" t="s">
        <v>14245</v>
      </c>
      <c r="P10987" t="s">
        <v>2146</v>
      </c>
    </row>
    <row r="10988" spans="1:16" x14ac:dyDescent="0.25">
      <c r="A10988" t="s">
        <v>25</v>
      </c>
      <c r="B10988" t="s">
        <v>14252</v>
      </c>
      <c r="C10988" t="s">
        <v>1917</v>
      </c>
      <c r="D10988" t="s">
        <v>3972</v>
      </c>
      <c r="E10988" t="s">
        <v>20</v>
      </c>
      <c r="F10988" t="b">
        <v>0</v>
      </c>
      <c r="G10988" t="s">
        <v>41</v>
      </c>
      <c r="H10988" s="4">
        <v>45808.250289351847</v>
      </c>
      <c r="I10988" t="b">
        <v>0</v>
      </c>
      <c r="J10988" t="b">
        <v>0</v>
      </c>
      <c r="K10988" t="s">
        <v>24</v>
      </c>
      <c r="L10988" t="s">
        <v>22</v>
      </c>
      <c r="M10988">
        <v>107500</v>
      </c>
      <c r="O10988" t="s">
        <v>14253</v>
      </c>
      <c r="P10988" t="s">
        <v>963</v>
      </c>
    </row>
    <row r="10989" spans="1:16" x14ac:dyDescent="0.25">
      <c r="A10989" t="s">
        <v>0</v>
      </c>
      <c r="B10989" t="s">
        <v>14377</v>
      </c>
      <c r="C10989" t="s">
        <v>33</v>
      </c>
      <c r="D10989" t="s">
        <v>3600</v>
      </c>
      <c r="E10989" t="s">
        <v>51</v>
      </c>
      <c r="F10989" t="b">
        <v>0</v>
      </c>
      <c r="G10989" t="s">
        <v>35</v>
      </c>
      <c r="H10989" s="4">
        <v>45808.250416666669</v>
      </c>
      <c r="I10989" t="b">
        <v>1</v>
      </c>
      <c r="J10989" t="b">
        <v>0</v>
      </c>
      <c r="K10989" t="s">
        <v>24</v>
      </c>
      <c r="L10989" t="s">
        <v>36</v>
      </c>
      <c r="N10989">
        <v>42.5</v>
      </c>
      <c r="O10989" t="s">
        <v>14378</v>
      </c>
    </row>
    <row r="10990" spans="1:16" x14ac:dyDescent="0.25">
      <c r="A10990" t="s">
        <v>1</v>
      </c>
      <c r="B10990" t="s">
        <v>14379</v>
      </c>
      <c r="C10990" t="s">
        <v>49</v>
      </c>
      <c r="D10990" t="s">
        <v>3828</v>
      </c>
      <c r="E10990" t="s">
        <v>20</v>
      </c>
      <c r="F10990" t="b">
        <v>0</v>
      </c>
      <c r="G10990" t="s">
        <v>41</v>
      </c>
      <c r="H10990" s="4">
        <v>45808.251030092593</v>
      </c>
      <c r="I10990" t="b">
        <v>0</v>
      </c>
      <c r="J10990" t="b">
        <v>0</v>
      </c>
      <c r="K10990" t="s">
        <v>24</v>
      </c>
      <c r="L10990" t="s">
        <v>22</v>
      </c>
      <c r="M10990">
        <v>106090.796875</v>
      </c>
      <c r="O10990" t="s">
        <v>2912</v>
      </c>
      <c r="P10990" t="s">
        <v>14380</v>
      </c>
    </row>
    <row r="10991" spans="1:16" x14ac:dyDescent="0.25">
      <c r="A10991" t="s">
        <v>1</v>
      </c>
      <c r="B10991" t="s">
        <v>14322</v>
      </c>
      <c r="C10991" t="s">
        <v>151</v>
      </c>
      <c r="D10991" t="s">
        <v>5311</v>
      </c>
      <c r="E10991" t="s">
        <v>20</v>
      </c>
      <c r="F10991" t="b">
        <v>0</v>
      </c>
      <c r="G10991" t="s">
        <v>30</v>
      </c>
      <c r="H10991" s="4">
        <v>45808.251168981478</v>
      </c>
      <c r="I10991" t="b">
        <v>0</v>
      </c>
      <c r="J10991" t="b">
        <v>0</v>
      </c>
      <c r="K10991" t="s">
        <v>24</v>
      </c>
      <c r="L10991" t="s">
        <v>22</v>
      </c>
      <c r="M10991">
        <v>125000</v>
      </c>
      <c r="O10991" t="s">
        <v>3628</v>
      </c>
      <c r="P10991" t="s">
        <v>14323</v>
      </c>
    </row>
    <row r="10992" spans="1:16" x14ac:dyDescent="0.25">
      <c r="A10992" t="s">
        <v>1</v>
      </c>
      <c r="B10992" t="s">
        <v>296</v>
      </c>
      <c r="C10992" t="s">
        <v>1521</v>
      </c>
      <c r="D10992" t="s">
        <v>9752</v>
      </c>
      <c r="E10992" t="s">
        <v>20</v>
      </c>
      <c r="F10992" t="b">
        <v>0</v>
      </c>
      <c r="G10992" t="s">
        <v>52</v>
      </c>
      <c r="H10992" s="4">
        <v>45808.251250000001</v>
      </c>
      <c r="I10992" t="b">
        <v>0</v>
      </c>
      <c r="J10992" t="b">
        <v>0</v>
      </c>
      <c r="K10992" t="s">
        <v>24</v>
      </c>
      <c r="L10992" t="s">
        <v>22</v>
      </c>
      <c r="M10992">
        <v>61000</v>
      </c>
      <c r="O10992" t="s">
        <v>1549</v>
      </c>
      <c r="P10992" t="s">
        <v>13852</v>
      </c>
    </row>
    <row r="10993" spans="1:16" x14ac:dyDescent="0.25">
      <c r="A10993" t="s">
        <v>2</v>
      </c>
      <c r="B10993" t="s">
        <v>14381</v>
      </c>
      <c r="C10993" t="s">
        <v>293</v>
      </c>
      <c r="D10993" t="s">
        <v>3972</v>
      </c>
      <c r="E10993" t="s">
        <v>20</v>
      </c>
      <c r="F10993" t="b">
        <v>0</v>
      </c>
      <c r="G10993" t="s">
        <v>27</v>
      </c>
      <c r="H10993" s="4">
        <v>45808.25141203704</v>
      </c>
      <c r="I10993" t="b">
        <v>0</v>
      </c>
      <c r="J10993" t="b">
        <v>0</v>
      </c>
      <c r="K10993" t="s">
        <v>24</v>
      </c>
      <c r="L10993" t="s">
        <v>22</v>
      </c>
      <c r="M10993">
        <v>315500</v>
      </c>
      <c r="O10993" t="s">
        <v>91</v>
      </c>
      <c r="P10993" t="s">
        <v>14382</v>
      </c>
    </row>
    <row r="10994" spans="1:16" x14ac:dyDescent="0.25">
      <c r="A10994" t="s">
        <v>2</v>
      </c>
      <c r="B10994" t="s">
        <v>14383</v>
      </c>
      <c r="C10994" t="s">
        <v>44</v>
      </c>
      <c r="D10994" t="s">
        <v>3972</v>
      </c>
      <c r="E10994" t="s">
        <v>20</v>
      </c>
      <c r="F10994" t="b">
        <v>0</v>
      </c>
      <c r="G10994" t="s">
        <v>27</v>
      </c>
      <c r="H10994" s="4">
        <v>45808.251481481479</v>
      </c>
      <c r="I10994" t="b">
        <v>1</v>
      </c>
      <c r="J10994" t="b">
        <v>1</v>
      </c>
      <c r="K10994" t="s">
        <v>24</v>
      </c>
      <c r="L10994" t="s">
        <v>22</v>
      </c>
      <c r="M10994">
        <v>145000</v>
      </c>
      <c r="O10994" t="s">
        <v>14384</v>
      </c>
      <c r="P10994" t="s">
        <v>14385</v>
      </c>
    </row>
    <row r="10995" spans="1:16" x14ac:dyDescent="0.25">
      <c r="A10995" t="s">
        <v>40</v>
      </c>
      <c r="B10995" t="s">
        <v>3419</v>
      </c>
      <c r="C10995" t="s">
        <v>624</v>
      </c>
      <c r="D10995" t="s">
        <v>3972</v>
      </c>
      <c r="E10995" t="s">
        <v>20</v>
      </c>
      <c r="F10995" t="b">
        <v>0</v>
      </c>
      <c r="G10995" t="s">
        <v>35</v>
      </c>
      <c r="H10995" s="4">
        <v>45808.251944444448</v>
      </c>
      <c r="I10995" t="b">
        <v>0</v>
      </c>
      <c r="J10995" t="b">
        <v>1</v>
      </c>
      <c r="K10995" t="s">
        <v>24</v>
      </c>
      <c r="L10995" t="s">
        <v>22</v>
      </c>
      <c r="M10995">
        <v>179500</v>
      </c>
      <c r="O10995" t="s">
        <v>65</v>
      </c>
      <c r="P10995" t="s">
        <v>14386</v>
      </c>
    </row>
    <row r="10996" spans="1:16" x14ac:dyDescent="0.25">
      <c r="A10996" t="s">
        <v>0</v>
      </c>
      <c r="B10996" t="s">
        <v>14387</v>
      </c>
      <c r="C10996" t="s">
        <v>1247</v>
      </c>
      <c r="D10996" t="s">
        <v>3828</v>
      </c>
      <c r="E10996" t="s">
        <v>20</v>
      </c>
      <c r="F10996" t="b">
        <v>0</v>
      </c>
      <c r="G10996" t="s">
        <v>1247</v>
      </c>
      <c r="H10996" s="4">
        <v>45808.261493055557</v>
      </c>
      <c r="I10996" t="b">
        <v>0</v>
      </c>
      <c r="J10996" t="b">
        <v>0</v>
      </c>
      <c r="K10996" t="s">
        <v>1247</v>
      </c>
      <c r="L10996" t="s">
        <v>36</v>
      </c>
      <c r="N10996">
        <v>17.20000076293945</v>
      </c>
      <c r="O10996" t="s">
        <v>3468</v>
      </c>
      <c r="P10996" t="s">
        <v>126</v>
      </c>
    </row>
    <row r="10997" spans="1:16" x14ac:dyDescent="0.25">
      <c r="A10997" t="s">
        <v>2</v>
      </c>
      <c r="B10997" t="s">
        <v>14370</v>
      </c>
      <c r="C10997" t="s">
        <v>1247</v>
      </c>
      <c r="D10997" t="s">
        <v>2208</v>
      </c>
      <c r="E10997" t="s">
        <v>20</v>
      </c>
      <c r="F10997" t="b">
        <v>0</v>
      </c>
      <c r="G10997" t="s">
        <v>1247</v>
      </c>
      <c r="H10997" s="4">
        <v>45808.26158564815</v>
      </c>
      <c r="I10997" t="b">
        <v>1</v>
      </c>
      <c r="J10997" t="b">
        <v>0</v>
      </c>
      <c r="K10997" t="s">
        <v>1247</v>
      </c>
      <c r="L10997" t="s">
        <v>22</v>
      </c>
      <c r="M10997">
        <v>162500</v>
      </c>
      <c r="O10997" t="s">
        <v>9351</v>
      </c>
      <c r="P10997" t="s">
        <v>9352</v>
      </c>
    </row>
    <row r="10998" spans="1:16" x14ac:dyDescent="0.25">
      <c r="A10998" t="s">
        <v>25</v>
      </c>
      <c r="B10998" t="s">
        <v>14388</v>
      </c>
      <c r="C10998" t="s">
        <v>39</v>
      </c>
      <c r="D10998" t="s">
        <v>7433</v>
      </c>
      <c r="E10998" t="s">
        <v>20</v>
      </c>
      <c r="F10998" t="b">
        <v>1</v>
      </c>
      <c r="G10998" t="s">
        <v>2012</v>
      </c>
      <c r="H10998" s="4">
        <v>45808.285370370373</v>
      </c>
      <c r="I10998" t="b">
        <v>1</v>
      </c>
      <c r="J10998" t="b">
        <v>1</v>
      </c>
      <c r="K10998" t="s">
        <v>2012</v>
      </c>
      <c r="L10998" t="s">
        <v>22</v>
      </c>
      <c r="M10998">
        <v>53000</v>
      </c>
      <c r="O10998" t="s">
        <v>13159</v>
      </c>
      <c r="P10998" t="s">
        <v>13823</v>
      </c>
    </row>
    <row r="10999" spans="1:16" x14ac:dyDescent="0.25">
      <c r="A10999" t="s">
        <v>2</v>
      </c>
      <c r="B10999" t="s">
        <v>14389</v>
      </c>
      <c r="C10999" t="s">
        <v>39</v>
      </c>
      <c r="D10999" t="s">
        <v>3972</v>
      </c>
      <c r="E10999" t="s">
        <v>20</v>
      </c>
      <c r="F10999" t="b">
        <v>1</v>
      </c>
      <c r="G10999" t="s">
        <v>27</v>
      </c>
      <c r="H10999" s="4">
        <v>45808.293113425927</v>
      </c>
      <c r="I10999" t="b">
        <v>0</v>
      </c>
      <c r="J10999" t="b">
        <v>1</v>
      </c>
      <c r="K10999" t="s">
        <v>24</v>
      </c>
      <c r="L10999" t="s">
        <v>36</v>
      </c>
      <c r="N10999">
        <v>67.5</v>
      </c>
      <c r="O10999" t="s">
        <v>289</v>
      </c>
      <c r="P10999" t="s">
        <v>14390</v>
      </c>
    </row>
    <row r="11000" spans="1:16" x14ac:dyDescent="0.25">
      <c r="A11000" t="s">
        <v>89</v>
      </c>
      <c r="B11000" t="s">
        <v>14391</v>
      </c>
      <c r="C11000" t="s">
        <v>213</v>
      </c>
      <c r="D11000" t="s">
        <v>2208</v>
      </c>
      <c r="E11000" t="s">
        <v>20</v>
      </c>
      <c r="F11000" t="b">
        <v>0</v>
      </c>
      <c r="G11000" t="s">
        <v>27</v>
      </c>
      <c r="H11000" s="4">
        <v>45808.29314814815</v>
      </c>
      <c r="I11000" t="b">
        <v>0</v>
      </c>
      <c r="J11000" t="b">
        <v>1</v>
      </c>
      <c r="K11000" t="s">
        <v>24</v>
      </c>
      <c r="L11000" t="s">
        <v>22</v>
      </c>
      <c r="M11000">
        <v>193000</v>
      </c>
      <c r="O11000" t="s">
        <v>405</v>
      </c>
      <c r="P11000" t="s">
        <v>14392</v>
      </c>
    </row>
    <row r="11001" spans="1:16" x14ac:dyDescent="0.25">
      <c r="A11001" t="s">
        <v>2</v>
      </c>
      <c r="B11001" t="s">
        <v>2</v>
      </c>
      <c r="C11001" t="s">
        <v>8771</v>
      </c>
      <c r="D11001" t="s">
        <v>3956</v>
      </c>
      <c r="E11001" t="s">
        <v>20</v>
      </c>
      <c r="F11001" t="b">
        <v>0</v>
      </c>
      <c r="G11001" t="s">
        <v>27</v>
      </c>
      <c r="H11001" s="4">
        <v>45808.334849537037</v>
      </c>
      <c r="I11001" t="b">
        <v>0</v>
      </c>
      <c r="J11001" t="b">
        <v>1</v>
      </c>
      <c r="K11001" t="s">
        <v>24</v>
      </c>
      <c r="L11001" t="s">
        <v>36</v>
      </c>
      <c r="N11001">
        <v>45.745002746582031</v>
      </c>
      <c r="O11001" t="s">
        <v>14393</v>
      </c>
      <c r="P11001" t="s">
        <v>14394</v>
      </c>
    </row>
    <row r="11002" spans="1:16" x14ac:dyDescent="0.25">
      <c r="A11002" t="s">
        <v>40</v>
      </c>
      <c r="B11002" t="s">
        <v>14395</v>
      </c>
      <c r="C11002" t="s">
        <v>322</v>
      </c>
      <c r="D11002" t="s">
        <v>2208</v>
      </c>
      <c r="E11002" t="s">
        <v>20</v>
      </c>
      <c r="F11002" t="b">
        <v>0</v>
      </c>
      <c r="G11002" t="s">
        <v>27</v>
      </c>
      <c r="H11002" s="4">
        <v>45808.376446759263</v>
      </c>
      <c r="I11002" t="b">
        <v>0</v>
      </c>
      <c r="J11002" t="b">
        <v>1</v>
      </c>
      <c r="K11002" t="s">
        <v>24</v>
      </c>
      <c r="L11002" t="s">
        <v>22</v>
      </c>
      <c r="M11002">
        <v>244000</v>
      </c>
      <c r="O11002" t="s">
        <v>405</v>
      </c>
      <c r="P11002" t="s">
        <v>10800</v>
      </c>
    </row>
    <row r="11003" spans="1:16" x14ac:dyDescent="0.25">
      <c r="A11003" t="s">
        <v>2</v>
      </c>
      <c r="B11003" t="s">
        <v>14396</v>
      </c>
      <c r="C11003" t="s">
        <v>7892</v>
      </c>
      <c r="D11003" t="s">
        <v>9952</v>
      </c>
      <c r="E11003" t="s">
        <v>20</v>
      </c>
      <c r="F11003" t="b">
        <v>0</v>
      </c>
      <c r="G11003" t="s">
        <v>41</v>
      </c>
      <c r="H11003" s="4">
        <v>45808.376701388886</v>
      </c>
      <c r="I11003" t="b">
        <v>1</v>
      </c>
      <c r="J11003" t="b">
        <v>1</v>
      </c>
      <c r="K11003" t="s">
        <v>24</v>
      </c>
      <c r="L11003" t="s">
        <v>22</v>
      </c>
      <c r="M11003">
        <v>135000</v>
      </c>
      <c r="O11003" t="s">
        <v>14397</v>
      </c>
      <c r="P11003" t="s">
        <v>14315</v>
      </c>
    </row>
    <row r="11004" spans="1:16" x14ac:dyDescent="0.25">
      <c r="A11004" t="s">
        <v>0</v>
      </c>
      <c r="B11004" t="s">
        <v>14398</v>
      </c>
      <c r="C11004" t="s">
        <v>9909</v>
      </c>
      <c r="D11004" t="s">
        <v>3972</v>
      </c>
      <c r="E11004" t="s">
        <v>20</v>
      </c>
      <c r="F11004" t="b">
        <v>0</v>
      </c>
      <c r="G11004" t="s">
        <v>23</v>
      </c>
      <c r="H11004" s="4">
        <v>45808.393252314818</v>
      </c>
      <c r="I11004" t="b">
        <v>0</v>
      </c>
      <c r="J11004" t="b">
        <v>1</v>
      </c>
      <c r="K11004" t="s">
        <v>24</v>
      </c>
      <c r="L11004" t="s">
        <v>22</v>
      </c>
      <c r="M11004">
        <v>72500</v>
      </c>
      <c r="O11004" t="s">
        <v>7696</v>
      </c>
      <c r="P11004" t="s">
        <v>14399</v>
      </c>
    </row>
    <row r="11005" spans="1:16" x14ac:dyDescent="0.25">
      <c r="A11005" t="s">
        <v>0</v>
      </c>
      <c r="B11005" t="s">
        <v>14400</v>
      </c>
      <c r="C11005" t="s">
        <v>304</v>
      </c>
      <c r="D11005" t="s">
        <v>3956</v>
      </c>
      <c r="E11005" t="s">
        <v>34</v>
      </c>
      <c r="F11005" t="b">
        <v>0</v>
      </c>
      <c r="G11005" t="s">
        <v>27</v>
      </c>
      <c r="H11005" s="4">
        <v>45808.458483796298</v>
      </c>
      <c r="I11005" t="b">
        <v>1</v>
      </c>
      <c r="J11005" t="b">
        <v>1</v>
      </c>
      <c r="K11005" t="s">
        <v>24</v>
      </c>
      <c r="L11005" t="s">
        <v>36</v>
      </c>
      <c r="N11005">
        <v>22.694999694824219</v>
      </c>
      <c r="O11005" t="s">
        <v>3504</v>
      </c>
      <c r="P11005" t="s">
        <v>1314</v>
      </c>
    </row>
    <row r="11006" spans="1:16" x14ac:dyDescent="0.25">
      <c r="A11006" t="s">
        <v>0</v>
      </c>
      <c r="B11006" t="s">
        <v>731</v>
      </c>
      <c r="C11006" t="s">
        <v>3899</v>
      </c>
      <c r="D11006" t="s">
        <v>3956</v>
      </c>
      <c r="E11006" t="s">
        <v>34</v>
      </c>
      <c r="F11006" t="b">
        <v>0</v>
      </c>
      <c r="G11006" t="s">
        <v>30</v>
      </c>
      <c r="H11006" s="4">
        <v>45808.459027777782</v>
      </c>
      <c r="I11006" t="b">
        <v>0</v>
      </c>
      <c r="J11006" t="b">
        <v>1</v>
      </c>
      <c r="K11006" t="s">
        <v>24</v>
      </c>
      <c r="L11006" t="s">
        <v>36</v>
      </c>
      <c r="N11006">
        <v>26.654998779296879</v>
      </c>
      <c r="O11006" t="s">
        <v>14401</v>
      </c>
      <c r="P11006" t="s">
        <v>12524</v>
      </c>
    </row>
    <row r="11007" spans="1:16" x14ac:dyDescent="0.25">
      <c r="A11007" t="s">
        <v>139</v>
      </c>
      <c r="B11007" t="s">
        <v>14402</v>
      </c>
      <c r="C11007" t="s">
        <v>809</v>
      </c>
      <c r="D11007" t="s">
        <v>3969</v>
      </c>
      <c r="E11007" t="s">
        <v>20</v>
      </c>
      <c r="F11007" t="b">
        <v>0</v>
      </c>
      <c r="G11007" t="s">
        <v>41</v>
      </c>
      <c r="H11007" s="4">
        <v>45808.5003125</v>
      </c>
      <c r="I11007" t="b">
        <v>0</v>
      </c>
      <c r="J11007" t="b">
        <v>1</v>
      </c>
      <c r="K11007" t="s">
        <v>24</v>
      </c>
      <c r="L11007" t="s">
        <v>22</v>
      </c>
      <c r="M11007">
        <v>82032</v>
      </c>
      <c r="O11007" t="s">
        <v>7189</v>
      </c>
    </row>
    <row r="11008" spans="1:16" x14ac:dyDescent="0.25">
      <c r="A11008" t="s">
        <v>139</v>
      </c>
      <c r="B11008" t="s">
        <v>14403</v>
      </c>
      <c r="C11008" t="s">
        <v>683</v>
      </c>
      <c r="D11008" t="s">
        <v>3956</v>
      </c>
      <c r="E11008" t="s">
        <v>20</v>
      </c>
      <c r="F11008" t="b">
        <v>0</v>
      </c>
      <c r="G11008" t="s">
        <v>35</v>
      </c>
      <c r="H11008" s="4">
        <v>45808.500567129631</v>
      </c>
      <c r="I11008" t="b">
        <v>0</v>
      </c>
      <c r="J11008" t="b">
        <v>0</v>
      </c>
      <c r="K11008" t="s">
        <v>24</v>
      </c>
      <c r="L11008" t="s">
        <v>36</v>
      </c>
      <c r="N11008">
        <v>16.569999694824219</v>
      </c>
      <c r="O11008" t="s">
        <v>14404</v>
      </c>
    </row>
    <row r="11009" spans="1:16" x14ac:dyDescent="0.25">
      <c r="A11009" t="s">
        <v>0</v>
      </c>
      <c r="B11009" t="s">
        <v>0</v>
      </c>
      <c r="C11009" t="s">
        <v>688</v>
      </c>
      <c r="D11009" t="s">
        <v>3972</v>
      </c>
      <c r="E11009" t="s">
        <v>20</v>
      </c>
      <c r="F11009" t="b">
        <v>0</v>
      </c>
      <c r="G11009" t="s">
        <v>30</v>
      </c>
      <c r="H11009" s="4">
        <v>45808.500694444447</v>
      </c>
      <c r="I11009" t="b">
        <v>0</v>
      </c>
      <c r="J11009" t="b">
        <v>1</v>
      </c>
      <c r="K11009" t="s">
        <v>24</v>
      </c>
      <c r="L11009" t="s">
        <v>36</v>
      </c>
      <c r="N11009">
        <v>45</v>
      </c>
      <c r="O11009" t="s">
        <v>5481</v>
      </c>
      <c r="P11009" t="s">
        <v>119</v>
      </c>
    </row>
    <row r="11010" spans="1:16" x14ac:dyDescent="0.25">
      <c r="A11010" t="s">
        <v>1</v>
      </c>
      <c r="B11010" t="s">
        <v>2369</v>
      </c>
      <c r="C11010" t="s">
        <v>829</v>
      </c>
      <c r="D11010" t="s">
        <v>3972</v>
      </c>
      <c r="E11010" t="s">
        <v>20</v>
      </c>
      <c r="F11010" t="b">
        <v>0</v>
      </c>
      <c r="G11010" t="s">
        <v>27</v>
      </c>
      <c r="H11010" s="4">
        <v>45808.500925925917</v>
      </c>
      <c r="I11010" t="b">
        <v>0</v>
      </c>
      <c r="J11010" t="b">
        <v>0</v>
      </c>
      <c r="K11010" t="s">
        <v>24</v>
      </c>
      <c r="L11010" t="s">
        <v>22</v>
      </c>
      <c r="M11010">
        <v>207500</v>
      </c>
      <c r="O11010" t="s">
        <v>5481</v>
      </c>
      <c r="P11010" t="s">
        <v>302</v>
      </c>
    </row>
    <row r="11011" spans="1:16" x14ac:dyDescent="0.25">
      <c r="A11011" t="s">
        <v>40</v>
      </c>
      <c r="B11011" t="s">
        <v>14405</v>
      </c>
      <c r="C11011" t="s">
        <v>260</v>
      </c>
      <c r="D11011" t="s">
        <v>3972</v>
      </c>
      <c r="E11011" t="s">
        <v>20</v>
      </c>
      <c r="F11011" t="b">
        <v>0</v>
      </c>
      <c r="G11011" t="s">
        <v>27</v>
      </c>
      <c r="H11011" s="4">
        <v>45808.501516203702</v>
      </c>
      <c r="I11011" t="b">
        <v>0</v>
      </c>
      <c r="J11011" t="b">
        <v>1</v>
      </c>
      <c r="K11011" t="s">
        <v>24</v>
      </c>
      <c r="L11011" t="s">
        <v>22</v>
      </c>
      <c r="M11011">
        <v>128900</v>
      </c>
      <c r="O11011" t="s">
        <v>4343</v>
      </c>
      <c r="P11011" t="s">
        <v>14406</v>
      </c>
    </row>
    <row r="11012" spans="1:16" x14ac:dyDescent="0.25">
      <c r="A11012" t="s">
        <v>0</v>
      </c>
      <c r="B11012" t="s">
        <v>0</v>
      </c>
      <c r="C11012" t="s">
        <v>10658</v>
      </c>
      <c r="D11012" t="s">
        <v>3972</v>
      </c>
      <c r="E11012" t="s">
        <v>20</v>
      </c>
      <c r="F11012" t="b">
        <v>0</v>
      </c>
      <c r="G11012" t="s">
        <v>27</v>
      </c>
      <c r="H11012" s="4">
        <v>45808.501550925917</v>
      </c>
      <c r="I11012" t="b">
        <v>0</v>
      </c>
      <c r="J11012" t="b">
        <v>1</v>
      </c>
      <c r="K11012" t="s">
        <v>24</v>
      </c>
      <c r="L11012" t="s">
        <v>36</v>
      </c>
      <c r="N11012">
        <v>45</v>
      </c>
      <c r="O11012" t="s">
        <v>5481</v>
      </c>
      <c r="P11012" t="s">
        <v>13934</v>
      </c>
    </row>
    <row r="11013" spans="1:16" x14ac:dyDescent="0.25">
      <c r="A11013" t="s">
        <v>2</v>
      </c>
      <c r="B11013" t="s">
        <v>2</v>
      </c>
      <c r="C11013" t="s">
        <v>3608</v>
      </c>
      <c r="D11013" t="s">
        <v>3972</v>
      </c>
      <c r="E11013" t="s">
        <v>20</v>
      </c>
      <c r="F11013" t="b">
        <v>0</v>
      </c>
      <c r="G11013" t="s">
        <v>35</v>
      </c>
      <c r="H11013" s="4">
        <v>45808.502002314817</v>
      </c>
      <c r="I11013" t="b">
        <v>0</v>
      </c>
      <c r="J11013" t="b">
        <v>1</v>
      </c>
      <c r="K11013" t="s">
        <v>24</v>
      </c>
      <c r="L11013" t="s">
        <v>22</v>
      </c>
      <c r="M11013">
        <v>163409.5</v>
      </c>
      <c r="O11013" t="s">
        <v>5481</v>
      </c>
      <c r="P11013" t="s">
        <v>14272</v>
      </c>
    </row>
    <row r="11014" spans="1:16" x14ac:dyDescent="0.25">
      <c r="A11014" t="s">
        <v>2</v>
      </c>
      <c r="B11014" t="s">
        <v>14407</v>
      </c>
      <c r="C11014" t="s">
        <v>94</v>
      </c>
      <c r="D11014" t="s">
        <v>3972</v>
      </c>
      <c r="E11014" t="s">
        <v>631</v>
      </c>
      <c r="F11014" t="b">
        <v>0</v>
      </c>
      <c r="G11014" t="s">
        <v>52</v>
      </c>
      <c r="H11014" s="4">
        <v>45808.502453703702</v>
      </c>
      <c r="I11014" t="b">
        <v>0</v>
      </c>
      <c r="J11014" t="b">
        <v>1</v>
      </c>
      <c r="K11014" t="s">
        <v>24</v>
      </c>
      <c r="L11014" t="s">
        <v>36</v>
      </c>
      <c r="N11014">
        <v>39.5</v>
      </c>
      <c r="O11014" t="s">
        <v>5481</v>
      </c>
      <c r="P11014" t="s">
        <v>14408</v>
      </c>
    </row>
    <row r="11015" spans="1:16" x14ac:dyDescent="0.25">
      <c r="A11015" t="s">
        <v>2</v>
      </c>
      <c r="B11015" t="s">
        <v>14407</v>
      </c>
      <c r="C11015" t="s">
        <v>118</v>
      </c>
      <c r="D11015" t="s">
        <v>3972</v>
      </c>
      <c r="E11015" t="s">
        <v>631</v>
      </c>
      <c r="F11015" t="b">
        <v>0</v>
      </c>
      <c r="G11015" t="s">
        <v>23</v>
      </c>
      <c r="H11015" s="4">
        <v>45808.518634259257</v>
      </c>
      <c r="I11015" t="b">
        <v>0</v>
      </c>
      <c r="J11015" t="b">
        <v>1</v>
      </c>
      <c r="K11015" t="s">
        <v>24</v>
      </c>
      <c r="L11015" t="s">
        <v>36</v>
      </c>
      <c r="N11015">
        <v>39.5</v>
      </c>
      <c r="O11015" t="s">
        <v>5481</v>
      </c>
      <c r="P11015" t="s">
        <v>14408</v>
      </c>
    </row>
    <row r="11016" spans="1:16" x14ac:dyDescent="0.25">
      <c r="A11016" t="s">
        <v>2</v>
      </c>
      <c r="B11016" t="s">
        <v>14407</v>
      </c>
      <c r="C11016" t="s">
        <v>292</v>
      </c>
      <c r="D11016" t="s">
        <v>3972</v>
      </c>
      <c r="E11016" t="s">
        <v>631</v>
      </c>
      <c r="F11016" t="b">
        <v>0</v>
      </c>
      <c r="G11016" t="s">
        <v>23</v>
      </c>
      <c r="H11016" s="4">
        <v>45808.51866898148</v>
      </c>
      <c r="I11016" t="b">
        <v>0</v>
      </c>
      <c r="J11016" t="b">
        <v>1</v>
      </c>
      <c r="K11016" t="s">
        <v>24</v>
      </c>
      <c r="L11016" t="s">
        <v>36</v>
      </c>
      <c r="N11016">
        <v>39.5</v>
      </c>
      <c r="O11016" t="s">
        <v>5481</v>
      </c>
      <c r="P11016" t="s">
        <v>14408</v>
      </c>
    </row>
    <row r="11017" spans="1:16" x14ac:dyDescent="0.25">
      <c r="A11017" t="s">
        <v>0</v>
      </c>
      <c r="B11017" t="s">
        <v>14409</v>
      </c>
      <c r="C11017" t="s">
        <v>185</v>
      </c>
      <c r="D11017" t="s">
        <v>3972</v>
      </c>
      <c r="E11017" t="s">
        <v>20</v>
      </c>
      <c r="F11017" t="b">
        <v>0</v>
      </c>
      <c r="G11017" t="s">
        <v>27</v>
      </c>
      <c r="H11017" s="4">
        <v>45808.54179398148</v>
      </c>
      <c r="I11017" t="b">
        <v>0</v>
      </c>
      <c r="J11017" t="b">
        <v>1</v>
      </c>
      <c r="K11017" t="s">
        <v>24</v>
      </c>
      <c r="L11017" t="s">
        <v>22</v>
      </c>
      <c r="M11017">
        <v>170777.5</v>
      </c>
      <c r="O11017" t="s">
        <v>14410</v>
      </c>
      <c r="P11017" t="s">
        <v>3450</v>
      </c>
    </row>
    <row r="11018" spans="1:16" x14ac:dyDescent="0.25">
      <c r="A11018" t="s">
        <v>25</v>
      </c>
      <c r="B11018" t="s">
        <v>25</v>
      </c>
      <c r="C11018" t="s">
        <v>395</v>
      </c>
      <c r="D11018" t="s">
        <v>3972</v>
      </c>
      <c r="E11018" t="s">
        <v>20</v>
      </c>
      <c r="F11018" t="b">
        <v>0</v>
      </c>
      <c r="G11018" t="s">
        <v>35</v>
      </c>
      <c r="H11018" s="4">
        <v>45808.542083333326</v>
      </c>
      <c r="I11018" t="b">
        <v>1</v>
      </c>
      <c r="J11018" t="b">
        <v>1</v>
      </c>
      <c r="K11018" t="s">
        <v>24</v>
      </c>
      <c r="L11018" t="s">
        <v>22</v>
      </c>
      <c r="M11018">
        <v>137500</v>
      </c>
      <c r="O11018" t="s">
        <v>123</v>
      </c>
      <c r="P11018" t="s">
        <v>13161</v>
      </c>
    </row>
    <row r="11019" spans="1:16" x14ac:dyDescent="0.25">
      <c r="A11019" t="s">
        <v>1</v>
      </c>
      <c r="B11019" t="s">
        <v>1222</v>
      </c>
      <c r="C11019" t="s">
        <v>1624</v>
      </c>
      <c r="D11019" t="s">
        <v>6016</v>
      </c>
      <c r="E11019" t="s">
        <v>20</v>
      </c>
      <c r="F11019" t="b">
        <v>0</v>
      </c>
      <c r="G11019" t="s">
        <v>27</v>
      </c>
      <c r="H11019" s="4">
        <v>45808.542592592603</v>
      </c>
      <c r="I11019" t="b">
        <v>0</v>
      </c>
      <c r="J11019" t="b">
        <v>0</v>
      </c>
      <c r="K11019" t="s">
        <v>24</v>
      </c>
      <c r="L11019" t="s">
        <v>22</v>
      </c>
      <c r="M11019">
        <v>92500</v>
      </c>
      <c r="O11019" t="s">
        <v>374</v>
      </c>
      <c r="P11019" t="s">
        <v>558</v>
      </c>
    </row>
    <row r="11020" spans="1:16" x14ac:dyDescent="0.25">
      <c r="A11020" t="s">
        <v>2</v>
      </c>
      <c r="B11020" t="s">
        <v>392</v>
      </c>
      <c r="C11020" t="s">
        <v>2414</v>
      </c>
      <c r="D11020" t="s">
        <v>3969</v>
      </c>
      <c r="E11020" t="s">
        <v>20</v>
      </c>
      <c r="F11020" t="b">
        <v>0</v>
      </c>
      <c r="G11020" t="s">
        <v>27</v>
      </c>
      <c r="H11020" s="4">
        <v>45808.543009259258</v>
      </c>
      <c r="I11020" t="b">
        <v>1</v>
      </c>
      <c r="J11020" t="b">
        <v>1</v>
      </c>
      <c r="K11020" t="s">
        <v>24</v>
      </c>
      <c r="L11020" t="s">
        <v>22</v>
      </c>
      <c r="M11020">
        <v>105000</v>
      </c>
      <c r="O11020" t="s">
        <v>74</v>
      </c>
      <c r="P11020" t="s">
        <v>14411</v>
      </c>
    </row>
    <row r="11021" spans="1:16" x14ac:dyDescent="0.25">
      <c r="A11021" t="s">
        <v>2</v>
      </c>
      <c r="B11021" t="s">
        <v>10783</v>
      </c>
      <c r="C11021" t="s">
        <v>47</v>
      </c>
      <c r="D11021" t="s">
        <v>3972</v>
      </c>
      <c r="E11021" t="s">
        <v>20</v>
      </c>
      <c r="F11021" t="b">
        <v>0</v>
      </c>
      <c r="G11021" t="s">
        <v>27</v>
      </c>
      <c r="H11021" s="4">
        <v>45808.543043981481</v>
      </c>
      <c r="I11021" t="b">
        <v>0</v>
      </c>
      <c r="J11021" t="b">
        <v>1</v>
      </c>
      <c r="K11021" t="s">
        <v>24</v>
      </c>
      <c r="L11021" t="s">
        <v>22</v>
      </c>
      <c r="M11021">
        <v>138100</v>
      </c>
      <c r="O11021" t="s">
        <v>1172</v>
      </c>
      <c r="P11021" t="s">
        <v>10784</v>
      </c>
    </row>
    <row r="11022" spans="1:16" x14ac:dyDescent="0.25">
      <c r="A11022" t="s">
        <v>1</v>
      </c>
      <c r="B11022" t="s">
        <v>14412</v>
      </c>
      <c r="C11022" t="s">
        <v>24</v>
      </c>
      <c r="D11022" t="s">
        <v>3972</v>
      </c>
      <c r="E11022" t="s">
        <v>20</v>
      </c>
      <c r="F11022" t="b">
        <v>0</v>
      </c>
      <c r="G11022" t="s">
        <v>27</v>
      </c>
      <c r="H11022" s="4">
        <v>45808.543252314812</v>
      </c>
      <c r="I11022" t="b">
        <v>0</v>
      </c>
      <c r="J11022" t="b">
        <v>1</v>
      </c>
      <c r="K11022" t="s">
        <v>24</v>
      </c>
      <c r="L11022" t="s">
        <v>22</v>
      </c>
      <c r="M11022">
        <v>104377.53125</v>
      </c>
      <c r="O11022" t="s">
        <v>14413</v>
      </c>
      <c r="P11022" t="s">
        <v>14414</v>
      </c>
    </row>
    <row r="11023" spans="1:16" x14ac:dyDescent="0.25">
      <c r="A11023" t="s">
        <v>2</v>
      </c>
      <c r="B11023" t="s">
        <v>14415</v>
      </c>
      <c r="C11023" t="s">
        <v>82</v>
      </c>
      <c r="D11023" t="s">
        <v>3969</v>
      </c>
      <c r="E11023" t="s">
        <v>20</v>
      </c>
      <c r="F11023" t="b">
        <v>0</v>
      </c>
      <c r="G11023" t="s">
        <v>41</v>
      </c>
      <c r="H11023" s="4">
        <v>45808.543391203697</v>
      </c>
      <c r="I11023" t="b">
        <v>0</v>
      </c>
      <c r="J11023" t="b">
        <v>0</v>
      </c>
      <c r="K11023" t="s">
        <v>24</v>
      </c>
      <c r="L11023" t="s">
        <v>22</v>
      </c>
      <c r="M11023">
        <v>125000</v>
      </c>
      <c r="O11023" t="s">
        <v>14416</v>
      </c>
      <c r="P11023" t="s">
        <v>14417</v>
      </c>
    </row>
    <row r="11024" spans="1:16" x14ac:dyDescent="0.25">
      <c r="A11024" t="s">
        <v>28</v>
      </c>
      <c r="B11024" t="s">
        <v>14418</v>
      </c>
      <c r="C11024" t="s">
        <v>39</v>
      </c>
      <c r="D11024" t="s">
        <v>3972</v>
      </c>
      <c r="E11024" t="s">
        <v>20</v>
      </c>
      <c r="F11024" t="b">
        <v>1</v>
      </c>
      <c r="G11024" t="s">
        <v>41</v>
      </c>
      <c r="H11024" s="4">
        <v>45808.543541666673</v>
      </c>
      <c r="I11024" t="b">
        <v>0</v>
      </c>
      <c r="J11024" t="b">
        <v>0</v>
      </c>
      <c r="K11024" t="s">
        <v>24</v>
      </c>
      <c r="L11024" t="s">
        <v>22</v>
      </c>
      <c r="M11024">
        <v>195000</v>
      </c>
      <c r="O11024" t="s">
        <v>123</v>
      </c>
    </row>
    <row r="11025" spans="1:16" x14ac:dyDescent="0.25">
      <c r="A11025" t="s">
        <v>0</v>
      </c>
      <c r="B11025" t="s">
        <v>14419</v>
      </c>
      <c r="C11025" t="s">
        <v>14420</v>
      </c>
      <c r="D11025" t="s">
        <v>3956</v>
      </c>
      <c r="E11025" t="s">
        <v>20</v>
      </c>
      <c r="F11025" t="b">
        <v>0</v>
      </c>
      <c r="G11025" t="s">
        <v>30</v>
      </c>
      <c r="H11025" s="4">
        <v>45808.584039351852</v>
      </c>
      <c r="I11025" t="b">
        <v>0</v>
      </c>
      <c r="J11025" t="b">
        <v>0</v>
      </c>
      <c r="K11025" t="s">
        <v>24</v>
      </c>
      <c r="L11025" t="s">
        <v>36</v>
      </c>
      <c r="N11025">
        <v>22.20999908447266</v>
      </c>
      <c r="O11025" t="s">
        <v>14421</v>
      </c>
    </row>
    <row r="11026" spans="1:16" x14ac:dyDescent="0.25">
      <c r="A11026" t="s">
        <v>2</v>
      </c>
      <c r="B11026" t="s">
        <v>14422</v>
      </c>
      <c r="C11026" t="s">
        <v>1679</v>
      </c>
      <c r="D11026" t="s">
        <v>3956</v>
      </c>
      <c r="E11026" t="s">
        <v>20</v>
      </c>
      <c r="F11026" t="b">
        <v>0</v>
      </c>
      <c r="G11026" t="s">
        <v>27</v>
      </c>
      <c r="H11026" s="4">
        <v>45808.584780092591</v>
      </c>
      <c r="I11026" t="b">
        <v>0</v>
      </c>
      <c r="J11026" t="b">
        <v>0</v>
      </c>
      <c r="K11026" t="s">
        <v>24</v>
      </c>
      <c r="L11026" t="s">
        <v>36</v>
      </c>
      <c r="N11026">
        <v>45.654998779296882</v>
      </c>
      <c r="O11026" t="s">
        <v>8537</v>
      </c>
      <c r="P11026" t="s">
        <v>14423</v>
      </c>
    </row>
    <row r="11027" spans="1:16" x14ac:dyDescent="0.25">
      <c r="A11027" t="s">
        <v>2</v>
      </c>
      <c r="B11027" t="s">
        <v>4786</v>
      </c>
      <c r="C11027" t="s">
        <v>47</v>
      </c>
      <c r="D11027" t="s">
        <v>3972</v>
      </c>
      <c r="E11027" t="s">
        <v>20</v>
      </c>
      <c r="F11027" t="b">
        <v>0</v>
      </c>
      <c r="G11027" t="s">
        <v>27</v>
      </c>
      <c r="H11027" s="4">
        <v>45808.58488425926</v>
      </c>
      <c r="I11027" t="b">
        <v>0</v>
      </c>
      <c r="J11027" t="b">
        <v>1</v>
      </c>
      <c r="K11027" t="s">
        <v>24</v>
      </c>
      <c r="L11027" t="s">
        <v>22</v>
      </c>
      <c r="M11027">
        <v>162500</v>
      </c>
      <c r="O11027" t="s">
        <v>1172</v>
      </c>
      <c r="P11027" t="s">
        <v>1377</v>
      </c>
    </row>
    <row r="11028" spans="1:16" x14ac:dyDescent="0.25">
      <c r="A11028" t="s">
        <v>1</v>
      </c>
      <c r="B11028" t="s">
        <v>14322</v>
      </c>
      <c r="C11028" t="s">
        <v>82</v>
      </c>
      <c r="D11028" t="s">
        <v>7209</v>
      </c>
      <c r="E11028" t="s">
        <v>20</v>
      </c>
      <c r="F11028" t="b">
        <v>0</v>
      </c>
      <c r="G11028" t="s">
        <v>27</v>
      </c>
      <c r="H11028" s="4">
        <v>45808.625891203701</v>
      </c>
      <c r="I11028" t="b">
        <v>0</v>
      </c>
      <c r="J11028" t="b">
        <v>0</v>
      </c>
      <c r="K11028" t="s">
        <v>24</v>
      </c>
      <c r="L11028" t="s">
        <v>22</v>
      </c>
      <c r="M11028">
        <v>125000</v>
      </c>
      <c r="O11028" t="s">
        <v>3628</v>
      </c>
      <c r="P11028" t="s">
        <v>14323</v>
      </c>
    </row>
    <row r="11029" spans="1:16" x14ac:dyDescent="0.25">
      <c r="A11029" t="s">
        <v>0</v>
      </c>
      <c r="B11029" t="s">
        <v>14424</v>
      </c>
      <c r="C11029" t="s">
        <v>33</v>
      </c>
      <c r="D11029" t="s">
        <v>4034</v>
      </c>
      <c r="E11029" t="s">
        <v>20</v>
      </c>
      <c r="F11029" t="b">
        <v>0</v>
      </c>
      <c r="G11029" t="s">
        <v>23</v>
      </c>
      <c r="H11029" s="4">
        <v>45808.643472222233</v>
      </c>
      <c r="I11029" t="b">
        <v>0</v>
      </c>
      <c r="J11029" t="b">
        <v>0</v>
      </c>
      <c r="K11029" t="s">
        <v>24</v>
      </c>
      <c r="L11029" t="s">
        <v>22</v>
      </c>
      <c r="M11029">
        <v>139920</v>
      </c>
      <c r="O11029" t="s">
        <v>627</v>
      </c>
      <c r="P11029" t="s">
        <v>14425</v>
      </c>
    </row>
    <row r="11030" spans="1:16" x14ac:dyDescent="0.25">
      <c r="A11030" t="s">
        <v>2</v>
      </c>
      <c r="B11030" t="s">
        <v>129</v>
      </c>
      <c r="C11030" t="s">
        <v>11560</v>
      </c>
      <c r="D11030" t="s">
        <v>3972</v>
      </c>
      <c r="E11030" t="s">
        <v>20</v>
      </c>
      <c r="F11030" t="b">
        <v>0</v>
      </c>
      <c r="G11030" t="s">
        <v>27</v>
      </c>
      <c r="H11030" s="4">
        <v>45808.668009259258</v>
      </c>
      <c r="I11030" t="b">
        <v>0</v>
      </c>
      <c r="J11030" t="b">
        <v>1</v>
      </c>
      <c r="K11030" t="s">
        <v>24</v>
      </c>
      <c r="L11030" t="s">
        <v>36</v>
      </c>
      <c r="N11030">
        <v>67</v>
      </c>
      <c r="O11030" t="s">
        <v>4343</v>
      </c>
      <c r="P11030" t="s">
        <v>14036</v>
      </c>
    </row>
    <row r="11031" spans="1:16" x14ac:dyDescent="0.25">
      <c r="A11031" t="s">
        <v>2</v>
      </c>
      <c r="B11031" t="s">
        <v>269</v>
      </c>
      <c r="C11031" t="s">
        <v>606</v>
      </c>
      <c r="D11031" t="s">
        <v>4102</v>
      </c>
      <c r="E11031" t="s">
        <v>20</v>
      </c>
      <c r="F11031" t="b">
        <v>0</v>
      </c>
      <c r="G11031" t="s">
        <v>35</v>
      </c>
      <c r="H11031" s="4">
        <v>45808.668668981481</v>
      </c>
      <c r="I11031" t="b">
        <v>0</v>
      </c>
      <c r="J11031" t="b">
        <v>1</v>
      </c>
      <c r="K11031" t="s">
        <v>24</v>
      </c>
      <c r="L11031" t="s">
        <v>22</v>
      </c>
      <c r="M11031">
        <v>120000</v>
      </c>
      <c r="O11031" t="s">
        <v>14426</v>
      </c>
      <c r="P11031" t="s">
        <v>14427</v>
      </c>
    </row>
    <row r="11032" spans="1:16" x14ac:dyDescent="0.25">
      <c r="A11032" t="s">
        <v>2</v>
      </c>
      <c r="B11032" t="s">
        <v>7891</v>
      </c>
      <c r="C11032" t="s">
        <v>7892</v>
      </c>
      <c r="D11032" t="s">
        <v>3972</v>
      </c>
      <c r="E11032" t="s">
        <v>20</v>
      </c>
      <c r="F11032" t="b">
        <v>0</v>
      </c>
      <c r="G11032" t="s">
        <v>23</v>
      </c>
      <c r="H11032" s="4">
        <v>45808.726863425924</v>
      </c>
      <c r="I11032" t="b">
        <v>0</v>
      </c>
      <c r="J11032" t="b">
        <v>1</v>
      </c>
      <c r="K11032" t="s">
        <v>24</v>
      </c>
      <c r="L11032" t="s">
        <v>22</v>
      </c>
      <c r="M11032">
        <v>127500</v>
      </c>
      <c r="O11032" t="s">
        <v>6336</v>
      </c>
      <c r="P11032" t="s">
        <v>7893</v>
      </c>
    </row>
    <row r="11033" spans="1:16" x14ac:dyDescent="0.25">
      <c r="A11033" t="s">
        <v>89</v>
      </c>
      <c r="B11033" t="s">
        <v>14428</v>
      </c>
      <c r="C11033" t="s">
        <v>693</v>
      </c>
      <c r="D11033" t="s">
        <v>3972</v>
      </c>
      <c r="E11033" t="s">
        <v>20</v>
      </c>
      <c r="F11033" t="b">
        <v>0</v>
      </c>
      <c r="G11033" t="s">
        <v>41</v>
      </c>
      <c r="H11033" s="4">
        <v>45808.751875000002</v>
      </c>
      <c r="I11033" t="b">
        <v>0</v>
      </c>
      <c r="J11033" t="b">
        <v>1</v>
      </c>
      <c r="K11033" t="s">
        <v>24</v>
      </c>
      <c r="L11033" t="s">
        <v>22</v>
      </c>
      <c r="M11033">
        <v>196612.5</v>
      </c>
      <c r="O11033" t="s">
        <v>1362</v>
      </c>
      <c r="P11033" t="s">
        <v>14429</v>
      </c>
    </row>
    <row r="11034" spans="1:16" x14ac:dyDescent="0.25">
      <c r="A11034" t="s">
        <v>1</v>
      </c>
      <c r="B11034" t="s">
        <v>14430</v>
      </c>
      <c r="C11034" t="s">
        <v>278</v>
      </c>
      <c r="D11034" t="s">
        <v>3956</v>
      </c>
      <c r="E11034" t="s">
        <v>20</v>
      </c>
      <c r="F11034" t="b">
        <v>0</v>
      </c>
      <c r="G11034" t="s">
        <v>23</v>
      </c>
      <c r="H11034" s="4">
        <v>45808.810057870367</v>
      </c>
      <c r="I11034" t="b">
        <v>0</v>
      </c>
      <c r="J11034" t="b">
        <v>1</v>
      </c>
      <c r="K11034" t="s">
        <v>24</v>
      </c>
      <c r="L11034" t="s">
        <v>36</v>
      </c>
      <c r="N11034">
        <v>30.92499923706055</v>
      </c>
      <c r="O11034" t="s">
        <v>2513</v>
      </c>
      <c r="P11034" t="s">
        <v>2747</v>
      </c>
    </row>
    <row r="11035" spans="1:16" x14ac:dyDescent="0.25">
      <c r="A11035" t="s">
        <v>25</v>
      </c>
      <c r="B11035" t="s">
        <v>14431</v>
      </c>
      <c r="C11035" t="s">
        <v>213</v>
      </c>
      <c r="D11035" t="s">
        <v>3956</v>
      </c>
      <c r="E11035" t="s">
        <v>20</v>
      </c>
      <c r="F11035" t="b">
        <v>0</v>
      </c>
      <c r="G11035" t="s">
        <v>41</v>
      </c>
      <c r="H11035" s="4">
        <v>45808.833668981482</v>
      </c>
      <c r="I11035" t="b">
        <v>0</v>
      </c>
      <c r="J11035" t="b">
        <v>0</v>
      </c>
      <c r="K11035" t="s">
        <v>24</v>
      </c>
      <c r="L11035" t="s">
        <v>36</v>
      </c>
      <c r="N11035">
        <v>24.969999313354489</v>
      </c>
      <c r="O11035" t="s">
        <v>2195</v>
      </c>
      <c r="P11035" t="s">
        <v>14432</v>
      </c>
    </row>
    <row r="11036" spans="1:16" x14ac:dyDescent="0.25">
      <c r="A11036" t="s">
        <v>1</v>
      </c>
      <c r="B11036" t="s">
        <v>8560</v>
      </c>
      <c r="C11036" t="s">
        <v>829</v>
      </c>
      <c r="D11036" t="s">
        <v>3956</v>
      </c>
      <c r="E11036" t="s">
        <v>20</v>
      </c>
      <c r="F11036" t="b">
        <v>0</v>
      </c>
      <c r="G11036" t="s">
        <v>27</v>
      </c>
      <c r="H11036" s="4">
        <v>45808.83425925926</v>
      </c>
      <c r="I11036" t="b">
        <v>0</v>
      </c>
      <c r="J11036" t="b">
        <v>1</v>
      </c>
      <c r="K11036" t="s">
        <v>24</v>
      </c>
      <c r="L11036" t="s">
        <v>36</v>
      </c>
      <c r="N11036">
        <v>51.239997863769531</v>
      </c>
      <c r="O11036" t="s">
        <v>377</v>
      </c>
      <c r="P11036" t="s">
        <v>4053</v>
      </c>
    </row>
    <row r="11037" spans="1:16" x14ac:dyDescent="0.25">
      <c r="A11037" t="s">
        <v>1</v>
      </c>
      <c r="B11037" t="s">
        <v>2515</v>
      </c>
      <c r="C11037" t="s">
        <v>1240</v>
      </c>
      <c r="D11037" t="s">
        <v>3956</v>
      </c>
      <c r="E11037" t="s">
        <v>20</v>
      </c>
      <c r="F11037" t="b">
        <v>0</v>
      </c>
      <c r="G11037" t="s">
        <v>27</v>
      </c>
      <c r="H11037" s="4">
        <v>45808.834305555552</v>
      </c>
      <c r="I11037" t="b">
        <v>0</v>
      </c>
      <c r="J11037" t="b">
        <v>1</v>
      </c>
      <c r="K11037" t="s">
        <v>24</v>
      </c>
      <c r="L11037" t="s">
        <v>36</v>
      </c>
      <c r="N11037">
        <v>41.505001068115227</v>
      </c>
      <c r="O11037" t="s">
        <v>14433</v>
      </c>
      <c r="P11037" t="s">
        <v>14434</v>
      </c>
    </row>
    <row r="11038" spans="1:16" x14ac:dyDescent="0.25">
      <c r="A11038" t="s">
        <v>1</v>
      </c>
      <c r="B11038" t="s">
        <v>14435</v>
      </c>
      <c r="C11038" t="s">
        <v>151</v>
      </c>
      <c r="D11038" t="s">
        <v>3956</v>
      </c>
      <c r="E11038" t="s">
        <v>20</v>
      </c>
      <c r="F11038" t="b">
        <v>0</v>
      </c>
      <c r="G11038" t="s">
        <v>30</v>
      </c>
      <c r="H11038" s="4">
        <v>45808.834537037037</v>
      </c>
      <c r="I11038" t="b">
        <v>0</v>
      </c>
      <c r="J11038" t="b">
        <v>0</v>
      </c>
      <c r="K11038" t="s">
        <v>24</v>
      </c>
      <c r="L11038" t="s">
        <v>36</v>
      </c>
      <c r="N11038">
        <v>25.2400016784668</v>
      </c>
      <c r="O11038" t="s">
        <v>7848</v>
      </c>
      <c r="P11038" t="s">
        <v>700</v>
      </c>
    </row>
    <row r="11039" spans="1:16" x14ac:dyDescent="0.25">
      <c r="A11039" t="s">
        <v>2</v>
      </c>
      <c r="B11039" t="s">
        <v>14436</v>
      </c>
      <c r="C11039" t="s">
        <v>8981</v>
      </c>
      <c r="D11039" t="s">
        <v>3956</v>
      </c>
      <c r="E11039" t="s">
        <v>20</v>
      </c>
      <c r="F11039" t="b">
        <v>0</v>
      </c>
      <c r="G11039" t="s">
        <v>27</v>
      </c>
      <c r="H11039" s="4">
        <v>45808.83488425926</v>
      </c>
      <c r="I11039" t="b">
        <v>0</v>
      </c>
      <c r="J11039" t="b">
        <v>1</v>
      </c>
      <c r="K11039" t="s">
        <v>24</v>
      </c>
      <c r="L11039" t="s">
        <v>36</v>
      </c>
      <c r="N11039">
        <v>56.145000457763672</v>
      </c>
      <c r="O11039" t="s">
        <v>2768</v>
      </c>
      <c r="P11039" t="s">
        <v>5568</v>
      </c>
    </row>
    <row r="11040" spans="1:16" x14ac:dyDescent="0.25">
      <c r="A11040" t="s">
        <v>2</v>
      </c>
      <c r="B11040" t="s">
        <v>7405</v>
      </c>
      <c r="C11040" t="s">
        <v>780</v>
      </c>
      <c r="D11040" t="s">
        <v>3972</v>
      </c>
      <c r="E11040" t="s">
        <v>20</v>
      </c>
      <c r="F11040" t="b">
        <v>0</v>
      </c>
      <c r="G11040" t="s">
        <v>27</v>
      </c>
      <c r="H11040" s="4">
        <v>45809.000173611108</v>
      </c>
      <c r="I11040" t="b">
        <v>0</v>
      </c>
      <c r="J11040" t="b">
        <v>0</v>
      </c>
      <c r="K11040" t="s">
        <v>24</v>
      </c>
      <c r="L11040" t="s">
        <v>22</v>
      </c>
      <c r="M11040">
        <v>82850</v>
      </c>
      <c r="O11040" t="s">
        <v>5481</v>
      </c>
      <c r="P11040" t="s">
        <v>3772</v>
      </c>
    </row>
    <row r="11041" spans="1:16" x14ac:dyDescent="0.25">
      <c r="A11041" t="s">
        <v>25</v>
      </c>
      <c r="B11041" t="s">
        <v>14437</v>
      </c>
      <c r="C11041" t="s">
        <v>39</v>
      </c>
      <c r="D11041" t="s">
        <v>4099</v>
      </c>
      <c r="E11041" t="s">
        <v>20</v>
      </c>
      <c r="F11041" t="b">
        <v>1</v>
      </c>
      <c r="G11041" t="s">
        <v>27</v>
      </c>
      <c r="H11041" s="4">
        <v>45809.000925925917</v>
      </c>
      <c r="I11041" t="b">
        <v>1</v>
      </c>
      <c r="J11041" t="b">
        <v>1</v>
      </c>
      <c r="K11041" t="s">
        <v>24</v>
      </c>
      <c r="L11041" t="s">
        <v>22</v>
      </c>
      <c r="M11041">
        <v>122500</v>
      </c>
      <c r="O11041" t="s">
        <v>1516</v>
      </c>
      <c r="P11041" t="s">
        <v>14438</v>
      </c>
    </row>
    <row r="11042" spans="1:16" x14ac:dyDescent="0.25">
      <c r="A11042" t="s">
        <v>2</v>
      </c>
      <c r="B11042" t="s">
        <v>14439</v>
      </c>
      <c r="C11042" t="s">
        <v>14440</v>
      </c>
      <c r="D11042" t="s">
        <v>4013</v>
      </c>
      <c r="E11042" t="s">
        <v>20</v>
      </c>
      <c r="F11042" t="b">
        <v>0</v>
      </c>
      <c r="G11042" t="s">
        <v>27</v>
      </c>
      <c r="H11042" s="4">
        <v>45809.001423611109</v>
      </c>
      <c r="I11042" t="b">
        <v>0</v>
      </c>
      <c r="J11042" t="b">
        <v>1</v>
      </c>
      <c r="K11042" t="s">
        <v>24</v>
      </c>
      <c r="L11042" t="s">
        <v>22</v>
      </c>
      <c r="M11042">
        <v>132500</v>
      </c>
      <c r="O11042" t="s">
        <v>1360</v>
      </c>
      <c r="P11042" t="s">
        <v>14441</v>
      </c>
    </row>
    <row r="11043" spans="1:16" x14ac:dyDescent="0.25">
      <c r="A11043" t="s">
        <v>1</v>
      </c>
      <c r="B11043" t="s">
        <v>264</v>
      </c>
      <c r="C11043" t="s">
        <v>615</v>
      </c>
      <c r="D11043" t="s">
        <v>4013</v>
      </c>
      <c r="E11043" t="s">
        <v>20</v>
      </c>
      <c r="F11043" t="b">
        <v>0</v>
      </c>
      <c r="G11043" t="s">
        <v>27</v>
      </c>
      <c r="H11043" s="4">
        <v>45809.001446759263</v>
      </c>
      <c r="I11043" t="b">
        <v>1</v>
      </c>
      <c r="J11043" t="b">
        <v>1</v>
      </c>
      <c r="K11043" t="s">
        <v>24</v>
      </c>
      <c r="L11043" t="s">
        <v>22</v>
      </c>
      <c r="M11043">
        <v>144000</v>
      </c>
      <c r="O11043" t="s">
        <v>14442</v>
      </c>
      <c r="P11043" t="s">
        <v>14443</v>
      </c>
    </row>
    <row r="11044" spans="1:16" x14ac:dyDescent="0.25">
      <c r="A11044" t="s">
        <v>2</v>
      </c>
      <c r="B11044" t="s">
        <v>14407</v>
      </c>
      <c r="C11044" t="s">
        <v>1230</v>
      </c>
      <c r="D11044" t="s">
        <v>3972</v>
      </c>
      <c r="E11044" t="s">
        <v>631</v>
      </c>
      <c r="F11044" t="b">
        <v>0</v>
      </c>
      <c r="G11044" t="s">
        <v>27</v>
      </c>
      <c r="H11044" s="4">
        <v>45809.001585648148</v>
      </c>
      <c r="I11044" t="b">
        <v>0</v>
      </c>
      <c r="J11044" t="b">
        <v>1</v>
      </c>
      <c r="K11044" t="s">
        <v>24</v>
      </c>
      <c r="L11044" t="s">
        <v>36</v>
      </c>
      <c r="N11044">
        <v>39.5</v>
      </c>
      <c r="O11044" t="s">
        <v>5481</v>
      </c>
      <c r="P11044" t="s">
        <v>14408</v>
      </c>
    </row>
    <row r="11045" spans="1:16" x14ac:dyDescent="0.25">
      <c r="A11045" t="s">
        <v>2</v>
      </c>
      <c r="B11045" t="s">
        <v>1701</v>
      </c>
      <c r="C11045" t="s">
        <v>71</v>
      </c>
      <c r="D11045" t="s">
        <v>3972</v>
      </c>
      <c r="F11045" t="b">
        <v>0</v>
      </c>
      <c r="G11045" t="s">
        <v>27</v>
      </c>
      <c r="H11045" s="4">
        <v>45809.001585648148</v>
      </c>
      <c r="I11045" t="b">
        <v>1</v>
      </c>
      <c r="J11045" t="b">
        <v>1</v>
      </c>
      <c r="K11045" t="s">
        <v>24</v>
      </c>
      <c r="L11045" t="s">
        <v>36</v>
      </c>
      <c r="N11045">
        <v>57.5</v>
      </c>
      <c r="O11045" t="s">
        <v>5481</v>
      </c>
      <c r="P11045" t="s">
        <v>14444</v>
      </c>
    </row>
    <row r="11046" spans="1:16" x14ac:dyDescent="0.25">
      <c r="A11046" t="s">
        <v>0</v>
      </c>
      <c r="B11046" t="s">
        <v>14445</v>
      </c>
      <c r="C11046" t="s">
        <v>118</v>
      </c>
      <c r="D11046" t="s">
        <v>2208</v>
      </c>
      <c r="E11046" t="s">
        <v>20</v>
      </c>
      <c r="F11046" t="b">
        <v>0</v>
      </c>
      <c r="G11046" t="s">
        <v>27</v>
      </c>
      <c r="H11046" s="4">
        <v>45809.041817129633</v>
      </c>
      <c r="I11046" t="b">
        <v>0</v>
      </c>
      <c r="J11046" t="b">
        <v>1</v>
      </c>
      <c r="K11046" t="s">
        <v>24</v>
      </c>
      <c r="L11046" t="s">
        <v>22</v>
      </c>
      <c r="M11046">
        <v>43888</v>
      </c>
      <c r="O11046" t="s">
        <v>254</v>
      </c>
      <c r="P11046" t="s">
        <v>3158</v>
      </c>
    </row>
    <row r="11047" spans="1:16" x14ac:dyDescent="0.25">
      <c r="A11047" t="s">
        <v>25</v>
      </c>
      <c r="B11047" t="s">
        <v>14446</v>
      </c>
      <c r="C11047" t="s">
        <v>192</v>
      </c>
      <c r="D11047" t="s">
        <v>3956</v>
      </c>
      <c r="E11047" t="s">
        <v>20</v>
      </c>
      <c r="F11047" t="b">
        <v>0</v>
      </c>
      <c r="G11047" t="s">
        <v>23</v>
      </c>
      <c r="H11047" s="4">
        <v>45809.059895833343</v>
      </c>
      <c r="I11047" t="b">
        <v>0</v>
      </c>
      <c r="J11047" t="b">
        <v>0</v>
      </c>
      <c r="K11047" t="s">
        <v>24</v>
      </c>
      <c r="L11047" t="s">
        <v>36</v>
      </c>
      <c r="N11047">
        <v>22.694999694824219</v>
      </c>
      <c r="O11047" t="s">
        <v>880</v>
      </c>
      <c r="P11047" t="s">
        <v>3382</v>
      </c>
    </row>
    <row r="11048" spans="1:16" x14ac:dyDescent="0.25">
      <c r="A11048" t="s">
        <v>0</v>
      </c>
      <c r="B11048" t="s">
        <v>14447</v>
      </c>
      <c r="C11048" t="s">
        <v>787</v>
      </c>
      <c r="D11048" t="s">
        <v>3828</v>
      </c>
      <c r="E11048" t="s">
        <v>78</v>
      </c>
      <c r="F11048" t="b">
        <v>0</v>
      </c>
      <c r="G11048" t="s">
        <v>41</v>
      </c>
      <c r="H11048" s="4">
        <v>45809.250335648147</v>
      </c>
      <c r="I11048" t="b">
        <v>0</v>
      </c>
      <c r="J11048" t="b">
        <v>1</v>
      </c>
      <c r="K11048" t="s">
        <v>24</v>
      </c>
      <c r="L11048" t="s">
        <v>36</v>
      </c>
      <c r="N11048">
        <v>30</v>
      </c>
      <c r="O11048" t="s">
        <v>14448</v>
      </c>
      <c r="P11048" t="s">
        <v>2132</v>
      </c>
    </row>
    <row r="11049" spans="1:16" x14ac:dyDescent="0.25">
      <c r="A11049" t="s">
        <v>0</v>
      </c>
      <c r="B11049" t="s">
        <v>13995</v>
      </c>
      <c r="C11049" t="s">
        <v>376</v>
      </c>
      <c r="D11049" t="s">
        <v>3972</v>
      </c>
      <c r="E11049" t="s">
        <v>20</v>
      </c>
      <c r="F11049" t="b">
        <v>0</v>
      </c>
      <c r="G11049" t="s">
        <v>52</v>
      </c>
      <c r="H11049" s="4">
        <v>45809.250717592593</v>
      </c>
      <c r="I11049" t="b">
        <v>1</v>
      </c>
      <c r="J11049" t="b">
        <v>1</v>
      </c>
      <c r="K11049" t="s">
        <v>24</v>
      </c>
      <c r="L11049" t="s">
        <v>22</v>
      </c>
      <c r="M11049">
        <v>45870.0546875</v>
      </c>
      <c r="O11049" t="s">
        <v>5481</v>
      </c>
      <c r="P11049" t="s">
        <v>3201</v>
      </c>
    </row>
    <row r="11050" spans="1:16" x14ac:dyDescent="0.25">
      <c r="A11050" t="s">
        <v>0</v>
      </c>
      <c r="B11050" t="s">
        <v>14449</v>
      </c>
      <c r="C11050" t="s">
        <v>579</v>
      </c>
      <c r="D11050" t="s">
        <v>4356</v>
      </c>
      <c r="E11050" t="s">
        <v>20</v>
      </c>
      <c r="F11050" t="b">
        <v>0</v>
      </c>
      <c r="G11050" t="s">
        <v>52</v>
      </c>
      <c r="H11050" s="4">
        <v>45809.250752314823</v>
      </c>
      <c r="I11050" t="b">
        <v>1</v>
      </c>
      <c r="J11050" t="b">
        <v>0</v>
      </c>
      <c r="K11050" t="s">
        <v>24</v>
      </c>
      <c r="L11050" t="s">
        <v>22</v>
      </c>
      <c r="M11050">
        <v>43000</v>
      </c>
      <c r="O11050" t="s">
        <v>3653</v>
      </c>
      <c r="P11050" t="s">
        <v>3534</v>
      </c>
    </row>
    <row r="11051" spans="1:16" x14ac:dyDescent="0.25">
      <c r="A11051" t="s">
        <v>1</v>
      </c>
      <c r="B11051" t="s">
        <v>1</v>
      </c>
      <c r="C11051" t="s">
        <v>2081</v>
      </c>
      <c r="D11051" t="s">
        <v>3828</v>
      </c>
      <c r="E11051" t="s">
        <v>20</v>
      </c>
      <c r="F11051" t="b">
        <v>0</v>
      </c>
      <c r="G11051" t="s">
        <v>30</v>
      </c>
      <c r="H11051" s="4">
        <v>45809.251168981478</v>
      </c>
      <c r="I11051" t="b">
        <v>0</v>
      </c>
      <c r="J11051" t="b">
        <v>1</v>
      </c>
      <c r="K11051" t="s">
        <v>24</v>
      </c>
      <c r="L11051" t="s">
        <v>22</v>
      </c>
      <c r="M11051">
        <v>137500</v>
      </c>
      <c r="O11051" t="s">
        <v>8892</v>
      </c>
      <c r="P11051" t="s">
        <v>8893</v>
      </c>
    </row>
    <row r="11052" spans="1:16" x14ac:dyDescent="0.25">
      <c r="A11052" t="s">
        <v>2</v>
      </c>
      <c r="B11052" t="s">
        <v>14450</v>
      </c>
      <c r="C11052" t="s">
        <v>489</v>
      </c>
      <c r="D11052" t="s">
        <v>3969</v>
      </c>
      <c r="E11052" t="s">
        <v>20</v>
      </c>
      <c r="F11052" t="b">
        <v>0</v>
      </c>
      <c r="G11052" t="s">
        <v>27</v>
      </c>
      <c r="H11052" s="4">
        <v>45809.252002314817</v>
      </c>
      <c r="I11052" t="b">
        <v>0</v>
      </c>
      <c r="J11052" t="b">
        <v>1</v>
      </c>
      <c r="K11052" t="s">
        <v>24</v>
      </c>
      <c r="L11052" t="s">
        <v>22</v>
      </c>
      <c r="M11052">
        <v>213500</v>
      </c>
      <c r="O11052" t="s">
        <v>239</v>
      </c>
      <c r="P11052" t="s">
        <v>14451</v>
      </c>
    </row>
    <row r="11053" spans="1:16" x14ac:dyDescent="0.25">
      <c r="A11053" t="s">
        <v>0</v>
      </c>
      <c r="B11053" t="s">
        <v>14387</v>
      </c>
      <c r="C11053" t="s">
        <v>1247</v>
      </c>
      <c r="D11053" t="s">
        <v>3969</v>
      </c>
      <c r="E11053" t="s">
        <v>34</v>
      </c>
      <c r="F11053" t="b">
        <v>0</v>
      </c>
      <c r="G11053" t="s">
        <v>1247</v>
      </c>
      <c r="H11053" s="4">
        <v>45809.263472222221</v>
      </c>
      <c r="I11053" t="b">
        <v>0</v>
      </c>
      <c r="J11053" t="b">
        <v>0</v>
      </c>
      <c r="K11053" t="s">
        <v>1247</v>
      </c>
      <c r="L11053" t="s">
        <v>36</v>
      </c>
      <c r="N11053">
        <v>17.20000076293945</v>
      </c>
      <c r="O11053" t="s">
        <v>3468</v>
      </c>
      <c r="P11053" t="s">
        <v>126</v>
      </c>
    </row>
    <row r="11054" spans="1:16" x14ac:dyDescent="0.25">
      <c r="A11054" t="s">
        <v>0</v>
      </c>
      <c r="B11054" t="s">
        <v>14452</v>
      </c>
      <c r="C11054" t="s">
        <v>306</v>
      </c>
      <c r="D11054" t="s">
        <v>3956</v>
      </c>
      <c r="E11054" t="s">
        <v>34</v>
      </c>
      <c r="F11054" t="b">
        <v>0</v>
      </c>
      <c r="G11054" t="s">
        <v>27</v>
      </c>
      <c r="H11054" s="4">
        <v>45809.291898148149</v>
      </c>
      <c r="I11054" t="b">
        <v>0</v>
      </c>
      <c r="J11054" t="b">
        <v>1</v>
      </c>
      <c r="K11054" t="s">
        <v>24</v>
      </c>
      <c r="L11054" t="s">
        <v>36</v>
      </c>
      <c r="N11054">
        <v>41.505001068115227</v>
      </c>
      <c r="O11054" t="s">
        <v>2225</v>
      </c>
      <c r="P11054" t="s">
        <v>14453</v>
      </c>
    </row>
    <row r="11055" spans="1:16" x14ac:dyDescent="0.25">
      <c r="A11055" t="s">
        <v>19</v>
      </c>
      <c r="B11055" t="s">
        <v>1406</v>
      </c>
      <c r="C11055" t="s">
        <v>1985</v>
      </c>
      <c r="D11055" t="s">
        <v>3956</v>
      </c>
      <c r="E11055" t="s">
        <v>34</v>
      </c>
      <c r="F11055" t="b">
        <v>0</v>
      </c>
      <c r="G11055" t="s">
        <v>27</v>
      </c>
      <c r="H11055" s="4">
        <v>45809.292673611111</v>
      </c>
      <c r="I11055" t="b">
        <v>0</v>
      </c>
      <c r="J11055" t="b">
        <v>0</v>
      </c>
      <c r="K11055" t="s">
        <v>24</v>
      </c>
      <c r="L11055" t="s">
        <v>36</v>
      </c>
      <c r="N11055">
        <v>33.709999084472663</v>
      </c>
      <c r="O11055" t="s">
        <v>3100</v>
      </c>
      <c r="P11055" t="s">
        <v>3965</v>
      </c>
    </row>
    <row r="11056" spans="1:16" x14ac:dyDescent="0.25">
      <c r="A11056" t="s">
        <v>0</v>
      </c>
      <c r="B11056" t="s">
        <v>250</v>
      </c>
      <c r="C11056" t="s">
        <v>14454</v>
      </c>
      <c r="D11056" t="s">
        <v>3956</v>
      </c>
      <c r="E11056" t="s">
        <v>20</v>
      </c>
      <c r="F11056" t="b">
        <v>0</v>
      </c>
      <c r="G11056" t="s">
        <v>27</v>
      </c>
      <c r="H11056" s="4">
        <v>45809.333611111113</v>
      </c>
      <c r="I11056" t="b">
        <v>1</v>
      </c>
      <c r="J11056" t="b">
        <v>0</v>
      </c>
      <c r="K11056" t="s">
        <v>24</v>
      </c>
      <c r="L11056" t="s">
        <v>36</v>
      </c>
      <c r="N11056">
        <v>27.29000091552734</v>
      </c>
      <c r="O11056" t="s">
        <v>13952</v>
      </c>
    </row>
    <row r="11057" spans="1:16" x14ac:dyDescent="0.25">
      <c r="A11057" t="s">
        <v>40</v>
      </c>
      <c r="B11057" t="s">
        <v>3248</v>
      </c>
      <c r="C11057" t="s">
        <v>10965</v>
      </c>
      <c r="D11057" t="s">
        <v>3956</v>
      </c>
      <c r="E11057" t="s">
        <v>20</v>
      </c>
      <c r="F11057" t="b">
        <v>0</v>
      </c>
      <c r="G11057" t="s">
        <v>27</v>
      </c>
      <c r="H11057" s="4">
        <v>45809.335335648153</v>
      </c>
      <c r="I11057" t="b">
        <v>0</v>
      </c>
      <c r="J11057" t="b">
        <v>1</v>
      </c>
      <c r="K11057" t="s">
        <v>24</v>
      </c>
      <c r="L11057" t="s">
        <v>36</v>
      </c>
      <c r="N11057">
        <v>56.475002288818359</v>
      </c>
      <c r="O11057" t="s">
        <v>5029</v>
      </c>
      <c r="P11057" t="s">
        <v>10203</v>
      </c>
    </row>
    <row r="11058" spans="1:16" x14ac:dyDescent="0.25">
      <c r="A11058" t="s">
        <v>2</v>
      </c>
      <c r="B11058" t="s">
        <v>439</v>
      </c>
      <c r="C11058" t="s">
        <v>555</v>
      </c>
      <c r="D11058" t="s">
        <v>3956</v>
      </c>
      <c r="E11058" t="s">
        <v>20</v>
      </c>
      <c r="F11058" t="b">
        <v>0</v>
      </c>
      <c r="G11058" t="s">
        <v>35</v>
      </c>
      <c r="H11058" s="4">
        <v>45809.3359375</v>
      </c>
      <c r="I11058" t="b">
        <v>0</v>
      </c>
      <c r="J11058" t="b">
        <v>0</v>
      </c>
      <c r="K11058" t="s">
        <v>24</v>
      </c>
      <c r="L11058" t="s">
        <v>36</v>
      </c>
      <c r="N11058">
        <v>50.669998168945313</v>
      </c>
      <c r="O11058" t="s">
        <v>2075</v>
      </c>
      <c r="P11058" t="s">
        <v>8583</v>
      </c>
    </row>
    <row r="11059" spans="1:16" x14ac:dyDescent="0.25">
      <c r="A11059" t="s">
        <v>40</v>
      </c>
      <c r="B11059" t="s">
        <v>2487</v>
      </c>
      <c r="C11059" t="s">
        <v>1353</v>
      </c>
      <c r="D11059" t="s">
        <v>3956</v>
      </c>
      <c r="E11059" t="s">
        <v>20</v>
      </c>
      <c r="F11059" t="b">
        <v>0</v>
      </c>
      <c r="G11059" t="s">
        <v>30</v>
      </c>
      <c r="H11059" s="4">
        <v>45809.336087962962</v>
      </c>
      <c r="I11059" t="b">
        <v>0</v>
      </c>
      <c r="J11059" t="b">
        <v>1</v>
      </c>
      <c r="K11059" t="s">
        <v>24</v>
      </c>
      <c r="L11059" t="s">
        <v>36</v>
      </c>
      <c r="N11059">
        <v>54.130001068115227</v>
      </c>
      <c r="O11059" t="s">
        <v>14455</v>
      </c>
      <c r="P11059" t="s">
        <v>14456</v>
      </c>
    </row>
    <row r="11060" spans="1:16" x14ac:dyDescent="0.25">
      <c r="A11060" t="s">
        <v>1</v>
      </c>
      <c r="B11060" t="s">
        <v>3178</v>
      </c>
      <c r="C11060" t="s">
        <v>334</v>
      </c>
      <c r="D11060" t="s">
        <v>3969</v>
      </c>
      <c r="E11060" t="s">
        <v>20</v>
      </c>
      <c r="F11060" t="b">
        <v>0</v>
      </c>
      <c r="G11060" t="s">
        <v>27</v>
      </c>
      <c r="H11060" s="4">
        <v>45809.416921296302</v>
      </c>
      <c r="I11060" t="b">
        <v>0</v>
      </c>
      <c r="J11060" t="b">
        <v>1</v>
      </c>
      <c r="K11060" t="s">
        <v>24</v>
      </c>
      <c r="L11060" t="s">
        <v>22</v>
      </c>
      <c r="M11060">
        <v>164500</v>
      </c>
      <c r="O11060" t="s">
        <v>14457</v>
      </c>
      <c r="P11060" t="s">
        <v>14458</v>
      </c>
    </row>
    <row r="11061" spans="1:16" x14ac:dyDescent="0.25">
      <c r="A11061" t="s">
        <v>0</v>
      </c>
      <c r="B11061" t="s">
        <v>14459</v>
      </c>
      <c r="C11061" t="s">
        <v>82</v>
      </c>
      <c r="D11061" t="s">
        <v>3956</v>
      </c>
      <c r="E11061" t="s">
        <v>34</v>
      </c>
      <c r="F11061" t="b">
        <v>0</v>
      </c>
      <c r="G11061" t="s">
        <v>27</v>
      </c>
      <c r="H11061" s="4">
        <v>45809.458460648151</v>
      </c>
      <c r="I11061" t="b">
        <v>1</v>
      </c>
      <c r="J11061" t="b">
        <v>0</v>
      </c>
      <c r="K11061" t="s">
        <v>24</v>
      </c>
      <c r="L11061" t="s">
        <v>36</v>
      </c>
      <c r="N11061">
        <v>75</v>
      </c>
      <c r="O11061" t="s">
        <v>5530</v>
      </c>
    </row>
    <row r="11062" spans="1:16" x14ac:dyDescent="0.25">
      <c r="A11062" t="s">
        <v>0</v>
      </c>
      <c r="B11062" t="s">
        <v>14460</v>
      </c>
      <c r="C11062" t="s">
        <v>14461</v>
      </c>
      <c r="D11062" t="s">
        <v>3956</v>
      </c>
      <c r="E11062" t="s">
        <v>34</v>
      </c>
      <c r="F11062" t="b">
        <v>0</v>
      </c>
      <c r="G11062" t="s">
        <v>27</v>
      </c>
      <c r="H11062" s="4">
        <v>45809.458611111113</v>
      </c>
      <c r="I11062" t="b">
        <v>1</v>
      </c>
      <c r="J11062" t="b">
        <v>0</v>
      </c>
      <c r="K11062" t="s">
        <v>24</v>
      </c>
      <c r="L11062" t="s">
        <v>36</v>
      </c>
      <c r="N11062">
        <v>23.694999694824219</v>
      </c>
      <c r="O11062" t="s">
        <v>14462</v>
      </c>
      <c r="P11062" t="s">
        <v>883</v>
      </c>
    </row>
    <row r="11063" spans="1:16" x14ac:dyDescent="0.25">
      <c r="A11063" t="s">
        <v>1</v>
      </c>
      <c r="B11063" t="s">
        <v>844</v>
      </c>
      <c r="C11063" t="s">
        <v>559</v>
      </c>
      <c r="D11063" t="s">
        <v>3972</v>
      </c>
      <c r="E11063" t="s">
        <v>20</v>
      </c>
      <c r="F11063" t="b">
        <v>0</v>
      </c>
      <c r="G11063" t="s">
        <v>27</v>
      </c>
      <c r="H11063" s="4">
        <v>45809.500902777778</v>
      </c>
      <c r="I11063" t="b">
        <v>0</v>
      </c>
      <c r="J11063" t="b">
        <v>0</v>
      </c>
      <c r="K11063" t="s">
        <v>24</v>
      </c>
      <c r="L11063" t="s">
        <v>22</v>
      </c>
      <c r="M11063">
        <v>174500</v>
      </c>
      <c r="O11063" t="s">
        <v>5481</v>
      </c>
      <c r="P11063" t="s">
        <v>302</v>
      </c>
    </row>
    <row r="11064" spans="1:16" x14ac:dyDescent="0.25">
      <c r="A11064" t="s">
        <v>2</v>
      </c>
      <c r="B11064" t="s">
        <v>553</v>
      </c>
      <c r="C11064" t="s">
        <v>118</v>
      </c>
      <c r="D11064" t="s">
        <v>3972</v>
      </c>
      <c r="E11064" t="s">
        <v>20</v>
      </c>
      <c r="F11064" t="b">
        <v>0</v>
      </c>
      <c r="G11064" t="s">
        <v>27</v>
      </c>
      <c r="H11064" s="4">
        <v>45809.501863425918</v>
      </c>
      <c r="I11064" t="b">
        <v>0</v>
      </c>
      <c r="J11064" t="b">
        <v>0</v>
      </c>
      <c r="K11064" t="s">
        <v>24</v>
      </c>
      <c r="L11064" t="s">
        <v>22</v>
      </c>
      <c r="M11064">
        <v>207500</v>
      </c>
      <c r="O11064" t="s">
        <v>5481</v>
      </c>
      <c r="P11064" t="s">
        <v>566</v>
      </c>
    </row>
    <row r="11065" spans="1:16" x14ac:dyDescent="0.25">
      <c r="A11065" t="s">
        <v>1</v>
      </c>
      <c r="B11065" t="s">
        <v>2369</v>
      </c>
      <c r="C11065" t="s">
        <v>199</v>
      </c>
      <c r="D11065" t="s">
        <v>3972</v>
      </c>
      <c r="E11065" t="s">
        <v>20</v>
      </c>
      <c r="F11065" t="b">
        <v>0</v>
      </c>
      <c r="G11065" t="s">
        <v>27</v>
      </c>
      <c r="H11065" s="4">
        <v>45809.502106481479</v>
      </c>
      <c r="I11065" t="b">
        <v>0</v>
      </c>
      <c r="J11065" t="b">
        <v>0</v>
      </c>
      <c r="K11065" t="s">
        <v>24</v>
      </c>
      <c r="L11065" t="s">
        <v>22</v>
      </c>
      <c r="M11065">
        <v>207500</v>
      </c>
      <c r="O11065" t="s">
        <v>5481</v>
      </c>
      <c r="P11065" t="s">
        <v>302</v>
      </c>
    </row>
    <row r="11066" spans="1:16" x14ac:dyDescent="0.25">
      <c r="A11066" t="s">
        <v>1</v>
      </c>
      <c r="B11066" t="s">
        <v>7560</v>
      </c>
      <c r="C11066" t="s">
        <v>292</v>
      </c>
      <c r="D11066" t="s">
        <v>3972</v>
      </c>
      <c r="E11066" t="s">
        <v>20</v>
      </c>
      <c r="F11066" t="b">
        <v>0</v>
      </c>
      <c r="G11066" t="s">
        <v>27</v>
      </c>
      <c r="H11066" s="4">
        <v>45809.502129629633</v>
      </c>
      <c r="I11066" t="b">
        <v>0</v>
      </c>
      <c r="J11066" t="b">
        <v>1</v>
      </c>
      <c r="K11066" t="s">
        <v>24</v>
      </c>
      <c r="L11066" t="s">
        <v>22</v>
      </c>
      <c r="M11066">
        <v>113750</v>
      </c>
      <c r="O11066" t="s">
        <v>5481</v>
      </c>
      <c r="P11066" t="s">
        <v>7561</v>
      </c>
    </row>
    <row r="11067" spans="1:16" x14ac:dyDescent="0.25">
      <c r="A11067" t="s">
        <v>89</v>
      </c>
      <c r="B11067" t="s">
        <v>14463</v>
      </c>
      <c r="C11067" t="s">
        <v>2102</v>
      </c>
      <c r="D11067" t="s">
        <v>3972</v>
      </c>
      <c r="E11067" t="s">
        <v>20</v>
      </c>
      <c r="F11067" t="b">
        <v>0</v>
      </c>
      <c r="G11067" t="s">
        <v>27</v>
      </c>
      <c r="H11067" s="4">
        <v>45809.502141203702</v>
      </c>
      <c r="I11067" t="b">
        <v>0</v>
      </c>
      <c r="J11067" t="b">
        <v>1</v>
      </c>
      <c r="K11067" t="s">
        <v>24</v>
      </c>
      <c r="L11067" t="s">
        <v>22</v>
      </c>
      <c r="M11067">
        <v>135000</v>
      </c>
      <c r="O11067" t="s">
        <v>5481</v>
      </c>
      <c r="P11067" t="s">
        <v>14464</v>
      </c>
    </row>
    <row r="11068" spans="1:16" x14ac:dyDescent="0.25">
      <c r="A11068" t="s">
        <v>1</v>
      </c>
      <c r="B11068" t="s">
        <v>844</v>
      </c>
      <c r="C11068" t="s">
        <v>199</v>
      </c>
      <c r="D11068" t="s">
        <v>3972</v>
      </c>
      <c r="E11068" t="s">
        <v>20</v>
      </c>
      <c r="F11068" t="b">
        <v>0</v>
      </c>
      <c r="G11068" t="s">
        <v>41</v>
      </c>
      <c r="H11068" s="4">
        <v>45809.50236111111</v>
      </c>
      <c r="I11068" t="b">
        <v>0</v>
      </c>
      <c r="J11068" t="b">
        <v>0</v>
      </c>
      <c r="K11068" t="s">
        <v>24</v>
      </c>
      <c r="L11068" t="s">
        <v>22</v>
      </c>
      <c r="M11068">
        <v>174500</v>
      </c>
      <c r="O11068" t="s">
        <v>5481</v>
      </c>
      <c r="P11068" t="s">
        <v>302</v>
      </c>
    </row>
    <row r="11069" spans="1:16" x14ac:dyDescent="0.25">
      <c r="A11069" t="s">
        <v>1</v>
      </c>
      <c r="B11069" t="s">
        <v>2369</v>
      </c>
      <c r="C11069" t="s">
        <v>292</v>
      </c>
      <c r="D11069" t="s">
        <v>3972</v>
      </c>
      <c r="E11069" t="s">
        <v>20</v>
      </c>
      <c r="F11069" t="b">
        <v>0</v>
      </c>
      <c r="G11069" t="s">
        <v>41</v>
      </c>
      <c r="H11069" s="4">
        <v>45809.502384259264</v>
      </c>
      <c r="I11069" t="b">
        <v>0</v>
      </c>
      <c r="J11069" t="b">
        <v>0</v>
      </c>
      <c r="K11069" t="s">
        <v>24</v>
      </c>
      <c r="L11069" t="s">
        <v>22</v>
      </c>
      <c r="M11069">
        <v>207500</v>
      </c>
      <c r="O11069" t="s">
        <v>5481</v>
      </c>
      <c r="P11069" t="s">
        <v>302</v>
      </c>
    </row>
    <row r="11070" spans="1:16" x14ac:dyDescent="0.25">
      <c r="A11070" t="s">
        <v>0</v>
      </c>
      <c r="B11070" t="s">
        <v>14465</v>
      </c>
      <c r="C11070" t="s">
        <v>1050</v>
      </c>
      <c r="D11070" t="s">
        <v>3972</v>
      </c>
      <c r="E11070" t="s">
        <v>20</v>
      </c>
      <c r="F11070" t="b">
        <v>0</v>
      </c>
      <c r="G11070" t="s">
        <v>41</v>
      </c>
      <c r="H11070" s="4">
        <v>45809.502384259264</v>
      </c>
      <c r="I11070" t="b">
        <v>0</v>
      </c>
      <c r="J11070" t="b">
        <v>1</v>
      </c>
      <c r="K11070" t="s">
        <v>24</v>
      </c>
      <c r="L11070" t="s">
        <v>22</v>
      </c>
      <c r="M11070">
        <v>77050</v>
      </c>
      <c r="O11070" t="s">
        <v>5481</v>
      </c>
      <c r="P11070" t="s">
        <v>700</v>
      </c>
    </row>
    <row r="11071" spans="1:16" x14ac:dyDescent="0.25">
      <c r="A11071" t="s">
        <v>28</v>
      </c>
      <c r="B11071" t="s">
        <v>14466</v>
      </c>
      <c r="C11071" t="s">
        <v>151</v>
      </c>
      <c r="D11071" t="s">
        <v>3972</v>
      </c>
      <c r="E11071" t="s">
        <v>631</v>
      </c>
      <c r="F11071" t="b">
        <v>0</v>
      </c>
      <c r="G11071" t="s">
        <v>41</v>
      </c>
      <c r="H11071" s="4">
        <v>45809.502418981479</v>
      </c>
      <c r="I11071" t="b">
        <v>0</v>
      </c>
      <c r="J11071" t="b">
        <v>1</v>
      </c>
      <c r="K11071" t="s">
        <v>24</v>
      </c>
      <c r="L11071" t="s">
        <v>36</v>
      </c>
      <c r="N11071">
        <v>39</v>
      </c>
      <c r="O11071" t="s">
        <v>5481</v>
      </c>
      <c r="P11071" t="s">
        <v>3202</v>
      </c>
    </row>
    <row r="11072" spans="1:16" x14ac:dyDescent="0.25">
      <c r="A11072" t="s">
        <v>1</v>
      </c>
      <c r="B11072" t="s">
        <v>14143</v>
      </c>
      <c r="C11072" t="s">
        <v>1270</v>
      </c>
      <c r="D11072" t="s">
        <v>3969</v>
      </c>
      <c r="E11072" t="s">
        <v>20</v>
      </c>
      <c r="F11072" t="b">
        <v>0</v>
      </c>
      <c r="G11072" t="s">
        <v>35</v>
      </c>
      <c r="H11072" s="4">
        <v>45809.502500000002</v>
      </c>
      <c r="I11072" t="b">
        <v>0</v>
      </c>
      <c r="J11072" t="b">
        <v>1</v>
      </c>
      <c r="K11072" t="s">
        <v>24</v>
      </c>
      <c r="L11072" t="s">
        <v>22</v>
      </c>
      <c r="M11072">
        <v>185000</v>
      </c>
      <c r="O11072" t="s">
        <v>14467</v>
      </c>
      <c r="P11072" t="s">
        <v>14144</v>
      </c>
    </row>
    <row r="11073" spans="1:16" x14ac:dyDescent="0.25">
      <c r="A11073" t="s">
        <v>2</v>
      </c>
      <c r="B11073" t="s">
        <v>2212</v>
      </c>
      <c r="C11073" t="s">
        <v>82</v>
      </c>
      <c r="D11073" t="s">
        <v>3972</v>
      </c>
      <c r="E11073" t="s">
        <v>20</v>
      </c>
      <c r="F11073" t="b">
        <v>0</v>
      </c>
      <c r="G11073" t="s">
        <v>30</v>
      </c>
      <c r="H11073" s="4">
        <v>45809.502754629633</v>
      </c>
      <c r="I11073" t="b">
        <v>0</v>
      </c>
      <c r="J11073" t="b">
        <v>1</v>
      </c>
      <c r="K11073" t="s">
        <v>24</v>
      </c>
      <c r="L11073" t="s">
        <v>22</v>
      </c>
      <c r="M11073">
        <v>128500</v>
      </c>
      <c r="O11073" t="s">
        <v>5481</v>
      </c>
      <c r="P11073" t="s">
        <v>14468</v>
      </c>
    </row>
    <row r="11074" spans="1:16" x14ac:dyDescent="0.25">
      <c r="A11074" t="s">
        <v>0</v>
      </c>
      <c r="B11074" t="s">
        <v>14469</v>
      </c>
      <c r="C11074" t="s">
        <v>3407</v>
      </c>
      <c r="D11074" t="s">
        <v>3972</v>
      </c>
      <c r="E11074" t="s">
        <v>20</v>
      </c>
      <c r="F11074" t="b">
        <v>0</v>
      </c>
      <c r="G11074" t="s">
        <v>23</v>
      </c>
      <c r="H11074" s="4">
        <v>45809.521516203713</v>
      </c>
      <c r="I11074" t="b">
        <v>0</v>
      </c>
      <c r="J11074" t="b">
        <v>1</v>
      </c>
      <c r="K11074" t="s">
        <v>24</v>
      </c>
      <c r="L11074" t="s">
        <v>22</v>
      </c>
      <c r="M11074">
        <v>136793</v>
      </c>
      <c r="O11074" t="s">
        <v>5481</v>
      </c>
      <c r="P11074" t="s">
        <v>14470</v>
      </c>
    </row>
    <row r="11075" spans="1:16" x14ac:dyDescent="0.25">
      <c r="A11075" t="s">
        <v>40</v>
      </c>
      <c r="B11075" t="s">
        <v>40</v>
      </c>
      <c r="C11075" t="s">
        <v>12186</v>
      </c>
      <c r="D11075" t="s">
        <v>3972</v>
      </c>
      <c r="E11075" t="s">
        <v>20</v>
      </c>
      <c r="F11075" t="b">
        <v>0</v>
      </c>
      <c r="G11075" t="s">
        <v>30</v>
      </c>
      <c r="H11075" s="4">
        <v>45809.544421296298</v>
      </c>
      <c r="I11075" t="b">
        <v>1</v>
      </c>
      <c r="J11075" t="b">
        <v>1</v>
      </c>
      <c r="K11075" t="s">
        <v>24</v>
      </c>
      <c r="L11075" t="s">
        <v>22</v>
      </c>
      <c r="M11075">
        <v>130000</v>
      </c>
      <c r="O11075" t="s">
        <v>9928</v>
      </c>
      <c r="P11075" t="s">
        <v>14471</v>
      </c>
    </row>
    <row r="11076" spans="1:16" x14ac:dyDescent="0.25">
      <c r="A11076" t="s">
        <v>40</v>
      </c>
      <c r="B11076" t="s">
        <v>14472</v>
      </c>
      <c r="C11076" t="s">
        <v>6183</v>
      </c>
      <c r="D11076" t="s">
        <v>3956</v>
      </c>
      <c r="E11076" t="s">
        <v>20</v>
      </c>
      <c r="F11076" t="b">
        <v>0</v>
      </c>
      <c r="G11076" t="s">
        <v>27</v>
      </c>
      <c r="H11076" s="4">
        <v>45809.585462962961</v>
      </c>
      <c r="I11076" t="b">
        <v>0</v>
      </c>
      <c r="J11076" t="b">
        <v>1</v>
      </c>
      <c r="K11076" t="s">
        <v>24</v>
      </c>
      <c r="L11076" t="s">
        <v>36</v>
      </c>
      <c r="N11076">
        <v>42.194999694824219</v>
      </c>
      <c r="O11076" t="s">
        <v>2944</v>
      </c>
      <c r="P11076" t="s">
        <v>193</v>
      </c>
    </row>
    <row r="11077" spans="1:16" x14ac:dyDescent="0.25">
      <c r="A11077" t="s">
        <v>40</v>
      </c>
      <c r="B11077" t="s">
        <v>14473</v>
      </c>
      <c r="C11077" t="s">
        <v>236</v>
      </c>
      <c r="D11077" t="s">
        <v>3828</v>
      </c>
      <c r="E11077" t="s">
        <v>20</v>
      </c>
      <c r="F11077" t="b">
        <v>0</v>
      </c>
      <c r="G11077" t="s">
        <v>27</v>
      </c>
      <c r="H11077" s="4">
        <v>45809.710196759261</v>
      </c>
      <c r="I11077" t="b">
        <v>1</v>
      </c>
      <c r="J11077" t="b">
        <v>1</v>
      </c>
      <c r="K11077" t="s">
        <v>24</v>
      </c>
      <c r="L11077" t="s">
        <v>22</v>
      </c>
      <c r="M11077">
        <v>145000</v>
      </c>
      <c r="O11077" t="s">
        <v>14474</v>
      </c>
      <c r="P11077" t="s">
        <v>14475</v>
      </c>
    </row>
    <row r="11078" spans="1:16" x14ac:dyDescent="0.25">
      <c r="A11078" t="s">
        <v>19</v>
      </c>
      <c r="B11078" t="s">
        <v>14476</v>
      </c>
      <c r="C11078" t="s">
        <v>829</v>
      </c>
      <c r="D11078" t="s">
        <v>3956</v>
      </c>
      <c r="E11078" t="s">
        <v>20</v>
      </c>
      <c r="F11078" t="b">
        <v>0</v>
      </c>
      <c r="G11078" t="s">
        <v>27</v>
      </c>
      <c r="H11078" s="4">
        <v>45809.834236111114</v>
      </c>
      <c r="I11078" t="b">
        <v>0</v>
      </c>
      <c r="J11078" t="b">
        <v>1</v>
      </c>
      <c r="K11078" t="s">
        <v>24</v>
      </c>
      <c r="L11078" t="s">
        <v>36</v>
      </c>
      <c r="N11078">
        <v>51.239997863769531</v>
      </c>
      <c r="O11078" t="s">
        <v>2113</v>
      </c>
      <c r="P11078" t="s">
        <v>14477</v>
      </c>
    </row>
    <row r="11079" spans="1:16" x14ac:dyDescent="0.25">
      <c r="A11079" t="s">
        <v>2</v>
      </c>
      <c r="B11079" t="s">
        <v>14478</v>
      </c>
      <c r="C11079" t="s">
        <v>64</v>
      </c>
      <c r="D11079" t="s">
        <v>3956</v>
      </c>
      <c r="E11079" t="s">
        <v>20</v>
      </c>
      <c r="F11079" t="b">
        <v>0</v>
      </c>
      <c r="G11079" t="s">
        <v>27</v>
      </c>
      <c r="H11079" s="4">
        <v>45809.835335648153</v>
      </c>
      <c r="I11079" t="b">
        <v>0</v>
      </c>
      <c r="J11079" t="b">
        <v>0</v>
      </c>
      <c r="K11079" t="s">
        <v>24</v>
      </c>
      <c r="L11079" t="s">
        <v>36</v>
      </c>
      <c r="N11079">
        <v>44.825000762939453</v>
      </c>
      <c r="O11079" t="s">
        <v>2239</v>
      </c>
      <c r="P11079" t="s">
        <v>14479</v>
      </c>
    </row>
    <row r="11080" spans="1:16" x14ac:dyDescent="0.25">
      <c r="A11080" t="s">
        <v>2</v>
      </c>
      <c r="B11080" t="s">
        <v>170</v>
      </c>
      <c r="C11080" t="s">
        <v>82</v>
      </c>
      <c r="D11080" t="s">
        <v>3956</v>
      </c>
      <c r="E11080" t="s">
        <v>20</v>
      </c>
      <c r="F11080" t="b">
        <v>0</v>
      </c>
      <c r="G11080" t="s">
        <v>41</v>
      </c>
      <c r="H11080" s="4">
        <v>45809.835636574076</v>
      </c>
      <c r="I11080" t="b">
        <v>1</v>
      </c>
      <c r="J11080" t="b">
        <v>1</v>
      </c>
      <c r="K11080" t="s">
        <v>24</v>
      </c>
      <c r="L11080" t="s">
        <v>36</v>
      </c>
      <c r="N11080">
        <v>54.420001983642578</v>
      </c>
      <c r="O11080" t="s">
        <v>2092</v>
      </c>
      <c r="P11080" t="s">
        <v>13278</v>
      </c>
    </row>
    <row r="11081" spans="1:16" x14ac:dyDescent="0.25">
      <c r="A11081" t="s">
        <v>40</v>
      </c>
      <c r="B11081" t="s">
        <v>14480</v>
      </c>
      <c r="C11081" t="s">
        <v>1157</v>
      </c>
      <c r="D11081" t="s">
        <v>3956</v>
      </c>
      <c r="E11081" t="s">
        <v>20</v>
      </c>
      <c r="F11081" t="b">
        <v>0</v>
      </c>
      <c r="G11081" t="s">
        <v>30</v>
      </c>
      <c r="H11081" s="4">
        <v>45809.836412037039</v>
      </c>
      <c r="I11081" t="b">
        <v>0</v>
      </c>
      <c r="J11081" t="b">
        <v>1</v>
      </c>
      <c r="K11081" t="s">
        <v>24</v>
      </c>
      <c r="L11081" t="s">
        <v>36</v>
      </c>
      <c r="N11081">
        <v>13.434999465942379</v>
      </c>
      <c r="O11081" t="s">
        <v>3104</v>
      </c>
      <c r="P11081" t="s">
        <v>14481</v>
      </c>
    </row>
    <row r="11082" spans="1:16" x14ac:dyDescent="0.25">
      <c r="A11082" t="s">
        <v>0</v>
      </c>
      <c r="B11082" t="s">
        <v>11730</v>
      </c>
      <c r="C11082" t="s">
        <v>536</v>
      </c>
      <c r="D11082" t="s">
        <v>9676</v>
      </c>
      <c r="E11082" t="s">
        <v>20</v>
      </c>
      <c r="F11082" t="b">
        <v>0</v>
      </c>
      <c r="G11082" t="s">
        <v>23</v>
      </c>
      <c r="H11082" s="4">
        <v>45809.854849537027</v>
      </c>
      <c r="I11082" t="b">
        <v>0</v>
      </c>
      <c r="J11082" t="b">
        <v>0</v>
      </c>
      <c r="K11082" t="s">
        <v>24</v>
      </c>
      <c r="L11082" t="s">
        <v>36</v>
      </c>
      <c r="N11082">
        <v>30</v>
      </c>
      <c r="O11082" t="s">
        <v>11732</v>
      </c>
    </row>
    <row r="11083" spans="1:16" x14ac:dyDescent="0.25">
      <c r="A11083" t="s">
        <v>1</v>
      </c>
      <c r="B11083" t="s">
        <v>7634</v>
      </c>
      <c r="C11083" t="s">
        <v>431</v>
      </c>
      <c r="D11083" t="s">
        <v>9676</v>
      </c>
      <c r="E11083" t="s">
        <v>20</v>
      </c>
      <c r="F11083" t="b">
        <v>0</v>
      </c>
      <c r="G11083" t="s">
        <v>27</v>
      </c>
      <c r="H11083" s="4">
        <v>45809.917569444442</v>
      </c>
      <c r="I11083" t="b">
        <v>0</v>
      </c>
      <c r="J11083" t="b">
        <v>1</v>
      </c>
      <c r="K11083" t="s">
        <v>24</v>
      </c>
      <c r="L11083" t="s">
        <v>22</v>
      </c>
      <c r="M11083">
        <v>110000</v>
      </c>
      <c r="O11083" t="s">
        <v>2566</v>
      </c>
      <c r="P11083" t="s">
        <v>7635</v>
      </c>
    </row>
    <row r="11084" spans="1:16" x14ac:dyDescent="0.25">
      <c r="A11084" t="s">
        <v>0</v>
      </c>
      <c r="B11084" t="s">
        <v>14482</v>
      </c>
      <c r="C11084" t="s">
        <v>82</v>
      </c>
      <c r="D11084" t="s">
        <v>3956</v>
      </c>
      <c r="E11084" t="s">
        <v>34</v>
      </c>
      <c r="F11084" t="b">
        <v>0</v>
      </c>
      <c r="G11084" t="s">
        <v>27</v>
      </c>
      <c r="H11084" s="4">
        <v>45809.958495370367</v>
      </c>
      <c r="I11084" t="b">
        <v>0</v>
      </c>
      <c r="J11084" t="b">
        <v>0</v>
      </c>
      <c r="K11084" t="s">
        <v>24</v>
      </c>
      <c r="L11084" t="s">
        <v>36</v>
      </c>
      <c r="N11084">
        <v>27.979999542236332</v>
      </c>
      <c r="O11084" t="s">
        <v>14483</v>
      </c>
      <c r="P11084" t="s">
        <v>1483</v>
      </c>
    </row>
    <row r="11085" spans="1:16" x14ac:dyDescent="0.25">
      <c r="A11085" t="s">
        <v>0</v>
      </c>
      <c r="B11085" t="s">
        <v>14484</v>
      </c>
      <c r="C11085" t="s">
        <v>14485</v>
      </c>
      <c r="D11085" t="s">
        <v>4102</v>
      </c>
      <c r="E11085" t="s">
        <v>20</v>
      </c>
      <c r="F11085" t="b">
        <v>0</v>
      </c>
      <c r="G11085" t="s">
        <v>27</v>
      </c>
      <c r="H11085" s="4">
        <v>45809.958518518521</v>
      </c>
      <c r="I11085" t="b">
        <v>0</v>
      </c>
      <c r="J11085" t="b">
        <v>0</v>
      </c>
      <c r="K11085" t="s">
        <v>24</v>
      </c>
      <c r="L11085" t="s">
        <v>22</v>
      </c>
      <c r="M11085">
        <v>85150</v>
      </c>
      <c r="O11085" t="s">
        <v>522</v>
      </c>
      <c r="P11085" t="s">
        <v>221</v>
      </c>
    </row>
    <row r="11086" spans="1:16" x14ac:dyDescent="0.25">
      <c r="A11086" t="s">
        <v>0</v>
      </c>
      <c r="B11086" t="s">
        <v>14486</v>
      </c>
      <c r="C11086" t="s">
        <v>14487</v>
      </c>
      <c r="D11086" t="s">
        <v>3956</v>
      </c>
      <c r="E11086" t="s">
        <v>34</v>
      </c>
      <c r="F11086" t="b">
        <v>0</v>
      </c>
      <c r="G11086" t="s">
        <v>27</v>
      </c>
      <c r="H11086" s="4">
        <v>45809.958518518521</v>
      </c>
      <c r="I11086" t="b">
        <v>0</v>
      </c>
      <c r="J11086" t="b">
        <v>1</v>
      </c>
      <c r="K11086" t="s">
        <v>24</v>
      </c>
      <c r="L11086" t="s">
        <v>36</v>
      </c>
      <c r="N11086">
        <v>22.694999694824219</v>
      </c>
      <c r="O11086" t="s">
        <v>2409</v>
      </c>
      <c r="P11086" t="s">
        <v>221</v>
      </c>
    </row>
    <row r="11087" spans="1:16" x14ac:dyDescent="0.25">
      <c r="A11087" t="s">
        <v>0</v>
      </c>
      <c r="B11087" t="s">
        <v>14488</v>
      </c>
      <c r="C11087" t="s">
        <v>192</v>
      </c>
      <c r="D11087" t="s">
        <v>3956</v>
      </c>
      <c r="E11087" t="s">
        <v>34</v>
      </c>
      <c r="F11087" t="b">
        <v>0</v>
      </c>
      <c r="G11087" t="s">
        <v>52</v>
      </c>
      <c r="H11087" s="4">
        <v>45809.959143518521</v>
      </c>
      <c r="I11087" t="b">
        <v>0</v>
      </c>
      <c r="J11087" t="b">
        <v>0</v>
      </c>
      <c r="K11087" t="s">
        <v>24</v>
      </c>
      <c r="L11087" t="s">
        <v>36</v>
      </c>
      <c r="N11087">
        <v>22.694999694824219</v>
      </c>
      <c r="O11087" t="s">
        <v>10178</v>
      </c>
      <c r="P11087" t="s">
        <v>14489</v>
      </c>
    </row>
    <row r="11088" spans="1:16" x14ac:dyDescent="0.25">
      <c r="A11088" t="s">
        <v>89</v>
      </c>
      <c r="B11088" t="s">
        <v>3017</v>
      </c>
      <c r="C11088" t="s">
        <v>3798</v>
      </c>
      <c r="D11088" t="s">
        <v>4013</v>
      </c>
      <c r="E11088" t="s">
        <v>20</v>
      </c>
      <c r="F11088" t="b">
        <v>0</v>
      </c>
      <c r="G11088" t="s">
        <v>23</v>
      </c>
      <c r="H11088" s="4">
        <v>45809.980370370373</v>
      </c>
      <c r="I11088" t="b">
        <v>0</v>
      </c>
      <c r="J11088" t="b">
        <v>1</v>
      </c>
      <c r="K11088" t="s">
        <v>24</v>
      </c>
      <c r="L11088" t="s">
        <v>22</v>
      </c>
      <c r="M11088">
        <v>197500</v>
      </c>
      <c r="O11088" t="s">
        <v>2690</v>
      </c>
      <c r="P11088" t="s">
        <v>14490</v>
      </c>
    </row>
    <row r="11089" spans="1:16" x14ac:dyDescent="0.25">
      <c r="A11089" t="s">
        <v>0</v>
      </c>
      <c r="B11089" t="s">
        <v>1449</v>
      </c>
      <c r="C11089" t="s">
        <v>3616</v>
      </c>
      <c r="D11089" t="s">
        <v>3972</v>
      </c>
      <c r="E11089" t="s">
        <v>20</v>
      </c>
      <c r="F11089" t="b">
        <v>0</v>
      </c>
      <c r="G11089" t="s">
        <v>27</v>
      </c>
      <c r="H11089" s="4">
        <v>45810.000162037039</v>
      </c>
      <c r="I11089" t="b">
        <v>0</v>
      </c>
      <c r="J11089" t="b">
        <v>1</v>
      </c>
      <c r="K11089" t="s">
        <v>24</v>
      </c>
      <c r="L11089" t="s">
        <v>36</v>
      </c>
      <c r="N11089">
        <v>41</v>
      </c>
      <c r="O11089" t="s">
        <v>5481</v>
      </c>
      <c r="P11089" t="s">
        <v>280</v>
      </c>
    </row>
    <row r="11090" spans="1:16" x14ac:dyDescent="0.25">
      <c r="A11090" t="s">
        <v>40</v>
      </c>
      <c r="B11090" t="s">
        <v>14491</v>
      </c>
      <c r="C11090" t="s">
        <v>9205</v>
      </c>
      <c r="D11090" t="s">
        <v>4013</v>
      </c>
      <c r="E11090" t="s">
        <v>20</v>
      </c>
      <c r="F11090" t="b">
        <v>0</v>
      </c>
      <c r="G11090" t="s">
        <v>27</v>
      </c>
      <c r="H11090" s="4">
        <v>45810.00204861111</v>
      </c>
      <c r="I11090" t="b">
        <v>0</v>
      </c>
      <c r="J11090" t="b">
        <v>1</v>
      </c>
      <c r="K11090" t="s">
        <v>24</v>
      </c>
      <c r="L11090" t="s">
        <v>22</v>
      </c>
      <c r="M11090">
        <v>142300</v>
      </c>
      <c r="O11090" t="s">
        <v>402</v>
      </c>
      <c r="P11090" t="s">
        <v>14492</v>
      </c>
    </row>
    <row r="11091" spans="1:16" x14ac:dyDescent="0.25">
      <c r="A11091" t="s">
        <v>89</v>
      </c>
      <c r="B11091" t="s">
        <v>14493</v>
      </c>
      <c r="C11091" t="s">
        <v>1060</v>
      </c>
      <c r="D11091" t="s">
        <v>3972</v>
      </c>
      <c r="E11091" t="s">
        <v>20</v>
      </c>
      <c r="F11091" t="b">
        <v>0</v>
      </c>
      <c r="G11091" t="s">
        <v>27</v>
      </c>
      <c r="H11091" s="4">
        <v>45810.002106481479</v>
      </c>
      <c r="I11091" t="b">
        <v>0</v>
      </c>
      <c r="J11091" t="b">
        <v>1</v>
      </c>
      <c r="K11091" t="s">
        <v>24</v>
      </c>
      <c r="L11091" t="s">
        <v>22</v>
      </c>
      <c r="M11091">
        <v>176500</v>
      </c>
      <c r="O11091" t="s">
        <v>5481</v>
      </c>
      <c r="P11091" t="s">
        <v>14494</v>
      </c>
    </row>
    <row r="11092" spans="1:16" x14ac:dyDescent="0.25">
      <c r="A11092" t="s">
        <v>1</v>
      </c>
      <c r="B11092" t="s">
        <v>2369</v>
      </c>
      <c r="C11092" t="s">
        <v>1385</v>
      </c>
      <c r="D11092" t="s">
        <v>3972</v>
      </c>
      <c r="E11092" t="s">
        <v>20</v>
      </c>
      <c r="F11092" t="b">
        <v>0</v>
      </c>
      <c r="G11092" t="s">
        <v>27</v>
      </c>
      <c r="H11092" s="4">
        <v>45810.002129629633</v>
      </c>
      <c r="I11092" t="b">
        <v>0</v>
      </c>
      <c r="J11092" t="b">
        <v>0</v>
      </c>
      <c r="K11092" t="s">
        <v>24</v>
      </c>
      <c r="L11092" t="s">
        <v>22</v>
      </c>
      <c r="M11092">
        <v>207500</v>
      </c>
      <c r="O11092" t="s">
        <v>5481</v>
      </c>
      <c r="P11092" t="s">
        <v>302</v>
      </c>
    </row>
    <row r="11093" spans="1:16" x14ac:dyDescent="0.25">
      <c r="A11093" t="s">
        <v>2</v>
      </c>
      <c r="B11093" t="s">
        <v>14495</v>
      </c>
      <c r="C11093" t="s">
        <v>327</v>
      </c>
      <c r="D11093" t="s">
        <v>3972</v>
      </c>
      <c r="E11093" t="s">
        <v>20</v>
      </c>
      <c r="F11093" t="b">
        <v>0</v>
      </c>
      <c r="G11093" t="s">
        <v>27</v>
      </c>
      <c r="H11093" s="4">
        <v>45810.002141203702</v>
      </c>
      <c r="I11093" t="b">
        <v>0</v>
      </c>
      <c r="J11093" t="b">
        <v>1</v>
      </c>
      <c r="K11093" t="s">
        <v>24</v>
      </c>
      <c r="L11093" t="s">
        <v>22</v>
      </c>
      <c r="M11093">
        <v>64531.5</v>
      </c>
      <c r="O11093" t="s">
        <v>5481</v>
      </c>
      <c r="P11093" t="s">
        <v>14496</v>
      </c>
    </row>
    <row r="11094" spans="1:16" x14ac:dyDescent="0.25">
      <c r="A11094" t="s">
        <v>40</v>
      </c>
      <c r="B11094" t="s">
        <v>40</v>
      </c>
      <c r="C11094" t="s">
        <v>7554</v>
      </c>
      <c r="D11094" t="s">
        <v>5122</v>
      </c>
      <c r="E11094" t="s">
        <v>20</v>
      </c>
      <c r="F11094" t="b">
        <v>0</v>
      </c>
      <c r="G11094" t="s">
        <v>41</v>
      </c>
      <c r="H11094" s="4">
        <v>45810.002349537041</v>
      </c>
      <c r="I11094" t="b">
        <v>0</v>
      </c>
      <c r="J11094" t="b">
        <v>1</v>
      </c>
      <c r="K11094" t="s">
        <v>24</v>
      </c>
      <c r="L11094" t="s">
        <v>22</v>
      </c>
      <c r="M11094">
        <v>162500</v>
      </c>
      <c r="O11094" t="s">
        <v>59</v>
      </c>
      <c r="P11094" t="s">
        <v>137</v>
      </c>
    </row>
    <row r="11095" spans="1:16" x14ac:dyDescent="0.25">
      <c r="A11095" t="s">
        <v>0</v>
      </c>
      <c r="B11095" t="s">
        <v>0</v>
      </c>
      <c r="C11095" t="s">
        <v>1772</v>
      </c>
      <c r="D11095" t="s">
        <v>3972</v>
      </c>
      <c r="E11095" t="s">
        <v>20</v>
      </c>
      <c r="F11095" t="b">
        <v>0</v>
      </c>
      <c r="G11095" t="s">
        <v>41</v>
      </c>
      <c r="H11095" s="4">
        <v>45810.002384259264</v>
      </c>
      <c r="I11095" t="b">
        <v>0</v>
      </c>
      <c r="J11095" t="b">
        <v>1</v>
      </c>
      <c r="K11095" t="s">
        <v>24</v>
      </c>
      <c r="L11095" t="s">
        <v>36</v>
      </c>
      <c r="N11095">
        <v>45</v>
      </c>
      <c r="O11095" t="s">
        <v>5481</v>
      </c>
      <c r="P11095" t="s">
        <v>119</v>
      </c>
    </row>
    <row r="11096" spans="1:16" x14ac:dyDescent="0.25">
      <c r="A11096" t="s">
        <v>1</v>
      </c>
      <c r="B11096" t="s">
        <v>844</v>
      </c>
      <c r="C11096" t="s">
        <v>10658</v>
      </c>
      <c r="D11096" t="s">
        <v>3972</v>
      </c>
      <c r="E11096" t="s">
        <v>20</v>
      </c>
      <c r="F11096" t="b">
        <v>0</v>
      </c>
      <c r="G11096" t="s">
        <v>35</v>
      </c>
      <c r="H11096" s="4">
        <v>45810.002500000002</v>
      </c>
      <c r="I11096" t="b">
        <v>0</v>
      </c>
      <c r="J11096" t="b">
        <v>0</v>
      </c>
      <c r="K11096" t="s">
        <v>24</v>
      </c>
      <c r="L11096" t="s">
        <v>22</v>
      </c>
      <c r="M11096">
        <v>174500</v>
      </c>
      <c r="O11096" t="s">
        <v>5481</v>
      </c>
      <c r="P11096" t="s">
        <v>302</v>
      </c>
    </row>
    <row r="11097" spans="1:16" x14ac:dyDescent="0.25">
      <c r="A11097" t="s">
        <v>2</v>
      </c>
      <c r="B11097" t="s">
        <v>14497</v>
      </c>
      <c r="C11097" t="s">
        <v>39</v>
      </c>
      <c r="D11097" t="s">
        <v>112</v>
      </c>
      <c r="E11097" t="s">
        <v>51</v>
      </c>
      <c r="F11097" t="b">
        <v>1</v>
      </c>
      <c r="G11097" t="s">
        <v>41</v>
      </c>
      <c r="H11097" s="4">
        <v>45810.043865740743</v>
      </c>
      <c r="I11097" t="b">
        <v>1</v>
      </c>
      <c r="J11097" t="b">
        <v>0</v>
      </c>
      <c r="K11097" t="s">
        <v>24</v>
      </c>
      <c r="L11097" t="s">
        <v>36</v>
      </c>
      <c r="N11097">
        <v>40</v>
      </c>
      <c r="O11097" t="s">
        <v>112</v>
      </c>
      <c r="P11097" t="s">
        <v>14498</v>
      </c>
    </row>
    <row r="11098" spans="1:16" x14ac:dyDescent="0.25">
      <c r="A11098" t="s">
        <v>40</v>
      </c>
      <c r="B11098" t="s">
        <v>2487</v>
      </c>
      <c r="C11098" t="s">
        <v>555</v>
      </c>
      <c r="D11098" t="s">
        <v>3956</v>
      </c>
      <c r="E11098" t="s">
        <v>20</v>
      </c>
      <c r="F11098" t="b">
        <v>0</v>
      </c>
      <c r="G11098" t="s">
        <v>30</v>
      </c>
      <c r="H11098" s="4">
        <v>45810.084733796299</v>
      </c>
      <c r="I11098" t="b">
        <v>0</v>
      </c>
      <c r="J11098" t="b">
        <v>0</v>
      </c>
      <c r="K11098" t="s">
        <v>24</v>
      </c>
      <c r="L11098" t="s">
        <v>36</v>
      </c>
      <c r="N11098">
        <v>50.669998168945313</v>
      </c>
      <c r="O11098" t="s">
        <v>2075</v>
      </c>
      <c r="P11098" t="s">
        <v>8583</v>
      </c>
    </row>
    <row r="11099" spans="1:16" x14ac:dyDescent="0.25">
      <c r="A11099" t="s">
        <v>2</v>
      </c>
      <c r="B11099" t="s">
        <v>14499</v>
      </c>
      <c r="C11099" t="s">
        <v>155</v>
      </c>
      <c r="D11099" t="s">
        <v>3956</v>
      </c>
      <c r="E11099" t="s">
        <v>20</v>
      </c>
      <c r="F11099" t="b">
        <v>0</v>
      </c>
      <c r="G11099" t="s">
        <v>41</v>
      </c>
      <c r="H11099" s="4">
        <v>45810.085717592592</v>
      </c>
      <c r="I11099" t="b">
        <v>1</v>
      </c>
      <c r="J11099" t="b">
        <v>1</v>
      </c>
      <c r="K11099" t="s">
        <v>24</v>
      </c>
      <c r="L11099" t="s">
        <v>36</v>
      </c>
      <c r="N11099">
        <v>46.060001373291023</v>
      </c>
      <c r="O11099" t="s">
        <v>3797</v>
      </c>
      <c r="P11099" t="s">
        <v>13456</v>
      </c>
    </row>
    <row r="11100" spans="1:16" x14ac:dyDescent="0.25">
      <c r="A11100" t="s">
        <v>89</v>
      </c>
      <c r="B11100" t="s">
        <v>14500</v>
      </c>
      <c r="C11100" t="s">
        <v>970</v>
      </c>
      <c r="D11100" t="s">
        <v>9676</v>
      </c>
      <c r="E11100" t="s">
        <v>20</v>
      </c>
      <c r="F11100" t="b">
        <v>0</v>
      </c>
      <c r="G11100" t="s">
        <v>27</v>
      </c>
      <c r="H11100" s="4">
        <v>45810.12704861111</v>
      </c>
      <c r="I11100" t="b">
        <v>1</v>
      </c>
      <c r="J11100" t="b">
        <v>0</v>
      </c>
      <c r="K11100" t="s">
        <v>24</v>
      </c>
      <c r="L11100" t="s">
        <v>22</v>
      </c>
      <c r="M11100">
        <v>255000</v>
      </c>
      <c r="O11100" t="s">
        <v>69</v>
      </c>
      <c r="P11100" t="s">
        <v>14501</v>
      </c>
    </row>
    <row r="11101" spans="1:16" x14ac:dyDescent="0.25">
      <c r="A11101" t="s">
        <v>1</v>
      </c>
      <c r="B11101" t="s">
        <v>14322</v>
      </c>
      <c r="C11101" t="s">
        <v>82</v>
      </c>
      <c r="D11101" t="s">
        <v>3972</v>
      </c>
      <c r="E11101" t="s">
        <v>20</v>
      </c>
      <c r="F11101" t="b">
        <v>0</v>
      </c>
      <c r="G11101" t="s">
        <v>27</v>
      </c>
      <c r="H11101" s="4">
        <v>45810.250868055547</v>
      </c>
      <c r="I11101" t="b">
        <v>0</v>
      </c>
      <c r="J11101" t="b">
        <v>1</v>
      </c>
      <c r="K11101" t="s">
        <v>24</v>
      </c>
      <c r="L11101" t="s">
        <v>22</v>
      </c>
      <c r="M11101">
        <v>125000</v>
      </c>
      <c r="O11101" t="s">
        <v>3628</v>
      </c>
      <c r="P11101" t="s">
        <v>14323</v>
      </c>
    </row>
    <row r="11102" spans="1:16" x14ac:dyDescent="0.25">
      <c r="A11102" t="s">
        <v>1</v>
      </c>
      <c r="B11102" t="s">
        <v>663</v>
      </c>
      <c r="C11102" t="s">
        <v>14502</v>
      </c>
      <c r="D11102" t="s">
        <v>11621</v>
      </c>
      <c r="E11102" t="s">
        <v>20</v>
      </c>
      <c r="F11102" t="b">
        <v>0</v>
      </c>
      <c r="G11102" t="s">
        <v>35</v>
      </c>
      <c r="H11102" s="4">
        <v>45810.251192129632</v>
      </c>
      <c r="I11102" t="b">
        <v>0</v>
      </c>
      <c r="J11102" t="b">
        <v>1</v>
      </c>
      <c r="K11102" t="s">
        <v>24</v>
      </c>
      <c r="L11102" t="s">
        <v>22</v>
      </c>
      <c r="M11102">
        <v>124350</v>
      </c>
      <c r="O11102" t="s">
        <v>664</v>
      </c>
      <c r="P11102" t="s">
        <v>9346</v>
      </c>
    </row>
    <row r="11103" spans="1:16" x14ac:dyDescent="0.25">
      <c r="A11103" t="s">
        <v>1</v>
      </c>
      <c r="B11103" t="s">
        <v>661</v>
      </c>
      <c r="C11103" t="s">
        <v>316</v>
      </c>
      <c r="D11103" t="s">
        <v>3969</v>
      </c>
      <c r="E11103" t="s">
        <v>20</v>
      </c>
      <c r="F11103" t="b">
        <v>0</v>
      </c>
      <c r="G11103" t="s">
        <v>35</v>
      </c>
      <c r="H11103" s="4">
        <v>45810.251192129632</v>
      </c>
      <c r="I11103" t="b">
        <v>0</v>
      </c>
      <c r="J11103" t="b">
        <v>0</v>
      </c>
      <c r="K11103" t="s">
        <v>24</v>
      </c>
      <c r="L11103" t="s">
        <v>22</v>
      </c>
      <c r="M11103">
        <v>95000</v>
      </c>
      <c r="O11103" t="s">
        <v>3068</v>
      </c>
      <c r="P11103" t="s">
        <v>14503</v>
      </c>
    </row>
    <row r="11104" spans="1:16" x14ac:dyDescent="0.25">
      <c r="A11104" t="s">
        <v>1</v>
      </c>
      <c r="B11104" t="s">
        <v>2587</v>
      </c>
      <c r="C11104" t="s">
        <v>151</v>
      </c>
      <c r="D11104" t="s">
        <v>11621</v>
      </c>
      <c r="E11104" t="s">
        <v>20</v>
      </c>
      <c r="F11104" t="b">
        <v>0</v>
      </c>
      <c r="G11104" t="s">
        <v>30</v>
      </c>
      <c r="H11104" s="4">
        <v>45810.251284722217</v>
      </c>
      <c r="I11104" t="b">
        <v>0</v>
      </c>
      <c r="J11104" t="b">
        <v>1</v>
      </c>
      <c r="K11104" t="s">
        <v>24</v>
      </c>
      <c r="L11104" t="s">
        <v>22</v>
      </c>
      <c r="M11104">
        <v>144750</v>
      </c>
      <c r="O11104" t="s">
        <v>664</v>
      </c>
      <c r="P11104" t="s">
        <v>119</v>
      </c>
    </row>
    <row r="11105" spans="1:16" x14ac:dyDescent="0.25">
      <c r="A11105" t="s">
        <v>1</v>
      </c>
      <c r="B11105" t="s">
        <v>1</v>
      </c>
      <c r="C11105" t="s">
        <v>3003</v>
      </c>
      <c r="D11105" t="s">
        <v>5534</v>
      </c>
      <c r="E11105" t="s">
        <v>20</v>
      </c>
      <c r="F11105" t="b">
        <v>0</v>
      </c>
      <c r="G11105" t="s">
        <v>52</v>
      </c>
      <c r="H11105" s="4">
        <v>45810.251446759263</v>
      </c>
      <c r="I11105" t="b">
        <v>0</v>
      </c>
      <c r="J11105" t="b">
        <v>1</v>
      </c>
      <c r="K11105" t="s">
        <v>24</v>
      </c>
      <c r="L11105" t="s">
        <v>22</v>
      </c>
      <c r="M11105">
        <v>108267</v>
      </c>
      <c r="O11105" t="s">
        <v>802</v>
      </c>
      <c r="P11105" t="s">
        <v>2408</v>
      </c>
    </row>
    <row r="11106" spans="1:16" x14ac:dyDescent="0.25">
      <c r="A11106" t="s">
        <v>1</v>
      </c>
      <c r="B11106" t="s">
        <v>296</v>
      </c>
      <c r="C11106" t="s">
        <v>1521</v>
      </c>
      <c r="D11106" t="s">
        <v>3969</v>
      </c>
      <c r="E11106" t="s">
        <v>34</v>
      </c>
      <c r="F11106" t="b">
        <v>0</v>
      </c>
      <c r="G11106" t="s">
        <v>52</v>
      </c>
      <c r="H11106" s="4">
        <v>45810.251446759263</v>
      </c>
      <c r="I11106" t="b">
        <v>0</v>
      </c>
      <c r="J11106" t="b">
        <v>0</v>
      </c>
      <c r="K11106" t="s">
        <v>24</v>
      </c>
      <c r="L11106" t="s">
        <v>22</v>
      </c>
      <c r="M11106">
        <v>61000</v>
      </c>
      <c r="O11106" t="s">
        <v>1549</v>
      </c>
      <c r="P11106" t="s">
        <v>13852</v>
      </c>
    </row>
    <row r="11107" spans="1:16" x14ac:dyDescent="0.25">
      <c r="A11107" t="s">
        <v>2</v>
      </c>
      <c r="B11107" t="s">
        <v>14370</v>
      </c>
      <c r="C11107" t="s">
        <v>1291</v>
      </c>
      <c r="D11107" t="s">
        <v>5534</v>
      </c>
      <c r="E11107" t="s">
        <v>20</v>
      </c>
      <c r="F11107" t="b">
        <v>0</v>
      </c>
      <c r="G11107" t="s">
        <v>1247</v>
      </c>
      <c r="H11107" s="4">
        <v>45810.261261574073</v>
      </c>
      <c r="I11107" t="b">
        <v>1</v>
      </c>
      <c r="J11107" t="b">
        <v>0</v>
      </c>
      <c r="K11107" t="s">
        <v>1247</v>
      </c>
      <c r="L11107" t="s">
        <v>22</v>
      </c>
      <c r="M11107">
        <v>127952</v>
      </c>
      <c r="O11107" t="s">
        <v>13099</v>
      </c>
      <c r="P11107" t="s">
        <v>14371</v>
      </c>
    </row>
    <row r="11108" spans="1:16" x14ac:dyDescent="0.25">
      <c r="A11108" t="s">
        <v>40</v>
      </c>
      <c r="B11108" t="s">
        <v>14504</v>
      </c>
      <c r="C11108" t="s">
        <v>192</v>
      </c>
      <c r="D11108" t="s">
        <v>3969</v>
      </c>
      <c r="E11108" t="s">
        <v>20</v>
      </c>
      <c r="F11108" t="b">
        <v>0</v>
      </c>
      <c r="G11108" t="s">
        <v>23</v>
      </c>
      <c r="H11108" s="4">
        <v>45810.269606481481</v>
      </c>
      <c r="I11108" t="b">
        <v>1</v>
      </c>
      <c r="J11108" t="b">
        <v>0</v>
      </c>
      <c r="K11108" t="s">
        <v>24</v>
      </c>
      <c r="L11108" t="s">
        <v>22</v>
      </c>
      <c r="M11108">
        <v>140000</v>
      </c>
      <c r="O11108" t="s">
        <v>14505</v>
      </c>
      <c r="P11108" t="s">
        <v>14506</v>
      </c>
    </row>
    <row r="11109" spans="1:16" x14ac:dyDescent="0.25">
      <c r="A11109" t="s">
        <v>139</v>
      </c>
      <c r="B11109" t="s">
        <v>5019</v>
      </c>
      <c r="C11109" t="s">
        <v>1068</v>
      </c>
      <c r="D11109" t="s">
        <v>2208</v>
      </c>
      <c r="E11109" t="s">
        <v>51</v>
      </c>
      <c r="F11109" t="b">
        <v>0</v>
      </c>
      <c r="G11109" t="s">
        <v>35</v>
      </c>
      <c r="H11109" s="4">
        <v>45810.29215277778</v>
      </c>
      <c r="I11109" t="b">
        <v>0</v>
      </c>
      <c r="J11109" t="b">
        <v>1</v>
      </c>
      <c r="K11109" t="s">
        <v>24</v>
      </c>
      <c r="L11109" t="s">
        <v>36</v>
      </c>
      <c r="N11109">
        <v>72.5</v>
      </c>
      <c r="O11109" t="s">
        <v>147</v>
      </c>
      <c r="P11109" t="s">
        <v>726</v>
      </c>
    </row>
    <row r="11110" spans="1:16" x14ac:dyDescent="0.25">
      <c r="A11110" t="s">
        <v>1</v>
      </c>
      <c r="B11110" t="s">
        <v>3673</v>
      </c>
      <c r="C11110" t="s">
        <v>39</v>
      </c>
      <c r="D11110" t="s">
        <v>2208</v>
      </c>
      <c r="E11110" t="s">
        <v>51</v>
      </c>
      <c r="F11110" t="b">
        <v>1</v>
      </c>
      <c r="G11110" t="s">
        <v>27</v>
      </c>
      <c r="H11110" s="4">
        <v>45810.292569444442</v>
      </c>
      <c r="I11110" t="b">
        <v>0</v>
      </c>
      <c r="J11110" t="b">
        <v>1</v>
      </c>
      <c r="K11110" t="s">
        <v>24</v>
      </c>
      <c r="L11110" t="s">
        <v>36</v>
      </c>
      <c r="N11110">
        <v>56</v>
      </c>
      <c r="O11110" t="s">
        <v>3437</v>
      </c>
      <c r="P11110" t="s">
        <v>14507</v>
      </c>
    </row>
    <row r="11111" spans="1:16" x14ac:dyDescent="0.25">
      <c r="A11111" t="s">
        <v>2</v>
      </c>
      <c r="B11111" t="s">
        <v>14508</v>
      </c>
      <c r="C11111" t="s">
        <v>2555</v>
      </c>
      <c r="D11111" t="s">
        <v>3972</v>
      </c>
      <c r="E11111" t="s">
        <v>20</v>
      </c>
      <c r="F11111" t="b">
        <v>0</v>
      </c>
      <c r="G11111" t="s">
        <v>41</v>
      </c>
      <c r="H11111" s="4">
        <v>45810.293645833342</v>
      </c>
      <c r="I11111" t="b">
        <v>0</v>
      </c>
      <c r="J11111" t="b">
        <v>0</v>
      </c>
      <c r="K11111" t="s">
        <v>24</v>
      </c>
      <c r="L11111" t="s">
        <v>22</v>
      </c>
      <c r="M11111">
        <v>117500</v>
      </c>
      <c r="O11111" t="s">
        <v>482</v>
      </c>
      <c r="P11111" t="s">
        <v>14509</v>
      </c>
    </row>
    <row r="11112" spans="1:16" x14ac:dyDescent="0.25">
      <c r="A11112" t="s">
        <v>2</v>
      </c>
      <c r="B11112" t="s">
        <v>10567</v>
      </c>
      <c r="C11112" t="s">
        <v>151</v>
      </c>
      <c r="D11112" t="s">
        <v>3956</v>
      </c>
      <c r="E11112" t="s">
        <v>20</v>
      </c>
      <c r="F11112" t="b">
        <v>0</v>
      </c>
      <c r="G11112" t="s">
        <v>30</v>
      </c>
      <c r="H11112" s="4">
        <v>45810.334641203714</v>
      </c>
      <c r="I11112" t="b">
        <v>1</v>
      </c>
      <c r="J11112" t="b">
        <v>0</v>
      </c>
      <c r="K11112" t="s">
        <v>24</v>
      </c>
      <c r="L11112" t="s">
        <v>36</v>
      </c>
      <c r="N11112">
        <v>50.669998168945313</v>
      </c>
      <c r="O11112" t="s">
        <v>8552</v>
      </c>
      <c r="P11112" t="s">
        <v>9489</v>
      </c>
    </row>
    <row r="11113" spans="1:16" x14ac:dyDescent="0.25">
      <c r="A11113" t="s">
        <v>2</v>
      </c>
      <c r="B11113" t="s">
        <v>13678</v>
      </c>
      <c r="C11113" t="s">
        <v>121</v>
      </c>
      <c r="D11113" t="s">
        <v>4177</v>
      </c>
      <c r="E11113" t="s">
        <v>20</v>
      </c>
      <c r="F11113" t="b">
        <v>0</v>
      </c>
      <c r="G11113" t="s">
        <v>27</v>
      </c>
      <c r="H11113" s="4">
        <v>45810.335011574083</v>
      </c>
      <c r="I11113" t="b">
        <v>0</v>
      </c>
      <c r="J11113" t="b">
        <v>1</v>
      </c>
      <c r="K11113" t="s">
        <v>24</v>
      </c>
      <c r="L11113" t="s">
        <v>22</v>
      </c>
      <c r="M11113">
        <v>207000</v>
      </c>
      <c r="O11113" t="s">
        <v>59</v>
      </c>
      <c r="P11113" t="s">
        <v>137</v>
      </c>
    </row>
    <row r="11114" spans="1:16" x14ac:dyDescent="0.25">
      <c r="A11114" t="s">
        <v>0</v>
      </c>
      <c r="B11114" t="s">
        <v>14510</v>
      </c>
      <c r="C11114" t="s">
        <v>120</v>
      </c>
      <c r="D11114" t="s">
        <v>14511</v>
      </c>
      <c r="E11114" t="s">
        <v>20</v>
      </c>
      <c r="F11114" t="b">
        <v>0</v>
      </c>
      <c r="G11114" t="s">
        <v>35</v>
      </c>
      <c r="H11114" s="4">
        <v>45810.375381944446</v>
      </c>
      <c r="I11114" t="b">
        <v>0</v>
      </c>
      <c r="J11114" t="b">
        <v>0</v>
      </c>
      <c r="K11114" t="s">
        <v>24</v>
      </c>
      <c r="L11114" t="s">
        <v>36</v>
      </c>
      <c r="N11114">
        <v>21</v>
      </c>
      <c r="O11114" t="s">
        <v>14512</v>
      </c>
      <c r="P11114" t="s">
        <v>320</v>
      </c>
    </row>
    <row r="11115" spans="1:16" x14ac:dyDescent="0.25">
      <c r="A11115" t="s">
        <v>2</v>
      </c>
      <c r="B11115" t="s">
        <v>14513</v>
      </c>
      <c r="C11115" t="s">
        <v>845</v>
      </c>
      <c r="D11115" t="s">
        <v>3600</v>
      </c>
      <c r="E11115" t="s">
        <v>20</v>
      </c>
      <c r="F11115" t="b">
        <v>0</v>
      </c>
      <c r="G11115" t="s">
        <v>27</v>
      </c>
      <c r="H11115" s="4">
        <v>45810.376527777778</v>
      </c>
      <c r="I11115" t="b">
        <v>0</v>
      </c>
      <c r="J11115" t="b">
        <v>1</v>
      </c>
      <c r="K11115" t="s">
        <v>24</v>
      </c>
      <c r="L11115" t="s">
        <v>22</v>
      </c>
      <c r="M11115">
        <v>135960</v>
      </c>
      <c r="O11115" t="s">
        <v>254</v>
      </c>
      <c r="P11115" t="s">
        <v>14514</v>
      </c>
    </row>
    <row r="11116" spans="1:16" x14ac:dyDescent="0.25">
      <c r="A11116" t="s">
        <v>28</v>
      </c>
      <c r="B11116" t="s">
        <v>7457</v>
      </c>
      <c r="C11116" t="s">
        <v>39</v>
      </c>
      <c r="D11116" t="s">
        <v>3972</v>
      </c>
      <c r="E11116" t="s">
        <v>20</v>
      </c>
      <c r="F11116" t="b">
        <v>1</v>
      </c>
      <c r="G11116" t="s">
        <v>106</v>
      </c>
      <c r="H11116" s="4">
        <v>45810.380254629628</v>
      </c>
      <c r="I11116" t="b">
        <v>0</v>
      </c>
      <c r="J11116" t="b">
        <v>0</v>
      </c>
      <c r="K11116" t="s">
        <v>106</v>
      </c>
      <c r="L11116" t="s">
        <v>36</v>
      </c>
      <c r="N11116">
        <v>50</v>
      </c>
      <c r="O11116" t="s">
        <v>7412</v>
      </c>
      <c r="P11116" t="s">
        <v>7458</v>
      </c>
    </row>
    <row r="11117" spans="1:16" x14ac:dyDescent="0.25">
      <c r="A11117" t="s">
        <v>191</v>
      </c>
      <c r="B11117" t="s">
        <v>14515</v>
      </c>
      <c r="C11117" t="s">
        <v>39</v>
      </c>
      <c r="D11117" t="s">
        <v>3972</v>
      </c>
      <c r="E11117" t="s">
        <v>51</v>
      </c>
      <c r="F11117" t="b">
        <v>1</v>
      </c>
      <c r="G11117" t="s">
        <v>30</v>
      </c>
      <c r="H11117" s="4">
        <v>45810.417268518519</v>
      </c>
      <c r="I11117" t="b">
        <v>0</v>
      </c>
      <c r="J11117" t="b">
        <v>0</v>
      </c>
      <c r="K11117" t="s">
        <v>24</v>
      </c>
      <c r="L11117" t="s">
        <v>22</v>
      </c>
      <c r="M11117">
        <v>40000</v>
      </c>
      <c r="O11117" t="s">
        <v>14516</v>
      </c>
      <c r="P11117" t="s">
        <v>1620</v>
      </c>
    </row>
    <row r="11118" spans="1:16" x14ac:dyDescent="0.25">
      <c r="A11118" t="s">
        <v>0</v>
      </c>
      <c r="B11118" t="s">
        <v>14517</v>
      </c>
      <c r="C11118" t="s">
        <v>49</v>
      </c>
      <c r="D11118" t="s">
        <v>3956</v>
      </c>
      <c r="E11118" t="s">
        <v>34</v>
      </c>
      <c r="F11118" t="b">
        <v>0</v>
      </c>
      <c r="G11118" t="s">
        <v>41</v>
      </c>
      <c r="H11118" s="4">
        <v>45810.458599537043</v>
      </c>
      <c r="I11118" t="b">
        <v>1</v>
      </c>
      <c r="J11118" t="b">
        <v>1</v>
      </c>
      <c r="K11118" t="s">
        <v>24</v>
      </c>
      <c r="L11118" t="s">
        <v>36</v>
      </c>
      <c r="N11118">
        <v>24.33499908447266</v>
      </c>
      <c r="O11118" t="s">
        <v>822</v>
      </c>
      <c r="P11118" t="s">
        <v>14518</v>
      </c>
    </row>
    <row r="11119" spans="1:16" x14ac:dyDescent="0.25">
      <c r="A11119" t="s">
        <v>139</v>
      </c>
      <c r="B11119" t="s">
        <v>14519</v>
      </c>
      <c r="C11119" t="s">
        <v>64</v>
      </c>
      <c r="D11119" t="s">
        <v>3956</v>
      </c>
      <c r="E11119" t="s">
        <v>34</v>
      </c>
      <c r="F11119" t="b">
        <v>0</v>
      </c>
      <c r="G11119" t="s">
        <v>52</v>
      </c>
      <c r="H11119" s="4">
        <v>45810.459062499998</v>
      </c>
      <c r="I11119" t="b">
        <v>0</v>
      </c>
      <c r="J11119" t="b">
        <v>0</v>
      </c>
      <c r="K11119" t="s">
        <v>24</v>
      </c>
      <c r="L11119" t="s">
        <v>36</v>
      </c>
      <c r="N11119">
        <v>32.979999542236328</v>
      </c>
      <c r="O11119" t="s">
        <v>374</v>
      </c>
      <c r="P11119" t="s">
        <v>4661</v>
      </c>
    </row>
    <row r="11120" spans="1:16" x14ac:dyDescent="0.25">
      <c r="A11120" t="s">
        <v>139</v>
      </c>
      <c r="B11120" t="s">
        <v>14520</v>
      </c>
      <c r="C11120" t="s">
        <v>2858</v>
      </c>
      <c r="D11120" t="s">
        <v>3956</v>
      </c>
      <c r="E11120" t="s">
        <v>34</v>
      </c>
      <c r="F11120" t="b">
        <v>0</v>
      </c>
      <c r="G11120" t="s">
        <v>52</v>
      </c>
      <c r="H11120" s="4">
        <v>45810.459062499998</v>
      </c>
      <c r="I11120" t="b">
        <v>0</v>
      </c>
      <c r="J11120" t="b">
        <v>0</v>
      </c>
      <c r="K11120" t="s">
        <v>24</v>
      </c>
      <c r="L11120" t="s">
        <v>36</v>
      </c>
      <c r="N11120">
        <v>22</v>
      </c>
      <c r="O11120" t="s">
        <v>14521</v>
      </c>
    </row>
    <row r="11121" spans="1:16" x14ac:dyDescent="0.25">
      <c r="A11121" t="s">
        <v>2</v>
      </c>
      <c r="B11121" t="s">
        <v>14522</v>
      </c>
      <c r="C11121" t="s">
        <v>82</v>
      </c>
      <c r="D11121" t="s">
        <v>3972</v>
      </c>
      <c r="E11121" t="s">
        <v>20</v>
      </c>
      <c r="F11121" t="b">
        <v>0</v>
      </c>
      <c r="G11121" t="s">
        <v>27</v>
      </c>
      <c r="H11121" s="4">
        <v>45810.459247685183</v>
      </c>
      <c r="I11121" t="b">
        <v>0</v>
      </c>
      <c r="J11121" t="b">
        <v>0</v>
      </c>
      <c r="K11121" t="s">
        <v>24</v>
      </c>
      <c r="L11121" t="s">
        <v>22</v>
      </c>
      <c r="M11121">
        <v>150000</v>
      </c>
      <c r="O11121" t="s">
        <v>97</v>
      </c>
      <c r="P11121" t="s">
        <v>1864</v>
      </c>
    </row>
    <row r="11122" spans="1:16" x14ac:dyDescent="0.25">
      <c r="A11122" t="s">
        <v>1</v>
      </c>
      <c r="B11122" t="s">
        <v>8951</v>
      </c>
      <c r="C11122" t="s">
        <v>8952</v>
      </c>
      <c r="D11122" t="s">
        <v>3956</v>
      </c>
      <c r="E11122" t="s">
        <v>34</v>
      </c>
      <c r="F11122" t="b">
        <v>0</v>
      </c>
      <c r="G11122" t="s">
        <v>27</v>
      </c>
      <c r="H11122" s="4">
        <v>45810.459247685183</v>
      </c>
      <c r="I11122" t="b">
        <v>0</v>
      </c>
      <c r="J11122" t="b">
        <v>0</v>
      </c>
      <c r="K11122" t="s">
        <v>24</v>
      </c>
      <c r="L11122" t="s">
        <v>36</v>
      </c>
      <c r="N11122">
        <v>49.895000457763672</v>
      </c>
      <c r="O11122" t="s">
        <v>8953</v>
      </c>
      <c r="P11122" t="s">
        <v>8954</v>
      </c>
    </row>
    <row r="11123" spans="1:16" x14ac:dyDescent="0.25">
      <c r="A11123" t="s">
        <v>1</v>
      </c>
      <c r="B11123" t="s">
        <v>14523</v>
      </c>
      <c r="C11123" t="s">
        <v>213</v>
      </c>
      <c r="D11123" t="s">
        <v>3969</v>
      </c>
      <c r="E11123" t="s">
        <v>20</v>
      </c>
      <c r="F11123" t="b">
        <v>0</v>
      </c>
      <c r="G11123" t="s">
        <v>41</v>
      </c>
      <c r="H11123" s="4">
        <v>45810.500289351847</v>
      </c>
      <c r="I11123" t="b">
        <v>1</v>
      </c>
      <c r="J11123" t="b">
        <v>1</v>
      </c>
      <c r="K11123" t="s">
        <v>24</v>
      </c>
      <c r="L11123" t="s">
        <v>22</v>
      </c>
      <c r="M11123">
        <v>107500</v>
      </c>
      <c r="O11123" t="s">
        <v>2213</v>
      </c>
      <c r="P11123" t="s">
        <v>2753</v>
      </c>
    </row>
    <row r="11124" spans="1:16" x14ac:dyDescent="0.25">
      <c r="A11124" t="s">
        <v>0</v>
      </c>
      <c r="B11124" t="s">
        <v>0</v>
      </c>
      <c r="C11124" t="s">
        <v>14524</v>
      </c>
      <c r="D11124" t="s">
        <v>7546</v>
      </c>
      <c r="E11124" t="s">
        <v>34</v>
      </c>
      <c r="F11124" t="b">
        <v>0</v>
      </c>
      <c r="G11124" t="s">
        <v>35</v>
      </c>
      <c r="H11124" s="4">
        <v>45810.500532407408</v>
      </c>
      <c r="I11124" t="b">
        <v>0</v>
      </c>
      <c r="J11124" t="b">
        <v>0</v>
      </c>
      <c r="K11124" t="s">
        <v>24</v>
      </c>
      <c r="L11124" t="s">
        <v>36</v>
      </c>
      <c r="N11124">
        <v>15</v>
      </c>
      <c r="O11124" t="s">
        <v>7547</v>
      </c>
      <c r="P11124" t="s">
        <v>61</v>
      </c>
    </row>
    <row r="11125" spans="1:16" x14ac:dyDescent="0.25">
      <c r="A11125" t="s">
        <v>1</v>
      </c>
      <c r="B11125" t="s">
        <v>14525</v>
      </c>
      <c r="C11125" t="s">
        <v>39</v>
      </c>
      <c r="D11125" t="s">
        <v>3972</v>
      </c>
      <c r="E11125" t="s">
        <v>20</v>
      </c>
      <c r="F11125" t="b">
        <v>1</v>
      </c>
      <c r="G11125" t="s">
        <v>27</v>
      </c>
      <c r="H11125" s="4">
        <v>45810.501851851863</v>
      </c>
      <c r="I11125" t="b">
        <v>0</v>
      </c>
      <c r="J11125" t="b">
        <v>1</v>
      </c>
      <c r="K11125" t="s">
        <v>24</v>
      </c>
      <c r="L11125" t="s">
        <v>22</v>
      </c>
      <c r="M11125">
        <v>225000</v>
      </c>
      <c r="O11125" t="s">
        <v>14526</v>
      </c>
      <c r="P11125" t="s">
        <v>14527</v>
      </c>
    </row>
    <row r="11126" spans="1:16" x14ac:dyDescent="0.25">
      <c r="A11126" t="s">
        <v>2</v>
      </c>
      <c r="B11126" t="s">
        <v>7405</v>
      </c>
      <c r="C11126" t="s">
        <v>829</v>
      </c>
      <c r="D11126" t="s">
        <v>3972</v>
      </c>
      <c r="E11126" t="s">
        <v>20</v>
      </c>
      <c r="F11126" t="b">
        <v>0</v>
      </c>
      <c r="G11126" t="s">
        <v>30</v>
      </c>
      <c r="H11126" s="4">
        <v>45810.502766203703</v>
      </c>
      <c r="I11126" t="b">
        <v>0</v>
      </c>
      <c r="J11126" t="b">
        <v>0</v>
      </c>
      <c r="K11126" t="s">
        <v>24</v>
      </c>
      <c r="L11126" t="s">
        <v>22</v>
      </c>
      <c r="M11126">
        <v>82850</v>
      </c>
      <c r="O11126" t="s">
        <v>5481</v>
      </c>
      <c r="P11126" t="s">
        <v>3772</v>
      </c>
    </row>
    <row r="11127" spans="1:16" x14ac:dyDescent="0.25">
      <c r="A11127" t="s">
        <v>89</v>
      </c>
      <c r="B11127" t="s">
        <v>14528</v>
      </c>
      <c r="C11127" t="s">
        <v>1084</v>
      </c>
      <c r="D11127" t="s">
        <v>4034</v>
      </c>
      <c r="E11127" t="s">
        <v>20</v>
      </c>
      <c r="F11127" t="b">
        <v>0</v>
      </c>
      <c r="G11127" t="s">
        <v>158</v>
      </c>
      <c r="H11127" s="4">
        <v>45810.504120370373</v>
      </c>
      <c r="I11127" t="b">
        <v>0</v>
      </c>
      <c r="J11127" t="b">
        <v>0</v>
      </c>
      <c r="K11127" t="s">
        <v>158</v>
      </c>
      <c r="L11127" t="s">
        <v>22</v>
      </c>
      <c r="M11127">
        <v>75000</v>
      </c>
      <c r="O11127" t="s">
        <v>2768</v>
      </c>
      <c r="P11127" t="s">
        <v>14529</v>
      </c>
    </row>
    <row r="11128" spans="1:16" x14ac:dyDescent="0.25">
      <c r="A11128" t="s">
        <v>89</v>
      </c>
      <c r="B11128" t="s">
        <v>14530</v>
      </c>
      <c r="C11128" t="s">
        <v>106</v>
      </c>
      <c r="D11128" t="s">
        <v>14531</v>
      </c>
      <c r="E11128" t="s">
        <v>20</v>
      </c>
      <c r="F11128" t="b">
        <v>0</v>
      </c>
      <c r="G11128" t="s">
        <v>106</v>
      </c>
      <c r="H11128" s="4">
        <v>45810.505185185182</v>
      </c>
      <c r="I11128" t="b">
        <v>1</v>
      </c>
      <c r="J11128" t="b">
        <v>0</v>
      </c>
      <c r="K11128" t="s">
        <v>106</v>
      </c>
      <c r="L11128" t="s">
        <v>22</v>
      </c>
      <c r="M11128">
        <v>165000</v>
      </c>
      <c r="O11128" t="s">
        <v>14532</v>
      </c>
      <c r="P11128" t="s">
        <v>14533</v>
      </c>
    </row>
    <row r="11129" spans="1:16" x14ac:dyDescent="0.25">
      <c r="A11129" t="s">
        <v>0</v>
      </c>
      <c r="B11129" t="s">
        <v>214</v>
      </c>
      <c r="C11129" t="s">
        <v>6312</v>
      </c>
      <c r="D11129" t="s">
        <v>3969</v>
      </c>
      <c r="E11129" t="s">
        <v>20</v>
      </c>
      <c r="F11129" t="b">
        <v>0</v>
      </c>
      <c r="G11129" t="s">
        <v>1420</v>
      </c>
      <c r="H11129" s="4">
        <v>45810.528333333343</v>
      </c>
      <c r="I11129" t="b">
        <v>1</v>
      </c>
      <c r="J11129" t="b">
        <v>0</v>
      </c>
      <c r="K11129" t="s">
        <v>1420</v>
      </c>
      <c r="L11129" t="s">
        <v>22</v>
      </c>
      <c r="M11129">
        <v>100000</v>
      </c>
      <c r="O11129" t="s">
        <v>12439</v>
      </c>
      <c r="P11129" t="s">
        <v>14534</v>
      </c>
    </row>
    <row r="11130" spans="1:16" x14ac:dyDescent="0.25">
      <c r="A11130" t="s">
        <v>28</v>
      </c>
      <c r="B11130" t="s">
        <v>14535</v>
      </c>
      <c r="C11130" t="s">
        <v>180</v>
      </c>
      <c r="D11130" t="s">
        <v>3972</v>
      </c>
      <c r="E11130" t="s">
        <v>20</v>
      </c>
      <c r="F11130" t="b">
        <v>0</v>
      </c>
      <c r="G11130" t="s">
        <v>41</v>
      </c>
      <c r="H11130" s="4">
        <v>45810.542812500003</v>
      </c>
      <c r="I11130" t="b">
        <v>0</v>
      </c>
      <c r="J11130" t="b">
        <v>1</v>
      </c>
      <c r="K11130" t="s">
        <v>24</v>
      </c>
      <c r="L11130" t="s">
        <v>22</v>
      </c>
      <c r="M11130">
        <v>205000</v>
      </c>
      <c r="O11130" t="s">
        <v>14536</v>
      </c>
      <c r="P11130" t="s">
        <v>893</v>
      </c>
    </row>
    <row r="11131" spans="1:16" x14ac:dyDescent="0.25">
      <c r="A11131" t="s">
        <v>2</v>
      </c>
      <c r="B11131" t="s">
        <v>267</v>
      </c>
      <c r="C11131" t="s">
        <v>969</v>
      </c>
      <c r="D11131" t="s">
        <v>3972</v>
      </c>
      <c r="E11131" t="s">
        <v>20</v>
      </c>
      <c r="F11131" t="b">
        <v>0</v>
      </c>
      <c r="G11131" t="s">
        <v>27</v>
      </c>
      <c r="H11131" s="4">
        <v>45810.543402777781</v>
      </c>
      <c r="I11131" t="b">
        <v>0</v>
      </c>
      <c r="J11131" t="b">
        <v>0</v>
      </c>
      <c r="K11131" t="s">
        <v>24</v>
      </c>
      <c r="L11131" t="s">
        <v>22</v>
      </c>
      <c r="M11131">
        <v>125000</v>
      </c>
      <c r="O11131" t="s">
        <v>14537</v>
      </c>
      <c r="P11131" t="s">
        <v>14538</v>
      </c>
    </row>
    <row r="11132" spans="1:16" x14ac:dyDescent="0.25">
      <c r="A11132" t="s">
        <v>2</v>
      </c>
      <c r="B11132" t="s">
        <v>11937</v>
      </c>
      <c r="C11132" t="s">
        <v>118</v>
      </c>
      <c r="D11132" t="s">
        <v>9676</v>
      </c>
      <c r="E11132" t="s">
        <v>20</v>
      </c>
      <c r="F11132" t="b">
        <v>0</v>
      </c>
      <c r="G11132" t="s">
        <v>30</v>
      </c>
      <c r="H11132" s="4">
        <v>45810.544432870367</v>
      </c>
      <c r="I11132" t="b">
        <v>0</v>
      </c>
      <c r="J11132" t="b">
        <v>1</v>
      </c>
      <c r="K11132" t="s">
        <v>24</v>
      </c>
      <c r="L11132" t="s">
        <v>22</v>
      </c>
      <c r="M11132">
        <v>121900</v>
      </c>
      <c r="O11132" t="s">
        <v>546</v>
      </c>
      <c r="P11132" t="s">
        <v>271</v>
      </c>
    </row>
    <row r="11133" spans="1:16" x14ac:dyDescent="0.25">
      <c r="A11133" t="s">
        <v>89</v>
      </c>
      <c r="B11133" t="s">
        <v>14539</v>
      </c>
      <c r="C11133" t="s">
        <v>39</v>
      </c>
      <c r="D11133" t="s">
        <v>3972</v>
      </c>
      <c r="E11133" t="s">
        <v>20</v>
      </c>
      <c r="F11133" t="b">
        <v>1</v>
      </c>
      <c r="G11133" t="s">
        <v>158</v>
      </c>
      <c r="H11133" s="4">
        <v>45810.545902777783</v>
      </c>
      <c r="I11133" t="b">
        <v>0</v>
      </c>
      <c r="J11133" t="b">
        <v>0</v>
      </c>
      <c r="K11133" t="s">
        <v>158</v>
      </c>
      <c r="L11133" t="s">
        <v>36</v>
      </c>
      <c r="N11133">
        <v>50</v>
      </c>
      <c r="O11133" t="s">
        <v>7412</v>
      </c>
      <c r="P11133" t="s">
        <v>14540</v>
      </c>
    </row>
    <row r="11134" spans="1:16" x14ac:dyDescent="0.25">
      <c r="A11134" t="s">
        <v>1</v>
      </c>
      <c r="B11134" t="s">
        <v>10737</v>
      </c>
      <c r="C11134" t="s">
        <v>434</v>
      </c>
      <c r="D11134" t="s">
        <v>3972</v>
      </c>
      <c r="E11134" t="s">
        <v>20</v>
      </c>
      <c r="F11134" t="b">
        <v>0</v>
      </c>
      <c r="G11134" t="s">
        <v>27</v>
      </c>
      <c r="H11134" s="4">
        <v>45810.583518518521</v>
      </c>
      <c r="I11134" t="b">
        <v>0</v>
      </c>
      <c r="J11134" t="b">
        <v>1</v>
      </c>
      <c r="K11134" t="s">
        <v>24</v>
      </c>
      <c r="L11134" t="s">
        <v>22</v>
      </c>
      <c r="M11134">
        <v>97375</v>
      </c>
      <c r="O11134" t="s">
        <v>444</v>
      </c>
      <c r="P11134" t="s">
        <v>10738</v>
      </c>
    </row>
    <row r="11135" spans="1:16" x14ac:dyDescent="0.25">
      <c r="A11135" t="s">
        <v>25</v>
      </c>
      <c r="B11135" t="s">
        <v>25</v>
      </c>
      <c r="C11135" t="s">
        <v>180</v>
      </c>
      <c r="D11135" t="s">
        <v>3972</v>
      </c>
      <c r="E11135" t="s">
        <v>20</v>
      </c>
      <c r="F11135" t="b">
        <v>0</v>
      </c>
      <c r="G11135" t="s">
        <v>41</v>
      </c>
      <c r="H11135" s="4">
        <v>45810.583599537043</v>
      </c>
      <c r="I11135" t="b">
        <v>1</v>
      </c>
      <c r="J11135" t="b">
        <v>0</v>
      </c>
      <c r="K11135" t="s">
        <v>24</v>
      </c>
      <c r="L11135" t="s">
        <v>36</v>
      </c>
      <c r="N11135">
        <v>55</v>
      </c>
      <c r="O11135" t="s">
        <v>14541</v>
      </c>
      <c r="P11135" t="s">
        <v>753</v>
      </c>
    </row>
    <row r="11136" spans="1:16" x14ac:dyDescent="0.25">
      <c r="A11136" t="s">
        <v>2</v>
      </c>
      <c r="B11136" t="s">
        <v>14542</v>
      </c>
      <c r="C11136" t="s">
        <v>630</v>
      </c>
      <c r="D11136" t="s">
        <v>3828</v>
      </c>
      <c r="E11136" t="s">
        <v>20</v>
      </c>
      <c r="F11136" t="b">
        <v>0</v>
      </c>
      <c r="G11136" t="s">
        <v>27</v>
      </c>
      <c r="H11136" s="4">
        <v>45810.584953703707</v>
      </c>
      <c r="I11136" t="b">
        <v>0</v>
      </c>
      <c r="J11136" t="b">
        <v>1</v>
      </c>
      <c r="K11136" t="s">
        <v>24</v>
      </c>
      <c r="L11136" t="s">
        <v>36</v>
      </c>
      <c r="N11136">
        <v>39.375</v>
      </c>
      <c r="O11136" t="s">
        <v>487</v>
      </c>
      <c r="P11136" t="s">
        <v>3346</v>
      </c>
    </row>
    <row r="11137" spans="1:16" x14ac:dyDescent="0.25">
      <c r="A11137" t="s">
        <v>2</v>
      </c>
      <c r="B11137" t="s">
        <v>2338</v>
      </c>
      <c r="C11137" t="s">
        <v>538</v>
      </c>
      <c r="D11137" t="s">
        <v>3828</v>
      </c>
      <c r="E11137" t="s">
        <v>20</v>
      </c>
      <c r="F11137" t="b">
        <v>0</v>
      </c>
      <c r="G11137" t="s">
        <v>27</v>
      </c>
      <c r="H11137" s="4">
        <v>45810.584988425922</v>
      </c>
      <c r="I11137" t="b">
        <v>0</v>
      </c>
      <c r="J11137" t="b">
        <v>1</v>
      </c>
      <c r="K11137" t="s">
        <v>24</v>
      </c>
      <c r="L11137" t="s">
        <v>22</v>
      </c>
      <c r="M11137">
        <v>128000</v>
      </c>
      <c r="O11137" t="s">
        <v>487</v>
      </c>
      <c r="P11137" t="s">
        <v>14543</v>
      </c>
    </row>
    <row r="11138" spans="1:16" x14ac:dyDescent="0.25">
      <c r="A11138" t="s">
        <v>2</v>
      </c>
      <c r="B11138" t="s">
        <v>2160</v>
      </c>
      <c r="C11138" t="s">
        <v>538</v>
      </c>
      <c r="D11138" t="s">
        <v>3828</v>
      </c>
      <c r="E11138" t="s">
        <v>20</v>
      </c>
      <c r="F11138" t="b">
        <v>0</v>
      </c>
      <c r="G11138" t="s">
        <v>27</v>
      </c>
      <c r="H11138" s="4">
        <v>45810.585011574083</v>
      </c>
      <c r="I11138" t="b">
        <v>0</v>
      </c>
      <c r="J11138" t="b">
        <v>1</v>
      </c>
      <c r="K11138" t="s">
        <v>24</v>
      </c>
      <c r="L11138" t="s">
        <v>22</v>
      </c>
      <c r="M11138">
        <v>153500</v>
      </c>
      <c r="O11138" t="s">
        <v>487</v>
      </c>
      <c r="P11138" t="s">
        <v>14543</v>
      </c>
    </row>
    <row r="11139" spans="1:16" x14ac:dyDescent="0.25">
      <c r="A11139" t="s">
        <v>40</v>
      </c>
      <c r="B11139" t="s">
        <v>9382</v>
      </c>
      <c r="C11139" t="s">
        <v>538</v>
      </c>
      <c r="D11139" t="s">
        <v>3828</v>
      </c>
      <c r="E11139" t="s">
        <v>20</v>
      </c>
      <c r="F11139" t="b">
        <v>0</v>
      </c>
      <c r="G11139" t="s">
        <v>27</v>
      </c>
      <c r="H11139" s="4">
        <v>45810.585023148153</v>
      </c>
      <c r="I11139" t="b">
        <v>0</v>
      </c>
      <c r="J11139" t="b">
        <v>1</v>
      </c>
      <c r="K11139" t="s">
        <v>24</v>
      </c>
      <c r="L11139" t="s">
        <v>22</v>
      </c>
      <c r="M11139">
        <v>163000</v>
      </c>
      <c r="O11139" t="s">
        <v>487</v>
      </c>
      <c r="P11139" t="s">
        <v>9383</v>
      </c>
    </row>
    <row r="11140" spans="1:16" x14ac:dyDescent="0.25">
      <c r="A11140" t="s">
        <v>2</v>
      </c>
      <c r="B11140" t="s">
        <v>9488</v>
      </c>
      <c r="C11140" t="s">
        <v>1151</v>
      </c>
      <c r="D11140" t="s">
        <v>3956</v>
      </c>
      <c r="E11140" t="s">
        <v>20</v>
      </c>
      <c r="F11140" t="b">
        <v>0</v>
      </c>
      <c r="G11140" t="s">
        <v>30</v>
      </c>
      <c r="H11140" s="4">
        <v>45810.586099537039</v>
      </c>
      <c r="I11140" t="b">
        <v>0</v>
      </c>
      <c r="J11140" t="b">
        <v>0</v>
      </c>
      <c r="K11140" t="s">
        <v>24</v>
      </c>
      <c r="L11140" t="s">
        <v>36</v>
      </c>
      <c r="N11140">
        <v>34.334999084472663</v>
      </c>
      <c r="O11140" t="s">
        <v>8552</v>
      </c>
      <c r="P11140" t="s">
        <v>9489</v>
      </c>
    </row>
    <row r="11141" spans="1:16" x14ac:dyDescent="0.25">
      <c r="A11141" t="s">
        <v>2</v>
      </c>
      <c r="B11141" t="s">
        <v>2604</v>
      </c>
      <c r="C11141" t="s">
        <v>3232</v>
      </c>
      <c r="D11141" t="s">
        <v>3972</v>
      </c>
      <c r="E11141" t="s">
        <v>51</v>
      </c>
      <c r="F11141" t="b">
        <v>0</v>
      </c>
      <c r="G11141" t="s">
        <v>30</v>
      </c>
      <c r="H11141" s="4">
        <v>45810.628020833326</v>
      </c>
      <c r="I11141" t="b">
        <v>0</v>
      </c>
      <c r="J11141" t="b">
        <v>0</v>
      </c>
      <c r="K11141" t="s">
        <v>24</v>
      </c>
      <c r="L11141" t="s">
        <v>36</v>
      </c>
      <c r="N11141">
        <v>38.674999237060547</v>
      </c>
      <c r="O11141" t="s">
        <v>1168</v>
      </c>
      <c r="P11141" t="s">
        <v>14544</v>
      </c>
    </row>
    <row r="11142" spans="1:16" x14ac:dyDescent="0.25">
      <c r="A11142" t="s">
        <v>0</v>
      </c>
      <c r="B11142" t="s">
        <v>250</v>
      </c>
      <c r="C11142" t="s">
        <v>2084</v>
      </c>
      <c r="D11142" t="s">
        <v>3828</v>
      </c>
      <c r="E11142" t="s">
        <v>20</v>
      </c>
      <c r="F11142" t="b">
        <v>0</v>
      </c>
      <c r="G11142" t="s">
        <v>27</v>
      </c>
      <c r="H11142" s="4">
        <v>45810.66673611111</v>
      </c>
      <c r="I11142" t="b">
        <v>0</v>
      </c>
      <c r="J11142" t="b">
        <v>1</v>
      </c>
      <c r="K11142" t="s">
        <v>24</v>
      </c>
      <c r="L11142" t="s">
        <v>22</v>
      </c>
      <c r="M11142">
        <v>95000</v>
      </c>
      <c r="O11142" t="s">
        <v>14545</v>
      </c>
      <c r="P11142" t="s">
        <v>14546</v>
      </c>
    </row>
    <row r="11143" spans="1:16" x14ac:dyDescent="0.25">
      <c r="A11143" t="s">
        <v>0</v>
      </c>
      <c r="B11143" t="s">
        <v>2463</v>
      </c>
      <c r="C11143" t="s">
        <v>140</v>
      </c>
      <c r="D11143" t="s">
        <v>3972</v>
      </c>
      <c r="E11143" t="s">
        <v>20</v>
      </c>
      <c r="F11143" t="b">
        <v>0</v>
      </c>
      <c r="G11143" t="s">
        <v>35</v>
      </c>
      <c r="H11143" s="4">
        <v>45810.667175925933</v>
      </c>
      <c r="I11143" t="b">
        <v>0</v>
      </c>
      <c r="J11143" t="b">
        <v>1</v>
      </c>
      <c r="K11143" t="s">
        <v>24</v>
      </c>
      <c r="L11143" t="s">
        <v>36</v>
      </c>
      <c r="N11143">
        <v>62.5</v>
      </c>
      <c r="O11143" t="s">
        <v>719</v>
      </c>
      <c r="P11143" t="s">
        <v>14547</v>
      </c>
    </row>
    <row r="11144" spans="1:16" x14ac:dyDescent="0.25">
      <c r="A11144" t="s">
        <v>2</v>
      </c>
      <c r="B11144" t="s">
        <v>2559</v>
      </c>
      <c r="C11144" t="s">
        <v>203</v>
      </c>
      <c r="D11144" t="s">
        <v>3972</v>
      </c>
      <c r="E11144" t="s">
        <v>51</v>
      </c>
      <c r="F11144" t="b">
        <v>0</v>
      </c>
      <c r="G11144" t="s">
        <v>52</v>
      </c>
      <c r="H11144" s="4">
        <v>45810.66982638889</v>
      </c>
      <c r="I11144" t="b">
        <v>0</v>
      </c>
      <c r="J11144" t="b">
        <v>0</v>
      </c>
      <c r="K11144" t="s">
        <v>24</v>
      </c>
      <c r="L11144" t="s">
        <v>36</v>
      </c>
      <c r="N11144">
        <v>85</v>
      </c>
      <c r="O11144" t="s">
        <v>1137</v>
      </c>
      <c r="P11144" t="s">
        <v>14548</v>
      </c>
    </row>
    <row r="11145" spans="1:16" x14ac:dyDescent="0.25">
      <c r="A11145" t="s">
        <v>0</v>
      </c>
      <c r="B11145" t="s">
        <v>14549</v>
      </c>
      <c r="C11145" t="s">
        <v>120</v>
      </c>
      <c r="D11145" t="s">
        <v>3972</v>
      </c>
      <c r="E11145" t="s">
        <v>51</v>
      </c>
      <c r="F11145" t="b">
        <v>0</v>
      </c>
      <c r="G11145" t="s">
        <v>35</v>
      </c>
      <c r="H11145" s="4">
        <v>45810.708715277768</v>
      </c>
      <c r="I11145" t="b">
        <v>0</v>
      </c>
      <c r="J11145" t="b">
        <v>0</v>
      </c>
      <c r="K11145" t="s">
        <v>24</v>
      </c>
      <c r="L11145" t="s">
        <v>36</v>
      </c>
      <c r="N11145">
        <v>65</v>
      </c>
      <c r="O11145" t="s">
        <v>74</v>
      </c>
      <c r="P11145" t="s">
        <v>3774</v>
      </c>
    </row>
    <row r="11146" spans="1:16" x14ac:dyDescent="0.25">
      <c r="A11146" t="s">
        <v>25</v>
      </c>
      <c r="B11146" t="s">
        <v>12010</v>
      </c>
      <c r="C11146" t="s">
        <v>203</v>
      </c>
      <c r="D11146" t="s">
        <v>3972</v>
      </c>
      <c r="E11146" t="s">
        <v>20</v>
      </c>
      <c r="F11146" t="b">
        <v>0</v>
      </c>
      <c r="G11146" t="s">
        <v>23</v>
      </c>
      <c r="H11146" s="4">
        <v>45810.727685185193</v>
      </c>
      <c r="I11146" t="b">
        <v>0</v>
      </c>
      <c r="J11146" t="b">
        <v>1</v>
      </c>
      <c r="K11146" t="s">
        <v>24</v>
      </c>
      <c r="L11146" t="s">
        <v>22</v>
      </c>
      <c r="M11146">
        <v>95000</v>
      </c>
      <c r="O11146" t="s">
        <v>12011</v>
      </c>
      <c r="P11146" t="s">
        <v>2804</v>
      </c>
    </row>
    <row r="11147" spans="1:16" x14ac:dyDescent="0.25">
      <c r="A11147" t="s">
        <v>0</v>
      </c>
      <c r="B11147" t="s">
        <v>14550</v>
      </c>
      <c r="C11147" t="s">
        <v>82</v>
      </c>
      <c r="D11147" t="s">
        <v>3972</v>
      </c>
      <c r="E11147" t="s">
        <v>20</v>
      </c>
      <c r="F11147" t="b">
        <v>0</v>
      </c>
      <c r="G11147" t="s">
        <v>27</v>
      </c>
      <c r="H11147" s="4">
        <v>45810.750069444453</v>
      </c>
      <c r="I11147" t="b">
        <v>0</v>
      </c>
      <c r="J11147" t="b">
        <v>0</v>
      </c>
      <c r="K11147" t="s">
        <v>24</v>
      </c>
      <c r="L11147" t="s">
        <v>36</v>
      </c>
      <c r="N11147">
        <v>67.5</v>
      </c>
      <c r="O11147" t="s">
        <v>4343</v>
      </c>
      <c r="P11147" t="s">
        <v>1537</v>
      </c>
    </row>
    <row r="11148" spans="1:16" x14ac:dyDescent="0.25">
      <c r="A11148" t="s">
        <v>0</v>
      </c>
      <c r="B11148" t="s">
        <v>14551</v>
      </c>
      <c r="C11148" t="s">
        <v>180</v>
      </c>
      <c r="D11148" t="s">
        <v>3828</v>
      </c>
      <c r="E11148" t="s">
        <v>20</v>
      </c>
      <c r="F11148" t="b">
        <v>0</v>
      </c>
      <c r="G11148" t="s">
        <v>41</v>
      </c>
      <c r="H11148" s="4">
        <v>45810.7502662037</v>
      </c>
      <c r="I11148" t="b">
        <v>0</v>
      </c>
      <c r="J11148" t="b">
        <v>0</v>
      </c>
      <c r="K11148" t="s">
        <v>24</v>
      </c>
      <c r="L11148" t="s">
        <v>36</v>
      </c>
      <c r="N11148">
        <v>31.5</v>
      </c>
      <c r="O11148" t="s">
        <v>14552</v>
      </c>
      <c r="P11148" t="s">
        <v>14553</v>
      </c>
    </row>
    <row r="11149" spans="1:16" x14ac:dyDescent="0.25">
      <c r="A11149" t="s">
        <v>0</v>
      </c>
      <c r="B11149" t="s">
        <v>14554</v>
      </c>
      <c r="C11149" t="s">
        <v>842</v>
      </c>
      <c r="D11149" t="s">
        <v>3972</v>
      </c>
      <c r="E11149" t="s">
        <v>20</v>
      </c>
      <c r="F11149" t="b">
        <v>0</v>
      </c>
      <c r="G11149" t="s">
        <v>30</v>
      </c>
      <c r="H11149" s="4">
        <v>45810.750567129631</v>
      </c>
      <c r="I11149" t="b">
        <v>0</v>
      </c>
      <c r="J11149" t="b">
        <v>1</v>
      </c>
      <c r="K11149" t="s">
        <v>24</v>
      </c>
      <c r="L11149" t="s">
        <v>22</v>
      </c>
      <c r="M11149">
        <v>90480</v>
      </c>
      <c r="O11149" t="s">
        <v>5527</v>
      </c>
    </row>
    <row r="11150" spans="1:16" x14ac:dyDescent="0.25">
      <c r="A11150" t="s">
        <v>0</v>
      </c>
      <c r="B11150" t="s">
        <v>0</v>
      </c>
      <c r="C11150" t="s">
        <v>14368</v>
      </c>
      <c r="D11150" t="s">
        <v>2208</v>
      </c>
      <c r="E11150" t="s">
        <v>20</v>
      </c>
      <c r="F11150" t="b">
        <v>0</v>
      </c>
      <c r="G11150" t="s">
        <v>30</v>
      </c>
      <c r="H11150" s="4">
        <v>45810.750601851847</v>
      </c>
      <c r="I11150" t="b">
        <v>1</v>
      </c>
      <c r="J11150" t="b">
        <v>0</v>
      </c>
      <c r="K11150" t="s">
        <v>24</v>
      </c>
      <c r="L11150" t="s">
        <v>22</v>
      </c>
      <c r="M11150">
        <v>52500</v>
      </c>
      <c r="O11150" t="s">
        <v>14369</v>
      </c>
      <c r="P11150" t="s">
        <v>1329</v>
      </c>
    </row>
    <row r="11151" spans="1:16" x14ac:dyDescent="0.25">
      <c r="A11151" t="s">
        <v>139</v>
      </c>
      <c r="B11151" t="s">
        <v>277</v>
      </c>
      <c r="C11151" t="s">
        <v>14555</v>
      </c>
      <c r="D11151" t="s">
        <v>3972</v>
      </c>
      <c r="E11151" t="s">
        <v>20</v>
      </c>
      <c r="F11151" t="b">
        <v>0</v>
      </c>
      <c r="G11151" t="s">
        <v>30</v>
      </c>
      <c r="H11151" s="4">
        <v>45810.750636574077</v>
      </c>
      <c r="I11151" t="b">
        <v>0</v>
      </c>
      <c r="J11151" t="b">
        <v>1</v>
      </c>
      <c r="K11151" t="s">
        <v>24</v>
      </c>
      <c r="L11151" t="s">
        <v>22</v>
      </c>
      <c r="M11151">
        <v>80000</v>
      </c>
      <c r="O11151" t="s">
        <v>14556</v>
      </c>
      <c r="P11151" t="s">
        <v>1904</v>
      </c>
    </row>
    <row r="11152" spans="1:16" x14ac:dyDescent="0.25">
      <c r="A11152" t="s">
        <v>89</v>
      </c>
      <c r="B11152" t="s">
        <v>2547</v>
      </c>
      <c r="C11152" t="s">
        <v>24</v>
      </c>
      <c r="D11152" t="s">
        <v>3972</v>
      </c>
      <c r="E11152" t="s">
        <v>51</v>
      </c>
      <c r="F11152" t="b">
        <v>0</v>
      </c>
      <c r="G11152" t="s">
        <v>27</v>
      </c>
      <c r="H11152" s="4">
        <v>45810.751562500001</v>
      </c>
      <c r="I11152" t="b">
        <v>0</v>
      </c>
      <c r="J11152" t="b">
        <v>0</v>
      </c>
      <c r="K11152" t="s">
        <v>24</v>
      </c>
      <c r="L11152" t="s">
        <v>36</v>
      </c>
      <c r="N11152">
        <v>53</v>
      </c>
      <c r="O11152" t="s">
        <v>14557</v>
      </c>
      <c r="P11152" t="s">
        <v>14558</v>
      </c>
    </row>
    <row r="11153" spans="1:16" x14ac:dyDescent="0.25">
      <c r="A11153" t="s">
        <v>139</v>
      </c>
      <c r="B11153" t="s">
        <v>14559</v>
      </c>
      <c r="C11153" t="s">
        <v>293</v>
      </c>
      <c r="D11153" t="s">
        <v>3972</v>
      </c>
      <c r="E11153" t="s">
        <v>51</v>
      </c>
      <c r="F11153" t="b">
        <v>0</v>
      </c>
      <c r="G11153" t="s">
        <v>27</v>
      </c>
      <c r="H11153" s="4">
        <v>45810.751863425918</v>
      </c>
      <c r="I11153" t="b">
        <v>0</v>
      </c>
      <c r="J11153" t="b">
        <v>0</v>
      </c>
      <c r="K11153" t="s">
        <v>24</v>
      </c>
      <c r="L11153" t="s">
        <v>36</v>
      </c>
      <c r="N11153">
        <v>82.5</v>
      </c>
      <c r="O11153" t="s">
        <v>14560</v>
      </c>
      <c r="P11153" t="s">
        <v>14561</v>
      </c>
    </row>
    <row r="11154" spans="1:16" x14ac:dyDescent="0.25">
      <c r="A11154" t="s">
        <v>0</v>
      </c>
      <c r="B11154" t="s">
        <v>14562</v>
      </c>
      <c r="C11154" t="s">
        <v>82</v>
      </c>
      <c r="D11154" t="s">
        <v>3972</v>
      </c>
      <c r="E11154" t="s">
        <v>20</v>
      </c>
      <c r="F11154" t="b">
        <v>0</v>
      </c>
      <c r="G11154" t="s">
        <v>27</v>
      </c>
      <c r="H11154" s="4">
        <v>45810.79173611111</v>
      </c>
      <c r="I11154" t="b">
        <v>0</v>
      </c>
      <c r="J11154" t="b">
        <v>0</v>
      </c>
      <c r="K11154" t="s">
        <v>24</v>
      </c>
      <c r="L11154" t="s">
        <v>22</v>
      </c>
      <c r="M11154">
        <v>62500</v>
      </c>
      <c r="O11154" t="s">
        <v>14563</v>
      </c>
    </row>
    <row r="11155" spans="1:16" x14ac:dyDescent="0.25">
      <c r="A11155" t="s">
        <v>1</v>
      </c>
      <c r="B11155" t="s">
        <v>264</v>
      </c>
      <c r="C11155" t="s">
        <v>304</v>
      </c>
      <c r="D11155" t="s">
        <v>3972</v>
      </c>
      <c r="E11155" t="s">
        <v>20</v>
      </c>
      <c r="F11155" t="b">
        <v>0</v>
      </c>
      <c r="G11155" t="s">
        <v>27</v>
      </c>
      <c r="H11155" s="4">
        <v>45810.792581018519</v>
      </c>
      <c r="I11155" t="b">
        <v>0</v>
      </c>
      <c r="J11155" t="b">
        <v>0</v>
      </c>
      <c r="K11155" t="s">
        <v>24</v>
      </c>
      <c r="L11155" t="s">
        <v>22</v>
      </c>
      <c r="M11155">
        <v>135000</v>
      </c>
      <c r="O11155" t="s">
        <v>12003</v>
      </c>
      <c r="P11155" t="s">
        <v>12004</v>
      </c>
    </row>
    <row r="11156" spans="1:16" x14ac:dyDescent="0.25">
      <c r="A11156" t="s">
        <v>40</v>
      </c>
      <c r="B11156" t="s">
        <v>14564</v>
      </c>
      <c r="C11156" t="s">
        <v>696</v>
      </c>
      <c r="D11156" t="s">
        <v>3972</v>
      </c>
      <c r="E11156" t="s">
        <v>20</v>
      </c>
      <c r="F11156" t="b">
        <v>0</v>
      </c>
      <c r="G11156" t="s">
        <v>41</v>
      </c>
      <c r="H11156" s="4">
        <v>45810.793796296297</v>
      </c>
      <c r="I11156" t="b">
        <v>1</v>
      </c>
      <c r="J11156" t="b">
        <v>1</v>
      </c>
      <c r="K11156" t="s">
        <v>24</v>
      </c>
      <c r="L11156" t="s">
        <v>22</v>
      </c>
      <c r="M11156">
        <v>124900</v>
      </c>
      <c r="O11156" t="s">
        <v>950</v>
      </c>
      <c r="P11156" t="s">
        <v>14565</v>
      </c>
    </row>
    <row r="11157" spans="1:16" x14ac:dyDescent="0.25">
      <c r="A11157" t="s">
        <v>1</v>
      </c>
      <c r="B11157" t="s">
        <v>14566</v>
      </c>
      <c r="C11157" t="s">
        <v>184</v>
      </c>
      <c r="D11157" t="s">
        <v>3972</v>
      </c>
      <c r="E11157" t="s">
        <v>20</v>
      </c>
      <c r="F11157" t="b">
        <v>0</v>
      </c>
      <c r="G11157" t="s">
        <v>30</v>
      </c>
      <c r="H11157" s="4">
        <v>45810.83394675926</v>
      </c>
      <c r="I11157" t="b">
        <v>0</v>
      </c>
      <c r="J11157" t="b">
        <v>0</v>
      </c>
      <c r="K11157" t="s">
        <v>24</v>
      </c>
      <c r="L11157" t="s">
        <v>22</v>
      </c>
      <c r="M11157">
        <v>115918</v>
      </c>
      <c r="O11157" t="s">
        <v>14567</v>
      </c>
      <c r="P11157" t="s">
        <v>14568</v>
      </c>
    </row>
    <row r="11158" spans="1:16" x14ac:dyDescent="0.25">
      <c r="A11158" t="s">
        <v>1</v>
      </c>
      <c r="B11158" t="s">
        <v>1</v>
      </c>
      <c r="C11158" t="s">
        <v>3084</v>
      </c>
      <c r="D11158" t="s">
        <v>3828</v>
      </c>
      <c r="E11158" t="s">
        <v>20</v>
      </c>
      <c r="F11158" t="b">
        <v>0</v>
      </c>
      <c r="G11158" t="s">
        <v>30</v>
      </c>
      <c r="H11158" s="4">
        <v>45810.834618055553</v>
      </c>
      <c r="I11158" t="b">
        <v>0</v>
      </c>
      <c r="J11158" t="b">
        <v>1</v>
      </c>
      <c r="K11158" t="s">
        <v>24</v>
      </c>
      <c r="L11158" t="s">
        <v>22</v>
      </c>
      <c r="M11158">
        <v>104650</v>
      </c>
      <c r="O11158" t="s">
        <v>9047</v>
      </c>
      <c r="P11158" t="s">
        <v>12428</v>
      </c>
    </row>
    <row r="11159" spans="1:16" x14ac:dyDescent="0.25">
      <c r="A11159" t="s">
        <v>2</v>
      </c>
      <c r="B11159" t="s">
        <v>14569</v>
      </c>
      <c r="C11159" t="s">
        <v>2033</v>
      </c>
      <c r="D11159" t="s">
        <v>3600</v>
      </c>
      <c r="E11159" t="s">
        <v>51</v>
      </c>
      <c r="F11159" t="b">
        <v>0</v>
      </c>
      <c r="G11159" t="s">
        <v>27</v>
      </c>
      <c r="H11159" s="4">
        <v>45810.834861111107</v>
      </c>
      <c r="I11159" t="b">
        <v>1</v>
      </c>
      <c r="J11159" t="b">
        <v>0</v>
      </c>
      <c r="K11159" t="s">
        <v>24</v>
      </c>
      <c r="L11159" t="s">
        <v>36</v>
      </c>
      <c r="N11159">
        <v>55</v>
      </c>
      <c r="O11159" t="s">
        <v>14570</v>
      </c>
      <c r="P11159" t="s">
        <v>14571</v>
      </c>
    </row>
    <row r="11160" spans="1:16" x14ac:dyDescent="0.25">
      <c r="A11160" t="s">
        <v>28</v>
      </c>
      <c r="B11160" t="s">
        <v>14572</v>
      </c>
      <c r="C11160" t="s">
        <v>71</v>
      </c>
      <c r="D11160" t="s">
        <v>3972</v>
      </c>
      <c r="E11160" t="s">
        <v>20</v>
      </c>
      <c r="F11160" t="b">
        <v>0</v>
      </c>
      <c r="G11160" t="s">
        <v>27</v>
      </c>
      <c r="H11160" s="4">
        <v>45810.835023148153</v>
      </c>
      <c r="I11160" t="b">
        <v>0</v>
      </c>
      <c r="J11160" t="b">
        <v>1</v>
      </c>
      <c r="K11160" t="s">
        <v>24</v>
      </c>
      <c r="L11160" t="s">
        <v>22</v>
      </c>
      <c r="M11160">
        <v>176500</v>
      </c>
      <c r="O11160" t="s">
        <v>4534</v>
      </c>
      <c r="P11160" t="s">
        <v>201</v>
      </c>
    </row>
    <row r="11161" spans="1:16" x14ac:dyDescent="0.25">
      <c r="A11161" t="s">
        <v>2</v>
      </c>
      <c r="B11161" t="s">
        <v>14573</v>
      </c>
      <c r="C11161" t="s">
        <v>172</v>
      </c>
      <c r="D11161" t="s">
        <v>3972</v>
      </c>
      <c r="E11161" t="s">
        <v>20</v>
      </c>
      <c r="F11161" t="b">
        <v>0</v>
      </c>
      <c r="G11161" t="s">
        <v>27</v>
      </c>
      <c r="H11161" s="4">
        <v>45810.835104166668</v>
      </c>
      <c r="I11161" t="b">
        <v>0</v>
      </c>
      <c r="J11161" t="b">
        <v>0</v>
      </c>
      <c r="K11161" t="s">
        <v>24</v>
      </c>
      <c r="L11161" t="s">
        <v>22</v>
      </c>
      <c r="M11161">
        <v>110000</v>
      </c>
      <c r="O11161" t="s">
        <v>14574</v>
      </c>
      <c r="P11161" t="s">
        <v>14575</v>
      </c>
    </row>
    <row r="11162" spans="1:16" x14ac:dyDescent="0.25">
      <c r="A11162" t="s">
        <v>2</v>
      </c>
      <c r="B11162" t="s">
        <v>14576</v>
      </c>
      <c r="C11162" t="s">
        <v>788</v>
      </c>
      <c r="D11162" t="s">
        <v>3972</v>
      </c>
      <c r="E11162" t="s">
        <v>20</v>
      </c>
      <c r="F11162" t="b">
        <v>0</v>
      </c>
      <c r="G11162" t="s">
        <v>30</v>
      </c>
      <c r="H11162" s="4">
        <v>45810.836273148147</v>
      </c>
      <c r="I11162" t="b">
        <v>0</v>
      </c>
      <c r="J11162" t="b">
        <v>1</v>
      </c>
      <c r="K11162" t="s">
        <v>24</v>
      </c>
      <c r="L11162" t="s">
        <v>22</v>
      </c>
      <c r="M11162">
        <v>154000</v>
      </c>
      <c r="O11162" t="s">
        <v>3121</v>
      </c>
      <c r="P11162" t="s">
        <v>9606</v>
      </c>
    </row>
    <row r="11163" spans="1:16" x14ac:dyDescent="0.25">
      <c r="A11163" t="s">
        <v>0</v>
      </c>
      <c r="B11163" t="s">
        <v>2253</v>
      </c>
      <c r="C11163" t="s">
        <v>192</v>
      </c>
      <c r="D11163" t="s">
        <v>3828</v>
      </c>
      <c r="E11163" t="s">
        <v>20</v>
      </c>
      <c r="F11163" t="b">
        <v>0</v>
      </c>
      <c r="G11163" t="s">
        <v>52</v>
      </c>
      <c r="H11163" s="4">
        <v>45810.87572916667</v>
      </c>
      <c r="I11163" t="b">
        <v>0</v>
      </c>
      <c r="J11163" t="b">
        <v>1</v>
      </c>
      <c r="K11163" t="s">
        <v>24</v>
      </c>
      <c r="L11163" t="s">
        <v>22</v>
      </c>
      <c r="M11163">
        <v>91750</v>
      </c>
      <c r="O11163" t="s">
        <v>2917</v>
      </c>
      <c r="P11163" t="s">
        <v>596</v>
      </c>
    </row>
    <row r="11164" spans="1:16" x14ac:dyDescent="0.25">
      <c r="A11164" t="s">
        <v>1</v>
      </c>
      <c r="B11164" t="s">
        <v>14577</v>
      </c>
      <c r="C11164" t="s">
        <v>180</v>
      </c>
      <c r="D11164" t="s">
        <v>3972</v>
      </c>
      <c r="E11164" t="s">
        <v>631</v>
      </c>
      <c r="F11164" t="b">
        <v>0</v>
      </c>
      <c r="G11164" t="s">
        <v>41</v>
      </c>
      <c r="H11164" s="4">
        <v>45810.87604166667</v>
      </c>
      <c r="I11164" t="b">
        <v>0</v>
      </c>
      <c r="J11164" t="b">
        <v>0</v>
      </c>
      <c r="K11164" t="s">
        <v>24</v>
      </c>
      <c r="L11164" t="s">
        <v>36</v>
      </c>
      <c r="N11164">
        <v>22.5</v>
      </c>
      <c r="O11164" t="s">
        <v>14578</v>
      </c>
      <c r="P11164" t="s">
        <v>149</v>
      </c>
    </row>
    <row r="11165" spans="1:16" x14ac:dyDescent="0.25">
      <c r="A11165" t="s">
        <v>2</v>
      </c>
      <c r="B11165" t="s">
        <v>14579</v>
      </c>
      <c r="C11165" t="s">
        <v>167</v>
      </c>
      <c r="D11165" t="s">
        <v>3828</v>
      </c>
      <c r="E11165" t="s">
        <v>51</v>
      </c>
      <c r="F11165" t="b">
        <v>0</v>
      </c>
      <c r="G11165" t="s">
        <v>27</v>
      </c>
      <c r="H11165" s="4">
        <v>45810.918229166673</v>
      </c>
      <c r="I11165" t="b">
        <v>0</v>
      </c>
      <c r="J11165" t="b">
        <v>1</v>
      </c>
      <c r="K11165" t="s">
        <v>24</v>
      </c>
      <c r="L11165" t="s">
        <v>36</v>
      </c>
      <c r="N11165">
        <v>43.5</v>
      </c>
      <c r="O11165" t="s">
        <v>3101</v>
      </c>
      <c r="P11165" t="s">
        <v>14580</v>
      </c>
    </row>
    <row r="11166" spans="1:16" x14ac:dyDescent="0.25">
      <c r="A11166" t="s">
        <v>40</v>
      </c>
      <c r="B11166" t="s">
        <v>14581</v>
      </c>
      <c r="C11166" t="s">
        <v>1050</v>
      </c>
      <c r="D11166" t="s">
        <v>3972</v>
      </c>
      <c r="E11166" t="s">
        <v>20</v>
      </c>
      <c r="F11166" t="b">
        <v>0</v>
      </c>
      <c r="G11166" t="s">
        <v>27</v>
      </c>
      <c r="H11166" s="4">
        <v>45810.918252314812</v>
      </c>
      <c r="I11166" t="b">
        <v>0</v>
      </c>
      <c r="J11166" t="b">
        <v>0</v>
      </c>
      <c r="K11166" t="s">
        <v>24</v>
      </c>
      <c r="L11166" t="s">
        <v>22</v>
      </c>
      <c r="M11166">
        <v>115500</v>
      </c>
      <c r="O11166" t="s">
        <v>14582</v>
      </c>
      <c r="P11166" t="s">
        <v>14583</v>
      </c>
    </row>
    <row r="11167" spans="1:16" x14ac:dyDescent="0.25">
      <c r="A11167" t="s">
        <v>2</v>
      </c>
      <c r="B11167" t="s">
        <v>14584</v>
      </c>
      <c r="C11167" t="s">
        <v>2235</v>
      </c>
      <c r="D11167" t="s">
        <v>2208</v>
      </c>
      <c r="E11167" t="s">
        <v>20</v>
      </c>
      <c r="F11167" t="b">
        <v>0</v>
      </c>
      <c r="G11167" t="s">
        <v>41</v>
      </c>
      <c r="H11167" s="4">
        <v>45810.918611111112</v>
      </c>
      <c r="I11167" t="b">
        <v>0</v>
      </c>
      <c r="J11167" t="b">
        <v>1</v>
      </c>
      <c r="K11167" t="s">
        <v>24</v>
      </c>
      <c r="L11167" t="s">
        <v>22</v>
      </c>
      <c r="M11167">
        <v>115000</v>
      </c>
      <c r="O11167" t="s">
        <v>14585</v>
      </c>
      <c r="P11167" t="s">
        <v>14586</v>
      </c>
    </row>
    <row r="11168" spans="1:16" x14ac:dyDescent="0.25">
      <c r="A11168" t="s">
        <v>0</v>
      </c>
      <c r="B11168" t="s">
        <v>14587</v>
      </c>
      <c r="C11168" t="s">
        <v>82</v>
      </c>
      <c r="D11168" t="s">
        <v>3972</v>
      </c>
      <c r="E11168" t="s">
        <v>20</v>
      </c>
      <c r="F11168" t="b">
        <v>0</v>
      </c>
      <c r="G11168" t="s">
        <v>27</v>
      </c>
      <c r="H11168" s="4">
        <v>45810.958402777767</v>
      </c>
      <c r="I11168" t="b">
        <v>0</v>
      </c>
      <c r="J11168" t="b">
        <v>1</v>
      </c>
      <c r="K11168" t="s">
        <v>24</v>
      </c>
      <c r="L11168" t="s">
        <v>22</v>
      </c>
      <c r="M11168">
        <v>140000</v>
      </c>
      <c r="O11168" t="s">
        <v>14588</v>
      </c>
      <c r="P11168" t="s">
        <v>14589</v>
      </c>
    </row>
    <row r="11169" spans="1:16" x14ac:dyDescent="0.25">
      <c r="A11169" t="s">
        <v>1</v>
      </c>
      <c r="B11169" t="s">
        <v>974</v>
      </c>
      <c r="C11169" t="s">
        <v>292</v>
      </c>
      <c r="D11169" t="s">
        <v>3972</v>
      </c>
      <c r="E11169" t="s">
        <v>20</v>
      </c>
      <c r="F11169" t="b">
        <v>0</v>
      </c>
      <c r="G11169" t="s">
        <v>30</v>
      </c>
      <c r="H11169" s="4">
        <v>45810.958935185183</v>
      </c>
      <c r="I11169" t="b">
        <v>0</v>
      </c>
      <c r="J11169" t="b">
        <v>1</v>
      </c>
      <c r="K11169" t="s">
        <v>24</v>
      </c>
      <c r="L11169" t="s">
        <v>22</v>
      </c>
      <c r="M11169">
        <v>110000</v>
      </c>
      <c r="O11169" t="s">
        <v>3493</v>
      </c>
      <c r="P11169" t="s">
        <v>14590</v>
      </c>
    </row>
    <row r="11170" spans="1:16" x14ac:dyDescent="0.25">
      <c r="A11170" t="s">
        <v>1</v>
      </c>
      <c r="B11170" t="s">
        <v>3178</v>
      </c>
      <c r="C11170" t="s">
        <v>2234</v>
      </c>
      <c r="D11170" t="s">
        <v>3972</v>
      </c>
      <c r="E11170" t="s">
        <v>20</v>
      </c>
      <c r="F11170" t="b">
        <v>0</v>
      </c>
      <c r="G11170" t="s">
        <v>30</v>
      </c>
      <c r="H11170" s="4">
        <v>45811.000590277778</v>
      </c>
      <c r="I11170" t="b">
        <v>0</v>
      </c>
      <c r="J11170" t="b">
        <v>0</v>
      </c>
      <c r="K11170" t="s">
        <v>24</v>
      </c>
      <c r="L11170" t="s">
        <v>22</v>
      </c>
      <c r="M11170">
        <v>122659</v>
      </c>
      <c r="O11170" t="s">
        <v>14567</v>
      </c>
      <c r="P11170" t="s">
        <v>1314</v>
      </c>
    </row>
    <row r="11171" spans="1:16" x14ac:dyDescent="0.25">
      <c r="A11171" t="s">
        <v>19</v>
      </c>
      <c r="B11171" t="s">
        <v>14591</v>
      </c>
      <c r="C11171" t="s">
        <v>13992</v>
      </c>
      <c r="D11171" t="s">
        <v>4013</v>
      </c>
      <c r="E11171" t="s">
        <v>20</v>
      </c>
      <c r="F11171" t="b">
        <v>0</v>
      </c>
      <c r="G11171" t="s">
        <v>27</v>
      </c>
      <c r="H11171" s="4">
        <v>45811.000902777778</v>
      </c>
      <c r="I11171" t="b">
        <v>0</v>
      </c>
      <c r="J11171" t="b">
        <v>1</v>
      </c>
      <c r="K11171" t="s">
        <v>24</v>
      </c>
      <c r="L11171" t="s">
        <v>22</v>
      </c>
      <c r="M11171">
        <v>160000</v>
      </c>
      <c r="O11171" t="s">
        <v>12141</v>
      </c>
      <c r="P11171" t="s">
        <v>14592</v>
      </c>
    </row>
    <row r="11172" spans="1:16" x14ac:dyDescent="0.25">
      <c r="A11172" t="s">
        <v>40</v>
      </c>
      <c r="B11172" t="s">
        <v>6693</v>
      </c>
      <c r="C11172" t="s">
        <v>14593</v>
      </c>
      <c r="D11172" t="s">
        <v>5534</v>
      </c>
      <c r="E11172" t="s">
        <v>20</v>
      </c>
      <c r="F11172" t="b">
        <v>0</v>
      </c>
      <c r="G11172" t="s">
        <v>27</v>
      </c>
      <c r="H11172" s="4">
        <v>45811.001527777778</v>
      </c>
      <c r="I11172" t="b">
        <v>0</v>
      </c>
      <c r="J11172" t="b">
        <v>1</v>
      </c>
      <c r="K11172" t="s">
        <v>24</v>
      </c>
      <c r="L11172" t="s">
        <v>22</v>
      </c>
      <c r="M11172">
        <v>88582</v>
      </c>
      <c r="O11172" t="s">
        <v>6694</v>
      </c>
      <c r="P11172" t="s">
        <v>14594</v>
      </c>
    </row>
    <row r="11173" spans="1:16" x14ac:dyDescent="0.25">
      <c r="A11173" t="s">
        <v>2</v>
      </c>
      <c r="B11173" t="s">
        <v>7409</v>
      </c>
      <c r="C11173" t="s">
        <v>622</v>
      </c>
      <c r="D11173" t="s">
        <v>3972</v>
      </c>
      <c r="E11173" t="s">
        <v>20</v>
      </c>
      <c r="F11173" t="b">
        <v>0</v>
      </c>
      <c r="G11173" t="s">
        <v>52</v>
      </c>
      <c r="H11173" s="4">
        <v>45811.003298611111</v>
      </c>
      <c r="I11173" t="b">
        <v>0</v>
      </c>
      <c r="J11173" t="b">
        <v>1</v>
      </c>
      <c r="K11173" t="s">
        <v>24</v>
      </c>
      <c r="L11173" t="s">
        <v>22</v>
      </c>
      <c r="M11173">
        <v>115000</v>
      </c>
      <c r="O11173" t="s">
        <v>954</v>
      </c>
      <c r="P11173" t="s">
        <v>7410</v>
      </c>
    </row>
    <row r="11174" spans="1:16" x14ac:dyDescent="0.25">
      <c r="A11174" t="s">
        <v>89</v>
      </c>
      <c r="B11174" t="s">
        <v>14595</v>
      </c>
      <c r="C11174" t="s">
        <v>540</v>
      </c>
      <c r="D11174" t="s">
        <v>3828</v>
      </c>
      <c r="E11174" t="s">
        <v>20</v>
      </c>
      <c r="F11174" t="b">
        <v>0</v>
      </c>
      <c r="G11174" t="s">
        <v>52</v>
      </c>
      <c r="H11174" s="4">
        <v>45811.044907407413</v>
      </c>
      <c r="I11174" t="b">
        <v>0</v>
      </c>
      <c r="J11174" t="b">
        <v>1</v>
      </c>
      <c r="K11174" t="s">
        <v>24</v>
      </c>
      <c r="L11174" t="s">
        <v>22</v>
      </c>
      <c r="M11174">
        <v>130000</v>
      </c>
      <c r="O11174" t="s">
        <v>14596</v>
      </c>
      <c r="P11174" t="s">
        <v>14597</v>
      </c>
    </row>
    <row r="11175" spans="1:16" x14ac:dyDescent="0.25">
      <c r="A11175" t="s">
        <v>0</v>
      </c>
      <c r="B11175" t="s">
        <v>14351</v>
      </c>
      <c r="C11175" t="s">
        <v>82</v>
      </c>
      <c r="D11175" t="s">
        <v>3956</v>
      </c>
      <c r="E11175" t="s">
        <v>20</v>
      </c>
      <c r="F11175" t="b">
        <v>0</v>
      </c>
      <c r="G11175" t="s">
        <v>27</v>
      </c>
      <c r="H11175" s="4">
        <v>45811.083460648151</v>
      </c>
      <c r="I11175" t="b">
        <v>0</v>
      </c>
      <c r="J11175" t="b">
        <v>1</v>
      </c>
      <c r="K11175" t="s">
        <v>24</v>
      </c>
      <c r="L11175" t="s">
        <v>36</v>
      </c>
      <c r="N11175">
        <v>27.979999542236332</v>
      </c>
      <c r="O11175" t="s">
        <v>3914</v>
      </c>
      <c r="P11175" t="s">
        <v>10043</v>
      </c>
    </row>
    <row r="11176" spans="1:16" x14ac:dyDescent="0.25">
      <c r="A11176" t="s">
        <v>2</v>
      </c>
      <c r="B11176" t="s">
        <v>14598</v>
      </c>
      <c r="C11176" t="s">
        <v>985</v>
      </c>
      <c r="D11176" t="s">
        <v>3972</v>
      </c>
      <c r="E11176" t="s">
        <v>20</v>
      </c>
      <c r="F11176" t="b">
        <v>0</v>
      </c>
      <c r="G11176" t="s">
        <v>27</v>
      </c>
      <c r="H11176" s="4">
        <v>45811.209270833337</v>
      </c>
      <c r="I11176" t="b">
        <v>0</v>
      </c>
      <c r="J11176" t="b">
        <v>1</v>
      </c>
      <c r="K11176" t="s">
        <v>24</v>
      </c>
      <c r="L11176" t="s">
        <v>22</v>
      </c>
      <c r="M11176">
        <v>106000</v>
      </c>
      <c r="O11176" t="s">
        <v>14599</v>
      </c>
      <c r="P11176" t="s">
        <v>14600</v>
      </c>
    </row>
    <row r="11177" spans="1:16" x14ac:dyDescent="0.25">
      <c r="A11177" t="s">
        <v>25</v>
      </c>
      <c r="B11177" t="s">
        <v>14601</v>
      </c>
      <c r="C11177" t="s">
        <v>82</v>
      </c>
      <c r="D11177" t="s">
        <v>3828</v>
      </c>
      <c r="E11177" t="s">
        <v>20</v>
      </c>
      <c r="F11177" t="b">
        <v>0</v>
      </c>
      <c r="G11177" t="s">
        <v>27</v>
      </c>
      <c r="H11177" s="4">
        <v>45811.250115740739</v>
      </c>
      <c r="I11177" t="b">
        <v>0</v>
      </c>
      <c r="J11177" t="b">
        <v>0</v>
      </c>
      <c r="K11177" t="s">
        <v>24</v>
      </c>
      <c r="L11177" t="s">
        <v>22</v>
      </c>
      <c r="M11177">
        <v>117500</v>
      </c>
      <c r="O11177" t="s">
        <v>14602</v>
      </c>
      <c r="P11177" t="s">
        <v>14603</v>
      </c>
    </row>
    <row r="11178" spans="1:16" x14ac:dyDescent="0.25">
      <c r="A11178" t="s">
        <v>19</v>
      </c>
      <c r="B11178" t="s">
        <v>1190</v>
      </c>
      <c r="C11178" t="s">
        <v>316</v>
      </c>
      <c r="D11178" t="s">
        <v>9676</v>
      </c>
      <c r="E11178" t="s">
        <v>20</v>
      </c>
      <c r="F11178" t="b">
        <v>0</v>
      </c>
      <c r="G11178" t="s">
        <v>35</v>
      </c>
      <c r="H11178" s="4">
        <v>45811.251354166663</v>
      </c>
      <c r="I11178" t="b">
        <v>0</v>
      </c>
      <c r="J11178" t="b">
        <v>1</v>
      </c>
      <c r="K11178" t="s">
        <v>24</v>
      </c>
      <c r="L11178" t="s">
        <v>22</v>
      </c>
      <c r="M11178">
        <v>208625</v>
      </c>
      <c r="O11178" t="s">
        <v>759</v>
      </c>
      <c r="P11178" t="s">
        <v>14604</v>
      </c>
    </row>
    <row r="11179" spans="1:16" x14ac:dyDescent="0.25">
      <c r="A11179" t="s">
        <v>1</v>
      </c>
      <c r="B11179" t="s">
        <v>974</v>
      </c>
      <c r="C11179" t="s">
        <v>39</v>
      </c>
      <c r="D11179" t="s">
        <v>3828</v>
      </c>
      <c r="E11179" t="s">
        <v>20</v>
      </c>
      <c r="F11179" t="b">
        <v>1</v>
      </c>
      <c r="G11179" t="s">
        <v>52</v>
      </c>
      <c r="H11179" s="4">
        <v>45811.251585648148</v>
      </c>
      <c r="I11179" t="b">
        <v>0</v>
      </c>
      <c r="J11179" t="b">
        <v>1</v>
      </c>
      <c r="K11179" t="s">
        <v>24</v>
      </c>
      <c r="L11179" t="s">
        <v>22</v>
      </c>
      <c r="M11179">
        <v>171000</v>
      </c>
      <c r="O11179" t="s">
        <v>6503</v>
      </c>
      <c r="P11179" t="s">
        <v>14148</v>
      </c>
    </row>
    <row r="11180" spans="1:16" x14ac:dyDescent="0.25">
      <c r="A11180" t="s">
        <v>2</v>
      </c>
      <c r="B11180" t="s">
        <v>14605</v>
      </c>
      <c r="C11180" t="s">
        <v>4207</v>
      </c>
      <c r="D11180" t="s">
        <v>3828</v>
      </c>
      <c r="E11180" t="s">
        <v>219</v>
      </c>
      <c r="F11180" t="b">
        <v>0</v>
      </c>
      <c r="G11180" t="s">
        <v>1247</v>
      </c>
      <c r="H11180" s="4">
        <v>45811.264930555553</v>
      </c>
      <c r="I11180" t="b">
        <v>0</v>
      </c>
      <c r="J11180" t="b">
        <v>0</v>
      </c>
      <c r="K11180" t="s">
        <v>1247</v>
      </c>
      <c r="L11180" t="s">
        <v>36</v>
      </c>
      <c r="N11180">
        <v>32.5</v>
      </c>
      <c r="O11180" t="s">
        <v>9406</v>
      </c>
    </row>
    <row r="11181" spans="1:16" x14ac:dyDescent="0.25">
      <c r="A11181" t="s">
        <v>1</v>
      </c>
      <c r="B11181" t="s">
        <v>1</v>
      </c>
      <c r="C11181" t="s">
        <v>2640</v>
      </c>
      <c r="D11181" t="s">
        <v>5311</v>
      </c>
      <c r="E11181" t="s">
        <v>20</v>
      </c>
      <c r="F11181" t="b">
        <v>0</v>
      </c>
      <c r="G11181" t="s">
        <v>2641</v>
      </c>
      <c r="H11181" s="4">
        <v>45811.286712962959</v>
      </c>
      <c r="I11181" t="b">
        <v>0</v>
      </c>
      <c r="J11181" t="b">
        <v>0</v>
      </c>
      <c r="K11181" t="s">
        <v>2641</v>
      </c>
      <c r="L11181" t="s">
        <v>36</v>
      </c>
      <c r="N11181">
        <v>37.854999542236328</v>
      </c>
      <c r="O11181" t="s">
        <v>1071</v>
      </c>
      <c r="P11181" t="s">
        <v>9540</v>
      </c>
    </row>
    <row r="11182" spans="1:16" x14ac:dyDescent="0.25">
      <c r="A11182" t="s">
        <v>0</v>
      </c>
      <c r="B11182" t="s">
        <v>14606</v>
      </c>
      <c r="C11182" t="s">
        <v>379</v>
      </c>
      <c r="D11182" t="s">
        <v>3972</v>
      </c>
      <c r="E11182" t="s">
        <v>51</v>
      </c>
      <c r="F11182" t="b">
        <v>0</v>
      </c>
      <c r="G11182" t="s">
        <v>30</v>
      </c>
      <c r="H11182" s="4">
        <v>45811.292372685188</v>
      </c>
      <c r="I11182" t="b">
        <v>0</v>
      </c>
      <c r="J11182" t="b">
        <v>0</v>
      </c>
      <c r="K11182" t="s">
        <v>24</v>
      </c>
      <c r="L11182" t="s">
        <v>36</v>
      </c>
      <c r="N11182">
        <v>46.5</v>
      </c>
      <c r="O11182" t="s">
        <v>4247</v>
      </c>
      <c r="P11182" t="s">
        <v>14607</v>
      </c>
    </row>
    <row r="11183" spans="1:16" x14ac:dyDescent="0.25">
      <c r="A11183" t="s">
        <v>2</v>
      </c>
      <c r="B11183" t="s">
        <v>14608</v>
      </c>
      <c r="C11183" t="s">
        <v>73</v>
      </c>
      <c r="D11183" t="s">
        <v>3969</v>
      </c>
      <c r="E11183" t="s">
        <v>20</v>
      </c>
      <c r="F11183" t="b">
        <v>0</v>
      </c>
      <c r="G11183" t="s">
        <v>27</v>
      </c>
      <c r="H11183" s="4">
        <v>45811.335057870368</v>
      </c>
      <c r="I11183" t="b">
        <v>1</v>
      </c>
      <c r="J11183" t="b">
        <v>0</v>
      </c>
      <c r="K11183" t="s">
        <v>24</v>
      </c>
      <c r="L11183" t="s">
        <v>22</v>
      </c>
      <c r="M11183">
        <v>100000</v>
      </c>
      <c r="O11183" t="s">
        <v>14609</v>
      </c>
      <c r="P11183" t="s">
        <v>14610</v>
      </c>
    </row>
    <row r="11184" spans="1:16" x14ac:dyDescent="0.25">
      <c r="A11184" t="s">
        <v>2</v>
      </c>
      <c r="B11184" t="s">
        <v>14611</v>
      </c>
      <c r="C11184" t="s">
        <v>44</v>
      </c>
      <c r="D11184" t="s">
        <v>3972</v>
      </c>
      <c r="E11184" t="s">
        <v>20</v>
      </c>
      <c r="F11184" t="b">
        <v>0</v>
      </c>
      <c r="G11184" t="s">
        <v>27</v>
      </c>
      <c r="H11184" s="4">
        <v>45811.335231481477</v>
      </c>
      <c r="I11184" t="b">
        <v>0</v>
      </c>
      <c r="J11184" t="b">
        <v>1</v>
      </c>
      <c r="K11184" t="s">
        <v>24</v>
      </c>
      <c r="L11184" t="s">
        <v>22</v>
      </c>
      <c r="M11184">
        <v>167500</v>
      </c>
      <c r="O11184" t="s">
        <v>444</v>
      </c>
      <c r="P11184" t="s">
        <v>14612</v>
      </c>
    </row>
    <row r="11185" spans="1:16" x14ac:dyDescent="0.25">
      <c r="A11185" t="s">
        <v>0</v>
      </c>
      <c r="B11185" t="s">
        <v>0</v>
      </c>
      <c r="C11185" t="s">
        <v>3011</v>
      </c>
      <c r="D11185" t="s">
        <v>7546</v>
      </c>
      <c r="E11185" t="s">
        <v>34</v>
      </c>
      <c r="F11185" t="b">
        <v>0</v>
      </c>
      <c r="G11185" t="s">
        <v>35</v>
      </c>
      <c r="H11185" s="4">
        <v>45811.375613425917</v>
      </c>
      <c r="I11185" t="b">
        <v>0</v>
      </c>
      <c r="J11185" t="b">
        <v>0</v>
      </c>
      <c r="K11185" t="s">
        <v>24</v>
      </c>
      <c r="L11185" t="s">
        <v>36</v>
      </c>
      <c r="N11185">
        <v>15</v>
      </c>
      <c r="O11185" t="s">
        <v>7547</v>
      </c>
      <c r="P11185" t="s">
        <v>61</v>
      </c>
    </row>
    <row r="11186" spans="1:16" x14ac:dyDescent="0.25">
      <c r="A11186" t="s">
        <v>1</v>
      </c>
      <c r="B11186" t="s">
        <v>135</v>
      </c>
      <c r="C11186" t="s">
        <v>82</v>
      </c>
      <c r="D11186" t="s">
        <v>3972</v>
      </c>
      <c r="E11186" t="s">
        <v>20</v>
      </c>
      <c r="F11186" t="b">
        <v>0</v>
      </c>
      <c r="G11186" t="s">
        <v>27</v>
      </c>
      <c r="H11186" s="4">
        <v>45811.376087962963</v>
      </c>
      <c r="I11186" t="b">
        <v>0</v>
      </c>
      <c r="J11186" t="b">
        <v>1</v>
      </c>
      <c r="K11186" t="s">
        <v>24</v>
      </c>
      <c r="L11186" t="s">
        <v>22</v>
      </c>
      <c r="M11186">
        <v>212000</v>
      </c>
      <c r="O11186" t="s">
        <v>299</v>
      </c>
      <c r="P11186" t="s">
        <v>193</v>
      </c>
    </row>
    <row r="11187" spans="1:16" x14ac:dyDescent="0.25">
      <c r="A11187" t="s">
        <v>89</v>
      </c>
      <c r="B11187" t="s">
        <v>14613</v>
      </c>
      <c r="C11187" t="s">
        <v>14614</v>
      </c>
      <c r="D11187" t="s">
        <v>4089</v>
      </c>
      <c r="E11187" t="s">
        <v>20</v>
      </c>
      <c r="F11187" t="b">
        <v>0</v>
      </c>
      <c r="G11187" t="s">
        <v>35</v>
      </c>
      <c r="H11187" s="4">
        <v>45811.376377314817</v>
      </c>
      <c r="I11187" t="b">
        <v>0</v>
      </c>
      <c r="J11187" t="b">
        <v>0</v>
      </c>
      <c r="K11187" t="s">
        <v>24</v>
      </c>
      <c r="L11187" t="s">
        <v>22</v>
      </c>
      <c r="M11187">
        <v>174500</v>
      </c>
      <c r="O11187" t="s">
        <v>14615</v>
      </c>
      <c r="P11187" t="s">
        <v>14616</v>
      </c>
    </row>
    <row r="11188" spans="1:16" x14ac:dyDescent="0.25">
      <c r="A11188" t="s">
        <v>139</v>
      </c>
      <c r="B11188" t="s">
        <v>14617</v>
      </c>
      <c r="C11188" t="s">
        <v>151</v>
      </c>
      <c r="D11188" t="s">
        <v>3972</v>
      </c>
      <c r="E11188" t="s">
        <v>20</v>
      </c>
      <c r="F11188" t="b">
        <v>0</v>
      </c>
      <c r="G11188" t="s">
        <v>30</v>
      </c>
      <c r="H11188" s="4">
        <v>45811.376539351862</v>
      </c>
      <c r="I11188" t="b">
        <v>0</v>
      </c>
      <c r="J11188" t="b">
        <v>1</v>
      </c>
      <c r="K11188" t="s">
        <v>24</v>
      </c>
      <c r="L11188" t="s">
        <v>22</v>
      </c>
      <c r="M11188">
        <v>93125</v>
      </c>
      <c r="O11188" t="s">
        <v>6370</v>
      </c>
    </row>
    <row r="11189" spans="1:16" x14ac:dyDescent="0.25">
      <c r="A11189" t="s">
        <v>28</v>
      </c>
      <c r="B11189" t="s">
        <v>1830</v>
      </c>
      <c r="C11189" t="s">
        <v>322</v>
      </c>
      <c r="D11189" t="s">
        <v>3972</v>
      </c>
      <c r="E11189" t="s">
        <v>20</v>
      </c>
      <c r="F11189" t="b">
        <v>0</v>
      </c>
      <c r="G11189" t="s">
        <v>27</v>
      </c>
      <c r="H11189" s="4">
        <v>45811.376921296287</v>
      </c>
      <c r="I11189" t="b">
        <v>0</v>
      </c>
      <c r="J11189" t="b">
        <v>1</v>
      </c>
      <c r="K11189" t="s">
        <v>24</v>
      </c>
      <c r="L11189" t="s">
        <v>22</v>
      </c>
      <c r="M11189">
        <v>82500</v>
      </c>
      <c r="O11189" t="s">
        <v>3487</v>
      </c>
      <c r="P11189" t="s">
        <v>2543</v>
      </c>
    </row>
    <row r="11190" spans="1:16" x14ac:dyDescent="0.25">
      <c r="A11190" t="s">
        <v>25</v>
      </c>
      <c r="B11190" t="s">
        <v>1577</v>
      </c>
      <c r="C11190" t="s">
        <v>1065</v>
      </c>
      <c r="D11190" t="s">
        <v>3956</v>
      </c>
      <c r="E11190" t="s">
        <v>34</v>
      </c>
      <c r="F11190" t="b">
        <v>0</v>
      </c>
      <c r="G11190" t="s">
        <v>35</v>
      </c>
      <c r="H11190" s="4">
        <v>45811.458877314813</v>
      </c>
      <c r="I11190" t="b">
        <v>0</v>
      </c>
      <c r="J11190" t="b">
        <v>0</v>
      </c>
      <c r="K11190" t="s">
        <v>24</v>
      </c>
      <c r="L11190" t="s">
        <v>36</v>
      </c>
      <c r="N11190">
        <v>16.510000228881839</v>
      </c>
      <c r="O11190" t="s">
        <v>14618</v>
      </c>
      <c r="P11190" t="s">
        <v>14619</v>
      </c>
    </row>
    <row r="11191" spans="1:16" x14ac:dyDescent="0.25">
      <c r="A11191" t="s">
        <v>0</v>
      </c>
      <c r="B11191" t="s">
        <v>14620</v>
      </c>
      <c r="C11191" t="s">
        <v>39</v>
      </c>
      <c r="D11191" t="s">
        <v>3956</v>
      </c>
      <c r="E11191" t="s">
        <v>34</v>
      </c>
      <c r="F11191" t="b">
        <v>1</v>
      </c>
      <c r="G11191" t="s">
        <v>52</v>
      </c>
      <c r="H11191" s="4">
        <v>45811.459270833337</v>
      </c>
      <c r="I11191" t="b">
        <v>1</v>
      </c>
      <c r="J11191" t="b">
        <v>0</v>
      </c>
      <c r="K11191" t="s">
        <v>24</v>
      </c>
      <c r="L11191" t="s">
        <v>36</v>
      </c>
      <c r="N11191">
        <v>22.694999694824219</v>
      </c>
      <c r="O11191" t="s">
        <v>1694</v>
      </c>
      <c r="P11191" t="s">
        <v>798</v>
      </c>
    </row>
    <row r="11192" spans="1:16" x14ac:dyDescent="0.25">
      <c r="A11192" t="s">
        <v>2</v>
      </c>
      <c r="B11192" t="s">
        <v>14621</v>
      </c>
      <c r="C11192" t="s">
        <v>49</v>
      </c>
      <c r="D11192" t="s">
        <v>3972</v>
      </c>
      <c r="E11192" t="s">
        <v>20</v>
      </c>
      <c r="F11192" t="b">
        <v>0</v>
      </c>
      <c r="G11192" t="s">
        <v>27</v>
      </c>
      <c r="H11192" s="4">
        <v>45811.46025462963</v>
      </c>
      <c r="I11192" t="b">
        <v>0</v>
      </c>
      <c r="J11192" t="b">
        <v>1</v>
      </c>
      <c r="K11192" t="s">
        <v>24</v>
      </c>
      <c r="L11192" t="s">
        <v>22</v>
      </c>
      <c r="M11192">
        <v>203500</v>
      </c>
      <c r="O11192" t="s">
        <v>3051</v>
      </c>
      <c r="P11192" t="s">
        <v>14622</v>
      </c>
    </row>
    <row r="11193" spans="1:16" x14ac:dyDescent="0.25">
      <c r="A11193" t="s">
        <v>2</v>
      </c>
      <c r="B11193" t="s">
        <v>2567</v>
      </c>
      <c r="C11193" t="s">
        <v>1038</v>
      </c>
      <c r="D11193" t="s">
        <v>3972</v>
      </c>
      <c r="E11193" t="s">
        <v>20</v>
      </c>
      <c r="F11193" t="b">
        <v>0</v>
      </c>
      <c r="G11193" t="s">
        <v>41</v>
      </c>
      <c r="H11193" s="4">
        <v>45811.503599537027</v>
      </c>
      <c r="I11193" t="b">
        <v>0</v>
      </c>
      <c r="J11193" t="b">
        <v>1</v>
      </c>
      <c r="K11193" t="s">
        <v>24</v>
      </c>
      <c r="L11193" t="s">
        <v>22</v>
      </c>
      <c r="M11193">
        <v>97000</v>
      </c>
      <c r="O11193" t="s">
        <v>5481</v>
      </c>
      <c r="P11193" t="s">
        <v>12593</v>
      </c>
    </row>
    <row r="11194" spans="1:16" x14ac:dyDescent="0.25">
      <c r="A11194" t="s">
        <v>2</v>
      </c>
      <c r="B11194" t="s">
        <v>2</v>
      </c>
      <c r="C11194" t="s">
        <v>1574</v>
      </c>
      <c r="D11194" t="s">
        <v>2208</v>
      </c>
      <c r="E11194" t="s">
        <v>20</v>
      </c>
      <c r="F11194" t="b">
        <v>0</v>
      </c>
      <c r="G11194" t="s">
        <v>35</v>
      </c>
      <c r="H11194" s="4">
        <v>45811.504201388889</v>
      </c>
      <c r="I11194" t="b">
        <v>0</v>
      </c>
      <c r="J11194" t="b">
        <v>1</v>
      </c>
      <c r="K11194" t="s">
        <v>24</v>
      </c>
      <c r="L11194" t="s">
        <v>22</v>
      </c>
      <c r="M11194">
        <v>187810</v>
      </c>
      <c r="O11194" t="s">
        <v>341</v>
      </c>
      <c r="P11194" t="s">
        <v>14623</v>
      </c>
    </row>
    <row r="11195" spans="1:16" x14ac:dyDescent="0.25">
      <c r="A11195" t="s">
        <v>0</v>
      </c>
      <c r="B11195" t="s">
        <v>14624</v>
      </c>
      <c r="C11195" t="s">
        <v>414</v>
      </c>
      <c r="D11195" t="s">
        <v>4034</v>
      </c>
      <c r="E11195" t="s">
        <v>20</v>
      </c>
      <c r="F11195" t="b">
        <v>0</v>
      </c>
      <c r="G11195" t="s">
        <v>414</v>
      </c>
      <c r="H11195" s="4">
        <v>45811.510868055557</v>
      </c>
      <c r="I11195" t="b">
        <v>1</v>
      </c>
      <c r="J11195" t="b">
        <v>0</v>
      </c>
      <c r="K11195" t="s">
        <v>414</v>
      </c>
      <c r="L11195" t="s">
        <v>22</v>
      </c>
      <c r="M11195">
        <v>62500</v>
      </c>
      <c r="O11195" t="s">
        <v>1906</v>
      </c>
      <c r="P11195" t="s">
        <v>2306</v>
      </c>
    </row>
    <row r="11196" spans="1:16" x14ac:dyDescent="0.25">
      <c r="A11196" t="s">
        <v>2</v>
      </c>
      <c r="B11196" t="s">
        <v>2604</v>
      </c>
      <c r="C11196" t="s">
        <v>151</v>
      </c>
      <c r="D11196" t="s">
        <v>14625</v>
      </c>
      <c r="E11196" t="s">
        <v>20</v>
      </c>
      <c r="F11196" t="b">
        <v>0</v>
      </c>
      <c r="G11196" t="s">
        <v>23</v>
      </c>
      <c r="H11196" s="4">
        <v>45811.536006944443</v>
      </c>
      <c r="I11196" t="b">
        <v>1</v>
      </c>
      <c r="J11196" t="b">
        <v>1</v>
      </c>
      <c r="K11196" t="s">
        <v>24</v>
      </c>
      <c r="L11196" t="s">
        <v>22</v>
      </c>
      <c r="M11196">
        <v>150000</v>
      </c>
      <c r="O11196" t="s">
        <v>14626</v>
      </c>
      <c r="P11196" t="s">
        <v>14627</v>
      </c>
    </row>
    <row r="11197" spans="1:16" x14ac:dyDescent="0.25">
      <c r="A11197" t="s">
        <v>1</v>
      </c>
      <c r="B11197" t="s">
        <v>14628</v>
      </c>
      <c r="C11197" t="s">
        <v>329</v>
      </c>
      <c r="D11197" t="s">
        <v>3972</v>
      </c>
      <c r="E11197" t="s">
        <v>20</v>
      </c>
      <c r="F11197" t="b">
        <v>0</v>
      </c>
      <c r="G11197" t="s">
        <v>27</v>
      </c>
      <c r="H11197" s="4">
        <v>45811.541932870372</v>
      </c>
      <c r="I11197" t="b">
        <v>0</v>
      </c>
      <c r="J11197" t="b">
        <v>1</v>
      </c>
      <c r="K11197" t="s">
        <v>24</v>
      </c>
      <c r="L11197" t="s">
        <v>22</v>
      </c>
      <c r="M11197">
        <v>112800</v>
      </c>
      <c r="O11197" t="s">
        <v>14629</v>
      </c>
      <c r="P11197" t="s">
        <v>70</v>
      </c>
    </row>
    <row r="11198" spans="1:16" x14ac:dyDescent="0.25">
      <c r="A11198" t="s">
        <v>0</v>
      </c>
      <c r="B11198" t="s">
        <v>14630</v>
      </c>
      <c r="C11198" t="s">
        <v>49</v>
      </c>
      <c r="D11198" t="s">
        <v>3972</v>
      </c>
      <c r="E11198" t="s">
        <v>51</v>
      </c>
      <c r="F11198" t="b">
        <v>0</v>
      </c>
      <c r="G11198" t="s">
        <v>41</v>
      </c>
      <c r="H11198" s="4">
        <v>45811.541979166657</v>
      </c>
      <c r="I11198" t="b">
        <v>0</v>
      </c>
      <c r="J11198" t="b">
        <v>0</v>
      </c>
      <c r="K11198" t="s">
        <v>24</v>
      </c>
      <c r="L11198" t="s">
        <v>36</v>
      </c>
      <c r="N11198">
        <v>46.5</v>
      </c>
      <c r="O11198" t="s">
        <v>4247</v>
      </c>
      <c r="P11198" t="s">
        <v>14631</v>
      </c>
    </row>
    <row r="11199" spans="1:16" x14ac:dyDescent="0.25">
      <c r="A11199" t="s">
        <v>1</v>
      </c>
      <c r="B11199" t="s">
        <v>14632</v>
      </c>
      <c r="C11199" t="s">
        <v>82</v>
      </c>
      <c r="D11199" t="s">
        <v>3972</v>
      </c>
      <c r="E11199" t="s">
        <v>20</v>
      </c>
      <c r="F11199" t="b">
        <v>0</v>
      </c>
      <c r="G11199" t="s">
        <v>27</v>
      </c>
      <c r="H11199" s="4">
        <v>45811.542731481481</v>
      </c>
      <c r="I11199" t="b">
        <v>0</v>
      </c>
      <c r="J11199" t="b">
        <v>1</v>
      </c>
      <c r="K11199" t="s">
        <v>24</v>
      </c>
      <c r="L11199" t="s">
        <v>22</v>
      </c>
      <c r="M11199">
        <v>169500</v>
      </c>
      <c r="O11199" t="s">
        <v>1172</v>
      </c>
      <c r="P11199" t="s">
        <v>2059</v>
      </c>
    </row>
    <row r="11200" spans="1:16" x14ac:dyDescent="0.25">
      <c r="A11200" t="s">
        <v>1</v>
      </c>
      <c r="B11200" t="s">
        <v>14633</v>
      </c>
      <c r="C11200" t="s">
        <v>82</v>
      </c>
      <c r="D11200" t="s">
        <v>12134</v>
      </c>
      <c r="E11200" t="s">
        <v>631</v>
      </c>
      <c r="F11200" t="b">
        <v>0</v>
      </c>
      <c r="G11200" t="s">
        <v>27</v>
      </c>
      <c r="H11200" s="4">
        <v>45811.542754629627</v>
      </c>
      <c r="I11200" t="b">
        <v>0</v>
      </c>
      <c r="J11200" t="b">
        <v>0</v>
      </c>
      <c r="K11200" t="s">
        <v>24</v>
      </c>
      <c r="L11200" t="s">
        <v>36</v>
      </c>
      <c r="N11200">
        <v>16.14999961853027</v>
      </c>
      <c r="O11200" t="s">
        <v>14634</v>
      </c>
      <c r="P11200" t="s">
        <v>700</v>
      </c>
    </row>
    <row r="11201" spans="1:16" x14ac:dyDescent="0.25">
      <c r="A11201" t="s">
        <v>0</v>
      </c>
      <c r="B11201" t="s">
        <v>14635</v>
      </c>
      <c r="C11201" t="s">
        <v>203</v>
      </c>
      <c r="D11201" t="s">
        <v>4092</v>
      </c>
      <c r="E11201" t="s">
        <v>20</v>
      </c>
      <c r="F11201" t="b">
        <v>0</v>
      </c>
      <c r="G11201" t="s">
        <v>23</v>
      </c>
      <c r="H11201" s="4">
        <v>45811.577187499999</v>
      </c>
      <c r="I11201" t="b">
        <v>0</v>
      </c>
      <c r="J11201" t="b">
        <v>1</v>
      </c>
      <c r="K11201" t="s">
        <v>24</v>
      </c>
      <c r="L11201" t="s">
        <v>36</v>
      </c>
      <c r="N11201">
        <v>74</v>
      </c>
      <c r="O11201" t="s">
        <v>1511</v>
      </c>
      <c r="P11201" t="s">
        <v>2650</v>
      </c>
    </row>
    <row r="11202" spans="1:16" x14ac:dyDescent="0.25">
      <c r="A11202" t="s">
        <v>0</v>
      </c>
      <c r="B11202" t="s">
        <v>14636</v>
      </c>
      <c r="C11202" t="s">
        <v>14637</v>
      </c>
      <c r="D11202" t="s">
        <v>3956</v>
      </c>
      <c r="E11202" t="s">
        <v>20</v>
      </c>
      <c r="F11202" t="b">
        <v>0</v>
      </c>
      <c r="G11202" t="s">
        <v>30</v>
      </c>
      <c r="H11202" s="4">
        <v>45811.584050925929</v>
      </c>
      <c r="I11202" t="b">
        <v>0</v>
      </c>
      <c r="J11202" t="b">
        <v>0</v>
      </c>
      <c r="K11202" t="s">
        <v>24</v>
      </c>
      <c r="L11202" t="s">
        <v>36</v>
      </c>
      <c r="N11202">
        <v>17.95999908447266</v>
      </c>
      <c r="O11202" t="s">
        <v>14638</v>
      </c>
      <c r="P11202" t="s">
        <v>496</v>
      </c>
    </row>
    <row r="11203" spans="1:16" x14ac:dyDescent="0.25">
      <c r="A11203" t="s">
        <v>1</v>
      </c>
      <c r="B11203" t="s">
        <v>14639</v>
      </c>
      <c r="C11203" t="s">
        <v>82</v>
      </c>
      <c r="D11203" t="s">
        <v>3972</v>
      </c>
      <c r="E11203" t="s">
        <v>20</v>
      </c>
      <c r="F11203" t="b">
        <v>0</v>
      </c>
      <c r="G11203" t="s">
        <v>27</v>
      </c>
      <c r="H11203" s="4">
        <v>45811.584398148138</v>
      </c>
      <c r="I11203" t="b">
        <v>0</v>
      </c>
      <c r="J11203" t="b">
        <v>1</v>
      </c>
      <c r="K11203" t="s">
        <v>24</v>
      </c>
      <c r="L11203" t="s">
        <v>22</v>
      </c>
      <c r="M11203">
        <v>244000</v>
      </c>
      <c r="O11203" t="s">
        <v>1883</v>
      </c>
      <c r="P11203" t="s">
        <v>14640</v>
      </c>
    </row>
    <row r="11204" spans="1:16" x14ac:dyDescent="0.25">
      <c r="A11204" t="s">
        <v>1</v>
      </c>
      <c r="B11204" t="s">
        <v>14641</v>
      </c>
      <c r="C11204" t="s">
        <v>185</v>
      </c>
      <c r="D11204" t="s">
        <v>3972</v>
      </c>
      <c r="E11204" t="s">
        <v>51</v>
      </c>
      <c r="F11204" t="b">
        <v>0</v>
      </c>
      <c r="G11204" t="s">
        <v>27</v>
      </c>
      <c r="H11204" s="4">
        <v>45811.584479166668</v>
      </c>
      <c r="I11204" t="b">
        <v>0</v>
      </c>
      <c r="J11204" t="b">
        <v>1</v>
      </c>
      <c r="K11204" t="s">
        <v>24</v>
      </c>
      <c r="L11204" t="s">
        <v>36</v>
      </c>
      <c r="N11204">
        <v>61.5</v>
      </c>
      <c r="O11204" t="s">
        <v>483</v>
      </c>
      <c r="P11204" t="s">
        <v>14642</v>
      </c>
    </row>
    <row r="11205" spans="1:16" x14ac:dyDescent="0.25">
      <c r="A11205" t="s">
        <v>2</v>
      </c>
      <c r="B11205" t="s">
        <v>471</v>
      </c>
      <c r="C11205" t="s">
        <v>13532</v>
      </c>
      <c r="D11205" t="s">
        <v>3828</v>
      </c>
      <c r="E11205" t="s">
        <v>51</v>
      </c>
      <c r="F11205" t="b">
        <v>0</v>
      </c>
      <c r="G11205" t="s">
        <v>27</v>
      </c>
      <c r="H11205" s="4">
        <v>45811.585104166668</v>
      </c>
      <c r="I11205" t="b">
        <v>0</v>
      </c>
      <c r="J11205" t="b">
        <v>0</v>
      </c>
      <c r="K11205" t="s">
        <v>24</v>
      </c>
      <c r="L11205" t="s">
        <v>36</v>
      </c>
      <c r="N11205">
        <v>60</v>
      </c>
      <c r="O11205" t="s">
        <v>14643</v>
      </c>
      <c r="P11205" t="s">
        <v>14644</v>
      </c>
    </row>
    <row r="11206" spans="1:16" x14ac:dyDescent="0.25">
      <c r="A11206" t="s">
        <v>2</v>
      </c>
      <c r="B11206" t="s">
        <v>2</v>
      </c>
      <c r="C11206" t="s">
        <v>732</v>
      </c>
      <c r="D11206" t="s">
        <v>3972</v>
      </c>
      <c r="E11206" t="s">
        <v>20</v>
      </c>
      <c r="F11206" t="b">
        <v>0</v>
      </c>
      <c r="G11206" t="s">
        <v>52</v>
      </c>
      <c r="H11206" s="4">
        <v>45811.625891203701</v>
      </c>
      <c r="I11206" t="b">
        <v>1</v>
      </c>
      <c r="J11206" t="b">
        <v>0</v>
      </c>
      <c r="K11206" t="s">
        <v>24</v>
      </c>
      <c r="L11206" t="s">
        <v>22</v>
      </c>
      <c r="M11206">
        <v>155000</v>
      </c>
      <c r="O11206" t="s">
        <v>1003</v>
      </c>
      <c r="P11206" t="s">
        <v>14645</v>
      </c>
    </row>
    <row r="11207" spans="1:16" x14ac:dyDescent="0.25">
      <c r="A11207" t="s">
        <v>19</v>
      </c>
      <c r="B11207" t="s">
        <v>3169</v>
      </c>
      <c r="C11207" t="s">
        <v>376</v>
      </c>
      <c r="D11207" t="s">
        <v>2208</v>
      </c>
      <c r="E11207" t="s">
        <v>20</v>
      </c>
      <c r="F11207" t="b">
        <v>0</v>
      </c>
      <c r="G11207" t="s">
        <v>52</v>
      </c>
      <c r="H11207" s="4">
        <v>45811.626585648148</v>
      </c>
      <c r="I11207" t="b">
        <v>0</v>
      </c>
      <c r="J11207" t="b">
        <v>1</v>
      </c>
      <c r="K11207" t="s">
        <v>24</v>
      </c>
      <c r="L11207" t="s">
        <v>22</v>
      </c>
      <c r="M11207">
        <v>151245.5</v>
      </c>
      <c r="O11207" t="s">
        <v>79</v>
      </c>
      <c r="P11207" t="s">
        <v>14646</v>
      </c>
    </row>
    <row r="11208" spans="1:16" x14ac:dyDescent="0.25">
      <c r="A11208" t="s">
        <v>1</v>
      </c>
      <c r="B11208" t="s">
        <v>6162</v>
      </c>
      <c r="C11208" t="s">
        <v>372</v>
      </c>
      <c r="D11208" t="s">
        <v>3972</v>
      </c>
      <c r="E11208" t="s">
        <v>51</v>
      </c>
      <c r="F11208" t="b">
        <v>0</v>
      </c>
      <c r="G11208" t="s">
        <v>41</v>
      </c>
      <c r="H11208" s="4">
        <v>45811.628692129627</v>
      </c>
      <c r="I11208" t="b">
        <v>0</v>
      </c>
      <c r="J11208" t="b">
        <v>1</v>
      </c>
      <c r="K11208" t="s">
        <v>24</v>
      </c>
      <c r="L11208" t="s">
        <v>36</v>
      </c>
      <c r="N11208">
        <v>72.5</v>
      </c>
      <c r="O11208" t="s">
        <v>144</v>
      </c>
      <c r="P11208" t="s">
        <v>14647</v>
      </c>
    </row>
    <row r="11209" spans="1:16" x14ac:dyDescent="0.25">
      <c r="A11209" t="s">
        <v>2</v>
      </c>
      <c r="B11209" t="s">
        <v>14648</v>
      </c>
      <c r="C11209" t="s">
        <v>142</v>
      </c>
      <c r="D11209" t="s">
        <v>3600</v>
      </c>
      <c r="E11209" t="s">
        <v>51</v>
      </c>
      <c r="F11209" t="b">
        <v>0</v>
      </c>
      <c r="G11209" t="s">
        <v>52</v>
      </c>
      <c r="H11209" s="4">
        <v>45811.629826388889</v>
      </c>
      <c r="I11209" t="b">
        <v>1</v>
      </c>
      <c r="J11209" t="b">
        <v>0</v>
      </c>
      <c r="K11209" t="s">
        <v>24</v>
      </c>
      <c r="L11209" t="s">
        <v>36</v>
      </c>
      <c r="N11209">
        <v>70</v>
      </c>
      <c r="O11209" t="s">
        <v>11685</v>
      </c>
      <c r="P11209" t="s">
        <v>201</v>
      </c>
    </row>
    <row r="11210" spans="1:16" x14ac:dyDescent="0.25">
      <c r="A11210" t="s">
        <v>2</v>
      </c>
      <c r="B11210" t="s">
        <v>14649</v>
      </c>
      <c r="C11210" t="s">
        <v>64</v>
      </c>
      <c r="D11210" t="s">
        <v>3828</v>
      </c>
      <c r="E11210" t="s">
        <v>51</v>
      </c>
      <c r="F11210" t="b">
        <v>0</v>
      </c>
      <c r="G11210" t="s">
        <v>41</v>
      </c>
      <c r="H11210" s="4">
        <v>45811.670266203713</v>
      </c>
      <c r="I11210" t="b">
        <v>1</v>
      </c>
      <c r="J11210" t="b">
        <v>0</v>
      </c>
      <c r="K11210" t="s">
        <v>24</v>
      </c>
      <c r="L11210" t="s">
        <v>36</v>
      </c>
      <c r="N11210">
        <v>62.5</v>
      </c>
      <c r="O11210" t="s">
        <v>9460</v>
      </c>
      <c r="P11210" t="s">
        <v>14650</v>
      </c>
    </row>
    <row r="11211" spans="1:16" x14ac:dyDescent="0.25">
      <c r="A11211" t="s">
        <v>139</v>
      </c>
      <c r="B11211" t="s">
        <v>235</v>
      </c>
      <c r="C11211" t="s">
        <v>3720</v>
      </c>
      <c r="D11211" t="s">
        <v>3972</v>
      </c>
      <c r="E11211" t="s">
        <v>20</v>
      </c>
      <c r="F11211" t="b">
        <v>0</v>
      </c>
      <c r="G11211" t="s">
        <v>41</v>
      </c>
      <c r="H11211" s="4">
        <v>45811.708715277768</v>
      </c>
      <c r="I11211" t="b">
        <v>1</v>
      </c>
      <c r="J11211" t="b">
        <v>0</v>
      </c>
      <c r="K11211" t="s">
        <v>24</v>
      </c>
      <c r="L11211" t="s">
        <v>22</v>
      </c>
      <c r="M11211">
        <v>126500</v>
      </c>
      <c r="O11211" t="s">
        <v>14651</v>
      </c>
      <c r="P11211" t="s">
        <v>14652</v>
      </c>
    </row>
    <row r="11212" spans="1:16" x14ac:dyDescent="0.25">
      <c r="A11212" t="s">
        <v>0</v>
      </c>
      <c r="B11212" t="s">
        <v>14653</v>
      </c>
      <c r="C11212" t="s">
        <v>14654</v>
      </c>
      <c r="D11212" t="s">
        <v>3828</v>
      </c>
      <c r="E11212" t="s">
        <v>20</v>
      </c>
      <c r="F11212" t="b">
        <v>0</v>
      </c>
      <c r="G11212" t="s">
        <v>30</v>
      </c>
      <c r="H11212" s="4">
        <v>45811.708981481483</v>
      </c>
      <c r="I11212" t="b">
        <v>0</v>
      </c>
      <c r="J11212" t="b">
        <v>1</v>
      </c>
      <c r="K11212" t="s">
        <v>24</v>
      </c>
      <c r="L11212" t="s">
        <v>22</v>
      </c>
      <c r="M11212">
        <v>55000</v>
      </c>
      <c r="O11212" t="s">
        <v>14655</v>
      </c>
      <c r="P11212" t="s">
        <v>280</v>
      </c>
    </row>
    <row r="11213" spans="1:16" x14ac:dyDescent="0.25">
      <c r="A11213" t="s">
        <v>0</v>
      </c>
      <c r="B11213" t="s">
        <v>12221</v>
      </c>
      <c r="C11213" t="s">
        <v>192</v>
      </c>
      <c r="D11213" t="s">
        <v>3972</v>
      </c>
      <c r="E11213" t="s">
        <v>20</v>
      </c>
      <c r="F11213" t="b">
        <v>0</v>
      </c>
      <c r="G11213" t="s">
        <v>52</v>
      </c>
      <c r="H11213" s="4">
        <v>45811.709224537037</v>
      </c>
      <c r="I11213" t="b">
        <v>0</v>
      </c>
      <c r="J11213" t="b">
        <v>1</v>
      </c>
      <c r="K11213" t="s">
        <v>24</v>
      </c>
      <c r="L11213" t="s">
        <v>22</v>
      </c>
      <c r="M11213">
        <v>87500</v>
      </c>
      <c r="O11213" t="s">
        <v>14656</v>
      </c>
    </row>
    <row r="11214" spans="1:16" x14ac:dyDescent="0.25">
      <c r="A11214" t="s">
        <v>1</v>
      </c>
      <c r="B11214" t="s">
        <v>14657</v>
      </c>
      <c r="C11214" t="s">
        <v>140</v>
      </c>
      <c r="D11214" t="s">
        <v>14658</v>
      </c>
      <c r="E11214" t="s">
        <v>20</v>
      </c>
      <c r="F11214" t="b">
        <v>0</v>
      </c>
      <c r="G11214" t="s">
        <v>35</v>
      </c>
      <c r="H11214" s="4">
        <v>45811.709687499999</v>
      </c>
      <c r="I11214" t="b">
        <v>0</v>
      </c>
      <c r="J11214" t="b">
        <v>1</v>
      </c>
      <c r="K11214" t="s">
        <v>24</v>
      </c>
      <c r="L11214" t="s">
        <v>22</v>
      </c>
      <c r="M11214">
        <v>127952</v>
      </c>
      <c r="O11214" t="s">
        <v>602</v>
      </c>
      <c r="P11214" t="s">
        <v>14659</v>
      </c>
    </row>
    <row r="11215" spans="1:16" x14ac:dyDescent="0.25">
      <c r="A11215" t="s">
        <v>28</v>
      </c>
      <c r="B11215" t="s">
        <v>14660</v>
      </c>
      <c r="C11215" t="s">
        <v>151</v>
      </c>
      <c r="D11215" t="s">
        <v>3972</v>
      </c>
      <c r="E11215" t="s">
        <v>20</v>
      </c>
      <c r="F11215" t="b">
        <v>0</v>
      </c>
      <c r="G11215" t="s">
        <v>30</v>
      </c>
      <c r="H11215" s="4">
        <v>45811.709861111107</v>
      </c>
      <c r="I11215" t="b">
        <v>0</v>
      </c>
      <c r="J11215" t="b">
        <v>1</v>
      </c>
      <c r="K11215" t="s">
        <v>24</v>
      </c>
      <c r="L11215" t="s">
        <v>22</v>
      </c>
      <c r="M11215">
        <v>315375</v>
      </c>
      <c r="O11215" t="s">
        <v>664</v>
      </c>
    </row>
    <row r="11216" spans="1:16" x14ac:dyDescent="0.25">
      <c r="A11216" t="s">
        <v>40</v>
      </c>
      <c r="B11216" t="s">
        <v>3193</v>
      </c>
      <c r="C11216" t="s">
        <v>143</v>
      </c>
      <c r="D11216" t="s">
        <v>4177</v>
      </c>
      <c r="E11216" t="s">
        <v>20</v>
      </c>
      <c r="F11216" t="b">
        <v>0</v>
      </c>
      <c r="G11216" t="s">
        <v>27</v>
      </c>
      <c r="H11216" s="4">
        <v>45811.710104166668</v>
      </c>
      <c r="I11216" t="b">
        <v>0</v>
      </c>
      <c r="J11216" t="b">
        <v>1</v>
      </c>
      <c r="K11216" t="s">
        <v>24</v>
      </c>
      <c r="L11216" t="s">
        <v>22</v>
      </c>
      <c r="M11216">
        <v>241000</v>
      </c>
      <c r="O11216" t="s">
        <v>59</v>
      </c>
      <c r="P11216" t="s">
        <v>137</v>
      </c>
    </row>
    <row r="11217" spans="1:16" x14ac:dyDescent="0.25">
      <c r="A11217" t="s">
        <v>2</v>
      </c>
      <c r="B11217" t="s">
        <v>14661</v>
      </c>
      <c r="C11217" t="s">
        <v>283</v>
      </c>
      <c r="D11217" t="s">
        <v>3828</v>
      </c>
      <c r="E11217" t="s">
        <v>20</v>
      </c>
      <c r="F11217" t="b">
        <v>0</v>
      </c>
      <c r="G11217" t="s">
        <v>27</v>
      </c>
      <c r="H11217" s="4">
        <v>45811.710138888891</v>
      </c>
      <c r="I11217" t="b">
        <v>0</v>
      </c>
      <c r="J11217" t="b">
        <v>1</v>
      </c>
      <c r="K11217" t="s">
        <v>24</v>
      </c>
      <c r="L11217" t="s">
        <v>22</v>
      </c>
      <c r="M11217">
        <v>159500</v>
      </c>
      <c r="O11217" t="s">
        <v>1048</v>
      </c>
      <c r="P11217" t="s">
        <v>14662</v>
      </c>
    </row>
    <row r="11218" spans="1:16" x14ac:dyDescent="0.25">
      <c r="A11218" t="s">
        <v>40</v>
      </c>
      <c r="B11218" t="s">
        <v>6693</v>
      </c>
      <c r="C11218" t="s">
        <v>29</v>
      </c>
      <c r="D11218" t="s">
        <v>3972</v>
      </c>
      <c r="E11218" t="s">
        <v>20</v>
      </c>
      <c r="F11218" t="b">
        <v>0</v>
      </c>
      <c r="G11218" t="s">
        <v>27</v>
      </c>
      <c r="H11218" s="4">
        <v>45811.710185185177</v>
      </c>
      <c r="I11218" t="b">
        <v>0</v>
      </c>
      <c r="J11218" t="b">
        <v>1</v>
      </c>
      <c r="K11218" t="s">
        <v>24</v>
      </c>
      <c r="L11218" t="s">
        <v>22</v>
      </c>
      <c r="M11218">
        <v>118462.5</v>
      </c>
      <c r="O11218" t="s">
        <v>2546</v>
      </c>
      <c r="P11218" t="s">
        <v>14594</v>
      </c>
    </row>
    <row r="11219" spans="1:16" x14ac:dyDescent="0.25">
      <c r="A11219" t="s">
        <v>2</v>
      </c>
      <c r="B11219" t="s">
        <v>307</v>
      </c>
      <c r="C11219" t="s">
        <v>247</v>
      </c>
      <c r="D11219" t="s">
        <v>3972</v>
      </c>
      <c r="E11219" t="s">
        <v>631</v>
      </c>
      <c r="F11219" t="b">
        <v>0</v>
      </c>
      <c r="G11219" t="s">
        <v>27</v>
      </c>
      <c r="H11219" s="4">
        <v>45811.710300925923</v>
      </c>
      <c r="I11219" t="b">
        <v>0</v>
      </c>
      <c r="J11219" t="b">
        <v>1</v>
      </c>
      <c r="K11219" t="s">
        <v>24</v>
      </c>
      <c r="L11219" t="s">
        <v>22</v>
      </c>
      <c r="M11219">
        <v>207000</v>
      </c>
      <c r="O11219" t="s">
        <v>59</v>
      </c>
      <c r="P11219" t="s">
        <v>137</v>
      </c>
    </row>
    <row r="11220" spans="1:16" x14ac:dyDescent="0.25">
      <c r="A11220" t="s">
        <v>2</v>
      </c>
      <c r="B11220" t="s">
        <v>14663</v>
      </c>
      <c r="C11220" t="s">
        <v>203</v>
      </c>
      <c r="D11220" t="s">
        <v>3828</v>
      </c>
      <c r="E11220" t="s">
        <v>51</v>
      </c>
      <c r="F11220" t="b">
        <v>0</v>
      </c>
      <c r="G11220" t="s">
        <v>41</v>
      </c>
      <c r="H11220" s="4">
        <v>45811.71193287037</v>
      </c>
      <c r="I11220" t="b">
        <v>1</v>
      </c>
      <c r="J11220" t="b">
        <v>0</v>
      </c>
      <c r="K11220" t="s">
        <v>24</v>
      </c>
      <c r="L11220" t="s">
        <v>36</v>
      </c>
      <c r="N11220">
        <v>58</v>
      </c>
      <c r="O11220" t="s">
        <v>319</v>
      </c>
      <c r="P11220" t="s">
        <v>14664</v>
      </c>
    </row>
    <row r="11221" spans="1:16" x14ac:dyDescent="0.25">
      <c r="A11221" t="s">
        <v>40</v>
      </c>
      <c r="B11221" t="s">
        <v>14665</v>
      </c>
      <c r="C11221" t="s">
        <v>82</v>
      </c>
      <c r="D11221" t="s">
        <v>3828</v>
      </c>
      <c r="E11221" t="s">
        <v>219</v>
      </c>
      <c r="F11221" t="b">
        <v>0</v>
      </c>
      <c r="G11221" t="s">
        <v>41</v>
      </c>
      <c r="H11221" s="4">
        <v>45811.711956018517</v>
      </c>
      <c r="I11221" t="b">
        <v>1</v>
      </c>
      <c r="J11221" t="b">
        <v>1</v>
      </c>
      <c r="K11221" t="s">
        <v>24</v>
      </c>
      <c r="L11221" t="s">
        <v>36</v>
      </c>
      <c r="N11221">
        <v>107.5</v>
      </c>
      <c r="O11221" t="s">
        <v>14666</v>
      </c>
      <c r="P11221" t="s">
        <v>14667</v>
      </c>
    </row>
    <row r="11222" spans="1:16" x14ac:dyDescent="0.25">
      <c r="A11222" t="s">
        <v>2</v>
      </c>
      <c r="B11222" t="s">
        <v>11573</v>
      </c>
      <c r="C11222" t="s">
        <v>357</v>
      </c>
      <c r="D11222" t="s">
        <v>4177</v>
      </c>
      <c r="E11222" t="s">
        <v>20</v>
      </c>
      <c r="F11222" t="b">
        <v>0</v>
      </c>
      <c r="G11222" t="s">
        <v>35</v>
      </c>
      <c r="H11222" s="4">
        <v>45811.712511574071</v>
      </c>
      <c r="I11222" t="b">
        <v>0</v>
      </c>
      <c r="J11222" t="b">
        <v>1</v>
      </c>
      <c r="K11222" t="s">
        <v>24</v>
      </c>
      <c r="L11222" t="s">
        <v>22</v>
      </c>
      <c r="M11222">
        <v>188500</v>
      </c>
      <c r="O11222" t="s">
        <v>59</v>
      </c>
      <c r="P11222" t="s">
        <v>2020</v>
      </c>
    </row>
    <row r="11223" spans="1:16" x14ac:dyDescent="0.25">
      <c r="A11223" t="s">
        <v>0</v>
      </c>
      <c r="B11223" t="s">
        <v>3005</v>
      </c>
      <c r="C11223" t="s">
        <v>213</v>
      </c>
      <c r="D11223" t="s">
        <v>3972</v>
      </c>
      <c r="E11223" t="s">
        <v>20</v>
      </c>
      <c r="F11223" t="b">
        <v>0</v>
      </c>
      <c r="G11223" t="s">
        <v>41</v>
      </c>
      <c r="H11223" s="4">
        <v>45811.7503125</v>
      </c>
      <c r="I11223" t="b">
        <v>0</v>
      </c>
      <c r="J11223" t="b">
        <v>1</v>
      </c>
      <c r="K11223" t="s">
        <v>24</v>
      </c>
      <c r="L11223" t="s">
        <v>36</v>
      </c>
      <c r="N11223">
        <v>20</v>
      </c>
      <c r="O11223" t="s">
        <v>14668</v>
      </c>
    </row>
    <row r="11224" spans="1:16" x14ac:dyDescent="0.25">
      <c r="A11224" t="s">
        <v>139</v>
      </c>
      <c r="B11224" t="s">
        <v>2929</v>
      </c>
      <c r="C11224" t="s">
        <v>3238</v>
      </c>
      <c r="D11224" t="s">
        <v>3972</v>
      </c>
      <c r="E11224" t="s">
        <v>20</v>
      </c>
      <c r="F11224" t="b">
        <v>0</v>
      </c>
      <c r="G11224" t="s">
        <v>41</v>
      </c>
      <c r="H11224" s="4">
        <v>45811.7503125</v>
      </c>
      <c r="I11224" t="b">
        <v>0</v>
      </c>
      <c r="J11224" t="b">
        <v>1</v>
      </c>
      <c r="K11224" t="s">
        <v>24</v>
      </c>
      <c r="L11224" t="s">
        <v>22</v>
      </c>
      <c r="M11224">
        <v>103900</v>
      </c>
      <c r="O11224" t="s">
        <v>4328</v>
      </c>
      <c r="P11224" t="s">
        <v>7491</v>
      </c>
    </row>
    <row r="11225" spans="1:16" x14ac:dyDescent="0.25">
      <c r="A11225" t="s">
        <v>25</v>
      </c>
      <c r="B11225" t="s">
        <v>14669</v>
      </c>
      <c r="C11225" t="s">
        <v>400</v>
      </c>
      <c r="D11225" t="s">
        <v>3972</v>
      </c>
      <c r="E11225" t="s">
        <v>20</v>
      </c>
      <c r="F11225" t="b">
        <v>0</v>
      </c>
      <c r="G11225" t="s">
        <v>30</v>
      </c>
      <c r="H11225" s="4">
        <v>45811.75068287037</v>
      </c>
      <c r="I11225" t="b">
        <v>0</v>
      </c>
      <c r="J11225" t="b">
        <v>1</v>
      </c>
      <c r="K11225" t="s">
        <v>24</v>
      </c>
      <c r="L11225" t="s">
        <v>22</v>
      </c>
      <c r="M11225">
        <v>90500</v>
      </c>
      <c r="O11225" t="s">
        <v>14670</v>
      </c>
      <c r="P11225" t="s">
        <v>14671</v>
      </c>
    </row>
    <row r="11226" spans="1:16" x14ac:dyDescent="0.25">
      <c r="A11226" t="s">
        <v>2</v>
      </c>
      <c r="B11226" t="s">
        <v>14672</v>
      </c>
      <c r="C11226" t="s">
        <v>14673</v>
      </c>
      <c r="D11226" t="s">
        <v>2208</v>
      </c>
      <c r="E11226" t="s">
        <v>20</v>
      </c>
      <c r="F11226" t="b">
        <v>0</v>
      </c>
      <c r="G11226" t="s">
        <v>27</v>
      </c>
      <c r="H11226" s="4">
        <v>45811.751747685194</v>
      </c>
      <c r="I11226" t="b">
        <v>0</v>
      </c>
      <c r="J11226" t="b">
        <v>0</v>
      </c>
      <c r="K11226" t="s">
        <v>24</v>
      </c>
      <c r="L11226" t="s">
        <v>22</v>
      </c>
      <c r="M11226">
        <v>65000</v>
      </c>
      <c r="O11226" t="s">
        <v>14674</v>
      </c>
      <c r="P11226" t="s">
        <v>14675</v>
      </c>
    </row>
    <row r="11227" spans="1:16" x14ac:dyDescent="0.25">
      <c r="A11227" t="s">
        <v>2</v>
      </c>
      <c r="B11227" t="s">
        <v>14676</v>
      </c>
      <c r="C11227" t="s">
        <v>14673</v>
      </c>
      <c r="D11227" t="s">
        <v>2208</v>
      </c>
      <c r="E11227" t="s">
        <v>20</v>
      </c>
      <c r="F11227" t="b">
        <v>0</v>
      </c>
      <c r="G11227" t="s">
        <v>41</v>
      </c>
      <c r="H11227" s="4">
        <v>45811.753541666672</v>
      </c>
      <c r="I11227" t="b">
        <v>0</v>
      </c>
      <c r="J11227" t="b">
        <v>0</v>
      </c>
      <c r="K11227" t="s">
        <v>24</v>
      </c>
      <c r="L11227" t="s">
        <v>22</v>
      </c>
      <c r="M11227">
        <v>65000</v>
      </c>
      <c r="O11227" t="s">
        <v>14674</v>
      </c>
      <c r="P11227" t="s">
        <v>14675</v>
      </c>
    </row>
    <row r="11228" spans="1:16" x14ac:dyDescent="0.25">
      <c r="A11228" t="s">
        <v>40</v>
      </c>
      <c r="B11228" t="s">
        <v>12753</v>
      </c>
      <c r="C11228" t="s">
        <v>434</v>
      </c>
      <c r="D11228" t="s">
        <v>14677</v>
      </c>
      <c r="E11228" t="s">
        <v>20</v>
      </c>
      <c r="F11228" t="b">
        <v>0</v>
      </c>
      <c r="G11228" t="s">
        <v>30</v>
      </c>
      <c r="H11228" s="4">
        <v>45811.754421296297</v>
      </c>
      <c r="I11228" t="b">
        <v>0</v>
      </c>
      <c r="J11228" t="b">
        <v>1</v>
      </c>
      <c r="K11228" t="s">
        <v>24</v>
      </c>
      <c r="L11228" t="s">
        <v>22</v>
      </c>
      <c r="M11228">
        <v>170000</v>
      </c>
      <c r="O11228" t="s">
        <v>59</v>
      </c>
      <c r="P11228" t="s">
        <v>2020</v>
      </c>
    </row>
    <row r="11229" spans="1:16" x14ac:dyDescent="0.25">
      <c r="A11229" t="s">
        <v>0</v>
      </c>
      <c r="B11229" t="s">
        <v>1821</v>
      </c>
      <c r="C11229" t="s">
        <v>114</v>
      </c>
      <c r="D11229" t="s">
        <v>3972</v>
      </c>
      <c r="E11229" t="s">
        <v>20</v>
      </c>
      <c r="F11229" t="b">
        <v>0</v>
      </c>
      <c r="G11229" t="s">
        <v>27</v>
      </c>
      <c r="H11229" s="4">
        <v>45811.791921296302</v>
      </c>
      <c r="I11229" t="b">
        <v>0</v>
      </c>
      <c r="J11229" t="b">
        <v>0</v>
      </c>
      <c r="K11229" t="s">
        <v>24</v>
      </c>
      <c r="L11229" t="s">
        <v>22</v>
      </c>
      <c r="M11229">
        <v>76273.6015625</v>
      </c>
      <c r="O11229" t="s">
        <v>4369</v>
      </c>
      <c r="P11229" t="s">
        <v>4370</v>
      </c>
    </row>
    <row r="11230" spans="1:16" x14ac:dyDescent="0.25">
      <c r="A11230" t="s">
        <v>0</v>
      </c>
      <c r="B11230" t="s">
        <v>14678</v>
      </c>
      <c r="C11230" t="s">
        <v>2879</v>
      </c>
      <c r="D11230" t="s">
        <v>3828</v>
      </c>
      <c r="E11230" t="s">
        <v>20</v>
      </c>
      <c r="F11230" t="b">
        <v>0</v>
      </c>
      <c r="G11230" t="s">
        <v>30</v>
      </c>
      <c r="H11230" s="4">
        <v>45811.792349537027</v>
      </c>
      <c r="I11230" t="b">
        <v>0</v>
      </c>
      <c r="J11230" t="b">
        <v>1</v>
      </c>
      <c r="K11230" t="s">
        <v>24</v>
      </c>
      <c r="L11230" t="s">
        <v>22</v>
      </c>
      <c r="M11230">
        <v>60000</v>
      </c>
      <c r="O11230" t="s">
        <v>3693</v>
      </c>
      <c r="P11230" t="s">
        <v>14679</v>
      </c>
    </row>
    <row r="11231" spans="1:16" x14ac:dyDescent="0.25">
      <c r="A11231" t="s">
        <v>40</v>
      </c>
      <c r="B11231" t="s">
        <v>14680</v>
      </c>
      <c r="C11231" t="s">
        <v>1270</v>
      </c>
      <c r="D11231" t="s">
        <v>3828</v>
      </c>
      <c r="E11231" t="s">
        <v>219</v>
      </c>
      <c r="F11231" t="b">
        <v>0</v>
      </c>
      <c r="G11231" t="s">
        <v>52</v>
      </c>
      <c r="H11231" s="4">
        <v>45811.796585648153</v>
      </c>
      <c r="I11231" t="b">
        <v>1</v>
      </c>
      <c r="J11231" t="b">
        <v>0</v>
      </c>
      <c r="K11231" t="s">
        <v>24</v>
      </c>
      <c r="L11231" t="s">
        <v>36</v>
      </c>
      <c r="N11231">
        <v>62.5</v>
      </c>
      <c r="O11231" t="s">
        <v>14681</v>
      </c>
      <c r="P11231" t="s">
        <v>14682</v>
      </c>
    </row>
    <row r="11232" spans="1:16" x14ac:dyDescent="0.25">
      <c r="A11232" t="s">
        <v>25</v>
      </c>
      <c r="B11232" t="s">
        <v>14683</v>
      </c>
      <c r="C11232" t="s">
        <v>106</v>
      </c>
      <c r="D11232" t="s">
        <v>3972</v>
      </c>
      <c r="E11232" t="s">
        <v>51</v>
      </c>
      <c r="F11232" t="b">
        <v>0</v>
      </c>
      <c r="G11232" t="s">
        <v>106</v>
      </c>
      <c r="H11232" s="4">
        <v>45811.798958333333</v>
      </c>
      <c r="I11232" t="b">
        <v>0</v>
      </c>
      <c r="J11232" t="b">
        <v>0</v>
      </c>
      <c r="K11232" t="s">
        <v>106</v>
      </c>
      <c r="L11232" t="s">
        <v>36</v>
      </c>
      <c r="N11232">
        <v>77.5</v>
      </c>
      <c r="O11232" t="s">
        <v>1524</v>
      </c>
      <c r="P11232" t="s">
        <v>14684</v>
      </c>
    </row>
    <row r="11233" spans="1:16" x14ac:dyDescent="0.25">
      <c r="A11233" t="s">
        <v>0</v>
      </c>
      <c r="B11233" t="s">
        <v>12830</v>
      </c>
      <c r="C11233" t="s">
        <v>371</v>
      </c>
      <c r="D11233" t="s">
        <v>3956</v>
      </c>
      <c r="E11233" t="s">
        <v>20</v>
      </c>
      <c r="F11233" t="b">
        <v>0</v>
      </c>
      <c r="G11233" t="s">
        <v>27</v>
      </c>
      <c r="H11233" s="4">
        <v>45811.833587962959</v>
      </c>
      <c r="I11233" t="b">
        <v>1</v>
      </c>
      <c r="J11233" t="b">
        <v>1</v>
      </c>
      <c r="K11233" t="s">
        <v>24</v>
      </c>
      <c r="L11233" t="s">
        <v>36</v>
      </c>
      <c r="N11233">
        <v>26.389999389648441</v>
      </c>
      <c r="O11233" t="s">
        <v>10171</v>
      </c>
      <c r="P11233" t="s">
        <v>10374</v>
      </c>
    </row>
    <row r="11234" spans="1:16" x14ac:dyDescent="0.25">
      <c r="A11234" t="s">
        <v>139</v>
      </c>
      <c r="B11234" t="s">
        <v>14685</v>
      </c>
      <c r="C11234" t="s">
        <v>167</v>
      </c>
      <c r="D11234" t="s">
        <v>3972</v>
      </c>
      <c r="E11234" t="s">
        <v>20</v>
      </c>
      <c r="F11234" t="b">
        <v>0</v>
      </c>
      <c r="G11234" t="s">
        <v>35</v>
      </c>
      <c r="H11234" s="4">
        <v>45811.833877314813</v>
      </c>
      <c r="I11234" t="b">
        <v>0</v>
      </c>
      <c r="J11234" t="b">
        <v>1</v>
      </c>
      <c r="K11234" t="s">
        <v>24</v>
      </c>
      <c r="L11234" t="s">
        <v>22</v>
      </c>
      <c r="M11234">
        <v>117500</v>
      </c>
      <c r="O11234" t="s">
        <v>14686</v>
      </c>
      <c r="P11234" t="s">
        <v>14687</v>
      </c>
    </row>
    <row r="11235" spans="1:16" x14ac:dyDescent="0.25">
      <c r="A11235" t="s">
        <v>0</v>
      </c>
      <c r="B11235" t="s">
        <v>7504</v>
      </c>
      <c r="C11235" t="s">
        <v>2015</v>
      </c>
      <c r="D11235" t="s">
        <v>3972</v>
      </c>
      <c r="E11235" t="s">
        <v>51</v>
      </c>
      <c r="F11235" t="b">
        <v>0</v>
      </c>
      <c r="G11235" t="s">
        <v>27</v>
      </c>
      <c r="H11235" s="4">
        <v>45811.834456018521</v>
      </c>
      <c r="I11235" t="b">
        <v>0</v>
      </c>
      <c r="J11235" t="b">
        <v>0</v>
      </c>
      <c r="K11235" t="s">
        <v>24</v>
      </c>
      <c r="L11235" t="s">
        <v>36</v>
      </c>
      <c r="N11235">
        <v>30</v>
      </c>
      <c r="O11235" t="s">
        <v>1137</v>
      </c>
      <c r="P11235" t="s">
        <v>1687</v>
      </c>
    </row>
    <row r="11236" spans="1:16" x14ac:dyDescent="0.25">
      <c r="A11236" t="s">
        <v>19</v>
      </c>
      <c r="B11236" t="s">
        <v>14688</v>
      </c>
      <c r="C11236" t="s">
        <v>118</v>
      </c>
      <c r="D11236" t="s">
        <v>3956</v>
      </c>
      <c r="E11236" t="s">
        <v>20</v>
      </c>
      <c r="F11236" t="b">
        <v>0</v>
      </c>
      <c r="G11236" t="s">
        <v>27</v>
      </c>
      <c r="H11236" s="4">
        <v>45811.834479166668</v>
      </c>
      <c r="I11236" t="b">
        <v>0</v>
      </c>
      <c r="J11236" t="b">
        <v>1</v>
      </c>
      <c r="K11236" t="s">
        <v>24</v>
      </c>
      <c r="L11236" t="s">
        <v>36</v>
      </c>
      <c r="N11236">
        <v>39.069999694824219</v>
      </c>
      <c r="O11236" t="s">
        <v>2113</v>
      </c>
      <c r="P11236" t="s">
        <v>14477</v>
      </c>
    </row>
    <row r="11237" spans="1:16" x14ac:dyDescent="0.25">
      <c r="A11237" t="s">
        <v>2</v>
      </c>
      <c r="B11237" t="s">
        <v>9859</v>
      </c>
      <c r="C11237" t="s">
        <v>713</v>
      </c>
      <c r="D11237" t="s">
        <v>3956</v>
      </c>
      <c r="E11237" t="s">
        <v>20</v>
      </c>
      <c r="F11237" t="b">
        <v>0</v>
      </c>
      <c r="G11237" t="s">
        <v>27</v>
      </c>
      <c r="H11237" s="4">
        <v>45811.835162037038</v>
      </c>
      <c r="I11237" t="b">
        <v>0</v>
      </c>
      <c r="J11237" t="b">
        <v>1</v>
      </c>
      <c r="K11237" t="s">
        <v>24</v>
      </c>
      <c r="L11237" t="s">
        <v>36</v>
      </c>
      <c r="N11237">
        <v>47.010002136230469</v>
      </c>
      <c r="O11237" t="s">
        <v>1066</v>
      </c>
      <c r="P11237" t="s">
        <v>594</v>
      </c>
    </row>
    <row r="11238" spans="1:16" x14ac:dyDescent="0.25">
      <c r="A11238" t="s">
        <v>2</v>
      </c>
      <c r="B11238" t="s">
        <v>14689</v>
      </c>
      <c r="C11238" t="s">
        <v>236</v>
      </c>
      <c r="D11238" t="s">
        <v>3956</v>
      </c>
      <c r="E11238" t="s">
        <v>20</v>
      </c>
      <c r="F11238" t="b">
        <v>0</v>
      </c>
      <c r="G11238" t="s">
        <v>27</v>
      </c>
      <c r="H11238" s="4">
        <v>45811.835185185177</v>
      </c>
      <c r="I11238" t="b">
        <v>0</v>
      </c>
      <c r="J11238" t="b">
        <v>1</v>
      </c>
      <c r="K11238" t="s">
        <v>24</v>
      </c>
      <c r="L11238" t="s">
        <v>36</v>
      </c>
      <c r="N11238">
        <v>55.590000152587891</v>
      </c>
      <c r="O11238" t="s">
        <v>2893</v>
      </c>
      <c r="P11238" t="s">
        <v>14690</v>
      </c>
    </row>
    <row r="11239" spans="1:16" x14ac:dyDescent="0.25">
      <c r="A11239" t="s">
        <v>1</v>
      </c>
      <c r="B11239" t="s">
        <v>6162</v>
      </c>
      <c r="C11239" t="s">
        <v>372</v>
      </c>
      <c r="D11239" t="s">
        <v>3972</v>
      </c>
      <c r="E11239" t="s">
        <v>51</v>
      </c>
      <c r="F11239" t="b">
        <v>0</v>
      </c>
      <c r="G11239" t="s">
        <v>41</v>
      </c>
      <c r="H11239" s="4">
        <v>45811.836967592593</v>
      </c>
      <c r="I11239" t="b">
        <v>0</v>
      </c>
      <c r="J11239" t="b">
        <v>1</v>
      </c>
      <c r="K11239" t="s">
        <v>24</v>
      </c>
      <c r="L11239" t="s">
        <v>36</v>
      </c>
      <c r="N11239">
        <v>72.5</v>
      </c>
      <c r="O11239" t="s">
        <v>4343</v>
      </c>
      <c r="P11239" t="s">
        <v>14647</v>
      </c>
    </row>
    <row r="11240" spans="1:16" x14ac:dyDescent="0.25">
      <c r="A11240" t="s">
        <v>2</v>
      </c>
      <c r="B11240" t="s">
        <v>14691</v>
      </c>
      <c r="C11240" t="s">
        <v>1910</v>
      </c>
      <c r="D11240" t="s">
        <v>3972</v>
      </c>
      <c r="E11240" t="s">
        <v>51</v>
      </c>
      <c r="F11240" t="b">
        <v>0</v>
      </c>
      <c r="G11240" t="s">
        <v>52</v>
      </c>
      <c r="H11240" s="4">
        <v>45811.838391203702</v>
      </c>
      <c r="I11240" t="b">
        <v>0</v>
      </c>
      <c r="J11240" t="b">
        <v>0</v>
      </c>
      <c r="K11240" t="s">
        <v>24</v>
      </c>
      <c r="L11240" t="s">
        <v>36</v>
      </c>
      <c r="N11240">
        <v>116.13499450683589</v>
      </c>
      <c r="O11240" t="s">
        <v>14692</v>
      </c>
      <c r="P11240" t="s">
        <v>14025</v>
      </c>
    </row>
    <row r="11241" spans="1:16" x14ac:dyDescent="0.25">
      <c r="A11241" t="s">
        <v>0</v>
      </c>
      <c r="B11241" t="s">
        <v>3005</v>
      </c>
      <c r="C11241" t="s">
        <v>203</v>
      </c>
      <c r="D11241" t="s">
        <v>3972</v>
      </c>
      <c r="E11241" t="s">
        <v>20</v>
      </c>
      <c r="F11241" t="b">
        <v>0</v>
      </c>
      <c r="G11241" t="s">
        <v>23</v>
      </c>
      <c r="H11241" s="4">
        <v>45811.868854166663</v>
      </c>
      <c r="I11241" t="b">
        <v>1</v>
      </c>
      <c r="J11241" t="b">
        <v>1</v>
      </c>
      <c r="K11241" t="s">
        <v>24</v>
      </c>
      <c r="L11241" t="s">
        <v>36</v>
      </c>
      <c r="N11241">
        <v>19</v>
      </c>
      <c r="O11241" t="s">
        <v>4343</v>
      </c>
      <c r="P11241" t="s">
        <v>7508</v>
      </c>
    </row>
    <row r="11242" spans="1:16" x14ac:dyDescent="0.25">
      <c r="A11242" t="s">
        <v>0</v>
      </c>
      <c r="B11242" t="s">
        <v>14693</v>
      </c>
      <c r="C11242" t="s">
        <v>1415</v>
      </c>
      <c r="D11242" t="s">
        <v>3972</v>
      </c>
      <c r="E11242" t="s">
        <v>20</v>
      </c>
      <c r="F11242" t="b">
        <v>0</v>
      </c>
      <c r="G11242" t="s">
        <v>27</v>
      </c>
      <c r="H11242" s="4">
        <v>45811.875162037039</v>
      </c>
      <c r="I11242" t="b">
        <v>0</v>
      </c>
      <c r="J11242" t="b">
        <v>1</v>
      </c>
      <c r="K11242" t="s">
        <v>24</v>
      </c>
      <c r="L11242" t="s">
        <v>22</v>
      </c>
      <c r="M11242">
        <v>75000</v>
      </c>
      <c r="O11242" t="s">
        <v>3499</v>
      </c>
      <c r="P11242" t="s">
        <v>706</v>
      </c>
    </row>
    <row r="11243" spans="1:16" x14ac:dyDescent="0.25">
      <c r="A11243" t="s">
        <v>25</v>
      </c>
      <c r="B11243" t="s">
        <v>577</v>
      </c>
      <c r="C11243" t="s">
        <v>386</v>
      </c>
      <c r="D11243" t="s">
        <v>3828</v>
      </c>
      <c r="E11243" t="s">
        <v>20</v>
      </c>
      <c r="F11243" t="b">
        <v>0</v>
      </c>
      <c r="G11243" t="s">
        <v>41</v>
      </c>
      <c r="H11243" s="4">
        <v>45811.916979166657</v>
      </c>
      <c r="I11243" t="b">
        <v>0</v>
      </c>
      <c r="J11243" t="b">
        <v>1</v>
      </c>
      <c r="K11243" t="s">
        <v>24</v>
      </c>
      <c r="L11243" t="s">
        <v>22</v>
      </c>
      <c r="M11243">
        <v>120500</v>
      </c>
      <c r="O11243" t="s">
        <v>14694</v>
      </c>
      <c r="P11243" t="s">
        <v>119</v>
      </c>
    </row>
    <row r="11244" spans="1:16" x14ac:dyDescent="0.25">
      <c r="A11244" t="s">
        <v>0</v>
      </c>
      <c r="B11244" t="s">
        <v>14695</v>
      </c>
      <c r="C11244" t="s">
        <v>82</v>
      </c>
      <c r="D11244" t="s">
        <v>3956</v>
      </c>
      <c r="E11244" t="s">
        <v>34</v>
      </c>
      <c r="F11244" t="b">
        <v>0</v>
      </c>
      <c r="G11244" t="s">
        <v>27</v>
      </c>
      <c r="H11244" s="4">
        <v>45811.958495370367</v>
      </c>
      <c r="I11244" t="b">
        <v>0</v>
      </c>
      <c r="J11244" t="b">
        <v>1</v>
      </c>
      <c r="K11244" t="s">
        <v>24</v>
      </c>
      <c r="L11244" t="s">
        <v>36</v>
      </c>
      <c r="N11244">
        <v>27.979999542236332</v>
      </c>
      <c r="O11244" t="s">
        <v>1427</v>
      </c>
      <c r="P11244" t="s">
        <v>13181</v>
      </c>
    </row>
    <row r="11245" spans="1:16" x14ac:dyDescent="0.25">
      <c r="A11245" t="s">
        <v>0</v>
      </c>
      <c r="B11245" t="s">
        <v>5661</v>
      </c>
      <c r="C11245" t="s">
        <v>14696</v>
      </c>
      <c r="D11245" t="s">
        <v>3956</v>
      </c>
      <c r="E11245" t="s">
        <v>34</v>
      </c>
      <c r="F11245" t="b">
        <v>0</v>
      </c>
      <c r="G11245" t="s">
        <v>27</v>
      </c>
      <c r="H11245" s="4">
        <v>45811.958553240736</v>
      </c>
      <c r="I11245" t="b">
        <v>1</v>
      </c>
      <c r="J11245" t="b">
        <v>0</v>
      </c>
      <c r="K11245" t="s">
        <v>24</v>
      </c>
      <c r="L11245" t="s">
        <v>36</v>
      </c>
      <c r="N11245">
        <v>39.925003051757813</v>
      </c>
      <c r="O11245" t="s">
        <v>3668</v>
      </c>
      <c r="P11245" t="s">
        <v>67</v>
      </c>
    </row>
    <row r="11246" spans="1:16" x14ac:dyDescent="0.25">
      <c r="A11246" t="s">
        <v>25</v>
      </c>
      <c r="B11246" t="s">
        <v>25</v>
      </c>
      <c r="C11246" t="s">
        <v>2026</v>
      </c>
      <c r="D11246" t="s">
        <v>3828</v>
      </c>
      <c r="E11246" t="s">
        <v>20</v>
      </c>
      <c r="F11246" t="b">
        <v>0</v>
      </c>
      <c r="G11246" t="s">
        <v>27</v>
      </c>
      <c r="H11246" s="4">
        <v>45811.958553240736</v>
      </c>
      <c r="I11246" t="b">
        <v>0</v>
      </c>
      <c r="J11246" t="b">
        <v>0</v>
      </c>
      <c r="K11246" t="s">
        <v>24</v>
      </c>
      <c r="L11246" t="s">
        <v>22</v>
      </c>
      <c r="M11246">
        <v>107500</v>
      </c>
      <c r="O11246" t="s">
        <v>14697</v>
      </c>
      <c r="P11246" t="s">
        <v>14698</v>
      </c>
    </row>
    <row r="11247" spans="1:16" x14ac:dyDescent="0.25">
      <c r="A11247" t="s">
        <v>1</v>
      </c>
      <c r="B11247" t="s">
        <v>14699</v>
      </c>
      <c r="C11247" t="s">
        <v>1060</v>
      </c>
      <c r="D11247" t="s">
        <v>3972</v>
      </c>
      <c r="E11247" t="s">
        <v>20</v>
      </c>
      <c r="F11247" t="b">
        <v>0</v>
      </c>
      <c r="G11247" t="s">
        <v>41</v>
      </c>
      <c r="H11247" s="4">
        <v>45811.958668981482</v>
      </c>
      <c r="I11247" t="b">
        <v>1</v>
      </c>
      <c r="J11247" t="b">
        <v>1</v>
      </c>
      <c r="K11247" t="s">
        <v>24</v>
      </c>
      <c r="L11247" t="s">
        <v>22</v>
      </c>
      <c r="M11247">
        <v>87950</v>
      </c>
      <c r="O11247" t="s">
        <v>8969</v>
      </c>
      <c r="P11247" t="s">
        <v>14700</v>
      </c>
    </row>
    <row r="11248" spans="1:16" x14ac:dyDescent="0.25">
      <c r="A11248" t="s">
        <v>1</v>
      </c>
      <c r="B11248" t="s">
        <v>2809</v>
      </c>
      <c r="C11248" t="s">
        <v>120</v>
      </c>
      <c r="D11248" t="s">
        <v>3972</v>
      </c>
      <c r="E11248" t="s">
        <v>20</v>
      </c>
      <c r="F11248" t="b">
        <v>0</v>
      </c>
      <c r="G11248" t="s">
        <v>35</v>
      </c>
      <c r="H11248" s="4">
        <v>45811.958877314813</v>
      </c>
      <c r="I11248" t="b">
        <v>0</v>
      </c>
      <c r="J11248" t="b">
        <v>1</v>
      </c>
      <c r="K11248" t="s">
        <v>24</v>
      </c>
      <c r="L11248" t="s">
        <v>22</v>
      </c>
      <c r="M11248">
        <v>99050</v>
      </c>
      <c r="O11248" t="s">
        <v>7587</v>
      </c>
      <c r="P11248" t="s">
        <v>66</v>
      </c>
    </row>
    <row r="11249" spans="1:16" x14ac:dyDescent="0.25">
      <c r="A11249" t="s">
        <v>0</v>
      </c>
      <c r="B11249" t="s">
        <v>14701</v>
      </c>
      <c r="C11249" t="s">
        <v>151</v>
      </c>
      <c r="D11249" t="s">
        <v>3972</v>
      </c>
      <c r="E11249" t="s">
        <v>20</v>
      </c>
      <c r="F11249" t="b">
        <v>0</v>
      </c>
      <c r="G11249" t="s">
        <v>30</v>
      </c>
      <c r="H11249" s="4">
        <v>45811.958981481483</v>
      </c>
      <c r="I11249" t="b">
        <v>0</v>
      </c>
      <c r="J11249" t="b">
        <v>1</v>
      </c>
      <c r="K11249" t="s">
        <v>24</v>
      </c>
      <c r="L11249" t="s">
        <v>36</v>
      </c>
      <c r="N11249">
        <v>42.040000915527337</v>
      </c>
      <c r="O11249" t="s">
        <v>2143</v>
      </c>
    </row>
    <row r="11250" spans="1:16" x14ac:dyDescent="0.25">
      <c r="A11250" t="s">
        <v>2</v>
      </c>
      <c r="B11250" t="s">
        <v>2590</v>
      </c>
      <c r="C11250" t="s">
        <v>39</v>
      </c>
      <c r="D11250" t="s">
        <v>2208</v>
      </c>
      <c r="E11250" t="s">
        <v>20</v>
      </c>
      <c r="F11250" t="b">
        <v>1</v>
      </c>
      <c r="G11250" t="s">
        <v>41</v>
      </c>
      <c r="H11250" s="4">
        <v>45811.96193287037</v>
      </c>
      <c r="I11250" t="b">
        <v>1</v>
      </c>
      <c r="J11250" t="b">
        <v>1</v>
      </c>
      <c r="K11250" t="s">
        <v>24</v>
      </c>
      <c r="L11250" t="s">
        <v>22</v>
      </c>
      <c r="M11250">
        <v>133400</v>
      </c>
      <c r="O11250" t="s">
        <v>77</v>
      </c>
      <c r="P11250" t="s">
        <v>14702</v>
      </c>
    </row>
    <row r="11251" spans="1:16" x14ac:dyDescent="0.25">
      <c r="A11251" t="s">
        <v>40</v>
      </c>
      <c r="B11251" t="s">
        <v>14703</v>
      </c>
      <c r="C11251" t="s">
        <v>372</v>
      </c>
      <c r="D11251" t="s">
        <v>3972</v>
      </c>
      <c r="E11251" t="s">
        <v>20</v>
      </c>
      <c r="F11251" t="b">
        <v>0</v>
      </c>
      <c r="G11251" t="s">
        <v>35</v>
      </c>
      <c r="H11251" s="4">
        <v>45811.962442129632</v>
      </c>
      <c r="I11251" t="b">
        <v>0</v>
      </c>
      <c r="J11251" t="b">
        <v>1</v>
      </c>
      <c r="K11251" t="s">
        <v>24</v>
      </c>
      <c r="L11251" t="s">
        <v>22</v>
      </c>
      <c r="M11251">
        <v>174500</v>
      </c>
      <c r="O11251" t="s">
        <v>12006</v>
      </c>
      <c r="P11251" t="s">
        <v>14704</v>
      </c>
    </row>
    <row r="11252" spans="1:16" x14ac:dyDescent="0.25">
      <c r="A11252" t="s">
        <v>2</v>
      </c>
      <c r="B11252" t="s">
        <v>14705</v>
      </c>
      <c r="C11252" t="s">
        <v>71</v>
      </c>
      <c r="D11252" t="s">
        <v>3972</v>
      </c>
      <c r="E11252" t="s">
        <v>20</v>
      </c>
      <c r="F11252" t="b">
        <v>0</v>
      </c>
      <c r="G11252" t="s">
        <v>52</v>
      </c>
      <c r="H11252" s="4">
        <v>45811.963391203702</v>
      </c>
      <c r="I11252" t="b">
        <v>0</v>
      </c>
      <c r="J11252" t="b">
        <v>1</v>
      </c>
      <c r="K11252" t="s">
        <v>24</v>
      </c>
      <c r="L11252" t="s">
        <v>22</v>
      </c>
      <c r="M11252">
        <v>116950</v>
      </c>
      <c r="O11252" t="s">
        <v>4534</v>
      </c>
      <c r="P11252" t="s">
        <v>14706</v>
      </c>
    </row>
    <row r="11253" spans="1:16" x14ac:dyDescent="0.25">
      <c r="A11253" t="s">
        <v>0</v>
      </c>
      <c r="B11253" t="s">
        <v>14707</v>
      </c>
      <c r="C11253" t="s">
        <v>12133</v>
      </c>
      <c r="D11253" t="s">
        <v>4013</v>
      </c>
      <c r="E11253" t="s">
        <v>20</v>
      </c>
      <c r="F11253" t="b">
        <v>0</v>
      </c>
      <c r="G11253" t="s">
        <v>27</v>
      </c>
      <c r="H11253" s="4">
        <v>45812.000219907408</v>
      </c>
      <c r="I11253" t="b">
        <v>0</v>
      </c>
      <c r="J11253" t="b">
        <v>1</v>
      </c>
      <c r="K11253" t="s">
        <v>24</v>
      </c>
      <c r="L11253" t="s">
        <v>22</v>
      </c>
      <c r="M11253">
        <v>127050</v>
      </c>
      <c r="O11253" t="s">
        <v>1857</v>
      </c>
      <c r="P11253" t="s">
        <v>14708</v>
      </c>
    </row>
    <row r="11254" spans="1:16" x14ac:dyDescent="0.25">
      <c r="A11254" t="s">
        <v>1</v>
      </c>
      <c r="B11254" t="s">
        <v>14709</v>
      </c>
      <c r="C11254" t="s">
        <v>1065</v>
      </c>
      <c r="D11254" t="s">
        <v>3972</v>
      </c>
      <c r="E11254" t="s">
        <v>20</v>
      </c>
      <c r="F11254" t="b">
        <v>0</v>
      </c>
      <c r="G11254" t="s">
        <v>35</v>
      </c>
      <c r="H11254" s="4">
        <v>45812.000555555547</v>
      </c>
      <c r="I11254" t="b">
        <v>1</v>
      </c>
      <c r="J11254" t="b">
        <v>0</v>
      </c>
      <c r="K11254" t="s">
        <v>24</v>
      </c>
      <c r="L11254" t="s">
        <v>36</v>
      </c>
      <c r="N11254">
        <v>90</v>
      </c>
      <c r="O11254" t="s">
        <v>3883</v>
      </c>
      <c r="P11254" t="s">
        <v>14710</v>
      </c>
    </row>
    <row r="11255" spans="1:16" x14ac:dyDescent="0.25">
      <c r="A11255" t="s">
        <v>28</v>
      </c>
      <c r="B11255" t="s">
        <v>14711</v>
      </c>
      <c r="C11255" t="s">
        <v>140</v>
      </c>
      <c r="D11255" t="s">
        <v>5534</v>
      </c>
      <c r="E11255" t="s">
        <v>20</v>
      </c>
      <c r="F11255" t="b">
        <v>0</v>
      </c>
      <c r="G11255" t="s">
        <v>35</v>
      </c>
      <c r="H11255" s="4">
        <v>45812.001377314817</v>
      </c>
      <c r="I11255" t="b">
        <v>0</v>
      </c>
      <c r="J11255" t="b">
        <v>1</v>
      </c>
      <c r="K11255" t="s">
        <v>24</v>
      </c>
      <c r="L11255" t="s">
        <v>22</v>
      </c>
      <c r="M11255">
        <v>88582</v>
      </c>
      <c r="O11255" t="s">
        <v>77</v>
      </c>
      <c r="P11255" t="s">
        <v>32</v>
      </c>
    </row>
    <row r="11256" spans="1:16" x14ac:dyDescent="0.25">
      <c r="A11256" t="s">
        <v>40</v>
      </c>
      <c r="B11256" t="s">
        <v>14712</v>
      </c>
      <c r="C11256" t="s">
        <v>5179</v>
      </c>
      <c r="D11256" t="s">
        <v>5534</v>
      </c>
      <c r="E11256" t="s">
        <v>20</v>
      </c>
      <c r="F11256" t="b">
        <v>0</v>
      </c>
      <c r="G11256" t="s">
        <v>27</v>
      </c>
      <c r="H11256" s="4">
        <v>45812.001701388886</v>
      </c>
      <c r="I11256" t="b">
        <v>1</v>
      </c>
      <c r="J11256" t="b">
        <v>1</v>
      </c>
      <c r="K11256" t="s">
        <v>24</v>
      </c>
      <c r="L11256" t="s">
        <v>22</v>
      </c>
      <c r="M11256">
        <v>88582</v>
      </c>
      <c r="O11256" t="s">
        <v>1289</v>
      </c>
      <c r="P11256" t="s">
        <v>233</v>
      </c>
    </row>
    <row r="11257" spans="1:16" x14ac:dyDescent="0.25">
      <c r="A11257" t="s">
        <v>40</v>
      </c>
      <c r="B11257" t="s">
        <v>14713</v>
      </c>
      <c r="C11257" t="s">
        <v>11896</v>
      </c>
      <c r="D11257" t="s">
        <v>5534</v>
      </c>
      <c r="E11257" t="s">
        <v>20</v>
      </c>
      <c r="F11257" t="b">
        <v>0</v>
      </c>
      <c r="G11257" t="s">
        <v>27</v>
      </c>
      <c r="H11257" s="4">
        <v>45812.001770833333</v>
      </c>
      <c r="I11257" t="b">
        <v>0</v>
      </c>
      <c r="J11257" t="b">
        <v>1</v>
      </c>
      <c r="K11257" t="s">
        <v>24</v>
      </c>
      <c r="L11257" t="s">
        <v>22</v>
      </c>
      <c r="M11257">
        <v>88582</v>
      </c>
      <c r="O11257" t="s">
        <v>6694</v>
      </c>
      <c r="P11257" t="s">
        <v>11086</v>
      </c>
    </row>
    <row r="11258" spans="1:16" x14ac:dyDescent="0.25">
      <c r="A11258" t="s">
        <v>1</v>
      </c>
      <c r="B11258" t="s">
        <v>14714</v>
      </c>
      <c r="C11258" t="s">
        <v>966</v>
      </c>
      <c r="D11258" t="s">
        <v>3972</v>
      </c>
      <c r="E11258" t="s">
        <v>20</v>
      </c>
      <c r="F11258" t="b">
        <v>0</v>
      </c>
      <c r="G11258" t="s">
        <v>30</v>
      </c>
      <c r="H11258" s="4">
        <v>45812.042314814818</v>
      </c>
      <c r="I11258" t="b">
        <v>0</v>
      </c>
      <c r="J11258" t="b">
        <v>1</v>
      </c>
      <c r="K11258" t="s">
        <v>24</v>
      </c>
      <c r="L11258" t="s">
        <v>22</v>
      </c>
      <c r="M11258">
        <v>129650</v>
      </c>
      <c r="O11258" t="s">
        <v>7071</v>
      </c>
      <c r="P11258" t="s">
        <v>14715</v>
      </c>
    </row>
    <row r="11259" spans="1:16" x14ac:dyDescent="0.25">
      <c r="A11259" t="s">
        <v>139</v>
      </c>
      <c r="B11259" t="s">
        <v>277</v>
      </c>
      <c r="C11259" t="s">
        <v>187</v>
      </c>
      <c r="D11259" t="s">
        <v>3972</v>
      </c>
      <c r="E11259" t="s">
        <v>20</v>
      </c>
      <c r="F11259" t="b">
        <v>0</v>
      </c>
      <c r="G11259" t="s">
        <v>30</v>
      </c>
      <c r="H11259" s="4">
        <v>45812.042314814818</v>
      </c>
      <c r="I11259" t="b">
        <v>0</v>
      </c>
      <c r="J11259" t="b">
        <v>1</v>
      </c>
      <c r="K11259" t="s">
        <v>24</v>
      </c>
      <c r="L11259" t="s">
        <v>22</v>
      </c>
      <c r="M11259">
        <v>72500</v>
      </c>
      <c r="O11259" t="s">
        <v>14716</v>
      </c>
      <c r="P11259" t="s">
        <v>14717</v>
      </c>
    </row>
    <row r="11260" spans="1:16" x14ac:dyDescent="0.25">
      <c r="A11260" t="s">
        <v>2</v>
      </c>
      <c r="B11260" t="s">
        <v>14508</v>
      </c>
      <c r="C11260" t="s">
        <v>2555</v>
      </c>
      <c r="D11260" t="s">
        <v>3972</v>
      </c>
      <c r="E11260" t="s">
        <v>20</v>
      </c>
      <c r="F11260" t="b">
        <v>0</v>
      </c>
      <c r="G11260" t="s">
        <v>27</v>
      </c>
      <c r="H11260" s="4">
        <v>45812.043564814812</v>
      </c>
      <c r="I11260" t="b">
        <v>0</v>
      </c>
      <c r="J11260" t="b">
        <v>0</v>
      </c>
      <c r="K11260" t="s">
        <v>24</v>
      </c>
      <c r="L11260" t="s">
        <v>22</v>
      </c>
      <c r="M11260">
        <v>117500</v>
      </c>
      <c r="O11260" t="s">
        <v>482</v>
      </c>
      <c r="P11260" t="s">
        <v>14509</v>
      </c>
    </row>
    <row r="11261" spans="1:16" x14ac:dyDescent="0.25">
      <c r="A11261" t="s">
        <v>40</v>
      </c>
      <c r="B11261" t="s">
        <v>40</v>
      </c>
      <c r="C11261" t="s">
        <v>3240</v>
      </c>
      <c r="D11261" t="s">
        <v>3972</v>
      </c>
      <c r="E11261" t="s">
        <v>20</v>
      </c>
      <c r="F11261" t="b">
        <v>0</v>
      </c>
      <c r="G11261" t="s">
        <v>41</v>
      </c>
      <c r="H11261" s="4">
        <v>45812.045254629629</v>
      </c>
      <c r="I11261" t="b">
        <v>0</v>
      </c>
      <c r="J11261" t="b">
        <v>1</v>
      </c>
      <c r="K11261" t="s">
        <v>24</v>
      </c>
      <c r="L11261" t="s">
        <v>22</v>
      </c>
      <c r="M11261">
        <v>127500</v>
      </c>
      <c r="O11261" t="s">
        <v>123</v>
      </c>
      <c r="P11261" t="s">
        <v>14718</v>
      </c>
    </row>
    <row r="11262" spans="1:16" x14ac:dyDescent="0.25">
      <c r="A11262" t="s">
        <v>40</v>
      </c>
      <c r="B11262" t="s">
        <v>40</v>
      </c>
      <c r="C11262" t="s">
        <v>199</v>
      </c>
      <c r="D11262" t="s">
        <v>3972</v>
      </c>
      <c r="E11262" t="s">
        <v>20</v>
      </c>
      <c r="F11262" t="b">
        <v>0</v>
      </c>
      <c r="G11262" t="s">
        <v>35</v>
      </c>
      <c r="H11262" s="4">
        <v>45812.045601851853</v>
      </c>
      <c r="I11262" t="b">
        <v>0</v>
      </c>
      <c r="J11262" t="b">
        <v>1</v>
      </c>
      <c r="K11262" t="s">
        <v>24</v>
      </c>
      <c r="L11262" t="s">
        <v>22</v>
      </c>
      <c r="M11262">
        <v>130000</v>
      </c>
      <c r="O11262" t="s">
        <v>123</v>
      </c>
      <c r="P11262" t="s">
        <v>14719</v>
      </c>
    </row>
    <row r="11263" spans="1:16" x14ac:dyDescent="0.25">
      <c r="A11263" t="s">
        <v>0</v>
      </c>
      <c r="B11263" t="s">
        <v>250</v>
      </c>
      <c r="C11263" t="s">
        <v>3238</v>
      </c>
      <c r="D11263" t="s">
        <v>4204</v>
      </c>
      <c r="E11263" t="s">
        <v>20</v>
      </c>
      <c r="F11263" t="b">
        <v>0</v>
      </c>
      <c r="G11263" t="s">
        <v>41</v>
      </c>
      <c r="H11263" s="4">
        <v>45812.250381944446</v>
      </c>
      <c r="I11263" t="b">
        <v>0</v>
      </c>
      <c r="J11263" t="b">
        <v>1</v>
      </c>
      <c r="K11263" t="s">
        <v>24</v>
      </c>
      <c r="L11263" t="s">
        <v>22</v>
      </c>
      <c r="M11263">
        <v>115000</v>
      </c>
      <c r="O11263" t="s">
        <v>14720</v>
      </c>
      <c r="P11263" t="s">
        <v>726</v>
      </c>
    </row>
    <row r="11264" spans="1:16" x14ac:dyDescent="0.25">
      <c r="A11264" t="s">
        <v>25</v>
      </c>
      <c r="B11264" t="s">
        <v>3580</v>
      </c>
      <c r="C11264" t="s">
        <v>13307</v>
      </c>
      <c r="D11264" t="s">
        <v>3969</v>
      </c>
      <c r="E11264" t="s">
        <v>20</v>
      </c>
      <c r="F11264" t="b">
        <v>0</v>
      </c>
      <c r="G11264" t="s">
        <v>41</v>
      </c>
      <c r="H11264" s="4">
        <v>45812.250439814823</v>
      </c>
      <c r="I11264" t="b">
        <v>0</v>
      </c>
      <c r="J11264" t="b">
        <v>0</v>
      </c>
      <c r="K11264" t="s">
        <v>24</v>
      </c>
      <c r="L11264" t="s">
        <v>22</v>
      </c>
      <c r="M11264">
        <v>84240</v>
      </c>
      <c r="O11264" t="s">
        <v>202</v>
      </c>
      <c r="P11264" t="s">
        <v>14721</v>
      </c>
    </row>
    <row r="11265" spans="1:16" x14ac:dyDescent="0.25">
      <c r="A11265" t="s">
        <v>0</v>
      </c>
      <c r="B11265" t="s">
        <v>14722</v>
      </c>
      <c r="C11265" t="s">
        <v>151</v>
      </c>
      <c r="D11265" t="s">
        <v>3600</v>
      </c>
      <c r="E11265" t="s">
        <v>20</v>
      </c>
      <c r="F11265" t="b">
        <v>0</v>
      </c>
      <c r="G11265" t="s">
        <v>30</v>
      </c>
      <c r="H11265" s="4">
        <v>45812.250671296293</v>
      </c>
      <c r="I11265" t="b">
        <v>0</v>
      </c>
      <c r="J11265" t="b">
        <v>0</v>
      </c>
      <c r="K11265" t="s">
        <v>24</v>
      </c>
      <c r="L11265" t="s">
        <v>22</v>
      </c>
      <c r="M11265">
        <v>62500</v>
      </c>
      <c r="O11265" t="s">
        <v>681</v>
      </c>
    </row>
    <row r="11266" spans="1:16" x14ac:dyDescent="0.25">
      <c r="A11266" t="s">
        <v>0</v>
      </c>
      <c r="B11266" t="s">
        <v>3835</v>
      </c>
      <c r="C11266" t="s">
        <v>151</v>
      </c>
      <c r="D11266" t="s">
        <v>3972</v>
      </c>
      <c r="E11266" t="s">
        <v>20</v>
      </c>
      <c r="F11266" t="b">
        <v>0</v>
      </c>
      <c r="G11266" t="s">
        <v>30</v>
      </c>
      <c r="H11266" s="4">
        <v>45812.250671296293</v>
      </c>
      <c r="I11266" t="b">
        <v>0</v>
      </c>
      <c r="J11266" t="b">
        <v>1</v>
      </c>
      <c r="K11266" t="s">
        <v>24</v>
      </c>
      <c r="L11266" t="s">
        <v>22</v>
      </c>
      <c r="M11266">
        <v>95000</v>
      </c>
      <c r="O11266" t="s">
        <v>5481</v>
      </c>
      <c r="P11266" t="s">
        <v>14249</v>
      </c>
    </row>
    <row r="11267" spans="1:16" x14ac:dyDescent="0.25">
      <c r="A11267" t="s">
        <v>0</v>
      </c>
      <c r="B11267" t="s">
        <v>14723</v>
      </c>
      <c r="C11267" t="s">
        <v>187</v>
      </c>
      <c r="D11267" t="s">
        <v>4099</v>
      </c>
      <c r="E11267" t="s">
        <v>20</v>
      </c>
      <c r="F11267" t="b">
        <v>0</v>
      </c>
      <c r="G11267" t="s">
        <v>30</v>
      </c>
      <c r="H11267" s="4">
        <v>45812.250671296293</v>
      </c>
      <c r="I11267" t="b">
        <v>0</v>
      </c>
      <c r="J11267" t="b">
        <v>1</v>
      </c>
      <c r="K11267" t="s">
        <v>24</v>
      </c>
      <c r="L11267" t="s">
        <v>22</v>
      </c>
      <c r="M11267">
        <v>140937.5</v>
      </c>
      <c r="O11267" t="s">
        <v>3288</v>
      </c>
      <c r="P11267" t="s">
        <v>14724</v>
      </c>
    </row>
    <row r="11268" spans="1:16" x14ac:dyDescent="0.25">
      <c r="A11268" t="s">
        <v>0</v>
      </c>
      <c r="B11268" t="s">
        <v>14725</v>
      </c>
      <c r="C11268" t="s">
        <v>151</v>
      </c>
      <c r="D11268" t="s">
        <v>5534</v>
      </c>
      <c r="E11268" t="s">
        <v>20</v>
      </c>
      <c r="F11268" t="b">
        <v>0</v>
      </c>
      <c r="G11268" t="s">
        <v>30</v>
      </c>
      <c r="H11268" s="4">
        <v>45812.250671296293</v>
      </c>
      <c r="I11268" t="b">
        <v>0</v>
      </c>
      <c r="J11268" t="b">
        <v>1</v>
      </c>
      <c r="K11268" t="s">
        <v>24</v>
      </c>
      <c r="L11268" t="s">
        <v>22</v>
      </c>
      <c r="M11268">
        <v>88582</v>
      </c>
      <c r="O11268" t="s">
        <v>14726</v>
      </c>
      <c r="P11268" t="s">
        <v>1329</v>
      </c>
    </row>
    <row r="11269" spans="1:16" x14ac:dyDescent="0.25">
      <c r="A11269" t="s">
        <v>139</v>
      </c>
      <c r="B11269" t="s">
        <v>1756</v>
      </c>
      <c r="C11269" t="s">
        <v>376</v>
      </c>
      <c r="D11269" t="s">
        <v>3972</v>
      </c>
      <c r="E11269" t="s">
        <v>20</v>
      </c>
      <c r="F11269" t="b">
        <v>0</v>
      </c>
      <c r="G11269" t="s">
        <v>52</v>
      </c>
      <c r="H11269" s="4">
        <v>45812.251018518517</v>
      </c>
      <c r="I11269" t="b">
        <v>0</v>
      </c>
      <c r="J11269" t="b">
        <v>0</v>
      </c>
      <c r="K11269" t="s">
        <v>24</v>
      </c>
      <c r="L11269" t="s">
        <v>36</v>
      </c>
      <c r="N11269">
        <v>37.5</v>
      </c>
      <c r="O11269" t="s">
        <v>4343</v>
      </c>
      <c r="P11269" t="s">
        <v>1823</v>
      </c>
    </row>
    <row r="11270" spans="1:16" x14ac:dyDescent="0.25">
      <c r="A11270" t="s">
        <v>1</v>
      </c>
      <c r="B11270" t="s">
        <v>14657</v>
      </c>
      <c r="C11270" t="s">
        <v>140</v>
      </c>
      <c r="D11270" t="s">
        <v>5534</v>
      </c>
      <c r="E11270" t="s">
        <v>20</v>
      </c>
      <c r="F11270" t="b">
        <v>0</v>
      </c>
      <c r="G11270" t="s">
        <v>35</v>
      </c>
      <c r="H11270" s="4">
        <v>45812.251539351862</v>
      </c>
      <c r="I11270" t="b">
        <v>0</v>
      </c>
      <c r="J11270" t="b">
        <v>1</v>
      </c>
      <c r="K11270" t="s">
        <v>24</v>
      </c>
      <c r="L11270" t="s">
        <v>22</v>
      </c>
      <c r="M11270">
        <v>127952</v>
      </c>
      <c r="O11270" t="s">
        <v>602</v>
      </c>
      <c r="P11270" t="s">
        <v>14659</v>
      </c>
    </row>
    <row r="11271" spans="1:16" x14ac:dyDescent="0.25">
      <c r="A11271" t="s">
        <v>2</v>
      </c>
      <c r="B11271" t="s">
        <v>2</v>
      </c>
      <c r="C11271" t="s">
        <v>14727</v>
      </c>
      <c r="D11271" t="s">
        <v>3972</v>
      </c>
      <c r="E11271" t="s">
        <v>20</v>
      </c>
      <c r="F11271" t="b">
        <v>0</v>
      </c>
      <c r="G11271" t="s">
        <v>27</v>
      </c>
      <c r="H11271" s="4">
        <v>45812.25203703704</v>
      </c>
      <c r="I11271" t="b">
        <v>0</v>
      </c>
      <c r="J11271" t="b">
        <v>0</v>
      </c>
      <c r="K11271" t="s">
        <v>24</v>
      </c>
      <c r="L11271" t="s">
        <v>36</v>
      </c>
      <c r="N11271">
        <v>47.5</v>
      </c>
      <c r="O11271" t="s">
        <v>4343</v>
      </c>
      <c r="P11271" t="s">
        <v>1545</v>
      </c>
    </row>
    <row r="11272" spans="1:16" x14ac:dyDescent="0.25">
      <c r="A11272" t="s">
        <v>2</v>
      </c>
      <c r="B11272" t="s">
        <v>12231</v>
      </c>
      <c r="C11272" t="s">
        <v>808</v>
      </c>
      <c r="D11272" t="s">
        <v>7743</v>
      </c>
      <c r="E11272" t="s">
        <v>20</v>
      </c>
      <c r="F11272" t="b">
        <v>0</v>
      </c>
      <c r="G11272" t="s">
        <v>41</v>
      </c>
      <c r="H11272" s="4">
        <v>45812.253460648149</v>
      </c>
      <c r="I11272" t="b">
        <v>1</v>
      </c>
      <c r="J11272" t="b">
        <v>0</v>
      </c>
      <c r="K11272" t="s">
        <v>24</v>
      </c>
      <c r="L11272" t="s">
        <v>22</v>
      </c>
      <c r="M11272">
        <v>210000</v>
      </c>
      <c r="O11272" t="s">
        <v>1085</v>
      </c>
      <c r="P11272" t="s">
        <v>12232</v>
      </c>
    </row>
    <row r="11273" spans="1:16" x14ac:dyDescent="0.25">
      <c r="A11273" t="s">
        <v>25</v>
      </c>
      <c r="B11273" t="s">
        <v>3909</v>
      </c>
      <c r="C11273" t="s">
        <v>39</v>
      </c>
      <c r="D11273" t="s">
        <v>7433</v>
      </c>
      <c r="E11273" t="s">
        <v>20</v>
      </c>
      <c r="F11273" t="b">
        <v>1</v>
      </c>
      <c r="G11273" t="s">
        <v>1063</v>
      </c>
      <c r="H11273" s="4">
        <v>45812.254942129628</v>
      </c>
      <c r="I11273" t="b">
        <v>1</v>
      </c>
      <c r="J11273" t="b">
        <v>0</v>
      </c>
      <c r="K11273" t="s">
        <v>1063</v>
      </c>
      <c r="L11273" t="s">
        <v>22</v>
      </c>
      <c r="M11273">
        <v>157500</v>
      </c>
      <c r="O11273" t="s">
        <v>14728</v>
      </c>
      <c r="P11273" t="s">
        <v>280</v>
      </c>
    </row>
    <row r="11274" spans="1:16" x14ac:dyDescent="0.25">
      <c r="A11274" t="s">
        <v>1</v>
      </c>
      <c r="B11274" t="s">
        <v>14729</v>
      </c>
      <c r="C11274" t="s">
        <v>870</v>
      </c>
      <c r="D11274" t="s">
        <v>4034</v>
      </c>
      <c r="E11274" t="s">
        <v>20</v>
      </c>
      <c r="F11274" t="b">
        <v>0</v>
      </c>
      <c r="G11274" t="s">
        <v>870</v>
      </c>
      <c r="H11274" s="4">
        <v>45812.257268518522</v>
      </c>
      <c r="I11274" t="b">
        <v>0</v>
      </c>
      <c r="J11274" t="b">
        <v>0</v>
      </c>
      <c r="K11274" t="s">
        <v>870</v>
      </c>
      <c r="L11274" t="s">
        <v>22</v>
      </c>
      <c r="M11274">
        <v>62400</v>
      </c>
      <c r="O11274" t="s">
        <v>5618</v>
      </c>
      <c r="P11274" t="s">
        <v>14730</v>
      </c>
    </row>
    <row r="11275" spans="1:16" x14ac:dyDescent="0.25">
      <c r="A11275" t="s">
        <v>89</v>
      </c>
      <c r="B11275" t="s">
        <v>10809</v>
      </c>
      <c r="C11275" t="s">
        <v>2640</v>
      </c>
      <c r="D11275" t="s">
        <v>14731</v>
      </c>
      <c r="E11275" t="s">
        <v>20</v>
      </c>
      <c r="F11275" t="b">
        <v>0</v>
      </c>
      <c r="G11275" t="s">
        <v>2641</v>
      </c>
      <c r="H11275" s="4">
        <v>45812.286747685182</v>
      </c>
      <c r="I11275" t="b">
        <v>0</v>
      </c>
      <c r="J11275" t="b">
        <v>0</v>
      </c>
      <c r="K11275" t="s">
        <v>2641</v>
      </c>
      <c r="L11275" t="s">
        <v>22</v>
      </c>
      <c r="M11275">
        <v>159900</v>
      </c>
      <c r="O11275" t="s">
        <v>1773</v>
      </c>
      <c r="P11275" t="s">
        <v>10810</v>
      </c>
    </row>
    <row r="11276" spans="1:16" x14ac:dyDescent="0.25">
      <c r="A11276" t="s">
        <v>1</v>
      </c>
      <c r="B11276" t="s">
        <v>14732</v>
      </c>
      <c r="C11276" t="s">
        <v>39</v>
      </c>
      <c r="D11276" t="s">
        <v>7433</v>
      </c>
      <c r="E11276" t="s">
        <v>20</v>
      </c>
      <c r="F11276" t="b">
        <v>1</v>
      </c>
      <c r="G11276" t="s">
        <v>1420</v>
      </c>
      <c r="H11276" s="4">
        <v>45812.292175925933</v>
      </c>
      <c r="I11276" t="b">
        <v>1</v>
      </c>
      <c r="J11276" t="b">
        <v>0</v>
      </c>
      <c r="K11276" t="s">
        <v>1420</v>
      </c>
      <c r="L11276" t="s">
        <v>22</v>
      </c>
      <c r="M11276">
        <v>26000</v>
      </c>
      <c r="O11276" t="s">
        <v>12233</v>
      </c>
      <c r="P11276" t="s">
        <v>14733</v>
      </c>
    </row>
    <row r="11277" spans="1:16" x14ac:dyDescent="0.25">
      <c r="A11277" t="s">
        <v>139</v>
      </c>
      <c r="B11277" t="s">
        <v>14734</v>
      </c>
      <c r="C11277" t="s">
        <v>14735</v>
      </c>
      <c r="D11277" t="s">
        <v>3969</v>
      </c>
      <c r="E11277" t="s">
        <v>20</v>
      </c>
      <c r="F11277" t="b">
        <v>0</v>
      </c>
      <c r="G11277" t="s">
        <v>30</v>
      </c>
      <c r="H11277" s="4">
        <v>45812.292430555557</v>
      </c>
      <c r="I11277" t="b">
        <v>1</v>
      </c>
      <c r="J11277" t="b">
        <v>1</v>
      </c>
      <c r="K11277" t="s">
        <v>24</v>
      </c>
      <c r="L11277" t="s">
        <v>22</v>
      </c>
      <c r="M11277">
        <v>82500</v>
      </c>
      <c r="O11277" t="s">
        <v>14736</v>
      </c>
    </row>
    <row r="11278" spans="1:16" x14ac:dyDescent="0.25">
      <c r="A11278" t="s">
        <v>139</v>
      </c>
      <c r="B11278" t="s">
        <v>14737</v>
      </c>
      <c r="C11278" t="s">
        <v>14738</v>
      </c>
      <c r="D11278" t="s">
        <v>4323</v>
      </c>
      <c r="E11278" t="s">
        <v>631</v>
      </c>
      <c r="F11278" t="b">
        <v>0</v>
      </c>
      <c r="G11278" t="s">
        <v>14739</v>
      </c>
      <c r="H11278" s="4">
        <v>45812.325208333343</v>
      </c>
      <c r="I11278" t="b">
        <v>0</v>
      </c>
      <c r="J11278" t="b">
        <v>0</v>
      </c>
      <c r="K11278" t="s">
        <v>14739</v>
      </c>
      <c r="L11278" t="s">
        <v>22</v>
      </c>
      <c r="M11278">
        <v>53500</v>
      </c>
      <c r="O11278" t="s">
        <v>2304</v>
      </c>
      <c r="P11278" t="s">
        <v>1749</v>
      </c>
    </row>
    <row r="11279" spans="1:16" x14ac:dyDescent="0.25">
      <c r="A11279" t="s">
        <v>1</v>
      </c>
      <c r="B11279" t="s">
        <v>14740</v>
      </c>
      <c r="C11279" t="s">
        <v>2130</v>
      </c>
      <c r="D11279" t="s">
        <v>3956</v>
      </c>
      <c r="E11279" t="s">
        <v>20</v>
      </c>
      <c r="F11279" t="b">
        <v>0</v>
      </c>
      <c r="G11279" t="s">
        <v>27</v>
      </c>
      <c r="H11279" s="4">
        <v>45812.334618055553</v>
      </c>
      <c r="I11279" t="b">
        <v>0</v>
      </c>
      <c r="J11279" t="b">
        <v>0</v>
      </c>
      <c r="K11279" t="s">
        <v>24</v>
      </c>
      <c r="L11279" t="s">
        <v>36</v>
      </c>
      <c r="N11279">
        <v>41.505001068115227</v>
      </c>
      <c r="O11279" t="s">
        <v>563</v>
      </c>
      <c r="P11279" t="s">
        <v>274</v>
      </c>
    </row>
    <row r="11280" spans="1:16" x14ac:dyDescent="0.25">
      <c r="A11280" t="s">
        <v>2</v>
      </c>
      <c r="B11280" t="s">
        <v>14741</v>
      </c>
      <c r="C11280" t="s">
        <v>92</v>
      </c>
      <c r="D11280" t="s">
        <v>3969</v>
      </c>
      <c r="E11280" t="s">
        <v>20</v>
      </c>
      <c r="F11280" t="b">
        <v>0</v>
      </c>
      <c r="G11280" t="s">
        <v>27</v>
      </c>
      <c r="H11280" s="4">
        <v>45812.335266203707</v>
      </c>
      <c r="I11280" t="b">
        <v>0</v>
      </c>
      <c r="J11280" t="b">
        <v>0</v>
      </c>
      <c r="K11280" t="s">
        <v>24</v>
      </c>
      <c r="L11280" t="s">
        <v>22</v>
      </c>
      <c r="M11280">
        <v>95000</v>
      </c>
      <c r="O11280" t="s">
        <v>1001</v>
      </c>
      <c r="P11280" t="s">
        <v>14742</v>
      </c>
    </row>
    <row r="11281" spans="1:16" x14ac:dyDescent="0.25">
      <c r="A11281" t="s">
        <v>2</v>
      </c>
      <c r="B11281" t="s">
        <v>14743</v>
      </c>
      <c r="C11281" t="s">
        <v>192</v>
      </c>
      <c r="D11281" t="s">
        <v>3956</v>
      </c>
      <c r="E11281" t="s">
        <v>20</v>
      </c>
      <c r="F11281" t="b">
        <v>0</v>
      </c>
      <c r="G11281" t="s">
        <v>27</v>
      </c>
      <c r="H11281" s="4">
        <v>45812.335335648153</v>
      </c>
      <c r="I11281" t="b">
        <v>0</v>
      </c>
      <c r="J11281" t="b">
        <v>1</v>
      </c>
      <c r="K11281" t="s">
        <v>24</v>
      </c>
      <c r="L11281" t="s">
        <v>36</v>
      </c>
      <c r="N11281">
        <v>54.130001068115227</v>
      </c>
      <c r="O11281" t="s">
        <v>3778</v>
      </c>
      <c r="P11281" t="s">
        <v>14744</v>
      </c>
    </row>
    <row r="11282" spans="1:16" x14ac:dyDescent="0.25">
      <c r="A11282" t="s">
        <v>40</v>
      </c>
      <c r="B11282" t="s">
        <v>3193</v>
      </c>
      <c r="C11282" t="s">
        <v>1471</v>
      </c>
      <c r="D11282" t="s">
        <v>4177</v>
      </c>
      <c r="E11282" t="s">
        <v>20</v>
      </c>
      <c r="F11282" t="b">
        <v>0</v>
      </c>
      <c r="G11282" t="s">
        <v>41</v>
      </c>
      <c r="H11282" s="4">
        <v>45812.335868055547</v>
      </c>
      <c r="I11282" t="b">
        <v>0</v>
      </c>
      <c r="J11282" t="b">
        <v>1</v>
      </c>
      <c r="K11282" t="s">
        <v>24</v>
      </c>
      <c r="L11282" t="s">
        <v>22</v>
      </c>
      <c r="M11282">
        <v>241000</v>
      </c>
      <c r="O11282" t="s">
        <v>59</v>
      </c>
      <c r="P11282" t="s">
        <v>137</v>
      </c>
    </row>
    <row r="11283" spans="1:16" x14ac:dyDescent="0.25">
      <c r="A11283" t="s">
        <v>191</v>
      </c>
      <c r="B11283" t="s">
        <v>14745</v>
      </c>
      <c r="C11283" t="s">
        <v>14746</v>
      </c>
      <c r="D11283" t="s">
        <v>4323</v>
      </c>
      <c r="E11283" t="s">
        <v>631</v>
      </c>
      <c r="F11283" t="b">
        <v>0</v>
      </c>
      <c r="G11283" t="s">
        <v>14747</v>
      </c>
      <c r="H11283" s="4">
        <v>45812.362893518519</v>
      </c>
      <c r="I11283" t="b">
        <v>0</v>
      </c>
      <c r="J11283" t="b">
        <v>0</v>
      </c>
      <c r="K11283" t="s">
        <v>14747</v>
      </c>
      <c r="L11283" t="s">
        <v>22</v>
      </c>
      <c r="M11283">
        <v>45000</v>
      </c>
      <c r="O11283" t="s">
        <v>341</v>
      </c>
      <c r="P11283" t="s">
        <v>150</v>
      </c>
    </row>
    <row r="11284" spans="1:16" x14ac:dyDescent="0.25">
      <c r="A11284" t="s">
        <v>0</v>
      </c>
      <c r="B11284" t="s">
        <v>14748</v>
      </c>
      <c r="C11284" t="s">
        <v>7858</v>
      </c>
      <c r="D11284" t="s">
        <v>2208</v>
      </c>
      <c r="E11284" t="s">
        <v>20</v>
      </c>
      <c r="F11284" t="b">
        <v>0</v>
      </c>
      <c r="G11284" t="s">
        <v>27</v>
      </c>
      <c r="H11284" s="4">
        <v>45812.375300925924</v>
      </c>
      <c r="I11284" t="b">
        <v>0</v>
      </c>
      <c r="J11284" t="b">
        <v>1</v>
      </c>
      <c r="K11284" t="s">
        <v>24</v>
      </c>
      <c r="L11284" t="s">
        <v>22</v>
      </c>
      <c r="M11284">
        <v>104676</v>
      </c>
      <c r="O11284" t="s">
        <v>14749</v>
      </c>
      <c r="P11284" t="s">
        <v>14750</v>
      </c>
    </row>
    <row r="11285" spans="1:16" x14ac:dyDescent="0.25">
      <c r="A11285" t="s">
        <v>1</v>
      </c>
      <c r="B11285" t="s">
        <v>14751</v>
      </c>
      <c r="C11285" t="s">
        <v>1867</v>
      </c>
      <c r="D11285" t="s">
        <v>3972</v>
      </c>
      <c r="E11285" t="s">
        <v>20</v>
      </c>
      <c r="F11285" t="b">
        <v>0</v>
      </c>
      <c r="G11285" t="s">
        <v>27</v>
      </c>
      <c r="H11285" s="4">
        <v>45812.376261574071</v>
      </c>
      <c r="I11285" t="b">
        <v>0</v>
      </c>
      <c r="J11285" t="b">
        <v>1</v>
      </c>
      <c r="K11285" t="s">
        <v>24</v>
      </c>
      <c r="L11285" t="s">
        <v>22</v>
      </c>
      <c r="M11285">
        <v>186375</v>
      </c>
      <c r="O11285" t="s">
        <v>14752</v>
      </c>
      <c r="P11285" t="s">
        <v>14753</v>
      </c>
    </row>
    <row r="11286" spans="1:16" x14ac:dyDescent="0.25">
      <c r="A11286" t="s">
        <v>2</v>
      </c>
      <c r="B11286" t="s">
        <v>307</v>
      </c>
      <c r="C11286" t="s">
        <v>1103</v>
      </c>
      <c r="D11286" t="s">
        <v>4177</v>
      </c>
      <c r="E11286" t="s">
        <v>20</v>
      </c>
      <c r="F11286" t="b">
        <v>0</v>
      </c>
      <c r="G11286" t="s">
        <v>27</v>
      </c>
      <c r="H11286" s="4">
        <v>45812.377083333333</v>
      </c>
      <c r="I11286" t="b">
        <v>0</v>
      </c>
      <c r="J11286" t="b">
        <v>1</v>
      </c>
      <c r="K11286" t="s">
        <v>24</v>
      </c>
      <c r="L11286" t="s">
        <v>22</v>
      </c>
      <c r="M11286">
        <v>207000</v>
      </c>
      <c r="O11286" t="s">
        <v>59</v>
      </c>
      <c r="P11286" t="s">
        <v>137</v>
      </c>
    </row>
    <row r="11287" spans="1:16" x14ac:dyDescent="0.25">
      <c r="A11287" t="s">
        <v>2</v>
      </c>
      <c r="B11287" t="s">
        <v>14754</v>
      </c>
      <c r="C11287" t="s">
        <v>425</v>
      </c>
      <c r="D11287" t="s">
        <v>3972</v>
      </c>
      <c r="E11287" t="s">
        <v>20</v>
      </c>
      <c r="F11287" t="b">
        <v>0</v>
      </c>
      <c r="G11287" t="s">
        <v>27</v>
      </c>
      <c r="H11287" s="4">
        <v>45812.377152777779</v>
      </c>
      <c r="I11287" t="b">
        <v>0</v>
      </c>
      <c r="J11287" t="b">
        <v>1</v>
      </c>
      <c r="K11287" t="s">
        <v>24</v>
      </c>
      <c r="L11287" t="s">
        <v>22</v>
      </c>
      <c r="M11287">
        <v>186000</v>
      </c>
      <c r="O11287" t="s">
        <v>1773</v>
      </c>
      <c r="P11287" t="s">
        <v>14755</v>
      </c>
    </row>
    <row r="11288" spans="1:16" x14ac:dyDescent="0.25">
      <c r="A11288" t="s">
        <v>40</v>
      </c>
      <c r="B11288" t="s">
        <v>13373</v>
      </c>
      <c r="C11288" t="s">
        <v>60</v>
      </c>
      <c r="D11288" t="s">
        <v>4177</v>
      </c>
      <c r="E11288" t="s">
        <v>20</v>
      </c>
      <c r="F11288" t="b">
        <v>0</v>
      </c>
      <c r="G11288" t="s">
        <v>41</v>
      </c>
      <c r="H11288" s="4">
        <v>45812.377442129633</v>
      </c>
      <c r="I11288" t="b">
        <v>0</v>
      </c>
      <c r="J11288" t="b">
        <v>1</v>
      </c>
      <c r="K11288" t="s">
        <v>24</v>
      </c>
      <c r="L11288" t="s">
        <v>22</v>
      </c>
      <c r="M11288">
        <v>170000</v>
      </c>
      <c r="O11288" t="s">
        <v>59</v>
      </c>
      <c r="P11288" t="s">
        <v>13369</v>
      </c>
    </row>
    <row r="11289" spans="1:16" x14ac:dyDescent="0.25">
      <c r="A11289" t="s">
        <v>89</v>
      </c>
      <c r="B11289" t="s">
        <v>14756</v>
      </c>
      <c r="C11289" t="s">
        <v>164</v>
      </c>
      <c r="D11289" t="s">
        <v>4034</v>
      </c>
      <c r="E11289" t="s">
        <v>20</v>
      </c>
      <c r="F11289" t="b">
        <v>0</v>
      </c>
      <c r="G11289" t="s">
        <v>158</v>
      </c>
      <c r="H11289" s="4">
        <v>45812.379513888889</v>
      </c>
      <c r="I11289" t="b">
        <v>0</v>
      </c>
      <c r="J11289" t="b">
        <v>0</v>
      </c>
      <c r="K11289" t="s">
        <v>158</v>
      </c>
      <c r="L11289" t="s">
        <v>22</v>
      </c>
      <c r="M11289">
        <v>96100</v>
      </c>
      <c r="O11289" t="s">
        <v>789</v>
      </c>
      <c r="P11289" t="s">
        <v>14757</v>
      </c>
    </row>
    <row r="11290" spans="1:16" x14ac:dyDescent="0.25">
      <c r="A11290" t="s">
        <v>0</v>
      </c>
      <c r="B11290" t="s">
        <v>12899</v>
      </c>
      <c r="C11290" t="s">
        <v>203</v>
      </c>
      <c r="D11290" t="s">
        <v>2208</v>
      </c>
      <c r="E11290" t="s">
        <v>51</v>
      </c>
      <c r="F11290" t="b">
        <v>0</v>
      </c>
      <c r="G11290" t="s">
        <v>23</v>
      </c>
      <c r="H11290" s="4">
        <v>45812.409513888888</v>
      </c>
      <c r="I11290" t="b">
        <v>0</v>
      </c>
      <c r="J11290" t="b">
        <v>1</v>
      </c>
      <c r="K11290" t="s">
        <v>24</v>
      </c>
      <c r="L11290" t="s">
        <v>36</v>
      </c>
      <c r="N11290">
        <v>63.5</v>
      </c>
      <c r="O11290" t="s">
        <v>144</v>
      </c>
    </row>
    <row r="11291" spans="1:16" x14ac:dyDescent="0.25">
      <c r="A11291" t="s">
        <v>40</v>
      </c>
      <c r="B11291" t="s">
        <v>2410</v>
      </c>
      <c r="C11291" t="s">
        <v>693</v>
      </c>
      <c r="D11291" t="s">
        <v>13461</v>
      </c>
      <c r="E11291" t="s">
        <v>20</v>
      </c>
      <c r="F11291" t="b">
        <v>0</v>
      </c>
      <c r="G11291" t="s">
        <v>27</v>
      </c>
      <c r="H11291" s="4">
        <v>45812.418483796297</v>
      </c>
      <c r="I11291" t="b">
        <v>0</v>
      </c>
      <c r="J11291" t="b">
        <v>1</v>
      </c>
      <c r="K11291" t="s">
        <v>24</v>
      </c>
      <c r="L11291" t="s">
        <v>22</v>
      </c>
      <c r="M11291">
        <v>177500</v>
      </c>
      <c r="O11291" t="s">
        <v>1362</v>
      </c>
      <c r="P11291" t="s">
        <v>128</v>
      </c>
    </row>
    <row r="11292" spans="1:16" x14ac:dyDescent="0.25">
      <c r="A11292" t="s">
        <v>2</v>
      </c>
      <c r="B11292" t="s">
        <v>991</v>
      </c>
      <c r="C11292" t="s">
        <v>1969</v>
      </c>
      <c r="D11292" t="s">
        <v>2208</v>
      </c>
      <c r="E11292" t="s">
        <v>34</v>
      </c>
      <c r="F11292" t="b">
        <v>0</v>
      </c>
      <c r="G11292" t="s">
        <v>27</v>
      </c>
      <c r="H11292" s="4">
        <v>45812.418668981481</v>
      </c>
      <c r="I11292" t="b">
        <v>0</v>
      </c>
      <c r="J11292" t="b">
        <v>1</v>
      </c>
      <c r="K11292" t="s">
        <v>24</v>
      </c>
      <c r="L11292" t="s">
        <v>22</v>
      </c>
      <c r="M11292">
        <v>135000</v>
      </c>
      <c r="O11292" t="s">
        <v>428</v>
      </c>
      <c r="P11292" t="s">
        <v>13042</v>
      </c>
    </row>
    <row r="11293" spans="1:16" x14ac:dyDescent="0.25">
      <c r="A11293" t="s">
        <v>40</v>
      </c>
      <c r="B11293" t="s">
        <v>12753</v>
      </c>
      <c r="C11293" t="s">
        <v>509</v>
      </c>
      <c r="D11293" t="s">
        <v>4177</v>
      </c>
      <c r="E11293" t="s">
        <v>20</v>
      </c>
      <c r="F11293" t="b">
        <v>0</v>
      </c>
      <c r="G11293" t="s">
        <v>27</v>
      </c>
      <c r="H11293" s="4">
        <v>45812.418680555558</v>
      </c>
      <c r="I11293" t="b">
        <v>0</v>
      </c>
      <c r="J11293" t="b">
        <v>1</v>
      </c>
      <c r="K11293" t="s">
        <v>24</v>
      </c>
      <c r="L11293" t="s">
        <v>22</v>
      </c>
      <c r="M11293">
        <v>154500</v>
      </c>
      <c r="O11293" t="s">
        <v>59</v>
      </c>
      <c r="P11293" t="s">
        <v>13352</v>
      </c>
    </row>
    <row r="11294" spans="1:16" x14ac:dyDescent="0.25">
      <c r="A11294" t="s">
        <v>0</v>
      </c>
      <c r="B11294" t="s">
        <v>288</v>
      </c>
      <c r="C11294" t="s">
        <v>431</v>
      </c>
      <c r="D11294" t="s">
        <v>14758</v>
      </c>
      <c r="E11294" t="s">
        <v>20</v>
      </c>
      <c r="F11294" t="b">
        <v>0</v>
      </c>
      <c r="G11294" t="s">
        <v>27</v>
      </c>
      <c r="H11294" s="4">
        <v>45812.458437499998</v>
      </c>
      <c r="I11294" t="b">
        <v>0</v>
      </c>
      <c r="J11294" t="b">
        <v>1</v>
      </c>
      <c r="K11294" t="s">
        <v>24</v>
      </c>
      <c r="L11294" t="s">
        <v>22</v>
      </c>
      <c r="M11294">
        <v>112500</v>
      </c>
      <c r="O11294" t="s">
        <v>14759</v>
      </c>
      <c r="P11294" t="s">
        <v>14760</v>
      </c>
    </row>
    <row r="11295" spans="1:16" x14ac:dyDescent="0.25">
      <c r="A11295" t="s">
        <v>0</v>
      </c>
      <c r="B11295" t="s">
        <v>5529</v>
      </c>
      <c r="C11295" t="s">
        <v>82</v>
      </c>
      <c r="D11295" t="s">
        <v>3956</v>
      </c>
      <c r="E11295" t="s">
        <v>34</v>
      </c>
      <c r="F11295" t="b">
        <v>0</v>
      </c>
      <c r="G11295" t="s">
        <v>27</v>
      </c>
      <c r="H11295" s="4">
        <v>45812.458472222221</v>
      </c>
      <c r="I11295" t="b">
        <v>1</v>
      </c>
      <c r="J11295" t="b">
        <v>0</v>
      </c>
      <c r="K11295" t="s">
        <v>24</v>
      </c>
      <c r="L11295" t="s">
        <v>36</v>
      </c>
      <c r="N11295">
        <v>75</v>
      </c>
      <c r="O11295" t="s">
        <v>5530</v>
      </c>
    </row>
    <row r="11296" spans="1:16" x14ac:dyDescent="0.25">
      <c r="A11296" t="s">
        <v>0</v>
      </c>
      <c r="B11296" t="s">
        <v>14761</v>
      </c>
      <c r="C11296" t="s">
        <v>829</v>
      </c>
      <c r="D11296" t="s">
        <v>2208</v>
      </c>
      <c r="E11296" t="s">
        <v>20</v>
      </c>
      <c r="F11296" t="b">
        <v>0</v>
      </c>
      <c r="G11296" t="s">
        <v>27</v>
      </c>
      <c r="H11296" s="4">
        <v>45812.458553240736</v>
      </c>
      <c r="I11296" t="b">
        <v>0</v>
      </c>
      <c r="J11296" t="b">
        <v>1</v>
      </c>
      <c r="K11296" t="s">
        <v>24</v>
      </c>
      <c r="L11296" t="s">
        <v>36</v>
      </c>
      <c r="N11296">
        <v>62.135002136230469</v>
      </c>
      <c r="O11296" t="s">
        <v>8595</v>
      </c>
      <c r="P11296" t="s">
        <v>14762</v>
      </c>
    </row>
    <row r="11297" spans="1:16" x14ac:dyDescent="0.25">
      <c r="A11297" t="s">
        <v>2</v>
      </c>
      <c r="B11297" t="s">
        <v>857</v>
      </c>
      <c r="C11297" t="s">
        <v>1096</v>
      </c>
      <c r="D11297" t="s">
        <v>3972</v>
      </c>
      <c r="E11297" t="s">
        <v>20</v>
      </c>
      <c r="F11297" t="b">
        <v>0</v>
      </c>
      <c r="G11297" t="s">
        <v>41</v>
      </c>
      <c r="H11297" s="4">
        <v>45812.460902777777</v>
      </c>
      <c r="I11297" t="b">
        <v>0</v>
      </c>
      <c r="J11297" t="b">
        <v>1</v>
      </c>
      <c r="K11297" t="s">
        <v>24</v>
      </c>
      <c r="L11297" t="s">
        <v>22</v>
      </c>
      <c r="M11297">
        <v>119000</v>
      </c>
      <c r="O11297" t="s">
        <v>7251</v>
      </c>
      <c r="P11297" t="s">
        <v>14763</v>
      </c>
    </row>
    <row r="11298" spans="1:16" x14ac:dyDescent="0.25">
      <c r="A11298" t="s">
        <v>2</v>
      </c>
      <c r="B11298" t="s">
        <v>14764</v>
      </c>
      <c r="C11298" t="s">
        <v>143</v>
      </c>
      <c r="D11298" t="s">
        <v>3600</v>
      </c>
      <c r="E11298" t="s">
        <v>20</v>
      </c>
      <c r="F11298" t="b">
        <v>0</v>
      </c>
      <c r="G11298" t="s">
        <v>35</v>
      </c>
      <c r="H11298" s="4">
        <v>45812.461030092592</v>
      </c>
      <c r="I11298" t="b">
        <v>0</v>
      </c>
      <c r="J11298" t="b">
        <v>1</v>
      </c>
      <c r="K11298" t="s">
        <v>24</v>
      </c>
      <c r="L11298" t="s">
        <v>22</v>
      </c>
      <c r="M11298">
        <v>221000</v>
      </c>
      <c r="O11298" t="s">
        <v>59</v>
      </c>
      <c r="P11298" t="s">
        <v>14765</v>
      </c>
    </row>
    <row r="11299" spans="1:16" x14ac:dyDescent="0.25">
      <c r="A11299" t="s">
        <v>191</v>
      </c>
      <c r="B11299" t="s">
        <v>14766</v>
      </c>
      <c r="C11299" t="s">
        <v>39</v>
      </c>
      <c r="D11299" t="s">
        <v>3972</v>
      </c>
      <c r="E11299" t="s">
        <v>20</v>
      </c>
      <c r="F11299" t="b">
        <v>1</v>
      </c>
      <c r="G11299" t="s">
        <v>158</v>
      </c>
      <c r="H11299" s="4">
        <v>45812.463171296287</v>
      </c>
      <c r="I11299" t="b">
        <v>0</v>
      </c>
      <c r="J11299" t="b">
        <v>0</v>
      </c>
      <c r="K11299" t="s">
        <v>158</v>
      </c>
      <c r="L11299" t="s">
        <v>22</v>
      </c>
      <c r="M11299">
        <v>45000</v>
      </c>
      <c r="O11299" t="s">
        <v>11397</v>
      </c>
      <c r="P11299" t="s">
        <v>14767</v>
      </c>
    </row>
    <row r="11300" spans="1:16" x14ac:dyDescent="0.25">
      <c r="A11300" t="s">
        <v>139</v>
      </c>
      <c r="B11300" t="s">
        <v>2126</v>
      </c>
      <c r="C11300" t="s">
        <v>167</v>
      </c>
      <c r="D11300" t="s">
        <v>131</v>
      </c>
      <c r="E11300" t="s">
        <v>20</v>
      </c>
      <c r="F11300" t="b">
        <v>0</v>
      </c>
      <c r="G11300" t="s">
        <v>35</v>
      </c>
      <c r="H11300" s="4">
        <v>45812.500590277778</v>
      </c>
      <c r="I11300" t="b">
        <v>0</v>
      </c>
      <c r="J11300" t="b">
        <v>0</v>
      </c>
      <c r="K11300" t="s">
        <v>24</v>
      </c>
      <c r="L11300" t="s">
        <v>22</v>
      </c>
      <c r="M11300">
        <v>97500</v>
      </c>
      <c r="O11300" t="s">
        <v>131</v>
      </c>
      <c r="P11300" t="s">
        <v>671</v>
      </c>
    </row>
    <row r="11301" spans="1:16" x14ac:dyDescent="0.25">
      <c r="A11301" t="s">
        <v>25</v>
      </c>
      <c r="B11301" t="s">
        <v>14768</v>
      </c>
      <c r="C11301" t="s">
        <v>949</v>
      </c>
      <c r="D11301" t="s">
        <v>4089</v>
      </c>
      <c r="E11301" t="s">
        <v>20</v>
      </c>
      <c r="F11301" t="b">
        <v>0</v>
      </c>
      <c r="G11301" t="s">
        <v>30</v>
      </c>
      <c r="H11301" s="4">
        <v>45812.500717592593</v>
      </c>
      <c r="I11301" t="b">
        <v>0</v>
      </c>
      <c r="J11301" t="b">
        <v>1</v>
      </c>
      <c r="K11301" t="s">
        <v>24</v>
      </c>
      <c r="L11301" t="s">
        <v>22</v>
      </c>
      <c r="M11301">
        <v>85000</v>
      </c>
      <c r="O11301" t="s">
        <v>14769</v>
      </c>
      <c r="P11301" t="s">
        <v>193</v>
      </c>
    </row>
    <row r="11302" spans="1:16" x14ac:dyDescent="0.25">
      <c r="A11302" t="s">
        <v>0</v>
      </c>
      <c r="B11302" t="s">
        <v>14770</v>
      </c>
      <c r="C11302" t="s">
        <v>2051</v>
      </c>
      <c r="D11302" t="s">
        <v>3972</v>
      </c>
      <c r="E11302" t="s">
        <v>20</v>
      </c>
      <c r="F11302" t="b">
        <v>0</v>
      </c>
      <c r="G11302" t="s">
        <v>52</v>
      </c>
      <c r="H11302" s="4">
        <v>45812.50104166667</v>
      </c>
      <c r="I11302" t="b">
        <v>0</v>
      </c>
      <c r="J11302" t="b">
        <v>0</v>
      </c>
      <c r="K11302" t="s">
        <v>24</v>
      </c>
      <c r="L11302" t="s">
        <v>22</v>
      </c>
      <c r="M11302">
        <v>79845</v>
      </c>
      <c r="O11302" t="s">
        <v>792</v>
      </c>
      <c r="P11302" t="s">
        <v>14771</v>
      </c>
    </row>
    <row r="11303" spans="1:16" x14ac:dyDescent="0.25">
      <c r="A11303" t="s">
        <v>139</v>
      </c>
      <c r="B11303" t="s">
        <v>14772</v>
      </c>
      <c r="C11303" t="s">
        <v>82</v>
      </c>
      <c r="D11303" t="s">
        <v>3972</v>
      </c>
      <c r="E11303" t="s">
        <v>20</v>
      </c>
      <c r="F11303" t="b">
        <v>0</v>
      </c>
      <c r="G11303" t="s">
        <v>27</v>
      </c>
      <c r="H11303" s="4">
        <v>45812.541886574072</v>
      </c>
      <c r="I11303" t="b">
        <v>0</v>
      </c>
      <c r="J11303" t="b">
        <v>1</v>
      </c>
      <c r="K11303" t="s">
        <v>24</v>
      </c>
      <c r="L11303" t="s">
        <v>22</v>
      </c>
      <c r="M11303">
        <v>104950</v>
      </c>
      <c r="O11303" t="s">
        <v>1172</v>
      </c>
      <c r="P11303" t="s">
        <v>8502</v>
      </c>
    </row>
    <row r="11304" spans="1:16" x14ac:dyDescent="0.25">
      <c r="A11304" t="s">
        <v>25</v>
      </c>
      <c r="B11304" t="s">
        <v>14773</v>
      </c>
      <c r="C11304" t="s">
        <v>114</v>
      </c>
      <c r="D11304" t="s">
        <v>3972</v>
      </c>
      <c r="E11304" t="s">
        <v>20</v>
      </c>
      <c r="F11304" t="b">
        <v>0</v>
      </c>
      <c r="G11304" t="s">
        <v>27</v>
      </c>
      <c r="H11304" s="4">
        <v>45812.541967592602</v>
      </c>
      <c r="I11304" t="b">
        <v>0</v>
      </c>
      <c r="J11304" t="b">
        <v>0</v>
      </c>
      <c r="K11304" t="s">
        <v>24</v>
      </c>
      <c r="L11304" t="s">
        <v>22</v>
      </c>
      <c r="M11304">
        <v>122500</v>
      </c>
      <c r="O11304" t="s">
        <v>10789</v>
      </c>
      <c r="P11304" t="s">
        <v>14774</v>
      </c>
    </row>
    <row r="11305" spans="1:16" x14ac:dyDescent="0.25">
      <c r="A11305" t="s">
        <v>139</v>
      </c>
      <c r="B11305" t="s">
        <v>14775</v>
      </c>
      <c r="C11305" t="s">
        <v>3582</v>
      </c>
      <c r="D11305" t="s">
        <v>3828</v>
      </c>
      <c r="E11305" t="s">
        <v>20</v>
      </c>
      <c r="F11305" t="b">
        <v>0</v>
      </c>
      <c r="G11305" t="s">
        <v>30</v>
      </c>
      <c r="H11305" s="4">
        <v>45812.542430555557</v>
      </c>
      <c r="I11305" t="b">
        <v>0</v>
      </c>
      <c r="J11305" t="b">
        <v>1</v>
      </c>
      <c r="K11305" t="s">
        <v>24</v>
      </c>
      <c r="L11305" t="s">
        <v>22</v>
      </c>
      <c r="M11305">
        <v>75000</v>
      </c>
      <c r="O11305" t="s">
        <v>14776</v>
      </c>
    </row>
    <row r="11306" spans="1:16" x14ac:dyDescent="0.25">
      <c r="A11306" t="s">
        <v>0</v>
      </c>
      <c r="B11306" t="s">
        <v>0</v>
      </c>
      <c r="C11306" t="s">
        <v>14777</v>
      </c>
      <c r="D11306" t="s">
        <v>7546</v>
      </c>
      <c r="E11306" t="s">
        <v>34</v>
      </c>
      <c r="F11306" t="b">
        <v>0</v>
      </c>
      <c r="G11306" t="s">
        <v>30</v>
      </c>
      <c r="H11306" s="4">
        <v>45812.542534722219</v>
      </c>
      <c r="I11306" t="b">
        <v>0</v>
      </c>
      <c r="J11306" t="b">
        <v>0</v>
      </c>
      <c r="K11306" t="s">
        <v>24</v>
      </c>
      <c r="L11306" t="s">
        <v>36</v>
      </c>
      <c r="N11306">
        <v>15</v>
      </c>
      <c r="O11306" t="s">
        <v>7547</v>
      </c>
      <c r="P11306" t="s">
        <v>61</v>
      </c>
    </row>
    <row r="11307" spans="1:16" x14ac:dyDescent="0.25">
      <c r="A11307" t="s">
        <v>1</v>
      </c>
      <c r="B11307" t="s">
        <v>14778</v>
      </c>
      <c r="C11307" t="s">
        <v>306</v>
      </c>
      <c r="D11307" t="s">
        <v>3972</v>
      </c>
      <c r="E11307" t="s">
        <v>20</v>
      </c>
      <c r="F11307" t="b">
        <v>0</v>
      </c>
      <c r="G11307" t="s">
        <v>27</v>
      </c>
      <c r="H11307" s="4">
        <v>45812.542951388888</v>
      </c>
      <c r="I11307" t="b">
        <v>0</v>
      </c>
      <c r="J11307" t="b">
        <v>0</v>
      </c>
      <c r="K11307" t="s">
        <v>24</v>
      </c>
      <c r="L11307" t="s">
        <v>22</v>
      </c>
      <c r="M11307">
        <v>153000</v>
      </c>
      <c r="O11307" t="s">
        <v>294</v>
      </c>
      <c r="P11307" t="s">
        <v>14779</v>
      </c>
    </row>
    <row r="11308" spans="1:16" x14ac:dyDescent="0.25">
      <c r="A11308" t="s">
        <v>0</v>
      </c>
      <c r="B11308" t="s">
        <v>2840</v>
      </c>
      <c r="C11308" t="s">
        <v>670</v>
      </c>
      <c r="D11308" t="s">
        <v>3972</v>
      </c>
      <c r="E11308" t="s">
        <v>51</v>
      </c>
      <c r="F11308" t="b">
        <v>0</v>
      </c>
      <c r="G11308" t="s">
        <v>27</v>
      </c>
      <c r="H11308" s="4">
        <v>45812.543749999997</v>
      </c>
      <c r="I11308" t="b">
        <v>0</v>
      </c>
      <c r="J11308" t="b">
        <v>0</v>
      </c>
      <c r="K11308" t="s">
        <v>24</v>
      </c>
      <c r="L11308" t="s">
        <v>36</v>
      </c>
      <c r="N11308">
        <v>62.5</v>
      </c>
      <c r="O11308" t="s">
        <v>13492</v>
      </c>
      <c r="P11308" t="s">
        <v>1671</v>
      </c>
    </row>
    <row r="11309" spans="1:16" x14ac:dyDescent="0.25">
      <c r="A11309" t="s">
        <v>2</v>
      </c>
      <c r="B11309" t="s">
        <v>14780</v>
      </c>
      <c r="C11309" t="s">
        <v>1029</v>
      </c>
      <c r="D11309" t="s">
        <v>3972</v>
      </c>
      <c r="E11309" t="s">
        <v>20</v>
      </c>
      <c r="F11309" t="b">
        <v>0</v>
      </c>
      <c r="G11309" t="s">
        <v>27</v>
      </c>
      <c r="H11309" s="4">
        <v>45812.543761574067</v>
      </c>
      <c r="I11309" t="b">
        <v>0</v>
      </c>
      <c r="J11309" t="b">
        <v>0</v>
      </c>
      <c r="K11309" t="s">
        <v>24</v>
      </c>
      <c r="L11309" t="s">
        <v>22</v>
      </c>
      <c r="M11309">
        <v>114000</v>
      </c>
      <c r="O11309" t="s">
        <v>294</v>
      </c>
      <c r="P11309" t="s">
        <v>9557</v>
      </c>
    </row>
    <row r="11310" spans="1:16" x14ac:dyDescent="0.25">
      <c r="A11310" t="s">
        <v>28</v>
      </c>
      <c r="B11310" t="s">
        <v>14781</v>
      </c>
      <c r="C11310" t="s">
        <v>820</v>
      </c>
      <c r="D11310" t="s">
        <v>4089</v>
      </c>
      <c r="E11310" t="s">
        <v>20</v>
      </c>
      <c r="F11310" t="b">
        <v>0</v>
      </c>
      <c r="G11310" t="s">
        <v>820</v>
      </c>
      <c r="H11310" s="4">
        <v>45812.548726851863</v>
      </c>
      <c r="I11310" t="b">
        <v>0</v>
      </c>
      <c r="J11310" t="b">
        <v>0</v>
      </c>
      <c r="K11310" t="s">
        <v>820</v>
      </c>
      <c r="L11310" t="s">
        <v>22</v>
      </c>
      <c r="M11310">
        <v>800000</v>
      </c>
      <c r="O11310" t="s">
        <v>14782</v>
      </c>
      <c r="P11310" t="s">
        <v>14783</v>
      </c>
    </row>
    <row r="11311" spans="1:16" x14ac:dyDescent="0.25">
      <c r="A11311" t="s">
        <v>28</v>
      </c>
      <c r="B11311" t="s">
        <v>14784</v>
      </c>
      <c r="C11311" t="s">
        <v>332</v>
      </c>
      <c r="D11311" t="s">
        <v>3972</v>
      </c>
      <c r="E11311" t="s">
        <v>20</v>
      </c>
      <c r="F11311" t="b">
        <v>0</v>
      </c>
      <c r="G11311" t="s">
        <v>41</v>
      </c>
      <c r="H11311" s="4">
        <v>45812.584756944438</v>
      </c>
      <c r="I11311" t="b">
        <v>0</v>
      </c>
      <c r="J11311" t="b">
        <v>1</v>
      </c>
      <c r="K11311" t="s">
        <v>24</v>
      </c>
      <c r="L11311" t="s">
        <v>22</v>
      </c>
      <c r="M11311">
        <v>324500</v>
      </c>
      <c r="O11311" t="s">
        <v>1088</v>
      </c>
      <c r="P11311" t="s">
        <v>11093</v>
      </c>
    </row>
    <row r="11312" spans="1:16" x14ac:dyDescent="0.25">
      <c r="A11312" t="s">
        <v>40</v>
      </c>
      <c r="B11312" t="s">
        <v>14785</v>
      </c>
      <c r="C11312" t="s">
        <v>82</v>
      </c>
      <c r="D11312" t="s">
        <v>3972</v>
      </c>
      <c r="E11312" t="s">
        <v>20</v>
      </c>
      <c r="F11312" t="b">
        <v>0</v>
      </c>
      <c r="G11312" t="s">
        <v>27</v>
      </c>
      <c r="H11312" s="4">
        <v>45812.585150462961</v>
      </c>
      <c r="I11312" t="b">
        <v>1</v>
      </c>
      <c r="J11312" t="b">
        <v>1</v>
      </c>
      <c r="K11312" t="s">
        <v>24</v>
      </c>
      <c r="L11312" t="s">
        <v>22</v>
      </c>
      <c r="M11312">
        <v>177500</v>
      </c>
      <c r="O11312" t="s">
        <v>202</v>
      </c>
      <c r="P11312" t="s">
        <v>14786</v>
      </c>
    </row>
    <row r="11313" spans="1:16" x14ac:dyDescent="0.25">
      <c r="A11313" t="s">
        <v>28</v>
      </c>
      <c r="B11313" t="s">
        <v>14787</v>
      </c>
      <c r="C11313" t="s">
        <v>29</v>
      </c>
      <c r="D11313" t="s">
        <v>3972</v>
      </c>
      <c r="E11313" t="s">
        <v>20</v>
      </c>
      <c r="F11313" t="b">
        <v>0</v>
      </c>
      <c r="G11313" t="s">
        <v>27</v>
      </c>
      <c r="H11313" s="4">
        <v>45812.585428240738</v>
      </c>
      <c r="I11313" t="b">
        <v>0</v>
      </c>
      <c r="J11313" t="b">
        <v>0</v>
      </c>
      <c r="K11313" t="s">
        <v>24</v>
      </c>
      <c r="L11313" t="s">
        <v>22</v>
      </c>
      <c r="M11313">
        <v>170000</v>
      </c>
      <c r="O11313" t="s">
        <v>14788</v>
      </c>
      <c r="P11313" t="s">
        <v>14789</v>
      </c>
    </row>
    <row r="11314" spans="1:16" x14ac:dyDescent="0.25">
      <c r="A11314" t="s">
        <v>191</v>
      </c>
      <c r="B11314" t="s">
        <v>14790</v>
      </c>
      <c r="C11314" t="s">
        <v>1106</v>
      </c>
      <c r="D11314" t="s">
        <v>3972</v>
      </c>
      <c r="E11314" t="s">
        <v>20</v>
      </c>
      <c r="F11314" t="b">
        <v>0</v>
      </c>
      <c r="G11314" t="s">
        <v>27</v>
      </c>
      <c r="H11314" s="4">
        <v>45812.585439814808</v>
      </c>
      <c r="I11314" t="b">
        <v>0</v>
      </c>
      <c r="J11314" t="b">
        <v>0</v>
      </c>
      <c r="K11314" t="s">
        <v>24</v>
      </c>
      <c r="L11314" t="s">
        <v>22</v>
      </c>
      <c r="M11314">
        <v>155000</v>
      </c>
      <c r="O11314" t="s">
        <v>14791</v>
      </c>
      <c r="P11314" t="s">
        <v>14792</v>
      </c>
    </row>
    <row r="11315" spans="1:16" x14ac:dyDescent="0.25">
      <c r="A11315" t="s">
        <v>2</v>
      </c>
      <c r="B11315" t="s">
        <v>5087</v>
      </c>
      <c r="C11315" t="s">
        <v>306</v>
      </c>
      <c r="D11315" t="s">
        <v>3972</v>
      </c>
      <c r="E11315" t="s">
        <v>20</v>
      </c>
      <c r="F11315" t="b">
        <v>0</v>
      </c>
      <c r="G11315" t="s">
        <v>41</v>
      </c>
      <c r="H11315" s="4">
        <v>45812.585833333331</v>
      </c>
      <c r="I11315" t="b">
        <v>0</v>
      </c>
      <c r="J11315" t="b">
        <v>1</v>
      </c>
      <c r="K11315" t="s">
        <v>24</v>
      </c>
      <c r="L11315" t="s">
        <v>22</v>
      </c>
      <c r="M11315">
        <v>120000</v>
      </c>
      <c r="O11315" t="s">
        <v>4674</v>
      </c>
      <c r="P11315" t="s">
        <v>1256</v>
      </c>
    </row>
    <row r="11316" spans="1:16" x14ac:dyDescent="0.25">
      <c r="A11316" t="s">
        <v>40</v>
      </c>
      <c r="B11316" t="s">
        <v>14785</v>
      </c>
      <c r="C11316" t="s">
        <v>11000</v>
      </c>
      <c r="D11316" t="s">
        <v>3972</v>
      </c>
      <c r="E11316" t="s">
        <v>20</v>
      </c>
      <c r="F11316" t="b">
        <v>0</v>
      </c>
      <c r="G11316" t="s">
        <v>41</v>
      </c>
      <c r="H11316" s="4">
        <v>45812.5859837963</v>
      </c>
      <c r="I11316" t="b">
        <v>1</v>
      </c>
      <c r="J11316" t="b">
        <v>1</v>
      </c>
      <c r="K11316" t="s">
        <v>24</v>
      </c>
      <c r="L11316" t="s">
        <v>22</v>
      </c>
      <c r="M11316">
        <v>177500</v>
      </c>
      <c r="O11316" t="s">
        <v>202</v>
      </c>
      <c r="P11316" t="s">
        <v>14786</v>
      </c>
    </row>
    <row r="11317" spans="1:16" x14ac:dyDescent="0.25">
      <c r="A11317" t="s">
        <v>2</v>
      </c>
      <c r="B11317" t="s">
        <v>14793</v>
      </c>
      <c r="C11317" t="s">
        <v>71</v>
      </c>
      <c r="D11317" t="s">
        <v>3972</v>
      </c>
      <c r="E11317" t="s">
        <v>20</v>
      </c>
      <c r="F11317" t="b">
        <v>0</v>
      </c>
      <c r="G11317" t="s">
        <v>35</v>
      </c>
      <c r="H11317" s="4">
        <v>45812.58625</v>
      </c>
      <c r="I11317" t="b">
        <v>0</v>
      </c>
      <c r="J11317" t="b">
        <v>0</v>
      </c>
      <c r="K11317" t="s">
        <v>24</v>
      </c>
      <c r="L11317" t="s">
        <v>36</v>
      </c>
      <c r="N11317">
        <v>65</v>
      </c>
      <c r="O11317" t="s">
        <v>14794</v>
      </c>
      <c r="P11317" t="s">
        <v>14795</v>
      </c>
    </row>
    <row r="11318" spans="1:16" x14ac:dyDescent="0.25">
      <c r="A11318" t="s">
        <v>139</v>
      </c>
      <c r="B11318" t="s">
        <v>14796</v>
      </c>
      <c r="C11318" t="s">
        <v>3088</v>
      </c>
      <c r="D11318" t="s">
        <v>4034</v>
      </c>
      <c r="E11318" t="s">
        <v>20</v>
      </c>
      <c r="F11318" t="b">
        <v>0</v>
      </c>
      <c r="G11318" t="s">
        <v>2134</v>
      </c>
      <c r="H11318" s="4">
        <v>45812.617025462961</v>
      </c>
      <c r="I11318" t="b">
        <v>0</v>
      </c>
      <c r="J11318" t="b">
        <v>0</v>
      </c>
      <c r="K11318" t="s">
        <v>2134</v>
      </c>
      <c r="L11318" t="s">
        <v>22</v>
      </c>
      <c r="M11318">
        <v>105600</v>
      </c>
      <c r="O11318" t="s">
        <v>14797</v>
      </c>
      <c r="P11318" t="s">
        <v>14798</v>
      </c>
    </row>
    <row r="11319" spans="1:16" x14ac:dyDescent="0.25">
      <c r="A11319" t="s">
        <v>0</v>
      </c>
      <c r="B11319" t="s">
        <v>14799</v>
      </c>
      <c r="C11319" t="s">
        <v>203</v>
      </c>
      <c r="D11319" t="s">
        <v>2208</v>
      </c>
      <c r="E11319" t="s">
        <v>20</v>
      </c>
      <c r="F11319" t="b">
        <v>0</v>
      </c>
      <c r="G11319" t="s">
        <v>23</v>
      </c>
      <c r="H11319" s="4">
        <v>45812.617812500001</v>
      </c>
      <c r="I11319" t="b">
        <v>0</v>
      </c>
      <c r="J11319" t="b">
        <v>1</v>
      </c>
      <c r="K11319" t="s">
        <v>24</v>
      </c>
      <c r="L11319" t="s">
        <v>22</v>
      </c>
      <c r="M11319">
        <v>61500</v>
      </c>
      <c r="O11319" t="s">
        <v>14800</v>
      </c>
      <c r="P11319" t="s">
        <v>1297</v>
      </c>
    </row>
    <row r="11320" spans="1:16" x14ac:dyDescent="0.25">
      <c r="A11320" t="s">
        <v>28</v>
      </c>
      <c r="B11320" t="s">
        <v>14801</v>
      </c>
      <c r="C11320" t="s">
        <v>2716</v>
      </c>
      <c r="D11320" t="s">
        <v>3972</v>
      </c>
      <c r="E11320" t="s">
        <v>20</v>
      </c>
      <c r="F11320" t="b">
        <v>0</v>
      </c>
      <c r="G11320" t="s">
        <v>27</v>
      </c>
      <c r="H11320" s="4">
        <v>45812.627141203702</v>
      </c>
      <c r="I11320" t="b">
        <v>0</v>
      </c>
      <c r="J11320" t="b">
        <v>1</v>
      </c>
      <c r="K11320" t="s">
        <v>24</v>
      </c>
      <c r="L11320" t="s">
        <v>22</v>
      </c>
      <c r="M11320">
        <v>133500</v>
      </c>
      <c r="O11320" t="s">
        <v>14802</v>
      </c>
    </row>
    <row r="11321" spans="1:16" x14ac:dyDescent="0.25">
      <c r="A11321" t="s">
        <v>2</v>
      </c>
      <c r="B11321" t="s">
        <v>2307</v>
      </c>
      <c r="C11321" t="s">
        <v>39</v>
      </c>
      <c r="D11321" t="s">
        <v>3972</v>
      </c>
      <c r="E11321" t="s">
        <v>51</v>
      </c>
      <c r="F11321" t="b">
        <v>1</v>
      </c>
      <c r="G11321" t="s">
        <v>41</v>
      </c>
      <c r="H11321" s="4">
        <v>45812.627442129633</v>
      </c>
      <c r="I11321" t="b">
        <v>1</v>
      </c>
      <c r="J11321" t="b">
        <v>0</v>
      </c>
      <c r="K11321" t="s">
        <v>24</v>
      </c>
      <c r="L11321" t="s">
        <v>36</v>
      </c>
      <c r="N11321">
        <v>87.470001220703125</v>
      </c>
      <c r="O11321" t="s">
        <v>2114</v>
      </c>
      <c r="P11321" t="s">
        <v>14803</v>
      </c>
    </row>
    <row r="11322" spans="1:16" x14ac:dyDescent="0.25">
      <c r="A11322" t="s">
        <v>2</v>
      </c>
      <c r="B11322" t="s">
        <v>14804</v>
      </c>
      <c r="C11322" t="s">
        <v>33</v>
      </c>
      <c r="D11322" t="s">
        <v>3828</v>
      </c>
      <c r="E11322" t="s">
        <v>20</v>
      </c>
      <c r="F11322" t="b">
        <v>0</v>
      </c>
      <c r="G11322" t="s">
        <v>35</v>
      </c>
      <c r="H11322" s="4">
        <v>45812.627696759257</v>
      </c>
      <c r="I11322" t="b">
        <v>0</v>
      </c>
      <c r="J11322" t="b">
        <v>0</v>
      </c>
      <c r="K11322" t="s">
        <v>24</v>
      </c>
      <c r="L11322" t="s">
        <v>22</v>
      </c>
      <c r="M11322">
        <v>170000</v>
      </c>
      <c r="O11322" t="s">
        <v>2742</v>
      </c>
      <c r="P11322" t="s">
        <v>14805</v>
      </c>
    </row>
    <row r="11323" spans="1:16" x14ac:dyDescent="0.25">
      <c r="A11323" t="s">
        <v>2</v>
      </c>
      <c r="B11323" t="s">
        <v>643</v>
      </c>
      <c r="C11323" t="s">
        <v>120</v>
      </c>
      <c r="D11323" t="s">
        <v>131</v>
      </c>
      <c r="E11323" t="s">
        <v>20</v>
      </c>
      <c r="F11323" t="b">
        <v>0</v>
      </c>
      <c r="G11323" t="s">
        <v>35</v>
      </c>
      <c r="H11323" s="4">
        <v>45812.627696759257</v>
      </c>
      <c r="I11323" t="b">
        <v>1</v>
      </c>
      <c r="J11323" t="b">
        <v>0</v>
      </c>
      <c r="K11323" t="s">
        <v>24</v>
      </c>
      <c r="L11323" t="s">
        <v>22</v>
      </c>
      <c r="M11323">
        <v>135000</v>
      </c>
      <c r="O11323" t="s">
        <v>131</v>
      </c>
      <c r="P11323" t="s">
        <v>193</v>
      </c>
    </row>
    <row r="11324" spans="1:16" x14ac:dyDescent="0.25">
      <c r="A11324" t="s">
        <v>2</v>
      </c>
      <c r="B11324" t="s">
        <v>1287</v>
      </c>
      <c r="C11324" t="s">
        <v>1902</v>
      </c>
      <c r="D11324" t="s">
        <v>6016</v>
      </c>
      <c r="E11324" t="s">
        <v>20</v>
      </c>
      <c r="F11324" t="b">
        <v>0</v>
      </c>
      <c r="G11324" t="s">
        <v>870</v>
      </c>
      <c r="H11324" s="4">
        <v>45812.632291666669</v>
      </c>
      <c r="I11324" t="b">
        <v>0</v>
      </c>
      <c r="J11324" t="b">
        <v>0</v>
      </c>
      <c r="K11324" t="s">
        <v>870</v>
      </c>
      <c r="L11324" t="s">
        <v>22</v>
      </c>
      <c r="M11324">
        <v>105000</v>
      </c>
      <c r="O11324" t="s">
        <v>14806</v>
      </c>
      <c r="P11324" t="s">
        <v>14807</v>
      </c>
    </row>
    <row r="11325" spans="1:16" x14ac:dyDescent="0.25">
      <c r="A11325" t="s">
        <v>0</v>
      </c>
      <c r="B11325" t="s">
        <v>14808</v>
      </c>
      <c r="C11325" t="s">
        <v>985</v>
      </c>
      <c r="D11325" t="s">
        <v>3972</v>
      </c>
      <c r="E11325" t="s">
        <v>20</v>
      </c>
      <c r="F11325" t="b">
        <v>0</v>
      </c>
      <c r="G11325" t="s">
        <v>27</v>
      </c>
      <c r="H11325" s="4">
        <v>45812.666863425933</v>
      </c>
      <c r="I11325" t="b">
        <v>0</v>
      </c>
      <c r="J11325" t="b">
        <v>0</v>
      </c>
      <c r="K11325" t="s">
        <v>24</v>
      </c>
      <c r="L11325" t="s">
        <v>36</v>
      </c>
      <c r="N11325">
        <v>61.5</v>
      </c>
      <c r="O11325" t="s">
        <v>2901</v>
      </c>
      <c r="P11325" t="s">
        <v>14809</v>
      </c>
    </row>
    <row r="11326" spans="1:16" x14ac:dyDescent="0.25">
      <c r="A11326" t="s">
        <v>0</v>
      </c>
      <c r="B11326" t="s">
        <v>14810</v>
      </c>
      <c r="C11326" t="s">
        <v>559</v>
      </c>
      <c r="D11326" t="s">
        <v>3828</v>
      </c>
      <c r="E11326" t="s">
        <v>20</v>
      </c>
      <c r="F11326" t="b">
        <v>0</v>
      </c>
      <c r="G11326" t="s">
        <v>27</v>
      </c>
      <c r="H11326" s="4">
        <v>45812.666956018518</v>
      </c>
      <c r="I11326" t="b">
        <v>1</v>
      </c>
      <c r="J11326" t="b">
        <v>0</v>
      </c>
      <c r="K11326" t="s">
        <v>24</v>
      </c>
      <c r="L11326" t="s">
        <v>22</v>
      </c>
      <c r="M11326">
        <v>72698.6015625</v>
      </c>
      <c r="O11326" t="s">
        <v>14811</v>
      </c>
      <c r="P11326" t="s">
        <v>338</v>
      </c>
    </row>
    <row r="11327" spans="1:16" x14ac:dyDescent="0.25">
      <c r="A11327" t="s">
        <v>0</v>
      </c>
      <c r="B11327" t="s">
        <v>1254</v>
      </c>
      <c r="C11327" t="s">
        <v>12459</v>
      </c>
      <c r="D11327" t="s">
        <v>2208</v>
      </c>
      <c r="F11327" t="b">
        <v>0</v>
      </c>
      <c r="G11327" t="s">
        <v>27</v>
      </c>
      <c r="H11327" s="4">
        <v>45812.667013888888</v>
      </c>
      <c r="I11327" t="b">
        <v>1</v>
      </c>
      <c r="J11327" t="b">
        <v>0</v>
      </c>
      <c r="K11327" t="s">
        <v>24</v>
      </c>
      <c r="L11327" t="s">
        <v>36</v>
      </c>
      <c r="N11327">
        <v>47.5</v>
      </c>
      <c r="O11327" t="s">
        <v>14812</v>
      </c>
      <c r="P11327" t="s">
        <v>684</v>
      </c>
    </row>
    <row r="11328" spans="1:16" x14ac:dyDescent="0.25">
      <c r="A11328" t="s">
        <v>0</v>
      </c>
      <c r="B11328" t="s">
        <v>14813</v>
      </c>
      <c r="C11328" t="s">
        <v>151</v>
      </c>
      <c r="D11328" t="s">
        <v>3972</v>
      </c>
      <c r="E11328" t="s">
        <v>20</v>
      </c>
      <c r="F11328" t="b">
        <v>0</v>
      </c>
      <c r="G11328" t="s">
        <v>30</v>
      </c>
      <c r="H11328" s="4">
        <v>45812.667337962957</v>
      </c>
      <c r="I11328" t="b">
        <v>0</v>
      </c>
      <c r="J11328" t="b">
        <v>0</v>
      </c>
      <c r="K11328" t="s">
        <v>24</v>
      </c>
      <c r="L11328" t="s">
        <v>22</v>
      </c>
      <c r="M11328">
        <v>71000</v>
      </c>
      <c r="O11328" t="s">
        <v>1241</v>
      </c>
      <c r="P11328" t="s">
        <v>14814</v>
      </c>
    </row>
    <row r="11329" spans="1:16" x14ac:dyDescent="0.25">
      <c r="A11329" t="s">
        <v>0</v>
      </c>
      <c r="B11329" t="s">
        <v>14815</v>
      </c>
      <c r="C11329" t="s">
        <v>2883</v>
      </c>
      <c r="D11329" t="s">
        <v>2208</v>
      </c>
      <c r="E11329" t="s">
        <v>51</v>
      </c>
      <c r="F11329" t="b">
        <v>0</v>
      </c>
      <c r="G11329" t="s">
        <v>30</v>
      </c>
      <c r="H11329" s="4">
        <v>45812.667488425926</v>
      </c>
      <c r="I11329" t="b">
        <v>1</v>
      </c>
      <c r="J11329" t="b">
        <v>0</v>
      </c>
      <c r="K11329" t="s">
        <v>24</v>
      </c>
      <c r="L11329" t="s">
        <v>36</v>
      </c>
      <c r="N11329">
        <v>25</v>
      </c>
      <c r="O11329" t="s">
        <v>1511</v>
      </c>
      <c r="P11329" t="s">
        <v>14816</v>
      </c>
    </row>
    <row r="11330" spans="1:16" x14ac:dyDescent="0.25">
      <c r="A11330" t="s">
        <v>1</v>
      </c>
      <c r="B11330" t="s">
        <v>2374</v>
      </c>
      <c r="C11330" t="s">
        <v>481</v>
      </c>
      <c r="D11330" t="s">
        <v>3600</v>
      </c>
      <c r="E11330" t="s">
        <v>51</v>
      </c>
      <c r="F11330" t="b">
        <v>0</v>
      </c>
      <c r="G11330" t="s">
        <v>27</v>
      </c>
      <c r="H11330" s="4">
        <v>45812.667847222219</v>
      </c>
      <c r="I11330" t="b">
        <v>0</v>
      </c>
      <c r="J11330" t="b">
        <v>0</v>
      </c>
      <c r="K11330" t="s">
        <v>24</v>
      </c>
      <c r="L11330" t="s">
        <v>36</v>
      </c>
      <c r="N11330">
        <v>50</v>
      </c>
      <c r="O11330" t="s">
        <v>3277</v>
      </c>
      <c r="P11330" t="s">
        <v>119</v>
      </c>
    </row>
    <row r="11331" spans="1:16" x14ac:dyDescent="0.25">
      <c r="A11331" t="s">
        <v>2</v>
      </c>
      <c r="B11331" t="s">
        <v>14817</v>
      </c>
      <c r="C11331" t="s">
        <v>39</v>
      </c>
      <c r="D11331" t="s">
        <v>112</v>
      </c>
      <c r="E11331" t="s">
        <v>51</v>
      </c>
      <c r="F11331" t="b">
        <v>1</v>
      </c>
      <c r="G11331" t="s">
        <v>41</v>
      </c>
      <c r="H11331" s="4">
        <v>45812.668993055559</v>
      </c>
      <c r="I11331" t="b">
        <v>1</v>
      </c>
      <c r="J11331" t="b">
        <v>0</v>
      </c>
      <c r="K11331" t="s">
        <v>24</v>
      </c>
      <c r="L11331" t="s">
        <v>36</v>
      </c>
      <c r="N11331">
        <v>65</v>
      </c>
      <c r="O11331" t="s">
        <v>112</v>
      </c>
      <c r="P11331" t="s">
        <v>14818</v>
      </c>
    </row>
    <row r="11332" spans="1:16" x14ac:dyDescent="0.25">
      <c r="A11332" t="s">
        <v>40</v>
      </c>
      <c r="B11332" t="s">
        <v>1583</v>
      </c>
      <c r="C11332" t="s">
        <v>801</v>
      </c>
      <c r="D11332" t="s">
        <v>3972</v>
      </c>
      <c r="E11332" t="s">
        <v>20</v>
      </c>
      <c r="F11332" t="b">
        <v>0</v>
      </c>
      <c r="G11332" t="s">
        <v>41</v>
      </c>
      <c r="H11332" s="4">
        <v>45812.669236111113</v>
      </c>
      <c r="I11332" t="b">
        <v>0</v>
      </c>
      <c r="J11332" t="b">
        <v>1</v>
      </c>
      <c r="K11332" t="s">
        <v>24</v>
      </c>
      <c r="L11332" t="s">
        <v>22</v>
      </c>
      <c r="M11332">
        <v>111000</v>
      </c>
      <c r="O11332" t="s">
        <v>14819</v>
      </c>
      <c r="P11332" t="s">
        <v>14820</v>
      </c>
    </row>
    <row r="11333" spans="1:16" x14ac:dyDescent="0.25">
      <c r="A11333" t="s">
        <v>19</v>
      </c>
      <c r="B11333" t="s">
        <v>14821</v>
      </c>
      <c r="C11333" t="s">
        <v>2716</v>
      </c>
      <c r="D11333" t="s">
        <v>3828</v>
      </c>
      <c r="E11333" t="s">
        <v>20</v>
      </c>
      <c r="F11333" t="b">
        <v>0</v>
      </c>
      <c r="G11333" t="s">
        <v>23</v>
      </c>
      <c r="H11333" s="4">
        <v>45812.701273148137</v>
      </c>
      <c r="I11333" t="b">
        <v>0</v>
      </c>
      <c r="J11333" t="b">
        <v>1</v>
      </c>
      <c r="K11333" t="s">
        <v>24</v>
      </c>
      <c r="L11333" t="s">
        <v>22</v>
      </c>
      <c r="M11333">
        <v>133500</v>
      </c>
      <c r="O11333" t="s">
        <v>14802</v>
      </c>
      <c r="P11333" t="s">
        <v>14822</v>
      </c>
    </row>
    <row r="11334" spans="1:16" x14ac:dyDescent="0.25">
      <c r="A11334" t="s">
        <v>0</v>
      </c>
      <c r="B11334" t="s">
        <v>14823</v>
      </c>
      <c r="C11334" t="s">
        <v>315</v>
      </c>
      <c r="D11334" t="s">
        <v>3972</v>
      </c>
      <c r="E11334" t="s">
        <v>20</v>
      </c>
      <c r="F11334" t="b">
        <v>0</v>
      </c>
      <c r="G11334" t="s">
        <v>27</v>
      </c>
      <c r="H11334" s="4">
        <v>45812.708599537043</v>
      </c>
      <c r="I11334" t="b">
        <v>0</v>
      </c>
      <c r="J11334" t="b">
        <v>1</v>
      </c>
      <c r="K11334" t="s">
        <v>24</v>
      </c>
      <c r="L11334" t="s">
        <v>22</v>
      </c>
      <c r="M11334">
        <v>126800</v>
      </c>
      <c r="O11334" t="s">
        <v>173</v>
      </c>
      <c r="P11334" t="s">
        <v>14824</v>
      </c>
    </row>
    <row r="11335" spans="1:16" x14ac:dyDescent="0.25">
      <c r="A11335" t="s">
        <v>19</v>
      </c>
      <c r="B11335" t="s">
        <v>1190</v>
      </c>
      <c r="C11335" t="s">
        <v>316</v>
      </c>
      <c r="D11335" t="s">
        <v>4177</v>
      </c>
      <c r="E11335" t="s">
        <v>20</v>
      </c>
      <c r="F11335" t="b">
        <v>0</v>
      </c>
      <c r="G11335" t="s">
        <v>35</v>
      </c>
      <c r="H11335" s="4">
        <v>45812.709872685176</v>
      </c>
      <c r="I11335" t="b">
        <v>0</v>
      </c>
      <c r="J11335" t="b">
        <v>1</v>
      </c>
      <c r="K11335" t="s">
        <v>24</v>
      </c>
      <c r="L11335" t="s">
        <v>22</v>
      </c>
      <c r="M11335">
        <v>208625</v>
      </c>
      <c r="O11335" t="s">
        <v>759</v>
      </c>
      <c r="P11335" t="s">
        <v>14604</v>
      </c>
    </row>
    <row r="11336" spans="1:16" x14ac:dyDescent="0.25">
      <c r="A11336" t="s">
        <v>40</v>
      </c>
      <c r="B11336" t="s">
        <v>3193</v>
      </c>
      <c r="C11336" t="s">
        <v>1103</v>
      </c>
      <c r="D11336" t="s">
        <v>4177</v>
      </c>
      <c r="E11336" t="s">
        <v>20</v>
      </c>
      <c r="F11336" t="b">
        <v>0</v>
      </c>
      <c r="G11336" t="s">
        <v>27</v>
      </c>
      <c r="H11336" s="4">
        <v>45812.710393518522</v>
      </c>
      <c r="I11336" t="b">
        <v>0</v>
      </c>
      <c r="J11336" t="b">
        <v>1</v>
      </c>
      <c r="K11336" t="s">
        <v>24</v>
      </c>
      <c r="L11336" t="s">
        <v>22</v>
      </c>
      <c r="M11336">
        <v>241000</v>
      </c>
      <c r="O11336" t="s">
        <v>59</v>
      </c>
      <c r="P11336" t="s">
        <v>137</v>
      </c>
    </row>
    <row r="11337" spans="1:16" x14ac:dyDescent="0.25">
      <c r="A11337" t="s">
        <v>2</v>
      </c>
      <c r="B11337" t="s">
        <v>13368</v>
      </c>
      <c r="C11337" t="s">
        <v>143</v>
      </c>
      <c r="D11337" t="s">
        <v>4177</v>
      </c>
      <c r="E11337" t="s">
        <v>20</v>
      </c>
      <c r="F11337" t="b">
        <v>0</v>
      </c>
      <c r="G11337" t="s">
        <v>27</v>
      </c>
      <c r="H11337" s="4">
        <v>45812.710393518522</v>
      </c>
      <c r="I11337" t="b">
        <v>0</v>
      </c>
      <c r="J11337" t="b">
        <v>1</v>
      </c>
      <c r="K11337" t="s">
        <v>24</v>
      </c>
      <c r="L11337" t="s">
        <v>22</v>
      </c>
      <c r="M11337">
        <v>207000</v>
      </c>
      <c r="O11337" t="s">
        <v>59</v>
      </c>
      <c r="P11337" t="s">
        <v>13369</v>
      </c>
    </row>
    <row r="11338" spans="1:16" x14ac:dyDescent="0.25">
      <c r="A11338" t="s">
        <v>2</v>
      </c>
      <c r="B11338" t="s">
        <v>14825</v>
      </c>
      <c r="C11338" t="s">
        <v>199</v>
      </c>
      <c r="D11338" t="s">
        <v>3972</v>
      </c>
      <c r="E11338" t="s">
        <v>20</v>
      </c>
      <c r="F11338" t="b">
        <v>0</v>
      </c>
      <c r="G11338" t="s">
        <v>27</v>
      </c>
      <c r="H11338" s="4">
        <v>45812.710439814808</v>
      </c>
      <c r="I11338" t="b">
        <v>0</v>
      </c>
      <c r="J11338" t="b">
        <v>1</v>
      </c>
      <c r="K11338" t="s">
        <v>24</v>
      </c>
      <c r="L11338" t="s">
        <v>22</v>
      </c>
      <c r="M11338">
        <v>75000</v>
      </c>
      <c r="O11338" t="s">
        <v>14826</v>
      </c>
      <c r="P11338" t="s">
        <v>14827</v>
      </c>
    </row>
    <row r="11339" spans="1:16" x14ac:dyDescent="0.25">
      <c r="A11339" t="s">
        <v>40</v>
      </c>
      <c r="B11339" t="s">
        <v>13373</v>
      </c>
      <c r="C11339" t="s">
        <v>245</v>
      </c>
      <c r="D11339" t="s">
        <v>4177</v>
      </c>
      <c r="E11339" t="s">
        <v>20</v>
      </c>
      <c r="F11339" t="b">
        <v>0</v>
      </c>
      <c r="G11339" t="s">
        <v>41</v>
      </c>
      <c r="H11339" s="4">
        <v>45812.710694444453</v>
      </c>
      <c r="I11339" t="b">
        <v>0</v>
      </c>
      <c r="J11339" t="b">
        <v>1</v>
      </c>
      <c r="K11339" t="s">
        <v>24</v>
      </c>
      <c r="L11339" t="s">
        <v>22</v>
      </c>
      <c r="M11339">
        <v>154500</v>
      </c>
      <c r="O11339" t="s">
        <v>59</v>
      </c>
      <c r="P11339" t="s">
        <v>13369</v>
      </c>
    </row>
    <row r="11340" spans="1:16" x14ac:dyDescent="0.25">
      <c r="A11340" t="s">
        <v>19</v>
      </c>
      <c r="B11340" t="s">
        <v>14828</v>
      </c>
      <c r="C11340" t="s">
        <v>82</v>
      </c>
      <c r="D11340" t="s">
        <v>3972</v>
      </c>
      <c r="E11340" t="s">
        <v>20</v>
      </c>
      <c r="F11340" t="b">
        <v>0</v>
      </c>
      <c r="G11340" t="s">
        <v>27</v>
      </c>
      <c r="H11340" s="4">
        <v>45812.751180555562</v>
      </c>
      <c r="I11340" t="b">
        <v>0</v>
      </c>
      <c r="J11340" t="b">
        <v>1</v>
      </c>
      <c r="K11340" t="s">
        <v>24</v>
      </c>
      <c r="L11340" t="s">
        <v>22</v>
      </c>
      <c r="M11340">
        <v>184000</v>
      </c>
      <c r="O11340" t="s">
        <v>65</v>
      </c>
      <c r="P11340" t="s">
        <v>678</v>
      </c>
    </row>
    <row r="11341" spans="1:16" x14ac:dyDescent="0.25">
      <c r="A11341" t="s">
        <v>1</v>
      </c>
      <c r="B11341" t="s">
        <v>2402</v>
      </c>
      <c r="C11341" t="s">
        <v>49</v>
      </c>
      <c r="D11341" t="s">
        <v>3972</v>
      </c>
      <c r="E11341" t="s">
        <v>20</v>
      </c>
      <c r="F11341" t="b">
        <v>0</v>
      </c>
      <c r="G11341" t="s">
        <v>41</v>
      </c>
      <c r="H11341" s="4">
        <v>45812.75136574074</v>
      </c>
      <c r="I11341" t="b">
        <v>0</v>
      </c>
      <c r="J11341" t="b">
        <v>0</v>
      </c>
      <c r="K11341" t="s">
        <v>24</v>
      </c>
      <c r="L11341" t="s">
        <v>22</v>
      </c>
      <c r="M11341">
        <v>92500</v>
      </c>
      <c r="O11341" t="s">
        <v>14829</v>
      </c>
      <c r="P11341" t="s">
        <v>14830</v>
      </c>
    </row>
    <row r="11342" spans="1:16" x14ac:dyDescent="0.25">
      <c r="A11342" t="s">
        <v>2</v>
      </c>
      <c r="B11342" t="s">
        <v>14831</v>
      </c>
      <c r="C11342" t="s">
        <v>114</v>
      </c>
      <c r="D11342" t="s">
        <v>3828</v>
      </c>
      <c r="E11342" t="s">
        <v>20</v>
      </c>
      <c r="F11342" t="b">
        <v>0</v>
      </c>
      <c r="G11342" t="s">
        <v>41</v>
      </c>
      <c r="H11342" s="4">
        <v>45812.752314814818</v>
      </c>
      <c r="I11342" t="b">
        <v>1</v>
      </c>
      <c r="J11342" t="b">
        <v>1</v>
      </c>
      <c r="K11342" t="s">
        <v>24</v>
      </c>
      <c r="L11342" t="s">
        <v>22</v>
      </c>
      <c r="M11342">
        <v>225000</v>
      </c>
      <c r="O11342" t="s">
        <v>2436</v>
      </c>
      <c r="P11342" t="s">
        <v>2437</v>
      </c>
    </row>
    <row r="11343" spans="1:16" x14ac:dyDescent="0.25">
      <c r="A11343" t="s">
        <v>0</v>
      </c>
      <c r="B11343" t="s">
        <v>14832</v>
      </c>
      <c r="C11343" t="s">
        <v>14833</v>
      </c>
      <c r="D11343" t="s">
        <v>4034</v>
      </c>
      <c r="E11343" t="s">
        <v>20</v>
      </c>
      <c r="F11343" t="b">
        <v>0</v>
      </c>
      <c r="G11343" t="s">
        <v>14833</v>
      </c>
      <c r="H11343" s="4">
        <v>45812.761296296303</v>
      </c>
      <c r="I11343" t="b">
        <v>0</v>
      </c>
      <c r="J11343" t="b">
        <v>0</v>
      </c>
      <c r="K11343" t="s">
        <v>14833</v>
      </c>
      <c r="L11343" t="s">
        <v>22</v>
      </c>
      <c r="M11343">
        <v>74750</v>
      </c>
      <c r="O11343" t="s">
        <v>14834</v>
      </c>
    </row>
    <row r="11344" spans="1:16" x14ac:dyDescent="0.25">
      <c r="A11344" t="s">
        <v>28</v>
      </c>
      <c r="B11344" t="s">
        <v>14835</v>
      </c>
      <c r="C11344" t="s">
        <v>725</v>
      </c>
      <c r="D11344" t="s">
        <v>3972</v>
      </c>
      <c r="E11344" t="s">
        <v>20</v>
      </c>
      <c r="F11344" t="b">
        <v>0</v>
      </c>
      <c r="G11344" t="s">
        <v>23</v>
      </c>
      <c r="H11344" s="4">
        <v>45812.785046296303</v>
      </c>
      <c r="I11344" t="b">
        <v>0</v>
      </c>
      <c r="J11344" t="b">
        <v>0</v>
      </c>
      <c r="K11344" t="s">
        <v>24</v>
      </c>
      <c r="L11344" t="s">
        <v>22</v>
      </c>
      <c r="M11344">
        <v>200500</v>
      </c>
      <c r="O11344" t="s">
        <v>237</v>
      </c>
      <c r="P11344" t="s">
        <v>394</v>
      </c>
    </row>
    <row r="11345" spans="1:16" x14ac:dyDescent="0.25">
      <c r="A11345" t="s">
        <v>0</v>
      </c>
      <c r="B11345" t="s">
        <v>14836</v>
      </c>
      <c r="C11345" t="s">
        <v>2701</v>
      </c>
      <c r="D11345" t="s">
        <v>3828</v>
      </c>
      <c r="E11345" t="s">
        <v>51</v>
      </c>
      <c r="F11345" t="b">
        <v>0</v>
      </c>
      <c r="G11345" t="s">
        <v>27</v>
      </c>
      <c r="H11345" s="4">
        <v>45812.791770833333</v>
      </c>
      <c r="I11345" t="b">
        <v>0</v>
      </c>
      <c r="J11345" t="b">
        <v>0</v>
      </c>
      <c r="K11345" t="s">
        <v>24</v>
      </c>
      <c r="L11345" t="s">
        <v>36</v>
      </c>
      <c r="N11345">
        <v>60.5</v>
      </c>
      <c r="O11345" t="s">
        <v>1609</v>
      </c>
      <c r="P11345" t="s">
        <v>14809</v>
      </c>
    </row>
    <row r="11346" spans="1:16" x14ac:dyDescent="0.25">
      <c r="A11346" t="s">
        <v>0</v>
      </c>
      <c r="B11346" t="s">
        <v>9409</v>
      </c>
      <c r="C11346" t="s">
        <v>329</v>
      </c>
      <c r="D11346" t="s">
        <v>3972</v>
      </c>
      <c r="E11346" t="s">
        <v>51</v>
      </c>
      <c r="F11346" t="b">
        <v>0</v>
      </c>
      <c r="G11346" t="s">
        <v>27</v>
      </c>
      <c r="H11346" s="4">
        <v>45812.791932870372</v>
      </c>
      <c r="I11346" t="b">
        <v>0</v>
      </c>
      <c r="J11346" t="b">
        <v>0</v>
      </c>
      <c r="K11346" t="s">
        <v>24</v>
      </c>
      <c r="L11346" t="s">
        <v>36</v>
      </c>
      <c r="N11346">
        <v>80</v>
      </c>
      <c r="O11346" t="s">
        <v>9410</v>
      </c>
    </row>
    <row r="11347" spans="1:16" x14ac:dyDescent="0.25">
      <c r="A11347" t="s">
        <v>0</v>
      </c>
      <c r="B11347" t="s">
        <v>218</v>
      </c>
      <c r="C11347" t="s">
        <v>33</v>
      </c>
      <c r="D11347" t="s">
        <v>3828</v>
      </c>
      <c r="E11347" t="s">
        <v>51</v>
      </c>
      <c r="F11347" t="b">
        <v>0</v>
      </c>
      <c r="G11347" t="s">
        <v>35</v>
      </c>
      <c r="H11347" s="4">
        <v>45812.792187500003</v>
      </c>
      <c r="I11347" t="b">
        <v>1</v>
      </c>
      <c r="J11347" t="b">
        <v>0</v>
      </c>
      <c r="K11347" t="s">
        <v>24</v>
      </c>
      <c r="L11347" t="s">
        <v>22</v>
      </c>
      <c r="M11347">
        <v>50000</v>
      </c>
      <c r="O11347" t="s">
        <v>1024</v>
      </c>
      <c r="P11347" t="s">
        <v>1321</v>
      </c>
    </row>
    <row r="11348" spans="1:16" x14ac:dyDescent="0.25">
      <c r="A11348" t="s">
        <v>0</v>
      </c>
      <c r="B11348" t="s">
        <v>14837</v>
      </c>
      <c r="C11348" t="s">
        <v>1817</v>
      </c>
      <c r="D11348" t="s">
        <v>3972</v>
      </c>
      <c r="E11348" t="s">
        <v>20</v>
      </c>
      <c r="F11348" t="b">
        <v>0</v>
      </c>
      <c r="G11348" t="s">
        <v>52</v>
      </c>
      <c r="H11348" s="4">
        <v>45812.792743055557</v>
      </c>
      <c r="I11348" t="b">
        <v>0</v>
      </c>
      <c r="J11348" t="b">
        <v>1</v>
      </c>
      <c r="K11348" t="s">
        <v>24</v>
      </c>
      <c r="L11348" t="s">
        <v>22</v>
      </c>
      <c r="M11348">
        <v>55440</v>
      </c>
      <c r="O11348" t="s">
        <v>3384</v>
      </c>
      <c r="P11348" t="s">
        <v>252</v>
      </c>
    </row>
    <row r="11349" spans="1:16" x14ac:dyDescent="0.25">
      <c r="A11349" t="s">
        <v>1</v>
      </c>
      <c r="B11349" t="s">
        <v>1</v>
      </c>
      <c r="C11349" t="s">
        <v>3072</v>
      </c>
      <c r="D11349" t="s">
        <v>3972</v>
      </c>
      <c r="E11349" t="s">
        <v>51</v>
      </c>
      <c r="F11349" t="b">
        <v>0</v>
      </c>
      <c r="G11349" t="s">
        <v>27</v>
      </c>
      <c r="H11349" s="4">
        <v>45812.792881944442</v>
      </c>
      <c r="I11349" t="b">
        <v>0</v>
      </c>
      <c r="J11349" t="b">
        <v>0</v>
      </c>
      <c r="K11349" t="s">
        <v>24</v>
      </c>
      <c r="L11349" t="s">
        <v>36</v>
      </c>
      <c r="N11349">
        <v>70</v>
      </c>
      <c r="O11349" t="s">
        <v>3251</v>
      </c>
      <c r="P11349" t="s">
        <v>447</v>
      </c>
    </row>
    <row r="11350" spans="1:16" x14ac:dyDescent="0.25">
      <c r="A11350" t="s">
        <v>1</v>
      </c>
      <c r="B11350" t="s">
        <v>14838</v>
      </c>
      <c r="C11350" t="s">
        <v>559</v>
      </c>
      <c r="D11350" t="s">
        <v>3972</v>
      </c>
      <c r="E11350" t="s">
        <v>20</v>
      </c>
      <c r="F11350" t="b">
        <v>0</v>
      </c>
      <c r="G11350" t="s">
        <v>27</v>
      </c>
      <c r="H11350" s="4">
        <v>45812.792928240742</v>
      </c>
      <c r="I11350" t="b">
        <v>0</v>
      </c>
      <c r="J11350" t="b">
        <v>1</v>
      </c>
      <c r="K11350" t="s">
        <v>24</v>
      </c>
      <c r="L11350" t="s">
        <v>22</v>
      </c>
      <c r="M11350">
        <v>144209</v>
      </c>
      <c r="O11350" t="s">
        <v>14839</v>
      </c>
    </row>
    <row r="11351" spans="1:16" x14ac:dyDescent="0.25">
      <c r="A11351" t="s">
        <v>1</v>
      </c>
      <c r="B11351" t="s">
        <v>14840</v>
      </c>
      <c r="C11351" t="s">
        <v>180</v>
      </c>
      <c r="D11351" t="s">
        <v>3972</v>
      </c>
      <c r="E11351" t="s">
        <v>20</v>
      </c>
      <c r="F11351" t="b">
        <v>0</v>
      </c>
      <c r="G11351" t="s">
        <v>41</v>
      </c>
      <c r="H11351" s="4">
        <v>45812.793032407397</v>
      </c>
      <c r="I11351" t="b">
        <v>0</v>
      </c>
      <c r="J11351" t="b">
        <v>1</v>
      </c>
      <c r="K11351" t="s">
        <v>24</v>
      </c>
      <c r="L11351" t="s">
        <v>22</v>
      </c>
      <c r="M11351">
        <v>209000</v>
      </c>
      <c r="O11351" t="s">
        <v>2224</v>
      </c>
      <c r="P11351" t="s">
        <v>48</v>
      </c>
    </row>
    <row r="11352" spans="1:16" x14ac:dyDescent="0.25">
      <c r="A11352" t="s">
        <v>2</v>
      </c>
      <c r="B11352" t="s">
        <v>14841</v>
      </c>
      <c r="C11352" t="s">
        <v>143</v>
      </c>
      <c r="D11352" t="s">
        <v>3972</v>
      </c>
      <c r="E11352" t="s">
        <v>20</v>
      </c>
      <c r="F11352" t="b">
        <v>0</v>
      </c>
      <c r="G11352" t="s">
        <v>27</v>
      </c>
      <c r="H11352" s="4">
        <v>45812.793773148151</v>
      </c>
      <c r="I11352" t="b">
        <v>0</v>
      </c>
      <c r="J11352" t="b">
        <v>1</v>
      </c>
      <c r="K11352" t="s">
        <v>24</v>
      </c>
      <c r="L11352" t="s">
        <v>22</v>
      </c>
      <c r="M11352">
        <v>142000</v>
      </c>
      <c r="O11352" t="s">
        <v>3185</v>
      </c>
      <c r="P11352" t="s">
        <v>14842</v>
      </c>
    </row>
    <row r="11353" spans="1:16" x14ac:dyDescent="0.25">
      <c r="A11353" t="s">
        <v>1</v>
      </c>
      <c r="B11353" t="s">
        <v>14843</v>
      </c>
      <c r="C11353" t="s">
        <v>211</v>
      </c>
      <c r="D11353" t="s">
        <v>2208</v>
      </c>
      <c r="E11353" t="s">
        <v>20</v>
      </c>
      <c r="F11353" t="b">
        <v>0</v>
      </c>
      <c r="G11353" t="s">
        <v>23</v>
      </c>
      <c r="H11353" s="4">
        <v>45812.826273148137</v>
      </c>
      <c r="I11353" t="b">
        <v>0</v>
      </c>
      <c r="J11353" t="b">
        <v>1</v>
      </c>
      <c r="K11353" t="s">
        <v>24</v>
      </c>
      <c r="L11353" t="s">
        <v>22</v>
      </c>
      <c r="M11353">
        <v>175500</v>
      </c>
      <c r="O11353" t="s">
        <v>212</v>
      </c>
      <c r="P11353" t="s">
        <v>14844</v>
      </c>
    </row>
    <row r="11354" spans="1:16" x14ac:dyDescent="0.25">
      <c r="A11354" t="s">
        <v>0</v>
      </c>
      <c r="B11354" t="s">
        <v>14845</v>
      </c>
      <c r="C11354" t="s">
        <v>653</v>
      </c>
      <c r="D11354" t="s">
        <v>3972</v>
      </c>
      <c r="E11354" t="s">
        <v>51</v>
      </c>
      <c r="F11354" t="b">
        <v>0</v>
      </c>
      <c r="G11354" t="s">
        <v>23</v>
      </c>
      <c r="H11354" s="4">
        <v>45812.826678240737</v>
      </c>
      <c r="I11354" t="b">
        <v>1</v>
      </c>
      <c r="J11354" t="b">
        <v>0</v>
      </c>
      <c r="K11354" t="s">
        <v>24</v>
      </c>
      <c r="L11354" t="s">
        <v>36</v>
      </c>
      <c r="N11354">
        <v>77.5</v>
      </c>
      <c r="O11354" t="s">
        <v>11981</v>
      </c>
      <c r="P11354" t="s">
        <v>3265</v>
      </c>
    </row>
    <row r="11355" spans="1:16" x14ac:dyDescent="0.25">
      <c r="A11355" t="s">
        <v>0</v>
      </c>
      <c r="B11355" t="s">
        <v>0</v>
      </c>
      <c r="C11355" t="s">
        <v>2734</v>
      </c>
      <c r="D11355" t="s">
        <v>3828</v>
      </c>
      <c r="E11355" t="s">
        <v>20</v>
      </c>
      <c r="F11355" t="b">
        <v>0</v>
      </c>
      <c r="G11355" t="s">
        <v>27</v>
      </c>
      <c r="H11355" s="4">
        <v>45812.833437499998</v>
      </c>
      <c r="I11355" t="b">
        <v>1</v>
      </c>
      <c r="J11355" t="b">
        <v>0</v>
      </c>
      <c r="K11355" t="s">
        <v>24</v>
      </c>
      <c r="L11355" t="s">
        <v>22</v>
      </c>
      <c r="M11355">
        <v>94657.0625</v>
      </c>
      <c r="O11355" t="s">
        <v>14846</v>
      </c>
      <c r="P11355" t="s">
        <v>48</v>
      </c>
    </row>
    <row r="11356" spans="1:16" x14ac:dyDescent="0.25">
      <c r="A11356" t="s">
        <v>0</v>
      </c>
      <c r="B11356" t="s">
        <v>993</v>
      </c>
      <c r="C11356" t="s">
        <v>916</v>
      </c>
      <c r="D11356" t="s">
        <v>3828</v>
      </c>
      <c r="E11356" t="s">
        <v>20</v>
      </c>
      <c r="F11356" t="b">
        <v>0</v>
      </c>
      <c r="G11356" t="s">
        <v>27</v>
      </c>
      <c r="H11356" s="4">
        <v>45812.833472222221</v>
      </c>
      <c r="I11356" t="b">
        <v>1</v>
      </c>
      <c r="J11356" t="b">
        <v>1</v>
      </c>
      <c r="K11356" t="s">
        <v>24</v>
      </c>
      <c r="L11356" t="s">
        <v>22</v>
      </c>
      <c r="M11356">
        <v>67921.984375</v>
      </c>
      <c r="O11356" t="s">
        <v>14847</v>
      </c>
      <c r="P11356" t="s">
        <v>150</v>
      </c>
    </row>
    <row r="11357" spans="1:16" x14ac:dyDescent="0.25">
      <c r="A11357" t="s">
        <v>1</v>
      </c>
      <c r="B11357" t="s">
        <v>14848</v>
      </c>
      <c r="C11357" t="s">
        <v>82</v>
      </c>
      <c r="D11357" t="s">
        <v>3972</v>
      </c>
      <c r="E11357" t="s">
        <v>20</v>
      </c>
      <c r="F11357" t="b">
        <v>0</v>
      </c>
      <c r="G11357" t="s">
        <v>27</v>
      </c>
      <c r="H11357" s="4">
        <v>45812.834513888891</v>
      </c>
      <c r="I11357" t="b">
        <v>0</v>
      </c>
      <c r="J11357" t="b">
        <v>1</v>
      </c>
      <c r="K11357" t="s">
        <v>24</v>
      </c>
      <c r="L11357" t="s">
        <v>22</v>
      </c>
      <c r="M11357">
        <v>227000</v>
      </c>
      <c r="O11357" t="s">
        <v>1883</v>
      </c>
      <c r="P11357" t="s">
        <v>447</v>
      </c>
    </row>
    <row r="11358" spans="1:16" x14ac:dyDescent="0.25">
      <c r="A11358" t="s">
        <v>2</v>
      </c>
      <c r="B11358" t="s">
        <v>132</v>
      </c>
      <c r="C11358" t="s">
        <v>14849</v>
      </c>
      <c r="D11358" t="s">
        <v>3828</v>
      </c>
      <c r="E11358" t="s">
        <v>20</v>
      </c>
      <c r="F11358" t="b">
        <v>0</v>
      </c>
      <c r="G11358" t="s">
        <v>41</v>
      </c>
      <c r="H11358" s="4">
        <v>45812.835648148153</v>
      </c>
      <c r="I11358" t="b">
        <v>0</v>
      </c>
      <c r="J11358" t="b">
        <v>1</v>
      </c>
      <c r="K11358" t="s">
        <v>24</v>
      </c>
      <c r="L11358" t="s">
        <v>22</v>
      </c>
      <c r="M11358">
        <v>137800</v>
      </c>
      <c r="O11358" t="s">
        <v>5756</v>
      </c>
      <c r="P11358" t="s">
        <v>8433</v>
      </c>
    </row>
    <row r="11359" spans="1:16" x14ac:dyDescent="0.25">
      <c r="A11359" t="s">
        <v>0</v>
      </c>
      <c r="B11359" t="s">
        <v>14836</v>
      </c>
      <c r="C11359" t="s">
        <v>985</v>
      </c>
      <c r="D11359" t="s">
        <v>3972</v>
      </c>
      <c r="E11359" t="s">
        <v>20</v>
      </c>
      <c r="F11359" t="b">
        <v>0</v>
      </c>
      <c r="G11359" t="s">
        <v>27</v>
      </c>
      <c r="H11359" s="4">
        <v>45812.875196759262</v>
      </c>
      <c r="I11359" t="b">
        <v>0</v>
      </c>
      <c r="J11359" t="b">
        <v>0</v>
      </c>
      <c r="K11359" t="s">
        <v>24</v>
      </c>
      <c r="L11359" t="s">
        <v>36</v>
      </c>
      <c r="N11359">
        <v>63</v>
      </c>
      <c r="O11359" t="s">
        <v>2901</v>
      </c>
      <c r="P11359" t="s">
        <v>14809</v>
      </c>
    </row>
    <row r="11360" spans="1:16" x14ac:dyDescent="0.25">
      <c r="A11360" t="s">
        <v>1</v>
      </c>
      <c r="B11360" t="s">
        <v>13028</v>
      </c>
      <c r="C11360" t="s">
        <v>118</v>
      </c>
      <c r="D11360" t="s">
        <v>3956</v>
      </c>
      <c r="E11360" t="s">
        <v>34</v>
      </c>
      <c r="F11360" t="b">
        <v>0</v>
      </c>
      <c r="G11360" t="s">
        <v>27</v>
      </c>
      <c r="H11360" s="4">
        <v>45812.876284722217</v>
      </c>
      <c r="I11360" t="b">
        <v>0</v>
      </c>
      <c r="J11360" t="b">
        <v>1</v>
      </c>
      <c r="K11360" t="s">
        <v>24</v>
      </c>
      <c r="L11360" t="s">
        <v>36</v>
      </c>
      <c r="N11360">
        <v>35.485000610351563</v>
      </c>
      <c r="O11360" t="s">
        <v>13029</v>
      </c>
      <c r="P11360" t="s">
        <v>13030</v>
      </c>
    </row>
    <row r="11361" spans="1:16" x14ac:dyDescent="0.25">
      <c r="A11361" t="s">
        <v>2</v>
      </c>
      <c r="B11361" t="s">
        <v>14850</v>
      </c>
      <c r="C11361" t="s">
        <v>155</v>
      </c>
      <c r="D11361" t="s">
        <v>3828</v>
      </c>
      <c r="E11361" t="s">
        <v>20</v>
      </c>
      <c r="F11361" t="b">
        <v>0</v>
      </c>
      <c r="G11361" t="s">
        <v>27</v>
      </c>
      <c r="H11361" s="4">
        <v>45812.876979166656</v>
      </c>
      <c r="I11361" t="b">
        <v>1</v>
      </c>
      <c r="J11361" t="b">
        <v>0</v>
      </c>
      <c r="K11361" t="s">
        <v>24</v>
      </c>
      <c r="L11361" t="s">
        <v>36</v>
      </c>
      <c r="N11361">
        <v>52.5</v>
      </c>
      <c r="O11361" t="s">
        <v>1862</v>
      </c>
      <c r="P11361" t="s">
        <v>14851</v>
      </c>
    </row>
    <row r="11362" spans="1:16" x14ac:dyDescent="0.25">
      <c r="A11362" t="s">
        <v>2</v>
      </c>
      <c r="B11362" t="s">
        <v>14804</v>
      </c>
      <c r="C11362" t="s">
        <v>33</v>
      </c>
      <c r="D11362" t="s">
        <v>3972</v>
      </c>
      <c r="E11362" t="s">
        <v>20</v>
      </c>
      <c r="F11362" t="b">
        <v>0</v>
      </c>
      <c r="G11362" t="s">
        <v>27</v>
      </c>
      <c r="H11362" s="4">
        <v>45812.877013888887</v>
      </c>
      <c r="I11362" t="b">
        <v>0</v>
      </c>
      <c r="J11362" t="b">
        <v>0</v>
      </c>
      <c r="K11362" t="s">
        <v>24</v>
      </c>
      <c r="L11362" t="s">
        <v>22</v>
      </c>
      <c r="M11362">
        <v>170000</v>
      </c>
      <c r="O11362" t="s">
        <v>2742</v>
      </c>
      <c r="P11362" t="s">
        <v>14805</v>
      </c>
    </row>
    <row r="11363" spans="1:16" x14ac:dyDescent="0.25">
      <c r="A11363" t="s">
        <v>0</v>
      </c>
      <c r="B11363" t="s">
        <v>14852</v>
      </c>
      <c r="C11363" t="s">
        <v>236</v>
      </c>
      <c r="D11363" t="s">
        <v>3828</v>
      </c>
      <c r="E11363" t="s">
        <v>51</v>
      </c>
      <c r="F11363" t="b">
        <v>0</v>
      </c>
      <c r="G11363" t="s">
        <v>27</v>
      </c>
      <c r="H11363" s="4">
        <v>45812.916886574072</v>
      </c>
      <c r="I11363" t="b">
        <v>1</v>
      </c>
      <c r="J11363" t="b">
        <v>0</v>
      </c>
      <c r="K11363" t="s">
        <v>24</v>
      </c>
      <c r="L11363" t="s">
        <v>36</v>
      </c>
      <c r="N11363">
        <v>82.5</v>
      </c>
      <c r="O11363" t="s">
        <v>3224</v>
      </c>
      <c r="P11363" t="s">
        <v>244</v>
      </c>
    </row>
    <row r="11364" spans="1:16" x14ac:dyDescent="0.25">
      <c r="A11364" t="s">
        <v>2</v>
      </c>
      <c r="B11364" t="s">
        <v>14853</v>
      </c>
      <c r="C11364" t="s">
        <v>39</v>
      </c>
      <c r="D11364" t="s">
        <v>3828</v>
      </c>
      <c r="E11364" t="s">
        <v>51</v>
      </c>
      <c r="F11364" t="b">
        <v>1</v>
      </c>
      <c r="G11364" t="s">
        <v>27</v>
      </c>
      <c r="H11364" s="4">
        <v>45812.918564814812</v>
      </c>
      <c r="I11364" t="b">
        <v>1</v>
      </c>
      <c r="J11364" t="b">
        <v>0</v>
      </c>
      <c r="K11364" t="s">
        <v>24</v>
      </c>
      <c r="L11364" t="s">
        <v>36</v>
      </c>
      <c r="N11364">
        <v>65</v>
      </c>
      <c r="O11364" t="s">
        <v>1625</v>
      </c>
      <c r="P11364" t="s">
        <v>14854</v>
      </c>
    </row>
    <row r="11365" spans="1:16" x14ac:dyDescent="0.25">
      <c r="A11365" t="s">
        <v>0</v>
      </c>
      <c r="B11365" t="s">
        <v>731</v>
      </c>
      <c r="C11365" t="s">
        <v>231</v>
      </c>
      <c r="D11365" t="s">
        <v>3956</v>
      </c>
      <c r="E11365" t="s">
        <v>34</v>
      </c>
      <c r="F11365" t="b">
        <v>0</v>
      </c>
      <c r="G11365" t="s">
        <v>23</v>
      </c>
      <c r="H11365" s="4">
        <v>45812.951180555552</v>
      </c>
      <c r="I11365" t="b">
        <v>1</v>
      </c>
      <c r="J11365" t="b">
        <v>0</v>
      </c>
      <c r="K11365" t="s">
        <v>24</v>
      </c>
      <c r="L11365" t="s">
        <v>36</v>
      </c>
      <c r="N11365">
        <v>22.694999694824219</v>
      </c>
      <c r="O11365" t="s">
        <v>13177</v>
      </c>
      <c r="P11365" t="s">
        <v>280</v>
      </c>
    </row>
    <row r="11366" spans="1:16" x14ac:dyDescent="0.25">
      <c r="A11366" t="s">
        <v>2</v>
      </c>
      <c r="B11366" t="s">
        <v>14855</v>
      </c>
      <c r="C11366" t="s">
        <v>73</v>
      </c>
      <c r="D11366" t="s">
        <v>2208</v>
      </c>
      <c r="E11366" t="s">
        <v>20</v>
      </c>
      <c r="F11366" t="b">
        <v>0</v>
      </c>
      <c r="G11366" t="s">
        <v>23</v>
      </c>
      <c r="H11366" s="4">
        <v>45812.951307870368</v>
      </c>
      <c r="I11366" t="b">
        <v>0</v>
      </c>
      <c r="J11366" t="b">
        <v>0</v>
      </c>
      <c r="K11366" t="s">
        <v>24</v>
      </c>
      <c r="L11366" t="s">
        <v>22</v>
      </c>
      <c r="M11366">
        <v>157000</v>
      </c>
      <c r="O11366" t="s">
        <v>14197</v>
      </c>
      <c r="P11366" t="s">
        <v>14856</v>
      </c>
    </row>
    <row r="11367" spans="1:16" x14ac:dyDescent="0.25">
      <c r="A11367" t="s">
        <v>1</v>
      </c>
      <c r="B11367" t="s">
        <v>7567</v>
      </c>
      <c r="C11367" t="s">
        <v>151</v>
      </c>
      <c r="D11367" t="s">
        <v>3972</v>
      </c>
      <c r="E11367" t="s">
        <v>20</v>
      </c>
      <c r="F11367" t="b">
        <v>0</v>
      </c>
      <c r="G11367" t="s">
        <v>30</v>
      </c>
      <c r="H11367" s="4">
        <v>45812.959097222221</v>
      </c>
      <c r="I11367" t="b">
        <v>0</v>
      </c>
      <c r="J11367" t="b">
        <v>1</v>
      </c>
      <c r="K11367" t="s">
        <v>24</v>
      </c>
      <c r="L11367" t="s">
        <v>22</v>
      </c>
      <c r="M11367">
        <v>169500</v>
      </c>
      <c r="O11367" t="s">
        <v>4534</v>
      </c>
      <c r="P11367" t="s">
        <v>7568</v>
      </c>
    </row>
    <row r="11368" spans="1:16" x14ac:dyDescent="0.25">
      <c r="A11368" t="s">
        <v>2</v>
      </c>
      <c r="B11368" t="s">
        <v>14857</v>
      </c>
      <c r="C11368" t="s">
        <v>503</v>
      </c>
      <c r="D11368" t="s">
        <v>3972</v>
      </c>
      <c r="E11368" t="s">
        <v>51</v>
      </c>
      <c r="F11368" t="b">
        <v>0</v>
      </c>
      <c r="G11368" t="s">
        <v>27</v>
      </c>
      <c r="H11368" s="4">
        <v>45812.960428240738</v>
      </c>
      <c r="I11368" t="b">
        <v>0</v>
      </c>
      <c r="J11368" t="b">
        <v>0</v>
      </c>
      <c r="K11368" t="s">
        <v>24</v>
      </c>
      <c r="L11368" t="s">
        <v>36</v>
      </c>
      <c r="N11368">
        <v>51</v>
      </c>
      <c r="O11368" t="s">
        <v>1136</v>
      </c>
      <c r="P11368" t="s">
        <v>14858</v>
      </c>
    </row>
    <row r="11369" spans="1:16" x14ac:dyDescent="0.25">
      <c r="A11369" t="s">
        <v>0</v>
      </c>
      <c r="B11369" t="s">
        <v>14287</v>
      </c>
      <c r="C11369" t="s">
        <v>1270</v>
      </c>
      <c r="D11369" t="s">
        <v>3972</v>
      </c>
      <c r="E11369" t="s">
        <v>20</v>
      </c>
      <c r="F11369" t="b">
        <v>0</v>
      </c>
      <c r="G11369" t="s">
        <v>23</v>
      </c>
      <c r="H11369" s="4">
        <v>45812.99287037037</v>
      </c>
      <c r="I11369" t="b">
        <v>0</v>
      </c>
      <c r="J11369" t="b">
        <v>1</v>
      </c>
      <c r="K11369" t="s">
        <v>24</v>
      </c>
      <c r="L11369" t="s">
        <v>22</v>
      </c>
      <c r="M11369">
        <v>60900</v>
      </c>
      <c r="O11369" t="s">
        <v>5481</v>
      </c>
      <c r="P11369" t="s">
        <v>2833</v>
      </c>
    </row>
    <row r="11370" spans="1:16" x14ac:dyDescent="0.25">
      <c r="A11370" t="s">
        <v>28</v>
      </c>
      <c r="B11370" t="s">
        <v>14859</v>
      </c>
      <c r="C11370" t="s">
        <v>509</v>
      </c>
      <c r="D11370" t="s">
        <v>3972</v>
      </c>
      <c r="E11370" t="s">
        <v>20</v>
      </c>
      <c r="F11370" t="b">
        <v>0</v>
      </c>
      <c r="G11370" t="s">
        <v>23</v>
      </c>
      <c r="H11370" s="4">
        <v>45812.993344907409</v>
      </c>
      <c r="I11370" t="b">
        <v>0</v>
      </c>
      <c r="J11370" t="b">
        <v>1</v>
      </c>
      <c r="K11370" t="s">
        <v>24</v>
      </c>
      <c r="L11370" t="s">
        <v>22</v>
      </c>
      <c r="M11370">
        <v>116738.5</v>
      </c>
      <c r="O11370" t="s">
        <v>5481</v>
      </c>
      <c r="P11370" t="s">
        <v>14860</v>
      </c>
    </row>
    <row r="11371" spans="1:16" x14ac:dyDescent="0.25">
      <c r="A11371" t="s">
        <v>0</v>
      </c>
      <c r="B11371" t="s">
        <v>14287</v>
      </c>
      <c r="C11371" t="s">
        <v>172</v>
      </c>
      <c r="D11371" t="s">
        <v>3972</v>
      </c>
      <c r="E11371" t="s">
        <v>20</v>
      </c>
      <c r="F11371" t="b">
        <v>0</v>
      </c>
      <c r="G11371" t="s">
        <v>27</v>
      </c>
      <c r="H11371" s="4">
        <v>45813.000289351847</v>
      </c>
      <c r="I11371" t="b">
        <v>0</v>
      </c>
      <c r="J11371" t="b">
        <v>1</v>
      </c>
      <c r="K11371" t="s">
        <v>24</v>
      </c>
      <c r="L11371" t="s">
        <v>22</v>
      </c>
      <c r="M11371">
        <v>60900</v>
      </c>
      <c r="O11371" t="s">
        <v>5481</v>
      </c>
      <c r="P11371" t="s">
        <v>2833</v>
      </c>
    </row>
    <row r="11372" spans="1:16" x14ac:dyDescent="0.25">
      <c r="A11372" t="s">
        <v>0</v>
      </c>
      <c r="B11372" t="s">
        <v>14861</v>
      </c>
      <c r="C11372" t="s">
        <v>120</v>
      </c>
      <c r="D11372" t="s">
        <v>3956</v>
      </c>
      <c r="E11372" t="s">
        <v>34</v>
      </c>
      <c r="F11372" t="b">
        <v>0</v>
      </c>
      <c r="G11372" t="s">
        <v>35</v>
      </c>
      <c r="H11372" s="4">
        <v>45813.000567129631</v>
      </c>
      <c r="I11372" t="b">
        <v>0</v>
      </c>
      <c r="J11372" t="b">
        <v>0</v>
      </c>
      <c r="K11372" t="s">
        <v>24</v>
      </c>
      <c r="L11372" t="s">
        <v>36</v>
      </c>
      <c r="N11372">
        <v>16.510000228881839</v>
      </c>
      <c r="O11372" t="s">
        <v>1359</v>
      </c>
      <c r="P11372" t="s">
        <v>351</v>
      </c>
    </row>
    <row r="11373" spans="1:16" x14ac:dyDescent="0.25">
      <c r="A11373" t="s">
        <v>2</v>
      </c>
      <c r="B11373" t="s">
        <v>132</v>
      </c>
      <c r="C11373" t="s">
        <v>14849</v>
      </c>
      <c r="D11373" t="s">
        <v>3972</v>
      </c>
      <c r="E11373" t="s">
        <v>20</v>
      </c>
      <c r="F11373" t="b">
        <v>0</v>
      </c>
      <c r="G11373" t="s">
        <v>30</v>
      </c>
      <c r="H11373" s="4">
        <v>45813.000763888893</v>
      </c>
      <c r="I11373" t="b">
        <v>0</v>
      </c>
      <c r="J11373" t="b">
        <v>1</v>
      </c>
      <c r="K11373" t="s">
        <v>24</v>
      </c>
      <c r="L11373" t="s">
        <v>22</v>
      </c>
      <c r="M11373">
        <v>137800</v>
      </c>
      <c r="O11373" t="s">
        <v>5527</v>
      </c>
      <c r="P11373" t="s">
        <v>8433</v>
      </c>
    </row>
    <row r="11374" spans="1:16" x14ac:dyDescent="0.25">
      <c r="A11374" t="s">
        <v>1</v>
      </c>
      <c r="B11374" t="s">
        <v>1368</v>
      </c>
      <c r="C11374" t="s">
        <v>829</v>
      </c>
      <c r="D11374" t="s">
        <v>5534</v>
      </c>
      <c r="E11374" t="s">
        <v>20</v>
      </c>
      <c r="F11374" t="b">
        <v>0</v>
      </c>
      <c r="G11374" t="s">
        <v>27</v>
      </c>
      <c r="H11374" s="4">
        <v>45813.001215277778</v>
      </c>
      <c r="I11374" t="b">
        <v>0</v>
      </c>
      <c r="J11374" t="b">
        <v>1</v>
      </c>
      <c r="K11374" t="s">
        <v>24</v>
      </c>
      <c r="L11374" t="s">
        <v>22</v>
      </c>
      <c r="M11374">
        <v>127952</v>
      </c>
      <c r="O11374" t="s">
        <v>14862</v>
      </c>
      <c r="P11374" t="s">
        <v>2553</v>
      </c>
    </row>
    <row r="11375" spans="1:16" x14ac:dyDescent="0.25">
      <c r="A11375" t="s">
        <v>28</v>
      </c>
      <c r="B11375" t="s">
        <v>14863</v>
      </c>
      <c r="C11375" t="s">
        <v>306</v>
      </c>
      <c r="D11375" t="s">
        <v>4013</v>
      </c>
      <c r="E11375" t="s">
        <v>20</v>
      </c>
      <c r="F11375" t="b">
        <v>0</v>
      </c>
      <c r="G11375" t="s">
        <v>27</v>
      </c>
      <c r="H11375" s="4">
        <v>45813.001238425917</v>
      </c>
      <c r="I11375" t="b">
        <v>0</v>
      </c>
      <c r="J11375" t="b">
        <v>1</v>
      </c>
      <c r="K11375" t="s">
        <v>24</v>
      </c>
      <c r="L11375" t="s">
        <v>22</v>
      </c>
      <c r="M11375">
        <v>170000</v>
      </c>
      <c r="O11375" t="s">
        <v>14864</v>
      </c>
      <c r="P11375" t="s">
        <v>14865</v>
      </c>
    </row>
    <row r="11376" spans="1:16" x14ac:dyDescent="0.25">
      <c r="A11376" t="s">
        <v>139</v>
      </c>
      <c r="B11376" t="s">
        <v>14866</v>
      </c>
      <c r="C11376" t="s">
        <v>365</v>
      </c>
      <c r="D11376" t="s">
        <v>2882</v>
      </c>
      <c r="E11376" t="s">
        <v>20</v>
      </c>
      <c r="F11376" t="b">
        <v>0</v>
      </c>
      <c r="G11376" t="s">
        <v>27</v>
      </c>
      <c r="H11376" s="4">
        <v>45813.001307870371</v>
      </c>
      <c r="I11376" t="b">
        <v>0</v>
      </c>
      <c r="J11376" t="b">
        <v>1</v>
      </c>
      <c r="K11376" t="s">
        <v>24</v>
      </c>
      <c r="L11376" t="s">
        <v>36</v>
      </c>
      <c r="N11376">
        <v>54.430000305175781</v>
      </c>
      <c r="O11376" t="s">
        <v>14867</v>
      </c>
      <c r="P11376" t="s">
        <v>14868</v>
      </c>
    </row>
    <row r="11377" spans="1:16" x14ac:dyDescent="0.25">
      <c r="A11377" t="s">
        <v>2</v>
      </c>
      <c r="B11377" t="s">
        <v>2</v>
      </c>
      <c r="C11377" t="s">
        <v>1574</v>
      </c>
      <c r="D11377" t="s">
        <v>5534</v>
      </c>
      <c r="E11377" t="s">
        <v>20</v>
      </c>
      <c r="F11377" t="b">
        <v>0</v>
      </c>
      <c r="G11377" t="s">
        <v>27</v>
      </c>
      <c r="H11377" s="4">
        <v>45813.001898148148</v>
      </c>
      <c r="I11377" t="b">
        <v>0</v>
      </c>
      <c r="J11377" t="b">
        <v>0</v>
      </c>
      <c r="K11377" t="s">
        <v>24</v>
      </c>
      <c r="L11377" t="s">
        <v>22</v>
      </c>
      <c r="M11377">
        <v>127952</v>
      </c>
      <c r="O11377" t="s">
        <v>341</v>
      </c>
      <c r="P11377" t="s">
        <v>14623</v>
      </c>
    </row>
    <row r="11378" spans="1:16" x14ac:dyDescent="0.25">
      <c r="A11378" t="s">
        <v>2</v>
      </c>
      <c r="B11378" t="s">
        <v>2</v>
      </c>
      <c r="C11378" t="s">
        <v>14869</v>
      </c>
      <c r="D11378" t="s">
        <v>4013</v>
      </c>
      <c r="E11378" t="s">
        <v>20</v>
      </c>
      <c r="F11378" t="b">
        <v>0</v>
      </c>
      <c r="G11378" t="s">
        <v>27</v>
      </c>
      <c r="H11378" s="4">
        <v>45813.001956018517</v>
      </c>
      <c r="I11378" t="b">
        <v>1</v>
      </c>
      <c r="J11378" t="b">
        <v>0</v>
      </c>
      <c r="K11378" t="s">
        <v>24</v>
      </c>
      <c r="L11378" t="s">
        <v>22</v>
      </c>
      <c r="M11378">
        <v>75000</v>
      </c>
      <c r="O11378" t="s">
        <v>14870</v>
      </c>
      <c r="P11378" t="s">
        <v>14871</v>
      </c>
    </row>
    <row r="11379" spans="1:16" x14ac:dyDescent="0.25">
      <c r="A11379" t="s">
        <v>2</v>
      </c>
      <c r="B11379" t="s">
        <v>911</v>
      </c>
      <c r="C11379" t="s">
        <v>13532</v>
      </c>
      <c r="D11379" t="s">
        <v>3972</v>
      </c>
      <c r="E11379" t="s">
        <v>20</v>
      </c>
      <c r="F11379" t="b">
        <v>0</v>
      </c>
      <c r="G11379" t="s">
        <v>41</v>
      </c>
      <c r="H11379" s="4">
        <v>45813.002314814818</v>
      </c>
      <c r="I11379" t="b">
        <v>1</v>
      </c>
      <c r="J11379" t="b">
        <v>1</v>
      </c>
      <c r="K11379" t="s">
        <v>24</v>
      </c>
      <c r="L11379" t="s">
        <v>36</v>
      </c>
      <c r="N11379">
        <v>79.625</v>
      </c>
      <c r="O11379" t="s">
        <v>4343</v>
      </c>
      <c r="P11379" t="s">
        <v>9921</v>
      </c>
    </row>
    <row r="11380" spans="1:16" x14ac:dyDescent="0.25">
      <c r="A11380" t="s">
        <v>28</v>
      </c>
      <c r="B11380" t="s">
        <v>14872</v>
      </c>
      <c r="C11380" t="s">
        <v>116</v>
      </c>
      <c r="D11380" t="s">
        <v>3972</v>
      </c>
      <c r="E11380" t="s">
        <v>105</v>
      </c>
      <c r="F11380" t="b">
        <v>0</v>
      </c>
      <c r="G11380" t="s">
        <v>41</v>
      </c>
      <c r="H11380" s="4">
        <v>45813.002557870372</v>
      </c>
      <c r="I11380" t="b">
        <v>0</v>
      </c>
      <c r="J11380" t="b">
        <v>1</v>
      </c>
      <c r="K11380" t="s">
        <v>24</v>
      </c>
      <c r="L11380" t="s">
        <v>22</v>
      </c>
      <c r="M11380">
        <v>126750</v>
      </c>
      <c r="O11380" t="s">
        <v>4343</v>
      </c>
      <c r="P11380" t="s">
        <v>14873</v>
      </c>
    </row>
    <row r="11381" spans="1:16" x14ac:dyDescent="0.25">
      <c r="A11381" t="s">
        <v>40</v>
      </c>
      <c r="B11381" t="s">
        <v>14874</v>
      </c>
      <c r="C11381" t="s">
        <v>14875</v>
      </c>
      <c r="D11381" t="s">
        <v>4013</v>
      </c>
      <c r="E11381" t="s">
        <v>20</v>
      </c>
      <c r="F11381" t="b">
        <v>0</v>
      </c>
      <c r="G11381" t="s">
        <v>106</v>
      </c>
      <c r="H11381" s="4">
        <v>45813.006145833337</v>
      </c>
      <c r="I11381" t="b">
        <v>0</v>
      </c>
      <c r="J11381" t="b">
        <v>1</v>
      </c>
      <c r="K11381" t="s">
        <v>106</v>
      </c>
      <c r="L11381" t="s">
        <v>22</v>
      </c>
      <c r="M11381">
        <v>155000</v>
      </c>
      <c r="O11381" t="s">
        <v>2165</v>
      </c>
      <c r="P11381" t="s">
        <v>511</v>
      </c>
    </row>
    <row r="11382" spans="1:16" x14ac:dyDescent="0.25">
      <c r="A11382" t="s">
        <v>2</v>
      </c>
      <c r="B11382" t="s">
        <v>14876</v>
      </c>
      <c r="C11382" t="s">
        <v>2782</v>
      </c>
      <c r="D11382" t="s">
        <v>3828</v>
      </c>
      <c r="E11382" t="s">
        <v>20</v>
      </c>
      <c r="F11382" t="b">
        <v>0</v>
      </c>
      <c r="G11382" t="s">
        <v>27</v>
      </c>
      <c r="H11382" s="4">
        <v>45813.043564814812</v>
      </c>
      <c r="I11382" t="b">
        <v>0</v>
      </c>
      <c r="J11382" t="b">
        <v>0</v>
      </c>
      <c r="K11382" t="s">
        <v>24</v>
      </c>
      <c r="L11382" t="s">
        <v>22</v>
      </c>
      <c r="M11382">
        <v>225000</v>
      </c>
      <c r="O11382" t="s">
        <v>563</v>
      </c>
      <c r="P11382" t="s">
        <v>14877</v>
      </c>
    </row>
    <row r="11383" spans="1:16" x14ac:dyDescent="0.25">
      <c r="A11383" t="s">
        <v>2</v>
      </c>
      <c r="B11383" t="s">
        <v>14841</v>
      </c>
      <c r="C11383" t="s">
        <v>143</v>
      </c>
      <c r="D11383" t="s">
        <v>3828</v>
      </c>
      <c r="E11383" t="s">
        <v>20</v>
      </c>
      <c r="F11383" t="b">
        <v>0</v>
      </c>
      <c r="G11383" t="s">
        <v>41</v>
      </c>
      <c r="H11383" s="4">
        <v>45813.044108796297</v>
      </c>
      <c r="I11383" t="b">
        <v>1</v>
      </c>
      <c r="J11383" t="b">
        <v>1</v>
      </c>
      <c r="K11383" t="s">
        <v>24</v>
      </c>
      <c r="L11383" t="s">
        <v>22</v>
      </c>
      <c r="M11383">
        <v>142000</v>
      </c>
      <c r="O11383" t="s">
        <v>3185</v>
      </c>
      <c r="P11383" t="s">
        <v>14842</v>
      </c>
    </row>
    <row r="11384" spans="1:16" x14ac:dyDescent="0.25">
      <c r="A11384" t="s">
        <v>1</v>
      </c>
      <c r="B11384" t="s">
        <v>14878</v>
      </c>
      <c r="C11384" t="s">
        <v>606</v>
      </c>
      <c r="D11384" t="s">
        <v>2208</v>
      </c>
      <c r="E11384" t="s">
        <v>34</v>
      </c>
      <c r="F11384" t="b">
        <v>0</v>
      </c>
      <c r="G11384" t="s">
        <v>27</v>
      </c>
      <c r="H11384" s="4">
        <v>45813.084513888891</v>
      </c>
      <c r="I11384" t="b">
        <v>0</v>
      </c>
      <c r="J11384" t="b">
        <v>1</v>
      </c>
      <c r="K11384" t="s">
        <v>24</v>
      </c>
      <c r="L11384" t="s">
        <v>22</v>
      </c>
      <c r="M11384">
        <v>181000</v>
      </c>
      <c r="O11384" t="s">
        <v>14879</v>
      </c>
      <c r="P11384" t="s">
        <v>14880</v>
      </c>
    </row>
    <row r="11385" spans="1:16" x14ac:dyDescent="0.25">
      <c r="A11385" t="s">
        <v>139</v>
      </c>
      <c r="B11385" t="s">
        <v>14881</v>
      </c>
      <c r="C11385" t="s">
        <v>39</v>
      </c>
      <c r="D11385" t="s">
        <v>3972</v>
      </c>
      <c r="E11385" t="s">
        <v>51</v>
      </c>
      <c r="F11385" t="b">
        <v>1</v>
      </c>
      <c r="G11385" t="s">
        <v>23</v>
      </c>
      <c r="H11385" s="4">
        <v>45813.159895833327</v>
      </c>
      <c r="I11385" t="b">
        <v>1</v>
      </c>
      <c r="J11385" t="b">
        <v>1</v>
      </c>
      <c r="K11385" t="s">
        <v>24</v>
      </c>
      <c r="L11385" t="s">
        <v>36</v>
      </c>
      <c r="N11385">
        <v>25</v>
      </c>
      <c r="O11385" t="s">
        <v>3933</v>
      </c>
    </row>
    <row r="11386" spans="1:16" x14ac:dyDescent="0.25">
      <c r="A11386" t="s">
        <v>25</v>
      </c>
      <c r="B11386" t="s">
        <v>1555</v>
      </c>
      <c r="C11386" t="s">
        <v>316</v>
      </c>
      <c r="D11386" t="s">
        <v>3828</v>
      </c>
      <c r="E11386" t="s">
        <v>51</v>
      </c>
      <c r="F11386" t="b">
        <v>0</v>
      </c>
      <c r="G11386" t="s">
        <v>35</v>
      </c>
      <c r="H11386" s="4">
        <v>45813.250868055547</v>
      </c>
      <c r="I11386" t="b">
        <v>0</v>
      </c>
      <c r="J11386" t="b">
        <v>0</v>
      </c>
      <c r="K11386" t="s">
        <v>24</v>
      </c>
      <c r="L11386" t="s">
        <v>36</v>
      </c>
      <c r="N11386">
        <v>41</v>
      </c>
      <c r="O11386" t="s">
        <v>14882</v>
      </c>
      <c r="P11386" t="s">
        <v>14883</v>
      </c>
    </row>
    <row r="11387" spans="1:16" x14ac:dyDescent="0.25">
      <c r="A11387" t="s">
        <v>0</v>
      </c>
      <c r="B11387" t="s">
        <v>0</v>
      </c>
      <c r="C11387" t="s">
        <v>1990</v>
      </c>
      <c r="D11387" t="s">
        <v>3383</v>
      </c>
      <c r="E11387" t="s">
        <v>20</v>
      </c>
      <c r="F11387" t="b">
        <v>0</v>
      </c>
      <c r="G11387" t="s">
        <v>30</v>
      </c>
      <c r="H11387" s="4">
        <v>45813.251006944447</v>
      </c>
      <c r="I11387" t="b">
        <v>0</v>
      </c>
      <c r="J11387" t="b">
        <v>1</v>
      </c>
      <c r="K11387" t="s">
        <v>24</v>
      </c>
      <c r="L11387" t="s">
        <v>36</v>
      </c>
      <c r="N11387">
        <v>25.239999771118161</v>
      </c>
      <c r="O11387" t="s">
        <v>14884</v>
      </c>
      <c r="P11387" t="s">
        <v>320</v>
      </c>
    </row>
    <row r="11388" spans="1:16" x14ac:dyDescent="0.25">
      <c r="A11388" t="s">
        <v>0</v>
      </c>
      <c r="B11388" t="s">
        <v>1290</v>
      </c>
      <c r="C11388" t="s">
        <v>11288</v>
      </c>
      <c r="D11388" t="s">
        <v>13762</v>
      </c>
      <c r="E11388" t="s">
        <v>20</v>
      </c>
      <c r="F11388" t="b">
        <v>0</v>
      </c>
      <c r="G11388" t="s">
        <v>30</v>
      </c>
      <c r="H11388" s="4">
        <v>45813.251006944447</v>
      </c>
      <c r="I11388" t="b">
        <v>0</v>
      </c>
      <c r="J11388" t="b">
        <v>1</v>
      </c>
      <c r="K11388" t="s">
        <v>24</v>
      </c>
      <c r="L11388" t="s">
        <v>22</v>
      </c>
      <c r="M11388">
        <v>162000</v>
      </c>
      <c r="O11388" t="s">
        <v>3373</v>
      </c>
      <c r="P11388" t="s">
        <v>14885</v>
      </c>
    </row>
    <row r="11389" spans="1:16" x14ac:dyDescent="0.25">
      <c r="A11389" t="s">
        <v>0</v>
      </c>
      <c r="B11389" t="s">
        <v>14886</v>
      </c>
      <c r="C11389" t="s">
        <v>94</v>
      </c>
      <c r="D11389" t="s">
        <v>3972</v>
      </c>
      <c r="E11389" t="s">
        <v>20</v>
      </c>
      <c r="F11389" t="b">
        <v>0</v>
      </c>
      <c r="G11389" t="s">
        <v>30</v>
      </c>
      <c r="H11389" s="4">
        <v>45813.251064814824</v>
      </c>
      <c r="I11389" t="b">
        <v>0</v>
      </c>
      <c r="J11389" t="b">
        <v>1</v>
      </c>
      <c r="K11389" t="s">
        <v>24</v>
      </c>
      <c r="L11389" t="s">
        <v>22</v>
      </c>
      <c r="M11389">
        <v>56500</v>
      </c>
      <c r="O11389" t="s">
        <v>14887</v>
      </c>
    </row>
    <row r="11390" spans="1:16" x14ac:dyDescent="0.25">
      <c r="A11390" t="s">
        <v>1</v>
      </c>
      <c r="B11390" t="s">
        <v>7596</v>
      </c>
      <c r="C11390" t="s">
        <v>49</v>
      </c>
      <c r="D11390" t="s">
        <v>3972</v>
      </c>
      <c r="E11390" t="s">
        <v>20</v>
      </c>
      <c r="F11390" t="b">
        <v>0</v>
      </c>
      <c r="G11390" t="s">
        <v>41</v>
      </c>
      <c r="H11390" s="4">
        <v>45813.251585648148</v>
      </c>
      <c r="I11390" t="b">
        <v>0</v>
      </c>
      <c r="J11390" t="b">
        <v>1</v>
      </c>
      <c r="K11390" t="s">
        <v>24</v>
      </c>
      <c r="L11390" t="s">
        <v>22</v>
      </c>
      <c r="M11390">
        <v>171500</v>
      </c>
      <c r="O11390" t="s">
        <v>1883</v>
      </c>
      <c r="P11390" t="s">
        <v>1884</v>
      </c>
    </row>
    <row r="11391" spans="1:16" x14ac:dyDescent="0.25">
      <c r="A11391" t="s">
        <v>2</v>
      </c>
      <c r="B11391" t="s">
        <v>9653</v>
      </c>
      <c r="C11391" t="s">
        <v>1358</v>
      </c>
      <c r="D11391" t="s">
        <v>3828</v>
      </c>
      <c r="E11391" t="s">
        <v>20</v>
      </c>
      <c r="F11391" t="b">
        <v>0</v>
      </c>
      <c r="G11391" t="s">
        <v>41</v>
      </c>
      <c r="H11391" s="4">
        <v>45813.252187500002</v>
      </c>
      <c r="I11391" t="b">
        <v>0</v>
      </c>
      <c r="J11391" t="b">
        <v>1</v>
      </c>
      <c r="K11391" t="s">
        <v>24</v>
      </c>
      <c r="L11391" t="s">
        <v>22</v>
      </c>
      <c r="M11391">
        <v>109500</v>
      </c>
      <c r="O11391" t="s">
        <v>5005</v>
      </c>
    </row>
    <row r="11392" spans="1:16" x14ac:dyDescent="0.25">
      <c r="A11392" t="s">
        <v>2</v>
      </c>
      <c r="B11392" t="s">
        <v>307</v>
      </c>
      <c r="C11392" t="s">
        <v>8986</v>
      </c>
      <c r="D11392" t="s">
        <v>3972</v>
      </c>
      <c r="E11392" t="s">
        <v>20</v>
      </c>
      <c r="F11392" t="b">
        <v>0</v>
      </c>
      <c r="G11392" t="s">
        <v>41</v>
      </c>
      <c r="H11392" s="4">
        <v>45813.252847222233</v>
      </c>
      <c r="I11392" t="b">
        <v>0</v>
      </c>
      <c r="J11392" t="b">
        <v>1</v>
      </c>
      <c r="K11392" t="s">
        <v>24</v>
      </c>
      <c r="L11392" t="s">
        <v>22</v>
      </c>
      <c r="M11392">
        <v>130000</v>
      </c>
      <c r="O11392" t="s">
        <v>4343</v>
      </c>
      <c r="P11392" t="s">
        <v>14888</v>
      </c>
    </row>
    <row r="11393" spans="1:16" x14ac:dyDescent="0.25">
      <c r="A11393" t="s">
        <v>1</v>
      </c>
      <c r="B11393" t="s">
        <v>2979</v>
      </c>
      <c r="C11393" t="s">
        <v>6620</v>
      </c>
      <c r="D11393" t="s">
        <v>4013</v>
      </c>
      <c r="E11393" t="s">
        <v>20</v>
      </c>
      <c r="F11393" t="b">
        <v>0</v>
      </c>
      <c r="G11393" t="s">
        <v>106</v>
      </c>
      <c r="H11393" s="4">
        <v>45813.257939814823</v>
      </c>
      <c r="I11393" t="b">
        <v>0</v>
      </c>
      <c r="J11393" t="b">
        <v>0</v>
      </c>
      <c r="K11393" t="s">
        <v>106</v>
      </c>
      <c r="L11393" t="s">
        <v>22</v>
      </c>
      <c r="M11393">
        <v>232200</v>
      </c>
      <c r="O11393" t="s">
        <v>1548</v>
      </c>
      <c r="P11393" t="s">
        <v>12648</v>
      </c>
    </row>
    <row r="11394" spans="1:16" x14ac:dyDescent="0.25">
      <c r="A11394" t="s">
        <v>2</v>
      </c>
      <c r="B11394" t="s">
        <v>14889</v>
      </c>
      <c r="C11394" t="s">
        <v>2245</v>
      </c>
      <c r="D11394" t="s">
        <v>3600</v>
      </c>
      <c r="E11394" t="s">
        <v>20</v>
      </c>
      <c r="F11394" t="b">
        <v>0</v>
      </c>
      <c r="G11394" t="s">
        <v>106</v>
      </c>
      <c r="H11394" s="4">
        <v>45813.258090277777</v>
      </c>
      <c r="I11394" t="b">
        <v>1</v>
      </c>
      <c r="J11394" t="b">
        <v>0</v>
      </c>
      <c r="K11394" t="s">
        <v>106</v>
      </c>
      <c r="L11394" t="s">
        <v>22</v>
      </c>
      <c r="M11394">
        <v>90000</v>
      </c>
      <c r="O11394" t="s">
        <v>14890</v>
      </c>
      <c r="P11394" t="s">
        <v>1960</v>
      </c>
    </row>
    <row r="11395" spans="1:16" x14ac:dyDescent="0.25">
      <c r="A11395" t="s">
        <v>0</v>
      </c>
      <c r="B11395" t="s">
        <v>14891</v>
      </c>
      <c r="C11395" t="s">
        <v>213</v>
      </c>
      <c r="D11395" t="s">
        <v>3828</v>
      </c>
      <c r="E11395" t="s">
        <v>51</v>
      </c>
      <c r="F11395" t="b">
        <v>0</v>
      </c>
      <c r="G11395" t="s">
        <v>41</v>
      </c>
      <c r="H11395" s="4">
        <v>45813.292094907411</v>
      </c>
      <c r="I11395" t="b">
        <v>0</v>
      </c>
      <c r="J11395" t="b">
        <v>0</v>
      </c>
      <c r="K11395" t="s">
        <v>24</v>
      </c>
      <c r="L11395" t="s">
        <v>36</v>
      </c>
      <c r="N11395">
        <v>58</v>
      </c>
      <c r="O11395" t="s">
        <v>1336</v>
      </c>
    </row>
    <row r="11396" spans="1:16" x14ac:dyDescent="0.25">
      <c r="A11396" t="s">
        <v>1</v>
      </c>
      <c r="B11396" t="s">
        <v>14657</v>
      </c>
      <c r="C11396" t="s">
        <v>140</v>
      </c>
      <c r="D11396" t="s">
        <v>3969</v>
      </c>
      <c r="E11396" t="s">
        <v>20</v>
      </c>
      <c r="F11396" t="b">
        <v>0</v>
      </c>
      <c r="G11396" t="s">
        <v>35</v>
      </c>
      <c r="H11396" s="4">
        <v>45813.292557870373</v>
      </c>
      <c r="I11396" t="b">
        <v>0</v>
      </c>
      <c r="J11396" t="b">
        <v>1</v>
      </c>
      <c r="K11396" t="s">
        <v>24</v>
      </c>
      <c r="L11396" t="s">
        <v>22</v>
      </c>
      <c r="M11396">
        <v>127952</v>
      </c>
      <c r="O11396" t="s">
        <v>602</v>
      </c>
      <c r="P11396" t="s">
        <v>14659</v>
      </c>
    </row>
    <row r="11397" spans="1:16" x14ac:dyDescent="0.25">
      <c r="A11397" t="s">
        <v>89</v>
      </c>
      <c r="B11397" t="s">
        <v>14892</v>
      </c>
      <c r="C11397" t="s">
        <v>39</v>
      </c>
      <c r="D11397" t="s">
        <v>7433</v>
      </c>
      <c r="E11397" t="s">
        <v>20</v>
      </c>
      <c r="F11397" t="b">
        <v>1</v>
      </c>
      <c r="G11397" t="s">
        <v>10137</v>
      </c>
      <c r="H11397" s="4">
        <v>45813.292638888888</v>
      </c>
      <c r="I11397" t="b">
        <v>0</v>
      </c>
      <c r="J11397" t="b">
        <v>1</v>
      </c>
      <c r="L11397" t="s">
        <v>22</v>
      </c>
      <c r="M11397">
        <v>182500</v>
      </c>
      <c r="O11397" t="s">
        <v>14893</v>
      </c>
      <c r="P11397" t="s">
        <v>274</v>
      </c>
    </row>
    <row r="11398" spans="1:16" x14ac:dyDescent="0.25">
      <c r="A11398" t="s">
        <v>191</v>
      </c>
      <c r="B11398" t="s">
        <v>14894</v>
      </c>
      <c r="C11398" t="s">
        <v>1460</v>
      </c>
      <c r="D11398" t="s">
        <v>3969</v>
      </c>
      <c r="E11398" t="s">
        <v>20</v>
      </c>
      <c r="F11398" t="b">
        <v>0</v>
      </c>
      <c r="G11398" t="s">
        <v>41</v>
      </c>
      <c r="H11398" s="4">
        <v>45813.293344907397</v>
      </c>
      <c r="I11398" t="b">
        <v>0</v>
      </c>
      <c r="J11398" t="b">
        <v>0</v>
      </c>
      <c r="K11398" t="s">
        <v>24</v>
      </c>
      <c r="L11398" t="s">
        <v>22</v>
      </c>
      <c r="M11398">
        <v>89429.5</v>
      </c>
      <c r="O11398" t="s">
        <v>3816</v>
      </c>
      <c r="P11398" t="s">
        <v>942</v>
      </c>
    </row>
    <row r="11399" spans="1:16" x14ac:dyDescent="0.25">
      <c r="A11399" t="s">
        <v>89</v>
      </c>
      <c r="B11399" t="s">
        <v>14895</v>
      </c>
      <c r="C11399" t="s">
        <v>49</v>
      </c>
      <c r="D11399" t="s">
        <v>3969</v>
      </c>
      <c r="E11399" t="s">
        <v>20</v>
      </c>
      <c r="F11399" t="b">
        <v>0</v>
      </c>
      <c r="G11399" t="s">
        <v>41</v>
      </c>
      <c r="H11399" s="4">
        <v>45813.293368055558</v>
      </c>
      <c r="I11399" t="b">
        <v>0</v>
      </c>
      <c r="J11399" t="b">
        <v>1</v>
      </c>
      <c r="K11399" t="s">
        <v>24</v>
      </c>
      <c r="L11399" t="s">
        <v>22</v>
      </c>
      <c r="M11399">
        <v>181500</v>
      </c>
      <c r="O11399" t="s">
        <v>11027</v>
      </c>
      <c r="P11399" t="s">
        <v>14896</v>
      </c>
    </row>
    <row r="11400" spans="1:16" x14ac:dyDescent="0.25">
      <c r="A11400" t="s">
        <v>89</v>
      </c>
      <c r="B11400" t="s">
        <v>14897</v>
      </c>
      <c r="C11400" t="s">
        <v>120</v>
      </c>
      <c r="D11400" t="s">
        <v>3969</v>
      </c>
      <c r="E11400" t="s">
        <v>20</v>
      </c>
      <c r="F11400" t="b">
        <v>0</v>
      </c>
      <c r="G11400" t="s">
        <v>35</v>
      </c>
      <c r="H11400" s="4">
        <v>45813.293483796297</v>
      </c>
      <c r="I11400" t="b">
        <v>1</v>
      </c>
      <c r="J11400" t="b">
        <v>0</v>
      </c>
      <c r="K11400" t="s">
        <v>24</v>
      </c>
      <c r="L11400" t="s">
        <v>22</v>
      </c>
      <c r="M11400">
        <v>135000</v>
      </c>
      <c r="O11400" t="s">
        <v>14609</v>
      </c>
      <c r="P11400" t="s">
        <v>14898</v>
      </c>
    </row>
    <row r="11401" spans="1:16" x14ac:dyDescent="0.25">
      <c r="A11401" t="s">
        <v>2</v>
      </c>
      <c r="B11401" t="s">
        <v>267</v>
      </c>
      <c r="C11401" t="s">
        <v>1270</v>
      </c>
      <c r="D11401" t="s">
        <v>3972</v>
      </c>
      <c r="E11401" t="s">
        <v>20</v>
      </c>
      <c r="F11401" t="b">
        <v>0</v>
      </c>
      <c r="G11401" t="s">
        <v>27</v>
      </c>
      <c r="H11401" s="4">
        <v>45813.294050925928</v>
      </c>
      <c r="I11401" t="b">
        <v>0</v>
      </c>
      <c r="J11401" t="b">
        <v>1</v>
      </c>
      <c r="K11401" t="s">
        <v>24</v>
      </c>
      <c r="L11401" t="s">
        <v>22</v>
      </c>
      <c r="M11401">
        <v>148750</v>
      </c>
      <c r="O11401" t="s">
        <v>1773</v>
      </c>
      <c r="P11401" t="s">
        <v>14899</v>
      </c>
    </row>
    <row r="11402" spans="1:16" x14ac:dyDescent="0.25">
      <c r="A11402" t="s">
        <v>2</v>
      </c>
      <c r="B11402" t="s">
        <v>14900</v>
      </c>
      <c r="C11402" t="s">
        <v>1044</v>
      </c>
      <c r="D11402" t="s">
        <v>3972</v>
      </c>
      <c r="E11402" t="s">
        <v>20</v>
      </c>
      <c r="F11402" t="b">
        <v>0</v>
      </c>
      <c r="G11402" t="s">
        <v>27</v>
      </c>
      <c r="H11402" s="4">
        <v>45813.294108796297</v>
      </c>
      <c r="I11402" t="b">
        <v>0</v>
      </c>
      <c r="J11402" t="b">
        <v>1</v>
      </c>
      <c r="K11402" t="s">
        <v>24</v>
      </c>
      <c r="L11402" t="s">
        <v>22</v>
      </c>
      <c r="M11402">
        <v>105000</v>
      </c>
      <c r="O11402" t="s">
        <v>3344</v>
      </c>
      <c r="P11402" t="s">
        <v>14901</v>
      </c>
    </row>
    <row r="11403" spans="1:16" x14ac:dyDescent="0.25">
      <c r="A11403" t="s">
        <v>25</v>
      </c>
      <c r="B11403" t="s">
        <v>1504</v>
      </c>
      <c r="C11403" t="s">
        <v>3815</v>
      </c>
      <c r="D11403" t="s">
        <v>4089</v>
      </c>
      <c r="E11403" t="s">
        <v>20</v>
      </c>
      <c r="F11403" t="b">
        <v>0</v>
      </c>
      <c r="G11403" t="s">
        <v>41</v>
      </c>
      <c r="H11403" s="4">
        <v>45813.334074074082</v>
      </c>
      <c r="I11403" t="b">
        <v>1</v>
      </c>
      <c r="J11403" t="b">
        <v>0</v>
      </c>
      <c r="K11403" t="s">
        <v>24</v>
      </c>
      <c r="L11403" t="s">
        <v>36</v>
      </c>
      <c r="N11403">
        <v>51.5</v>
      </c>
      <c r="O11403" t="s">
        <v>13865</v>
      </c>
      <c r="P11403" t="s">
        <v>14902</v>
      </c>
    </row>
    <row r="11404" spans="1:16" x14ac:dyDescent="0.25">
      <c r="A11404" t="s">
        <v>139</v>
      </c>
      <c r="B11404" t="s">
        <v>14903</v>
      </c>
      <c r="C11404" t="s">
        <v>2517</v>
      </c>
      <c r="D11404" t="s">
        <v>3969</v>
      </c>
      <c r="E11404" t="s">
        <v>20</v>
      </c>
      <c r="F11404" t="b">
        <v>0</v>
      </c>
      <c r="G11404" t="s">
        <v>30</v>
      </c>
      <c r="H11404" s="4">
        <v>45813.334374999999</v>
      </c>
      <c r="I11404" t="b">
        <v>0</v>
      </c>
      <c r="J11404" t="b">
        <v>1</v>
      </c>
      <c r="K11404" t="s">
        <v>24</v>
      </c>
      <c r="L11404" t="s">
        <v>22</v>
      </c>
      <c r="M11404">
        <v>177500</v>
      </c>
      <c r="O11404" t="s">
        <v>4134</v>
      </c>
      <c r="P11404" t="s">
        <v>14904</v>
      </c>
    </row>
    <row r="11405" spans="1:16" x14ac:dyDescent="0.25">
      <c r="A11405" t="s">
        <v>139</v>
      </c>
      <c r="B11405" t="s">
        <v>14905</v>
      </c>
      <c r="C11405" t="s">
        <v>160</v>
      </c>
      <c r="D11405" t="s">
        <v>3969</v>
      </c>
      <c r="E11405" t="s">
        <v>20</v>
      </c>
      <c r="F11405" t="b">
        <v>0</v>
      </c>
      <c r="G11405" t="s">
        <v>52</v>
      </c>
      <c r="H11405" s="4">
        <v>45813.334490740737</v>
      </c>
      <c r="I11405" t="b">
        <v>0</v>
      </c>
      <c r="J11405" t="b">
        <v>0</v>
      </c>
      <c r="K11405" t="s">
        <v>24</v>
      </c>
      <c r="L11405" t="s">
        <v>22</v>
      </c>
      <c r="M11405">
        <v>85000</v>
      </c>
      <c r="O11405" t="s">
        <v>12442</v>
      </c>
      <c r="P11405" t="s">
        <v>14906</v>
      </c>
    </row>
    <row r="11406" spans="1:16" x14ac:dyDescent="0.25">
      <c r="A11406" t="s">
        <v>89</v>
      </c>
      <c r="B11406" t="s">
        <v>14907</v>
      </c>
      <c r="C11406" t="s">
        <v>181</v>
      </c>
      <c r="D11406" t="s">
        <v>3969</v>
      </c>
      <c r="E11406" t="s">
        <v>20</v>
      </c>
      <c r="F11406" t="b">
        <v>0</v>
      </c>
      <c r="G11406" t="s">
        <v>41</v>
      </c>
      <c r="H11406" s="4">
        <v>45813.335034722222</v>
      </c>
      <c r="I11406" t="b">
        <v>1</v>
      </c>
      <c r="J11406" t="b">
        <v>0</v>
      </c>
      <c r="K11406" t="s">
        <v>24</v>
      </c>
      <c r="L11406" t="s">
        <v>22</v>
      </c>
      <c r="M11406">
        <v>140000</v>
      </c>
      <c r="O11406" t="s">
        <v>14908</v>
      </c>
      <c r="P11406" t="s">
        <v>14909</v>
      </c>
    </row>
    <row r="11407" spans="1:16" x14ac:dyDescent="0.25">
      <c r="A11407" t="s">
        <v>0</v>
      </c>
      <c r="B11407" t="s">
        <v>10742</v>
      </c>
      <c r="C11407" t="s">
        <v>1268</v>
      </c>
      <c r="D11407" t="s">
        <v>13858</v>
      </c>
      <c r="E11407" t="s">
        <v>20</v>
      </c>
      <c r="F11407" t="b">
        <v>0</v>
      </c>
      <c r="G11407" t="s">
        <v>1268</v>
      </c>
      <c r="H11407" s="4">
        <v>45813.359768518523</v>
      </c>
      <c r="I11407" t="b">
        <v>1</v>
      </c>
      <c r="J11407" t="b">
        <v>0</v>
      </c>
      <c r="K11407" t="s">
        <v>1268</v>
      </c>
      <c r="L11407" t="s">
        <v>22</v>
      </c>
      <c r="M11407">
        <v>60000</v>
      </c>
      <c r="O11407" t="s">
        <v>13859</v>
      </c>
      <c r="P11407" t="s">
        <v>13860</v>
      </c>
    </row>
    <row r="11408" spans="1:16" x14ac:dyDescent="0.25">
      <c r="A11408" t="s">
        <v>1</v>
      </c>
      <c r="B11408" t="s">
        <v>14910</v>
      </c>
      <c r="C11408" t="s">
        <v>2505</v>
      </c>
      <c r="D11408" t="s">
        <v>3969</v>
      </c>
      <c r="E11408" t="s">
        <v>20</v>
      </c>
      <c r="F11408" t="b">
        <v>0</v>
      </c>
      <c r="G11408" t="s">
        <v>23</v>
      </c>
      <c r="H11408" s="4">
        <v>45813.368263888893</v>
      </c>
      <c r="I11408" t="b">
        <v>0</v>
      </c>
      <c r="J11408" t="b">
        <v>0</v>
      </c>
      <c r="K11408" t="s">
        <v>24</v>
      </c>
      <c r="L11408" t="s">
        <v>22</v>
      </c>
      <c r="M11408">
        <v>115000</v>
      </c>
      <c r="O11408" t="s">
        <v>2615</v>
      </c>
      <c r="P11408" t="s">
        <v>14911</v>
      </c>
    </row>
    <row r="11409" spans="1:16" x14ac:dyDescent="0.25">
      <c r="A11409" t="s">
        <v>139</v>
      </c>
      <c r="B11409" t="s">
        <v>1634</v>
      </c>
      <c r="C11409" t="s">
        <v>332</v>
      </c>
      <c r="D11409" t="s">
        <v>3828</v>
      </c>
      <c r="E11409" t="s">
        <v>105</v>
      </c>
      <c r="F11409" t="b">
        <v>0</v>
      </c>
      <c r="G11409" t="s">
        <v>41</v>
      </c>
      <c r="H11409" s="4">
        <v>45813.375740740739</v>
      </c>
      <c r="I11409" t="b">
        <v>0</v>
      </c>
      <c r="J11409" t="b">
        <v>0</v>
      </c>
      <c r="K11409" t="s">
        <v>24</v>
      </c>
      <c r="L11409" t="s">
        <v>36</v>
      </c>
      <c r="N11409">
        <v>33.5</v>
      </c>
      <c r="O11409" t="s">
        <v>14912</v>
      </c>
      <c r="P11409" t="s">
        <v>1075</v>
      </c>
    </row>
    <row r="11410" spans="1:16" x14ac:dyDescent="0.25">
      <c r="A11410" t="s">
        <v>19</v>
      </c>
      <c r="B11410" t="s">
        <v>1672</v>
      </c>
      <c r="C11410" t="s">
        <v>151</v>
      </c>
      <c r="D11410" t="s">
        <v>3972</v>
      </c>
      <c r="E11410" t="s">
        <v>20</v>
      </c>
      <c r="F11410" t="b">
        <v>0</v>
      </c>
      <c r="G11410" t="s">
        <v>30</v>
      </c>
      <c r="H11410" s="4">
        <v>45813.376030092593</v>
      </c>
      <c r="I11410" t="b">
        <v>0</v>
      </c>
      <c r="J11410" t="b">
        <v>1</v>
      </c>
      <c r="K11410" t="s">
        <v>24</v>
      </c>
      <c r="L11410" t="s">
        <v>22</v>
      </c>
      <c r="M11410">
        <v>210500</v>
      </c>
      <c r="O11410" t="s">
        <v>835</v>
      </c>
      <c r="P11410" t="s">
        <v>1673</v>
      </c>
    </row>
    <row r="11411" spans="1:16" x14ac:dyDescent="0.25">
      <c r="A11411" t="s">
        <v>28</v>
      </c>
      <c r="B11411" t="s">
        <v>14913</v>
      </c>
      <c r="C11411" t="s">
        <v>24</v>
      </c>
      <c r="D11411" t="s">
        <v>4034</v>
      </c>
      <c r="E11411" t="s">
        <v>20</v>
      </c>
      <c r="F11411" t="b">
        <v>0</v>
      </c>
      <c r="G11411" t="s">
        <v>27</v>
      </c>
      <c r="H11411" s="4">
        <v>45813.377175925933</v>
      </c>
      <c r="I11411" t="b">
        <v>0</v>
      </c>
      <c r="J11411" t="b">
        <v>0</v>
      </c>
      <c r="K11411" t="s">
        <v>24</v>
      </c>
      <c r="L11411" t="s">
        <v>22</v>
      </c>
      <c r="M11411">
        <v>211200</v>
      </c>
      <c r="O11411" t="s">
        <v>14914</v>
      </c>
      <c r="P11411" t="s">
        <v>14915</v>
      </c>
    </row>
    <row r="11412" spans="1:16" x14ac:dyDescent="0.25">
      <c r="A11412" t="s">
        <v>2</v>
      </c>
      <c r="B11412" t="s">
        <v>9277</v>
      </c>
      <c r="C11412" t="s">
        <v>614</v>
      </c>
      <c r="D11412" t="s">
        <v>3956</v>
      </c>
      <c r="E11412" t="s">
        <v>20</v>
      </c>
      <c r="F11412" t="b">
        <v>0</v>
      </c>
      <c r="G11412" t="s">
        <v>27</v>
      </c>
      <c r="H11412" s="4">
        <v>45813.377326388887</v>
      </c>
      <c r="I11412" t="b">
        <v>0</v>
      </c>
      <c r="J11412" t="b">
        <v>0</v>
      </c>
      <c r="K11412" t="s">
        <v>24</v>
      </c>
      <c r="L11412" t="s">
        <v>36</v>
      </c>
      <c r="N11412">
        <v>45.879997253417969</v>
      </c>
      <c r="O11412" t="s">
        <v>2805</v>
      </c>
      <c r="P11412" t="s">
        <v>9278</v>
      </c>
    </row>
    <row r="11413" spans="1:16" x14ac:dyDescent="0.25">
      <c r="A11413" t="s">
        <v>25</v>
      </c>
      <c r="B11413" t="s">
        <v>9476</v>
      </c>
      <c r="C11413" t="s">
        <v>39</v>
      </c>
      <c r="D11413" t="s">
        <v>3828</v>
      </c>
      <c r="E11413" t="s">
        <v>20</v>
      </c>
      <c r="F11413" t="b">
        <v>1</v>
      </c>
      <c r="G11413" t="s">
        <v>30</v>
      </c>
      <c r="H11413" s="4">
        <v>45813.417696759258</v>
      </c>
      <c r="I11413" t="b">
        <v>0</v>
      </c>
      <c r="J11413" t="b">
        <v>0</v>
      </c>
      <c r="K11413" t="s">
        <v>24</v>
      </c>
      <c r="L11413" t="s">
        <v>36</v>
      </c>
      <c r="N11413">
        <v>24.97500038146973</v>
      </c>
      <c r="O11413" t="s">
        <v>9477</v>
      </c>
      <c r="P11413" t="s">
        <v>393</v>
      </c>
    </row>
    <row r="11414" spans="1:16" x14ac:dyDescent="0.25">
      <c r="A11414" t="s">
        <v>0</v>
      </c>
      <c r="B11414" t="s">
        <v>14916</v>
      </c>
      <c r="C11414" t="s">
        <v>372</v>
      </c>
      <c r="D11414" t="s">
        <v>3956</v>
      </c>
      <c r="E11414" t="s">
        <v>34</v>
      </c>
      <c r="F11414" t="b">
        <v>0</v>
      </c>
      <c r="G11414" t="s">
        <v>27</v>
      </c>
      <c r="H11414" s="4">
        <v>45813.458483796298</v>
      </c>
      <c r="I11414" t="b">
        <v>0</v>
      </c>
      <c r="J11414" t="b">
        <v>0</v>
      </c>
      <c r="K11414" t="s">
        <v>24</v>
      </c>
      <c r="L11414" t="s">
        <v>36</v>
      </c>
      <c r="N11414">
        <v>27.979999542236332</v>
      </c>
      <c r="O11414" t="s">
        <v>3668</v>
      </c>
      <c r="P11414" t="s">
        <v>14917</v>
      </c>
    </row>
    <row r="11415" spans="1:16" x14ac:dyDescent="0.25">
      <c r="A11415" t="s">
        <v>0</v>
      </c>
      <c r="B11415" t="s">
        <v>14918</v>
      </c>
      <c r="C11415" t="s">
        <v>2974</v>
      </c>
      <c r="D11415" t="s">
        <v>3956</v>
      </c>
      <c r="E11415" t="s">
        <v>34</v>
      </c>
      <c r="F11415" t="b">
        <v>0</v>
      </c>
      <c r="G11415" t="s">
        <v>27</v>
      </c>
      <c r="H11415" s="4">
        <v>45813.458657407413</v>
      </c>
      <c r="I11415" t="b">
        <v>0</v>
      </c>
      <c r="J11415" t="b">
        <v>0</v>
      </c>
      <c r="K11415" t="s">
        <v>24</v>
      </c>
      <c r="L11415" t="s">
        <v>36</v>
      </c>
      <c r="N11415">
        <v>30.264999389648441</v>
      </c>
      <c r="O11415" t="s">
        <v>13878</v>
      </c>
      <c r="P11415" t="s">
        <v>3812</v>
      </c>
    </row>
    <row r="11416" spans="1:16" x14ac:dyDescent="0.25">
      <c r="A11416" t="s">
        <v>1</v>
      </c>
      <c r="B11416" t="s">
        <v>14919</v>
      </c>
      <c r="C11416" t="s">
        <v>49</v>
      </c>
      <c r="D11416" t="s">
        <v>3956</v>
      </c>
      <c r="E11416" t="s">
        <v>34</v>
      </c>
      <c r="F11416" t="b">
        <v>0</v>
      </c>
      <c r="G11416" t="s">
        <v>41</v>
      </c>
      <c r="H11416" s="4">
        <v>45813.459988425922</v>
      </c>
      <c r="I11416" t="b">
        <v>0</v>
      </c>
      <c r="J11416" t="b">
        <v>0</v>
      </c>
      <c r="K11416" t="s">
        <v>24</v>
      </c>
      <c r="L11416" t="s">
        <v>36</v>
      </c>
      <c r="N11416">
        <v>43.979999542236328</v>
      </c>
      <c r="O11416" t="s">
        <v>10316</v>
      </c>
      <c r="P11416" t="s">
        <v>14920</v>
      </c>
    </row>
    <row r="11417" spans="1:16" x14ac:dyDescent="0.25">
      <c r="A11417" t="s">
        <v>40</v>
      </c>
      <c r="B11417" t="s">
        <v>40</v>
      </c>
      <c r="C11417" t="s">
        <v>693</v>
      </c>
      <c r="D11417" t="s">
        <v>3972</v>
      </c>
      <c r="E11417" t="s">
        <v>20</v>
      </c>
      <c r="F11417" t="b">
        <v>0</v>
      </c>
      <c r="G11417" t="s">
        <v>27</v>
      </c>
      <c r="H11417" s="4">
        <v>45813.460601851853</v>
      </c>
      <c r="I11417" t="b">
        <v>0</v>
      </c>
      <c r="J11417" t="b">
        <v>1</v>
      </c>
      <c r="K11417" t="s">
        <v>24</v>
      </c>
      <c r="L11417" t="s">
        <v>22</v>
      </c>
      <c r="M11417">
        <v>189000</v>
      </c>
      <c r="O11417" t="s">
        <v>1362</v>
      </c>
      <c r="P11417" t="s">
        <v>14921</v>
      </c>
    </row>
    <row r="11418" spans="1:16" x14ac:dyDescent="0.25">
      <c r="A11418" t="s">
        <v>2</v>
      </c>
      <c r="B11418" t="s">
        <v>14922</v>
      </c>
      <c r="C11418" t="s">
        <v>966</v>
      </c>
      <c r="D11418" t="s">
        <v>3972</v>
      </c>
      <c r="E11418" t="s">
        <v>20</v>
      </c>
      <c r="F11418" t="b">
        <v>0</v>
      </c>
      <c r="G11418" t="s">
        <v>27</v>
      </c>
      <c r="H11418" s="4">
        <v>45813.460659722223</v>
      </c>
      <c r="I11418" t="b">
        <v>0</v>
      </c>
      <c r="J11418" t="b">
        <v>1</v>
      </c>
      <c r="K11418" t="s">
        <v>24</v>
      </c>
      <c r="L11418" t="s">
        <v>22</v>
      </c>
      <c r="M11418">
        <v>118150</v>
      </c>
      <c r="O11418" t="s">
        <v>2730</v>
      </c>
      <c r="P11418" t="s">
        <v>14923</v>
      </c>
    </row>
    <row r="11419" spans="1:16" x14ac:dyDescent="0.25">
      <c r="A11419" t="s">
        <v>40</v>
      </c>
      <c r="B11419" t="s">
        <v>2410</v>
      </c>
      <c r="C11419" t="s">
        <v>42</v>
      </c>
      <c r="D11419" t="s">
        <v>3972</v>
      </c>
      <c r="E11419" t="s">
        <v>20</v>
      </c>
      <c r="F11419" t="b">
        <v>0</v>
      </c>
      <c r="G11419" t="s">
        <v>27</v>
      </c>
      <c r="H11419" s="4">
        <v>45813.460717592592</v>
      </c>
      <c r="I11419" t="b">
        <v>0</v>
      </c>
      <c r="J11419" t="b">
        <v>1</v>
      </c>
      <c r="K11419" t="s">
        <v>24</v>
      </c>
      <c r="L11419" t="s">
        <v>22</v>
      </c>
      <c r="M11419">
        <v>189000</v>
      </c>
      <c r="O11419" t="s">
        <v>1362</v>
      </c>
      <c r="P11419" t="s">
        <v>128</v>
      </c>
    </row>
    <row r="11420" spans="1:16" x14ac:dyDescent="0.25">
      <c r="A11420" t="s">
        <v>19</v>
      </c>
      <c r="B11420" t="s">
        <v>2448</v>
      </c>
      <c r="C11420" t="s">
        <v>140</v>
      </c>
      <c r="D11420" t="s">
        <v>3972</v>
      </c>
      <c r="E11420" t="s">
        <v>20</v>
      </c>
      <c r="F11420" t="b">
        <v>0</v>
      </c>
      <c r="G11420" t="s">
        <v>35</v>
      </c>
      <c r="H11420" s="4">
        <v>45813.500960648147</v>
      </c>
      <c r="I11420" t="b">
        <v>0</v>
      </c>
      <c r="J11420" t="b">
        <v>1</v>
      </c>
      <c r="K11420" t="s">
        <v>24</v>
      </c>
      <c r="L11420" t="s">
        <v>36</v>
      </c>
      <c r="N11420">
        <v>56.5</v>
      </c>
      <c r="O11420" t="s">
        <v>5481</v>
      </c>
      <c r="P11420" t="s">
        <v>149</v>
      </c>
    </row>
    <row r="11421" spans="1:16" x14ac:dyDescent="0.25">
      <c r="A11421" t="s">
        <v>0</v>
      </c>
      <c r="B11421" t="s">
        <v>6199</v>
      </c>
      <c r="C11421" t="s">
        <v>376</v>
      </c>
      <c r="D11421" t="s">
        <v>3972</v>
      </c>
      <c r="E11421" t="s">
        <v>20</v>
      </c>
      <c r="F11421" t="b">
        <v>0</v>
      </c>
      <c r="G11421" t="s">
        <v>52</v>
      </c>
      <c r="H11421" s="4">
        <v>45813.501122685193</v>
      </c>
      <c r="I11421" t="b">
        <v>0</v>
      </c>
      <c r="J11421" t="b">
        <v>1</v>
      </c>
      <c r="K11421" t="s">
        <v>24</v>
      </c>
      <c r="L11421" t="s">
        <v>22</v>
      </c>
      <c r="M11421">
        <v>77050</v>
      </c>
      <c r="O11421" t="s">
        <v>5481</v>
      </c>
      <c r="P11421" t="s">
        <v>2110</v>
      </c>
    </row>
    <row r="11422" spans="1:16" x14ac:dyDescent="0.25">
      <c r="A11422" t="s">
        <v>1</v>
      </c>
      <c r="B11422" t="s">
        <v>14924</v>
      </c>
      <c r="C11422" t="s">
        <v>82</v>
      </c>
      <c r="D11422" t="s">
        <v>3972</v>
      </c>
      <c r="E11422" t="s">
        <v>20</v>
      </c>
      <c r="F11422" t="b">
        <v>0</v>
      </c>
      <c r="G11422" t="s">
        <v>27</v>
      </c>
      <c r="H11422" s="4">
        <v>45813.501377314817</v>
      </c>
      <c r="I11422" t="b">
        <v>0</v>
      </c>
      <c r="J11422" t="b">
        <v>1</v>
      </c>
      <c r="K11422" t="s">
        <v>24</v>
      </c>
      <c r="L11422" t="s">
        <v>22</v>
      </c>
      <c r="M11422">
        <v>243500</v>
      </c>
      <c r="O11422" t="s">
        <v>341</v>
      </c>
    </row>
    <row r="11423" spans="1:16" x14ac:dyDescent="0.25">
      <c r="A11423" t="s">
        <v>2</v>
      </c>
      <c r="B11423" t="s">
        <v>195</v>
      </c>
      <c r="C11423" t="s">
        <v>140</v>
      </c>
      <c r="D11423" t="s">
        <v>3972</v>
      </c>
      <c r="E11423" t="s">
        <v>20</v>
      </c>
      <c r="F11423" t="b">
        <v>0</v>
      </c>
      <c r="G11423" t="s">
        <v>27</v>
      </c>
      <c r="H11423" s="4">
        <v>45813.502442129633</v>
      </c>
      <c r="I11423" t="b">
        <v>0</v>
      </c>
      <c r="J11423" t="b">
        <v>1</v>
      </c>
      <c r="K11423" t="s">
        <v>24</v>
      </c>
      <c r="L11423" t="s">
        <v>22</v>
      </c>
      <c r="M11423">
        <v>148000</v>
      </c>
      <c r="O11423" t="s">
        <v>239</v>
      </c>
      <c r="P11423" t="s">
        <v>14925</v>
      </c>
    </row>
    <row r="11424" spans="1:16" x14ac:dyDescent="0.25">
      <c r="A11424" t="s">
        <v>89</v>
      </c>
      <c r="B11424" t="s">
        <v>14926</v>
      </c>
      <c r="C11424" t="s">
        <v>7392</v>
      </c>
      <c r="D11424" t="s">
        <v>3972</v>
      </c>
      <c r="E11424" t="s">
        <v>51</v>
      </c>
      <c r="F11424" t="b">
        <v>0</v>
      </c>
      <c r="G11424" t="s">
        <v>27</v>
      </c>
      <c r="H11424" s="4">
        <v>45813.544085648151</v>
      </c>
      <c r="I11424" t="b">
        <v>0</v>
      </c>
      <c r="J11424" t="b">
        <v>0</v>
      </c>
      <c r="K11424" t="s">
        <v>24</v>
      </c>
      <c r="L11424" t="s">
        <v>36</v>
      </c>
      <c r="N11424">
        <v>67.5</v>
      </c>
      <c r="O11424" t="s">
        <v>458</v>
      </c>
      <c r="P11424" t="s">
        <v>14927</v>
      </c>
    </row>
    <row r="11425" spans="1:16" x14ac:dyDescent="0.25">
      <c r="A11425" t="s">
        <v>40</v>
      </c>
      <c r="B11425" t="s">
        <v>14928</v>
      </c>
      <c r="C11425" t="s">
        <v>39</v>
      </c>
      <c r="D11425" t="s">
        <v>3972</v>
      </c>
      <c r="E11425" t="s">
        <v>20</v>
      </c>
      <c r="F11425" t="b">
        <v>1</v>
      </c>
      <c r="G11425" t="s">
        <v>314</v>
      </c>
      <c r="H11425" s="4">
        <v>45813.566157407397</v>
      </c>
      <c r="I11425" t="b">
        <v>0</v>
      </c>
      <c r="J11425" t="b">
        <v>0</v>
      </c>
      <c r="K11425" t="s">
        <v>314</v>
      </c>
      <c r="L11425" t="s">
        <v>22</v>
      </c>
      <c r="M11425">
        <v>110000</v>
      </c>
      <c r="O11425" t="s">
        <v>1855</v>
      </c>
      <c r="P11425" t="s">
        <v>14929</v>
      </c>
    </row>
    <row r="11426" spans="1:16" x14ac:dyDescent="0.25">
      <c r="A11426" t="s">
        <v>1</v>
      </c>
      <c r="B11426" t="s">
        <v>11941</v>
      </c>
      <c r="C11426" t="s">
        <v>49</v>
      </c>
      <c r="D11426" t="s">
        <v>3972</v>
      </c>
      <c r="E11426" t="s">
        <v>20</v>
      </c>
      <c r="F11426" t="b">
        <v>0</v>
      </c>
      <c r="G11426" t="s">
        <v>41</v>
      </c>
      <c r="H11426" s="4">
        <v>45813.584027777782</v>
      </c>
      <c r="I11426" t="b">
        <v>0</v>
      </c>
      <c r="J11426" t="b">
        <v>1</v>
      </c>
      <c r="K11426" t="s">
        <v>24</v>
      </c>
      <c r="L11426" t="s">
        <v>22</v>
      </c>
      <c r="M11426">
        <v>171500</v>
      </c>
      <c r="O11426" t="s">
        <v>1883</v>
      </c>
      <c r="P11426" t="s">
        <v>11942</v>
      </c>
    </row>
    <row r="11427" spans="1:16" x14ac:dyDescent="0.25">
      <c r="A11427" t="s">
        <v>25</v>
      </c>
      <c r="B11427" t="s">
        <v>14930</v>
      </c>
      <c r="C11427" t="s">
        <v>14931</v>
      </c>
      <c r="D11427" t="s">
        <v>3828</v>
      </c>
      <c r="E11427" t="s">
        <v>20</v>
      </c>
      <c r="F11427" t="b">
        <v>0</v>
      </c>
      <c r="G11427" t="s">
        <v>30</v>
      </c>
      <c r="H11427" s="4">
        <v>45813.584340277783</v>
      </c>
      <c r="I11427" t="b">
        <v>0</v>
      </c>
      <c r="J11427" t="b">
        <v>1</v>
      </c>
      <c r="K11427" t="s">
        <v>24</v>
      </c>
      <c r="L11427" t="s">
        <v>22</v>
      </c>
      <c r="M11427">
        <v>82000</v>
      </c>
      <c r="O11427" t="s">
        <v>14932</v>
      </c>
      <c r="P11427" t="s">
        <v>14933</v>
      </c>
    </row>
    <row r="11428" spans="1:16" x14ac:dyDescent="0.25">
      <c r="A11428" t="s">
        <v>89</v>
      </c>
      <c r="B11428" t="s">
        <v>14934</v>
      </c>
      <c r="C11428" t="s">
        <v>39</v>
      </c>
      <c r="D11428" t="s">
        <v>2208</v>
      </c>
      <c r="E11428" t="s">
        <v>20</v>
      </c>
      <c r="F11428" t="b">
        <v>1</v>
      </c>
      <c r="G11428" t="s">
        <v>27</v>
      </c>
      <c r="H11428" s="4">
        <v>45813.585509259261</v>
      </c>
      <c r="I11428" t="b">
        <v>1</v>
      </c>
      <c r="J11428" t="b">
        <v>1</v>
      </c>
      <c r="K11428" t="s">
        <v>24</v>
      </c>
      <c r="L11428" t="s">
        <v>22</v>
      </c>
      <c r="M11428">
        <v>184000</v>
      </c>
      <c r="O11428" t="s">
        <v>14935</v>
      </c>
    </row>
    <row r="11429" spans="1:16" x14ac:dyDescent="0.25">
      <c r="A11429" t="s">
        <v>2</v>
      </c>
      <c r="B11429" t="s">
        <v>129</v>
      </c>
      <c r="C11429" t="s">
        <v>143</v>
      </c>
      <c r="D11429" t="s">
        <v>483</v>
      </c>
      <c r="E11429" t="s">
        <v>51</v>
      </c>
      <c r="F11429" t="b">
        <v>0</v>
      </c>
      <c r="G11429" t="s">
        <v>27</v>
      </c>
      <c r="H11429" s="4">
        <v>45813.585520833331</v>
      </c>
      <c r="I11429" t="b">
        <v>0</v>
      </c>
      <c r="J11429" t="b">
        <v>1</v>
      </c>
      <c r="K11429" t="s">
        <v>24</v>
      </c>
      <c r="L11429" t="s">
        <v>36</v>
      </c>
      <c r="N11429">
        <v>63.5</v>
      </c>
      <c r="O11429" t="s">
        <v>5371</v>
      </c>
      <c r="P11429" t="s">
        <v>14936</v>
      </c>
    </row>
    <row r="11430" spans="1:16" x14ac:dyDescent="0.25">
      <c r="A11430" t="s">
        <v>2</v>
      </c>
      <c r="B11430" t="s">
        <v>14937</v>
      </c>
      <c r="C11430" t="s">
        <v>827</v>
      </c>
      <c r="D11430" t="s">
        <v>2208</v>
      </c>
      <c r="E11430" t="s">
        <v>20</v>
      </c>
      <c r="F11430" t="b">
        <v>0</v>
      </c>
      <c r="G11430" t="s">
        <v>27</v>
      </c>
      <c r="H11430" s="4">
        <v>45813.585578703707</v>
      </c>
      <c r="I11430" t="b">
        <v>1</v>
      </c>
      <c r="J11430" t="b">
        <v>1</v>
      </c>
      <c r="K11430" t="s">
        <v>24</v>
      </c>
      <c r="L11430" t="s">
        <v>22</v>
      </c>
      <c r="M11430">
        <v>219000</v>
      </c>
      <c r="O11430" t="s">
        <v>14935</v>
      </c>
    </row>
    <row r="11431" spans="1:16" x14ac:dyDescent="0.25">
      <c r="A11431" t="s">
        <v>2</v>
      </c>
      <c r="B11431" t="s">
        <v>14938</v>
      </c>
      <c r="C11431" t="s">
        <v>33</v>
      </c>
      <c r="D11431" t="s">
        <v>3972</v>
      </c>
      <c r="E11431" t="s">
        <v>20</v>
      </c>
      <c r="F11431" t="b">
        <v>0</v>
      </c>
      <c r="G11431" t="s">
        <v>27</v>
      </c>
      <c r="H11431" s="4">
        <v>45813.585856481477</v>
      </c>
      <c r="I11431" t="b">
        <v>0</v>
      </c>
      <c r="J11431" t="b">
        <v>1</v>
      </c>
      <c r="K11431" t="s">
        <v>24</v>
      </c>
      <c r="L11431" t="s">
        <v>22</v>
      </c>
      <c r="M11431">
        <v>157200</v>
      </c>
      <c r="O11431" t="s">
        <v>402</v>
      </c>
      <c r="P11431" t="s">
        <v>14939</v>
      </c>
    </row>
    <row r="11432" spans="1:16" x14ac:dyDescent="0.25">
      <c r="A11432" t="s">
        <v>2</v>
      </c>
      <c r="B11432" t="s">
        <v>392</v>
      </c>
      <c r="C11432" t="s">
        <v>82</v>
      </c>
      <c r="D11432" t="s">
        <v>131</v>
      </c>
      <c r="E11432" t="s">
        <v>20</v>
      </c>
      <c r="F11432" t="b">
        <v>0</v>
      </c>
      <c r="G11432" t="s">
        <v>41</v>
      </c>
      <c r="H11432" s="4">
        <v>45813.585960648154</v>
      </c>
      <c r="I11432" t="b">
        <v>1</v>
      </c>
      <c r="J11432" t="b">
        <v>0</v>
      </c>
      <c r="K11432" t="s">
        <v>24</v>
      </c>
      <c r="L11432" t="s">
        <v>22</v>
      </c>
      <c r="M11432">
        <v>127500</v>
      </c>
      <c r="O11432" t="s">
        <v>131</v>
      </c>
      <c r="P11432" t="s">
        <v>2299</v>
      </c>
    </row>
    <row r="11433" spans="1:16" x14ac:dyDescent="0.25">
      <c r="A11433" t="s">
        <v>40</v>
      </c>
      <c r="B11433" t="s">
        <v>10997</v>
      </c>
      <c r="C11433" t="s">
        <v>82</v>
      </c>
      <c r="D11433" t="s">
        <v>3972</v>
      </c>
      <c r="E11433" t="s">
        <v>20</v>
      </c>
      <c r="F11433" t="b">
        <v>0</v>
      </c>
      <c r="G11433" t="s">
        <v>41</v>
      </c>
      <c r="H11433" s="4">
        <v>45813.586388888893</v>
      </c>
      <c r="I11433" t="b">
        <v>0</v>
      </c>
      <c r="J11433" t="b">
        <v>1</v>
      </c>
      <c r="K11433" t="s">
        <v>24</v>
      </c>
      <c r="L11433" t="s">
        <v>22</v>
      </c>
      <c r="M11433">
        <v>180000</v>
      </c>
      <c r="O11433" t="s">
        <v>202</v>
      </c>
      <c r="P11433" t="s">
        <v>10998</v>
      </c>
    </row>
    <row r="11434" spans="1:16" x14ac:dyDescent="0.25">
      <c r="A11434" t="s">
        <v>0</v>
      </c>
      <c r="B11434" t="s">
        <v>14940</v>
      </c>
      <c r="C11434" t="s">
        <v>1331</v>
      </c>
      <c r="D11434" t="s">
        <v>2208</v>
      </c>
      <c r="E11434" t="s">
        <v>20</v>
      </c>
      <c r="F11434" t="b">
        <v>0</v>
      </c>
      <c r="G11434" t="s">
        <v>27</v>
      </c>
      <c r="H11434" s="4">
        <v>45813.625173611108</v>
      </c>
      <c r="I11434" t="b">
        <v>0</v>
      </c>
      <c r="J11434" t="b">
        <v>0</v>
      </c>
      <c r="K11434" t="s">
        <v>24</v>
      </c>
      <c r="L11434" t="s">
        <v>22</v>
      </c>
      <c r="M11434">
        <v>70000</v>
      </c>
      <c r="O11434" t="s">
        <v>14941</v>
      </c>
      <c r="P11434" t="s">
        <v>204</v>
      </c>
    </row>
    <row r="11435" spans="1:16" x14ac:dyDescent="0.25">
      <c r="A11435" t="s">
        <v>0</v>
      </c>
      <c r="B11435" t="s">
        <v>2666</v>
      </c>
      <c r="C11435" t="s">
        <v>2265</v>
      </c>
      <c r="D11435" t="s">
        <v>3828</v>
      </c>
      <c r="E11435" t="s">
        <v>51</v>
      </c>
      <c r="F11435" t="b">
        <v>0</v>
      </c>
      <c r="G11435" t="s">
        <v>41</v>
      </c>
      <c r="H11435" s="4">
        <v>45813.625428240739</v>
      </c>
      <c r="I11435" t="b">
        <v>1</v>
      </c>
      <c r="J11435" t="b">
        <v>1</v>
      </c>
      <c r="K11435" t="s">
        <v>24</v>
      </c>
      <c r="L11435" t="s">
        <v>36</v>
      </c>
      <c r="N11435">
        <v>29.39999961853027</v>
      </c>
      <c r="O11435" t="s">
        <v>289</v>
      </c>
      <c r="P11435" t="s">
        <v>14942</v>
      </c>
    </row>
    <row r="11436" spans="1:16" x14ac:dyDescent="0.25">
      <c r="A11436" t="s">
        <v>19</v>
      </c>
      <c r="B11436" t="s">
        <v>14943</v>
      </c>
      <c r="C11436" t="s">
        <v>372</v>
      </c>
      <c r="D11436" t="s">
        <v>3828</v>
      </c>
      <c r="E11436" t="s">
        <v>51</v>
      </c>
      <c r="F11436" t="b">
        <v>0</v>
      </c>
      <c r="G11436" t="s">
        <v>27</v>
      </c>
      <c r="H11436" s="4">
        <v>45813.626354166663</v>
      </c>
      <c r="I11436" t="b">
        <v>0</v>
      </c>
      <c r="J11436" t="b">
        <v>0</v>
      </c>
      <c r="K11436" t="s">
        <v>24</v>
      </c>
      <c r="L11436" t="s">
        <v>36</v>
      </c>
      <c r="N11436">
        <v>57.5</v>
      </c>
      <c r="O11436" t="s">
        <v>14196</v>
      </c>
      <c r="P11436" t="s">
        <v>193</v>
      </c>
    </row>
    <row r="11437" spans="1:16" x14ac:dyDescent="0.25">
      <c r="A11437" t="s">
        <v>1</v>
      </c>
      <c r="B11437" t="s">
        <v>14944</v>
      </c>
      <c r="C11437" t="s">
        <v>372</v>
      </c>
      <c r="D11437" t="s">
        <v>3828</v>
      </c>
      <c r="E11437" t="s">
        <v>20</v>
      </c>
      <c r="F11437" t="b">
        <v>0</v>
      </c>
      <c r="G11437" t="s">
        <v>27</v>
      </c>
      <c r="H11437" s="4">
        <v>45813.626354166663</v>
      </c>
      <c r="I11437" t="b">
        <v>0</v>
      </c>
      <c r="J11437" t="b">
        <v>1</v>
      </c>
      <c r="K11437" t="s">
        <v>24</v>
      </c>
      <c r="L11437" t="s">
        <v>36</v>
      </c>
      <c r="N11437">
        <v>72.5</v>
      </c>
      <c r="O11437" t="s">
        <v>14945</v>
      </c>
      <c r="P11437" t="s">
        <v>193</v>
      </c>
    </row>
    <row r="11438" spans="1:16" x14ac:dyDescent="0.25">
      <c r="A11438" t="s">
        <v>19</v>
      </c>
      <c r="B11438" t="s">
        <v>14946</v>
      </c>
      <c r="C11438" t="s">
        <v>108</v>
      </c>
      <c r="D11438" t="s">
        <v>4034</v>
      </c>
      <c r="E11438" t="s">
        <v>20</v>
      </c>
      <c r="F11438" t="b">
        <v>0</v>
      </c>
      <c r="G11438" t="s">
        <v>27</v>
      </c>
      <c r="H11438" s="4">
        <v>45813.626400462963</v>
      </c>
      <c r="I11438" t="b">
        <v>0</v>
      </c>
      <c r="J11438" t="b">
        <v>0</v>
      </c>
      <c r="K11438" t="s">
        <v>24</v>
      </c>
      <c r="L11438" t="s">
        <v>22</v>
      </c>
      <c r="M11438">
        <v>207900</v>
      </c>
      <c r="O11438" t="s">
        <v>14947</v>
      </c>
    </row>
    <row r="11439" spans="1:16" x14ac:dyDescent="0.25">
      <c r="A11439" t="s">
        <v>28</v>
      </c>
      <c r="B11439" t="s">
        <v>14948</v>
      </c>
      <c r="C11439" t="s">
        <v>213</v>
      </c>
      <c r="D11439" t="s">
        <v>4177</v>
      </c>
      <c r="E11439" t="s">
        <v>20</v>
      </c>
      <c r="F11439" t="b">
        <v>0</v>
      </c>
      <c r="G11439" t="s">
        <v>41</v>
      </c>
      <c r="H11439" s="4">
        <v>45813.626701388886</v>
      </c>
      <c r="I11439" t="b">
        <v>0</v>
      </c>
      <c r="J11439" t="b">
        <v>0</v>
      </c>
      <c r="K11439" t="s">
        <v>24</v>
      </c>
      <c r="L11439" t="s">
        <v>22</v>
      </c>
      <c r="M11439">
        <v>78000</v>
      </c>
      <c r="O11439" t="s">
        <v>3124</v>
      </c>
    </row>
    <row r="11440" spans="1:16" x14ac:dyDescent="0.25">
      <c r="A11440" t="s">
        <v>2</v>
      </c>
      <c r="B11440" t="s">
        <v>14949</v>
      </c>
      <c r="C11440" t="s">
        <v>39</v>
      </c>
      <c r="D11440" t="s">
        <v>3828</v>
      </c>
      <c r="E11440" t="s">
        <v>219</v>
      </c>
      <c r="F11440" t="b">
        <v>1</v>
      </c>
      <c r="G11440" t="s">
        <v>27</v>
      </c>
      <c r="H11440" s="4">
        <v>45813.627129629633</v>
      </c>
      <c r="I11440" t="b">
        <v>1</v>
      </c>
      <c r="J11440" t="b">
        <v>1</v>
      </c>
      <c r="K11440" t="s">
        <v>24</v>
      </c>
      <c r="L11440" t="s">
        <v>22</v>
      </c>
      <c r="M11440">
        <v>111000</v>
      </c>
      <c r="O11440" t="s">
        <v>14950</v>
      </c>
      <c r="P11440" t="s">
        <v>14951</v>
      </c>
    </row>
    <row r="11441" spans="1:16" x14ac:dyDescent="0.25">
      <c r="A11441" t="s">
        <v>2</v>
      </c>
      <c r="B11441" t="s">
        <v>14952</v>
      </c>
      <c r="C11441" t="s">
        <v>151</v>
      </c>
      <c r="D11441" t="s">
        <v>3972</v>
      </c>
      <c r="E11441" t="s">
        <v>20</v>
      </c>
      <c r="F11441" t="b">
        <v>0</v>
      </c>
      <c r="G11441" t="s">
        <v>27</v>
      </c>
      <c r="H11441" s="4">
        <v>45813.627326388887</v>
      </c>
      <c r="I11441" t="b">
        <v>1</v>
      </c>
      <c r="J11441" t="b">
        <v>1</v>
      </c>
      <c r="K11441" t="s">
        <v>24</v>
      </c>
      <c r="L11441" t="s">
        <v>22</v>
      </c>
      <c r="M11441">
        <v>155000</v>
      </c>
      <c r="O11441" t="s">
        <v>778</v>
      </c>
      <c r="P11441" t="s">
        <v>14953</v>
      </c>
    </row>
    <row r="11442" spans="1:16" x14ac:dyDescent="0.25">
      <c r="A11442" t="s">
        <v>28</v>
      </c>
      <c r="B11442" t="s">
        <v>1830</v>
      </c>
      <c r="C11442" t="s">
        <v>180</v>
      </c>
      <c r="D11442" t="s">
        <v>3972</v>
      </c>
      <c r="E11442" t="s">
        <v>20</v>
      </c>
      <c r="F11442" t="b">
        <v>0</v>
      </c>
      <c r="G11442" t="s">
        <v>27</v>
      </c>
      <c r="H11442" s="4">
        <v>45813.627523148149</v>
      </c>
      <c r="I11442" t="b">
        <v>0</v>
      </c>
      <c r="J11442" t="b">
        <v>1</v>
      </c>
      <c r="K11442" t="s">
        <v>24</v>
      </c>
      <c r="L11442" t="s">
        <v>22</v>
      </c>
      <c r="M11442">
        <v>132500</v>
      </c>
      <c r="O11442" t="s">
        <v>7720</v>
      </c>
      <c r="P11442" t="s">
        <v>14954</v>
      </c>
    </row>
    <row r="11443" spans="1:16" x14ac:dyDescent="0.25">
      <c r="A11443" t="s">
        <v>28</v>
      </c>
      <c r="B11443" t="s">
        <v>14955</v>
      </c>
      <c r="C11443" t="s">
        <v>1268</v>
      </c>
      <c r="D11443" t="s">
        <v>4034</v>
      </c>
      <c r="E11443" t="s">
        <v>20</v>
      </c>
      <c r="F11443" t="b">
        <v>0</v>
      </c>
      <c r="G11443" t="s">
        <v>1268</v>
      </c>
      <c r="H11443" s="4">
        <v>45813.651458333326</v>
      </c>
      <c r="I11443" t="b">
        <v>0</v>
      </c>
      <c r="J11443" t="b">
        <v>0</v>
      </c>
      <c r="K11443" t="s">
        <v>1268</v>
      </c>
      <c r="L11443" t="s">
        <v>22</v>
      </c>
      <c r="M11443">
        <v>96100</v>
      </c>
      <c r="O11443" t="s">
        <v>11449</v>
      </c>
      <c r="P11443" t="s">
        <v>14956</v>
      </c>
    </row>
    <row r="11444" spans="1:16" x14ac:dyDescent="0.25">
      <c r="A11444" t="s">
        <v>0</v>
      </c>
      <c r="B11444" t="s">
        <v>218</v>
      </c>
      <c r="C11444" t="s">
        <v>1270</v>
      </c>
      <c r="D11444" t="s">
        <v>3828</v>
      </c>
      <c r="E11444" t="s">
        <v>51</v>
      </c>
      <c r="F11444" t="b">
        <v>0</v>
      </c>
      <c r="G11444" t="s">
        <v>23</v>
      </c>
      <c r="H11444" s="4">
        <v>45813.659942129627</v>
      </c>
      <c r="I11444" t="b">
        <v>0</v>
      </c>
      <c r="J11444" t="b">
        <v>1</v>
      </c>
      <c r="K11444" t="s">
        <v>24</v>
      </c>
      <c r="L11444" t="s">
        <v>36</v>
      </c>
      <c r="N11444">
        <v>23</v>
      </c>
      <c r="O11444" t="s">
        <v>14957</v>
      </c>
      <c r="P11444" t="s">
        <v>2082</v>
      </c>
    </row>
    <row r="11445" spans="1:16" x14ac:dyDescent="0.25">
      <c r="A11445" t="s">
        <v>0</v>
      </c>
      <c r="B11445" t="s">
        <v>14958</v>
      </c>
      <c r="C11445" t="s">
        <v>1270</v>
      </c>
      <c r="D11445" t="s">
        <v>3828</v>
      </c>
      <c r="E11445" t="s">
        <v>51</v>
      </c>
      <c r="F11445" t="b">
        <v>0</v>
      </c>
      <c r="G11445" t="s">
        <v>23</v>
      </c>
      <c r="H11445" s="4">
        <v>45813.65996527778</v>
      </c>
      <c r="I11445" t="b">
        <v>0</v>
      </c>
      <c r="J11445" t="b">
        <v>1</v>
      </c>
      <c r="K11445" t="s">
        <v>24</v>
      </c>
      <c r="L11445" t="s">
        <v>36</v>
      </c>
      <c r="N11445">
        <v>25</v>
      </c>
      <c r="O11445" t="s">
        <v>14959</v>
      </c>
      <c r="P11445" t="s">
        <v>2082</v>
      </c>
    </row>
    <row r="11446" spans="1:16" x14ac:dyDescent="0.25">
      <c r="A11446" t="s">
        <v>0</v>
      </c>
      <c r="B11446" t="s">
        <v>14960</v>
      </c>
      <c r="C11446" t="s">
        <v>14961</v>
      </c>
      <c r="D11446" t="s">
        <v>3828</v>
      </c>
      <c r="E11446" t="s">
        <v>20</v>
      </c>
      <c r="F11446" t="b">
        <v>0</v>
      </c>
      <c r="G11446" t="s">
        <v>23</v>
      </c>
      <c r="H11446" s="4">
        <v>45813.659988425927</v>
      </c>
      <c r="I11446" t="b">
        <v>0</v>
      </c>
      <c r="J11446" t="b">
        <v>0</v>
      </c>
      <c r="K11446" t="s">
        <v>24</v>
      </c>
      <c r="L11446" t="s">
        <v>36</v>
      </c>
      <c r="N11446">
        <v>26</v>
      </c>
      <c r="O11446" t="s">
        <v>2346</v>
      </c>
      <c r="P11446" t="s">
        <v>2082</v>
      </c>
    </row>
    <row r="11447" spans="1:16" x14ac:dyDescent="0.25">
      <c r="A11447" t="s">
        <v>0</v>
      </c>
      <c r="B11447" t="s">
        <v>14962</v>
      </c>
      <c r="C11447" t="s">
        <v>1157</v>
      </c>
      <c r="D11447" t="s">
        <v>3600</v>
      </c>
      <c r="E11447" t="s">
        <v>51</v>
      </c>
      <c r="F11447" t="b">
        <v>0</v>
      </c>
      <c r="G11447" t="s">
        <v>27</v>
      </c>
      <c r="H11447" s="4">
        <v>45813.708506944437</v>
      </c>
      <c r="I11447" t="b">
        <v>0</v>
      </c>
      <c r="J11447" t="b">
        <v>0</v>
      </c>
      <c r="K11447" t="s">
        <v>24</v>
      </c>
      <c r="L11447" t="s">
        <v>36</v>
      </c>
      <c r="N11447">
        <v>65</v>
      </c>
      <c r="O11447" t="s">
        <v>2592</v>
      </c>
      <c r="P11447" t="s">
        <v>14963</v>
      </c>
    </row>
    <row r="11448" spans="1:16" x14ac:dyDescent="0.25">
      <c r="A11448" t="s">
        <v>25</v>
      </c>
      <c r="B11448" t="s">
        <v>25</v>
      </c>
      <c r="C11448" t="s">
        <v>1157</v>
      </c>
      <c r="D11448" t="s">
        <v>3828</v>
      </c>
      <c r="E11448" t="s">
        <v>51</v>
      </c>
      <c r="F11448" t="b">
        <v>0</v>
      </c>
      <c r="G11448" t="s">
        <v>27</v>
      </c>
      <c r="H11448" s="4">
        <v>45813.70853009259</v>
      </c>
      <c r="I11448" t="b">
        <v>0</v>
      </c>
      <c r="J11448" t="b">
        <v>0</v>
      </c>
      <c r="K11448" t="s">
        <v>24</v>
      </c>
      <c r="L11448" t="s">
        <v>36</v>
      </c>
      <c r="N11448">
        <v>57</v>
      </c>
      <c r="O11448" t="s">
        <v>14964</v>
      </c>
      <c r="P11448" t="s">
        <v>14963</v>
      </c>
    </row>
    <row r="11449" spans="1:16" x14ac:dyDescent="0.25">
      <c r="A11449" t="s">
        <v>0</v>
      </c>
      <c r="B11449" t="s">
        <v>14965</v>
      </c>
      <c r="C11449" t="s">
        <v>39</v>
      </c>
      <c r="D11449" t="s">
        <v>3956</v>
      </c>
      <c r="E11449" t="s">
        <v>105</v>
      </c>
      <c r="F11449" t="b">
        <v>1</v>
      </c>
      <c r="G11449" t="s">
        <v>41</v>
      </c>
      <c r="H11449" s="4">
        <v>45813.709155092591</v>
      </c>
      <c r="I11449" t="b">
        <v>1</v>
      </c>
      <c r="J11449" t="b">
        <v>0</v>
      </c>
      <c r="K11449" t="s">
        <v>24</v>
      </c>
      <c r="L11449" t="s">
        <v>36</v>
      </c>
      <c r="N11449">
        <v>17.54999923706055</v>
      </c>
      <c r="O11449" t="s">
        <v>14966</v>
      </c>
    </row>
    <row r="11450" spans="1:16" x14ac:dyDescent="0.25">
      <c r="A11450" t="s">
        <v>139</v>
      </c>
      <c r="B11450" t="s">
        <v>14967</v>
      </c>
      <c r="C11450" t="s">
        <v>555</v>
      </c>
      <c r="D11450" t="s">
        <v>2208</v>
      </c>
      <c r="E11450" t="s">
        <v>51</v>
      </c>
      <c r="F11450" t="b">
        <v>0</v>
      </c>
      <c r="G11450" t="s">
        <v>30</v>
      </c>
      <c r="H11450" s="4">
        <v>45813.709363425929</v>
      </c>
      <c r="I11450" t="b">
        <v>0</v>
      </c>
      <c r="J11450" t="b">
        <v>0</v>
      </c>
      <c r="K11450" t="s">
        <v>24</v>
      </c>
      <c r="L11450" t="s">
        <v>36</v>
      </c>
      <c r="N11450">
        <v>24</v>
      </c>
      <c r="O11450" t="s">
        <v>2220</v>
      </c>
      <c r="P11450" t="s">
        <v>430</v>
      </c>
    </row>
    <row r="11451" spans="1:16" x14ac:dyDescent="0.25">
      <c r="A11451" t="s">
        <v>1</v>
      </c>
      <c r="B11451" t="s">
        <v>2620</v>
      </c>
      <c r="C11451" t="s">
        <v>1474</v>
      </c>
      <c r="D11451" t="s">
        <v>3972</v>
      </c>
      <c r="E11451" t="s">
        <v>20</v>
      </c>
      <c r="F11451" t="b">
        <v>0</v>
      </c>
      <c r="G11451" t="s">
        <v>27</v>
      </c>
      <c r="H11451" s="4">
        <v>45813.710462962961</v>
      </c>
      <c r="I11451" t="b">
        <v>1</v>
      </c>
      <c r="J11451" t="b">
        <v>1</v>
      </c>
      <c r="K11451" t="s">
        <v>24</v>
      </c>
      <c r="L11451" t="s">
        <v>22</v>
      </c>
      <c r="M11451">
        <v>157500</v>
      </c>
      <c r="O11451" t="s">
        <v>2313</v>
      </c>
      <c r="P11451" t="s">
        <v>14968</v>
      </c>
    </row>
    <row r="11452" spans="1:16" x14ac:dyDescent="0.25">
      <c r="A11452" t="s">
        <v>2</v>
      </c>
      <c r="B11452" t="s">
        <v>14969</v>
      </c>
      <c r="C11452" t="s">
        <v>2740</v>
      </c>
      <c r="D11452" t="s">
        <v>4606</v>
      </c>
      <c r="E11452" t="s">
        <v>20</v>
      </c>
      <c r="F11452" t="b">
        <v>0</v>
      </c>
      <c r="G11452" t="s">
        <v>27</v>
      </c>
      <c r="H11452" s="4">
        <v>45813.710520833331</v>
      </c>
      <c r="I11452" t="b">
        <v>1</v>
      </c>
      <c r="J11452" t="b">
        <v>1</v>
      </c>
      <c r="K11452" t="s">
        <v>24</v>
      </c>
      <c r="L11452" t="s">
        <v>22</v>
      </c>
      <c r="M11452">
        <v>88725</v>
      </c>
      <c r="O11452" t="s">
        <v>3199</v>
      </c>
      <c r="P11452" t="s">
        <v>3539</v>
      </c>
    </row>
    <row r="11453" spans="1:16" x14ac:dyDescent="0.25">
      <c r="A11453" t="s">
        <v>2</v>
      </c>
      <c r="B11453" t="s">
        <v>14970</v>
      </c>
      <c r="C11453" t="s">
        <v>24</v>
      </c>
      <c r="D11453" t="s">
        <v>3972</v>
      </c>
      <c r="E11453" t="s">
        <v>20</v>
      </c>
      <c r="F11453" t="b">
        <v>0</v>
      </c>
      <c r="G11453" t="s">
        <v>41</v>
      </c>
      <c r="H11453" s="4">
        <v>45813.7109837963</v>
      </c>
      <c r="I11453" t="b">
        <v>0</v>
      </c>
      <c r="J11453" t="b">
        <v>0</v>
      </c>
      <c r="K11453" t="s">
        <v>24</v>
      </c>
      <c r="L11453" t="s">
        <v>36</v>
      </c>
      <c r="N11453">
        <v>65</v>
      </c>
      <c r="O11453" t="s">
        <v>5500</v>
      </c>
      <c r="P11453" t="s">
        <v>14971</v>
      </c>
    </row>
    <row r="11454" spans="1:16" x14ac:dyDescent="0.25">
      <c r="A11454" t="s">
        <v>89</v>
      </c>
      <c r="B11454" t="s">
        <v>14972</v>
      </c>
      <c r="C11454" t="s">
        <v>1047</v>
      </c>
      <c r="D11454" t="s">
        <v>4606</v>
      </c>
      <c r="E11454" t="s">
        <v>20</v>
      </c>
      <c r="F11454" t="b">
        <v>0</v>
      </c>
      <c r="G11454" t="s">
        <v>106</v>
      </c>
      <c r="H11454" s="4">
        <v>45813.716458333343</v>
      </c>
      <c r="I11454" t="b">
        <v>1</v>
      </c>
      <c r="J11454" t="b">
        <v>0</v>
      </c>
      <c r="K11454" t="s">
        <v>106</v>
      </c>
      <c r="L11454" t="s">
        <v>22</v>
      </c>
      <c r="M11454">
        <v>220000</v>
      </c>
      <c r="O11454" t="s">
        <v>1432</v>
      </c>
      <c r="P11454" t="s">
        <v>14973</v>
      </c>
    </row>
    <row r="11455" spans="1:16" x14ac:dyDescent="0.25">
      <c r="A11455" t="s">
        <v>25</v>
      </c>
      <c r="B11455" t="s">
        <v>25</v>
      </c>
      <c r="C11455" t="s">
        <v>332</v>
      </c>
      <c r="D11455" t="s">
        <v>3972</v>
      </c>
      <c r="E11455" t="s">
        <v>20</v>
      </c>
      <c r="F11455" t="b">
        <v>0</v>
      </c>
      <c r="G11455" t="s">
        <v>41</v>
      </c>
      <c r="H11455" s="4">
        <v>45813.750428240739</v>
      </c>
      <c r="I11455" t="b">
        <v>0</v>
      </c>
      <c r="J11455" t="b">
        <v>1</v>
      </c>
      <c r="K11455" t="s">
        <v>24</v>
      </c>
      <c r="L11455" t="s">
        <v>36</v>
      </c>
      <c r="N11455">
        <v>83</v>
      </c>
      <c r="O11455" t="s">
        <v>4343</v>
      </c>
      <c r="P11455" t="s">
        <v>14974</v>
      </c>
    </row>
    <row r="11456" spans="1:16" x14ac:dyDescent="0.25">
      <c r="A11456" t="s">
        <v>1</v>
      </c>
      <c r="B11456" t="s">
        <v>467</v>
      </c>
      <c r="C11456" t="s">
        <v>919</v>
      </c>
      <c r="D11456" t="s">
        <v>3972</v>
      </c>
      <c r="E11456" t="s">
        <v>20</v>
      </c>
      <c r="F11456" t="b">
        <v>0</v>
      </c>
      <c r="G11456" t="s">
        <v>35</v>
      </c>
      <c r="H11456" s="4">
        <v>45813.750937500001</v>
      </c>
      <c r="I11456" t="b">
        <v>0</v>
      </c>
      <c r="J11456" t="b">
        <v>0</v>
      </c>
      <c r="K11456" t="s">
        <v>24</v>
      </c>
      <c r="L11456" t="s">
        <v>22</v>
      </c>
      <c r="M11456">
        <v>122500</v>
      </c>
      <c r="O11456" t="s">
        <v>156</v>
      </c>
      <c r="P11456" t="s">
        <v>14975</v>
      </c>
    </row>
    <row r="11457" spans="1:16" x14ac:dyDescent="0.25">
      <c r="A11457" t="s">
        <v>2</v>
      </c>
      <c r="B11457" t="s">
        <v>894</v>
      </c>
      <c r="C11457" t="s">
        <v>142</v>
      </c>
      <c r="D11457" t="s">
        <v>3972</v>
      </c>
      <c r="E11457" t="s">
        <v>20</v>
      </c>
      <c r="F11457" t="b">
        <v>0</v>
      </c>
      <c r="G11457" t="s">
        <v>27</v>
      </c>
      <c r="H11457" s="4">
        <v>45813.752187500002</v>
      </c>
      <c r="I11457" t="b">
        <v>1</v>
      </c>
      <c r="J11457" t="b">
        <v>1</v>
      </c>
      <c r="K11457" t="s">
        <v>24</v>
      </c>
      <c r="L11457" t="s">
        <v>36</v>
      </c>
      <c r="N11457">
        <v>68.5</v>
      </c>
      <c r="O11457" t="s">
        <v>4343</v>
      </c>
      <c r="P11457" t="s">
        <v>14976</v>
      </c>
    </row>
    <row r="11458" spans="1:16" x14ac:dyDescent="0.25">
      <c r="A11458" t="s">
        <v>2</v>
      </c>
      <c r="B11458" t="s">
        <v>14977</v>
      </c>
      <c r="C11458" t="s">
        <v>39</v>
      </c>
      <c r="D11458" t="s">
        <v>3972</v>
      </c>
      <c r="E11458" t="s">
        <v>20</v>
      </c>
      <c r="F11458" t="b">
        <v>1</v>
      </c>
      <c r="G11458" t="s">
        <v>27</v>
      </c>
      <c r="H11458" s="4">
        <v>45813.752291666657</v>
      </c>
      <c r="I11458" t="b">
        <v>1</v>
      </c>
      <c r="J11458" t="b">
        <v>0</v>
      </c>
      <c r="K11458" t="s">
        <v>24</v>
      </c>
      <c r="L11458" t="s">
        <v>22</v>
      </c>
      <c r="M11458">
        <v>90000</v>
      </c>
      <c r="O11458" t="s">
        <v>14978</v>
      </c>
      <c r="P11458" t="s">
        <v>14979</v>
      </c>
    </row>
    <row r="11459" spans="1:16" x14ac:dyDescent="0.25">
      <c r="A11459" t="s">
        <v>0</v>
      </c>
      <c r="B11459" t="s">
        <v>14980</v>
      </c>
      <c r="C11459" t="s">
        <v>670</v>
      </c>
      <c r="D11459" t="s">
        <v>3972</v>
      </c>
      <c r="E11459" t="s">
        <v>20</v>
      </c>
      <c r="F11459" t="b">
        <v>0</v>
      </c>
      <c r="G11459" t="s">
        <v>27</v>
      </c>
      <c r="H11459" s="4">
        <v>45813.752418981479</v>
      </c>
      <c r="I11459" t="b">
        <v>0</v>
      </c>
      <c r="J11459" t="b">
        <v>1</v>
      </c>
      <c r="K11459" t="s">
        <v>24</v>
      </c>
      <c r="L11459" t="s">
        <v>22</v>
      </c>
      <c r="M11459">
        <v>120500</v>
      </c>
      <c r="O11459" t="s">
        <v>1162</v>
      </c>
      <c r="P11459" t="s">
        <v>883</v>
      </c>
    </row>
    <row r="11460" spans="1:16" x14ac:dyDescent="0.25">
      <c r="A11460" t="s">
        <v>40</v>
      </c>
      <c r="B11460" t="s">
        <v>1786</v>
      </c>
      <c r="C11460" t="s">
        <v>624</v>
      </c>
      <c r="D11460" t="s">
        <v>3972</v>
      </c>
      <c r="E11460" t="s">
        <v>20</v>
      </c>
      <c r="F11460" t="b">
        <v>0</v>
      </c>
      <c r="G11460" t="s">
        <v>27</v>
      </c>
      <c r="H11460" s="4">
        <v>45813.752442129633</v>
      </c>
      <c r="I11460" t="b">
        <v>0</v>
      </c>
      <c r="J11460" t="b">
        <v>1</v>
      </c>
      <c r="K11460" t="s">
        <v>24</v>
      </c>
      <c r="L11460" t="s">
        <v>22</v>
      </c>
      <c r="M11460">
        <v>221500</v>
      </c>
      <c r="O11460" t="s">
        <v>65</v>
      </c>
      <c r="P11460" t="s">
        <v>2802</v>
      </c>
    </row>
    <row r="11461" spans="1:16" x14ac:dyDescent="0.25">
      <c r="A11461" t="s">
        <v>2</v>
      </c>
      <c r="B11461" t="s">
        <v>14598</v>
      </c>
      <c r="C11461" t="s">
        <v>2701</v>
      </c>
      <c r="D11461" t="s">
        <v>3972</v>
      </c>
      <c r="E11461" t="s">
        <v>20</v>
      </c>
      <c r="F11461" t="b">
        <v>0</v>
      </c>
      <c r="G11461" t="s">
        <v>41</v>
      </c>
      <c r="H11461" s="4">
        <v>45813.752824074072</v>
      </c>
      <c r="I11461" t="b">
        <v>0</v>
      </c>
      <c r="J11461" t="b">
        <v>0</v>
      </c>
      <c r="K11461" t="s">
        <v>24</v>
      </c>
      <c r="L11461" t="s">
        <v>22</v>
      </c>
      <c r="M11461">
        <v>106000</v>
      </c>
      <c r="O11461" t="s">
        <v>4343</v>
      </c>
      <c r="P11461" t="s">
        <v>14981</v>
      </c>
    </row>
    <row r="11462" spans="1:16" x14ac:dyDescent="0.25">
      <c r="A11462" t="s">
        <v>19</v>
      </c>
      <c r="B11462" t="s">
        <v>14982</v>
      </c>
      <c r="C11462" t="s">
        <v>192</v>
      </c>
      <c r="D11462" t="s">
        <v>2208</v>
      </c>
      <c r="E11462" t="s">
        <v>20</v>
      </c>
      <c r="F11462" t="b">
        <v>0</v>
      </c>
      <c r="G11462" t="s">
        <v>23</v>
      </c>
      <c r="H11462" s="4">
        <v>45813.784930555557</v>
      </c>
      <c r="I11462" t="b">
        <v>0</v>
      </c>
      <c r="J11462" t="b">
        <v>0</v>
      </c>
      <c r="K11462" t="s">
        <v>24</v>
      </c>
      <c r="L11462" t="s">
        <v>36</v>
      </c>
      <c r="N11462">
        <v>57.5</v>
      </c>
      <c r="O11462" t="s">
        <v>944</v>
      </c>
      <c r="P11462" t="s">
        <v>3304</v>
      </c>
    </row>
    <row r="11463" spans="1:16" x14ac:dyDescent="0.25">
      <c r="A11463" t="s">
        <v>0</v>
      </c>
      <c r="B11463" t="s">
        <v>3279</v>
      </c>
      <c r="C11463" t="s">
        <v>180</v>
      </c>
      <c r="D11463" t="s">
        <v>3972</v>
      </c>
      <c r="E11463" t="s">
        <v>20</v>
      </c>
      <c r="F11463" t="b">
        <v>0</v>
      </c>
      <c r="G11463" t="s">
        <v>41</v>
      </c>
      <c r="H11463" s="4">
        <v>45813.792094907411</v>
      </c>
      <c r="I11463" t="b">
        <v>0</v>
      </c>
      <c r="J11463" t="b">
        <v>1</v>
      </c>
      <c r="K11463" t="s">
        <v>24</v>
      </c>
      <c r="L11463" t="s">
        <v>22</v>
      </c>
      <c r="M11463">
        <v>72500</v>
      </c>
      <c r="O11463" t="s">
        <v>14983</v>
      </c>
      <c r="P11463" t="s">
        <v>14984</v>
      </c>
    </row>
    <row r="11464" spans="1:16" x14ac:dyDescent="0.25">
      <c r="A11464" t="s">
        <v>2</v>
      </c>
      <c r="B11464" t="s">
        <v>2</v>
      </c>
      <c r="C11464" t="s">
        <v>3081</v>
      </c>
      <c r="D11464" t="s">
        <v>3972</v>
      </c>
      <c r="E11464" t="s">
        <v>20</v>
      </c>
      <c r="F11464" t="b">
        <v>0</v>
      </c>
      <c r="G11464" t="s">
        <v>41</v>
      </c>
      <c r="H11464" s="4">
        <v>45813.792407407411</v>
      </c>
      <c r="I11464" t="b">
        <v>0</v>
      </c>
      <c r="J11464" t="b">
        <v>1</v>
      </c>
      <c r="K11464" t="s">
        <v>24</v>
      </c>
      <c r="L11464" t="s">
        <v>22</v>
      </c>
      <c r="M11464">
        <v>175000</v>
      </c>
      <c r="O11464" t="s">
        <v>14985</v>
      </c>
      <c r="P11464" t="s">
        <v>14986</v>
      </c>
    </row>
    <row r="11465" spans="1:16" x14ac:dyDescent="0.25">
      <c r="A11465" t="s">
        <v>1</v>
      </c>
      <c r="B11465" t="s">
        <v>663</v>
      </c>
      <c r="C11465" t="s">
        <v>613</v>
      </c>
      <c r="D11465" t="s">
        <v>3828</v>
      </c>
      <c r="E11465" t="s">
        <v>20</v>
      </c>
      <c r="F11465" t="b">
        <v>0</v>
      </c>
      <c r="G11465" t="s">
        <v>41</v>
      </c>
      <c r="H11465" s="4">
        <v>45813.793252314812</v>
      </c>
      <c r="I11465" t="b">
        <v>0</v>
      </c>
      <c r="J11465" t="b">
        <v>1</v>
      </c>
      <c r="K11465" t="s">
        <v>24</v>
      </c>
      <c r="L11465" t="s">
        <v>22</v>
      </c>
      <c r="M11465">
        <v>101500</v>
      </c>
      <c r="O11465" t="s">
        <v>14987</v>
      </c>
      <c r="P11465" t="s">
        <v>14988</v>
      </c>
    </row>
    <row r="11466" spans="1:16" x14ac:dyDescent="0.25">
      <c r="A11466" t="s">
        <v>2</v>
      </c>
      <c r="B11466" t="s">
        <v>14989</v>
      </c>
      <c r="C11466" t="s">
        <v>114</v>
      </c>
      <c r="D11466" t="s">
        <v>3972</v>
      </c>
      <c r="E11466" t="s">
        <v>20</v>
      </c>
      <c r="F11466" t="b">
        <v>0</v>
      </c>
      <c r="G11466" t="s">
        <v>27</v>
      </c>
      <c r="H11466" s="4">
        <v>45813.793854166674</v>
      </c>
      <c r="I11466" t="b">
        <v>0</v>
      </c>
      <c r="J11466" t="b">
        <v>1</v>
      </c>
      <c r="K11466" t="s">
        <v>24</v>
      </c>
      <c r="L11466" t="s">
        <v>22</v>
      </c>
      <c r="M11466">
        <v>97500</v>
      </c>
      <c r="O11466" t="s">
        <v>14990</v>
      </c>
      <c r="P11466" t="s">
        <v>14991</v>
      </c>
    </row>
    <row r="11467" spans="1:16" x14ac:dyDescent="0.25">
      <c r="A11467" t="s">
        <v>2</v>
      </c>
      <c r="B11467" t="s">
        <v>14992</v>
      </c>
      <c r="C11467" t="s">
        <v>167</v>
      </c>
      <c r="D11467" t="s">
        <v>3600</v>
      </c>
      <c r="E11467" t="s">
        <v>51</v>
      </c>
      <c r="F11467" t="b">
        <v>0</v>
      </c>
      <c r="G11467" t="s">
        <v>27</v>
      </c>
      <c r="H11467" s="4">
        <v>45813.793854166674</v>
      </c>
      <c r="I11467" t="b">
        <v>1</v>
      </c>
      <c r="J11467" t="b">
        <v>0</v>
      </c>
      <c r="K11467" t="s">
        <v>24</v>
      </c>
      <c r="L11467" t="s">
        <v>36</v>
      </c>
      <c r="N11467">
        <v>52.5</v>
      </c>
      <c r="O11467" t="s">
        <v>2223</v>
      </c>
      <c r="P11467" t="s">
        <v>14993</v>
      </c>
    </row>
    <row r="11468" spans="1:16" x14ac:dyDescent="0.25">
      <c r="A11468" t="s">
        <v>89</v>
      </c>
      <c r="B11468" t="s">
        <v>14994</v>
      </c>
      <c r="C11468" t="s">
        <v>151</v>
      </c>
      <c r="D11468" t="s">
        <v>2208</v>
      </c>
      <c r="E11468" t="s">
        <v>20</v>
      </c>
      <c r="F11468" t="b">
        <v>0</v>
      </c>
      <c r="G11468" t="s">
        <v>27</v>
      </c>
      <c r="H11468" s="4">
        <v>45813.793854166674</v>
      </c>
      <c r="I11468" t="b">
        <v>1</v>
      </c>
      <c r="J11468" t="b">
        <v>1</v>
      </c>
      <c r="K11468" t="s">
        <v>24</v>
      </c>
      <c r="L11468" t="s">
        <v>22</v>
      </c>
      <c r="M11468">
        <v>197000</v>
      </c>
      <c r="O11468" t="s">
        <v>14935</v>
      </c>
      <c r="P11468" t="s">
        <v>14995</v>
      </c>
    </row>
    <row r="11469" spans="1:16" x14ac:dyDescent="0.25">
      <c r="A11469" t="s">
        <v>2</v>
      </c>
      <c r="B11469" t="s">
        <v>14006</v>
      </c>
      <c r="C11469" t="s">
        <v>39</v>
      </c>
      <c r="D11469" t="s">
        <v>3972</v>
      </c>
      <c r="E11469" t="s">
        <v>20</v>
      </c>
      <c r="F11469" t="b">
        <v>1</v>
      </c>
      <c r="G11469" t="s">
        <v>27</v>
      </c>
      <c r="H11469" s="4">
        <v>45813.794166666667</v>
      </c>
      <c r="I11469" t="b">
        <v>0</v>
      </c>
      <c r="J11469" t="b">
        <v>1</v>
      </c>
      <c r="K11469" t="s">
        <v>24</v>
      </c>
      <c r="L11469" t="s">
        <v>22</v>
      </c>
      <c r="M11469">
        <v>126000</v>
      </c>
      <c r="O11469" t="s">
        <v>14007</v>
      </c>
      <c r="P11469" t="s">
        <v>14008</v>
      </c>
    </row>
    <row r="11470" spans="1:16" x14ac:dyDescent="0.25">
      <c r="A11470" t="s">
        <v>0</v>
      </c>
      <c r="B11470" t="s">
        <v>14996</v>
      </c>
      <c r="C11470" t="s">
        <v>192</v>
      </c>
      <c r="D11470" t="s">
        <v>3956</v>
      </c>
      <c r="E11470" t="s">
        <v>20</v>
      </c>
      <c r="F11470" t="b">
        <v>0</v>
      </c>
      <c r="G11470" t="s">
        <v>23</v>
      </c>
      <c r="H11470" s="4">
        <v>45813.826724537037</v>
      </c>
      <c r="I11470" t="b">
        <v>0</v>
      </c>
      <c r="J11470" t="b">
        <v>1</v>
      </c>
      <c r="K11470" t="s">
        <v>24</v>
      </c>
      <c r="L11470" t="s">
        <v>36</v>
      </c>
      <c r="N11470">
        <v>50.380001068115227</v>
      </c>
      <c r="O11470" t="s">
        <v>14997</v>
      </c>
      <c r="P11470" t="s">
        <v>2671</v>
      </c>
    </row>
    <row r="11471" spans="1:16" x14ac:dyDescent="0.25">
      <c r="A11471" t="s">
        <v>2</v>
      </c>
      <c r="B11471" t="s">
        <v>14998</v>
      </c>
      <c r="C11471" t="s">
        <v>82</v>
      </c>
      <c r="D11471" t="s">
        <v>3956</v>
      </c>
      <c r="E11471" t="s">
        <v>20</v>
      </c>
      <c r="F11471" t="b">
        <v>0</v>
      </c>
      <c r="G11471" t="s">
        <v>23</v>
      </c>
      <c r="H11471" s="4">
        <v>45813.827094907407</v>
      </c>
      <c r="I11471" t="b">
        <v>0</v>
      </c>
      <c r="J11471" t="b">
        <v>1</v>
      </c>
      <c r="K11471" t="s">
        <v>24</v>
      </c>
      <c r="L11471" t="s">
        <v>36</v>
      </c>
      <c r="N11471">
        <v>54.420001983642578</v>
      </c>
      <c r="O11471" t="s">
        <v>2112</v>
      </c>
      <c r="P11471" t="s">
        <v>9006</v>
      </c>
    </row>
    <row r="11472" spans="1:16" x14ac:dyDescent="0.25">
      <c r="A11472" t="s">
        <v>0</v>
      </c>
      <c r="B11472" t="s">
        <v>14999</v>
      </c>
      <c r="C11472" t="s">
        <v>1164</v>
      </c>
      <c r="D11472" t="s">
        <v>3956</v>
      </c>
      <c r="E11472" t="s">
        <v>20</v>
      </c>
      <c r="F11472" t="b">
        <v>0</v>
      </c>
      <c r="G11472" t="s">
        <v>41</v>
      </c>
      <c r="H11472" s="4">
        <v>45813.834050925929</v>
      </c>
      <c r="I11472" t="b">
        <v>0</v>
      </c>
      <c r="J11472" t="b">
        <v>1</v>
      </c>
      <c r="K11472" t="s">
        <v>24</v>
      </c>
      <c r="L11472" t="s">
        <v>36</v>
      </c>
      <c r="N11472">
        <v>24.33499908447266</v>
      </c>
      <c r="O11472" t="s">
        <v>15000</v>
      </c>
      <c r="P11472" t="s">
        <v>204</v>
      </c>
    </row>
    <row r="11473" spans="1:16" x14ac:dyDescent="0.25">
      <c r="A11473" t="s">
        <v>0</v>
      </c>
      <c r="B11473" t="s">
        <v>15001</v>
      </c>
      <c r="C11473" t="s">
        <v>82</v>
      </c>
      <c r="D11473" t="s">
        <v>3972</v>
      </c>
      <c r="E11473" t="s">
        <v>51</v>
      </c>
      <c r="F11473" t="b">
        <v>0</v>
      </c>
      <c r="G11473" t="s">
        <v>27</v>
      </c>
      <c r="H11473" s="4">
        <v>45813.834733796299</v>
      </c>
      <c r="I11473" t="b">
        <v>0</v>
      </c>
      <c r="J11473" t="b">
        <v>0</v>
      </c>
      <c r="K11473" t="s">
        <v>24</v>
      </c>
      <c r="L11473" t="s">
        <v>36</v>
      </c>
      <c r="N11473">
        <v>65</v>
      </c>
      <c r="O11473" t="s">
        <v>9793</v>
      </c>
    </row>
    <row r="11474" spans="1:16" x14ac:dyDescent="0.25">
      <c r="A11474" t="s">
        <v>19</v>
      </c>
      <c r="B11474" t="s">
        <v>8837</v>
      </c>
      <c r="C11474" t="s">
        <v>1025</v>
      </c>
      <c r="D11474" t="s">
        <v>3956</v>
      </c>
      <c r="E11474" t="s">
        <v>20</v>
      </c>
      <c r="F11474" t="b">
        <v>0</v>
      </c>
      <c r="G11474" t="s">
        <v>27</v>
      </c>
      <c r="H11474" s="4">
        <v>45813.834756944438</v>
      </c>
      <c r="I11474" t="b">
        <v>0</v>
      </c>
      <c r="J11474" t="b">
        <v>0</v>
      </c>
      <c r="K11474" t="s">
        <v>24</v>
      </c>
      <c r="L11474" t="s">
        <v>36</v>
      </c>
      <c r="N11474">
        <v>49.895000457763672</v>
      </c>
      <c r="O11474" t="s">
        <v>1370</v>
      </c>
      <c r="P11474" t="s">
        <v>8838</v>
      </c>
    </row>
    <row r="11475" spans="1:16" x14ac:dyDescent="0.25">
      <c r="A11475" t="s">
        <v>2</v>
      </c>
      <c r="B11475" t="s">
        <v>15002</v>
      </c>
      <c r="C11475" t="s">
        <v>3329</v>
      </c>
      <c r="D11475" t="s">
        <v>3956</v>
      </c>
      <c r="E11475" t="s">
        <v>20</v>
      </c>
      <c r="F11475" t="b">
        <v>0</v>
      </c>
      <c r="G11475" t="s">
        <v>27</v>
      </c>
      <c r="H11475" s="4">
        <v>45813.835648148153</v>
      </c>
      <c r="I11475" t="b">
        <v>0</v>
      </c>
      <c r="J11475" t="b">
        <v>1</v>
      </c>
      <c r="K11475" t="s">
        <v>24</v>
      </c>
      <c r="L11475" t="s">
        <v>36</v>
      </c>
      <c r="N11475">
        <v>46.455001831054688</v>
      </c>
      <c r="O11475" t="s">
        <v>2513</v>
      </c>
      <c r="P11475" t="s">
        <v>14294</v>
      </c>
    </row>
    <row r="11476" spans="1:16" x14ac:dyDescent="0.25">
      <c r="A11476" t="s">
        <v>19</v>
      </c>
      <c r="B11476" t="s">
        <v>15003</v>
      </c>
      <c r="C11476" t="s">
        <v>39</v>
      </c>
      <c r="D11476" t="s">
        <v>3972</v>
      </c>
      <c r="E11476" t="s">
        <v>20</v>
      </c>
      <c r="F11476" t="b">
        <v>1</v>
      </c>
      <c r="G11476" t="s">
        <v>27</v>
      </c>
      <c r="H11476" s="4">
        <v>45813.835659722223</v>
      </c>
      <c r="I11476" t="b">
        <v>0</v>
      </c>
      <c r="J11476" t="b">
        <v>1</v>
      </c>
      <c r="K11476" t="s">
        <v>24</v>
      </c>
      <c r="L11476" t="s">
        <v>22</v>
      </c>
      <c r="M11476">
        <v>167500</v>
      </c>
      <c r="O11476" t="s">
        <v>444</v>
      </c>
      <c r="P11476" t="s">
        <v>15004</v>
      </c>
    </row>
    <row r="11477" spans="1:16" x14ac:dyDescent="0.25">
      <c r="A11477" t="s">
        <v>2</v>
      </c>
      <c r="B11477" t="s">
        <v>643</v>
      </c>
      <c r="C11477" t="s">
        <v>120</v>
      </c>
      <c r="D11477" t="s">
        <v>3972</v>
      </c>
      <c r="E11477" t="s">
        <v>20</v>
      </c>
      <c r="F11477" t="b">
        <v>0</v>
      </c>
      <c r="G11477" t="s">
        <v>27</v>
      </c>
      <c r="H11477" s="4">
        <v>45813.835682870369</v>
      </c>
      <c r="I11477" t="b">
        <v>0</v>
      </c>
      <c r="J11477" t="b">
        <v>1</v>
      </c>
      <c r="K11477" t="s">
        <v>24</v>
      </c>
      <c r="L11477" t="s">
        <v>22</v>
      </c>
      <c r="M11477">
        <v>135000</v>
      </c>
      <c r="O11477" t="s">
        <v>131</v>
      </c>
      <c r="P11477" t="s">
        <v>15005</v>
      </c>
    </row>
    <row r="11478" spans="1:16" x14ac:dyDescent="0.25">
      <c r="A11478" t="s">
        <v>40</v>
      </c>
      <c r="B11478" t="s">
        <v>2388</v>
      </c>
      <c r="C11478" t="s">
        <v>7892</v>
      </c>
      <c r="D11478" t="s">
        <v>3828</v>
      </c>
      <c r="E11478" t="s">
        <v>51</v>
      </c>
      <c r="F11478" t="b">
        <v>0</v>
      </c>
      <c r="G11478" t="s">
        <v>30</v>
      </c>
      <c r="H11478" s="4">
        <v>45813.837222222217</v>
      </c>
      <c r="I11478" t="b">
        <v>1</v>
      </c>
      <c r="J11478" t="b">
        <v>0</v>
      </c>
      <c r="K11478" t="s">
        <v>24</v>
      </c>
      <c r="L11478" t="s">
        <v>36</v>
      </c>
      <c r="N11478">
        <v>65.5</v>
      </c>
      <c r="O11478" t="s">
        <v>15006</v>
      </c>
      <c r="P11478" t="s">
        <v>14315</v>
      </c>
    </row>
    <row r="11479" spans="1:16" x14ac:dyDescent="0.25">
      <c r="A11479" t="s">
        <v>139</v>
      </c>
      <c r="B11479" t="s">
        <v>15007</v>
      </c>
      <c r="C11479" t="s">
        <v>39</v>
      </c>
      <c r="D11479" t="s">
        <v>7433</v>
      </c>
      <c r="E11479" t="s">
        <v>20</v>
      </c>
      <c r="F11479" t="b">
        <v>1</v>
      </c>
      <c r="G11479" t="s">
        <v>1792</v>
      </c>
      <c r="H11479" s="4">
        <v>45813.860844907409</v>
      </c>
      <c r="I11479" t="b">
        <v>1</v>
      </c>
      <c r="J11479" t="b">
        <v>0</v>
      </c>
      <c r="K11479" t="s">
        <v>1792</v>
      </c>
      <c r="L11479" t="s">
        <v>22</v>
      </c>
      <c r="M11479">
        <v>24000</v>
      </c>
      <c r="O11479" t="s">
        <v>5200</v>
      </c>
    </row>
    <row r="11480" spans="1:16" x14ac:dyDescent="0.25">
      <c r="A11480" t="s">
        <v>0</v>
      </c>
      <c r="B11480" t="s">
        <v>993</v>
      </c>
      <c r="C11480" t="s">
        <v>904</v>
      </c>
      <c r="D11480" t="s">
        <v>3828</v>
      </c>
      <c r="E11480" t="s">
        <v>51</v>
      </c>
      <c r="F11480" t="b">
        <v>0</v>
      </c>
      <c r="G11480" t="s">
        <v>27</v>
      </c>
      <c r="H11480" s="4">
        <v>45813.875127314823</v>
      </c>
      <c r="I11480" t="b">
        <v>0</v>
      </c>
      <c r="J11480" t="b">
        <v>0</v>
      </c>
      <c r="K11480" t="s">
        <v>24</v>
      </c>
      <c r="L11480" t="s">
        <v>36</v>
      </c>
      <c r="N11480">
        <v>25.5</v>
      </c>
      <c r="O11480" t="s">
        <v>15008</v>
      </c>
      <c r="P11480" t="s">
        <v>863</v>
      </c>
    </row>
    <row r="11481" spans="1:16" x14ac:dyDescent="0.25">
      <c r="A11481" t="s">
        <v>25</v>
      </c>
      <c r="B11481" t="s">
        <v>15009</v>
      </c>
      <c r="C11481" t="s">
        <v>39</v>
      </c>
      <c r="D11481" t="s">
        <v>2208</v>
      </c>
      <c r="E11481" t="s">
        <v>20</v>
      </c>
      <c r="F11481" t="b">
        <v>1</v>
      </c>
      <c r="G11481" t="s">
        <v>30</v>
      </c>
      <c r="H11481" s="4">
        <v>45813.87604166667</v>
      </c>
      <c r="I11481" t="b">
        <v>1</v>
      </c>
      <c r="J11481" t="b">
        <v>0</v>
      </c>
      <c r="K11481" t="s">
        <v>24</v>
      </c>
      <c r="L11481" t="s">
        <v>36</v>
      </c>
      <c r="N11481">
        <v>54</v>
      </c>
      <c r="O11481" t="s">
        <v>15010</v>
      </c>
    </row>
    <row r="11482" spans="1:16" x14ac:dyDescent="0.25">
      <c r="A11482" t="s">
        <v>19</v>
      </c>
      <c r="B11482" t="s">
        <v>19</v>
      </c>
      <c r="C11482" t="s">
        <v>185</v>
      </c>
      <c r="D11482" t="s">
        <v>2208</v>
      </c>
      <c r="E11482" t="s">
        <v>51</v>
      </c>
      <c r="F11482" t="b">
        <v>0</v>
      </c>
      <c r="G11482" t="s">
        <v>27</v>
      </c>
      <c r="H11482" s="4">
        <v>45813.876377314817</v>
      </c>
      <c r="I11482" t="b">
        <v>0</v>
      </c>
      <c r="J11482" t="b">
        <v>0</v>
      </c>
      <c r="K11482" t="s">
        <v>24</v>
      </c>
      <c r="L11482" t="s">
        <v>36</v>
      </c>
      <c r="N11482">
        <v>79.5</v>
      </c>
      <c r="O11482" t="s">
        <v>2877</v>
      </c>
      <c r="P11482" t="s">
        <v>1030</v>
      </c>
    </row>
    <row r="11483" spans="1:16" x14ac:dyDescent="0.25">
      <c r="A11483" t="s">
        <v>2</v>
      </c>
      <c r="B11483" t="s">
        <v>14508</v>
      </c>
      <c r="C11483" t="s">
        <v>2555</v>
      </c>
      <c r="D11483" t="s">
        <v>3972</v>
      </c>
      <c r="E11483" t="s">
        <v>20</v>
      </c>
      <c r="F11483" t="b">
        <v>0</v>
      </c>
      <c r="G11483" t="s">
        <v>27</v>
      </c>
      <c r="H11483" s="4">
        <v>45813.877442129633</v>
      </c>
      <c r="I11483" t="b">
        <v>0</v>
      </c>
      <c r="J11483" t="b">
        <v>0</v>
      </c>
      <c r="K11483" t="s">
        <v>24</v>
      </c>
      <c r="L11483" t="s">
        <v>22</v>
      </c>
      <c r="M11483">
        <v>117500</v>
      </c>
      <c r="O11483" t="s">
        <v>482</v>
      </c>
      <c r="P11483" t="s">
        <v>14509</v>
      </c>
    </row>
    <row r="11484" spans="1:16" x14ac:dyDescent="0.25">
      <c r="A11484" t="s">
        <v>2</v>
      </c>
      <c r="B11484" t="s">
        <v>15011</v>
      </c>
      <c r="C11484" t="s">
        <v>653</v>
      </c>
      <c r="D11484" t="s">
        <v>2208</v>
      </c>
      <c r="E11484" t="s">
        <v>20</v>
      </c>
      <c r="F11484" t="b">
        <v>0</v>
      </c>
      <c r="G11484" t="s">
        <v>41</v>
      </c>
      <c r="H11484" s="4">
        <v>45813.87773148148</v>
      </c>
      <c r="I11484" t="b">
        <v>0</v>
      </c>
      <c r="J11484" t="b">
        <v>1</v>
      </c>
      <c r="K11484" t="s">
        <v>24</v>
      </c>
      <c r="L11484" t="s">
        <v>22</v>
      </c>
      <c r="M11484">
        <v>148050</v>
      </c>
      <c r="O11484" t="s">
        <v>15012</v>
      </c>
    </row>
    <row r="11485" spans="1:16" x14ac:dyDescent="0.25">
      <c r="A11485" t="s">
        <v>191</v>
      </c>
      <c r="B11485" t="s">
        <v>2693</v>
      </c>
      <c r="C11485" t="s">
        <v>39</v>
      </c>
      <c r="D11485" t="s">
        <v>7433</v>
      </c>
      <c r="E11485" t="s">
        <v>20</v>
      </c>
      <c r="F11485" t="b">
        <v>1</v>
      </c>
      <c r="G11485" t="s">
        <v>2012</v>
      </c>
      <c r="H11485" s="4">
        <v>45813.889976851853</v>
      </c>
      <c r="I11485" t="b">
        <v>1</v>
      </c>
      <c r="J11485" t="b">
        <v>0</v>
      </c>
      <c r="K11485" t="s">
        <v>2012</v>
      </c>
      <c r="L11485" t="s">
        <v>22</v>
      </c>
      <c r="M11485">
        <v>102500</v>
      </c>
      <c r="O11485" t="s">
        <v>4051</v>
      </c>
      <c r="P11485" t="s">
        <v>15013</v>
      </c>
    </row>
    <row r="11486" spans="1:16" x14ac:dyDescent="0.25">
      <c r="A11486" t="s">
        <v>191</v>
      </c>
      <c r="B11486" t="s">
        <v>15014</v>
      </c>
      <c r="C11486" t="s">
        <v>39</v>
      </c>
      <c r="D11486" t="s">
        <v>7433</v>
      </c>
      <c r="E11486" t="s">
        <v>20</v>
      </c>
      <c r="F11486" t="b">
        <v>1</v>
      </c>
      <c r="G11486" t="s">
        <v>2012</v>
      </c>
      <c r="H11486" s="4">
        <v>45813.889976851853</v>
      </c>
      <c r="I11486" t="b">
        <v>1</v>
      </c>
      <c r="J11486" t="b">
        <v>0</v>
      </c>
      <c r="K11486" t="s">
        <v>2012</v>
      </c>
      <c r="L11486" t="s">
        <v>22</v>
      </c>
      <c r="M11486">
        <v>170000</v>
      </c>
      <c r="O11486" t="s">
        <v>4051</v>
      </c>
      <c r="P11486" t="s">
        <v>15015</v>
      </c>
    </row>
    <row r="11487" spans="1:16" x14ac:dyDescent="0.25">
      <c r="A11487" t="s">
        <v>89</v>
      </c>
      <c r="B11487" t="s">
        <v>15016</v>
      </c>
      <c r="C11487" t="s">
        <v>39</v>
      </c>
      <c r="D11487" t="s">
        <v>7433</v>
      </c>
      <c r="E11487" t="s">
        <v>20</v>
      </c>
      <c r="F11487" t="b">
        <v>1</v>
      </c>
      <c r="G11487" t="s">
        <v>1247</v>
      </c>
      <c r="H11487" s="4">
        <v>45813.903611111113</v>
      </c>
      <c r="I11487" t="b">
        <v>1</v>
      </c>
      <c r="J11487" t="b">
        <v>0</v>
      </c>
      <c r="K11487" t="s">
        <v>1247</v>
      </c>
      <c r="L11487" t="s">
        <v>22</v>
      </c>
      <c r="M11487">
        <v>205000</v>
      </c>
      <c r="O11487" t="s">
        <v>4051</v>
      </c>
      <c r="P11487" t="s">
        <v>12502</v>
      </c>
    </row>
    <row r="11488" spans="1:16" x14ac:dyDescent="0.25">
      <c r="A11488" t="s">
        <v>2</v>
      </c>
      <c r="B11488" t="s">
        <v>2</v>
      </c>
      <c r="C11488" t="s">
        <v>15017</v>
      </c>
      <c r="D11488" t="s">
        <v>3972</v>
      </c>
      <c r="E11488" t="s">
        <v>51</v>
      </c>
      <c r="F11488" t="b">
        <v>0</v>
      </c>
      <c r="G11488" t="s">
        <v>27</v>
      </c>
      <c r="H11488" s="4">
        <v>45813.919074074067</v>
      </c>
      <c r="I11488" t="b">
        <v>1</v>
      </c>
      <c r="J11488" t="b">
        <v>1</v>
      </c>
      <c r="K11488" t="s">
        <v>24</v>
      </c>
      <c r="L11488" t="s">
        <v>36</v>
      </c>
      <c r="N11488">
        <v>62.5</v>
      </c>
      <c r="O11488" t="s">
        <v>96</v>
      </c>
      <c r="P11488" t="s">
        <v>15018</v>
      </c>
    </row>
    <row r="11489" spans="1:16" x14ac:dyDescent="0.25">
      <c r="A11489" t="s">
        <v>0</v>
      </c>
      <c r="B11489" t="s">
        <v>15019</v>
      </c>
      <c r="C11489" t="s">
        <v>2788</v>
      </c>
      <c r="D11489" t="s">
        <v>4083</v>
      </c>
      <c r="E11489" t="s">
        <v>20</v>
      </c>
      <c r="F11489" t="b">
        <v>0</v>
      </c>
      <c r="G11489" t="s">
        <v>23</v>
      </c>
      <c r="H11489" s="4">
        <v>45813.951608796298</v>
      </c>
      <c r="I11489" t="b">
        <v>0</v>
      </c>
      <c r="J11489" t="b">
        <v>0</v>
      </c>
      <c r="K11489" t="s">
        <v>24</v>
      </c>
      <c r="L11489" t="s">
        <v>22</v>
      </c>
      <c r="M11489">
        <v>70000</v>
      </c>
      <c r="O11489" t="s">
        <v>374</v>
      </c>
      <c r="P11489" t="s">
        <v>15020</v>
      </c>
    </row>
    <row r="11490" spans="1:16" x14ac:dyDescent="0.25">
      <c r="A11490" t="s">
        <v>139</v>
      </c>
      <c r="B11490" t="s">
        <v>15021</v>
      </c>
      <c r="C11490" t="s">
        <v>1573</v>
      </c>
      <c r="D11490" t="s">
        <v>3972</v>
      </c>
      <c r="E11490" t="s">
        <v>20</v>
      </c>
      <c r="F11490" t="b">
        <v>0</v>
      </c>
      <c r="G11490" t="s">
        <v>52</v>
      </c>
      <c r="H11490" s="4">
        <v>45813.959583333337</v>
      </c>
      <c r="I11490" t="b">
        <v>0</v>
      </c>
      <c r="J11490" t="b">
        <v>0</v>
      </c>
      <c r="K11490" t="s">
        <v>24</v>
      </c>
      <c r="L11490" t="s">
        <v>22</v>
      </c>
      <c r="M11490">
        <v>122500</v>
      </c>
      <c r="O11490" t="s">
        <v>1422</v>
      </c>
      <c r="P11490" t="s">
        <v>15022</v>
      </c>
    </row>
    <row r="11491" spans="1:16" x14ac:dyDescent="0.25">
      <c r="A11491" t="s">
        <v>19</v>
      </c>
      <c r="B11491" t="s">
        <v>15023</v>
      </c>
      <c r="C11491" t="s">
        <v>969</v>
      </c>
      <c r="D11491" t="s">
        <v>3956</v>
      </c>
      <c r="E11491" t="s">
        <v>34</v>
      </c>
      <c r="F11491" t="b">
        <v>0</v>
      </c>
      <c r="G11491" t="s">
        <v>41</v>
      </c>
      <c r="H11491" s="4">
        <v>45813.959988425922</v>
      </c>
      <c r="I11491" t="b">
        <v>0</v>
      </c>
      <c r="J11491" t="b">
        <v>0</v>
      </c>
      <c r="K11491" t="s">
        <v>24</v>
      </c>
      <c r="L11491" t="s">
        <v>36</v>
      </c>
      <c r="N11491">
        <v>46.659999847412109</v>
      </c>
      <c r="O11491" t="s">
        <v>15024</v>
      </c>
      <c r="P11491" t="s">
        <v>15025</v>
      </c>
    </row>
    <row r="11492" spans="1:16" x14ac:dyDescent="0.25">
      <c r="A11492" t="s">
        <v>0</v>
      </c>
      <c r="B11492" t="s">
        <v>1934</v>
      </c>
      <c r="C11492" t="s">
        <v>2839</v>
      </c>
      <c r="D11492" t="s">
        <v>4083</v>
      </c>
      <c r="E11492" t="s">
        <v>20</v>
      </c>
      <c r="F11492" t="b">
        <v>0</v>
      </c>
      <c r="G11492" t="s">
        <v>35</v>
      </c>
      <c r="H11492" s="4">
        <v>45813.960173611107</v>
      </c>
      <c r="I11492" t="b">
        <v>1</v>
      </c>
      <c r="J11492" t="b">
        <v>0</v>
      </c>
      <c r="K11492" t="s">
        <v>24</v>
      </c>
      <c r="L11492" t="s">
        <v>22</v>
      </c>
      <c r="M11492">
        <v>92500</v>
      </c>
      <c r="O11492" t="s">
        <v>374</v>
      </c>
      <c r="P11492" t="s">
        <v>15026</v>
      </c>
    </row>
    <row r="11493" spans="1:16" x14ac:dyDescent="0.25">
      <c r="A11493" t="s">
        <v>2</v>
      </c>
      <c r="B11493" t="s">
        <v>15027</v>
      </c>
      <c r="C11493" t="s">
        <v>71</v>
      </c>
      <c r="D11493" t="s">
        <v>3972</v>
      </c>
      <c r="E11493" t="s">
        <v>20</v>
      </c>
      <c r="F11493" t="b">
        <v>0</v>
      </c>
      <c r="G11493" t="s">
        <v>27</v>
      </c>
      <c r="H11493" s="4">
        <v>45813.960648148153</v>
      </c>
      <c r="I11493" t="b">
        <v>0</v>
      </c>
      <c r="J11493" t="b">
        <v>1</v>
      </c>
      <c r="K11493" t="s">
        <v>24</v>
      </c>
      <c r="L11493" t="s">
        <v>22</v>
      </c>
      <c r="M11493">
        <v>189500</v>
      </c>
      <c r="O11493" t="s">
        <v>1172</v>
      </c>
      <c r="P11493" t="s">
        <v>15028</v>
      </c>
    </row>
    <row r="11494" spans="1:16" x14ac:dyDescent="0.25">
      <c r="A11494" t="s">
        <v>2</v>
      </c>
      <c r="B11494" t="s">
        <v>15029</v>
      </c>
      <c r="C11494" t="s">
        <v>47</v>
      </c>
      <c r="D11494" t="s">
        <v>3972</v>
      </c>
      <c r="E11494" t="s">
        <v>20</v>
      </c>
      <c r="F11494" t="b">
        <v>0</v>
      </c>
      <c r="G11494" t="s">
        <v>35</v>
      </c>
      <c r="H11494" s="4">
        <v>45813.961643518523</v>
      </c>
      <c r="I11494" t="b">
        <v>0</v>
      </c>
      <c r="J11494" t="b">
        <v>1</v>
      </c>
      <c r="K11494" t="s">
        <v>24</v>
      </c>
      <c r="L11494" t="s">
        <v>22</v>
      </c>
      <c r="M11494">
        <v>162500</v>
      </c>
      <c r="O11494" t="s">
        <v>1172</v>
      </c>
      <c r="P11494" t="s">
        <v>15030</v>
      </c>
    </row>
    <row r="11495" spans="1:16" x14ac:dyDescent="0.25">
      <c r="A11495" t="s">
        <v>89</v>
      </c>
      <c r="B11495" t="s">
        <v>4040</v>
      </c>
      <c r="C11495" t="s">
        <v>39</v>
      </c>
      <c r="D11495" t="s">
        <v>7433</v>
      </c>
      <c r="E11495" t="s">
        <v>20</v>
      </c>
      <c r="F11495" t="b">
        <v>1</v>
      </c>
      <c r="G11495" t="s">
        <v>1247</v>
      </c>
      <c r="H11495" s="4">
        <v>45813.986944444441</v>
      </c>
      <c r="I11495" t="b">
        <v>1</v>
      </c>
      <c r="J11495" t="b">
        <v>0</v>
      </c>
      <c r="K11495" t="s">
        <v>1247</v>
      </c>
      <c r="L11495" t="s">
        <v>22</v>
      </c>
      <c r="M11495">
        <v>250000</v>
      </c>
      <c r="O11495" t="s">
        <v>4051</v>
      </c>
      <c r="P11495" t="s">
        <v>12502</v>
      </c>
    </row>
    <row r="11496" spans="1:16" x14ac:dyDescent="0.25">
      <c r="A11496" t="s">
        <v>40</v>
      </c>
      <c r="B11496" t="s">
        <v>15031</v>
      </c>
      <c r="C11496" t="s">
        <v>213</v>
      </c>
      <c r="D11496" t="s">
        <v>5534</v>
      </c>
      <c r="E11496" t="s">
        <v>20</v>
      </c>
      <c r="F11496" t="b">
        <v>0</v>
      </c>
      <c r="G11496" t="s">
        <v>23</v>
      </c>
      <c r="H11496" s="4">
        <v>45813.993576388893</v>
      </c>
      <c r="I11496" t="b">
        <v>1</v>
      </c>
      <c r="J11496" t="b">
        <v>0</v>
      </c>
      <c r="K11496" t="s">
        <v>24</v>
      </c>
      <c r="L11496" t="s">
        <v>22</v>
      </c>
      <c r="M11496">
        <v>88582</v>
      </c>
      <c r="O11496" t="s">
        <v>405</v>
      </c>
    </row>
    <row r="11497" spans="1:16" x14ac:dyDescent="0.25">
      <c r="A11497" t="s">
        <v>139</v>
      </c>
      <c r="B11497" t="s">
        <v>277</v>
      </c>
      <c r="C11497" t="s">
        <v>1099</v>
      </c>
      <c r="D11497" t="s">
        <v>3972</v>
      </c>
      <c r="E11497" t="s">
        <v>20</v>
      </c>
      <c r="F11497" t="b">
        <v>0</v>
      </c>
      <c r="G11497" t="s">
        <v>27</v>
      </c>
      <c r="H11497" s="4">
        <v>45814.000196759262</v>
      </c>
      <c r="I11497" t="b">
        <v>0</v>
      </c>
      <c r="J11497" t="b">
        <v>0</v>
      </c>
      <c r="K11497" t="s">
        <v>24</v>
      </c>
      <c r="L11497" t="s">
        <v>22</v>
      </c>
      <c r="M11497">
        <v>110000</v>
      </c>
      <c r="O11497" t="s">
        <v>3780</v>
      </c>
      <c r="P11497" t="s">
        <v>466</v>
      </c>
    </row>
    <row r="11498" spans="1:16" x14ac:dyDescent="0.25">
      <c r="A11498" t="s">
        <v>0</v>
      </c>
      <c r="B11498" t="s">
        <v>15032</v>
      </c>
      <c r="C11498" t="s">
        <v>213</v>
      </c>
      <c r="D11498" t="s">
        <v>3972</v>
      </c>
      <c r="E11498" t="s">
        <v>20</v>
      </c>
      <c r="F11498" t="b">
        <v>0</v>
      </c>
      <c r="G11498" t="s">
        <v>41</v>
      </c>
      <c r="H11498" s="4">
        <v>45814.000428240739</v>
      </c>
      <c r="I11498" t="b">
        <v>0</v>
      </c>
      <c r="J11498" t="b">
        <v>1</v>
      </c>
      <c r="K11498" t="s">
        <v>24</v>
      </c>
      <c r="L11498" t="s">
        <v>22</v>
      </c>
      <c r="M11498">
        <v>123500</v>
      </c>
      <c r="O11498" t="s">
        <v>15033</v>
      </c>
      <c r="P11498" t="s">
        <v>15034</v>
      </c>
    </row>
    <row r="11499" spans="1:16" x14ac:dyDescent="0.25">
      <c r="A11499" t="s">
        <v>0</v>
      </c>
      <c r="B11499" t="s">
        <v>15035</v>
      </c>
      <c r="C11499" t="s">
        <v>622</v>
      </c>
      <c r="D11499" t="s">
        <v>3972</v>
      </c>
      <c r="E11499" t="s">
        <v>20</v>
      </c>
      <c r="F11499" t="b">
        <v>0</v>
      </c>
      <c r="G11499" t="s">
        <v>35</v>
      </c>
      <c r="H11499" s="4">
        <v>45814.000891203701</v>
      </c>
      <c r="I11499" t="b">
        <v>1</v>
      </c>
      <c r="J11499" t="b">
        <v>1</v>
      </c>
      <c r="K11499" t="s">
        <v>24</v>
      </c>
      <c r="L11499" t="s">
        <v>22</v>
      </c>
      <c r="M11499">
        <v>124087.5</v>
      </c>
      <c r="O11499" t="s">
        <v>954</v>
      </c>
      <c r="P11499" t="s">
        <v>15036</v>
      </c>
    </row>
    <row r="11500" spans="1:16" x14ac:dyDescent="0.25">
      <c r="A11500" t="s">
        <v>0</v>
      </c>
      <c r="B11500" t="s">
        <v>6853</v>
      </c>
      <c r="C11500" t="s">
        <v>122</v>
      </c>
      <c r="D11500" t="s">
        <v>4013</v>
      </c>
      <c r="E11500" t="s">
        <v>20</v>
      </c>
      <c r="F11500" t="b">
        <v>0</v>
      </c>
      <c r="G11500" t="s">
        <v>52</v>
      </c>
      <c r="H11500" s="4">
        <v>45814.001122685193</v>
      </c>
      <c r="I11500" t="b">
        <v>0</v>
      </c>
      <c r="J11500" t="b">
        <v>1</v>
      </c>
      <c r="K11500" t="s">
        <v>24</v>
      </c>
      <c r="L11500" t="s">
        <v>22</v>
      </c>
      <c r="M11500">
        <v>149630</v>
      </c>
      <c r="O11500" t="s">
        <v>402</v>
      </c>
      <c r="P11500" t="s">
        <v>3396</v>
      </c>
    </row>
    <row r="11501" spans="1:16" x14ac:dyDescent="0.25">
      <c r="A11501" t="s">
        <v>25</v>
      </c>
      <c r="B11501" t="s">
        <v>15037</v>
      </c>
      <c r="C11501" t="s">
        <v>292</v>
      </c>
      <c r="D11501" t="s">
        <v>3972</v>
      </c>
      <c r="E11501" t="s">
        <v>20</v>
      </c>
      <c r="F11501" t="b">
        <v>0</v>
      </c>
      <c r="G11501" t="s">
        <v>30</v>
      </c>
      <c r="H11501" s="4">
        <v>45814.00199074074</v>
      </c>
      <c r="I11501" t="b">
        <v>0</v>
      </c>
      <c r="J11501" t="b">
        <v>1</v>
      </c>
      <c r="K11501" t="s">
        <v>24</v>
      </c>
      <c r="L11501" t="s">
        <v>22</v>
      </c>
      <c r="M11501">
        <v>142500</v>
      </c>
      <c r="O11501" t="s">
        <v>1491</v>
      </c>
      <c r="P11501" t="s">
        <v>15038</v>
      </c>
    </row>
    <row r="11502" spans="1:16" x14ac:dyDescent="0.25">
      <c r="A11502" t="s">
        <v>2</v>
      </c>
      <c r="B11502" t="s">
        <v>15039</v>
      </c>
      <c r="C11502" t="s">
        <v>140</v>
      </c>
      <c r="D11502" t="s">
        <v>3972</v>
      </c>
      <c r="E11502" t="s">
        <v>20</v>
      </c>
      <c r="F11502" t="b">
        <v>0</v>
      </c>
      <c r="G11502" t="s">
        <v>35</v>
      </c>
      <c r="H11502" s="4">
        <v>45814.00309027778</v>
      </c>
      <c r="I11502" t="b">
        <v>0</v>
      </c>
      <c r="J11502" t="b">
        <v>1</v>
      </c>
      <c r="K11502" t="s">
        <v>24</v>
      </c>
      <c r="L11502" t="s">
        <v>22</v>
      </c>
      <c r="M11502">
        <v>117484</v>
      </c>
      <c r="O11502" t="s">
        <v>2364</v>
      </c>
      <c r="P11502" t="s">
        <v>15040</v>
      </c>
    </row>
    <row r="11503" spans="1:16" x14ac:dyDescent="0.25">
      <c r="A11503" t="s">
        <v>2</v>
      </c>
      <c r="B11503" t="s">
        <v>15041</v>
      </c>
      <c r="C11503" t="s">
        <v>15042</v>
      </c>
      <c r="D11503" t="s">
        <v>4013</v>
      </c>
      <c r="E11503" t="s">
        <v>20</v>
      </c>
      <c r="F11503" t="b">
        <v>0</v>
      </c>
      <c r="G11503" t="s">
        <v>52</v>
      </c>
      <c r="H11503" s="4">
        <v>45814.004293981481</v>
      </c>
      <c r="I11503" t="b">
        <v>0</v>
      </c>
      <c r="J11503" t="b">
        <v>1</v>
      </c>
      <c r="K11503" t="s">
        <v>24</v>
      </c>
      <c r="L11503" t="s">
        <v>22</v>
      </c>
      <c r="M11503">
        <v>162280</v>
      </c>
      <c r="O11503" t="s">
        <v>402</v>
      </c>
      <c r="P11503" t="s">
        <v>15043</v>
      </c>
    </row>
    <row r="11504" spans="1:16" x14ac:dyDescent="0.25">
      <c r="A11504" t="s">
        <v>0</v>
      </c>
      <c r="B11504" t="s">
        <v>2806</v>
      </c>
      <c r="C11504" t="s">
        <v>73</v>
      </c>
      <c r="D11504" t="s">
        <v>2208</v>
      </c>
      <c r="E11504" t="s">
        <v>20</v>
      </c>
      <c r="F11504" t="b">
        <v>0</v>
      </c>
      <c r="G11504" t="s">
        <v>23</v>
      </c>
      <c r="H11504" s="4">
        <v>45814.034895833327</v>
      </c>
      <c r="I11504" t="b">
        <v>1</v>
      </c>
      <c r="J11504" t="b">
        <v>0</v>
      </c>
      <c r="K11504" t="s">
        <v>24</v>
      </c>
      <c r="L11504" t="s">
        <v>22</v>
      </c>
      <c r="M11504">
        <v>81890</v>
      </c>
      <c r="O11504" t="s">
        <v>9844</v>
      </c>
      <c r="P11504" t="s">
        <v>15044</v>
      </c>
    </row>
    <row r="11505" spans="1:16" x14ac:dyDescent="0.25">
      <c r="A11505" t="s">
        <v>0</v>
      </c>
      <c r="B11505" t="s">
        <v>15045</v>
      </c>
      <c r="C11505" t="s">
        <v>877</v>
      </c>
      <c r="D11505" t="s">
        <v>3972</v>
      </c>
      <c r="E11505" t="s">
        <v>20</v>
      </c>
      <c r="F11505" t="b">
        <v>0</v>
      </c>
      <c r="G11505" t="s">
        <v>27</v>
      </c>
      <c r="H11505" s="4">
        <v>45814.04179398148</v>
      </c>
      <c r="I11505" t="b">
        <v>0</v>
      </c>
      <c r="J11505" t="b">
        <v>1</v>
      </c>
      <c r="K11505" t="s">
        <v>24</v>
      </c>
      <c r="L11505" t="s">
        <v>22</v>
      </c>
      <c r="M11505">
        <v>95000</v>
      </c>
      <c r="O11505" t="s">
        <v>15046</v>
      </c>
      <c r="P11505" t="s">
        <v>280</v>
      </c>
    </row>
    <row r="11506" spans="1:16" x14ac:dyDescent="0.25">
      <c r="A11506" t="s">
        <v>19</v>
      </c>
      <c r="B11506" t="s">
        <v>15047</v>
      </c>
      <c r="C11506" t="s">
        <v>49</v>
      </c>
      <c r="D11506" t="s">
        <v>3972</v>
      </c>
      <c r="E11506" t="s">
        <v>20</v>
      </c>
      <c r="F11506" t="b">
        <v>0</v>
      </c>
      <c r="G11506" t="s">
        <v>41</v>
      </c>
      <c r="H11506" s="4">
        <v>45814.042384259257</v>
      </c>
      <c r="I11506" t="b">
        <v>0</v>
      </c>
      <c r="J11506" t="b">
        <v>0</v>
      </c>
      <c r="K11506" t="s">
        <v>24</v>
      </c>
      <c r="L11506" t="s">
        <v>22</v>
      </c>
      <c r="M11506">
        <v>110000</v>
      </c>
      <c r="O11506" t="s">
        <v>15048</v>
      </c>
      <c r="P11506" t="s">
        <v>280</v>
      </c>
    </row>
    <row r="11507" spans="1:16" x14ac:dyDescent="0.25">
      <c r="A11507" t="s">
        <v>1</v>
      </c>
      <c r="B11507" t="s">
        <v>168</v>
      </c>
      <c r="C11507" t="s">
        <v>624</v>
      </c>
      <c r="D11507" t="s">
        <v>3972</v>
      </c>
      <c r="E11507" t="s">
        <v>20</v>
      </c>
      <c r="F11507" t="b">
        <v>0</v>
      </c>
      <c r="G11507" t="s">
        <v>35</v>
      </c>
      <c r="H11507" s="4">
        <v>45814.042604166672</v>
      </c>
      <c r="I11507" t="b">
        <v>0</v>
      </c>
      <c r="J11507" t="b">
        <v>1</v>
      </c>
      <c r="K11507" t="s">
        <v>24</v>
      </c>
      <c r="L11507" t="s">
        <v>22</v>
      </c>
      <c r="M11507">
        <v>209000</v>
      </c>
      <c r="O11507" t="s">
        <v>65</v>
      </c>
      <c r="P11507" t="s">
        <v>1033</v>
      </c>
    </row>
    <row r="11508" spans="1:16" x14ac:dyDescent="0.25">
      <c r="A11508" t="s">
        <v>0</v>
      </c>
      <c r="B11508" t="s">
        <v>15049</v>
      </c>
      <c r="C11508" t="s">
        <v>192</v>
      </c>
      <c r="D11508" t="s">
        <v>3972</v>
      </c>
      <c r="E11508" t="s">
        <v>20</v>
      </c>
      <c r="F11508" t="b">
        <v>0</v>
      </c>
      <c r="G11508" t="s">
        <v>52</v>
      </c>
      <c r="H11508" s="4">
        <v>45814.042881944442</v>
      </c>
      <c r="I11508" t="b">
        <v>0</v>
      </c>
      <c r="J11508" t="b">
        <v>0</v>
      </c>
      <c r="K11508" t="s">
        <v>24</v>
      </c>
      <c r="L11508" t="s">
        <v>22</v>
      </c>
      <c r="M11508">
        <v>130500</v>
      </c>
      <c r="O11508" t="s">
        <v>15048</v>
      </c>
      <c r="P11508" t="s">
        <v>280</v>
      </c>
    </row>
    <row r="11509" spans="1:16" x14ac:dyDescent="0.25">
      <c r="A11509" t="s">
        <v>2</v>
      </c>
      <c r="B11509" t="s">
        <v>15050</v>
      </c>
      <c r="C11509" t="s">
        <v>1397</v>
      </c>
      <c r="D11509" t="s">
        <v>3972</v>
      </c>
      <c r="E11509" t="s">
        <v>20</v>
      </c>
      <c r="F11509" t="b">
        <v>0</v>
      </c>
      <c r="G11509" t="s">
        <v>23</v>
      </c>
      <c r="H11509" s="4">
        <v>45814.077349537038</v>
      </c>
      <c r="I11509" t="b">
        <v>0</v>
      </c>
      <c r="J11509" t="b">
        <v>1</v>
      </c>
      <c r="K11509" t="s">
        <v>24</v>
      </c>
      <c r="L11509" t="s">
        <v>22</v>
      </c>
      <c r="M11509">
        <v>170000</v>
      </c>
      <c r="O11509" t="s">
        <v>15051</v>
      </c>
      <c r="P11509" t="s">
        <v>15052</v>
      </c>
    </row>
    <row r="11510" spans="1:16" x14ac:dyDescent="0.25">
      <c r="A11510" t="s">
        <v>0</v>
      </c>
      <c r="B11510" t="s">
        <v>15053</v>
      </c>
      <c r="C11510" t="s">
        <v>39</v>
      </c>
      <c r="D11510" t="s">
        <v>3828</v>
      </c>
      <c r="E11510" t="s">
        <v>105</v>
      </c>
      <c r="F11510" t="b">
        <v>1</v>
      </c>
      <c r="G11510" t="s">
        <v>27</v>
      </c>
      <c r="H11510" s="4">
        <v>45814.125173611108</v>
      </c>
      <c r="I11510" t="b">
        <v>0</v>
      </c>
      <c r="J11510" t="b">
        <v>0</v>
      </c>
      <c r="K11510" t="s">
        <v>24</v>
      </c>
      <c r="L11510" t="s">
        <v>22</v>
      </c>
      <c r="M11510">
        <v>81550</v>
      </c>
      <c r="O11510" t="s">
        <v>15054</v>
      </c>
      <c r="P11510" t="s">
        <v>274</v>
      </c>
    </row>
    <row r="11511" spans="1:16" x14ac:dyDescent="0.25">
      <c r="A11511" t="s">
        <v>139</v>
      </c>
      <c r="B11511" t="s">
        <v>15055</v>
      </c>
      <c r="C11511" t="s">
        <v>160</v>
      </c>
      <c r="D11511" t="s">
        <v>2208</v>
      </c>
      <c r="E11511" t="s">
        <v>20</v>
      </c>
      <c r="F11511" t="b">
        <v>0</v>
      </c>
      <c r="G11511" t="s">
        <v>52</v>
      </c>
      <c r="H11511" s="4">
        <v>45814.126250000001</v>
      </c>
      <c r="I11511" t="b">
        <v>0</v>
      </c>
      <c r="J11511" t="b">
        <v>0</v>
      </c>
      <c r="K11511" t="s">
        <v>24</v>
      </c>
      <c r="L11511" t="s">
        <v>36</v>
      </c>
      <c r="N11511">
        <v>30</v>
      </c>
      <c r="O11511" t="s">
        <v>15056</v>
      </c>
    </row>
    <row r="11512" spans="1:16" x14ac:dyDescent="0.25">
      <c r="A11512" t="s">
        <v>0</v>
      </c>
      <c r="B11512" t="s">
        <v>1219</v>
      </c>
      <c r="C11512" t="s">
        <v>213</v>
      </c>
      <c r="D11512" t="s">
        <v>3969</v>
      </c>
      <c r="E11512" t="s">
        <v>20</v>
      </c>
      <c r="F11512" t="b">
        <v>0</v>
      </c>
      <c r="G11512" t="s">
        <v>41</v>
      </c>
      <c r="H11512" s="4">
        <v>45814.167094907411</v>
      </c>
      <c r="I11512" t="b">
        <v>0</v>
      </c>
      <c r="J11512" t="b">
        <v>1</v>
      </c>
      <c r="K11512" t="s">
        <v>24</v>
      </c>
      <c r="L11512" t="s">
        <v>22</v>
      </c>
      <c r="M11512">
        <v>107500</v>
      </c>
      <c r="O11512" t="s">
        <v>15057</v>
      </c>
    </row>
    <row r="11513" spans="1:16" x14ac:dyDescent="0.25">
      <c r="A11513" t="s">
        <v>2</v>
      </c>
      <c r="B11513" t="s">
        <v>15058</v>
      </c>
      <c r="C11513" t="s">
        <v>437</v>
      </c>
      <c r="D11513" t="s">
        <v>3828</v>
      </c>
      <c r="E11513" t="s">
        <v>20</v>
      </c>
      <c r="F11513" t="b">
        <v>0</v>
      </c>
      <c r="G11513" t="s">
        <v>27</v>
      </c>
      <c r="H11513" s="4">
        <v>45814.168819444443</v>
      </c>
      <c r="I11513" t="b">
        <v>0</v>
      </c>
      <c r="J11513" t="b">
        <v>1</v>
      </c>
      <c r="K11513" t="s">
        <v>24</v>
      </c>
      <c r="L11513" t="s">
        <v>22</v>
      </c>
      <c r="M11513">
        <v>148500</v>
      </c>
      <c r="O11513" t="s">
        <v>86</v>
      </c>
      <c r="P11513" t="s">
        <v>15059</v>
      </c>
    </row>
    <row r="11514" spans="1:16" x14ac:dyDescent="0.25">
      <c r="A11514" t="s">
        <v>25</v>
      </c>
      <c r="B11514" t="s">
        <v>3629</v>
      </c>
      <c r="C11514" t="s">
        <v>39</v>
      </c>
      <c r="D11514" t="s">
        <v>4108</v>
      </c>
      <c r="E11514" t="s">
        <v>20</v>
      </c>
      <c r="F11514" t="b">
        <v>1</v>
      </c>
      <c r="G11514" t="s">
        <v>27</v>
      </c>
      <c r="H11514" s="4">
        <v>45814.250069444453</v>
      </c>
      <c r="I11514" t="b">
        <v>0</v>
      </c>
      <c r="J11514" t="b">
        <v>1</v>
      </c>
      <c r="K11514" t="s">
        <v>24</v>
      </c>
      <c r="L11514" t="s">
        <v>22</v>
      </c>
      <c r="M11514">
        <v>185000</v>
      </c>
      <c r="O11514" t="s">
        <v>5312</v>
      </c>
      <c r="P11514" t="s">
        <v>2233</v>
      </c>
    </row>
    <row r="11515" spans="1:16" x14ac:dyDescent="0.25">
      <c r="A11515" t="s">
        <v>0</v>
      </c>
      <c r="B11515" t="s">
        <v>0</v>
      </c>
      <c r="C11515" t="s">
        <v>15060</v>
      </c>
      <c r="D11515" t="s">
        <v>2208</v>
      </c>
      <c r="E11515" t="s">
        <v>20</v>
      </c>
      <c r="F11515" t="b">
        <v>0</v>
      </c>
      <c r="G11515" t="s">
        <v>30</v>
      </c>
      <c r="H11515" s="4">
        <v>45814.250543981478</v>
      </c>
      <c r="I11515" t="b">
        <v>0</v>
      </c>
      <c r="J11515" t="b">
        <v>1</v>
      </c>
      <c r="K11515" t="s">
        <v>24</v>
      </c>
      <c r="L11515" t="s">
        <v>36</v>
      </c>
      <c r="N11515">
        <v>24.5</v>
      </c>
      <c r="O11515" t="s">
        <v>15061</v>
      </c>
    </row>
    <row r="11516" spans="1:16" x14ac:dyDescent="0.25">
      <c r="A11516" t="s">
        <v>0</v>
      </c>
      <c r="B11516" t="s">
        <v>15062</v>
      </c>
      <c r="C11516" t="s">
        <v>1990</v>
      </c>
      <c r="D11516" t="s">
        <v>2208</v>
      </c>
      <c r="E11516" t="s">
        <v>20</v>
      </c>
      <c r="F11516" t="b">
        <v>0</v>
      </c>
      <c r="G11516" t="s">
        <v>30</v>
      </c>
      <c r="H11516" s="4">
        <v>45814.250543981478</v>
      </c>
      <c r="I11516" t="b">
        <v>0</v>
      </c>
      <c r="J11516" t="b">
        <v>1</v>
      </c>
      <c r="K11516" t="s">
        <v>24</v>
      </c>
      <c r="L11516" t="s">
        <v>36</v>
      </c>
      <c r="N11516">
        <v>25.239999771118161</v>
      </c>
      <c r="O11516" t="s">
        <v>14884</v>
      </c>
      <c r="P11516" t="s">
        <v>320</v>
      </c>
    </row>
    <row r="11517" spans="1:16" x14ac:dyDescent="0.25">
      <c r="A11517" t="s">
        <v>0</v>
      </c>
      <c r="B11517" t="s">
        <v>15063</v>
      </c>
      <c r="C11517" t="s">
        <v>1573</v>
      </c>
      <c r="D11517" t="s">
        <v>3828</v>
      </c>
      <c r="E11517" t="s">
        <v>20</v>
      </c>
      <c r="F11517" t="b">
        <v>0</v>
      </c>
      <c r="G11517" t="s">
        <v>52</v>
      </c>
      <c r="H11517" s="4">
        <v>45814.250636574077</v>
      </c>
      <c r="I11517" t="b">
        <v>0</v>
      </c>
      <c r="J11517" t="b">
        <v>1</v>
      </c>
      <c r="K11517" t="s">
        <v>24</v>
      </c>
      <c r="L11517" t="s">
        <v>36</v>
      </c>
      <c r="N11517">
        <v>50</v>
      </c>
      <c r="O11517" t="s">
        <v>74</v>
      </c>
      <c r="P11517" t="s">
        <v>409</v>
      </c>
    </row>
    <row r="11518" spans="1:16" x14ac:dyDescent="0.25">
      <c r="A11518" t="s">
        <v>1</v>
      </c>
      <c r="B11518" t="s">
        <v>15064</v>
      </c>
      <c r="C11518" t="s">
        <v>49</v>
      </c>
      <c r="D11518" t="s">
        <v>3600</v>
      </c>
      <c r="E11518" t="s">
        <v>51</v>
      </c>
      <c r="F11518" t="b">
        <v>0</v>
      </c>
      <c r="G11518" t="s">
        <v>41</v>
      </c>
      <c r="H11518" s="4">
        <v>45814.250879629632</v>
      </c>
      <c r="I11518" t="b">
        <v>0</v>
      </c>
      <c r="J11518" t="b">
        <v>0</v>
      </c>
      <c r="K11518" t="s">
        <v>24</v>
      </c>
      <c r="L11518" t="s">
        <v>36</v>
      </c>
      <c r="N11518">
        <v>60</v>
      </c>
      <c r="O11518" t="s">
        <v>15065</v>
      </c>
      <c r="P11518" t="s">
        <v>15066</v>
      </c>
    </row>
    <row r="11519" spans="1:16" x14ac:dyDescent="0.25">
      <c r="A11519" t="s">
        <v>1</v>
      </c>
      <c r="B11519" t="s">
        <v>15067</v>
      </c>
      <c r="C11519" t="s">
        <v>316</v>
      </c>
      <c r="D11519" t="s">
        <v>5534</v>
      </c>
      <c r="E11519" t="s">
        <v>20</v>
      </c>
      <c r="F11519" t="b">
        <v>0</v>
      </c>
      <c r="G11519" t="s">
        <v>35</v>
      </c>
      <c r="H11519" s="4">
        <v>45814.251006944447</v>
      </c>
      <c r="I11519" t="b">
        <v>0</v>
      </c>
      <c r="J11519" t="b">
        <v>1</v>
      </c>
      <c r="K11519" t="s">
        <v>24</v>
      </c>
      <c r="L11519" t="s">
        <v>22</v>
      </c>
      <c r="M11519">
        <v>88582</v>
      </c>
      <c r="O11519" t="s">
        <v>77</v>
      </c>
      <c r="P11519" t="s">
        <v>15068</v>
      </c>
    </row>
    <row r="11520" spans="1:16" x14ac:dyDescent="0.25">
      <c r="A11520" t="s">
        <v>139</v>
      </c>
      <c r="B11520" t="s">
        <v>15069</v>
      </c>
      <c r="C11520" t="s">
        <v>213</v>
      </c>
      <c r="D11520" t="s">
        <v>3972</v>
      </c>
      <c r="E11520" t="s">
        <v>20</v>
      </c>
      <c r="F11520" t="b">
        <v>0</v>
      </c>
      <c r="G11520" t="s">
        <v>41</v>
      </c>
      <c r="H11520" s="4">
        <v>45814.25167824074</v>
      </c>
      <c r="I11520" t="b">
        <v>0</v>
      </c>
      <c r="J11520" t="b">
        <v>0</v>
      </c>
      <c r="K11520" t="s">
        <v>24</v>
      </c>
      <c r="L11520" t="s">
        <v>22</v>
      </c>
      <c r="M11520">
        <v>68500</v>
      </c>
      <c r="O11520" t="s">
        <v>806</v>
      </c>
      <c r="P11520" t="s">
        <v>1671</v>
      </c>
    </row>
    <row r="11521" spans="1:16" x14ac:dyDescent="0.25">
      <c r="A11521" t="s">
        <v>1</v>
      </c>
      <c r="B11521" t="s">
        <v>661</v>
      </c>
      <c r="C11521" t="s">
        <v>39</v>
      </c>
      <c r="D11521" t="s">
        <v>15070</v>
      </c>
      <c r="E11521" t="s">
        <v>20</v>
      </c>
      <c r="F11521" t="b">
        <v>1</v>
      </c>
      <c r="G11521" t="s">
        <v>106</v>
      </c>
      <c r="H11521" s="4">
        <v>45814.257939814823</v>
      </c>
      <c r="I11521" t="b">
        <v>0</v>
      </c>
      <c r="J11521" t="b">
        <v>0</v>
      </c>
      <c r="K11521" t="s">
        <v>106</v>
      </c>
      <c r="L11521" t="s">
        <v>22</v>
      </c>
      <c r="M11521">
        <v>150000</v>
      </c>
      <c r="O11521" t="s">
        <v>2358</v>
      </c>
      <c r="P11521" t="s">
        <v>727</v>
      </c>
    </row>
    <row r="11522" spans="1:16" x14ac:dyDescent="0.25">
      <c r="A11522" t="s">
        <v>40</v>
      </c>
      <c r="B11522" t="s">
        <v>15071</v>
      </c>
      <c r="C11522" t="s">
        <v>164</v>
      </c>
      <c r="D11522" t="s">
        <v>4034</v>
      </c>
      <c r="E11522" t="s">
        <v>20</v>
      </c>
      <c r="F11522" t="b">
        <v>0</v>
      </c>
      <c r="G11522" t="s">
        <v>158</v>
      </c>
      <c r="H11522" s="4">
        <v>45814.265300925923</v>
      </c>
      <c r="I11522" t="b">
        <v>0</v>
      </c>
      <c r="J11522" t="b">
        <v>0</v>
      </c>
      <c r="K11522" t="s">
        <v>158</v>
      </c>
      <c r="L11522" t="s">
        <v>22</v>
      </c>
      <c r="M11522">
        <v>69000</v>
      </c>
      <c r="O11522" t="s">
        <v>1584</v>
      </c>
      <c r="P11522" t="s">
        <v>15072</v>
      </c>
    </row>
    <row r="11523" spans="1:16" x14ac:dyDescent="0.25">
      <c r="A11523" t="s">
        <v>1</v>
      </c>
      <c r="B11523" t="s">
        <v>15073</v>
      </c>
      <c r="C11523" t="s">
        <v>62</v>
      </c>
      <c r="D11523" t="s">
        <v>15074</v>
      </c>
      <c r="E11523" t="s">
        <v>20</v>
      </c>
      <c r="F11523" t="b">
        <v>0</v>
      </c>
      <c r="G11523" t="s">
        <v>62</v>
      </c>
      <c r="H11523" s="4">
        <v>45814.27584490741</v>
      </c>
      <c r="I11523" t="b">
        <v>0</v>
      </c>
      <c r="J11523" t="b">
        <v>0</v>
      </c>
      <c r="K11523" t="s">
        <v>62</v>
      </c>
      <c r="L11523" t="s">
        <v>22</v>
      </c>
      <c r="M11523">
        <v>167500</v>
      </c>
      <c r="O11523" t="s">
        <v>15075</v>
      </c>
      <c r="P11523" t="s">
        <v>193</v>
      </c>
    </row>
    <row r="11524" spans="1:16" x14ac:dyDescent="0.25">
      <c r="A11524" t="s">
        <v>0</v>
      </c>
      <c r="B11524" t="s">
        <v>15076</v>
      </c>
      <c r="C11524" t="s">
        <v>1291</v>
      </c>
      <c r="D11524" t="s">
        <v>3383</v>
      </c>
      <c r="E11524" t="s">
        <v>34</v>
      </c>
      <c r="F11524" t="b">
        <v>0</v>
      </c>
      <c r="G11524" t="s">
        <v>1247</v>
      </c>
      <c r="H11524" s="4">
        <v>45814.284618055557</v>
      </c>
      <c r="I11524" t="b">
        <v>0</v>
      </c>
      <c r="J11524" t="b">
        <v>0</v>
      </c>
      <c r="K11524" t="s">
        <v>1247</v>
      </c>
      <c r="L11524" t="s">
        <v>36</v>
      </c>
      <c r="N11524">
        <v>18.239999771118161</v>
      </c>
      <c r="O11524" t="s">
        <v>15077</v>
      </c>
      <c r="P11524" t="s">
        <v>15078</v>
      </c>
    </row>
    <row r="11525" spans="1:16" x14ac:dyDescent="0.25">
      <c r="A11525" t="s">
        <v>2</v>
      </c>
      <c r="B11525" t="s">
        <v>15079</v>
      </c>
      <c r="C11525" t="s">
        <v>192</v>
      </c>
      <c r="D11525" t="s">
        <v>3828</v>
      </c>
      <c r="E11525" t="s">
        <v>20</v>
      </c>
      <c r="F11525" t="b">
        <v>0</v>
      </c>
      <c r="G11525" t="s">
        <v>23</v>
      </c>
      <c r="H11525" s="4">
        <v>45814.285104166673</v>
      </c>
      <c r="I11525" t="b">
        <v>1</v>
      </c>
      <c r="J11525" t="b">
        <v>1</v>
      </c>
      <c r="K11525" t="s">
        <v>24</v>
      </c>
      <c r="L11525" t="s">
        <v>22</v>
      </c>
      <c r="M11525">
        <v>210000</v>
      </c>
      <c r="O11525" t="s">
        <v>131</v>
      </c>
      <c r="P11525" t="s">
        <v>15080</v>
      </c>
    </row>
    <row r="11526" spans="1:16" x14ac:dyDescent="0.25">
      <c r="A11526" t="s">
        <v>19</v>
      </c>
      <c r="B11526" t="s">
        <v>7518</v>
      </c>
      <c r="C11526" t="s">
        <v>213</v>
      </c>
      <c r="D11526" t="s">
        <v>2208</v>
      </c>
      <c r="E11526" t="s">
        <v>20</v>
      </c>
      <c r="F11526" t="b">
        <v>0</v>
      </c>
      <c r="G11526" t="s">
        <v>41</v>
      </c>
      <c r="H11526" s="4">
        <v>45814.292048611111</v>
      </c>
      <c r="I11526" t="b">
        <v>0</v>
      </c>
      <c r="J11526" t="b">
        <v>1</v>
      </c>
      <c r="K11526" t="s">
        <v>24</v>
      </c>
      <c r="L11526" t="s">
        <v>22</v>
      </c>
      <c r="M11526">
        <v>193000</v>
      </c>
      <c r="O11526" t="s">
        <v>405</v>
      </c>
      <c r="P11526" t="s">
        <v>7519</v>
      </c>
    </row>
    <row r="11527" spans="1:16" x14ac:dyDescent="0.25">
      <c r="A11527" t="s">
        <v>0</v>
      </c>
      <c r="B11527" t="s">
        <v>15081</v>
      </c>
      <c r="C11527" t="s">
        <v>213</v>
      </c>
      <c r="D11527" t="s">
        <v>3972</v>
      </c>
      <c r="E11527" t="s">
        <v>20</v>
      </c>
      <c r="F11527" t="b">
        <v>0</v>
      </c>
      <c r="G11527" t="s">
        <v>41</v>
      </c>
      <c r="H11527" s="4">
        <v>45814.292048611111</v>
      </c>
      <c r="I11527" t="b">
        <v>0</v>
      </c>
      <c r="J11527" t="b">
        <v>1</v>
      </c>
      <c r="K11527" t="s">
        <v>24</v>
      </c>
      <c r="L11527" t="s">
        <v>22</v>
      </c>
      <c r="M11527">
        <v>127700</v>
      </c>
      <c r="O11527" t="s">
        <v>86</v>
      </c>
      <c r="P11527" t="s">
        <v>15082</v>
      </c>
    </row>
    <row r="11528" spans="1:16" x14ac:dyDescent="0.25">
      <c r="A11528" t="s">
        <v>139</v>
      </c>
      <c r="B11528" t="s">
        <v>15083</v>
      </c>
      <c r="C11528" t="s">
        <v>151</v>
      </c>
      <c r="D11528" t="s">
        <v>3972</v>
      </c>
      <c r="E11528" t="s">
        <v>20</v>
      </c>
      <c r="F11528" t="b">
        <v>0</v>
      </c>
      <c r="G11528" t="s">
        <v>30</v>
      </c>
      <c r="H11528" s="4">
        <v>45814.292268518519</v>
      </c>
      <c r="I11528" t="b">
        <v>0</v>
      </c>
      <c r="J11528" t="b">
        <v>1</v>
      </c>
      <c r="K11528" t="s">
        <v>24</v>
      </c>
      <c r="L11528" t="s">
        <v>22</v>
      </c>
      <c r="M11528">
        <v>77500</v>
      </c>
      <c r="O11528" t="s">
        <v>1861</v>
      </c>
    </row>
    <row r="11529" spans="1:16" x14ac:dyDescent="0.25">
      <c r="A11529" t="s">
        <v>1</v>
      </c>
      <c r="B11529" t="s">
        <v>15084</v>
      </c>
      <c r="C11529" t="s">
        <v>9564</v>
      </c>
      <c r="D11529" t="s">
        <v>3972</v>
      </c>
      <c r="E11529" t="s">
        <v>20</v>
      </c>
      <c r="F11529" t="b">
        <v>0</v>
      </c>
      <c r="G11529" t="s">
        <v>27</v>
      </c>
      <c r="H11529" s="4">
        <v>45814.292500000003</v>
      </c>
      <c r="I11529" t="b">
        <v>0</v>
      </c>
      <c r="J11529" t="b">
        <v>0</v>
      </c>
      <c r="K11529" t="s">
        <v>24</v>
      </c>
      <c r="L11529" t="s">
        <v>22</v>
      </c>
      <c r="M11529">
        <v>156500</v>
      </c>
      <c r="O11529" t="s">
        <v>14752</v>
      </c>
      <c r="P11529" t="s">
        <v>2611</v>
      </c>
    </row>
    <row r="11530" spans="1:16" x14ac:dyDescent="0.25">
      <c r="A11530" t="s">
        <v>89</v>
      </c>
      <c r="B11530" t="s">
        <v>15085</v>
      </c>
      <c r="C11530" t="s">
        <v>49</v>
      </c>
      <c r="D11530" t="s">
        <v>3969</v>
      </c>
      <c r="E11530" t="s">
        <v>20</v>
      </c>
      <c r="F11530" t="b">
        <v>0</v>
      </c>
      <c r="G11530" t="s">
        <v>41</v>
      </c>
      <c r="H11530" s="4">
        <v>45814.292638888888</v>
      </c>
      <c r="I11530" t="b">
        <v>0</v>
      </c>
      <c r="J11530" t="b">
        <v>1</v>
      </c>
      <c r="K11530" t="s">
        <v>24</v>
      </c>
      <c r="L11530" t="s">
        <v>22</v>
      </c>
      <c r="M11530">
        <v>288500</v>
      </c>
      <c r="O11530" t="s">
        <v>10640</v>
      </c>
    </row>
    <row r="11531" spans="1:16" x14ac:dyDescent="0.25">
      <c r="A11531" t="s">
        <v>2</v>
      </c>
      <c r="B11531" t="s">
        <v>15058</v>
      </c>
      <c r="C11531" t="s">
        <v>2051</v>
      </c>
      <c r="D11531" t="s">
        <v>7987</v>
      </c>
      <c r="E11531" t="s">
        <v>20</v>
      </c>
      <c r="F11531" t="b">
        <v>0</v>
      </c>
      <c r="G11531" t="s">
        <v>27</v>
      </c>
      <c r="H11531" s="4">
        <v>45814.292870370373</v>
      </c>
      <c r="I11531" t="b">
        <v>0</v>
      </c>
      <c r="J11531" t="b">
        <v>1</v>
      </c>
      <c r="K11531" t="s">
        <v>24</v>
      </c>
      <c r="L11531" t="s">
        <v>22</v>
      </c>
      <c r="M11531">
        <v>148500</v>
      </c>
      <c r="O11531" t="s">
        <v>86</v>
      </c>
      <c r="P11531" t="s">
        <v>15059</v>
      </c>
    </row>
    <row r="11532" spans="1:16" x14ac:dyDescent="0.25">
      <c r="A11532" t="s">
        <v>2</v>
      </c>
      <c r="B11532" t="s">
        <v>358</v>
      </c>
      <c r="C11532" t="s">
        <v>372</v>
      </c>
      <c r="D11532" t="s">
        <v>2208</v>
      </c>
      <c r="E11532" t="s">
        <v>51</v>
      </c>
      <c r="F11532" t="b">
        <v>0</v>
      </c>
      <c r="G11532" t="s">
        <v>35</v>
      </c>
      <c r="H11532" s="4">
        <v>45814.29383101852</v>
      </c>
      <c r="I11532" t="b">
        <v>0</v>
      </c>
      <c r="J11532" t="b">
        <v>1</v>
      </c>
      <c r="K11532" t="s">
        <v>24</v>
      </c>
      <c r="L11532" t="s">
        <v>36</v>
      </c>
      <c r="N11532">
        <v>53.860000610351563</v>
      </c>
      <c r="O11532" t="s">
        <v>147</v>
      </c>
      <c r="P11532" t="s">
        <v>12316</v>
      </c>
    </row>
    <row r="11533" spans="1:16" x14ac:dyDescent="0.25">
      <c r="A11533" t="s">
        <v>25</v>
      </c>
      <c r="B11533" t="s">
        <v>15086</v>
      </c>
      <c r="C11533" t="s">
        <v>192</v>
      </c>
      <c r="D11533" t="s">
        <v>5534</v>
      </c>
      <c r="E11533" t="s">
        <v>20</v>
      </c>
      <c r="F11533" t="b">
        <v>0</v>
      </c>
      <c r="G11533" t="s">
        <v>23</v>
      </c>
      <c r="H11533" s="4">
        <v>45814.302893518521</v>
      </c>
      <c r="I11533" t="b">
        <v>0</v>
      </c>
      <c r="J11533" t="b">
        <v>1</v>
      </c>
      <c r="K11533" t="s">
        <v>24</v>
      </c>
      <c r="L11533" t="s">
        <v>22</v>
      </c>
      <c r="M11533">
        <v>164500</v>
      </c>
      <c r="O11533" t="s">
        <v>1362</v>
      </c>
      <c r="P11533" t="s">
        <v>15087</v>
      </c>
    </row>
    <row r="11534" spans="1:16" x14ac:dyDescent="0.25">
      <c r="A11534" t="s">
        <v>0</v>
      </c>
      <c r="B11534" t="s">
        <v>14837</v>
      </c>
      <c r="C11534" t="s">
        <v>1817</v>
      </c>
      <c r="D11534" t="s">
        <v>15088</v>
      </c>
      <c r="E11534" t="s">
        <v>20</v>
      </c>
      <c r="F11534" t="b">
        <v>0</v>
      </c>
      <c r="G11534" t="s">
        <v>23</v>
      </c>
      <c r="H11534" s="4">
        <v>45814.302893518521</v>
      </c>
      <c r="I11534" t="b">
        <v>0</v>
      </c>
      <c r="J11534" t="b">
        <v>1</v>
      </c>
      <c r="K11534" t="s">
        <v>24</v>
      </c>
      <c r="L11534" t="s">
        <v>22</v>
      </c>
      <c r="M11534">
        <v>55440</v>
      </c>
      <c r="O11534" t="s">
        <v>3384</v>
      </c>
      <c r="P11534" t="s">
        <v>252</v>
      </c>
    </row>
    <row r="11535" spans="1:16" x14ac:dyDescent="0.25">
      <c r="A11535" t="s">
        <v>1</v>
      </c>
      <c r="B11535" t="s">
        <v>14843</v>
      </c>
      <c r="C11535" t="s">
        <v>23</v>
      </c>
      <c r="D11535" t="s">
        <v>15089</v>
      </c>
      <c r="E11535" t="s">
        <v>20</v>
      </c>
      <c r="F11535" t="b">
        <v>0</v>
      </c>
      <c r="G11535" t="s">
        <v>23</v>
      </c>
      <c r="H11535" s="4">
        <v>45814.303032407413</v>
      </c>
      <c r="I11535" t="b">
        <v>0</v>
      </c>
      <c r="J11535" t="b">
        <v>1</v>
      </c>
      <c r="K11535" t="s">
        <v>24</v>
      </c>
      <c r="L11535" t="s">
        <v>22</v>
      </c>
      <c r="M11535">
        <v>175500</v>
      </c>
      <c r="O11535" t="s">
        <v>212</v>
      </c>
      <c r="P11535" t="s">
        <v>14844</v>
      </c>
    </row>
    <row r="11536" spans="1:16" x14ac:dyDescent="0.25">
      <c r="A11536" t="s">
        <v>1</v>
      </c>
      <c r="B11536" t="s">
        <v>15090</v>
      </c>
      <c r="C11536" t="s">
        <v>3254</v>
      </c>
      <c r="D11536" t="s">
        <v>4973</v>
      </c>
      <c r="E11536" t="s">
        <v>20</v>
      </c>
      <c r="F11536" t="b">
        <v>0</v>
      </c>
      <c r="G11536" t="s">
        <v>3255</v>
      </c>
      <c r="H11536" s="4">
        <v>45814.305555555547</v>
      </c>
      <c r="I11536" t="b">
        <v>0</v>
      </c>
      <c r="J11536" t="b">
        <v>0</v>
      </c>
      <c r="K11536" t="s">
        <v>3255</v>
      </c>
      <c r="L11536" t="s">
        <v>22</v>
      </c>
      <c r="M11536">
        <v>75150</v>
      </c>
      <c r="O11536" t="s">
        <v>1881</v>
      </c>
      <c r="P11536" t="s">
        <v>1057</v>
      </c>
    </row>
    <row r="11537" spans="1:16" x14ac:dyDescent="0.25">
      <c r="A11537" t="s">
        <v>40</v>
      </c>
      <c r="B11537" t="s">
        <v>2521</v>
      </c>
      <c r="C11537" t="s">
        <v>15091</v>
      </c>
      <c r="D11537" t="s">
        <v>6389</v>
      </c>
      <c r="E11537" t="s">
        <v>20</v>
      </c>
      <c r="F11537" t="b">
        <v>0</v>
      </c>
      <c r="G11537" t="s">
        <v>4061</v>
      </c>
      <c r="H11537" s="4">
        <v>45814.308275462958</v>
      </c>
      <c r="I11537" t="b">
        <v>1</v>
      </c>
      <c r="J11537" t="b">
        <v>1</v>
      </c>
      <c r="K11537" t="s">
        <v>4061</v>
      </c>
      <c r="L11537" t="s">
        <v>22</v>
      </c>
      <c r="M11537">
        <v>155500</v>
      </c>
      <c r="O11537" t="s">
        <v>2844</v>
      </c>
      <c r="P11537" t="s">
        <v>15092</v>
      </c>
    </row>
    <row r="11538" spans="1:16" x14ac:dyDescent="0.25">
      <c r="A11538" t="s">
        <v>89</v>
      </c>
      <c r="B11538" t="s">
        <v>7581</v>
      </c>
      <c r="C11538" t="s">
        <v>39</v>
      </c>
      <c r="D11538" t="s">
        <v>4626</v>
      </c>
      <c r="E11538" t="s">
        <v>20</v>
      </c>
      <c r="F11538" t="b">
        <v>1</v>
      </c>
      <c r="G11538" t="s">
        <v>4061</v>
      </c>
      <c r="H11538" s="4">
        <v>45814.308275462958</v>
      </c>
      <c r="I11538" t="b">
        <v>1</v>
      </c>
      <c r="J11538" t="b">
        <v>0</v>
      </c>
      <c r="K11538" t="s">
        <v>4061</v>
      </c>
      <c r="L11538" t="s">
        <v>22</v>
      </c>
      <c r="M11538">
        <v>170000</v>
      </c>
      <c r="O11538" t="s">
        <v>7582</v>
      </c>
      <c r="P11538" t="s">
        <v>7583</v>
      </c>
    </row>
    <row r="11539" spans="1:16" x14ac:dyDescent="0.25">
      <c r="A11539" t="s">
        <v>0</v>
      </c>
      <c r="B11539" t="s">
        <v>397</v>
      </c>
      <c r="C11539" t="s">
        <v>15093</v>
      </c>
      <c r="D11539" t="s">
        <v>3828</v>
      </c>
      <c r="E11539" t="s">
        <v>20</v>
      </c>
      <c r="F11539" t="b">
        <v>0</v>
      </c>
      <c r="G11539" t="s">
        <v>35</v>
      </c>
      <c r="H11539" s="4">
        <v>45814.333761574067</v>
      </c>
      <c r="I11539" t="b">
        <v>0</v>
      </c>
      <c r="J11539" t="b">
        <v>0</v>
      </c>
      <c r="K11539" t="s">
        <v>24</v>
      </c>
      <c r="L11539" t="s">
        <v>22</v>
      </c>
      <c r="M11539">
        <v>60000</v>
      </c>
      <c r="O11539" t="s">
        <v>15094</v>
      </c>
      <c r="P11539" t="s">
        <v>3406</v>
      </c>
    </row>
    <row r="11540" spans="1:16" x14ac:dyDescent="0.25">
      <c r="A11540" t="s">
        <v>139</v>
      </c>
      <c r="B11540" t="s">
        <v>15095</v>
      </c>
      <c r="C11540" t="s">
        <v>936</v>
      </c>
      <c r="D11540" t="s">
        <v>4089</v>
      </c>
      <c r="E11540" t="s">
        <v>20</v>
      </c>
      <c r="F11540" t="b">
        <v>0</v>
      </c>
      <c r="G11540" t="s">
        <v>35</v>
      </c>
      <c r="H11540" s="4">
        <v>45814.33384259259</v>
      </c>
      <c r="I11540" t="b">
        <v>0</v>
      </c>
      <c r="J11540" t="b">
        <v>1</v>
      </c>
      <c r="K11540" t="s">
        <v>24</v>
      </c>
      <c r="L11540" t="s">
        <v>36</v>
      </c>
      <c r="N11540">
        <v>62.5</v>
      </c>
      <c r="O11540" t="s">
        <v>3607</v>
      </c>
      <c r="P11540" t="s">
        <v>15096</v>
      </c>
    </row>
    <row r="11541" spans="1:16" x14ac:dyDescent="0.25">
      <c r="A11541" t="s">
        <v>2</v>
      </c>
      <c r="B11541" t="s">
        <v>13335</v>
      </c>
      <c r="C11541" t="s">
        <v>203</v>
      </c>
      <c r="D11541" t="s">
        <v>3956</v>
      </c>
      <c r="E11541" t="s">
        <v>20</v>
      </c>
      <c r="F11541" t="b">
        <v>0</v>
      </c>
      <c r="G11541" t="s">
        <v>27</v>
      </c>
      <c r="H11541" s="4">
        <v>45814.334745370368</v>
      </c>
      <c r="I11541" t="b">
        <v>0</v>
      </c>
      <c r="J11541" t="b">
        <v>0</v>
      </c>
      <c r="K11541" t="s">
        <v>24</v>
      </c>
      <c r="L11541" t="s">
        <v>36</v>
      </c>
      <c r="N11541">
        <v>50.549999237060547</v>
      </c>
      <c r="O11541" t="s">
        <v>563</v>
      </c>
      <c r="P11541" t="s">
        <v>13336</v>
      </c>
    </row>
    <row r="11542" spans="1:16" x14ac:dyDescent="0.25">
      <c r="A11542" t="s">
        <v>28</v>
      </c>
      <c r="B11542" t="s">
        <v>13295</v>
      </c>
      <c r="C11542" t="s">
        <v>39</v>
      </c>
      <c r="D11542" t="s">
        <v>3972</v>
      </c>
      <c r="E11542" t="s">
        <v>20</v>
      </c>
      <c r="F11542" t="b">
        <v>1</v>
      </c>
      <c r="G11542" t="s">
        <v>912</v>
      </c>
      <c r="H11542" s="4">
        <v>45814.368958333333</v>
      </c>
      <c r="I11542" t="b">
        <v>0</v>
      </c>
      <c r="J11542" t="b">
        <v>0</v>
      </c>
      <c r="K11542" t="s">
        <v>912</v>
      </c>
      <c r="L11542" t="s">
        <v>36</v>
      </c>
      <c r="N11542">
        <v>50</v>
      </c>
      <c r="O11542" t="s">
        <v>7412</v>
      </c>
      <c r="P11542" t="s">
        <v>1629</v>
      </c>
    </row>
    <row r="11543" spans="1:16" x14ac:dyDescent="0.25">
      <c r="A11543" t="s">
        <v>0</v>
      </c>
      <c r="B11543" t="s">
        <v>15035</v>
      </c>
      <c r="C11543" t="s">
        <v>622</v>
      </c>
      <c r="D11543" t="s">
        <v>2208</v>
      </c>
      <c r="E11543" t="s">
        <v>20</v>
      </c>
      <c r="F11543" t="b">
        <v>0</v>
      </c>
      <c r="G11543" t="s">
        <v>35</v>
      </c>
      <c r="H11543" s="4">
        <v>45814.375474537039</v>
      </c>
      <c r="I11543" t="b">
        <v>1</v>
      </c>
      <c r="J11543" t="b">
        <v>1</v>
      </c>
      <c r="K11543" t="s">
        <v>24</v>
      </c>
      <c r="L11543" t="s">
        <v>22</v>
      </c>
      <c r="M11543">
        <v>124087.5</v>
      </c>
      <c r="O11543" t="s">
        <v>954</v>
      </c>
      <c r="P11543" t="s">
        <v>15036</v>
      </c>
    </row>
    <row r="11544" spans="1:16" x14ac:dyDescent="0.25">
      <c r="A11544" t="s">
        <v>139</v>
      </c>
      <c r="B11544" t="s">
        <v>10537</v>
      </c>
      <c r="C11544" t="s">
        <v>1769</v>
      </c>
      <c r="D11544" t="s">
        <v>3972</v>
      </c>
      <c r="E11544" t="s">
        <v>20</v>
      </c>
      <c r="F11544" t="b">
        <v>0</v>
      </c>
      <c r="G11544" t="s">
        <v>27</v>
      </c>
      <c r="H11544" s="4">
        <v>45814.376562500001</v>
      </c>
      <c r="I11544" t="b">
        <v>0</v>
      </c>
      <c r="J11544" t="b">
        <v>1</v>
      </c>
      <c r="K11544" t="s">
        <v>24</v>
      </c>
      <c r="L11544" t="s">
        <v>22</v>
      </c>
      <c r="M11544">
        <v>102310.453125</v>
      </c>
      <c r="O11544" t="s">
        <v>3438</v>
      </c>
      <c r="P11544" t="s">
        <v>10538</v>
      </c>
    </row>
    <row r="11545" spans="1:16" x14ac:dyDescent="0.25">
      <c r="A11545" t="s">
        <v>2</v>
      </c>
      <c r="B11545" t="s">
        <v>2</v>
      </c>
      <c r="C11545" t="s">
        <v>2231</v>
      </c>
      <c r="D11545" t="s">
        <v>2208</v>
      </c>
      <c r="E11545" t="s">
        <v>20</v>
      </c>
      <c r="F11545" t="b">
        <v>0</v>
      </c>
      <c r="G11545" t="s">
        <v>27</v>
      </c>
      <c r="H11545" s="4">
        <v>45814.417893518519</v>
      </c>
      <c r="I11545" t="b">
        <v>1</v>
      </c>
      <c r="J11545" t="b">
        <v>0</v>
      </c>
      <c r="K11545" t="s">
        <v>24</v>
      </c>
      <c r="L11545" t="s">
        <v>22</v>
      </c>
      <c r="M11545">
        <v>92500</v>
      </c>
      <c r="O11545" t="s">
        <v>15097</v>
      </c>
      <c r="P11545" t="s">
        <v>15098</v>
      </c>
    </row>
    <row r="11546" spans="1:16" x14ac:dyDescent="0.25">
      <c r="A11546" t="s">
        <v>89</v>
      </c>
      <c r="B11546" t="s">
        <v>15099</v>
      </c>
      <c r="C11546" t="s">
        <v>160</v>
      </c>
      <c r="D11546" t="s">
        <v>3972</v>
      </c>
      <c r="E11546" t="s">
        <v>20</v>
      </c>
      <c r="F11546" t="b">
        <v>0</v>
      </c>
      <c r="G11546" t="s">
        <v>27</v>
      </c>
      <c r="H11546" s="4">
        <v>45814.418217592603</v>
      </c>
      <c r="I11546" t="b">
        <v>0</v>
      </c>
      <c r="J11546" t="b">
        <v>0</v>
      </c>
      <c r="K11546" t="s">
        <v>24</v>
      </c>
      <c r="L11546" t="s">
        <v>22</v>
      </c>
      <c r="M11546">
        <v>214000</v>
      </c>
      <c r="O11546" t="s">
        <v>758</v>
      </c>
      <c r="P11546" t="s">
        <v>15100</v>
      </c>
    </row>
    <row r="11547" spans="1:16" x14ac:dyDescent="0.25">
      <c r="A11547" t="s">
        <v>0</v>
      </c>
      <c r="B11547" t="s">
        <v>0</v>
      </c>
      <c r="C11547" t="s">
        <v>12135</v>
      </c>
      <c r="D11547" t="s">
        <v>3956</v>
      </c>
      <c r="E11547" t="s">
        <v>34</v>
      </c>
      <c r="F11547" t="b">
        <v>0</v>
      </c>
      <c r="G11547" t="s">
        <v>27</v>
      </c>
      <c r="H11547" s="4">
        <v>45814.458553240736</v>
      </c>
      <c r="I11547" t="b">
        <v>1</v>
      </c>
      <c r="J11547" t="b">
        <v>1</v>
      </c>
      <c r="K11547" t="s">
        <v>24</v>
      </c>
      <c r="L11547" t="s">
        <v>36</v>
      </c>
      <c r="N11547">
        <v>27.979999542236332</v>
      </c>
      <c r="O11547" t="s">
        <v>8934</v>
      </c>
      <c r="P11547" t="s">
        <v>1297</v>
      </c>
    </row>
    <row r="11548" spans="1:16" x14ac:dyDescent="0.25">
      <c r="A11548" t="s">
        <v>0</v>
      </c>
      <c r="B11548" t="s">
        <v>15101</v>
      </c>
      <c r="C11548" t="s">
        <v>167</v>
      </c>
      <c r="D11548" t="s">
        <v>3956</v>
      </c>
      <c r="E11548" t="s">
        <v>34</v>
      </c>
      <c r="F11548" t="b">
        <v>0</v>
      </c>
      <c r="G11548" t="s">
        <v>35</v>
      </c>
      <c r="H11548" s="4">
        <v>45814.45884259259</v>
      </c>
      <c r="I11548" t="b">
        <v>1</v>
      </c>
      <c r="J11548" t="b">
        <v>1</v>
      </c>
      <c r="K11548" t="s">
        <v>24</v>
      </c>
      <c r="L11548" t="s">
        <v>36</v>
      </c>
      <c r="N11548">
        <v>19.014999389648441</v>
      </c>
      <c r="O11548" t="s">
        <v>15102</v>
      </c>
      <c r="P11548" t="s">
        <v>464</v>
      </c>
    </row>
    <row r="11549" spans="1:16" x14ac:dyDescent="0.25">
      <c r="A11549" t="s">
        <v>1</v>
      </c>
      <c r="B11549" t="s">
        <v>15103</v>
      </c>
      <c r="C11549" t="s">
        <v>624</v>
      </c>
      <c r="D11549" t="s">
        <v>3972</v>
      </c>
      <c r="E11549" t="s">
        <v>20</v>
      </c>
      <c r="F11549" t="b">
        <v>0</v>
      </c>
      <c r="G11549" t="s">
        <v>35</v>
      </c>
      <c r="H11549" s="4">
        <v>45814.458854166667</v>
      </c>
      <c r="I11549" t="b">
        <v>0</v>
      </c>
      <c r="J11549" t="b">
        <v>0</v>
      </c>
      <c r="K11549" t="s">
        <v>24</v>
      </c>
      <c r="L11549" t="s">
        <v>22</v>
      </c>
      <c r="M11549">
        <v>190500</v>
      </c>
      <c r="O11549" t="s">
        <v>261</v>
      </c>
      <c r="P11549" t="s">
        <v>3808</v>
      </c>
    </row>
    <row r="11550" spans="1:16" x14ac:dyDescent="0.25">
      <c r="A11550" t="s">
        <v>2</v>
      </c>
      <c r="B11550" t="s">
        <v>195</v>
      </c>
      <c r="C11550" t="s">
        <v>140</v>
      </c>
      <c r="D11550" t="s">
        <v>2208</v>
      </c>
      <c r="E11550" t="s">
        <v>20</v>
      </c>
      <c r="F11550" t="b">
        <v>0</v>
      </c>
      <c r="G11550" t="s">
        <v>27</v>
      </c>
      <c r="H11550" s="4">
        <v>45814.459699074083</v>
      </c>
      <c r="I11550" t="b">
        <v>0</v>
      </c>
      <c r="J11550" t="b">
        <v>1</v>
      </c>
      <c r="K11550" t="s">
        <v>24</v>
      </c>
      <c r="L11550" t="s">
        <v>22</v>
      </c>
      <c r="M11550">
        <v>148000</v>
      </c>
      <c r="O11550" t="s">
        <v>239</v>
      </c>
      <c r="P11550" t="s">
        <v>14925</v>
      </c>
    </row>
    <row r="11551" spans="1:16" x14ac:dyDescent="0.25">
      <c r="A11551" t="s">
        <v>0</v>
      </c>
      <c r="B11551" t="s">
        <v>15104</v>
      </c>
      <c r="C11551" t="s">
        <v>192</v>
      </c>
      <c r="D11551" t="s">
        <v>3972</v>
      </c>
      <c r="E11551" t="s">
        <v>20</v>
      </c>
      <c r="F11551" t="b">
        <v>0</v>
      </c>
      <c r="G11551" t="s">
        <v>52</v>
      </c>
      <c r="H11551" s="4">
        <v>45814.50072916667</v>
      </c>
      <c r="I11551" t="b">
        <v>0</v>
      </c>
      <c r="J11551" t="b">
        <v>0</v>
      </c>
      <c r="K11551" t="s">
        <v>24</v>
      </c>
      <c r="L11551" t="s">
        <v>22</v>
      </c>
      <c r="M11551">
        <v>96750</v>
      </c>
      <c r="O11551" t="s">
        <v>5481</v>
      </c>
    </row>
    <row r="11552" spans="1:16" x14ac:dyDescent="0.25">
      <c r="A11552" t="s">
        <v>2</v>
      </c>
      <c r="B11552" t="s">
        <v>2378</v>
      </c>
      <c r="C11552" t="s">
        <v>1415</v>
      </c>
      <c r="D11552" t="s">
        <v>3972</v>
      </c>
      <c r="E11552" t="s">
        <v>105</v>
      </c>
      <c r="F11552" t="b">
        <v>0</v>
      </c>
      <c r="G11552" t="s">
        <v>27</v>
      </c>
      <c r="H11552" s="4">
        <v>45814.501203703701</v>
      </c>
      <c r="I11552" t="b">
        <v>0</v>
      </c>
      <c r="J11552" t="b">
        <v>1</v>
      </c>
      <c r="K11552" t="s">
        <v>24</v>
      </c>
      <c r="L11552" t="s">
        <v>22</v>
      </c>
      <c r="M11552">
        <v>170000</v>
      </c>
      <c r="O11552" t="s">
        <v>5481</v>
      </c>
      <c r="P11552" t="s">
        <v>15105</v>
      </c>
    </row>
    <row r="11553" spans="1:16" x14ac:dyDescent="0.25">
      <c r="A11553" t="s">
        <v>40</v>
      </c>
      <c r="B11553" t="s">
        <v>9371</v>
      </c>
      <c r="C11553" t="s">
        <v>2031</v>
      </c>
      <c r="D11553" t="s">
        <v>3956</v>
      </c>
      <c r="E11553" t="s">
        <v>34</v>
      </c>
      <c r="F11553" t="b">
        <v>0</v>
      </c>
      <c r="G11553" t="s">
        <v>27</v>
      </c>
      <c r="H11553" s="4">
        <v>45814.501296296286</v>
      </c>
      <c r="I11553" t="b">
        <v>0</v>
      </c>
      <c r="J11553" t="b">
        <v>1</v>
      </c>
      <c r="K11553" t="s">
        <v>24</v>
      </c>
      <c r="L11553" t="s">
        <v>36</v>
      </c>
      <c r="N11553">
        <v>54.420001983642578</v>
      </c>
      <c r="O11553" t="s">
        <v>2319</v>
      </c>
      <c r="P11553" t="s">
        <v>9372</v>
      </c>
    </row>
    <row r="11554" spans="1:16" x14ac:dyDescent="0.25">
      <c r="A11554" t="s">
        <v>2</v>
      </c>
      <c r="B11554" t="s">
        <v>14969</v>
      </c>
      <c r="C11554" t="s">
        <v>76</v>
      </c>
      <c r="D11554" t="s">
        <v>3972</v>
      </c>
      <c r="E11554" t="s">
        <v>20</v>
      </c>
      <c r="F11554" t="b">
        <v>0</v>
      </c>
      <c r="G11554" t="s">
        <v>27</v>
      </c>
      <c r="H11554" s="4">
        <v>45814.501550925917</v>
      </c>
      <c r="I11554" t="b">
        <v>1</v>
      </c>
      <c r="J11554" t="b">
        <v>1</v>
      </c>
      <c r="K11554" t="s">
        <v>24</v>
      </c>
      <c r="L11554" t="s">
        <v>22</v>
      </c>
      <c r="M11554">
        <v>68250</v>
      </c>
      <c r="O11554" t="s">
        <v>3199</v>
      </c>
      <c r="P11554" t="s">
        <v>3539</v>
      </c>
    </row>
    <row r="11555" spans="1:16" x14ac:dyDescent="0.25">
      <c r="A11555" t="s">
        <v>2</v>
      </c>
      <c r="B11555" t="s">
        <v>15106</v>
      </c>
      <c r="C11555" t="s">
        <v>825</v>
      </c>
      <c r="D11555" t="s">
        <v>3972</v>
      </c>
      <c r="E11555" t="s">
        <v>20</v>
      </c>
      <c r="F11555" t="b">
        <v>0</v>
      </c>
      <c r="G11555" t="s">
        <v>35</v>
      </c>
      <c r="H11555" s="4">
        <v>45814.502164351848</v>
      </c>
      <c r="I11555" t="b">
        <v>0</v>
      </c>
      <c r="J11555" t="b">
        <v>1</v>
      </c>
      <c r="K11555" t="s">
        <v>24</v>
      </c>
      <c r="L11555" t="s">
        <v>22</v>
      </c>
      <c r="M11555">
        <v>98750</v>
      </c>
      <c r="O11555" t="s">
        <v>5481</v>
      </c>
      <c r="P11555" t="s">
        <v>15107</v>
      </c>
    </row>
    <row r="11556" spans="1:16" x14ac:dyDescent="0.25">
      <c r="A11556" t="s">
        <v>1</v>
      </c>
      <c r="B11556" t="s">
        <v>844</v>
      </c>
      <c r="C11556" t="s">
        <v>713</v>
      </c>
      <c r="D11556" t="s">
        <v>3972</v>
      </c>
      <c r="E11556" t="s">
        <v>20</v>
      </c>
      <c r="F11556" t="b">
        <v>0</v>
      </c>
      <c r="G11556" t="s">
        <v>23</v>
      </c>
      <c r="H11556" s="4">
        <v>45814.511250000003</v>
      </c>
      <c r="I11556" t="b">
        <v>0</v>
      </c>
      <c r="J11556" t="b">
        <v>0</v>
      </c>
      <c r="K11556" t="s">
        <v>24</v>
      </c>
      <c r="L11556" t="s">
        <v>22</v>
      </c>
      <c r="M11556">
        <v>174500</v>
      </c>
      <c r="O11556" t="s">
        <v>5481</v>
      </c>
      <c r="P11556" t="s">
        <v>302</v>
      </c>
    </row>
    <row r="11557" spans="1:16" x14ac:dyDescent="0.25">
      <c r="A11557" t="s">
        <v>139</v>
      </c>
      <c r="B11557" t="s">
        <v>15108</v>
      </c>
      <c r="C11557" t="s">
        <v>2459</v>
      </c>
      <c r="D11557" t="s">
        <v>81</v>
      </c>
      <c r="E11557" t="s">
        <v>20</v>
      </c>
      <c r="F11557" t="b">
        <v>0</v>
      </c>
      <c r="G11557" t="s">
        <v>23</v>
      </c>
      <c r="H11557" s="4">
        <v>45814.511273148149</v>
      </c>
      <c r="I11557" t="b">
        <v>1</v>
      </c>
      <c r="J11557" t="b">
        <v>0</v>
      </c>
      <c r="K11557" t="s">
        <v>24</v>
      </c>
      <c r="L11557" t="s">
        <v>22</v>
      </c>
      <c r="M11557">
        <v>50500</v>
      </c>
      <c r="O11557" t="s">
        <v>81</v>
      </c>
    </row>
    <row r="11558" spans="1:16" x14ac:dyDescent="0.25">
      <c r="A11558" t="s">
        <v>0</v>
      </c>
      <c r="B11558" t="s">
        <v>15109</v>
      </c>
      <c r="C11558" t="s">
        <v>82</v>
      </c>
      <c r="D11558" t="s">
        <v>3828</v>
      </c>
      <c r="E11558" t="s">
        <v>20</v>
      </c>
      <c r="F11558" t="b">
        <v>0</v>
      </c>
      <c r="G11558" t="s">
        <v>27</v>
      </c>
      <c r="H11558" s="4">
        <v>45814.54178240741</v>
      </c>
      <c r="I11558" t="b">
        <v>0</v>
      </c>
      <c r="J11558" t="b">
        <v>0</v>
      </c>
      <c r="K11558" t="s">
        <v>24</v>
      </c>
      <c r="L11558" t="s">
        <v>22</v>
      </c>
      <c r="M11558">
        <v>95817.5</v>
      </c>
      <c r="O11558" t="s">
        <v>15110</v>
      </c>
      <c r="P11558" t="s">
        <v>632</v>
      </c>
    </row>
    <row r="11559" spans="1:16" x14ac:dyDescent="0.25">
      <c r="A11559" t="s">
        <v>19</v>
      </c>
      <c r="B11559" t="s">
        <v>15111</v>
      </c>
      <c r="C11559" t="s">
        <v>10707</v>
      </c>
      <c r="D11559" t="s">
        <v>3969</v>
      </c>
      <c r="E11559" t="s">
        <v>20</v>
      </c>
      <c r="F11559" t="b">
        <v>0</v>
      </c>
      <c r="G11559" t="s">
        <v>30</v>
      </c>
      <c r="H11559" s="4">
        <v>45814.542268518519</v>
      </c>
      <c r="I11559" t="b">
        <v>0</v>
      </c>
      <c r="J11559" t="b">
        <v>1</v>
      </c>
      <c r="K11559" t="s">
        <v>24</v>
      </c>
      <c r="L11559" t="s">
        <v>22</v>
      </c>
      <c r="M11559">
        <v>100000</v>
      </c>
      <c r="O11559" t="s">
        <v>6074</v>
      </c>
      <c r="P11559" t="s">
        <v>15112</v>
      </c>
    </row>
    <row r="11560" spans="1:16" x14ac:dyDescent="0.25">
      <c r="A11560" t="s">
        <v>1</v>
      </c>
      <c r="B11560" t="s">
        <v>8154</v>
      </c>
      <c r="C11560" t="s">
        <v>108</v>
      </c>
      <c r="D11560" t="s">
        <v>3828</v>
      </c>
      <c r="E11560" t="s">
        <v>20</v>
      </c>
      <c r="F11560" t="b">
        <v>0</v>
      </c>
      <c r="G11560" t="s">
        <v>27</v>
      </c>
      <c r="H11560" s="4">
        <v>45814.542442129627</v>
      </c>
      <c r="I11560" t="b">
        <v>0</v>
      </c>
      <c r="J11560" t="b">
        <v>1</v>
      </c>
      <c r="K11560" t="s">
        <v>24</v>
      </c>
      <c r="L11560" t="s">
        <v>22</v>
      </c>
      <c r="M11560">
        <v>143000</v>
      </c>
      <c r="O11560" t="s">
        <v>5005</v>
      </c>
      <c r="P11560" t="s">
        <v>8155</v>
      </c>
    </row>
    <row r="11561" spans="1:16" x14ac:dyDescent="0.25">
      <c r="A11561" t="s">
        <v>0</v>
      </c>
      <c r="B11561" t="s">
        <v>257</v>
      </c>
      <c r="C11561" t="s">
        <v>15113</v>
      </c>
      <c r="D11561" t="s">
        <v>131</v>
      </c>
      <c r="F11561" t="b">
        <v>0</v>
      </c>
      <c r="G11561" t="s">
        <v>27</v>
      </c>
      <c r="H11561" s="4">
        <v>45814.583518518521</v>
      </c>
      <c r="I11561" t="b">
        <v>1</v>
      </c>
      <c r="J11561" t="b">
        <v>0</v>
      </c>
      <c r="K11561" t="s">
        <v>24</v>
      </c>
      <c r="L11561" t="s">
        <v>36</v>
      </c>
      <c r="N11561">
        <v>35</v>
      </c>
      <c r="O11561" t="s">
        <v>131</v>
      </c>
      <c r="P11561" t="s">
        <v>2771</v>
      </c>
    </row>
    <row r="11562" spans="1:16" x14ac:dyDescent="0.25">
      <c r="A11562" t="s">
        <v>28</v>
      </c>
      <c r="B11562" t="s">
        <v>15114</v>
      </c>
      <c r="C11562" t="s">
        <v>82</v>
      </c>
      <c r="D11562" t="s">
        <v>3972</v>
      </c>
      <c r="E11562" t="s">
        <v>20</v>
      </c>
      <c r="F11562" t="b">
        <v>0</v>
      </c>
      <c r="G11562" t="s">
        <v>27</v>
      </c>
      <c r="H11562" s="4">
        <v>45814.584664351853</v>
      </c>
      <c r="I11562" t="b">
        <v>0</v>
      </c>
      <c r="J11562" t="b">
        <v>1</v>
      </c>
      <c r="K11562" t="s">
        <v>24</v>
      </c>
      <c r="L11562" t="s">
        <v>22</v>
      </c>
      <c r="M11562">
        <v>212500</v>
      </c>
      <c r="O11562" t="s">
        <v>1771</v>
      </c>
      <c r="P11562" t="s">
        <v>149</v>
      </c>
    </row>
    <row r="11563" spans="1:16" x14ac:dyDescent="0.25">
      <c r="A11563" t="s">
        <v>40</v>
      </c>
      <c r="B11563" t="s">
        <v>2487</v>
      </c>
      <c r="C11563" t="s">
        <v>9314</v>
      </c>
      <c r="D11563" t="s">
        <v>3956</v>
      </c>
      <c r="E11563" t="s">
        <v>20</v>
      </c>
      <c r="F11563" t="b">
        <v>0</v>
      </c>
      <c r="G11563" t="s">
        <v>27</v>
      </c>
      <c r="H11563" s="4">
        <v>45814.584664351853</v>
      </c>
      <c r="I11563" t="b">
        <v>0</v>
      </c>
      <c r="J11563" t="b">
        <v>0</v>
      </c>
      <c r="K11563" t="s">
        <v>24</v>
      </c>
      <c r="L11563" t="s">
        <v>36</v>
      </c>
      <c r="N11563">
        <v>45.745002746582031</v>
      </c>
      <c r="O11563" t="s">
        <v>15115</v>
      </c>
      <c r="P11563" t="s">
        <v>15116</v>
      </c>
    </row>
    <row r="11564" spans="1:16" x14ac:dyDescent="0.25">
      <c r="A11564" t="s">
        <v>139</v>
      </c>
      <c r="B11564" t="s">
        <v>15117</v>
      </c>
      <c r="C11564" t="s">
        <v>39</v>
      </c>
      <c r="D11564" t="s">
        <v>3972</v>
      </c>
      <c r="E11564" t="s">
        <v>51</v>
      </c>
      <c r="F11564" t="b">
        <v>1</v>
      </c>
      <c r="G11564" t="s">
        <v>27</v>
      </c>
      <c r="H11564" s="4">
        <v>45814.584687499999</v>
      </c>
      <c r="I11564" t="b">
        <v>0</v>
      </c>
      <c r="J11564" t="b">
        <v>0</v>
      </c>
      <c r="K11564" t="s">
        <v>24</v>
      </c>
      <c r="L11564" t="s">
        <v>36</v>
      </c>
      <c r="N11564">
        <v>65</v>
      </c>
      <c r="O11564" t="s">
        <v>1112</v>
      </c>
      <c r="P11564" t="s">
        <v>15118</v>
      </c>
    </row>
    <row r="11565" spans="1:16" x14ac:dyDescent="0.25">
      <c r="A11565" t="s">
        <v>40</v>
      </c>
      <c r="B11565" t="s">
        <v>10997</v>
      </c>
      <c r="C11565" t="s">
        <v>633</v>
      </c>
      <c r="D11565" t="s">
        <v>3972</v>
      </c>
      <c r="E11565" t="s">
        <v>20</v>
      </c>
      <c r="F11565" t="b">
        <v>0</v>
      </c>
      <c r="G11565" t="s">
        <v>27</v>
      </c>
      <c r="H11565" s="4">
        <v>45814.584849537037</v>
      </c>
      <c r="I11565" t="b">
        <v>0</v>
      </c>
      <c r="J11565" t="b">
        <v>1</v>
      </c>
      <c r="K11565" t="s">
        <v>24</v>
      </c>
      <c r="L11565" t="s">
        <v>22</v>
      </c>
      <c r="M11565">
        <v>180000</v>
      </c>
      <c r="O11565" t="s">
        <v>202</v>
      </c>
      <c r="P11565" t="s">
        <v>10998</v>
      </c>
    </row>
    <row r="11566" spans="1:16" x14ac:dyDescent="0.25">
      <c r="A11566" t="s">
        <v>2</v>
      </c>
      <c r="B11566" t="s">
        <v>170</v>
      </c>
      <c r="C11566" t="s">
        <v>372</v>
      </c>
      <c r="D11566" t="s">
        <v>3956</v>
      </c>
      <c r="E11566" t="s">
        <v>20</v>
      </c>
      <c r="F11566" t="b">
        <v>0</v>
      </c>
      <c r="G11566" t="s">
        <v>30</v>
      </c>
      <c r="H11566" s="4">
        <v>45814.585914351846</v>
      </c>
      <c r="I11566" t="b">
        <v>0</v>
      </c>
      <c r="J11566" t="b">
        <v>1</v>
      </c>
      <c r="K11566" t="s">
        <v>24</v>
      </c>
      <c r="L11566" t="s">
        <v>36</v>
      </c>
      <c r="N11566">
        <v>54.420001983642578</v>
      </c>
      <c r="O11566" t="s">
        <v>15119</v>
      </c>
      <c r="P11566" t="s">
        <v>15120</v>
      </c>
    </row>
    <row r="11567" spans="1:16" x14ac:dyDescent="0.25">
      <c r="A11567" t="s">
        <v>139</v>
      </c>
      <c r="B11567" t="s">
        <v>15121</v>
      </c>
      <c r="C11567" t="s">
        <v>39</v>
      </c>
      <c r="D11567" t="s">
        <v>2208</v>
      </c>
      <c r="E11567" t="s">
        <v>51</v>
      </c>
      <c r="F11567" t="b">
        <v>1</v>
      </c>
      <c r="G11567" t="s">
        <v>35</v>
      </c>
      <c r="H11567" s="4">
        <v>45814.625497685192</v>
      </c>
      <c r="I11567" t="b">
        <v>0</v>
      </c>
      <c r="J11567" t="b">
        <v>1</v>
      </c>
      <c r="K11567" t="s">
        <v>24</v>
      </c>
      <c r="L11567" t="s">
        <v>36</v>
      </c>
      <c r="N11567">
        <v>34.854999542236328</v>
      </c>
      <c r="O11567" t="s">
        <v>1814</v>
      </c>
      <c r="P11567" t="s">
        <v>863</v>
      </c>
    </row>
    <row r="11568" spans="1:16" x14ac:dyDescent="0.25">
      <c r="A11568" t="s">
        <v>19</v>
      </c>
      <c r="B11568" t="s">
        <v>9388</v>
      </c>
      <c r="C11568" t="s">
        <v>3887</v>
      </c>
      <c r="D11568" t="s">
        <v>3972</v>
      </c>
      <c r="E11568" t="s">
        <v>20</v>
      </c>
      <c r="F11568" t="b">
        <v>0</v>
      </c>
      <c r="G11568" t="s">
        <v>27</v>
      </c>
      <c r="H11568" s="4">
        <v>45814.625775462962</v>
      </c>
      <c r="I11568" t="b">
        <v>0</v>
      </c>
      <c r="J11568" t="b">
        <v>1</v>
      </c>
      <c r="K11568" t="s">
        <v>24</v>
      </c>
      <c r="L11568" t="s">
        <v>22</v>
      </c>
      <c r="M11568">
        <v>152500</v>
      </c>
      <c r="O11568" t="s">
        <v>9389</v>
      </c>
      <c r="P11568" t="s">
        <v>9390</v>
      </c>
    </row>
    <row r="11569" spans="1:16" x14ac:dyDescent="0.25">
      <c r="A11569" t="s">
        <v>40</v>
      </c>
      <c r="B11569" t="s">
        <v>10997</v>
      </c>
      <c r="C11569" t="s">
        <v>11000</v>
      </c>
      <c r="D11569" t="s">
        <v>3972</v>
      </c>
      <c r="E11569" t="s">
        <v>20</v>
      </c>
      <c r="F11569" t="b">
        <v>0</v>
      </c>
      <c r="G11569" t="s">
        <v>27</v>
      </c>
      <c r="H11569" s="4">
        <v>45814.626226851848</v>
      </c>
      <c r="I11569" t="b">
        <v>0</v>
      </c>
      <c r="J11569" t="b">
        <v>1</v>
      </c>
      <c r="K11569" t="s">
        <v>24</v>
      </c>
      <c r="L11569" t="s">
        <v>22</v>
      </c>
      <c r="M11569">
        <v>180000</v>
      </c>
      <c r="O11569" t="s">
        <v>202</v>
      </c>
      <c r="P11569" t="s">
        <v>10998</v>
      </c>
    </row>
    <row r="11570" spans="1:16" x14ac:dyDescent="0.25">
      <c r="A11570" t="s">
        <v>2</v>
      </c>
      <c r="B11570" t="s">
        <v>15122</v>
      </c>
      <c r="C11570" t="s">
        <v>155</v>
      </c>
      <c r="D11570" t="s">
        <v>2208</v>
      </c>
      <c r="E11570" t="s">
        <v>51</v>
      </c>
      <c r="F11570" t="b">
        <v>0</v>
      </c>
      <c r="G11570" t="s">
        <v>27</v>
      </c>
      <c r="H11570" s="4">
        <v>45814.626296296286</v>
      </c>
      <c r="I11570" t="b">
        <v>1</v>
      </c>
      <c r="J11570" t="b">
        <v>0</v>
      </c>
      <c r="K11570" t="s">
        <v>24</v>
      </c>
      <c r="L11570" t="s">
        <v>36</v>
      </c>
      <c r="N11570">
        <v>50</v>
      </c>
      <c r="O11570" t="s">
        <v>15123</v>
      </c>
      <c r="P11570" t="s">
        <v>1960</v>
      </c>
    </row>
    <row r="11571" spans="1:16" x14ac:dyDescent="0.25">
      <c r="A11571" t="s">
        <v>1</v>
      </c>
      <c r="B11571" t="s">
        <v>15124</v>
      </c>
      <c r="C11571" t="s">
        <v>114</v>
      </c>
      <c r="D11571" t="s">
        <v>3972</v>
      </c>
      <c r="E11571" t="s">
        <v>20</v>
      </c>
      <c r="F11571" t="b">
        <v>0</v>
      </c>
      <c r="G11571" t="s">
        <v>27</v>
      </c>
      <c r="H11571" s="4">
        <v>45814.626469907409</v>
      </c>
      <c r="I11571" t="b">
        <v>0</v>
      </c>
      <c r="J11571" t="b">
        <v>1</v>
      </c>
      <c r="K11571" t="s">
        <v>24</v>
      </c>
      <c r="L11571" t="s">
        <v>22</v>
      </c>
      <c r="M11571">
        <v>120536</v>
      </c>
      <c r="O11571" t="s">
        <v>15125</v>
      </c>
      <c r="P11571" t="s">
        <v>15126</v>
      </c>
    </row>
    <row r="11572" spans="1:16" x14ac:dyDescent="0.25">
      <c r="A11572" t="s">
        <v>40</v>
      </c>
      <c r="B11572" t="s">
        <v>11445</v>
      </c>
      <c r="C11572" t="s">
        <v>187</v>
      </c>
      <c r="D11572" t="s">
        <v>3828</v>
      </c>
      <c r="E11572" t="s">
        <v>20</v>
      </c>
      <c r="F11572" t="b">
        <v>0</v>
      </c>
      <c r="G11572" t="s">
        <v>41</v>
      </c>
      <c r="H11572" s="4">
        <v>45814.62667824074</v>
      </c>
      <c r="I11572" t="b">
        <v>0</v>
      </c>
      <c r="J11572" t="b">
        <v>1</v>
      </c>
      <c r="K11572" t="s">
        <v>24</v>
      </c>
      <c r="L11572" t="s">
        <v>22</v>
      </c>
      <c r="M11572">
        <v>132500</v>
      </c>
      <c r="O11572" t="s">
        <v>1144</v>
      </c>
      <c r="P11572" t="s">
        <v>11447</v>
      </c>
    </row>
    <row r="11573" spans="1:16" x14ac:dyDescent="0.25">
      <c r="A11573" t="s">
        <v>2</v>
      </c>
      <c r="B11573" t="s">
        <v>15041</v>
      </c>
      <c r="C11573" t="s">
        <v>122</v>
      </c>
      <c r="D11573" t="s">
        <v>3828</v>
      </c>
      <c r="E11573" t="s">
        <v>20</v>
      </c>
      <c r="F11573" t="b">
        <v>0</v>
      </c>
      <c r="G11573" t="s">
        <v>30</v>
      </c>
      <c r="H11573" s="4">
        <v>45814.627523148149</v>
      </c>
      <c r="I11573" t="b">
        <v>0</v>
      </c>
      <c r="J11573" t="b">
        <v>1</v>
      </c>
      <c r="K11573" t="s">
        <v>24</v>
      </c>
      <c r="L11573" t="s">
        <v>22</v>
      </c>
      <c r="M11573">
        <v>162280</v>
      </c>
      <c r="O11573" t="s">
        <v>7594</v>
      </c>
      <c r="P11573" t="s">
        <v>15043</v>
      </c>
    </row>
    <row r="11574" spans="1:16" x14ac:dyDescent="0.25">
      <c r="A11574" t="s">
        <v>0</v>
      </c>
      <c r="B11574" t="s">
        <v>15127</v>
      </c>
      <c r="C11574" t="s">
        <v>904</v>
      </c>
      <c r="D11574" t="s">
        <v>3828</v>
      </c>
      <c r="E11574" t="s">
        <v>51</v>
      </c>
      <c r="F11574" t="b">
        <v>0</v>
      </c>
      <c r="G11574" t="s">
        <v>27</v>
      </c>
      <c r="H11574" s="4">
        <v>45814.666828703703</v>
      </c>
      <c r="I11574" t="b">
        <v>0</v>
      </c>
      <c r="J11574" t="b">
        <v>1</v>
      </c>
      <c r="K11574" t="s">
        <v>24</v>
      </c>
      <c r="L11574" t="s">
        <v>36</v>
      </c>
      <c r="N11574">
        <v>25.5</v>
      </c>
      <c r="O11574" t="s">
        <v>15008</v>
      </c>
      <c r="P11574" t="s">
        <v>863</v>
      </c>
    </row>
    <row r="11575" spans="1:16" x14ac:dyDescent="0.25">
      <c r="A11575" t="s">
        <v>0</v>
      </c>
      <c r="B11575" t="s">
        <v>14723</v>
      </c>
      <c r="C11575" t="s">
        <v>292</v>
      </c>
      <c r="D11575" t="s">
        <v>3828</v>
      </c>
      <c r="E11575" t="s">
        <v>20</v>
      </c>
      <c r="F11575" t="b">
        <v>0</v>
      </c>
      <c r="G11575" t="s">
        <v>30</v>
      </c>
      <c r="H11575" s="4">
        <v>45814.70890046296</v>
      </c>
      <c r="I11575" t="b">
        <v>0</v>
      </c>
      <c r="J11575" t="b">
        <v>1</v>
      </c>
      <c r="K11575" t="s">
        <v>24</v>
      </c>
      <c r="L11575" t="s">
        <v>22</v>
      </c>
      <c r="M11575">
        <v>130500</v>
      </c>
      <c r="O11575" t="s">
        <v>1980</v>
      </c>
      <c r="P11575" t="s">
        <v>996</v>
      </c>
    </row>
    <row r="11576" spans="1:16" x14ac:dyDescent="0.25">
      <c r="A11576" t="s">
        <v>28</v>
      </c>
      <c r="B11576" t="s">
        <v>15128</v>
      </c>
      <c r="C11576" t="s">
        <v>49</v>
      </c>
      <c r="D11576" t="s">
        <v>3972</v>
      </c>
      <c r="E11576" t="s">
        <v>20</v>
      </c>
      <c r="F11576" t="b">
        <v>0</v>
      </c>
      <c r="G11576" t="s">
        <v>41</v>
      </c>
      <c r="H11576" s="4">
        <v>45814.709317129629</v>
      </c>
      <c r="I11576" t="b">
        <v>0</v>
      </c>
      <c r="J11576" t="b">
        <v>0</v>
      </c>
      <c r="K11576" t="s">
        <v>24</v>
      </c>
      <c r="L11576" t="s">
        <v>22</v>
      </c>
      <c r="M11576">
        <v>200000</v>
      </c>
      <c r="O11576" t="s">
        <v>3634</v>
      </c>
      <c r="P11576" t="s">
        <v>15129</v>
      </c>
    </row>
    <row r="11577" spans="1:16" x14ac:dyDescent="0.25">
      <c r="A11577" t="s">
        <v>40</v>
      </c>
      <c r="B11577" t="s">
        <v>8010</v>
      </c>
      <c r="C11577" t="s">
        <v>82</v>
      </c>
      <c r="D11577" t="s">
        <v>3972</v>
      </c>
      <c r="E11577" t="s">
        <v>20</v>
      </c>
      <c r="F11577" t="b">
        <v>0</v>
      </c>
      <c r="G11577" t="s">
        <v>27</v>
      </c>
      <c r="H11577" s="4">
        <v>45814.709513888891</v>
      </c>
      <c r="I11577" t="b">
        <v>1</v>
      </c>
      <c r="J11577" t="b">
        <v>1</v>
      </c>
      <c r="K11577" t="s">
        <v>24</v>
      </c>
      <c r="L11577" t="s">
        <v>22</v>
      </c>
      <c r="M11577">
        <v>140000</v>
      </c>
      <c r="O11577" t="s">
        <v>6336</v>
      </c>
      <c r="P11577" t="s">
        <v>14027</v>
      </c>
    </row>
    <row r="11578" spans="1:16" x14ac:dyDescent="0.25">
      <c r="A11578" t="s">
        <v>40</v>
      </c>
      <c r="B11578" t="s">
        <v>15130</v>
      </c>
      <c r="C11578" t="s">
        <v>315</v>
      </c>
      <c r="D11578" t="s">
        <v>3600</v>
      </c>
      <c r="E11578" t="s">
        <v>20</v>
      </c>
      <c r="F11578" t="b">
        <v>0</v>
      </c>
      <c r="G11578" t="s">
        <v>27</v>
      </c>
      <c r="H11578" s="4">
        <v>45814.709629629629</v>
      </c>
      <c r="I11578" t="b">
        <v>0</v>
      </c>
      <c r="J11578" t="b">
        <v>1</v>
      </c>
      <c r="K11578" t="s">
        <v>24</v>
      </c>
      <c r="L11578" t="s">
        <v>22</v>
      </c>
      <c r="M11578">
        <v>257000</v>
      </c>
      <c r="O11578" t="s">
        <v>59</v>
      </c>
      <c r="P11578" t="s">
        <v>137</v>
      </c>
    </row>
    <row r="11579" spans="1:16" x14ac:dyDescent="0.25">
      <c r="A11579" t="s">
        <v>89</v>
      </c>
      <c r="B11579" t="s">
        <v>15131</v>
      </c>
      <c r="C11579" t="s">
        <v>33</v>
      </c>
      <c r="D11579" t="s">
        <v>3972</v>
      </c>
      <c r="E11579" t="s">
        <v>51</v>
      </c>
      <c r="F11579" t="b">
        <v>0</v>
      </c>
      <c r="G11579" t="s">
        <v>27</v>
      </c>
      <c r="H11579" s="4">
        <v>45814.709780092591</v>
      </c>
      <c r="I11579" t="b">
        <v>1</v>
      </c>
      <c r="J11579" t="b">
        <v>0</v>
      </c>
      <c r="K11579" t="s">
        <v>24</v>
      </c>
      <c r="L11579" t="s">
        <v>36</v>
      </c>
      <c r="N11579">
        <v>67.5</v>
      </c>
      <c r="O11579" t="s">
        <v>846</v>
      </c>
      <c r="P11579" t="s">
        <v>15132</v>
      </c>
    </row>
    <row r="11580" spans="1:16" x14ac:dyDescent="0.25">
      <c r="A11580" t="s">
        <v>2</v>
      </c>
      <c r="B11580" t="s">
        <v>15133</v>
      </c>
      <c r="C11580" t="s">
        <v>71</v>
      </c>
      <c r="D11580" t="s">
        <v>3972</v>
      </c>
      <c r="E11580" t="s">
        <v>20</v>
      </c>
      <c r="F11580" t="b">
        <v>0</v>
      </c>
      <c r="G11580" t="s">
        <v>41</v>
      </c>
      <c r="H11580" s="4">
        <v>45814.710011574083</v>
      </c>
      <c r="I11580" t="b">
        <v>0</v>
      </c>
      <c r="J11580" t="b">
        <v>1</v>
      </c>
      <c r="K11580" t="s">
        <v>24</v>
      </c>
      <c r="L11580" t="s">
        <v>22</v>
      </c>
      <c r="M11580">
        <v>189500</v>
      </c>
      <c r="O11580" t="s">
        <v>1172</v>
      </c>
      <c r="P11580" t="s">
        <v>15134</v>
      </c>
    </row>
    <row r="11581" spans="1:16" x14ac:dyDescent="0.25">
      <c r="A11581" t="s">
        <v>2</v>
      </c>
      <c r="B11581" t="s">
        <v>2118</v>
      </c>
      <c r="C11581" t="s">
        <v>653</v>
      </c>
      <c r="D11581" t="s">
        <v>3972</v>
      </c>
      <c r="E11581" t="s">
        <v>20</v>
      </c>
      <c r="F11581" t="b">
        <v>0</v>
      </c>
      <c r="G11581" t="s">
        <v>35</v>
      </c>
      <c r="H11581" s="4">
        <v>45814.710578703707</v>
      </c>
      <c r="I11581" t="b">
        <v>0</v>
      </c>
      <c r="J11581" t="b">
        <v>1</v>
      </c>
      <c r="K11581" t="s">
        <v>24</v>
      </c>
      <c r="L11581" t="s">
        <v>22</v>
      </c>
      <c r="M11581">
        <v>122500</v>
      </c>
      <c r="O11581" t="s">
        <v>935</v>
      </c>
      <c r="P11581" t="s">
        <v>15135</v>
      </c>
    </row>
    <row r="11582" spans="1:16" x14ac:dyDescent="0.25">
      <c r="A11582" t="s">
        <v>191</v>
      </c>
      <c r="B11582" t="s">
        <v>15136</v>
      </c>
      <c r="C11582" t="s">
        <v>192</v>
      </c>
      <c r="D11582" t="s">
        <v>81</v>
      </c>
      <c r="E11582" t="s">
        <v>20</v>
      </c>
      <c r="F11582" t="b">
        <v>0</v>
      </c>
      <c r="G11582" t="s">
        <v>23</v>
      </c>
      <c r="H11582" s="4">
        <v>45814.719606481478</v>
      </c>
      <c r="I11582" t="b">
        <v>1</v>
      </c>
      <c r="J11582" t="b">
        <v>1</v>
      </c>
      <c r="K11582" t="s">
        <v>24</v>
      </c>
      <c r="L11582" t="s">
        <v>22</v>
      </c>
      <c r="M11582">
        <v>180000</v>
      </c>
      <c r="O11582" t="s">
        <v>81</v>
      </c>
      <c r="P11582" t="s">
        <v>215</v>
      </c>
    </row>
    <row r="11583" spans="1:16" x14ac:dyDescent="0.25">
      <c r="A11583" t="s">
        <v>0</v>
      </c>
      <c r="B11583" t="s">
        <v>15137</v>
      </c>
      <c r="C11583" t="s">
        <v>39</v>
      </c>
      <c r="D11583" t="s">
        <v>3972</v>
      </c>
      <c r="E11583" t="s">
        <v>51</v>
      </c>
      <c r="F11583" t="b">
        <v>1</v>
      </c>
      <c r="G11583" t="s">
        <v>762</v>
      </c>
      <c r="H11583" s="4">
        <v>45814.730995370373</v>
      </c>
      <c r="I11583" t="b">
        <v>1</v>
      </c>
      <c r="J11583" t="b">
        <v>0</v>
      </c>
      <c r="K11583" t="s">
        <v>762</v>
      </c>
      <c r="L11583" t="s">
        <v>22</v>
      </c>
      <c r="M11583">
        <v>30000</v>
      </c>
      <c r="O11583" t="s">
        <v>15138</v>
      </c>
      <c r="P11583" t="s">
        <v>15139</v>
      </c>
    </row>
    <row r="11584" spans="1:16" x14ac:dyDescent="0.25">
      <c r="A11584" t="s">
        <v>0</v>
      </c>
      <c r="B11584" t="s">
        <v>14723</v>
      </c>
      <c r="C11584" t="s">
        <v>236</v>
      </c>
      <c r="D11584" t="s">
        <v>3972</v>
      </c>
      <c r="E11584" t="s">
        <v>20</v>
      </c>
      <c r="F11584" t="b">
        <v>0</v>
      </c>
      <c r="G11584" t="s">
        <v>27</v>
      </c>
      <c r="H11584" s="4">
        <v>45814.750243055547</v>
      </c>
      <c r="I11584" t="b">
        <v>0</v>
      </c>
      <c r="J11584" t="b">
        <v>1</v>
      </c>
      <c r="K11584" t="s">
        <v>24</v>
      </c>
      <c r="L11584" t="s">
        <v>22</v>
      </c>
      <c r="M11584">
        <v>130500</v>
      </c>
      <c r="O11584" t="s">
        <v>1980</v>
      </c>
      <c r="P11584" t="s">
        <v>996</v>
      </c>
    </row>
    <row r="11585" spans="1:16" x14ac:dyDescent="0.25">
      <c r="A11585" t="s">
        <v>25</v>
      </c>
      <c r="B11585" t="s">
        <v>15140</v>
      </c>
      <c r="C11585" t="s">
        <v>181</v>
      </c>
      <c r="D11585" t="s">
        <v>3972</v>
      </c>
      <c r="E11585" t="s">
        <v>20</v>
      </c>
      <c r="F11585" t="b">
        <v>0</v>
      </c>
      <c r="G11585" t="s">
        <v>41</v>
      </c>
      <c r="H11585" s="4">
        <v>45814.750358796293</v>
      </c>
      <c r="I11585" t="b">
        <v>0</v>
      </c>
      <c r="J11585" t="b">
        <v>1</v>
      </c>
      <c r="K11585" t="s">
        <v>24</v>
      </c>
      <c r="L11585" t="s">
        <v>22</v>
      </c>
      <c r="M11585">
        <v>109320</v>
      </c>
      <c r="O11585" t="s">
        <v>4343</v>
      </c>
      <c r="P11585" t="s">
        <v>15141</v>
      </c>
    </row>
    <row r="11586" spans="1:16" x14ac:dyDescent="0.25">
      <c r="A11586" t="s">
        <v>2</v>
      </c>
      <c r="B11586" t="s">
        <v>2355</v>
      </c>
      <c r="C11586" t="s">
        <v>120</v>
      </c>
      <c r="D11586" t="s">
        <v>3972</v>
      </c>
      <c r="E11586" t="s">
        <v>20</v>
      </c>
      <c r="F11586" t="b">
        <v>0</v>
      </c>
      <c r="G11586" t="s">
        <v>35</v>
      </c>
      <c r="H11586" s="4">
        <v>45814.750509259262</v>
      </c>
      <c r="I11586" t="b">
        <v>1</v>
      </c>
      <c r="J11586" t="b">
        <v>0</v>
      </c>
      <c r="K11586" t="s">
        <v>24</v>
      </c>
      <c r="L11586" t="s">
        <v>36</v>
      </c>
      <c r="N11586">
        <v>58</v>
      </c>
      <c r="O11586" t="s">
        <v>4343</v>
      </c>
      <c r="P11586" t="s">
        <v>15142</v>
      </c>
    </row>
    <row r="11587" spans="1:16" x14ac:dyDescent="0.25">
      <c r="A11587" t="s">
        <v>2</v>
      </c>
      <c r="B11587" t="s">
        <v>307</v>
      </c>
      <c r="C11587" t="s">
        <v>945</v>
      </c>
      <c r="D11587" t="s">
        <v>3972</v>
      </c>
      <c r="E11587" t="s">
        <v>20</v>
      </c>
      <c r="F11587" t="b">
        <v>0</v>
      </c>
      <c r="G11587" t="s">
        <v>30</v>
      </c>
      <c r="H11587" s="4">
        <v>45814.750601851847</v>
      </c>
      <c r="I11587" t="b">
        <v>0</v>
      </c>
      <c r="J11587" t="b">
        <v>0</v>
      </c>
      <c r="K11587" t="s">
        <v>24</v>
      </c>
      <c r="L11587" t="s">
        <v>22</v>
      </c>
      <c r="M11587">
        <v>162500</v>
      </c>
      <c r="O11587" t="s">
        <v>1926</v>
      </c>
      <c r="P11587" t="s">
        <v>15143</v>
      </c>
    </row>
    <row r="11588" spans="1:16" x14ac:dyDescent="0.25">
      <c r="A11588" t="s">
        <v>89</v>
      </c>
      <c r="B11588" t="s">
        <v>15144</v>
      </c>
      <c r="C11588" t="s">
        <v>140</v>
      </c>
      <c r="D11588" t="s">
        <v>3972</v>
      </c>
      <c r="E11588" t="s">
        <v>51</v>
      </c>
      <c r="F11588" t="b">
        <v>0</v>
      </c>
      <c r="G11588" t="s">
        <v>27</v>
      </c>
      <c r="H11588" s="4">
        <v>45814.751562500001</v>
      </c>
      <c r="I11588" t="b">
        <v>0</v>
      </c>
      <c r="J11588" t="b">
        <v>0</v>
      </c>
      <c r="K11588" t="s">
        <v>24</v>
      </c>
      <c r="L11588" t="s">
        <v>36</v>
      </c>
      <c r="N11588">
        <v>75</v>
      </c>
      <c r="O11588" t="s">
        <v>3044</v>
      </c>
      <c r="P11588" t="s">
        <v>15145</v>
      </c>
    </row>
    <row r="11589" spans="1:16" x14ac:dyDescent="0.25">
      <c r="A11589" t="s">
        <v>2</v>
      </c>
      <c r="B11589" t="s">
        <v>1701</v>
      </c>
      <c r="C11589" t="s">
        <v>260</v>
      </c>
      <c r="D11589" t="s">
        <v>3972</v>
      </c>
      <c r="E11589" t="s">
        <v>20</v>
      </c>
      <c r="F11589" t="b">
        <v>0</v>
      </c>
      <c r="G11589" t="s">
        <v>30</v>
      </c>
      <c r="H11589" s="4">
        <v>45814.752708333333</v>
      </c>
      <c r="I11589" t="b">
        <v>0</v>
      </c>
      <c r="J11589" t="b">
        <v>0</v>
      </c>
      <c r="K11589" t="s">
        <v>24</v>
      </c>
      <c r="L11589" t="s">
        <v>22</v>
      </c>
      <c r="M11589">
        <v>143500</v>
      </c>
      <c r="O11589" t="s">
        <v>261</v>
      </c>
      <c r="P11589" t="s">
        <v>3814</v>
      </c>
    </row>
    <row r="11590" spans="1:16" x14ac:dyDescent="0.25">
      <c r="A11590" t="s">
        <v>139</v>
      </c>
      <c r="B11590" t="s">
        <v>15146</v>
      </c>
      <c r="C11590" t="s">
        <v>39</v>
      </c>
      <c r="D11590" t="s">
        <v>7433</v>
      </c>
      <c r="E11590" t="s">
        <v>20</v>
      </c>
      <c r="F11590" t="b">
        <v>1</v>
      </c>
      <c r="G11590" t="s">
        <v>4056</v>
      </c>
      <c r="H11590" s="4">
        <v>45814.764479166668</v>
      </c>
      <c r="I11590" t="b">
        <v>0</v>
      </c>
      <c r="J11590" t="b">
        <v>0</v>
      </c>
      <c r="K11590" t="s">
        <v>4056</v>
      </c>
      <c r="L11590" t="s">
        <v>22</v>
      </c>
      <c r="M11590">
        <v>250000</v>
      </c>
      <c r="O11590" t="s">
        <v>4051</v>
      </c>
      <c r="P11590" t="s">
        <v>15147</v>
      </c>
    </row>
    <row r="11591" spans="1:16" x14ac:dyDescent="0.25">
      <c r="A11591" t="s">
        <v>2</v>
      </c>
      <c r="B11591" t="s">
        <v>15148</v>
      </c>
      <c r="C11591" t="s">
        <v>158</v>
      </c>
      <c r="D11591" t="s">
        <v>4034</v>
      </c>
      <c r="E11591" t="s">
        <v>20</v>
      </c>
      <c r="F11591" t="b">
        <v>0</v>
      </c>
      <c r="G11591" t="s">
        <v>158</v>
      </c>
      <c r="H11591" s="4">
        <v>45814.765335648153</v>
      </c>
      <c r="I11591" t="b">
        <v>0</v>
      </c>
      <c r="J11591" t="b">
        <v>0</v>
      </c>
      <c r="K11591" t="s">
        <v>158</v>
      </c>
      <c r="L11591" t="s">
        <v>22</v>
      </c>
      <c r="M11591">
        <v>41485.5</v>
      </c>
      <c r="O11591" t="s">
        <v>1784</v>
      </c>
      <c r="P11591" t="s">
        <v>15149</v>
      </c>
    </row>
    <row r="11592" spans="1:16" x14ac:dyDescent="0.25">
      <c r="A11592" t="s">
        <v>89</v>
      </c>
      <c r="B11592" t="s">
        <v>15150</v>
      </c>
      <c r="C11592" t="s">
        <v>39</v>
      </c>
      <c r="D11592" t="s">
        <v>7433</v>
      </c>
      <c r="E11592" t="s">
        <v>20</v>
      </c>
      <c r="F11592" t="b">
        <v>1</v>
      </c>
      <c r="G11592" t="s">
        <v>10137</v>
      </c>
      <c r="H11592" s="4">
        <v>45814.768900462957</v>
      </c>
      <c r="I11592" t="b">
        <v>1</v>
      </c>
      <c r="J11592" t="b">
        <v>0</v>
      </c>
      <c r="L11592" t="s">
        <v>22</v>
      </c>
      <c r="M11592">
        <v>180000</v>
      </c>
      <c r="O11592" t="s">
        <v>4051</v>
      </c>
      <c r="P11592" t="s">
        <v>12502</v>
      </c>
    </row>
    <row r="11593" spans="1:16" x14ac:dyDescent="0.25">
      <c r="A11593" t="s">
        <v>2</v>
      </c>
      <c r="B11593" t="s">
        <v>15151</v>
      </c>
      <c r="C11593" t="s">
        <v>39</v>
      </c>
      <c r="D11593" t="s">
        <v>3972</v>
      </c>
      <c r="E11593" t="s">
        <v>51</v>
      </c>
      <c r="F11593" t="b">
        <v>1</v>
      </c>
      <c r="G11593" t="s">
        <v>762</v>
      </c>
      <c r="H11593" s="4">
        <v>45814.772662037038</v>
      </c>
      <c r="I11593" t="b">
        <v>1</v>
      </c>
      <c r="J11593" t="b">
        <v>0</v>
      </c>
      <c r="K11593" t="s">
        <v>762</v>
      </c>
      <c r="L11593" t="s">
        <v>22</v>
      </c>
      <c r="M11593">
        <v>30000</v>
      </c>
      <c r="O11593" t="s">
        <v>15138</v>
      </c>
      <c r="P11593" t="s">
        <v>15152</v>
      </c>
    </row>
    <row r="11594" spans="1:16" x14ac:dyDescent="0.25">
      <c r="A11594" t="s">
        <v>0</v>
      </c>
      <c r="B11594" t="s">
        <v>15153</v>
      </c>
      <c r="C11594" t="s">
        <v>15154</v>
      </c>
      <c r="D11594" t="s">
        <v>3828</v>
      </c>
      <c r="E11594" t="s">
        <v>20</v>
      </c>
      <c r="F11594" t="b">
        <v>0</v>
      </c>
      <c r="G11594" t="s">
        <v>27</v>
      </c>
      <c r="H11594" s="4">
        <v>45814.791851851849</v>
      </c>
      <c r="I11594" t="b">
        <v>0</v>
      </c>
      <c r="J11594" t="b">
        <v>0</v>
      </c>
      <c r="K11594" t="s">
        <v>24</v>
      </c>
      <c r="L11594" t="s">
        <v>36</v>
      </c>
      <c r="N11594">
        <v>37.254997253417969</v>
      </c>
      <c r="O11594" t="s">
        <v>15155</v>
      </c>
      <c r="P11594" t="s">
        <v>15156</v>
      </c>
    </row>
    <row r="11595" spans="1:16" x14ac:dyDescent="0.25">
      <c r="A11595" t="s">
        <v>139</v>
      </c>
      <c r="B11595" t="s">
        <v>15157</v>
      </c>
      <c r="C11595" t="s">
        <v>2504</v>
      </c>
      <c r="D11595" t="s">
        <v>3972</v>
      </c>
      <c r="E11595" t="s">
        <v>51</v>
      </c>
      <c r="F11595" t="b">
        <v>0</v>
      </c>
      <c r="G11595" t="s">
        <v>27</v>
      </c>
      <c r="H11595" s="4">
        <v>45814.791851851849</v>
      </c>
      <c r="I11595" t="b">
        <v>0</v>
      </c>
      <c r="J11595" t="b">
        <v>1</v>
      </c>
      <c r="K11595" t="s">
        <v>24</v>
      </c>
      <c r="L11595" t="s">
        <v>36</v>
      </c>
      <c r="N11595">
        <v>105</v>
      </c>
      <c r="O11595" t="s">
        <v>3679</v>
      </c>
      <c r="P11595" t="s">
        <v>15158</v>
      </c>
    </row>
    <row r="11596" spans="1:16" x14ac:dyDescent="0.25">
      <c r="A11596" t="s">
        <v>0</v>
      </c>
      <c r="B11596" t="s">
        <v>3482</v>
      </c>
      <c r="C11596" t="s">
        <v>540</v>
      </c>
      <c r="D11596" t="s">
        <v>3972</v>
      </c>
      <c r="E11596" t="s">
        <v>20</v>
      </c>
      <c r="F11596" t="b">
        <v>0</v>
      </c>
      <c r="G11596" t="s">
        <v>27</v>
      </c>
      <c r="H11596" s="4">
        <v>45814.791909722233</v>
      </c>
      <c r="I11596" t="b">
        <v>0</v>
      </c>
      <c r="J11596" t="b">
        <v>1</v>
      </c>
      <c r="K11596" t="s">
        <v>24</v>
      </c>
      <c r="L11596" t="s">
        <v>22</v>
      </c>
      <c r="M11596">
        <v>193500</v>
      </c>
      <c r="O11596" t="s">
        <v>1857</v>
      </c>
      <c r="P11596" t="s">
        <v>3161</v>
      </c>
    </row>
    <row r="11597" spans="1:16" x14ac:dyDescent="0.25">
      <c r="A11597" t="s">
        <v>139</v>
      </c>
      <c r="B11597" t="s">
        <v>15159</v>
      </c>
      <c r="C11597" t="s">
        <v>187</v>
      </c>
      <c r="D11597" t="s">
        <v>2208</v>
      </c>
      <c r="E11597" t="s">
        <v>20</v>
      </c>
      <c r="F11597" t="b">
        <v>0</v>
      </c>
      <c r="G11597" t="s">
        <v>30</v>
      </c>
      <c r="H11597" s="4">
        <v>45814.792233796303</v>
      </c>
      <c r="I11597" t="b">
        <v>0</v>
      </c>
      <c r="J11597" t="b">
        <v>0</v>
      </c>
      <c r="K11597" t="s">
        <v>24</v>
      </c>
      <c r="L11597" t="s">
        <v>22</v>
      </c>
      <c r="M11597">
        <v>87500</v>
      </c>
      <c r="O11597" t="s">
        <v>15160</v>
      </c>
      <c r="P11597" t="s">
        <v>15161</v>
      </c>
    </row>
    <row r="11598" spans="1:16" x14ac:dyDescent="0.25">
      <c r="A11598" t="s">
        <v>0</v>
      </c>
      <c r="B11598" t="s">
        <v>11986</v>
      </c>
      <c r="C11598" t="s">
        <v>639</v>
      </c>
      <c r="D11598" t="s">
        <v>2532</v>
      </c>
      <c r="E11598" t="s">
        <v>20</v>
      </c>
      <c r="F11598" t="b">
        <v>0</v>
      </c>
      <c r="G11598" t="s">
        <v>52</v>
      </c>
      <c r="H11598" s="4">
        <v>45814.792372685188</v>
      </c>
      <c r="I11598" t="b">
        <v>1</v>
      </c>
      <c r="J11598" t="b">
        <v>1</v>
      </c>
      <c r="K11598" t="s">
        <v>24</v>
      </c>
      <c r="L11598" t="s">
        <v>36</v>
      </c>
      <c r="N11598">
        <v>20</v>
      </c>
      <c r="O11598" t="s">
        <v>954</v>
      </c>
      <c r="P11598" t="s">
        <v>11987</v>
      </c>
    </row>
    <row r="11599" spans="1:16" x14ac:dyDescent="0.25">
      <c r="A11599" t="s">
        <v>40</v>
      </c>
      <c r="B11599" t="s">
        <v>11445</v>
      </c>
      <c r="C11599" t="s">
        <v>11446</v>
      </c>
      <c r="D11599" t="s">
        <v>3972</v>
      </c>
      <c r="E11599" t="s">
        <v>20</v>
      </c>
      <c r="F11599" t="b">
        <v>0</v>
      </c>
      <c r="G11599" t="s">
        <v>27</v>
      </c>
      <c r="H11599" s="4">
        <v>45814.792893518519</v>
      </c>
      <c r="I11599" t="b">
        <v>0</v>
      </c>
      <c r="J11599" t="b">
        <v>1</v>
      </c>
      <c r="K11599" t="s">
        <v>24</v>
      </c>
      <c r="L11599" t="s">
        <v>22</v>
      </c>
      <c r="M11599">
        <v>132500</v>
      </c>
      <c r="O11599" t="s">
        <v>1144</v>
      </c>
      <c r="P11599" t="s">
        <v>11447</v>
      </c>
    </row>
    <row r="11600" spans="1:16" x14ac:dyDescent="0.25">
      <c r="A11600" t="s">
        <v>28</v>
      </c>
      <c r="B11600" t="s">
        <v>1751</v>
      </c>
      <c r="C11600" t="s">
        <v>2964</v>
      </c>
      <c r="D11600" t="s">
        <v>3972</v>
      </c>
      <c r="E11600" t="s">
        <v>20</v>
      </c>
      <c r="F11600" t="b">
        <v>0</v>
      </c>
      <c r="G11600" t="s">
        <v>27</v>
      </c>
      <c r="H11600" s="4">
        <v>45814.79315972222</v>
      </c>
      <c r="I11600" t="b">
        <v>0</v>
      </c>
      <c r="J11600" t="b">
        <v>1</v>
      </c>
      <c r="K11600" t="s">
        <v>24</v>
      </c>
      <c r="L11600" t="s">
        <v>22</v>
      </c>
      <c r="M11600">
        <v>115000</v>
      </c>
      <c r="O11600" t="s">
        <v>15162</v>
      </c>
      <c r="P11600" t="s">
        <v>15163</v>
      </c>
    </row>
    <row r="11601" spans="1:16" x14ac:dyDescent="0.25">
      <c r="A11601" t="s">
        <v>2</v>
      </c>
      <c r="B11601" t="s">
        <v>15164</v>
      </c>
      <c r="C11601" t="s">
        <v>425</v>
      </c>
      <c r="D11601" t="s">
        <v>3972</v>
      </c>
      <c r="E11601" t="s">
        <v>20</v>
      </c>
      <c r="F11601" t="b">
        <v>0</v>
      </c>
      <c r="G11601" t="s">
        <v>41</v>
      </c>
      <c r="H11601" s="4">
        <v>45814.793437499997</v>
      </c>
      <c r="I11601" t="b">
        <v>0</v>
      </c>
      <c r="J11601" t="b">
        <v>0</v>
      </c>
      <c r="K11601" t="s">
        <v>24</v>
      </c>
      <c r="L11601" t="s">
        <v>22</v>
      </c>
      <c r="M11601">
        <v>110000</v>
      </c>
      <c r="O11601" t="s">
        <v>482</v>
      </c>
      <c r="P11601" t="s">
        <v>15165</v>
      </c>
    </row>
    <row r="11602" spans="1:16" x14ac:dyDescent="0.25">
      <c r="A11602" t="s">
        <v>0</v>
      </c>
      <c r="B11602" t="s">
        <v>15166</v>
      </c>
      <c r="C11602" t="s">
        <v>15167</v>
      </c>
      <c r="D11602" t="s">
        <v>3828</v>
      </c>
      <c r="E11602" t="s">
        <v>20</v>
      </c>
      <c r="F11602" t="b">
        <v>0</v>
      </c>
      <c r="G11602" t="s">
        <v>27</v>
      </c>
      <c r="H11602" s="4">
        <v>45814.833495370367</v>
      </c>
      <c r="I11602" t="b">
        <v>0</v>
      </c>
      <c r="J11602" t="b">
        <v>1</v>
      </c>
      <c r="K11602" t="s">
        <v>24</v>
      </c>
      <c r="L11602" t="s">
        <v>22</v>
      </c>
      <c r="M11602">
        <v>62500</v>
      </c>
      <c r="O11602" t="s">
        <v>15168</v>
      </c>
    </row>
    <row r="11603" spans="1:16" x14ac:dyDescent="0.25">
      <c r="A11603" t="s">
        <v>2</v>
      </c>
      <c r="B11603" t="s">
        <v>15169</v>
      </c>
      <c r="C11603" t="s">
        <v>151</v>
      </c>
      <c r="D11603" t="s">
        <v>3972</v>
      </c>
      <c r="E11603" t="s">
        <v>51</v>
      </c>
      <c r="F11603" t="b">
        <v>0</v>
      </c>
      <c r="G11603" t="s">
        <v>30</v>
      </c>
      <c r="H11603" s="4">
        <v>45814.83390046296</v>
      </c>
      <c r="I11603" t="b">
        <v>0</v>
      </c>
      <c r="J11603" t="b">
        <v>0</v>
      </c>
      <c r="K11603" t="s">
        <v>24</v>
      </c>
      <c r="L11603" t="s">
        <v>36</v>
      </c>
      <c r="N11603">
        <v>34.370002746582031</v>
      </c>
      <c r="O11603" t="s">
        <v>1241</v>
      </c>
      <c r="P11603" t="s">
        <v>15170</v>
      </c>
    </row>
    <row r="11604" spans="1:16" x14ac:dyDescent="0.25">
      <c r="A11604" t="s">
        <v>40</v>
      </c>
      <c r="B11604" t="s">
        <v>15171</v>
      </c>
      <c r="C11604" t="s">
        <v>333</v>
      </c>
      <c r="D11604" t="s">
        <v>3972</v>
      </c>
      <c r="E11604" t="s">
        <v>20</v>
      </c>
      <c r="F11604" t="b">
        <v>0</v>
      </c>
      <c r="G11604" t="s">
        <v>27</v>
      </c>
      <c r="H11604" s="4">
        <v>45814.834687499999</v>
      </c>
      <c r="I11604" t="b">
        <v>0</v>
      </c>
      <c r="J11604" t="b">
        <v>1</v>
      </c>
      <c r="K11604" t="s">
        <v>24</v>
      </c>
      <c r="L11604" t="s">
        <v>22</v>
      </c>
      <c r="M11604">
        <v>185000</v>
      </c>
      <c r="O11604" t="s">
        <v>1883</v>
      </c>
      <c r="P11604" t="s">
        <v>15172</v>
      </c>
    </row>
    <row r="11605" spans="1:16" x14ac:dyDescent="0.25">
      <c r="A11605" t="s">
        <v>1</v>
      </c>
      <c r="B11605" t="s">
        <v>2620</v>
      </c>
      <c r="C11605" t="s">
        <v>94</v>
      </c>
      <c r="D11605" t="s">
        <v>3972</v>
      </c>
      <c r="E11605" t="s">
        <v>51</v>
      </c>
      <c r="F11605" t="b">
        <v>0</v>
      </c>
      <c r="G11605" t="s">
        <v>27</v>
      </c>
      <c r="H11605" s="4">
        <v>45814.834780092591</v>
      </c>
      <c r="I11605" t="b">
        <v>0</v>
      </c>
      <c r="J11605" t="b">
        <v>1</v>
      </c>
      <c r="K11605" t="s">
        <v>24</v>
      </c>
      <c r="L11605" t="s">
        <v>36</v>
      </c>
      <c r="N11605">
        <v>75</v>
      </c>
      <c r="O11605" t="s">
        <v>74</v>
      </c>
      <c r="P11605" t="s">
        <v>15173</v>
      </c>
    </row>
    <row r="11606" spans="1:16" x14ac:dyDescent="0.25">
      <c r="A11606" t="s">
        <v>28</v>
      </c>
      <c r="B11606" t="s">
        <v>28</v>
      </c>
      <c r="C11606" t="s">
        <v>797</v>
      </c>
      <c r="D11606" t="s">
        <v>3972</v>
      </c>
      <c r="E11606" t="s">
        <v>20</v>
      </c>
      <c r="F11606" t="b">
        <v>0</v>
      </c>
      <c r="G11606" t="s">
        <v>27</v>
      </c>
      <c r="H11606" s="4">
        <v>45814.834849537037</v>
      </c>
      <c r="I11606" t="b">
        <v>0</v>
      </c>
      <c r="J11606" t="b">
        <v>0</v>
      </c>
      <c r="K11606" t="s">
        <v>24</v>
      </c>
      <c r="L11606" t="s">
        <v>22</v>
      </c>
      <c r="M11606">
        <v>165000</v>
      </c>
      <c r="O11606" t="s">
        <v>9785</v>
      </c>
      <c r="P11606" t="s">
        <v>207</v>
      </c>
    </row>
    <row r="11607" spans="1:16" x14ac:dyDescent="0.25">
      <c r="A11607" t="s">
        <v>89</v>
      </c>
      <c r="B11607" t="s">
        <v>15174</v>
      </c>
      <c r="C11607" t="s">
        <v>39</v>
      </c>
      <c r="D11607" t="s">
        <v>7433</v>
      </c>
      <c r="E11607" t="s">
        <v>20</v>
      </c>
      <c r="F11607" t="b">
        <v>1</v>
      </c>
      <c r="G11607" t="s">
        <v>10137</v>
      </c>
      <c r="H11607" s="4">
        <v>45814.852175925917</v>
      </c>
      <c r="I11607" t="b">
        <v>1</v>
      </c>
      <c r="J11607" t="b">
        <v>0</v>
      </c>
      <c r="L11607" t="s">
        <v>22</v>
      </c>
      <c r="M11607">
        <v>92500</v>
      </c>
      <c r="O11607" t="s">
        <v>4051</v>
      </c>
      <c r="P11607" t="s">
        <v>706</v>
      </c>
    </row>
    <row r="11608" spans="1:16" x14ac:dyDescent="0.25">
      <c r="A11608" t="s">
        <v>1</v>
      </c>
      <c r="B11608" t="s">
        <v>1767</v>
      </c>
      <c r="C11608" t="s">
        <v>185</v>
      </c>
      <c r="D11608" t="s">
        <v>3828</v>
      </c>
      <c r="E11608" t="s">
        <v>20</v>
      </c>
      <c r="F11608" t="b">
        <v>0</v>
      </c>
      <c r="G11608" t="s">
        <v>27</v>
      </c>
      <c r="H11608" s="4">
        <v>45814.875775462962</v>
      </c>
      <c r="I11608" t="b">
        <v>0</v>
      </c>
      <c r="J11608" t="b">
        <v>1</v>
      </c>
      <c r="K11608" t="s">
        <v>24</v>
      </c>
      <c r="L11608" t="s">
        <v>36</v>
      </c>
      <c r="N11608">
        <v>78.949996948242188</v>
      </c>
      <c r="O11608" t="s">
        <v>2056</v>
      </c>
      <c r="P11608" t="s">
        <v>1030</v>
      </c>
    </row>
    <row r="11609" spans="1:16" x14ac:dyDescent="0.25">
      <c r="A11609" t="s">
        <v>1</v>
      </c>
      <c r="B11609" t="s">
        <v>11213</v>
      </c>
      <c r="C11609" t="s">
        <v>1521</v>
      </c>
      <c r="D11609" t="s">
        <v>4083</v>
      </c>
      <c r="E11609" t="s">
        <v>20</v>
      </c>
      <c r="F11609" t="b">
        <v>0</v>
      </c>
      <c r="G11609" t="s">
        <v>52</v>
      </c>
      <c r="H11609" s="4">
        <v>45814.876157407409</v>
      </c>
      <c r="I11609" t="b">
        <v>0</v>
      </c>
      <c r="J11609" t="b">
        <v>0</v>
      </c>
      <c r="K11609" t="s">
        <v>24</v>
      </c>
      <c r="L11609" t="s">
        <v>22</v>
      </c>
      <c r="M11609">
        <v>135000</v>
      </c>
      <c r="O11609" t="s">
        <v>1549</v>
      </c>
    </row>
    <row r="11610" spans="1:16" x14ac:dyDescent="0.25">
      <c r="A11610" t="s">
        <v>19</v>
      </c>
      <c r="B11610" t="s">
        <v>15175</v>
      </c>
      <c r="C11610" t="s">
        <v>400</v>
      </c>
      <c r="D11610" t="s">
        <v>2208</v>
      </c>
      <c r="E11610" t="s">
        <v>20</v>
      </c>
      <c r="F11610" t="b">
        <v>0</v>
      </c>
      <c r="G11610" t="s">
        <v>30</v>
      </c>
      <c r="H11610" s="4">
        <v>45814.91777777778</v>
      </c>
      <c r="I11610" t="b">
        <v>0</v>
      </c>
      <c r="J11610" t="b">
        <v>0</v>
      </c>
      <c r="K11610" t="s">
        <v>24</v>
      </c>
      <c r="L11610" t="s">
        <v>22</v>
      </c>
      <c r="M11610">
        <v>228535</v>
      </c>
      <c r="O11610" t="s">
        <v>9744</v>
      </c>
    </row>
    <row r="11611" spans="1:16" x14ac:dyDescent="0.25">
      <c r="A11611" t="s">
        <v>2</v>
      </c>
      <c r="B11611" t="s">
        <v>15176</v>
      </c>
      <c r="C11611" t="s">
        <v>192</v>
      </c>
      <c r="D11611" t="s">
        <v>3972</v>
      </c>
      <c r="E11611" t="s">
        <v>20</v>
      </c>
      <c r="F11611" t="b">
        <v>0</v>
      </c>
      <c r="G11611" t="s">
        <v>27</v>
      </c>
      <c r="H11611" s="4">
        <v>45814.918217592603</v>
      </c>
      <c r="I11611" t="b">
        <v>0</v>
      </c>
      <c r="J11611" t="b">
        <v>1</v>
      </c>
      <c r="K11611" t="s">
        <v>24</v>
      </c>
      <c r="L11611" t="s">
        <v>22</v>
      </c>
      <c r="M11611">
        <v>151500</v>
      </c>
      <c r="O11611" t="s">
        <v>2523</v>
      </c>
      <c r="P11611" t="s">
        <v>15177</v>
      </c>
    </row>
    <row r="11612" spans="1:16" x14ac:dyDescent="0.25">
      <c r="A11612" t="s">
        <v>2</v>
      </c>
      <c r="B11612" t="s">
        <v>15178</v>
      </c>
      <c r="C11612" t="s">
        <v>1278</v>
      </c>
      <c r="D11612" t="s">
        <v>3972</v>
      </c>
      <c r="E11612" t="s">
        <v>20</v>
      </c>
      <c r="F11612" t="b">
        <v>0</v>
      </c>
      <c r="G11612" t="s">
        <v>41</v>
      </c>
      <c r="H11612" s="4">
        <v>45814.918321759258</v>
      </c>
      <c r="I11612" t="b">
        <v>0</v>
      </c>
      <c r="J11612" t="b">
        <v>0</v>
      </c>
      <c r="K11612" t="s">
        <v>24</v>
      </c>
      <c r="L11612" t="s">
        <v>22</v>
      </c>
      <c r="M11612">
        <v>138000</v>
      </c>
      <c r="O11612" t="s">
        <v>15179</v>
      </c>
      <c r="P11612" t="s">
        <v>15180</v>
      </c>
    </row>
    <row r="11613" spans="1:16" x14ac:dyDescent="0.25">
      <c r="A11613" t="s">
        <v>0</v>
      </c>
      <c r="B11613" t="s">
        <v>15181</v>
      </c>
      <c r="C11613" t="s">
        <v>372</v>
      </c>
      <c r="D11613" t="s">
        <v>3972</v>
      </c>
      <c r="E11613" t="s">
        <v>20</v>
      </c>
      <c r="F11613" t="b">
        <v>0</v>
      </c>
      <c r="G11613" t="s">
        <v>27</v>
      </c>
      <c r="H11613" s="4">
        <v>45814.958449074067</v>
      </c>
      <c r="I11613" t="b">
        <v>1</v>
      </c>
      <c r="J11613" t="b">
        <v>1</v>
      </c>
      <c r="K11613" t="s">
        <v>24</v>
      </c>
      <c r="L11613" t="s">
        <v>22</v>
      </c>
      <c r="M11613">
        <v>126500</v>
      </c>
      <c r="O11613" t="s">
        <v>12006</v>
      </c>
      <c r="P11613" t="s">
        <v>15182</v>
      </c>
    </row>
    <row r="11614" spans="1:16" x14ac:dyDescent="0.25">
      <c r="A11614" t="s">
        <v>19</v>
      </c>
      <c r="B11614" t="s">
        <v>3533</v>
      </c>
      <c r="C11614" t="s">
        <v>49</v>
      </c>
      <c r="D11614" t="s">
        <v>3972</v>
      </c>
      <c r="E11614" t="s">
        <v>20</v>
      </c>
      <c r="F11614" t="b">
        <v>0</v>
      </c>
      <c r="G11614" t="s">
        <v>41</v>
      </c>
      <c r="H11614" s="4">
        <v>45814.958692129629</v>
      </c>
      <c r="I11614" t="b">
        <v>0</v>
      </c>
      <c r="J11614" t="b">
        <v>1</v>
      </c>
      <c r="K11614" t="s">
        <v>24</v>
      </c>
      <c r="L11614" t="s">
        <v>22</v>
      </c>
      <c r="M11614">
        <v>200000</v>
      </c>
      <c r="O11614" t="s">
        <v>5472</v>
      </c>
      <c r="P11614" t="s">
        <v>48</v>
      </c>
    </row>
    <row r="11615" spans="1:16" x14ac:dyDescent="0.25">
      <c r="A11615" t="s">
        <v>89</v>
      </c>
      <c r="B11615" t="s">
        <v>15183</v>
      </c>
      <c r="C11615" t="s">
        <v>3784</v>
      </c>
      <c r="D11615" t="s">
        <v>2208</v>
      </c>
      <c r="E11615" t="s">
        <v>20</v>
      </c>
      <c r="F11615" t="b">
        <v>0</v>
      </c>
      <c r="G11615" t="s">
        <v>30</v>
      </c>
      <c r="H11615" s="4">
        <v>45814.95890046296</v>
      </c>
      <c r="I11615" t="b">
        <v>0</v>
      </c>
      <c r="J11615" t="b">
        <v>1</v>
      </c>
      <c r="K11615" t="s">
        <v>24</v>
      </c>
      <c r="L11615" t="s">
        <v>22</v>
      </c>
      <c r="M11615">
        <v>75000</v>
      </c>
      <c r="O11615" t="s">
        <v>15184</v>
      </c>
      <c r="P11615" t="s">
        <v>15185</v>
      </c>
    </row>
    <row r="11616" spans="1:16" x14ac:dyDescent="0.25">
      <c r="A11616" t="s">
        <v>1</v>
      </c>
      <c r="B11616" t="s">
        <v>15186</v>
      </c>
      <c r="C11616" t="s">
        <v>82</v>
      </c>
      <c r="D11616" t="s">
        <v>3972</v>
      </c>
      <c r="E11616" t="s">
        <v>20</v>
      </c>
      <c r="F11616" t="b">
        <v>0</v>
      </c>
      <c r="G11616" t="s">
        <v>27</v>
      </c>
      <c r="H11616" s="4">
        <v>45814.959108796298</v>
      </c>
      <c r="I11616" t="b">
        <v>0</v>
      </c>
      <c r="J11616" t="b">
        <v>1</v>
      </c>
      <c r="K11616" t="s">
        <v>24</v>
      </c>
      <c r="L11616" t="s">
        <v>22</v>
      </c>
      <c r="M11616">
        <v>196812.5</v>
      </c>
      <c r="O11616" t="s">
        <v>1747</v>
      </c>
      <c r="P11616" t="s">
        <v>207</v>
      </c>
    </row>
    <row r="11617" spans="1:16" x14ac:dyDescent="0.25">
      <c r="A11617" t="s">
        <v>2</v>
      </c>
      <c r="B11617" t="s">
        <v>15187</v>
      </c>
      <c r="C11617" t="s">
        <v>71</v>
      </c>
      <c r="D11617" t="s">
        <v>3972</v>
      </c>
      <c r="E11617" t="s">
        <v>20</v>
      </c>
      <c r="F11617" t="b">
        <v>0</v>
      </c>
      <c r="G11617" t="s">
        <v>30</v>
      </c>
      <c r="H11617" s="4">
        <v>45814.960844907408</v>
      </c>
      <c r="I11617" t="b">
        <v>0</v>
      </c>
      <c r="J11617" t="b">
        <v>1</v>
      </c>
      <c r="K11617" t="s">
        <v>24</v>
      </c>
      <c r="L11617" t="s">
        <v>22</v>
      </c>
      <c r="M11617">
        <v>138100</v>
      </c>
      <c r="O11617" t="s">
        <v>1172</v>
      </c>
      <c r="P11617" t="s">
        <v>15188</v>
      </c>
    </row>
    <row r="11618" spans="1:16" x14ac:dyDescent="0.25">
      <c r="A11618" t="s">
        <v>0</v>
      </c>
      <c r="B11618" t="s">
        <v>15189</v>
      </c>
      <c r="C11618" t="s">
        <v>167</v>
      </c>
      <c r="D11618" t="s">
        <v>3972</v>
      </c>
      <c r="E11618" t="s">
        <v>20</v>
      </c>
      <c r="F11618" t="b">
        <v>0</v>
      </c>
      <c r="G11618" t="s">
        <v>35</v>
      </c>
      <c r="H11618" s="4">
        <v>45815.000451388893</v>
      </c>
      <c r="I11618" t="b">
        <v>0</v>
      </c>
      <c r="J11618" t="b">
        <v>1</v>
      </c>
      <c r="K11618" t="s">
        <v>24</v>
      </c>
      <c r="L11618" t="s">
        <v>22</v>
      </c>
      <c r="M11618">
        <v>115000</v>
      </c>
      <c r="O11618" t="s">
        <v>3628</v>
      </c>
      <c r="P11618" t="s">
        <v>12399</v>
      </c>
    </row>
    <row r="11619" spans="1:16" x14ac:dyDescent="0.25">
      <c r="A11619" t="s">
        <v>0</v>
      </c>
      <c r="B11619" t="s">
        <v>11986</v>
      </c>
      <c r="C11619" t="s">
        <v>953</v>
      </c>
      <c r="D11619" t="s">
        <v>3972</v>
      </c>
      <c r="E11619" t="s">
        <v>20</v>
      </c>
      <c r="F11619" t="b">
        <v>0</v>
      </c>
      <c r="G11619" t="s">
        <v>30</v>
      </c>
      <c r="H11619" s="4">
        <v>45815.000543981478</v>
      </c>
      <c r="I11619" t="b">
        <v>1</v>
      </c>
      <c r="J11619" t="b">
        <v>1</v>
      </c>
      <c r="K11619" t="s">
        <v>24</v>
      </c>
      <c r="L11619" t="s">
        <v>22</v>
      </c>
      <c r="M11619">
        <v>109000</v>
      </c>
      <c r="O11619" t="s">
        <v>954</v>
      </c>
      <c r="P11619" t="s">
        <v>11987</v>
      </c>
    </row>
    <row r="11620" spans="1:16" x14ac:dyDescent="0.25">
      <c r="A11620" t="s">
        <v>139</v>
      </c>
      <c r="B11620" t="s">
        <v>1072</v>
      </c>
      <c r="C11620" t="s">
        <v>1216</v>
      </c>
      <c r="D11620" t="s">
        <v>3972</v>
      </c>
      <c r="E11620" t="s">
        <v>20</v>
      </c>
      <c r="F11620" t="b">
        <v>0</v>
      </c>
      <c r="G11620" t="s">
        <v>30</v>
      </c>
      <c r="H11620" s="4">
        <v>45815.000567129631</v>
      </c>
      <c r="I11620" t="b">
        <v>0</v>
      </c>
      <c r="J11620" t="b">
        <v>0</v>
      </c>
      <c r="K11620" t="s">
        <v>24</v>
      </c>
      <c r="L11620" t="s">
        <v>22</v>
      </c>
      <c r="M11620">
        <v>115000</v>
      </c>
      <c r="O11620" t="s">
        <v>15190</v>
      </c>
      <c r="P11620" t="s">
        <v>15191</v>
      </c>
    </row>
    <row r="11621" spans="1:16" x14ac:dyDescent="0.25">
      <c r="A11621" t="s">
        <v>1</v>
      </c>
      <c r="B11621" t="s">
        <v>15192</v>
      </c>
      <c r="C11621" t="s">
        <v>151</v>
      </c>
      <c r="D11621" t="s">
        <v>4099</v>
      </c>
      <c r="E11621" t="s">
        <v>20</v>
      </c>
      <c r="F11621" t="b">
        <v>0</v>
      </c>
      <c r="G11621" t="s">
        <v>30</v>
      </c>
      <c r="H11621" s="4">
        <v>45815.000601851847</v>
      </c>
      <c r="I11621" t="b">
        <v>0</v>
      </c>
      <c r="J11621" t="b">
        <v>1</v>
      </c>
      <c r="K11621" t="s">
        <v>24</v>
      </c>
      <c r="L11621" t="s">
        <v>22</v>
      </c>
      <c r="M11621">
        <v>262500</v>
      </c>
      <c r="O11621" t="s">
        <v>12694</v>
      </c>
      <c r="P11621" t="s">
        <v>15193</v>
      </c>
    </row>
    <row r="11622" spans="1:16" x14ac:dyDescent="0.25">
      <c r="A11622" t="s">
        <v>1</v>
      </c>
      <c r="B11622" t="s">
        <v>264</v>
      </c>
      <c r="C11622" t="s">
        <v>42</v>
      </c>
      <c r="D11622" t="s">
        <v>4013</v>
      </c>
      <c r="E11622" t="s">
        <v>20</v>
      </c>
      <c r="F11622" t="b">
        <v>0</v>
      </c>
      <c r="G11622" t="s">
        <v>27</v>
      </c>
      <c r="H11622" s="4">
        <v>45815.001331018517</v>
      </c>
      <c r="I11622" t="b">
        <v>1</v>
      </c>
      <c r="J11622" t="b">
        <v>1</v>
      </c>
      <c r="K11622" t="s">
        <v>24</v>
      </c>
      <c r="L11622" t="s">
        <v>22</v>
      </c>
      <c r="M11622">
        <v>154000</v>
      </c>
      <c r="O11622" t="s">
        <v>15194</v>
      </c>
      <c r="P11622" t="s">
        <v>15195</v>
      </c>
    </row>
    <row r="11623" spans="1:16" x14ac:dyDescent="0.25">
      <c r="A11623" t="s">
        <v>28</v>
      </c>
      <c r="B11623" t="s">
        <v>3623</v>
      </c>
      <c r="C11623" t="s">
        <v>693</v>
      </c>
      <c r="D11623" t="s">
        <v>3972</v>
      </c>
      <c r="E11623" t="s">
        <v>20</v>
      </c>
      <c r="F11623" t="b">
        <v>0</v>
      </c>
      <c r="G11623" t="s">
        <v>27</v>
      </c>
      <c r="H11623" s="4">
        <v>45815.001446759263</v>
      </c>
      <c r="I11623" t="b">
        <v>0</v>
      </c>
      <c r="J11623" t="b">
        <v>0</v>
      </c>
      <c r="K11623" t="s">
        <v>24</v>
      </c>
      <c r="L11623" t="s">
        <v>36</v>
      </c>
      <c r="N11623">
        <v>57.5</v>
      </c>
      <c r="O11623" t="s">
        <v>4343</v>
      </c>
      <c r="P11623" t="s">
        <v>15196</v>
      </c>
    </row>
    <row r="11624" spans="1:16" x14ac:dyDescent="0.25">
      <c r="A11624" t="s">
        <v>1</v>
      </c>
      <c r="B11624" t="s">
        <v>15197</v>
      </c>
      <c r="C11624" t="s">
        <v>203</v>
      </c>
      <c r="D11624" t="s">
        <v>3972</v>
      </c>
      <c r="E11624" t="s">
        <v>20</v>
      </c>
      <c r="F11624" t="b">
        <v>0</v>
      </c>
      <c r="G11624" t="s">
        <v>27</v>
      </c>
      <c r="H11624" s="4">
        <v>45815.001469907409</v>
      </c>
      <c r="I11624" t="b">
        <v>0</v>
      </c>
      <c r="J11624" t="b">
        <v>1</v>
      </c>
      <c r="K11624" t="s">
        <v>24</v>
      </c>
      <c r="L11624" t="s">
        <v>22</v>
      </c>
      <c r="M11624">
        <v>117500</v>
      </c>
      <c r="O11624" t="s">
        <v>12011</v>
      </c>
      <c r="P11624" t="s">
        <v>15198</v>
      </c>
    </row>
    <row r="11625" spans="1:16" x14ac:dyDescent="0.25">
      <c r="A11625" t="s">
        <v>89</v>
      </c>
      <c r="B11625" t="s">
        <v>15199</v>
      </c>
      <c r="C11625" t="s">
        <v>335</v>
      </c>
      <c r="D11625" t="s">
        <v>4002</v>
      </c>
      <c r="E11625" t="s">
        <v>20</v>
      </c>
      <c r="F11625" t="b">
        <v>0</v>
      </c>
      <c r="G11625" t="s">
        <v>30</v>
      </c>
      <c r="H11625" s="4">
        <v>45815.002476851849</v>
      </c>
      <c r="I11625" t="b">
        <v>1</v>
      </c>
      <c r="J11625" t="b">
        <v>0</v>
      </c>
      <c r="K11625" t="s">
        <v>24</v>
      </c>
      <c r="L11625" t="s">
        <v>22</v>
      </c>
      <c r="M11625">
        <v>212500</v>
      </c>
      <c r="O11625" t="s">
        <v>1798</v>
      </c>
    </row>
    <row r="11626" spans="1:16" x14ac:dyDescent="0.25">
      <c r="A11626" t="s">
        <v>191</v>
      </c>
      <c r="B11626" t="s">
        <v>15200</v>
      </c>
      <c r="C11626" t="s">
        <v>2038</v>
      </c>
      <c r="D11626" t="s">
        <v>4013</v>
      </c>
      <c r="E11626" t="s">
        <v>20</v>
      </c>
      <c r="F11626" t="b">
        <v>0</v>
      </c>
      <c r="G11626" t="s">
        <v>30</v>
      </c>
      <c r="H11626" s="4">
        <v>45815.002523148149</v>
      </c>
      <c r="I11626" t="b">
        <v>0</v>
      </c>
      <c r="J11626" t="b">
        <v>1</v>
      </c>
      <c r="K11626" t="s">
        <v>24</v>
      </c>
      <c r="L11626" t="s">
        <v>22</v>
      </c>
      <c r="M11626">
        <v>96000</v>
      </c>
      <c r="O11626" t="s">
        <v>3104</v>
      </c>
      <c r="P11626" t="s">
        <v>15201</v>
      </c>
    </row>
    <row r="11627" spans="1:16" x14ac:dyDescent="0.25">
      <c r="A11627" t="s">
        <v>89</v>
      </c>
      <c r="B11627" t="s">
        <v>15202</v>
      </c>
      <c r="C11627" t="s">
        <v>180</v>
      </c>
      <c r="D11627" t="s">
        <v>3972</v>
      </c>
      <c r="E11627" t="s">
        <v>20</v>
      </c>
      <c r="F11627" t="b">
        <v>0</v>
      </c>
      <c r="G11627" t="s">
        <v>52</v>
      </c>
      <c r="H11627" s="4">
        <v>45815.003171296303</v>
      </c>
      <c r="I11627" t="b">
        <v>0</v>
      </c>
      <c r="J11627" t="b">
        <v>1</v>
      </c>
      <c r="K11627" t="s">
        <v>24</v>
      </c>
      <c r="L11627" t="s">
        <v>36</v>
      </c>
      <c r="N11627">
        <v>60</v>
      </c>
      <c r="O11627" t="s">
        <v>4343</v>
      </c>
      <c r="P11627" t="s">
        <v>15203</v>
      </c>
    </row>
    <row r="11628" spans="1:16" x14ac:dyDescent="0.25">
      <c r="A11628" t="s">
        <v>1</v>
      </c>
      <c r="B11628" t="s">
        <v>2478</v>
      </c>
      <c r="C11628" t="s">
        <v>2765</v>
      </c>
      <c r="D11628" t="s">
        <v>15204</v>
      </c>
      <c r="E11628" t="s">
        <v>20</v>
      </c>
      <c r="F11628" t="b">
        <v>0</v>
      </c>
      <c r="G11628" t="s">
        <v>23</v>
      </c>
      <c r="H11628" s="4">
        <v>45815.011400462958</v>
      </c>
      <c r="I11628" t="b">
        <v>0</v>
      </c>
      <c r="J11628" t="b">
        <v>0</v>
      </c>
      <c r="K11628" t="s">
        <v>24</v>
      </c>
      <c r="L11628" t="s">
        <v>22</v>
      </c>
      <c r="M11628">
        <v>337500</v>
      </c>
      <c r="O11628" t="s">
        <v>341</v>
      </c>
    </row>
    <row r="11629" spans="1:16" x14ac:dyDescent="0.25">
      <c r="A11629" t="s">
        <v>0</v>
      </c>
      <c r="B11629" t="s">
        <v>15205</v>
      </c>
      <c r="C11629" t="s">
        <v>82</v>
      </c>
      <c r="D11629" t="s">
        <v>3828</v>
      </c>
      <c r="E11629" t="s">
        <v>20</v>
      </c>
      <c r="F11629" t="b">
        <v>0</v>
      </c>
      <c r="G11629" t="s">
        <v>27</v>
      </c>
      <c r="H11629" s="4">
        <v>45815.042442129627</v>
      </c>
      <c r="I11629" t="b">
        <v>0</v>
      </c>
      <c r="J11629" t="b">
        <v>1</v>
      </c>
      <c r="K11629" t="s">
        <v>24</v>
      </c>
      <c r="L11629" t="s">
        <v>22</v>
      </c>
      <c r="M11629">
        <v>97500</v>
      </c>
      <c r="O11629" t="s">
        <v>795</v>
      </c>
      <c r="P11629" t="s">
        <v>274</v>
      </c>
    </row>
    <row r="11630" spans="1:16" x14ac:dyDescent="0.25">
      <c r="A11630" t="s">
        <v>2</v>
      </c>
      <c r="B11630" t="s">
        <v>15178</v>
      </c>
      <c r="C11630" t="s">
        <v>187</v>
      </c>
      <c r="D11630" t="s">
        <v>3828</v>
      </c>
      <c r="E11630" t="s">
        <v>20</v>
      </c>
      <c r="F11630" t="b">
        <v>0</v>
      </c>
      <c r="G11630" t="s">
        <v>27</v>
      </c>
      <c r="H11630" s="4">
        <v>45815.042893518519</v>
      </c>
      <c r="I11630" t="b">
        <v>0</v>
      </c>
      <c r="J11630" t="b">
        <v>0</v>
      </c>
      <c r="K11630" t="s">
        <v>24</v>
      </c>
      <c r="L11630" t="s">
        <v>22</v>
      </c>
      <c r="M11630">
        <v>142500</v>
      </c>
      <c r="O11630" t="s">
        <v>15206</v>
      </c>
      <c r="P11630" t="s">
        <v>15180</v>
      </c>
    </row>
    <row r="11631" spans="1:16" x14ac:dyDescent="0.25">
      <c r="A11631" t="s">
        <v>28</v>
      </c>
      <c r="B11631" t="s">
        <v>15207</v>
      </c>
      <c r="C11631" t="s">
        <v>1065</v>
      </c>
      <c r="D11631" t="s">
        <v>3972</v>
      </c>
      <c r="E11631" t="s">
        <v>20</v>
      </c>
      <c r="F11631" t="b">
        <v>0</v>
      </c>
      <c r="G11631" t="s">
        <v>41</v>
      </c>
      <c r="H11631" s="4">
        <v>45815.043553240743</v>
      </c>
      <c r="I11631" t="b">
        <v>0</v>
      </c>
      <c r="J11631" t="b">
        <v>1</v>
      </c>
      <c r="K11631" t="s">
        <v>24</v>
      </c>
      <c r="L11631" t="s">
        <v>22</v>
      </c>
      <c r="M11631">
        <v>131525</v>
      </c>
      <c r="O11631" t="s">
        <v>1438</v>
      </c>
      <c r="P11631" t="s">
        <v>4220</v>
      </c>
    </row>
    <row r="11632" spans="1:16" x14ac:dyDescent="0.25">
      <c r="A11632" t="s">
        <v>40</v>
      </c>
      <c r="B11632" t="s">
        <v>6693</v>
      </c>
      <c r="C11632" t="s">
        <v>11297</v>
      </c>
      <c r="D11632" t="s">
        <v>3828</v>
      </c>
      <c r="E11632" t="s">
        <v>20</v>
      </c>
      <c r="F11632" t="b">
        <v>0</v>
      </c>
      <c r="G11632" t="s">
        <v>27</v>
      </c>
      <c r="H11632" s="4">
        <v>45815.084629629629</v>
      </c>
      <c r="I11632" t="b">
        <v>0</v>
      </c>
      <c r="J11632" t="b">
        <v>1</v>
      </c>
      <c r="K11632" t="s">
        <v>24</v>
      </c>
      <c r="L11632" t="s">
        <v>22</v>
      </c>
      <c r="M11632">
        <v>160035</v>
      </c>
      <c r="O11632" t="s">
        <v>401</v>
      </c>
      <c r="P11632" t="s">
        <v>15208</v>
      </c>
    </row>
    <row r="11633" spans="1:16" x14ac:dyDescent="0.25">
      <c r="A11633" t="s">
        <v>0</v>
      </c>
      <c r="B11633" t="s">
        <v>15209</v>
      </c>
      <c r="C11633" t="s">
        <v>431</v>
      </c>
      <c r="D11633" t="s">
        <v>2298</v>
      </c>
      <c r="E11633" t="s">
        <v>20</v>
      </c>
      <c r="F11633" t="b">
        <v>0</v>
      </c>
      <c r="G11633" t="s">
        <v>27</v>
      </c>
      <c r="H11633" s="4">
        <v>45815.250034722223</v>
      </c>
      <c r="I11633" t="b">
        <v>0</v>
      </c>
      <c r="J11633" t="b">
        <v>1</v>
      </c>
      <c r="K11633" t="s">
        <v>24</v>
      </c>
      <c r="L11633" t="s">
        <v>22</v>
      </c>
      <c r="M11633">
        <v>50000</v>
      </c>
      <c r="O11633" t="s">
        <v>15210</v>
      </c>
      <c r="P11633" t="s">
        <v>1374</v>
      </c>
    </row>
    <row r="11634" spans="1:16" x14ac:dyDescent="0.25">
      <c r="A11634" t="s">
        <v>0</v>
      </c>
      <c r="B11634" t="s">
        <v>0</v>
      </c>
      <c r="C11634" t="s">
        <v>3678</v>
      </c>
      <c r="D11634" t="s">
        <v>3828</v>
      </c>
      <c r="E11634" t="s">
        <v>20</v>
      </c>
      <c r="F11634" t="b">
        <v>0</v>
      </c>
      <c r="G11634" t="s">
        <v>41</v>
      </c>
      <c r="H11634" s="4">
        <v>45815.250324074077</v>
      </c>
      <c r="I11634" t="b">
        <v>0</v>
      </c>
      <c r="J11634" t="b">
        <v>1</v>
      </c>
      <c r="K11634" t="s">
        <v>24</v>
      </c>
      <c r="L11634" t="s">
        <v>22</v>
      </c>
      <c r="M11634">
        <v>92500</v>
      </c>
      <c r="O11634" t="s">
        <v>387</v>
      </c>
      <c r="P11634" t="s">
        <v>15211</v>
      </c>
    </row>
    <row r="11635" spans="1:16" x14ac:dyDescent="0.25">
      <c r="A11635" t="s">
        <v>0</v>
      </c>
      <c r="B11635" t="s">
        <v>2666</v>
      </c>
      <c r="C11635" t="s">
        <v>2265</v>
      </c>
      <c r="D11635" t="s">
        <v>3972</v>
      </c>
      <c r="F11635" t="b">
        <v>0</v>
      </c>
      <c r="G11635" t="s">
        <v>41</v>
      </c>
      <c r="H11635" s="4">
        <v>45815.250324074077</v>
      </c>
      <c r="I11635" t="b">
        <v>1</v>
      </c>
      <c r="J11635" t="b">
        <v>1</v>
      </c>
      <c r="K11635" t="s">
        <v>24</v>
      </c>
      <c r="L11635" t="s">
        <v>36</v>
      </c>
      <c r="N11635">
        <v>29.39999961853027</v>
      </c>
      <c r="O11635" t="s">
        <v>289</v>
      </c>
      <c r="P11635" t="s">
        <v>14942</v>
      </c>
    </row>
    <row r="11636" spans="1:16" x14ac:dyDescent="0.25">
      <c r="A11636" t="s">
        <v>0</v>
      </c>
      <c r="B11636" t="s">
        <v>397</v>
      </c>
      <c r="C11636" t="s">
        <v>3173</v>
      </c>
      <c r="D11636" t="s">
        <v>3972</v>
      </c>
      <c r="E11636" t="s">
        <v>20</v>
      </c>
      <c r="F11636" t="b">
        <v>0</v>
      </c>
      <c r="G11636" t="s">
        <v>35</v>
      </c>
      <c r="H11636" s="4">
        <v>45815.250393518523</v>
      </c>
      <c r="I11636" t="b">
        <v>0</v>
      </c>
      <c r="J11636" t="b">
        <v>0</v>
      </c>
      <c r="K11636" t="s">
        <v>24</v>
      </c>
      <c r="L11636" t="s">
        <v>22</v>
      </c>
      <c r="M11636">
        <v>60000</v>
      </c>
      <c r="O11636" t="s">
        <v>15212</v>
      </c>
      <c r="P11636" t="s">
        <v>3406</v>
      </c>
    </row>
    <row r="11637" spans="1:16" x14ac:dyDescent="0.25">
      <c r="A11637" t="s">
        <v>0</v>
      </c>
      <c r="B11637" t="s">
        <v>11986</v>
      </c>
      <c r="C11637" t="s">
        <v>953</v>
      </c>
      <c r="D11637" t="s">
        <v>3828</v>
      </c>
      <c r="E11637" t="s">
        <v>20</v>
      </c>
      <c r="F11637" t="b">
        <v>0</v>
      </c>
      <c r="G11637" t="s">
        <v>30</v>
      </c>
      <c r="H11637" s="4">
        <v>45815.250625000001</v>
      </c>
      <c r="I11637" t="b">
        <v>1</v>
      </c>
      <c r="J11637" t="b">
        <v>1</v>
      </c>
      <c r="K11637" t="s">
        <v>24</v>
      </c>
      <c r="L11637" t="s">
        <v>22</v>
      </c>
      <c r="M11637">
        <v>109000</v>
      </c>
      <c r="O11637" t="s">
        <v>954</v>
      </c>
      <c r="P11637" t="s">
        <v>11987</v>
      </c>
    </row>
    <row r="11638" spans="1:16" x14ac:dyDescent="0.25">
      <c r="A11638" t="s">
        <v>0</v>
      </c>
      <c r="B11638" t="s">
        <v>250</v>
      </c>
      <c r="C11638" t="s">
        <v>15213</v>
      </c>
      <c r="D11638" t="s">
        <v>3828</v>
      </c>
      <c r="E11638" t="s">
        <v>20</v>
      </c>
      <c r="F11638" t="b">
        <v>0</v>
      </c>
      <c r="G11638" t="s">
        <v>30</v>
      </c>
      <c r="H11638" s="4">
        <v>45815.250625000001</v>
      </c>
      <c r="I11638" t="b">
        <v>0</v>
      </c>
      <c r="J11638" t="b">
        <v>1</v>
      </c>
      <c r="K11638" t="s">
        <v>24</v>
      </c>
      <c r="L11638" t="s">
        <v>22</v>
      </c>
      <c r="M11638">
        <v>52500</v>
      </c>
      <c r="O11638" t="s">
        <v>15214</v>
      </c>
      <c r="P11638" t="s">
        <v>302</v>
      </c>
    </row>
    <row r="11639" spans="1:16" x14ac:dyDescent="0.25">
      <c r="A11639" t="s">
        <v>25</v>
      </c>
      <c r="B11639" t="s">
        <v>14930</v>
      </c>
      <c r="C11639" t="s">
        <v>14931</v>
      </c>
      <c r="D11639" t="s">
        <v>3972</v>
      </c>
      <c r="E11639" t="s">
        <v>20</v>
      </c>
      <c r="F11639" t="b">
        <v>0</v>
      </c>
      <c r="G11639" t="s">
        <v>30</v>
      </c>
      <c r="H11639" s="4">
        <v>45815.250625000001</v>
      </c>
      <c r="I11639" t="b">
        <v>0</v>
      </c>
      <c r="J11639" t="b">
        <v>1</v>
      </c>
      <c r="K11639" t="s">
        <v>24</v>
      </c>
      <c r="L11639" t="s">
        <v>22</v>
      </c>
      <c r="M11639">
        <v>82000</v>
      </c>
      <c r="O11639" t="s">
        <v>15215</v>
      </c>
      <c r="P11639" t="s">
        <v>14933</v>
      </c>
    </row>
    <row r="11640" spans="1:16" x14ac:dyDescent="0.25">
      <c r="A11640" t="s">
        <v>19</v>
      </c>
      <c r="B11640" t="s">
        <v>15216</v>
      </c>
      <c r="C11640" t="s">
        <v>82</v>
      </c>
      <c r="D11640" t="s">
        <v>3972</v>
      </c>
      <c r="E11640" t="s">
        <v>20</v>
      </c>
      <c r="F11640" t="b">
        <v>0</v>
      </c>
      <c r="G11640" t="s">
        <v>27</v>
      </c>
      <c r="H11640" s="4">
        <v>45815.250914351847</v>
      </c>
      <c r="I11640" t="b">
        <v>0</v>
      </c>
      <c r="J11640" t="b">
        <v>1</v>
      </c>
      <c r="K11640" t="s">
        <v>24</v>
      </c>
      <c r="L11640" t="s">
        <v>22</v>
      </c>
      <c r="M11640">
        <v>189000</v>
      </c>
      <c r="O11640" t="s">
        <v>1362</v>
      </c>
      <c r="P11640" t="s">
        <v>15217</v>
      </c>
    </row>
    <row r="11641" spans="1:16" x14ac:dyDescent="0.25">
      <c r="A11641" t="s">
        <v>89</v>
      </c>
      <c r="B11641" t="s">
        <v>15218</v>
      </c>
      <c r="C11641" t="s">
        <v>82</v>
      </c>
      <c r="D11641" t="s">
        <v>3969</v>
      </c>
      <c r="E11641" t="s">
        <v>20</v>
      </c>
      <c r="F11641" t="b">
        <v>0</v>
      </c>
      <c r="G11641" t="s">
        <v>27</v>
      </c>
      <c r="H11641" s="4">
        <v>45815.250925925917</v>
      </c>
      <c r="I11641" t="b">
        <v>0</v>
      </c>
      <c r="J11641" t="b">
        <v>0</v>
      </c>
      <c r="K11641" t="s">
        <v>24</v>
      </c>
      <c r="L11641" t="s">
        <v>22</v>
      </c>
      <c r="M11641">
        <v>100000</v>
      </c>
      <c r="O11641" t="s">
        <v>1429</v>
      </c>
      <c r="P11641" t="s">
        <v>204</v>
      </c>
    </row>
    <row r="11642" spans="1:16" x14ac:dyDescent="0.25">
      <c r="A11642" t="s">
        <v>19</v>
      </c>
      <c r="B11642" t="s">
        <v>7423</v>
      </c>
      <c r="C11642" t="s">
        <v>985</v>
      </c>
      <c r="D11642" t="s">
        <v>3972</v>
      </c>
      <c r="E11642" t="s">
        <v>20</v>
      </c>
      <c r="F11642" t="b">
        <v>0</v>
      </c>
      <c r="G11642" t="s">
        <v>27</v>
      </c>
      <c r="H11642" s="4">
        <v>45815.251006944447</v>
      </c>
      <c r="I11642" t="b">
        <v>0</v>
      </c>
      <c r="J11642" t="b">
        <v>1</v>
      </c>
      <c r="K11642" t="s">
        <v>24</v>
      </c>
      <c r="L11642" t="s">
        <v>22</v>
      </c>
      <c r="M11642">
        <v>260000</v>
      </c>
      <c r="O11642" t="s">
        <v>575</v>
      </c>
    </row>
    <row r="11643" spans="1:16" x14ac:dyDescent="0.25">
      <c r="A11643" t="s">
        <v>2</v>
      </c>
      <c r="B11643" t="s">
        <v>392</v>
      </c>
      <c r="C11643" t="s">
        <v>322</v>
      </c>
      <c r="D11643" t="s">
        <v>3969</v>
      </c>
      <c r="E11643" t="s">
        <v>20</v>
      </c>
      <c r="F11643" t="b">
        <v>0</v>
      </c>
      <c r="G11643" t="s">
        <v>27</v>
      </c>
      <c r="H11643" s="4">
        <v>45815.251284722217</v>
      </c>
      <c r="I11643" t="b">
        <v>1</v>
      </c>
      <c r="J11643" t="b">
        <v>0</v>
      </c>
      <c r="K11643" t="s">
        <v>24</v>
      </c>
      <c r="L11643" t="s">
        <v>22</v>
      </c>
      <c r="M11643">
        <v>145000</v>
      </c>
      <c r="O11643" t="s">
        <v>3668</v>
      </c>
      <c r="P11643" t="s">
        <v>12797</v>
      </c>
    </row>
    <row r="11644" spans="1:16" x14ac:dyDescent="0.25">
      <c r="A11644" t="s">
        <v>1</v>
      </c>
      <c r="B11644" t="s">
        <v>15219</v>
      </c>
      <c r="C11644" t="s">
        <v>15220</v>
      </c>
      <c r="D11644" t="s">
        <v>4108</v>
      </c>
      <c r="E11644" t="s">
        <v>20</v>
      </c>
      <c r="F11644" t="b">
        <v>0</v>
      </c>
      <c r="G11644" t="s">
        <v>414</v>
      </c>
      <c r="H11644" s="4">
        <v>45815.257372685177</v>
      </c>
      <c r="I11644" t="b">
        <v>0</v>
      </c>
      <c r="J11644" t="b">
        <v>0</v>
      </c>
      <c r="K11644" t="s">
        <v>414</v>
      </c>
      <c r="L11644" t="s">
        <v>22</v>
      </c>
      <c r="M11644">
        <v>65000</v>
      </c>
      <c r="O11644" t="s">
        <v>15221</v>
      </c>
      <c r="P11644" t="s">
        <v>48</v>
      </c>
    </row>
    <row r="11645" spans="1:16" x14ac:dyDescent="0.25">
      <c r="A11645" t="s">
        <v>1</v>
      </c>
      <c r="B11645" t="s">
        <v>15222</v>
      </c>
      <c r="C11645" t="s">
        <v>1291</v>
      </c>
      <c r="D11645" t="s">
        <v>3828</v>
      </c>
      <c r="E11645" t="s">
        <v>631</v>
      </c>
      <c r="F11645" t="b">
        <v>0</v>
      </c>
      <c r="G11645" t="s">
        <v>1247</v>
      </c>
      <c r="H11645" s="4">
        <v>45815.260983796303</v>
      </c>
      <c r="I11645" t="b">
        <v>0</v>
      </c>
      <c r="J11645" t="b">
        <v>0</v>
      </c>
      <c r="K11645" t="s">
        <v>1247</v>
      </c>
      <c r="L11645" t="s">
        <v>36</v>
      </c>
      <c r="N11645">
        <v>12</v>
      </c>
      <c r="O11645" t="s">
        <v>15223</v>
      </c>
      <c r="P11645" t="s">
        <v>1410</v>
      </c>
    </row>
    <row r="11646" spans="1:16" x14ac:dyDescent="0.25">
      <c r="A11646" t="s">
        <v>139</v>
      </c>
      <c r="B11646" t="s">
        <v>15224</v>
      </c>
      <c r="C11646" t="s">
        <v>15225</v>
      </c>
      <c r="D11646" t="s">
        <v>15226</v>
      </c>
      <c r="E11646" t="s">
        <v>20</v>
      </c>
      <c r="F11646" t="b">
        <v>0</v>
      </c>
      <c r="G11646" t="s">
        <v>21</v>
      </c>
      <c r="H11646" s="4">
        <v>45815.263275462959</v>
      </c>
      <c r="I11646" t="b">
        <v>0</v>
      </c>
      <c r="J11646" t="b">
        <v>0</v>
      </c>
      <c r="K11646" t="s">
        <v>21</v>
      </c>
      <c r="L11646" t="s">
        <v>22</v>
      </c>
      <c r="M11646">
        <v>138110.5</v>
      </c>
      <c r="O11646" t="s">
        <v>15227</v>
      </c>
    </row>
    <row r="11647" spans="1:16" x14ac:dyDescent="0.25">
      <c r="A11647" t="s">
        <v>1</v>
      </c>
      <c r="B11647" t="s">
        <v>1</v>
      </c>
      <c r="C11647" t="s">
        <v>15228</v>
      </c>
      <c r="D11647" t="s">
        <v>4089</v>
      </c>
      <c r="E11647" t="s">
        <v>20</v>
      </c>
      <c r="F11647" t="b">
        <v>0</v>
      </c>
      <c r="G11647" t="s">
        <v>41</v>
      </c>
      <c r="H11647" s="4">
        <v>45815.292696759258</v>
      </c>
      <c r="I11647" t="b">
        <v>0</v>
      </c>
      <c r="J11647" t="b">
        <v>1</v>
      </c>
      <c r="K11647" t="s">
        <v>24</v>
      </c>
      <c r="L11647" t="s">
        <v>22</v>
      </c>
      <c r="M11647">
        <v>150000</v>
      </c>
      <c r="O11647" t="s">
        <v>15229</v>
      </c>
      <c r="P11647" t="s">
        <v>15230</v>
      </c>
    </row>
    <row r="11648" spans="1:16" x14ac:dyDescent="0.25">
      <c r="A11648" t="s">
        <v>89</v>
      </c>
      <c r="B11648" t="s">
        <v>15231</v>
      </c>
      <c r="C11648" t="s">
        <v>140</v>
      </c>
      <c r="D11648" t="s">
        <v>3969</v>
      </c>
      <c r="E11648" t="s">
        <v>20</v>
      </c>
      <c r="F11648" t="b">
        <v>0</v>
      </c>
      <c r="G11648" t="s">
        <v>35</v>
      </c>
      <c r="H11648" s="4">
        <v>45815.292766203696</v>
      </c>
      <c r="I11648" t="b">
        <v>0</v>
      </c>
      <c r="J11648" t="b">
        <v>1</v>
      </c>
      <c r="K11648" t="s">
        <v>24</v>
      </c>
      <c r="L11648" t="s">
        <v>22</v>
      </c>
      <c r="M11648">
        <v>205000</v>
      </c>
      <c r="O11648" t="s">
        <v>1883</v>
      </c>
    </row>
    <row r="11649" spans="1:16" x14ac:dyDescent="0.25">
      <c r="A11649" t="s">
        <v>139</v>
      </c>
      <c r="B11649" t="s">
        <v>15232</v>
      </c>
      <c r="C11649" t="s">
        <v>39</v>
      </c>
      <c r="D11649" t="s">
        <v>7433</v>
      </c>
      <c r="E11649" t="s">
        <v>20</v>
      </c>
      <c r="F11649" t="b">
        <v>1</v>
      </c>
      <c r="G11649" t="s">
        <v>4056</v>
      </c>
      <c r="H11649" s="4">
        <v>45815.305960648147</v>
      </c>
      <c r="I11649" t="b">
        <v>0</v>
      </c>
      <c r="J11649" t="b">
        <v>1</v>
      </c>
      <c r="K11649" t="s">
        <v>4056</v>
      </c>
      <c r="L11649" t="s">
        <v>22</v>
      </c>
      <c r="M11649">
        <v>135000</v>
      </c>
      <c r="O11649" t="s">
        <v>13159</v>
      </c>
      <c r="P11649" t="s">
        <v>1478</v>
      </c>
    </row>
    <row r="11650" spans="1:16" x14ac:dyDescent="0.25">
      <c r="A11650" t="s">
        <v>139</v>
      </c>
      <c r="B11650" t="s">
        <v>15233</v>
      </c>
      <c r="C11650" t="s">
        <v>39</v>
      </c>
      <c r="D11650" t="s">
        <v>7433</v>
      </c>
      <c r="E11650" t="s">
        <v>20</v>
      </c>
      <c r="F11650" t="b">
        <v>1</v>
      </c>
      <c r="G11650" t="s">
        <v>4056</v>
      </c>
      <c r="H11650" s="4">
        <v>45815.305960648147</v>
      </c>
      <c r="I11650" t="b">
        <v>1</v>
      </c>
      <c r="J11650" t="b">
        <v>0</v>
      </c>
      <c r="K11650" t="s">
        <v>4056</v>
      </c>
      <c r="L11650" t="s">
        <v>22</v>
      </c>
      <c r="M11650">
        <v>36875</v>
      </c>
      <c r="O11650" t="s">
        <v>13159</v>
      </c>
    </row>
    <row r="11651" spans="1:16" x14ac:dyDescent="0.25">
      <c r="A11651" t="s">
        <v>89</v>
      </c>
      <c r="B11651" t="s">
        <v>15234</v>
      </c>
      <c r="C11651" t="s">
        <v>39</v>
      </c>
      <c r="D11651" t="s">
        <v>7433</v>
      </c>
      <c r="E11651" t="s">
        <v>20</v>
      </c>
      <c r="F11651" t="b">
        <v>1</v>
      </c>
      <c r="G11651" t="s">
        <v>4061</v>
      </c>
      <c r="H11651" s="4">
        <v>45815.308275462958</v>
      </c>
      <c r="I11651" t="b">
        <v>1</v>
      </c>
      <c r="J11651" t="b">
        <v>0</v>
      </c>
      <c r="K11651" t="s">
        <v>4061</v>
      </c>
      <c r="L11651" t="s">
        <v>22</v>
      </c>
      <c r="M11651">
        <v>167500</v>
      </c>
      <c r="O11651" t="s">
        <v>15235</v>
      </c>
      <c r="P11651" t="s">
        <v>15236</v>
      </c>
    </row>
    <row r="11652" spans="1:16" x14ac:dyDescent="0.25">
      <c r="A11652" t="s">
        <v>2</v>
      </c>
      <c r="B11652" t="s">
        <v>692</v>
      </c>
      <c r="C11652" t="s">
        <v>1270</v>
      </c>
      <c r="D11652" t="s">
        <v>4089</v>
      </c>
      <c r="E11652" t="s">
        <v>20</v>
      </c>
      <c r="F11652" t="b">
        <v>0</v>
      </c>
      <c r="G11652" t="s">
        <v>23</v>
      </c>
      <c r="H11652" s="4">
        <v>45815.320185185177</v>
      </c>
      <c r="I11652" t="b">
        <v>0</v>
      </c>
      <c r="J11652" t="b">
        <v>1</v>
      </c>
      <c r="K11652" t="s">
        <v>24</v>
      </c>
      <c r="L11652" t="s">
        <v>22</v>
      </c>
      <c r="M11652">
        <v>135000</v>
      </c>
      <c r="O11652" t="s">
        <v>15237</v>
      </c>
      <c r="P11652" t="s">
        <v>15238</v>
      </c>
    </row>
    <row r="11653" spans="1:16" x14ac:dyDescent="0.25">
      <c r="A11653" t="s">
        <v>0</v>
      </c>
      <c r="B11653" t="s">
        <v>15239</v>
      </c>
      <c r="C11653" t="s">
        <v>306</v>
      </c>
      <c r="D11653" t="s">
        <v>3969</v>
      </c>
      <c r="E11653" t="s">
        <v>20</v>
      </c>
      <c r="F11653" t="b">
        <v>0</v>
      </c>
      <c r="G11653" t="s">
        <v>27</v>
      </c>
      <c r="H11653" s="4">
        <v>45815.334340277783</v>
      </c>
      <c r="I11653" t="b">
        <v>0</v>
      </c>
      <c r="J11653" t="b">
        <v>1</v>
      </c>
      <c r="K11653" t="s">
        <v>24</v>
      </c>
      <c r="L11653" t="s">
        <v>22</v>
      </c>
      <c r="M11653">
        <v>175000</v>
      </c>
      <c r="O11653" t="s">
        <v>14864</v>
      </c>
    </row>
    <row r="11654" spans="1:16" x14ac:dyDescent="0.25">
      <c r="A11654" t="s">
        <v>89</v>
      </c>
      <c r="B11654" t="s">
        <v>15240</v>
      </c>
      <c r="C11654" t="s">
        <v>749</v>
      </c>
      <c r="D11654" t="s">
        <v>3828</v>
      </c>
      <c r="E11654" t="s">
        <v>20</v>
      </c>
      <c r="F11654" t="b">
        <v>0</v>
      </c>
      <c r="G11654" t="s">
        <v>30</v>
      </c>
      <c r="H11654" s="4">
        <v>45815.334467592591</v>
      </c>
      <c r="I11654" t="b">
        <v>0</v>
      </c>
      <c r="J11654" t="b">
        <v>1</v>
      </c>
      <c r="K11654" t="s">
        <v>24</v>
      </c>
      <c r="L11654" t="s">
        <v>36</v>
      </c>
      <c r="N11654">
        <v>45.325000762939453</v>
      </c>
      <c r="O11654" t="s">
        <v>1658</v>
      </c>
      <c r="P11654" t="s">
        <v>15241</v>
      </c>
    </row>
    <row r="11655" spans="1:16" x14ac:dyDescent="0.25">
      <c r="A11655" t="s">
        <v>25</v>
      </c>
      <c r="B11655" t="s">
        <v>15242</v>
      </c>
      <c r="C11655" t="s">
        <v>15243</v>
      </c>
      <c r="D11655" t="s">
        <v>4089</v>
      </c>
      <c r="E11655" t="s">
        <v>20</v>
      </c>
      <c r="F11655" t="b">
        <v>0</v>
      </c>
      <c r="G11655" t="s">
        <v>30</v>
      </c>
      <c r="H11655" s="4">
        <v>45815.334467592591</v>
      </c>
      <c r="I11655" t="b">
        <v>0</v>
      </c>
      <c r="J11655" t="b">
        <v>1</v>
      </c>
      <c r="K11655" t="s">
        <v>24</v>
      </c>
      <c r="L11655" t="s">
        <v>22</v>
      </c>
      <c r="M11655">
        <v>322000</v>
      </c>
      <c r="O11655" t="s">
        <v>15244</v>
      </c>
    </row>
    <row r="11656" spans="1:16" x14ac:dyDescent="0.25">
      <c r="A11656" t="s">
        <v>2</v>
      </c>
      <c r="B11656" t="s">
        <v>392</v>
      </c>
      <c r="C11656" t="s">
        <v>2613</v>
      </c>
      <c r="D11656" t="s">
        <v>3972</v>
      </c>
      <c r="E11656" t="s">
        <v>20</v>
      </c>
      <c r="F11656" t="b">
        <v>0</v>
      </c>
      <c r="G11656" t="s">
        <v>27</v>
      </c>
      <c r="H11656" s="4">
        <v>45815.334641203714</v>
      </c>
      <c r="I11656" t="b">
        <v>0</v>
      </c>
      <c r="J11656" t="b">
        <v>0</v>
      </c>
      <c r="K11656" t="s">
        <v>24</v>
      </c>
      <c r="L11656" t="s">
        <v>22</v>
      </c>
      <c r="M11656">
        <v>100000</v>
      </c>
      <c r="O11656" t="s">
        <v>15245</v>
      </c>
      <c r="P11656" t="s">
        <v>2605</v>
      </c>
    </row>
    <row r="11657" spans="1:16" x14ac:dyDescent="0.25">
      <c r="A11657" t="s">
        <v>0</v>
      </c>
      <c r="B11657" t="s">
        <v>15246</v>
      </c>
      <c r="C11657" t="s">
        <v>3043</v>
      </c>
      <c r="D11657" t="s">
        <v>4089</v>
      </c>
      <c r="E11657" t="s">
        <v>20</v>
      </c>
      <c r="F11657" t="b">
        <v>0</v>
      </c>
      <c r="G11657" t="s">
        <v>23</v>
      </c>
      <c r="H11657" s="4">
        <v>45815.361805555563</v>
      </c>
      <c r="I11657" t="b">
        <v>0</v>
      </c>
      <c r="J11657" t="b">
        <v>1</v>
      </c>
      <c r="K11657" t="s">
        <v>24</v>
      </c>
      <c r="L11657" t="s">
        <v>22</v>
      </c>
      <c r="M11657">
        <v>61500</v>
      </c>
      <c r="O11657" t="s">
        <v>15247</v>
      </c>
      <c r="P11657" t="s">
        <v>1297</v>
      </c>
    </row>
    <row r="11658" spans="1:16" x14ac:dyDescent="0.25">
      <c r="A11658" t="s">
        <v>89</v>
      </c>
      <c r="B11658" t="s">
        <v>15248</v>
      </c>
      <c r="C11658" t="s">
        <v>167</v>
      </c>
      <c r="D11658" t="s">
        <v>3969</v>
      </c>
      <c r="E11658" t="s">
        <v>20</v>
      </c>
      <c r="F11658" t="b">
        <v>0</v>
      </c>
      <c r="G11658" t="s">
        <v>35</v>
      </c>
      <c r="H11658" s="4">
        <v>45815.375509259262</v>
      </c>
      <c r="I11658" t="b">
        <v>0</v>
      </c>
      <c r="J11658" t="b">
        <v>0</v>
      </c>
      <c r="K11658" t="s">
        <v>24</v>
      </c>
      <c r="L11658" t="s">
        <v>22</v>
      </c>
      <c r="M11658">
        <v>100000</v>
      </c>
      <c r="O11658" t="s">
        <v>3668</v>
      </c>
      <c r="P11658" t="s">
        <v>15249</v>
      </c>
    </row>
    <row r="11659" spans="1:16" x14ac:dyDescent="0.25">
      <c r="A11659" t="s">
        <v>139</v>
      </c>
      <c r="B11659" t="s">
        <v>12051</v>
      </c>
      <c r="C11659" t="s">
        <v>15250</v>
      </c>
      <c r="D11659" t="s">
        <v>4089</v>
      </c>
      <c r="E11659" t="s">
        <v>20</v>
      </c>
      <c r="F11659" t="b">
        <v>0</v>
      </c>
      <c r="G11659" t="s">
        <v>35</v>
      </c>
      <c r="H11659" s="4">
        <v>45815.375520833331</v>
      </c>
      <c r="I11659" t="b">
        <v>0</v>
      </c>
      <c r="J11659" t="b">
        <v>0</v>
      </c>
      <c r="K11659" t="s">
        <v>24</v>
      </c>
      <c r="L11659" t="s">
        <v>22</v>
      </c>
      <c r="M11659">
        <v>135000</v>
      </c>
      <c r="O11659" t="s">
        <v>15251</v>
      </c>
      <c r="P11659" t="s">
        <v>13161</v>
      </c>
    </row>
    <row r="11660" spans="1:16" x14ac:dyDescent="0.25">
      <c r="A11660" t="s">
        <v>89</v>
      </c>
      <c r="B11660" t="s">
        <v>15252</v>
      </c>
      <c r="C11660" t="s">
        <v>64</v>
      </c>
      <c r="D11660" t="s">
        <v>3969</v>
      </c>
      <c r="E11660" t="s">
        <v>20</v>
      </c>
      <c r="F11660" t="b">
        <v>0</v>
      </c>
      <c r="G11660" t="s">
        <v>52</v>
      </c>
      <c r="H11660" s="4">
        <v>45815.375879629632</v>
      </c>
      <c r="I11660" t="b">
        <v>1</v>
      </c>
      <c r="J11660" t="b">
        <v>1</v>
      </c>
      <c r="K11660" t="s">
        <v>24</v>
      </c>
      <c r="L11660" t="s">
        <v>22</v>
      </c>
      <c r="M11660">
        <v>82715</v>
      </c>
      <c r="O11660" t="s">
        <v>2121</v>
      </c>
    </row>
    <row r="11661" spans="1:16" x14ac:dyDescent="0.25">
      <c r="A11661" t="s">
        <v>2</v>
      </c>
      <c r="B11661" t="s">
        <v>132</v>
      </c>
      <c r="C11661" t="s">
        <v>14849</v>
      </c>
      <c r="D11661" t="s">
        <v>3969</v>
      </c>
      <c r="E11661" t="s">
        <v>20</v>
      </c>
      <c r="F11661" t="b">
        <v>0</v>
      </c>
      <c r="G11661" t="s">
        <v>30</v>
      </c>
      <c r="H11661" s="4">
        <v>45815.376134259262</v>
      </c>
      <c r="I11661" t="b">
        <v>0</v>
      </c>
      <c r="J11661" t="b">
        <v>1</v>
      </c>
      <c r="K11661" t="s">
        <v>24</v>
      </c>
      <c r="L11661" t="s">
        <v>22</v>
      </c>
      <c r="M11661">
        <v>137800</v>
      </c>
      <c r="O11661" t="s">
        <v>843</v>
      </c>
      <c r="P11661" t="s">
        <v>8433</v>
      </c>
    </row>
    <row r="11662" spans="1:16" x14ac:dyDescent="0.25">
      <c r="A11662" t="s">
        <v>139</v>
      </c>
      <c r="B11662" t="s">
        <v>15253</v>
      </c>
      <c r="C11662" t="s">
        <v>13824</v>
      </c>
      <c r="D11662" t="s">
        <v>2208</v>
      </c>
      <c r="E11662" t="s">
        <v>34</v>
      </c>
      <c r="F11662" t="b">
        <v>0</v>
      </c>
      <c r="G11662" t="s">
        <v>27</v>
      </c>
      <c r="H11662" s="4">
        <v>45815.417673611111</v>
      </c>
      <c r="I11662" t="b">
        <v>0</v>
      </c>
      <c r="J11662" t="b">
        <v>1</v>
      </c>
      <c r="K11662" t="s">
        <v>24</v>
      </c>
      <c r="L11662" t="s">
        <v>22</v>
      </c>
      <c r="M11662">
        <v>81750</v>
      </c>
      <c r="O11662" t="s">
        <v>428</v>
      </c>
      <c r="P11662" t="s">
        <v>684</v>
      </c>
    </row>
    <row r="11663" spans="1:16" x14ac:dyDescent="0.25">
      <c r="A11663" t="s">
        <v>40</v>
      </c>
      <c r="B11663" t="s">
        <v>7448</v>
      </c>
      <c r="C11663" t="s">
        <v>1546</v>
      </c>
      <c r="D11663" t="s">
        <v>3828</v>
      </c>
      <c r="E11663" t="s">
        <v>20</v>
      </c>
      <c r="F11663" t="b">
        <v>0</v>
      </c>
      <c r="G11663" t="s">
        <v>27</v>
      </c>
      <c r="H11663" s="4">
        <v>45815.417939814812</v>
      </c>
      <c r="I11663" t="b">
        <v>0</v>
      </c>
      <c r="J11663" t="b">
        <v>1</v>
      </c>
      <c r="K11663" t="s">
        <v>24</v>
      </c>
      <c r="L11663" t="s">
        <v>22</v>
      </c>
      <c r="M11663">
        <v>162225</v>
      </c>
      <c r="O11663" t="s">
        <v>254</v>
      </c>
      <c r="P11663" t="s">
        <v>7449</v>
      </c>
    </row>
    <row r="11664" spans="1:16" x14ac:dyDescent="0.25">
      <c r="A11664" t="s">
        <v>2</v>
      </c>
      <c r="B11664" t="s">
        <v>506</v>
      </c>
      <c r="C11664" t="s">
        <v>12937</v>
      </c>
      <c r="D11664" t="s">
        <v>2208</v>
      </c>
      <c r="E11664" t="s">
        <v>34</v>
      </c>
      <c r="F11664" t="b">
        <v>0</v>
      </c>
      <c r="G11664" t="s">
        <v>27</v>
      </c>
      <c r="H11664" s="4">
        <v>45815.418009259258</v>
      </c>
      <c r="I11664" t="b">
        <v>0</v>
      </c>
      <c r="J11664" t="b">
        <v>1</v>
      </c>
      <c r="K11664" t="s">
        <v>24</v>
      </c>
      <c r="L11664" t="s">
        <v>22</v>
      </c>
      <c r="M11664">
        <v>135000</v>
      </c>
      <c r="O11664" t="s">
        <v>428</v>
      </c>
      <c r="P11664" t="s">
        <v>4229</v>
      </c>
    </row>
    <row r="11665" spans="1:16" x14ac:dyDescent="0.25">
      <c r="A11665" t="s">
        <v>89</v>
      </c>
      <c r="B11665" t="s">
        <v>15254</v>
      </c>
      <c r="C11665" t="s">
        <v>3276</v>
      </c>
      <c r="D11665" t="s">
        <v>3972</v>
      </c>
      <c r="E11665" t="s">
        <v>20</v>
      </c>
      <c r="F11665" t="b">
        <v>0</v>
      </c>
      <c r="G11665" t="s">
        <v>27</v>
      </c>
      <c r="H11665" s="4">
        <v>45815.459583333337</v>
      </c>
      <c r="I11665" t="b">
        <v>0</v>
      </c>
      <c r="J11665" t="b">
        <v>0</v>
      </c>
      <c r="K11665" t="s">
        <v>24</v>
      </c>
      <c r="L11665" t="s">
        <v>22</v>
      </c>
      <c r="M11665">
        <v>149216.5</v>
      </c>
      <c r="O11665" t="s">
        <v>15255</v>
      </c>
      <c r="P11665" t="s">
        <v>15256</v>
      </c>
    </row>
    <row r="11666" spans="1:16" x14ac:dyDescent="0.25">
      <c r="A11666" t="s">
        <v>139</v>
      </c>
      <c r="B11666" t="s">
        <v>15257</v>
      </c>
      <c r="C11666" t="s">
        <v>693</v>
      </c>
      <c r="D11666" t="s">
        <v>13461</v>
      </c>
      <c r="E11666" t="s">
        <v>20</v>
      </c>
      <c r="F11666" t="b">
        <v>0</v>
      </c>
      <c r="G11666" t="s">
        <v>30</v>
      </c>
      <c r="H11666" s="4">
        <v>45815.460706018523</v>
      </c>
      <c r="I11666" t="b">
        <v>0</v>
      </c>
      <c r="J11666" t="b">
        <v>1</v>
      </c>
      <c r="K11666" t="s">
        <v>24</v>
      </c>
      <c r="L11666" t="s">
        <v>22</v>
      </c>
      <c r="M11666">
        <v>207500</v>
      </c>
      <c r="O11666" t="s">
        <v>1362</v>
      </c>
      <c r="P11666" t="s">
        <v>15258</v>
      </c>
    </row>
    <row r="11667" spans="1:16" x14ac:dyDescent="0.25">
      <c r="A11667" t="s">
        <v>0</v>
      </c>
      <c r="B11667" t="s">
        <v>1254</v>
      </c>
      <c r="C11667" t="s">
        <v>612</v>
      </c>
      <c r="D11667" t="s">
        <v>3972</v>
      </c>
      <c r="E11667" t="s">
        <v>20</v>
      </c>
      <c r="F11667" t="b">
        <v>0</v>
      </c>
      <c r="G11667" t="s">
        <v>27</v>
      </c>
      <c r="H11667" s="4">
        <v>45815.500185185178</v>
      </c>
      <c r="I11667" t="b">
        <v>0</v>
      </c>
      <c r="J11667" t="b">
        <v>1</v>
      </c>
      <c r="K11667" t="s">
        <v>24</v>
      </c>
      <c r="L11667" t="s">
        <v>22</v>
      </c>
      <c r="M11667">
        <v>106710</v>
      </c>
      <c r="O11667" t="s">
        <v>5481</v>
      </c>
      <c r="P11667" t="s">
        <v>302</v>
      </c>
    </row>
    <row r="11668" spans="1:16" x14ac:dyDescent="0.25">
      <c r="A11668" t="s">
        <v>0</v>
      </c>
      <c r="B11668" t="s">
        <v>14354</v>
      </c>
      <c r="C11668" t="s">
        <v>120</v>
      </c>
      <c r="D11668" t="s">
        <v>3972</v>
      </c>
      <c r="E11668" t="s">
        <v>20</v>
      </c>
      <c r="F11668" t="b">
        <v>0</v>
      </c>
      <c r="G11668" t="s">
        <v>35</v>
      </c>
      <c r="H11668" s="4">
        <v>45815.500497685192</v>
      </c>
      <c r="I11668" t="b">
        <v>0</v>
      </c>
      <c r="J11668" t="b">
        <v>1</v>
      </c>
      <c r="K11668" t="s">
        <v>24</v>
      </c>
      <c r="L11668" t="s">
        <v>22</v>
      </c>
      <c r="M11668">
        <v>103244</v>
      </c>
      <c r="O11668" t="s">
        <v>5481</v>
      </c>
      <c r="P11668" t="s">
        <v>14355</v>
      </c>
    </row>
    <row r="11669" spans="1:16" x14ac:dyDescent="0.25">
      <c r="A11669" t="s">
        <v>0</v>
      </c>
      <c r="B11669" t="s">
        <v>15104</v>
      </c>
      <c r="C11669" t="s">
        <v>140</v>
      </c>
      <c r="D11669" t="s">
        <v>3972</v>
      </c>
      <c r="E11669" t="s">
        <v>20</v>
      </c>
      <c r="F11669" t="b">
        <v>0</v>
      </c>
      <c r="G11669" t="s">
        <v>35</v>
      </c>
      <c r="H11669" s="4">
        <v>45815.500543981478</v>
      </c>
      <c r="I11669" t="b">
        <v>0</v>
      </c>
      <c r="J11669" t="b">
        <v>0</v>
      </c>
      <c r="K11669" t="s">
        <v>24</v>
      </c>
      <c r="L11669" t="s">
        <v>22</v>
      </c>
      <c r="M11669">
        <v>96750</v>
      </c>
      <c r="O11669" t="s">
        <v>5481</v>
      </c>
    </row>
    <row r="11670" spans="1:16" x14ac:dyDescent="0.25">
      <c r="A11670" t="s">
        <v>25</v>
      </c>
      <c r="B11670" t="s">
        <v>15259</v>
      </c>
      <c r="C11670" t="s">
        <v>555</v>
      </c>
      <c r="D11670" t="s">
        <v>3972</v>
      </c>
      <c r="E11670" t="s">
        <v>20</v>
      </c>
      <c r="F11670" t="b">
        <v>0</v>
      </c>
      <c r="G11670" t="s">
        <v>30</v>
      </c>
      <c r="H11670" s="4">
        <v>45815.500659722216</v>
      </c>
      <c r="I11670" t="b">
        <v>0</v>
      </c>
      <c r="J11670" t="b">
        <v>1</v>
      </c>
      <c r="K11670" t="s">
        <v>24</v>
      </c>
      <c r="L11670" t="s">
        <v>22</v>
      </c>
      <c r="M11670">
        <v>175500</v>
      </c>
      <c r="O11670" t="s">
        <v>75</v>
      </c>
      <c r="P11670" t="s">
        <v>1161</v>
      </c>
    </row>
    <row r="11671" spans="1:16" x14ac:dyDescent="0.25">
      <c r="A11671" t="s">
        <v>0</v>
      </c>
      <c r="B11671" t="s">
        <v>15260</v>
      </c>
      <c r="C11671" t="s">
        <v>64</v>
      </c>
      <c r="D11671" t="s">
        <v>2208</v>
      </c>
      <c r="E11671" t="s">
        <v>20</v>
      </c>
      <c r="F11671" t="b">
        <v>0</v>
      </c>
      <c r="G11671" t="s">
        <v>52</v>
      </c>
      <c r="H11671" s="4">
        <v>45815.500763888893</v>
      </c>
      <c r="I11671" t="b">
        <v>0</v>
      </c>
      <c r="J11671" t="b">
        <v>1</v>
      </c>
      <c r="K11671" t="s">
        <v>24</v>
      </c>
      <c r="L11671" t="s">
        <v>22</v>
      </c>
      <c r="M11671">
        <v>87500</v>
      </c>
      <c r="O11671" t="s">
        <v>2520</v>
      </c>
      <c r="P11671" t="s">
        <v>9285</v>
      </c>
    </row>
    <row r="11672" spans="1:16" x14ac:dyDescent="0.25">
      <c r="A11672" t="s">
        <v>1</v>
      </c>
      <c r="B11672" t="s">
        <v>15261</v>
      </c>
      <c r="C11672" t="s">
        <v>49</v>
      </c>
      <c r="D11672" t="s">
        <v>3972</v>
      </c>
      <c r="E11672" t="s">
        <v>631</v>
      </c>
      <c r="F11672" t="b">
        <v>0</v>
      </c>
      <c r="G11672" t="s">
        <v>41</v>
      </c>
      <c r="H11672" s="4">
        <v>45815.501030092593</v>
      </c>
      <c r="I11672" t="b">
        <v>0</v>
      </c>
      <c r="J11672" t="b">
        <v>0</v>
      </c>
      <c r="K11672" t="s">
        <v>24</v>
      </c>
      <c r="L11672" t="s">
        <v>36</v>
      </c>
      <c r="N11672">
        <v>50.239997863769531</v>
      </c>
      <c r="O11672" t="s">
        <v>5481</v>
      </c>
    </row>
    <row r="11673" spans="1:16" x14ac:dyDescent="0.25">
      <c r="A11673" t="s">
        <v>2</v>
      </c>
      <c r="B11673" t="s">
        <v>15029</v>
      </c>
      <c r="C11673" t="s">
        <v>47</v>
      </c>
      <c r="D11673" t="s">
        <v>3972</v>
      </c>
      <c r="E11673" t="s">
        <v>20</v>
      </c>
      <c r="F11673" t="b">
        <v>0</v>
      </c>
      <c r="G11673" t="s">
        <v>27</v>
      </c>
      <c r="H11673" s="4">
        <v>45815.501388888893</v>
      </c>
      <c r="I11673" t="b">
        <v>1</v>
      </c>
      <c r="J11673" t="b">
        <v>1</v>
      </c>
      <c r="K11673" t="s">
        <v>24</v>
      </c>
      <c r="L11673" t="s">
        <v>22</v>
      </c>
      <c r="M11673">
        <v>162500</v>
      </c>
      <c r="O11673" t="s">
        <v>5481</v>
      </c>
      <c r="P11673" t="s">
        <v>15030</v>
      </c>
    </row>
    <row r="11674" spans="1:16" x14ac:dyDescent="0.25">
      <c r="A11674" t="s">
        <v>2</v>
      </c>
      <c r="B11674" t="s">
        <v>553</v>
      </c>
      <c r="C11674" t="s">
        <v>192</v>
      </c>
      <c r="D11674" t="s">
        <v>3972</v>
      </c>
      <c r="E11674" t="s">
        <v>20</v>
      </c>
      <c r="F11674" t="b">
        <v>0</v>
      </c>
      <c r="G11674" t="s">
        <v>27</v>
      </c>
      <c r="H11674" s="4">
        <v>45815.501493055563</v>
      </c>
      <c r="I11674" t="b">
        <v>0</v>
      </c>
      <c r="J11674" t="b">
        <v>0</v>
      </c>
      <c r="K11674" t="s">
        <v>24</v>
      </c>
      <c r="L11674" t="s">
        <v>22</v>
      </c>
      <c r="M11674">
        <v>207500</v>
      </c>
      <c r="O11674" t="s">
        <v>5481</v>
      </c>
      <c r="P11674" t="s">
        <v>566</v>
      </c>
    </row>
    <row r="11675" spans="1:16" x14ac:dyDescent="0.25">
      <c r="A11675" t="s">
        <v>0</v>
      </c>
      <c r="B11675" t="s">
        <v>15262</v>
      </c>
      <c r="C11675" t="s">
        <v>155</v>
      </c>
      <c r="D11675" t="s">
        <v>3972</v>
      </c>
      <c r="E11675" t="s">
        <v>631</v>
      </c>
      <c r="F11675" t="b">
        <v>0</v>
      </c>
      <c r="G11675" t="s">
        <v>35</v>
      </c>
      <c r="H11675" s="4">
        <v>45815.502245370371</v>
      </c>
      <c r="I11675" t="b">
        <v>0</v>
      </c>
      <c r="J11675" t="b">
        <v>0</v>
      </c>
      <c r="K11675" t="s">
        <v>24</v>
      </c>
      <c r="L11675" t="s">
        <v>36</v>
      </c>
      <c r="N11675">
        <v>29</v>
      </c>
      <c r="O11675" t="s">
        <v>182</v>
      </c>
      <c r="P11675" t="s">
        <v>15263</v>
      </c>
    </row>
    <row r="11676" spans="1:16" x14ac:dyDescent="0.25">
      <c r="A11676" t="s">
        <v>191</v>
      </c>
      <c r="B11676" t="s">
        <v>15264</v>
      </c>
      <c r="C11676" t="s">
        <v>1358</v>
      </c>
      <c r="D11676" t="s">
        <v>3972</v>
      </c>
      <c r="E11676" t="s">
        <v>20</v>
      </c>
      <c r="F11676" t="b">
        <v>0</v>
      </c>
      <c r="G11676" t="s">
        <v>30</v>
      </c>
      <c r="H11676" s="4">
        <v>45815.50271990741</v>
      </c>
      <c r="I11676" t="b">
        <v>0</v>
      </c>
      <c r="J11676" t="b">
        <v>1</v>
      </c>
      <c r="K11676" t="s">
        <v>24</v>
      </c>
      <c r="L11676" t="s">
        <v>22</v>
      </c>
      <c r="M11676">
        <v>115430</v>
      </c>
      <c r="O11676" t="s">
        <v>5481</v>
      </c>
      <c r="P11676" t="s">
        <v>15265</v>
      </c>
    </row>
    <row r="11677" spans="1:16" x14ac:dyDescent="0.25">
      <c r="A11677" t="s">
        <v>1</v>
      </c>
      <c r="B11677" t="s">
        <v>663</v>
      </c>
      <c r="C11677" t="s">
        <v>613</v>
      </c>
      <c r="D11677" t="s">
        <v>3972</v>
      </c>
      <c r="E11677" t="s">
        <v>20</v>
      </c>
      <c r="F11677" t="b">
        <v>0</v>
      </c>
      <c r="G11677" t="s">
        <v>41</v>
      </c>
      <c r="H11677" s="4">
        <v>45815.542696759258</v>
      </c>
      <c r="I11677" t="b">
        <v>0</v>
      </c>
      <c r="J11677" t="b">
        <v>1</v>
      </c>
      <c r="K11677" t="s">
        <v>24</v>
      </c>
      <c r="L11677" t="s">
        <v>22</v>
      </c>
      <c r="M11677">
        <v>101500</v>
      </c>
      <c r="O11677" t="s">
        <v>2916</v>
      </c>
      <c r="P11677" t="s">
        <v>14988</v>
      </c>
    </row>
    <row r="11678" spans="1:16" x14ac:dyDescent="0.25">
      <c r="A11678" t="s">
        <v>40</v>
      </c>
      <c r="B11678" t="s">
        <v>2521</v>
      </c>
      <c r="C11678" t="s">
        <v>120</v>
      </c>
      <c r="D11678" t="s">
        <v>3828</v>
      </c>
      <c r="E11678" t="s">
        <v>51</v>
      </c>
      <c r="F11678" t="b">
        <v>0</v>
      </c>
      <c r="G11678" t="s">
        <v>35</v>
      </c>
      <c r="H11678" s="4">
        <v>45815.542766203696</v>
      </c>
      <c r="I11678" t="b">
        <v>1</v>
      </c>
      <c r="J11678" t="b">
        <v>0</v>
      </c>
      <c r="K11678" t="s">
        <v>24</v>
      </c>
      <c r="L11678" t="s">
        <v>22</v>
      </c>
      <c r="M11678">
        <v>105000</v>
      </c>
      <c r="O11678" t="s">
        <v>15266</v>
      </c>
      <c r="P11678" t="s">
        <v>3845</v>
      </c>
    </row>
    <row r="11679" spans="1:16" x14ac:dyDescent="0.25">
      <c r="A11679" t="s">
        <v>1</v>
      </c>
      <c r="B11679" t="s">
        <v>15267</v>
      </c>
      <c r="C11679" t="s">
        <v>172</v>
      </c>
      <c r="D11679" t="s">
        <v>3972</v>
      </c>
      <c r="E11679" t="s">
        <v>20</v>
      </c>
      <c r="F11679" t="b">
        <v>0</v>
      </c>
      <c r="G11679" t="s">
        <v>27</v>
      </c>
      <c r="H11679" s="4">
        <v>45815.542939814812</v>
      </c>
      <c r="I11679" t="b">
        <v>0</v>
      </c>
      <c r="J11679" t="b">
        <v>1</v>
      </c>
      <c r="K11679" t="s">
        <v>24</v>
      </c>
      <c r="L11679" t="s">
        <v>22</v>
      </c>
      <c r="M11679">
        <v>137300</v>
      </c>
      <c r="O11679" t="s">
        <v>1172</v>
      </c>
      <c r="P11679" t="s">
        <v>15268</v>
      </c>
    </row>
    <row r="11680" spans="1:16" x14ac:dyDescent="0.25">
      <c r="A11680" t="s">
        <v>139</v>
      </c>
      <c r="B11680" t="s">
        <v>15269</v>
      </c>
      <c r="C11680" t="s">
        <v>47</v>
      </c>
      <c r="D11680" t="s">
        <v>3972</v>
      </c>
      <c r="E11680" t="s">
        <v>20</v>
      </c>
      <c r="F11680" t="b">
        <v>0</v>
      </c>
      <c r="G11680" t="s">
        <v>27</v>
      </c>
      <c r="H11680" s="4">
        <v>45815.543182870373</v>
      </c>
      <c r="I11680" t="b">
        <v>0</v>
      </c>
      <c r="J11680" t="b">
        <v>1</v>
      </c>
      <c r="K11680" t="s">
        <v>24</v>
      </c>
      <c r="L11680" t="s">
        <v>22</v>
      </c>
      <c r="M11680">
        <v>137300</v>
      </c>
      <c r="O11680" t="s">
        <v>1172</v>
      </c>
      <c r="P11680" t="s">
        <v>15270</v>
      </c>
    </row>
    <row r="11681" spans="1:16" x14ac:dyDescent="0.25">
      <c r="A11681" t="s">
        <v>40</v>
      </c>
      <c r="B11681" t="s">
        <v>15271</v>
      </c>
      <c r="C11681" t="s">
        <v>140</v>
      </c>
      <c r="D11681" t="s">
        <v>3972</v>
      </c>
      <c r="E11681" t="s">
        <v>20</v>
      </c>
      <c r="F11681" t="b">
        <v>0</v>
      </c>
      <c r="G11681" t="s">
        <v>35</v>
      </c>
      <c r="H11681" s="4">
        <v>45815.54383101852</v>
      </c>
      <c r="I11681" t="b">
        <v>0</v>
      </c>
      <c r="J11681" t="b">
        <v>1</v>
      </c>
      <c r="K11681" t="s">
        <v>24</v>
      </c>
      <c r="L11681" t="s">
        <v>22</v>
      </c>
      <c r="M11681">
        <v>171000</v>
      </c>
      <c r="O11681" t="s">
        <v>4534</v>
      </c>
      <c r="P11681" t="s">
        <v>201</v>
      </c>
    </row>
    <row r="11682" spans="1:16" x14ac:dyDescent="0.25">
      <c r="A11682" t="s">
        <v>40</v>
      </c>
      <c r="B11682" t="s">
        <v>1207</v>
      </c>
      <c r="C11682" t="s">
        <v>142</v>
      </c>
      <c r="D11682" t="s">
        <v>3972</v>
      </c>
      <c r="E11682" t="s">
        <v>51</v>
      </c>
      <c r="F11682" t="b">
        <v>0</v>
      </c>
      <c r="G11682" t="s">
        <v>27</v>
      </c>
      <c r="H11682" s="4">
        <v>45815.584618055553</v>
      </c>
      <c r="I11682" t="b">
        <v>1</v>
      </c>
      <c r="J11682" t="b">
        <v>0</v>
      </c>
      <c r="K11682" t="s">
        <v>24</v>
      </c>
      <c r="L11682" t="s">
        <v>36</v>
      </c>
      <c r="N11682">
        <v>62.5</v>
      </c>
      <c r="O11682" t="s">
        <v>15272</v>
      </c>
      <c r="P11682" t="s">
        <v>14976</v>
      </c>
    </row>
    <row r="11683" spans="1:16" x14ac:dyDescent="0.25">
      <c r="A11683" t="s">
        <v>139</v>
      </c>
      <c r="B11683" t="s">
        <v>15273</v>
      </c>
      <c r="C11683" t="s">
        <v>39</v>
      </c>
      <c r="D11683" t="s">
        <v>7433</v>
      </c>
      <c r="E11683" t="s">
        <v>20</v>
      </c>
      <c r="F11683" t="b">
        <v>1</v>
      </c>
      <c r="G11683" t="s">
        <v>6167</v>
      </c>
      <c r="H11683" s="4">
        <v>45815.597430555557</v>
      </c>
      <c r="I11683" t="b">
        <v>1</v>
      </c>
      <c r="J11683" t="b">
        <v>1</v>
      </c>
      <c r="K11683" t="s">
        <v>6167</v>
      </c>
      <c r="L11683" t="s">
        <v>22</v>
      </c>
      <c r="M11683">
        <v>229000</v>
      </c>
      <c r="O11683" t="s">
        <v>4057</v>
      </c>
      <c r="P11683" t="s">
        <v>15274</v>
      </c>
    </row>
    <row r="11684" spans="1:16" x14ac:dyDescent="0.25">
      <c r="A11684" t="s">
        <v>0</v>
      </c>
      <c r="B11684" t="s">
        <v>15275</v>
      </c>
      <c r="C11684" t="s">
        <v>3594</v>
      </c>
      <c r="D11684" t="s">
        <v>3972</v>
      </c>
      <c r="E11684" t="s">
        <v>20</v>
      </c>
      <c r="F11684" t="b">
        <v>0</v>
      </c>
      <c r="G11684" t="s">
        <v>41</v>
      </c>
      <c r="H11684" s="4">
        <v>45815.62537037037</v>
      </c>
      <c r="I11684" t="b">
        <v>1</v>
      </c>
      <c r="J11684" t="b">
        <v>0</v>
      </c>
      <c r="K11684" t="s">
        <v>24</v>
      </c>
      <c r="L11684" t="s">
        <v>22</v>
      </c>
      <c r="M11684">
        <v>90000</v>
      </c>
      <c r="O11684" t="s">
        <v>202</v>
      </c>
      <c r="P11684" t="s">
        <v>1133</v>
      </c>
    </row>
    <row r="11685" spans="1:16" x14ac:dyDescent="0.25">
      <c r="A11685" t="s">
        <v>40</v>
      </c>
      <c r="B11685" t="s">
        <v>15276</v>
      </c>
      <c r="C11685" t="s">
        <v>24</v>
      </c>
      <c r="D11685" t="s">
        <v>4034</v>
      </c>
      <c r="E11685" t="s">
        <v>20</v>
      </c>
      <c r="F11685" t="b">
        <v>0</v>
      </c>
      <c r="G11685" t="s">
        <v>41</v>
      </c>
      <c r="H11685" s="4">
        <v>45815.626655092587</v>
      </c>
      <c r="I11685" t="b">
        <v>0</v>
      </c>
      <c r="J11685" t="b">
        <v>0</v>
      </c>
      <c r="K11685" t="s">
        <v>24</v>
      </c>
      <c r="L11685" t="s">
        <v>22</v>
      </c>
      <c r="M11685">
        <v>237600</v>
      </c>
      <c r="O11685" t="s">
        <v>15277</v>
      </c>
      <c r="P11685" t="s">
        <v>15278</v>
      </c>
    </row>
    <row r="11686" spans="1:16" x14ac:dyDescent="0.25">
      <c r="A11686" t="s">
        <v>1</v>
      </c>
      <c r="B11686" t="s">
        <v>1</v>
      </c>
      <c r="C11686" t="s">
        <v>39</v>
      </c>
      <c r="D11686" t="s">
        <v>7433</v>
      </c>
      <c r="E11686" t="s">
        <v>20</v>
      </c>
      <c r="F11686" t="b">
        <v>1</v>
      </c>
      <c r="G11686" t="s">
        <v>148</v>
      </c>
      <c r="H11686" s="4">
        <v>45815.675057870372</v>
      </c>
      <c r="I11686" t="b">
        <v>0</v>
      </c>
      <c r="J11686" t="b">
        <v>0</v>
      </c>
      <c r="K11686" t="s">
        <v>148</v>
      </c>
      <c r="L11686" t="s">
        <v>22</v>
      </c>
      <c r="M11686">
        <v>149000</v>
      </c>
      <c r="O11686" t="s">
        <v>15279</v>
      </c>
      <c r="P11686" t="s">
        <v>1503</v>
      </c>
    </row>
    <row r="11687" spans="1:16" x14ac:dyDescent="0.25">
      <c r="A11687" t="s">
        <v>0</v>
      </c>
      <c r="B11687" t="s">
        <v>15280</v>
      </c>
      <c r="C11687" t="s">
        <v>151</v>
      </c>
      <c r="D11687" t="s">
        <v>3956</v>
      </c>
      <c r="E11687" t="s">
        <v>20</v>
      </c>
      <c r="F11687" t="b">
        <v>0</v>
      </c>
      <c r="G11687" t="s">
        <v>30</v>
      </c>
      <c r="H11687" s="4">
        <v>45815.708993055552</v>
      </c>
      <c r="I11687" t="b">
        <v>0</v>
      </c>
      <c r="J11687" t="b">
        <v>0</v>
      </c>
      <c r="K11687" t="s">
        <v>24</v>
      </c>
      <c r="L11687" t="s">
        <v>36</v>
      </c>
      <c r="N11687">
        <v>35.159999847412109</v>
      </c>
      <c r="O11687" t="s">
        <v>15281</v>
      </c>
      <c r="P11687" t="s">
        <v>15282</v>
      </c>
    </row>
    <row r="11688" spans="1:16" x14ac:dyDescent="0.25">
      <c r="A11688" t="s">
        <v>19</v>
      </c>
      <c r="B11688" t="s">
        <v>15283</v>
      </c>
      <c r="C11688" t="s">
        <v>966</v>
      </c>
      <c r="D11688" t="s">
        <v>3956</v>
      </c>
      <c r="E11688" t="s">
        <v>20</v>
      </c>
      <c r="F11688" t="b">
        <v>0</v>
      </c>
      <c r="G11688" t="s">
        <v>30</v>
      </c>
      <c r="H11688" s="4">
        <v>45815.708993055552</v>
      </c>
      <c r="I11688" t="b">
        <v>0</v>
      </c>
      <c r="J11688" t="b">
        <v>1</v>
      </c>
      <c r="K11688" t="s">
        <v>24</v>
      </c>
      <c r="L11688" t="s">
        <v>36</v>
      </c>
      <c r="N11688">
        <v>16.04000091552734</v>
      </c>
      <c r="O11688" t="s">
        <v>7551</v>
      </c>
      <c r="P11688" t="s">
        <v>15284</v>
      </c>
    </row>
    <row r="11689" spans="1:16" x14ac:dyDescent="0.25">
      <c r="A11689" t="s">
        <v>1</v>
      </c>
      <c r="B11689" t="s">
        <v>15285</v>
      </c>
      <c r="C11689" t="s">
        <v>82</v>
      </c>
      <c r="D11689" t="s">
        <v>3956</v>
      </c>
      <c r="E11689" t="s">
        <v>20</v>
      </c>
      <c r="F11689" t="b">
        <v>0</v>
      </c>
      <c r="G11689" t="s">
        <v>27</v>
      </c>
      <c r="H11689" s="4">
        <v>45815.709340277783</v>
      </c>
      <c r="I11689" t="b">
        <v>0</v>
      </c>
      <c r="J11689" t="b">
        <v>1</v>
      </c>
      <c r="K11689" t="s">
        <v>24</v>
      </c>
      <c r="L11689" t="s">
        <v>36</v>
      </c>
      <c r="N11689">
        <v>36.920001983642578</v>
      </c>
      <c r="O11689" t="s">
        <v>861</v>
      </c>
      <c r="P11689" t="s">
        <v>15286</v>
      </c>
    </row>
    <row r="11690" spans="1:16" x14ac:dyDescent="0.25">
      <c r="A11690" t="s">
        <v>1</v>
      </c>
      <c r="B11690" t="s">
        <v>168</v>
      </c>
      <c r="C11690" t="s">
        <v>555</v>
      </c>
      <c r="D11690" t="s">
        <v>3956</v>
      </c>
      <c r="E11690" t="s">
        <v>20</v>
      </c>
      <c r="F11690" t="b">
        <v>0</v>
      </c>
      <c r="G11690" t="s">
        <v>30</v>
      </c>
      <c r="H11690" s="4">
        <v>45815.709467592591</v>
      </c>
      <c r="I11690" t="b">
        <v>0</v>
      </c>
      <c r="J11690" t="b">
        <v>0</v>
      </c>
      <c r="K11690" t="s">
        <v>24</v>
      </c>
      <c r="L11690" t="s">
        <v>36</v>
      </c>
      <c r="N11690">
        <v>40.81500244140625</v>
      </c>
      <c r="O11690" t="s">
        <v>2075</v>
      </c>
      <c r="P11690" t="s">
        <v>15287</v>
      </c>
    </row>
    <row r="11691" spans="1:16" x14ac:dyDescent="0.25">
      <c r="A11691" t="s">
        <v>2</v>
      </c>
      <c r="B11691" t="s">
        <v>15288</v>
      </c>
      <c r="C11691" t="s">
        <v>143</v>
      </c>
      <c r="D11691" t="s">
        <v>4327</v>
      </c>
      <c r="E11691" t="s">
        <v>20</v>
      </c>
      <c r="F11691" t="b">
        <v>0</v>
      </c>
      <c r="G11691" t="s">
        <v>27</v>
      </c>
      <c r="H11691" s="4">
        <v>45815.709606481483</v>
      </c>
      <c r="I11691" t="b">
        <v>0</v>
      </c>
      <c r="J11691" t="b">
        <v>1</v>
      </c>
      <c r="K11691" t="s">
        <v>24</v>
      </c>
      <c r="L11691" t="s">
        <v>22</v>
      </c>
      <c r="M11691">
        <v>221000</v>
      </c>
      <c r="O11691" t="s">
        <v>59</v>
      </c>
      <c r="P11691" t="s">
        <v>15289</v>
      </c>
    </row>
    <row r="11692" spans="1:16" x14ac:dyDescent="0.25">
      <c r="A11692" t="s">
        <v>2</v>
      </c>
      <c r="B11692" t="s">
        <v>12943</v>
      </c>
      <c r="C11692" t="s">
        <v>8981</v>
      </c>
      <c r="D11692" t="s">
        <v>3956</v>
      </c>
      <c r="E11692" t="s">
        <v>20</v>
      </c>
      <c r="F11692" t="b">
        <v>0</v>
      </c>
      <c r="G11692" t="s">
        <v>27</v>
      </c>
      <c r="H11692" s="4">
        <v>45815.709791666668</v>
      </c>
      <c r="I11692" t="b">
        <v>0</v>
      </c>
      <c r="J11692" t="b">
        <v>1</v>
      </c>
      <c r="K11692" t="s">
        <v>24</v>
      </c>
      <c r="L11692" t="s">
        <v>36</v>
      </c>
      <c r="N11692">
        <v>56.145000457763672</v>
      </c>
      <c r="O11692" t="s">
        <v>2768</v>
      </c>
      <c r="P11692" t="s">
        <v>12942</v>
      </c>
    </row>
    <row r="11693" spans="1:16" x14ac:dyDescent="0.25">
      <c r="A11693" t="s">
        <v>25</v>
      </c>
      <c r="B11693" t="s">
        <v>15037</v>
      </c>
      <c r="C11693" t="s">
        <v>58</v>
      </c>
      <c r="D11693" t="s">
        <v>3972</v>
      </c>
      <c r="E11693" t="s">
        <v>20</v>
      </c>
      <c r="F11693" t="b">
        <v>0</v>
      </c>
      <c r="G11693" t="s">
        <v>27</v>
      </c>
      <c r="H11693" s="4">
        <v>45815.750243055547</v>
      </c>
      <c r="I11693" t="b">
        <v>0</v>
      </c>
      <c r="J11693" t="b">
        <v>1</v>
      </c>
      <c r="K11693" t="s">
        <v>24</v>
      </c>
      <c r="L11693" t="s">
        <v>22</v>
      </c>
      <c r="M11693">
        <v>142500</v>
      </c>
      <c r="O11693" t="s">
        <v>1491</v>
      </c>
      <c r="P11693" t="s">
        <v>15038</v>
      </c>
    </row>
    <row r="11694" spans="1:16" x14ac:dyDescent="0.25">
      <c r="A11694" t="s">
        <v>0</v>
      </c>
      <c r="B11694" t="s">
        <v>15290</v>
      </c>
      <c r="C11694" t="s">
        <v>1019</v>
      </c>
      <c r="D11694" t="s">
        <v>3972</v>
      </c>
      <c r="E11694" t="s">
        <v>51</v>
      </c>
      <c r="F11694" t="b">
        <v>0</v>
      </c>
      <c r="G11694" t="s">
        <v>35</v>
      </c>
      <c r="H11694" s="4">
        <v>45815.750509259262</v>
      </c>
      <c r="I11694" t="b">
        <v>0</v>
      </c>
      <c r="J11694" t="b">
        <v>1</v>
      </c>
      <c r="K11694" t="s">
        <v>24</v>
      </c>
      <c r="L11694" t="s">
        <v>36</v>
      </c>
      <c r="N11694">
        <v>47.5</v>
      </c>
      <c r="O11694" t="s">
        <v>4343</v>
      </c>
      <c r="P11694" t="s">
        <v>15291</v>
      </c>
    </row>
    <row r="11695" spans="1:16" x14ac:dyDescent="0.25">
      <c r="A11695" t="s">
        <v>25</v>
      </c>
      <c r="B11695" t="s">
        <v>15037</v>
      </c>
      <c r="C11695" t="s">
        <v>292</v>
      </c>
      <c r="D11695" t="s">
        <v>3972</v>
      </c>
      <c r="E11695" t="s">
        <v>20</v>
      </c>
      <c r="F11695" t="b">
        <v>0</v>
      </c>
      <c r="G11695" t="s">
        <v>30</v>
      </c>
      <c r="H11695" s="4">
        <v>45815.750671296293</v>
      </c>
      <c r="I11695" t="b">
        <v>0</v>
      </c>
      <c r="J11695" t="b">
        <v>1</v>
      </c>
      <c r="K11695" t="s">
        <v>24</v>
      </c>
      <c r="L11695" t="s">
        <v>22</v>
      </c>
      <c r="M11695">
        <v>142500</v>
      </c>
      <c r="O11695" t="s">
        <v>1491</v>
      </c>
      <c r="P11695" t="s">
        <v>15038</v>
      </c>
    </row>
    <row r="11696" spans="1:16" x14ac:dyDescent="0.25">
      <c r="A11696" t="s">
        <v>28</v>
      </c>
      <c r="B11696" t="s">
        <v>15292</v>
      </c>
      <c r="C11696" t="s">
        <v>49</v>
      </c>
      <c r="D11696" t="s">
        <v>3972</v>
      </c>
      <c r="E11696" t="s">
        <v>20</v>
      </c>
      <c r="F11696" t="b">
        <v>0</v>
      </c>
      <c r="G11696" t="s">
        <v>41</v>
      </c>
      <c r="H11696" s="4">
        <v>45815.751030092593</v>
      </c>
      <c r="I11696" t="b">
        <v>0</v>
      </c>
      <c r="J11696" t="b">
        <v>1</v>
      </c>
      <c r="K11696" t="s">
        <v>24</v>
      </c>
      <c r="L11696" t="s">
        <v>22</v>
      </c>
      <c r="M11696">
        <v>168000</v>
      </c>
      <c r="O11696" t="s">
        <v>4343</v>
      </c>
      <c r="P11696" t="s">
        <v>3000</v>
      </c>
    </row>
    <row r="11697" spans="1:16" x14ac:dyDescent="0.25">
      <c r="A11697" t="s">
        <v>2</v>
      </c>
      <c r="B11697" t="s">
        <v>15293</v>
      </c>
      <c r="C11697" t="s">
        <v>476</v>
      </c>
      <c r="D11697" t="s">
        <v>15294</v>
      </c>
      <c r="E11697" t="s">
        <v>20</v>
      </c>
      <c r="F11697" t="b">
        <v>0</v>
      </c>
      <c r="G11697" t="s">
        <v>27</v>
      </c>
      <c r="H11697" s="4">
        <v>45815.751250000001</v>
      </c>
      <c r="I11697" t="b">
        <v>0</v>
      </c>
      <c r="J11697" t="b">
        <v>0</v>
      </c>
      <c r="K11697" t="s">
        <v>24</v>
      </c>
      <c r="L11697" t="s">
        <v>22</v>
      </c>
      <c r="M11697">
        <v>170373</v>
      </c>
      <c r="O11697" t="s">
        <v>516</v>
      </c>
      <c r="P11697" t="s">
        <v>871</v>
      </c>
    </row>
    <row r="11698" spans="1:16" x14ac:dyDescent="0.25">
      <c r="A11698" t="s">
        <v>2</v>
      </c>
      <c r="B11698" t="s">
        <v>15295</v>
      </c>
      <c r="C11698" t="s">
        <v>24</v>
      </c>
      <c r="D11698" t="s">
        <v>4034</v>
      </c>
      <c r="E11698" t="s">
        <v>20</v>
      </c>
      <c r="F11698" t="b">
        <v>0</v>
      </c>
      <c r="G11698" t="s">
        <v>30</v>
      </c>
      <c r="H11698" s="4">
        <v>45815.752372685187</v>
      </c>
      <c r="I11698" t="b">
        <v>0</v>
      </c>
      <c r="J11698" t="b">
        <v>0</v>
      </c>
      <c r="K11698" t="s">
        <v>24</v>
      </c>
      <c r="L11698" t="s">
        <v>22</v>
      </c>
      <c r="M11698">
        <v>188650</v>
      </c>
      <c r="O11698" t="s">
        <v>15296</v>
      </c>
      <c r="P11698" t="s">
        <v>338</v>
      </c>
    </row>
    <row r="11699" spans="1:16" x14ac:dyDescent="0.25">
      <c r="A11699" t="s">
        <v>0</v>
      </c>
      <c r="B11699" t="s">
        <v>731</v>
      </c>
      <c r="C11699" t="s">
        <v>1693</v>
      </c>
      <c r="D11699" t="s">
        <v>3956</v>
      </c>
      <c r="E11699" t="s">
        <v>34</v>
      </c>
      <c r="F11699" t="b">
        <v>0</v>
      </c>
      <c r="G11699" t="s">
        <v>52</v>
      </c>
      <c r="H11699" s="4">
        <v>45815.79247685185</v>
      </c>
      <c r="I11699" t="b">
        <v>1</v>
      </c>
      <c r="J11699" t="b">
        <v>0</v>
      </c>
      <c r="K11699" t="s">
        <v>24</v>
      </c>
      <c r="L11699" t="s">
        <v>36</v>
      </c>
      <c r="N11699">
        <v>21.430000305175781</v>
      </c>
      <c r="O11699" t="s">
        <v>3668</v>
      </c>
      <c r="P11699" t="s">
        <v>871</v>
      </c>
    </row>
    <row r="11700" spans="1:16" x14ac:dyDescent="0.25">
      <c r="A11700" t="s">
        <v>0</v>
      </c>
      <c r="B11700" t="s">
        <v>15297</v>
      </c>
      <c r="C11700" t="s">
        <v>192</v>
      </c>
      <c r="D11700" t="s">
        <v>3956</v>
      </c>
      <c r="E11700" t="s">
        <v>34</v>
      </c>
      <c r="F11700" t="b">
        <v>0</v>
      </c>
      <c r="G11700" t="s">
        <v>23</v>
      </c>
      <c r="H11700" s="4">
        <v>45815.820162037038</v>
      </c>
      <c r="I11700" t="b">
        <v>0</v>
      </c>
      <c r="J11700" t="b">
        <v>0</v>
      </c>
      <c r="K11700" t="s">
        <v>24</v>
      </c>
      <c r="L11700" t="s">
        <v>36</v>
      </c>
      <c r="N11700">
        <v>12.239999771118161</v>
      </c>
      <c r="O11700" t="s">
        <v>15298</v>
      </c>
      <c r="P11700" t="s">
        <v>15299</v>
      </c>
    </row>
    <row r="11701" spans="1:16" x14ac:dyDescent="0.25">
      <c r="A11701" t="s">
        <v>89</v>
      </c>
      <c r="B11701" t="s">
        <v>10136</v>
      </c>
      <c r="C11701" t="s">
        <v>39</v>
      </c>
      <c r="D11701" t="s">
        <v>7433</v>
      </c>
      <c r="E11701" t="s">
        <v>20</v>
      </c>
      <c r="F11701" t="b">
        <v>1</v>
      </c>
      <c r="G11701" t="s">
        <v>2012</v>
      </c>
      <c r="H11701" s="4">
        <v>45815.837592592587</v>
      </c>
      <c r="I11701" t="b">
        <v>1</v>
      </c>
      <c r="J11701" t="b">
        <v>0</v>
      </c>
      <c r="K11701" t="s">
        <v>2012</v>
      </c>
      <c r="L11701" t="s">
        <v>22</v>
      </c>
      <c r="M11701">
        <v>145000</v>
      </c>
      <c r="O11701" t="s">
        <v>4051</v>
      </c>
      <c r="P11701" t="s">
        <v>12502</v>
      </c>
    </row>
    <row r="11702" spans="1:16" x14ac:dyDescent="0.25">
      <c r="A11702" t="s">
        <v>2</v>
      </c>
      <c r="B11702" t="s">
        <v>15300</v>
      </c>
      <c r="C11702" t="s">
        <v>24</v>
      </c>
      <c r="D11702" t="s">
        <v>3972</v>
      </c>
      <c r="E11702" t="s">
        <v>20</v>
      </c>
      <c r="F11702" t="b">
        <v>0</v>
      </c>
      <c r="G11702" t="s">
        <v>27</v>
      </c>
      <c r="H11702" s="4">
        <v>45815.876574074071</v>
      </c>
      <c r="I11702" t="b">
        <v>0</v>
      </c>
      <c r="J11702" t="b">
        <v>0</v>
      </c>
      <c r="K11702" t="s">
        <v>24</v>
      </c>
      <c r="L11702" t="s">
        <v>22</v>
      </c>
      <c r="M11702">
        <v>120000</v>
      </c>
      <c r="O11702" t="s">
        <v>2387</v>
      </c>
      <c r="P11702" t="s">
        <v>4814</v>
      </c>
    </row>
    <row r="11703" spans="1:16" x14ac:dyDescent="0.25">
      <c r="A11703" t="s">
        <v>89</v>
      </c>
      <c r="B11703" t="s">
        <v>9428</v>
      </c>
      <c r="C11703" t="s">
        <v>2172</v>
      </c>
      <c r="D11703" t="s">
        <v>3600</v>
      </c>
      <c r="E11703" t="s">
        <v>20</v>
      </c>
      <c r="F11703" t="b">
        <v>0</v>
      </c>
      <c r="G11703" t="s">
        <v>52</v>
      </c>
      <c r="H11703" s="4">
        <v>45815.877812500003</v>
      </c>
      <c r="I11703" t="b">
        <v>0</v>
      </c>
      <c r="J11703" t="b">
        <v>1</v>
      </c>
      <c r="K11703" t="s">
        <v>24</v>
      </c>
      <c r="L11703" t="s">
        <v>22</v>
      </c>
      <c r="M11703">
        <v>255630</v>
      </c>
      <c r="O11703" t="s">
        <v>773</v>
      </c>
    </row>
    <row r="11704" spans="1:16" x14ac:dyDescent="0.25">
      <c r="A11704" t="s">
        <v>1</v>
      </c>
      <c r="B11704" t="s">
        <v>15301</v>
      </c>
      <c r="C11704" t="s">
        <v>2765</v>
      </c>
      <c r="D11704" t="s">
        <v>3956</v>
      </c>
      <c r="E11704" t="s">
        <v>20</v>
      </c>
      <c r="F11704" t="b">
        <v>0</v>
      </c>
      <c r="G11704" t="s">
        <v>23</v>
      </c>
      <c r="H11704" s="4">
        <v>45815.945277777777</v>
      </c>
      <c r="I11704" t="b">
        <v>0</v>
      </c>
      <c r="J11704" t="b">
        <v>1</v>
      </c>
      <c r="K11704" t="s">
        <v>24</v>
      </c>
      <c r="L11704" t="s">
        <v>36</v>
      </c>
      <c r="N11704">
        <v>23.264999389648441</v>
      </c>
      <c r="O11704" t="s">
        <v>1949</v>
      </c>
      <c r="P11704" t="s">
        <v>48</v>
      </c>
    </row>
    <row r="11705" spans="1:16" x14ac:dyDescent="0.25">
      <c r="A11705" t="s">
        <v>139</v>
      </c>
      <c r="B11705" t="s">
        <v>15302</v>
      </c>
      <c r="C11705" t="s">
        <v>1060</v>
      </c>
      <c r="D11705" t="s">
        <v>3972</v>
      </c>
      <c r="E11705" t="s">
        <v>20</v>
      </c>
      <c r="F11705" t="b">
        <v>0</v>
      </c>
      <c r="G11705" t="s">
        <v>41</v>
      </c>
      <c r="H11705" s="4">
        <v>45816.000358796293</v>
      </c>
      <c r="I11705" t="b">
        <v>0</v>
      </c>
      <c r="J11705" t="b">
        <v>1</v>
      </c>
      <c r="K11705" t="s">
        <v>24</v>
      </c>
      <c r="L11705" t="s">
        <v>22</v>
      </c>
      <c r="M11705">
        <v>145500</v>
      </c>
      <c r="O11705" t="s">
        <v>5481</v>
      </c>
      <c r="P11705" t="s">
        <v>15303</v>
      </c>
    </row>
    <row r="11706" spans="1:16" x14ac:dyDescent="0.25">
      <c r="A11706" t="s">
        <v>0</v>
      </c>
      <c r="B11706" t="s">
        <v>15304</v>
      </c>
      <c r="C11706" t="s">
        <v>15305</v>
      </c>
      <c r="D11706" t="s">
        <v>4013</v>
      </c>
      <c r="E11706" t="s">
        <v>20</v>
      </c>
      <c r="F11706" t="b">
        <v>0</v>
      </c>
      <c r="G11706" t="s">
        <v>35</v>
      </c>
      <c r="H11706" s="4">
        <v>45816.000497685192</v>
      </c>
      <c r="I11706" t="b">
        <v>0</v>
      </c>
      <c r="J11706" t="b">
        <v>1</v>
      </c>
      <c r="K11706" t="s">
        <v>24</v>
      </c>
      <c r="L11706" t="s">
        <v>22</v>
      </c>
      <c r="M11706">
        <v>146000</v>
      </c>
      <c r="O11706" t="s">
        <v>1547</v>
      </c>
      <c r="P11706" t="s">
        <v>15306</v>
      </c>
    </row>
    <row r="11707" spans="1:16" x14ac:dyDescent="0.25">
      <c r="A11707" t="s">
        <v>2</v>
      </c>
      <c r="B11707" t="s">
        <v>15307</v>
      </c>
      <c r="C11707" t="s">
        <v>82</v>
      </c>
      <c r="D11707" t="s">
        <v>3972</v>
      </c>
      <c r="E11707" t="s">
        <v>20</v>
      </c>
      <c r="F11707" t="b">
        <v>0</v>
      </c>
      <c r="G11707" t="s">
        <v>27</v>
      </c>
      <c r="H11707" s="4">
        <v>45816.000925925917</v>
      </c>
      <c r="I11707" t="b">
        <v>0</v>
      </c>
      <c r="J11707" t="b">
        <v>0</v>
      </c>
      <c r="K11707" t="s">
        <v>24</v>
      </c>
      <c r="L11707" t="s">
        <v>22</v>
      </c>
      <c r="M11707">
        <v>100000</v>
      </c>
      <c r="O11707" t="s">
        <v>326</v>
      </c>
      <c r="P11707" t="s">
        <v>15308</v>
      </c>
    </row>
    <row r="11708" spans="1:16" x14ac:dyDescent="0.25">
      <c r="A11708" t="s">
        <v>2</v>
      </c>
      <c r="B11708" t="s">
        <v>7569</v>
      </c>
      <c r="C11708" t="s">
        <v>39</v>
      </c>
      <c r="D11708" t="s">
        <v>4013</v>
      </c>
      <c r="E11708" t="s">
        <v>20</v>
      </c>
      <c r="F11708" t="b">
        <v>1</v>
      </c>
      <c r="G11708" t="s">
        <v>27</v>
      </c>
      <c r="H11708" s="4">
        <v>45816.001273148147</v>
      </c>
      <c r="I11708" t="b">
        <v>0</v>
      </c>
      <c r="J11708" t="b">
        <v>0</v>
      </c>
      <c r="K11708" t="s">
        <v>24</v>
      </c>
      <c r="L11708" t="s">
        <v>22</v>
      </c>
      <c r="M11708">
        <v>155000</v>
      </c>
      <c r="O11708" t="s">
        <v>7570</v>
      </c>
      <c r="P11708" t="s">
        <v>7571</v>
      </c>
    </row>
    <row r="11709" spans="1:16" x14ac:dyDescent="0.25">
      <c r="A11709" t="s">
        <v>2</v>
      </c>
      <c r="B11709" t="s">
        <v>7405</v>
      </c>
      <c r="C11709" t="s">
        <v>58</v>
      </c>
      <c r="D11709" t="s">
        <v>3972</v>
      </c>
      <c r="E11709" t="s">
        <v>20</v>
      </c>
      <c r="F11709" t="b">
        <v>0</v>
      </c>
      <c r="G11709" t="s">
        <v>27</v>
      </c>
      <c r="H11709" s="4">
        <v>45816.001284722217</v>
      </c>
      <c r="I11709" t="b">
        <v>0</v>
      </c>
      <c r="J11709" t="b">
        <v>0</v>
      </c>
      <c r="K11709" t="s">
        <v>24</v>
      </c>
      <c r="L11709" t="s">
        <v>22</v>
      </c>
      <c r="M11709">
        <v>82850</v>
      </c>
      <c r="O11709" t="s">
        <v>5481</v>
      </c>
      <c r="P11709" t="s">
        <v>3772</v>
      </c>
    </row>
    <row r="11710" spans="1:16" x14ac:dyDescent="0.25">
      <c r="A11710" t="s">
        <v>0</v>
      </c>
      <c r="B11710" t="s">
        <v>15309</v>
      </c>
      <c r="C11710" t="s">
        <v>1953</v>
      </c>
      <c r="D11710" t="s">
        <v>4013</v>
      </c>
      <c r="E11710" t="s">
        <v>20</v>
      </c>
      <c r="F11710" t="b">
        <v>0</v>
      </c>
      <c r="G11710" t="s">
        <v>27</v>
      </c>
      <c r="H11710" s="4">
        <v>45816.001331018517</v>
      </c>
      <c r="I11710" t="b">
        <v>0</v>
      </c>
      <c r="J11710" t="b">
        <v>0</v>
      </c>
      <c r="K11710" t="s">
        <v>24</v>
      </c>
      <c r="L11710" t="s">
        <v>22</v>
      </c>
      <c r="M11710">
        <v>140000</v>
      </c>
      <c r="O11710" t="s">
        <v>15310</v>
      </c>
      <c r="P11710" t="s">
        <v>15311</v>
      </c>
    </row>
    <row r="11711" spans="1:16" x14ac:dyDescent="0.25">
      <c r="A11711" t="s">
        <v>2</v>
      </c>
      <c r="B11711" t="s">
        <v>4786</v>
      </c>
      <c r="C11711" t="s">
        <v>322</v>
      </c>
      <c r="D11711" t="s">
        <v>3972</v>
      </c>
      <c r="E11711" t="s">
        <v>20</v>
      </c>
      <c r="F11711" t="b">
        <v>0</v>
      </c>
      <c r="G11711" t="s">
        <v>27</v>
      </c>
      <c r="H11711" s="4">
        <v>45816.001331018517</v>
      </c>
      <c r="I11711" t="b">
        <v>0</v>
      </c>
      <c r="J11711" t="b">
        <v>1</v>
      </c>
      <c r="K11711" t="s">
        <v>24</v>
      </c>
      <c r="L11711" t="s">
        <v>22</v>
      </c>
      <c r="M11711">
        <v>162500</v>
      </c>
      <c r="O11711" t="s">
        <v>5481</v>
      </c>
      <c r="P11711" t="s">
        <v>1377</v>
      </c>
    </row>
    <row r="11712" spans="1:16" x14ac:dyDescent="0.25">
      <c r="A11712" t="s">
        <v>28</v>
      </c>
      <c r="B11712" t="s">
        <v>15312</v>
      </c>
      <c r="C11712" t="s">
        <v>808</v>
      </c>
      <c r="D11712" t="s">
        <v>4013</v>
      </c>
      <c r="E11712" t="s">
        <v>20</v>
      </c>
      <c r="F11712" t="b">
        <v>0</v>
      </c>
      <c r="G11712" t="s">
        <v>27</v>
      </c>
      <c r="H11712" s="4">
        <v>45816.001342592594</v>
      </c>
      <c r="I11712" t="b">
        <v>0</v>
      </c>
      <c r="J11712" t="b">
        <v>1</v>
      </c>
      <c r="K11712" t="s">
        <v>24</v>
      </c>
      <c r="L11712" t="s">
        <v>22</v>
      </c>
      <c r="M11712">
        <v>215000</v>
      </c>
      <c r="O11712" t="s">
        <v>15313</v>
      </c>
      <c r="P11712" t="s">
        <v>662</v>
      </c>
    </row>
    <row r="11713" spans="1:16" x14ac:dyDescent="0.25">
      <c r="A11713" t="s">
        <v>2</v>
      </c>
      <c r="B11713" t="s">
        <v>15314</v>
      </c>
      <c r="C11713" t="s">
        <v>386</v>
      </c>
      <c r="D11713" t="s">
        <v>4013</v>
      </c>
      <c r="E11713" t="s">
        <v>20</v>
      </c>
      <c r="F11713" t="b">
        <v>0</v>
      </c>
      <c r="G11713" t="s">
        <v>41</v>
      </c>
      <c r="H11713" s="4">
        <v>45816.001620370371</v>
      </c>
      <c r="I11713" t="b">
        <v>1</v>
      </c>
      <c r="J11713" t="b">
        <v>1</v>
      </c>
      <c r="K11713" t="s">
        <v>24</v>
      </c>
      <c r="L11713" t="s">
        <v>22</v>
      </c>
      <c r="M11713">
        <v>160000</v>
      </c>
      <c r="O11713" t="s">
        <v>15315</v>
      </c>
      <c r="P11713" t="s">
        <v>15316</v>
      </c>
    </row>
    <row r="11714" spans="1:16" x14ac:dyDescent="0.25">
      <c r="A11714" t="s">
        <v>2</v>
      </c>
      <c r="B11714" t="s">
        <v>14804</v>
      </c>
      <c r="C11714" t="s">
        <v>33</v>
      </c>
      <c r="D11714" t="s">
        <v>2742</v>
      </c>
      <c r="E11714" t="s">
        <v>20</v>
      </c>
      <c r="F11714" t="b">
        <v>0</v>
      </c>
      <c r="G11714" t="s">
        <v>35</v>
      </c>
      <c r="H11714" s="4">
        <v>45816.001921296287</v>
      </c>
      <c r="I11714" t="b">
        <v>0</v>
      </c>
      <c r="J11714" t="b">
        <v>0</v>
      </c>
      <c r="K11714" t="s">
        <v>24</v>
      </c>
      <c r="L11714" t="s">
        <v>22</v>
      </c>
      <c r="M11714">
        <v>170000</v>
      </c>
      <c r="O11714" t="s">
        <v>2742</v>
      </c>
      <c r="P11714" t="s">
        <v>14805</v>
      </c>
    </row>
    <row r="11715" spans="1:16" x14ac:dyDescent="0.25">
      <c r="A11715" t="s">
        <v>2</v>
      </c>
      <c r="B11715" t="s">
        <v>553</v>
      </c>
      <c r="C11715" t="s">
        <v>1358</v>
      </c>
      <c r="D11715" t="s">
        <v>3972</v>
      </c>
      <c r="E11715" t="s">
        <v>20</v>
      </c>
      <c r="F11715" t="b">
        <v>0</v>
      </c>
      <c r="G11715" t="s">
        <v>35</v>
      </c>
      <c r="H11715" s="4">
        <v>45816.002071759263</v>
      </c>
      <c r="I11715" t="b">
        <v>0</v>
      </c>
      <c r="J11715" t="b">
        <v>0</v>
      </c>
      <c r="K11715" t="s">
        <v>24</v>
      </c>
      <c r="L11715" t="s">
        <v>22</v>
      </c>
      <c r="M11715">
        <v>207500</v>
      </c>
      <c r="O11715" t="s">
        <v>5481</v>
      </c>
      <c r="P11715" t="s">
        <v>566</v>
      </c>
    </row>
    <row r="11716" spans="1:16" x14ac:dyDescent="0.25">
      <c r="A11716" t="s">
        <v>2</v>
      </c>
      <c r="B11716" t="s">
        <v>7405</v>
      </c>
      <c r="C11716" t="s">
        <v>2293</v>
      </c>
      <c r="D11716" t="s">
        <v>3972</v>
      </c>
      <c r="E11716" t="s">
        <v>20</v>
      </c>
      <c r="F11716" t="b">
        <v>0</v>
      </c>
      <c r="G11716" t="s">
        <v>35</v>
      </c>
      <c r="H11716" s="4">
        <v>45816.002164351848</v>
      </c>
      <c r="I11716" t="b">
        <v>0</v>
      </c>
      <c r="J11716" t="b">
        <v>0</v>
      </c>
      <c r="K11716" t="s">
        <v>24</v>
      </c>
      <c r="L11716" t="s">
        <v>22</v>
      </c>
      <c r="M11716">
        <v>82850</v>
      </c>
      <c r="O11716" t="s">
        <v>5481</v>
      </c>
      <c r="P11716" t="s">
        <v>3772</v>
      </c>
    </row>
    <row r="11717" spans="1:16" x14ac:dyDescent="0.25">
      <c r="A11717" t="s">
        <v>139</v>
      </c>
      <c r="B11717" t="s">
        <v>15317</v>
      </c>
      <c r="C11717" t="s">
        <v>1509</v>
      </c>
      <c r="D11717" t="s">
        <v>3972</v>
      </c>
      <c r="E11717" t="s">
        <v>20</v>
      </c>
      <c r="F11717" t="b">
        <v>0</v>
      </c>
      <c r="G11717" t="s">
        <v>35</v>
      </c>
      <c r="H11717" s="4">
        <v>45816.002245370371</v>
      </c>
      <c r="I11717" t="b">
        <v>0</v>
      </c>
      <c r="J11717" t="b">
        <v>1</v>
      </c>
      <c r="K11717" t="s">
        <v>24</v>
      </c>
      <c r="L11717" t="s">
        <v>22</v>
      </c>
      <c r="M11717">
        <v>137300</v>
      </c>
      <c r="O11717" t="s">
        <v>5481</v>
      </c>
      <c r="P11717" t="s">
        <v>15318</v>
      </c>
    </row>
    <row r="11718" spans="1:16" x14ac:dyDescent="0.25">
      <c r="A11718" t="s">
        <v>2</v>
      </c>
      <c r="B11718" t="s">
        <v>2</v>
      </c>
      <c r="C11718" t="s">
        <v>1574</v>
      </c>
      <c r="D11718" t="s">
        <v>3972</v>
      </c>
      <c r="E11718" t="s">
        <v>20</v>
      </c>
      <c r="F11718" t="b">
        <v>0</v>
      </c>
      <c r="G11718" t="s">
        <v>30</v>
      </c>
      <c r="H11718" s="4">
        <v>45816.002372685187</v>
      </c>
      <c r="I11718" t="b">
        <v>0</v>
      </c>
      <c r="J11718" t="b">
        <v>1</v>
      </c>
      <c r="K11718" t="s">
        <v>24</v>
      </c>
      <c r="L11718" t="s">
        <v>22</v>
      </c>
      <c r="M11718">
        <v>187810</v>
      </c>
      <c r="O11718" t="s">
        <v>5481</v>
      </c>
      <c r="P11718" t="s">
        <v>14623</v>
      </c>
    </row>
    <row r="11719" spans="1:16" x14ac:dyDescent="0.25">
      <c r="A11719" t="s">
        <v>2</v>
      </c>
      <c r="B11719" t="s">
        <v>7405</v>
      </c>
      <c r="C11719" t="s">
        <v>2010</v>
      </c>
      <c r="D11719" t="s">
        <v>3972</v>
      </c>
      <c r="E11719" t="s">
        <v>20</v>
      </c>
      <c r="F11719" t="b">
        <v>0</v>
      </c>
      <c r="G11719" t="s">
        <v>30</v>
      </c>
      <c r="H11719" s="4">
        <v>45816.002638888887</v>
      </c>
      <c r="I11719" t="b">
        <v>0</v>
      </c>
      <c r="J11719" t="b">
        <v>0</v>
      </c>
      <c r="K11719" t="s">
        <v>24</v>
      </c>
      <c r="L11719" t="s">
        <v>22</v>
      </c>
      <c r="M11719">
        <v>82850</v>
      </c>
      <c r="O11719" t="s">
        <v>5481</v>
      </c>
      <c r="P11719" t="s">
        <v>3772</v>
      </c>
    </row>
    <row r="11720" spans="1:16" x14ac:dyDescent="0.25">
      <c r="A11720" t="s">
        <v>2</v>
      </c>
      <c r="B11720" t="s">
        <v>15319</v>
      </c>
      <c r="C11720" t="s">
        <v>1390</v>
      </c>
      <c r="D11720" t="s">
        <v>13379</v>
      </c>
      <c r="E11720" t="s">
        <v>631</v>
      </c>
      <c r="F11720" t="b">
        <v>0</v>
      </c>
      <c r="G11720" t="s">
        <v>1391</v>
      </c>
      <c r="H11720" s="4">
        <v>45816.010254629633</v>
      </c>
      <c r="I11720" t="b">
        <v>0</v>
      </c>
      <c r="J11720" t="b">
        <v>0</v>
      </c>
      <c r="K11720" t="s">
        <v>1391</v>
      </c>
      <c r="L11720" t="s">
        <v>22</v>
      </c>
      <c r="M11720">
        <v>50000</v>
      </c>
      <c r="O11720" t="s">
        <v>15320</v>
      </c>
    </row>
    <row r="11721" spans="1:16" x14ac:dyDescent="0.25">
      <c r="A11721" t="s">
        <v>89</v>
      </c>
      <c r="B11721" t="s">
        <v>15321</v>
      </c>
      <c r="C11721" t="s">
        <v>2305</v>
      </c>
      <c r="D11721" t="s">
        <v>3956</v>
      </c>
      <c r="E11721" t="s">
        <v>20</v>
      </c>
      <c r="F11721" t="b">
        <v>0</v>
      </c>
      <c r="G11721" t="s">
        <v>27</v>
      </c>
      <c r="H11721" s="4">
        <v>45816.084340277783</v>
      </c>
      <c r="I11721" t="b">
        <v>1</v>
      </c>
      <c r="J11721" t="b">
        <v>0</v>
      </c>
      <c r="K11721" t="s">
        <v>24</v>
      </c>
      <c r="L11721" t="s">
        <v>36</v>
      </c>
      <c r="N11721">
        <v>36.920001983642578</v>
      </c>
      <c r="O11721" t="s">
        <v>1982</v>
      </c>
      <c r="P11721" t="s">
        <v>15322</v>
      </c>
    </row>
    <row r="11722" spans="1:16" x14ac:dyDescent="0.25">
      <c r="A11722" t="s">
        <v>0</v>
      </c>
      <c r="B11722" t="s">
        <v>0</v>
      </c>
      <c r="C11722" t="s">
        <v>3678</v>
      </c>
      <c r="D11722" t="s">
        <v>3969</v>
      </c>
      <c r="E11722" t="s">
        <v>20</v>
      </c>
      <c r="F11722" t="b">
        <v>0</v>
      </c>
      <c r="G11722" t="s">
        <v>41</v>
      </c>
      <c r="H11722" s="4">
        <v>45816.250162037039</v>
      </c>
      <c r="I11722" t="b">
        <v>0</v>
      </c>
      <c r="J11722" t="b">
        <v>1</v>
      </c>
      <c r="K11722" t="s">
        <v>24</v>
      </c>
      <c r="L11722" t="s">
        <v>22</v>
      </c>
      <c r="M11722">
        <v>92500</v>
      </c>
      <c r="O11722" t="s">
        <v>387</v>
      </c>
      <c r="P11722" t="s">
        <v>15211</v>
      </c>
    </row>
    <row r="11723" spans="1:16" x14ac:dyDescent="0.25">
      <c r="A11723" t="s">
        <v>0</v>
      </c>
      <c r="B11723" t="s">
        <v>1665</v>
      </c>
      <c r="C11723" t="s">
        <v>1007</v>
      </c>
      <c r="D11723" t="s">
        <v>2262</v>
      </c>
      <c r="E11723" t="s">
        <v>219</v>
      </c>
      <c r="F11723" t="b">
        <v>0</v>
      </c>
      <c r="G11723" t="s">
        <v>35</v>
      </c>
      <c r="H11723" s="4">
        <v>45816.250300925924</v>
      </c>
      <c r="I11723" t="b">
        <v>0</v>
      </c>
      <c r="J11723" t="b">
        <v>1</v>
      </c>
      <c r="K11723" t="s">
        <v>24</v>
      </c>
      <c r="L11723" t="s">
        <v>36</v>
      </c>
      <c r="N11723">
        <v>49.5</v>
      </c>
      <c r="O11723" t="s">
        <v>2262</v>
      </c>
      <c r="P11723" t="s">
        <v>15323</v>
      </c>
    </row>
    <row r="11724" spans="1:16" x14ac:dyDescent="0.25">
      <c r="A11724" t="s">
        <v>89</v>
      </c>
      <c r="B11724" t="s">
        <v>15324</v>
      </c>
      <c r="C11724" t="s">
        <v>395</v>
      </c>
      <c r="D11724" t="s">
        <v>3969</v>
      </c>
      <c r="E11724" t="s">
        <v>20</v>
      </c>
      <c r="F11724" t="b">
        <v>0</v>
      </c>
      <c r="G11724" t="s">
        <v>35</v>
      </c>
      <c r="H11724" s="4">
        <v>45816.250405092593</v>
      </c>
      <c r="I11724" t="b">
        <v>1</v>
      </c>
      <c r="J11724" t="b">
        <v>1</v>
      </c>
      <c r="K11724" t="s">
        <v>24</v>
      </c>
      <c r="L11724" t="s">
        <v>22</v>
      </c>
      <c r="M11724">
        <v>147000</v>
      </c>
      <c r="O11724" t="s">
        <v>15325</v>
      </c>
      <c r="P11724" t="s">
        <v>15326</v>
      </c>
    </row>
    <row r="11725" spans="1:16" x14ac:dyDescent="0.25">
      <c r="A11725" t="s">
        <v>0</v>
      </c>
      <c r="B11725" t="s">
        <v>11986</v>
      </c>
      <c r="C11725" t="s">
        <v>953</v>
      </c>
      <c r="D11725" t="s">
        <v>2208</v>
      </c>
      <c r="E11725" t="s">
        <v>20</v>
      </c>
      <c r="F11725" t="b">
        <v>0</v>
      </c>
      <c r="G11725" t="s">
        <v>30</v>
      </c>
      <c r="H11725" s="4">
        <v>45816.250451388893</v>
      </c>
      <c r="I11725" t="b">
        <v>1</v>
      </c>
      <c r="J11725" t="b">
        <v>1</v>
      </c>
      <c r="K11725" t="s">
        <v>24</v>
      </c>
      <c r="L11725" t="s">
        <v>22</v>
      </c>
      <c r="M11725">
        <v>109000</v>
      </c>
      <c r="O11725" t="s">
        <v>954</v>
      </c>
      <c r="P11725" t="s">
        <v>11987</v>
      </c>
    </row>
    <row r="11726" spans="1:16" x14ac:dyDescent="0.25">
      <c r="A11726" t="s">
        <v>1</v>
      </c>
      <c r="B11726" t="s">
        <v>1</v>
      </c>
      <c r="C11726" t="s">
        <v>84</v>
      </c>
      <c r="D11726" t="s">
        <v>4071</v>
      </c>
      <c r="E11726" t="s">
        <v>20</v>
      </c>
      <c r="F11726" t="b">
        <v>0</v>
      </c>
      <c r="G11726" t="s">
        <v>41</v>
      </c>
      <c r="H11726" s="4">
        <v>45816.250960648147</v>
      </c>
      <c r="I11726" t="b">
        <v>0</v>
      </c>
      <c r="J11726" t="b">
        <v>0</v>
      </c>
      <c r="K11726" t="s">
        <v>24</v>
      </c>
      <c r="L11726" t="s">
        <v>22</v>
      </c>
      <c r="M11726">
        <v>122366.40625</v>
      </c>
      <c r="O11726" t="s">
        <v>13022</v>
      </c>
      <c r="P11726" t="s">
        <v>13023</v>
      </c>
    </row>
    <row r="11727" spans="1:16" x14ac:dyDescent="0.25">
      <c r="A11727" t="s">
        <v>1</v>
      </c>
      <c r="B11727" t="s">
        <v>467</v>
      </c>
      <c r="C11727" t="s">
        <v>1065</v>
      </c>
      <c r="D11727" t="s">
        <v>3969</v>
      </c>
      <c r="E11727" t="s">
        <v>20</v>
      </c>
      <c r="F11727" t="b">
        <v>0</v>
      </c>
      <c r="G11727" t="s">
        <v>35</v>
      </c>
      <c r="H11727" s="4">
        <v>45816.25099537037</v>
      </c>
      <c r="I11727" t="b">
        <v>0</v>
      </c>
      <c r="J11727" t="b">
        <v>1</v>
      </c>
      <c r="K11727" t="s">
        <v>24</v>
      </c>
      <c r="L11727" t="s">
        <v>22</v>
      </c>
      <c r="M11727">
        <v>177500</v>
      </c>
      <c r="O11727" t="s">
        <v>15327</v>
      </c>
      <c r="P11727" t="s">
        <v>818</v>
      </c>
    </row>
    <row r="11728" spans="1:16" x14ac:dyDescent="0.25">
      <c r="A11728" t="s">
        <v>40</v>
      </c>
      <c r="B11728" t="s">
        <v>40</v>
      </c>
      <c r="C11728" t="s">
        <v>11000</v>
      </c>
      <c r="D11728" t="s">
        <v>3828</v>
      </c>
      <c r="E11728" t="s">
        <v>20</v>
      </c>
      <c r="F11728" t="b">
        <v>0</v>
      </c>
      <c r="G11728" t="s">
        <v>27</v>
      </c>
      <c r="H11728" s="4">
        <v>45816.251284722217</v>
      </c>
      <c r="I11728" t="b">
        <v>1</v>
      </c>
      <c r="J11728" t="b">
        <v>1</v>
      </c>
      <c r="K11728" t="s">
        <v>24</v>
      </c>
      <c r="L11728" t="s">
        <v>22</v>
      </c>
      <c r="M11728">
        <v>180000</v>
      </c>
      <c r="O11728" t="s">
        <v>202</v>
      </c>
      <c r="P11728" t="s">
        <v>15328</v>
      </c>
    </row>
    <row r="11729" spans="1:16" x14ac:dyDescent="0.25">
      <c r="A11729" t="s">
        <v>28</v>
      </c>
      <c r="B11729" t="s">
        <v>15329</v>
      </c>
      <c r="C11729" t="s">
        <v>15330</v>
      </c>
      <c r="D11729" t="s">
        <v>3972</v>
      </c>
      <c r="E11729" t="s">
        <v>20</v>
      </c>
      <c r="F11729" t="b">
        <v>0</v>
      </c>
      <c r="G11729" t="s">
        <v>27</v>
      </c>
      <c r="H11729" s="4">
        <v>45816.251446759263</v>
      </c>
      <c r="I11729" t="b">
        <v>0</v>
      </c>
      <c r="J11729" t="b">
        <v>0</v>
      </c>
      <c r="K11729" t="s">
        <v>24</v>
      </c>
      <c r="L11729" t="s">
        <v>22</v>
      </c>
      <c r="M11729">
        <v>180000.5</v>
      </c>
      <c r="O11729" t="s">
        <v>4343</v>
      </c>
      <c r="P11729" t="s">
        <v>15331</v>
      </c>
    </row>
    <row r="11730" spans="1:16" x14ac:dyDescent="0.25">
      <c r="A11730" t="s">
        <v>2</v>
      </c>
      <c r="B11730" t="s">
        <v>638</v>
      </c>
      <c r="C11730" t="s">
        <v>39</v>
      </c>
      <c r="D11730" t="s">
        <v>8109</v>
      </c>
      <c r="E11730" t="s">
        <v>20</v>
      </c>
      <c r="F11730" t="b">
        <v>1</v>
      </c>
      <c r="G11730" t="s">
        <v>41</v>
      </c>
      <c r="H11730" s="4">
        <v>45816.251747685194</v>
      </c>
      <c r="I11730" t="b">
        <v>0</v>
      </c>
      <c r="J11730" t="b">
        <v>0</v>
      </c>
      <c r="K11730" t="s">
        <v>24</v>
      </c>
      <c r="L11730" t="s">
        <v>22</v>
      </c>
      <c r="M11730">
        <v>110000</v>
      </c>
      <c r="O11730" t="s">
        <v>8110</v>
      </c>
      <c r="P11730" t="s">
        <v>8111</v>
      </c>
    </row>
    <row r="11731" spans="1:16" x14ac:dyDescent="0.25">
      <c r="A11731" t="s">
        <v>40</v>
      </c>
      <c r="B11731" t="s">
        <v>40</v>
      </c>
      <c r="C11731" t="s">
        <v>39</v>
      </c>
      <c r="D11731" t="s">
        <v>7433</v>
      </c>
      <c r="E11731" t="s">
        <v>20</v>
      </c>
      <c r="F11731" t="b">
        <v>1</v>
      </c>
      <c r="G11731" t="s">
        <v>912</v>
      </c>
      <c r="H11731" s="4">
        <v>45816.261643518519</v>
      </c>
      <c r="I11731" t="b">
        <v>0</v>
      </c>
      <c r="J11731" t="b">
        <v>1</v>
      </c>
      <c r="K11731" t="s">
        <v>912</v>
      </c>
      <c r="L11731" t="s">
        <v>22</v>
      </c>
      <c r="M11731">
        <v>126000</v>
      </c>
      <c r="O11731" t="s">
        <v>6950</v>
      </c>
      <c r="P11731" t="s">
        <v>15332</v>
      </c>
    </row>
    <row r="11732" spans="1:16" x14ac:dyDescent="0.25">
      <c r="A11732" t="s">
        <v>1</v>
      </c>
      <c r="B11732" t="s">
        <v>974</v>
      </c>
      <c r="C11732" t="s">
        <v>15333</v>
      </c>
      <c r="D11732" t="s">
        <v>4013</v>
      </c>
      <c r="E11732" t="s">
        <v>20</v>
      </c>
      <c r="F11732" t="b">
        <v>0</v>
      </c>
      <c r="G11732" t="s">
        <v>2039</v>
      </c>
      <c r="H11732" s="4">
        <v>45816.2655787037</v>
      </c>
      <c r="I11732" t="b">
        <v>0</v>
      </c>
      <c r="J11732" t="b">
        <v>1</v>
      </c>
      <c r="K11732" t="s">
        <v>2039</v>
      </c>
      <c r="L11732" t="s">
        <v>22</v>
      </c>
      <c r="M11732">
        <v>163500</v>
      </c>
      <c r="O11732" t="s">
        <v>2075</v>
      </c>
      <c r="P11732" t="s">
        <v>15334</v>
      </c>
    </row>
    <row r="11733" spans="1:16" x14ac:dyDescent="0.25">
      <c r="A11733" t="s">
        <v>25</v>
      </c>
      <c r="B11733" t="s">
        <v>3810</v>
      </c>
      <c r="C11733" t="s">
        <v>106</v>
      </c>
      <c r="D11733" t="s">
        <v>14531</v>
      </c>
      <c r="E11733" t="s">
        <v>20</v>
      </c>
      <c r="F11733" t="b">
        <v>0</v>
      </c>
      <c r="G11733" t="s">
        <v>106</v>
      </c>
      <c r="H11733" s="4">
        <v>45816.278356481482</v>
      </c>
      <c r="I11733" t="b">
        <v>0</v>
      </c>
      <c r="J11733" t="b">
        <v>0</v>
      </c>
      <c r="K11733" t="s">
        <v>106</v>
      </c>
      <c r="L11733" t="s">
        <v>22</v>
      </c>
      <c r="M11733">
        <v>178500</v>
      </c>
      <c r="O11733" t="s">
        <v>3218</v>
      </c>
      <c r="P11733" t="s">
        <v>1394</v>
      </c>
    </row>
    <row r="11734" spans="1:16" x14ac:dyDescent="0.25">
      <c r="A11734" t="s">
        <v>0</v>
      </c>
      <c r="B11734" t="s">
        <v>0</v>
      </c>
      <c r="C11734" t="s">
        <v>23</v>
      </c>
      <c r="D11734" t="s">
        <v>15089</v>
      </c>
      <c r="E11734" t="s">
        <v>20</v>
      </c>
      <c r="F11734" t="b">
        <v>0</v>
      </c>
      <c r="G11734" t="s">
        <v>23</v>
      </c>
      <c r="H11734" s="4">
        <v>45816.278425925928</v>
      </c>
      <c r="I11734" t="b">
        <v>0</v>
      </c>
      <c r="J11734" t="b">
        <v>1</v>
      </c>
      <c r="K11734" t="s">
        <v>24</v>
      </c>
      <c r="L11734" t="s">
        <v>22</v>
      </c>
      <c r="M11734">
        <v>135000</v>
      </c>
      <c r="O11734" t="s">
        <v>212</v>
      </c>
      <c r="P11734" t="s">
        <v>1138</v>
      </c>
    </row>
    <row r="11735" spans="1:16" x14ac:dyDescent="0.25">
      <c r="A11735" t="s">
        <v>2</v>
      </c>
      <c r="B11735" t="s">
        <v>5585</v>
      </c>
      <c r="C11735" t="s">
        <v>192</v>
      </c>
      <c r="D11735" t="s">
        <v>4013</v>
      </c>
      <c r="E11735" t="s">
        <v>20</v>
      </c>
      <c r="F11735" t="b">
        <v>0</v>
      </c>
      <c r="G11735" t="s">
        <v>23</v>
      </c>
      <c r="H11735" s="4">
        <v>45816.278634259259</v>
      </c>
      <c r="I11735" t="b">
        <v>0</v>
      </c>
      <c r="J11735" t="b">
        <v>1</v>
      </c>
      <c r="K11735" t="s">
        <v>24</v>
      </c>
      <c r="L11735" t="s">
        <v>22</v>
      </c>
      <c r="M11735">
        <v>172000</v>
      </c>
      <c r="O11735" t="s">
        <v>5586</v>
      </c>
      <c r="P11735" t="s">
        <v>5587</v>
      </c>
    </row>
    <row r="11736" spans="1:16" x14ac:dyDescent="0.25">
      <c r="A11736" t="s">
        <v>25</v>
      </c>
      <c r="B11736" t="s">
        <v>3448</v>
      </c>
      <c r="C11736" t="s">
        <v>15335</v>
      </c>
      <c r="D11736" t="s">
        <v>4089</v>
      </c>
      <c r="E11736" t="s">
        <v>20</v>
      </c>
      <c r="F11736" t="b">
        <v>0</v>
      </c>
      <c r="G11736" t="s">
        <v>35</v>
      </c>
      <c r="H11736" s="4">
        <v>45816.292048611111</v>
      </c>
      <c r="I11736" t="b">
        <v>0</v>
      </c>
      <c r="J11736" t="b">
        <v>1</v>
      </c>
      <c r="K11736" t="s">
        <v>24</v>
      </c>
      <c r="L11736" t="s">
        <v>22</v>
      </c>
      <c r="M11736">
        <v>176000</v>
      </c>
      <c r="O11736" t="s">
        <v>178</v>
      </c>
      <c r="P11736" t="s">
        <v>2218</v>
      </c>
    </row>
    <row r="11737" spans="1:16" x14ac:dyDescent="0.25">
      <c r="A11737" t="s">
        <v>89</v>
      </c>
      <c r="B11737" t="s">
        <v>15336</v>
      </c>
      <c r="C11737" t="s">
        <v>2975</v>
      </c>
      <c r="D11737" t="s">
        <v>3969</v>
      </c>
      <c r="E11737" t="s">
        <v>20</v>
      </c>
      <c r="F11737" t="b">
        <v>0</v>
      </c>
      <c r="G11737" t="s">
        <v>30</v>
      </c>
      <c r="H11737" s="4">
        <v>45816.29283564815</v>
      </c>
      <c r="I11737" t="b">
        <v>0</v>
      </c>
      <c r="J11737" t="b">
        <v>0</v>
      </c>
      <c r="K11737" t="s">
        <v>24</v>
      </c>
      <c r="L11737" t="s">
        <v>22</v>
      </c>
      <c r="M11737">
        <v>128150</v>
      </c>
      <c r="O11737" t="s">
        <v>2075</v>
      </c>
      <c r="P11737" t="s">
        <v>15337</v>
      </c>
    </row>
    <row r="11738" spans="1:16" x14ac:dyDescent="0.25">
      <c r="A11738" t="s">
        <v>19</v>
      </c>
      <c r="B11738" t="s">
        <v>15338</v>
      </c>
      <c r="C11738" t="s">
        <v>39</v>
      </c>
      <c r="D11738" t="s">
        <v>11617</v>
      </c>
      <c r="E11738" t="s">
        <v>20</v>
      </c>
      <c r="F11738" t="b">
        <v>1</v>
      </c>
      <c r="G11738" t="s">
        <v>9684</v>
      </c>
      <c r="H11738" s="4">
        <v>45816.312037037038</v>
      </c>
      <c r="I11738" t="b">
        <v>1</v>
      </c>
      <c r="J11738" t="b">
        <v>1</v>
      </c>
      <c r="K11738" t="s">
        <v>9684</v>
      </c>
      <c r="L11738" t="s">
        <v>22</v>
      </c>
      <c r="M11738">
        <v>170000</v>
      </c>
      <c r="O11738" t="s">
        <v>3663</v>
      </c>
      <c r="P11738" t="s">
        <v>15339</v>
      </c>
    </row>
    <row r="11739" spans="1:16" x14ac:dyDescent="0.25">
      <c r="A11739" t="s">
        <v>89</v>
      </c>
      <c r="B11739" t="s">
        <v>7530</v>
      </c>
      <c r="C11739" t="s">
        <v>7531</v>
      </c>
      <c r="D11739" t="s">
        <v>4034</v>
      </c>
      <c r="E11739" t="s">
        <v>20</v>
      </c>
      <c r="F11739" t="b">
        <v>0</v>
      </c>
      <c r="G11739" t="s">
        <v>1119</v>
      </c>
      <c r="H11739" s="4">
        <v>45816.31212962963</v>
      </c>
      <c r="I11739" t="b">
        <v>0</v>
      </c>
      <c r="J11739" t="b">
        <v>0</v>
      </c>
      <c r="K11739" t="s">
        <v>1119</v>
      </c>
      <c r="L11739" t="s">
        <v>22</v>
      </c>
      <c r="M11739">
        <v>275000</v>
      </c>
      <c r="O11739" t="s">
        <v>7532</v>
      </c>
      <c r="P11739" t="s">
        <v>274</v>
      </c>
    </row>
    <row r="11740" spans="1:16" x14ac:dyDescent="0.25">
      <c r="A11740" t="s">
        <v>28</v>
      </c>
      <c r="B11740" t="s">
        <v>15340</v>
      </c>
      <c r="C11740" t="s">
        <v>7531</v>
      </c>
      <c r="D11740" t="s">
        <v>4034</v>
      </c>
      <c r="E11740" t="s">
        <v>20</v>
      </c>
      <c r="F11740" t="b">
        <v>0</v>
      </c>
      <c r="G11740" t="s">
        <v>1119</v>
      </c>
      <c r="H11740" s="4">
        <v>45816.31212962963</v>
      </c>
      <c r="I11740" t="b">
        <v>0</v>
      </c>
      <c r="J11740" t="b">
        <v>0</v>
      </c>
      <c r="K11740" t="s">
        <v>1119</v>
      </c>
      <c r="L11740" t="s">
        <v>22</v>
      </c>
      <c r="M11740">
        <v>40000</v>
      </c>
      <c r="O11740" t="s">
        <v>5618</v>
      </c>
      <c r="P11740" t="s">
        <v>15341</v>
      </c>
    </row>
    <row r="11741" spans="1:16" x14ac:dyDescent="0.25">
      <c r="A11741" t="s">
        <v>0</v>
      </c>
      <c r="B11741" t="s">
        <v>15342</v>
      </c>
      <c r="C11741" t="s">
        <v>7531</v>
      </c>
      <c r="D11741" t="s">
        <v>4034</v>
      </c>
      <c r="E11741" t="s">
        <v>20</v>
      </c>
      <c r="F11741" t="b">
        <v>0</v>
      </c>
      <c r="G11741" t="s">
        <v>1119</v>
      </c>
      <c r="H11741" s="4">
        <v>45816.31212962963</v>
      </c>
      <c r="I11741" t="b">
        <v>0</v>
      </c>
      <c r="J11741" t="b">
        <v>0</v>
      </c>
      <c r="K11741" t="s">
        <v>1119</v>
      </c>
      <c r="L11741" t="s">
        <v>22</v>
      </c>
      <c r="M11741">
        <v>40000</v>
      </c>
      <c r="O11741" t="s">
        <v>5618</v>
      </c>
      <c r="P11741" t="s">
        <v>15343</v>
      </c>
    </row>
    <row r="11742" spans="1:16" x14ac:dyDescent="0.25">
      <c r="A11742" t="s">
        <v>25</v>
      </c>
      <c r="B11742" t="s">
        <v>3448</v>
      </c>
      <c r="C11742" t="s">
        <v>203</v>
      </c>
      <c r="D11742" t="s">
        <v>3969</v>
      </c>
      <c r="E11742" t="s">
        <v>20</v>
      </c>
      <c r="F11742" t="b">
        <v>0</v>
      </c>
      <c r="G11742" t="s">
        <v>23</v>
      </c>
      <c r="H11742" s="4">
        <v>45816.333194444444</v>
      </c>
      <c r="I11742" t="b">
        <v>0</v>
      </c>
      <c r="J11742" t="b">
        <v>1</v>
      </c>
      <c r="K11742" t="s">
        <v>24</v>
      </c>
      <c r="L11742" t="s">
        <v>22</v>
      </c>
      <c r="M11742">
        <v>176000</v>
      </c>
      <c r="O11742" t="s">
        <v>178</v>
      </c>
      <c r="P11742" t="s">
        <v>2218</v>
      </c>
    </row>
    <row r="11743" spans="1:16" x14ac:dyDescent="0.25">
      <c r="A11743" t="s">
        <v>139</v>
      </c>
      <c r="B11743" t="s">
        <v>9361</v>
      </c>
      <c r="C11743" t="s">
        <v>5090</v>
      </c>
      <c r="D11743" t="s">
        <v>3969</v>
      </c>
      <c r="E11743" t="s">
        <v>20</v>
      </c>
      <c r="F11743" t="b">
        <v>0</v>
      </c>
      <c r="G11743" t="s">
        <v>30</v>
      </c>
      <c r="H11743" s="4">
        <v>45816.333865740737</v>
      </c>
      <c r="I11743" t="b">
        <v>0</v>
      </c>
      <c r="J11743" t="b">
        <v>1</v>
      </c>
      <c r="K11743" t="s">
        <v>24</v>
      </c>
      <c r="L11743" t="s">
        <v>22</v>
      </c>
      <c r="M11743">
        <v>110000</v>
      </c>
      <c r="O11743" t="s">
        <v>800</v>
      </c>
      <c r="P11743" t="s">
        <v>249</v>
      </c>
    </row>
    <row r="11744" spans="1:16" x14ac:dyDescent="0.25">
      <c r="A11744" t="s">
        <v>139</v>
      </c>
      <c r="B11744" t="s">
        <v>15344</v>
      </c>
      <c r="C11744" t="s">
        <v>15345</v>
      </c>
      <c r="D11744" t="s">
        <v>3969</v>
      </c>
      <c r="E11744" t="s">
        <v>20</v>
      </c>
      <c r="F11744" t="b">
        <v>0</v>
      </c>
      <c r="G11744" t="s">
        <v>52</v>
      </c>
      <c r="H11744" s="4">
        <v>45816.334039351852</v>
      </c>
      <c r="I11744" t="b">
        <v>1</v>
      </c>
      <c r="J11744" t="b">
        <v>1</v>
      </c>
      <c r="K11744" t="s">
        <v>24</v>
      </c>
      <c r="L11744" t="s">
        <v>22</v>
      </c>
      <c r="M11744">
        <v>85000</v>
      </c>
      <c r="O11744" t="s">
        <v>224</v>
      </c>
      <c r="P11744" t="s">
        <v>274</v>
      </c>
    </row>
    <row r="11745" spans="1:16" x14ac:dyDescent="0.25">
      <c r="A11745" t="s">
        <v>139</v>
      </c>
      <c r="B11745" t="s">
        <v>15346</v>
      </c>
      <c r="C11745" t="s">
        <v>945</v>
      </c>
      <c r="D11745" t="s">
        <v>3969</v>
      </c>
      <c r="E11745" t="s">
        <v>20</v>
      </c>
      <c r="F11745" t="b">
        <v>0</v>
      </c>
      <c r="G11745" t="s">
        <v>30</v>
      </c>
      <c r="H11745" s="4">
        <v>45816.376168981478</v>
      </c>
      <c r="I11745" t="b">
        <v>0</v>
      </c>
      <c r="J11745" t="b">
        <v>1</v>
      </c>
      <c r="K11745" t="s">
        <v>24</v>
      </c>
      <c r="L11745" t="s">
        <v>22</v>
      </c>
      <c r="M11745">
        <v>106405.5</v>
      </c>
      <c r="O11745" t="s">
        <v>1838</v>
      </c>
      <c r="P11745" t="s">
        <v>1689</v>
      </c>
    </row>
    <row r="11746" spans="1:16" x14ac:dyDescent="0.25">
      <c r="A11746" t="s">
        <v>2</v>
      </c>
      <c r="B11746" t="s">
        <v>132</v>
      </c>
      <c r="C11746" t="s">
        <v>15347</v>
      </c>
      <c r="D11746" t="s">
        <v>4089</v>
      </c>
      <c r="E11746" t="s">
        <v>20</v>
      </c>
      <c r="F11746" t="b">
        <v>0</v>
      </c>
      <c r="G11746" t="s">
        <v>27</v>
      </c>
      <c r="H11746" s="4">
        <v>45816.376446759263</v>
      </c>
      <c r="I11746" t="b">
        <v>0</v>
      </c>
      <c r="J11746" t="b">
        <v>1</v>
      </c>
      <c r="K11746" t="s">
        <v>24</v>
      </c>
      <c r="L11746" t="s">
        <v>22</v>
      </c>
      <c r="M11746">
        <v>124215.5</v>
      </c>
      <c r="O11746" t="s">
        <v>15348</v>
      </c>
      <c r="P11746" t="s">
        <v>15349</v>
      </c>
    </row>
    <row r="11747" spans="1:16" x14ac:dyDescent="0.25">
      <c r="A11747" t="s">
        <v>0</v>
      </c>
      <c r="B11747" t="s">
        <v>15350</v>
      </c>
      <c r="C11747" t="s">
        <v>3579</v>
      </c>
      <c r="D11747" t="s">
        <v>3956</v>
      </c>
      <c r="E11747" t="s">
        <v>34</v>
      </c>
      <c r="F11747" t="b">
        <v>0</v>
      </c>
      <c r="G11747" t="s">
        <v>23</v>
      </c>
      <c r="H11747" s="4">
        <v>45816.416585648149</v>
      </c>
      <c r="I11747" t="b">
        <v>1</v>
      </c>
      <c r="J11747" t="b">
        <v>1</v>
      </c>
      <c r="K11747" t="s">
        <v>24</v>
      </c>
      <c r="L11747" t="s">
        <v>36</v>
      </c>
      <c r="N11747">
        <v>22.694999694824219</v>
      </c>
      <c r="O11747" t="s">
        <v>15351</v>
      </c>
      <c r="P11747" t="s">
        <v>15352</v>
      </c>
    </row>
    <row r="11748" spans="1:16" x14ac:dyDescent="0.25">
      <c r="A11748" t="s">
        <v>0</v>
      </c>
      <c r="B11748" t="s">
        <v>15353</v>
      </c>
      <c r="C11748" t="s">
        <v>2618</v>
      </c>
      <c r="D11748" t="s">
        <v>3956</v>
      </c>
      <c r="E11748" t="s">
        <v>34</v>
      </c>
      <c r="F11748" t="b">
        <v>0</v>
      </c>
      <c r="G11748" t="s">
        <v>41</v>
      </c>
      <c r="H11748" s="4">
        <v>45816.416921296302</v>
      </c>
      <c r="I11748" t="b">
        <v>0</v>
      </c>
      <c r="J11748" t="b">
        <v>0</v>
      </c>
      <c r="K11748" t="s">
        <v>24</v>
      </c>
      <c r="L11748" t="s">
        <v>36</v>
      </c>
      <c r="N11748">
        <v>24.33499908447266</v>
      </c>
      <c r="O11748" t="s">
        <v>3354</v>
      </c>
      <c r="P11748" t="s">
        <v>15354</v>
      </c>
    </row>
    <row r="11749" spans="1:16" x14ac:dyDescent="0.25">
      <c r="A11749" t="s">
        <v>2</v>
      </c>
      <c r="B11749" t="s">
        <v>991</v>
      </c>
      <c r="C11749" t="s">
        <v>3515</v>
      </c>
      <c r="D11749" t="s">
        <v>2208</v>
      </c>
      <c r="E11749" t="s">
        <v>34</v>
      </c>
      <c r="F11749" t="b">
        <v>0</v>
      </c>
      <c r="G11749" t="s">
        <v>27</v>
      </c>
      <c r="H11749" s="4">
        <v>45816.41814814815</v>
      </c>
      <c r="I11749" t="b">
        <v>0</v>
      </c>
      <c r="J11749" t="b">
        <v>1</v>
      </c>
      <c r="K11749" t="s">
        <v>24</v>
      </c>
      <c r="L11749" t="s">
        <v>22</v>
      </c>
      <c r="M11749">
        <v>135000</v>
      </c>
      <c r="O11749" t="s">
        <v>428</v>
      </c>
      <c r="P11749" t="s">
        <v>15355</v>
      </c>
    </row>
    <row r="11750" spans="1:16" x14ac:dyDescent="0.25">
      <c r="A11750" t="s">
        <v>25</v>
      </c>
      <c r="B11750" t="s">
        <v>15037</v>
      </c>
      <c r="C11750" t="s">
        <v>688</v>
      </c>
      <c r="D11750" t="s">
        <v>3972</v>
      </c>
      <c r="E11750" t="s">
        <v>20</v>
      </c>
      <c r="F11750" t="b">
        <v>0</v>
      </c>
      <c r="G11750" t="s">
        <v>30</v>
      </c>
      <c r="H11750" s="4">
        <v>45816.458912037036</v>
      </c>
      <c r="I11750" t="b">
        <v>0</v>
      </c>
      <c r="J11750" t="b">
        <v>1</v>
      </c>
      <c r="K11750" t="s">
        <v>24</v>
      </c>
      <c r="L11750" t="s">
        <v>22</v>
      </c>
      <c r="M11750">
        <v>142500</v>
      </c>
      <c r="O11750" t="s">
        <v>1491</v>
      </c>
      <c r="P11750" t="s">
        <v>15038</v>
      </c>
    </row>
    <row r="11751" spans="1:16" x14ac:dyDescent="0.25">
      <c r="A11751" t="s">
        <v>1</v>
      </c>
      <c r="B11751" t="s">
        <v>14435</v>
      </c>
      <c r="C11751" t="s">
        <v>713</v>
      </c>
      <c r="D11751" t="s">
        <v>3972</v>
      </c>
      <c r="E11751" t="s">
        <v>20</v>
      </c>
      <c r="F11751" t="b">
        <v>0</v>
      </c>
      <c r="G11751" t="s">
        <v>23</v>
      </c>
      <c r="H11751" s="4">
        <v>45816.499861111108</v>
      </c>
      <c r="I11751" t="b">
        <v>0</v>
      </c>
      <c r="J11751" t="b">
        <v>0</v>
      </c>
      <c r="K11751" t="s">
        <v>24</v>
      </c>
      <c r="L11751" t="s">
        <v>22</v>
      </c>
      <c r="M11751">
        <v>124592</v>
      </c>
      <c r="O11751" t="s">
        <v>5481</v>
      </c>
      <c r="P11751" t="s">
        <v>700</v>
      </c>
    </row>
    <row r="11752" spans="1:16" x14ac:dyDescent="0.25">
      <c r="A11752" t="s">
        <v>0</v>
      </c>
      <c r="B11752" t="s">
        <v>257</v>
      </c>
      <c r="C11752" t="s">
        <v>468</v>
      </c>
      <c r="D11752" t="s">
        <v>3972</v>
      </c>
      <c r="E11752" t="s">
        <v>20</v>
      </c>
      <c r="F11752" t="b">
        <v>0</v>
      </c>
      <c r="G11752" t="s">
        <v>27</v>
      </c>
      <c r="H11752" s="4">
        <v>45816.500011574077</v>
      </c>
      <c r="I11752" t="b">
        <v>0</v>
      </c>
      <c r="J11752" t="b">
        <v>1</v>
      </c>
      <c r="K11752" t="s">
        <v>24</v>
      </c>
      <c r="L11752" t="s">
        <v>22</v>
      </c>
      <c r="M11752">
        <v>125000</v>
      </c>
      <c r="O11752" t="s">
        <v>5481</v>
      </c>
      <c r="P11752" t="s">
        <v>9338</v>
      </c>
    </row>
    <row r="11753" spans="1:16" x14ac:dyDescent="0.25">
      <c r="A11753" t="s">
        <v>0</v>
      </c>
      <c r="B11753" t="s">
        <v>15356</v>
      </c>
      <c r="C11753" t="s">
        <v>236</v>
      </c>
      <c r="D11753" t="s">
        <v>3972</v>
      </c>
      <c r="E11753" t="s">
        <v>20</v>
      </c>
      <c r="F11753" t="b">
        <v>0</v>
      </c>
      <c r="G11753" t="s">
        <v>27</v>
      </c>
      <c r="H11753" s="4">
        <v>45816.500034722223</v>
      </c>
      <c r="I11753" t="b">
        <v>0</v>
      </c>
      <c r="J11753" t="b">
        <v>1</v>
      </c>
      <c r="K11753" t="s">
        <v>24</v>
      </c>
      <c r="L11753" t="s">
        <v>36</v>
      </c>
      <c r="N11753">
        <v>50.424999237060547</v>
      </c>
      <c r="O11753" t="s">
        <v>5481</v>
      </c>
      <c r="P11753" t="s">
        <v>119</v>
      </c>
    </row>
    <row r="11754" spans="1:16" x14ac:dyDescent="0.25">
      <c r="A11754" t="s">
        <v>1</v>
      </c>
      <c r="B11754" t="s">
        <v>14435</v>
      </c>
      <c r="C11754" t="s">
        <v>2765</v>
      </c>
      <c r="D11754" t="s">
        <v>3972</v>
      </c>
      <c r="E11754" t="s">
        <v>20</v>
      </c>
      <c r="F11754" t="b">
        <v>0</v>
      </c>
      <c r="G11754" t="s">
        <v>23</v>
      </c>
      <c r="H11754" s="4">
        <v>45816.500034722223</v>
      </c>
      <c r="I11754" t="b">
        <v>0</v>
      </c>
      <c r="J11754" t="b">
        <v>0</v>
      </c>
      <c r="K11754" t="s">
        <v>24</v>
      </c>
      <c r="L11754" t="s">
        <v>22</v>
      </c>
      <c r="M11754">
        <v>124592</v>
      </c>
      <c r="O11754" t="s">
        <v>5481</v>
      </c>
      <c r="P11754" t="s">
        <v>700</v>
      </c>
    </row>
    <row r="11755" spans="1:16" x14ac:dyDescent="0.25">
      <c r="A11755" t="s">
        <v>139</v>
      </c>
      <c r="B11755" t="s">
        <v>1232</v>
      </c>
      <c r="C11755" t="s">
        <v>58</v>
      </c>
      <c r="D11755" t="s">
        <v>3972</v>
      </c>
      <c r="E11755" t="s">
        <v>20</v>
      </c>
      <c r="F11755" t="b">
        <v>0</v>
      </c>
      <c r="G11755" t="s">
        <v>27</v>
      </c>
      <c r="H11755" s="4">
        <v>45816.5000462963</v>
      </c>
      <c r="I11755" t="b">
        <v>0</v>
      </c>
      <c r="J11755" t="b">
        <v>1</v>
      </c>
      <c r="K11755" t="s">
        <v>24</v>
      </c>
      <c r="L11755" t="s">
        <v>22</v>
      </c>
      <c r="M11755">
        <v>105000</v>
      </c>
      <c r="O11755" t="s">
        <v>5481</v>
      </c>
      <c r="P11755" t="s">
        <v>15357</v>
      </c>
    </row>
    <row r="11756" spans="1:16" x14ac:dyDescent="0.25">
      <c r="A11756" t="s">
        <v>1</v>
      </c>
      <c r="B11756" t="s">
        <v>9375</v>
      </c>
      <c r="C11756" t="s">
        <v>114</v>
      </c>
      <c r="D11756" t="s">
        <v>3972</v>
      </c>
      <c r="E11756" t="s">
        <v>20</v>
      </c>
      <c r="F11756" t="b">
        <v>0</v>
      </c>
      <c r="G11756" t="s">
        <v>23</v>
      </c>
      <c r="H11756" s="4">
        <v>45816.500474537039</v>
      </c>
      <c r="I11756" t="b">
        <v>0</v>
      </c>
      <c r="J11756" t="b">
        <v>1</v>
      </c>
      <c r="K11756" t="s">
        <v>24</v>
      </c>
      <c r="L11756" t="s">
        <v>36</v>
      </c>
      <c r="N11756">
        <v>73</v>
      </c>
      <c r="O11756" t="s">
        <v>5481</v>
      </c>
      <c r="P11756" t="s">
        <v>354</v>
      </c>
    </row>
    <row r="11757" spans="1:16" x14ac:dyDescent="0.25">
      <c r="A11757" t="s">
        <v>0</v>
      </c>
      <c r="B11757" t="s">
        <v>3075</v>
      </c>
      <c r="C11757" t="s">
        <v>454</v>
      </c>
      <c r="D11757" t="s">
        <v>3956</v>
      </c>
      <c r="E11757" t="s">
        <v>34</v>
      </c>
      <c r="F11757" t="b">
        <v>0</v>
      </c>
      <c r="G11757" t="s">
        <v>30</v>
      </c>
      <c r="H11757" s="4">
        <v>45816.500532407408</v>
      </c>
      <c r="I11757" t="b">
        <v>0</v>
      </c>
      <c r="J11757" t="b">
        <v>1</v>
      </c>
      <c r="K11757" t="s">
        <v>24</v>
      </c>
      <c r="L11757" t="s">
        <v>36</v>
      </c>
      <c r="N11757">
        <v>19.57500076293945</v>
      </c>
      <c r="O11757" t="s">
        <v>1046</v>
      </c>
      <c r="P11757" t="s">
        <v>280</v>
      </c>
    </row>
    <row r="11758" spans="1:16" x14ac:dyDescent="0.25">
      <c r="A11758" t="s">
        <v>1</v>
      </c>
      <c r="B11758" t="s">
        <v>14435</v>
      </c>
      <c r="C11758" t="s">
        <v>606</v>
      </c>
      <c r="D11758" t="s">
        <v>3972</v>
      </c>
      <c r="E11758" t="s">
        <v>20</v>
      </c>
      <c r="F11758" t="b">
        <v>0</v>
      </c>
      <c r="G11758" t="s">
        <v>27</v>
      </c>
      <c r="H11758" s="4">
        <v>45816.500798611109</v>
      </c>
      <c r="I11758" t="b">
        <v>0</v>
      </c>
      <c r="J11758" t="b">
        <v>0</v>
      </c>
      <c r="K11758" t="s">
        <v>24</v>
      </c>
      <c r="L11758" t="s">
        <v>22</v>
      </c>
      <c r="M11758">
        <v>124592</v>
      </c>
      <c r="O11758" t="s">
        <v>5481</v>
      </c>
      <c r="P11758" t="s">
        <v>700</v>
      </c>
    </row>
    <row r="11759" spans="1:16" x14ac:dyDescent="0.25">
      <c r="A11759" t="s">
        <v>19</v>
      </c>
      <c r="B11759" t="s">
        <v>15216</v>
      </c>
      <c r="C11759" t="s">
        <v>1060</v>
      </c>
      <c r="D11759" t="s">
        <v>3972</v>
      </c>
      <c r="E11759" t="s">
        <v>20</v>
      </c>
      <c r="F11759" t="b">
        <v>0</v>
      </c>
      <c r="G11759" t="s">
        <v>41</v>
      </c>
      <c r="H11759" s="4">
        <v>45816.500960648147</v>
      </c>
      <c r="I11759" t="b">
        <v>0</v>
      </c>
      <c r="J11759" t="b">
        <v>1</v>
      </c>
      <c r="K11759" t="s">
        <v>24</v>
      </c>
      <c r="L11759" t="s">
        <v>22</v>
      </c>
      <c r="M11759">
        <v>218000</v>
      </c>
      <c r="O11759" t="s">
        <v>5481</v>
      </c>
      <c r="P11759" t="s">
        <v>302</v>
      </c>
    </row>
    <row r="11760" spans="1:16" x14ac:dyDescent="0.25">
      <c r="A11760" t="s">
        <v>25</v>
      </c>
      <c r="B11760" t="s">
        <v>15358</v>
      </c>
      <c r="C11760" t="s">
        <v>140</v>
      </c>
      <c r="D11760" t="s">
        <v>3972</v>
      </c>
      <c r="E11760" t="s">
        <v>20</v>
      </c>
      <c r="F11760" t="b">
        <v>0</v>
      </c>
      <c r="G11760" t="s">
        <v>35</v>
      </c>
      <c r="H11760" s="4">
        <v>45816.501030092593</v>
      </c>
      <c r="I11760" t="b">
        <v>0</v>
      </c>
      <c r="J11760" t="b">
        <v>1</v>
      </c>
      <c r="K11760" t="s">
        <v>24</v>
      </c>
      <c r="L11760" t="s">
        <v>36</v>
      </c>
      <c r="N11760">
        <v>55.985000610351563</v>
      </c>
      <c r="O11760" t="s">
        <v>5481</v>
      </c>
      <c r="P11760" t="s">
        <v>1605</v>
      </c>
    </row>
    <row r="11761" spans="1:16" x14ac:dyDescent="0.25">
      <c r="A11761" t="s">
        <v>2</v>
      </c>
      <c r="B11761" t="s">
        <v>15187</v>
      </c>
      <c r="C11761" t="s">
        <v>71</v>
      </c>
      <c r="D11761" t="s">
        <v>3972</v>
      </c>
      <c r="F11761" t="b">
        <v>0</v>
      </c>
      <c r="G11761" t="s">
        <v>27</v>
      </c>
      <c r="H11761" s="4">
        <v>45816.501354166663</v>
      </c>
      <c r="I11761" t="b">
        <v>1</v>
      </c>
      <c r="J11761" t="b">
        <v>1</v>
      </c>
      <c r="K11761" t="s">
        <v>24</v>
      </c>
      <c r="L11761" t="s">
        <v>22</v>
      </c>
      <c r="M11761">
        <v>138100</v>
      </c>
      <c r="O11761" t="s">
        <v>5481</v>
      </c>
      <c r="P11761" t="s">
        <v>15188</v>
      </c>
    </row>
    <row r="11762" spans="1:16" x14ac:dyDescent="0.25">
      <c r="A11762" t="s">
        <v>2</v>
      </c>
      <c r="B11762" t="s">
        <v>422</v>
      </c>
      <c r="C11762" t="s">
        <v>180</v>
      </c>
      <c r="D11762" t="s">
        <v>3972</v>
      </c>
      <c r="E11762" t="s">
        <v>20</v>
      </c>
      <c r="F11762" t="b">
        <v>0</v>
      </c>
      <c r="G11762" t="s">
        <v>27</v>
      </c>
      <c r="H11762" s="4">
        <v>45816.501446759263</v>
      </c>
      <c r="I11762" t="b">
        <v>0</v>
      </c>
      <c r="J11762" t="b">
        <v>1</v>
      </c>
      <c r="K11762" t="s">
        <v>24</v>
      </c>
      <c r="L11762" t="s">
        <v>22</v>
      </c>
      <c r="M11762">
        <v>83000</v>
      </c>
      <c r="O11762" t="s">
        <v>5481</v>
      </c>
      <c r="P11762" t="s">
        <v>10609</v>
      </c>
    </row>
    <row r="11763" spans="1:16" x14ac:dyDescent="0.25">
      <c r="A11763" t="s">
        <v>1</v>
      </c>
      <c r="B11763" t="s">
        <v>844</v>
      </c>
      <c r="C11763" t="s">
        <v>780</v>
      </c>
      <c r="D11763" t="s">
        <v>3972</v>
      </c>
      <c r="E11763" t="s">
        <v>20</v>
      </c>
      <c r="F11763" t="b">
        <v>0</v>
      </c>
      <c r="G11763" t="s">
        <v>27</v>
      </c>
      <c r="H11763" s="4">
        <v>45816.501458333332</v>
      </c>
      <c r="I11763" t="b">
        <v>0</v>
      </c>
      <c r="J11763" t="b">
        <v>0</v>
      </c>
      <c r="K11763" t="s">
        <v>24</v>
      </c>
      <c r="L11763" t="s">
        <v>22</v>
      </c>
      <c r="M11763">
        <v>174500</v>
      </c>
      <c r="O11763" t="s">
        <v>5481</v>
      </c>
      <c r="P11763" t="s">
        <v>302</v>
      </c>
    </row>
    <row r="11764" spans="1:16" x14ac:dyDescent="0.25">
      <c r="A11764" t="s">
        <v>2</v>
      </c>
      <c r="B11764" t="s">
        <v>15359</v>
      </c>
      <c r="C11764" t="s">
        <v>151</v>
      </c>
      <c r="D11764" t="s">
        <v>3956</v>
      </c>
      <c r="E11764" t="s">
        <v>34</v>
      </c>
      <c r="F11764" t="b">
        <v>0</v>
      </c>
      <c r="G11764" t="s">
        <v>27</v>
      </c>
      <c r="H11764" s="4">
        <v>45816.501608796287</v>
      </c>
      <c r="I11764" t="b">
        <v>1</v>
      </c>
      <c r="J11764" t="b">
        <v>0</v>
      </c>
      <c r="K11764" t="s">
        <v>24</v>
      </c>
      <c r="L11764" t="s">
        <v>36</v>
      </c>
      <c r="N11764">
        <v>50.669998168945313</v>
      </c>
      <c r="O11764" t="s">
        <v>8727</v>
      </c>
      <c r="P11764" t="s">
        <v>8728</v>
      </c>
    </row>
    <row r="11765" spans="1:16" x14ac:dyDescent="0.25">
      <c r="A11765" t="s">
        <v>1</v>
      </c>
      <c r="B11765" t="s">
        <v>9375</v>
      </c>
      <c r="C11765" t="s">
        <v>192</v>
      </c>
      <c r="D11765" t="s">
        <v>3972</v>
      </c>
      <c r="E11765" t="s">
        <v>20</v>
      </c>
      <c r="F11765" t="b">
        <v>0</v>
      </c>
      <c r="G11765" t="s">
        <v>27</v>
      </c>
      <c r="H11765" s="4">
        <v>45816.501655092587</v>
      </c>
      <c r="I11765" t="b">
        <v>0</v>
      </c>
      <c r="J11765" t="b">
        <v>1</v>
      </c>
      <c r="K11765" t="s">
        <v>24</v>
      </c>
      <c r="L11765" t="s">
        <v>36</v>
      </c>
      <c r="N11765">
        <v>73</v>
      </c>
      <c r="O11765" t="s">
        <v>5481</v>
      </c>
      <c r="P11765" t="s">
        <v>354</v>
      </c>
    </row>
    <row r="11766" spans="1:16" x14ac:dyDescent="0.25">
      <c r="A11766" t="s">
        <v>1</v>
      </c>
      <c r="B11766" t="s">
        <v>844</v>
      </c>
      <c r="C11766" t="s">
        <v>1141</v>
      </c>
      <c r="D11766" t="s">
        <v>3972</v>
      </c>
      <c r="E11766" t="s">
        <v>20</v>
      </c>
      <c r="F11766" t="b">
        <v>0</v>
      </c>
      <c r="G11766" t="s">
        <v>27</v>
      </c>
      <c r="H11766" s="4">
        <v>45816.50172453704</v>
      </c>
      <c r="I11766" t="b">
        <v>0</v>
      </c>
      <c r="J11766" t="b">
        <v>0</v>
      </c>
      <c r="K11766" t="s">
        <v>24</v>
      </c>
      <c r="L11766" t="s">
        <v>22</v>
      </c>
      <c r="M11766">
        <v>174500</v>
      </c>
      <c r="O11766" t="s">
        <v>5481</v>
      </c>
      <c r="P11766" t="s">
        <v>302</v>
      </c>
    </row>
    <row r="11767" spans="1:16" x14ac:dyDescent="0.25">
      <c r="A11767" t="s">
        <v>0</v>
      </c>
      <c r="B11767" t="s">
        <v>0</v>
      </c>
      <c r="C11767" t="s">
        <v>1618</v>
      </c>
      <c r="D11767" t="s">
        <v>3972</v>
      </c>
      <c r="E11767" t="s">
        <v>20</v>
      </c>
      <c r="F11767" t="b">
        <v>0</v>
      </c>
      <c r="G11767" t="s">
        <v>27</v>
      </c>
      <c r="H11767" s="4">
        <v>45816.50172453704</v>
      </c>
      <c r="I11767" t="b">
        <v>0</v>
      </c>
      <c r="J11767" t="b">
        <v>1</v>
      </c>
      <c r="K11767" t="s">
        <v>24</v>
      </c>
      <c r="L11767" t="s">
        <v>36</v>
      </c>
      <c r="N11767">
        <v>45</v>
      </c>
      <c r="O11767" t="s">
        <v>5481</v>
      </c>
      <c r="P11767" t="s">
        <v>119</v>
      </c>
    </row>
    <row r="11768" spans="1:16" x14ac:dyDescent="0.25">
      <c r="A11768" t="s">
        <v>0</v>
      </c>
      <c r="B11768" t="s">
        <v>0</v>
      </c>
      <c r="C11768" t="s">
        <v>2010</v>
      </c>
      <c r="D11768" t="s">
        <v>3972</v>
      </c>
      <c r="E11768" t="s">
        <v>20</v>
      </c>
      <c r="F11768" t="b">
        <v>0</v>
      </c>
      <c r="G11768" t="s">
        <v>27</v>
      </c>
      <c r="H11768" s="4">
        <v>45816.50172453704</v>
      </c>
      <c r="I11768" t="b">
        <v>0</v>
      </c>
      <c r="J11768" t="b">
        <v>1</v>
      </c>
      <c r="K11768" t="s">
        <v>24</v>
      </c>
      <c r="L11768" t="s">
        <v>36</v>
      </c>
      <c r="N11768">
        <v>45</v>
      </c>
      <c r="O11768" t="s">
        <v>5481</v>
      </c>
      <c r="P11768" t="s">
        <v>119</v>
      </c>
    </row>
    <row r="11769" spans="1:16" x14ac:dyDescent="0.25">
      <c r="A11769" t="s">
        <v>1</v>
      </c>
      <c r="B11769" t="s">
        <v>9375</v>
      </c>
      <c r="C11769" t="s">
        <v>140</v>
      </c>
      <c r="D11769" t="s">
        <v>3972</v>
      </c>
      <c r="E11769" t="s">
        <v>20</v>
      </c>
      <c r="F11769" t="b">
        <v>0</v>
      </c>
      <c r="G11769" t="s">
        <v>41</v>
      </c>
      <c r="H11769" s="4">
        <v>45816.502060185187</v>
      </c>
      <c r="I11769" t="b">
        <v>0</v>
      </c>
      <c r="J11769" t="b">
        <v>1</v>
      </c>
      <c r="K11769" t="s">
        <v>24</v>
      </c>
      <c r="L11769" t="s">
        <v>36</v>
      </c>
      <c r="N11769">
        <v>73</v>
      </c>
      <c r="O11769" t="s">
        <v>5481</v>
      </c>
      <c r="P11769" t="s">
        <v>354</v>
      </c>
    </row>
    <row r="11770" spans="1:16" x14ac:dyDescent="0.25">
      <c r="A11770" t="s">
        <v>2</v>
      </c>
      <c r="B11770" t="s">
        <v>2071</v>
      </c>
      <c r="C11770" t="s">
        <v>143</v>
      </c>
      <c r="D11770" t="s">
        <v>3972</v>
      </c>
      <c r="E11770" t="s">
        <v>20</v>
      </c>
      <c r="F11770" t="b">
        <v>0</v>
      </c>
      <c r="G11770" t="s">
        <v>35</v>
      </c>
      <c r="H11770" s="4">
        <v>45816.502118055563</v>
      </c>
      <c r="I11770" t="b">
        <v>0</v>
      </c>
      <c r="J11770" t="b">
        <v>1</v>
      </c>
      <c r="K11770" t="s">
        <v>24</v>
      </c>
      <c r="L11770" t="s">
        <v>22</v>
      </c>
      <c r="M11770">
        <v>94033.5</v>
      </c>
      <c r="O11770" t="s">
        <v>5481</v>
      </c>
      <c r="P11770" t="s">
        <v>15360</v>
      </c>
    </row>
    <row r="11771" spans="1:16" x14ac:dyDescent="0.25">
      <c r="A11771" t="s">
        <v>2</v>
      </c>
      <c r="B11771" t="s">
        <v>15361</v>
      </c>
      <c r="C11771" t="s">
        <v>82</v>
      </c>
      <c r="D11771" t="s">
        <v>3972</v>
      </c>
      <c r="F11771" t="b">
        <v>0</v>
      </c>
      <c r="G11771" t="s">
        <v>35</v>
      </c>
      <c r="H11771" s="4">
        <v>45816.502314814818</v>
      </c>
      <c r="I11771" t="b">
        <v>0</v>
      </c>
      <c r="J11771" t="b">
        <v>1</v>
      </c>
      <c r="K11771" t="s">
        <v>24</v>
      </c>
      <c r="L11771" t="s">
        <v>22</v>
      </c>
      <c r="M11771">
        <v>137300</v>
      </c>
      <c r="O11771" t="s">
        <v>5481</v>
      </c>
      <c r="P11771" t="s">
        <v>15362</v>
      </c>
    </row>
    <row r="11772" spans="1:16" x14ac:dyDescent="0.25">
      <c r="A11772" t="s">
        <v>1</v>
      </c>
      <c r="B11772" t="s">
        <v>844</v>
      </c>
      <c r="C11772" t="s">
        <v>3608</v>
      </c>
      <c r="D11772" t="s">
        <v>3972</v>
      </c>
      <c r="E11772" t="s">
        <v>20</v>
      </c>
      <c r="F11772" t="b">
        <v>0</v>
      </c>
      <c r="G11772" t="s">
        <v>30</v>
      </c>
      <c r="H11772" s="4">
        <v>45816.502858796302</v>
      </c>
      <c r="I11772" t="b">
        <v>0</v>
      </c>
      <c r="J11772" t="b">
        <v>0</v>
      </c>
      <c r="K11772" t="s">
        <v>24</v>
      </c>
      <c r="L11772" t="s">
        <v>22</v>
      </c>
      <c r="M11772">
        <v>174500</v>
      </c>
      <c r="O11772" t="s">
        <v>5481</v>
      </c>
      <c r="P11772" t="s">
        <v>302</v>
      </c>
    </row>
    <row r="11773" spans="1:16" x14ac:dyDescent="0.25">
      <c r="A11773" t="s">
        <v>0</v>
      </c>
      <c r="B11773" t="s">
        <v>1801</v>
      </c>
      <c r="C11773" t="s">
        <v>140</v>
      </c>
      <c r="D11773" t="s">
        <v>3972</v>
      </c>
      <c r="E11773" t="s">
        <v>20</v>
      </c>
      <c r="F11773" t="b">
        <v>0</v>
      </c>
      <c r="G11773" t="s">
        <v>30</v>
      </c>
      <c r="H11773" s="4">
        <v>45816.502951388888</v>
      </c>
      <c r="I11773" t="b">
        <v>1</v>
      </c>
      <c r="J11773" t="b">
        <v>1</v>
      </c>
      <c r="K11773" t="s">
        <v>24</v>
      </c>
      <c r="L11773" t="s">
        <v>22</v>
      </c>
      <c r="M11773">
        <v>137300</v>
      </c>
      <c r="O11773" t="s">
        <v>5481</v>
      </c>
      <c r="P11773" t="s">
        <v>7020</v>
      </c>
    </row>
    <row r="11774" spans="1:16" x14ac:dyDescent="0.25">
      <c r="A11774" t="s">
        <v>0</v>
      </c>
      <c r="B11774" t="s">
        <v>15363</v>
      </c>
      <c r="C11774" t="s">
        <v>15364</v>
      </c>
      <c r="D11774" t="s">
        <v>3956</v>
      </c>
      <c r="E11774" t="s">
        <v>34</v>
      </c>
      <c r="F11774" t="b">
        <v>0</v>
      </c>
      <c r="G11774" t="s">
        <v>23</v>
      </c>
      <c r="H11774" s="4">
        <v>45816.541527777779</v>
      </c>
      <c r="I11774" t="b">
        <v>0</v>
      </c>
      <c r="J11774" t="b">
        <v>1</v>
      </c>
      <c r="K11774" t="s">
        <v>24</v>
      </c>
      <c r="L11774" t="s">
        <v>36</v>
      </c>
      <c r="N11774">
        <v>22.694999694824219</v>
      </c>
      <c r="O11774" t="s">
        <v>15365</v>
      </c>
      <c r="P11774" t="s">
        <v>15366</v>
      </c>
    </row>
    <row r="11775" spans="1:16" x14ac:dyDescent="0.25">
      <c r="A11775" t="s">
        <v>0</v>
      </c>
      <c r="B11775" t="s">
        <v>731</v>
      </c>
      <c r="C11775" t="s">
        <v>2157</v>
      </c>
      <c r="D11775" t="s">
        <v>3956</v>
      </c>
      <c r="E11775" t="s">
        <v>34</v>
      </c>
      <c r="F11775" t="b">
        <v>0</v>
      </c>
      <c r="G11775" t="s">
        <v>27</v>
      </c>
      <c r="H11775" s="4">
        <v>45816.54173611111</v>
      </c>
      <c r="I11775" t="b">
        <v>1</v>
      </c>
      <c r="J11775" t="b">
        <v>0</v>
      </c>
      <c r="K11775" t="s">
        <v>24</v>
      </c>
      <c r="L11775" t="s">
        <v>36</v>
      </c>
      <c r="N11775">
        <v>27.435001373291019</v>
      </c>
      <c r="O11775" t="s">
        <v>1783</v>
      </c>
      <c r="P11775" t="s">
        <v>244</v>
      </c>
    </row>
    <row r="11776" spans="1:16" x14ac:dyDescent="0.25">
      <c r="A11776" t="s">
        <v>0</v>
      </c>
      <c r="B11776" t="s">
        <v>15367</v>
      </c>
      <c r="C11776" t="s">
        <v>315</v>
      </c>
      <c r="D11776" t="s">
        <v>3956</v>
      </c>
      <c r="E11776" t="s">
        <v>34</v>
      </c>
      <c r="F11776" t="b">
        <v>0</v>
      </c>
      <c r="G11776" t="s">
        <v>27</v>
      </c>
      <c r="H11776" s="4">
        <v>45816.541759259257</v>
      </c>
      <c r="I11776" t="b">
        <v>1</v>
      </c>
      <c r="J11776" t="b">
        <v>1</v>
      </c>
      <c r="K11776" t="s">
        <v>24</v>
      </c>
      <c r="L11776" t="s">
        <v>36</v>
      </c>
      <c r="N11776">
        <v>26.389999389648441</v>
      </c>
      <c r="O11776" t="s">
        <v>406</v>
      </c>
      <c r="P11776" t="s">
        <v>466</v>
      </c>
    </row>
    <row r="11777" spans="1:16" x14ac:dyDescent="0.25">
      <c r="A11777" t="s">
        <v>0</v>
      </c>
      <c r="B11777" t="s">
        <v>257</v>
      </c>
      <c r="C11777" t="s">
        <v>774</v>
      </c>
      <c r="D11777" t="s">
        <v>3972</v>
      </c>
      <c r="E11777" t="s">
        <v>20</v>
      </c>
      <c r="F11777" t="b">
        <v>0</v>
      </c>
      <c r="G11777" t="s">
        <v>41</v>
      </c>
      <c r="H11777" s="4">
        <v>45816.541828703703</v>
      </c>
      <c r="I11777" t="b">
        <v>0</v>
      </c>
      <c r="J11777" t="b">
        <v>1</v>
      </c>
      <c r="K11777" t="s">
        <v>24</v>
      </c>
      <c r="L11777" t="s">
        <v>22</v>
      </c>
      <c r="M11777">
        <v>105000</v>
      </c>
      <c r="O11777" t="s">
        <v>123</v>
      </c>
      <c r="P11777" t="s">
        <v>119</v>
      </c>
    </row>
    <row r="11778" spans="1:16" x14ac:dyDescent="0.25">
      <c r="A11778" t="s">
        <v>25</v>
      </c>
      <c r="B11778" t="s">
        <v>15368</v>
      </c>
      <c r="C11778" t="s">
        <v>3726</v>
      </c>
      <c r="D11778" t="s">
        <v>3956</v>
      </c>
      <c r="E11778" t="s">
        <v>34</v>
      </c>
      <c r="F11778" t="b">
        <v>0</v>
      </c>
      <c r="G11778" t="s">
        <v>41</v>
      </c>
      <c r="H11778" s="4">
        <v>45816.541921296302</v>
      </c>
      <c r="I11778" t="b">
        <v>0</v>
      </c>
      <c r="J11778" t="b">
        <v>0</v>
      </c>
      <c r="K11778" t="s">
        <v>24</v>
      </c>
      <c r="L11778" t="s">
        <v>36</v>
      </c>
      <c r="N11778">
        <v>24.33499908447266</v>
      </c>
      <c r="O11778" t="s">
        <v>2199</v>
      </c>
      <c r="P11778" t="s">
        <v>15369</v>
      </c>
    </row>
    <row r="11779" spans="1:16" x14ac:dyDescent="0.25">
      <c r="A11779" t="s">
        <v>25</v>
      </c>
      <c r="B11779" t="s">
        <v>15370</v>
      </c>
      <c r="C11779" t="s">
        <v>151</v>
      </c>
      <c r="D11779" t="s">
        <v>3956</v>
      </c>
      <c r="E11779" t="s">
        <v>34</v>
      </c>
      <c r="F11779" t="b">
        <v>0</v>
      </c>
      <c r="G11779" t="s">
        <v>30</v>
      </c>
      <c r="H11779" s="4">
        <v>45816.542199074072</v>
      </c>
      <c r="I11779" t="b">
        <v>0</v>
      </c>
      <c r="J11779" t="b">
        <v>0</v>
      </c>
      <c r="K11779" t="s">
        <v>24</v>
      </c>
      <c r="L11779" t="s">
        <v>36</v>
      </c>
      <c r="N11779">
        <v>40.81500244140625</v>
      </c>
      <c r="O11779" t="s">
        <v>1359</v>
      </c>
      <c r="P11779" t="s">
        <v>1314</v>
      </c>
    </row>
    <row r="11780" spans="1:16" x14ac:dyDescent="0.25">
      <c r="A11780" t="s">
        <v>2</v>
      </c>
      <c r="B11780" t="s">
        <v>307</v>
      </c>
      <c r="C11780" t="s">
        <v>8986</v>
      </c>
      <c r="D11780" t="s">
        <v>3972</v>
      </c>
      <c r="E11780" t="s">
        <v>20</v>
      </c>
      <c r="F11780" t="b">
        <v>0</v>
      </c>
      <c r="G11780" t="s">
        <v>41</v>
      </c>
      <c r="H11780" s="4">
        <v>45816.54347222222</v>
      </c>
      <c r="I11780" t="b">
        <v>0</v>
      </c>
      <c r="J11780" t="b">
        <v>1</v>
      </c>
      <c r="K11780" t="s">
        <v>24</v>
      </c>
      <c r="L11780" t="s">
        <v>22</v>
      </c>
      <c r="M11780">
        <v>130000</v>
      </c>
      <c r="O11780" t="s">
        <v>123</v>
      </c>
      <c r="P11780" t="s">
        <v>14888</v>
      </c>
    </row>
    <row r="11781" spans="1:16" x14ac:dyDescent="0.25">
      <c r="A11781" t="s">
        <v>0</v>
      </c>
      <c r="B11781" t="s">
        <v>1098</v>
      </c>
      <c r="C11781" t="s">
        <v>829</v>
      </c>
      <c r="D11781" t="s">
        <v>7852</v>
      </c>
      <c r="E11781" t="s">
        <v>20</v>
      </c>
      <c r="F11781" t="b">
        <v>0</v>
      </c>
      <c r="G11781" t="s">
        <v>27</v>
      </c>
      <c r="H11781" s="4">
        <v>45816.583333333343</v>
      </c>
      <c r="I11781" t="b">
        <v>0</v>
      </c>
      <c r="J11781" t="b">
        <v>1</v>
      </c>
      <c r="K11781" t="s">
        <v>24</v>
      </c>
      <c r="L11781" t="s">
        <v>22</v>
      </c>
      <c r="M11781">
        <v>144293</v>
      </c>
      <c r="O11781" t="s">
        <v>15371</v>
      </c>
      <c r="P11781" t="s">
        <v>1297</v>
      </c>
    </row>
    <row r="11782" spans="1:16" x14ac:dyDescent="0.25">
      <c r="A11782" t="s">
        <v>0</v>
      </c>
      <c r="B11782" t="s">
        <v>1098</v>
      </c>
      <c r="C11782" t="s">
        <v>570</v>
      </c>
      <c r="D11782" t="s">
        <v>7852</v>
      </c>
      <c r="E11782" t="s">
        <v>20</v>
      </c>
      <c r="F11782" t="b">
        <v>0</v>
      </c>
      <c r="G11782" t="s">
        <v>27</v>
      </c>
      <c r="H11782" s="4">
        <v>45816.583425925928</v>
      </c>
      <c r="I11782" t="b">
        <v>0</v>
      </c>
      <c r="J11782" t="b">
        <v>1</v>
      </c>
      <c r="K11782" t="s">
        <v>24</v>
      </c>
      <c r="L11782" t="s">
        <v>22</v>
      </c>
      <c r="M11782">
        <v>144293</v>
      </c>
      <c r="O11782" t="s">
        <v>15371</v>
      </c>
      <c r="P11782" t="s">
        <v>1297</v>
      </c>
    </row>
    <row r="11783" spans="1:16" x14ac:dyDescent="0.25">
      <c r="A11783" t="s">
        <v>0</v>
      </c>
      <c r="B11783" t="s">
        <v>15372</v>
      </c>
      <c r="C11783" t="s">
        <v>570</v>
      </c>
      <c r="D11783" t="s">
        <v>3956</v>
      </c>
      <c r="E11783" t="s">
        <v>20</v>
      </c>
      <c r="F11783" t="b">
        <v>0</v>
      </c>
      <c r="G11783" t="s">
        <v>27</v>
      </c>
      <c r="H11783" s="4">
        <v>45816.583472222221</v>
      </c>
      <c r="I11783" t="b">
        <v>0</v>
      </c>
      <c r="J11783" t="b">
        <v>0</v>
      </c>
      <c r="K11783" t="s">
        <v>24</v>
      </c>
      <c r="L11783" t="s">
        <v>36</v>
      </c>
      <c r="N11783">
        <v>22.694999694824219</v>
      </c>
      <c r="O11783" t="s">
        <v>15373</v>
      </c>
    </row>
    <row r="11784" spans="1:16" x14ac:dyDescent="0.25">
      <c r="A11784" t="s">
        <v>0</v>
      </c>
      <c r="B11784" t="s">
        <v>15374</v>
      </c>
      <c r="C11784" t="s">
        <v>122</v>
      </c>
      <c r="D11784" t="s">
        <v>3956</v>
      </c>
      <c r="E11784" t="s">
        <v>34</v>
      </c>
      <c r="F11784" t="b">
        <v>0</v>
      </c>
      <c r="G11784" t="s">
        <v>52</v>
      </c>
      <c r="H11784" s="4">
        <v>45816.584016203713</v>
      </c>
      <c r="I11784" t="b">
        <v>1</v>
      </c>
      <c r="J11784" t="b">
        <v>1</v>
      </c>
      <c r="K11784" t="s">
        <v>24</v>
      </c>
      <c r="L11784" t="s">
        <v>36</v>
      </c>
      <c r="N11784">
        <v>18.795000076293949</v>
      </c>
      <c r="O11784" t="s">
        <v>74</v>
      </c>
      <c r="P11784" t="s">
        <v>2649</v>
      </c>
    </row>
    <row r="11785" spans="1:16" x14ac:dyDescent="0.25">
      <c r="A11785" t="s">
        <v>139</v>
      </c>
      <c r="B11785" t="s">
        <v>15375</v>
      </c>
      <c r="C11785" t="s">
        <v>2640</v>
      </c>
      <c r="D11785" t="s">
        <v>3956</v>
      </c>
      <c r="E11785" t="s">
        <v>20</v>
      </c>
      <c r="F11785" t="b">
        <v>0</v>
      </c>
      <c r="G11785" t="s">
        <v>2641</v>
      </c>
      <c r="H11785" s="4">
        <v>45816.584155092591</v>
      </c>
      <c r="I11785" t="b">
        <v>0</v>
      </c>
      <c r="J11785" t="b">
        <v>0</v>
      </c>
      <c r="K11785" t="s">
        <v>2641</v>
      </c>
      <c r="L11785" t="s">
        <v>36</v>
      </c>
      <c r="N11785">
        <v>48.580001831054688</v>
      </c>
      <c r="O11785" t="s">
        <v>7551</v>
      </c>
      <c r="P11785" t="s">
        <v>1310</v>
      </c>
    </row>
    <row r="11786" spans="1:16" x14ac:dyDescent="0.25">
      <c r="A11786" t="s">
        <v>89</v>
      </c>
      <c r="B11786" t="s">
        <v>15376</v>
      </c>
      <c r="C11786" t="s">
        <v>2640</v>
      </c>
      <c r="D11786" t="s">
        <v>3956</v>
      </c>
      <c r="E11786" t="s">
        <v>20</v>
      </c>
      <c r="F11786" t="b">
        <v>0</v>
      </c>
      <c r="G11786" t="s">
        <v>2641</v>
      </c>
      <c r="H11786" s="4">
        <v>45816.584155092591</v>
      </c>
      <c r="I11786" t="b">
        <v>0</v>
      </c>
      <c r="J11786" t="b">
        <v>0</v>
      </c>
      <c r="K11786" t="s">
        <v>2641</v>
      </c>
      <c r="L11786" t="s">
        <v>36</v>
      </c>
      <c r="N11786">
        <v>36.060001373291023</v>
      </c>
      <c r="O11786" t="s">
        <v>2805</v>
      </c>
      <c r="P11786" t="s">
        <v>3164</v>
      </c>
    </row>
    <row r="11787" spans="1:16" x14ac:dyDescent="0.25">
      <c r="A11787" t="s">
        <v>89</v>
      </c>
      <c r="B11787" t="s">
        <v>9459</v>
      </c>
      <c r="C11787" t="s">
        <v>236</v>
      </c>
      <c r="D11787" t="s">
        <v>3972</v>
      </c>
      <c r="E11787" t="s">
        <v>20</v>
      </c>
      <c r="F11787" t="b">
        <v>0</v>
      </c>
      <c r="G11787" t="s">
        <v>27</v>
      </c>
      <c r="H11787" s="4">
        <v>45816.584907407407</v>
      </c>
      <c r="I11787" t="b">
        <v>1</v>
      </c>
      <c r="J11787" t="b">
        <v>1</v>
      </c>
      <c r="K11787" t="s">
        <v>24</v>
      </c>
      <c r="L11787" t="s">
        <v>22</v>
      </c>
      <c r="M11787">
        <v>157500</v>
      </c>
      <c r="O11787" t="s">
        <v>1489</v>
      </c>
    </row>
    <row r="11788" spans="1:16" x14ac:dyDescent="0.25">
      <c r="A11788" t="s">
        <v>40</v>
      </c>
      <c r="B11788" t="s">
        <v>15377</v>
      </c>
      <c r="C11788" t="s">
        <v>15378</v>
      </c>
      <c r="D11788" t="s">
        <v>3956</v>
      </c>
      <c r="E11788" t="s">
        <v>20</v>
      </c>
      <c r="F11788" t="b">
        <v>0</v>
      </c>
      <c r="G11788" t="s">
        <v>41</v>
      </c>
      <c r="H11788" s="4">
        <v>45816.585347222222</v>
      </c>
      <c r="I11788" t="b">
        <v>0</v>
      </c>
      <c r="J11788" t="b">
        <v>1</v>
      </c>
      <c r="K11788" t="s">
        <v>24</v>
      </c>
      <c r="L11788" t="s">
        <v>36</v>
      </c>
      <c r="N11788">
        <v>50.669998168945313</v>
      </c>
      <c r="O11788" t="s">
        <v>75</v>
      </c>
      <c r="P11788" t="s">
        <v>11830</v>
      </c>
    </row>
    <row r="11789" spans="1:16" x14ac:dyDescent="0.25">
      <c r="A11789" t="s">
        <v>2</v>
      </c>
      <c r="B11789" t="s">
        <v>9316</v>
      </c>
      <c r="C11789" t="s">
        <v>9317</v>
      </c>
      <c r="D11789" t="s">
        <v>3956</v>
      </c>
      <c r="E11789" t="s">
        <v>20</v>
      </c>
      <c r="F11789" t="b">
        <v>0</v>
      </c>
      <c r="G11789" t="s">
        <v>30</v>
      </c>
      <c r="H11789" s="4">
        <v>45816.586273148147</v>
      </c>
      <c r="I11789" t="b">
        <v>0</v>
      </c>
      <c r="J11789" t="b">
        <v>0</v>
      </c>
      <c r="K11789" t="s">
        <v>24</v>
      </c>
      <c r="L11789" t="s">
        <v>36</v>
      </c>
      <c r="N11789">
        <v>38.215000152587891</v>
      </c>
      <c r="O11789" t="s">
        <v>9318</v>
      </c>
      <c r="P11789" t="s">
        <v>9319</v>
      </c>
    </row>
    <row r="11790" spans="1:16" x14ac:dyDescent="0.25">
      <c r="A11790" t="s">
        <v>25</v>
      </c>
      <c r="B11790" t="s">
        <v>15379</v>
      </c>
      <c r="C11790" t="s">
        <v>14299</v>
      </c>
      <c r="D11790" t="s">
        <v>7852</v>
      </c>
      <c r="E11790" t="s">
        <v>20</v>
      </c>
      <c r="F11790" t="b">
        <v>0</v>
      </c>
      <c r="G11790" t="s">
        <v>23</v>
      </c>
      <c r="H11790" s="4">
        <v>45816.624918981477</v>
      </c>
      <c r="I11790" t="b">
        <v>0</v>
      </c>
      <c r="J11790" t="b">
        <v>1</v>
      </c>
      <c r="K11790" t="s">
        <v>24</v>
      </c>
      <c r="L11790" t="s">
        <v>22</v>
      </c>
      <c r="M11790">
        <v>133120</v>
      </c>
      <c r="O11790" t="s">
        <v>9138</v>
      </c>
      <c r="P11790" t="s">
        <v>1682</v>
      </c>
    </row>
    <row r="11791" spans="1:16" x14ac:dyDescent="0.25">
      <c r="A11791" t="s">
        <v>139</v>
      </c>
      <c r="B11791" t="s">
        <v>15380</v>
      </c>
      <c r="C11791" t="s">
        <v>3521</v>
      </c>
      <c r="D11791" t="s">
        <v>3828</v>
      </c>
      <c r="E11791" t="s">
        <v>34</v>
      </c>
      <c r="F11791" t="b">
        <v>0</v>
      </c>
      <c r="G11791" t="s">
        <v>52</v>
      </c>
      <c r="H11791" s="4">
        <v>45816.625706018523</v>
      </c>
      <c r="I11791" t="b">
        <v>1</v>
      </c>
      <c r="J11791" t="b">
        <v>1</v>
      </c>
      <c r="K11791" t="s">
        <v>24</v>
      </c>
      <c r="L11791" t="s">
        <v>36</v>
      </c>
      <c r="N11791">
        <v>50</v>
      </c>
      <c r="O11791" t="s">
        <v>15381</v>
      </c>
    </row>
    <row r="11792" spans="1:16" x14ac:dyDescent="0.25">
      <c r="A11792" t="s">
        <v>28</v>
      </c>
      <c r="B11792" t="s">
        <v>12487</v>
      </c>
      <c r="C11792" t="s">
        <v>2887</v>
      </c>
      <c r="D11792" t="s">
        <v>3972</v>
      </c>
      <c r="E11792" t="s">
        <v>20</v>
      </c>
      <c r="F11792" t="b">
        <v>0</v>
      </c>
      <c r="G11792" t="s">
        <v>41</v>
      </c>
      <c r="H11792" s="4">
        <v>45816.710162037038</v>
      </c>
      <c r="I11792" t="b">
        <v>0</v>
      </c>
      <c r="J11792" t="b">
        <v>1</v>
      </c>
      <c r="K11792" t="s">
        <v>24</v>
      </c>
      <c r="L11792" t="s">
        <v>22</v>
      </c>
      <c r="M11792">
        <v>201500</v>
      </c>
      <c r="O11792" t="s">
        <v>11117</v>
      </c>
      <c r="P11792" t="s">
        <v>12488</v>
      </c>
    </row>
    <row r="11793" spans="1:16" x14ac:dyDescent="0.25">
      <c r="A11793" t="s">
        <v>139</v>
      </c>
      <c r="B11793" t="s">
        <v>15382</v>
      </c>
      <c r="C11793" t="s">
        <v>15383</v>
      </c>
      <c r="D11793" t="s">
        <v>3828</v>
      </c>
      <c r="E11793" t="s">
        <v>105</v>
      </c>
      <c r="F11793" t="b">
        <v>0</v>
      </c>
      <c r="G11793" t="s">
        <v>30</v>
      </c>
      <c r="H11793" s="4">
        <v>45816.751168981478</v>
      </c>
      <c r="I11793" t="b">
        <v>1</v>
      </c>
      <c r="J11793" t="b">
        <v>0</v>
      </c>
      <c r="K11793" t="s">
        <v>24</v>
      </c>
      <c r="L11793" t="s">
        <v>36</v>
      </c>
      <c r="N11793">
        <v>16</v>
      </c>
      <c r="O11793" t="s">
        <v>15384</v>
      </c>
    </row>
    <row r="11794" spans="1:16" x14ac:dyDescent="0.25">
      <c r="A11794" t="s">
        <v>89</v>
      </c>
      <c r="B11794" t="s">
        <v>15385</v>
      </c>
      <c r="C11794" t="s">
        <v>39</v>
      </c>
      <c r="D11794" t="s">
        <v>3956</v>
      </c>
      <c r="E11794" t="s">
        <v>20</v>
      </c>
      <c r="F11794" t="b">
        <v>1</v>
      </c>
      <c r="G11794" t="s">
        <v>2641</v>
      </c>
      <c r="H11794" s="4">
        <v>45816.834155092591</v>
      </c>
      <c r="I11794" t="b">
        <v>0</v>
      </c>
      <c r="J11794" t="b">
        <v>0</v>
      </c>
      <c r="K11794" t="s">
        <v>2641</v>
      </c>
      <c r="L11794" t="s">
        <v>36</v>
      </c>
      <c r="N11794">
        <v>35.294998168945313</v>
      </c>
      <c r="O11794" t="s">
        <v>1370</v>
      </c>
      <c r="P11794" t="s">
        <v>3666</v>
      </c>
    </row>
    <row r="11795" spans="1:16" x14ac:dyDescent="0.25">
      <c r="A11795" t="s">
        <v>139</v>
      </c>
      <c r="B11795" t="s">
        <v>15386</v>
      </c>
      <c r="C11795" t="s">
        <v>2640</v>
      </c>
      <c r="D11795" t="s">
        <v>3956</v>
      </c>
      <c r="E11795" t="s">
        <v>20</v>
      </c>
      <c r="F11795" t="b">
        <v>0</v>
      </c>
      <c r="G11795" t="s">
        <v>2641</v>
      </c>
      <c r="H11795" s="4">
        <v>45816.834155092591</v>
      </c>
      <c r="I11795" t="b">
        <v>0</v>
      </c>
      <c r="J11795" t="b">
        <v>0</v>
      </c>
      <c r="K11795" t="s">
        <v>2641</v>
      </c>
      <c r="L11795" t="s">
        <v>36</v>
      </c>
      <c r="N11795">
        <v>26.97499847412109</v>
      </c>
      <c r="O11795" t="s">
        <v>1370</v>
      </c>
    </row>
    <row r="11796" spans="1:16" x14ac:dyDescent="0.25">
      <c r="A11796" t="s">
        <v>139</v>
      </c>
      <c r="B11796" t="s">
        <v>15387</v>
      </c>
      <c r="C11796" t="s">
        <v>39</v>
      </c>
      <c r="D11796" t="s">
        <v>3956</v>
      </c>
      <c r="E11796" t="s">
        <v>20</v>
      </c>
      <c r="F11796" t="b">
        <v>1</v>
      </c>
      <c r="G11796" t="s">
        <v>2641</v>
      </c>
      <c r="H11796" s="4">
        <v>45816.834155092591</v>
      </c>
      <c r="I11796" t="b">
        <v>0</v>
      </c>
      <c r="J11796" t="b">
        <v>0</v>
      </c>
      <c r="K11796" t="s">
        <v>2641</v>
      </c>
      <c r="L11796" t="s">
        <v>36</v>
      </c>
      <c r="N11796">
        <v>15.239999771118161</v>
      </c>
      <c r="O11796" t="s">
        <v>1370</v>
      </c>
      <c r="P11796" t="s">
        <v>15388</v>
      </c>
    </row>
    <row r="11797" spans="1:16" x14ac:dyDescent="0.25">
      <c r="A11797" t="s">
        <v>139</v>
      </c>
      <c r="B11797" t="s">
        <v>15389</v>
      </c>
      <c r="C11797" t="s">
        <v>39</v>
      </c>
      <c r="D11797" t="s">
        <v>3956</v>
      </c>
      <c r="E11797" t="s">
        <v>20</v>
      </c>
      <c r="F11797" t="b">
        <v>1</v>
      </c>
      <c r="G11797" t="s">
        <v>2641</v>
      </c>
      <c r="H11797" s="4">
        <v>45816.834155092591</v>
      </c>
      <c r="I11797" t="b">
        <v>0</v>
      </c>
      <c r="J11797" t="b">
        <v>0</v>
      </c>
      <c r="K11797" t="s">
        <v>2641</v>
      </c>
      <c r="L11797" t="s">
        <v>36</v>
      </c>
      <c r="N11797">
        <v>58.425003051757813</v>
      </c>
      <c r="O11797" t="s">
        <v>1370</v>
      </c>
      <c r="P11797" t="s">
        <v>15390</v>
      </c>
    </row>
    <row r="11798" spans="1:16" x14ac:dyDescent="0.25">
      <c r="A11798" t="s">
        <v>139</v>
      </c>
      <c r="B11798" t="s">
        <v>15391</v>
      </c>
      <c r="C11798" t="s">
        <v>39</v>
      </c>
      <c r="D11798" t="s">
        <v>3956</v>
      </c>
      <c r="E11798" t="s">
        <v>20</v>
      </c>
      <c r="F11798" t="b">
        <v>1</v>
      </c>
      <c r="G11798" t="s">
        <v>2641</v>
      </c>
      <c r="H11798" s="4">
        <v>45816.834155092591</v>
      </c>
      <c r="I11798" t="b">
        <v>0</v>
      </c>
      <c r="J11798" t="b">
        <v>0</v>
      </c>
      <c r="K11798" t="s">
        <v>2641</v>
      </c>
      <c r="L11798" t="s">
        <v>36</v>
      </c>
      <c r="N11798">
        <v>26.97499847412109</v>
      </c>
      <c r="O11798" t="s">
        <v>3793</v>
      </c>
      <c r="P11798" t="s">
        <v>1484</v>
      </c>
    </row>
    <row r="11799" spans="1:16" x14ac:dyDescent="0.25">
      <c r="A11799" t="s">
        <v>191</v>
      </c>
      <c r="B11799" t="s">
        <v>15392</v>
      </c>
      <c r="C11799" t="s">
        <v>555</v>
      </c>
      <c r="D11799" t="s">
        <v>3956</v>
      </c>
      <c r="E11799" t="s">
        <v>20</v>
      </c>
      <c r="F11799" t="b">
        <v>0</v>
      </c>
      <c r="G11799" t="s">
        <v>35</v>
      </c>
      <c r="H11799" s="4">
        <v>45816.835729166669</v>
      </c>
      <c r="I11799" t="b">
        <v>0</v>
      </c>
      <c r="J11799" t="b">
        <v>1</v>
      </c>
      <c r="K11799" t="s">
        <v>24</v>
      </c>
      <c r="L11799" t="s">
        <v>36</v>
      </c>
      <c r="N11799">
        <v>48.050003051757813</v>
      </c>
      <c r="O11799" t="s">
        <v>2075</v>
      </c>
      <c r="P11799" t="s">
        <v>4014</v>
      </c>
    </row>
    <row r="11800" spans="1:16" x14ac:dyDescent="0.25">
      <c r="A11800" t="s">
        <v>0</v>
      </c>
      <c r="B11800" t="s">
        <v>15393</v>
      </c>
      <c r="C11800" t="s">
        <v>809</v>
      </c>
      <c r="D11800" t="s">
        <v>3956</v>
      </c>
      <c r="E11800" t="s">
        <v>20</v>
      </c>
      <c r="F11800" t="b">
        <v>0</v>
      </c>
      <c r="G11800" t="s">
        <v>41</v>
      </c>
      <c r="H11800" s="4">
        <v>45816.875162037039</v>
      </c>
      <c r="I11800" t="b">
        <v>0</v>
      </c>
      <c r="J11800" t="b">
        <v>0</v>
      </c>
      <c r="K11800" t="s">
        <v>24</v>
      </c>
      <c r="L11800" t="s">
        <v>36</v>
      </c>
      <c r="N11800">
        <v>24.969999313354489</v>
      </c>
      <c r="O11800" t="s">
        <v>8552</v>
      </c>
      <c r="P11800" t="s">
        <v>8553</v>
      </c>
    </row>
    <row r="11801" spans="1:16" x14ac:dyDescent="0.25">
      <c r="A11801" t="s">
        <v>2</v>
      </c>
      <c r="B11801" t="s">
        <v>15394</v>
      </c>
      <c r="C11801" t="s">
        <v>1574</v>
      </c>
      <c r="D11801" t="s">
        <v>15294</v>
      </c>
      <c r="E11801" t="s">
        <v>20</v>
      </c>
      <c r="F11801" t="b">
        <v>0</v>
      </c>
      <c r="G11801" t="s">
        <v>23</v>
      </c>
      <c r="H11801" s="4">
        <v>45816.875243055547</v>
      </c>
      <c r="I11801" t="b">
        <v>1</v>
      </c>
      <c r="J11801" t="b">
        <v>1</v>
      </c>
      <c r="K11801" t="s">
        <v>24</v>
      </c>
      <c r="L11801" t="s">
        <v>22</v>
      </c>
      <c r="M11801">
        <v>186160</v>
      </c>
      <c r="O11801" t="s">
        <v>341</v>
      </c>
    </row>
    <row r="11802" spans="1:16" x14ac:dyDescent="0.25">
      <c r="A11802" t="s">
        <v>25</v>
      </c>
      <c r="B11802" t="s">
        <v>15395</v>
      </c>
      <c r="C11802" t="s">
        <v>555</v>
      </c>
      <c r="D11802" t="s">
        <v>3956</v>
      </c>
      <c r="E11802" t="s">
        <v>20</v>
      </c>
      <c r="F11802" t="b">
        <v>0</v>
      </c>
      <c r="G11802" t="s">
        <v>30</v>
      </c>
      <c r="H11802" s="4">
        <v>45816.875532407408</v>
      </c>
      <c r="I11802" t="b">
        <v>0</v>
      </c>
      <c r="J11802" t="b">
        <v>1</v>
      </c>
      <c r="K11802" t="s">
        <v>24</v>
      </c>
      <c r="L11802" t="s">
        <v>36</v>
      </c>
      <c r="N11802">
        <v>27.444999694824219</v>
      </c>
      <c r="O11802" t="s">
        <v>75</v>
      </c>
      <c r="P11802" t="s">
        <v>338</v>
      </c>
    </row>
    <row r="11803" spans="1:16" x14ac:dyDescent="0.25">
      <c r="A11803" t="s">
        <v>0</v>
      </c>
      <c r="B11803" t="s">
        <v>103</v>
      </c>
      <c r="C11803" t="s">
        <v>1164</v>
      </c>
      <c r="D11803" t="s">
        <v>3828</v>
      </c>
      <c r="E11803" t="s">
        <v>20</v>
      </c>
      <c r="F11803" t="b">
        <v>0</v>
      </c>
      <c r="G11803" t="s">
        <v>41</v>
      </c>
      <c r="H11803" s="4">
        <v>45816.916828703703</v>
      </c>
      <c r="I11803" t="b">
        <v>0</v>
      </c>
      <c r="J11803" t="b">
        <v>0</v>
      </c>
      <c r="K11803" t="s">
        <v>24</v>
      </c>
      <c r="L11803" t="s">
        <v>36</v>
      </c>
      <c r="N11803">
        <v>27.645000457763668</v>
      </c>
      <c r="O11803" t="s">
        <v>15396</v>
      </c>
      <c r="P11803" t="s">
        <v>15397</v>
      </c>
    </row>
    <row r="11804" spans="1:16" x14ac:dyDescent="0.25">
      <c r="A11804" t="s">
        <v>28</v>
      </c>
      <c r="B11804" t="s">
        <v>28</v>
      </c>
      <c r="C11804" t="s">
        <v>327</v>
      </c>
      <c r="D11804" t="s">
        <v>3972</v>
      </c>
      <c r="E11804" t="s">
        <v>20</v>
      </c>
      <c r="F11804" t="b">
        <v>0</v>
      </c>
      <c r="G11804" t="s">
        <v>23</v>
      </c>
      <c r="H11804" s="4">
        <v>45816.917094907411</v>
      </c>
      <c r="I11804" t="b">
        <v>0</v>
      </c>
      <c r="J11804" t="b">
        <v>1</v>
      </c>
      <c r="K11804" t="s">
        <v>24</v>
      </c>
      <c r="L11804" t="s">
        <v>22</v>
      </c>
      <c r="M11804">
        <v>160000</v>
      </c>
      <c r="O11804" t="s">
        <v>14096</v>
      </c>
      <c r="P11804" t="s">
        <v>15398</v>
      </c>
    </row>
    <row r="11805" spans="1:16" x14ac:dyDescent="0.25">
      <c r="A11805" t="s">
        <v>1</v>
      </c>
      <c r="B11805" t="s">
        <v>10828</v>
      </c>
      <c r="C11805" t="s">
        <v>39</v>
      </c>
      <c r="D11805" t="s">
        <v>7433</v>
      </c>
      <c r="E11805" t="s">
        <v>20</v>
      </c>
      <c r="F11805" t="b">
        <v>1</v>
      </c>
      <c r="G11805" t="s">
        <v>2012</v>
      </c>
      <c r="H11805" s="4">
        <v>45816.937997685192</v>
      </c>
      <c r="I11805" t="b">
        <v>1</v>
      </c>
      <c r="J11805" t="b">
        <v>1</v>
      </c>
      <c r="K11805" t="s">
        <v>2012</v>
      </c>
      <c r="L11805" t="s">
        <v>22</v>
      </c>
      <c r="M11805">
        <v>167000</v>
      </c>
      <c r="O11805" t="s">
        <v>4057</v>
      </c>
      <c r="P11805" t="s">
        <v>15399</v>
      </c>
    </row>
    <row r="11806" spans="1:16" x14ac:dyDescent="0.25">
      <c r="A11806" t="s">
        <v>139</v>
      </c>
      <c r="B11806" t="s">
        <v>15400</v>
      </c>
      <c r="C11806" t="s">
        <v>47</v>
      </c>
      <c r="D11806" t="s">
        <v>3972</v>
      </c>
      <c r="E11806" t="s">
        <v>20</v>
      </c>
      <c r="F11806" t="b">
        <v>0</v>
      </c>
      <c r="G11806" t="s">
        <v>27</v>
      </c>
      <c r="H11806" s="4">
        <v>45816.959814814807</v>
      </c>
      <c r="I11806" t="b">
        <v>0</v>
      </c>
      <c r="J11806" t="b">
        <v>1</v>
      </c>
      <c r="K11806" t="s">
        <v>24</v>
      </c>
      <c r="L11806" t="s">
        <v>22</v>
      </c>
      <c r="M11806">
        <v>160000</v>
      </c>
      <c r="O11806" t="s">
        <v>1172</v>
      </c>
      <c r="P11806" t="s">
        <v>15401</v>
      </c>
    </row>
    <row r="11807" spans="1:16" x14ac:dyDescent="0.25">
      <c r="A11807" t="s">
        <v>139</v>
      </c>
      <c r="B11807" t="s">
        <v>15402</v>
      </c>
      <c r="C11807" t="s">
        <v>39</v>
      </c>
      <c r="D11807" t="s">
        <v>10804</v>
      </c>
      <c r="E11807" t="s">
        <v>20</v>
      </c>
      <c r="F11807" t="b">
        <v>1</v>
      </c>
      <c r="G11807" t="s">
        <v>106</v>
      </c>
      <c r="H11807" s="4">
        <v>45816.986990740741</v>
      </c>
      <c r="I11807" t="b">
        <v>0</v>
      </c>
      <c r="J11807" t="b">
        <v>1</v>
      </c>
      <c r="K11807" t="s">
        <v>106</v>
      </c>
      <c r="L11807" t="s">
        <v>22</v>
      </c>
      <c r="M11807">
        <v>69187.296875</v>
      </c>
      <c r="O11807" t="s">
        <v>3898</v>
      </c>
    </row>
    <row r="11808" spans="1:16" x14ac:dyDescent="0.25">
      <c r="A11808" t="s">
        <v>0</v>
      </c>
      <c r="B11808" t="s">
        <v>15403</v>
      </c>
      <c r="C11808" t="s">
        <v>829</v>
      </c>
      <c r="D11808" t="s">
        <v>3972</v>
      </c>
      <c r="E11808" t="s">
        <v>20</v>
      </c>
      <c r="F11808" t="b">
        <v>0</v>
      </c>
      <c r="G11808" t="s">
        <v>27</v>
      </c>
      <c r="H11808" s="4">
        <v>45817</v>
      </c>
      <c r="I11808" t="b">
        <v>0</v>
      </c>
      <c r="J11808" t="b">
        <v>1</v>
      </c>
      <c r="K11808" t="s">
        <v>24</v>
      </c>
      <c r="L11808" t="s">
        <v>22</v>
      </c>
      <c r="M11808">
        <v>70700</v>
      </c>
      <c r="O11808" t="s">
        <v>5481</v>
      </c>
      <c r="P11808" t="s">
        <v>1678</v>
      </c>
    </row>
    <row r="11809" spans="1:16" x14ac:dyDescent="0.25">
      <c r="A11809" t="s">
        <v>25</v>
      </c>
      <c r="B11809" t="s">
        <v>15404</v>
      </c>
      <c r="C11809" t="s">
        <v>494</v>
      </c>
      <c r="D11809" t="s">
        <v>3972</v>
      </c>
      <c r="E11809" t="s">
        <v>20</v>
      </c>
      <c r="F11809" t="b">
        <v>0</v>
      </c>
      <c r="G11809" t="s">
        <v>41</v>
      </c>
      <c r="H11809" s="4">
        <v>45817.000162037039</v>
      </c>
      <c r="I11809" t="b">
        <v>1</v>
      </c>
      <c r="J11809" t="b">
        <v>1</v>
      </c>
      <c r="K11809" t="s">
        <v>24</v>
      </c>
      <c r="L11809" t="s">
        <v>22</v>
      </c>
      <c r="M11809">
        <v>82500</v>
      </c>
      <c r="O11809" t="s">
        <v>5481</v>
      </c>
      <c r="P11809" t="s">
        <v>15405</v>
      </c>
    </row>
    <row r="11810" spans="1:16" x14ac:dyDescent="0.25">
      <c r="A11810" t="s">
        <v>1</v>
      </c>
      <c r="B11810" t="s">
        <v>15406</v>
      </c>
      <c r="C11810" t="s">
        <v>47</v>
      </c>
      <c r="D11810" t="s">
        <v>3972</v>
      </c>
      <c r="E11810" t="s">
        <v>20</v>
      </c>
      <c r="F11810" t="b">
        <v>0</v>
      </c>
      <c r="G11810" t="s">
        <v>23</v>
      </c>
      <c r="H11810" s="4">
        <v>45817.000243055547</v>
      </c>
      <c r="I11810" t="b">
        <v>0</v>
      </c>
      <c r="J11810" t="b">
        <v>1</v>
      </c>
      <c r="K11810" t="s">
        <v>24</v>
      </c>
      <c r="L11810" t="s">
        <v>22</v>
      </c>
      <c r="M11810">
        <v>145000</v>
      </c>
      <c r="O11810" t="s">
        <v>5481</v>
      </c>
      <c r="P11810" t="s">
        <v>770</v>
      </c>
    </row>
    <row r="11811" spans="1:16" x14ac:dyDescent="0.25">
      <c r="A11811" t="s">
        <v>0</v>
      </c>
      <c r="B11811" t="s">
        <v>544</v>
      </c>
      <c r="C11811" t="s">
        <v>15407</v>
      </c>
      <c r="D11811" t="s">
        <v>3972</v>
      </c>
      <c r="E11811" t="s">
        <v>20</v>
      </c>
      <c r="F11811" t="b">
        <v>0</v>
      </c>
      <c r="G11811" t="s">
        <v>27</v>
      </c>
      <c r="H11811" s="4">
        <v>45817.001539351862</v>
      </c>
      <c r="I11811" t="b">
        <v>1</v>
      </c>
      <c r="J11811" t="b">
        <v>0</v>
      </c>
      <c r="K11811" t="s">
        <v>24</v>
      </c>
      <c r="L11811" t="s">
        <v>22</v>
      </c>
      <c r="M11811">
        <v>155000</v>
      </c>
      <c r="O11811" t="s">
        <v>1736</v>
      </c>
      <c r="P11811" t="s">
        <v>15408</v>
      </c>
    </row>
    <row r="11812" spans="1:16" x14ac:dyDescent="0.25">
      <c r="A11812" t="s">
        <v>28</v>
      </c>
      <c r="B11812" t="s">
        <v>14859</v>
      </c>
      <c r="C11812" t="s">
        <v>15409</v>
      </c>
      <c r="D11812" t="s">
        <v>3972</v>
      </c>
      <c r="E11812" t="s">
        <v>20</v>
      </c>
      <c r="F11812" t="b">
        <v>0</v>
      </c>
      <c r="G11812" t="s">
        <v>27</v>
      </c>
      <c r="H11812" s="4">
        <v>45817.001620370371</v>
      </c>
      <c r="I11812" t="b">
        <v>0</v>
      </c>
      <c r="J11812" t="b">
        <v>1</v>
      </c>
      <c r="K11812" t="s">
        <v>24</v>
      </c>
      <c r="L11812" t="s">
        <v>22</v>
      </c>
      <c r="M11812">
        <v>116738.5</v>
      </c>
      <c r="O11812" t="s">
        <v>5481</v>
      </c>
      <c r="P11812" t="s">
        <v>14860</v>
      </c>
    </row>
    <row r="11813" spans="1:16" x14ac:dyDescent="0.25">
      <c r="A11813" t="s">
        <v>0</v>
      </c>
      <c r="B11813" t="s">
        <v>13410</v>
      </c>
      <c r="C11813" t="s">
        <v>87</v>
      </c>
      <c r="D11813" t="s">
        <v>3972</v>
      </c>
      <c r="E11813" t="s">
        <v>51</v>
      </c>
      <c r="F11813" t="b">
        <v>0</v>
      </c>
      <c r="G11813" t="s">
        <v>27</v>
      </c>
      <c r="H11813" s="4">
        <v>45817.001655092587</v>
      </c>
      <c r="I11813" t="b">
        <v>0</v>
      </c>
      <c r="J11813" t="b">
        <v>1</v>
      </c>
      <c r="K11813" t="s">
        <v>24</v>
      </c>
      <c r="L11813" t="s">
        <v>36</v>
      </c>
      <c r="N11813">
        <v>28.5</v>
      </c>
      <c r="O11813" t="s">
        <v>5481</v>
      </c>
      <c r="P11813" t="s">
        <v>702</v>
      </c>
    </row>
    <row r="11814" spans="1:16" x14ac:dyDescent="0.25">
      <c r="A11814" t="s">
        <v>139</v>
      </c>
      <c r="B11814" t="s">
        <v>15317</v>
      </c>
      <c r="C11814" t="s">
        <v>47</v>
      </c>
      <c r="D11814" t="s">
        <v>3972</v>
      </c>
      <c r="E11814" t="s">
        <v>20</v>
      </c>
      <c r="F11814" t="b">
        <v>0</v>
      </c>
      <c r="G11814" t="s">
        <v>41</v>
      </c>
      <c r="H11814" s="4">
        <v>45817.002013888887</v>
      </c>
      <c r="I11814" t="b">
        <v>0</v>
      </c>
      <c r="J11814" t="b">
        <v>1</v>
      </c>
      <c r="K11814" t="s">
        <v>24</v>
      </c>
      <c r="L11814" t="s">
        <v>22</v>
      </c>
      <c r="M11814">
        <v>137300</v>
      </c>
      <c r="O11814" t="s">
        <v>5481</v>
      </c>
      <c r="P11814" t="s">
        <v>15318</v>
      </c>
    </row>
    <row r="11815" spans="1:16" x14ac:dyDescent="0.25">
      <c r="A11815" t="s">
        <v>139</v>
      </c>
      <c r="B11815" t="s">
        <v>15410</v>
      </c>
      <c r="C11815" t="s">
        <v>332</v>
      </c>
      <c r="D11815" t="s">
        <v>3972</v>
      </c>
      <c r="E11815" t="s">
        <v>20</v>
      </c>
      <c r="F11815" t="b">
        <v>0</v>
      </c>
      <c r="G11815" t="s">
        <v>35</v>
      </c>
      <c r="H11815" s="4">
        <v>45817.002453703702</v>
      </c>
      <c r="I11815" t="b">
        <v>0</v>
      </c>
      <c r="J11815" t="b">
        <v>1</v>
      </c>
      <c r="K11815" t="s">
        <v>24</v>
      </c>
      <c r="L11815" t="s">
        <v>22</v>
      </c>
      <c r="M11815">
        <v>137300</v>
      </c>
      <c r="O11815" t="s">
        <v>5481</v>
      </c>
      <c r="P11815" t="s">
        <v>15411</v>
      </c>
    </row>
    <row r="11816" spans="1:16" x14ac:dyDescent="0.25">
      <c r="A11816" t="s">
        <v>139</v>
      </c>
      <c r="B11816" t="s">
        <v>15412</v>
      </c>
      <c r="C11816" t="s">
        <v>64</v>
      </c>
      <c r="D11816" t="s">
        <v>3972</v>
      </c>
      <c r="E11816" t="s">
        <v>20</v>
      </c>
      <c r="F11816" t="b">
        <v>0</v>
      </c>
      <c r="G11816" t="s">
        <v>52</v>
      </c>
      <c r="H11816" s="4">
        <v>45817.042349537027</v>
      </c>
      <c r="I11816" t="b">
        <v>1</v>
      </c>
      <c r="J11816" t="b">
        <v>0</v>
      </c>
      <c r="K11816" t="s">
        <v>24</v>
      </c>
      <c r="L11816" t="s">
        <v>22</v>
      </c>
      <c r="M11816">
        <v>100000</v>
      </c>
      <c r="O11816" t="s">
        <v>482</v>
      </c>
      <c r="P11816" t="s">
        <v>15413</v>
      </c>
    </row>
    <row r="11817" spans="1:16" x14ac:dyDescent="0.25">
      <c r="A11817" t="s">
        <v>25</v>
      </c>
      <c r="B11817" t="s">
        <v>15414</v>
      </c>
      <c r="C11817" t="s">
        <v>203</v>
      </c>
      <c r="D11817" t="s">
        <v>3956</v>
      </c>
      <c r="E11817" t="s">
        <v>20</v>
      </c>
      <c r="F11817" t="b">
        <v>0</v>
      </c>
      <c r="G11817" t="s">
        <v>23</v>
      </c>
      <c r="H11817" s="4">
        <v>45817.124918981477</v>
      </c>
      <c r="I11817" t="b">
        <v>0</v>
      </c>
      <c r="J11817" t="b">
        <v>1</v>
      </c>
      <c r="K11817" t="s">
        <v>24</v>
      </c>
      <c r="L11817" t="s">
        <v>36</v>
      </c>
      <c r="N11817">
        <v>22.694999694824219</v>
      </c>
      <c r="O11817" t="s">
        <v>1330</v>
      </c>
      <c r="P11817" t="s">
        <v>5300</v>
      </c>
    </row>
    <row r="11818" spans="1:16" x14ac:dyDescent="0.25">
      <c r="A11818" t="s">
        <v>139</v>
      </c>
      <c r="B11818" t="s">
        <v>15415</v>
      </c>
      <c r="C11818" t="s">
        <v>680</v>
      </c>
      <c r="D11818" t="s">
        <v>3969</v>
      </c>
      <c r="E11818" t="s">
        <v>20</v>
      </c>
      <c r="F11818" t="b">
        <v>0</v>
      </c>
      <c r="G11818" t="s">
        <v>41</v>
      </c>
      <c r="H11818" s="4">
        <v>45817.25105324074</v>
      </c>
      <c r="I11818" t="b">
        <v>0</v>
      </c>
      <c r="J11818" t="b">
        <v>1</v>
      </c>
      <c r="K11818" t="s">
        <v>24</v>
      </c>
      <c r="L11818" t="s">
        <v>22</v>
      </c>
      <c r="M11818">
        <v>92500</v>
      </c>
      <c r="O11818" t="s">
        <v>1928</v>
      </c>
    </row>
    <row r="11819" spans="1:16" x14ac:dyDescent="0.25">
      <c r="A11819" t="s">
        <v>2</v>
      </c>
      <c r="B11819" t="s">
        <v>15416</v>
      </c>
      <c r="C11819" t="s">
        <v>142</v>
      </c>
      <c r="D11819" t="s">
        <v>3969</v>
      </c>
      <c r="E11819" t="s">
        <v>20</v>
      </c>
      <c r="F11819" t="b">
        <v>0</v>
      </c>
      <c r="G11819" t="s">
        <v>27</v>
      </c>
      <c r="H11819" s="4">
        <v>45817.251493055563</v>
      </c>
      <c r="I11819" t="b">
        <v>1</v>
      </c>
      <c r="J11819" t="b">
        <v>0</v>
      </c>
      <c r="K11819" t="s">
        <v>24</v>
      </c>
      <c r="L11819" t="s">
        <v>22</v>
      </c>
      <c r="M11819">
        <v>110000</v>
      </c>
      <c r="O11819" t="s">
        <v>15417</v>
      </c>
      <c r="P11819" t="s">
        <v>15418</v>
      </c>
    </row>
    <row r="11820" spans="1:16" x14ac:dyDescent="0.25">
      <c r="A11820" t="s">
        <v>1</v>
      </c>
      <c r="B11820" t="s">
        <v>13918</v>
      </c>
      <c r="C11820" t="s">
        <v>39</v>
      </c>
      <c r="D11820" t="s">
        <v>2532</v>
      </c>
      <c r="E11820" t="s">
        <v>20</v>
      </c>
      <c r="F11820" t="b">
        <v>1</v>
      </c>
      <c r="G11820" t="s">
        <v>762</v>
      </c>
      <c r="H11820" s="4">
        <v>45817.277175925927</v>
      </c>
      <c r="I11820" t="b">
        <v>0</v>
      </c>
      <c r="J11820" t="b">
        <v>0</v>
      </c>
      <c r="K11820" t="s">
        <v>762</v>
      </c>
      <c r="L11820" t="s">
        <v>22</v>
      </c>
      <c r="M11820">
        <v>93600</v>
      </c>
      <c r="O11820" t="s">
        <v>13919</v>
      </c>
      <c r="P11820" t="s">
        <v>13920</v>
      </c>
    </row>
    <row r="11821" spans="1:16" x14ac:dyDescent="0.25">
      <c r="A11821" t="s">
        <v>1</v>
      </c>
      <c r="B11821" t="s">
        <v>467</v>
      </c>
      <c r="C11821" t="s">
        <v>1291</v>
      </c>
      <c r="D11821" t="s">
        <v>3956</v>
      </c>
      <c r="E11821" t="s">
        <v>20</v>
      </c>
      <c r="F11821" t="b">
        <v>0</v>
      </c>
      <c r="G11821" t="s">
        <v>1247</v>
      </c>
      <c r="H11821" s="4">
        <v>45817.279421296298</v>
      </c>
      <c r="I11821" t="b">
        <v>0</v>
      </c>
      <c r="J11821" t="b">
        <v>0</v>
      </c>
      <c r="K11821" t="s">
        <v>1247</v>
      </c>
      <c r="L11821" t="s">
        <v>36</v>
      </c>
      <c r="N11821">
        <v>24.479999542236332</v>
      </c>
      <c r="O11821" t="s">
        <v>1949</v>
      </c>
      <c r="P11821" t="s">
        <v>15419</v>
      </c>
    </row>
    <row r="11822" spans="1:16" x14ac:dyDescent="0.25">
      <c r="A11822" t="s">
        <v>0</v>
      </c>
      <c r="B11822" t="s">
        <v>12477</v>
      </c>
      <c r="C11822" t="s">
        <v>12478</v>
      </c>
      <c r="D11822" t="s">
        <v>2208</v>
      </c>
      <c r="E11822" t="s">
        <v>20</v>
      </c>
      <c r="F11822" t="b">
        <v>0</v>
      </c>
      <c r="G11822" t="s">
        <v>35</v>
      </c>
      <c r="H11822" s="4">
        <v>45817.292141203703</v>
      </c>
      <c r="I11822" t="b">
        <v>0</v>
      </c>
      <c r="J11822" t="b">
        <v>1</v>
      </c>
      <c r="K11822" t="s">
        <v>24</v>
      </c>
      <c r="L11822" t="s">
        <v>36</v>
      </c>
      <c r="N11822">
        <v>28</v>
      </c>
      <c r="O11822" t="s">
        <v>12479</v>
      </c>
      <c r="P11822" t="s">
        <v>12480</v>
      </c>
    </row>
    <row r="11823" spans="1:16" x14ac:dyDescent="0.25">
      <c r="A11823" t="s">
        <v>0</v>
      </c>
      <c r="B11823" t="s">
        <v>15420</v>
      </c>
      <c r="C11823" t="s">
        <v>823</v>
      </c>
      <c r="D11823" t="s">
        <v>3969</v>
      </c>
      <c r="E11823" t="s">
        <v>20</v>
      </c>
      <c r="F11823" t="b">
        <v>0</v>
      </c>
      <c r="G11823" t="s">
        <v>41</v>
      </c>
      <c r="H11823" s="4">
        <v>45817.292673611111</v>
      </c>
      <c r="I11823" t="b">
        <v>0</v>
      </c>
      <c r="J11823" t="b">
        <v>0</v>
      </c>
      <c r="K11823" t="s">
        <v>24</v>
      </c>
      <c r="L11823" t="s">
        <v>22</v>
      </c>
      <c r="M11823">
        <v>175000</v>
      </c>
      <c r="O11823" t="s">
        <v>652</v>
      </c>
      <c r="P11823" t="s">
        <v>15421</v>
      </c>
    </row>
    <row r="11824" spans="1:16" x14ac:dyDescent="0.25">
      <c r="A11824" t="s">
        <v>1</v>
      </c>
      <c r="B11824" t="s">
        <v>15090</v>
      </c>
      <c r="C11824" t="s">
        <v>3254</v>
      </c>
      <c r="D11824" t="s">
        <v>4034</v>
      </c>
      <c r="E11824" t="s">
        <v>20</v>
      </c>
      <c r="F11824" t="b">
        <v>0</v>
      </c>
      <c r="G11824" t="s">
        <v>3255</v>
      </c>
      <c r="H11824" s="4">
        <v>45817.302800925929</v>
      </c>
      <c r="I11824" t="b">
        <v>0</v>
      </c>
      <c r="J11824" t="b">
        <v>0</v>
      </c>
      <c r="K11824" t="s">
        <v>3255</v>
      </c>
      <c r="L11824" t="s">
        <v>22</v>
      </c>
      <c r="M11824">
        <v>75150</v>
      </c>
      <c r="O11824" t="s">
        <v>1881</v>
      </c>
      <c r="P11824" t="s">
        <v>1057</v>
      </c>
    </row>
    <row r="11825" spans="1:16" x14ac:dyDescent="0.25">
      <c r="A11825" t="s">
        <v>139</v>
      </c>
      <c r="B11825" t="s">
        <v>15422</v>
      </c>
      <c r="C11825" t="s">
        <v>39</v>
      </c>
      <c r="D11825" t="s">
        <v>7433</v>
      </c>
      <c r="E11825" t="s">
        <v>20</v>
      </c>
      <c r="F11825" t="b">
        <v>1</v>
      </c>
      <c r="G11825" t="s">
        <v>4067</v>
      </c>
      <c r="H11825" s="4">
        <v>45817.306423611109</v>
      </c>
      <c r="I11825" t="b">
        <v>1</v>
      </c>
      <c r="J11825" t="b">
        <v>0</v>
      </c>
      <c r="L11825" t="s">
        <v>22</v>
      </c>
      <c r="M11825">
        <v>165000</v>
      </c>
      <c r="O11825" t="s">
        <v>4051</v>
      </c>
      <c r="P11825" t="s">
        <v>12502</v>
      </c>
    </row>
    <row r="11826" spans="1:16" x14ac:dyDescent="0.25">
      <c r="A11826" t="s">
        <v>139</v>
      </c>
      <c r="B11826" t="s">
        <v>15423</v>
      </c>
      <c r="C11826" t="s">
        <v>2182</v>
      </c>
      <c r="D11826" t="s">
        <v>3969</v>
      </c>
      <c r="E11826" t="s">
        <v>20</v>
      </c>
      <c r="F11826" t="b">
        <v>0</v>
      </c>
      <c r="G11826" t="s">
        <v>27</v>
      </c>
      <c r="H11826" s="4">
        <v>45817.334201388891</v>
      </c>
      <c r="I11826" t="b">
        <v>1</v>
      </c>
      <c r="J11826" t="b">
        <v>1</v>
      </c>
      <c r="K11826" t="s">
        <v>24</v>
      </c>
      <c r="L11826" t="s">
        <v>22</v>
      </c>
      <c r="M11826">
        <v>156000</v>
      </c>
      <c r="O11826" t="s">
        <v>1147</v>
      </c>
      <c r="P11826" t="s">
        <v>15424</v>
      </c>
    </row>
    <row r="11827" spans="1:16" x14ac:dyDescent="0.25">
      <c r="A11827" t="s">
        <v>139</v>
      </c>
      <c r="B11827" t="s">
        <v>15425</v>
      </c>
      <c r="C11827" t="s">
        <v>2749</v>
      </c>
      <c r="D11827" t="s">
        <v>3969</v>
      </c>
      <c r="E11827" t="s">
        <v>20</v>
      </c>
      <c r="F11827" t="b">
        <v>0</v>
      </c>
      <c r="G11827" t="s">
        <v>41</v>
      </c>
      <c r="H11827" s="4">
        <v>45817.334386574083</v>
      </c>
      <c r="I11827" t="b">
        <v>0</v>
      </c>
      <c r="J11827" t="b">
        <v>0</v>
      </c>
      <c r="K11827" t="s">
        <v>24</v>
      </c>
      <c r="L11827" t="s">
        <v>22</v>
      </c>
      <c r="M11827">
        <v>100000</v>
      </c>
      <c r="O11827" t="s">
        <v>15426</v>
      </c>
      <c r="P11827" t="s">
        <v>221</v>
      </c>
    </row>
    <row r="11828" spans="1:16" x14ac:dyDescent="0.25">
      <c r="A11828" t="s">
        <v>40</v>
      </c>
      <c r="B11828" t="s">
        <v>12753</v>
      </c>
      <c r="C11828" t="s">
        <v>315</v>
      </c>
      <c r="D11828" t="s">
        <v>4177</v>
      </c>
      <c r="E11828" t="s">
        <v>20</v>
      </c>
      <c r="F11828" t="b">
        <v>0</v>
      </c>
      <c r="G11828" t="s">
        <v>27</v>
      </c>
      <c r="H11828" s="4">
        <v>45817.334930555553</v>
      </c>
      <c r="I11828" t="b">
        <v>0</v>
      </c>
      <c r="J11828" t="b">
        <v>1</v>
      </c>
      <c r="K11828" t="s">
        <v>24</v>
      </c>
      <c r="L11828" t="s">
        <v>22</v>
      </c>
      <c r="M11828">
        <v>170000</v>
      </c>
      <c r="O11828" t="s">
        <v>59</v>
      </c>
      <c r="P11828" t="s">
        <v>2020</v>
      </c>
    </row>
    <row r="11829" spans="1:16" x14ac:dyDescent="0.25">
      <c r="A11829" t="s">
        <v>2</v>
      </c>
      <c r="B11829" t="s">
        <v>11573</v>
      </c>
      <c r="C11829" t="s">
        <v>612</v>
      </c>
      <c r="D11829" t="s">
        <v>4177</v>
      </c>
      <c r="E11829" t="s">
        <v>20</v>
      </c>
      <c r="F11829" t="b">
        <v>0</v>
      </c>
      <c r="G11829" t="s">
        <v>27</v>
      </c>
      <c r="H11829" s="4">
        <v>45817.335023148153</v>
      </c>
      <c r="I11829" t="b">
        <v>0</v>
      </c>
      <c r="J11829" t="b">
        <v>1</v>
      </c>
      <c r="K11829" t="s">
        <v>24</v>
      </c>
      <c r="L11829" t="s">
        <v>22</v>
      </c>
      <c r="M11829">
        <v>207000</v>
      </c>
      <c r="O11829" t="s">
        <v>59</v>
      </c>
      <c r="P11829" t="s">
        <v>2020</v>
      </c>
    </row>
    <row r="11830" spans="1:16" x14ac:dyDescent="0.25">
      <c r="A11830" t="s">
        <v>2</v>
      </c>
      <c r="B11830" t="s">
        <v>13368</v>
      </c>
      <c r="C11830" t="s">
        <v>315</v>
      </c>
      <c r="D11830" t="s">
        <v>4177</v>
      </c>
      <c r="E11830" t="s">
        <v>20</v>
      </c>
      <c r="F11830" t="b">
        <v>0</v>
      </c>
      <c r="G11830" t="s">
        <v>27</v>
      </c>
      <c r="H11830" s="4">
        <v>45817.335104166668</v>
      </c>
      <c r="I11830" t="b">
        <v>0</v>
      </c>
      <c r="J11830" t="b">
        <v>1</v>
      </c>
      <c r="K11830" t="s">
        <v>24</v>
      </c>
      <c r="L11830" t="s">
        <v>22</v>
      </c>
      <c r="M11830">
        <v>207000</v>
      </c>
      <c r="O11830" t="s">
        <v>59</v>
      </c>
      <c r="P11830" t="s">
        <v>13369</v>
      </c>
    </row>
    <row r="11831" spans="1:16" x14ac:dyDescent="0.25">
      <c r="A11831" t="s">
        <v>40</v>
      </c>
      <c r="B11831" t="s">
        <v>13373</v>
      </c>
      <c r="C11831" t="s">
        <v>245</v>
      </c>
      <c r="D11831" t="s">
        <v>4177</v>
      </c>
      <c r="E11831" t="s">
        <v>20</v>
      </c>
      <c r="F11831" t="b">
        <v>0</v>
      </c>
      <c r="G11831" t="s">
        <v>41</v>
      </c>
      <c r="H11831" s="4">
        <v>45817.335578703707</v>
      </c>
      <c r="I11831" t="b">
        <v>0</v>
      </c>
      <c r="J11831" t="b">
        <v>1</v>
      </c>
      <c r="K11831" t="s">
        <v>24</v>
      </c>
      <c r="L11831" t="s">
        <v>22</v>
      </c>
      <c r="M11831">
        <v>154500</v>
      </c>
      <c r="O11831" t="s">
        <v>59</v>
      </c>
      <c r="P11831" t="s">
        <v>13369</v>
      </c>
    </row>
    <row r="11832" spans="1:16" x14ac:dyDescent="0.25">
      <c r="A11832" t="s">
        <v>2</v>
      </c>
      <c r="B11832" t="s">
        <v>15427</v>
      </c>
      <c r="C11832" t="s">
        <v>14193</v>
      </c>
      <c r="D11832" t="s">
        <v>3828</v>
      </c>
      <c r="E11832" t="s">
        <v>20</v>
      </c>
      <c r="F11832" t="b">
        <v>0</v>
      </c>
      <c r="G11832" t="s">
        <v>35</v>
      </c>
      <c r="H11832" s="4">
        <v>45817.335902777777</v>
      </c>
      <c r="I11832" t="b">
        <v>0</v>
      </c>
      <c r="J11832" t="b">
        <v>0</v>
      </c>
      <c r="K11832" t="s">
        <v>24</v>
      </c>
      <c r="L11832" t="s">
        <v>22</v>
      </c>
      <c r="M11832">
        <v>72500</v>
      </c>
      <c r="O11832" t="s">
        <v>202</v>
      </c>
      <c r="P11832" t="s">
        <v>15428</v>
      </c>
    </row>
    <row r="11833" spans="1:16" x14ac:dyDescent="0.25">
      <c r="A11833" t="s">
        <v>2</v>
      </c>
      <c r="B11833" t="s">
        <v>15429</v>
      </c>
      <c r="C11833" t="s">
        <v>54</v>
      </c>
      <c r="D11833" t="s">
        <v>2208</v>
      </c>
      <c r="E11833" t="s">
        <v>20</v>
      </c>
      <c r="F11833" t="b">
        <v>0</v>
      </c>
      <c r="G11833" t="s">
        <v>27</v>
      </c>
      <c r="H11833" s="4">
        <v>45817.376689814817</v>
      </c>
      <c r="I11833" t="b">
        <v>0</v>
      </c>
      <c r="J11833" t="b">
        <v>1</v>
      </c>
      <c r="K11833" t="s">
        <v>24</v>
      </c>
      <c r="L11833" t="s">
        <v>22</v>
      </c>
      <c r="M11833">
        <v>192500</v>
      </c>
      <c r="O11833" t="s">
        <v>405</v>
      </c>
      <c r="P11833" t="s">
        <v>15430</v>
      </c>
    </row>
    <row r="11834" spans="1:16" x14ac:dyDescent="0.25">
      <c r="A11834" t="s">
        <v>2</v>
      </c>
      <c r="B11834" t="s">
        <v>14764</v>
      </c>
      <c r="C11834" t="s">
        <v>1103</v>
      </c>
      <c r="D11834" t="s">
        <v>4177</v>
      </c>
      <c r="E11834" t="s">
        <v>20</v>
      </c>
      <c r="F11834" t="b">
        <v>0</v>
      </c>
      <c r="G11834" t="s">
        <v>27</v>
      </c>
      <c r="H11834" s="4">
        <v>45817.376828703702</v>
      </c>
      <c r="I11834" t="b">
        <v>0</v>
      </c>
      <c r="J11834" t="b">
        <v>1</v>
      </c>
      <c r="K11834" t="s">
        <v>24</v>
      </c>
      <c r="L11834" t="s">
        <v>22</v>
      </c>
      <c r="M11834">
        <v>207000</v>
      </c>
      <c r="O11834" t="s">
        <v>59</v>
      </c>
      <c r="P11834" t="s">
        <v>14765</v>
      </c>
    </row>
    <row r="11835" spans="1:16" x14ac:dyDescent="0.25">
      <c r="A11835" t="s">
        <v>2</v>
      </c>
      <c r="B11835" t="s">
        <v>15431</v>
      </c>
      <c r="C11835" t="s">
        <v>2915</v>
      </c>
      <c r="D11835" t="s">
        <v>3972</v>
      </c>
      <c r="E11835" t="s">
        <v>20</v>
      </c>
      <c r="F11835" t="b">
        <v>0</v>
      </c>
      <c r="G11835" t="s">
        <v>106</v>
      </c>
      <c r="H11835" s="4">
        <v>45817.396226851852</v>
      </c>
      <c r="I11835" t="b">
        <v>0</v>
      </c>
      <c r="J11835" t="b">
        <v>0</v>
      </c>
      <c r="K11835" t="s">
        <v>106</v>
      </c>
      <c r="L11835" t="s">
        <v>22</v>
      </c>
      <c r="M11835">
        <v>178700</v>
      </c>
      <c r="O11835" t="s">
        <v>758</v>
      </c>
      <c r="P11835" t="s">
        <v>15432</v>
      </c>
    </row>
    <row r="11836" spans="1:16" x14ac:dyDescent="0.25">
      <c r="A11836" t="s">
        <v>0</v>
      </c>
      <c r="B11836" t="s">
        <v>15433</v>
      </c>
      <c r="C11836" t="s">
        <v>151</v>
      </c>
      <c r="D11836" t="s">
        <v>4089</v>
      </c>
      <c r="E11836" t="s">
        <v>20</v>
      </c>
      <c r="F11836" t="b">
        <v>0</v>
      </c>
      <c r="G11836" t="s">
        <v>30</v>
      </c>
      <c r="H11836" s="4">
        <v>45817.417268518519</v>
      </c>
      <c r="I11836" t="b">
        <v>0</v>
      </c>
      <c r="J11836" t="b">
        <v>1</v>
      </c>
      <c r="K11836" t="s">
        <v>24</v>
      </c>
      <c r="L11836" t="s">
        <v>22</v>
      </c>
      <c r="M11836">
        <v>104402.5859375</v>
      </c>
      <c r="O11836" t="s">
        <v>15434</v>
      </c>
      <c r="P11836" t="s">
        <v>204</v>
      </c>
    </row>
    <row r="11837" spans="1:16" x14ac:dyDescent="0.25">
      <c r="A11837" t="s">
        <v>2</v>
      </c>
      <c r="B11837" t="s">
        <v>4227</v>
      </c>
      <c r="C11837" t="s">
        <v>54</v>
      </c>
      <c r="D11837" t="s">
        <v>2208</v>
      </c>
      <c r="E11837" t="s">
        <v>34</v>
      </c>
      <c r="F11837" t="b">
        <v>0</v>
      </c>
      <c r="G11837" t="s">
        <v>27</v>
      </c>
      <c r="H11837" s="4">
        <v>45817.418333333328</v>
      </c>
      <c r="I11837" t="b">
        <v>0</v>
      </c>
      <c r="J11837" t="b">
        <v>1</v>
      </c>
      <c r="K11837" t="s">
        <v>24</v>
      </c>
      <c r="L11837" t="s">
        <v>22</v>
      </c>
      <c r="M11837">
        <v>175500</v>
      </c>
      <c r="O11837" t="s">
        <v>428</v>
      </c>
      <c r="P11837" t="s">
        <v>8471</v>
      </c>
    </row>
    <row r="11838" spans="1:16" x14ac:dyDescent="0.25">
      <c r="A11838" t="s">
        <v>0</v>
      </c>
      <c r="B11838" t="s">
        <v>15435</v>
      </c>
      <c r="C11838" t="s">
        <v>1643</v>
      </c>
      <c r="D11838" t="s">
        <v>3956</v>
      </c>
      <c r="E11838" t="s">
        <v>34</v>
      </c>
      <c r="F11838" t="b">
        <v>0</v>
      </c>
      <c r="G11838" t="s">
        <v>27</v>
      </c>
      <c r="H11838" s="4">
        <v>45817.458391203712</v>
      </c>
      <c r="I11838" t="b">
        <v>0</v>
      </c>
      <c r="J11838" t="b">
        <v>1</v>
      </c>
      <c r="K11838" t="s">
        <v>24</v>
      </c>
      <c r="L11838" t="s">
        <v>36</v>
      </c>
      <c r="N11838">
        <v>27.979999542236332</v>
      </c>
      <c r="O11838" t="s">
        <v>15436</v>
      </c>
      <c r="P11838" t="s">
        <v>15437</v>
      </c>
    </row>
    <row r="11839" spans="1:16" x14ac:dyDescent="0.25">
      <c r="A11839" t="s">
        <v>25</v>
      </c>
      <c r="B11839" t="s">
        <v>15037</v>
      </c>
      <c r="C11839" t="s">
        <v>192</v>
      </c>
      <c r="D11839" t="s">
        <v>3972</v>
      </c>
      <c r="E11839" t="s">
        <v>20</v>
      </c>
      <c r="F11839" t="b">
        <v>0</v>
      </c>
      <c r="G11839" t="s">
        <v>52</v>
      </c>
      <c r="H11839" s="4">
        <v>45817.459108796298</v>
      </c>
      <c r="I11839" t="b">
        <v>0</v>
      </c>
      <c r="J11839" t="b">
        <v>1</v>
      </c>
      <c r="K11839" t="s">
        <v>24</v>
      </c>
      <c r="L11839" t="s">
        <v>22</v>
      </c>
      <c r="M11839">
        <v>142500</v>
      </c>
      <c r="O11839" t="s">
        <v>1491</v>
      </c>
      <c r="P11839" t="s">
        <v>15038</v>
      </c>
    </row>
    <row r="11840" spans="1:16" x14ac:dyDescent="0.25">
      <c r="A11840" t="s">
        <v>1</v>
      </c>
      <c r="B11840" t="s">
        <v>15438</v>
      </c>
      <c r="C11840" t="s">
        <v>84</v>
      </c>
      <c r="D11840" t="s">
        <v>3956</v>
      </c>
      <c r="E11840" t="s">
        <v>34</v>
      </c>
      <c r="F11840" t="b">
        <v>0</v>
      </c>
      <c r="G11840" t="s">
        <v>41</v>
      </c>
      <c r="H11840" s="4">
        <v>45817.459340277783</v>
      </c>
      <c r="I11840" t="b">
        <v>0</v>
      </c>
      <c r="J11840" t="b">
        <v>0</v>
      </c>
      <c r="K11840" t="s">
        <v>24</v>
      </c>
      <c r="L11840" t="s">
        <v>36</v>
      </c>
      <c r="N11840">
        <v>43.979999542236328</v>
      </c>
      <c r="O11840" t="s">
        <v>4872</v>
      </c>
      <c r="P11840" t="s">
        <v>190</v>
      </c>
    </row>
    <row r="11841" spans="1:16" x14ac:dyDescent="0.25">
      <c r="A11841" t="s">
        <v>40</v>
      </c>
      <c r="B11841" t="s">
        <v>15439</v>
      </c>
      <c r="C11841" t="s">
        <v>192</v>
      </c>
      <c r="D11841" t="s">
        <v>3828</v>
      </c>
      <c r="E11841" t="s">
        <v>20</v>
      </c>
      <c r="F11841" t="b">
        <v>0</v>
      </c>
      <c r="G11841" t="s">
        <v>35</v>
      </c>
      <c r="H11841" s="4">
        <v>45817.460844907408</v>
      </c>
      <c r="I11841" t="b">
        <v>0</v>
      </c>
      <c r="J11841" t="b">
        <v>1</v>
      </c>
      <c r="K11841" t="s">
        <v>24</v>
      </c>
      <c r="L11841" t="s">
        <v>22</v>
      </c>
      <c r="M11841">
        <v>137377.5</v>
      </c>
      <c r="O11841" t="s">
        <v>3067</v>
      </c>
      <c r="P11841" t="s">
        <v>15440</v>
      </c>
    </row>
    <row r="11842" spans="1:16" x14ac:dyDescent="0.25">
      <c r="A11842" t="s">
        <v>40</v>
      </c>
      <c r="B11842" t="s">
        <v>15441</v>
      </c>
      <c r="C11842" t="s">
        <v>151</v>
      </c>
      <c r="D11842" t="s">
        <v>3972</v>
      </c>
      <c r="E11842" t="s">
        <v>20</v>
      </c>
      <c r="F11842" t="b">
        <v>0</v>
      </c>
      <c r="G11842" t="s">
        <v>27</v>
      </c>
      <c r="H11842" s="4">
        <v>45817.50172453704</v>
      </c>
      <c r="I11842" t="b">
        <v>0</v>
      </c>
      <c r="J11842" t="b">
        <v>0</v>
      </c>
      <c r="K11842" t="s">
        <v>24</v>
      </c>
      <c r="L11842" t="s">
        <v>22</v>
      </c>
      <c r="M11842">
        <v>155000</v>
      </c>
      <c r="O11842" t="s">
        <v>15442</v>
      </c>
      <c r="P11842" t="s">
        <v>15443</v>
      </c>
    </row>
    <row r="11843" spans="1:16" x14ac:dyDescent="0.25">
      <c r="A11843" t="s">
        <v>2</v>
      </c>
      <c r="B11843" t="s">
        <v>2</v>
      </c>
      <c r="C11843" t="s">
        <v>1574</v>
      </c>
      <c r="D11843" t="s">
        <v>3972</v>
      </c>
      <c r="E11843" t="s">
        <v>20</v>
      </c>
      <c r="F11843" t="b">
        <v>0</v>
      </c>
      <c r="G11843" t="s">
        <v>27</v>
      </c>
      <c r="H11843" s="4">
        <v>45817.501759259263</v>
      </c>
      <c r="I11843" t="b">
        <v>0</v>
      </c>
      <c r="J11843" t="b">
        <v>1</v>
      </c>
      <c r="K11843" t="s">
        <v>24</v>
      </c>
      <c r="L11843" t="s">
        <v>22</v>
      </c>
      <c r="M11843">
        <v>186160</v>
      </c>
      <c r="O11843" t="s">
        <v>5481</v>
      </c>
      <c r="P11843" t="s">
        <v>14623</v>
      </c>
    </row>
    <row r="11844" spans="1:16" x14ac:dyDescent="0.25">
      <c r="A11844" t="s">
        <v>2</v>
      </c>
      <c r="B11844" t="s">
        <v>9373</v>
      </c>
      <c r="C11844" t="s">
        <v>1050</v>
      </c>
      <c r="D11844" t="s">
        <v>3972</v>
      </c>
      <c r="E11844" t="s">
        <v>20</v>
      </c>
      <c r="F11844" t="b">
        <v>0</v>
      </c>
      <c r="G11844" t="s">
        <v>41</v>
      </c>
      <c r="H11844" s="4">
        <v>45817.502187500002</v>
      </c>
      <c r="I11844" t="b">
        <v>0</v>
      </c>
      <c r="J11844" t="b">
        <v>1</v>
      </c>
      <c r="K11844" t="s">
        <v>24</v>
      </c>
      <c r="L11844" t="s">
        <v>22</v>
      </c>
      <c r="M11844">
        <v>122900</v>
      </c>
      <c r="O11844" t="s">
        <v>5481</v>
      </c>
      <c r="P11844" t="s">
        <v>9374</v>
      </c>
    </row>
    <row r="11845" spans="1:16" x14ac:dyDescent="0.25">
      <c r="A11845" t="s">
        <v>89</v>
      </c>
      <c r="B11845" t="s">
        <v>15444</v>
      </c>
      <c r="C11845" t="s">
        <v>106</v>
      </c>
      <c r="D11845" t="s">
        <v>4034</v>
      </c>
      <c r="E11845" t="s">
        <v>20</v>
      </c>
      <c r="F11845" t="b">
        <v>0</v>
      </c>
      <c r="G11845" t="s">
        <v>106</v>
      </c>
      <c r="H11845" s="4">
        <v>45817.521157407413</v>
      </c>
      <c r="I11845" t="b">
        <v>0</v>
      </c>
      <c r="J11845" t="b">
        <v>0</v>
      </c>
      <c r="K11845" t="s">
        <v>106</v>
      </c>
      <c r="L11845" t="s">
        <v>22</v>
      </c>
      <c r="M11845">
        <v>182350</v>
      </c>
      <c r="O11845" t="s">
        <v>3278</v>
      </c>
      <c r="P11845" t="s">
        <v>15445</v>
      </c>
    </row>
    <row r="11846" spans="1:16" x14ac:dyDescent="0.25">
      <c r="A11846" t="s">
        <v>28</v>
      </c>
      <c r="B11846" t="s">
        <v>13295</v>
      </c>
      <c r="C11846" t="s">
        <v>39</v>
      </c>
      <c r="D11846" t="s">
        <v>3972</v>
      </c>
      <c r="E11846" t="s">
        <v>20</v>
      </c>
      <c r="F11846" t="b">
        <v>1</v>
      </c>
      <c r="G11846" t="s">
        <v>148</v>
      </c>
      <c r="H11846" s="4">
        <v>45817.525416666656</v>
      </c>
      <c r="I11846" t="b">
        <v>0</v>
      </c>
      <c r="J11846" t="b">
        <v>0</v>
      </c>
      <c r="K11846" t="s">
        <v>148</v>
      </c>
      <c r="L11846" t="s">
        <v>36</v>
      </c>
      <c r="N11846">
        <v>50</v>
      </c>
      <c r="O11846" t="s">
        <v>7412</v>
      </c>
      <c r="P11846" t="s">
        <v>1629</v>
      </c>
    </row>
    <row r="11847" spans="1:16" x14ac:dyDescent="0.25">
      <c r="A11847" t="s">
        <v>28</v>
      </c>
      <c r="B11847" t="s">
        <v>13295</v>
      </c>
      <c r="C11847" t="s">
        <v>39</v>
      </c>
      <c r="D11847" t="s">
        <v>3972</v>
      </c>
      <c r="E11847" t="s">
        <v>20</v>
      </c>
      <c r="F11847" t="b">
        <v>1</v>
      </c>
      <c r="G11847" t="s">
        <v>625</v>
      </c>
      <c r="H11847" s="4">
        <v>45817.528981481482</v>
      </c>
      <c r="I11847" t="b">
        <v>0</v>
      </c>
      <c r="J11847" t="b">
        <v>0</v>
      </c>
      <c r="K11847" t="s">
        <v>625</v>
      </c>
      <c r="L11847" t="s">
        <v>36</v>
      </c>
      <c r="N11847">
        <v>50</v>
      </c>
      <c r="O11847" t="s">
        <v>7412</v>
      </c>
      <c r="P11847" t="s">
        <v>1629</v>
      </c>
    </row>
    <row r="11848" spans="1:16" x14ac:dyDescent="0.25">
      <c r="A11848" t="s">
        <v>28</v>
      </c>
      <c r="B11848" t="s">
        <v>7411</v>
      </c>
      <c r="C11848" t="s">
        <v>39</v>
      </c>
      <c r="D11848" t="s">
        <v>3972</v>
      </c>
      <c r="E11848" t="s">
        <v>20</v>
      </c>
      <c r="F11848" t="b">
        <v>1</v>
      </c>
      <c r="G11848" t="s">
        <v>625</v>
      </c>
      <c r="H11848" s="4">
        <v>45817.528981481482</v>
      </c>
      <c r="I11848" t="b">
        <v>0</v>
      </c>
      <c r="J11848" t="b">
        <v>0</v>
      </c>
      <c r="K11848" t="s">
        <v>625</v>
      </c>
      <c r="L11848" t="s">
        <v>36</v>
      </c>
      <c r="N11848">
        <v>50</v>
      </c>
      <c r="O11848" t="s">
        <v>7412</v>
      </c>
    </row>
    <row r="11849" spans="1:16" x14ac:dyDescent="0.25">
      <c r="A11849" t="s">
        <v>139</v>
      </c>
      <c r="B11849" t="s">
        <v>15446</v>
      </c>
      <c r="C11849" t="s">
        <v>82</v>
      </c>
      <c r="D11849" t="s">
        <v>3972</v>
      </c>
      <c r="E11849" t="s">
        <v>20</v>
      </c>
      <c r="F11849" t="b">
        <v>0</v>
      </c>
      <c r="G11849" t="s">
        <v>27</v>
      </c>
      <c r="H11849" s="4">
        <v>45817.54184027778</v>
      </c>
      <c r="I11849" t="b">
        <v>1</v>
      </c>
      <c r="J11849" t="b">
        <v>0</v>
      </c>
      <c r="K11849" t="s">
        <v>24</v>
      </c>
      <c r="L11849" t="s">
        <v>36</v>
      </c>
      <c r="N11849">
        <v>49</v>
      </c>
      <c r="O11849" t="s">
        <v>74</v>
      </c>
    </row>
    <row r="11850" spans="1:16" x14ac:dyDescent="0.25">
      <c r="A11850" t="s">
        <v>139</v>
      </c>
      <c r="B11850" t="s">
        <v>15447</v>
      </c>
      <c r="C11850" t="s">
        <v>167</v>
      </c>
      <c r="D11850" t="s">
        <v>3972</v>
      </c>
      <c r="E11850" t="s">
        <v>51</v>
      </c>
      <c r="F11850" t="b">
        <v>0</v>
      </c>
      <c r="G11850" t="s">
        <v>35</v>
      </c>
      <c r="H11850" s="4">
        <v>45817.542233796303</v>
      </c>
      <c r="I11850" t="b">
        <v>0</v>
      </c>
      <c r="J11850" t="b">
        <v>0</v>
      </c>
      <c r="K11850" t="s">
        <v>24</v>
      </c>
      <c r="L11850" t="s">
        <v>36</v>
      </c>
      <c r="N11850">
        <v>53.5</v>
      </c>
      <c r="O11850" t="s">
        <v>15448</v>
      </c>
      <c r="P11850" t="s">
        <v>15449</v>
      </c>
    </row>
    <row r="11851" spans="1:16" x14ac:dyDescent="0.25">
      <c r="A11851" t="s">
        <v>1</v>
      </c>
      <c r="B11851" t="s">
        <v>1</v>
      </c>
      <c r="C11851" t="s">
        <v>1105</v>
      </c>
      <c r="D11851" t="s">
        <v>3972</v>
      </c>
      <c r="E11851" t="s">
        <v>20</v>
      </c>
      <c r="F11851" t="b">
        <v>0</v>
      </c>
      <c r="G11851" t="s">
        <v>27</v>
      </c>
      <c r="H11851" s="4">
        <v>45817.54246527778</v>
      </c>
      <c r="I11851" t="b">
        <v>0</v>
      </c>
      <c r="J11851" t="b">
        <v>1</v>
      </c>
      <c r="K11851" t="s">
        <v>24</v>
      </c>
      <c r="L11851" t="s">
        <v>22</v>
      </c>
      <c r="M11851">
        <v>142500</v>
      </c>
      <c r="O11851" t="s">
        <v>15450</v>
      </c>
      <c r="P11851" t="s">
        <v>3682</v>
      </c>
    </row>
    <row r="11852" spans="1:16" x14ac:dyDescent="0.25">
      <c r="A11852" t="s">
        <v>2</v>
      </c>
      <c r="B11852" t="s">
        <v>2118</v>
      </c>
      <c r="C11852" t="s">
        <v>1774</v>
      </c>
      <c r="D11852" t="s">
        <v>3600</v>
      </c>
      <c r="E11852" t="s">
        <v>20</v>
      </c>
      <c r="F11852" t="b">
        <v>0</v>
      </c>
      <c r="G11852" t="s">
        <v>27</v>
      </c>
      <c r="H11852" s="4">
        <v>45817.543182870373</v>
      </c>
      <c r="I11852" t="b">
        <v>0</v>
      </c>
      <c r="J11852" t="b">
        <v>1</v>
      </c>
      <c r="K11852" t="s">
        <v>24</v>
      </c>
      <c r="L11852" t="s">
        <v>22</v>
      </c>
      <c r="M11852">
        <v>120000</v>
      </c>
      <c r="O11852" t="s">
        <v>15451</v>
      </c>
      <c r="P11852" t="s">
        <v>15452</v>
      </c>
    </row>
    <row r="11853" spans="1:16" x14ac:dyDescent="0.25">
      <c r="A11853" t="s">
        <v>1</v>
      </c>
      <c r="B11853" t="s">
        <v>15453</v>
      </c>
      <c r="C11853" t="s">
        <v>838</v>
      </c>
      <c r="D11853" t="s">
        <v>3972</v>
      </c>
      <c r="E11853" t="s">
        <v>20</v>
      </c>
      <c r="F11853" t="b">
        <v>0</v>
      </c>
      <c r="G11853" t="s">
        <v>27</v>
      </c>
      <c r="H11853" s="4">
        <v>45817.583483796298</v>
      </c>
      <c r="I11853" t="b">
        <v>0</v>
      </c>
      <c r="J11853" t="b">
        <v>0</v>
      </c>
      <c r="K11853" t="s">
        <v>24</v>
      </c>
      <c r="L11853" t="s">
        <v>22</v>
      </c>
      <c r="M11853">
        <v>97500</v>
      </c>
      <c r="O11853" t="s">
        <v>15454</v>
      </c>
      <c r="P11853" t="s">
        <v>1484</v>
      </c>
    </row>
    <row r="11854" spans="1:16" x14ac:dyDescent="0.25">
      <c r="A11854" t="s">
        <v>139</v>
      </c>
      <c r="B11854" t="s">
        <v>1575</v>
      </c>
      <c r="C11854" t="s">
        <v>12556</v>
      </c>
      <c r="D11854" t="s">
        <v>131</v>
      </c>
      <c r="E11854" t="s">
        <v>20</v>
      </c>
      <c r="F11854" t="b">
        <v>0</v>
      </c>
      <c r="G11854" t="s">
        <v>30</v>
      </c>
      <c r="H11854" s="4">
        <v>45817.583993055552</v>
      </c>
      <c r="I11854" t="b">
        <v>1</v>
      </c>
      <c r="J11854" t="b">
        <v>0</v>
      </c>
      <c r="K11854" t="s">
        <v>24</v>
      </c>
      <c r="L11854" t="s">
        <v>22</v>
      </c>
      <c r="M11854">
        <v>96000</v>
      </c>
      <c r="O11854" t="s">
        <v>131</v>
      </c>
      <c r="P11854" t="s">
        <v>338</v>
      </c>
    </row>
    <row r="11855" spans="1:16" x14ac:dyDescent="0.25">
      <c r="A11855" t="s">
        <v>2</v>
      </c>
      <c r="B11855" t="s">
        <v>15455</v>
      </c>
      <c r="C11855" t="s">
        <v>6478</v>
      </c>
      <c r="D11855" t="s">
        <v>3972</v>
      </c>
      <c r="E11855" t="s">
        <v>20</v>
      </c>
      <c r="F11855" t="b">
        <v>0</v>
      </c>
      <c r="G11855" t="s">
        <v>30</v>
      </c>
      <c r="H11855" s="4">
        <v>45817.584016203713</v>
      </c>
      <c r="I11855" t="b">
        <v>0</v>
      </c>
      <c r="J11855" t="b">
        <v>1</v>
      </c>
      <c r="K11855" t="s">
        <v>24</v>
      </c>
      <c r="L11855" t="s">
        <v>22</v>
      </c>
      <c r="M11855">
        <v>106237.5</v>
      </c>
      <c r="O11855" t="s">
        <v>6479</v>
      </c>
      <c r="P11855" t="s">
        <v>6480</v>
      </c>
    </row>
    <row r="11856" spans="1:16" x14ac:dyDescent="0.25">
      <c r="A11856" t="s">
        <v>89</v>
      </c>
      <c r="B11856" t="s">
        <v>15456</v>
      </c>
      <c r="C11856" t="s">
        <v>1397</v>
      </c>
      <c r="D11856" t="s">
        <v>3972</v>
      </c>
      <c r="E11856" t="s">
        <v>20</v>
      </c>
      <c r="F11856" t="b">
        <v>0</v>
      </c>
      <c r="G11856" t="s">
        <v>27</v>
      </c>
      <c r="H11856" s="4">
        <v>45817.584247685183</v>
      </c>
      <c r="I11856" t="b">
        <v>0</v>
      </c>
      <c r="J11856" t="b">
        <v>0</v>
      </c>
      <c r="K11856" t="s">
        <v>24</v>
      </c>
      <c r="L11856" t="s">
        <v>36</v>
      </c>
      <c r="N11856">
        <v>46.5</v>
      </c>
      <c r="O11856" t="s">
        <v>847</v>
      </c>
    </row>
    <row r="11857" spans="1:16" x14ac:dyDescent="0.25">
      <c r="A11857" t="s">
        <v>1</v>
      </c>
      <c r="B11857" t="s">
        <v>3310</v>
      </c>
      <c r="C11857" t="s">
        <v>622</v>
      </c>
      <c r="D11857" t="s">
        <v>3972</v>
      </c>
      <c r="E11857" t="s">
        <v>51</v>
      </c>
      <c r="F11857" t="b">
        <v>0</v>
      </c>
      <c r="G11857" t="s">
        <v>35</v>
      </c>
      <c r="H11857" s="4">
        <v>45817.585659722223</v>
      </c>
      <c r="I11857" t="b">
        <v>1</v>
      </c>
      <c r="J11857" t="b">
        <v>0</v>
      </c>
      <c r="K11857" t="s">
        <v>24</v>
      </c>
      <c r="L11857" t="s">
        <v>36</v>
      </c>
      <c r="N11857">
        <v>62.5</v>
      </c>
      <c r="O11857" t="s">
        <v>1301</v>
      </c>
      <c r="P11857" t="s">
        <v>15457</v>
      </c>
    </row>
    <row r="11858" spans="1:16" x14ac:dyDescent="0.25">
      <c r="A11858" t="s">
        <v>2</v>
      </c>
      <c r="B11858" t="s">
        <v>9177</v>
      </c>
      <c r="C11858" t="s">
        <v>9055</v>
      </c>
      <c r="D11858" t="s">
        <v>3956</v>
      </c>
      <c r="E11858" t="s">
        <v>20</v>
      </c>
      <c r="F11858" t="b">
        <v>0</v>
      </c>
      <c r="G11858" t="s">
        <v>23</v>
      </c>
      <c r="H11858" s="4">
        <v>45817.592361111107</v>
      </c>
      <c r="I11858" t="b">
        <v>0</v>
      </c>
      <c r="J11858" t="b">
        <v>0</v>
      </c>
      <c r="K11858" t="s">
        <v>24</v>
      </c>
      <c r="L11858" t="s">
        <v>36</v>
      </c>
      <c r="N11858">
        <v>45.745002746582031</v>
      </c>
      <c r="O11858" t="s">
        <v>1608</v>
      </c>
      <c r="P11858" t="s">
        <v>9178</v>
      </c>
    </row>
    <row r="11859" spans="1:16" x14ac:dyDescent="0.25">
      <c r="A11859" t="s">
        <v>139</v>
      </c>
      <c r="B11859" t="s">
        <v>15458</v>
      </c>
      <c r="C11859" t="s">
        <v>82</v>
      </c>
      <c r="D11859" t="s">
        <v>3972</v>
      </c>
      <c r="E11859" t="s">
        <v>20</v>
      </c>
      <c r="F11859" t="b">
        <v>0</v>
      </c>
      <c r="G11859" t="s">
        <v>27</v>
      </c>
      <c r="H11859" s="4">
        <v>45817.625057870369</v>
      </c>
      <c r="I11859" t="b">
        <v>0</v>
      </c>
      <c r="J11859" t="b">
        <v>0</v>
      </c>
      <c r="K11859" t="s">
        <v>24</v>
      </c>
      <c r="L11859" t="s">
        <v>22</v>
      </c>
      <c r="M11859">
        <v>65000</v>
      </c>
      <c r="O11859" t="s">
        <v>15459</v>
      </c>
      <c r="P11859" t="s">
        <v>883</v>
      </c>
    </row>
    <row r="11860" spans="1:16" x14ac:dyDescent="0.25">
      <c r="A11860" t="s">
        <v>25</v>
      </c>
      <c r="B11860" t="s">
        <v>15460</v>
      </c>
      <c r="C11860" t="s">
        <v>1715</v>
      </c>
      <c r="D11860" t="s">
        <v>3828</v>
      </c>
      <c r="E11860" t="s">
        <v>51</v>
      </c>
      <c r="F11860" t="b">
        <v>0</v>
      </c>
      <c r="G11860" t="s">
        <v>27</v>
      </c>
      <c r="H11860" s="4">
        <v>45817.625092592592</v>
      </c>
      <c r="I11860" t="b">
        <v>1</v>
      </c>
      <c r="J11860" t="b">
        <v>0</v>
      </c>
      <c r="K11860" t="s">
        <v>24</v>
      </c>
      <c r="L11860" t="s">
        <v>36</v>
      </c>
      <c r="N11860">
        <v>56.974998474121087</v>
      </c>
      <c r="O11860" t="s">
        <v>15461</v>
      </c>
      <c r="P11860" t="s">
        <v>15462</v>
      </c>
    </row>
    <row r="11861" spans="1:16" x14ac:dyDescent="0.25">
      <c r="A11861" t="s">
        <v>0</v>
      </c>
      <c r="B11861" t="s">
        <v>15463</v>
      </c>
      <c r="C11861" t="s">
        <v>15464</v>
      </c>
      <c r="D11861" t="s">
        <v>3828</v>
      </c>
      <c r="E11861" t="s">
        <v>20</v>
      </c>
      <c r="F11861" t="b">
        <v>0</v>
      </c>
      <c r="G11861" t="s">
        <v>52</v>
      </c>
      <c r="H11861" s="4">
        <v>45817.626377314817</v>
      </c>
      <c r="I11861" t="b">
        <v>1</v>
      </c>
      <c r="J11861" t="b">
        <v>1</v>
      </c>
      <c r="K11861" t="s">
        <v>24</v>
      </c>
      <c r="L11861" t="s">
        <v>36</v>
      </c>
      <c r="N11861">
        <v>30.454998016357418</v>
      </c>
      <c r="O11861" t="s">
        <v>15465</v>
      </c>
    </row>
    <row r="11862" spans="1:16" x14ac:dyDescent="0.25">
      <c r="A11862" t="s">
        <v>40</v>
      </c>
      <c r="B11862" t="s">
        <v>15466</v>
      </c>
      <c r="C11862" t="s">
        <v>82</v>
      </c>
      <c r="D11862" t="s">
        <v>3972</v>
      </c>
      <c r="E11862" t="s">
        <v>20</v>
      </c>
      <c r="F11862" t="b">
        <v>0</v>
      </c>
      <c r="G11862" t="s">
        <v>27</v>
      </c>
      <c r="H11862" s="4">
        <v>45817.626423611109</v>
      </c>
      <c r="I11862" t="b">
        <v>0</v>
      </c>
      <c r="J11862" t="b">
        <v>0</v>
      </c>
      <c r="K11862" t="s">
        <v>24</v>
      </c>
      <c r="L11862" t="s">
        <v>22</v>
      </c>
      <c r="M11862">
        <v>140000</v>
      </c>
      <c r="O11862" t="s">
        <v>1863</v>
      </c>
      <c r="P11862" t="s">
        <v>584</v>
      </c>
    </row>
    <row r="11863" spans="1:16" x14ac:dyDescent="0.25">
      <c r="A11863" t="s">
        <v>2</v>
      </c>
      <c r="B11863" t="s">
        <v>307</v>
      </c>
      <c r="C11863" t="s">
        <v>3910</v>
      </c>
      <c r="D11863" t="s">
        <v>3972</v>
      </c>
      <c r="E11863" t="s">
        <v>20</v>
      </c>
      <c r="F11863" t="b">
        <v>0</v>
      </c>
      <c r="G11863" t="s">
        <v>27</v>
      </c>
      <c r="H11863" s="4">
        <v>45817.626574074071</v>
      </c>
      <c r="I11863" t="b">
        <v>0</v>
      </c>
      <c r="J11863" t="b">
        <v>0</v>
      </c>
      <c r="K11863" t="s">
        <v>24</v>
      </c>
      <c r="L11863" t="s">
        <v>22</v>
      </c>
      <c r="M11863">
        <v>155000</v>
      </c>
      <c r="O11863" t="s">
        <v>1998</v>
      </c>
      <c r="P11863" t="s">
        <v>15467</v>
      </c>
    </row>
    <row r="11864" spans="1:16" x14ac:dyDescent="0.25">
      <c r="A11864" t="s">
        <v>0</v>
      </c>
      <c r="B11864" t="s">
        <v>15468</v>
      </c>
      <c r="C11864" t="s">
        <v>164</v>
      </c>
      <c r="D11864" t="s">
        <v>4034</v>
      </c>
      <c r="E11864" t="s">
        <v>20</v>
      </c>
      <c r="F11864" t="b">
        <v>0</v>
      </c>
      <c r="G11864" t="s">
        <v>158</v>
      </c>
      <c r="H11864" s="4">
        <v>45817.643645833326</v>
      </c>
      <c r="I11864" t="b">
        <v>0</v>
      </c>
      <c r="J11864" t="b">
        <v>0</v>
      </c>
      <c r="K11864" t="s">
        <v>158</v>
      </c>
      <c r="L11864" t="s">
        <v>22</v>
      </c>
      <c r="M11864">
        <v>40000</v>
      </c>
      <c r="O11864" t="s">
        <v>1584</v>
      </c>
      <c r="P11864" t="s">
        <v>833</v>
      </c>
    </row>
    <row r="11865" spans="1:16" x14ac:dyDescent="0.25">
      <c r="A11865" t="s">
        <v>0</v>
      </c>
      <c r="B11865" t="s">
        <v>3230</v>
      </c>
      <c r="C11865" t="s">
        <v>15469</v>
      </c>
      <c r="D11865" t="s">
        <v>3828</v>
      </c>
      <c r="E11865" t="s">
        <v>20</v>
      </c>
      <c r="F11865" t="b">
        <v>0</v>
      </c>
      <c r="G11865" t="s">
        <v>27</v>
      </c>
      <c r="H11865" s="4">
        <v>45817.666620370372</v>
      </c>
      <c r="I11865" t="b">
        <v>0</v>
      </c>
      <c r="J11865" t="b">
        <v>0</v>
      </c>
      <c r="K11865" t="s">
        <v>24</v>
      </c>
      <c r="L11865" t="s">
        <v>22</v>
      </c>
      <c r="M11865">
        <v>82500</v>
      </c>
      <c r="O11865" t="s">
        <v>15470</v>
      </c>
      <c r="P11865" t="s">
        <v>15471</v>
      </c>
    </row>
    <row r="11866" spans="1:16" x14ac:dyDescent="0.25">
      <c r="A11866" t="s">
        <v>0</v>
      </c>
      <c r="B11866" t="s">
        <v>103</v>
      </c>
      <c r="C11866" t="s">
        <v>33</v>
      </c>
      <c r="D11866" t="s">
        <v>3828</v>
      </c>
      <c r="E11866" t="s">
        <v>219</v>
      </c>
      <c r="F11866" t="b">
        <v>0</v>
      </c>
      <c r="G11866" t="s">
        <v>35</v>
      </c>
      <c r="H11866" s="4">
        <v>45817.667083333326</v>
      </c>
      <c r="I11866" t="b">
        <v>0</v>
      </c>
      <c r="J11866" t="b">
        <v>0</v>
      </c>
      <c r="K11866" t="s">
        <v>24</v>
      </c>
      <c r="L11866" t="s">
        <v>22</v>
      </c>
      <c r="M11866">
        <v>50000</v>
      </c>
      <c r="O11866" t="s">
        <v>1024</v>
      </c>
      <c r="P11866" t="s">
        <v>1321</v>
      </c>
    </row>
    <row r="11867" spans="1:16" x14ac:dyDescent="0.25">
      <c r="A11867" t="s">
        <v>139</v>
      </c>
      <c r="B11867" t="s">
        <v>15472</v>
      </c>
      <c r="C11867" t="s">
        <v>376</v>
      </c>
      <c r="D11867" t="s">
        <v>3828</v>
      </c>
      <c r="E11867" t="s">
        <v>34</v>
      </c>
      <c r="F11867" t="b">
        <v>0</v>
      </c>
      <c r="G11867" t="s">
        <v>52</v>
      </c>
      <c r="H11867" s="4">
        <v>45817.668043981481</v>
      </c>
      <c r="I11867" t="b">
        <v>1</v>
      </c>
      <c r="J11867" t="b">
        <v>0</v>
      </c>
      <c r="K11867" t="s">
        <v>24</v>
      </c>
      <c r="L11867" t="s">
        <v>36</v>
      </c>
      <c r="N11867">
        <v>31</v>
      </c>
      <c r="O11867" t="s">
        <v>15473</v>
      </c>
    </row>
    <row r="11868" spans="1:16" x14ac:dyDescent="0.25">
      <c r="A11868" t="s">
        <v>2</v>
      </c>
      <c r="B11868" t="s">
        <v>15474</v>
      </c>
      <c r="C11868" t="s">
        <v>293</v>
      </c>
      <c r="D11868" t="s">
        <v>2208</v>
      </c>
      <c r="E11868" t="s">
        <v>51</v>
      </c>
      <c r="F11868" t="b">
        <v>0</v>
      </c>
      <c r="G11868" t="s">
        <v>27</v>
      </c>
      <c r="H11868" s="4">
        <v>45817.668263888889</v>
      </c>
      <c r="I11868" t="b">
        <v>1</v>
      </c>
      <c r="J11868" t="b">
        <v>0</v>
      </c>
      <c r="K11868" t="s">
        <v>24</v>
      </c>
      <c r="L11868" t="s">
        <v>36</v>
      </c>
      <c r="N11868">
        <v>72.5</v>
      </c>
      <c r="O11868" t="s">
        <v>15475</v>
      </c>
      <c r="P11868" t="s">
        <v>15476</v>
      </c>
    </row>
    <row r="11869" spans="1:16" x14ac:dyDescent="0.25">
      <c r="A11869" t="s">
        <v>2</v>
      </c>
      <c r="B11869" t="s">
        <v>307</v>
      </c>
      <c r="C11869" t="s">
        <v>293</v>
      </c>
      <c r="D11869" t="s">
        <v>2208</v>
      </c>
      <c r="E11869" t="s">
        <v>51</v>
      </c>
      <c r="F11869" t="b">
        <v>0</v>
      </c>
      <c r="G11869" t="s">
        <v>27</v>
      </c>
      <c r="H11869" s="4">
        <v>45817.668263888889</v>
      </c>
      <c r="I11869" t="b">
        <v>1</v>
      </c>
      <c r="J11869" t="b">
        <v>0</v>
      </c>
      <c r="K11869" t="s">
        <v>24</v>
      </c>
      <c r="L11869" t="s">
        <v>36</v>
      </c>
      <c r="N11869">
        <v>72.5</v>
      </c>
      <c r="O11869" t="s">
        <v>15475</v>
      </c>
      <c r="P11869" t="s">
        <v>15476</v>
      </c>
    </row>
    <row r="11870" spans="1:16" x14ac:dyDescent="0.25">
      <c r="A11870" t="s">
        <v>2</v>
      </c>
      <c r="B11870" t="s">
        <v>2</v>
      </c>
      <c r="C11870" t="s">
        <v>3362</v>
      </c>
      <c r="D11870" t="s">
        <v>3828</v>
      </c>
      <c r="E11870" t="s">
        <v>51</v>
      </c>
      <c r="F11870" t="b">
        <v>0</v>
      </c>
      <c r="G11870" t="s">
        <v>41</v>
      </c>
      <c r="H11870" s="4">
        <v>45817.668715277781</v>
      </c>
      <c r="I11870" t="b">
        <v>0</v>
      </c>
      <c r="J11870" t="b">
        <v>0</v>
      </c>
      <c r="K11870" t="s">
        <v>24</v>
      </c>
      <c r="L11870" t="s">
        <v>22</v>
      </c>
      <c r="M11870">
        <v>120681.5078125</v>
      </c>
      <c r="O11870" t="s">
        <v>15477</v>
      </c>
      <c r="P11870" t="s">
        <v>15478</v>
      </c>
    </row>
    <row r="11871" spans="1:16" x14ac:dyDescent="0.25">
      <c r="A11871" t="s">
        <v>40</v>
      </c>
      <c r="B11871" t="s">
        <v>1786</v>
      </c>
      <c r="C11871" t="s">
        <v>1268</v>
      </c>
      <c r="D11871" t="s">
        <v>4083</v>
      </c>
      <c r="E11871" t="s">
        <v>20</v>
      </c>
      <c r="F11871" t="b">
        <v>0</v>
      </c>
      <c r="G11871" t="s">
        <v>1268</v>
      </c>
      <c r="H11871" s="4">
        <v>45817.692499999997</v>
      </c>
      <c r="I11871" t="b">
        <v>1</v>
      </c>
      <c r="J11871" t="b">
        <v>0</v>
      </c>
      <c r="K11871" t="s">
        <v>1268</v>
      </c>
      <c r="L11871" t="s">
        <v>22</v>
      </c>
      <c r="M11871">
        <v>135000</v>
      </c>
      <c r="O11871" t="s">
        <v>15479</v>
      </c>
      <c r="P11871" t="s">
        <v>15480</v>
      </c>
    </row>
    <row r="11872" spans="1:16" x14ac:dyDescent="0.25">
      <c r="A11872" t="s">
        <v>0</v>
      </c>
      <c r="B11872" t="s">
        <v>3944</v>
      </c>
      <c r="C11872" t="s">
        <v>1268</v>
      </c>
      <c r="D11872" t="s">
        <v>4083</v>
      </c>
      <c r="E11872" t="s">
        <v>20</v>
      </c>
      <c r="F11872" t="b">
        <v>0</v>
      </c>
      <c r="G11872" t="s">
        <v>1268</v>
      </c>
      <c r="H11872" s="4">
        <v>45817.69258101852</v>
      </c>
      <c r="I11872" t="b">
        <v>1</v>
      </c>
      <c r="J11872" t="b">
        <v>0</v>
      </c>
      <c r="K11872" t="s">
        <v>1268</v>
      </c>
      <c r="L11872" t="s">
        <v>22</v>
      </c>
      <c r="M11872">
        <v>110000</v>
      </c>
      <c r="O11872" t="s">
        <v>5935</v>
      </c>
    </row>
    <row r="11873" spans="1:16" x14ac:dyDescent="0.25">
      <c r="A11873" t="s">
        <v>0</v>
      </c>
      <c r="B11873" t="s">
        <v>0</v>
      </c>
      <c r="C11873" t="s">
        <v>15481</v>
      </c>
      <c r="D11873" t="s">
        <v>3828</v>
      </c>
      <c r="E11873" t="s">
        <v>20</v>
      </c>
      <c r="F11873" t="b">
        <v>0</v>
      </c>
      <c r="G11873" t="s">
        <v>30</v>
      </c>
      <c r="H11873" s="4">
        <v>45817.708923611113</v>
      </c>
      <c r="I11873" t="b">
        <v>1</v>
      </c>
      <c r="J11873" t="b">
        <v>0</v>
      </c>
      <c r="K11873" t="s">
        <v>24</v>
      </c>
      <c r="L11873" t="s">
        <v>22</v>
      </c>
      <c r="M11873">
        <v>50000</v>
      </c>
      <c r="O11873" t="s">
        <v>15482</v>
      </c>
      <c r="P11873" t="s">
        <v>15483</v>
      </c>
    </row>
    <row r="11874" spans="1:16" x14ac:dyDescent="0.25">
      <c r="A11874" t="s">
        <v>0</v>
      </c>
      <c r="B11874" t="s">
        <v>15484</v>
      </c>
      <c r="C11874" t="s">
        <v>2042</v>
      </c>
      <c r="D11874" t="s">
        <v>3972</v>
      </c>
      <c r="E11874" t="s">
        <v>20</v>
      </c>
      <c r="F11874" t="b">
        <v>0</v>
      </c>
      <c r="G11874" t="s">
        <v>30</v>
      </c>
      <c r="H11874" s="4">
        <v>45817.708923611113</v>
      </c>
      <c r="I11874" t="b">
        <v>0</v>
      </c>
      <c r="J11874" t="b">
        <v>1</v>
      </c>
      <c r="K11874" t="s">
        <v>24</v>
      </c>
      <c r="L11874" t="s">
        <v>36</v>
      </c>
      <c r="N11874">
        <v>48.259998321533203</v>
      </c>
      <c r="O11874" t="s">
        <v>6082</v>
      </c>
      <c r="P11874" t="s">
        <v>15485</v>
      </c>
    </row>
    <row r="11875" spans="1:16" x14ac:dyDescent="0.25">
      <c r="A11875" t="s">
        <v>0</v>
      </c>
      <c r="B11875" t="s">
        <v>15486</v>
      </c>
      <c r="C11875" t="s">
        <v>82</v>
      </c>
      <c r="D11875" t="s">
        <v>3972</v>
      </c>
      <c r="E11875" t="s">
        <v>20</v>
      </c>
      <c r="F11875" t="b">
        <v>0</v>
      </c>
      <c r="G11875" t="s">
        <v>27</v>
      </c>
      <c r="H11875" s="4">
        <v>45817.7499537037</v>
      </c>
      <c r="I11875" t="b">
        <v>1</v>
      </c>
      <c r="J11875" t="b">
        <v>1</v>
      </c>
      <c r="K11875" t="s">
        <v>24</v>
      </c>
      <c r="L11875" t="s">
        <v>22</v>
      </c>
      <c r="M11875">
        <v>75000</v>
      </c>
      <c r="O11875" t="s">
        <v>15487</v>
      </c>
      <c r="P11875" t="s">
        <v>626</v>
      </c>
    </row>
    <row r="11876" spans="1:16" x14ac:dyDescent="0.25">
      <c r="A11876" t="s">
        <v>139</v>
      </c>
      <c r="B11876" t="s">
        <v>15488</v>
      </c>
      <c r="C11876" t="s">
        <v>49</v>
      </c>
      <c r="D11876" t="s">
        <v>3972</v>
      </c>
      <c r="E11876" t="s">
        <v>20</v>
      </c>
      <c r="F11876" t="b">
        <v>0</v>
      </c>
      <c r="G11876" t="s">
        <v>41</v>
      </c>
      <c r="H11876" s="4">
        <v>45817.750381944446</v>
      </c>
      <c r="I11876" t="b">
        <v>1</v>
      </c>
      <c r="J11876" t="b">
        <v>0</v>
      </c>
      <c r="K11876" t="s">
        <v>24</v>
      </c>
      <c r="L11876" t="s">
        <v>22</v>
      </c>
      <c r="M11876">
        <v>61700</v>
      </c>
      <c r="O11876" t="s">
        <v>15489</v>
      </c>
      <c r="P11876" t="s">
        <v>3312</v>
      </c>
    </row>
    <row r="11877" spans="1:16" x14ac:dyDescent="0.25">
      <c r="A11877" t="s">
        <v>139</v>
      </c>
      <c r="B11877" t="s">
        <v>15490</v>
      </c>
      <c r="C11877" t="s">
        <v>151</v>
      </c>
      <c r="D11877" t="s">
        <v>3972</v>
      </c>
      <c r="E11877" t="s">
        <v>20</v>
      </c>
      <c r="F11877" t="b">
        <v>0</v>
      </c>
      <c r="G11877" t="s">
        <v>30</v>
      </c>
      <c r="H11877" s="4">
        <v>45817.750590277778</v>
      </c>
      <c r="I11877" t="b">
        <v>0</v>
      </c>
      <c r="J11877" t="b">
        <v>0</v>
      </c>
      <c r="K11877" t="s">
        <v>24</v>
      </c>
      <c r="L11877" t="s">
        <v>22</v>
      </c>
      <c r="M11877">
        <v>81700</v>
      </c>
      <c r="O11877" t="s">
        <v>2386</v>
      </c>
      <c r="P11877" t="s">
        <v>15491</v>
      </c>
    </row>
    <row r="11878" spans="1:16" x14ac:dyDescent="0.25">
      <c r="A11878" t="s">
        <v>1</v>
      </c>
      <c r="B11878" t="s">
        <v>1</v>
      </c>
      <c r="C11878" t="s">
        <v>3823</v>
      </c>
      <c r="D11878" t="s">
        <v>3972</v>
      </c>
      <c r="E11878" t="s">
        <v>51</v>
      </c>
      <c r="F11878" t="b">
        <v>0</v>
      </c>
      <c r="G11878" t="s">
        <v>41</v>
      </c>
      <c r="H11878" s="4">
        <v>45817.750972222217</v>
      </c>
      <c r="I11878" t="b">
        <v>0</v>
      </c>
      <c r="J11878" t="b">
        <v>1</v>
      </c>
      <c r="K11878" t="s">
        <v>24</v>
      </c>
      <c r="L11878" t="s">
        <v>36</v>
      </c>
      <c r="N11878">
        <v>53.5</v>
      </c>
      <c r="O11878" t="s">
        <v>74</v>
      </c>
      <c r="P11878" t="s">
        <v>15492</v>
      </c>
    </row>
    <row r="11879" spans="1:16" x14ac:dyDescent="0.25">
      <c r="A11879" t="s">
        <v>2</v>
      </c>
      <c r="B11879" t="s">
        <v>3818</v>
      </c>
      <c r="C11879" t="s">
        <v>33</v>
      </c>
      <c r="D11879" t="s">
        <v>4034</v>
      </c>
      <c r="E11879" t="s">
        <v>20</v>
      </c>
      <c r="F11879" t="b">
        <v>0</v>
      </c>
      <c r="G11879" t="s">
        <v>27</v>
      </c>
      <c r="H11879" s="4">
        <v>45817.751516203702</v>
      </c>
      <c r="I11879" t="b">
        <v>0</v>
      </c>
      <c r="J11879" t="b">
        <v>0</v>
      </c>
      <c r="K11879" t="s">
        <v>24</v>
      </c>
      <c r="L11879" t="s">
        <v>22</v>
      </c>
      <c r="M11879">
        <v>184799.5</v>
      </c>
      <c r="O11879" t="s">
        <v>9457</v>
      </c>
      <c r="P11879" t="s">
        <v>9458</v>
      </c>
    </row>
    <row r="11880" spans="1:16" x14ac:dyDescent="0.25">
      <c r="A11880" t="s">
        <v>2</v>
      </c>
      <c r="B11880" t="s">
        <v>1676</v>
      </c>
      <c r="C11880" t="s">
        <v>151</v>
      </c>
      <c r="D11880" t="s">
        <v>3828</v>
      </c>
      <c r="E11880" t="s">
        <v>20</v>
      </c>
      <c r="F11880" t="b">
        <v>0</v>
      </c>
      <c r="G11880" t="s">
        <v>27</v>
      </c>
      <c r="H11880" s="4">
        <v>45817.751574074071</v>
      </c>
      <c r="I11880" t="b">
        <v>0</v>
      </c>
      <c r="J11880" t="b">
        <v>0</v>
      </c>
      <c r="K11880" t="s">
        <v>24</v>
      </c>
      <c r="L11880" t="s">
        <v>22</v>
      </c>
      <c r="M11880">
        <v>125000</v>
      </c>
      <c r="O11880" t="s">
        <v>202</v>
      </c>
      <c r="P11880" t="s">
        <v>7558</v>
      </c>
    </row>
    <row r="11881" spans="1:16" x14ac:dyDescent="0.25">
      <c r="A11881" t="s">
        <v>28</v>
      </c>
      <c r="B11881" t="s">
        <v>28</v>
      </c>
      <c r="C11881" t="s">
        <v>615</v>
      </c>
      <c r="D11881" t="s">
        <v>3972</v>
      </c>
      <c r="E11881" t="s">
        <v>20</v>
      </c>
      <c r="F11881" t="b">
        <v>0</v>
      </c>
      <c r="G11881" t="s">
        <v>27</v>
      </c>
      <c r="H11881" s="4">
        <v>45817.751805555563</v>
      </c>
      <c r="I11881" t="b">
        <v>0</v>
      </c>
      <c r="J11881" t="b">
        <v>1</v>
      </c>
      <c r="K11881" t="s">
        <v>24</v>
      </c>
      <c r="L11881" t="s">
        <v>22</v>
      </c>
      <c r="M11881">
        <v>134500</v>
      </c>
      <c r="O11881" t="s">
        <v>4343</v>
      </c>
      <c r="P11881" t="s">
        <v>15493</v>
      </c>
    </row>
    <row r="11882" spans="1:16" x14ac:dyDescent="0.25">
      <c r="A11882" t="s">
        <v>1</v>
      </c>
      <c r="B11882" t="s">
        <v>15494</v>
      </c>
      <c r="C11882" t="s">
        <v>372</v>
      </c>
      <c r="D11882" t="s">
        <v>3600</v>
      </c>
      <c r="E11882" t="s">
        <v>51</v>
      </c>
      <c r="F11882" t="b">
        <v>0</v>
      </c>
      <c r="G11882" t="s">
        <v>27</v>
      </c>
      <c r="H11882" s="4">
        <v>45817.79246527778</v>
      </c>
      <c r="I11882" t="b">
        <v>0</v>
      </c>
      <c r="J11882" t="b">
        <v>0</v>
      </c>
      <c r="K11882" t="s">
        <v>24</v>
      </c>
      <c r="L11882" t="s">
        <v>36</v>
      </c>
      <c r="N11882">
        <v>65</v>
      </c>
      <c r="O11882" t="s">
        <v>1688</v>
      </c>
      <c r="P11882" t="s">
        <v>15495</v>
      </c>
    </row>
    <row r="11883" spans="1:16" x14ac:dyDescent="0.25">
      <c r="A11883" t="s">
        <v>0</v>
      </c>
      <c r="B11883" t="s">
        <v>15496</v>
      </c>
      <c r="C11883" t="s">
        <v>3003</v>
      </c>
      <c r="D11883" t="s">
        <v>3972</v>
      </c>
      <c r="E11883" t="s">
        <v>20</v>
      </c>
      <c r="F11883" t="b">
        <v>0</v>
      </c>
      <c r="G11883" t="s">
        <v>52</v>
      </c>
      <c r="H11883" s="4">
        <v>45817.793043981481</v>
      </c>
      <c r="I11883" t="b">
        <v>0</v>
      </c>
      <c r="J11883" t="b">
        <v>1</v>
      </c>
      <c r="K11883" t="s">
        <v>24</v>
      </c>
      <c r="L11883" t="s">
        <v>36</v>
      </c>
      <c r="N11883">
        <v>27.619998931884769</v>
      </c>
      <c r="O11883" t="s">
        <v>15497</v>
      </c>
    </row>
    <row r="11884" spans="1:16" x14ac:dyDescent="0.25">
      <c r="A11884" t="s">
        <v>2</v>
      </c>
      <c r="B11884" t="s">
        <v>692</v>
      </c>
      <c r="C11884" t="s">
        <v>823</v>
      </c>
      <c r="D11884" t="s">
        <v>3828</v>
      </c>
      <c r="E11884" t="s">
        <v>20</v>
      </c>
      <c r="F11884" t="b">
        <v>0</v>
      </c>
      <c r="G11884" t="s">
        <v>30</v>
      </c>
      <c r="H11884" s="4">
        <v>45817.809201388889</v>
      </c>
      <c r="I11884" t="b">
        <v>0</v>
      </c>
      <c r="J11884" t="b">
        <v>0</v>
      </c>
      <c r="K11884" t="s">
        <v>24</v>
      </c>
      <c r="L11884" t="s">
        <v>22</v>
      </c>
      <c r="M11884">
        <v>125000</v>
      </c>
      <c r="O11884" t="s">
        <v>15498</v>
      </c>
      <c r="P11884" t="s">
        <v>15499</v>
      </c>
    </row>
    <row r="11885" spans="1:16" x14ac:dyDescent="0.25">
      <c r="A11885" t="s">
        <v>40</v>
      </c>
      <c r="B11885" t="s">
        <v>474</v>
      </c>
      <c r="C11885" t="s">
        <v>106</v>
      </c>
      <c r="D11885" t="s">
        <v>3972</v>
      </c>
      <c r="E11885" t="s">
        <v>20</v>
      </c>
      <c r="F11885" t="b">
        <v>0</v>
      </c>
      <c r="G11885" t="s">
        <v>106</v>
      </c>
      <c r="H11885" s="4">
        <v>45817.812789351847</v>
      </c>
      <c r="I11885" t="b">
        <v>1</v>
      </c>
      <c r="J11885" t="b">
        <v>0</v>
      </c>
      <c r="K11885" t="s">
        <v>106</v>
      </c>
      <c r="L11885" t="s">
        <v>22</v>
      </c>
      <c r="M11885">
        <v>135000</v>
      </c>
      <c r="O11885" t="s">
        <v>10701</v>
      </c>
      <c r="P11885" t="s">
        <v>15500</v>
      </c>
    </row>
    <row r="11886" spans="1:16" x14ac:dyDescent="0.25">
      <c r="A11886" t="s">
        <v>139</v>
      </c>
      <c r="B11886" t="s">
        <v>15501</v>
      </c>
      <c r="C11886" t="s">
        <v>242</v>
      </c>
      <c r="D11886" t="s">
        <v>3828</v>
      </c>
      <c r="E11886" t="s">
        <v>20</v>
      </c>
      <c r="F11886" t="b">
        <v>0</v>
      </c>
      <c r="G11886" t="s">
        <v>35</v>
      </c>
      <c r="H11886" s="4">
        <v>45817.83384259259</v>
      </c>
      <c r="I11886" t="b">
        <v>0</v>
      </c>
      <c r="J11886" t="b">
        <v>1</v>
      </c>
      <c r="K11886" t="s">
        <v>24</v>
      </c>
      <c r="L11886" t="s">
        <v>22</v>
      </c>
      <c r="M11886">
        <v>140000</v>
      </c>
      <c r="O11886" t="s">
        <v>15502</v>
      </c>
      <c r="P11886" t="s">
        <v>15503</v>
      </c>
    </row>
    <row r="11887" spans="1:16" x14ac:dyDescent="0.25">
      <c r="A11887" t="s">
        <v>139</v>
      </c>
      <c r="B11887" t="s">
        <v>15504</v>
      </c>
      <c r="C11887" t="s">
        <v>276</v>
      </c>
      <c r="D11887" t="s">
        <v>3972</v>
      </c>
      <c r="E11887" t="s">
        <v>20</v>
      </c>
      <c r="F11887" t="b">
        <v>0</v>
      </c>
      <c r="G11887" t="s">
        <v>30</v>
      </c>
      <c r="H11887" s="4">
        <v>45817.834016203713</v>
      </c>
      <c r="I11887" t="b">
        <v>0</v>
      </c>
      <c r="J11887" t="b">
        <v>1</v>
      </c>
      <c r="K11887" t="s">
        <v>24</v>
      </c>
      <c r="L11887" t="s">
        <v>22</v>
      </c>
      <c r="M11887">
        <v>107500</v>
      </c>
      <c r="O11887" t="s">
        <v>6336</v>
      </c>
    </row>
    <row r="11888" spans="1:16" x14ac:dyDescent="0.25">
      <c r="A11888" t="s">
        <v>139</v>
      </c>
      <c r="B11888" t="s">
        <v>15505</v>
      </c>
      <c r="C11888" t="s">
        <v>15506</v>
      </c>
      <c r="D11888" t="s">
        <v>3828</v>
      </c>
      <c r="E11888" t="s">
        <v>20</v>
      </c>
      <c r="F11888" t="b">
        <v>0</v>
      </c>
      <c r="G11888" t="s">
        <v>41</v>
      </c>
      <c r="H11888" s="4">
        <v>45817.834340277783</v>
      </c>
      <c r="I11888" t="b">
        <v>0</v>
      </c>
      <c r="J11888" t="b">
        <v>1</v>
      </c>
      <c r="K11888" t="s">
        <v>24</v>
      </c>
      <c r="L11888" t="s">
        <v>22</v>
      </c>
      <c r="M11888">
        <v>68500</v>
      </c>
      <c r="O11888" t="s">
        <v>15507</v>
      </c>
      <c r="P11888" t="s">
        <v>15508</v>
      </c>
    </row>
    <row r="11889" spans="1:16" x14ac:dyDescent="0.25">
      <c r="A11889" t="s">
        <v>2</v>
      </c>
      <c r="B11889" t="s">
        <v>15509</v>
      </c>
      <c r="C11889" t="s">
        <v>386</v>
      </c>
      <c r="D11889" t="s">
        <v>3828</v>
      </c>
      <c r="E11889" t="s">
        <v>20</v>
      </c>
      <c r="F11889" t="b">
        <v>0</v>
      </c>
      <c r="G11889" t="s">
        <v>27</v>
      </c>
      <c r="H11889" s="4">
        <v>45817.834791666668</v>
      </c>
      <c r="I11889" t="b">
        <v>1</v>
      </c>
      <c r="J11889" t="b">
        <v>1</v>
      </c>
      <c r="K11889" t="s">
        <v>24</v>
      </c>
      <c r="L11889" t="s">
        <v>22</v>
      </c>
      <c r="M11889">
        <v>145000</v>
      </c>
      <c r="O11889" t="s">
        <v>15510</v>
      </c>
      <c r="P11889" t="s">
        <v>15511</v>
      </c>
    </row>
    <row r="11890" spans="1:16" x14ac:dyDescent="0.25">
      <c r="A11890" t="s">
        <v>0</v>
      </c>
      <c r="B11890" t="s">
        <v>15512</v>
      </c>
      <c r="C11890" t="s">
        <v>180</v>
      </c>
      <c r="D11890" t="s">
        <v>3972</v>
      </c>
      <c r="E11890" t="s">
        <v>51</v>
      </c>
      <c r="F11890" t="b">
        <v>0</v>
      </c>
      <c r="G11890" t="s">
        <v>27</v>
      </c>
      <c r="H11890" s="4">
        <v>45817.835185185177</v>
      </c>
      <c r="I11890" t="b">
        <v>1</v>
      </c>
      <c r="J11890" t="b">
        <v>1</v>
      </c>
      <c r="K11890" t="s">
        <v>24</v>
      </c>
      <c r="L11890" t="s">
        <v>36</v>
      </c>
      <c r="N11890">
        <v>67.5</v>
      </c>
      <c r="O11890" t="s">
        <v>96</v>
      </c>
    </row>
    <row r="11891" spans="1:16" x14ac:dyDescent="0.25">
      <c r="A11891" t="s">
        <v>25</v>
      </c>
      <c r="B11891" t="s">
        <v>15513</v>
      </c>
      <c r="C11891" t="s">
        <v>82</v>
      </c>
      <c r="D11891" t="s">
        <v>2208</v>
      </c>
      <c r="E11891" t="s">
        <v>20</v>
      </c>
      <c r="F11891" t="b">
        <v>0</v>
      </c>
      <c r="G11891" t="s">
        <v>27</v>
      </c>
      <c r="H11891" s="4">
        <v>45817.875057870369</v>
      </c>
      <c r="I11891" t="b">
        <v>0</v>
      </c>
      <c r="J11891" t="b">
        <v>1</v>
      </c>
      <c r="K11891" t="s">
        <v>24</v>
      </c>
      <c r="L11891" t="s">
        <v>22</v>
      </c>
      <c r="M11891">
        <v>102500</v>
      </c>
      <c r="O11891" t="s">
        <v>387</v>
      </c>
    </row>
    <row r="11892" spans="1:16" x14ac:dyDescent="0.25">
      <c r="A11892" t="s">
        <v>2</v>
      </c>
      <c r="B11892" t="s">
        <v>2</v>
      </c>
      <c r="C11892" t="s">
        <v>15514</v>
      </c>
      <c r="D11892" t="s">
        <v>3828</v>
      </c>
      <c r="E11892" t="s">
        <v>20</v>
      </c>
      <c r="F11892" t="b">
        <v>0</v>
      </c>
      <c r="G11892" t="s">
        <v>27</v>
      </c>
      <c r="H11892" s="4">
        <v>45817.876620370371</v>
      </c>
      <c r="I11892" t="b">
        <v>0</v>
      </c>
      <c r="J11892" t="b">
        <v>1</v>
      </c>
      <c r="K11892" t="s">
        <v>24</v>
      </c>
      <c r="L11892" t="s">
        <v>22</v>
      </c>
      <c r="M11892">
        <v>84031.6484375</v>
      </c>
      <c r="O11892" t="s">
        <v>15515</v>
      </c>
      <c r="P11892" t="s">
        <v>15516</v>
      </c>
    </row>
    <row r="11893" spans="1:16" x14ac:dyDescent="0.25">
      <c r="A11893" t="s">
        <v>0</v>
      </c>
      <c r="B11893" t="s">
        <v>15517</v>
      </c>
      <c r="C11893" t="s">
        <v>203</v>
      </c>
      <c r="D11893" t="s">
        <v>3828</v>
      </c>
      <c r="E11893" t="s">
        <v>20</v>
      </c>
      <c r="F11893" t="b">
        <v>0</v>
      </c>
      <c r="G11893" t="s">
        <v>23</v>
      </c>
      <c r="H11893" s="4">
        <v>45817.883680555547</v>
      </c>
      <c r="I11893" t="b">
        <v>0</v>
      </c>
      <c r="J11893" t="b">
        <v>0</v>
      </c>
      <c r="K11893" t="s">
        <v>24</v>
      </c>
      <c r="L11893" t="s">
        <v>22</v>
      </c>
      <c r="M11893">
        <v>80000</v>
      </c>
      <c r="O11893" t="s">
        <v>15518</v>
      </c>
      <c r="P11893" t="s">
        <v>15519</v>
      </c>
    </row>
    <row r="11894" spans="1:16" x14ac:dyDescent="0.25">
      <c r="A11894" t="s">
        <v>0</v>
      </c>
      <c r="B11894" t="s">
        <v>15520</v>
      </c>
      <c r="C11894" t="s">
        <v>612</v>
      </c>
      <c r="D11894" t="s">
        <v>3972</v>
      </c>
      <c r="F11894" t="b">
        <v>0</v>
      </c>
      <c r="G11894" t="s">
        <v>30</v>
      </c>
      <c r="H11894" s="4">
        <v>45817.89266203704</v>
      </c>
      <c r="I11894" t="b">
        <v>1</v>
      </c>
      <c r="J11894" t="b">
        <v>0</v>
      </c>
      <c r="K11894" t="s">
        <v>24</v>
      </c>
      <c r="L11894" t="s">
        <v>36</v>
      </c>
      <c r="N11894">
        <v>76</v>
      </c>
      <c r="O11894" t="s">
        <v>15521</v>
      </c>
      <c r="P11894" t="s">
        <v>15522</v>
      </c>
    </row>
    <row r="11895" spans="1:16" x14ac:dyDescent="0.25">
      <c r="A11895" t="s">
        <v>2</v>
      </c>
      <c r="B11895" t="s">
        <v>15523</v>
      </c>
      <c r="C11895" t="s">
        <v>1247</v>
      </c>
      <c r="D11895" t="s">
        <v>3828</v>
      </c>
      <c r="E11895" t="s">
        <v>20</v>
      </c>
      <c r="F11895" t="b">
        <v>0</v>
      </c>
      <c r="G11895" t="s">
        <v>1247</v>
      </c>
      <c r="H11895" s="4">
        <v>45817.904479166667</v>
      </c>
      <c r="I11895" t="b">
        <v>0</v>
      </c>
      <c r="J11895" t="b">
        <v>0</v>
      </c>
      <c r="K11895" t="s">
        <v>1247</v>
      </c>
      <c r="L11895" t="s">
        <v>22</v>
      </c>
      <c r="M11895">
        <v>88000</v>
      </c>
      <c r="O11895" t="s">
        <v>15524</v>
      </c>
      <c r="P11895" t="s">
        <v>3900</v>
      </c>
    </row>
    <row r="11896" spans="1:16" x14ac:dyDescent="0.25">
      <c r="A11896" t="s">
        <v>0</v>
      </c>
      <c r="B11896" t="s">
        <v>1934</v>
      </c>
      <c r="C11896" t="s">
        <v>809</v>
      </c>
      <c r="D11896" t="s">
        <v>4083</v>
      </c>
      <c r="E11896" t="s">
        <v>20</v>
      </c>
      <c r="F11896" t="b">
        <v>0</v>
      </c>
      <c r="G11896" t="s">
        <v>41</v>
      </c>
      <c r="H11896" s="4">
        <v>45817.917048611111</v>
      </c>
      <c r="I11896" t="b">
        <v>0</v>
      </c>
      <c r="J11896" t="b">
        <v>0</v>
      </c>
      <c r="K11896" t="s">
        <v>24</v>
      </c>
      <c r="L11896" t="s">
        <v>22</v>
      </c>
      <c r="M11896">
        <v>108975.5</v>
      </c>
      <c r="O11896" t="s">
        <v>374</v>
      </c>
      <c r="P11896" t="s">
        <v>8103</v>
      </c>
    </row>
    <row r="11897" spans="1:16" x14ac:dyDescent="0.25">
      <c r="A11897" t="s">
        <v>40</v>
      </c>
      <c r="B11897" t="s">
        <v>5402</v>
      </c>
      <c r="C11897" t="s">
        <v>5403</v>
      </c>
      <c r="D11897" t="s">
        <v>3972</v>
      </c>
      <c r="E11897" t="s">
        <v>20</v>
      </c>
      <c r="F11897" t="b">
        <v>0</v>
      </c>
      <c r="G11897" t="s">
        <v>52</v>
      </c>
      <c r="H11897" s="4">
        <v>45817.934699074067</v>
      </c>
      <c r="I11897" t="b">
        <v>0</v>
      </c>
      <c r="J11897" t="b">
        <v>0</v>
      </c>
      <c r="K11897" t="s">
        <v>24</v>
      </c>
      <c r="L11897" t="s">
        <v>22</v>
      </c>
      <c r="M11897">
        <v>135000</v>
      </c>
      <c r="O11897" t="s">
        <v>1422</v>
      </c>
      <c r="P11897" t="s">
        <v>11029</v>
      </c>
    </row>
    <row r="11898" spans="1:16" x14ac:dyDescent="0.25">
      <c r="A11898" t="s">
        <v>1</v>
      </c>
      <c r="B11898" t="s">
        <v>15525</v>
      </c>
      <c r="C11898" t="s">
        <v>1431</v>
      </c>
      <c r="D11898" t="s">
        <v>3972</v>
      </c>
      <c r="E11898" t="s">
        <v>20</v>
      </c>
      <c r="F11898" t="b">
        <v>0</v>
      </c>
      <c r="G11898" t="s">
        <v>41</v>
      </c>
      <c r="H11898" s="4">
        <v>45817.959305555552</v>
      </c>
      <c r="I11898" t="b">
        <v>0</v>
      </c>
      <c r="J11898" t="b">
        <v>1</v>
      </c>
      <c r="K11898" t="s">
        <v>24</v>
      </c>
      <c r="L11898" t="s">
        <v>22</v>
      </c>
      <c r="M11898">
        <v>169500</v>
      </c>
      <c r="O11898" t="s">
        <v>1172</v>
      </c>
      <c r="P11898" t="s">
        <v>8322</v>
      </c>
    </row>
    <row r="11899" spans="1:16" x14ac:dyDescent="0.25">
      <c r="A11899" t="s">
        <v>1</v>
      </c>
      <c r="B11899" t="s">
        <v>15526</v>
      </c>
      <c r="C11899" t="s">
        <v>213</v>
      </c>
      <c r="D11899" t="s">
        <v>3972</v>
      </c>
      <c r="E11899" t="s">
        <v>20</v>
      </c>
      <c r="F11899" t="b">
        <v>0</v>
      </c>
      <c r="G11899" t="s">
        <v>41</v>
      </c>
      <c r="H11899" s="4">
        <v>45817.959386574083</v>
      </c>
      <c r="I11899" t="b">
        <v>0</v>
      </c>
      <c r="J11899" t="b">
        <v>1</v>
      </c>
      <c r="K11899" t="s">
        <v>24</v>
      </c>
      <c r="L11899" t="s">
        <v>22</v>
      </c>
      <c r="M11899">
        <v>140000</v>
      </c>
      <c r="O11899" t="s">
        <v>15527</v>
      </c>
      <c r="P11899" t="s">
        <v>15528</v>
      </c>
    </row>
    <row r="11900" spans="1:16" x14ac:dyDescent="0.25">
      <c r="A11900" t="s">
        <v>191</v>
      </c>
      <c r="B11900" t="s">
        <v>15529</v>
      </c>
      <c r="C11900" t="s">
        <v>465</v>
      </c>
      <c r="D11900" t="s">
        <v>2208</v>
      </c>
      <c r="E11900" t="s">
        <v>20</v>
      </c>
      <c r="F11900" t="b">
        <v>0</v>
      </c>
      <c r="G11900" t="s">
        <v>41</v>
      </c>
      <c r="H11900" s="4">
        <v>45817.959386574083</v>
      </c>
      <c r="I11900" t="b">
        <v>0</v>
      </c>
      <c r="J11900" t="b">
        <v>0</v>
      </c>
      <c r="K11900" t="s">
        <v>24</v>
      </c>
      <c r="L11900" t="s">
        <v>22</v>
      </c>
      <c r="M11900">
        <v>127000</v>
      </c>
      <c r="O11900" t="s">
        <v>15530</v>
      </c>
    </row>
    <row r="11901" spans="1:16" x14ac:dyDescent="0.25">
      <c r="A11901" t="s">
        <v>40</v>
      </c>
      <c r="B11901" t="s">
        <v>5402</v>
      </c>
      <c r="C11901" t="s">
        <v>1573</v>
      </c>
      <c r="D11901" t="s">
        <v>3972</v>
      </c>
      <c r="E11901" t="s">
        <v>20</v>
      </c>
      <c r="F11901" t="b">
        <v>0</v>
      </c>
      <c r="G11901" t="s">
        <v>27</v>
      </c>
      <c r="H11901" s="4">
        <v>45817.960104166668</v>
      </c>
      <c r="I11901" t="b">
        <v>0</v>
      </c>
      <c r="J11901" t="b">
        <v>0</v>
      </c>
      <c r="K11901" t="s">
        <v>24</v>
      </c>
      <c r="L11901" t="s">
        <v>22</v>
      </c>
      <c r="M11901">
        <v>135000</v>
      </c>
      <c r="O11901" t="s">
        <v>1422</v>
      </c>
      <c r="P11901" t="s">
        <v>5404</v>
      </c>
    </row>
    <row r="11902" spans="1:16" x14ac:dyDescent="0.25">
      <c r="A11902" t="s">
        <v>40</v>
      </c>
      <c r="B11902" t="s">
        <v>5402</v>
      </c>
      <c r="C11902" t="s">
        <v>2681</v>
      </c>
      <c r="D11902" t="s">
        <v>3972</v>
      </c>
      <c r="E11902" t="s">
        <v>20</v>
      </c>
      <c r="F11902" t="b">
        <v>0</v>
      </c>
      <c r="G11902" t="s">
        <v>41</v>
      </c>
      <c r="H11902" s="4">
        <v>45817.960543981477</v>
      </c>
      <c r="I11902" t="b">
        <v>0</v>
      </c>
      <c r="J11902" t="b">
        <v>0</v>
      </c>
      <c r="K11902" t="s">
        <v>24</v>
      </c>
      <c r="L11902" t="s">
        <v>22</v>
      </c>
      <c r="M11902">
        <v>135000</v>
      </c>
      <c r="O11902" t="s">
        <v>1422</v>
      </c>
      <c r="P11902" t="s">
        <v>11029</v>
      </c>
    </row>
    <row r="11903" spans="1:16" x14ac:dyDescent="0.25">
      <c r="A11903" t="s">
        <v>25</v>
      </c>
      <c r="B11903" t="s">
        <v>15531</v>
      </c>
      <c r="C11903" t="s">
        <v>376</v>
      </c>
      <c r="D11903" t="s">
        <v>3828</v>
      </c>
      <c r="E11903" t="s">
        <v>20</v>
      </c>
      <c r="F11903" t="b">
        <v>0</v>
      </c>
      <c r="G11903" t="s">
        <v>23</v>
      </c>
      <c r="H11903" s="4">
        <v>45817.966967592591</v>
      </c>
      <c r="I11903" t="b">
        <v>0</v>
      </c>
      <c r="J11903" t="b">
        <v>1</v>
      </c>
      <c r="K11903" t="s">
        <v>24</v>
      </c>
      <c r="L11903" t="s">
        <v>22</v>
      </c>
      <c r="M11903">
        <v>72500</v>
      </c>
      <c r="O11903" t="s">
        <v>398</v>
      </c>
      <c r="P11903" t="s">
        <v>15532</v>
      </c>
    </row>
    <row r="11904" spans="1:16" x14ac:dyDescent="0.25">
      <c r="A11904" t="s">
        <v>89</v>
      </c>
      <c r="B11904" t="s">
        <v>89</v>
      </c>
      <c r="C11904" t="s">
        <v>39</v>
      </c>
      <c r="D11904" t="s">
        <v>7433</v>
      </c>
      <c r="E11904" t="s">
        <v>20</v>
      </c>
      <c r="F11904" t="b">
        <v>1</v>
      </c>
      <c r="G11904" t="s">
        <v>1420</v>
      </c>
      <c r="H11904" s="4">
        <v>45817.974178240736</v>
      </c>
      <c r="I11904" t="b">
        <v>1</v>
      </c>
      <c r="J11904" t="b">
        <v>0</v>
      </c>
      <c r="K11904" t="s">
        <v>1420</v>
      </c>
      <c r="L11904" t="s">
        <v>22</v>
      </c>
      <c r="M11904">
        <v>150000</v>
      </c>
      <c r="O11904" t="s">
        <v>15533</v>
      </c>
      <c r="P11904" t="s">
        <v>15534</v>
      </c>
    </row>
    <row r="11905" spans="1:16" x14ac:dyDescent="0.25">
      <c r="A11905" t="s">
        <v>2</v>
      </c>
      <c r="B11905" t="s">
        <v>638</v>
      </c>
      <c r="C11905" t="s">
        <v>1696</v>
      </c>
      <c r="D11905" t="s">
        <v>3828</v>
      </c>
      <c r="E11905" t="s">
        <v>20</v>
      </c>
      <c r="F11905" t="b">
        <v>0</v>
      </c>
      <c r="G11905" t="s">
        <v>52</v>
      </c>
      <c r="H11905" s="4">
        <v>45817.97625</v>
      </c>
      <c r="I11905" t="b">
        <v>0</v>
      </c>
      <c r="J11905" t="b">
        <v>1</v>
      </c>
      <c r="K11905" t="s">
        <v>24</v>
      </c>
      <c r="L11905" t="s">
        <v>22</v>
      </c>
      <c r="M11905">
        <v>87200</v>
      </c>
      <c r="O11905" t="s">
        <v>2697</v>
      </c>
      <c r="P11905" t="s">
        <v>11962</v>
      </c>
    </row>
    <row r="11906" spans="1:16" x14ac:dyDescent="0.25">
      <c r="A11906" t="s">
        <v>89</v>
      </c>
      <c r="B11906" t="s">
        <v>14091</v>
      </c>
      <c r="C11906" t="s">
        <v>10546</v>
      </c>
      <c r="D11906" t="s">
        <v>4013</v>
      </c>
      <c r="E11906" t="s">
        <v>20</v>
      </c>
      <c r="F11906" t="b">
        <v>0</v>
      </c>
      <c r="G11906" t="s">
        <v>106</v>
      </c>
      <c r="H11906" s="4">
        <v>45817.979560185187</v>
      </c>
      <c r="I11906" t="b">
        <v>0</v>
      </c>
      <c r="J11906" t="b">
        <v>1</v>
      </c>
      <c r="K11906" t="s">
        <v>106</v>
      </c>
      <c r="L11906" t="s">
        <v>22</v>
      </c>
      <c r="M11906">
        <v>170000</v>
      </c>
      <c r="O11906" t="s">
        <v>15535</v>
      </c>
      <c r="P11906" t="s">
        <v>2089</v>
      </c>
    </row>
    <row r="11907" spans="1:16" x14ac:dyDescent="0.25">
      <c r="A11907" t="s">
        <v>139</v>
      </c>
      <c r="B11907" t="s">
        <v>15536</v>
      </c>
      <c r="C11907" t="s">
        <v>82</v>
      </c>
      <c r="D11907" t="s">
        <v>3972</v>
      </c>
      <c r="E11907" t="s">
        <v>20</v>
      </c>
      <c r="F11907" t="b">
        <v>0</v>
      </c>
      <c r="G11907" t="s">
        <v>27</v>
      </c>
      <c r="H11907" s="4">
        <v>45818.000173611108</v>
      </c>
      <c r="I11907" t="b">
        <v>0</v>
      </c>
      <c r="J11907" t="b">
        <v>1</v>
      </c>
      <c r="K11907" t="s">
        <v>24</v>
      </c>
      <c r="L11907" t="s">
        <v>22</v>
      </c>
      <c r="M11907">
        <v>80000</v>
      </c>
      <c r="O11907" t="s">
        <v>3622</v>
      </c>
      <c r="P11907" t="s">
        <v>706</v>
      </c>
    </row>
    <row r="11908" spans="1:16" x14ac:dyDescent="0.25">
      <c r="A11908" t="s">
        <v>1</v>
      </c>
      <c r="B11908" t="s">
        <v>15537</v>
      </c>
      <c r="C11908" t="s">
        <v>192</v>
      </c>
      <c r="D11908" t="s">
        <v>3972</v>
      </c>
      <c r="E11908" t="s">
        <v>20</v>
      </c>
      <c r="F11908" t="b">
        <v>0</v>
      </c>
      <c r="G11908" t="s">
        <v>52</v>
      </c>
      <c r="H11908" s="4">
        <v>45818.000752314823</v>
      </c>
      <c r="I11908" t="b">
        <v>0</v>
      </c>
      <c r="J11908" t="b">
        <v>1</v>
      </c>
      <c r="K11908" t="s">
        <v>24</v>
      </c>
      <c r="L11908" t="s">
        <v>22</v>
      </c>
      <c r="M11908">
        <v>145000</v>
      </c>
      <c r="O11908" t="s">
        <v>954</v>
      </c>
      <c r="P11908" t="s">
        <v>6366</v>
      </c>
    </row>
    <row r="11909" spans="1:16" x14ac:dyDescent="0.25">
      <c r="A11909" t="s">
        <v>1</v>
      </c>
      <c r="B11909" t="s">
        <v>15538</v>
      </c>
      <c r="C11909" t="s">
        <v>1624</v>
      </c>
      <c r="D11909" t="s">
        <v>3600</v>
      </c>
      <c r="E11909" t="s">
        <v>20</v>
      </c>
      <c r="F11909" t="b">
        <v>0</v>
      </c>
      <c r="G11909" t="s">
        <v>27</v>
      </c>
      <c r="H11909" s="4">
        <v>45818.000868055547</v>
      </c>
      <c r="I11909" t="b">
        <v>1</v>
      </c>
      <c r="J11909" t="b">
        <v>1</v>
      </c>
      <c r="K11909" t="s">
        <v>24</v>
      </c>
      <c r="L11909" t="s">
        <v>22</v>
      </c>
      <c r="M11909">
        <v>150000</v>
      </c>
      <c r="O11909" t="s">
        <v>15539</v>
      </c>
      <c r="P11909" t="s">
        <v>15540</v>
      </c>
    </row>
    <row r="11910" spans="1:16" x14ac:dyDescent="0.25">
      <c r="A11910" t="s">
        <v>2</v>
      </c>
      <c r="B11910" t="s">
        <v>692</v>
      </c>
      <c r="C11910" t="s">
        <v>690</v>
      </c>
      <c r="D11910" t="s">
        <v>3972</v>
      </c>
      <c r="E11910" t="s">
        <v>20</v>
      </c>
      <c r="F11910" t="b">
        <v>0</v>
      </c>
      <c r="G11910" t="s">
        <v>27</v>
      </c>
      <c r="H11910" s="4">
        <v>45818.001770833333</v>
      </c>
      <c r="I11910" t="b">
        <v>0</v>
      </c>
      <c r="J11910" t="b">
        <v>1</v>
      </c>
      <c r="K11910" t="s">
        <v>24</v>
      </c>
      <c r="L11910" t="s">
        <v>22</v>
      </c>
      <c r="M11910">
        <v>127800</v>
      </c>
      <c r="O11910" t="s">
        <v>691</v>
      </c>
      <c r="P11910" t="s">
        <v>520</v>
      </c>
    </row>
    <row r="11911" spans="1:16" x14ac:dyDescent="0.25">
      <c r="A11911" t="s">
        <v>28</v>
      </c>
      <c r="B11911" t="s">
        <v>14859</v>
      </c>
      <c r="C11911" t="s">
        <v>2283</v>
      </c>
      <c r="D11911" t="s">
        <v>3972</v>
      </c>
      <c r="E11911" t="s">
        <v>20</v>
      </c>
      <c r="F11911" t="b">
        <v>0</v>
      </c>
      <c r="G11911" t="s">
        <v>27</v>
      </c>
      <c r="H11911" s="4">
        <v>45818.001793981479</v>
      </c>
      <c r="I11911" t="b">
        <v>0</v>
      </c>
      <c r="J11911" t="b">
        <v>1</v>
      </c>
      <c r="K11911" t="s">
        <v>24</v>
      </c>
      <c r="L11911" t="s">
        <v>22</v>
      </c>
      <c r="M11911">
        <v>116738.5</v>
      </c>
      <c r="O11911" t="s">
        <v>5481</v>
      </c>
      <c r="P11911" t="s">
        <v>14860</v>
      </c>
    </row>
    <row r="11912" spans="1:16" x14ac:dyDescent="0.25">
      <c r="A11912" t="s">
        <v>28</v>
      </c>
      <c r="B11912" t="s">
        <v>14859</v>
      </c>
      <c r="C11912" t="s">
        <v>1566</v>
      </c>
      <c r="D11912" t="s">
        <v>3972</v>
      </c>
      <c r="E11912" t="s">
        <v>20</v>
      </c>
      <c r="F11912" t="b">
        <v>0</v>
      </c>
      <c r="G11912" t="s">
        <v>27</v>
      </c>
      <c r="H11912" s="4">
        <v>45818.001851851863</v>
      </c>
      <c r="I11912" t="b">
        <v>0</v>
      </c>
      <c r="J11912" t="b">
        <v>1</v>
      </c>
      <c r="K11912" t="s">
        <v>24</v>
      </c>
      <c r="L11912" t="s">
        <v>22</v>
      </c>
      <c r="M11912">
        <v>116738.5</v>
      </c>
      <c r="O11912" t="s">
        <v>5481</v>
      </c>
      <c r="P11912" t="s">
        <v>14860</v>
      </c>
    </row>
    <row r="11913" spans="1:16" x14ac:dyDescent="0.25">
      <c r="A11913" t="s">
        <v>2</v>
      </c>
      <c r="B11913" t="s">
        <v>7406</v>
      </c>
      <c r="C11913" t="s">
        <v>372</v>
      </c>
      <c r="D11913" t="s">
        <v>4013</v>
      </c>
      <c r="E11913" t="s">
        <v>20</v>
      </c>
      <c r="F11913" t="b">
        <v>0</v>
      </c>
      <c r="G11913" t="s">
        <v>41</v>
      </c>
      <c r="H11913" s="4">
        <v>45818.00209490741</v>
      </c>
      <c r="I11913" t="b">
        <v>0</v>
      </c>
      <c r="J11913" t="b">
        <v>1</v>
      </c>
      <c r="K11913" t="s">
        <v>24</v>
      </c>
      <c r="L11913" t="s">
        <v>22</v>
      </c>
      <c r="M11913">
        <v>220900</v>
      </c>
      <c r="O11913" t="s">
        <v>402</v>
      </c>
      <c r="P11913" t="s">
        <v>7407</v>
      </c>
    </row>
    <row r="11914" spans="1:16" x14ac:dyDescent="0.25">
      <c r="A11914" t="s">
        <v>2</v>
      </c>
      <c r="B11914" t="s">
        <v>7405</v>
      </c>
      <c r="C11914" t="s">
        <v>1385</v>
      </c>
      <c r="D11914" t="s">
        <v>3972</v>
      </c>
      <c r="E11914" t="s">
        <v>20</v>
      </c>
      <c r="F11914" t="b">
        <v>0</v>
      </c>
      <c r="G11914" t="s">
        <v>41</v>
      </c>
      <c r="H11914" s="4">
        <v>45818.002222222232</v>
      </c>
      <c r="I11914" t="b">
        <v>0</v>
      </c>
      <c r="J11914" t="b">
        <v>0</v>
      </c>
      <c r="K11914" t="s">
        <v>24</v>
      </c>
      <c r="L11914" t="s">
        <v>22</v>
      </c>
      <c r="M11914">
        <v>82850</v>
      </c>
      <c r="O11914" t="s">
        <v>5481</v>
      </c>
      <c r="P11914" t="s">
        <v>3772</v>
      </c>
    </row>
    <row r="11915" spans="1:16" x14ac:dyDescent="0.25">
      <c r="A11915" t="s">
        <v>1</v>
      </c>
      <c r="B11915" t="s">
        <v>3361</v>
      </c>
      <c r="C11915" t="s">
        <v>1065</v>
      </c>
      <c r="D11915" t="s">
        <v>3972</v>
      </c>
      <c r="E11915" t="s">
        <v>20</v>
      </c>
      <c r="F11915" t="b">
        <v>0</v>
      </c>
      <c r="G11915" t="s">
        <v>35</v>
      </c>
      <c r="H11915" s="4">
        <v>45818.042754629627</v>
      </c>
      <c r="I11915" t="b">
        <v>0</v>
      </c>
      <c r="J11915" t="b">
        <v>1</v>
      </c>
      <c r="K11915" t="s">
        <v>24</v>
      </c>
      <c r="L11915" t="s">
        <v>22</v>
      </c>
      <c r="M11915">
        <v>195575</v>
      </c>
      <c r="O11915" t="s">
        <v>1438</v>
      </c>
      <c r="P11915" t="s">
        <v>15541</v>
      </c>
    </row>
    <row r="11916" spans="1:16" x14ac:dyDescent="0.25">
      <c r="A11916" t="s">
        <v>2</v>
      </c>
      <c r="B11916" t="s">
        <v>15542</v>
      </c>
      <c r="C11916" t="s">
        <v>166</v>
      </c>
      <c r="D11916" t="s">
        <v>3972</v>
      </c>
      <c r="E11916" t="s">
        <v>20</v>
      </c>
      <c r="F11916" t="b">
        <v>0</v>
      </c>
      <c r="G11916" t="s">
        <v>27</v>
      </c>
      <c r="H11916" s="4">
        <v>45818.043495370373</v>
      </c>
      <c r="I11916" t="b">
        <v>0</v>
      </c>
      <c r="J11916" t="b">
        <v>1</v>
      </c>
      <c r="K11916" t="s">
        <v>24</v>
      </c>
      <c r="L11916" t="s">
        <v>22</v>
      </c>
      <c r="M11916">
        <v>152500</v>
      </c>
      <c r="O11916" t="s">
        <v>202</v>
      </c>
      <c r="P11916" t="s">
        <v>15543</v>
      </c>
    </row>
    <row r="11917" spans="1:16" x14ac:dyDescent="0.25">
      <c r="A11917" t="s">
        <v>25</v>
      </c>
      <c r="B11917" t="s">
        <v>15544</v>
      </c>
      <c r="C11917" t="s">
        <v>3594</v>
      </c>
      <c r="D11917" t="s">
        <v>3828</v>
      </c>
      <c r="E11917" t="s">
        <v>20</v>
      </c>
      <c r="F11917" t="b">
        <v>0</v>
      </c>
      <c r="G11917" t="s">
        <v>41</v>
      </c>
      <c r="H11917" s="4">
        <v>45818.08357638889</v>
      </c>
      <c r="I11917" t="b">
        <v>0</v>
      </c>
      <c r="J11917" t="b">
        <v>1</v>
      </c>
      <c r="K11917" t="s">
        <v>24</v>
      </c>
      <c r="L11917" t="s">
        <v>22</v>
      </c>
      <c r="M11917">
        <v>108000</v>
      </c>
      <c r="O11917" t="s">
        <v>1940</v>
      </c>
      <c r="P11917" t="s">
        <v>15545</v>
      </c>
    </row>
    <row r="11918" spans="1:16" x14ac:dyDescent="0.25">
      <c r="A11918" t="s">
        <v>139</v>
      </c>
      <c r="B11918" t="s">
        <v>15546</v>
      </c>
      <c r="C11918" t="s">
        <v>15547</v>
      </c>
      <c r="D11918" t="s">
        <v>3828</v>
      </c>
      <c r="E11918" t="s">
        <v>20</v>
      </c>
      <c r="F11918" t="b">
        <v>0</v>
      </c>
      <c r="G11918" t="s">
        <v>52</v>
      </c>
      <c r="H11918" s="4">
        <v>45818.084710648152</v>
      </c>
      <c r="I11918" t="b">
        <v>0</v>
      </c>
      <c r="J11918" t="b">
        <v>1</v>
      </c>
      <c r="K11918" t="s">
        <v>24</v>
      </c>
      <c r="L11918" t="s">
        <v>22</v>
      </c>
      <c r="M11918">
        <v>150000</v>
      </c>
      <c r="O11918" t="s">
        <v>15548</v>
      </c>
    </row>
    <row r="11919" spans="1:16" x14ac:dyDescent="0.25">
      <c r="A11919" t="s">
        <v>1</v>
      </c>
      <c r="B11919" t="s">
        <v>264</v>
      </c>
      <c r="C11919" t="s">
        <v>39</v>
      </c>
      <c r="D11919" t="s">
        <v>7433</v>
      </c>
      <c r="E11919" t="s">
        <v>20</v>
      </c>
      <c r="F11919" t="b">
        <v>1</v>
      </c>
      <c r="G11919" t="s">
        <v>4056</v>
      </c>
      <c r="H11919" s="4">
        <v>45818.094918981478</v>
      </c>
      <c r="I11919" t="b">
        <v>0</v>
      </c>
      <c r="J11919" t="b">
        <v>0</v>
      </c>
      <c r="K11919" t="s">
        <v>4056</v>
      </c>
      <c r="L11919" t="s">
        <v>22</v>
      </c>
      <c r="M11919">
        <v>125000</v>
      </c>
      <c r="O11919" t="s">
        <v>15533</v>
      </c>
      <c r="P11919" t="s">
        <v>15549</v>
      </c>
    </row>
    <row r="11920" spans="1:16" x14ac:dyDescent="0.25">
      <c r="A11920" t="s">
        <v>0</v>
      </c>
      <c r="B11920" t="s">
        <v>15209</v>
      </c>
      <c r="C11920" t="s">
        <v>431</v>
      </c>
      <c r="D11920" t="s">
        <v>3828</v>
      </c>
      <c r="E11920" t="s">
        <v>20</v>
      </c>
      <c r="F11920" t="b">
        <v>0</v>
      </c>
      <c r="G11920" t="s">
        <v>27</v>
      </c>
      <c r="H11920" s="4">
        <v>45818.249976851846</v>
      </c>
      <c r="I11920" t="b">
        <v>0</v>
      </c>
      <c r="J11920" t="b">
        <v>1</v>
      </c>
      <c r="K11920" t="s">
        <v>24</v>
      </c>
      <c r="L11920" t="s">
        <v>22</v>
      </c>
      <c r="M11920">
        <v>50000</v>
      </c>
      <c r="O11920" t="s">
        <v>15210</v>
      </c>
      <c r="P11920" t="s">
        <v>1374</v>
      </c>
    </row>
    <row r="11921" spans="1:16" x14ac:dyDescent="0.25">
      <c r="A11921" t="s">
        <v>0</v>
      </c>
      <c r="B11921" t="s">
        <v>7418</v>
      </c>
      <c r="C11921" t="s">
        <v>82</v>
      </c>
      <c r="D11921" t="s">
        <v>5914</v>
      </c>
      <c r="E11921" t="s">
        <v>20</v>
      </c>
      <c r="F11921" t="b">
        <v>0</v>
      </c>
      <c r="G11921" t="s">
        <v>27</v>
      </c>
      <c r="H11921" s="4">
        <v>45818.249976851846</v>
      </c>
      <c r="I11921" t="b">
        <v>0</v>
      </c>
      <c r="J11921" t="b">
        <v>1</v>
      </c>
      <c r="K11921" t="s">
        <v>24</v>
      </c>
      <c r="L11921" t="s">
        <v>22</v>
      </c>
      <c r="M11921">
        <v>169500</v>
      </c>
      <c r="O11921" t="s">
        <v>7419</v>
      </c>
      <c r="P11921" t="s">
        <v>2951</v>
      </c>
    </row>
    <row r="11922" spans="1:16" x14ac:dyDescent="0.25">
      <c r="A11922" t="s">
        <v>25</v>
      </c>
      <c r="B11922" t="s">
        <v>15550</v>
      </c>
      <c r="C11922" t="s">
        <v>82</v>
      </c>
      <c r="D11922" t="s">
        <v>3972</v>
      </c>
      <c r="E11922" t="s">
        <v>20</v>
      </c>
      <c r="F11922" t="b">
        <v>0</v>
      </c>
      <c r="G11922" t="s">
        <v>27</v>
      </c>
      <c r="H11922" s="4">
        <v>45818.249976851846</v>
      </c>
      <c r="I11922" t="b">
        <v>1</v>
      </c>
      <c r="J11922" t="b">
        <v>0</v>
      </c>
      <c r="K11922" t="s">
        <v>24</v>
      </c>
      <c r="L11922" t="s">
        <v>22</v>
      </c>
      <c r="M11922">
        <v>105500</v>
      </c>
      <c r="O11922" t="s">
        <v>3703</v>
      </c>
      <c r="P11922" t="s">
        <v>15551</v>
      </c>
    </row>
    <row r="11923" spans="1:16" x14ac:dyDescent="0.25">
      <c r="A11923" t="s">
        <v>0</v>
      </c>
      <c r="B11923" t="s">
        <v>9650</v>
      </c>
      <c r="C11923" t="s">
        <v>2500</v>
      </c>
      <c r="D11923" t="s">
        <v>3828</v>
      </c>
      <c r="E11923" t="s">
        <v>51</v>
      </c>
      <c r="F11923" t="b">
        <v>0</v>
      </c>
      <c r="G11923" t="s">
        <v>41</v>
      </c>
      <c r="H11923" s="4">
        <v>45818.250243055547</v>
      </c>
      <c r="I11923" t="b">
        <v>0</v>
      </c>
      <c r="J11923" t="b">
        <v>0</v>
      </c>
      <c r="K11923" t="s">
        <v>24</v>
      </c>
      <c r="L11923" t="s">
        <v>36</v>
      </c>
      <c r="N11923">
        <v>21.260000228881839</v>
      </c>
      <c r="O11923" t="s">
        <v>15552</v>
      </c>
      <c r="P11923" t="s">
        <v>2149</v>
      </c>
    </row>
    <row r="11924" spans="1:16" x14ac:dyDescent="0.25">
      <c r="A11924" t="s">
        <v>0</v>
      </c>
      <c r="B11924" t="s">
        <v>15553</v>
      </c>
      <c r="C11924" t="s">
        <v>1467</v>
      </c>
      <c r="D11924" t="s">
        <v>3972</v>
      </c>
      <c r="E11924" t="s">
        <v>20</v>
      </c>
      <c r="F11924" t="b">
        <v>0</v>
      </c>
      <c r="G11924" t="s">
        <v>30</v>
      </c>
      <c r="H11924" s="4">
        <v>45818.25072916667</v>
      </c>
      <c r="I11924" t="b">
        <v>1</v>
      </c>
      <c r="J11924" t="b">
        <v>1</v>
      </c>
      <c r="K11924" t="s">
        <v>24</v>
      </c>
      <c r="L11924" t="s">
        <v>22</v>
      </c>
      <c r="M11924">
        <v>100000</v>
      </c>
      <c r="O11924" t="s">
        <v>469</v>
      </c>
      <c r="P11924" t="s">
        <v>15554</v>
      </c>
    </row>
    <row r="11925" spans="1:16" x14ac:dyDescent="0.25">
      <c r="A11925" t="s">
        <v>191</v>
      </c>
      <c r="B11925" t="s">
        <v>9347</v>
      </c>
      <c r="C11925" t="s">
        <v>82</v>
      </c>
      <c r="D11925" t="s">
        <v>3972</v>
      </c>
      <c r="E11925" t="s">
        <v>20</v>
      </c>
      <c r="F11925" t="b">
        <v>0</v>
      </c>
      <c r="G11925" t="s">
        <v>27</v>
      </c>
      <c r="H11925" s="4">
        <v>45818.251168981478</v>
      </c>
      <c r="I11925" t="b">
        <v>0</v>
      </c>
      <c r="J11925" t="b">
        <v>0</v>
      </c>
      <c r="K11925" t="s">
        <v>24</v>
      </c>
      <c r="L11925" t="s">
        <v>36</v>
      </c>
      <c r="N11925">
        <v>70.5</v>
      </c>
      <c r="O11925" t="s">
        <v>4343</v>
      </c>
      <c r="P11925" t="s">
        <v>9348</v>
      </c>
    </row>
    <row r="11926" spans="1:16" x14ac:dyDescent="0.25">
      <c r="A11926" t="s">
        <v>1</v>
      </c>
      <c r="B11926" t="s">
        <v>15538</v>
      </c>
      <c r="C11926" t="s">
        <v>82</v>
      </c>
      <c r="D11926" t="s">
        <v>3972</v>
      </c>
      <c r="E11926" t="s">
        <v>20</v>
      </c>
      <c r="F11926" t="b">
        <v>0</v>
      </c>
      <c r="G11926" t="s">
        <v>27</v>
      </c>
      <c r="H11926" s="4">
        <v>45818.251180555562</v>
      </c>
      <c r="I11926" t="b">
        <v>1</v>
      </c>
      <c r="J11926" t="b">
        <v>1</v>
      </c>
      <c r="K11926" t="s">
        <v>24</v>
      </c>
      <c r="L11926" t="s">
        <v>22</v>
      </c>
      <c r="M11926">
        <v>125000</v>
      </c>
      <c r="O11926" t="s">
        <v>4343</v>
      </c>
      <c r="P11926" t="s">
        <v>15540</v>
      </c>
    </row>
    <row r="11927" spans="1:16" x14ac:dyDescent="0.25">
      <c r="A11927" t="s">
        <v>2</v>
      </c>
      <c r="B11927" t="s">
        <v>15555</v>
      </c>
      <c r="C11927" t="s">
        <v>44</v>
      </c>
      <c r="D11927" t="s">
        <v>3972</v>
      </c>
      <c r="E11927" t="s">
        <v>20</v>
      </c>
      <c r="F11927" t="b">
        <v>0</v>
      </c>
      <c r="G11927" t="s">
        <v>27</v>
      </c>
      <c r="H11927" s="4">
        <v>45818.25204861111</v>
      </c>
      <c r="I11927" t="b">
        <v>0</v>
      </c>
      <c r="J11927" t="b">
        <v>1</v>
      </c>
      <c r="K11927" t="s">
        <v>24</v>
      </c>
      <c r="L11927" t="s">
        <v>22</v>
      </c>
      <c r="M11927">
        <v>160000</v>
      </c>
      <c r="O11927" t="s">
        <v>15556</v>
      </c>
      <c r="P11927" t="s">
        <v>15557</v>
      </c>
    </row>
    <row r="11928" spans="1:16" x14ac:dyDescent="0.25">
      <c r="A11928" t="s">
        <v>2</v>
      </c>
      <c r="B11928" t="s">
        <v>15558</v>
      </c>
      <c r="C11928" t="s">
        <v>15559</v>
      </c>
      <c r="D11928" t="s">
        <v>3972</v>
      </c>
      <c r="E11928" t="s">
        <v>20</v>
      </c>
      <c r="F11928" t="b">
        <v>0</v>
      </c>
      <c r="G11928" t="s">
        <v>27</v>
      </c>
      <c r="H11928" s="4">
        <v>45818.252106481479</v>
      </c>
      <c r="I11928" t="b">
        <v>1</v>
      </c>
      <c r="J11928" t="b">
        <v>1</v>
      </c>
      <c r="K11928" t="s">
        <v>24</v>
      </c>
      <c r="L11928" t="s">
        <v>36</v>
      </c>
      <c r="N11928">
        <v>72.5</v>
      </c>
      <c r="O11928" t="s">
        <v>4343</v>
      </c>
      <c r="P11928" t="s">
        <v>15560</v>
      </c>
    </row>
    <row r="11929" spans="1:16" x14ac:dyDescent="0.25">
      <c r="A11929" t="s">
        <v>2</v>
      </c>
      <c r="B11929" t="s">
        <v>12943</v>
      </c>
      <c r="C11929" t="s">
        <v>167</v>
      </c>
      <c r="D11929" t="s">
        <v>3600</v>
      </c>
      <c r="E11929" t="s">
        <v>20</v>
      </c>
      <c r="F11929" t="b">
        <v>0</v>
      </c>
      <c r="G11929" t="s">
        <v>35</v>
      </c>
      <c r="H11929" s="4">
        <v>45818.25267361111</v>
      </c>
      <c r="I11929" t="b">
        <v>0</v>
      </c>
      <c r="J11929" t="b">
        <v>1</v>
      </c>
      <c r="K11929" t="s">
        <v>24</v>
      </c>
      <c r="L11929" t="s">
        <v>22</v>
      </c>
      <c r="M11929">
        <v>202000</v>
      </c>
      <c r="O11929" t="s">
        <v>7708</v>
      </c>
      <c r="P11929" t="s">
        <v>15561</v>
      </c>
    </row>
    <row r="11930" spans="1:16" x14ac:dyDescent="0.25">
      <c r="A11930" t="s">
        <v>40</v>
      </c>
      <c r="B11930" t="s">
        <v>15562</v>
      </c>
      <c r="C11930" t="s">
        <v>39</v>
      </c>
      <c r="D11930" t="s">
        <v>4013</v>
      </c>
      <c r="E11930" t="s">
        <v>20</v>
      </c>
      <c r="F11930" t="b">
        <v>1</v>
      </c>
      <c r="G11930" t="s">
        <v>35</v>
      </c>
      <c r="H11930" s="4">
        <v>45818.25267361111</v>
      </c>
      <c r="I11930" t="b">
        <v>0</v>
      </c>
      <c r="J11930" t="b">
        <v>1</v>
      </c>
      <c r="K11930" t="s">
        <v>24</v>
      </c>
      <c r="L11930" t="s">
        <v>22</v>
      </c>
      <c r="M11930">
        <v>121650</v>
      </c>
      <c r="O11930" t="s">
        <v>2697</v>
      </c>
      <c r="P11930" t="s">
        <v>11962</v>
      </c>
    </row>
    <row r="11931" spans="1:16" x14ac:dyDescent="0.25">
      <c r="A11931" t="s">
        <v>0</v>
      </c>
      <c r="B11931" t="s">
        <v>12221</v>
      </c>
      <c r="C11931" t="s">
        <v>192</v>
      </c>
      <c r="D11931" t="s">
        <v>3828</v>
      </c>
      <c r="E11931" t="s">
        <v>20</v>
      </c>
      <c r="F11931" t="b">
        <v>0</v>
      </c>
      <c r="G11931" t="s">
        <v>23</v>
      </c>
      <c r="H11931" s="4">
        <v>45818.270439814813</v>
      </c>
      <c r="I11931" t="b">
        <v>0</v>
      </c>
      <c r="J11931" t="b">
        <v>1</v>
      </c>
      <c r="K11931" t="s">
        <v>24</v>
      </c>
      <c r="L11931" t="s">
        <v>22</v>
      </c>
      <c r="M11931">
        <v>87500</v>
      </c>
      <c r="O11931" t="s">
        <v>15563</v>
      </c>
    </row>
    <row r="11932" spans="1:16" x14ac:dyDescent="0.25">
      <c r="A11932" t="s">
        <v>1</v>
      </c>
      <c r="B11932" t="s">
        <v>779</v>
      </c>
      <c r="C11932" t="s">
        <v>73</v>
      </c>
      <c r="D11932" t="s">
        <v>2208</v>
      </c>
      <c r="E11932" t="s">
        <v>105</v>
      </c>
      <c r="F11932" t="b">
        <v>0</v>
      </c>
      <c r="G11932" t="s">
        <v>23</v>
      </c>
      <c r="H11932" s="4">
        <v>45818.270474537043</v>
      </c>
      <c r="I11932" t="b">
        <v>0</v>
      </c>
      <c r="J11932" t="b">
        <v>1</v>
      </c>
      <c r="K11932" t="s">
        <v>24</v>
      </c>
      <c r="L11932" t="s">
        <v>36</v>
      </c>
      <c r="N11932">
        <v>22.5</v>
      </c>
      <c r="O11932" t="s">
        <v>15564</v>
      </c>
      <c r="P11932" t="s">
        <v>15565</v>
      </c>
    </row>
    <row r="11933" spans="1:16" x14ac:dyDescent="0.25">
      <c r="A11933" t="s">
        <v>1</v>
      </c>
      <c r="B11933" t="s">
        <v>1</v>
      </c>
      <c r="C11933" t="s">
        <v>211</v>
      </c>
      <c r="D11933" t="s">
        <v>4071</v>
      </c>
      <c r="E11933" t="s">
        <v>20</v>
      </c>
      <c r="F11933" t="b">
        <v>0</v>
      </c>
      <c r="G11933" t="s">
        <v>23</v>
      </c>
      <c r="H11933" s="4">
        <v>45818.270555555559</v>
      </c>
      <c r="I11933" t="b">
        <v>0</v>
      </c>
      <c r="J11933" t="b">
        <v>0</v>
      </c>
      <c r="K11933" t="s">
        <v>24</v>
      </c>
      <c r="L11933" t="s">
        <v>22</v>
      </c>
      <c r="M11933">
        <v>62636</v>
      </c>
      <c r="O11933" t="s">
        <v>9470</v>
      </c>
    </row>
    <row r="11934" spans="1:16" x14ac:dyDescent="0.25">
      <c r="A11934" t="s">
        <v>19</v>
      </c>
      <c r="B11934" t="s">
        <v>15566</v>
      </c>
      <c r="C11934" t="s">
        <v>39</v>
      </c>
      <c r="D11934" t="s">
        <v>7433</v>
      </c>
      <c r="E11934" t="s">
        <v>20</v>
      </c>
      <c r="F11934" t="b">
        <v>1</v>
      </c>
      <c r="G11934" t="s">
        <v>4056</v>
      </c>
      <c r="H11934" s="4">
        <v>45818.273912037039</v>
      </c>
      <c r="I11934" t="b">
        <v>0</v>
      </c>
      <c r="J11934" t="b">
        <v>0</v>
      </c>
      <c r="K11934" t="s">
        <v>4056</v>
      </c>
      <c r="L11934" t="s">
        <v>22</v>
      </c>
      <c r="M11934">
        <v>270000</v>
      </c>
      <c r="O11934" t="s">
        <v>2570</v>
      </c>
      <c r="P11934" t="s">
        <v>193</v>
      </c>
    </row>
    <row r="11935" spans="1:16" x14ac:dyDescent="0.25">
      <c r="A11935" t="s">
        <v>0</v>
      </c>
      <c r="B11935" t="s">
        <v>13146</v>
      </c>
      <c r="C11935" t="s">
        <v>1501</v>
      </c>
      <c r="D11935" t="s">
        <v>4083</v>
      </c>
      <c r="E11935" t="s">
        <v>20</v>
      </c>
      <c r="F11935" t="b">
        <v>0</v>
      </c>
      <c r="G11935" t="s">
        <v>41</v>
      </c>
      <c r="H11935" s="4">
        <v>45818.292071759257</v>
      </c>
      <c r="I11935" t="b">
        <v>0</v>
      </c>
      <c r="J11935" t="b">
        <v>0</v>
      </c>
      <c r="K11935" t="s">
        <v>24</v>
      </c>
      <c r="L11935" t="s">
        <v>22</v>
      </c>
      <c r="M11935">
        <v>91728</v>
      </c>
      <c r="O11935" t="s">
        <v>374</v>
      </c>
      <c r="P11935" t="s">
        <v>2881</v>
      </c>
    </row>
    <row r="11936" spans="1:16" x14ac:dyDescent="0.25">
      <c r="A11936" t="s">
        <v>0</v>
      </c>
      <c r="B11936" t="s">
        <v>1449</v>
      </c>
      <c r="C11936" t="s">
        <v>12478</v>
      </c>
      <c r="D11936" t="s">
        <v>2208</v>
      </c>
      <c r="E11936" t="s">
        <v>20</v>
      </c>
      <c r="F11936" t="b">
        <v>0</v>
      </c>
      <c r="G11936" t="s">
        <v>35</v>
      </c>
      <c r="H11936" s="4">
        <v>45818.292129629634</v>
      </c>
      <c r="I11936" t="b">
        <v>1</v>
      </c>
      <c r="J11936" t="b">
        <v>1</v>
      </c>
      <c r="K11936" t="s">
        <v>24</v>
      </c>
      <c r="L11936" t="s">
        <v>36</v>
      </c>
      <c r="N11936">
        <v>28.829999923706051</v>
      </c>
      <c r="O11936" t="s">
        <v>1136</v>
      </c>
      <c r="P11936" t="s">
        <v>863</v>
      </c>
    </row>
    <row r="11937" spans="1:16" x14ac:dyDescent="0.25">
      <c r="A11937" t="s">
        <v>1</v>
      </c>
      <c r="B11937" t="s">
        <v>1692</v>
      </c>
      <c r="C11937" t="s">
        <v>120</v>
      </c>
      <c r="D11937" t="s">
        <v>2208</v>
      </c>
      <c r="E11937" t="s">
        <v>20</v>
      </c>
      <c r="F11937" t="b">
        <v>0</v>
      </c>
      <c r="G11937" t="s">
        <v>35</v>
      </c>
      <c r="H11937" s="4">
        <v>45818.292210648149</v>
      </c>
      <c r="I11937" t="b">
        <v>0</v>
      </c>
      <c r="J11937" t="b">
        <v>0</v>
      </c>
      <c r="K11937" t="s">
        <v>24</v>
      </c>
      <c r="L11937" t="s">
        <v>22</v>
      </c>
      <c r="M11937">
        <v>158829.90625</v>
      </c>
      <c r="O11937" t="s">
        <v>14293</v>
      </c>
      <c r="P11937" t="s">
        <v>2747</v>
      </c>
    </row>
    <row r="11938" spans="1:16" x14ac:dyDescent="0.25">
      <c r="A11938" t="s">
        <v>2</v>
      </c>
      <c r="B11938" t="s">
        <v>392</v>
      </c>
      <c r="C11938" t="s">
        <v>49</v>
      </c>
      <c r="D11938" t="s">
        <v>3969</v>
      </c>
      <c r="E11938" t="s">
        <v>20</v>
      </c>
      <c r="F11938" t="b">
        <v>0</v>
      </c>
      <c r="G11938" t="s">
        <v>27</v>
      </c>
      <c r="H11938" s="4">
        <v>45818.293564814812</v>
      </c>
      <c r="I11938" t="b">
        <v>0</v>
      </c>
      <c r="J11938" t="b">
        <v>1</v>
      </c>
      <c r="K11938" t="s">
        <v>24</v>
      </c>
      <c r="L11938" t="s">
        <v>22</v>
      </c>
      <c r="M11938">
        <v>170000</v>
      </c>
      <c r="O11938" t="s">
        <v>987</v>
      </c>
      <c r="P11938" t="s">
        <v>15567</v>
      </c>
    </row>
    <row r="11939" spans="1:16" x14ac:dyDescent="0.25">
      <c r="A11939" t="s">
        <v>0</v>
      </c>
      <c r="B11939" t="s">
        <v>103</v>
      </c>
      <c r="C11939" t="s">
        <v>203</v>
      </c>
      <c r="D11939" t="s">
        <v>2208</v>
      </c>
      <c r="E11939" t="s">
        <v>20</v>
      </c>
      <c r="F11939" t="b">
        <v>0</v>
      </c>
      <c r="G11939" t="s">
        <v>23</v>
      </c>
      <c r="H11939" s="4">
        <v>45818.312141203707</v>
      </c>
      <c r="I11939" t="b">
        <v>0</v>
      </c>
      <c r="J11939" t="b">
        <v>0</v>
      </c>
      <c r="K11939" t="s">
        <v>24</v>
      </c>
      <c r="L11939" t="s">
        <v>22</v>
      </c>
      <c r="M11939">
        <v>70000</v>
      </c>
      <c r="O11939" t="s">
        <v>803</v>
      </c>
      <c r="P11939" t="s">
        <v>9360</v>
      </c>
    </row>
    <row r="11940" spans="1:16" x14ac:dyDescent="0.25">
      <c r="A11940" t="s">
        <v>139</v>
      </c>
      <c r="B11940" t="s">
        <v>15568</v>
      </c>
      <c r="C11940" t="s">
        <v>192</v>
      </c>
      <c r="D11940" t="s">
        <v>3969</v>
      </c>
      <c r="E11940" t="s">
        <v>20</v>
      </c>
      <c r="F11940" t="b">
        <v>0</v>
      </c>
      <c r="G11940" t="s">
        <v>23</v>
      </c>
      <c r="H11940" s="4">
        <v>45818.312337962961</v>
      </c>
      <c r="I11940" t="b">
        <v>0</v>
      </c>
      <c r="J11940" t="b">
        <v>1</v>
      </c>
      <c r="K11940" t="s">
        <v>24</v>
      </c>
      <c r="L11940" t="s">
        <v>22</v>
      </c>
      <c r="M11940">
        <v>85000</v>
      </c>
      <c r="O11940" t="s">
        <v>15569</v>
      </c>
    </row>
    <row r="11941" spans="1:16" x14ac:dyDescent="0.25">
      <c r="A11941" t="s">
        <v>25</v>
      </c>
      <c r="B11941" t="s">
        <v>25</v>
      </c>
      <c r="C11941" t="s">
        <v>15570</v>
      </c>
      <c r="D11941" t="s">
        <v>4089</v>
      </c>
      <c r="E11941" t="s">
        <v>20</v>
      </c>
      <c r="F11941" t="b">
        <v>0</v>
      </c>
      <c r="G11941" t="s">
        <v>27</v>
      </c>
      <c r="H11941" s="4">
        <v>45818.333460648151</v>
      </c>
      <c r="I11941" t="b">
        <v>0</v>
      </c>
      <c r="J11941" t="b">
        <v>0</v>
      </c>
      <c r="K11941" t="s">
        <v>24</v>
      </c>
      <c r="L11941" t="s">
        <v>36</v>
      </c>
      <c r="N11941">
        <v>72</v>
      </c>
      <c r="O11941" t="s">
        <v>13865</v>
      </c>
      <c r="P11941" t="s">
        <v>9973</v>
      </c>
    </row>
    <row r="11942" spans="1:16" x14ac:dyDescent="0.25">
      <c r="A11942" t="s">
        <v>0</v>
      </c>
      <c r="B11942" t="s">
        <v>15571</v>
      </c>
      <c r="C11942" t="s">
        <v>3004</v>
      </c>
      <c r="D11942" t="s">
        <v>4089</v>
      </c>
      <c r="E11942" t="s">
        <v>20</v>
      </c>
      <c r="F11942" t="b">
        <v>0</v>
      </c>
      <c r="G11942" t="s">
        <v>35</v>
      </c>
      <c r="H11942" s="4">
        <v>45818.333854166667</v>
      </c>
      <c r="I11942" t="b">
        <v>1</v>
      </c>
      <c r="J11942" t="b">
        <v>0</v>
      </c>
      <c r="K11942" t="s">
        <v>24</v>
      </c>
      <c r="L11942" t="s">
        <v>36</v>
      </c>
      <c r="N11942">
        <v>56</v>
      </c>
      <c r="O11942" t="s">
        <v>12032</v>
      </c>
      <c r="P11942" t="s">
        <v>424</v>
      </c>
    </row>
    <row r="11943" spans="1:16" x14ac:dyDescent="0.25">
      <c r="A11943" t="s">
        <v>25</v>
      </c>
      <c r="B11943" t="s">
        <v>15572</v>
      </c>
      <c r="C11943" t="s">
        <v>484</v>
      </c>
      <c r="D11943" t="s">
        <v>3969</v>
      </c>
      <c r="E11943" t="s">
        <v>20</v>
      </c>
      <c r="F11943" t="b">
        <v>0</v>
      </c>
      <c r="G11943" t="s">
        <v>27</v>
      </c>
      <c r="H11943" s="4">
        <v>45818.334479166668</v>
      </c>
      <c r="I11943" t="b">
        <v>0</v>
      </c>
      <c r="J11943" t="b">
        <v>1</v>
      </c>
      <c r="K11943" t="s">
        <v>24</v>
      </c>
      <c r="L11943" t="s">
        <v>22</v>
      </c>
      <c r="M11943">
        <v>143000</v>
      </c>
      <c r="O11943" t="s">
        <v>10640</v>
      </c>
    </row>
    <row r="11944" spans="1:16" x14ac:dyDescent="0.25">
      <c r="A11944" t="s">
        <v>89</v>
      </c>
      <c r="B11944" t="s">
        <v>15573</v>
      </c>
      <c r="C11944" t="s">
        <v>2182</v>
      </c>
      <c r="D11944" t="s">
        <v>3969</v>
      </c>
      <c r="E11944" t="s">
        <v>20</v>
      </c>
      <c r="F11944" t="b">
        <v>0</v>
      </c>
      <c r="G11944" t="s">
        <v>27</v>
      </c>
      <c r="H11944" s="4">
        <v>45818.334479166668</v>
      </c>
      <c r="I11944" t="b">
        <v>1</v>
      </c>
      <c r="J11944" t="b">
        <v>0</v>
      </c>
      <c r="K11944" t="s">
        <v>24</v>
      </c>
      <c r="L11944" t="s">
        <v>22</v>
      </c>
      <c r="M11944">
        <v>120000</v>
      </c>
      <c r="O11944" t="s">
        <v>8727</v>
      </c>
    </row>
    <row r="11945" spans="1:16" x14ac:dyDescent="0.25">
      <c r="A11945" t="s">
        <v>2</v>
      </c>
      <c r="B11945" t="s">
        <v>15574</v>
      </c>
      <c r="C11945" t="s">
        <v>44</v>
      </c>
      <c r="D11945" t="s">
        <v>3972</v>
      </c>
      <c r="E11945" t="s">
        <v>20</v>
      </c>
      <c r="F11945" t="b">
        <v>0</v>
      </c>
      <c r="G11945" t="s">
        <v>27</v>
      </c>
      <c r="H11945" s="4">
        <v>45818.335497685177</v>
      </c>
      <c r="I11945" t="b">
        <v>0</v>
      </c>
      <c r="J11945" t="b">
        <v>1</v>
      </c>
      <c r="K11945" t="s">
        <v>24</v>
      </c>
      <c r="L11945" t="s">
        <v>22</v>
      </c>
      <c r="M11945">
        <v>190000</v>
      </c>
      <c r="O11945" t="s">
        <v>15575</v>
      </c>
      <c r="P11945" t="s">
        <v>15576</v>
      </c>
    </row>
    <row r="11946" spans="1:16" x14ac:dyDescent="0.25">
      <c r="A11946" t="s">
        <v>2</v>
      </c>
      <c r="B11946" t="s">
        <v>15577</v>
      </c>
      <c r="C11946" t="s">
        <v>39</v>
      </c>
      <c r="D11946" t="s">
        <v>112</v>
      </c>
      <c r="E11946" t="s">
        <v>51</v>
      </c>
      <c r="F11946" t="b">
        <v>1</v>
      </c>
      <c r="G11946" t="s">
        <v>27</v>
      </c>
      <c r="H11946" s="4">
        <v>45818.376886574071</v>
      </c>
      <c r="I11946" t="b">
        <v>1</v>
      </c>
      <c r="J11946" t="b">
        <v>0</v>
      </c>
      <c r="K11946" t="s">
        <v>24</v>
      </c>
      <c r="L11946" t="s">
        <v>36</v>
      </c>
      <c r="N11946">
        <v>35</v>
      </c>
      <c r="O11946" t="s">
        <v>112</v>
      </c>
      <c r="P11946" t="s">
        <v>15578</v>
      </c>
    </row>
    <row r="11947" spans="1:16" x14ac:dyDescent="0.25">
      <c r="A11947" t="s">
        <v>1</v>
      </c>
      <c r="B11947" t="s">
        <v>135</v>
      </c>
      <c r="C11947" t="s">
        <v>15579</v>
      </c>
      <c r="D11947" t="s">
        <v>3972</v>
      </c>
      <c r="E11947" t="s">
        <v>20</v>
      </c>
      <c r="F11947" t="b">
        <v>0</v>
      </c>
      <c r="G11947" t="s">
        <v>314</v>
      </c>
      <c r="H11947" s="4">
        <v>45818.382951388892</v>
      </c>
      <c r="I11947" t="b">
        <v>0</v>
      </c>
      <c r="J11947" t="b">
        <v>0</v>
      </c>
      <c r="K11947" t="s">
        <v>314</v>
      </c>
      <c r="L11947" t="s">
        <v>22</v>
      </c>
      <c r="M11947">
        <v>85000</v>
      </c>
      <c r="O11947" t="s">
        <v>15580</v>
      </c>
      <c r="P11947" t="s">
        <v>15581</v>
      </c>
    </row>
    <row r="11948" spans="1:16" x14ac:dyDescent="0.25">
      <c r="A11948" t="s">
        <v>2</v>
      </c>
      <c r="B11948" t="s">
        <v>15582</v>
      </c>
      <c r="C11948" t="s">
        <v>3577</v>
      </c>
      <c r="D11948" t="s">
        <v>3956</v>
      </c>
      <c r="E11948" t="s">
        <v>34</v>
      </c>
      <c r="F11948" t="b">
        <v>0</v>
      </c>
      <c r="G11948" t="s">
        <v>35</v>
      </c>
      <c r="H11948" s="4">
        <v>45818.419583333343</v>
      </c>
      <c r="I11948" t="b">
        <v>0</v>
      </c>
      <c r="J11948" t="b">
        <v>1</v>
      </c>
      <c r="K11948" t="s">
        <v>24</v>
      </c>
      <c r="L11948" t="s">
        <v>36</v>
      </c>
      <c r="N11948">
        <v>54.420001983642578</v>
      </c>
      <c r="O11948" t="s">
        <v>9714</v>
      </c>
      <c r="P11948" t="s">
        <v>15583</v>
      </c>
    </row>
    <row r="11949" spans="1:16" x14ac:dyDescent="0.25">
      <c r="A11949" t="s">
        <v>2</v>
      </c>
      <c r="B11949" t="s">
        <v>10929</v>
      </c>
      <c r="C11949" t="s">
        <v>372</v>
      </c>
      <c r="D11949" t="s">
        <v>3972</v>
      </c>
      <c r="E11949" t="s">
        <v>631</v>
      </c>
      <c r="F11949" t="b">
        <v>0</v>
      </c>
      <c r="G11949" t="s">
        <v>27</v>
      </c>
      <c r="H11949" s="4">
        <v>45818.458356481482</v>
      </c>
      <c r="I11949" t="b">
        <v>0</v>
      </c>
      <c r="J11949" t="b">
        <v>1</v>
      </c>
      <c r="K11949" t="s">
        <v>24</v>
      </c>
      <c r="L11949" t="s">
        <v>36</v>
      </c>
      <c r="N11949">
        <v>18</v>
      </c>
      <c r="O11949" t="s">
        <v>15584</v>
      </c>
      <c r="P11949" t="s">
        <v>596</v>
      </c>
    </row>
    <row r="11950" spans="1:16" x14ac:dyDescent="0.25">
      <c r="A11950" t="s">
        <v>0</v>
      </c>
      <c r="B11950" t="s">
        <v>15585</v>
      </c>
      <c r="C11950" t="s">
        <v>197</v>
      </c>
      <c r="D11950" t="s">
        <v>5132</v>
      </c>
      <c r="E11950" t="s">
        <v>20</v>
      </c>
      <c r="F11950" t="b">
        <v>0</v>
      </c>
      <c r="G11950" t="s">
        <v>35</v>
      </c>
      <c r="H11950" s="4">
        <v>45818.461030092592</v>
      </c>
      <c r="I11950" t="b">
        <v>0</v>
      </c>
      <c r="J11950" t="b">
        <v>0</v>
      </c>
      <c r="K11950" t="s">
        <v>24</v>
      </c>
      <c r="L11950" t="s">
        <v>22</v>
      </c>
      <c r="M11950">
        <v>62500</v>
      </c>
      <c r="O11950" t="s">
        <v>15586</v>
      </c>
      <c r="P11950" t="s">
        <v>3856</v>
      </c>
    </row>
    <row r="11951" spans="1:16" x14ac:dyDescent="0.25">
      <c r="A11951" t="s">
        <v>0</v>
      </c>
      <c r="B11951" t="s">
        <v>14799</v>
      </c>
      <c r="C11951" t="s">
        <v>203</v>
      </c>
      <c r="D11951" t="s">
        <v>3956</v>
      </c>
      <c r="E11951" t="s">
        <v>34</v>
      </c>
      <c r="F11951" t="b">
        <v>0</v>
      </c>
      <c r="G11951" t="s">
        <v>23</v>
      </c>
      <c r="H11951" s="4">
        <v>45818.478807870371</v>
      </c>
      <c r="I11951" t="b">
        <v>0</v>
      </c>
      <c r="J11951" t="b">
        <v>1</v>
      </c>
      <c r="K11951" t="s">
        <v>24</v>
      </c>
      <c r="L11951" t="s">
        <v>22</v>
      </c>
      <c r="M11951">
        <v>61500</v>
      </c>
      <c r="O11951" t="s">
        <v>14800</v>
      </c>
      <c r="P11951" t="s">
        <v>1297</v>
      </c>
    </row>
    <row r="11952" spans="1:16" x14ac:dyDescent="0.25">
      <c r="A11952" t="s">
        <v>1</v>
      </c>
      <c r="B11952" t="s">
        <v>15587</v>
      </c>
      <c r="C11952" t="s">
        <v>2789</v>
      </c>
      <c r="D11952" t="s">
        <v>4083</v>
      </c>
      <c r="E11952" t="s">
        <v>20</v>
      </c>
      <c r="F11952" t="b">
        <v>0</v>
      </c>
      <c r="G11952" t="s">
        <v>30</v>
      </c>
      <c r="H11952" s="4">
        <v>45818.501527777778</v>
      </c>
      <c r="I11952" t="b">
        <v>0</v>
      </c>
      <c r="J11952" t="b">
        <v>0</v>
      </c>
      <c r="K11952" t="s">
        <v>24</v>
      </c>
      <c r="L11952" t="s">
        <v>22</v>
      </c>
      <c r="M11952">
        <v>115000</v>
      </c>
      <c r="O11952" t="s">
        <v>2347</v>
      </c>
      <c r="P11952" t="s">
        <v>2028</v>
      </c>
    </row>
    <row r="11953" spans="1:16" x14ac:dyDescent="0.25">
      <c r="A11953" t="s">
        <v>0</v>
      </c>
      <c r="B11953" t="s">
        <v>15588</v>
      </c>
      <c r="C11953" t="s">
        <v>158</v>
      </c>
      <c r="D11953" t="s">
        <v>4034</v>
      </c>
      <c r="E11953" t="s">
        <v>20</v>
      </c>
      <c r="F11953" t="b">
        <v>0</v>
      </c>
      <c r="G11953" t="s">
        <v>158</v>
      </c>
      <c r="H11953" s="4">
        <v>45818.504386574074</v>
      </c>
      <c r="I11953" t="b">
        <v>0</v>
      </c>
      <c r="J11953" t="b">
        <v>0</v>
      </c>
      <c r="K11953" t="s">
        <v>158</v>
      </c>
      <c r="L11953" t="s">
        <v>22</v>
      </c>
      <c r="M11953">
        <v>62624.5</v>
      </c>
      <c r="O11953" t="s">
        <v>2768</v>
      </c>
      <c r="P11953" t="s">
        <v>466</v>
      </c>
    </row>
    <row r="11954" spans="1:16" x14ac:dyDescent="0.25">
      <c r="A11954" t="s">
        <v>28</v>
      </c>
      <c r="B11954" t="s">
        <v>15589</v>
      </c>
      <c r="C11954" t="s">
        <v>158</v>
      </c>
      <c r="D11954" t="s">
        <v>4034</v>
      </c>
      <c r="E11954" t="s">
        <v>20</v>
      </c>
      <c r="F11954" t="b">
        <v>0</v>
      </c>
      <c r="G11954" t="s">
        <v>158</v>
      </c>
      <c r="H11954" s="4">
        <v>45818.504386574074</v>
      </c>
      <c r="I11954" t="b">
        <v>0</v>
      </c>
      <c r="J11954" t="b">
        <v>0</v>
      </c>
      <c r="K11954" t="s">
        <v>158</v>
      </c>
      <c r="L11954" t="s">
        <v>22</v>
      </c>
      <c r="M11954">
        <v>48000</v>
      </c>
      <c r="O11954" t="s">
        <v>1906</v>
      </c>
    </row>
    <row r="11955" spans="1:16" x14ac:dyDescent="0.25">
      <c r="A11955" t="s">
        <v>2</v>
      </c>
      <c r="B11955" t="s">
        <v>15590</v>
      </c>
      <c r="C11955" t="s">
        <v>939</v>
      </c>
      <c r="D11955" t="s">
        <v>4034</v>
      </c>
      <c r="E11955" t="s">
        <v>20</v>
      </c>
      <c r="F11955" t="b">
        <v>0</v>
      </c>
      <c r="G11955" t="s">
        <v>158</v>
      </c>
      <c r="H11955" s="4">
        <v>45818.504745370366</v>
      </c>
      <c r="I11955" t="b">
        <v>0</v>
      </c>
      <c r="J11955" t="b">
        <v>0</v>
      </c>
      <c r="K11955" t="s">
        <v>158</v>
      </c>
      <c r="L11955" t="s">
        <v>22</v>
      </c>
      <c r="M11955">
        <v>40000</v>
      </c>
      <c r="O11955" t="s">
        <v>2768</v>
      </c>
      <c r="P11955" t="s">
        <v>15591</v>
      </c>
    </row>
    <row r="11956" spans="1:16" x14ac:dyDescent="0.25">
      <c r="A11956" t="s">
        <v>1</v>
      </c>
      <c r="B11956" t="s">
        <v>15592</v>
      </c>
      <c r="C11956" t="s">
        <v>1268</v>
      </c>
      <c r="D11956" t="s">
        <v>4083</v>
      </c>
      <c r="E11956" t="s">
        <v>20</v>
      </c>
      <c r="F11956" t="b">
        <v>0</v>
      </c>
      <c r="G11956" t="s">
        <v>1268</v>
      </c>
      <c r="H11956" s="4">
        <v>45818.510787037027</v>
      </c>
      <c r="I11956" t="b">
        <v>0</v>
      </c>
      <c r="J11956" t="b">
        <v>0</v>
      </c>
      <c r="K11956" t="s">
        <v>1268</v>
      </c>
      <c r="L11956" t="s">
        <v>22</v>
      </c>
      <c r="M11956">
        <v>16800</v>
      </c>
      <c r="O11956" t="s">
        <v>15593</v>
      </c>
      <c r="P11956" t="s">
        <v>1303</v>
      </c>
    </row>
    <row r="11957" spans="1:16" x14ac:dyDescent="0.25">
      <c r="A11957" t="s">
        <v>191</v>
      </c>
      <c r="B11957" t="s">
        <v>15594</v>
      </c>
      <c r="C11957" t="s">
        <v>15595</v>
      </c>
      <c r="D11957" t="s">
        <v>15596</v>
      </c>
      <c r="E11957" t="s">
        <v>20</v>
      </c>
      <c r="F11957" t="b">
        <v>0</v>
      </c>
      <c r="G11957" t="s">
        <v>15597</v>
      </c>
      <c r="H11957" s="4">
        <v>45818.513182870367</v>
      </c>
      <c r="I11957" t="b">
        <v>0</v>
      </c>
      <c r="J11957" t="b">
        <v>0</v>
      </c>
      <c r="K11957" t="s">
        <v>15597</v>
      </c>
      <c r="L11957" t="s">
        <v>22</v>
      </c>
      <c r="M11957">
        <v>106000</v>
      </c>
      <c r="O11957" t="s">
        <v>1172</v>
      </c>
      <c r="P11957" t="s">
        <v>1498</v>
      </c>
    </row>
    <row r="11958" spans="1:16" x14ac:dyDescent="0.25">
      <c r="A11958" t="s">
        <v>28</v>
      </c>
      <c r="B11958" t="s">
        <v>15598</v>
      </c>
      <c r="C11958" t="s">
        <v>15599</v>
      </c>
      <c r="D11958" t="s">
        <v>15596</v>
      </c>
      <c r="E11958" t="s">
        <v>20</v>
      </c>
      <c r="F11958" t="b">
        <v>0</v>
      </c>
      <c r="G11958" t="s">
        <v>15597</v>
      </c>
      <c r="H11958" s="4">
        <v>45818.513182870367</v>
      </c>
      <c r="I11958" t="b">
        <v>0</v>
      </c>
      <c r="J11958" t="b">
        <v>0</v>
      </c>
      <c r="K11958" t="s">
        <v>15597</v>
      </c>
      <c r="L11958" t="s">
        <v>22</v>
      </c>
      <c r="M11958">
        <v>225000</v>
      </c>
      <c r="O11958" t="s">
        <v>1172</v>
      </c>
      <c r="P11958" t="s">
        <v>201</v>
      </c>
    </row>
    <row r="11959" spans="1:16" x14ac:dyDescent="0.25">
      <c r="A11959" t="s">
        <v>0</v>
      </c>
      <c r="B11959" t="s">
        <v>15600</v>
      </c>
      <c r="C11959" t="s">
        <v>82</v>
      </c>
      <c r="D11959" t="s">
        <v>3972</v>
      </c>
      <c r="E11959" t="s">
        <v>20</v>
      </c>
      <c r="F11959" t="b">
        <v>0</v>
      </c>
      <c r="G11959" t="s">
        <v>27</v>
      </c>
      <c r="H11959" s="4">
        <v>45818.542812500003</v>
      </c>
      <c r="I11959" t="b">
        <v>0</v>
      </c>
      <c r="J11959" t="b">
        <v>1</v>
      </c>
      <c r="K11959" t="s">
        <v>24</v>
      </c>
      <c r="L11959" t="s">
        <v>36</v>
      </c>
      <c r="N11959">
        <v>25.309999465942379</v>
      </c>
      <c r="O11959" t="s">
        <v>3758</v>
      </c>
      <c r="P11959" t="s">
        <v>3721</v>
      </c>
    </row>
    <row r="11960" spans="1:16" x14ac:dyDescent="0.25">
      <c r="A11960" t="s">
        <v>1</v>
      </c>
      <c r="B11960" t="s">
        <v>15601</v>
      </c>
      <c r="C11960" t="s">
        <v>670</v>
      </c>
      <c r="D11960" t="s">
        <v>3972</v>
      </c>
      <c r="E11960" t="s">
        <v>51</v>
      </c>
      <c r="F11960" t="b">
        <v>0</v>
      </c>
      <c r="G11960" t="s">
        <v>35</v>
      </c>
      <c r="H11960" s="4">
        <v>45818.544606481482</v>
      </c>
      <c r="I11960" t="b">
        <v>1</v>
      </c>
      <c r="J11960" t="b">
        <v>1</v>
      </c>
      <c r="K11960" t="s">
        <v>24</v>
      </c>
      <c r="L11960" t="s">
        <v>36</v>
      </c>
      <c r="N11960">
        <v>50.380001068115227</v>
      </c>
      <c r="O11960" t="s">
        <v>518</v>
      </c>
      <c r="P11960" t="s">
        <v>15602</v>
      </c>
    </row>
    <row r="11961" spans="1:16" x14ac:dyDescent="0.25">
      <c r="A11961" t="s">
        <v>25</v>
      </c>
      <c r="B11961" t="s">
        <v>25</v>
      </c>
      <c r="C11961" t="s">
        <v>3744</v>
      </c>
      <c r="D11961" t="s">
        <v>3828</v>
      </c>
      <c r="E11961" t="s">
        <v>219</v>
      </c>
      <c r="F11961" t="b">
        <v>0</v>
      </c>
      <c r="G11961" t="s">
        <v>27</v>
      </c>
      <c r="H11961" s="4">
        <v>45818.583379629628</v>
      </c>
      <c r="I11961" t="b">
        <v>1</v>
      </c>
      <c r="J11961" t="b">
        <v>0</v>
      </c>
      <c r="K11961" t="s">
        <v>24</v>
      </c>
      <c r="L11961" t="s">
        <v>22</v>
      </c>
      <c r="M11961">
        <v>110851</v>
      </c>
      <c r="O11961" t="s">
        <v>15603</v>
      </c>
      <c r="P11961" t="s">
        <v>883</v>
      </c>
    </row>
    <row r="11962" spans="1:16" x14ac:dyDescent="0.25">
      <c r="A11962" t="s">
        <v>0</v>
      </c>
      <c r="B11962" t="s">
        <v>15604</v>
      </c>
      <c r="C11962" t="s">
        <v>608</v>
      </c>
      <c r="D11962" t="s">
        <v>3972</v>
      </c>
      <c r="E11962" t="s">
        <v>20</v>
      </c>
      <c r="F11962" t="b">
        <v>0</v>
      </c>
      <c r="G11962" t="s">
        <v>27</v>
      </c>
      <c r="H11962" s="4">
        <v>45818.583506944437</v>
      </c>
      <c r="I11962" t="b">
        <v>0</v>
      </c>
      <c r="J11962" t="b">
        <v>1</v>
      </c>
      <c r="K11962" t="s">
        <v>24</v>
      </c>
      <c r="L11962" t="s">
        <v>22</v>
      </c>
      <c r="M11962">
        <v>105000</v>
      </c>
      <c r="O11962" t="s">
        <v>15605</v>
      </c>
      <c r="P11962" t="s">
        <v>15606</v>
      </c>
    </row>
    <row r="11963" spans="1:16" x14ac:dyDescent="0.25">
      <c r="A11963" t="s">
        <v>0</v>
      </c>
      <c r="B11963" t="s">
        <v>0</v>
      </c>
      <c r="C11963" t="s">
        <v>4131</v>
      </c>
      <c r="D11963" t="s">
        <v>3972</v>
      </c>
      <c r="E11963" t="s">
        <v>20</v>
      </c>
      <c r="F11963" t="b">
        <v>0</v>
      </c>
      <c r="G11963" t="s">
        <v>30</v>
      </c>
      <c r="H11963" s="4">
        <v>45818.583981481483</v>
      </c>
      <c r="I11963" t="b">
        <v>0</v>
      </c>
      <c r="J11963" t="b">
        <v>1</v>
      </c>
      <c r="K11963" t="s">
        <v>24</v>
      </c>
      <c r="L11963" t="s">
        <v>22</v>
      </c>
      <c r="M11963">
        <v>85000</v>
      </c>
      <c r="O11963" t="s">
        <v>15607</v>
      </c>
      <c r="P11963" t="s">
        <v>12983</v>
      </c>
    </row>
    <row r="11964" spans="1:16" x14ac:dyDescent="0.25">
      <c r="A11964" t="s">
        <v>2</v>
      </c>
      <c r="B11964" t="s">
        <v>15608</v>
      </c>
      <c r="C11964" t="s">
        <v>39</v>
      </c>
      <c r="D11964" t="s">
        <v>3828</v>
      </c>
      <c r="E11964" t="s">
        <v>20</v>
      </c>
      <c r="F11964" t="b">
        <v>1</v>
      </c>
      <c r="G11964" t="s">
        <v>27</v>
      </c>
      <c r="H11964" s="4">
        <v>45818.585300925923</v>
      </c>
      <c r="I11964" t="b">
        <v>0</v>
      </c>
      <c r="J11964" t="b">
        <v>1</v>
      </c>
      <c r="K11964" t="s">
        <v>24</v>
      </c>
      <c r="L11964" t="s">
        <v>22</v>
      </c>
      <c r="M11964">
        <v>127500</v>
      </c>
      <c r="O11964" t="s">
        <v>15609</v>
      </c>
      <c r="P11964" t="s">
        <v>15610</v>
      </c>
    </row>
    <row r="11965" spans="1:16" x14ac:dyDescent="0.25">
      <c r="A11965" t="s">
        <v>2</v>
      </c>
      <c r="B11965" t="s">
        <v>2</v>
      </c>
      <c r="C11965" t="s">
        <v>6194</v>
      </c>
      <c r="D11965" t="s">
        <v>3828</v>
      </c>
      <c r="E11965" t="s">
        <v>20</v>
      </c>
      <c r="F11965" t="b">
        <v>0</v>
      </c>
      <c r="G11965" t="s">
        <v>41</v>
      </c>
      <c r="H11965" s="4">
        <v>45818.585787037038</v>
      </c>
      <c r="I11965" t="b">
        <v>0</v>
      </c>
      <c r="J11965" t="b">
        <v>0</v>
      </c>
      <c r="K11965" t="s">
        <v>24</v>
      </c>
      <c r="L11965" t="s">
        <v>22</v>
      </c>
      <c r="M11965">
        <v>124000</v>
      </c>
      <c r="O11965" t="s">
        <v>3144</v>
      </c>
      <c r="P11965" t="s">
        <v>15611</v>
      </c>
    </row>
    <row r="11966" spans="1:16" x14ac:dyDescent="0.25">
      <c r="A11966" t="s">
        <v>2</v>
      </c>
      <c r="B11966" t="s">
        <v>15612</v>
      </c>
      <c r="C11966" t="s">
        <v>13475</v>
      </c>
      <c r="D11966" t="s">
        <v>3972</v>
      </c>
      <c r="E11966" t="s">
        <v>20</v>
      </c>
      <c r="F11966" t="b">
        <v>0</v>
      </c>
      <c r="G11966" t="s">
        <v>41</v>
      </c>
      <c r="H11966" s="4">
        <v>45818.585972222223</v>
      </c>
      <c r="I11966" t="b">
        <v>0</v>
      </c>
      <c r="J11966" t="b">
        <v>1</v>
      </c>
      <c r="K11966" t="s">
        <v>24</v>
      </c>
      <c r="L11966" t="s">
        <v>22</v>
      </c>
      <c r="M11966">
        <v>90000</v>
      </c>
      <c r="O11966" t="s">
        <v>202</v>
      </c>
      <c r="P11966" t="s">
        <v>15613</v>
      </c>
    </row>
    <row r="11967" spans="1:16" x14ac:dyDescent="0.25">
      <c r="A11967" t="s">
        <v>2</v>
      </c>
      <c r="B11967" t="s">
        <v>15614</v>
      </c>
      <c r="C11967" t="s">
        <v>44</v>
      </c>
      <c r="D11967" t="s">
        <v>3828</v>
      </c>
      <c r="E11967" t="s">
        <v>20</v>
      </c>
      <c r="F11967" t="b">
        <v>0</v>
      </c>
      <c r="G11967" t="s">
        <v>30</v>
      </c>
      <c r="H11967" s="4">
        <v>45818.586458333331</v>
      </c>
      <c r="I11967" t="b">
        <v>0</v>
      </c>
      <c r="J11967" t="b">
        <v>1</v>
      </c>
      <c r="K11967" t="s">
        <v>24</v>
      </c>
      <c r="L11967" t="s">
        <v>22</v>
      </c>
      <c r="M11967">
        <v>124000</v>
      </c>
      <c r="O11967" t="s">
        <v>1883</v>
      </c>
      <c r="P11967" t="s">
        <v>1229</v>
      </c>
    </row>
    <row r="11968" spans="1:16" x14ac:dyDescent="0.25">
      <c r="A11968" t="s">
        <v>0</v>
      </c>
      <c r="B11968" t="s">
        <v>250</v>
      </c>
      <c r="C11968" t="s">
        <v>395</v>
      </c>
      <c r="D11968" t="s">
        <v>3972</v>
      </c>
      <c r="E11968" t="s">
        <v>51</v>
      </c>
      <c r="F11968" t="b">
        <v>0</v>
      </c>
      <c r="G11968" t="s">
        <v>35</v>
      </c>
      <c r="H11968" s="4">
        <v>45818.625462962962</v>
      </c>
      <c r="I11968" t="b">
        <v>0</v>
      </c>
      <c r="J11968" t="b">
        <v>0</v>
      </c>
      <c r="K11968" t="s">
        <v>24</v>
      </c>
      <c r="L11968" t="s">
        <v>36</v>
      </c>
      <c r="N11968">
        <v>24.5</v>
      </c>
      <c r="O11968" t="s">
        <v>1301</v>
      </c>
      <c r="P11968" t="s">
        <v>883</v>
      </c>
    </row>
    <row r="11969" spans="1:16" x14ac:dyDescent="0.25">
      <c r="A11969" t="s">
        <v>139</v>
      </c>
      <c r="B11969" t="s">
        <v>1634</v>
      </c>
      <c r="C11969" t="s">
        <v>825</v>
      </c>
      <c r="D11969" t="s">
        <v>2208</v>
      </c>
      <c r="F11969" t="b">
        <v>0</v>
      </c>
      <c r="G11969" t="s">
        <v>30</v>
      </c>
      <c r="H11969" s="4">
        <v>45818.62568287037</v>
      </c>
      <c r="I11969" t="b">
        <v>0</v>
      </c>
      <c r="J11969" t="b">
        <v>0</v>
      </c>
      <c r="K11969" t="s">
        <v>24</v>
      </c>
      <c r="L11969" t="s">
        <v>36</v>
      </c>
      <c r="N11969">
        <v>52.5</v>
      </c>
      <c r="O11969" t="s">
        <v>131</v>
      </c>
      <c r="P11969" t="s">
        <v>1109</v>
      </c>
    </row>
    <row r="11970" spans="1:16" x14ac:dyDescent="0.25">
      <c r="A11970" t="s">
        <v>1</v>
      </c>
      <c r="B11970" t="s">
        <v>15615</v>
      </c>
      <c r="C11970" t="s">
        <v>376</v>
      </c>
      <c r="D11970" t="s">
        <v>3972</v>
      </c>
      <c r="E11970" t="s">
        <v>20</v>
      </c>
      <c r="F11970" t="b">
        <v>0</v>
      </c>
      <c r="G11970" t="s">
        <v>52</v>
      </c>
      <c r="H11970" s="4">
        <v>45818.625937500001</v>
      </c>
      <c r="I11970" t="b">
        <v>0</v>
      </c>
      <c r="J11970" t="b">
        <v>1</v>
      </c>
      <c r="K11970" t="s">
        <v>24</v>
      </c>
      <c r="L11970" t="s">
        <v>36</v>
      </c>
      <c r="N11970">
        <v>66.5</v>
      </c>
      <c r="O11970" t="s">
        <v>5481</v>
      </c>
      <c r="P11970" t="s">
        <v>715</v>
      </c>
    </row>
    <row r="11971" spans="1:16" x14ac:dyDescent="0.25">
      <c r="A11971" t="s">
        <v>2</v>
      </c>
      <c r="B11971" t="s">
        <v>5441</v>
      </c>
      <c r="C11971" t="s">
        <v>213</v>
      </c>
      <c r="D11971" t="s">
        <v>3972</v>
      </c>
      <c r="E11971" t="s">
        <v>20</v>
      </c>
      <c r="F11971" t="b">
        <v>0</v>
      </c>
      <c r="G11971" t="s">
        <v>27</v>
      </c>
      <c r="H11971" s="4">
        <v>45818.62699074074</v>
      </c>
      <c r="I11971" t="b">
        <v>0</v>
      </c>
      <c r="J11971" t="b">
        <v>1</v>
      </c>
      <c r="K11971" t="s">
        <v>24</v>
      </c>
      <c r="L11971" t="s">
        <v>22</v>
      </c>
      <c r="M11971">
        <v>193000</v>
      </c>
      <c r="O11971" t="s">
        <v>5481</v>
      </c>
      <c r="P11971" t="s">
        <v>15616</v>
      </c>
    </row>
    <row r="11972" spans="1:16" x14ac:dyDescent="0.25">
      <c r="A11972" t="s">
        <v>40</v>
      </c>
      <c r="B11972" t="s">
        <v>15617</v>
      </c>
      <c r="C11972" t="s">
        <v>615</v>
      </c>
      <c r="D11972" t="s">
        <v>3972</v>
      </c>
      <c r="E11972" t="s">
        <v>51</v>
      </c>
      <c r="F11972" t="b">
        <v>0</v>
      </c>
      <c r="G11972" t="s">
        <v>52</v>
      </c>
      <c r="H11972" s="4">
        <v>45818.62877314815</v>
      </c>
      <c r="I11972" t="b">
        <v>1</v>
      </c>
      <c r="J11972" t="b">
        <v>0</v>
      </c>
      <c r="K11972" t="s">
        <v>24</v>
      </c>
      <c r="L11972" t="s">
        <v>22</v>
      </c>
      <c r="M11972">
        <v>156000</v>
      </c>
      <c r="O11972" t="s">
        <v>102</v>
      </c>
      <c r="P11972" t="s">
        <v>15618</v>
      </c>
    </row>
    <row r="11973" spans="1:16" x14ac:dyDescent="0.25">
      <c r="A11973" t="s">
        <v>2</v>
      </c>
      <c r="B11973" t="s">
        <v>15619</v>
      </c>
      <c r="C11973" t="s">
        <v>1403</v>
      </c>
      <c r="D11973" t="s">
        <v>4034</v>
      </c>
      <c r="E11973" t="s">
        <v>20</v>
      </c>
      <c r="F11973" t="b">
        <v>0</v>
      </c>
      <c r="G11973" t="s">
        <v>158</v>
      </c>
      <c r="H11973" s="4">
        <v>45818.629745370366</v>
      </c>
      <c r="I11973" t="b">
        <v>0</v>
      </c>
      <c r="J11973" t="b">
        <v>0</v>
      </c>
      <c r="K11973" t="s">
        <v>158</v>
      </c>
      <c r="L11973" t="s">
        <v>22</v>
      </c>
      <c r="M11973">
        <v>69000</v>
      </c>
      <c r="O11973" t="s">
        <v>1584</v>
      </c>
      <c r="P11973" t="s">
        <v>15620</v>
      </c>
    </row>
    <row r="11974" spans="1:16" x14ac:dyDescent="0.25">
      <c r="A11974" t="s">
        <v>0</v>
      </c>
      <c r="B11974" t="s">
        <v>0</v>
      </c>
      <c r="C11974" t="s">
        <v>13867</v>
      </c>
      <c r="D11974" t="s">
        <v>4083</v>
      </c>
      <c r="E11974" t="s">
        <v>20</v>
      </c>
      <c r="F11974" t="b">
        <v>0</v>
      </c>
      <c r="G11974" t="s">
        <v>30</v>
      </c>
      <c r="H11974" s="4">
        <v>45818.667395833327</v>
      </c>
      <c r="I11974" t="b">
        <v>0</v>
      </c>
      <c r="J11974" t="b">
        <v>1</v>
      </c>
      <c r="K11974" t="s">
        <v>24</v>
      </c>
      <c r="L11974" t="s">
        <v>22</v>
      </c>
      <c r="M11974">
        <v>82500</v>
      </c>
      <c r="O11974" t="s">
        <v>4358</v>
      </c>
      <c r="P11974" t="s">
        <v>4359</v>
      </c>
    </row>
    <row r="11975" spans="1:16" x14ac:dyDescent="0.25">
      <c r="A11975" t="s">
        <v>0</v>
      </c>
      <c r="B11975" t="s">
        <v>15621</v>
      </c>
      <c r="C11975" t="s">
        <v>39</v>
      </c>
      <c r="D11975" t="s">
        <v>3828</v>
      </c>
      <c r="E11975" t="s">
        <v>20</v>
      </c>
      <c r="F11975" t="b">
        <v>1</v>
      </c>
      <c r="G11975" t="s">
        <v>27</v>
      </c>
      <c r="H11975" s="4">
        <v>45818.668553240743</v>
      </c>
      <c r="I11975" t="b">
        <v>0</v>
      </c>
      <c r="J11975" t="b">
        <v>1</v>
      </c>
      <c r="K11975" t="s">
        <v>24</v>
      </c>
      <c r="L11975" t="s">
        <v>22</v>
      </c>
      <c r="M11975">
        <v>445000</v>
      </c>
      <c r="O11975" t="s">
        <v>822</v>
      </c>
      <c r="P11975" t="s">
        <v>15622</v>
      </c>
    </row>
    <row r="11976" spans="1:16" x14ac:dyDescent="0.25">
      <c r="A11976" t="s">
        <v>2</v>
      </c>
      <c r="B11976" t="s">
        <v>15623</v>
      </c>
      <c r="C11976" t="s">
        <v>92</v>
      </c>
      <c r="D11976" t="s">
        <v>3972</v>
      </c>
      <c r="E11976" t="s">
        <v>51</v>
      </c>
      <c r="F11976" t="b">
        <v>0</v>
      </c>
      <c r="G11976" t="s">
        <v>27</v>
      </c>
      <c r="H11976" s="4">
        <v>45818.668680555558</v>
      </c>
      <c r="I11976" t="b">
        <v>0</v>
      </c>
      <c r="J11976" t="b">
        <v>1</v>
      </c>
      <c r="K11976" t="s">
        <v>24</v>
      </c>
      <c r="L11976" t="s">
        <v>36</v>
      </c>
      <c r="N11976">
        <v>65</v>
      </c>
      <c r="O11976" t="s">
        <v>350</v>
      </c>
      <c r="P11976" t="s">
        <v>2766</v>
      </c>
    </row>
    <row r="11977" spans="1:16" x14ac:dyDescent="0.25">
      <c r="A11977" t="s">
        <v>2</v>
      </c>
      <c r="B11977" t="s">
        <v>15624</v>
      </c>
      <c r="C11977" t="s">
        <v>39</v>
      </c>
      <c r="D11977" t="s">
        <v>112</v>
      </c>
      <c r="E11977" t="s">
        <v>51</v>
      </c>
      <c r="F11977" t="b">
        <v>1</v>
      </c>
      <c r="G11977" t="s">
        <v>30</v>
      </c>
      <c r="H11977" s="4">
        <v>45818.669733796298</v>
      </c>
      <c r="I11977" t="b">
        <v>0</v>
      </c>
      <c r="J11977" t="b">
        <v>0</v>
      </c>
      <c r="K11977" t="s">
        <v>24</v>
      </c>
      <c r="L11977" t="s">
        <v>36</v>
      </c>
      <c r="N11977">
        <v>25</v>
      </c>
      <c r="O11977" t="s">
        <v>112</v>
      </c>
      <c r="P11977" t="s">
        <v>15625</v>
      </c>
    </row>
    <row r="11978" spans="1:16" x14ac:dyDescent="0.25">
      <c r="A11978" t="s">
        <v>28</v>
      </c>
      <c r="B11978" t="s">
        <v>15626</v>
      </c>
      <c r="C11978" t="s">
        <v>1268</v>
      </c>
      <c r="D11978" t="s">
        <v>4083</v>
      </c>
      <c r="E11978" t="s">
        <v>20</v>
      </c>
      <c r="F11978" t="b">
        <v>0</v>
      </c>
      <c r="G11978" t="s">
        <v>1268</v>
      </c>
      <c r="H11978" s="4">
        <v>45818.677499999998</v>
      </c>
      <c r="I11978" t="b">
        <v>0</v>
      </c>
      <c r="J11978" t="b">
        <v>0</v>
      </c>
      <c r="K11978" t="s">
        <v>1268</v>
      </c>
      <c r="L11978" t="s">
        <v>22</v>
      </c>
      <c r="M11978">
        <v>62500</v>
      </c>
      <c r="O11978" t="s">
        <v>15627</v>
      </c>
      <c r="P11978" t="s">
        <v>15628</v>
      </c>
    </row>
    <row r="11979" spans="1:16" x14ac:dyDescent="0.25">
      <c r="A11979" t="s">
        <v>19</v>
      </c>
      <c r="B11979" t="s">
        <v>15629</v>
      </c>
      <c r="C11979" t="s">
        <v>49</v>
      </c>
      <c r="D11979" t="s">
        <v>3972</v>
      </c>
      <c r="E11979" t="s">
        <v>20</v>
      </c>
      <c r="F11979" t="b">
        <v>0</v>
      </c>
      <c r="G11979" t="s">
        <v>41</v>
      </c>
      <c r="H11979" s="4">
        <v>45818.709606481483</v>
      </c>
      <c r="I11979" t="b">
        <v>0</v>
      </c>
      <c r="J11979" t="b">
        <v>1</v>
      </c>
      <c r="K11979" t="s">
        <v>24</v>
      </c>
      <c r="L11979" t="s">
        <v>22</v>
      </c>
      <c r="M11979">
        <v>200000</v>
      </c>
      <c r="O11979" t="s">
        <v>5472</v>
      </c>
      <c r="P11979" t="s">
        <v>149</v>
      </c>
    </row>
    <row r="11980" spans="1:16" x14ac:dyDescent="0.25">
      <c r="A11980" t="s">
        <v>2</v>
      </c>
      <c r="B11980" t="s">
        <v>9398</v>
      </c>
      <c r="C11980" t="s">
        <v>172</v>
      </c>
      <c r="D11980" t="s">
        <v>3972</v>
      </c>
      <c r="E11980" t="s">
        <v>20</v>
      </c>
      <c r="F11980" t="b">
        <v>0</v>
      </c>
      <c r="G11980" t="s">
        <v>27</v>
      </c>
      <c r="H11980" s="4">
        <v>45818.710231481477</v>
      </c>
      <c r="I11980" t="b">
        <v>0</v>
      </c>
      <c r="J11980" t="b">
        <v>1</v>
      </c>
      <c r="K11980" t="s">
        <v>24</v>
      </c>
      <c r="L11980" t="s">
        <v>22</v>
      </c>
      <c r="M11980">
        <v>162500</v>
      </c>
      <c r="O11980" t="s">
        <v>1172</v>
      </c>
      <c r="P11980" t="s">
        <v>9399</v>
      </c>
    </row>
    <row r="11981" spans="1:16" x14ac:dyDescent="0.25">
      <c r="A11981" t="s">
        <v>1</v>
      </c>
      <c r="B11981" t="s">
        <v>15630</v>
      </c>
      <c r="C11981" t="s">
        <v>39</v>
      </c>
      <c r="D11981" t="s">
        <v>3972</v>
      </c>
      <c r="E11981" t="s">
        <v>20</v>
      </c>
      <c r="F11981" t="b">
        <v>1</v>
      </c>
      <c r="G11981" t="s">
        <v>35</v>
      </c>
      <c r="H11981" s="4">
        <v>45818.711296296293</v>
      </c>
      <c r="I11981" t="b">
        <v>0</v>
      </c>
      <c r="J11981" t="b">
        <v>1</v>
      </c>
      <c r="K11981" t="s">
        <v>24</v>
      </c>
      <c r="L11981" t="s">
        <v>36</v>
      </c>
      <c r="N11981">
        <v>37.430000305175781</v>
      </c>
      <c r="O11981" t="s">
        <v>15631</v>
      </c>
    </row>
    <row r="11982" spans="1:16" x14ac:dyDescent="0.25">
      <c r="A11982" t="s">
        <v>2</v>
      </c>
      <c r="B11982" t="s">
        <v>129</v>
      </c>
      <c r="C11982" t="s">
        <v>1573</v>
      </c>
      <c r="D11982" t="s">
        <v>3972</v>
      </c>
      <c r="E11982" t="s">
        <v>20</v>
      </c>
      <c r="F11982" t="b">
        <v>0</v>
      </c>
      <c r="G11982" t="s">
        <v>35</v>
      </c>
      <c r="H11982" s="4">
        <v>45818.711296296293</v>
      </c>
      <c r="I11982" t="b">
        <v>0</v>
      </c>
      <c r="J11982" t="b">
        <v>0</v>
      </c>
      <c r="K11982" t="s">
        <v>24</v>
      </c>
      <c r="L11982" t="s">
        <v>22</v>
      </c>
      <c r="M11982">
        <v>112500</v>
      </c>
      <c r="O11982" t="s">
        <v>1422</v>
      </c>
      <c r="P11982" t="s">
        <v>2103</v>
      </c>
    </row>
    <row r="11983" spans="1:16" x14ac:dyDescent="0.25">
      <c r="A11983" t="s">
        <v>1</v>
      </c>
      <c r="B11983" t="s">
        <v>15632</v>
      </c>
      <c r="C11983" t="s">
        <v>167</v>
      </c>
      <c r="D11983" t="s">
        <v>3972</v>
      </c>
      <c r="E11983" t="s">
        <v>20</v>
      </c>
      <c r="F11983" t="b">
        <v>0</v>
      </c>
      <c r="G11983" t="s">
        <v>35</v>
      </c>
      <c r="H11983" s="4">
        <v>45818.750567129631</v>
      </c>
      <c r="I11983" t="b">
        <v>1</v>
      </c>
      <c r="J11983" t="b">
        <v>1</v>
      </c>
      <c r="K11983" t="s">
        <v>24</v>
      </c>
      <c r="L11983" t="s">
        <v>22</v>
      </c>
      <c r="M11983">
        <v>127500</v>
      </c>
      <c r="O11983" t="s">
        <v>4343</v>
      </c>
      <c r="P11983" t="s">
        <v>1707</v>
      </c>
    </row>
    <row r="11984" spans="1:16" x14ac:dyDescent="0.25">
      <c r="A11984" t="s">
        <v>89</v>
      </c>
      <c r="B11984" t="s">
        <v>15633</v>
      </c>
      <c r="C11984" t="s">
        <v>143</v>
      </c>
      <c r="D11984" t="s">
        <v>3972</v>
      </c>
      <c r="E11984" t="s">
        <v>20</v>
      </c>
      <c r="F11984" t="b">
        <v>0</v>
      </c>
      <c r="G11984" t="s">
        <v>35</v>
      </c>
      <c r="H11984" s="4">
        <v>45818.750590277778</v>
      </c>
      <c r="I11984" t="b">
        <v>0</v>
      </c>
      <c r="J11984" t="b">
        <v>1</v>
      </c>
      <c r="K11984" t="s">
        <v>24</v>
      </c>
      <c r="L11984" t="s">
        <v>36</v>
      </c>
      <c r="N11984">
        <v>13.5</v>
      </c>
      <c r="O11984" t="s">
        <v>4343</v>
      </c>
    </row>
    <row r="11985" spans="1:16" x14ac:dyDescent="0.25">
      <c r="A11985" t="s">
        <v>0</v>
      </c>
      <c r="B11985" t="s">
        <v>1507</v>
      </c>
      <c r="C11985" t="s">
        <v>1803</v>
      </c>
      <c r="D11985" t="s">
        <v>4034</v>
      </c>
      <c r="E11985" t="s">
        <v>20</v>
      </c>
      <c r="F11985" t="b">
        <v>0</v>
      </c>
      <c r="G11985" t="s">
        <v>52</v>
      </c>
      <c r="H11985" s="4">
        <v>45818.750821759262</v>
      </c>
      <c r="I11985" t="b">
        <v>0</v>
      </c>
      <c r="J11985" t="b">
        <v>0</v>
      </c>
      <c r="K11985" t="s">
        <v>24</v>
      </c>
      <c r="L11985" t="s">
        <v>22</v>
      </c>
      <c r="M11985">
        <v>92091.5</v>
      </c>
      <c r="O11985" t="s">
        <v>13179</v>
      </c>
      <c r="P11985" t="s">
        <v>15634</v>
      </c>
    </row>
    <row r="11986" spans="1:16" x14ac:dyDescent="0.25">
      <c r="A11986" t="s">
        <v>40</v>
      </c>
      <c r="B11986" t="s">
        <v>15635</v>
      </c>
      <c r="C11986" t="s">
        <v>245</v>
      </c>
      <c r="D11986" t="s">
        <v>4177</v>
      </c>
      <c r="E11986" t="s">
        <v>20</v>
      </c>
      <c r="F11986" t="b">
        <v>0</v>
      </c>
      <c r="G11986" t="s">
        <v>27</v>
      </c>
      <c r="H11986" s="4">
        <v>45818.751898148148</v>
      </c>
      <c r="I11986" t="b">
        <v>0</v>
      </c>
      <c r="J11986" t="b">
        <v>1</v>
      </c>
      <c r="K11986" t="s">
        <v>24</v>
      </c>
      <c r="L11986" t="s">
        <v>22</v>
      </c>
      <c r="M11986">
        <v>170000</v>
      </c>
      <c r="O11986" t="s">
        <v>59</v>
      </c>
      <c r="P11986" t="s">
        <v>137</v>
      </c>
    </row>
    <row r="11987" spans="1:16" x14ac:dyDescent="0.25">
      <c r="A11987" t="s">
        <v>2</v>
      </c>
      <c r="B11987" t="s">
        <v>241</v>
      </c>
      <c r="C11987" t="s">
        <v>278</v>
      </c>
      <c r="D11987" t="s">
        <v>2208</v>
      </c>
      <c r="E11987" t="s">
        <v>51</v>
      </c>
      <c r="F11987" t="b">
        <v>0</v>
      </c>
      <c r="G11987" t="s">
        <v>27</v>
      </c>
      <c r="H11987" s="4">
        <v>45818.752013888887</v>
      </c>
      <c r="I11987" t="b">
        <v>0</v>
      </c>
      <c r="J11987" t="b">
        <v>1</v>
      </c>
      <c r="K11987" t="s">
        <v>24</v>
      </c>
      <c r="L11987" t="s">
        <v>36</v>
      </c>
      <c r="N11987">
        <v>30</v>
      </c>
      <c r="O11987" t="s">
        <v>1599</v>
      </c>
      <c r="P11987" t="s">
        <v>1671</v>
      </c>
    </row>
    <row r="11988" spans="1:16" x14ac:dyDescent="0.25">
      <c r="A11988" t="s">
        <v>2</v>
      </c>
      <c r="B11988" t="s">
        <v>15608</v>
      </c>
      <c r="C11988" t="s">
        <v>167</v>
      </c>
      <c r="D11988" t="s">
        <v>3972</v>
      </c>
      <c r="E11988" t="s">
        <v>20</v>
      </c>
      <c r="F11988" t="b">
        <v>0</v>
      </c>
      <c r="G11988" t="s">
        <v>27</v>
      </c>
      <c r="H11988" s="4">
        <v>45818.752083333333</v>
      </c>
      <c r="I11988" t="b">
        <v>0</v>
      </c>
      <c r="J11988" t="b">
        <v>1</v>
      </c>
      <c r="K11988" t="s">
        <v>24</v>
      </c>
      <c r="L11988" t="s">
        <v>22</v>
      </c>
      <c r="M11988">
        <v>127500</v>
      </c>
      <c r="O11988" t="s">
        <v>15609</v>
      </c>
      <c r="P11988" t="s">
        <v>15610</v>
      </c>
    </row>
    <row r="11989" spans="1:16" x14ac:dyDescent="0.25">
      <c r="A11989" t="s">
        <v>1</v>
      </c>
      <c r="B11989" t="s">
        <v>15632</v>
      </c>
      <c r="C11989" t="s">
        <v>151</v>
      </c>
      <c r="D11989" t="s">
        <v>3972</v>
      </c>
      <c r="E11989" t="s">
        <v>20</v>
      </c>
      <c r="F11989" t="b">
        <v>0</v>
      </c>
      <c r="G11989" t="s">
        <v>27</v>
      </c>
      <c r="H11989" s="4">
        <v>45818.752106481479</v>
      </c>
      <c r="I11989" t="b">
        <v>1</v>
      </c>
      <c r="J11989" t="b">
        <v>1</v>
      </c>
      <c r="K11989" t="s">
        <v>24</v>
      </c>
      <c r="L11989" t="s">
        <v>22</v>
      </c>
      <c r="M11989">
        <v>127500</v>
      </c>
      <c r="O11989" t="s">
        <v>4343</v>
      </c>
      <c r="P11989" t="s">
        <v>1707</v>
      </c>
    </row>
    <row r="11990" spans="1:16" x14ac:dyDescent="0.25">
      <c r="A11990" t="s">
        <v>2</v>
      </c>
      <c r="B11990" t="s">
        <v>15636</v>
      </c>
      <c r="C11990" t="s">
        <v>180</v>
      </c>
      <c r="D11990" t="s">
        <v>3828</v>
      </c>
      <c r="E11990" t="s">
        <v>20</v>
      </c>
      <c r="F11990" t="b">
        <v>0</v>
      </c>
      <c r="G11990" t="s">
        <v>35</v>
      </c>
      <c r="H11990" s="4">
        <v>45818.752696759257</v>
      </c>
      <c r="I11990" t="b">
        <v>0</v>
      </c>
      <c r="J11990" t="b">
        <v>0</v>
      </c>
      <c r="K11990" t="s">
        <v>24</v>
      </c>
      <c r="L11990" t="s">
        <v>22</v>
      </c>
      <c r="M11990">
        <v>145000</v>
      </c>
      <c r="O11990" t="s">
        <v>15637</v>
      </c>
      <c r="P11990" t="s">
        <v>15638</v>
      </c>
    </row>
    <row r="11991" spans="1:16" x14ac:dyDescent="0.25">
      <c r="A11991" t="s">
        <v>28</v>
      </c>
      <c r="B11991" t="s">
        <v>15639</v>
      </c>
      <c r="C11991" t="s">
        <v>39</v>
      </c>
      <c r="D11991" t="s">
        <v>7165</v>
      </c>
      <c r="F11991" t="b">
        <v>1</v>
      </c>
      <c r="G11991" t="s">
        <v>414</v>
      </c>
      <c r="H11991" s="4">
        <v>45818.758611111109</v>
      </c>
      <c r="I11991" t="b">
        <v>0</v>
      </c>
      <c r="J11991" t="b">
        <v>0</v>
      </c>
      <c r="K11991" t="s">
        <v>414</v>
      </c>
      <c r="L11991" t="s">
        <v>36</v>
      </c>
      <c r="N11991">
        <v>75</v>
      </c>
      <c r="O11991" t="s">
        <v>7412</v>
      </c>
      <c r="P11991" t="s">
        <v>15640</v>
      </c>
    </row>
    <row r="11992" spans="1:16" x14ac:dyDescent="0.25">
      <c r="A11992" t="s">
        <v>139</v>
      </c>
      <c r="B11992" t="s">
        <v>2126</v>
      </c>
      <c r="C11992" t="s">
        <v>1325</v>
      </c>
      <c r="D11992" t="s">
        <v>3972</v>
      </c>
      <c r="E11992" t="s">
        <v>20</v>
      </c>
      <c r="F11992" t="b">
        <v>0</v>
      </c>
      <c r="G11992" t="s">
        <v>41</v>
      </c>
      <c r="H11992" s="4">
        <v>45818.792071759257</v>
      </c>
      <c r="I11992" t="b">
        <v>0</v>
      </c>
      <c r="J11992" t="b">
        <v>1</v>
      </c>
      <c r="K11992" t="s">
        <v>24</v>
      </c>
      <c r="L11992" t="s">
        <v>22</v>
      </c>
      <c r="M11992">
        <v>92500</v>
      </c>
      <c r="O11992" t="s">
        <v>15641</v>
      </c>
      <c r="P11992" t="s">
        <v>1224</v>
      </c>
    </row>
    <row r="11993" spans="1:16" x14ac:dyDescent="0.25">
      <c r="A11993" t="s">
        <v>25</v>
      </c>
      <c r="B11993" t="s">
        <v>6610</v>
      </c>
      <c r="C11993" t="s">
        <v>33</v>
      </c>
      <c r="D11993" t="s">
        <v>3972</v>
      </c>
      <c r="E11993" t="s">
        <v>20</v>
      </c>
      <c r="F11993" t="b">
        <v>0</v>
      </c>
      <c r="G11993" t="s">
        <v>35</v>
      </c>
      <c r="H11993" s="4">
        <v>45818.792129629634</v>
      </c>
      <c r="I11993" t="b">
        <v>0</v>
      </c>
      <c r="J11993" t="b">
        <v>1</v>
      </c>
      <c r="K11993" t="s">
        <v>24</v>
      </c>
      <c r="L11993" t="s">
        <v>22</v>
      </c>
      <c r="M11993">
        <v>133900</v>
      </c>
      <c r="O11993" t="s">
        <v>402</v>
      </c>
      <c r="P11993" t="s">
        <v>3089</v>
      </c>
    </row>
    <row r="11994" spans="1:16" x14ac:dyDescent="0.25">
      <c r="A11994" t="s">
        <v>19</v>
      </c>
      <c r="B11994" t="s">
        <v>15642</v>
      </c>
      <c r="C11994" t="s">
        <v>82</v>
      </c>
      <c r="D11994" t="s">
        <v>4083</v>
      </c>
      <c r="E11994" t="s">
        <v>20</v>
      </c>
      <c r="F11994" t="b">
        <v>0</v>
      </c>
      <c r="G11994" t="s">
        <v>27</v>
      </c>
      <c r="H11994" s="4">
        <v>45818.792754629627</v>
      </c>
      <c r="I11994" t="b">
        <v>0</v>
      </c>
      <c r="J11994" t="b">
        <v>0</v>
      </c>
      <c r="K11994" t="s">
        <v>24</v>
      </c>
      <c r="L11994" t="s">
        <v>22</v>
      </c>
      <c r="M11994">
        <v>152524.5</v>
      </c>
      <c r="O11994" t="s">
        <v>1172</v>
      </c>
      <c r="P11994" t="s">
        <v>10226</v>
      </c>
    </row>
    <row r="11995" spans="1:16" x14ac:dyDescent="0.25">
      <c r="A11995" t="s">
        <v>19</v>
      </c>
      <c r="B11995" t="s">
        <v>15643</v>
      </c>
      <c r="C11995" t="s">
        <v>39</v>
      </c>
      <c r="D11995" t="s">
        <v>2208</v>
      </c>
      <c r="E11995" t="s">
        <v>20</v>
      </c>
      <c r="F11995" t="b">
        <v>1</v>
      </c>
      <c r="G11995" t="s">
        <v>27</v>
      </c>
      <c r="H11995" s="4">
        <v>45818.79283564815</v>
      </c>
      <c r="I11995" t="b">
        <v>0</v>
      </c>
      <c r="J11995" t="b">
        <v>1</v>
      </c>
      <c r="K11995" t="s">
        <v>24</v>
      </c>
      <c r="L11995" t="s">
        <v>22</v>
      </c>
      <c r="M11995">
        <v>114000</v>
      </c>
      <c r="O11995" t="s">
        <v>15644</v>
      </c>
    </row>
    <row r="11996" spans="1:16" x14ac:dyDescent="0.25">
      <c r="A11996" t="s">
        <v>19</v>
      </c>
      <c r="B11996" t="s">
        <v>9492</v>
      </c>
      <c r="C11996" t="s">
        <v>120</v>
      </c>
      <c r="D11996" t="s">
        <v>3828</v>
      </c>
      <c r="E11996" t="s">
        <v>20</v>
      </c>
      <c r="F11996" t="b">
        <v>0</v>
      </c>
      <c r="G11996" t="s">
        <v>35</v>
      </c>
      <c r="H11996" s="4">
        <v>45818.793090277781</v>
      </c>
      <c r="I11996" t="b">
        <v>0</v>
      </c>
      <c r="J11996" t="b">
        <v>0</v>
      </c>
      <c r="K11996" t="s">
        <v>24</v>
      </c>
      <c r="L11996" t="s">
        <v>22</v>
      </c>
      <c r="M11996">
        <v>135000</v>
      </c>
      <c r="O11996" t="s">
        <v>2021</v>
      </c>
      <c r="P11996" t="s">
        <v>9493</v>
      </c>
    </row>
    <row r="11997" spans="1:16" x14ac:dyDescent="0.25">
      <c r="A11997" t="s">
        <v>0</v>
      </c>
      <c r="B11997" t="s">
        <v>3606</v>
      </c>
      <c r="C11997" t="s">
        <v>160</v>
      </c>
      <c r="D11997" t="s">
        <v>2208</v>
      </c>
      <c r="E11997" t="s">
        <v>20</v>
      </c>
      <c r="F11997" t="b">
        <v>0</v>
      </c>
      <c r="G11997" t="s">
        <v>52</v>
      </c>
      <c r="H11997" s="4">
        <v>45818.834155092591</v>
      </c>
      <c r="I11997" t="b">
        <v>1</v>
      </c>
      <c r="J11997" t="b">
        <v>0</v>
      </c>
      <c r="K11997" t="s">
        <v>24</v>
      </c>
      <c r="L11997" t="s">
        <v>36</v>
      </c>
      <c r="N11997">
        <v>30</v>
      </c>
      <c r="O11997" t="s">
        <v>15645</v>
      </c>
      <c r="P11997" t="s">
        <v>1671</v>
      </c>
    </row>
    <row r="11998" spans="1:16" x14ac:dyDescent="0.25">
      <c r="A11998" t="s">
        <v>1</v>
      </c>
      <c r="B11998" t="s">
        <v>15646</v>
      </c>
      <c r="C11998" t="s">
        <v>9800</v>
      </c>
      <c r="D11998" t="s">
        <v>3956</v>
      </c>
      <c r="E11998" t="s">
        <v>20</v>
      </c>
      <c r="F11998" t="b">
        <v>0</v>
      </c>
      <c r="G11998" t="s">
        <v>27</v>
      </c>
      <c r="H11998" s="4">
        <v>45818.834467592591</v>
      </c>
      <c r="I11998" t="b">
        <v>0</v>
      </c>
      <c r="J11998" t="b">
        <v>1</v>
      </c>
      <c r="K11998" t="s">
        <v>24</v>
      </c>
      <c r="L11998" t="s">
        <v>36</v>
      </c>
      <c r="N11998">
        <v>49.895000457763672</v>
      </c>
      <c r="O11998" t="s">
        <v>1642</v>
      </c>
      <c r="P11998" t="s">
        <v>13570</v>
      </c>
    </row>
    <row r="11999" spans="1:16" x14ac:dyDescent="0.25">
      <c r="A11999" t="s">
        <v>40</v>
      </c>
      <c r="B11999" t="s">
        <v>40</v>
      </c>
      <c r="C11999" t="s">
        <v>3004</v>
      </c>
      <c r="D11999" t="s">
        <v>3972</v>
      </c>
      <c r="E11999" t="s">
        <v>20</v>
      </c>
      <c r="F11999" t="b">
        <v>0</v>
      </c>
      <c r="G11999" t="s">
        <v>27</v>
      </c>
      <c r="H11999" s="4">
        <v>45818.835324074083</v>
      </c>
      <c r="I11999" t="b">
        <v>0</v>
      </c>
      <c r="J11999" t="b">
        <v>0</v>
      </c>
      <c r="K11999" t="s">
        <v>24</v>
      </c>
      <c r="L11999" t="s">
        <v>22</v>
      </c>
      <c r="M11999">
        <v>130000</v>
      </c>
      <c r="O11999" t="s">
        <v>131</v>
      </c>
      <c r="P11999" t="s">
        <v>15647</v>
      </c>
    </row>
    <row r="12000" spans="1:16" x14ac:dyDescent="0.25">
      <c r="A12000" t="s">
        <v>1</v>
      </c>
      <c r="B12000" t="s">
        <v>15648</v>
      </c>
      <c r="C12000" t="s">
        <v>143</v>
      </c>
      <c r="D12000" t="s">
        <v>3972</v>
      </c>
      <c r="E12000" t="s">
        <v>51</v>
      </c>
      <c r="F12000" t="b">
        <v>0</v>
      </c>
      <c r="G12000" t="s">
        <v>35</v>
      </c>
      <c r="H12000" s="4">
        <v>45818.875520833331</v>
      </c>
      <c r="I12000" t="b">
        <v>1</v>
      </c>
      <c r="J12000" t="b">
        <v>0</v>
      </c>
      <c r="K12000" t="s">
        <v>24</v>
      </c>
      <c r="L12000" t="s">
        <v>22</v>
      </c>
      <c r="M12000">
        <v>110000</v>
      </c>
      <c r="O12000" t="s">
        <v>74</v>
      </c>
      <c r="P12000" t="s">
        <v>48</v>
      </c>
    </row>
    <row r="12001" spans="1:16" x14ac:dyDescent="0.25">
      <c r="A12001" t="s">
        <v>0</v>
      </c>
      <c r="B12001" t="s">
        <v>3282</v>
      </c>
      <c r="C12001" t="s">
        <v>1318</v>
      </c>
      <c r="D12001" t="s">
        <v>3972</v>
      </c>
      <c r="E12001" t="s">
        <v>20</v>
      </c>
      <c r="F12001" t="b">
        <v>0</v>
      </c>
      <c r="G12001" t="s">
        <v>30</v>
      </c>
      <c r="H12001" s="4">
        <v>45818.87572916667</v>
      </c>
      <c r="I12001" t="b">
        <v>0</v>
      </c>
      <c r="J12001" t="b">
        <v>0</v>
      </c>
      <c r="K12001" t="s">
        <v>24</v>
      </c>
      <c r="L12001" t="s">
        <v>36</v>
      </c>
      <c r="N12001">
        <v>25</v>
      </c>
      <c r="O12001" t="s">
        <v>15649</v>
      </c>
      <c r="P12001" t="s">
        <v>204</v>
      </c>
    </row>
    <row r="12002" spans="1:16" x14ac:dyDescent="0.25">
      <c r="A12002" t="s">
        <v>0</v>
      </c>
      <c r="B12002" t="s">
        <v>0</v>
      </c>
      <c r="C12002" t="s">
        <v>1990</v>
      </c>
      <c r="D12002" t="s">
        <v>3828</v>
      </c>
      <c r="F12002" t="b">
        <v>0</v>
      </c>
      <c r="G12002" t="s">
        <v>30</v>
      </c>
      <c r="H12002" s="4">
        <v>45818.917314814818</v>
      </c>
      <c r="I12002" t="b">
        <v>0</v>
      </c>
      <c r="J12002" t="b">
        <v>1</v>
      </c>
      <c r="K12002" t="s">
        <v>24</v>
      </c>
      <c r="L12002" t="s">
        <v>36</v>
      </c>
      <c r="N12002">
        <v>25.239999771118161</v>
      </c>
      <c r="O12002" t="s">
        <v>14884</v>
      </c>
      <c r="P12002" t="s">
        <v>320</v>
      </c>
    </row>
    <row r="12003" spans="1:16" x14ac:dyDescent="0.25">
      <c r="A12003" t="s">
        <v>2</v>
      </c>
      <c r="B12003" t="s">
        <v>2</v>
      </c>
      <c r="C12003" t="s">
        <v>15650</v>
      </c>
      <c r="D12003" t="s">
        <v>3828</v>
      </c>
      <c r="E12003" t="s">
        <v>20</v>
      </c>
      <c r="F12003" t="b">
        <v>0</v>
      </c>
      <c r="G12003" t="s">
        <v>41</v>
      </c>
      <c r="H12003" s="4">
        <v>45818.919016203698</v>
      </c>
      <c r="I12003" t="b">
        <v>0</v>
      </c>
      <c r="J12003" t="b">
        <v>0</v>
      </c>
      <c r="K12003" t="s">
        <v>24</v>
      </c>
      <c r="L12003" t="s">
        <v>22</v>
      </c>
      <c r="M12003">
        <v>98617</v>
      </c>
      <c r="O12003" t="s">
        <v>7686</v>
      </c>
      <c r="P12003" t="s">
        <v>15651</v>
      </c>
    </row>
    <row r="12004" spans="1:16" x14ac:dyDescent="0.25">
      <c r="A12004" t="s">
        <v>19</v>
      </c>
      <c r="B12004" t="s">
        <v>12005</v>
      </c>
      <c r="C12004" t="s">
        <v>82</v>
      </c>
      <c r="D12004" t="s">
        <v>3972</v>
      </c>
      <c r="E12004" t="s">
        <v>20</v>
      </c>
      <c r="F12004" t="b">
        <v>0</v>
      </c>
      <c r="G12004" t="s">
        <v>27</v>
      </c>
      <c r="H12004" s="4">
        <v>45818.958379629628</v>
      </c>
      <c r="I12004" t="b">
        <v>1</v>
      </c>
      <c r="J12004" t="b">
        <v>1</v>
      </c>
      <c r="K12004" t="s">
        <v>24</v>
      </c>
      <c r="L12004" t="s">
        <v>22</v>
      </c>
      <c r="M12004">
        <v>211500</v>
      </c>
      <c r="O12004" t="s">
        <v>12006</v>
      </c>
    </row>
    <row r="12005" spans="1:16" x14ac:dyDescent="0.25">
      <c r="A12005" t="s">
        <v>1</v>
      </c>
      <c r="B12005" t="s">
        <v>15652</v>
      </c>
      <c r="C12005" t="s">
        <v>82</v>
      </c>
      <c r="D12005" t="s">
        <v>3972</v>
      </c>
      <c r="E12005" t="s">
        <v>20</v>
      </c>
      <c r="F12005" t="b">
        <v>0</v>
      </c>
      <c r="G12005" t="s">
        <v>27</v>
      </c>
      <c r="H12005" s="4">
        <v>45818.959386574083</v>
      </c>
      <c r="I12005" t="b">
        <v>0</v>
      </c>
      <c r="J12005" t="b">
        <v>1</v>
      </c>
      <c r="K12005" t="s">
        <v>24</v>
      </c>
      <c r="L12005" t="s">
        <v>22</v>
      </c>
      <c r="M12005">
        <v>169500</v>
      </c>
      <c r="O12005" t="s">
        <v>1172</v>
      </c>
      <c r="P12005" t="s">
        <v>2059</v>
      </c>
    </row>
    <row r="12006" spans="1:16" x14ac:dyDescent="0.25">
      <c r="A12006" t="s">
        <v>2</v>
      </c>
      <c r="B12006" t="s">
        <v>15653</v>
      </c>
      <c r="C12006" t="s">
        <v>7392</v>
      </c>
      <c r="D12006" t="s">
        <v>3972</v>
      </c>
      <c r="E12006" t="s">
        <v>20</v>
      </c>
      <c r="F12006" t="b">
        <v>0</v>
      </c>
      <c r="G12006" t="s">
        <v>35</v>
      </c>
      <c r="H12006" s="4">
        <v>45818.96125</v>
      </c>
      <c r="I12006" t="b">
        <v>0</v>
      </c>
      <c r="J12006" t="b">
        <v>0</v>
      </c>
      <c r="K12006" t="s">
        <v>24</v>
      </c>
      <c r="L12006" t="s">
        <v>22</v>
      </c>
      <c r="M12006">
        <v>139370.125</v>
      </c>
      <c r="O12006" t="s">
        <v>15654</v>
      </c>
      <c r="P12006" t="s">
        <v>15655</v>
      </c>
    </row>
    <row r="12007" spans="1:16" x14ac:dyDescent="0.25">
      <c r="A12007" t="s">
        <v>0</v>
      </c>
      <c r="B12007" t="s">
        <v>3083</v>
      </c>
      <c r="C12007" t="s">
        <v>172</v>
      </c>
      <c r="D12007" t="s">
        <v>3972</v>
      </c>
      <c r="E12007" t="s">
        <v>20</v>
      </c>
      <c r="F12007" t="b">
        <v>0</v>
      </c>
      <c r="G12007" t="s">
        <v>27</v>
      </c>
      <c r="H12007" s="4">
        <v>45819.000173611108</v>
      </c>
      <c r="I12007" t="b">
        <v>0</v>
      </c>
      <c r="J12007" t="b">
        <v>1</v>
      </c>
      <c r="K12007" t="s">
        <v>24</v>
      </c>
      <c r="L12007" t="s">
        <v>22</v>
      </c>
      <c r="M12007">
        <v>134300</v>
      </c>
      <c r="O12007" t="s">
        <v>5481</v>
      </c>
      <c r="P12007" t="s">
        <v>15656</v>
      </c>
    </row>
    <row r="12008" spans="1:16" x14ac:dyDescent="0.25">
      <c r="A12008" t="s">
        <v>0</v>
      </c>
      <c r="B12008" t="s">
        <v>15657</v>
      </c>
      <c r="C12008" t="s">
        <v>118</v>
      </c>
      <c r="D12008" t="s">
        <v>3972</v>
      </c>
      <c r="E12008" t="s">
        <v>20</v>
      </c>
      <c r="F12008" t="b">
        <v>0</v>
      </c>
      <c r="G12008" t="s">
        <v>27</v>
      </c>
      <c r="H12008" s="4">
        <v>45819.000196759262</v>
      </c>
      <c r="I12008" t="b">
        <v>0</v>
      </c>
      <c r="J12008" t="b">
        <v>1</v>
      </c>
      <c r="K12008" t="s">
        <v>24</v>
      </c>
      <c r="L12008" t="s">
        <v>22</v>
      </c>
      <c r="M12008">
        <v>127700</v>
      </c>
      <c r="O12008" t="s">
        <v>1656</v>
      </c>
      <c r="P12008" t="s">
        <v>11047</v>
      </c>
    </row>
    <row r="12009" spans="1:16" x14ac:dyDescent="0.25">
      <c r="A12009" t="s">
        <v>25</v>
      </c>
      <c r="B12009" t="s">
        <v>25</v>
      </c>
      <c r="C12009" t="s">
        <v>774</v>
      </c>
      <c r="D12009" t="s">
        <v>3972</v>
      </c>
      <c r="E12009" t="s">
        <v>20</v>
      </c>
      <c r="F12009" t="b">
        <v>0</v>
      </c>
      <c r="G12009" t="s">
        <v>41</v>
      </c>
      <c r="H12009" s="4">
        <v>45819.000243055547</v>
      </c>
      <c r="I12009" t="b">
        <v>0</v>
      </c>
      <c r="J12009" t="b">
        <v>1</v>
      </c>
      <c r="K12009" t="s">
        <v>24</v>
      </c>
      <c r="L12009" t="s">
        <v>22</v>
      </c>
      <c r="M12009">
        <v>107500</v>
      </c>
      <c r="O12009" t="s">
        <v>15658</v>
      </c>
      <c r="P12009" t="s">
        <v>15659</v>
      </c>
    </row>
    <row r="12010" spans="1:16" x14ac:dyDescent="0.25">
      <c r="A12010" t="s">
        <v>1</v>
      </c>
      <c r="B12010" t="s">
        <v>15615</v>
      </c>
      <c r="C12010" t="s">
        <v>612</v>
      </c>
      <c r="D12010" t="s">
        <v>3972</v>
      </c>
      <c r="E12010" t="s">
        <v>20</v>
      </c>
      <c r="F12010" t="b">
        <v>0</v>
      </c>
      <c r="G12010" t="s">
        <v>27</v>
      </c>
      <c r="H12010" s="4">
        <v>45819.001134259262</v>
      </c>
      <c r="I12010" t="b">
        <v>0</v>
      </c>
      <c r="J12010" t="b">
        <v>1</v>
      </c>
      <c r="K12010" t="s">
        <v>24</v>
      </c>
      <c r="L12010" t="s">
        <v>36</v>
      </c>
      <c r="N12010">
        <v>66.5</v>
      </c>
      <c r="O12010" t="s">
        <v>5481</v>
      </c>
      <c r="P12010" t="s">
        <v>715</v>
      </c>
    </row>
    <row r="12011" spans="1:16" x14ac:dyDescent="0.25">
      <c r="A12011" t="s">
        <v>0</v>
      </c>
      <c r="B12011" t="s">
        <v>1507</v>
      </c>
      <c r="C12011" t="s">
        <v>1096</v>
      </c>
      <c r="D12011" t="s">
        <v>3972</v>
      </c>
      <c r="E12011" t="s">
        <v>20</v>
      </c>
      <c r="F12011" t="b">
        <v>0</v>
      </c>
      <c r="G12011" t="s">
        <v>27</v>
      </c>
      <c r="H12011" s="4">
        <v>45819.001180555562</v>
      </c>
      <c r="I12011" t="b">
        <v>0</v>
      </c>
      <c r="J12011" t="b">
        <v>1</v>
      </c>
      <c r="K12011" t="s">
        <v>24</v>
      </c>
      <c r="L12011" t="s">
        <v>22</v>
      </c>
      <c r="M12011">
        <v>97500</v>
      </c>
      <c r="O12011" t="s">
        <v>10296</v>
      </c>
      <c r="P12011" t="s">
        <v>15660</v>
      </c>
    </row>
    <row r="12012" spans="1:16" x14ac:dyDescent="0.25">
      <c r="A12012" t="s">
        <v>2</v>
      </c>
      <c r="B12012" t="s">
        <v>15661</v>
      </c>
      <c r="C12012" t="s">
        <v>24</v>
      </c>
      <c r="D12012" t="s">
        <v>4034</v>
      </c>
      <c r="E12012" t="s">
        <v>20</v>
      </c>
      <c r="F12012" t="b">
        <v>0</v>
      </c>
      <c r="G12012" t="s">
        <v>27</v>
      </c>
      <c r="H12012" s="4">
        <v>45819.001886574071</v>
      </c>
      <c r="I12012" t="b">
        <v>0</v>
      </c>
      <c r="J12012" t="b">
        <v>1</v>
      </c>
      <c r="K12012" t="s">
        <v>24</v>
      </c>
      <c r="L12012" t="s">
        <v>22</v>
      </c>
      <c r="M12012">
        <v>129675</v>
      </c>
      <c r="O12012" t="s">
        <v>2546</v>
      </c>
      <c r="P12012" t="s">
        <v>15662</v>
      </c>
    </row>
    <row r="12013" spans="1:16" x14ac:dyDescent="0.25">
      <c r="A12013" t="s">
        <v>89</v>
      </c>
      <c r="B12013" t="s">
        <v>15663</v>
      </c>
      <c r="C12013" t="s">
        <v>13992</v>
      </c>
      <c r="D12013" t="s">
        <v>4013</v>
      </c>
      <c r="E12013" t="s">
        <v>20</v>
      </c>
      <c r="F12013" t="b">
        <v>0</v>
      </c>
      <c r="G12013" t="s">
        <v>27</v>
      </c>
      <c r="H12013" s="4">
        <v>45819.001956018517</v>
      </c>
      <c r="I12013" t="b">
        <v>1</v>
      </c>
      <c r="J12013" t="b">
        <v>1</v>
      </c>
      <c r="K12013" t="s">
        <v>24</v>
      </c>
      <c r="L12013" t="s">
        <v>22</v>
      </c>
      <c r="M12013">
        <v>221720</v>
      </c>
      <c r="O12013" t="s">
        <v>1933</v>
      </c>
      <c r="P12013" t="s">
        <v>15664</v>
      </c>
    </row>
    <row r="12014" spans="1:16" x14ac:dyDescent="0.25">
      <c r="A12014" t="s">
        <v>2</v>
      </c>
      <c r="B12014" t="s">
        <v>15523</v>
      </c>
      <c r="C12014" t="s">
        <v>1247</v>
      </c>
      <c r="D12014" t="s">
        <v>4204</v>
      </c>
      <c r="E12014" t="s">
        <v>20</v>
      </c>
      <c r="F12014" t="b">
        <v>0</v>
      </c>
      <c r="G12014" t="s">
        <v>1247</v>
      </c>
      <c r="H12014" s="4">
        <v>45819.013692129629</v>
      </c>
      <c r="I12014" t="b">
        <v>0</v>
      </c>
      <c r="J12014" t="b">
        <v>0</v>
      </c>
      <c r="K12014" t="s">
        <v>1247</v>
      </c>
      <c r="L12014" t="s">
        <v>22</v>
      </c>
      <c r="M12014">
        <v>88000</v>
      </c>
      <c r="O12014" t="s">
        <v>15524</v>
      </c>
      <c r="P12014" t="s">
        <v>3900</v>
      </c>
    </row>
    <row r="12015" spans="1:16" x14ac:dyDescent="0.25">
      <c r="A12015" t="s">
        <v>0</v>
      </c>
      <c r="B12015" t="s">
        <v>15665</v>
      </c>
      <c r="C12015" t="s">
        <v>2164</v>
      </c>
      <c r="D12015" t="s">
        <v>2208</v>
      </c>
      <c r="E12015" t="s">
        <v>20</v>
      </c>
      <c r="F12015" t="b">
        <v>0</v>
      </c>
      <c r="G12015" t="s">
        <v>30</v>
      </c>
      <c r="H12015" s="4">
        <v>45819.042314814818</v>
      </c>
      <c r="I12015" t="b">
        <v>0</v>
      </c>
      <c r="J12015" t="b">
        <v>1</v>
      </c>
      <c r="K12015" t="s">
        <v>24</v>
      </c>
      <c r="L12015" t="s">
        <v>22</v>
      </c>
      <c r="M12015">
        <v>157200</v>
      </c>
      <c r="O12015" t="s">
        <v>366</v>
      </c>
      <c r="P12015" t="s">
        <v>338</v>
      </c>
    </row>
    <row r="12016" spans="1:16" x14ac:dyDescent="0.25">
      <c r="A12016" t="s">
        <v>40</v>
      </c>
      <c r="B12016" t="s">
        <v>3275</v>
      </c>
      <c r="C12016" t="s">
        <v>601</v>
      </c>
      <c r="D12016" t="s">
        <v>3972</v>
      </c>
      <c r="E12016" t="s">
        <v>20</v>
      </c>
      <c r="F12016" t="b">
        <v>0</v>
      </c>
      <c r="G12016" t="s">
        <v>27</v>
      </c>
      <c r="H12016" s="4">
        <v>45819.043807870366</v>
      </c>
      <c r="I12016" t="b">
        <v>0</v>
      </c>
      <c r="J12016" t="b">
        <v>1</v>
      </c>
      <c r="K12016" t="s">
        <v>24</v>
      </c>
      <c r="L12016" t="s">
        <v>22</v>
      </c>
      <c r="M12016">
        <v>161000</v>
      </c>
      <c r="O12016" t="s">
        <v>1857</v>
      </c>
      <c r="P12016" t="s">
        <v>15666</v>
      </c>
    </row>
    <row r="12017" spans="1:16" x14ac:dyDescent="0.25">
      <c r="A12017" t="s">
        <v>25</v>
      </c>
      <c r="B12017" t="s">
        <v>15667</v>
      </c>
      <c r="C12017" t="s">
        <v>33</v>
      </c>
      <c r="D12017" t="s">
        <v>3972</v>
      </c>
      <c r="E12017" t="s">
        <v>20</v>
      </c>
      <c r="F12017" t="b">
        <v>0</v>
      </c>
      <c r="G12017" t="s">
        <v>35</v>
      </c>
      <c r="H12017" s="4">
        <v>45819.083831018521</v>
      </c>
      <c r="I12017" t="b">
        <v>0</v>
      </c>
      <c r="J12017" t="b">
        <v>1</v>
      </c>
      <c r="K12017" t="s">
        <v>24</v>
      </c>
      <c r="L12017" t="s">
        <v>22</v>
      </c>
      <c r="M12017">
        <v>116500</v>
      </c>
      <c r="O12017" t="s">
        <v>1147</v>
      </c>
      <c r="P12017" t="s">
        <v>15668</v>
      </c>
    </row>
    <row r="12018" spans="1:16" x14ac:dyDescent="0.25">
      <c r="A12018" t="s">
        <v>139</v>
      </c>
      <c r="B12018" t="s">
        <v>1634</v>
      </c>
      <c r="C12018" t="s">
        <v>953</v>
      </c>
      <c r="D12018" t="s">
        <v>3972</v>
      </c>
      <c r="E12018" t="s">
        <v>20</v>
      </c>
      <c r="F12018" t="b">
        <v>0</v>
      </c>
      <c r="G12018" t="s">
        <v>30</v>
      </c>
      <c r="H12018" s="4">
        <v>45819.084016203713</v>
      </c>
      <c r="I12018" t="b">
        <v>0</v>
      </c>
      <c r="J12018" t="b">
        <v>1</v>
      </c>
      <c r="K12018" t="s">
        <v>24</v>
      </c>
      <c r="L12018" t="s">
        <v>22</v>
      </c>
      <c r="M12018">
        <v>82850</v>
      </c>
      <c r="O12018" t="s">
        <v>2292</v>
      </c>
      <c r="P12018" t="s">
        <v>15669</v>
      </c>
    </row>
    <row r="12019" spans="1:16" x14ac:dyDescent="0.25">
      <c r="A12019" t="s">
        <v>2</v>
      </c>
      <c r="B12019" t="s">
        <v>9350</v>
      </c>
      <c r="C12019" t="s">
        <v>114</v>
      </c>
      <c r="D12019" t="s">
        <v>3972</v>
      </c>
      <c r="E12019" t="s">
        <v>20</v>
      </c>
      <c r="F12019" t="b">
        <v>0</v>
      </c>
      <c r="G12019" t="s">
        <v>27</v>
      </c>
      <c r="H12019" s="4">
        <v>45819.085474537038</v>
      </c>
      <c r="I12019" t="b">
        <v>1</v>
      </c>
      <c r="J12019" t="b">
        <v>1</v>
      </c>
      <c r="K12019" t="s">
        <v>24</v>
      </c>
      <c r="L12019" t="s">
        <v>22</v>
      </c>
      <c r="M12019">
        <v>162500</v>
      </c>
      <c r="O12019" t="s">
        <v>13099</v>
      </c>
      <c r="P12019" t="s">
        <v>14371</v>
      </c>
    </row>
    <row r="12020" spans="1:16" x14ac:dyDescent="0.25">
      <c r="A12020" t="s">
        <v>25</v>
      </c>
      <c r="B12020" t="s">
        <v>15667</v>
      </c>
      <c r="C12020" t="s">
        <v>203</v>
      </c>
      <c r="D12020" t="s">
        <v>3972</v>
      </c>
      <c r="E12020" t="s">
        <v>20</v>
      </c>
      <c r="F12020" t="b">
        <v>0</v>
      </c>
      <c r="G12020" t="s">
        <v>23</v>
      </c>
      <c r="H12020" s="4">
        <v>45819.103796296287</v>
      </c>
      <c r="I12020" t="b">
        <v>0</v>
      </c>
      <c r="J12020" t="b">
        <v>1</v>
      </c>
      <c r="K12020" t="s">
        <v>24</v>
      </c>
      <c r="L12020" t="s">
        <v>22</v>
      </c>
      <c r="M12020">
        <v>116500</v>
      </c>
      <c r="O12020" t="s">
        <v>1147</v>
      </c>
      <c r="P12020" t="s">
        <v>15668</v>
      </c>
    </row>
    <row r="12021" spans="1:16" x14ac:dyDescent="0.25">
      <c r="A12021" t="s">
        <v>0</v>
      </c>
      <c r="B12021" t="s">
        <v>4697</v>
      </c>
      <c r="C12021" t="s">
        <v>151</v>
      </c>
      <c r="D12021" t="s">
        <v>2208</v>
      </c>
      <c r="E12021" t="s">
        <v>20</v>
      </c>
      <c r="F12021" t="b">
        <v>0</v>
      </c>
      <c r="G12021" t="s">
        <v>30</v>
      </c>
      <c r="H12021" s="4">
        <v>45819.167337962957</v>
      </c>
      <c r="I12021" t="b">
        <v>0</v>
      </c>
      <c r="J12021" t="b">
        <v>1</v>
      </c>
      <c r="K12021" t="s">
        <v>24</v>
      </c>
      <c r="L12021" t="s">
        <v>22</v>
      </c>
      <c r="M12021">
        <v>93000</v>
      </c>
      <c r="O12021" t="s">
        <v>15670</v>
      </c>
      <c r="P12021" t="s">
        <v>671</v>
      </c>
    </row>
    <row r="12022" spans="1:16" x14ac:dyDescent="0.25">
      <c r="A12022" t="s">
        <v>0</v>
      </c>
      <c r="B12022" t="s">
        <v>288</v>
      </c>
      <c r="C12022" t="s">
        <v>696</v>
      </c>
      <c r="D12022" t="s">
        <v>7422</v>
      </c>
      <c r="E12022" t="s">
        <v>51</v>
      </c>
      <c r="F12022" t="b">
        <v>0</v>
      </c>
      <c r="G12022" t="s">
        <v>30</v>
      </c>
      <c r="H12022" s="4">
        <v>45819.250543981478</v>
      </c>
      <c r="I12022" t="b">
        <v>1</v>
      </c>
      <c r="J12022" t="b">
        <v>1</v>
      </c>
      <c r="K12022" t="s">
        <v>24</v>
      </c>
      <c r="L12022" t="s">
        <v>36</v>
      </c>
      <c r="N12022">
        <v>25</v>
      </c>
      <c r="O12022" t="s">
        <v>2075</v>
      </c>
      <c r="P12022" t="s">
        <v>863</v>
      </c>
    </row>
    <row r="12023" spans="1:16" x14ac:dyDescent="0.25">
      <c r="A12023" t="s">
        <v>19</v>
      </c>
      <c r="B12023" t="s">
        <v>15629</v>
      </c>
      <c r="C12023" t="s">
        <v>49</v>
      </c>
      <c r="D12023" t="s">
        <v>3828</v>
      </c>
      <c r="E12023" t="s">
        <v>20</v>
      </c>
      <c r="F12023" t="b">
        <v>0</v>
      </c>
      <c r="G12023" t="s">
        <v>41</v>
      </c>
      <c r="H12023" s="4">
        <v>45819.251238425917</v>
      </c>
      <c r="I12023" t="b">
        <v>0</v>
      </c>
      <c r="J12023" t="b">
        <v>1</v>
      </c>
      <c r="K12023" t="s">
        <v>24</v>
      </c>
      <c r="L12023" t="s">
        <v>22</v>
      </c>
      <c r="M12023">
        <v>200000</v>
      </c>
      <c r="O12023" t="s">
        <v>5472</v>
      </c>
      <c r="P12023" t="s">
        <v>149</v>
      </c>
    </row>
    <row r="12024" spans="1:16" x14ac:dyDescent="0.25">
      <c r="A12024" t="s">
        <v>19</v>
      </c>
      <c r="B12024" t="s">
        <v>4424</v>
      </c>
      <c r="C12024" t="s">
        <v>49</v>
      </c>
      <c r="D12024" t="s">
        <v>4013</v>
      </c>
      <c r="E12024" t="s">
        <v>20</v>
      </c>
      <c r="F12024" t="b">
        <v>0</v>
      </c>
      <c r="G12024" t="s">
        <v>41</v>
      </c>
      <c r="H12024" s="4">
        <v>45819.251238425917</v>
      </c>
      <c r="I12024" t="b">
        <v>0</v>
      </c>
      <c r="J12024" t="b">
        <v>1</v>
      </c>
      <c r="K12024" t="s">
        <v>24</v>
      </c>
      <c r="L12024" t="s">
        <v>22</v>
      </c>
      <c r="M12024">
        <v>220000</v>
      </c>
      <c r="O12024" t="s">
        <v>1529</v>
      </c>
      <c r="P12024" t="s">
        <v>15671</v>
      </c>
    </row>
    <row r="12025" spans="1:16" x14ac:dyDescent="0.25">
      <c r="A12025" t="s">
        <v>1</v>
      </c>
      <c r="B12025" t="s">
        <v>1</v>
      </c>
      <c r="C12025" t="s">
        <v>3238</v>
      </c>
      <c r="D12025" t="s">
        <v>3828</v>
      </c>
      <c r="E12025" t="s">
        <v>20</v>
      </c>
      <c r="F12025" t="b">
        <v>0</v>
      </c>
      <c r="G12025" t="s">
        <v>41</v>
      </c>
      <c r="H12025" s="4">
        <v>45819.251273148147</v>
      </c>
      <c r="I12025" t="b">
        <v>0</v>
      </c>
      <c r="J12025" t="b">
        <v>0</v>
      </c>
      <c r="K12025" t="s">
        <v>24</v>
      </c>
      <c r="L12025" t="s">
        <v>22</v>
      </c>
      <c r="M12025">
        <v>130000</v>
      </c>
      <c r="O12025" t="s">
        <v>4328</v>
      </c>
      <c r="P12025" t="s">
        <v>12427</v>
      </c>
    </row>
    <row r="12026" spans="1:16" x14ac:dyDescent="0.25">
      <c r="A12026" t="s">
        <v>2</v>
      </c>
      <c r="B12026" t="s">
        <v>15672</v>
      </c>
      <c r="C12026" t="s">
        <v>49</v>
      </c>
      <c r="D12026" t="s">
        <v>3969</v>
      </c>
      <c r="E12026" t="s">
        <v>20</v>
      </c>
      <c r="F12026" t="b">
        <v>0</v>
      </c>
      <c r="G12026" t="s">
        <v>41</v>
      </c>
      <c r="H12026" s="4">
        <v>45819.251331018517</v>
      </c>
      <c r="I12026" t="b">
        <v>0</v>
      </c>
      <c r="J12026" t="b">
        <v>0</v>
      </c>
      <c r="K12026" t="s">
        <v>24</v>
      </c>
      <c r="L12026" t="s">
        <v>22</v>
      </c>
      <c r="M12026">
        <v>200000</v>
      </c>
      <c r="O12026" t="s">
        <v>15673</v>
      </c>
      <c r="P12026" t="s">
        <v>15674</v>
      </c>
    </row>
    <row r="12027" spans="1:16" x14ac:dyDescent="0.25">
      <c r="A12027" t="s">
        <v>1</v>
      </c>
      <c r="B12027" t="s">
        <v>467</v>
      </c>
      <c r="C12027" t="s">
        <v>919</v>
      </c>
      <c r="D12027" t="s">
        <v>2262</v>
      </c>
      <c r="E12027" t="s">
        <v>20</v>
      </c>
      <c r="F12027" t="b">
        <v>0</v>
      </c>
      <c r="G12027" t="s">
        <v>35</v>
      </c>
      <c r="H12027" s="4">
        <v>45819.251400462963</v>
      </c>
      <c r="I12027" t="b">
        <v>0</v>
      </c>
      <c r="J12027" t="b">
        <v>1</v>
      </c>
      <c r="K12027" t="s">
        <v>24</v>
      </c>
      <c r="L12027" t="s">
        <v>22</v>
      </c>
      <c r="M12027">
        <v>122500</v>
      </c>
      <c r="O12027" t="s">
        <v>2262</v>
      </c>
      <c r="P12027" t="s">
        <v>14975</v>
      </c>
    </row>
    <row r="12028" spans="1:16" x14ac:dyDescent="0.25">
      <c r="A12028" t="s">
        <v>1</v>
      </c>
      <c r="B12028" t="s">
        <v>14778</v>
      </c>
      <c r="C12028" t="s">
        <v>151</v>
      </c>
      <c r="D12028" t="s">
        <v>3828</v>
      </c>
      <c r="E12028" t="s">
        <v>20</v>
      </c>
      <c r="F12028" t="b">
        <v>0</v>
      </c>
      <c r="G12028" t="s">
        <v>30</v>
      </c>
      <c r="H12028" s="4">
        <v>45819.251539351862</v>
      </c>
      <c r="I12028" t="b">
        <v>0</v>
      </c>
      <c r="J12028" t="b">
        <v>0</v>
      </c>
      <c r="K12028" t="s">
        <v>24</v>
      </c>
      <c r="L12028" t="s">
        <v>22</v>
      </c>
      <c r="M12028">
        <v>153000</v>
      </c>
      <c r="O12028" t="s">
        <v>294</v>
      </c>
      <c r="P12028" t="s">
        <v>15675</v>
      </c>
    </row>
    <row r="12029" spans="1:16" x14ac:dyDescent="0.25">
      <c r="A12029" t="s">
        <v>1</v>
      </c>
      <c r="B12029" t="s">
        <v>661</v>
      </c>
      <c r="C12029" t="s">
        <v>1521</v>
      </c>
      <c r="D12029" t="s">
        <v>3972</v>
      </c>
      <c r="E12029" t="s">
        <v>20</v>
      </c>
      <c r="F12029" t="b">
        <v>0</v>
      </c>
      <c r="G12029" t="s">
        <v>52</v>
      </c>
      <c r="H12029" s="4">
        <v>45819.251643518517</v>
      </c>
      <c r="I12029" t="b">
        <v>0</v>
      </c>
      <c r="J12029" t="b">
        <v>0</v>
      </c>
      <c r="K12029" t="s">
        <v>24</v>
      </c>
      <c r="L12029" t="s">
        <v>22</v>
      </c>
      <c r="M12029">
        <v>81100</v>
      </c>
      <c r="O12029" t="s">
        <v>1549</v>
      </c>
    </row>
    <row r="12030" spans="1:16" x14ac:dyDescent="0.25">
      <c r="A12030" t="s">
        <v>2</v>
      </c>
      <c r="B12030" t="s">
        <v>267</v>
      </c>
      <c r="C12030" t="s">
        <v>15676</v>
      </c>
      <c r="D12030" t="s">
        <v>4089</v>
      </c>
      <c r="E12030" t="s">
        <v>20</v>
      </c>
      <c r="F12030" t="b">
        <v>0</v>
      </c>
      <c r="G12030" t="s">
        <v>27</v>
      </c>
      <c r="H12030" s="4">
        <v>45819.251770833333</v>
      </c>
      <c r="I12030" t="b">
        <v>0</v>
      </c>
      <c r="J12030" t="b">
        <v>1</v>
      </c>
      <c r="K12030" t="s">
        <v>24</v>
      </c>
      <c r="L12030" t="s">
        <v>22</v>
      </c>
      <c r="M12030">
        <v>188500</v>
      </c>
      <c r="O12030" t="s">
        <v>178</v>
      </c>
      <c r="P12030" t="s">
        <v>15677</v>
      </c>
    </row>
    <row r="12031" spans="1:16" x14ac:dyDescent="0.25">
      <c r="A12031" t="s">
        <v>2</v>
      </c>
      <c r="B12031" t="s">
        <v>15678</v>
      </c>
      <c r="C12031" t="s">
        <v>82</v>
      </c>
      <c r="D12031" t="s">
        <v>3828</v>
      </c>
      <c r="E12031" t="s">
        <v>20</v>
      </c>
      <c r="F12031" t="b">
        <v>0</v>
      </c>
      <c r="G12031" t="s">
        <v>27</v>
      </c>
      <c r="H12031" s="4">
        <v>45819.251817129632</v>
      </c>
      <c r="I12031" t="b">
        <v>1</v>
      </c>
      <c r="J12031" t="b">
        <v>1</v>
      </c>
      <c r="K12031" t="s">
        <v>24</v>
      </c>
      <c r="L12031" t="s">
        <v>22</v>
      </c>
      <c r="M12031">
        <v>165000</v>
      </c>
      <c r="O12031" t="s">
        <v>2989</v>
      </c>
      <c r="P12031" t="s">
        <v>1513</v>
      </c>
    </row>
    <row r="12032" spans="1:16" x14ac:dyDescent="0.25">
      <c r="A12032" t="s">
        <v>40</v>
      </c>
      <c r="B12032" t="s">
        <v>15679</v>
      </c>
      <c r="C12032" t="s">
        <v>158</v>
      </c>
      <c r="D12032" t="s">
        <v>4034</v>
      </c>
      <c r="E12032" t="s">
        <v>20</v>
      </c>
      <c r="F12032" t="b">
        <v>0</v>
      </c>
      <c r="G12032" t="s">
        <v>158</v>
      </c>
      <c r="H12032" s="4">
        <v>45819.254479166673</v>
      </c>
      <c r="I12032" t="b">
        <v>0</v>
      </c>
      <c r="J12032" t="b">
        <v>0</v>
      </c>
      <c r="K12032" t="s">
        <v>158</v>
      </c>
      <c r="L12032" t="s">
        <v>22</v>
      </c>
      <c r="M12032">
        <v>48000</v>
      </c>
      <c r="O12032" t="s">
        <v>2768</v>
      </c>
      <c r="P12032" t="s">
        <v>15680</v>
      </c>
    </row>
    <row r="12033" spans="1:16" x14ac:dyDescent="0.25">
      <c r="A12033" t="s">
        <v>139</v>
      </c>
      <c r="B12033" t="s">
        <v>15681</v>
      </c>
      <c r="C12033" t="s">
        <v>158</v>
      </c>
      <c r="D12033" t="s">
        <v>4034</v>
      </c>
      <c r="E12033" t="s">
        <v>20</v>
      </c>
      <c r="F12033" t="b">
        <v>0</v>
      </c>
      <c r="G12033" t="s">
        <v>158</v>
      </c>
      <c r="H12033" s="4">
        <v>45819.254513888889</v>
      </c>
      <c r="I12033" t="b">
        <v>0</v>
      </c>
      <c r="J12033" t="b">
        <v>0</v>
      </c>
      <c r="K12033" t="s">
        <v>158</v>
      </c>
      <c r="L12033" t="s">
        <v>22</v>
      </c>
      <c r="M12033">
        <v>62624.5</v>
      </c>
      <c r="O12033" t="s">
        <v>2768</v>
      </c>
      <c r="P12033" t="s">
        <v>15682</v>
      </c>
    </row>
    <row r="12034" spans="1:16" x14ac:dyDescent="0.25">
      <c r="A12034" t="s">
        <v>1</v>
      </c>
      <c r="B12034" t="s">
        <v>2392</v>
      </c>
      <c r="C12034" t="s">
        <v>10546</v>
      </c>
      <c r="D12034" t="s">
        <v>6389</v>
      </c>
      <c r="E12034" t="s">
        <v>20</v>
      </c>
      <c r="F12034" t="b">
        <v>0</v>
      </c>
      <c r="G12034" t="s">
        <v>106</v>
      </c>
      <c r="H12034" s="4">
        <v>45819.256284722222</v>
      </c>
      <c r="I12034" t="b">
        <v>0</v>
      </c>
      <c r="J12034" t="b">
        <v>0</v>
      </c>
      <c r="K12034" t="s">
        <v>106</v>
      </c>
      <c r="L12034" t="s">
        <v>22</v>
      </c>
      <c r="M12034">
        <v>170000</v>
      </c>
      <c r="O12034" t="s">
        <v>1252</v>
      </c>
      <c r="P12034" t="s">
        <v>1253</v>
      </c>
    </row>
    <row r="12035" spans="1:16" x14ac:dyDescent="0.25">
      <c r="A12035" t="s">
        <v>2</v>
      </c>
      <c r="B12035" t="s">
        <v>9350</v>
      </c>
      <c r="C12035" t="s">
        <v>1247</v>
      </c>
      <c r="D12035" t="s">
        <v>2208</v>
      </c>
      <c r="E12035" t="s">
        <v>20</v>
      </c>
      <c r="F12035" t="b">
        <v>0</v>
      </c>
      <c r="G12035" t="s">
        <v>1247</v>
      </c>
      <c r="H12035" s="4">
        <v>45819.263842592591</v>
      </c>
      <c r="I12035" t="b">
        <v>1</v>
      </c>
      <c r="J12035" t="b">
        <v>0</v>
      </c>
      <c r="K12035" t="s">
        <v>1247</v>
      </c>
      <c r="L12035" t="s">
        <v>22</v>
      </c>
      <c r="M12035">
        <v>162500</v>
      </c>
      <c r="O12035" t="s">
        <v>9351</v>
      </c>
      <c r="P12035" t="s">
        <v>9352</v>
      </c>
    </row>
    <row r="12036" spans="1:16" x14ac:dyDescent="0.25">
      <c r="A12036" t="s">
        <v>0</v>
      </c>
      <c r="B12036" t="s">
        <v>15683</v>
      </c>
      <c r="C12036" t="s">
        <v>39</v>
      </c>
      <c r="D12036" t="s">
        <v>2366</v>
      </c>
      <c r="E12036" t="s">
        <v>20</v>
      </c>
      <c r="F12036" t="b">
        <v>1</v>
      </c>
      <c r="G12036" t="s">
        <v>2365</v>
      </c>
      <c r="H12036" s="4">
        <v>45819.272256944438</v>
      </c>
      <c r="I12036" t="b">
        <v>0</v>
      </c>
      <c r="J12036" t="b">
        <v>0</v>
      </c>
      <c r="K12036" t="s">
        <v>2365</v>
      </c>
      <c r="L12036" t="s">
        <v>22</v>
      </c>
      <c r="M12036">
        <v>143500</v>
      </c>
      <c r="O12036" t="s">
        <v>2366</v>
      </c>
    </row>
    <row r="12037" spans="1:16" x14ac:dyDescent="0.25">
      <c r="A12037" t="s">
        <v>0</v>
      </c>
      <c r="B12037" t="s">
        <v>1782</v>
      </c>
      <c r="C12037" t="s">
        <v>39</v>
      </c>
      <c r="D12037" t="s">
        <v>4013</v>
      </c>
      <c r="E12037" t="s">
        <v>20</v>
      </c>
      <c r="F12037" t="b">
        <v>1</v>
      </c>
      <c r="G12037" t="s">
        <v>2452</v>
      </c>
      <c r="H12037" s="4">
        <v>45819.285069444442</v>
      </c>
      <c r="I12037" t="b">
        <v>0</v>
      </c>
      <c r="J12037" t="b">
        <v>1</v>
      </c>
      <c r="K12037" t="s">
        <v>2452</v>
      </c>
      <c r="L12037" t="s">
        <v>22</v>
      </c>
      <c r="M12037">
        <v>120500</v>
      </c>
      <c r="O12037" t="s">
        <v>2697</v>
      </c>
      <c r="P12037" t="s">
        <v>3814</v>
      </c>
    </row>
    <row r="12038" spans="1:16" x14ac:dyDescent="0.25">
      <c r="A12038" t="s">
        <v>0</v>
      </c>
      <c r="B12038" t="s">
        <v>15684</v>
      </c>
      <c r="C12038" t="s">
        <v>1008</v>
      </c>
      <c r="D12038" t="s">
        <v>3972</v>
      </c>
      <c r="E12038" t="s">
        <v>51</v>
      </c>
      <c r="F12038" t="b">
        <v>0</v>
      </c>
      <c r="G12038" t="s">
        <v>23</v>
      </c>
      <c r="H12038" s="4">
        <v>45819.285578703697</v>
      </c>
      <c r="I12038" t="b">
        <v>0</v>
      </c>
      <c r="J12038" t="b">
        <v>0</v>
      </c>
      <c r="K12038" t="s">
        <v>24</v>
      </c>
      <c r="L12038" t="s">
        <v>36</v>
      </c>
      <c r="N12038">
        <v>51.5</v>
      </c>
      <c r="O12038" t="s">
        <v>2988</v>
      </c>
      <c r="P12038" t="s">
        <v>1245</v>
      </c>
    </row>
    <row r="12039" spans="1:16" x14ac:dyDescent="0.25">
      <c r="A12039" t="s">
        <v>0</v>
      </c>
      <c r="B12039" t="s">
        <v>15684</v>
      </c>
      <c r="C12039" t="s">
        <v>1008</v>
      </c>
      <c r="D12039" t="s">
        <v>3828</v>
      </c>
      <c r="E12039" t="s">
        <v>20</v>
      </c>
      <c r="F12039" t="b">
        <v>0</v>
      </c>
      <c r="G12039" t="s">
        <v>23</v>
      </c>
      <c r="H12039" s="4">
        <v>45819.285578703697</v>
      </c>
      <c r="I12039" t="b">
        <v>0</v>
      </c>
      <c r="J12039" t="b">
        <v>0</v>
      </c>
      <c r="K12039" t="s">
        <v>24</v>
      </c>
      <c r="L12039" t="s">
        <v>36</v>
      </c>
      <c r="N12039">
        <v>51.5</v>
      </c>
      <c r="O12039" t="s">
        <v>2988</v>
      </c>
      <c r="P12039" t="s">
        <v>1245</v>
      </c>
    </row>
    <row r="12040" spans="1:16" x14ac:dyDescent="0.25">
      <c r="A12040" t="s">
        <v>1</v>
      </c>
      <c r="B12040" t="s">
        <v>11339</v>
      </c>
      <c r="C12040" t="s">
        <v>2640</v>
      </c>
      <c r="D12040" t="s">
        <v>3956</v>
      </c>
      <c r="E12040" t="s">
        <v>20</v>
      </c>
      <c r="F12040" t="b">
        <v>0</v>
      </c>
      <c r="G12040" t="s">
        <v>2641</v>
      </c>
      <c r="H12040" s="4">
        <v>45819.286608796298</v>
      </c>
      <c r="I12040" t="b">
        <v>0</v>
      </c>
      <c r="J12040" t="b">
        <v>0</v>
      </c>
      <c r="K12040" t="s">
        <v>2641</v>
      </c>
      <c r="L12040" t="s">
        <v>36</v>
      </c>
      <c r="N12040">
        <v>37.854999542236328</v>
      </c>
      <c r="O12040" t="s">
        <v>1949</v>
      </c>
      <c r="P12040" t="s">
        <v>15419</v>
      </c>
    </row>
    <row r="12041" spans="1:16" x14ac:dyDescent="0.25">
      <c r="A12041" t="s">
        <v>28</v>
      </c>
      <c r="B12041" t="s">
        <v>15685</v>
      </c>
      <c r="C12041" t="s">
        <v>15686</v>
      </c>
      <c r="D12041" t="s">
        <v>3969</v>
      </c>
      <c r="E12041" t="s">
        <v>20</v>
      </c>
      <c r="F12041" t="b">
        <v>0</v>
      </c>
      <c r="G12041" t="s">
        <v>106</v>
      </c>
      <c r="H12041" s="4">
        <v>45819.298101851848</v>
      </c>
      <c r="I12041" t="b">
        <v>0</v>
      </c>
      <c r="J12041" t="b">
        <v>0</v>
      </c>
      <c r="K12041" t="s">
        <v>106</v>
      </c>
      <c r="L12041" t="s">
        <v>22</v>
      </c>
      <c r="M12041">
        <v>125000</v>
      </c>
      <c r="O12041" t="s">
        <v>15687</v>
      </c>
      <c r="P12041" t="s">
        <v>15688</v>
      </c>
    </row>
    <row r="12042" spans="1:16" x14ac:dyDescent="0.25">
      <c r="A12042" t="s">
        <v>1</v>
      </c>
      <c r="B12042" t="s">
        <v>1</v>
      </c>
      <c r="C12042" t="s">
        <v>6312</v>
      </c>
      <c r="D12042" t="s">
        <v>3969</v>
      </c>
      <c r="E12042" t="s">
        <v>20</v>
      </c>
      <c r="F12042" t="b">
        <v>0</v>
      </c>
      <c r="G12042" t="s">
        <v>1420</v>
      </c>
      <c r="H12042" s="4">
        <v>45819.303553240738</v>
      </c>
      <c r="I12042" t="b">
        <v>0</v>
      </c>
      <c r="J12042" t="b">
        <v>0</v>
      </c>
      <c r="K12042" t="s">
        <v>1420</v>
      </c>
      <c r="L12042" t="s">
        <v>22</v>
      </c>
      <c r="M12042">
        <v>110000</v>
      </c>
      <c r="O12042" t="s">
        <v>7669</v>
      </c>
      <c r="P12042" t="s">
        <v>15689</v>
      </c>
    </row>
    <row r="12043" spans="1:16" x14ac:dyDescent="0.25">
      <c r="A12043" t="s">
        <v>0</v>
      </c>
      <c r="B12043" t="s">
        <v>15690</v>
      </c>
      <c r="C12043" t="s">
        <v>3271</v>
      </c>
      <c r="D12043" t="s">
        <v>4089</v>
      </c>
      <c r="E12043" t="s">
        <v>20</v>
      </c>
      <c r="F12043" t="b">
        <v>0</v>
      </c>
      <c r="G12043" t="s">
        <v>35</v>
      </c>
      <c r="H12043" s="4">
        <v>45819.375381944446</v>
      </c>
      <c r="I12043" t="b">
        <v>0</v>
      </c>
      <c r="J12043" t="b">
        <v>1</v>
      </c>
      <c r="K12043" t="s">
        <v>24</v>
      </c>
      <c r="L12043" t="s">
        <v>22</v>
      </c>
      <c r="M12043">
        <v>60000</v>
      </c>
      <c r="O12043" t="s">
        <v>15691</v>
      </c>
      <c r="P12043" t="s">
        <v>15692</v>
      </c>
    </row>
    <row r="12044" spans="1:16" x14ac:dyDescent="0.25">
      <c r="A12044" t="s">
        <v>0</v>
      </c>
      <c r="B12044" t="s">
        <v>257</v>
      </c>
      <c r="C12044" t="s">
        <v>15693</v>
      </c>
      <c r="D12044" t="s">
        <v>4089</v>
      </c>
      <c r="E12044" t="s">
        <v>20</v>
      </c>
      <c r="F12044" t="b">
        <v>0</v>
      </c>
      <c r="G12044" t="s">
        <v>30</v>
      </c>
      <c r="H12044" s="4">
        <v>45819.375625000001</v>
      </c>
      <c r="I12044" t="b">
        <v>0</v>
      </c>
      <c r="J12044" t="b">
        <v>0</v>
      </c>
      <c r="K12044" t="s">
        <v>24</v>
      </c>
      <c r="L12044" t="s">
        <v>22</v>
      </c>
      <c r="M12044">
        <v>72500</v>
      </c>
      <c r="O12044" t="s">
        <v>15694</v>
      </c>
      <c r="P12044" t="s">
        <v>15695</v>
      </c>
    </row>
    <row r="12045" spans="1:16" x14ac:dyDescent="0.25">
      <c r="A12045" t="s">
        <v>0</v>
      </c>
      <c r="B12045" t="s">
        <v>731</v>
      </c>
      <c r="C12045" t="s">
        <v>2493</v>
      </c>
      <c r="D12045" t="s">
        <v>3956</v>
      </c>
      <c r="E12045" t="s">
        <v>20</v>
      </c>
      <c r="F12045" t="b">
        <v>0</v>
      </c>
      <c r="G12045" t="s">
        <v>30</v>
      </c>
      <c r="H12045" s="4">
        <v>45819.375648148147</v>
      </c>
      <c r="I12045" t="b">
        <v>1</v>
      </c>
      <c r="J12045" t="b">
        <v>1</v>
      </c>
      <c r="K12045" t="s">
        <v>24</v>
      </c>
      <c r="L12045" t="s">
        <v>36</v>
      </c>
      <c r="N12045">
        <v>26.444999694824219</v>
      </c>
      <c r="O12045" t="s">
        <v>3508</v>
      </c>
      <c r="P12045" t="s">
        <v>100</v>
      </c>
    </row>
    <row r="12046" spans="1:16" x14ac:dyDescent="0.25">
      <c r="A12046" t="s">
        <v>0</v>
      </c>
      <c r="B12046" t="s">
        <v>15696</v>
      </c>
      <c r="C12046" t="s">
        <v>459</v>
      </c>
      <c r="D12046" t="s">
        <v>3972</v>
      </c>
      <c r="E12046" t="s">
        <v>20</v>
      </c>
      <c r="F12046" t="b">
        <v>0</v>
      </c>
      <c r="G12046" t="s">
        <v>41</v>
      </c>
      <c r="H12046" s="4">
        <v>45819.376331018517</v>
      </c>
      <c r="I12046" t="b">
        <v>0</v>
      </c>
      <c r="J12046" t="b">
        <v>0</v>
      </c>
      <c r="K12046" t="s">
        <v>24</v>
      </c>
      <c r="L12046" t="s">
        <v>22</v>
      </c>
      <c r="M12046">
        <v>50000</v>
      </c>
      <c r="O12046" t="s">
        <v>15697</v>
      </c>
      <c r="P12046" t="s">
        <v>204</v>
      </c>
    </row>
    <row r="12047" spans="1:16" x14ac:dyDescent="0.25">
      <c r="A12047" t="s">
        <v>40</v>
      </c>
      <c r="B12047" t="s">
        <v>15698</v>
      </c>
      <c r="C12047" t="s">
        <v>158</v>
      </c>
      <c r="D12047" t="s">
        <v>4034</v>
      </c>
      <c r="E12047" t="s">
        <v>20</v>
      </c>
      <c r="F12047" t="b">
        <v>0</v>
      </c>
      <c r="G12047" t="s">
        <v>158</v>
      </c>
      <c r="H12047" s="4">
        <v>45819.379479166673</v>
      </c>
      <c r="I12047" t="b">
        <v>0</v>
      </c>
      <c r="J12047" t="b">
        <v>0</v>
      </c>
      <c r="K12047" t="s">
        <v>158</v>
      </c>
      <c r="L12047" t="s">
        <v>22</v>
      </c>
      <c r="M12047">
        <v>48000</v>
      </c>
      <c r="O12047" t="s">
        <v>2632</v>
      </c>
      <c r="P12047" t="s">
        <v>3315</v>
      </c>
    </row>
    <row r="12048" spans="1:16" x14ac:dyDescent="0.25">
      <c r="A12048" t="s">
        <v>2</v>
      </c>
      <c r="B12048" t="s">
        <v>15699</v>
      </c>
      <c r="C12048" t="s">
        <v>953</v>
      </c>
      <c r="D12048" t="s">
        <v>2208</v>
      </c>
      <c r="E12048" t="s">
        <v>20</v>
      </c>
      <c r="F12048" t="b">
        <v>0</v>
      </c>
      <c r="G12048" t="s">
        <v>30</v>
      </c>
      <c r="H12048" s="4">
        <v>45819.417256944442</v>
      </c>
      <c r="I12048" t="b">
        <v>1</v>
      </c>
      <c r="J12048" t="b">
        <v>0</v>
      </c>
      <c r="K12048" t="s">
        <v>24</v>
      </c>
      <c r="L12048" t="s">
        <v>36</v>
      </c>
      <c r="N12048">
        <v>20</v>
      </c>
      <c r="O12048" t="s">
        <v>15700</v>
      </c>
    </row>
    <row r="12049" spans="1:16" x14ac:dyDescent="0.25">
      <c r="A12049" t="s">
        <v>19</v>
      </c>
      <c r="B12049" t="s">
        <v>19</v>
      </c>
      <c r="C12049" t="s">
        <v>9843</v>
      </c>
      <c r="D12049" t="s">
        <v>3972</v>
      </c>
      <c r="E12049" t="s">
        <v>20</v>
      </c>
      <c r="F12049" t="b">
        <v>0</v>
      </c>
      <c r="G12049" t="s">
        <v>30</v>
      </c>
      <c r="H12049" s="4">
        <v>45819.417314814818</v>
      </c>
      <c r="I12049" t="b">
        <v>0</v>
      </c>
      <c r="J12049" t="b">
        <v>0</v>
      </c>
      <c r="K12049" t="s">
        <v>24</v>
      </c>
      <c r="L12049" t="s">
        <v>22</v>
      </c>
      <c r="M12049">
        <v>168500</v>
      </c>
      <c r="O12049" t="s">
        <v>330</v>
      </c>
      <c r="P12049" t="s">
        <v>15701</v>
      </c>
    </row>
    <row r="12050" spans="1:16" x14ac:dyDescent="0.25">
      <c r="A12050" t="s">
        <v>28</v>
      </c>
      <c r="B12050" t="s">
        <v>28</v>
      </c>
      <c r="C12050" t="s">
        <v>180</v>
      </c>
      <c r="D12050" t="s">
        <v>13997</v>
      </c>
      <c r="E12050" t="s">
        <v>20</v>
      </c>
      <c r="F12050" t="b">
        <v>0</v>
      </c>
      <c r="G12050" t="s">
        <v>41</v>
      </c>
      <c r="H12050" s="4">
        <v>45819.417997685188</v>
      </c>
      <c r="I12050" t="b">
        <v>0</v>
      </c>
      <c r="J12050" t="b">
        <v>1</v>
      </c>
      <c r="K12050" t="s">
        <v>24</v>
      </c>
      <c r="L12050" t="s">
        <v>22</v>
      </c>
      <c r="M12050">
        <v>110438</v>
      </c>
      <c r="O12050" t="s">
        <v>3132</v>
      </c>
      <c r="P12050" t="s">
        <v>15702</v>
      </c>
    </row>
    <row r="12051" spans="1:16" x14ac:dyDescent="0.25">
      <c r="A12051" t="s">
        <v>2</v>
      </c>
      <c r="B12051" t="s">
        <v>15703</v>
      </c>
      <c r="C12051" t="s">
        <v>39</v>
      </c>
      <c r="D12051" t="s">
        <v>112</v>
      </c>
      <c r="E12051" t="s">
        <v>51</v>
      </c>
      <c r="F12051" t="b">
        <v>1</v>
      </c>
      <c r="G12051" t="s">
        <v>27</v>
      </c>
      <c r="H12051" s="4">
        <v>45819.418402777781</v>
      </c>
      <c r="I12051" t="b">
        <v>1</v>
      </c>
      <c r="J12051" t="b">
        <v>0</v>
      </c>
      <c r="K12051" t="s">
        <v>24</v>
      </c>
      <c r="L12051" t="s">
        <v>36</v>
      </c>
      <c r="N12051">
        <v>87.5</v>
      </c>
      <c r="O12051" t="s">
        <v>112</v>
      </c>
      <c r="P12051" t="s">
        <v>15704</v>
      </c>
    </row>
    <row r="12052" spans="1:16" x14ac:dyDescent="0.25">
      <c r="A12052" t="s">
        <v>89</v>
      </c>
      <c r="B12052" t="s">
        <v>15705</v>
      </c>
      <c r="C12052" t="s">
        <v>465</v>
      </c>
      <c r="D12052" t="s">
        <v>3972</v>
      </c>
      <c r="E12052" t="s">
        <v>20</v>
      </c>
      <c r="F12052" t="b">
        <v>0</v>
      </c>
      <c r="G12052" t="s">
        <v>27</v>
      </c>
      <c r="H12052" s="4">
        <v>45819.418703703697</v>
      </c>
      <c r="I12052" t="b">
        <v>0</v>
      </c>
      <c r="J12052" t="b">
        <v>1</v>
      </c>
      <c r="K12052" t="s">
        <v>24</v>
      </c>
      <c r="L12052" t="s">
        <v>22</v>
      </c>
      <c r="M12052">
        <v>160000</v>
      </c>
      <c r="O12052" t="s">
        <v>3876</v>
      </c>
      <c r="P12052" t="s">
        <v>15706</v>
      </c>
    </row>
    <row r="12053" spans="1:16" x14ac:dyDescent="0.25">
      <c r="A12053" t="s">
        <v>25</v>
      </c>
      <c r="B12053" t="s">
        <v>577</v>
      </c>
      <c r="C12053" t="s">
        <v>122</v>
      </c>
      <c r="D12053" t="s">
        <v>3956</v>
      </c>
      <c r="E12053" t="s">
        <v>34</v>
      </c>
      <c r="F12053" t="b">
        <v>0</v>
      </c>
      <c r="G12053" t="s">
        <v>52</v>
      </c>
      <c r="H12053" s="4">
        <v>45819.500787037039</v>
      </c>
      <c r="I12053" t="b">
        <v>0</v>
      </c>
      <c r="J12053" t="b">
        <v>0</v>
      </c>
      <c r="K12053" t="s">
        <v>24</v>
      </c>
      <c r="L12053" t="s">
        <v>36</v>
      </c>
      <c r="N12053">
        <v>67.5</v>
      </c>
      <c r="O12053" t="s">
        <v>5530</v>
      </c>
      <c r="P12053" t="s">
        <v>9484</v>
      </c>
    </row>
    <row r="12054" spans="1:16" x14ac:dyDescent="0.25">
      <c r="A12054" t="s">
        <v>2</v>
      </c>
      <c r="B12054" t="s">
        <v>15707</v>
      </c>
      <c r="C12054" t="s">
        <v>1031</v>
      </c>
      <c r="D12054" t="s">
        <v>3828</v>
      </c>
      <c r="E12054" t="s">
        <v>20</v>
      </c>
      <c r="F12054" t="b">
        <v>0</v>
      </c>
      <c r="G12054" t="s">
        <v>27</v>
      </c>
      <c r="H12054" s="4">
        <v>45819.501817129632</v>
      </c>
      <c r="I12054" t="b">
        <v>0</v>
      </c>
      <c r="J12054" t="b">
        <v>0</v>
      </c>
      <c r="K12054" t="s">
        <v>24</v>
      </c>
      <c r="L12054" t="s">
        <v>22</v>
      </c>
      <c r="M12054">
        <v>125000</v>
      </c>
      <c r="O12054" t="s">
        <v>7748</v>
      </c>
      <c r="P12054" t="s">
        <v>15708</v>
      </c>
    </row>
    <row r="12055" spans="1:16" x14ac:dyDescent="0.25">
      <c r="A12055" t="s">
        <v>2</v>
      </c>
      <c r="B12055" t="s">
        <v>2721</v>
      </c>
      <c r="C12055" t="s">
        <v>188</v>
      </c>
      <c r="D12055" t="s">
        <v>3972</v>
      </c>
      <c r="E12055" t="s">
        <v>20</v>
      </c>
      <c r="F12055" t="b">
        <v>0</v>
      </c>
      <c r="G12055" t="s">
        <v>27</v>
      </c>
      <c r="H12055" s="4">
        <v>45819.501956018517</v>
      </c>
      <c r="I12055" t="b">
        <v>1</v>
      </c>
      <c r="J12055" t="b">
        <v>0</v>
      </c>
      <c r="K12055" t="s">
        <v>24</v>
      </c>
      <c r="L12055" t="s">
        <v>22</v>
      </c>
      <c r="M12055">
        <v>117500</v>
      </c>
      <c r="O12055" t="s">
        <v>15709</v>
      </c>
      <c r="P12055" t="s">
        <v>15710</v>
      </c>
    </row>
    <row r="12056" spans="1:16" x14ac:dyDescent="0.25">
      <c r="A12056" t="s">
        <v>1</v>
      </c>
      <c r="B12056" t="s">
        <v>2955</v>
      </c>
      <c r="C12056" t="s">
        <v>192</v>
      </c>
      <c r="D12056" t="s">
        <v>3972</v>
      </c>
      <c r="E12056" t="s">
        <v>20</v>
      </c>
      <c r="F12056" t="b">
        <v>0</v>
      </c>
      <c r="G12056" t="s">
        <v>23</v>
      </c>
      <c r="H12056" s="4">
        <v>45819.535624999997</v>
      </c>
      <c r="I12056" t="b">
        <v>0</v>
      </c>
      <c r="J12056" t="b">
        <v>1</v>
      </c>
      <c r="K12056" t="s">
        <v>24</v>
      </c>
      <c r="L12056" t="s">
        <v>22</v>
      </c>
      <c r="M12056">
        <v>174000</v>
      </c>
      <c r="O12056" t="s">
        <v>5481</v>
      </c>
      <c r="P12056" t="s">
        <v>603</v>
      </c>
    </row>
    <row r="12057" spans="1:16" x14ac:dyDescent="0.25">
      <c r="A12057" t="s">
        <v>1</v>
      </c>
      <c r="B12057" t="s">
        <v>3361</v>
      </c>
      <c r="C12057" t="s">
        <v>2765</v>
      </c>
      <c r="D12057" t="s">
        <v>3972</v>
      </c>
      <c r="E12057" t="s">
        <v>20</v>
      </c>
      <c r="F12057" t="b">
        <v>0</v>
      </c>
      <c r="G12057" t="s">
        <v>23</v>
      </c>
      <c r="H12057" s="4">
        <v>45819.535798611112</v>
      </c>
      <c r="I12057" t="b">
        <v>0</v>
      </c>
      <c r="J12057" t="b">
        <v>1</v>
      </c>
      <c r="K12057" t="s">
        <v>24</v>
      </c>
      <c r="L12057" t="s">
        <v>22</v>
      </c>
      <c r="M12057">
        <v>126000</v>
      </c>
      <c r="O12057" t="s">
        <v>5481</v>
      </c>
      <c r="P12057" t="s">
        <v>13321</v>
      </c>
    </row>
    <row r="12058" spans="1:16" x14ac:dyDescent="0.25">
      <c r="A12058" t="s">
        <v>0</v>
      </c>
      <c r="B12058" t="s">
        <v>433</v>
      </c>
      <c r="C12058" t="s">
        <v>468</v>
      </c>
      <c r="D12058" t="s">
        <v>3972</v>
      </c>
      <c r="E12058" t="s">
        <v>20</v>
      </c>
      <c r="F12058" t="b">
        <v>0</v>
      </c>
      <c r="G12058" t="s">
        <v>27</v>
      </c>
      <c r="H12058" s="4">
        <v>45819.541770833333</v>
      </c>
      <c r="I12058" t="b">
        <v>0</v>
      </c>
      <c r="J12058" t="b">
        <v>1</v>
      </c>
      <c r="K12058" t="s">
        <v>24</v>
      </c>
      <c r="L12058" t="s">
        <v>22</v>
      </c>
      <c r="M12058">
        <v>95000</v>
      </c>
      <c r="O12058" t="s">
        <v>5481</v>
      </c>
      <c r="P12058" t="s">
        <v>2408</v>
      </c>
    </row>
    <row r="12059" spans="1:16" x14ac:dyDescent="0.25">
      <c r="A12059" t="s">
        <v>1</v>
      </c>
      <c r="B12059" t="s">
        <v>661</v>
      </c>
      <c r="C12059" t="s">
        <v>167</v>
      </c>
      <c r="D12059" t="s">
        <v>3972</v>
      </c>
      <c r="E12059" t="s">
        <v>20</v>
      </c>
      <c r="F12059" t="b">
        <v>0</v>
      </c>
      <c r="G12059" t="s">
        <v>35</v>
      </c>
      <c r="H12059" s="4">
        <v>45819.54215277778</v>
      </c>
      <c r="I12059" t="b">
        <v>0</v>
      </c>
      <c r="J12059" t="b">
        <v>1</v>
      </c>
      <c r="K12059" t="s">
        <v>24</v>
      </c>
      <c r="L12059" t="s">
        <v>22</v>
      </c>
      <c r="M12059">
        <v>162054.5</v>
      </c>
      <c r="O12059" t="s">
        <v>5481</v>
      </c>
      <c r="P12059" t="s">
        <v>15711</v>
      </c>
    </row>
    <row r="12060" spans="1:16" x14ac:dyDescent="0.25">
      <c r="A12060" t="s">
        <v>0</v>
      </c>
      <c r="B12060" t="s">
        <v>0</v>
      </c>
      <c r="C12060" t="s">
        <v>945</v>
      </c>
      <c r="D12060" t="s">
        <v>3972</v>
      </c>
      <c r="E12060" t="s">
        <v>20</v>
      </c>
      <c r="F12060" t="b">
        <v>0</v>
      </c>
      <c r="G12060" t="s">
        <v>30</v>
      </c>
      <c r="H12060" s="4">
        <v>45819.542210648149</v>
      </c>
      <c r="I12060" t="b">
        <v>0</v>
      </c>
      <c r="J12060" t="b">
        <v>0</v>
      </c>
      <c r="K12060" t="s">
        <v>24</v>
      </c>
      <c r="L12060" t="s">
        <v>22</v>
      </c>
      <c r="M12060">
        <v>107500</v>
      </c>
      <c r="O12060" t="s">
        <v>5481</v>
      </c>
      <c r="P12060" t="s">
        <v>351</v>
      </c>
    </row>
    <row r="12061" spans="1:16" x14ac:dyDescent="0.25">
      <c r="A12061" t="s">
        <v>1</v>
      </c>
      <c r="B12061" t="s">
        <v>2955</v>
      </c>
      <c r="C12061" t="s">
        <v>966</v>
      </c>
      <c r="D12061" t="s">
        <v>3972</v>
      </c>
      <c r="E12061" t="s">
        <v>20</v>
      </c>
      <c r="F12061" t="b">
        <v>0</v>
      </c>
      <c r="G12061" t="s">
        <v>30</v>
      </c>
      <c r="H12061" s="4">
        <v>45819.542256944442</v>
      </c>
      <c r="I12061" t="b">
        <v>0</v>
      </c>
      <c r="J12061" t="b">
        <v>1</v>
      </c>
      <c r="K12061" t="s">
        <v>24</v>
      </c>
      <c r="L12061" t="s">
        <v>22</v>
      </c>
      <c r="M12061">
        <v>174000</v>
      </c>
      <c r="O12061" t="s">
        <v>5481</v>
      </c>
      <c r="P12061" t="s">
        <v>603</v>
      </c>
    </row>
    <row r="12062" spans="1:16" x14ac:dyDescent="0.25">
      <c r="A12062" t="s">
        <v>1</v>
      </c>
      <c r="B12062" t="s">
        <v>15615</v>
      </c>
      <c r="C12062" t="s">
        <v>966</v>
      </c>
      <c r="D12062" t="s">
        <v>3972</v>
      </c>
      <c r="E12062" t="s">
        <v>20</v>
      </c>
      <c r="F12062" t="b">
        <v>0</v>
      </c>
      <c r="G12062" t="s">
        <v>30</v>
      </c>
      <c r="H12062" s="4">
        <v>45819.542268518519</v>
      </c>
      <c r="I12062" t="b">
        <v>0</v>
      </c>
      <c r="J12062" t="b">
        <v>1</v>
      </c>
      <c r="K12062" t="s">
        <v>24</v>
      </c>
      <c r="L12062" t="s">
        <v>36</v>
      </c>
      <c r="N12062">
        <v>66.5</v>
      </c>
      <c r="O12062" t="s">
        <v>5481</v>
      </c>
      <c r="P12062" t="s">
        <v>715</v>
      </c>
    </row>
    <row r="12063" spans="1:16" x14ac:dyDescent="0.25">
      <c r="A12063" t="s">
        <v>0</v>
      </c>
      <c r="B12063" t="s">
        <v>0</v>
      </c>
      <c r="C12063" t="s">
        <v>688</v>
      </c>
      <c r="D12063" t="s">
        <v>3972</v>
      </c>
      <c r="E12063" t="s">
        <v>20</v>
      </c>
      <c r="F12063" t="b">
        <v>0</v>
      </c>
      <c r="G12063" t="s">
        <v>30</v>
      </c>
      <c r="H12063" s="4">
        <v>45819.542337962957</v>
      </c>
      <c r="I12063" t="b">
        <v>0</v>
      </c>
      <c r="J12063" t="b">
        <v>1</v>
      </c>
      <c r="K12063" t="s">
        <v>24</v>
      </c>
      <c r="L12063" t="s">
        <v>36</v>
      </c>
      <c r="N12063">
        <v>45</v>
      </c>
      <c r="O12063" t="s">
        <v>5481</v>
      </c>
      <c r="P12063" t="s">
        <v>119</v>
      </c>
    </row>
    <row r="12064" spans="1:16" x14ac:dyDescent="0.25">
      <c r="A12064" t="s">
        <v>139</v>
      </c>
      <c r="B12064" t="s">
        <v>15712</v>
      </c>
      <c r="C12064" t="s">
        <v>9843</v>
      </c>
      <c r="D12064" t="s">
        <v>3972</v>
      </c>
      <c r="E12064" t="s">
        <v>20</v>
      </c>
      <c r="F12064" t="b">
        <v>0</v>
      </c>
      <c r="G12064" t="s">
        <v>30</v>
      </c>
      <c r="H12064" s="4">
        <v>45819.542361111111</v>
      </c>
      <c r="I12064" t="b">
        <v>0</v>
      </c>
      <c r="J12064" t="b">
        <v>1</v>
      </c>
      <c r="K12064" t="s">
        <v>24</v>
      </c>
      <c r="L12064" t="s">
        <v>22</v>
      </c>
      <c r="M12064">
        <v>108000</v>
      </c>
      <c r="O12064" t="s">
        <v>5481</v>
      </c>
      <c r="P12064" t="s">
        <v>15713</v>
      </c>
    </row>
    <row r="12065" spans="1:16" x14ac:dyDescent="0.25">
      <c r="A12065" t="s">
        <v>1</v>
      </c>
      <c r="B12065" t="s">
        <v>15186</v>
      </c>
      <c r="C12065" t="s">
        <v>1754</v>
      </c>
      <c r="D12065" t="s">
        <v>3972</v>
      </c>
      <c r="E12065" t="s">
        <v>20</v>
      </c>
      <c r="F12065" t="b">
        <v>0</v>
      </c>
      <c r="G12065" t="s">
        <v>27</v>
      </c>
      <c r="H12065" s="4">
        <v>45819.542685185188</v>
      </c>
      <c r="I12065" t="b">
        <v>0</v>
      </c>
      <c r="J12065" t="b">
        <v>1</v>
      </c>
      <c r="K12065" t="s">
        <v>24</v>
      </c>
      <c r="L12065" t="s">
        <v>22</v>
      </c>
      <c r="M12065">
        <v>196812.5</v>
      </c>
      <c r="O12065" t="s">
        <v>5481</v>
      </c>
      <c r="P12065" t="s">
        <v>15714</v>
      </c>
    </row>
    <row r="12066" spans="1:16" x14ac:dyDescent="0.25">
      <c r="A12066" t="s">
        <v>139</v>
      </c>
      <c r="B12066" t="s">
        <v>13579</v>
      </c>
      <c r="C12066" t="s">
        <v>82</v>
      </c>
      <c r="D12066" t="s">
        <v>3972</v>
      </c>
      <c r="E12066" t="s">
        <v>20</v>
      </c>
      <c r="F12066" t="b">
        <v>0</v>
      </c>
      <c r="G12066" t="s">
        <v>27</v>
      </c>
      <c r="H12066" s="4">
        <v>45819.543379629627</v>
      </c>
      <c r="I12066" t="b">
        <v>0</v>
      </c>
      <c r="J12066" t="b">
        <v>1</v>
      </c>
      <c r="K12066" t="s">
        <v>24</v>
      </c>
      <c r="L12066" t="s">
        <v>22</v>
      </c>
      <c r="M12066">
        <v>160000</v>
      </c>
      <c r="O12066" t="s">
        <v>4534</v>
      </c>
      <c r="P12066" t="s">
        <v>3247</v>
      </c>
    </row>
    <row r="12067" spans="1:16" x14ac:dyDescent="0.25">
      <c r="A12067" t="s">
        <v>89</v>
      </c>
      <c r="B12067" t="s">
        <v>15715</v>
      </c>
      <c r="C12067" t="s">
        <v>236</v>
      </c>
      <c r="D12067" t="s">
        <v>3972</v>
      </c>
      <c r="E12067" t="s">
        <v>20</v>
      </c>
      <c r="F12067" t="b">
        <v>0</v>
      </c>
      <c r="G12067" t="s">
        <v>27</v>
      </c>
      <c r="H12067" s="4">
        <v>45819.543622685182</v>
      </c>
      <c r="I12067" t="b">
        <v>0</v>
      </c>
      <c r="J12067" t="b">
        <v>0</v>
      </c>
      <c r="K12067" t="s">
        <v>24</v>
      </c>
      <c r="L12067" t="s">
        <v>22</v>
      </c>
      <c r="M12067">
        <v>145000</v>
      </c>
      <c r="O12067" t="s">
        <v>530</v>
      </c>
      <c r="P12067" t="s">
        <v>15716</v>
      </c>
    </row>
    <row r="12068" spans="1:16" x14ac:dyDescent="0.25">
      <c r="A12068" t="s">
        <v>40</v>
      </c>
      <c r="B12068" t="s">
        <v>4533</v>
      </c>
      <c r="C12068" t="s">
        <v>140</v>
      </c>
      <c r="D12068" t="s">
        <v>3972</v>
      </c>
      <c r="E12068" t="s">
        <v>20</v>
      </c>
      <c r="F12068" t="b">
        <v>0</v>
      </c>
      <c r="G12068" t="s">
        <v>27</v>
      </c>
      <c r="H12068" s="4">
        <v>45819.543703703697</v>
      </c>
      <c r="I12068" t="b">
        <v>1</v>
      </c>
      <c r="J12068" t="b">
        <v>1</v>
      </c>
      <c r="K12068" t="s">
        <v>24</v>
      </c>
      <c r="L12068" t="s">
        <v>22</v>
      </c>
      <c r="M12068">
        <v>189500</v>
      </c>
      <c r="O12068" t="s">
        <v>4534</v>
      </c>
      <c r="P12068" t="s">
        <v>3371</v>
      </c>
    </row>
    <row r="12069" spans="1:16" x14ac:dyDescent="0.25">
      <c r="A12069" t="s">
        <v>2</v>
      </c>
      <c r="B12069" t="s">
        <v>2567</v>
      </c>
      <c r="C12069" t="s">
        <v>203</v>
      </c>
      <c r="D12069" t="s">
        <v>3972</v>
      </c>
      <c r="E12069" t="s">
        <v>20</v>
      </c>
      <c r="F12069" t="b">
        <v>0</v>
      </c>
      <c r="G12069" t="s">
        <v>41</v>
      </c>
      <c r="H12069" s="4">
        <v>45819.543993055559</v>
      </c>
      <c r="I12069" t="b">
        <v>0</v>
      </c>
      <c r="J12069" t="b">
        <v>1</v>
      </c>
      <c r="K12069" t="s">
        <v>24</v>
      </c>
      <c r="L12069" t="s">
        <v>22</v>
      </c>
      <c r="M12069">
        <v>97000</v>
      </c>
      <c r="O12069" t="s">
        <v>5481</v>
      </c>
      <c r="P12069" t="s">
        <v>12593</v>
      </c>
    </row>
    <row r="12070" spans="1:16" x14ac:dyDescent="0.25">
      <c r="A12070" t="s">
        <v>2</v>
      </c>
      <c r="B12070" t="s">
        <v>15717</v>
      </c>
      <c r="C12070" t="s">
        <v>71</v>
      </c>
      <c r="D12070" t="s">
        <v>3972</v>
      </c>
      <c r="E12070" t="s">
        <v>20</v>
      </c>
      <c r="F12070" t="b">
        <v>0</v>
      </c>
      <c r="G12070" t="s">
        <v>52</v>
      </c>
      <c r="H12070" s="4">
        <v>45819.545173611114</v>
      </c>
      <c r="I12070" t="b">
        <v>1</v>
      </c>
      <c r="J12070" t="b">
        <v>1</v>
      </c>
      <c r="K12070" t="s">
        <v>24</v>
      </c>
      <c r="L12070" t="s">
        <v>22</v>
      </c>
      <c r="M12070">
        <v>162500</v>
      </c>
      <c r="O12070" t="s">
        <v>4534</v>
      </c>
      <c r="P12070" t="s">
        <v>15718</v>
      </c>
    </row>
    <row r="12071" spans="1:16" x14ac:dyDescent="0.25">
      <c r="A12071" t="s">
        <v>0</v>
      </c>
      <c r="B12071" t="s">
        <v>15719</v>
      </c>
      <c r="C12071" t="s">
        <v>58</v>
      </c>
      <c r="D12071" t="s">
        <v>2208</v>
      </c>
      <c r="E12071" t="s">
        <v>20</v>
      </c>
      <c r="F12071" t="b">
        <v>0</v>
      </c>
      <c r="G12071" t="s">
        <v>27</v>
      </c>
      <c r="H12071" s="4">
        <v>45819.583356481482</v>
      </c>
      <c r="I12071" t="b">
        <v>0</v>
      </c>
      <c r="J12071" t="b">
        <v>0</v>
      </c>
      <c r="K12071" t="s">
        <v>24</v>
      </c>
      <c r="L12071" t="s">
        <v>22</v>
      </c>
      <c r="M12071">
        <v>102500</v>
      </c>
      <c r="O12071" t="s">
        <v>15720</v>
      </c>
      <c r="P12071" t="s">
        <v>119</v>
      </c>
    </row>
    <row r="12072" spans="1:16" x14ac:dyDescent="0.25">
      <c r="A12072" t="s">
        <v>139</v>
      </c>
      <c r="B12072" t="s">
        <v>15721</v>
      </c>
      <c r="C12072" t="s">
        <v>122</v>
      </c>
      <c r="D12072" t="s">
        <v>2208</v>
      </c>
      <c r="E12072" t="s">
        <v>20</v>
      </c>
      <c r="F12072" t="b">
        <v>0</v>
      </c>
      <c r="G12072" t="s">
        <v>52</v>
      </c>
      <c r="H12072" s="4">
        <v>45819.584131944437</v>
      </c>
      <c r="I12072" t="b">
        <v>0</v>
      </c>
      <c r="J12072" t="b">
        <v>1</v>
      </c>
      <c r="K12072" t="s">
        <v>24</v>
      </c>
      <c r="L12072" t="s">
        <v>22</v>
      </c>
      <c r="M12072">
        <v>70000</v>
      </c>
      <c r="O12072" t="s">
        <v>15722</v>
      </c>
    </row>
    <row r="12073" spans="1:16" x14ac:dyDescent="0.25">
      <c r="A12073" t="s">
        <v>1</v>
      </c>
      <c r="B12073" t="s">
        <v>1</v>
      </c>
      <c r="C12073" t="s">
        <v>83</v>
      </c>
      <c r="D12073" t="s">
        <v>3600</v>
      </c>
      <c r="E12073" t="s">
        <v>51</v>
      </c>
      <c r="F12073" t="b">
        <v>0</v>
      </c>
      <c r="G12073" t="s">
        <v>27</v>
      </c>
      <c r="H12073" s="4">
        <v>45819.584317129629</v>
      </c>
      <c r="I12073" t="b">
        <v>0</v>
      </c>
      <c r="J12073" t="b">
        <v>0</v>
      </c>
      <c r="K12073" t="s">
        <v>24</v>
      </c>
      <c r="L12073" t="s">
        <v>36</v>
      </c>
      <c r="N12073">
        <v>45</v>
      </c>
      <c r="O12073" t="s">
        <v>15723</v>
      </c>
      <c r="P12073" t="s">
        <v>201</v>
      </c>
    </row>
    <row r="12074" spans="1:16" x14ac:dyDescent="0.25">
      <c r="A12074" t="s">
        <v>2</v>
      </c>
      <c r="B12074" t="s">
        <v>15724</v>
      </c>
      <c r="C12074" t="s">
        <v>39</v>
      </c>
      <c r="D12074" t="s">
        <v>3972</v>
      </c>
      <c r="E12074" t="s">
        <v>51</v>
      </c>
      <c r="F12074" t="b">
        <v>1</v>
      </c>
      <c r="G12074" t="s">
        <v>27</v>
      </c>
      <c r="H12074" s="4">
        <v>45819.585150462961</v>
      </c>
      <c r="I12074" t="b">
        <v>0</v>
      </c>
      <c r="J12074" t="b">
        <v>1</v>
      </c>
      <c r="K12074" t="s">
        <v>24</v>
      </c>
      <c r="L12074" t="s">
        <v>22</v>
      </c>
      <c r="M12074">
        <v>85000</v>
      </c>
      <c r="O12074" t="s">
        <v>2099</v>
      </c>
      <c r="P12074" t="s">
        <v>15725</v>
      </c>
    </row>
    <row r="12075" spans="1:16" x14ac:dyDescent="0.25">
      <c r="A12075" t="s">
        <v>2</v>
      </c>
      <c r="B12075" t="s">
        <v>15726</v>
      </c>
      <c r="C12075" t="s">
        <v>1350</v>
      </c>
      <c r="D12075" t="s">
        <v>3972</v>
      </c>
      <c r="E12075" t="s">
        <v>20</v>
      </c>
      <c r="F12075" t="b">
        <v>0</v>
      </c>
      <c r="G12075" t="s">
        <v>27</v>
      </c>
      <c r="H12075" s="4">
        <v>45819.585370370369</v>
      </c>
      <c r="I12075" t="b">
        <v>0</v>
      </c>
      <c r="J12075" t="b">
        <v>1</v>
      </c>
      <c r="K12075" t="s">
        <v>24</v>
      </c>
      <c r="L12075" t="s">
        <v>22</v>
      </c>
      <c r="M12075">
        <v>81900</v>
      </c>
      <c r="O12075" t="s">
        <v>13649</v>
      </c>
    </row>
    <row r="12076" spans="1:16" x14ac:dyDescent="0.25">
      <c r="A12076" t="s">
        <v>2</v>
      </c>
      <c r="B12076" t="s">
        <v>1287</v>
      </c>
      <c r="C12076" t="s">
        <v>1902</v>
      </c>
      <c r="D12076" t="s">
        <v>4083</v>
      </c>
      <c r="E12076" t="s">
        <v>20</v>
      </c>
      <c r="F12076" t="b">
        <v>0</v>
      </c>
      <c r="G12076" t="s">
        <v>870</v>
      </c>
      <c r="H12076" s="4">
        <v>45819.591435185182</v>
      </c>
      <c r="I12076" t="b">
        <v>0</v>
      </c>
      <c r="J12076" t="b">
        <v>0</v>
      </c>
      <c r="K12076" t="s">
        <v>870</v>
      </c>
      <c r="L12076" t="s">
        <v>22</v>
      </c>
      <c r="M12076">
        <v>105000</v>
      </c>
      <c r="O12076" t="s">
        <v>14806</v>
      </c>
      <c r="P12076" t="s">
        <v>14807</v>
      </c>
    </row>
    <row r="12077" spans="1:16" x14ac:dyDescent="0.25">
      <c r="A12077" t="s">
        <v>1</v>
      </c>
      <c r="B12077" t="s">
        <v>15727</v>
      </c>
      <c r="C12077" t="s">
        <v>192</v>
      </c>
      <c r="D12077" t="s">
        <v>6016</v>
      </c>
      <c r="E12077" t="s">
        <v>20</v>
      </c>
      <c r="F12077" t="b">
        <v>0</v>
      </c>
      <c r="G12077" t="s">
        <v>23</v>
      </c>
      <c r="H12077" s="4">
        <v>45819.619131944448</v>
      </c>
      <c r="I12077" t="b">
        <v>0</v>
      </c>
      <c r="J12077" t="b">
        <v>0</v>
      </c>
      <c r="K12077" t="s">
        <v>24</v>
      </c>
      <c r="L12077" t="s">
        <v>22</v>
      </c>
      <c r="M12077">
        <v>150000</v>
      </c>
      <c r="O12077" t="s">
        <v>15728</v>
      </c>
      <c r="P12077" t="s">
        <v>15729</v>
      </c>
    </row>
    <row r="12078" spans="1:16" x14ac:dyDescent="0.25">
      <c r="A12078" t="s">
        <v>0</v>
      </c>
      <c r="B12078" t="s">
        <v>0</v>
      </c>
      <c r="C12078" t="s">
        <v>1654</v>
      </c>
      <c r="D12078" t="s">
        <v>3972</v>
      </c>
      <c r="E12078" t="s">
        <v>51</v>
      </c>
      <c r="F12078" t="b">
        <v>0</v>
      </c>
      <c r="G12078" t="s">
        <v>27</v>
      </c>
      <c r="H12078" s="4">
        <v>45819.624976851846</v>
      </c>
      <c r="I12078" t="b">
        <v>1</v>
      </c>
      <c r="J12078" t="b">
        <v>1</v>
      </c>
      <c r="K12078" t="s">
        <v>24</v>
      </c>
      <c r="L12078" t="s">
        <v>36</v>
      </c>
      <c r="N12078">
        <v>52.5</v>
      </c>
      <c r="O12078" t="s">
        <v>144</v>
      </c>
      <c r="P12078" t="s">
        <v>1075</v>
      </c>
    </row>
    <row r="12079" spans="1:16" x14ac:dyDescent="0.25">
      <c r="A12079" t="s">
        <v>0</v>
      </c>
      <c r="B12079" t="s">
        <v>9041</v>
      </c>
      <c r="C12079" t="s">
        <v>49</v>
      </c>
      <c r="D12079" t="s">
        <v>3972</v>
      </c>
      <c r="E12079" t="s">
        <v>51</v>
      </c>
      <c r="F12079" t="b">
        <v>0</v>
      </c>
      <c r="G12079" t="s">
        <v>41</v>
      </c>
      <c r="H12079" s="4">
        <v>45819.625300925924</v>
      </c>
      <c r="I12079" t="b">
        <v>0</v>
      </c>
      <c r="J12079" t="b">
        <v>0</v>
      </c>
      <c r="K12079" t="s">
        <v>24</v>
      </c>
      <c r="L12079" t="s">
        <v>36</v>
      </c>
      <c r="N12079">
        <v>104.5</v>
      </c>
      <c r="O12079" t="s">
        <v>1476</v>
      </c>
      <c r="P12079" t="s">
        <v>15730</v>
      </c>
    </row>
    <row r="12080" spans="1:16" x14ac:dyDescent="0.25">
      <c r="A12080" t="s">
        <v>0</v>
      </c>
      <c r="B12080" t="s">
        <v>0</v>
      </c>
      <c r="C12080" t="s">
        <v>2883</v>
      </c>
      <c r="D12080" t="s">
        <v>3828</v>
      </c>
      <c r="E12080" t="s">
        <v>51</v>
      </c>
      <c r="F12080" t="b">
        <v>0</v>
      </c>
      <c r="G12080" t="s">
        <v>30</v>
      </c>
      <c r="H12080" s="4">
        <v>45819.625601851847</v>
      </c>
      <c r="I12080" t="b">
        <v>1</v>
      </c>
      <c r="J12080" t="b">
        <v>0</v>
      </c>
      <c r="K12080" t="s">
        <v>24</v>
      </c>
      <c r="L12080" t="s">
        <v>36</v>
      </c>
      <c r="N12080">
        <v>45</v>
      </c>
      <c r="O12080" t="s">
        <v>15731</v>
      </c>
      <c r="P12080" t="s">
        <v>280</v>
      </c>
    </row>
    <row r="12081" spans="1:16" x14ac:dyDescent="0.25">
      <c r="A12081" t="s">
        <v>0</v>
      </c>
      <c r="B12081" t="s">
        <v>15732</v>
      </c>
      <c r="C12081" t="s">
        <v>276</v>
      </c>
      <c r="D12081" t="s">
        <v>3828</v>
      </c>
      <c r="E12081" t="s">
        <v>219</v>
      </c>
      <c r="F12081" t="b">
        <v>0</v>
      </c>
      <c r="G12081" t="s">
        <v>30</v>
      </c>
      <c r="H12081" s="4">
        <v>45819.625648148147</v>
      </c>
      <c r="I12081" t="b">
        <v>0</v>
      </c>
      <c r="J12081" t="b">
        <v>0</v>
      </c>
      <c r="K12081" t="s">
        <v>24</v>
      </c>
      <c r="L12081" t="s">
        <v>36</v>
      </c>
      <c r="N12081">
        <v>36.5</v>
      </c>
      <c r="O12081" t="s">
        <v>15733</v>
      </c>
      <c r="P12081" t="s">
        <v>943</v>
      </c>
    </row>
    <row r="12082" spans="1:16" x14ac:dyDescent="0.25">
      <c r="A12082" t="s">
        <v>2</v>
      </c>
      <c r="B12082" t="s">
        <v>15734</v>
      </c>
      <c r="C12082" t="s">
        <v>1351</v>
      </c>
      <c r="D12082" t="s">
        <v>3828</v>
      </c>
      <c r="E12082" t="s">
        <v>20</v>
      </c>
      <c r="F12082" t="b">
        <v>0</v>
      </c>
      <c r="G12082" t="s">
        <v>27</v>
      </c>
      <c r="H12082" s="4">
        <v>45819.626921296287</v>
      </c>
      <c r="I12082" t="b">
        <v>0</v>
      </c>
      <c r="J12082" t="b">
        <v>1</v>
      </c>
      <c r="K12082" t="s">
        <v>24</v>
      </c>
      <c r="L12082" t="s">
        <v>22</v>
      </c>
      <c r="M12082">
        <v>138480</v>
      </c>
      <c r="O12082" t="s">
        <v>2109</v>
      </c>
      <c r="P12082" t="s">
        <v>15735</v>
      </c>
    </row>
    <row r="12083" spans="1:16" x14ac:dyDescent="0.25">
      <c r="A12083" t="s">
        <v>2</v>
      </c>
      <c r="B12083" t="s">
        <v>15736</v>
      </c>
      <c r="C12083" t="s">
        <v>372</v>
      </c>
      <c r="D12083" t="s">
        <v>3828</v>
      </c>
      <c r="E12083" t="s">
        <v>20</v>
      </c>
      <c r="F12083" t="b">
        <v>0</v>
      </c>
      <c r="G12083" t="s">
        <v>41</v>
      </c>
      <c r="H12083" s="4">
        <v>45819.627245370371</v>
      </c>
      <c r="I12083" t="b">
        <v>0</v>
      </c>
      <c r="J12083" t="b">
        <v>0</v>
      </c>
      <c r="K12083" t="s">
        <v>24</v>
      </c>
      <c r="L12083" t="s">
        <v>22</v>
      </c>
      <c r="M12083">
        <v>107500</v>
      </c>
      <c r="O12083" t="s">
        <v>14196</v>
      </c>
      <c r="P12083" t="s">
        <v>15737</v>
      </c>
    </row>
    <row r="12084" spans="1:16" x14ac:dyDescent="0.25">
      <c r="A12084" t="s">
        <v>40</v>
      </c>
      <c r="B12084" t="s">
        <v>15738</v>
      </c>
      <c r="C12084" t="s">
        <v>118</v>
      </c>
      <c r="D12084" t="s">
        <v>3828</v>
      </c>
      <c r="E12084" t="s">
        <v>20</v>
      </c>
      <c r="F12084" t="b">
        <v>0</v>
      </c>
      <c r="G12084" t="s">
        <v>41</v>
      </c>
      <c r="H12084" s="4">
        <v>45819.627280092587</v>
      </c>
      <c r="I12084" t="b">
        <v>0</v>
      </c>
      <c r="J12084" t="b">
        <v>1</v>
      </c>
      <c r="K12084" t="s">
        <v>24</v>
      </c>
      <c r="L12084" t="s">
        <v>22</v>
      </c>
      <c r="M12084">
        <v>180000</v>
      </c>
      <c r="O12084" t="s">
        <v>546</v>
      </c>
    </row>
    <row r="12085" spans="1:16" x14ac:dyDescent="0.25">
      <c r="A12085" t="s">
        <v>89</v>
      </c>
      <c r="B12085" t="s">
        <v>15633</v>
      </c>
      <c r="C12085" t="s">
        <v>179</v>
      </c>
      <c r="D12085" t="s">
        <v>3972</v>
      </c>
      <c r="E12085" t="s">
        <v>51</v>
      </c>
      <c r="F12085" t="b">
        <v>0</v>
      </c>
      <c r="G12085" t="s">
        <v>27</v>
      </c>
      <c r="H12085" s="4">
        <v>45819.66679398148</v>
      </c>
      <c r="I12085" t="b">
        <v>0</v>
      </c>
      <c r="J12085" t="b">
        <v>0</v>
      </c>
      <c r="K12085" t="s">
        <v>24</v>
      </c>
      <c r="L12085" t="s">
        <v>36</v>
      </c>
      <c r="N12085">
        <v>20.5</v>
      </c>
      <c r="O12085" t="s">
        <v>539</v>
      </c>
      <c r="P12085" t="s">
        <v>280</v>
      </c>
    </row>
    <row r="12086" spans="1:16" x14ac:dyDescent="0.25">
      <c r="A12086" t="s">
        <v>139</v>
      </c>
      <c r="B12086" t="s">
        <v>277</v>
      </c>
      <c r="C12086" t="s">
        <v>1065</v>
      </c>
      <c r="D12086" t="s">
        <v>3972</v>
      </c>
      <c r="E12086" t="s">
        <v>20</v>
      </c>
      <c r="F12086" t="b">
        <v>0</v>
      </c>
      <c r="G12086" t="s">
        <v>35</v>
      </c>
      <c r="H12086" s="4">
        <v>45819.667071759257</v>
      </c>
      <c r="I12086" t="b">
        <v>0</v>
      </c>
      <c r="J12086" t="b">
        <v>0</v>
      </c>
      <c r="K12086" t="s">
        <v>24</v>
      </c>
      <c r="L12086" t="s">
        <v>36</v>
      </c>
      <c r="N12086">
        <v>60</v>
      </c>
      <c r="O12086" t="s">
        <v>200</v>
      </c>
      <c r="P12086" t="s">
        <v>7538</v>
      </c>
    </row>
    <row r="12087" spans="1:16" x14ac:dyDescent="0.25">
      <c r="A12087" t="s">
        <v>0</v>
      </c>
      <c r="B12087" t="s">
        <v>15739</v>
      </c>
      <c r="C12087" t="s">
        <v>151</v>
      </c>
      <c r="D12087" t="s">
        <v>3972</v>
      </c>
      <c r="E12087" t="s">
        <v>20</v>
      </c>
      <c r="F12087" t="b">
        <v>0</v>
      </c>
      <c r="G12087" t="s">
        <v>30</v>
      </c>
      <c r="H12087" s="4">
        <v>45819.667268518519</v>
      </c>
      <c r="I12087" t="b">
        <v>0</v>
      </c>
      <c r="J12087" t="b">
        <v>1</v>
      </c>
      <c r="K12087" t="s">
        <v>24</v>
      </c>
      <c r="L12087" t="s">
        <v>22</v>
      </c>
      <c r="M12087">
        <v>110400</v>
      </c>
      <c r="O12087" t="s">
        <v>994</v>
      </c>
      <c r="P12087" t="s">
        <v>15740</v>
      </c>
    </row>
    <row r="12088" spans="1:16" x14ac:dyDescent="0.25">
      <c r="A12088" t="s">
        <v>2</v>
      </c>
      <c r="B12088" t="s">
        <v>1083</v>
      </c>
      <c r="C12088" t="s">
        <v>92</v>
      </c>
      <c r="D12088" t="s">
        <v>3600</v>
      </c>
      <c r="E12088" t="s">
        <v>20</v>
      </c>
      <c r="F12088" t="b">
        <v>0</v>
      </c>
      <c r="G12088" t="s">
        <v>27</v>
      </c>
      <c r="H12088" s="4">
        <v>45819.668402777781</v>
      </c>
      <c r="I12088" t="b">
        <v>0</v>
      </c>
      <c r="J12088" t="b">
        <v>0</v>
      </c>
      <c r="K12088" t="s">
        <v>24</v>
      </c>
      <c r="L12088" t="s">
        <v>22</v>
      </c>
      <c r="M12088">
        <v>145000</v>
      </c>
      <c r="O12088" t="s">
        <v>15741</v>
      </c>
      <c r="P12088" t="s">
        <v>15742</v>
      </c>
    </row>
    <row r="12089" spans="1:16" x14ac:dyDescent="0.25">
      <c r="A12089" t="s">
        <v>0</v>
      </c>
      <c r="B12089" t="s">
        <v>15743</v>
      </c>
      <c r="C12089" t="s">
        <v>3318</v>
      </c>
      <c r="D12089" t="s">
        <v>3600</v>
      </c>
      <c r="E12089" t="s">
        <v>51</v>
      </c>
      <c r="F12089" t="b">
        <v>0</v>
      </c>
      <c r="G12089" t="s">
        <v>27</v>
      </c>
      <c r="H12089" s="4">
        <v>45819.708356481482</v>
      </c>
      <c r="I12089" t="b">
        <v>0</v>
      </c>
      <c r="J12089" t="b">
        <v>0</v>
      </c>
      <c r="K12089" t="s">
        <v>24</v>
      </c>
      <c r="L12089" t="s">
        <v>36</v>
      </c>
      <c r="N12089">
        <v>55</v>
      </c>
      <c r="O12089" t="s">
        <v>12988</v>
      </c>
      <c r="P12089" t="s">
        <v>15744</v>
      </c>
    </row>
    <row r="12090" spans="1:16" x14ac:dyDescent="0.25">
      <c r="A12090" t="s">
        <v>25</v>
      </c>
      <c r="B12090" t="s">
        <v>25</v>
      </c>
      <c r="C12090" t="s">
        <v>937</v>
      </c>
      <c r="D12090" t="s">
        <v>3828</v>
      </c>
      <c r="E12090" t="s">
        <v>20</v>
      </c>
      <c r="F12090" t="b">
        <v>0</v>
      </c>
      <c r="G12090" t="s">
        <v>30</v>
      </c>
      <c r="H12090" s="4">
        <v>45819.708958333344</v>
      </c>
      <c r="I12090" t="b">
        <v>0</v>
      </c>
      <c r="J12090" t="b">
        <v>0</v>
      </c>
      <c r="K12090" t="s">
        <v>24</v>
      </c>
      <c r="L12090" t="s">
        <v>22</v>
      </c>
      <c r="M12090">
        <v>85000</v>
      </c>
      <c r="O12090" t="s">
        <v>15745</v>
      </c>
      <c r="P12090" t="s">
        <v>280</v>
      </c>
    </row>
    <row r="12091" spans="1:16" x14ac:dyDescent="0.25">
      <c r="A12091" t="s">
        <v>139</v>
      </c>
      <c r="B12091" t="s">
        <v>15746</v>
      </c>
      <c r="C12091" t="s">
        <v>64</v>
      </c>
      <c r="D12091" t="s">
        <v>3972</v>
      </c>
      <c r="E12091" t="s">
        <v>51</v>
      </c>
      <c r="F12091" t="b">
        <v>0</v>
      </c>
      <c r="G12091" t="s">
        <v>52</v>
      </c>
      <c r="H12091" s="4">
        <v>45819.709131944437</v>
      </c>
      <c r="I12091" t="b">
        <v>0</v>
      </c>
      <c r="J12091" t="b">
        <v>0</v>
      </c>
      <c r="K12091" t="s">
        <v>24</v>
      </c>
      <c r="L12091" t="s">
        <v>36</v>
      </c>
      <c r="N12091">
        <v>51</v>
      </c>
      <c r="O12091" t="s">
        <v>1837</v>
      </c>
      <c r="P12091" t="s">
        <v>15747</v>
      </c>
    </row>
    <row r="12092" spans="1:16" x14ac:dyDescent="0.25">
      <c r="A12092" t="s">
        <v>0</v>
      </c>
      <c r="B12092" t="s">
        <v>218</v>
      </c>
      <c r="C12092" t="s">
        <v>1492</v>
      </c>
      <c r="D12092" t="s">
        <v>4083</v>
      </c>
      <c r="E12092" t="s">
        <v>20</v>
      </c>
      <c r="F12092" t="b">
        <v>0</v>
      </c>
      <c r="G12092" t="s">
        <v>30</v>
      </c>
      <c r="H12092" s="4">
        <v>45819.709930555553</v>
      </c>
      <c r="I12092" t="b">
        <v>1</v>
      </c>
      <c r="J12092" t="b">
        <v>0</v>
      </c>
      <c r="K12092" t="s">
        <v>24</v>
      </c>
      <c r="L12092" t="s">
        <v>22</v>
      </c>
      <c r="M12092">
        <v>60000</v>
      </c>
      <c r="O12092" t="s">
        <v>374</v>
      </c>
      <c r="P12092" t="s">
        <v>558</v>
      </c>
    </row>
    <row r="12093" spans="1:16" x14ac:dyDescent="0.25">
      <c r="A12093" t="s">
        <v>40</v>
      </c>
      <c r="B12093" t="s">
        <v>5402</v>
      </c>
      <c r="C12093" t="s">
        <v>5403</v>
      </c>
      <c r="D12093" t="s">
        <v>3972</v>
      </c>
      <c r="E12093" t="s">
        <v>20</v>
      </c>
      <c r="F12093" t="b">
        <v>0</v>
      </c>
      <c r="G12093" t="s">
        <v>27</v>
      </c>
      <c r="H12093" s="4">
        <v>45819.710277777784</v>
      </c>
      <c r="I12093" t="b">
        <v>0</v>
      </c>
      <c r="J12093" t="b">
        <v>0</v>
      </c>
      <c r="K12093" t="s">
        <v>24</v>
      </c>
      <c r="L12093" t="s">
        <v>22</v>
      </c>
      <c r="M12093">
        <v>135000</v>
      </c>
      <c r="O12093" t="s">
        <v>1422</v>
      </c>
      <c r="P12093" t="s">
        <v>5404</v>
      </c>
    </row>
    <row r="12094" spans="1:16" x14ac:dyDescent="0.25">
      <c r="A12094" t="s">
        <v>40</v>
      </c>
      <c r="B12094" t="s">
        <v>3805</v>
      </c>
      <c r="C12094" t="s">
        <v>1151</v>
      </c>
      <c r="D12094" t="s">
        <v>3972</v>
      </c>
      <c r="E12094" t="s">
        <v>20</v>
      </c>
      <c r="F12094" t="b">
        <v>0</v>
      </c>
      <c r="G12094" t="s">
        <v>27</v>
      </c>
      <c r="H12094" s="4">
        <v>45819.710312499999</v>
      </c>
      <c r="I12094" t="b">
        <v>1</v>
      </c>
      <c r="J12094" t="b">
        <v>0</v>
      </c>
      <c r="K12094" t="s">
        <v>24</v>
      </c>
      <c r="L12094" t="s">
        <v>22</v>
      </c>
      <c r="M12094">
        <v>150000</v>
      </c>
      <c r="O12094" t="s">
        <v>10701</v>
      </c>
      <c r="P12094" t="s">
        <v>2766</v>
      </c>
    </row>
    <row r="12095" spans="1:16" x14ac:dyDescent="0.25">
      <c r="A12095" t="s">
        <v>2</v>
      </c>
      <c r="B12095" t="s">
        <v>15748</v>
      </c>
      <c r="C12095" t="s">
        <v>985</v>
      </c>
      <c r="D12095" t="s">
        <v>3828</v>
      </c>
      <c r="E12095" t="s">
        <v>20</v>
      </c>
      <c r="F12095" t="b">
        <v>0</v>
      </c>
      <c r="G12095" t="s">
        <v>41</v>
      </c>
      <c r="H12095" s="4">
        <v>45819.71056712963</v>
      </c>
      <c r="I12095" t="b">
        <v>0</v>
      </c>
      <c r="J12095" t="b">
        <v>1</v>
      </c>
      <c r="K12095" t="s">
        <v>24</v>
      </c>
      <c r="L12095" t="s">
        <v>22</v>
      </c>
      <c r="M12095">
        <v>127432.5</v>
      </c>
      <c r="O12095" t="s">
        <v>3067</v>
      </c>
      <c r="P12095" t="s">
        <v>204</v>
      </c>
    </row>
    <row r="12096" spans="1:16" x14ac:dyDescent="0.25">
      <c r="A12096" t="s">
        <v>40</v>
      </c>
      <c r="B12096" t="s">
        <v>5402</v>
      </c>
      <c r="C12096" t="s">
        <v>2681</v>
      </c>
      <c r="D12096" t="s">
        <v>3972</v>
      </c>
      <c r="E12096" t="s">
        <v>20</v>
      </c>
      <c r="F12096" t="b">
        <v>0</v>
      </c>
      <c r="G12096" t="s">
        <v>41</v>
      </c>
      <c r="H12096" s="4">
        <v>45819.710682870369</v>
      </c>
      <c r="I12096" t="b">
        <v>0</v>
      </c>
      <c r="J12096" t="b">
        <v>0</v>
      </c>
      <c r="K12096" t="s">
        <v>24</v>
      </c>
      <c r="L12096" t="s">
        <v>22</v>
      </c>
      <c r="M12096">
        <v>135000</v>
      </c>
      <c r="O12096" t="s">
        <v>1422</v>
      </c>
      <c r="P12096" t="s">
        <v>11029</v>
      </c>
    </row>
    <row r="12097" spans="1:16" x14ac:dyDescent="0.25">
      <c r="A12097" t="s">
        <v>1</v>
      </c>
      <c r="B12097" t="s">
        <v>15749</v>
      </c>
      <c r="C12097" t="s">
        <v>877</v>
      </c>
      <c r="D12097" t="s">
        <v>3972</v>
      </c>
      <c r="E12097" t="s">
        <v>20</v>
      </c>
      <c r="F12097" t="b">
        <v>0</v>
      </c>
      <c r="G12097" t="s">
        <v>27</v>
      </c>
      <c r="H12097" s="4">
        <v>45819.749976851846</v>
      </c>
      <c r="I12097" t="b">
        <v>0</v>
      </c>
      <c r="J12097" t="b">
        <v>0</v>
      </c>
      <c r="K12097" t="s">
        <v>24</v>
      </c>
      <c r="L12097" t="s">
        <v>22</v>
      </c>
      <c r="M12097">
        <v>74650</v>
      </c>
      <c r="O12097" t="s">
        <v>2623</v>
      </c>
      <c r="P12097" t="s">
        <v>15750</v>
      </c>
    </row>
    <row r="12098" spans="1:16" x14ac:dyDescent="0.25">
      <c r="A12098" t="s">
        <v>0</v>
      </c>
      <c r="B12098" t="s">
        <v>15751</v>
      </c>
      <c r="C12098" t="s">
        <v>58</v>
      </c>
      <c r="D12098" t="s">
        <v>3828</v>
      </c>
      <c r="E12098" t="s">
        <v>34</v>
      </c>
      <c r="F12098" t="b">
        <v>0</v>
      </c>
      <c r="G12098" t="s">
        <v>27</v>
      </c>
      <c r="H12098" s="4">
        <v>45819.750023148154</v>
      </c>
      <c r="I12098" t="b">
        <v>1</v>
      </c>
      <c r="J12098" t="b">
        <v>1</v>
      </c>
      <c r="K12098" t="s">
        <v>24</v>
      </c>
      <c r="L12098" t="s">
        <v>36</v>
      </c>
      <c r="N12098">
        <v>25.5</v>
      </c>
      <c r="O12098" t="s">
        <v>15752</v>
      </c>
      <c r="P12098" t="s">
        <v>204</v>
      </c>
    </row>
    <row r="12099" spans="1:16" x14ac:dyDescent="0.25">
      <c r="A12099" t="s">
        <v>0</v>
      </c>
      <c r="B12099" t="s">
        <v>15753</v>
      </c>
      <c r="C12099" t="s">
        <v>1345</v>
      </c>
      <c r="D12099" t="s">
        <v>3828</v>
      </c>
      <c r="E12099" t="s">
        <v>51</v>
      </c>
      <c r="F12099" t="b">
        <v>0</v>
      </c>
      <c r="G12099" t="s">
        <v>30</v>
      </c>
      <c r="H12099" s="4">
        <v>45819.750625000001</v>
      </c>
      <c r="I12099" t="b">
        <v>0</v>
      </c>
      <c r="J12099" t="b">
        <v>0</v>
      </c>
      <c r="K12099" t="s">
        <v>24</v>
      </c>
      <c r="L12099" t="s">
        <v>36</v>
      </c>
      <c r="N12099">
        <v>54</v>
      </c>
      <c r="O12099" t="s">
        <v>99</v>
      </c>
      <c r="P12099" t="s">
        <v>119</v>
      </c>
    </row>
    <row r="12100" spans="1:16" x14ac:dyDescent="0.25">
      <c r="A12100" t="s">
        <v>40</v>
      </c>
      <c r="B12100" t="s">
        <v>40</v>
      </c>
      <c r="C12100" t="s">
        <v>11000</v>
      </c>
      <c r="D12100" t="s">
        <v>3828</v>
      </c>
      <c r="E12100" t="s">
        <v>20</v>
      </c>
      <c r="F12100" t="b">
        <v>0</v>
      </c>
      <c r="G12100" t="s">
        <v>27</v>
      </c>
      <c r="H12100" s="4">
        <v>45819.751689814817</v>
      </c>
      <c r="I12100" t="b">
        <v>1</v>
      </c>
      <c r="J12100" t="b">
        <v>1</v>
      </c>
      <c r="K12100" t="s">
        <v>24</v>
      </c>
      <c r="L12100" t="s">
        <v>22</v>
      </c>
      <c r="M12100">
        <v>180000</v>
      </c>
      <c r="O12100" t="s">
        <v>202</v>
      </c>
      <c r="P12100" t="s">
        <v>15328</v>
      </c>
    </row>
    <row r="12101" spans="1:16" x14ac:dyDescent="0.25">
      <c r="A12101" t="s">
        <v>2</v>
      </c>
      <c r="B12101" t="s">
        <v>15754</v>
      </c>
      <c r="C12101" t="s">
        <v>15755</v>
      </c>
      <c r="D12101" t="s">
        <v>2208</v>
      </c>
      <c r="E12101" t="s">
        <v>20</v>
      </c>
      <c r="F12101" t="b">
        <v>0</v>
      </c>
      <c r="G12101" t="s">
        <v>27</v>
      </c>
      <c r="H12101" s="4">
        <v>45819.751840277779</v>
      </c>
      <c r="I12101" t="b">
        <v>0</v>
      </c>
      <c r="J12101" t="b">
        <v>1</v>
      </c>
      <c r="K12101" t="s">
        <v>24</v>
      </c>
      <c r="L12101" t="s">
        <v>22</v>
      </c>
      <c r="M12101">
        <v>85000</v>
      </c>
      <c r="O12101" t="s">
        <v>15756</v>
      </c>
      <c r="P12101" t="s">
        <v>15757</v>
      </c>
    </row>
    <row r="12102" spans="1:16" x14ac:dyDescent="0.25">
      <c r="A12102" t="s">
        <v>0</v>
      </c>
      <c r="B12102" t="s">
        <v>15758</v>
      </c>
      <c r="C12102" t="s">
        <v>1623</v>
      </c>
      <c r="D12102" t="s">
        <v>3828</v>
      </c>
      <c r="E12102" t="s">
        <v>219</v>
      </c>
      <c r="F12102" t="b">
        <v>0</v>
      </c>
      <c r="G12102" t="s">
        <v>23</v>
      </c>
      <c r="H12102" s="4">
        <v>45819.785752314812</v>
      </c>
      <c r="I12102" t="b">
        <v>0</v>
      </c>
      <c r="J12102" t="b">
        <v>0</v>
      </c>
      <c r="K12102" t="s">
        <v>24</v>
      </c>
      <c r="L12102" t="s">
        <v>36</v>
      </c>
      <c r="N12102">
        <v>40</v>
      </c>
      <c r="O12102" t="s">
        <v>15759</v>
      </c>
      <c r="P12102" t="s">
        <v>119</v>
      </c>
    </row>
    <row r="12103" spans="1:16" x14ac:dyDescent="0.25">
      <c r="A12103" t="s">
        <v>0</v>
      </c>
      <c r="B12103" t="s">
        <v>15760</v>
      </c>
      <c r="C12103" t="s">
        <v>2701</v>
      </c>
      <c r="D12103" t="s">
        <v>3600</v>
      </c>
      <c r="E12103" t="s">
        <v>51</v>
      </c>
      <c r="F12103" t="b">
        <v>0</v>
      </c>
      <c r="G12103" t="s">
        <v>27</v>
      </c>
      <c r="H12103" s="4">
        <v>45819.791574074072</v>
      </c>
      <c r="I12103" t="b">
        <v>0</v>
      </c>
      <c r="J12103" t="b">
        <v>0</v>
      </c>
      <c r="K12103" t="s">
        <v>24</v>
      </c>
      <c r="L12103" t="s">
        <v>36</v>
      </c>
      <c r="N12103">
        <v>55</v>
      </c>
      <c r="O12103" t="s">
        <v>15761</v>
      </c>
      <c r="P12103" t="s">
        <v>15762</v>
      </c>
    </row>
    <row r="12104" spans="1:16" x14ac:dyDescent="0.25">
      <c r="A12104" t="s">
        <v>0</v>
      </c>
      <c r="B12104" t="s">
        <v>15763</v>
      </c>
      <c r="C12104" t="s">
        <v>1356</v>
      </c>
      <c r="D12104" t="s">
        <v>3828</v>
      </c>
      <c r="E12104" t="s">
        <v>20</v>
      </c>
      <c r="F12104" t="b">
        <v>0</v>
      </c>
      <c r="G12104" t="s">
        <v>52</v>
      </c>
      <c r="H12104" s="4">
        <v>45819.792453703703</v>
      </c>
      <c r="I12104" t="b">
        <v>0</v>
      </c>
      <c r="J12104" t="b">
        <v>1</v>
      </c>
      <c r="K12104" t="s">
        <v>24</v>
      </c>
      <c r="L12104" t="s">
        <v>22</v>
      </c>
      <c r="M12104">
        <v>82500</v>
      </c>
      <c r="O12104" t="s">
        <v>15764</v>
      </c>
      <c r="P12104" t="s">
        <v>280</v>
      </c>
    </row>
    <row r="12105" spans="1:16" x14ac:dyDescent="0.25">
      <c r="A12105" t="s">
        <v>139</v>
      </c>
      <c r="B12105" t="s">
        <v>15765</v>
      </c>
      <c r="C12105" t="s">
        <v>1446</v>
      </c>
      <c r="D12105" t="s">
        <v>3828</v>
      </c>
      <c r="E12105" t="s">
        <v>20</v>
      </c>
      <c r="F12105" t="b">
        <v>0</v>
      </c>
      <c r="G12105" t="s">
        <v>52</v>
      </c>
      <c r="H12105" s="4">
        <v>45819.79246527778</v>
      </c>
      <c r="I12105" t="b">
        <v>0</v>
      </c>
      <c r="J12105" t="b">
        <v>1</v>
      </c>
      <c r="K12105" t="s">
        <v>24</v>
      </c>
      <c r="L12105" t="s">
        <v>22</v>
      </c>
      <c r="M12105">
        <v>71195</v>
      </c>
      <c r="O12105" t="s">
        <v>15766</v>
      </c>
    </row>
    <row r="12106" spans="1:16" x14ac:dyDescent="0.25">
      <c r="A12106" t="s">
        <v>2</v>
      </c>
      <c r="B12106" t="s">
        <v>638</v>
      </c>
      <c r="C12106" t="s">
        <v>1633</v>
      </c>
      <c r="D12106" t="s">
        <v>3828</v>
      </c>
      <c r="E12106" t="s">
        <v>20</v>
      </c>
      <c r="F12106" t="b">
        <v>0</v>
      </c>
      <c r="G12106" t="s">
        <v>27</v>
      </c>
      <c r="H12106" s="4">
        <v>45819.793576388889</v>
      </c>
      <c r="I12106" t="b">
        <v>0</v>
      </c>
      <c r="J12106" t="b">
        <v>1</v>
      </c>
      <c r="K12106" t="s">
        <v>24</v>
      </c>
      <c r="L12106" t="s">
        <v>22</v>
      </c>
      <c r="M12106">
        <v>110000</v>
      </c>
      <c r="O12106" t="s">
        <v>15767</v>
      </c>
      <c r="P12106" t="s">
        <v>15768</v>
      </c>
    </row>
    <row r="12107" spans="1:16" x14ac:dyDescent="0.25">
      <c r="A12107" t="s">
        <v>2</v>
      </c>
      <c r="B12107" t="s">
        <v>132</v>
      </c>
      <c r="C12107" t="s">
        <v>1572</v>
      </c>
      <c r="D12107" t="s">
        <v>3972</v>
      </c>
      <c r="E12107" t="s">
        <v>20</v>
      </c>
      <c r="F12107" t="b">
        <v>0</v>
      </c>
      <c r="G12107" t="s">
        <v>27</v>
      </c>
      <c r="H12107" s="4">
        <v>45819.793611111112</v>
      </c>
      <c r="I12107" t="b">
        <v>1</v>
      </c>
      <c r="J12107" t="b">
        <v>0</v>
      </c>
      <c r="K12107" t="s">
        <v>24</v>
      </c>
      <c r="L12107" t="s">
        <v>22</v>
      </c>
      <c r="M12107">
        <v>157500</v>
      </c>
      <c r="O12107" t="s">
        <v>15769</v>
      </c>
      <c r="P12107" t="s">
        <v>15770</v>
      </c>
    </row>
    <row r="12108" spans="1:16" x14ac:dyDescent="0.25">
      <c r="A12108" t="s">
        <v>2</v>
      </c>
      <c r="B12108" t="s">
        <v>15608</v>
      </c>
      <c r="C12108" t="s">
        <v>118</v>
      </c>
      <c r="D12108" t="s">
        <v>3972</v>
      </c>
      <c r="E12108" t="s">
        <v>20</v>
      </c>
      <c r="F12108" t="b">
        <v>0</v>
      </c>
      <c r="G12108" t="s">
        <v>27</v>
      </c>
      <c r="H12108" s="4">
        <v>45819.793645833342</v>
      </c>
      <c r="I12108" t="b">
        <v>0</v>
      </c>
      <c r="J12108" t="b">
        <v>1</v>
      </c>
      <c r="K12108" t="s">
        <v>24</v>
      </c>
      <c r="L12108" t="s">
        <v>22</v>
      </c>
      <c r="M12108">
        <v>127500</v>
      </c>
      <c r="O12108" t="s">
        <v>11993</v>
      </c>
      <c r="P12108" t="s">
        <v>15610</v>
      </c>
    </row>
    <row r="12109" spans="1:16" x14ac:dyDescent="0.25">
      <c r="A12109" t="s">
        <v>28</v>
      </c>
      <c r="B12109" t="s">
        <v>15771</v>
      </c>
      <c r="C12109" t="s">
        <v>1050</v>
      </c>
      <c r="D12109" t="s">
        <v>3972</v>
      </c>
      <c r="E12109" t="s">
        <v>20</v>
      </c>
      <c r="F12109" t="b">
        <v>0</v>
      </c>
      <c r="G12109" t="s">
        <v>27</v>
      </c>
      <c r="H12109" s="4">
        <v>45819.793668981481</v>
      </c>
      <c r="I12109" t="b">
        <v>0</v>
      </c>
      <c r="J12109" t="b">
        <v>0</v>
      </c>
      <c r="K12109" t="s">
        <v>24</v>
      </c>
      <c r="L12109" t="s">
        <v>22</v>
      </c>
      <c r="M12109">
        <v>143000</v>
      </c>
      <c r="O12109" t="s">
        <v>15772</v>
      </c>
      <c r="P12109" t="s">
        <v>15773</v>
      </c>
    </row>
    <row r="12110" spans="1:16" x14ac:dyDescent="0.25">
      <c r="A12110" t="s">
        <v>2</v>
      </c>
      <c r="B12110" t="s">
        <v>15774</v>
      </c>
      <c r="C12110" t="s">
        <v>47</v>
      </c>
      <c r="D12110" t="s">
        <v>3972</v>
      </c>
      <c r="E12110" t="s">
        <v>20</v>
      </c>
      <c r="F12110" t="b">
        <v>0</v>
      </c>
      <c r="G12110" t="s">
        <v>30</v>
      </c>
      <c r="H12110" s="4">
        <v>45819.794965277782</v>
      </c>
      <c r="I12110" t="b">
        <v>0</v>
      </c>
      <c r="J12110" t="b">
        <v>1</v>
      </c>
      <c r="K12110" t="s">
        <v>24</v>
      </c>
      <c r="L12110" t="s">
        <v>22</v>
      </c>
      <c r="M12110">
        <v>254076</v>
      </c>
      <c r="O12110" t="s">
        <v>1547</v>
      </c>
      <c r="P12110" t="s">
        <v>15775</v>
      </c>
    </row>
    <row r="12111" spans="1:16" x14ac:dyDescent="0.25">
      <c r="A12111" t="s">
        <v>2</v>
      </c>
      <c r="B12111" t="s">
        <v>15776</v>
      </c>
      <c r="C12111" t="s">
        <v>2700</v>
      </c>
      <c r="D12111" t="s">
        <v>3972</v>
      </c>
      <c r="E12111" t="s">
        <v>51</v>
      </c>
      <c r="F12111" t="b">
        <v>0</v>
      </c>
      <c r="G12111" t="s">
        <v>41</v>
      </c>
      <c r="H12111" s="4">
        <v>45819.835659722223</v>
      </c>
      <c r="I12111" t="b">
        <v>0</v>
      </c>
      <c r="J12111" t="b">
        <v>0</v>
      </c>
      <c r="K12111" t="s">
        <v>24</v>
      </c>
      <c r="L12111" t="s">
        <v>36</v>
      </c>
      <c r="N12111">
        <v>46.5</v>
      </c>
      <c r="O12111" t="s">
        <v>396</v>
      </c>
      <c r="P12111" t="s">
        <v>15777</v>
      </c>
    </row>
    <row r="12112" spans="1:16" x14ac:dyDescent="0.25">
      <c r="A12112" t="s">
        <v>1</v>
      </c>
      <c r="B12112" t="s">
        <v>15778</v>
      </c>
      <c r="C12112" t="s">
        <v>1591</v>
      </c>
      <c r="D12112" t="s">
        <v>3828</v>
      </c>
      <c r="E12112" t="s">
        <v>20</v>
      </c>
      <c r="F12112" t="b">
        <v>0</v>
      </c>
      <c r="G12112" t="s">
        <v>23</v>
      </c>
      <c r="H12112" s="4">
        <v>45819.869085648148</v>
      </c>
      <c r="I12112" t="b">
        <v>0</v>
      </c>
      <c r="J12112" t="b">
        <v>1</v>
      </c>
      <c r="K12112" t="s">
        <v>24</v>
      </c>
      <c r="L12112" t="s">
        <v>22</v>
      </c>
      <c r="M12112">
        <v>91750</v>
      </c>
      <c r="O12112" t="s">
        <v>1592</v>
      </c>
      <c r="P12112" t="s">
        <v>15779</v>
      </c>
    </row>
    <row r="12113" spans="1:16" x14ac:dyDescent="0.25">
      <c r="A12113" t="s">
        <v>0</v>
      </c>
      <c r="B12113" t="s">
        <v>9425</v>
      </c>
      <c r="C12113" t="s">
        <v>213</v>
      </c>
      <c r="D12113" t="s">
        <v>3828</v>
      </c>
      <c r="E12113" t="s">
        <v>20</v>
      </c>
      <c r="F12113" t="b">
        <v>0</v>
      </c>
      <c r="G12113" t="s">
        <v>41</v>
      </c>
      <c r="H12113" s="4">
        <v>45819.876331018517</v>
      </c>
      <c r="I12113" t="b">
        <v>0</v>
      </c>
      <c r="J12113" t="b">
        <v>1</v>
      </c>
      <c r="K12113" t="s">
        <v>24</v>
      </c>
      <c r="L12113" t="s">
        <v>36</v>
      </c>
      <c r="N12113">
        <v>23</v>
      </c>
      <c r="O12113" t="s">
        <v>9426</v>
      </c>
      <c r="P12113" t="s">
        <v>9427</v>
      </c>
    </row>
    <row r="12114" spans="1:16" x14ac:dyDescent="0.25">
      <c r="A12114" t="s">
        <v>2</v>
      </c>
      <c r="B12114" t="s">
        <v>543</v>
      </c>
      <c r="C12114" t="s">
        <v>1102</v>
      </c>
      <c r="D12114" t="s">
        <v>3972</v>
      </c>
      <c r="E12114" t="s">
        <v>20</v>
      </c>
      <c r="F12114" t="b">
        <v>0</v>
      </c>
      <c r="G12114" t="s">
        <v>27</v>
      </c>
      <c r="H12114" s="4">
        <v>45819.876770833333</v>
      </c>
      <c r="I12114" t="b">
        <v>1</v>
      </c>
      <c r="J12114" t="b">
        <v>0</v>
      </c>
      <c r="K12114" t="s">
        <v>24</v>
      </c>
      <c r="L12114" t="s">
        <v>36</v>
      </c>
      <c r="N12114">
        <v>47.5</v>
      </c>
      <c r="O12114" t="s">
        <v>4343</v>
      </c>
      <c r="P12114" t="s">
        <v>15780</v>
      </c>
    </row>
    <row r="12115" spans="1:16" x14ac:dyDescent="0.25">
      <c r="A12115" t="s">
        <v>2</v>
      </c>
      <c r="B12115" t="s">
        <v>7511</v>
      </c>
      <c r="C12115" t="s">
        <v>24</v>
      </c>
      <c r="D12115" t="s">
        <v>4034</v>
      </c>
      <c r="E12115" t="s">
        <v>20</v>
      </c>
      <c r="F12115" t="b">
        <v>0</v>
      </c>
      <c r="G12115" t="s">
        <v>41</v>
      </c>
      <c r="H12115" s="4">
        <v>45819.877106481479</v>
      </c>
      <c r="I12115" t="b">
        <v>1</v>
      </c>
      <c r="J12115" t="b">
        <v>1</v>
      </c>
      <c r="K12115" t="s">
        <v>24</v>
      </c>
      <c r="L12115" t="s">
        <v>22</v>
      </c>
      <c r="M12115">
        <v>125000</v>
      </c>
      <c r="O12115" t="s">
        <v>1831</v>
      </c>
      <c r="P12115" t="s">
        <v>7512</v>
      </c>
    </row>
    <row r="12116" spans="1:16" x14ac:dyDescent="0.25">
      <c r="A12116" t="s">
        <v>2</v>
      </c>
      <c r="B12116" t="s">
        <v>15754</v>
      </c>
      <c r="C12116" t="s">
        <v>15755</v>
      </c>
      <c r="D12116" t="s">
        <v>3828</v>
      </c>
      <c r="E12116" t="s">
        <v>20</v>
      </c>
      <c r="F12116" t="b">
        <v>0</v>
      </c>
      <c r="G12116" t="s">
        <v>23</v>
      </c>
      <c r="H12116" s="4">
        <v>45819.911122685182</v>
      </c>
      <c r="I12116" t="b">
        <v>0</v>
      </c>
      <c r="J12116" t="b">
        <v>1</v>
      </c>
      <c r="K12116" t="s">
        <v>24</v>
      </c>
      <c r="L12116" t="s">
        <v>36</v>
      </c>
      <c r="N12116">
        <v>40.825000762939453</v>
      </c>
      <c r="O12116" t="s">
        <v>15756</v>
      </c>
      <c r="P12116" t="s">
        <v>15757</v>
      </c>
    </row>
    <row r="12117" spans="1:16" x14ac:dyDescent="0.25">
      <c r="A12117" t="s">
        <v>25</v>
      </c>
      <c r="B12117" t="s">
        <v>15781</v>
      </c>
      <c r="C12117" t="s">
        <v>39</v>
      </c>
      <c r="D12117" t="s">
        <v>2208</v>
      </c>
      <c r="E12117" t="s">
        <v>20</v>
      </c>
      <c r="F12117" t="b">
        <v>1</v>
      </c>
      <c r="G12117" t="s">
        <v>27</v>
      </c>
      <c r="H12117" s="4">
        <v>45819.917650462958</v>
      </c>
      <c r="I12117" t="b">
        <v>1</v>
      </c>
      <c r="J12117" t="b">
        <v>1</v>
      </c>
      <c r="K12117" t="s">
        <v>24</v>
      </c>
      <c r="L12117" t="s">
        <v>22</v>
      </c>
      <c r="M12117">
        <v>127500</v>
      </c>
      <c r="O12117" t="s">
        <v>470</v>
      </c>
      <c r="P12117" t="s">
        <v>50</v>
      </c>
    </row>
    <row r="12118" spans="1:16" x14ac:dyDescent="0.25">
      <c r="A12118" t="s">
        <v>2</v>
      </c>
      <c r="B12118" t="s">
        <v>15782</v>
      </c>
      <c r="C12118" t="s">
        <v>39</v>
      </c>
      <c r="D12118" t="s">
        <v>3828</v>
      </c>
      <c r="E12118" t="s">
        <v>20</v>
      </c>
      <c r="F12118" t="b">
        <v>1</v>
      </c>
      <c r="G12118" t="s">
        <v>52</v>
      </c>
      <c r="H12118" s="4">
        <v>45819.918310185189</v>
      </c>
      <c r="I12118" t="b">
        <v>0</v>
      </c>
      <c r="J12118" t="b">
        <v>1</v>
      </c>
      <c r="K12118" t="s">
        <v>24</v>
      </c>
      <c r="L12118" t="s">
        <v>22</v>
      </c>
      <c r="M12118">
        <v>105048.5</v>
      </c>
      <c r="O12118" t="s">
        <v>773</v>
      </c>
      <c r="P12118" t="s">
        <v>15783</v>
      </c>
    </row>
    <row r="12119" spans="1:16" x14ac:dyDescent="0.25">
      <c r="A12119" t="s">
        <v>2</v>
      </c>
      <c r="B12119" t="s">
        <v>15784</v>
      </c>
      <c r="C12119" t="s">
        <v>693</v>
      </c>
      <c r="D12119" t="s">
        <v>3828</v>
      </c>
      <c r="E12119" t="s">
        <v>20</v>
      </c>
      <c r="F12119" t="b">
        <v>0</v>
      </c>
      <c r="G12119" t="s">
        <v>27</v>
      </c>
      <c r="H12119" s="4">
        <v>45819.918414351851</v>
      </c>
      <c r="I12119" t="b">
        <v>1</v>
      </c>
      <c r="J12119" t="b">
        <v>1</v>
      </c>
      <c r="K12119" t="s">
        <v>24</v>
      </c>
      <c r="L12119" t="s">
        <v>22</v>
      </c>
      <c r="M12119">
        <v>162500</v>
      </c>
      <c r="O12119" t="s">
        <v>15785</v>
      </c>
      <c r="P12119" t="s">
        <v>15786</v>
      </c>
    </row>
    <row r="12120" spans="1:16" x14ac:dyDescent="0.25">
      <c r="A12120" t="s">
        <v>40</v>
      </c>
      <c r="B12120" t="s">
        <v>15787</v>
      </c>
      <c r="C12120" t="s">
        <v>11211</v>
      </c>
      <c r="D12120" t="s">
        <v>3956</v>
      </c>
      <c r="E12120" t="s">
        <v>20</v>
      </c>
      <c r="F12120" t="b">
        <v>0</v>
      </c>
      <c r="G12120" t="s">
        <v>27</v>
      </c>
      <c r="H12120" s="4">
        <v>45819.918576388889</v>
      </c>
      <c r="I12120" t="b">
        <v>0</v>
      </c>
      <c r="J12120" t="b">
        <v>1</v>
      </c>
      <c r="K12120" t="s">
        <v>24</v>
      </c>
      <c r="L12120" t="s">
        <v>36</v>
      </c>
      <c r="N12120">
        <v>58.680000305175781</v>
      </c>
      <c r="O12120" t="s">
        <v>1918</v>
      </c>
    </row>
    <row r="12121" spans="1:16" x14ac:dyDescent="0.25">
      <c r="A12121" t="s">
        <v>2</v>
      </c>
      <c r="B12121" t="s">
        <v>15788</v>
      </c>
      <c r="C12121" t="s">
        <v>176</v>
      </c>
      <c r="D12121" t="s">
        <v>3828</v>
      </c>
      <c r="E12121" t="s">
        <v>20</v>
      </c>
      <c r="F12121" t="b">
        <v>0</v>
      </c>
      <c r="G12121" t="s">
        <v>41</v>
      </c>
      <c r="H12121" s="4">
        <v>45819.918854166674</v>
      </c>
      <c r="I12121" t="b">
        <v>0</v>
      </c>
      <c r="J12121" t="b">
        <v>0</v>
      </c>
      <c r="K12121" t="s">
        <v>24</v>
      </c>
      <c r="L12121" t="s">
        <v>22</v>
      </c>
      <c r="M12121">
        <v>157500</v>
      </c>
      <c r="O12121" t="s">
        <v>15789</v>
      </c>
      <c r="P12121" t="s">
        <v>15790</v>
      </c>
    </row>
    <row r="12122" spans="1:16" x14ac:dyDescent="0.25">
      <c r="A12122" t="s">
        <v>1</v>
      </c>
      <c r="B12122" t="s">
        <v>15791</v>
      </c>
      <c r="C12122" t="s">
        <v>1135</v>
      </c>
      <c r="D12122" t="s">
        <v>3972</v>
      </c>
      <c r="E12122" t="s">
        <v>20</v>
      </c>
      <c r="F12122" t="b">
        <v>0</v>
      </c>
      <c r="G12122" t="s">
        <v>27</v>
      </c>
      <c r="H12122" s="4">
        <v>45819.959317129629</v>
      </c>
      <c r="I12122" t="b">
        <v>0</v>
      </c>
      <c r="J12122" t="b">
        <v>1</v>
      </c>
      <c r="K12122" t="s">
        <v>24</v>
      </c>
      <c r="L12122" t="s">
        <v>22</v>
      </c>
      <c r="M12122">
        <v>100464</v>
      </c>
      <c r="O12122" t="s">
        <v>4193</v>
      </c>
      <c r="P12122" t="s">
        <v>149</v>
      </c>
    </row>
    <row r="12123" spans="1:16" x14ac:dyDescent="0.25">
      <c r="A12123" t="s">
        <v>19</v>
      </c>
      <c r="B12123" t="s">
        <v>15792</v>
      </c>
      <c r="C12123" t="s">
        <v>118</v>
      </c>
      <c r="D12123" t="s">
        <v>3972</v>
      </c>
      <c r="E12123" t="s">
        <v>20</v>
      </c>
      <c r="F12123" t="b">
        <v>0</v>
      </c>
      <c r="G12123" t="s">
        <v>27</v>
      </c>
      <c r="H12123" s="4">
        <v>45819.959351851852</v>
      </c>
      <c r="I12123" t="b">
        <v>0</v>
      </c>
      <c r="J12123" t="b">
        <v>0</v>
      </c>
      <c r="K12123" t="s">
        <v>24</v>
      </c>
      <c r="L12123" t="s">
        <v>22</v>
      </c>
      <c r="M12123">
        <v>138400</v>
      </c>
      <c r="O12123" t="s">
        <v>563</v>
      </c>
      <c r="P12123" t="s">
        <v>3467</v>
      </c>
    </row>
    <row r="12124" spans="1:16" x14ac:dyDescent="0.25">
      <c r="A12124" t="s">
        <v>28</v>
      </c>
      <c r="B12124" t="s">
        <v>28</v>
      </c>
      <c r="C12124" t="s">
        <v>292</v>
      </c>
      <c r="D12124" t="s">
        <v>3972</v>
      </c>
      <c r="E12124" t="s">
        <v>20</v>
      </c>
      <c r="F12124" t="b">
        <v>0</v>
      </c>
      <c r="G12124" t="s">
        <v>30</v>
      </c>
      <c r="H12124" s="4">
        <v>45819.959918981483</v>
      </c>
      <c r="I12124" t="b">
        <v>0</v>
      </c>
      <c r="J12124" t="b">
        <v>1</v>
      </c>
      <c r="K12124" t="s">
        <v>24</v>
      </c>
      <c r="L12124" t="s">
        <v>22</v>
      </c>
      <c r="M12124">
        <v>121000</v>
      </c>
      <c r="O12124" t="s">
        <v>3493</v>
      </c>
      <c r="P12124" t="s">
        <v>770</v>
      </c>
    </row>
    <row r="12125" spans="1:16" x14ac:dyDescent="0.25">
      <c r="A12125" t="s">
        <v>2</v>
      </c>
      <c r="B12125" t="s">
        <v>2314</v>
      </c>
      <c r="C12125" t="s">
        <v>114</v>
      </c>
      <c r="D12125" t="s">
        <v>3972</v>
      </c>
      <c r="E12125" t="s">
        <v>20</v>
      </c>
      <c r="F12125" t="b">
        <v>0</v>
      </c>
      <c r="G12125" t="s">
        <v>27</v>
      </c>
      <c r="H12125" s="4">
        <v>45819.960069444453</v>
      </c>
      <c r="I12125" t="b">
        <v>0</v>
      </c>
      <c r="J12125" t="b">
        <v>1</v>
      </c>
      <c r="K12125" t="s">
        <v>24</v>
      </c>
      <c r="L12125" t="s">
        <v>22</v>
      </c>
      <c r="M12125">
        <v>162000</v>
      </c>
      <c r="O12125" t="s">
        <v>173</v>
      </c>
      <c r="P12125" t="s">
        <v>12008</v>
      </c>
    </row>
    <row r="12126" spans="1:16" x14ac:dyDescent="0.25">
      <c r="A12126" t="s">
        <v>2</v>
      </c>
      <c r="B12126" t="s">
        <v>9615</v>
      </c>
      <c r="C12126" t="s">
        <v>71</v>
      </c>
      <c r="D12126" t="s">
        <v>3972</v>
      </c>
      <c r="E12126" t="s">
        <v>20</v>
      </c>
      <c r="F12126" t="b">
        <v>0</v>
      </c>
      <c r="G12126" t="s">
        <v>35</v>
      </c>
      <c r="H12126" s="4">
        <v>45819.960902777777</v>
      </c>
      <c r="I12126" t="b">
        <v>0</v>
      </c>
      <c r="J12126" t="b">
        <v>1</v>
      </c>
      <c r="K12126" t="s">
        <v>24</v>
      </c>
      <c r="L12126" t="s">
        <v>22</v>
      </c>
      <c r="M12126">
        <v>189500</v>
      </c>
      <c r="O12126" t="s">
        <v>1172</v>
      </c>
      <c r="P12126" t="s">
        <v>3638</v>
      </c>
    </row>
    <row r="12127" spans="1:16" x14ac:dyDescent="0.25">
      <c r="A12127" t="s">
        <v>0</v>
      </c>
      <c r="B12127" t="s">
        <v>15793</v>
      </c>
      <c r="C12127" t="s">
        <v>39</v>
      </c>
      <c r="D12127" t="s">
        <v>3972</v>
      </c>
      <c r="E12127" t="s">
        <v>20</v>
      </c>
      <c r="F12127" t="b">
        <v>1</v>
      </c>
      <c r="G12127" t="s">
        <v>23</v>
      </c>
      <c r="H12127" s="4">
        <v>45819.994571759264</v>
      </c>
      <c r="I12127" t="b">
        <v>0</v>
      </c>
      <c r="J12127" t="b">
        <v>1</v>
      </c>
      <c r="K12127" t="s">
        <v>24</v>
      </c>
      <c r="L12127" t="s">
        <v>22</v>
      </c>
      <c r="M12127">
        <v>121667</v>
      </c>
      <c r="O12127" t="s">
        <v>526</v>
      </c>
      <c r="P12127" t="s">
        <v>15794</v>
      </c>
    </row>
    <row r="12128" spans="1:16" x14ac:dyDescent="0.25">
      <c r="A12128" t="s">
        <v>0</v>
      </c>
      <c r="B12128" t="s">
        <v>15795</v>
      </c>
      <c r="C12128" t="s">
        <v>15796</v>
      </c>
      <c r="D12128" t="s">
        <v>3383</v>
      </c>
      <c r="E12128" t="s">
        <v>20</v>
      </c>
      <c r="F12128" t="b">
        <v>0</v>
      </c>
      <c r="G12128" t="s">
        <v>27</v>
      </c>
      <c r="H12128" s="4">
        <v>45820.0000462963</v>
      </c>
      <c r="I12128" t="b">
        <v>0</v>
      </c>
      <c r="J12128" t="b">
        <v>1</v>
      </c>
      <c r="K12128" t="s">
        <v>24</v>
      </c>
      <c r="L12128" t="s">
        <v>22</v>
      </c>
      <c r="M12128">
        <v>111755</v>
      </c>
      <c r="O12128" t="s">
        <v>254</v>
      </c>
      <c r="P12128" t="s">
        <v>1876</v>
      </c>
    </row>
    <row r="12129" spans="1:16" x14ac:dyDescent="0.25">
      <c r="A12129" t="s">
        <v>1</v>
      </c>
      <c r="B12129" t="s">
        <v>15797</v>
      </c>
      <c r="C12129" t="s">
        <v>49</v>
      </c>
      <c r="D12129" t="s">
        <v>5534</v>
      </c>
      <c r="E12129" t="s">
        <v>20</v>
      </c>
      <c r="F12129" t="b">
        <v>0</v>
      </c>
      <c r="G12129" t="s">
        <v>41</v>
      </c>
      <c r="H12129" s="4">
        <v>45820.001238425917</v>
      </c>
      <c r="I12129" t="b">
        <v>0</v>
      </c>
      <c r="J12129" t="b">
        <v>0</v>
      </c>
      <c r="K12129" t="s">
        <v>24</v>
      </c>
      <c r="L12129" t="s">
        <v>22</v>
      </c>
      <c r="M12129">
        <v>108267</v>
      </c>
      <c r="O12129" t="s">
        <v>697</v>
      </c>
      <c r="P12129" t="s">
        <v>15798</v>
      </c>
    </row>
    <row r="12130" spans="1:16" x14ac:dyDescent="0.25">
      <c r="A12130" t="s">
        <v>0</v>
      </c>
      <c r="B12130" t="s">
        <v>14348</v>
      </c>
      <c r="C12130" t="s">
        <v>1703</v>
      </c>
      <c r="D12130" t="s">
        <v>3972</v>
      </c>
      <c r="E12130" t="s">
        <v>51</v>
      </c>
      <c r="F12130" t="b">
        <v>0</v>
      </c>
      <c r="G12130" t="s">
        <v>41</v>
      </c>
      <c r="H12130" s="4">
        <v>45820.001331018517</v>
      </c>
      <c r="I12130" t="b">
        <v>1</v>
      </c>
      <c r="J12130" t="b">
        <v>0</v>
      </c>
      <c r="K12130" t="s">
        <v>24</v>
      </c>
      <c r="L12130" t="s">
        <v>36</v>
      </c>
      <c r="N12130">
        <v>41</v>
      </c>
      <c r="O12130" t="s">
        <v>200</v>
      </c>
      <c r="P12130" t="s">
        <v>280</v>
      </c>
    </row>
    <row r="12131" spans="1:16" x14ac:dyDescent="0.25">
      <c r="A12131" t="s">
        <v>2</v>
      </c>
      <c r="B12131" t="s">
        <v>15799</v>
      </c>
      <c r="C12131" t="s">
        <v>335</v>
      </c>
      <c r="D12131" t="s">
        <v>4002</v>
      </c>
      <c r="E12131" t="s">
        <v>20</v>
      </c>
      <c r="F12131" t="b">
        <v>0</v>
      </c>
      <c r="G12131" t="s">
        <v>27</v>
      </c>
      <c r="H12131" s="4">
        <v>45820.001770833333</v>
      </c>
      <c r="I12131" t="b">
        <v>1</v>
      </c>
      <c r="J12131" t="b">
        <v>0</v>
      </c>
      <c r="K12131" t="s">
        <v>24</v>
      </c>
      <c r="L12131" t="s">
        <v>22</v>
      </c>
      <c r="M12131">
        <v>162500</v>
      </c>
      <c r="O12131" t="s">
        <v>15800</v>
      </c>
      <c r="P12131" t="s">
        <v>603</v>
      </c>
    </row>
    <row r="12132" spans="1:16" x14ac:dyDescent="0.25">
      <c r="A12132" t="s">
        <v>2</v>
      </c>
      <c r="B12132" t="s">
        <v>15801</v>
      </c>
      <c r="C12132" t="s">
        <v>172</v>
      </c>
      <c r="D12132" t="s">
        <v>3828</v>
      </c>
      <c r="E12132" t="s">
        <v>20</v>
      </c>
      <c r="F12132" t="b">
        <v>0</v>
      </c>
      <c r="G12132" t="s">
        <v>41</v>
      </c>
      <c r="H12132" s="4">
        <v>45820.002303240741</v>
      </c>
      <c r="I12132" t="b">
        <v>0</v>
      </c>
      <c r="J12132" t="b">
        <v>1</v>
      </c>
      <c r="K12132" t="s">
        <v>24</v>
      </c>
      <c r="L12132" t="s">
        <v>22</v>
      </c>
      <c r="M12132">
        <v>140000</v>
      </c>
      <c r="O12132" t="s">
        <v>13282</v>
      </c>
      <c r="P12132" t="s">
        <v>13283</v>
      </c>
    </row>
    <row r="12133" spans="1:16" x14ac:dyDescent="0.25">
      <c r="A12133" t="s">
        <v>40</v>
      </c>
      <c r="B12133" t="s">
        <v>15738</v>
      </c>
      <c r="C12133" t="s">
        <v>118</v>
      </c>
      <c r="D12133" t="s">
        <v>3972</v>
      </c>
      <c r="E12133" t="s">
        <v>20</v>
      </c>
      <c r="F12133" t="b">
        <v>0</v>
      </c>
      <c r="G12133" t="s">
        <v>41</v>
      </c>
      <c r="H12133" s="4">
        <v>45820.002384259264</v>
      </c>
      <c r="I12133" t="b">
        <v>0</v>
      </c>
      <c r="J12133" t="b">
        <v>1</v>
      </c>
      <c r="K12133" t="s">
        <v>24</v>
      </c>
      <c r="L12133" t="s">
        <v>22</v>
      </c>
      <c r="M12133">
        <v>180000</v>
      </c>
      <c r="O12133" t="s">
        <v>1656</v>
      </c>
    </row>
    <row r="12134" spans="1:16" x14ac:dyDescent="0.25">
      <c r="A12134" t="s">
        <v>2</v>
      </c>
      <c r="B12134" t="s">
        <v>7753</v>
      </c>
      <c r="C12134" t="s">
        <v>15802</v>
      </c>
      <c r="D12134" t="s">
        <v>7754</v>
      </c>
      <c r="E12134" t="s">
        <v>20</v>
      </c>
      <c r="F12134" t="b">
        <v>0</v>
      </c>
      <c r="G12134" t="s">
        <v>35</v>
      </c>
      <c r="H12134" s="4">
        <v>45820.002569444441</v>
      </c>
      <c r="I12134" t="b">
        <v>0</v>
      </c>
      <c r="J12134" t="b">
        <v>1</v>
      </c>
      <c r="K12134" t="s">
        <v>24</v>
      </c>
      <c r="L12134" t="s">
        <v>22</v>
      </c>
      <c r="M12134">
        <v>260000</v>
      </c>
      <c r="O12134" t="s">
        <v>2040</v>
      </c>
      <c r="P12134" t="s">
        <v>665</v>
      </c>
    </row>
    <row r="12135" spans="1:16" x14ac:dyDescent="0.25">
      <c r="A12135" t="s">
        <v>0</v>
      </c>
      <c r="B12135" t="s">
        <v>15803</v>
      </c>
      <c r="C12135" t="s">
        <v>82</v>
      </c>
      <c r="D12135" t="s">
        <v>3972</v>
      </c>
      <c r="E12135" t="s">
        <v>20</v>
      </c>
      <c r="F12135" t="b">
        <v>0</v>
      </c>
      <c r="G12135" t="s">
        <v>27</v>
      </c>
      <c r="H12135" s="4">
        <v>45820.041574074072</v>
      </c>
      <c r="I12135" t="b">
        <v>0</v>
      </c>
      <c r="J12135" t="b">
        <v>1</v>
      </c>
      <c r="K12135" t="s">
        <v>24</v>
      </c>
      <c r="L12135" t="s">
        <v>22</v>
      </c>
      <c r="M12135">
        <v>209000</v>
      </c>
      <c r="O12135" t="s">
        <v>407</v>
      </c>
      <c r="P12135" t="s">
        <v>1303</v>
      </c>
    </row>
    <row r="12136" spans="1:16" x14ac:dyDescent="0.25">
      <c r="A12136" t="s">
        <v>25</v>
      </c>
      <c r="B12136" t="s">
        <v>15804</v>
      </c>
      <c r="C12136" t="s">
        <v>329</v>
      </c>
      <c r="D12136" t="s">
        <v>3972</v>
      </c>
      <c r="E12136" t="s">
        <v>20</v>
      </c>
      <c r="F12136" t="b">
        <v>0</v>
      </c>
      <c r="G12136" t="s">
        <v>27</v>
      </c>
      <c r="H12136" s="4">
        <v>45820.041828703703</v>
      </c>
      <c r="I12136" t="b">
        <v>0</v>
      </c>
      <c r="J12136" t="b">
        <v>1</v>
      </c>
      <c r="K12136" t="s">
        <v>24</v>
      </c>
      <c r="L12136" t="s">
        <v>22</v>
      </c>
      <c r="M12136">
        <v>112800</v>
      </c>
      <c r="O12136" t="s">
        <v>14629</v>
      </c>
      <c r="P12136" t="s">
        <v>70</v>
      </c>
    </row>
    <row r="12137" spans="1:16" x14ac:dyDescent="0.25">
      <c r="A12137" t="s">
        <v>2</v>
      </c>
      <c r="B12137" t="s">
        <v>15805</v>
      </c>
      <c r="C12137" t="s">
        <v>24</v>
      </c>
      <c r="D12137" t="s">
        <v>3828</v>
      </c>
      <c r="F12137" t="b">
        <v>0</v>
      </c>
      <c r="G12137" t="s">
        <v>41</v>
      </c>
      <c r="H12137" s="4">
        <v>45820.043773148151</v>
      </c>
      <c r="I12137" t="b">
        <v>0</v>
      </c>
      <c r="J12137" t="b">
        <v>1</v>
      </c>
      <c r="K12137" t="s">
        <v>24</v>
      </c>
      <c r="L12137" t="s">
        <v>36</v>
      </c>
      <c r="N12137">
        <v>70</v>
      </c>
      <c r="O12137" t="s">
        <v>15806</v>
      </c>
      <c r="P12137" t="s">
        <v>3014</v>
      </c>
    </row>
    <row r="12138" spans="1:16" x14ac:dyDescent="0.25">
      <c r="A12138" t="s">
        <v>19</v>
      </c>
      <c r="B12138" t="s">
        <v>2448</v>
      </c>
      <c r="C12138" t="s">
        <v>1270</v>
      </c>
      <c r="D12138" t="s">
        <v>3972</v>
      </c>
      <c r="E12138" t="s">
        <v>20</v>
      </c>
      <c r="F12138" t="b">
        <v>0</v>
      </c>
      <c r="G12138" t="s">
        <v>23</v>
      </c>
      <c r="H12138" s="4">
        <v>45820.077384259261</v>
      </c>
      <c r="I12138" t="b">
        <v>0</v>
      </c>
      <c r="J12138" t="b">
        <v>1</v>
      </c>
      <c r="K12138" t="s">
        <v>24</v>
      </c>
      <c r="L12138" t="s">
        <v>36</v>
      </c>
      <c r="N12138">
        <v>56.5</v>
      </c>
      <c r="O12138" t="s">
        <v>5481</v>
      </c>
      <c r="P12138" t="s">
        <v>149</v>
      </c>
    </row>
    <row r="12139" spans="1:16" x14ac:dyDescent="0.25">
      <c r="A12139" t="s">
        <v>1</v>
      </c>
      <c r="B12139" t="s">
        <v>3361</v>
      </c>
      <c r="C12139" t="s">
        <v>192</v>
      </c>
      <c r="D12139" t="s">
        <v>3972</v>
      </c>
      <c r="E12139" t="s">
        <v>20</v>
      </c>
      <c r="F12139" t="b">
        <v>0</v>
      </c>
      <c r="G12139" t="s">
        <v>23</v>
      </c>
      <c r="H12139" s="4">
        <v>45820.077418981477</v>
      </c>
      <c r="I12139" t="b">
        <v>0</v>
      </c>
      <c r="J12139" t="b">
        <v>1</v>
      </c>
      <c r="K12139" t="s">
        <v>24</v>
      </c>
      <c r="L12139" t="s">
        <v>22</v>
      </c>
      <c r="M12139">
        <v>126000</v>
      </c>
      <c r="O12139" t="s">
        <v>5481</v>
      </c>
      <c r="P12139" t="s">
        <v>13321</v>
      </c>
    </row>
    <row r="12140" spans="1:16" x14ac:dyDescent="0.25">
      <c r="A12140" t="s">
        <v>2</v>
      </c>
      <c r="B12140" t="s">
        <v>1777</v>
      </c>
      <c r="C12140" t="s">
        <v>425</v>
      </c>
      <c r="D12140" t="s">
        <v>3972</v>
      </c>
      <c r="E12140" t="s">
        <v>20</v>
      </c>
      <c r="F12140" t="b">
        <v>0</v>
      </c>
      <c r="G12140" t="s">
        <v>23</v>
      </c>
      <c r="H12140" s="4">
        <v>45820.077789351853</v>
      </c>
      <c r="I12140" t="b">
        <v>0</v>
      </c>
      <c r="J12140" t="b">
        <v>1</v>
      </c>
      <c r="K12140" t="s">
        <v>24</v>
      </c>
      <c r="L12140" t="s">
        <v>22</v>
      </c>
      <c r="M12140">
        <v>230495</v>
      </c>
      <c r="O12140" t="s">
        <v>5481</v>
      </c>
      <c r="P12140" t="s">
        <v>15807</v>
      </c>
    </row>
    <row r="12141" spans="1:16" x14ac:dyDescent="0.25">
      <c r="A12141" t="s">
        <v>2</v>
      </c>
      <c r="B12141" t="s">
        <v>4294</v>
      </c>
      <c r="C12141" t="s">
        <v>114</v>
      </c>
      <c r="D12141" t="s">
        <v>3972</v>
      </c>
      <c r="E12141" t="s">
        <v>20</v>
      </c>
      <c r="F12141" t="b">
        <v>0</v>
      </c>
      <c r="G12141" t="s">
        <v>27</v>
      </c>
      <c r="H12141" s="4">
        <v>45820.083472222221</v>
      </c>
      <c r="I12141" t="b">
        <v>0</v>
      </c>
      <c r="J12141" t="b">
        <v>0</v>
      </c>
      <c r="K12141" t="s">
        <v>24</v>
      </c>
      <c r="L12141" t="s">
        <v>22</v>
      </c>
      <c r="M12141">
        <v>163500</v>
      </c>
      <c r="O12141" t="s">
        <v>5481</v>
      </c>
      <c r="P12141" t="s">
        <v>7572</v>
      </c>
    </row>
    <row r="12142" spans="1:16" x14ac:dyDescent="0.25">
      <c r="A12142" t="s">
        <v>19</v>
      </c>
      <c r="B12142" t="s">
        <v>15808</v>
      </c>
      <c r="C12142" t="s">
        <v>140</v>
      </c>
      <c r="D12142" t="s">
        <v>3972</v>
      </c>
      <c r="E12142" t="s">
        <v>20</v>
      </c>
      <c r="F12142" t="b">
        <v>0</v>
      </c>
      <c r="G12142" t="s">
        <v>35</v>
      </c>
      <c r="H12142" s="4">
        <v>45820.083749999998</v>
      </c>
      <c r="I12142" t="b">
        <v>0</v>
      </c>
      <c r="J12142" t="b">
        <v>0</v>
      </c>
      <c r="K12142" t="s">
        <v>24</v>
      </c>
      <c r="L12142" t="s">
        <v>22</v>
      </c>
      <c r="M12142">
        <v>167500</v>
      </c>
      <c r="O12142" t="s">
        <v>15809</v>
      </c>
      <c r="P12142" t="s">
        <v>15810</v>
      </c>
    </row>
    <row r="12143" spans="1:16" x14ac:dyDescent="0.25">
      <c r="A12143" t="s">
        <v>139</v>
      </c>
      <c r="B12143" t="s">
        <v>1232</v>
      </c>
      <c r="C12143" t="s">
        <v>292</v>
      </c>
      <c r="D12143" t="s">
        <v>3972</v>
      </c>
      <c r="E12143" t="s">
        <v>20</v>
      </c>
      <c r="F12143" t="b">
        <v>0</v>
      </c>
      <c r="G12143" t="s">
        <v>30</v>
      </c>
      <c r="H12143" s="4">
        <v>45820.083981481483</v>
      </c>
      <c r="I12143" t="b">
        <v>0</v>
      </c>
      <c r="J12143" t="b">
        <v>1</v>
      </c>
      <c r="K12143" t="s">
        <v>24</v>
      </c>
      <c r="L12143" t="s">
        <v>22</v>
      </c>
      <c r="M12143">
        <v>105000</v>
      </c>
      <c r="O12143" t="s">
        <v>5481</v>
      </c>
      <c r="P12143" t="s">
        <v>15357</v>
      </c>
    </row>
    <row r="12144" spans="1:16" x14ac:dyDescent="0.25">
      <c r="A12144" t="s">
        <v>19</v>
      </c>
      <c r="B12144" t="s">
        <v>14476</v>
      </c>
      <c r="C12144" t="s">
        <v>559</v>
      </c>
      <c r="D12144" t="s">
        <v>3972</v>
      </c>
      <c r="E12144" t="s">
        <v>20</v>
      </c>
      <c r="F12144" t="b">
        <v>0</v>
      </c>
      <c r="G12144" t="s">
        <v>27</v>
      </c>
      <c r="H12144" s="4">
        <v>45820.084317129629</v>
      </c>
      <c r="I12144" t="b">
        <v>0</v>
      </c>
      <c r="J12144" t="b">
        <v>1</v>
      </c>
      <c r="K12144" t="s">
        <v>24</v>
      </c>
      <c r="L12144" t="s">
        <v>22</v>
      </c>
      <c r="M12144">
        <v>148000</v>
      </c>
      <c r="O12144" t="s">
        <v>5481</v>
      </c>
      <c r="P12144" t="s">
        <v>14477</v>
      </c>
    </row>
    <row r="12145" spans="1:16" x14ac:dyDescent="0.25">
      <c r="A12145" t="s">
        <v>1</v>
      </c>
      <c r="B12145" t="s">
        <v>15615</v>
      </c>
      <c r="C12145" t="s">
        <v>559</v>
      </c>
      <c r="D12145" t="s">
        <v>3972</v>
      </c>
      <c r="E12145" t="s">
        <v>20</v>
      </c>
      <c r="F12145" t="b">
        <v>0</v>
      </c>
      <c r="G12145" t="s">
        <v>27</v>
      </c>
      <c r="H12145" s="4">
        <v>45820.084340277783</v>
      </c>
      <c r="I12145" t="b">
        <v>0</v>
      </c>
      <c r="J12145" t="b">
        <v>1</v>
      </c>
      <c r="K12145" t="s">
        <v>24</v>
      </c>
      <c r="L12145" t="s">
        <v>36</v>
      </c>
      <c r="N12145">
        <v>66.5</v>
      </c>
      <c r="O12145" t="s">
        <v>5481</v>
      </c>
      <c r="P12145" t="s">
        <v>715</v>
      </c>
    </row>
    <row r="12146" spans="1:16" x14ac:dyDescent="0.25">
      <c r="A12146" t="s">
        <v>139</v>
      </c>
      <c r="B12146" t="s">
        <v>15811</v>
      </c>
      <c r="C12146" t="s">
        <v>559</v>
      </c>
      <c r="D12146" t="s">
        <v>3972</v>
      </c>
      <c r="E12146" t="s">
        <v>20</v>
      </c>
      <c r="F12146" t="b">
        <v>0</v>
      </c>
      <c r="G12146" t="s">
        <v>27</v>
      </c>
      <c r="H12146" s="4">
        <v>45820.084351851852</v>
      </c>
      <c r="I12146" t="b">
        <v>0</v>
      </c>
      <c r="J12146" t="b">
        <v>1</v>
      </c>
      <c r="K12146" t="s">
        <v>24</v>
      </c>
      <c r="L12146" t="s">
        <v>22</v>
      </c>
      <c r="M12146">
        <v>257937</v>
      </c>
      <c r="O12146" t="s">
        <v>5481</v>
      </c>
      <c r="P12146" t="s">
        <v>1809</v>
      </c>
    </row>
    <row r="12147" spans="1:16" x14ac:dyDescent="0.25">
      <c r="A12147" t="s">
        <v>2</v>
      </c>
      <c r="B12147" t="s">
        <v>4294</v>
      </c>
      <c r="C12147" t="s">
        <v>612</v>
      </c>
      <c r="D12147" t="s">
        <v>3972</v>
      </c>
      <c r="E12147" t="s">
        <v>20</v>
      </c>
      <c r="F12147" t="b">
        <v>0</v>
      </c>
      <c r="G12147" t="s">
        <v>27</v>
      </c>
      <c r="H12147" s="4">
        <v>45820.084456018521</v>
      </c>
      <c r="I12147" t="b">
        <v>0</v>
      </c>
      <c r="J12147" t="b">
        <v>0</v>
      </c>
      <c r="K12147" t="s">
        <v>24</v>
      </c>
      <c r="L12147" t="s">
        <v>22</v>
      </c>
      <c r="M12147">
        <v>142500</v>
      </c>
      <c r="O12147" t="s">
        <v>5481</v>
      </c>
      <c r="P12147" t="s">
        <v>7572</v>
      </c>
    </row>
    <row r="12148" spans="1:16" x14ac:dyDescent="0.25">
      <c r="A12148" t="s">
        <v>1</v>
      </c>
      <c r="B12148" t="s">
        <v>6283</v>
      </c>
      <c r="C12148" t="s">
        <v>140</v>
      </c>
      <c r="D12148" t="s">
        <v>3972</v>
      </c>
      <c r="E12148" t="s">
        <v>20</v>
      </c>
      <c r="F12148" t="b">
        <v>0</v>
      </c>
      <c r="G12148" t="s">
        <v>35</v>
      </c>
      <c r="H12148" s="4">
        <v>45820.084733796299</v>
      </c>
      <c r="I12148" t="b">
        <v>1</v>
      </c>
      <c r="J12148" t="b">
        <v>1</v>
      </c>
      <c r="K12148" t="s">
        <v>24</v>
      </c>
      <c r="L12148" t="s">
        <v>22</v>
      </c>
      <c r="M12148">
        <v>152250</v>
      </c>
      <c r="O12148" t="s">
        <v>5481</v>
      </c>
      <c r="P12148" t="s">
        <v>6284</v>
      </c>
    </row>
    <row r="12149" spans="1:16" x14ac:dyDescent="0.25">
      <c r="A12149" t="s">
        <v>19</v>
      </c>
      <c r="B12149" t="s">
        <v>19</v>
      </c>
      <c r="C12149" t="s">
        <v>3510</v>
      </c>
      <c r="D12149" t="s">
        <v>3972</v>
      </c>
      <c r="E12149" t="s">
        <v>20</v>
      </c>
      <c r="F12149" t="b">
        <v>0</v>
      </c>
      <c r="G12149" t="s">
        <v>30</v>
      </c>
      <c r="H12149" s="4">
        <v>45820.084872685176</v>
      </c>
      <c r="I12149" t="b">
        <v>0</v>
      </c>
      <c r="J12149" t="b">
        <v>1</v>
      </c>
      <c r="K12149" t="s">
        <v>24</v>
      </c>
      <c r="L12149" t="s">
        <v>22</v>
      </c>
      <c r="M12149">
        <v>154000</v>
      </c>
      <c r="O12149" t="s">
        <v>5481</v>
      </c>
      <c r="P12149" t="s">
        <v>15812</v>
      </c>
    </row>
    <row r="12150" spans="1:16" x14ac:dyDescent="0.25">
      <c r="A12150" t="s">
        <v>1</v>
      </c>
      <c r="B12150" t="s">
        <v>15797</v>
      </c>
      <c r="C12150" t="s">
        <v>400</v>
      </c>
      <c r="D12150" t="s">
        <v>3972</v>
      </c>
      <c r="E12150" t="s">
        <v>20</v>
      </c>
      <c r="F12150" t="b">
        <v>0</v>
      </c>
      <c r="G12150" t="s">
        <v>30</v>
      </c>
      <c r="H12150" s="4">
        <v>45820.084918981483</v>
      </c>
      <c r="I12150" t="b">
        <v>0</v>
      </c>
      <c r="J12150" t="b">
        <v>0</v>
      </c>
      <c r="K12150" t="s">
        <v>24</v>
      </c>
      <c r="L12150" t="s">
        <v>22</v>
      </c>
      <c r="M12150">
        <v>146900</v>
      </c>
      <c r="O12150" t="s">
        <v>5481</v>
      </c>
      <c r="P12150" t="s">
        <v>15813</v>
      </c>
    </row>
    <row r="12151" spans="1:16" x14ac:dyDescent="0.25">
      <c r="A12151" t="s">
        <v>19</v>
      </c>
      <c r="B12151" t="s">
        <v>14476</v>
      </c>
      <c r="C12151" t="s">
        <v>376</v>
      </c>
      <c r="D12151" t="s">
        <v>3972</v>
      </c>
      <c r="E12151" t="s">
        <v>20</v>
      </c>
      <c r="F12151" t="b">
        <v>0</v>
      </c>
      <c r="G12151" t="s">
        <v>52</v>
      </c>
      <c r="H12151" s="4">
        <v>45820.084976851853</v>
      </c>
      <c r="I12151" t="b">
        <v>0</v>
      </c>
      <c r="J12151" t="b">
        <v>1</v>
      </c>
      <c r="K12151" t="s">
        <v>24</v>
      </c>
      <c r="L12151" t="s">
        <v>22</v>
      </c>
      <c r="M12151">
        <v>148000</v>
      </c>
      <c r="O12151" t="s">
        <v>5481</v>
      </c>
      <c r="P12151" t="s">
        <v>14477</v>
      </c>
    </row>
    <row r="12152" spans="1:16" x14ac:dyDescent="0.25">
      <c r="A12152" t="s">
        <v>2</v>
      </c>
      <c r="B12152" t="s">
        <v>553</v>
      </c>
      <c r="C12152" t="s">
        <v>879</v>
      </c>
      <c r="D12152" t="s">
        <v>3972</v>
      </c>
      <c r="E12152" t="s">
        <v>20</v>
      </c>
      <c r="F12152" t="b">
        <v>0</v>
      </c>
      <c r="G12152" t="s">
        <v>27</v>
      </c>
      <c r="H12152" s="4">
        <v>45820.08525462963</v>
      </c>
      <c r="I12152" t="b">
        <v>0</v>
      </c>
      <c r="J12152" t="b">
        <v>0</v>
      </c>
      <c r="K12152" t="s">
        <v>24</v>
      </c>
      <c r="L12152" t="s">
        <v>22</v>
      </c>
      <c r="M12152">
        <v>207500</v>
      </c>
      <c r="O12152" t="s">
        <v>5481</v>
      </c>
      <c r="P12152" t="s">
        <v>566</v>
      </c>
    </row>
    <row r="12153" spans="1:16" x14ac:dyDescent="0.25">
      <c r="A12153" t="s">
        <v>89</v>
      </c>
      <c r="B12153" t="s">
        <v>15814</v>
      </c>
      <c r="C12153" t="s">
        <v>801</v>
      </c>
      <c r="D12153" t="s">
        <v>3972</v>
      </c>
      <c r="E12153" t="s">
        <v>20</v>
      </c>
      <c r="F12153" t="b">
        <v>0</v>
      </c>
      <c r="G12153" t="s">
        <v>27</v>
      </c>
      <c r="H12153" s="4">
        <v>45820.085289351853</v>
      </c>
      <c r="I12153" t="b">
        <v>0</v>
      </c>
      <c r="J12153" t="b">
        <v>1</v>
      </c>
      <c r="K12153" t="s">
        <v>24</v>
      </c>
      <c r="L12153" t="s">
        <v>22</v>
      </c>
      <c r="M12153">
        <v>108225</v>
      </c>
      <c r="O12153" t="s">
        <v>3581</v>
      </c>
      <c r="P12153" t="s">
        <v>2323</v>
      </c>
    </row>
    <row r="12154" spans="1:16" x14ac:dyDescent="0.25">
      <c r="A12154" t="s">
        <v>19</v>
      </c>
      <c r="B12154" t="s">
        <v>15815</v>
      </c>
      <c r="C12154" t="s">
        <v>47</v>
      </c>
      <c r="D12154" t="s">
        <v>3972</v>
      </c>
      <c r="E12154" t="s">
        <v>20</v>
      </c>
      <c r="F12154" t="b">
        <v>0</v>
      </c>
      <c r="G12154" t="s">
        <v>27</v>
      </c>
      <c r="H12154" s="4">
        <v>45820.085312499999</v>
      </c>
      <c r="I12154" t="b">
        <v>1</v>
      </c>
      <c r="J12154" t="b">
        <v>1</v>
      </c>
      <c r="K12154" t="s">
        <v>24</v>
      </c>
      <c r="L12154" t="s">
        <v>22</v>
      </c>
      <c r="M12154">
        <v>160000</v>
      </c>
      <c r="O12154" t="s">
        <v>5481</v>
      </c>
      <c r="P12154" t="s">
        <v>582</v>
      </c>
    </row>
    <row r="12155" spans="1:16" x14ac:dyDescent="0.25">
      <c r="A12155" t="s">
        <v>2</v>
      </c>
      <c r="B12155" t="s">
        <v>1777</v>
      </c>
      <c r="C12155" t="s">
        <v>9392</v>
      </c>
      <c r="D12155" t="s">
        <v>3972</v>
      </c>
      <c r="E12155" t="s">
        <v>20</v>
      </c>
      <c r="F12155" t="b">
        <v>0</v>
      </c>
      <c r="G12155" t="s">
        <v>41</v>
      </c>
      <c r="H12155" s="4">
        <v>45820.085590277777</v>
      </c>
      <c r="I12155" t="b">
        <v>0</v>
      </c>
      <c r="J12155" t="b">
        <v>1</v>
      </c>
      <c r="K12155" t="s">
        <v>24</v>
      </c>
      <c r="L12155" t="s">
        <v>22</v>
      </c>
      <c r="M12155">
        <v>230495</v>
      </c>
      <c r="O12155" t="s">
        <v>5481</v>
      </c>
      <c r="P12155" t="s">
        <v>193</v>
      </c>
    </row>
    <row r="12156" spans="1:16" x14ac:dyDescent="0.25">
      <c r="A12156" t="s">
        <v>191</v>
      </c>
      <c r="B12156" t="s">
        <v>15816</v>
      </c>
      <c r="C12156" t="s">
        <v>1358</v>
      </c>
      <c r="D12156" t="s">
        <v>3972</v>
      </c>
      <c r="E12156" t="s">
        <v>20</v>
      </c>
      <c r="F12156" t="b">
        <v>0</v>
      </c>
      <c r="G12156" t="s">
        <v>35</v>
      </c>
      <c r="H12156" s="4">
        <v>45820.086215277777</v>
      </c>
      <c r="I12156" t="b">
        <v>0</v>
      </c>
      <c r="J12156" t="b">
        <v>1</v>
      </c>
      <c r="K12156" t="s">
        <v>24</v>
      </c>
      <c r="L12156" t="s">
        <v>22</v>
      </c>
      <c r="M12156">
        <v>112350.5</v>
      </c>
      <c r="O12156" t="s">
        <v>5481</v>
      </c>
      <c r="P12156" t="s">
        <v>15817</v>
      </c>
    </row>
    <row r="12157" spans="1:16" x14ac:dyDescent="0.25">
      <c r="A12157" t="s">
        <v>2</v>
      </c>
      <c r="B12157" t="s">
        <v>4294</v>
      </c>
      <c r="C12157" t="s">
        <v>357</v>
      </c>
      <c r="D12157" t="s">
        <v>3972</v>
      </c>
      <c r="E12157" t="s">
        <v>20</v>
      </c>
      <c r="F12157" t="b">
        <v>0</v>
      </c>
      <c r="G12157" t="s">
        <v>35</v>
      </c>
      <c r="H12157" s="4">
        <v>45820.08625</v>
      </c>
      <c r="I12157" t="b">
        <v>0</v>
      </c>
      <c r="J12157" t="b">
        <v>0</v>
      </c>
      <c r="K12157" t="s">
        <v>24</v>
      </c>
      <c r="L12157" t="s">
        <v>22</v>
      </c>
      <c r="M12157">
        <v>163500</v>
      </c>
      <c r="O12157" t="s">
        <v>5481</v>
      </c>
      <c r="P12157" t="s">
        <v>7572</v>
      </c>
    </row>
    <row r="12158" spans="1:16" x14ac:dyDescent="0.25">
      <c r="A12158" t="s">
        <v>2</v>
      </c>
      <c r="B12158" t="s">
        <v>1777</v>
      </c>
      <c r="C12158" t="s">
        <v>357</v>
      </c>
      <c r="D12158" t="s">
        <v>3972</v>
      </c>
      <c r="E12158" t="s">
        <v>20</v>
      </c>
      <c r="F12158" t="b">
        <v>0</v>
      </c>
      <c r="G12158" t="s">
        <v>30</v>
      </c>
      <c r="H12158" s="4">
        <v>45820.086342592593</v>
      </c>
      <c r="I12158" t="b">
        <v>0</v>
      </c>
      <c r="J12158" t="b">
        <v>1</v>
      </c>
      <c r="K12158" t="s">
        <v>24</v>
      </c>
      <c r="L12158" t="s">
        <v>22</v>
      </c>
      <c r="M12158">
        <v>230495</v>
      </c>
      <c r="O12158" t="s">
        <v>5481</v>
      </c>
      <c r="P12158" t="s">
        <v>193</v>
      </c>
    </row>
    <row r="12159" spans="1:16" x14ac:dyDescent="0.25">
      <c r="A12159" t="s">
        <v>89</v>
      </c>
      <c r="B12159" t="s">
        <v>2377</v>
      </c>
      <c r="C12159" t="s">
        <v>475</v>
      </c>
      <c r="D12159" t="s">
        <v>3972</v>
      </c>
      <c r="E12159" t="s">
        <v>20</v>
      </c>
      <c r="F12159" t="b">
        <v>0</v>
      </c>
      <c r="G12159" t="s">
        <v>52</v>
      </c>
      <c r="H12159" s="4">
        <v>45820.087245370371</v>
      </c>
      <c r="I12159" t="b">
        <v>0</v>
      </c>
      <c r="J12159" t="b">
        <v>0</v>
      </c>
      <c r="K12159" t="s">
        <v>24</v>
      </c>
      <c r="L12159" t="s">
        <v>22</v>
      </c>
      <c r="M12159">
        <v>105000</v>
      </c>
      <c r="O12159" t="s">
        <v>5481</v>
      </c>
      <c r="P12159" t="s">
        <v>15818</v>
      </c>
    </row>
    <row r="12160" spans="1:16" x14ac:dyDescent="0.25">
      <c r="A12160" t="s">
        <v>2</v>
      </c>
      <c r="B12160" t="s">
        <v>9398</v>
      </c>
      <c r="C12160" t="s">
        <v>71</v>
      </c>
      <c r="D12160" t="s">
        <v>3972</v>
      </c>
      <c r="E12160" t="s">
        <v>20</v>
      </c>
      <c r="F12160" t="b">
        <v>0</v>
      </c>
      <c r="G12160" t="s">
        <v>27</v>
      </c>
      <c r="H12160" s="4">
        <v>45820.127002314817</v>
      </c>
      <c r="I12160" t="b">
        <v>0</v>
      </c>
      <c r="J12160" t="b">
        <v>1</v>
      </c>
      <c r="K12160" t="s">
        <v>24</v>
      </c>
      <c r="L12160" t="s">
        <v>22</v>
      </c>
      <c r="M12160">
        <v>162500</v>
      </c>
      <c r="O12160" t="s">
        <v>11993</v>
      </c>
      <c r="P12160" t="s">
        <v>9399</v>
      </c>
    </row>
    <row r="12161" spans="1:16" x14ac:dyDescent="0.25">
      <c r="A12161" t="s">
        <v>40</v>
      </c>
      <c r="B12161" t="s">
        <v>15819</v>
      </c>
      <c r="C12161" t="s">
        <v>225</v>
      </c>
      <c r="D12161" t="s">
        <v>3972</v>
      </c>
      <c r="E12161" t="s">
        <v>20</v>
      </c>
      <c r="F12161" t="b">
        <v>0</v>
      </c>
      <c r="G12161" t="s">
        <v>35</v>
      </c>
      <c r="H12161" s="4">
        <v>45820.127789351849</v>
      </c>
      <c r="I12161" t="b">
        <v>0</v>
      </c>
      <c r="J12161" t="b">
        <v>0</v>
      </c>
      <c r="K12161" t="s">
        <v>24</v>
      </c>
      <c r="L12161" t="s">
        <v>36</v>
      </c>
      <c r="N12161">
        <v>58</v>
      </c>
      <c r="O12161" t="s">
        <v>74</v>
      </c>
      <c r="P12161" t="s">
        <v>15820</v>
      </c>
    </row>
    <row r="12162" spans="1:16" x14ac:dyDescent="0.25">
      <c r="A12162" t="s">
        <v>2</v>
      </c>
      <c r="B12162" t="s">
        <v>15821</v>
      </c>
      <c r="C12162" t="s">
        <v>10445</v>
      </c>
      <c r="D12162" t="s">
        <v>4034</v>
      </c>
      <c r="E12162" t="s">
        <v>20</v>
      </c>
      <c r="F12162" t="b">
        <v>0</v>
      </c>
      <c r="G12162" t="s">
        <v>90</v>
      </c>
      <c r="H12162" s="4">
        <v>45820.130624999998</v>
      </c>
      <c r="I12162" t="b">
        <v>1</v>
      </c>
      <c r="J12162" t="b">
        <v>0</v>
      </c>
      <c r="K12162" t="s">
        <v>90</v>
      </c>
      <c r="L12162" t="s">
        <v>22</v>
      </c>
      <c r="M12162">
        <v>184799.5</v>
      </c>
      <c r="O12162" t="s">
        <v>3757</v>
      </c>
      <c r="P12162" t="s">
        <v>15822</v>
      </c>
    </row>
    <row r="12163" spans="1:16" x14ac:dyDescent="0.25">
      <c r="A12163" t="s">
        <v>139</v>
      </c>
      <c r="B12163" t="s">
        <v>15823</v>
      </c>
      <c r="C12163" t="s">
        <v>140</v>
      </c>
      <c r="D12163" t="s">
        <v>3972</v>
      </c>
      <c r="E12163" t="s">
        <v>20</v>
      </c>
      <c r="F12163" t="b">
        <v>0</v>
      </c>
      <c r="G12163" t="s">
        <v>27</v>
      </c>
      <c r="H12163" s="4">
        <v>45820.168645833342</v>
      </c>
      <c r="I12163" t="b">
        <v>1</v>
      </c>
      <c r="J12163" t="b">
        <v>1</v>
      </c>
      <c r="K12163" t="s">
        <v>24</v>
      </c>
      <c r="L12163" t="s">
        <v>22</v>
      </c>
      <c r="M12163">
        <v>137300</v>
      </c>
      <c r="O12163" t="s">
        <v>1172</v>
      </c>
      <c r="P12163" t="s">
        <v>15824</v>
      </c>
    </row>
    <row r="12164" spans="1:16" x14ac:dyDescent="0.25">
      <c r="A12164" t="s">
        <v>0</v>
      </c>
      <c r="B12164" t="s">
        <v>15825</v>
      </c>
      <c r="C12164" t="s">
        <v>82</v>
      </c>
      <c r="D12164" t="s">
        <v>15826</v>
      </c>
      <c r="E12164" t="s">
        <v>20</v>
      </c>
      <c r="F12164" t="b">
        <v>0</v>
      </c>
      <c r="G12164" t="s">
        <v>27</v>
      </c>
      <c r="H12164" s="4">
        <v>45820.249976851846</v>
      </c>
      <c r="I12164" t="b">
        <v>0</v>
      </c>
      <c r="J12164" t="b">
        <v>1</v>
      </c>
      <c r="K12164" t="s">
        <v>24</v>
      </c>
      <c r="L12164" t="s">
        <v>22</v>
      </c>
      <c r="M12164">
        <v>263605</v>
      </c>
      <c r="O12164" t="s">
        <v>1906</v>
      </c>
      <c r="P12164" t="s">
        <v>15827</v>
      </c>
    </row>
    <row r="12165" spans="1:16" x14ac:dyDescent="0.25">
      <c r="A12165" t="s">
        <v>0</v>
      </c>
      <c r="B12165" t="s">
        <v>15828</v>
      </c>
      <c r="C12165" t="s">
        <v>440</v>
      </c>
      <c r="D12165" t="s">
        <v>3828</v>
      </c>
      <c r="E12165" t="s">
        <v>917</v>
      </c>
      <c r="F12165" t="b">
        <v>0</v>
      </c>
      <c r="G12165" t="s">
        <v>27</v>
      </c>
      <c r="H12165" s="4">
        <v>45820.250069444453</v>
      </c>
      <c r="I12165" t="b">
        <v>0</v>
      </c>
      <c r="J12165" t="b">
        <v>0</v>
      </c>
      <c r="K12165" t="s">
        <v>24</v>
      </c>
      <c r="L12165" t="s">
        <v>36</v>
      </c>
      <c r="N12165">
        <v>41.5</v>
      </c>
      <c r="O12165" t="s">
        <v>2626</v>
      </c>
      <c r="P12165" t="s">
        <v>15829</v>
      </c>
    </row>
    <row r="12166" spans="1:16" x14ac:dyDescent="0.25">
      <c r="A12166" t="s">
        <v>0</v>
      </c>
      <c r="B12166" t="s">
        <v>1449</v>
      </c>
      <c r="C12166" t="s">
        <v>3289</v>
      </c>
      <c r="D12166" t="s">
        <v>15830</v>
      </c>
      <c r="E12166" t="s">
        <v>20</v>
      </c>
      <c r="F12166" t="b">
        <v>0</v>
      </c>
      <c r="G12166" t="s">
        <v>41</v>
      </c>
      <c r="H12166" s="4">
        <v>45820.250219907408</v>
      </c>
      <c r="I12166" t="b">
        <v>0</v>
      </c>
      <c r="J12166" t="b">
        <v>0</v>
      </c>
      <c r="K12166" t="s">
        <v>24</v>
      </c>
      <c r="L12166" t="s">
        <v>22</v>
      </c>
      <c r="M12166">
        <v>127000</v>
      </c>
      <c r="O12166" t="s">
        <v>14264</v>
      </c>
      <c r="P12166" t="s">
        <v>14265</v>
      </c>
    </row>
    <row r="12167" spans="1:16" x14ac:dyDescent="0.25">
      <c r="A12167" t="s">
        <v>0</v>
      </c>
      <c r="B12167" t="s">
        <v>1528</v>
      </c>
      <c r="C12167" t="s">
        <v>39</v>
      </c>
      <c r="D12167" t="s">
        <v>4013</v>
      </c>
      <c r="E12167" t="s">
        <v>20</v>
      </c>
      <c r="F12167" t="b">
        <v>1</v>
      </c>
      <c r="G12167" t="s">
        <v>35</v>
      </c>
      <c r="H12167" s="4">
        <v>45820.250300925924</v>
      </c>
      <c r="I12167" t="b">
        <v>0</v>
      </c>
      <c r="J12167" t="b">
        <v>1</v>
      </c>
      <c r="K12167" t="s">
        <v>24</v>
      </c>
      <c r="L12167" t="s">
        <v>22</v>
      </c>
      <c r="M12167">
        <v>120500</v>
      </c>
      <c r="O12167" t="s">
        <v>2697</v>
      </c>
      <c r="P12167" t="s">
        <v>280</v>
      </c>
    </row>
    <row r="12168" spans="1:16" x14ac:dyDescent="0.25">
      <c r="A12168" t="s">
        <v>0</v>
      </c>
      <c r="B12168" t="s">
        <v>0</v>
      </c>
      <c r="C12168" t="s">
        <v>1007</v>
      </c>
      <c r="D12168" t="s">
        <v>2262</v>
      </c>
      <c r="E12168" t="s">
        <v>219</v>
      </c>
      <c r="F12168" t="b">
        <v>0</v>
      </c>
      <c r="G12168" t="s">
        <v>35</v>
      </c>
      <c r="H12168" s="4">
        <v>45820.250300925924</v>
      </c>
      <c r="I12168" t="b">
        <v>0</v>
      </c>
      <c r="J12168" t="b">
        <v>1</v>
      </c>
      <c r="K12168" t="s">
        <v>24</v>
      </c>
      <c r="L12168" t="s">
        <v>36</v>
      </c>
      <c r="N12168">
        <v>65.5</v>
      </c>
      <c r="O12168" t="s">
        <v>2262</v>
      </c>
      <c r="P12168" t="s">
        <v>15831</v>
      </c>
    </row>
    <row r="12169" spans="1:16" x14ac:dyDescent="0.25">
      <c r="A12169" t="s">
        <v>2</v>
      </c>
      <c r="B12169" t="s">
        <v>15832</v>
      </c>
      <c r="C12169" t="s">
        <v>386</v>
      </c>
      <c r="D12169" t="s">
        <v>3828</v>
      </c>
      <c r="E12169" t="s">
        <v>20</v>
      </c>
      <c r="F12169" t="b">
        <v>0</v>
      </c>
      <c r="G12169" t="s">
        <v>41</v>
      </c>
      <c r="H12169" s="4">
        <v>45820.251608796287</v>
      </c>
      <c r="I12169" t="b">
        <v>0</v>
      </c>
      <c r="J12169" t="b">
        <v>1</v>
      </c>
      <c r="K12169" t="s">
        <v>24</v>
      </c>
      <c r="L12169" t="s">
        <v>22</v>
      </c>
      <c r="M12169">
        <v>222187.5</v>
      </c>
      <c r="O12169" t="s">
        <v>2040</v>
      </c>
      <c r="P12169" t="s">
        <v>216</v>
      </c>
    </row>
    <row r="12170" spans="1:16" x14ac:dyDescent="0.25">
      <c r="A12170" t="s">
        <v>0</v>
      </c>
      <c r="B12170" t="s">
        <v>15833</v>
      </c>
      <c r="C12170" t="s">
        <v>298</v>
      </c>
      <c r="D12170" t="s">
        <v>4034</v>
      </c>
      <c r="E12170" t="s">
        <v>20</v>
      </c>
      <c r="F12170" t="b">
        <v>0</v>
      </c>
      <c r="G12170" t="s">
        <v>298</v>
      </c>
      <c r="H12170" s="4">
        <v>45820.255567129629</v>
      </c>
      <c r="I12170" t="b">
        <v>0</v>
      </c>
      <c r="J12170" t="b">
        <v>0</v>
      </c>
      <c r="K12170" t="s">
        <v>298</v>
      </c>
      <c r="L12170" t="s">
        <v>22</v>
      </c>
      <c r="M12170">
        <v>53100</v>
      </c>
      <c r="O12170" t="s">
        <v>3602</v>
      </c>
      <c r="P12170" t="s">
        <v>48</v>
      </c>
    </row>
    <row r="12171" spans="1:16" x14ac:dyDescent="0.25">
      <c r="A12171" t="s">
        <v>2</v>
      </c>
      <c r="B12171" t="s">
        <v>15523</v>
      </c>
      <c r="C12171" t="s">
        <v>1247</v>
      </c>
      <c r="D12171" t="s">
        <v>3828</v>
      </c>
      <c r="E12171" t="s">
        <v>20</v>
      </c>
      <c r="F12171" t="b">
        <v>0</v>
      </c>
      <c r="G12171" t="s">
        <v>1247</v>
      </c>
      <c r="H12171" s="4">
        <v>45820.275972222233</v>
      </c>
      <c r="I12171" t="b">
        <v>0</v>
      </c>
      <c r="J12171" t="b">
        <v>0</v>
      </c>
      <c r="K12171" t="s">
        <v>1247</v>
      </c>
      <c r="L12171" t="s">
        <v>22</v>
      </c>
      <c r="M12171">
        <v>88000</v>
      </c>
      <c r="O12171" t="s">
        <v>15524</v>
      </c>
      <c r="P12171" t="s">
        <v>3900</v>
      </c>
    </row>
    <row r="12172" spans="1:16" x14ac:dyDescent="0.25">
      <c r="A12172" t="s">
        <v>1</v>
      </c>
      <c r="B12172" t="s">
        <v>15778</v>
      </c>
      <c r="C12172" t="s">
        <v>15834</v>
      </c>
      <c r="D12172" t="s">
        <v>4013</v>
      </c>
      <c r="E12172" t="s">
        <v>20</v>
      </c>
      <c r="F12172" t="b">
        <v>0</v>
      </c>
      <c r="G12172" t="s">
        <v>23</v>
      </c>
      <c r="H12172" s="4">
        <v>45820.283715277779</v>
      </c>
      <c r="I12172" t="b">
        <v>0</v>
      </c>
      <c r="J12172" t="b">
        <v>1</v>
      </c>
      <c r="K12172" t="s">
        <v>24</v>
      </c>
      <c r="L12172" t="s">
        <v>22</v>
      </c>
      <c r="M12172">
        <v>91750</v>
      </c>
      <c r="O12172" t="s">
        <v>2917</v>
      </c>
      <c r="P12172" t="s">
        <v>15779</v>
      </c>
    </row>
    <row r="12173" spans="1:16" x14ac:dyDescent="0.25">
      <c r="A12173" t="s">
        <v>0</v>
      </c>
      <c r="B12173" t="s">
        <v>15835</v>
      </c>
      <c r="C12173" t="s">
        <v>39</v>
      </c>
      <c r="D12173" t="s">
        <v>7433</v>
      </c>
      <c r="E12173" t="s">
        <v>51</v>
      </c>
      <c r="F12173" t="b">
        <v>1</v>
      </c>
      <c r="G12173" t="s">
        <v>3053</v>
      </c>
      <c r="H12173" s="4">
        <v>45820.284386574072</v>
      </c>
      <c r="I12173" t="b">
        <v>0</v>
      </c>
      <c r="J12173" t="b">
        <v>0</v>
      </c>
      <c r="K12173" t="s">
        <v>3053</v>
      </c>
      <c r="L12173" t="s">
        <v>22</v>
      </c>
      <c r="M12173">
        <v>40000</v>
      </c>
      <c r="O12173" t="s">
        <v>14516</v>
      </c>
      <c r="P12173" t="s">
        <v>1505</v>
      </c>
    </row>
    <row r="12174" spans="1:16" x14ac:dyDescent="0.25">
      <c r="A12174" t="s">
        <v>0</v>
      </c>
      <c r="B12174" t="s">
        <v>218</v>
      </c>
      <c r="C12174" t="s">
        <v>33</v>
      </c>
      <c r="D12174" t="s">
        <v>3828</v>
      </c>
      <c r="E12174" t="s">
        <v>219</v>
      </c>
      <c r="F12174" t="b">
        <v>0</v>
      </c>
      <c r="G12174" t="s">
        <v>35</v>
      </c>
      <c r="H12174" s="4">
        <v>45820.291967592602</v>
      </c>
      <c r="I12174" t="b">
        <v>0</v>
      </c>
      <c r="J12174" t="b">
        <v>0</v>
      </c>
      <c r="K12174" t="s">
        <v>24</v>
      </c>
      <c r="L12174" t="s">
        <v>22</v>
      </c>
      <c r="M12174">
        <v>50000</v>
      </c>
      <c r="O12174" t="s">
        <v>1024</v>
      </c>
      <c r="P12174" t="s">
        <v>1321</v>
      </c>
    </row>
    <row r="12175" spans="1:16" x14ac:dyDescent="0.25">
      <c r="A12175" t="s">
        <v>89</v>
      </c>
      <c r="B12175" t="s">
        <v>15836</v>
      </c>
      <c r="C12175" t="s">
        <v>15837</v>
      </c>
      <c r="D12175" t="s">
        <v>3969</v>
      </c>
      <c r="E12175" t="s">
        <v>20</v>
      </c>
      <c r="F12175" t="b">
        <v>0</v>
      </c>
      <c r="G12175" t="s">
        <v>23</v>
      </c>
      <c r="H12175" s="4">
        <v>45820.325474537043</v>
      </c>
      <c r="I12175" t="b">
        <v>0</v>
      </c>
      <c r="J12175" t="b">
        <v>0</v>
      </c>
      <c r="K12175" t="s">
        <v>24</v>
      </c>
      <c r="L12175" t="s">
        <v>22</v>
      </c>
      <c r="M12175">
        <v>100000</v>
      </c>
      <c r="O12175" t="s">
        <v>15838</v>
      </c>
    </row>
    <row r="12176" spans="1:16" x14ac:dyDescent="0.25">
      <c r="A12176" t="s">
        <v>0</v>
      </c>
      <c r="B12176" t="s">
        <v>15839</v>
      </c>
      <c r="C12176" t="s">
        <v>15840</v>
      </c>
      <c r="D12176" t="s">
        <v>4089</v>
      </c>
      <c r="E12176" t="s">
        <v>20</v>
      </c>
      <c r="F12176" t="b">
        <v>0</v>
      </c>
      <c r="G12176" t="s">
        <v>35</v>
      </c>
      <c r="H12176" s="4">
        <v>45820.333657407413</v>
      </c>
      <c r="I12176" t="b">
        <v>0</v>
      </c>
      <c r="J12176" t="b">
        <v>1</v>
      </c>
      <c r="K12176" t="s">
        <v>24</v>
      </c>
      <c r="L12176" t="s">
        <v>22</v>
      </c>
      <c r="M12176">
        <v>85000</v>
      </c>
      <c r="O12176" t="s">
        <v>15841</v>
      </c>
      <c r="P12176" t="s">
        <v>1093</v>
      </c>
    </row>
    <row r="12177" spans="1:16" x14ac:dyDescent="0.25">
      <c r="A12177" t="s">
        <v>25</v>
      </c>
      <c r="B12177" t="s">
        <v>15842</v>
      </c>
      <c r="C12177" t="s">
        <v>1113</v>
      </c>
      <c r="D12177" t="s">
        <v>4089</v>
      </c>
      <c r="E12177" t="s">
        <v>20</v>
      </c>
      <c r="F12177" t="b">
        <v>0</v>
      </c>
      <c r="G12177" t="s">
        <v>30</v>
      </c>
      <c r="H12177" s="4">
        <v>45820.333854166667</v>
      </c>
      <c r="I12177" t="b">
        <v>0</v>
      </c>
      <c r="J12177" t="b">
        <v>1</v>
      </c>
      <c r="K12177" t="s">
        <v>24</v>
      </c>
      <c r="L12177" t="s">
        <v>22</v>
      </c>
      <c r="M12177">
        <v>136000</v>
      </c>
      <c r="O12177" t="s">
        <v>8065</v>
      </c>
      <c r="P12177" t="s">
        <v>15843</v>
      </c>
    </row>
    <row r="12178" spans="1:16" x14ac:dyDescent="0.25">
      <c r="A12178" t="s">
        <v>139</v>
      </c>
      <c r="B12178" t="s">
        <v>15844</v>
      </c>
      <c r="C12178" t="s">
        <v>555</v>
      </c>
      <c r="D12178" t="s">
        <v>3969</v>
      </c>
      <c r="E12178" t="s">
        <v>20</v>
      </c>
      <c r="F12178" t="b">
        <v>0</v>
      </c>
      <c r="G12178" t="s">
        <v>30</v>
      </c>
      <c r="H12178" s="4">
        <v>45820.334421296298</v>
      </c>
      <c r="I12178" t="b">
        <v>0</v>
      </c>
      <c r="J12178" t="b">
        <v>1</v>
      </c>
      <c r="K12178" t="s">
        <v>24</v>
      </c>
      <c r="L12178" t="s">
        <v>22</v>
      </c>
      <c r="M12178">
        <v>101400</v>
      </c>
      <c r="O12178" t="s">
        <v>15845</v>
      </c>
      <c r="P12178" t="s">
        <v>1282</v>
      </c>
    </row>
    <row r="12179" spans="1:16" x14ac:dyDescent="0.25">
      <c r="A12179" t="s">
        <v>2</v>
      </c>
      <c r="B12179" t="s">
        <v>1676</v>
      </c>
      <c r="C12179" t="s">
        <v>92</v>
      </c>
      <c r="D12179" t="s">
        <v>4089</v>
      </c>
      <c r="E12179" t="s">
        <v>20</v>
      </c>
      <c r="F12179" t="b">
        <v>0</v>
      </c>
      <c r="G12179" t="s">
        <v>35</v>
      </c>
      <c r="H12179" s="4">
        <v>45820.335509259261</v>
      </c>
      <c r="I12179" t="b">
        <v>0</v>
      </c>
      <c r="J12179" t="b">
        <v>0</v>
      </c>
      <c r="K12179" t="s">
        <v>24</v>
      </c>
      <c r="L12179" t="s">
        <v>22</v>
      </c>
      <c r="M12179">
        <v>125000</v>
      </c>
      <c r="O12179" t="s">
        <v>202</v>
      </c>
      <c r="P12179" t="s">
        <v>7558</v>
      </c>
    </row>
    <row r="12180" spans="1:16" x14ac:dyDescent="0.25">
      <c r="A12180" t="s">
        <v>0</v>
      </c>
      <c r="B12180" t="s">
        <v>10742</v>
      </c>
      <c r="C12180" t="s">
        <v>1268</v>
      </c>
      <c r="D12180" t="s">
        <v>13858</v>
      </c>
      <c r="E12180" t="s">
        <v>20</v>
      </c>
      <c r="F12180" t="b">
        <v>0</v>
      </c>
      <c r="G12180" t="s">
        <v>1268</v>
      </c>
      <c r="H12180" s="4">
        <v>45820.356898148151</v>
      </c>
      <c r="I12180" t="b">
        <v>1</v>
      </c>
      <c r="J12180" t="b">
        <v>0</v>
      </c>
      <c r="K12180" t="s">
        <v>1268</v>
      </c>
      <c r="L12180" t="s">
        <v>22</v>
      </c>
      <c r="M12180">
        <v>60000</v>
      </c>
      <c r="O12180" t="s">
        <v>13859</v>
      </c>
      <c r="P12180" t="s">
        <v>13860</v>
      </c>
    </row>
    <row r="12181" spans="1:16" x14ac:dyDescent="0.25">
      <c r="A12181" t="s">
        <v>2</v>
      </c>
      <c r="B12181" t="s">
        <v>878</v>
      </c>
      <c r="C12181" t="s">
        <v>114</v>
      </c>
      <c r="D12181" t="s">
        <v>3972</v>
      </c>
      <c r="E12181" t="s">
        <v>105</v>
      </c>
      <c r="F12181" t="b">
        <v>0</v>
      </c>
      <c r="G12181" t="s">
        <v>27</v>
      </c>
      <c r="H12181" s="4">
        <v>45820.376180555562</v>
      </c>
      <c r="I12181" t="b">
        <v>0</v>
      </c>
      <c r="J12181" t="b">
        <v>1</v>
      </c>
      <c r="K12181" t="s">
        <v>24</v>
      </c>
      <c r="L12181" t="s">
        <v>22</v>
      </c>
      <c r="M12181">
        <v>101500</v>
      </c>
      <c r="O12181" t="s">
        <v>15846</v>
      </c>
      <c r="P12181" t="s">
        <v>15847</v>
      </c>
    </row>
    <row r="12182" spans="1:16" x14ac:dyDescent="0.25">
      <c r="A12182" t="s">
        <v>191</v>
      </c>
      <c r="B12182" t="s">
        <v>15848</v>
      </c>
      <c r="C12182" t="s">
        <v>820</v>
      </c>
      <c r="D12182" t="s">
        <v>4034</v>
      </c>
      <c r="E12182" t="s">
        <v>20</v>
      </c>
      <c r="F12182" t="b">
        <v>0</v>
      </c>
      <c r="G12182" t="s">
        <v>820</v>
      </c>
      <c r="H12182" s="4">
        <v>45820.380925925929</v>
      </c>
      <c r="I12182" t="b">
        <v>0</v>
      </c>
      <c r="J12182" t="b">
        <v>0</v>
      </c>
      <c r="K12182" t="s">
        <v>820</v>
      </c>
      <c r="L12182" t="s">
        <v>22</v>
      </c>
      <c r="M12182">
        <v>48000</v>
      </c>
      <c r="O12182" t="s">
        <v>15849</v>
      </c>
    </row>
    <row r="12183" spans="1:16" x14ac:dyDescent="0.25">
      <c r="A12183" t="s">
        <v>2</v>
      </c>
      <c r="B12183" t="s">
        <v>15850</v>
      </c>
      <c r="C12183" t="s">
        <v>33</v>
      </c>
      <c r="D12183" t="s">
        <v>3600</v>
      </c>
      <c r="E12183" t="s">
        <v>20</v>
      </c>
      <c r="F12183" t="b">
        <v>0</v>
      </c>
      <c r="G12183" t="s">
        <v>27</v>
      </c>
      <c r="H12183" s="4">
        <v>45820.417916666673</v>
      </c>
      <c r="I12183" t="b">
        <v>1</v>
      </c>
      <c r="J12183" t="b">
        <v>1</v>
      </c>
      <c r="K12183" t="s">
        <v>24</v>
      </c>
      <c r="L12183" t="s">
        <v>22</v>
      </c>
      <c r="M12183">
        <v>93785.5</v>
      </c>
      <c r="O12183" t="s">
        <v>554</v>
      </c>
      <c r="P12183" t="s">
        <v>15851</v>
      </c>
    </row>
    <row r="12184" spans="1:16" x14ac:dyDescent="0.25">
      <c r="A12184" t="s">
        <v>89</v>
      </c>
      <c r="B12184" t="s">
        <v>15852</v>
      </c>
      <c r="C12184" t="s">
        <v>114</v>
      </c>
      <c r="D12184" t="s">
        <v>3972</v>
      </c>
      <c r="E12184" t="s">
        <v>20</v>
      </c>
      <c r="F12184" t="b">
        <v>0</v>
      </c>
      <c r="G12184" t="s">
        <v>27</v>
      </c>
      <c r="H12184" s="4">
        <v>45820.41815972222</v>
      </c>
      <c r="I12184" t="b">
        <v>0</v>
      </c>
      <c r="J12184" t="b">
        <v>1</v>
      </c>
      <c r="K12184" t="s">
        <v>24</v>
      </c>
      <c r="L12184" t="s">
        <v>22</v>
      </c>
      <c r="M12184">
        <v>152000</v>
      </c>
      <c r="O12184" t="s">
        <v>2376</v>
      </c>
      <c r="P12184" t="s">
        <v>15853</v>
      </c>
    </row>
    <row r="12185" spans="1:16" x14ac:dyDescent="0.25">
      <c r="A12185" t="s">
        <v>89</v>
      </c>
      <c r="B12185" t="s">
        <v>15854</v>
      </c>
      <c r="C12185" t="s">
        <v>122</v>
      </c>
      <c r="D12185" t="s">
        <v>3972</v>
      </c>
      <c r="E12185" t="s">
        <v>20</v>
      </c>
      <c r="F12185" t="b">
        <v>0</v>
      </c>
      <c r="G12185" t="s">
        <v>23</v>
      </c>
      <c r="H12185" s="4">
        <v>45820.450879629629</v>
      </c>
      <c r="I12185" t="b">
        <v>1</v>
      </c>
      <c r="J12185" t="b">
        <v>1</v>
      </c>
      <c r="K12185" t="s">
        <v>24</v>
      </c>
      <c r="L12185" t="s">
        <v>22</v>
      </c>
      <c r="M12185">
        <v>112116</v>
      </c>
      <c r="O12185" t="s">
        <v>554</v>
      </c>
      <c r="P12185" t="s">
        <v>15855</v>
      </c>
    </row>
    <row r="12186" spans="1:16" x14ac:dyDescent="0.25">
      <c r="A12186" t="s">
        <v>1</v>
      </c>
      <c r="B12186" t="s">
        <v>15856</v>
      </c>
      <c r="C12186" t="s">
        <v>624</v>
      </c>
      <c r="D12186" t="s">
        <v>3972</v>
      </c>
      <c r="E12186" t="s">
        <v>20</v>
      </c>
      <c r="F12186" t="b">
        <v>0</v>
      </c>
      <c r="G12186" t="s">
        <v>35</v>
      </c>
      <c r="H12186" s="4">
        <v>45820.541990740741</v>
      </c>
      <c r="I12186" t="b">
        <v>0</v>
      </c>
      <c r="J12186" t="b">
        <v>1</v>
      </c>
      <c r="K12186" t="s">
        <v>24</v>
      </c>
      <c r="L12186" t="s">
        <v>22</v>
      </c>
      <c r="M12186">
        <v>273000</v>
      </c>
      <c r="O12186" t="s">
        <v>5481</v>
      </c>
      <c r="P12186" t="s">
        <v>15857</v>
      </c>
    </row>
    <row r="12187" spans="1:16" x14ac:dyDescent="0.25">
      <c r="A12187" t="s">
        <v>2</v>
      </c>
      <c r="B12187" t="s">
        <v>15858</v>
      </c>
      <c r="C12187" t="s">
        <v>2236</v>
      </c>
      <c r="D12187" t="s">
        <v>3972</v>
      </c>
      <c r="E12187" t="s">
        <v>20</v>
      </c>
      <c r="F12187" t="b">
        <v>0</v>
      </c>
      <c r="G12187" t="s">
        <v>27</v>
      </c>
      <c r="H12187" s="4">
        <v>45820.542430555557</v>
      </c>
      <c r="I12187" t="b">
        <v>0</v>
      </c>
      <c r="J12187" t="b">
        <v>1</v>
      </c>
      <c r="K12187" t="s">
        <v>24</v>
      </c>
      <c r="L12187" t="s">
        <v>22</v>
      </c>
      <c r="M12187">
        <v>100000</v>
      </c>
      <c r="O12187" t="s">
        <v>15859</v>
      </c>
      <c r="P12187" t="s">
        <v>15860</v>
      </c>
    </row>
    <row r="12188" spans="1:16" x14ac:dyDescent="0.25">
      <c r="A12188" t="s">
        <v>28</v>
      </c>
      <c r="B12188" t="s">
        <v>15861</v>
      </c>
      <c r="C12188" t="s">
        <v>304</v>
      </c>
      <c r="D12188" t="s">
        <v>3972</v>
      </c>
      <c r="E12188" t="s">
        <v>20</v>
      </c>
      <c r="F12188" t="b">
        <v>0</v>
      </c>
      <c r="G12188" t="s">
        <v>27</v>
      </c>
      <c r="H12188" s="4">
        <v>45820.542430555557</v>
      </c>
      <c r="I12188" t="b">
        <v>0</v>
      </c>
      <c r="J12188" t="b">
        <v>1</v>
      </c>
      <c r="K12188" t="s">
        <v>24</v>
      </c>
      <c r="L12188" t="s">
        <v>22</v>
      </c>
      <c r="M12188">
        <v>175000</v>
      </c>
      <c r="O12188" t="s">
        <v>8170</v>
      </c>
      <c r="P12188" t="s">
        <v>15862</v>
      </c>
    </row>
    <row r="12189" spans="1:16" x14ac:dyDescent="0.25">
      <c r="A12189" t="s">
        <v>1</v>
      </c>
      <c r="B12189" t="s">
        <v>15863</v>
      </c>
      <c r="C12189" t="s">
        <v>919</v>
      </c>
      <c r="D12189" t="s">
        <v>3600</v>
      </c>
      <c r="E12189" t="s">
        <v>20</v>
      </c>
      <c r="F12189" t="b">
        <v>0</v>
      </c>
      <c r="G12189" t="s">
        <v>35</v>
      </c>
      <c r="H12189" s="4">
        <v>45820.542592592603</v>
      </c>
      <c r="I12189" t="b">
        <v>0</v>
      </c>
      <c r="J12189" t="b">
        <v>0</v>
      </c>
      <c r="K12189" t="s">
        <v>24</v>
      </c>
      <c r="L12189" t="s">
        <v>22</v>
      </c>
      <c r="M12189">
        <v>112500</v>
      </c>
      <c r="O12189" t="s">
        <v>2524</v>
      </c>
      <c r="P12189" t="s">
        <v>15864</v>
      </c>
    </row>
    <row r="12190" spans="1:16" x14ac:dyDescent="0.25">
      <c r="A12190" t="s">
        <v>1</v>
      </c>
      <c r="B12190" t="s">
        <v>15865</v>
      </c>
      <c r="C12190" t="s">
        <v>92</v>
      </c>
      <c r="D12190" t="s">
        <v>3972</v>
      </c>
      <c r="E12190" t="s">
        <v>51</v>
      </c>
      <c r="F12190" t="b">
        <v>0</v>
      </c>
      <c r="G12190" t="s">
        <v>27</v>
      </c>
      <c r="H12190" s="4">
        <v>45820.543009259258</v>
      </c>
      <c r="I12190" t="b">
        <v>1</v>
      </c>
      <c r="J12190" t="b">
        <v>1</v>
      </c>
      <c r="K12190" t="s">
        <v>24</v>
      </c>
      <c r="L12190" t="s">
        <v>36</v>
      </c>
      <c r="N12190">
        <v>65.459999084472656</v>
      </c>
      <c r="O12190" t="s">
        <v>2108</v>
      </c>
      <c r="P12190" t="s">
        <v>15866</v>
      </c>
    </row>
    <row r="12191" spans="1:16" x14ac:dyDescent="0.25">
      <c r="A12191" t="s">
        <v>2</v>
      </c>
      <c r="B12191" t="s">
        <v>358</v>
      </c>
      <c r="C12191" t="s">
        <v>2681</v>
      </c>
      <c r="D12191" t="s">
        <v>3972</v>
      </c>
      <c r="E12191" t="s">
        <v>20</v>
      </c>
      <c r="F12191" t="b">
        <v>0</v>
      </c>
      <c r="G12191" t="s">
        <v>41</v>
      </c>
      <c r="H12191" s="4">
        <v>45820.543414351851</v>
      </c>
      <c r="I12191" t="b">
        <v>0</v>
      </c>
      <c r="J12191" t="b">
        <v>1</v>
      </c>
      <c r="K12191" t="s">
        <v>24</v>
      </c>
      <c r="L12191" t="s">
        <v>36</v>
      </c>
      <c r="N12191">
        <v>32.5</v>
      </c>
      <c r="O12191" t="s">
        <v>208</v>
      </c>
      <c r="P12191" t="s">
        <v>15867</v>
      </c>
    </row>
    <row r="12192" spans="1:16" x14ac:dyDescent="0.25">
      <c r="A12192" t="s">
        <v>25</v>
      </c>
      <c r="B12192" t="s">
        <v>15868</v>
      </c>
      <c r="C12192" t="s">
        <v>236</v>
      </c>
      <c r="D12192" t="s">
        <v>3600</v>
      </c>
      <c r="E12192" t="s">
        <v>51</v>
      </c>
      <c r="F12192" t="b">
        <v>0</v>
      </c>
      <c r="G12192" t="s">
        <v>27</v>
      </c>
      <c r="H12192" s="4">
        <v>45820.583402777767</v>
      </c>
      <c r="I12192" t="b">
        <v>1</v>
      </c>
      <c r="J12192" t="b">
        <v>0</v>
      </c>
      <c r="K12192" t="s">
        <v>24</v>
      </c>
      <c r="L12192" t="s">
        <v>36</v>
      </c>
      <c r="N12192">
        <v>86.519996643066406</v>
      </c>
      <c r="O12192" t="s">
        <v>1919</v>
      </c>
      <c r="P12192" t="s">
        <v>15869</v>
      </c>
    </row>
    <row r="12193" spans="1:16" x14ac:dyDescent="0.25">
      <c r="A12193" t="s">
        <v>0</v>
      </c>
      <c r="B12193" t="s">
        <v>1632</v>
      </c>
      <c r="C12193" t="s">
        <v>13307</v>
      </c>
      <c r="D12193" t="s">
        <v>3972</v>
      </c>
      <c r="E12193" t="s">
        <v>51</v>
      </c>
      <c r="F12193" t="b">
        <v>0</v>
      </c>
      <c r="G12193" t="s">
        <v>41</v>
      </c>
      <c r="H12193" s="4">
        <v>45820.583472222221</v>
      </c>
      <c r="I12193" t="b">
        <v>1</v>
      </c>
      <c r="J12193" t="b">
        <v>1</v>
      </c>
      <c r="K12193" t="s">
        <v>24</v>
      </c>
      <c r="L12193" t="s">
        <v>36</v>
      </c>
      <c r="N12193">
        <v>26.119998931884769</v>
      </c>
      <c r="O12193" t="s">
        <v>131</v>
      </c>
      <c r="P12193" t="s">
        <v>850</v>
      </c>
    </row>
    <row r="12194" spans="1:16" x14ac:dyDescent="0.25">
      <c r="A12194" t="s">
        <v>0</v>
      </c>
      <c r="B12194" t="s">
        <v>0</v>
      </c>
      <c r="C12194" t="s">
        <v>2883</v>
      </c>
      <c r="D12194" t="s">
        <v>3972</v>
      </c>
      <c r="E12194" t="s">
        <v>51</v>
      </c>
      <c r="F12194" t="b">
        <v>0</v>
      </c>
      <c r="G12194" t="s">
        <v>30</v>
      </c>
      <c r="H12194" s="4">
        <v>45820.58384259259</v>
      </c>
      <c r="I12194" t="b">
        <v>1</v>
      </c>
      <c r="J12194" t="b">
        <v>0</v>
      </c>
      <c r="K12194" t="s">
        <v>24</v>
      </c>
      <c r="L12194" t="s">
        <v>36</v>
      </c>
      <c r="N12194">
        <v>45</v>
      </c>
      <c r="O12194" t="s">
        <v>15731</v>
      </c>
      <c r="P12194" t="s">
        <v>280</v>
      </c>
    </row>
    <row r="12195" spans="1:16" x14ac:dyDescent="0.25">
      <c r="A12195" t="s">
        <v>1</v>
      </c>
      <c r="B12195" t="s">
        <v>15870</v>
      </c>
      <c r="C12195" t="s">
        <v>39</v>
      </c>
      <c r="D12195" t="s">
        <v>3600</v>
      </c>
      <c r="E12195" t="s">
        <v>51</v>
      </c>
      <c r="F12195" t="b">
        <v>1</v>
      </c>
      <c r="G12195" t="s">
        <v>27</v>
      </c>
      <c r="H12195" s="4">
        <v>45820.584016203713</v>
      </c>
      <c r="I12195" t="b">
        <v>0</v>
      </c>
      <c r="J12195" t="b">
        <v>0</v>
      </c>
      <c r="K12195" t="s">
        <v>24</v>
      </c>
      <c r="L12195" t="s">
        <v>36</v>
      </c>
      <c r="N12195">
        <v>55</v>
      </c>
      <c r="O12195" t="s">
        <v>12698</v>
      </c>
      <c r="P12195" t="s">
        <v>1462</v>
      </c>
    </row>
    <row r="12196" spans="1:16" x14ac:dyDescent="0.25">
      <c r="A12196" t="s">
        <v>1</v>
      </c>
      <c r="B12196" t="s">
        <v>15871</v>
      </c>
      <c r="C12196" t="s">
        <v>151</v>
      </c>
      <c r="D12196" t="s">
        <v>3828</v>
      </c>
      <c r="E12196" t="s">
        <v>20</v>
      </c>
      <c r="F12196" t="b">
        <v>0</v>
      </c>
      <c r="G12196" t="s">
        <v>30</v>
      </c>
      <c r="H12196" s="4">
        <v>45820.584398148138</v>
      </c>
      <c r="I12196" t="b">
        <v>0</v>
      </c>
      <c r="J12196" t="b">
        <v>1</v>
      </c>
      <c r="K12196" t="s">
        <v>24</v>
      </c>
      <c r="L12196" t="s">
        <v>22</v>
      </c>
      <c r="M12196">
        <v>171500</v>
      </c>
      <c r="O12196" t="s">
        <v>1883</v>
      </c>
      <c r="P12196" t="s">
        <v>447</v>
      </c>
    </row>
    <row r="12197" spans="1:16" x14ac:dyDescent="0.25">
      <c r="A12197" t="s">
        <v>2</v>
      </c>
      <c r="B12197" t="s">
        <v>15872</v>
      </c>
      <c r="C12197" t="s">
        <v>39</v>
      </c>
      <c r="D12197" t="s">
        <v>3972</v>
      </c>
      <c r="E12197" t="s">
        <v>20</v>
      </c>
      <c r="F12197" t="b">
        <v>1</v>
      </c>
      <c r="G12197" t="s">
        <v>41</v>
      </c>
      <c r="H12197" s="4">
        <v>45820.585300925923</v>
      </c>
      <c r="I12197" t="b">
        <v>0</v>
      </c>
      <c r="J12197" t="b">
        <v>1</v>
      </c>
      <c r="K12197" t="s">
        <v>24</v>
      </c>
      <c r="L12197" t="s">
        <v>22</v>
      </c>
      <c r="M12197">
        <v>137500</v>
      </c>
      <c r="O12197" t="s">
        <v>3189</v>
      </c>
      <c r="P12197" t="s">
        <v>15873</v>
      </c>
    </row>
    <row r="12198" spans="1:16" x14ac:dyDescent="0.25">
      <c r="A12198" t="s">
        <v>25</v>
      </c>
      <c r="B12198" t="s">
        <v>12777</v>
      </c>
      <c r="C12198" t="s">
        <v>172</v>
      </c>
      <c r="D12198" t="s">
        <v>3972</v>
      </c>
      <c r="E12198" t="s">
        <v>20</v>
      </c>
      <c r="F12198" t="b">
        <v>0</v>
      </c>
      <c r="G12198" t="s">
        <v>27</v>
      </c>
      <c r="H12198" s="4">
        <v>45820.625104166669</v>
      </c>
      <c r="I12198" t="b">
        <v>0</v>
      </c>
      <c r="J12198" t="b">
        <v>1</v>
      </c>
      <c r="K12198" t="s">
        <v>24</v>
      </c>
      <c r="L12198" t="s">
        <v>22</v>
      </c>
      <c r="M12198">
        <v>100000</v>
      </c>
      <c r="O12198" t="s">
        <v>3028</v>
      </c>
      <c r="P12198" t="s">
        <v>12778</v>
      </c>
    </row>
    <row r="12199" spans="1:16" x14ac:dyDescent="0.25">
      <c r="A12199" t="s">
        <v>0</v>
      </c>
      <c r="B12199" t="s">
        <v>15874</v>
      </c>
      <c r="C12199" t="s">
        <v>316</v>
      </c>
      <c r="D12199" t="s">
        <v>3972</v>
      </c>
      <c r="E12199" t="s">
        <v>51</v>
      </c>
      <c r="F12199" t="b">
        <v>0</v>
      </c>
      <c r="G12199" t="s">
        <v>35</v>
      </c>
      <c r="H12199" s="4">
        <v>45820.625324074077</v>
      </c>
      <c r="I12199" t="b">
        <v>0</v>
      </c>
      <c r="J12199" t="b">
        <v>1</v>
      </c>
      <c r="K12199" t="s">
        <v>24</v>
      </c>
      <c r="L12199" t="s">
        <v>36</v>
      </c>
      <c r="N12199">
        <v>31</v>
      </c>
      <c r="O12199" t="s">
        <v>350</v>
      </c>
      <c r="P12199" t="s">
        <v>15875</v>
      </c>
    </row>
    <row r="12200" spans="1:16" x14ac:dyDescent="0.25">
      <c r="A12200" t="s">
        <v>0</v>
      </c>
      <c r="B12200" t="s">
        <v>0</v>
      </c>
      <c r="C12200" t="s">
        <v>1446</v>
      </c>
      <c r="D12200" t="s">
        <v>131</v>
      </c>
      <c r="E12200" t="s">
        <v>20</v>
      </c>
      <c r="F12200" t="b">
        <v>0</v>
      </c>
      <c r="G12200" t="s">
        <v>52</v>
      </c>
      <c r="H12200" s="4">
        <v>45820.625543981478</v>
      </c>
      <c r="I12200" t="b">
        <v>1</v>
      </c>
      <c r="J12200" t="b">
        <v>0</v>
      </c>
      <c r="K12200" t="s">
        <v>24</v>
      </c>
      <c r="L12200" t="s">
        <v>22</v>
      </c>
      <c r="M12200">
        <v>60500</v>
      </c>
      <c r="O12200" t="s">
        <v>131</v>
      </c>
      <c r="P12200" t="s">
        <v>1671</v>
      </c>
    </row>
    <row r="12201" spans="1:16" x14ac:dyDescent="0.25">
      <c r="A12201" t="s">
        <v>2</v>
      </c>
      <c r="B12201" t="s">
        <v>15876</v>
      </c>
      <c r="C12201" t="s">
        <v>39</v>
      </c>
      <c r="D12201" t="s">
        <v>3828</v>
      </c>
      <c r="E12201" t="s">
        <v>219</v>
      </c>
      <c r="F12201" t="b">
        <v>1</v>
      </c>
      <c r="G12201" t="s">
        <v>27</v>
      </c>
      <c r="H12201" s="4">
        <v>45820.626180555562</v>
      </c>
      <c r="I12201" t="b">
        <v>0</v>
      </c>
      <c r="J12201" t="b">
        <v>0</v>
      </c>
      <c r="K12201" t="s">
        <v>24</v>
      </c>
      <c r="L12201" t="s">
        <v>36</v>
      </c>
      <c r="N12201">
        <v>67.5</v>
      </c>
      <c r="O12201" t="s">
        <v>1444</v>
      </c>
      <c r="P12201" t="s">
        <v>15877</v>
      </c>
    </row>
    <row r="12202" spans="1:16" x14ac:dyDescent="0.25">
      <c r="A12202" t="s">
        <v>2</v>
      </c>
      <c r="B12202" t="s">
        <v>392</v>
      </c>
      <c r="C12202" t="s">
        <v>114</v>
      </c>
      <c r="D12202" t="s">
        <v>2208</v>
      </c>
      <c r="E12202" t="s">
        <v>20</v>
      </c>
      <c r="F12202" t="b">
        <v>0</v>
      </c>
      <c r="G12202" t="s">
        <v>27</v>
      </c>
      <c r="H12202" s="4">
        <v>45820.626250000001</v>
      </c>
      <c r="I12202" t="b">
        <v>0</v>
      </c>
      <c r="J12202" t="b">
        <v>0</v>
      </c>
      <c r="K12202" t="s">
        <v>24</v>
      </c>
      <c r="L12202" t="s">
        <v>22</v>
      </c>
      <c r="M12202">
        <v>117400</v>
      </c>
      <c r="O12202" t="s">
        <v>15878</v>
      </c>
      <c r="P12202" t="s">
        <v>15879</v>
      </c>
    </row>
    <row r="12203" spans="1:16" x14ac:dyDescent="0.25">
      <c r="A12203" t="s">
        <v>2</v>
      </c>
      <c r="B12203" t="s">
        <v>15880</v>
      </c>
      <c r="C12203" t="s">
        <v>332</v>
      </c>
      <c r="D12203" t="s">
        <v>3828</v>
      </c>
      <c r="E12203" t="s">
        <v>20</v>
      </c>
      <c r="F12203" t="b">
        <v>0</v>
      </c>
      <c r="G12203" t="s">
        <v>27</v>
      </c>
      <c r="H12203" s="4">
        <v>45820.626284722217</v>
      </c>
      <c r="I12203" t="b">
        <v>1</v>
      </c>
      <c r="J12203" t="b">
        <v>1</v>
      </c>
      <c r="K12203" t="s">
        <v>24</v>
      </c>
      <c r="L12203" t="s">
        <v>22</v>
      </c>
      <c r="M12203">
        <v>125000</v>
      </c>
      <c r="O12203" t="s">
        <v>987</v>
      </c>
      <c r="P12203" t="s">
        <v>15881</v>
      </c>
    </row>
    <row r="12204" spans="1:16" x14ac:dyDescent="0.25">
      <c r="A12204" t="s">
        <v>2</v>
      </c>
      <c r="B12204" t="s">
        <v>307</v>
      </c>
      <c r="C12204" t="s">
        <v>114</v>
      </c>
      <c r="D12204" t="s">
        <v>3972</v>
      </c>
      <c r="E12204" t="s">
        <v>105</v>
      </c>
      <c r="F12204" t="b">
        <v>0</v>
      </c>
      <c r="G12204" t="s">
        <v>27</v>
      </c>
      <c r="H12204" s="4">
        <v>45820.667870370373</v>
      </c>
      <c r="I12204" t="b">
        <v>0</v>
      </c>
      <c r="J12204" t="b">
        <v>1</v>
      </c>
      <c r="K12204" t="s">
        <v>24</v>
      </c>
      <c r="L12204" t="s">
        <v>22</v>
      </c>
      <c r="M12204">
        <v>162000</v>
      </c>
      <c r="O12204" t="s">
        <v>4343</v>
      </c>
      <c r="P12204" t="s">
        <v>12008</v>
      </c>
    </row>
    <row r="12205" spans="1:16" x14ac:dyDescent="0.25">
      <c r="A12205" t="s">
        <v>2</v>
      </c>
      <c r="B12205" t="s">
        <v>15882</v>
      </c>
      <c r="C12205" t="s">
        <v>155</v>
      </c>
      <c r="D12205" t="s">
        <v>3600</v>
      </c>
      <c r="E12205" t="s">
        <v>51</v>
      </c>
      <c r="F12205" t="b">
        <v>0</v>
      </c>
      <c r="G12205" t="s">
        <v>27</v>
      </c>
      <c r="H12205" s="4">
        <v>45820.667905092603</v>
      </c>
      <c r="I12205" t="b">
        <v>0</v>
      </c>
      <c r="J12205" t="b">
        <v>0</v>
      </c>
      <c r="K12205" t="s">
        <v>24</v>
      </c>
      <c r="L12205" t="s">
        <v>36</v>
      </c>
      <c r="N12205">
        <v>60.305000305175781</v>
      </c>
      <c r="O12205" t="s">
        <v>1804</v>
      </c>
      <c r="P12205" t="s">
        <v>15883</v>
      </c>
    </row>
    <row r="12206" spans="1:16" x14ac:dyDescent="0.25">
      <c r="A12206" t="s">
        <v>139</v>
      </c>
      <c r="B12206" t="s">
        <v>15884</v>
      </c>
      <c r="C12206" t="s">
        <v>15885</v>
      </c>
      <c r="D12206" t="s">
        <v>4083</v>
      </c>
      <c r="E12206" t="s">
        <v>20</v>
      </c>
      <c r="F12206" t="b">
        <v>0</v>
      </c>
      <c r="G12206" t="s">
        <v>862</v>
      </c>
      <c r="H12206" s="4">
        <v>45820.672442129631</v>
      </c>
      <c r="I12206" t="b">
        <v>0</v>
      </c>
      <c r="J12206" t="b">
        <v>0</v>
      </c>
      <c r="K12206" t="s">
        <v>862</v>
      </c>
      <c r="L12206" t="s">
        <v>22</v>
      </c>
      <c r="M12206">
        <v>200000</v>
      </c>
      <c r="O12206" t="s">
        <v>15886</v>
      </c>
    </row>
    <row r="12207" spans="1:16" x14ac:dyDescent="0.25">
      <c r="A12207" t="s">
        <v>28</v>
      </c>
      <c r="B12207" t="s">
        <v>15887</v>
      </c>
      <c r="C12207" t="s">
        <v>1752</v>
      </c>
      <c r="D12207" t="s">
        <v>3972</v>
      </c>
      <c r="E12207" t="s">
        <v>20</v>
      </c>
      <c r="F12207" t="b">
        <v>0</v>
      </c>
      <c r="G12207" t="s">
        <v>23</v>
      </c>
      <c r="H12207" s="4">
        <v>45820.700474537043</v>
      </c>
      <c r="I12207" t="b">
        <v>0</v>
      </c>
      <c r="J12207" t="b">
        <v>1</v>
      </c>
      <c r="K12207" t="s">
        <v>24</v>
      </c>
      <c r="L12207" t="s">
        <v>22</v>
      </c>
      <c r="M12207">
        <v>118180</v>
      </c>
      <c r="O12207" t="s">
        <v>15888</v>
      </c>
      <c r="P12207" t="s">
        <v>15889</v>
      </c>
    </row>
    <row r="12208" spans="1:16" x14ac:dyDescent="0.25">
      <c r="A12208" t="s">
        <v>0</v>
      </c>
      <c r="B12208" t="s">
        <v>15890</v>
      </c>
      <c r="C12208" t="s">
        <v>3771</v>
      </c>
      <c r="D12208" t="s">
        <v>3828</v>
      </c>
      <c r="E12208" t="s">
        <v>20</v>
      </c>
      <c r="F12208" t="b">
        <v>0</v>
      </c>
      <c r="G12208" t="s">
        <v>27</v>
      </c>
      <c r="H12208" s="4">
        <v>45820.708402777767</v>
      </c>
      <c r="I12208" t="b">
        <v>0</v>
      </c>
      <c r="J12208" t="b">
        <v>1</v>
      </c>
      <c r="K12208" t="s">
        <v>24</v>
      </c>
      <c r="L12208" t="s">
        <v>22</v>
      </c>
      <c r="M12208">
        <v>96350</v>
      </c>
      <c r="O12208" t="s">
        <v>2697</v>
      </c>
      <c r="P12208" t="s">
        <v>280</v>
      </c>
    </row>
    <row r="12209" spans="1:16" x14ac:dyDescent="0.25">
      <c r="A12209" t="s">
        <v>28</v>
      </c>
      <c r="B12209" t="s">
        <v>15891</v>
      </c>
      <c r="C12209" t="s">
        <v>1041</v>
      </c>
      <c r="D12209" t="s">
        <v>3972</v>
      </c>
      <c r="E12209" t="s">
        <v>51</v>
      </c>
      <c r="F12209" t="b">
        <v>0</v>
      </c>
      <c r="G12209" t="s">
        <v>41</v>
      </c>
      <c r="H12209" s="4">
        <v>45820.709131944437</v>
      </c>
      <c r="I12209" t="b">
        <v>0</v>
      </c>
      <c r="J12209" t="b">
        <v>1</v>
      </c>
      <c r="K12209" t="s">
        <v>24</v>
      </c>
      <c r="L12209" t="s">
        <v>36</v>
      </c>
      <c r="N12209">
        <v>82.5</v>
      </c>
      <c r="O12209" t="s">
        <v>15892</v>
      </c>
      <c r="P12209" t="s">
        <v>15893</v>
      </c>
    </row>
    <row r="12210" spans="1:16" x14ac:dyDescent="0.25">
      <c r="A12210" t="s">
        <v>2</v>
      </c>
      <c r="B12210" t="s">
        <v>15894</v>
      </c>
      <c r="C12210" t="s">
        <v>236</v>
      </c>
      <c r="D12210" t="s">
        <v>3972</v>
      </c>
      <c r="E12210" t="s">
        <v>51</v>
      </c>
      <c r="F12210" t="b">
        <v>0</v>
      </c>
      <c r="G12210" t="s">
        <v>27</v>
      </c>
      <c r="H12210" s="4">
        <v>45820.709583333337</v>
      </c>
      <c r="I12210" t="b">
        <v>1</v>
      </c>
      <c r="J12210" t="b">
        <v>0</v>
      </c>
      <c r="K12210" t="s">
        <v>24</v>
      </c>
      <c r="L12210" t="s">
        <v>36</v>
      </c>
      <c r="N12210">
        <v>41.5</v>
      </c>
      <c r="O12210" t="s">
        <v>9797</v>
      </c>
      <c r="P12210" t="s">
        <v>15895</v>
      </c>
    </row>
    <row r="12211" spans="1:16" x14ac:dyDescent="0.25">
      <c r="A12211" t="s">
        <v>2</v>
      </c>
      <c r="B12211" t="s">
        <v>609</v>
      </c>
      <c r="C12211" t="s">
        <v>180</v>
      </c>
      <c r="D12211" t="s">
        <v>3972</v>
      </c>
      <c r="E12211" t="s">
        <v>20</v>
      </c>
      <c r="F12211" t="b">
        <v>0</v>
      </c>
      <c r="G12211" t="s">
        <v>27</v>
      </c>
      <c r="H12211" s="4">
        <v>45820.709664351853</v>
      </c>
      <c r="I12211" t="b">
        <v>0</v>
      </c>
      <c r="J12211" t="b">
        <v>1</v>
      </c>
      <c r="K12211" t="s">
        <v>24</v>
      </c>
      <c r="L12211" t="s">
        <v>22</v>
      </c>
      <c r="M12211">
        <v>94500</v>
      </c>
      <c r="O12211" t="s">
        <v>1805</v>
      </c>
      <c r="P12211" t="s">
        <v>15896</v>
      </c>
    </row>
    <row r="12212" spans="1:16" x14ac:dyDescent="0.25">
      <c r="A12212" t="s">
        <v>2</v>
      </c>
      <c r="B12212" t="s">
        <v>15897</v>
      </c>
      <c r="C12212" t="s">
        <v>118</v>
      </c>
      <c r="D12212" t="s">
        <v>3972</v>
      </c>
      <c r="E12212" t="s">
        <v>20</v>
      </c>
      <c r="F12212" t="b">
        <v>0</v>
      </c>
      <c r="G12212" t="s">
        <v>27</v>
      </c>
      <c r="H12212" s="4">
        <v>45820.709814814807</v>
      </c>
      <c r="I12212" t="b">
        <v>0</v>
      </c>
      <c r="J12212" t="b">
        <v>0</v>
      </c>
      <c r="K12212" t="s">
        <v>24</v>
      </c>
      <c r="L12212" t="s">
        <v>22</v>
      </c>
      <c r="M12212">
        <v>146500</v>
      </c>
      <c r="O12212" t="s">
        <v>563</v>
      </c>
      <c r="P12212" t="s">
        <v>15898</v>
      </c>
    </row>
    <row r="12213" spans="1:16" x14ac:dyDescent="0.25">
      <c r="A12213" t="s">
        <v>25</v>
      </c>
      <c r="B12213" t="s">
        <v>1555</v>
      </c>
      <c r="C12213" t="s">
        <v>180</v>
      </c>
      <c r="D12213" t="s">
        <v>3972</v>
      </c>
      <c r="E12213" t="s">
        <v>20</v>
      </c>
      <c r="F12213" t="b">
        <v>0</v>
      </c>
      <c r="G12213" t="s">
        <v>41</v>
      </c>
      <c r="H12213" s="4">
        <v>45820.750138888892</v>
      </c>
      <c r="I12213" t="b">
        <v>0</v>
      </c>
      <c r="J12213" t="b">
        <v>1</v>
      </c>
      <c r="K12213" t="s">
        <v>24</v>
      </c>
      <c r="L12213" t="s">
        <v>22</v>
      </c>
      <c r="M12213">
        <v>110000</v>
      </c>
      <c r="O12213" t="s">
        <v>123</v>
      </c>
      <c r="P12213" t="s">
        <v>119</v>
      </c>
    </row>
    <row r="12214" spans="1:16" x14ac:dyDescent="0.25">
      <c r="A12214" t="s">
        <v>139</v>
      </c>
      <c r="B12214" t="s">
        <v>15899</v>
      </c>
      <c r="C12214" t="s">
        <v>1397</v>
      </c>
      <c r="D12214" t="s">
        <v>3972</v>
      </c>
      <c r="E12214" t="s">
        <v>20</v>
      </c>
      <c r="F12214" t="b">
        <v>0</v>
      </c>
      <c r="G12214" t="s">
        <v>27</v>
      </c>
      <c r="H12214" s="4">
        <v>45820.750775462962</v>
      </c>
      <c r="I12214" t="b">
        <v>0</v>
      </c>
      <c r="J12214" t="b">
        <v>0</v>
      </c>
      <c r="K12214" t="s">
        <v>24</v>
      </c>
      <c r="L12214" t="s">
        <v>22</v>
      </c>
      <c r="M12214">
        <v>115000</v>
      </c>
      <c r="O12214" t="s">
        <v>15900</v>
      </c>
      <c r="P12214" t="s">
        <v>15901</v>
      </c>
    </row>
    <row r="12215" spans="1:16" x14ac:dyDescent="0.25">
      <c r="A12215" t="s">
        <v>2</v>
      </c>
      <c r="B12215" t="s">
        <v>15902</v>
      </c>
      <c r="C12215" t="s">
        <v>670</v>
      </c>
      <c r="D12215" t="s">
        <v>3828</v>
      </c>
      <c r="E12215" t="s">
        <v>51</v>
      </c>
      <c r="F12215" t="b">
        <v>0</v>
      </c>
      <c r="G12215" t="s">
        <v>27</v>
      </c>
      <c r="H12215" s="4">
        <v>45820.751296296286</v>
      </c>
      <c r="I12215" t="b">
        <v>1</v>
      </c>
      <c r="J12215" t="b">
        <v>0</v>
      </c>
      <c r="K12215" t="s">
        <v>24</v>
      </c>
      <c r="L12215" t="s">
        <v>36</v>
      </c>
      <c r="N12215">
        <v>47.5</v>
      </c>
      <c r="O12215" t="s">
        <v>3796</v>
      </c>
      <c r="P12215" t="s">
        <v>15903</v>
      </c>
    </row>
    <row r="12216" spans="1:16" x14ac:dyDescent="0.25">
      <c r="A12216" t="s">
        <v>2</v>
      </c>
      <c r="B12216" t="s">
        <v>15904</v>
      </c>
      <c r="C12216" t="s">
        <v>42</v>
      </c>
      <c r="D12216" t="s">
        <v>3600</v>
      </c>
      <c r="E12216" t="s">
        <v>51</v>
      </c>
      <c r="F12216" t="b">
        <v>0</v>
      </c>
      <c r="G12216" t="s">
        <v>27</v>
      </c>
      <c r="H12216" s="4">
        <v>45820.751296296286</v>
      </c>
      <c r="I12216" t="b">
        <v>1</v>
      </c>
      <c r="J12216" t="b">
        <v>0</v>
      </c>
      <c r="K12216" t="s">
        <v>24</v>
      </c>
      <c r="L12216" t="s">
        <v>36</v>
      </c>
      <c r="N12216">
        <v>55</v>
      </c>
      <c r="O12216" t="s">
        <v>15905</v>
      </c>
      <c r="P12216" t="s">
        <v>15906</v>
      </c>
    </row>
    <row r="12217" spans="1:16" x14ac:dyDescent="0.25">
      <c r="A12217" t="s">
        <v>2</v>
      </c>
      <c r="B12217" t="s">
        <v>15907</v>
      </c>
      <c r="C12217" t="s">
        <v>9945</v>
      </c>
      <c r="D12217" t="s">
        <v>3828</v>
      </c>
      <c r="E12217" t="s">
        <v>51</v>
      </c>
      <c r="F12217" t="b">
        <v>0</v>
      </c>
      <c r="G12217" t="s">
        <v>41</v>
      </c>
      <c r="H12217" s="4">
        <v>45820.751782407409</v>
      </c>
      <c r="I12217" t="b">
        <v>1</v>
      </c>
      <c r="J12217" t="b">
        <v>0</v>
      </c>
      <c r="K12217" t="s">
        <v>24</v>
      </c>
      <c r="L12217" t="s">
        <v>36</v>
      </c>
      <c r="N12217">
        <v>55</v>
      </c>
      <c r="O12217" t="s">
        <v>15908</v>
      </c>
      <c r="P12217" t="s">
        <v>15909</v>
      </c>
    </row>
    <row r="12218" spans="1:16" x14ac:dyDescent="0.25">
      <c r="A12218" t="s">
        <v>19</v>
      </c>
      <c r="B12218" t="s">
        <v>15910</v>
      </c>
      <c r="C12218" t="s">
        <v>1325</v>
      </c>
      <c r="D12218" t="s">
        <v>3972</v>
      </c>
      <c r="E12218" t="s">
        <v>20</v>
      </c>
      <c r="F12218" t="b">
        <v>0</v>
      </c>
      <c r="G12218" t="s">
        <v>30</v>
      </c>
      <c r="H12218" s="4">
        <v>45820.752800925933</v>
      </c>
      <c r="I12218" t="b">
        <v>0</v>
      </c>
      <c r="J12218" t="b">
        <v>0</v>
      </c>
      <c r="K12218" t="s">
        <v>24</v>
      </c>
      <c r="L12218" t="s">
        <v>22</v>
      </c>
      <c r="M12218">
        <v>285000</v>
      </c>
      <c r="O12218" t="s">
        <v>5943</v>
      </c>
      <c r="P12218" t="s">
        <v>15911</v>
      </c>
    </row>
    <row r="12219" spans="1:16" x14ac:dyDescent="0.25">
      <c r="A12219" t="s">
        <v>25</v>
      </c>
      <c r="B12219" t="s">
        <v>15912</v>
      </c>
      <c r="C12219" t="s">
        <v>56</v>
      </c>
      <c r="D12219" t="s">
        <v>3972</v>
      </c>
      <c r="E12219" t="s">
        <v>20</v>
      </c>
      <c r="F12219" t="b">
        <v>0</v>
      </c>
      <c r="G12219" t="s">
        <v>23</v>
      </c>
      <c r="H12219" s="4">
        <v>45820.783692129633</v>
      </c>
      <c r="I12219" t="b">
        <v>0</v>
      </c>
      <c r="J12219" t="b">
        <v>1</v>
      </c>
      <c r="K12219" t="s">
        <v>24</v>
      </c>
      <c r="L12219" t="s">
        <v>22</v>
      </c>
      <c r="M12219">
        <v>145019.828125</v>
      </c>
      <c r="O12219" t="s">
        <v>3438</v>
      </c>
      <c r="P12219" t="s">
        <v>715</v>
      </c>
    </row>
    <row r="12220" spans="1:16" x14ac:dyDescent="0.25">
      <c r="A12220" t="s">
        <v>0</v>
      </c>
      <c r="B12220" t="s">
        <v>15913</v>
      </c>
      <c r="C12220" t="s">
        <v>2061</v>
      </c>
      <c r="D12220" t="s">
        <v>81</v>
      </c>
      <c r="E12220" t="s">
        <v>20</v>
      </c>
      <c r="F12220" t="b">
        <v>0</v>
      </c>
      <c r="G12220" t="s">
        <v>27</v>
      </c>
      <c r="H12220" s="4">
        <v>45820.791747685187</v>
      </c>
      <c r="I12220" t="b">
        <v>0</v>
      </c>
      <c r="J12220" t="b">
        <v>1</v>
      </c>
      <c r="K12220" t="s">
        <v>24</v>
      </c>
      <c r="L12220" t="s">
        <v>22</v>
      </c>
      <c r="M12220">
        <v>135000</v>
      </c>
      <c r="O12220" t="s">
        <v>81</v>
      </c>
      <c r="P12220" t="s">
        <v>15914</v>
      </c>
    </row>
    <row r="12221" spans="1:16" x14ac:dyDescent="0.25">
      <c r="A12221" t="s">
        <v>0</v>
      </c>
      <c r="B12221" t="s">
        <v>15915</v>
      </c>
      <c r="C12221" t="s">
        <v>585</v>
      </c>
      <c r="D12221" t="s">
        <v>3828</v>
      </c>
      <c r="E12221" t="s">
        <v>20</v>
      </c>
      <c r="F12221" t="b">
        <v>0</v>
      </c>
      <c r="G12221" t="s">
        <v>41</v>
      </c>
      <c r="H12221" s="4">
        <v>45820.791805555556</v>
      </c>
      <c r="I12221" t="b">
        <v>1</v>
      </c>
      <c r="J12221" t="b">
        <v>1</v>
      </c>
      <c r="K12221" t="s">
        <v>24</v>
      </c>
      <c r="L12221" t="s">
        <v>36</v>
      </c>
      <c r="N12221">
        <v>19</v>
      </c>
      <c r="O12221" t="s">
        <v>15916</v>
      </c>
      <c r="P12221" t="s">
        <v>883</v>
      </c>
    </row>
    <row r="12222" spans="1:16" x14ac:dyDescent="0.25">
      <c r="A12222" t="s">
        <v>28</v>
      </c>
      <c r="B12222" t="s">
        <v>15917</v>
      </c>
      <c r="C12222" t="s">
        <v>82</v>
      </c>
      <c r="D12222" t="s">
        <v>3972</v>
      </c>
      <c r="E12222" t="s">
        <v>20</v>
      </c>
      <c r="F12222" t="b">
        <v>0</v>
      </c>
      <c r="G12222" t="s">
        <v>27</v>
      </c>
      <c r="H12222" s="4">
        <v>45820.792349537027</v>
      </c>
      <c r="I12222" t="b">
        <v>0</v>
      </c>
      <c r="J12222" t="b">
        <v>0</v>
      </c>
      <c r="K12222" t="s">
        <v>24</v>
      </c>
      <c r="L12222" t="s">
        <v>22</v>
      </c>
      <c r="M12222">
        <v>200000</v>
      </c>
      <c r="O12222" t="s">
        <v>15918</v>
      </c>
      <c r="P12222" t="s">
        <v>15919</v>
      </c>
    </row>
    <row r="12223" spans="1:16" x14ac:dyDescent="0.25">
      <c r="A12223" t="s">
        <v>1</v>
      </c>
      <c r="B12223" t="s">
        <v>15920</v>
      </c>
      <c r="C12223" t="s">
        <v>151</v>
      </c>
      <c r="D12223" t="s">
        <v>3972</v>
      </c>
      <c r="E12223" t="s">
        <v>20</v>
      </c>
      <c r="F12223" t="b">
        <v>0</v>
      </c>
      <c r="G12223" t="s">
        <v>30</v>
      </c>
      <c r="H12223" s="4">
        <v>45820.792731481481</v>
      </c>
      <c r="I12223" t="b">
        <v>0</v>
      </c>
      <c r="J12223" t="b">
        <v>0</v>
      </c>
      <c r="K12223" t="s">
        <v>24</v>
      </c>
      <c r="L12223" t="s">
        <v>22</v>
      </c>
      <c r="M12223">
        <v>267500</v>
      </c>
      <c r="O12223" t="s">
        <v>15921</v>
      </c>
      <c r="P12223" t="s">
        <v>2326</v>
      </c>
    </row>
    <row r="12224" spans="1:16" x14ac:dyDescent="0.25">
      <c r="A12224" t="s">
        <v>2</v>
      </c>
      <c r="B12224" t="s">
        <v>15922</v>
      </c>
      <c r="C12224" t="s">
        <v>670</v>
      </c>
      <c r="D12224" t="s">
        <v>3600</v>
      </c>
      <c r="E12224" t="s">
        <v>51</v>
      </c>
      <c r="F12224" t="b">
        <v>0</v>
      </c>
      <c r="G12224" t="s">
        <v>27</v>
      </c>
      <c r="H12224" s="4">
        <v>45820.792847222219</v>
      </c>
      <c r="I12224" t="b">
        <v>0</v>
      </c>
      <c r="J12224" t="b">
        <v>0</v>
      </c>
      <c r="K12224" t="s">
        <v>24</v>
      </c>
      <c r="L12224" t="s">
        <v>36</v>
      </c>
      <c r="N12224">
        <v>62.5</v>
      </c>
      <c r="O12224" t="s">
        <v>2055</v>
      </c>
      <c r="P12224" t="s">
        <v>15923</v>
      </c>
    </row>
    <row r="12225" spans="1:16" x14ac:dyDescent="0.25">
      <c r="A12225" t="s">
        <v>139</v>
      </c>
      <c r="B12225" t="s">
        <v>15924</v>
      </c>
      <c r="C12225" t="s">
        <v>39</v>
      </c>
      <c r="D12225" t="s">
        <v>7433</v>
      </c>
      <c r="E12225" t="s">
        <v>20</v>
      </c>
      <c r="F12225" t="b">
        <v>1</v>
      </c>
      <c r="G12225" t="s">
        <v>2495</v>
      </c>
      <c r="H12225" s="4">
        <v>45820.819722222222</v>
      </c>
      <c r="I12225" t="b">
        <v>0</v>
      </c>
      <c r="J12225" t="b">
        <v>1</v>
      </c>
      <c r="K12225" t="s">
        <v>2495</v>
      </c>
      <c r="L12225" t="s">
        <v>22</v>
      </c>
      <c r="M12225">
        <v>137200</v>
      </c>
      <c r="O12225" t="s">
        <v>4057</v>
      </c>
      <c r="P12225" t="s">
        <v>3636</v>
      </c>
    </row>
    <row r="12226" spans="1:16" x14ac:dyDescent="0.25">
      <c r="A12226" t="s">
        <v>19</v>
      </c>
      <c r="B12226" t="s">
        <v>15925</v>
      </c>
      <c r="C12226" t="s">
        <v>23</v>
      </c>
      <c r="D12226" t="s">
        <v>3828</v>
      </c>
      <c r="E12226" t="s">
        <v>20</v>
      </c>
      <c r="F12226" t="b">
        <v>0</v>
      </c>
      <c r="G12226" t="s">
        <v>23</v>
      </c>
      <c r="H12226" s="4">
        <v>45820.825266203698</v>
      </c>
      <c r="I12226" t="b">
        <v>1</v>
      </c>
      <c r="J12226" t="b">
        <v>1</v>
      </c>
      <c r="K12226" t="s">
        <v>24</v>
      </c>
      <c r="L12226" t="s">
        <v>22</v>
      </c>
      <c r="M12226">
        <v>102000</v>
      </c>
      <c r="O12226" t="s">
        <v>2501</v>
      </c>
      <c r="P12226" t="s">
        <v>15926</v>
      </c>
    </row>
    <row r="12227" spans="1:16" x14ac:dyDescent="0.25">
      <c r="A12227" t="s">
        <v>0</v>
      </c>
      <c r="B12227" t="s">
        <v>15927</v>
      </c>
      <c r="C12227" t="s">
        <v>167</v>
      </c>
      <c r="D12227" t="s">
        <v>3972</v>
      </c>
      <c r="E12227" t="s">
        <v>105</v>
      </c>
      <c r="F12227" t="b">
        <v>0</v>
      </c>
      <c r="G12227" t="s">
        <v>35</v>
      </c>
      <c r="H12227" s="4">
        <v>45820.833680555559</v>
      </c>
      <c r="I12227" t="b">
        <v>0</v>
      </c>
      <c r="J12227" t="b">
        <v>1</v>
      </c>
      <c r="K12227" t="s">
        <v>24</v>
      </c>
      <c r="L12227" t="s">
        <v>36</v>
      </c>
      <c r="N12227">
        <v>34.010002136230469</v>
      </c>
      <c r="O12227" t="s">
        <v>1364</v>
      </c>
      <c r="P12227" t="s">
        <v>700</v>
      </c>
    </row>
    <row r="12228" spans="1:16" x14ac:dyDescent="0.25">
      <c r="A12228" t="s">
        <v>2</v>
      </c>
      <c r="B12228" t="s">
        <v>15928</v>
      </c>
      <c r="C12228" t="s">
        <v>372</v>
      </c>
      <c r="D12228" t="s">
        <v>3600</v>
      </c>
      <c r="E12228" t="s">
        <v>51</v>
      </c>
      <c r="F12228" t="b">
        <v>0</v>
      </c>
      <c r="G12228" t="s">
        <v>27</v>
      </c>
      <c r="H12228" s="4">
        <v>45820.834016203713</v>
      </c>
      <c r="I12228" t="b">
        <v>0</v>
      </c>
      <c r="J12228" t="b">
        <v>0</v>
      </c>
      <c r="K12228" t="s">
        <v>24</v>
      </c>
      <c r="L12228" t="s">
        <v>36</v>
      </c>
      <c r="N12228">
        <v>52.5</v>
      </c>
      <c r="O12228" t="s">
        <v>629</v>
      </c>
      <c r="P12228" t="s">
        <v>15929</v>
      </c>
    </row>
    <row r="12229" spans="1:16" x14ac:dyDescent="0.25">
      <c r="A12229" t="s">
        <v>2</v>
      </c>
      <c r="B12229" t="s">
        <v>15930</v>
      </c>
      <c r="C12229" t="s">
        <v>322</v>
      </c>
      <c r="D12229" t="s">
        <v>3600</v>
      </c>
      <c r="E12229" t="s">
        <v>51</v>
      </c>
      <c r="F12229" t="b">
        <v>0</v>
      </c>
      <c r="G12229" t="s">
        <v>27</v>
      </c>
      <c r="H12229" s="4">
        <v>45820.834537037037</v>
      </c>
      <c r="I12229" t="b">
        <v>1</v>
      </c>
      <c r="J12229" t="b">
        <v>0</v>
      </c>
      <c r="K12229" t="s">
        <v>24</v>
      </c>
      <c r="L12229" t="s">
        <v>22</v>
      </c>
      <c r="M12229">
        <v>50000</v>
      </c>
      <c r="O12229" t="s">
        <v>15931</v>
      </c>
      <c r="P12229" t="s">
        <v>15932</v>
      </c>
    </row>
    <row r="12230" spans="1:16" x14ac:dyDescent="0.25">
      <c r="A12230" t="s">
        <v>2</v>
      </c>
      <c r="B12230" t="s">
        <v>163</v>
      </c>
      <c r="C12230" t="s">
        <v>71</v>
      </c>
      <c r="D12230" t="s">
        <v>3600</v>
      </c>
      <c r="E12230" t="s">
        <v>51</v>
      </c>
      <c r="F12230" t="b">
        <v>0</v>
      </c>
      <c r="G12230" t="s">
        <v>27</v>
      </c>
      <c r="H12230" s="4">
        <v>45820.834606481483</v>
      </c>
      <c r="I12230" t="b">
        <v>1</v>
      </c>
      <c r="J12230" t="b">
        <v>1</v>
      </c>
      <c r="K12230" t="s">
        <v>24</v>
      </c>
      <c r="L12230" t="s">
        <v>36</v>
      </c>
      <c r="N12230">
        <v>59.5</v>
      </c>
      <c r="O12230" t="s">
        <v>783</v>
      </c>
      <c r="P12230" t="s">
        <v>15933</v>
      </c>
    </row>
    <row r="12231" spans="1:16" x14ac:dyDescent="0.25">
      <c r="A12231" t="s">
        <v>2</v>
      </c>
      <c r="B12231" t="s">
        <v>15934</v>
      </c>
      <c r="C12231" t="s">
        <v>2373</v>
      </c>
      <c r="D12231" t="s">
        <v>3972</v>
      </c>
      <c r="E12231" t="s">
        <v>20</v>
      </c>
      <c r="F12231" t="b">
        <v>0</v>
      </c>
      <c r="G12231" t="s">
        <v>27</v>
      </c>
      <c r="H12231" s="4">
        <v>45820.834722222222</v>
      </c>
      <c r="I12231" t="b">
        <v>0</v>
      </c>
      <c r="J12231" t="b">
        <v>0</v>
      </c>
      <c r="K12231" t="s">
        <v>24</v>
      </c>
      <c r="L12231" t="s">
        <v>22</v>
      </c>
      <c r="M12231">
        <v>103669.5</v>
      </c>
      <c r="O12231" t="s">
        <v>15935</v>
      </c>
      <c r="P12231" t="s">
        <v>15936</v>
      </c>
    </row>
    <row r="12232" spans="1:16" x14ac:dyDescent="0.25">
      <c r="A12232" t="s">
        <v>2</v>
      </c>
      <c r="B12232" t="s">
        <v>1159</v>
      </c>
      <c r="C12232" t="s">
        <v>82</v>
      </c>
      <c r="D12232" t="s">
        <v>3828</v>
      </c>
      <c r="E12232" t="s">
        <v>51</v>
      </c>
      <c r="F12232" t="b">
        <v>0</v>
      </c>
      <c r="G12232" t="s">
        <v>30</v>
      </c>
      <c r="H12232" s="4">
        <v>45820.835995370369</v>
      </c>
      <c r="I12232" t="b">
        <v>1</v>
      </c>
      <c r="J12232" t="b">
        <v>0</v>
      </c>
      <c r="K12232" t="s">
        <v>24</v>
      </c>
      <c r="L12232" t="s">
        <v>36</v>
      </c>
      <c r="N12232">
        <v>55</v>
      </c>
      <c r="O12232" t="s">
        <v>15937</v>
      </c>
      <c r="P12232" t="s">
        <v>15938</v>
      </c>
    </row>
    <row r="12233" spans="1:16" x14ac:dyDescent="0.25">
      <c r="A12233" t="s">
        <v>25</v>
      </c>
      <c r="B12233" t="s">
        <v>15939</v>
      </c>
      <c r="C12233" t="s">
        <v>203</v>
      </c>
      <c r="D12233" t="s">
        <v>3828</v>
      </c>
      <c r="E12233" t="s">
        <v>20</v>
      </c>
      <c r="F12233" t="b">
        <v>0</v>
      </c>
      <c r="G12233" t="s">
        <v>23</v>
      </c>
      <c r="H12233" s="4">
        <v>45820.866956018523</v>
      </c>
      <c r="I12233" t="b">
        <v>1</v>
      </c>
      <c r="J12233" t="b">
        <v>1</v>
      </c>
      <c r="K12233" t="s">
        <v>24</v>
      </c>
      <c r="L12233" t="s">
        <v>22</v>
      </c>
      <c r="M12233">
        <v>116500</v>
      </c>
      <c r="O12233" t="s">
        <v>1147</v>
      </c>
      <c r="P12233" t="s">
        <v>15940</v>
      </c>
    </row>
    <row r="12234" spans="1:16" x14ac:dyDescent="0.25">
      <c r="A12234" t="s">
        <v>0</v>
      </c>
      <c r="B12234" t="s">
        <v>0</v>
      </c>
      <c r="C12234" t="s">
        <v>203</v>
      </c>
      <c r="D12234" t="s">
        <v>483</v>
      </c>
      <c r="E12234" t="s">
        <v>51</v>
      </c>
      <c r="F12234" t="b">
        <v>0</v>
      </c>
      <c r="G12234" t="s">
        <v>23</v>
      </c>
      <c r="H12234" s="4">
        <v>45820.866956018523</v>
      </c>
      <c r="I12234" t="b">
        <v>0</v>
      </c>
      <c r="J12234" t="b">
        <v>1</v>
      </c>
      <c r="K12234" t="s">
        <v>24</v>
      </c>
      <c r="L12234" t="s">
        <v>36</v>
      </c>
      <c r="N12234">
        <v>42</v>
      </c>
      <c r="O12234" t="s">
        <v>5371</v>
      </c>
      <c r="P12234" t="s">
        <v>280</v>
      </c>
    </row>
    <row r="12235" spans="1:16" x14ac:dyDescent="0.25">
      <c r="A12235" t="s">
        <v>25</v>
      </c>
      <c r="B12235" t="s">
        <v>15941</v>
      </c>
      <c r="C12235" t="s">
        <v>1664</v>
      </c>
      <c r="D12235" t="s">
        <v>3828</v>
      </c>
      <c r="E12235" t="s">
        <v>20</v>
      </c>
      <c r="F12235" t="b">
        <v>0</v>
      </c>
      <c r="G12235" t="s">
        <v>27</v>
      </c>
      <c r="H12235" s="4">
        <v>45820.875034722223</v>
      </c>
      <c r="I12235" t="b">
        <v>0</v>
      </c>
      <c r="J12235" t="b">
        <v>1</v>
      </c>
      <c r="K12235" t="s">
        <v>24</v>
      </c>
      <c r="L12235" t="s">
        <v>22</v>
      </c>
      <c r="M12235">
        <v>140298</v>
      </c>
      <c r="O12235" t="s">
        <v>15942</v>
      </c>
      <c r="P12235" t="s">
        <v>15943</v>
      </c>
    </row>
    <row r="12236" spans="1:16" x14ac:dyDescent="0.25">
      <c r="A12236" t="s">
        <v>0</v>
      </c>
      <c r="B12236" t="s">
        <v>15944</v>
      </c>
      <c r="C12236" t="s">
        <v>64</v>
      </c>
      <c r="D12236" t="s">
        <v>3972</v>
      </c>
      <c r="E12236" t="s">
        <v>20</v>
      </c>
      <c r="F12236" t="b">
        <v>0</v>
      </c>
      <c r="G12236" t="s">
        <v>52</v>
      </c>
      <c r="H12236" s="4">
        <v>45820.875543981478</v>
      </c>
      <c r="I12236" t="b">
        <v>0</v>
      </c>
      <c r="J12236" t="b">
        <v>1</v>
      </c>
      <c r="K12236" t="s">
        <v>24</v>
      </c>
      <c r="L12236" t="s">
        <v>22</v>
      </c>
      <c r="M12236">
        <v>98900</v>
      </c>
      <c r="O12236" t="s">
        <v>402</v>
      </c>
      <c r="P12236" t="s">
        <v>15945</v>
      </c>
    </row>
    <row r="12237" spans="1:16" x14ac:dyDescent="0.25">
      <c r="A12237" t="s">
        <v>40</v>
      </c>
      <c r="B12237" t="s">
        <v>15946</v>
      </c>
      <c r="C12237" t="s">
        <v>167</v>
      </c>
      <c r="D12237" t="s">
        <v>3972</v>
      </c>
      <c r="E12237" t="s">
        <v>20</v>
      </c>
      <c r="F12237" t="b">
        <v>0</v>
      </c>
      <c r="G12237" t="s">
        <v>27</v>
      </c>
      <c r="H12237" s="4">
        <v>45820.876296296286</v>
      </c>
      <c r="I12237" t="b">
        <v>1</v>
      </c>
      <c r="J12237" t="b">
        <v>1</v>
      </c>
      <c r="K12237" t="s">
        <v>24</v>
      </c>
      <c r="L12237" t="s">
        <v>22</v>
      </c>
      <c r="M12237">
        <v>140000</v>
      </c>
      <c r="O12237" t="s">
        <v>865</v>
      </c>
      <c r="P12237" t="s">
        <v>15947</v>
      </c>
    </row>
    <row r="12238" spans="1:16" x14ac:dyDescent="0.25">
      <c r="A12238" t="s">
        <v>2</v>
      </c>
      <c r="B12238" t="s">
        <v>15948</v>
      </c>
      <c r="C12238" t="s">
        <v>436</v>
      </c>
      <c r="D12238" t="s">
        <v>3972</v>
      </c>
      <c r="E12238" t="s">
        <v>20</v>
      </c>
      <c r="F12238" t="b">
        <v>0</v>
      </c>
      <c r="G12238" t="s">
        <v>27</v>
      </c>
      <c r="H12238" s="4">
        <v>45820.876331018517</v>
      </c>
      <c r="I12238" t="b">
        <v>0</v>
      </c>
      <c r="J12238" t="b">
        <v>0</v>
      </c>
      <c r="K12238" t="s">
        <v>24</v>
      </c>
      <c r="L12238" t="s">
        <v>22</v>
      </c>
      <c r="M12238">
        <v>71000</v>
      </c>
      <c r="O12238" t="s">
        <v>2032</v>
      </c>
      <c r="P12238" t="s">
        <v>15949</v>
      </c>
    </row>
    <row r="12239" spans="1:16" x14ac:dyDescent="0.25">
      <c r="A12239" t="s">
        <v>25</v>
      </c>
      <c r="B12239" t="s">
        <v>15950</v>
      </c>
      <c r="C12239" t="s">
        <v>203</v>
      </c>
      <c r="D12239" t="s">
        <v>3828</v>
      </c>
      <c r="E12239" t="s">
        <v>20</v>
      </c>
      <c r="F12239" t="b">
        <v>0</v>
      </c>
      <c r="G12239" t="s">
        <v>23</v>
      </c>
      <c r="H12239" s="4">
        <v>45820.908634259264</v>
      </c>
      <c r="I12239" t="b">
        <v>0</v>
      </c>
      <c r="J12239" t="b">
        <v>1</v>
      </c>
      <c r="K12239" t="s">
        <v>24</v>
      </c>
      <c r="L12239" t="s">
        <v>22</v>
      </c>
      <c r="M12239">
        <v>128017.5</v>
      </c>
      <c r="O12239" t="s">
        <v>1162</v>
      </c>
      <c r="P12239" t="s">
        <v>15951</v>
      </c>
    </row>
    <row r="12240" spans="1:16" x14ac:dyDescent="0.25">
      <c r="A12240" t="s">
        <v>25</v>
      </c>
      <c r="B12240" t="s">
        <v>15952</v>
      </c>
      <c r="C12240" t="s">
        <v>73</v>
      </c>
      <c r="D12240" t="s">
        <v>3828</v>
      </c>
      <c r="E12240" t="s">
        <v>51</v>
      </c>
      <c r="F12240" t="b">
        <v>0</v>
      </c>
      <c r="G12240" t="s">
        <v>23</v>
      </c>
      <c r="H12240" s="4">
        <v>45820.908807870372</v>
      </c>
      <c r="I12240" t="b">
        <v>1</v>
      </c>
      <c r="J12240" t="b">
        <v>0</v>
      </c>
      <c r="K12240" t="s">
        <v>24</v>
      </c>
      <c r="L12240" t="s">
        <v>36</v>
      </c>
      <c r="N12240">
        <v>38.5</v>
      </c>
      <c r="O12240" t="s">
        <v>6990</v>
      </c>
    </row>
    <row r="12241" spans="1:16" x14ac:dyDescent="0.25">
      <c r="A12241" t="s">
        <v>191</v>
      </c>
      <c r="B12241" t="s">
        <v>15953</v>
      </c>
      <c r="C12241" t="s">
        <v>73</v>
      </c>
      <c r="D12241" t="s">
        <v>3600</v>
      </c>
      <c r="E12241" t="s">
        <v>51</v>
      </c>
      <c r="F12241" t="b">
        <v>0</v>
      </c>
      <c r="G12241" t="s">
        <v>41</v>
      </c>
      <c r="H12241" s="4">
        <v>45820.918449074074</v>
      </c>
      <c r="I12241" t="b">
        <v>1</v>
      </c>
      <c r="J12241" t="b">
        <v>0</v>
      </c>
      <c r="K12241" t="s">
        <v>24</v>
      </c>
      <c r="L12241" t="s">
        <v>36</v>
      </c>
      <c r="N12241">
        <v>55</v>
      </c>
      <c r="O12241" t="s">
        <v>15954</v>
      </c>
      <c r="P12241" t="s">
        <v>15955</v>
      </c>
    </row>
    <row r="12242" spans="1:16" x14ac:dyDescent="0.25">
      <c r="A12242" t="s">
        <v>2</v>
      </c>
      <c r="B12242" t="s">
        <v>117</v>
      </c>
      <c r="C12242" t="s">
        <v>955</v>
      </c>
      <c r="D12242" t="s">
        <v>3972</v>
      </c>
      <c r="E12242" t="s">
        <v>20</v>
      </c>
      <c r="F12242" t="b">
        <v>0</v>
      </c>
      <c r="G12242" t="s">
        <v>27</v>
      </c>
      <c r="H12242" s="4">
        <v>45820.959537037037</v>
      </c>
      <c r="I12242" t="b">
        <v>0</v>
      </c>
      <c r="J12242" t="b">
        <v>1</v>
      </c>
      <c r="K12242" t="s">
        <v>24</v>
      </c>
      <c r="L12242" t="s">
        <v>22</v>
      </c>
      <c r="M12242">
        <v>122500</v>
      </c>
      <c r="O12242" t="s">
        <v>15956</v>
      </c>
      <c r="P12242" t="s">
        <v>15957</v>
      </c>
    </row>
    <row r="12243" spans="1:16" x14ac:dyDescent="0.25">
      <c r="A12243" t="s">
        <v>2</v>
      </c>
      <c r="B12243" t="s">
        <v>15958</v>
      </c>
      <c r="C12243" t="s">
        <v>71</v>
      </c>
      <c r="D12243" t="s">
        <v>3972</v>
      </c>
      <c r="E12243" t="s">
        <v>20</v>
      </c>
      <c r="F12243" t="b">
        <v>0</v>
      </c>
      <c r="G12243" t="s">
        <v>30</v>
      </c>
      <c r="H12243" s="4">
        <v>45821.002476851849</v>
      </c>
      <c r="I12243" t="b">
        <v>0</v>
      </c>
      <c r="J12243" t="b">
        <v>1</v>
      </c>
      <c r="K12243" t="s">
        <v>24</v>
      </c>
      <c r="L12243" t="s">
        <v>22</v>
      </c>
      <c r="M12243">
        <v>162500</v>
      </c>
      <c r="O12243" t="s">
        <v>14536</v>
      </c>
      <c r="P12243" t="s">
        <v>1206</v>
      </c>
    </row>
    <row r="12244" spans="1:16" x14ac:dyDescent="0.25">
      <c r="A12244" t="s">
        <v>139</v>
      </c>
      <c r="B12244" t="s">
        <v>15959</v>
      </c>
      <c r="C12244" t="s">
        <v>82</v>
      </c>
      <c r="D12244" t="s">
        <v>3972</v>
      </c>
      <c r="E12244" t="s">
        <v>20</v>
      </c>
      <c r="F12244" t="b">
        <v>0</v>
      </c>
      <c r="G12244" t="s">
        <v>27</v>
      </c>
      <c r="H12244" s="4">
        <v>45821.249976851846</v>
      </c>
      <c r="I12244" t="b">
        <v>1</v>
      </c>
      <c r="J12244" t="b">
        <v>0</v>
      </c>
      <c r="K12244" t="s">
        <v>24</v>
      </c>
      <c r="L12244" t="s">
        <v>22</v>
      </c>
      <c r="M12244">
        <v>92500</v>
      </c>
      <c r="O12244" t="s">
        <v>15960</v>
      </c>
      <c r="P12244" t="s">
        <v>15961</v>
      </c>
    </row>
    <row r="12245" spans="1:16" x14ac:dyDescent="0.25">
      <c r="A12245" t="s">
        <v>25</v>
      </c>
      <c r="B12245" t="s">
        <v>14601</v>
      </c>
      <c r="C12245" t="s">
        <v>82</v>
      </c>
      <c r="D12245" t="s">
        <v>5914</v>
      </c>
      <c r="E12245" t="s">
        <v>20</v>
      </c>
      <c r="F12245" t="b">
        <v>0</v>
      </c>
      <c r="G12245" t="s">
        <v>27</v>
      </c>
      <c r="H12245" s="4">
        <v>45821.250069444453</v>
      </c>
      <c r="I12245" t="b">
        <v>0</v>
      </c>
      <c r="J12245" t="b">
        <v>0</v>
      </c>
      <c r="K12245" t="s">
        <v>24</v>
      </c>
      <c r="L12245" t="s">
        <v>22</v>
      </c>
      <c r="M12245">
        <v>117500</v>
      </c>
      <c r="O12245" t="s">
        <v>14602</v>
      </c>
      <c r="P12245" t="s">
        <v>14603</v>
      </c>
    </row>
    <row r="12246" spans="1:16" x14ac:dyDescent="0.25">
      <c r="A12246" t="s">
        <v>0</v>
      </c>
      <c r="B12246" t="s">
        <v>1098</v>
      </c>
      <c r="C12246" t="s">
        <v>82</v>
      </c>
      <c r="D12246" t="s">
        <v>15962</v>
      </c>
      <c r="E12246" t="s">
        <v>20</v>
      </c>
      <c r="F12246" t="b">
        <v>0</v>
      </c>
      <c r="G12246" t="s">
        <v>27</v>
      </c>
      <c r="H12246" s="4">
        <v>45821.250069444453</v>
      </c>
      <c r="I12246" t="b">
        <v>0</v>
      </c>
      <c r="J12246" t="b">
        <v>1</v>
      </c>
      <c r="K12246" t="s">
        <v>24</v>
      </c>
      <c r="L12246" t="s">
        <v>22</v>
      </c>
      <c r="M12246">
        <v>142500</v>
      </c>
      <c r="O12246" t="s">
        <v>13654</v>
      </c>
      <c r="P12246" t="s">
        <v>13655</v>
      </c>
    </row>
    <row r="12247" spans="1:16" x14ac:dyDescent="0.25">
      <c r="A12247" t="s">
        <v>0</v>
      </c>
      <c r="B12247" t="s">
        <v>15963</v>
      </c>
      <c r="C12247" t="s">
        <v>151</v>
      </c>
      <c r="D12247" t="s">
        <v>3828</v>
      </c>
      <c r="E12247" t="s">
        <v>20</v>
      </c>
      <c r="F12247" t="b">
        <v>0</v>
      </c>
      <c r="G12247" t="s">
        <v>30</v>
      </c>
      <c r="H12247" s="4">
        <v>45821.251203703701</v>
      </c>
      <c r="I12247" t="b">
        <v>0</v>
      </c>
      <c r="J12247" t="b">
        <v>0</v>
      </c>
      <c r="K12247" t="s">
        <v>24</v>
      </c>
      <c r="L12247" t="s">
        <v>22</v>
      </c>
      <c r="M12247">
        <v>65920</v>
      </c>
      <c r="O12247" t="s">
        <v>1779</v>
      </c>
      <c r="P12247" t="s">
        <v>15964</v>
      </c>
    </row>
    <row r="12248" spans="1:16" x14ac:dyDescent="0.25">
      <c r="A12248" t="s">
        <v>1</v>
      </c>
      <c r="B12248" t="s">
        <v>467</v>
      </c>
      <c r="C12248" t="s">
        <v>949</v>
      </c>
      <c r="D12248" t="s">
        <v>15089</v>
      </c>
      <c r="E12248" t="s">
        <v>20</v>
      </c>
      <c r="F12248" t="b">
        <v>0</v>
      </c>
      <c r="G12248" t="s">
        <v>30</v>
      </c>
      <c r="H12248" s="4">
        <v>45821.251203703701</v>
      </c>
      <c r="I12248" t="b">
        <v>0</v>
      </c>
      <c r="J12248" t="b">
        <v>0</v>
      </c>
      <c r="K12248" t="s">
        <v>24</v>
      </c>
      <c r="L12248" t="s">
        <v>22</v>
      </c>
      <c r="M12248">
        <v>145500</v>
      </c>
      <c r="O12248" t="s">
        <v>212</v>
      </c>
    </row>
    <row r="12249" spans="1:16" x14ac:dyDescent="0.25">
      <c r="A12249" t="s">
        <v>1</v>
      </c>
      <c r="B12249" t="s">
        <v>661</v>
      </c>
      <c r="C12249" t="s">
        <v>1521</v>
      </c>
      <c r="D12249" t="s">
        <v>3383</v>
      </c>
      <c r="E12249" t="s">
        <v>20</v>
      </c>
      <c r="F12249" t="b">
        <v>0</v>
      </c>
      <c r="G12249" t="s">
        <v>52</v>
      </c>
      <c r="H12249" s="4">
        <v>45821.251307870371</v>
      </c>
      <c r="I12249" t="b">
        <v>0</v>
      </c>
      <c r="J12249" t="b">
        <v>0</v>
      </c>
      <c r="K12249" t="s">
        <v>24</v>
      </c>
      <c r="L12249" t="s">
        <v>22</v>
      </c>
      <c r="M12249">
        <v>81100</v>
      </c>
      <c r="O12249" t="s">
        <v>1549</v>
      </c>
    </row>
    <row r="12250" spans="1:16" x14ac:dyDescent="0.25">
      <c r="A12250" t="s">
        <v>1</v>
      </c>
      <c r="B12250" t="s">
        <v>11614</v>
      </c>
      <c r="C12250" t="s">
        <v>54</v>
      </c>
      <c r="D12250" t="s">
        <v>3972</v>
      </c>
      <c r="E12250" t="s">
        <v>20</v>
      </c>
      <c r="F12250" t="b">
        <v>0</v>
      </c>
      <c r="G12250" t="s">
        <v>41</v>
      </c>
      <c r="H12250" s="4">
        <v>45821.251608796287</v>
      </c>
      <c r="I12250" t="b">
        <v>0</v>
      </c>
      <c r="J12250" t="b">
        <v>0</v>
      </c>
      <c r="K12250" t="s">
        <v>24</v>
      </c>
      <c r="L12250" t="s">
        <v>36</v>
      </c>
      <c r="N12250">
        <v>68</v>
      </c>
      <c r="O12250" t="s">
        <v>10789</v>
      </c>
      <c r="P12250" t="s">
        <v>11615</v>
      </c>
    </row>
    <row r="12251" spans="1:16" x14ac:dyDescent="0.25">
      <c r="A12251" t="s">
        <v>2</v>
      </c>
      <c r="B12251" t="s">
        <v>439</v>
      </c>
      <c r="C12251" t="s">
        <v>1216</v>
      </c>
      <c r="D12251" t="s">
        <v>2208</v>
      </c>
      <c r="E12251" t="s">
        <v>20</v>
      </c>
      <c r="F12251" t="b">
        <v>0</v>
      </c>
      <c r="G12251" t="s">
        <v>30</v>
      </c>
      <c r="H12251" s="4">
        <v>45821.252453703702</v>
      </c>
      <c r="I12251" t="b">
        <v>0</v>
      </c>
      <c r="J12251" t="b">
        <v>1</v>
      </c>
      <c r="K12251" t="s">
        <v>24</v>
      </c>
      <c r="L12251" t="s">
        <v>22</v>
      </c>
      <c r="M12251">
        <v>168500</v>
      </c>
      <c r="O12251" t="s">
        <v>11947</v>
      </c>
      <c r="P12251" t="s">
        <v>11948</v>
      </c>
    </row>
    <row r="12252" spans="1:16" x14ac:dyDescent="0.25">
      <c r="A12252" t="s">
        <v>89</v>
      </c>
      <c r="B12252" t="s">
        <v>15965</v>
      </c>
      <c r="C12252" t="s">
        <v>39</v>
      </c>
      <c r="D12252" t="s">
        <v>7433</v>
      </c>
      <c r="E12252" t="s">
        <v>20</v>
      </c>
      <c r="F12252" t="b">
        <v>1</v>
      </c>
      <c r="G12252" t="s">
        <v>5202</v>
      </c>
      <c r="H12252" s="4">
        <v>45821.290069444447</v>
      </c>
      <c r="I12252" t="b">
        <v>0</v>
      </c>
      <c r="J12252" t="b">
        <v>1</v>
      </c>
      <c r="L12252" t="s">
        <v>22</v>
      </c>
      <c r="M12252">
        <v>250000</v>
      </c>
      <c r="O12252" t="s">
        <v>4052</v>
      </c>
      <c r="P12252" t="s">
        <v>15966</v>
      </c>
    </row>
    <row r="12253" spans="1:16" x14ac:dyDescent="0.25">
      <c r="A12253" t="s">
        <v>139</v>
      </c>
      <c r="B12253" t="s">
        <v>15967</v>
      </c>
      <c r="C12253" t="s">
        <v>680</v>
      </c>
      <c r="D12253" t="s">
        <v>3969</v>
      </c>
      <c r="E12253" t="s">
        <v>20</v>
      </c>
      <c r="F12253" t="b">
        <v>0</v>
      </c>
      <c r="G12253" t="s">
        <v>41</v>
      </c>
      <c r="H12253" s="4">
        <v>45821.292118055557</v>
      </c>
      <c r="I12253" t="b">
        <v>0</v>
      </c>
      <c r="J12253" t="b">
        <v>1</v>
      </c>
      <c r="K12253" t="s">
        <v>24</v>
      </c>
      <c r="L12253" t="s">
        <v>22</v>
      </c>
      <c r="M12253">
        <v>145000</v>
      </c>
      <c r="O12253" t="s">
        <v>15968</v>
      </c>
    </row>
    <row r="12254" spans="1:16" x14ac:dyDescent="0.25">
      <c r="A12254" t="s">
        <v>139</v>
      </c>
      <c r="B12254" t="s">
        <v>15969</v>
      </c>
      <c r="C12254" t="s">
        <v>49</v>
      </c>
      <c r="D12254" t="s">
        <v>3969</v>
      </c>
      <c r="E12254" t="s">
        <v>20</v>
      </c>
      <c r="F12254" t="b">
        <v>0</v>
      </c>
      <c r="G12254" t="s">
        <v>41</v>
      </c>
      <c r="H12254" s="4">
        <v>45821.292754629627</v>
      </c>
      <c r="I12254" t="b">
        <v>0</v>
      </c>
      <c r="J12254" t="b">
        <v>0</v>
      </c>
      <c r="K12254" t="s">
        <v>24</v>
      </c>
      <c r="L12254" t="s">
        <v>22</v>
      </c>
      <c r="M12254">
        <v>100000</v>
      </c>
      <c r="O12254" t="s">
        <v>3266</v>
      </c>
    </row>
    <row r="12255" spans="1:16" x14ac:dyDescent="0.25">
      <c r="A12255" t="s">
        <v>2</v>
      </c>
      <c r="B12255" t="s">
        <v>15970</v>
      </c>
      <c r="C12255" t="s">
        <v>1866</v>
      </c>
      <c r="D12255" t="s">
        <v>3969</v>
      </c>
      <c r="E12255" t="s">
        <v>20</v>
      </c>
      <c r="F12255" t="b">
        <v>0</v>
      </c>
      <c r="G12255" t="s">
        <v>27</v>
      </c>
      <c r="H12255" s="4">
        <v>45821.29315972222</v>
      </c>
      <c r="I12255" t="b">
        <v>0</v>
      </c>
      <c r="J12255" t="b">
        <v>0</v>
      </c>
      <c r="K12255" t="s">
        <v>24</v>
      </c>
      <c r="L12255" t="s">
        <v>22</v>
      </c>
      <c r="M12255">
        <v>91732.5</v>
      </c>
      <c r="O12255" t="s">
        <v>15971</v>
      </c>
      <c r="P12255" t="s">
        <v>15972</v>
      </c>
    </row>
    <row r="12256" spans="1:16" x14ac:dyDescent="0.25">
      <c r="A12256" t="s">
        <v>28</v>
      </c>
      <c r="B12256" t="s">
        <v>15973</v>
      </c>
      <c r="C12256" t="s">
        <v>333</v>
      </c>
      <c r="D12256" t="s">
        <v>3972</v>
      </c>
      <c r="E12256" t="s">
        <v>20</v>
      </c>
      <c r="F12256" t="b">
        <v>0</v>
      </c>
      <c r="G12256" t="s">
        <v>52</v>
      </c>
      <c r="H12256" s="4">
        <v>45821.294942129629</v>
      </c>
      <c r="I12256" t="b">
        <v>0</v>
      </c>
      <c r="J12256" t="b">
        <v>0</v>
      </c>
      <c r="K12256" t="s">
        <v>24</v>
      </c>
      <c r="L12256" t="s">
        <v>22</v>
      </c>
      <c r="M12256">
        <v>275000</v>
      </c>
      <c r="O12256" t="s">
        <v>261</v>
      </c>
      <c r="P12256" t="s">
        <v>15974</v>
      </c>
    </row>
    <row r="12257" spans="1:16" x14ac:dyDescent="0.25">
      <c r="A12257" t="s">
        <v>89</v>
      </c>
      <c r="B12257" t="s">
        <v>15975</v>
      </c>
      <c r="C12257" t="s">
        <v>376</v>
      </c>
      <c r="D12257" t="s">
        <v>3969</v>
      </c>
      <c r="E12257" t="s">
        <v>20</v>
      </c>
      <c r="F12257" t="b">
        <v>0</v>
      </c>
      <c r="G12257" t="s">
        <v>23</v>
      </c>
      <c r="H12257" s="4">
        <v>45821.308020833327</v>
      </c>
      <c r="I12257" t="b">
        <v>0</v>
      </c>
      <c r="J12257" t="b">
        <v>0</v>
      </c>
      <c r="K12257" t="s">
        <v>24</v>
      </c>
      <c r="L12257" t="s">
        <v>22</v>
      </c>
      <c r="M12257">
        <v>148500</v>
      </c>
      <c r="O12257" t="s">
        <v>6472</v>
      </c>
      <c r="P12257" t="s">
        <v>1224</v>
      </c>
    </row>
    <row r="12258" spans="1:16" x14ac:dyDescent="0.25">
      <c r="A12258" t="s">
        <v>139</v>
      </c>
      <c r="B12258" t="s">
        <v>7435</v>
      </c>
      <c r="C12258" t="s">
        <v>2500</v>
      </c>
      <c r="D12258" t="s">
        <v>3969</v>
      </c>
      <c r="E12258" t="s">
        <v>20</v>
      </c>
      <c r="F12258" t="b">
        <v>0</v>
      </c>
      <c r="G12258" t="s">
        <v>41</v>
      </c>
      <c r="H12258" s="4">
        <v>45821.333784722221</v>
      </c>
      <c r="I12258" t="b">
        <v>0</v>
      </c>
      <c r="J12258" t="b">
        <v>1</v>
      </c>
      <c r="K12258" t="s">
        <v>24</v>
      </c>
      <c r="L12258" t="s">
        <v>22</v>
      </c>
      <c r="M12258">
        <v>96000</v>
      </c>
      <c r="O12258" t="s">
        <v>7436</v>
      </c>
    </row>
    <row r="12259" spans="1:16" x14ac:dyDescent="0.25">
      <c r="A12259" t="s">
        <v>89</v>
      </c>
      <c r="B12259" t="s">
        <v>15976</v>
      </c>
      <c r="C12259" t="s">
        <v>2102</v>
      </c>
      <c r="D12259" t="s">
        <v>3969</v>
      </c>
      <c r="E12259" t="s">
        <v>20</v>
      </c>
      <c r="F12259" t="b">
        <v>0</v>
      </c>
      <c r="G12259" t="s">
        <v>41</v>
      </c>
      <c r="H12259" s="4">
        <v>45821.334421296298</v>
      </c>
      <c r="I12259" t="b">
        <v>1</v>
      </c>
      <c r="J12259" t="b">
        <v>1</v>
      </c>
      <c r="K12259" t="s">
        <v>24</v>
      </c>
      <c r="L12259" t="s">
        <v>22</v>
      </c>
      <c r="M12259">
        <v>120000</v>
      </c>
      <c r="O12259" t="s">
        <v>15977</v>
      </c>
      <c r="P12259" t="s">
        <v>3889</v>
      </c>
    </row>
    <row r="12260" spans="1:16" x14ac:dyDescent="0.25">
      <c r="A12260" t="s">
        <v>40</v>
      </c>
      <c r="B12260" t="s">
        <v>15978</v>
      </c>
      <c r="C12260" t="s">
        <v>47</v>
      </c>
      <c r="D12260" t="s">
        <v>3828</v>
      </c>
      <c r="E12260" t="s">
        <v>20</v>
      </c>
      <c r="F12260" t="b">
        <v>0</v>
      </c>
      <c r="G12260" t="s">
        <v>27</v>
      </c>
      <c r="H12260" s="4">
        <v>45821.334756944438</v>
      </c>
      <c r="I12260" t="b">
        <v>1</v>
      </c>
      <c r="J12260" t="b">
        <v>1</v>
      </c>
      <c r="K12260" t="s">
        <v>24</v>
      </c>
      <c r="L12260" t="s">
        <v>22</v>
      </c>
      <c r="M12260">
        <v>189500</v>
      </c>
      <c r="O12260" t="s">
        <v>1156</v>
      </c>
      <c r="P12260" t="s">
        <v>1206</v>
      </c>
    </row>
    <row r="12261" spans="1:16" x14ac:dyDescent="0.25">
      <c r="A12261" t="s">
        <v>1</v>
      </c>
      <c r="B12261" t="s">
        <v>15979</v>
      </c>
      <c r="C12261" t="s">
        <v>106</v>
      </c>
      <c r="D12261" t="s">
        <v>14531</v>
      </c>
      <c r="E12261" t="s">
        <v>20</v>
      </c>
      <c r="F12261" t="b">
        <v>0</v>
      </c>
      <c r="G12261" t="s">
        <v>106</v>
      </c>
      <c r="H12261" s="4">
        <v>45821.338182870371</v>
      </c>
      <c r="I12261" t="b">
        <v>0</v>
      </c>
      <c r="J12261" t="b">
        <v>0</v>
      </c>
      <c r="K12261" t="s">
        <v>106</v>
      </c>
      <c r="L12261" t="s">
        <v>22</v>
      </c>
      <c r="M12261">
        <v>68700</v>
      </c>
      <c r="O12261" t="s">
        <v>15980</v>
      </c>
      <c r="P12261" t="s">
        <v>15981</v>
      </c>
    </row>
    <row r="12262" spans="1:16" x14ac:dyDescent="0.25">
      <c r="A12262" t="s">
        <v>139</v>
      </c>
      <c r="B12262" t="s">
        <v>15982</v>
      </c>
      <c r="C12262" t="s">
        <v>15983</v>
      </c>
      <c r="D12262" t="s">
        <v>4323</v>
      </c>
      <c r="E12262" t="s">
        <v>631</v>
      </c>
      <c r="F12262" t="b">
        <v>0</v>
      </c>
      <c r="G12262" t="s">
        <v>4005</v>
      </c>
      <c r="H12262" s="4">
        <v>45821.348113425927</v>
      </c>
      <c r="I12262" t="b">
        <v>0</v>
      </c>
      <c r="J12262" t="b">
        <v>0</v>
      </c>
      <c r="K12262" t="s">
        <v>4005</v>
      </c>
      <c r="L12262" t="s">
        <v>22</v>
      </c>
      <c r="M12262">
        <v>51500</v>
      </c>
      <c r="O12262" t="s">
        <v>15984</v>
      </c>
      <c r="P12262" t="s">
        <v>2014</v>
      </c>
    </row>
    <row r="12263" spans="1:16" x14ac:dyDescent="0.25">
      <c r="A12263" t="s">
        <v>2</v>
      </c>
      <c r="B12263" t="s">
        <v>2</v>
      </c>
      <c r="C12263" t="s">
        <v>15985</v>
      </c>
      <c r="D12263" t="s">
        <v>4089</v>
      </c>
      <c r="E12263" t="s">
        <v>20</v>
      </c>
      <c r="F12263" t="b">
        <v>0</v>
      </c>
      <c r="G12263" t="s">
        <v>23</v>
      </c>
      <c r="H12263" s="4">
        <v>45821.349976851852</v>
      </c>
      <c r="I12263" t="b">
        <v>0</v>
      </c>
      <c r="J12263" t="b">
        <v>0</v>
      </c>
      <c r="K12263" t="s">
        <v>24</v>
      </c>
      <c r="L12263" t="s">
        <v>36</v>
      </c>
      <c r="N12263">
        <v>47.5</v>
      </c>
      <c r="O12263" t="s">
        <v>15986</v>
      </c>
      <c r="P12263" t="s">
        <v>6184</v>
      </c>
    </row>
    <row r="12264" spans="1:16" x14ac:dyDescent="0.25">
      <c r="A12264" t="s">
        <v>19</v>
      </c>
      <c r="B12264" t="s">
        <v>4424</v>
      </c>
      <c r="C12264" t="s">
        <v>332</v>
      </c>
      <c r="D12264" t="s">
        <v>4089</v>
      </c>
      <c r="E12264" t="s">
        <v>20</v>
      </c>
      <c r="F12264" t="b">
        <v>0</v>
      </c>
      <c r="G12264" t="s">
        <v>41</v>
      </c>
      <c r="H12264" s="4">
        <v>45821.376018518517</v>
      </c>
      <c r="I12264" t="b">
        <v>0</v>
      </c>
      <c r="J12264" t="b">
        <v>1</v>
      </c>
      <c r="K12264" t="s">
        <v>24</v>
      </c>
      <c r="L12264" t="s">
        <v>22</v>
      </c>
      <c r="M12264">
        <v>220000</v>
      </c>
      <c r="O12264" t="s">
        <v>1529</v>
      </c>
      <c r="P12264" t="s">
        <v>15671</v>
      </c>
    </row>
    <row r="12265" spans="1:16" x14ac:dyDescent="0.25">
      <c r="A12265" t="s">
        <v>2</v>
      </c>
      <c r="B12265" t="s">
        <v>6690</v>
      </c>
      <c r="C12265" t="s">
        <v>725</v>
      </c>
      <c r="D12265" t="s">
        <v>3972</v>
      </c>
      <c r="E12265" t="s">
        <v>20</v>
      </c>
      <c r="F12265" t="b">
        <v>0</v>
      </c>
      <c r="G12265" t="s">
        <v>27</v>
      </c>
      <c r="H12265" s="4">
        <v>45821.376597222217</v>
      </c>
      <c r="I12265" t="b">
        <v>0</v>
      </c>
      <c r="J12265" t="b">
        <v>0</v>
      </c>
      <c r="K12265" t="s">
        <v>24</v>
      </c>
      <c r="L12265" t="s">
        <v>22</v>
      </c>
      <c r="M12265">
        <v>200000</v>
      </c>
      <c r="O12265" t="s">
        <v>237</v>
      </c>
      <c r="P12265" t="s">
        <v>48</v>
      </c>
    </row>
    <row r="12266" spans="1:16" x14ac:dyDescent="0.25">
      <c r="A12266" t="s">
        <v>2</v>
      </c>
      <c r="B12266" t="s">
        <v>15987</v>
      </c>
      <c r="C12266" t="s">
        <v>158</v>
      </c>
      <c r="D12266" t="s">
        <v>4034</v>
      </c>
      <c r="E12266" t="s">
        <v>20</v>
      </c>
      <c r="F12266" t="b">
        <v>0</v>
      </c>
      <c r="G12266" t="s">
        <v>158</v>
      </c>
      <c r="H12266" s="4">
        <v>45821.378668981481</v>
      </c>
      <c r="I12266" t="b">
        <v>0</v>
      </c>
      <c r="J12266" t="b">
        <v>0</v>
      </c>
      <c r="K12266" t="s">
        <v>158</v>
      </c>
      <c r="L12266" t="s">
        <v>22</v>
      </c>
      <c r="M12266">
        <v>56000</v>
      </c>
      <c r="O12266" t="s">
        <v>15988</v>
      </c>
      <c r="P12266" t="s">
        <v>15989</v>
      </c>
    </row>
    <row r="12267" spans="1:16" x14ac:dyDescent="0.25">
      <c r="A12267" t="s">
        <v>191</v>
      </c>
      <c r="B12267" t="s">
        <v>15990</v>
      </c>
      <c r="C12267" t="s">
        <v>15991</v>
      </c>
      <c r="D12267" t="s">
        <v>4323</v>
      </c>
      <c r="E12267" t="s">
        <v>631</v>
      </c>
      <c r="F12267" t="b">
        <v>0</v>
      </c>
      <c r="G12267" t="s">
        <v>255</v>
      </c>
      <c r="H12267" s="4">
        <v>45821.382280092592</v>
      </c>
      <c r="I12267" t="b">
        <v>0</v>
      </c>
      <c r="J12267" t="b">
        <v>0</v>
      </c>
      <c r="K12267" t="s">
        <v>255</v>
      </c>
      <c r="L12267" t="s">
        <v>22</v>
      </c>
      <c r="M12267">
        <v>121500</v>
      </c>
      <c r="O12267" t="s">
        <v>91</v>
      </c>
      <c r="P12267" t="s">
        <v>2326</v>
      </c>
    </row>
    <row r="12268" spans="1:16" x14ac:dyDescent="0.25">
      <c r="A12268" t="s">
        <v>0</v>
      </c>
      <c r="B12268" t="s">
        <v>15992</v>
      </c>
      <c r="C12268" t="s">
        <v>15993</v>
      </c>
      <c r="D12268" t="s">
        <v>4034</v>
      </c>
      <c r="E12268" t="s">
        <v>51</v>
      </c>
      <c r="F12268" t="b">
        <v>0</v>
      </c>
      <c r="G12268" t="s">
        <v>5137</v>
      </c>
      <c r="H12268" s="4">
        <v>45821.389363425929</v>
      </c>
      <c r="I12268" t="b">
        <v>0</v>
      </c>
      <c r="J12268" t="b">
        <v>0</v>
      </c>
      <c r="K12268" t="s">
        <v>5137</v>
      </c>
      <c r="L12268" t="s">
        <v>22</v>
      </c>
      <c r="M12268">
        <v>70091.5</v>
      </c>
      <c r="O12268" t="s">
        <v>15994</v>
      </c>
      <c r="P12268" t="s">
        <v>15995</v>
      </c>
    </row>
    <row r="12269" spans="1:16" x14ac:dyDescent="0.25">
      <c r="A12269" t="s">
        <v>139</v>
      </c>
      <c r="B12269" t="s">
        <v>15996</v>
      </c>
      <c r="C12269" t="s">
        <v>15997</v>
      </c>
      <c r="D12269" t="s">
        <v>9364</v>
      </c>
      <c r="E12269" t="s">
        <v>631</v>
      </c>
      <c r="F12269" t="b">
        <v>0</v>
      </c>
      <c r="G12269" t="s">
        <v>4005</v>
      </c>
      <c r="H12269" s="4">
        <v>45821.389780092592</v>
      </c>
      <c r="I12269" t="b">
        <v>0</v>
      </c>
      <c r="J12269" t="b">
        <v>0</v>
      </c>
      <c r="K12269" t="s">
        <v>4005</v>
      </c>
      <c r="L12269" t="s">
        <v>36</v>
      </c>
      <c r="N12269">
        <v>29.5</v>
      </c>
      <c r="O12269" t="s">
        <v>15998</v>
      </c>
      <c r="P12269" t="s">
        <v>3050</v>
      </c>
    </row>
    <row r="12270" spans="1:16" x14ac:dyDescent="0.25">
      <c r="A12270" t="s">
        <v>0</v>
      </c>
      <c r="B12270" t="s">
        <v>15999</v>
      </c>
      <c r="C12270" t="s">
        <v>713</v>
      </c>
      <c r="D12270" t="s">
        <v>5132</v>
      </c>
      <c r="E12270" t="s">
        <v>20</v>
      </c>
      <c r="F12270" t="b">
        <v>0</v>
      </c>
      <c r="G12270" t="s">
        <v>23</v>
      </c>
      <c r="H12270" s="4">
        <v>45821.39130787037</v>
      </c>
      <c r="I12270" t="b">
        <v>0</v>
      </c>
      <c r="J12270" t="b">
        <v>1</v>
      </c>
      <c r="K12270" t="s">
        <v>24</v>
      </c>
      <c r="L12270" t="s">
        <v>22</v>
      </c>
      <c r="M12270">
        <v>54165</v>
      </c>
      <c r="O12270" t="s">
        <v>1585</v>
      </c>
      <c r="P12270" t="s">
        <v>2017</v>
      </c>
    </row>
    <row r="12271" spans="1:16" x14ac:dyDescent="0.25">
      <c r="A12271" t="s">
        <v>2</v>
      </c>
      <c r="B12271" t="s">
        <v>2</v>
      </c>
      <c r="C12271" t="s">
        <v>16000</v>
      </c>
      <c r="D12271" t="s">
        <v>4102</v>
      </c>
      <c r="E12271" t="s">
        <v>20</v>
      </c>
      <c r="F12271" t="b">
        <v>0</v>
      </c>
      <c r="G12271" t="s">
        <v>23</v>
      </c>
      <c r="H12271" s="4">
        <v>45821.391701388893</v>
      </c>
      <c r="I12271" t="b">
        <v>1</v>
      </c>
      <c r="J12271" t="b">
        <v>1</v>
      </c>
      <c r="K12271" t="s">
        <v>24</v>
      </c>
      <c r="L12271" t="s">
        <v>36</v>
      </c>
      <c r="N12271">
        <v>33.650001525878913</v>
      </c>
      <c r="O12271" t="s">
        <v>4303</v>
      </c>
      <c r="P12271" t="s">
        <v>2343</v>
      </c>
    </row>
    <row r="12272" spans="1:16" x14ac:dyDescent="0.25">
      <c r="A12272" t="s">
        <v>0</v>
      </c>
      <c r="B12272" t="s">
        <v>3168</v>
      </c>
      <c r="C12272" t="s">
        <v>704</v>
      </c>
      <c r="D12272" t="s">
        <v>4102</v>
      </c>
      <c r="E12272" t="s">
        <v>20</v>
      </c>
      <c r="F12272" t="b">
        <v>0</v>
      </c>
      <c r="G12272" t="s">
        <v>30</v>
      </c>
      <c r="H12272" s="4">
        <v>45821.417372685188</v>
      </c>
      <c r="I12272" t="b">
        <v>0</v>
      </c>
      <c r="J12272" t="b">
        <v>1</v>
      </c>
      <c r="K12272" t="s">
        <v>24</v>
      </c>
      <c r="L12272" t="s">
        <v>22</v>
      </c>
      <c r="M12272">
        <v>94018</v>
      </c>
      <c r="O12272" t="s">
        <v>2750</v>
      </c>
      <c r="P12272" t="s">
        <v>6834</v>
      </c>
    </row>
    <row r="12273" spans="1:16" x14ac:dyDescent="0.25">
      <c r="A12273" t="s">
        <v>0</v>
      </c>
      <c r="B12273" t="s">
        <v>16001</v>
      </c>
      <c r="C12273" t="s">
        <v>9657</v>
      </c>
      <c r="D12273" t="s">
        <v>4083</v>
      </c>
      <c r="E12273" t="s">
        <v>20</v>
      </c>
      <c r="F12273" t="b">
        <v>0</v>
      </c>
      <c r="G12273" t="s">
        <v>158</v>
      </c>
      <c r="H12273" s="4">
        <v>45821.420416666668</v>
      </c>
      <c r="I12273" t="b">
        <v>0</v>
      </c>
      <c r="J12273" t="b">
        <v>0</v>
      </c>
      <c r="K12273" t="s">
        <v>158</v>
      </c>
      <c r="L12273" t="s">
        <v>22</v>
      </c>
      <c r="M12273">
        <v>45000</v>
      </c>
      <c r="O12273" t="s">
        <v>16002</v>
      </c>
      <c r="P12273" t="s">
        <v>221</v>
      </c>
    </row>
    <row r="12274" spans="1:16" x14ac:dyDescent="0.25">
      <c r="A12274" t="s">
        <v>139</v>
      </c>
      <c r="B12274" t="s">
        <v>16003</v>
      </c>
      <c r="C12274" t="s">
        <v>16004</v>
      </c>
      <c r="D12274" t="s">
        <v>4323</v>
      </c>
      <c r="E12274" t="s">
        <v>631</v>
      </c>
      <c r="F12274" t="b">
        <v>0</v>
      </c>
      <c r="G12274" t="s">
        <v>255</v>
      </c>
      <c r="H12274" s="4">
        <v>45821.423946759263</v>
      </c>
      <c r="I12274" t="b">
        <v>0</v>
      </c>
      <c r="J12274" t="b">
        <v>1</v>
      </c>
      <c r="K12274" t="s">
        <v>255</v>
      </c>
      <c r="L12274" t="s">
        <v>22</v>
      </c>
      <c r="M12274">
        <v>67000</v>
      </c>
      <c r="O12274" t="s">
        <v>405</v>
      </c>
      <c r="P12274" t="s">
        <v>230</v>
      </c>
    </row>
    <row r="12275" spans="1:16" x14ac:dyDescent="0.25">
      <c r="A12275" t="s">
        <v>1</v>
      </c>
      <c r="B12275" t="s">
        <v>16005</v>
      </c>
      <c r="C12275" t="s">
        <v>213</v>
      </c>
      <c r="D12275" t="s">
        <v>4102</v>
      </c>
      <c r="E12275" t="s">
        <v>20</v>
      </c>
      <c r="F12275" t="b">
        <v>0</v>
      </c>
      <c r="G12275" t="s">
        <v>41</v>
      </c>
      <c r="H12275" s="4">
        <v>45821.459374999999</v>
      </c>
      <c r="I12275" t="b">
        <v>0</v>
      </c>
      <c r="J12275" t="b">
        <v>0</v>
      </c>
      <c r="K12275" t="s">
        <v>24</v>
      </c>
      <c r="L12275" t="s">
        <v>22</v>
      </c>
      <c r="M12275">
        <v>78600</v>
      </c>
      <c r="O12275" t="s">
        <v>16006</v>
      </c>
      <c r="P12275" t="s">
        <v>11659</v>
      </c>
    </row>
    <row r="12276" spans="1:16" x14ac:dyDescent="0.25">
      <c r="A12276" t="s">
        <v>2</v>
      </c>
      <c r="B12276" t="s">
        <v>16007</v>
      </c>
      <c r="C12276" t="s">
        <v>957</v>
      </c>
      <c r="D12276" t="s">
        <v>2208</v>
      </c>
      <c r="E12276" t="s">
        <v>20</v>
      </c>
      <c r="F12276" t="b">
        <v>0</v>
      </c>
      <c r="G12276" t="s">
        <v>27</v>
      </c>
      <c r="H12276" s="4">
        <v>45821.459687499999</v>
      </c>
      <c r="I12276" t="b">
        <v>1</v>
      </c>
      <c r="J12276" t="b">
        <v>0</v>
      </c>
      <c r="K12276" t="s">
        <v>24</v>
      </c>
      <c r="L12276" t="s">
        <v>36</v>
      </c>
      <c r="N12276">
        <v>64</v>
      </c>
      <c r="O12276" t="s">
        <v>16008</v>
      </c>
      <c r="P12276" t="s">
        <v>16009</v>
      </c>
    </row>
    <row r="12277" spans="1:16" x14ac:dyDescent="0.25">
      <c r="A12277" t="s">
        <v>2</v>
      </c>
      <c r="B12277" t="s">
        <v>16010</v>
      </c>
      <c r="C12277" t="s">
        <v>47</v>
      </c>
      <c r="D12277" t="s">
        <v>3972</v>
      </c>
      <c r="E12277" t="s">
        <v>20</v>
      </c>
      <c r="F12277" t="b">
        <v>0</v>
      </c>
      <c r="G12277" t="s">
        <v>27</v>
      </c>
      <c r="H12277" s="4">
        <v>45821.459861111107</v>
      </c>
      <c r="I12277" t="b">
        <v>0</v>
      </c>
      <c r="J12277" t="b">
        <v>1</v>
      </c>
      <c r="K12277" t="s">
        <v>24</v>
      </c>
      <c r="L12277" t="s">
        <v>22</v>
      </c>
      <c r="M12277">
        <v>162500</v>
      </c>
      <c r="O12277" t="s">
        <v>1172</v>
      </c>
      <c r="P12277" t="s">
        <v>16011</v>
      </c>
    </row>
    <row r="12278" spans="1:16" x14ac:dyDescent="0.25">
      <c r="A12278" t="s">
        <v>0</v>
      </c>
      <c r="B12278" t="s">
        <v>2714</v>
      </c>
      <c r="C12278" t="s">
        <v>236</v>
      </c>
      <c r="D12278" t="s">
        <v>3972</v>
      </c>
      <c r="E12278" t="s">
        <v>20</v>
      </c>
      <c r="F12278" t="b">
        <v>0</v>
      </c>
      <c r="G12278" t="s">
        <v>27</v>
      </c>
      <c r="H12278" s="4">
        <v>45821.500289351847</v>
      </c>
      <c r="I12278" t="b">
        <v>0</v>
      </c>
      <c r="J12278" t="b">
        <v>1</v>
      </c>
      <c r="K12278" t="s">
        <v>24</v>
      </c>
      <c r="L12278" t="s">
        <v>22</v>
      </c>
      <c r="M12278">
        <v>80300</v>
      </c>
      <c r="O12278" t="s">
        <v>5481</v>
      </c>
      <c r="P12278" t="s">
        <v>16012</v>
      </c>
    </row>
    <row r="12279" spans="1:16" x14ac:dyDescent="0.25">
      <c r="A12279" t="s">
        <v>0</v>
      </c>
      <c r="B12279" t="s">
        <v>565</v>
      </c>
      <c r="C12279" t="s">
        <v>94</v>
      </c>
      <c r="D12279" t="s">
        <v>3972</v>
      </c>
      <c r="E12279" t="s">
        <v>20</v>
      </c>
      <c r="F12279" t="b">
        <v>0</v>
      </c>
      <c r="G12279" t="s">
        <v>30</v>
      </c>
      <c r="H12279" s="4">
        <v>45821.50072916667</v>
      </c>
      <c r="I12279" t="b">
        <v>0</v>
      </c>
      <c r="J12279" t="b">
        <v>1</v>
      </c>
      <c r="K12279" t="s">
        <v>24</v>
      </c>
      <c r="L12279" t="s">
        <v>22</v>
      </c>
      <c r="M12279">
        <v>126000</v>
      </c>
      <c r="O12279" t="s">
        <v>5481</v>
      </c>
      <c r="P12279" t="s">
        <v>221</v>
      </c>
    </row>
    <row r="12280" spans="1:16" x14ac:dyDescent="0.25">
      <c r="A12280" t="s">
        <v>0</v>
      </c>
      <c r="B12280" t="s">
        <v>2714</v>
      </c>
      <c r="C12280" t="s">
        <v>94</v>
      </c>
      <c r="D12280" t="s">
        <v>3972</v>
      </c>
      <c r="E12280" t="s">
        <v>20</v>
      </c>
      <c r="F12280" t="b">
        <v>0</v>
      </c>
      <c r="G12280" t="s">
        <v>30</v>
      </c>
      <c r="H12280" s="4">
        <v>45821.500740740739</v>
      </c>
      <c r="I12280" t="b">
        <v>0</v>
      </c>
      <c r="J12280" t="b">
        <v>1</v>
      </c>
      <c r="K12280" t="s">
        <v>24</v>
      </c>
      <c r="L12280" t="s">
        <v>22</v>
      </c>
      <c r="M12280">
        <v>80300</v>
      </c>
      <c r="O12280" t="s">
        <v>5481</v>
      </c>
      <c r="P12280" t="s">
        <v>16012</v>
      </c>
    </row>
    <row r="12281" spans="1:16" x14ac:dyDescent="0.25">
      <c r="A12281" t="s">
        <v>2</v>
      </c>
      <c r="B12281" t="s">
        <v>553</v>
      </c>
      <c r="C12281" t="s">
        <v>780</v>
      </c>
      <c r="D12281" t="s">
        <v>3972</v>
      </c>
      <c r="E12281" t="s">
        <v>20</v>
      </c>
      <c r="F12281" t="b">
        <v>0</v>
      </c>
      <c r="G12281" t="s">
        <v>27</v>
      </c>
      <c r="H12281" s="4">
        <v>45821.501493055563</v>
      </c>
      <c r="I12281" t="b">
        <v>0</v>
      </c>
      <c r="J12281" t="b">
        <v>0</v>
      </c>
      <c r="K12281" t="s">
        <v>24</v>
      </c>
      <c r="L12281" t="s">
        <v>22</v>
      </c>
      <c r="M12281">
        <v>207500</v>
      </c>
      <c r="O12281" t="s">
        <v>5481</v>
      </c>
      <c r="P12281" t="s">
        <v>566</v>
      </c>
    </row>
    <row r="12282" spans="1:16" x14ac:dyDescent="0.25">
      <c r="A12282" t="s">
        <v>19</v>
      </c>
      <c r="B12282" t="s">
        <v>16013</v>
      </c>
      <c r="C12282" t="s">
        <v>58</v>
      </c>
      <c r="D12282" t="s">
        <v>3972</v>
      </c>
      <c r="E12282" t="s">
        <v>20</v>
      </c>
      <c r="F12282" t="b">
        <v>0</v>
      </c>
      <c r="G12282" t="s">
        <v>27</v>
      </c>
      <c r="H12282" s="4">
        <v>45821.501655092587</v>
      </c>
      <c r="I12282" t="b">
        <v>0</v>
      </c>
      <c r="J12282" t="b">
        <v>1</v>
      </c>
      <c r="K12282" t="s">
        <v>24</v>
      </c>
      <c r="L12282" t="s">
        <v>22</v>
      </c>
      <c r="M12282">
        <v>127650</v>
      </c>
      <c r="O12282" t="s">
        <v>5481</v>
      </c>
      <c r="P12282" t="s">
        <v>16014</v>
      </c>
    </row>
    <row r="12283" spans="1:16" x14ac:dyDescent="0.25">
      <c r="A12283" t="s">
        <v>0</v>
      </c>
      <c r="B12283" t="s">
        <v>257</v>
      </c>
      <c r="C12283" t="s">
        <v>453</v>
      </c>
      <c r="D12283" t="s">
        <v>131</v>
      </c>
      <c r="F12283" t="b">
        <v>0</v>
      </c>
      <c r="G12283" t="s">
        <v>27</v>
      </c>
      <c r="H12283" s="4">
        <v>45821.541828703703</v>
      </c>
      <c r="I12283" t="b">
        <v>1</v>
      </c>
      <c r="J12283" t="b">
        <v>0</v>
      </c>
      <c r="K12283" t="s">
        <v>24</v>
      </c>
      <c r="L12283" t="s">
        <v>36</v>
      </c>
      <c r="N12283">
        <v>18.5</v>
      </c>
      <c r="O12283" t="s">
        <v>131</v>
      </c>
      <c r="P12283" t="s">
        <v>204</v>
      </c>
    </row>
    <row r="12284" spans="1:16" x14ac:dyDescent="0.25">
      <c r="A12284" t="s">
        <v>0</v>
      </c>
      <c r="B12284" t="s">
        <v>2880</v>
      </c>
      <c r="C12284" t="s">
        <v>33</v>
      </c>
      <c r="D12284" t="s">
        <v>3956</v>
      </c>
      <c r="E12284" t="s">
        <v>34</v>
      </c>
      <c r="F12284" t="b">
        <v>0</v>
      </c>
      <c r="G12284" t="s">
        <v>35</v>
      </c>
      <c r="H12284" s="4">
        <v>45821.542210648149</v>
      </c>
      <c r="I12284" t="b">
        <v>1</v>
      </c>
      <c r="J12284" t="b">
        <v>0</v>
      </c>
      <c r="K12284" t="s">
        <v>24</v>
      </c>
      <c r="L12284" t="s">
        <v>36</v>
      </c>
      <c r="N12284">
        <v>50</v>
      </c>
      <c r="O12284" t="s">
        <v>8727</v>
      </c>
      <c r="P12284" t="s">
        <v>6404</v>
      </c>
    </row>
    <row r="12285" spans="1:16" x14ac:dyDescent="0.25">
      <c r="A12285" t="s">
        <v>2</v>
      </c>
      <c r="B12285" t="s">
        <v>16015</v>
      </c>
      <c r="C12285" t="s">
        <v>372</v>
      </c>
      <c r="D12285" t="s">
        <v>3972</v>
      </c>
      <c r="E12285" t="s">
        <v>20</v>
      </c>
      <c r="F12285" t="b">
        <v>0</v>
      </c>
      <c r="G12285" t="s">
        <v>27</v>
      </c>
      <c r="H12285" s="4">
        <v>45821.543020833327</v>
      </c>
      <c r="I12285" t="b">
        <v>0</v>
      </c>
      <c r="J12285" t="b">
        <v>1</v>
      </c>
      <c r="K12285" t="s">
        <v>24</v>
      </c>
      <c r="L12285" t="s">
        <v>22</v>
      </c>
      <c r="M12285">
        <v>186273.5</v>
      </c>
      <c r="O12285" t="s">
        <v>11993</v>
      </c>
      <c r="P12285" t="s">
        <v>871</v>
      </c>
    </row>
    <row r="12286" spans="1:16" x14ac:dyDescent="0.25">
      <c r="A12286" t="s">
        <v>0</v>
      </c>
      <c r="B12286" t="s">
        <v>1098</v>
      </c>
      <c r="C12286" t="s">
        <v>966</v>
      </c>
      <c r="D12286" t="s">
        <v>7852</v>
      </c>
      <c r="E12286" t="s">
        <v>20</v>
      </c>
      <c r="F12286" t="b">
        <v>0</v>
      </c>
      <c r="G12286" t="s">
        <v>30</v>
      </c>
      <c r="H12286" s="4">
        <v>45821.584039351852</v>
      </c>
      <c r="I12286" t="b">
        <v>0</v>
      </c>
      <c r="J12286" t="b">
        <v>1</v>
      </c>
      <c r="K12286" t="s">
        <v>24</v>
      </c>
      <c r="L12286" t="s">
        <v>22</v>
      </c>
      <c r="M12286">
        <v>144293</v>
      </c>
      <c r="O12286" t="s">
        <v>15371</v>
      </c>
      <c r="P12286" t="s">
        <v>1297</v>
      </c>
    </row>
    <row r="12287" spans="1:16" x14ac:dyDescent="0.25">
      <c r="A12287" t="s">
        <v>1</v>
      </c>
      <c r="B12287" t="s">
        <v>15871</v>
      </c>
      <c r="C12287" t="s">
        <v>140</v>
      </c>
      <c r="D12287" t="s">
        <v>3828</v>
      </c>
      <c r="E12287" t="s">
        <v>20</v>
      </c>
      <c r="F12287" t="b">
        <v>0</v>
      </c>
      <c r="G12287" t="s">
        <v>35</v>
      </c>
      <c r="H12287" s="4">
        <v>45821.584467592591</v>
      </c>
      <c r="I12287" t="b">
        <v>0</v>
      </c>
      <c r="J12287" t="b">
        <v>1</v>
      </c>
      <c r="K12287" t="s">
        <v>24</v>
      </c>
      <c r="L12287" t="s">
        <v>22</v>
      </c>
      <c r="M12287">
        <v>171500</v>
      </c>
      <c r="O12287" t="s">
        <v>1883</v>
      </c>
      <c r="P12287" t="s">
        <v>447</v>
      </c>
    </row>
    <row r="12288" spans="1:16" x14ac:dyDescent="0.25">
      <c r="A12288" t="s">
        <v>28</v>
      </c>
      <c r="B12288" t="s">
        <v>15639</v>
      </c>
      <c r="C12288" t="s">
        <v>39</v>
      </c>
      <c r="D12288" t="s">
        <v>16016</v>
      </c>
      <c r="E12288" t="s">
        <v>20</v>
      </c>
      <c r="F12288" t="b">
        <v>1</v>
      </c>
      <c r="G12288" t="s">
        <v>2713</v>
      </c>
      <c r="H12288" s="4">
        <v>45821.59946759259</v>
      </c>
      <c r="I12288" t="b">
        <v>0</v>
      </c>
      <c r="J12288" t="b">
        <v>0</v>
      </c>
      <c r="K12288" t="s">
        <v>2713</v>
      </c>
      <c r="L12288" t="s">
        <v>36</v>
      </c>
      <c r="N12288">
        <v>75</v>
      </c>
      <c r="O12288" t="s">
        <v>7412</v>
      </c>
      <c r="P12288" t="s">
        <v>15640</v>
      </c>
    </row>
    <row r="12289" spans="1:16" x14ac:dyDescent="0.25">
      <c r="A12289" t="s">
        <v>2</v>
      </c>
      <c r="B12289" t="s">
        <v>1287</v>
      </c>
      <c r="C12289" t="s">
        <v>192</v>
      </c>
      <c r="D12289" t="s">
        <v>2208</v>
      </c>
      <c r="E12289" t="s">
        <v>20</v>
      </c>
      <c r="F12289" t="b">
        <v>0</v>
      </c>
      <c r="G12289" t="s">
        <v>23</v>
      </c>
      <c r="H12289" s="4">
        <v>45821.599814814806</v>
      </c>
      <c r="I12289" t="b">
        <v>0</v>
      </c>
      <c r="J12289" t="b">
        <v>1</v>
      </c>
      <c r="K12289" t="s">
        <v>24</v>
      </c>
      <c r="L12289" t="s">
        <v>22</v>
      </c>
      <c r="M12289">
        <v>90000</v>
      </c>
      <c r="O12289" t="s">
        <v>16017</v>
      </c>
      <c r="P12289" t="s">
        <v>16018</v>
      </c>
    </row>
    <row r="12290" spans="1:16" x14ac:dyDescent="0.25">
      <c r="A12290" t="s">
        <v>2</v>
      </c>
      <c r="B12290" t="s">
        <v>16019</v>
      </c>
      <c r="C12290" t="s">
        <v>39</v>
      </c>
      <c r="D12290" t="s">
        <v>112</v>
      </c>
      <c r="E12290" t="s">
        <v>51</v>
      </c>
      <c r="F12290" t="b">
        <v>1</v>
      </c>
      <c r="G12290" t="s">
        <v>41</v>
      </c>
      <c r="H12290" s="4">
        <v>45821.626793981479</v>
      </c>
      <c r="I12290" t="b">
        <v>1</v>
      </c>
      <c r="J12290" t="b">
        <v>0</v>
      </c>
      <c r="K12290" t="s">
        <v>24</v>
      </c>
      <c r="L12290" t="s">
        <v>36</v>
      </c>
      <c r="N12290">
        <v>87.5</v>
      </c>
      <c r="O12290" t="s">
        <v>112</v>
      </c>
      <c r="P12290" t="s">
        <v>16020</v>
      </c>
    </row>
    <row r="12291" spans="1:16" x14ac:dyDescent="0.25">
      <c r="A12291" t="s">
        <v>28</v>
      </c>
      <c r="B12291" t="s">
        <v>16021</v>
      </c>
      <c r="C12291" t="s">
        <v>39</v>
      </c>
      <c r="D12291" t="s">
        <v>3972</v>
      </c>
      <c r="E12291" t="s">
        <v>20</v>
      </c>
      <c r="F12291" t="b">
        <v>1</v>
      </c>
      <c r="G12291" t="s">
        <v>625</v>
      </c>
      <c r="H12291" s="4">
        <v>45821.63521990741</v>
      </c>
      <c r="I12291" t="b">
        <v>0</v>
      </c>
      <c r="J12291" t="b">
        <v>0</v>
      </c>
      <c r="K12291" t="s">
        <v>625</v>
      </c>
      <c r="L12291" t="s">
        <v>36</v>
      </c>
      <c r="N12291">
        <v>100</v>
      </c>
      <c r="O12291" t="s">
        <v>7412</v>
      </c>
    </row>
    <row r="12292" spans="1:16" x14ac:dyDescent="0.25">
      <c r="A12292" t="s">
        <v>2</v>
      </c>
      <c r="B12292" t="s">
        <v>2337</v>
      </c>
      <c r="C12292" t="s">
        <v>167</v>
      </c>
      <c r="D12292" t="s">
        <v>3972</v>
      </c>
      <c r="E12292" t="s">
        <v>20</v>
      </c>
      <c r="F12292" t="b">
        <v>0</v>
      </c>
      <c r="G12292" t="s">
        <v>27</v>
      </c>
      <c r="H12292" s="4">
        <v>45821.668344907397</v>
      </c>
      <c r="I12292" t="b">
        <v>1</v>
      </c>
      <c r="J12292" t="b">
        <v>0</v>
      </c>
      <c r="K12292" t="s">
        <v>24</v>
      </c>
      <c r="L12292" t="s">
        <v>22</v>
      </c>
      <c r="M12292">
        <v>210000</v>
      </c>
      <c r="O12292" t="s">
        <v>2742</v>
      </c>
      <c r="P12292" t="s">
        <v>16022</v>
      </c>
    </row>
    <row r="12293" spans="1:16" x14ac:dyDescent="0.25">
      <c r="A12293" t="s">
        <v>2</v>
      </c>
      <c r="B12293" t="s">
        <v>471</v>
      </c>
      <c r="C12293" t="s">
        <v>3605</v>
      </c>
      <c r="D12293" t="s">
        <v>4083</v>
      </c>
      <c r="E12293" t="s">
        <v>20</v>
      </c>
      <c r="F12293" t="b">
        <v>0</v>
      </c>
      <c r="G12293" t="s">
        <v>158</v>
      </c>
      <c r="H12293" s="4">
        <v>45821.670717592591</v>
      </c>
      <c r="I12293" t="b">
        <v>0</v>
      </c>
      <c r="J12293" t="b">
        <v>0</v>
      </c>
      <c r="K12293" t="s">
        <v>158</v>
      </c>
      <c r="L12293" t="s">
        <v>22</v>
      </c>
      <c r="M12293">
        <v>110000</v>
      </c>
      <c r="O12293" t="s">
        <v>2162</v>
      </c>
    </row>
    <row r="12294" spans="1:16" x14ac:dyDescent="0.25">
      <c r="A12294" t="s">
        <v>0</v>
      </c>
      <c r="B12294" t="s">
        <v>103</v>
      </c>
      <c r="C12294" t="s">
        <v>332</v>
      </c>
      <c r="D12294" t="s">
        <v>3972</v>
      </c>
      <c r="F12294" t="b">
        <v>0</v>
      </c>
      <c r="G12294" t="s">
        <v>41</v>
      </c>
      <c r="H12294" s="4">
        <v>45821.708726851852</v>
      </c>
      <c r="I12294" t="b">
        <v>1</v>
      </c>
      <c r="J12294" t="b">
        <v>0</v>
      </c>
      <c r="K12294" t="s">
        <v>24</v>
      </c>
      <c r="L12294" t="s">
        <v>22</v>
      </c>
      <c r="M12294">
        <v>52500</v>
      </c>
      <c r="O12294" t="s">
        <v>964</v>
      </c>
      <c r="P12294" t="s">
        <v>16023</v>
      </c>
    </row>
    <row r="12295" spans="1:16" x14ac:dyDescent="0.25">
      <c r="A12295" t="s">
        <v>19</v>
      </c>
      <c r="B12295" t="s">
        <v>16024</v>
      </c>
      <c r="C12295" t="s">
        <v>151</v>
      </c>
      <c r="D12295" t="s">
        <v>4083</v>
      </c>
      <c r="E12295" t="s">
        <v>20</v>
      </c>
      <c r="F12295" t="b">
        <v>0</v>
      </c>
      <c r="G12295" t="s">
        <v>30</v>
      </c>
      <c r="H12295" s="4">
        <v>45821.709583333337</v>
      </c>
      <c r="I12295" t="b">
        <v>0</v>
      </c>
      <c r="J12295" t="b">
        <v>0</v>
      </c>
      <c r="K12295" t="s">
        <v>24</v>
      </c>
      <c r="L12295" t="s">
        <v>22</v>
      </c>
      <c r="M12295">
        <v>215000</v>
      </c>
      <c r="O12295" t="s">
        <v>4763</v>
      </c>
    </row>
    <row r="12296" spans="1:16" x14ac:dyDescent="0.25">
      <c r="A12296" t="s">
        <v>2</v>
      </c>
      <c r="B12296" t="s">
        <v>16025</v>
      </c>
      <c r="C12296" t="s">
        <v>1157</v>
      </c>
      <c r="D12296" t="s">
        <v>3828</v>
      </c>
      <c r="E12296" t="s">
        <v>20</v>
      </c>
      <c r="F12296" t="b">
        <v>0</v>
      </c>
      <c r="G12296" t="s">
        <v>27</v>
      </c>
      <c r="H12296" s="4">
        <v>45821.709803240738</v>
      </c>
      <c r="I12296" t="b">
        <v>0</v>
      </c>
      <c r="J12296" t="b">
        <v>1</v>
      </c>
      <c r="K12296" t="s">
        <v>24</v>
      </c>
      <c r="L12296" t="s">
        <v>22</v>
      </c>
      <c r="M12296">
        <v>120000</v>
      </c>
      <c r="O12296" t="s">
        <v>16026</v>
      </c>
      <c r="P12296" t="s">
        <v>946</v>
      </c>
    </row>
    <row r="12297" spans="1:16" x14ac:dyDescent="0.25">
      <c r="A12297" t="s">
        <v>40</v>
      </c>
      <c r="B12297" t="s">
        <v>16027</v>
      </c>
      <c r="C12297" t="s">
        <v>1151</v>
      </c>
      <c r="D12297" t="s">
        <v>3972</v>
      </c>
      <c r="E12297" t="s">
        <v>20</v>
      </c>
      <c r="F12297" t="b">
        <v>0</v>
      </c>
      <c r="G12297" t="s">
        <v>27</v>
      </c>
      <c r="H12297" s="4">
        <v>45821.710011574083</v>
      </c>
      <c r="I12297" t="b">
        <v>1</v>
      </c>
      <c r="J12297" t="b">
        <v>1</v>
      </c>
      <c r="K12297" t="s">
        <v>24</v>
      </c>
      <c r="L12297" t="s">
        <v>22</v>
      </c>
      <c r="M12297">
        <v>150000</v>
      </c>
      <c r="O12297" t="s">
        <v>10701</v>
      </c>
      <c r="P12297" t="s">
        <v>16028</v>
      </c>
    </row>
    <row r="12298" spans="1:16" x14ac:dyDescent="0.25">
      <c r="A12298" t="s">
        <v>2</v>
      </c>
      <c r="B12298" t="s">
        <v>16029</v>
      </c>
      <c r="C12298" t="s">
        <v>7892</v>
      </c>
      <c r="D12298" t="s">
        <v>3600</v>
      </c>
      <c r="E12298" t="s">
        <v>20</v>
      </c>
      <c r="F12298" t="b">
        <v>0</v>
      </c>
      <c r="G12298" t="s">
        <v>41</v>
      </c>
      <c r="H12298" s="4">
        <v>45821.710115740738</v>
      </c>
      <c r="I12298" t="b">
        <v>1</v>
      </c>
      <c r="J12298" t="b">
        <v>0</v>
      </c>
      <c r="K12298" t="s">
        <v>24</v>
      </c>
      <c r="L12298" t="s">
        <v>22</v>
      </c>
      <c r="M12298">
        <v>110000</v>
      </c>
      <c r="O12298" t="s">
        <v>6044</v>
      </c>
      <c r="P12298" t="s">
        <v>14150</v>
      </c>
    </row>
    <row r="12299" spans="1:16" x14ac:dyDescent="0.25">
      <c r="A12299" t="s">
        <v>0</v>
      </c>
      <c r="B12299" t="s">
        <v>16030</v>
      </c>
      <c r="C12299" t="s">
        <v>3798</v>
      </c>
      <c r="D12299" t="s">
        <v>3972</v>
      </c>
      <c r="E12299" t="s">
        <v>20</v>
      </c>
      <c r="F12299" t="b">
        <v>0</v>
      </c>
      <c r="G12299" t="s">
        <v>52</v>
      </c>
      <c r="H12299" s="4">
        <v>45821.711608796293</v>
      </c>
      <c r="I12299" t="b">
        <v>1</v>
      </c>
      <c r="J12299" t="b">
        <v>0</v>
      </c>
      <c r="K12299" t="s">
        <v>24</v>
      </c>
      <c r="L12299" t="s">
        <v>22</v>
      </c>
      <c r="M12299">
        <v>82500</v>
      </c>
      <c r="O12299" t="s">
        <v>16031</v>
      </c>
      <c r="P12299" t="s">
        <v>16032</v>
      </c>
    </row>
    <row r="12300" spans="1:16" x14ac:dyDescent="0.25">
      <c r="A12300" t="s">
        <v>0</v>
      </c>
      <c r="B12300" t="s">
        <v>16033</v>
      </c>
      <c r="C12300" t="s">
        <v>680</v>
      </c>
      <c r="D12300" t="s">
        <v>3972</v>
      </c>
      <c r="E12300" t="s">
        <v>105</v>
      </c>
      <c r="F12300" t="b">
        <v>0</v>
      </c>
      <c r="G12300" t="s">
        <v>41</v>
      </c>
      <c r="H12300" s="4">
        <v>45821.750451388893</v>
      </c>
      <c r="I12300" t="b">
        <v>1</v>
      </c>
      <c r="J12300" t="b">
        <v>1</v>
      </c>
      <c r="K12300" t="s">
        <v>24</v>
      </c>
      <c r="L12300" t="s">
        <v>36</v>
      </c>
      <c r="N12300">
        <v>24</v>
      </c>
      <c r="O12300" t="s">
        <v>5481</v>
      </c>
    </row>
    <row r="12301" spans="1:16" x14ac:dyDescent="0.25">
      <c r="A12301" t="s">
        <v>40</v>
      </c>
      <c r="B12301" t="s">
        <v>16034</v>
      </c>
      <c r="C12301" t="s">
        <v>425</v>
      </c>
      <c r="D12301" t="s">
        <v>3972</v>
      </c>
      <c r="E12301" t="s">
        <v>20</v>
      </c>
      <c r="F12301" t="b">
        <v>0</v>
      </c>
      <c r="G12301" t="s">
        <v>30</v>
      </c>
      <c r="H12301" s="4">
        <v>45821.752592592587</v>
      </c>
      <c r="I12301" t="b">
        <v>0</v>
      </c>
      <c r="J12301" t="b">
        <v>1</v>
      </c>
      <c r="K12301" t="s">
        <v>24</v>
      </c>
      <c r="L12301" t="s">
        <v>22</v>
      </c>
      <c r="M12301">
        <v>140000</v>
      </c>
      <c r="O12301" t="s">
        <v>4343</v>
      </c>
      <c r="P12301" t="s">
        <v>16035</v>
      </c>
    </row>
    <row r="12302" spans="1:16" x14ac:dyDescent="0.25">
      <c r="A12302" t="s">
        <v>0</v>
      </c>
      <c r="B12302" t="s">
        <v>16036</v>
      </c>
      <c r="C12302" t="s">
        <v>236</v>
      </c>
      <c r="D12302" t="s">
        <v>3972</v>
      </c>
      <c r="E12302" t="s">
        <v>51</v>
      </c>
      <c r="F12302" t="b">
        <v>0</v>
      </c>
      <c r="G12302" t="s">
        <v>27</v>
      </c>
      <c r="H12302" s="4">
        <v>45821.791932870372</v>
      </c>
      <c r="I12302" t="b">
        <v>0</v>
      </c>
      <c r="J12302" t="b">
        <v>0</v>
      </c>
      <c r="K12302" t="s">
        <v>24</v>
      </c>
      <c r="L12302" t="s">
        <v>36</v>
      </c>
      <c r="N12302">
        <v>72.5</v>
      </c>
      <c r="O12302" t="s">
        <v>16037</v>
      </c>
      <c r="P12302" t="s">
        <v>16038</v>
      </c>
    </row>
    <row r="12303" spans="1:16" x14ac:dyDescent="0.25">
      <c r="A12303" t="s">
        <v>139</v>
      </c>
      <c r="B12303" t="s">
        <v>16039</v>
      </c>
      <c r="C12303" t="s">
        <v>3678</v>
      </c>
      <c r="D12303" t="s">
        <v>3828</v>
      </c>
      <c r="E12303" t="s">
        <v>20</v>
      </c>
      <c r="F12303" t="b">
        <v>0</v>
      </c>
      <c r="G12303" t="s">
        <v>41</v>
      </c>
      <c r="H12303" s="4">
        <v>45821.792083333326</v>
      </c>
      <c r="I12303" t="b">
        <v>0</v>
      </c>
      <c r="J12303" t="b">
        <v>1</v>
      </c>
      <c r="K12303" t="s">
        <v>24</v>
      </c>
      <c r="L12303" t="s">
        <v>22</v>
      </c>
      <c r="M12303">
        <v>68500</v>
      </c>
      <c r="O12303" t="s">
        <v>387</v>
      </c>
      <c r="P12303" t="s">
        <v>16040</v>
      </c>
    </row>
    <row r="12304" spans="1:16" x14ac:dyDescent="0.25">
      <c r="A12304" t="s">
        <v>0</v>
      </c>
      <c r="B12304" t="s">
        <v>16041</v>
      </c>
      <c r="C12304" t="s">
        <v>213</v>
      </c>
      <c r="D12304" t="s">
        <v>2208</v>
      </c>
      <c r="E12304" t="s">
        <v>20</v>
      </c>
      <c r="F12304" t="b">
        <v>0</v>
      </c>
      <c r="G12304" t="s">
        <v>41</v>
      </c>
      <c r="H12304" s="4">
        <v>45821.792118055557</v>
      </c>
      <c r="I12304" t="b">
        <v>1</v>
      </c>
      <c r="J12304" t="b">
        <v>1</v>
      </c>
      <c r="K12304" t="s">
        <v>24</v>
      </c>
      <c r="L12304" t="s">
        <v>36</v>
      </c>
      <c r="N12304">
        <v>28</v>
      </c>
      <c r="O12304" t="s">
        <v>16042</v>
      </c>
    </row>
    <row r="12305" spans="1:16" x14ac:dyDescent="0.25">
      <c r="A12305" t="s">
        <v>1</v>
      </c>
      <c r="B12305" t="s">
        <v>3512</v>
      </c>
      <c r="C12305" t="s">
        <v>316</v>
      </c>
      <c r="D12305" t="s">
        <v>3972</v>
      </c>
      <c r="E12305" t="s">
        <v>20</v>
      </c>
      <c r="F12305" t="b">
        <v>0</v>
      </c>
      <c r="G12305" t="s">
        <v>35</v>
      </c>
      <c r="H12305" s="4">
        <v>45821.792245370372</v>
      </c>
      <c r="I12305" t="b">
        <v>0</v>
      </c>
      <c r="J12305" t="b">
        <v>1</v>
      </c>
      <c r="K12305" t="s">
        <v>24</v>
      </c>
      <c r="L12305" t="s">
        <v>22</v>
      </c>
      <c r="M12305">
        <v>81350</v>
      </c>
      <c r="O12305" t="s">
        <v>12557</v>
      </c>
      <c r="P12305" t="s">
        <v>706</v>
      </c>
    </row>
    <row r="12306" spans="1:16" x14ac:dyDescent="0.25">
      <c r="A12306" t="s">
        <v>40</v>
      </c>
      <c r="B12306" t="s">
        <v>474</v>
      </c>
      <c r="C12306" t="s">
        <v>82</v>
      </c>
      <c r="D12306" t="s">
        <v>3972</v>
      </c>
      <c r="E12306" t="s">
        <v>20</v>
      </c>
      <c r="F12306" t="b">
        <v>0</v>
      </c>
      <c r="G12306" t="s">
        <v>27</v>
      </c>
      <c r="H12306" s="4">
        <v>45821.793020833327</v>
      </c>
      <c r="I12306" t="b">
        <v>0</v>
      </c>
      <c r="J12306" t="b">
        <v>1</v>
      </c>
      <c r="K12306" t="s">
        <v>24</v>
      </c>
      <c r="L12306" t="s">
        <v>22</v>
      </c>
      <c r="M12306">
        <v>136500</v>
      </c>
      <c r="O12306" t="s">
        <v>16043</v>
      </c>
      <c r="P12306" t="s">
        <v>16044</v>
      </c>
    </row>
    <row r="12307" spans="1:16" x14ac:dyDescent="0.25">
      <c r="A12307" t="s">
        <v>2</v>
      </c>
      <c r="B12307" t="s">
        <v>16045</v>
      </c>
      <c r="C12307" t="s">
        <v>151</v>
      </c>
      <c r="D12307" t="s">
        <v>3972</v>
      </c>
      <c r="E12307" t="s">
        <v>20</v>
      </c>
      <c r="F12307" t="b">
        <v>0</v>
      </c>
      <c r="G12307" t="s">
        <v>27</v>
      </c>
      <c r="H12307" s="4">
        <v>45821.793263888889</v>
      </c>
      <c r="I12307" t="b">
        <v>0</v>
      </c>
      <c r="J12307" t="b">
        <v>1</v>
      </c>
      <c r="K12307" t="s">
        <v>24</v>
      </c>
      <c r="L12307" t="s">
        <v>22</v>
      </c>
      <c r="M12307">
        <v>115000</v>
      </c>
      <c r="O12307" t="s">
        <v>5048</v>
      </c>
      <c r="P12307" t="s">
        <v>16046</v>
      </c>
    </row>
    <row r="12308" spans="1:16" x14ac:dyDescent="0.25">
      <c r="A12308" t="s">
        <v>2</v>
      </c>
      <c r="B12308" t="s">
        <v>911</v>
      </c>
      <c r="C12308" t="s">
        <v>166</v>
      </c>
      <c r="D12308" t="s">
        <v>3600</v>
      </c>
      <c r="E12308" t="s">
        <v>20</v>
      </c>
      <c r="F12308" t="b">
        <v>0</v>
      </c>
      <c r="G12308" t="s">
        <v>35</v>
      </c>
      <c r="H12308" s="4">
        <v>45821.793900462973</v>
      </c>
      <c r="I12308" t="b">
        <v>1</v>
      </c>
      <c r="J12308" t="b">
        <v>0</v>
      </c>
      <c r="K12308" t="s">
        <v>24</v>
      </c>
      <c r="L12308" t="s">
        <v>22</v>
      </c>
      <c r="M12308">
        <v>70000</v>
      </c>
      <c r="O12308" t="s">
        <v>95</v>
      </c>
      <c r="P12308" t="s">
        <v>16047</v>
      </c>
    </row>
    <row r="12309" spans="1:16" x14ac:dyDescent="0.25">
      <c r="A12309" t="s">
        <v>139</v>
      </c>
      <c r="B12309" t="s">
        <v>16048</v>
      </c>
      <c r="C12309" t="s">
        <v>192</v>
      </c>
      <c r="D12309" t="s">
        <v>3828</v>
      </c>
      <c r="E12309" t="s">
        <v>20</v>
      </c>
      <c r="F12309" t="b">
        <v>0</v>
      </c>
      <c r="G12309" t="s">
        <v>23</v>
      </c>
      <c r="H12309" s="4">
        <v>45821.808020833327</v>
      </c>
      <c r="I12309" t="b">
        <v>0</v>
      </c>
      <c r="J12309" t="b">
        <v>0</v>
      </c>
      <c r="K12309" t="s">
        <v>24</v>
      </c>
      <c r="L12309" t="s">
        <v>22</v>
      </c>
      <c r="M12309">
        <v>69133</v>
      </c>
      <c r="O12309" t="s">
        <v>2673</v>
      </c>
    </row>
    <row r="12310" spans="1:16" x14ac:dyDescent="0.25">
      <c r="A12310" t="s">
        <v>0</v>
      </c>
      <c r="B12310" t="s">
        <v>16049</v>
      </c>
      <c r="C12310" t="s">
        <v>2957</v>
      </c>
      <c r="D12310" t="s">
        <v>3600</v>
      </c>
      <c r="E12310" t="s">
        <v>20</v>
      </c>
      <c r="F12310" t="b">
        <v>0</v>
      </c>
      <c r="G12310" t="s">
        <v>27</v>
      </c>
      <c r="H12310" s="4">
        <v>45821.833506944437</v>
      </c>
      <c r="I12310" t="b">
        <v>0</v>
      </c>
      <c r="J12310" t="b">
        <v>0</v>
      </c>
      <c r="K12310" t="s">
        <v>24</v>
      </c>
      <c r="L12310" t="s">
        <v>22</v>
      </c>
      <c r="M12310">
        <v>120000</v>
      </c>
      <c r="O12310" t="s">
        <v>1641</v>
      </c>
      <c r="P12310" t="s">
        <v>16050</v>
      </c>
    </row>
    <row r="12311" spans="1:16" x14ac:dyDescent="0.25">
      <c r="A12311" t="s">
        <v>0</v>
      </c>
      <c r="B12311" t="s">
        <v>3246</v>
      </c>
      <c r="C12311" t="s">
        <v>16051</v>
      </c>
      <c r="D12311" t="s">
        <v>2208</v>
      </c>
      <c r="E12311" t="s">
        <v>20</v>
      </c>
      <c r="F12311" t="b">
        <v>0</v>
      </c>
      <c r="G12311" t="s">
        <v>30</v>
      </c>
      <c r="H12311" s="4">
        <v>45821.834074074082</v>
      </c>
      <c r="I12311" t="b">
        <v>0</v>
      </c>
      <c r="J12311" t="b">
        <v>0</v>
      </c>
      <c r="K12311" t="s">
        <v>24</v>
      </c>
      <c r="L12311" t="s">
        <v>36</v>
      </c>
      <c r="N12311">
        <v>27.5</v>
      </c>
      <c r="O12311" t="s">
        <v>16052</v>
      </c>
      <c r="P12311" t="s">
        <v>16053</v>
      </c>
    </row>
    <row r="12312" spans="1:16" x14ac:dyDescent="0.25">
      <c r="A12312" t="s">
        <v>2</v>
      </c>
      <c r="B12312" t="s">
        <v>911</v>
      </c>
      <c r="C12312" t="s">
        <v>13532</v>
      </c>
      <c r="D12312" t="s">
        <v>3600</v>
      </c>
      <c r="E12312" t="s">
        <v>20</v>
      </c>
      <c r="F12312" t="b">
        <v>0</v>
      </c>
      <c r="G12312" t="s">
        <v>27</v>
      </c>
      <c r="H12312" s="4">
        <v>45821.834780092591</v>
      </c>
      <c r="I12312" t="b">
        <v>1</v>
      </c>
      <c r="J12312" t="b">
        <v>1</v>
      </c>
      <c r="K12312" t="s">
        <v>24</v>
      </c>
      <c r="L12312" t="s">
        <v>36</v>
      </c>
      <c r="N12312">
        <v>70</v>
      </c>
      <c r="O12312" t="s">
        <v>406</v>
      </c>
      <c r="P12312" t="s">
        <v>9921</v>
      </c>
    </row>
    <row r="12313" spans="1:16" x14ac:dyDescent="0.25">
      <c r="A12313" t="s">
        <v>2</v>
      </c>
      <c r="B12313" t="s">
        <v>16054</v>
      </c>
      <c r="C12313" t="s">
        <v>322</v>
      </c>
      <c r="D12313" t="s">
        <v>3828</v>
      </c>
      <c r="E12313" t="s">
        <v>20</v>
      </c>
      <c r="F12313" t="b">
        <v>0</v>
      </c>
      <c r="G12313" t="s">
        <v>41</v>
      </c>
      <c r="H12313" s="4">
        <v>45821.835069444453</v>
      </c>
      <c r="I12313" t="b">
        <v>0</v>
      </c>
      <c r="J12313" t="b">
        <v>1</v>
      </c>
      <c r="K12313" t="s">
        <v>24</v>
      </c>
      <c r="L12313" t="s">
        <v>22</v>
      </c>
      <c r="M12313">
        <v>138100</v>
      </c>
      <c r="O12313" t="s">
        <v>1172</v>
      </c>
      <c r="P12313" t="s">
        <v>16055</v>
      </c>
    </row>
    <row r="12314" spans="1:16" x14ac:dyDescent="0.25">
      <c r="A12314" t="s">
        <v>2</v>
      </c>
      <c r="B12314" t="s">
        <v>2</v>
      </c>
      <c r="C12314" t="s">
        <v>3869</v>
      </c>
      <c r="D12314" t="s">
        <v>3828</v>
      </c>
      <c r="E12314" t="s">
        <v>20</v>
      </c>
      <c r="F12314" t="b">
        <v>0</v>
      </c>
      <c r="G12314" t="s">
        <v>52</v>
      </c>
      <c r="H12314" s="4">
        <v>45821.836435185192</v>
      </c>
      <c r="I12314" t="b">
        <v>0</v>
      </c>
      <c r="J12314" t="b">
        <v>1</v>
      </c>
      <c r="K12314" t="s">
        <v>24</v>
      </c>
      <c r="L12314" t="s">
        <v>22</v>
      </c>
      <c r="M12314">
        <v>115000</v>
      </c>
      <c r="O12314" t="s">
        <v>16056</v>
      </c>
      <c r="P12314" t="s">
        <v>16057</v>
      </c>
    </row>
    <row r="12315" spans="1:16" x14ac:dyDescent="0.25">
      <c r="A12315" t="s">
        <v>0</v>
      </c>
      <c r="B12315" t="s">
        <v>16058</v>
      </c>
      <c r="C12315" t="s">
        <v>1679</v>
      </c>
      <c r="D12315" t="s">
        <v>3828</v>
      </c>
      <c r="E12315" t="s">
        <v>20</v>
      </c>
      <c r="F12315" t="b">
        <v>0</v>
      </c>
      <c r="G12315" t="s">
        <v>27</v>
      </c>
      <c r="H12315" s="4">
        <v>45821.875173611108</v>
      </c>
      <c r="I12315" t="b">
        <v>0</v>
      </c>
      <c r="J12315" t="b">
        <v>0</v>
      </c>
      <c r="K12315" t="s">
        <v>24</v>
      </c>
      <c r="L12315" t="s">
        <v>22</v>
      </c>
      <c r="M12315">
        <v>75000</v>
      </c>
      <c r="O12315" t="s">
        <v>3604</v>
      </c>
      <c r="P12315" t="s">
        <v>753</v>
      </c>
    </row>
    <row r="12316" spans="1:16" x14ac:dyDescent="0.25">
      <c r="A12316" t="s">
        <v>2</v>
      </c>
      <c r="B12316" t="s">
        <v>16059</v>
      </c>
      <c r="C12316" t="s">
        <v>140</v>
      </c>
      <c r="D12316" t="s">
        <v>3972</v>
      </c>
      <c r="E12316" t="s">
        <v>51</v>
      </c>
      <c r="F12316" t="b">
        <v>0</v>
      </c>
      <c r="G12316" t="s">
        <v>35</v>
      </c>
      <c r="H12316" s="4">
        <v>45821.876134259262</v>
      </c>
      <c r="I12316" t="b">
        <v>0</v>
      </c>
      <c r="J12316" t="b">
        <v>0</v>
      </c>
      <c r="K12316" t="s">
        <v>24</v>
      </c>
      <c r="L12316" t="s">
        <v>36</v>
      </c>
      <c r="N12316">
        <v>65</v>
      </c>
      <c r="O12316" t="s">
        <v>2686</v>
      </c>
      <c r="P12316" t="s">
        <v>16060</v>
      </c>
    </row>
    <row r="12317" spans="1:16" x14ac:dyDescent="0.25">
      <c r="A12317" t="s">
        <v>28</v>
      </c>
      <c r="B12317" t="s">
        <v>16061</v>
      </c>
      <c r="C12317" t="s">
        <v>114</v>
      </c>
      <c r="D12317" t="s">
        <v>3972</v>
      </c>
      <c r="E12317" t="s">
        <v>20</v>
      </c>
      <c r="F12317" t="b">
        <v>0</v>
      </c>
      <c r="G12317" t="s">
        <v>27</v>
      </c>
      <c r="H12317" s="4">
        <v>45821.876701388886</v>
      </c>
      <c r="I12317" t="b">
        <v>0</v>
      </c>
      <c r="J12317" t="b">
        <v>1</v>
      </c>
      <c r="K12317" t="s">
        <v>24</v>
      </c>
      <c r="L12317" t="s">
        <v>22</v>
      </c>
      <c r="M12317">
        <v>175000</v>
      </c>
      <c r="O12317" t="s">
        <v>2045</v>
      </c>
      <c r="P12317" t="s">
        <v>16062</v>
      </c>
    </row>
    <row r="12318" spans="1:16" x14ac:dyDescent="0.25">
      <c r="A12318" t="s">
        <v>40</v>
      </c>
      <c r="B12318" t="s">
        <v>16063</v>
      </c>
      <c r="C12318" t="s">
        <v>24</v>
      </c>
      <c r="D12318" t="s">
        <v>3972</v>
      </c>
      <c r="E12318" t="s">
        <v>51</v>
      </c>
      <c r="F12318" t="b">
        <v>0</v>
      </c>
      <c r="G12318" t="s">
        <v>41</v>
      </c>
      <c r="H12318" s="4">
        <v>45821.876921296287</v>
      </c>
      <c r="I12318" t="b">
        <v>1</v>
      </c>
      <c r="J12318" t="b">
        <v>0</v>
      </c>
      <c r="K12318" t="s">
        <v>24</v>
      </c>
      <c r="L12318" t="s">
        <v>36</v>
      </c>
      <c r="N12318">
        <v>75</v>
      </c>
      <c r="O12318" t="s">
        <v>729</v>
      </c>
      <c r="P12318" t="s">
        <v>16064</v>
      </c>
    </row>
    <row r="12319" spans="1:16" x14ac:dyDescent="0.25">
      <c r="A12319" t="s">
        <v>2</v>
      </c>
      <c r="B12319" t="s">
        <v>389</v>
      </c>
      <c r="C12319" t="s">
        <v>425</v>
      </c>
      <c r="D12319" t="s">
        <v>3972</v>
      </c>
      <c r="E12319" t="s">
        <v>20</v>
      </c>
      <c r="F12319" t="b">
        <v>0</v>
      </c>
      <c r="G12319" t="s">
        <v>41</v>
      </c>
      <c r="H12319" s="4">
        <v>45821.876956018517</v>
      </c>
      <c r="I12319" t="b">
        <v>0</v>
      </c>
      <c r="J12319" t="b">
        <v>1</v>
      </c>
      <c r="K12319" t="s">
        <v>24</v>
      </c>
      <c r="L12319" t="s">
        <v>22</v>
      </c>
      <c r="M12319">
        <v>120000</v>
      </c>
      <c r="O12319" t="s">
        <v>16065</v>
      </c>
      <c r="P12319" t="s">
        <v>16066</v>
      </c>
    </row>
    <row r="12320" spans="1:16" x14ac:dyDescent="0.25">
      <c r="A12320" t="s">
        <v>2</v>
      </c>
      <c r="B12320" t="s">
        <v>2</v>
      </c>
      <c r="C12320" t="s">
        <v>15409</v>
      </c>
      <c r="D12320" t="s">
        <v>3828</v>
      </c>
      <c r="E12320" t="s">
        <v>20</v>
      </c>
      <c r="F12320" t="b">
        <v>0</v>
      </c>
      <c r="G12320" t="s">
        <v>27</v>
      </c>
      <c r="H12320" s="4">
        <v>45821.918171296304</v>
      </c>
      <c r="I12320" t="b">
        <v>0</v>
      </c>
      <c r="J12320" t="b">
        <v>1</v>
      </c>
      <c r="K12320" t="s">
        <v>24</v>
      </c>
      <c r="L12320" t="s">
        <v>22</v>
      </c>
      <c r="M12320">
        <v>130000</v>
      </c>
      <c r="O12320" t="s">
        <v>16067</v>
      </c>
      <c r="P12320" t="s">
        <v>16068</v>
      </c>
    </row>
    <row r="12321" spans="1:16" x14ac:dyDescent="0.25">
      <c r="A12321" t="s">
        <v>2</v>
      </c>
      <c r="B12321" t="s">
        <v>16069</v>
      </c>
      <c r="C12321" t="s">
        <v>293</v>
      </c>
      <c r="D12321" t="s">
        <v>3972</v>
      </c>
      <c r="E12321" t="s">
        <v>51</v>
      </c>
      <c r="F12321" t="b">
        <v>0</v>
      </c>
      <c r="G12321" t="s">
        <v>27</v>
      </c>
      <c r="H12321" s="4">
        <v>45821.918217592603</v>
      </c>
      <c r="I12321" t="b">
        <v>0</v>
      </c>
      <c r="J12321" t="b">
        <v>0</v>
      </c>
      <c r="K12321" t="s">
        <v>24</v>
      </c>
      <c r="L12321" t="s">
        <v>36</v>
      </c>
      <c r="N12321">
        <v>88.019996643066406</v>
      </c>
      <c r="O12321" t="s">
        <v>5557</v>
      </c>
      <c r="P12321" t="s">
        <v>16070</v>
      </c>
    </row>
    <row r="12322" spans="1:16" x14ac:dyDescent="0.25">
      <c r="A12322" t="s">
        <v>25</v>
      </c>
      <c r="B12322" t="s">
        <v>25</v>
      </c>
      <c r="C12322" t="s">
        <v>1867</v>
      </c>
      <c r="D12322" t="s">
        <v>3828</v>
      </c>
      <c r="E12322" t="s">
        <v>20</v>
      </c>
      <c r="F12322" t="b">
        <v>0</v>
      </c>
      <c r="G12322" t="s">
        <v>27</v>
      </c>
      <c r="H12322" s="4">
        <v>45821.958495370367</v>
      </c>
      <c r="I12322" t="b">
        <v>0</v>
      </c>
      <c r="J12322" t="b">
        <v>1</v>
      </c>
      <c r="K12322" t="s">
        <v>24</v>
      </c>
      <c r="L12322" t="s">
        <v>22</v>
      </c>
      <c r="M12322">
        <v>97110</v>
      </c>
      <c r="O12322" t="s">
        <v>899</v>
      </c>
      <c r="P12322" t="s">
        <v>3353</v>
      </c>
    </row>
    <row r="12323" spans="1:16" x14ac:dyDescent="0.25">
      <c r="A12323" t="s">
        <v>1</v>
      </c>
      <c r="B12323" t="s">
        <v>1690</v>
      </c>
      <c r="C12323" t="s">
        <v>16071</v>
      </c>
      <c r="D12323" t="s">
        <v>3828</v>
      </c>
      <c r="E12323" t="s">
        <v>20</v>
      </c>
      <c r="F12323" t="b">
        <v>0</v>
      </c>
      <c r="G12323" t="s">
        <v>41</v>
      </c>
      <c r="H12323" s="4">
        <v>45821.958773148152</v>
      </c>
      <c r="I12323" t="b">
        <v>0</v>
      </c>
      <c r="J12323" t="b">
        <v>0</v>
      </c>
      <c r="K12323" t="s">
        <v>24</v>
      </c>
      <c r="L12323" t="s">
        <v>22</v>
      </c>
      <c r="M12323">
        <v>100113.5</v>
      </c>
      <c r="O12323" t="s">
        <v>16072</v>
      </c>
      <c r="P12323" t="s">
        <v>16073</v>
      </c>
    </row>
    <row r="12324" spans="1:16" x14ac:dyDescent="0.25">
      <c r="A12324" t="s">
        <v>0</v>
      </c>
      <c r="B12324" t="s">
        <v>2628</v>
      </c>
      <c r="C12324" t="s">
        <v>33</v>
      </c>
      <c r="D12324" t="s">
        <v>2208</v>
      </c>
      <c r="E12324" t="s">
        <v>20</v>
      </c>
      <c r="F12324" t="b">
        <v>0</v>
      </c>
      <c r="G12324" t="s">
        <v>35</v>
      </c>
      <c r="H12324" s="4">
        <v>45821.958877314813</v>
      </c>
      <c r="I12324" t="b">
        <v>0</v>
      </c>
      <c r="J12324" t="b">
        <v>1</v>
      </c>
      <c r="K12324" t="s">
        <v>24</v>
      </c>
      <c r="L12324" t="s">
        <v>22</v>
      </c>
      <c r="M12324">
        <v>85881.6640625</v>
      </c>
      <c r="O12324" t="s">
        <v>5332</v>
      </c>
      <c r="P12324" t="s">
        <v>496</v>
      </c>
    </row>
    <row r="12325" spans="1:16" x14ac:dyDescent="0.25">
      <c r="A12325" t="s">
        <v>25</v>
      </c>
      <c r="B12325" t="s">
        <v>16074</v>
      </c>
      <c r="C12325" t="s">
        <v>16075</v>
      </c>
      <c r="D12325" t="s">
        <v>3972</v>
      </c>
      <c r="E12325" t="s">
        <v>20</v>
      </c>
      <c r="F12325" t="b">
        <v>0</v>
      </c>
      <c r="G12325" t="s">
        <v>30</v>
      </c>
      <c r="H12325" s="4">
        <v>45821.959074074082</v>
      </c>
      <c r="I12325" t="b">
        <v>0</v>
      </c>
      <c r="J12325" t="b">
        <v>1</v>
      </c>
      <c r="K12325" t="s">
        <v>24</v>
      </c>
      <c r="L12325" t="s">
        <v>22</v>
      </c>
      <c r="M12325">
        <v>96750</v>
      </c>
      <c r="O12325" t="s">
        <v>16076</v>
      </c>
      <c r="P12325" t="s">
        <v>16077</v>
      </c>
    </row>
    <row r="12326" spans="1:16" x14ac:dyDescent="0.25">
      <c r="A12326" t="s">
        <v>2</v>
      </c>
      <c r="B12326" t="s">
        <v>241</v>
      </c>
      <c r="C12326" t="s">
        <v>151</v>
      </c>
      <c r="D12326" t="s">
        <v>3972</v>
      </c>
      <c r="E12326" t="s">
        <v>20</v>
      </c>
      <c r="F12326" t="b">
        <v>0</v>
      </c>
      <c r="G12326" t="s">
        <v>27</v>
      </c>
      <c r="H12326" s="4">
        <v>45821.95994212963</v>
      </c>
      <c r="I12326" t="b">
        <v>0</v>
      </c>
      <c r="J12326" t="b">
        <v>1</v>
      </c>
      <c r="K12326" t="s">
        <v>24</v>
      </c>
      <c r="L12326" t="s">
        <v>22</v>
      </c>
      <c r="M12326">
        <v>77500</v>
      </c>
      <c r="O12326" t="s">
        <v>7604</v>
      </c>
      <c r="P12326" t="s">
        <v>16078</v>
      </c>
    </row>
    <row r="12327" spans="1:16" x14ac:dyDescent="0.25">
      <c r="A12327" t="s">
        <v>2</v>
      </c>
      <c r="B12327" t="s">
        <v>16054</v>
      </c>
      <c r="C12327" t="s">
        <v>322</v>
      </c>
      <c r="D12327" t="s">
        <v>3972</v>
      </c>
      <c r="E12327" t="s">
        <v>20</v>
      </c>
      <c r="F12327" t="b">
        <v>0</v>
      </c>
      <c r="G12327" t="s">
        <v>35</v>
      </c>
      <c r="H12327" s="4">
        <v>45821.960555555554</v>
      </c>
      <c r="I12327" t="b">
        <v>0</v>
      </c>
      <c r="J12327" t="b">
        <v>1</v>
      </c>
      <c r="K12327" t="s">
        <v>24</v>
      </c>
      <c r="L12327" t="s">
        <v>22</v>
      </c>
      <c r="M12327">
        <v>138100</v>
      </c>
      <c r="O12327" t="s">
        <v>1172</v>
      </c>
      <c r="P12327" t="s">
        <v>16055</v>
      </c>
    </row>
    <row r="12328" spans="1:16" x14ac:dyDescent="0.25">
      <c r="A12328" t="s">
        <v>40</v>
      </c>
      <c r="B12328" t="s">
        <v>1583</v>
      </c>
      <c r="C12328" t="s">
        <v>808</v>
      </c>
      <c r="D12328" t="s">
        <v>3972</v>
      </c>
      <c r="E12328" t="s">
        <v>20</v>
      </c>
      <c r="F12328" t="b">
        <v>0</v>
      </c>
      <c r="G12328" t="s">
        <v>30</v>
      </c>
      <c r="H12328" s="4">
        <v>45821.9612037037</v>
      </c>
      <c r="I12328" t="b">
        <v>0</v>
      </c>
      <c r="J12328" t="b">
        <v>1</v>
      </c>
      <c r="K12328" t="s">
        <v>24</v>
      </c>
      <c r="L12328" t="s">
        <v>22</v>
      </c>
      <c r="M12328">
        <v>215000</v>
      </c>
      <c r="O12328" t="s">
        <v>855</v>
      </c>
      <c r="P12328" t="s">
        <v>16079</v>
      </c>
    </row>
    <row r="12329" spans="1:16" x14ac:dyDescent="0.25">
      <c r="A12329" t="s">
        <v>0</v>
      </c>
      <c r="B12329" t="s">
        <v>545</v>
      </c>
      <c r="C12329" t="s">
        <v>1143</v>
      </c>
      <c r="D12329" t="s">
        <v>5534</v>
      </c>
      <c r="E12329" t="s">
        <v>20</v>
      </c>
      <c r="F12329" t="b">
        <v>0</v>
      </c>
      <c r="G12329" t="s">
        <v>27</v>
      </c>
      <c r="H12329" s="4">
        <v>45822.000162037039</v>
      </c>
      <c r="I12329" t="b">
        <v>0</v>
      </c>
      <c r="J12329" t="b">
        <v>0</v>
      </c>
      <c r="K12329" t="s">
        <v>24</v>
      </c>
      <c r="L12329" t="s">
        <v>22</v>
      </c>
      <c r="M12329">
        <v>187008</v>
      </c>
      <c r="O12329" t="s">
        <v>16080</v>
      </c>
      <c r="P12329" t="s">
        <v>3648</v>
      </c>
    </row>
    <row r="12330" spans="1:16" x14ac:dyDescent="0.25">
      <c r="A12330" t="s">
        <v>0</v>
      </c>
      <c r="B12330" t="s">
        <v>565</v>
      </c>
      <c r="C12330" t="s">
        <v>829</v>
      </c>
      <c r="D12330" t="s">
        <v>3972</v>
      </c>
      <c r="E12330" t="s">
        <v>20</v>
      </c>
      <c r="F12330" t="b">
        <v>0</v>
      </c>
      <c r="G12330" t="s">
        <v>27</v>
      </c>
      <c r="H12330" s="4">
        <v>45822.000173611108</v>
      </c>
      <c r="I12330" t="b">
        <v>0</v>
      </c>
      <c r="J12330" t="b">
        <v>1</v>
      </c>
      <c r="K12330" t="s">
        <v>24</v>
      </c>
      <c r="L12330" t="s">
        <v>22</v>
      </c>
      <c r="M12330">
        <v>126000</v>
      </c>
      <c r="O12330" t="s">
        <v>5481</v>
      </c>
      <c r="P12330" t="s">
        <v>221</v>
      </c>
    </row>
    <row r="12331" spans="1:16" x14ac:dyDescent="0.25">
      <c r="A12331" t="s">
        <v>0</v>
      </c>
      <c r="B12331" t="s">
        <v>2656</v>
      </c>
      <c r="C12331" t="s">
        <v>114</v>
      </c>
      <c r="D12331" t="s">
        <v>3972</v>
      </c>
      <c r="E12331" t="s">
        <v>20</v>
      </c>
      <c r="F12331" t="b">
        <v>0</v>
      </c>
      <c r="G12331" t="s">
        <v>27</v>
      </c>
      <c r="H12331" s="4">
        <v>45822.000300925924</v>
      </c>
      <c r="I12331" t="b">
        <v>0</v>
      </c>
      <c r="J12331" t="b">
        <v>0</v>
      </c>
      <c r="K12331" t="s">
        <v>24</v>
      </c>
      <c r="L12331" t="s">
        <v>22</v>
      </c>
      <c r="M12331">
        <v>87051.5</v>
      </c>
      <c r="O12331" t="s">
        <v>714</v>
      </c>
      <c r="P12331" t="s">
        <v>3118</v>
      </c>
    </row>
    <row r="12332" spans="1:16" x14ac:dyDescent="0.25">
      <c r="A12332" t="s">
        <v>1</v>
      </c>
      <c r="B12332" t="s">
        <v>16081</v>
      </c>
      <c r="C12332" t="s">
        <v>1959</v>
      </c>
      <c r="D12332" t="s">
        <v>3972</v>
      </c>
      <c r="E12332" t="s">
        <v>20</v>
      </c>
      <c r="F12332" t="b">
        <v>0</v>
      </c>
      <c r="G12332" t="s">
        <v>41</v>
      </c>
      <c r="H12332" s="4">
        <v>45822.000439814823</v>
      </c>
      <c r="I12332" t="b">
        <v>0</v>
      </c>
      <c r="J12332" t="b">
        <v>1</v>
      </c>
      <c r="K12332" t="s">
        <v>24</v>
      </c>
      <c r="L12332" t="s">
        <v>22</v>
      </c>
      <c r="M12332">
        <v>95000</v>
      </c>
      <c r="O12332" t="s">
        <v>12383</v>
      </c>
      <c r="P12332" t="s">
        <v>3701</v>
      </c>
    </row>
    <row r="12333" spans="1:16" x14ac:dyDescent="0.25">
      <c r="A12333" t="s">
        <v>0</v>
      </c>
      <c r="B12333" t="s">
        <v>16082</v>
      </c>
      <c r="C12333" t="s">
        <v>122</v>
      </c>
      <c r="D12333" t="s">
        <v>3956</v>
      </c>
      <c r="E12333" t="s">
        <v>34</v>
      </c>
      <c r="F12333" t="b">
        <v>0</v>
      </c>
      <c r="G12333" t="s">
        <v>52</v>
      </c>
      <c r="H12333" s="4">
        <v>45822.000891203701</v>
      </c>
      <c r="I12333" t="b">
        <v>1</v>
      </c>
      <c r="J12333" t="b">
        <v>0</v>
      </c>
      <c r="K12333" t="s">
        <v>24</v>
      </c>
      <c r="L12333" t="s">
        <v>36</v>
      </c>
      <c r="N12333">
        <v>60</v>
      </c>
      <c r="O12333" t="s">
        <v>5530</v>
      </c>
      <c r="P12333" t="s">
        <v>2460</v>
      </c>
    </row>
    <row r="12334" spans="1:16" x14ac:dyDescent="0.25">
      <c r="A12334" t="s">
        <v>2</v>
      </c>
      <c r="B12334" t="s">
        <v>16083</v>
      </c>
      <c r="C12334" t="s">
        <v>693</v>
      </c>
      <c r="D12334" t="s">
        <v>4013</v>
      </c>
      <c r="E12334" t="s">
        <v>20</v>
      </c>
      <c r="F12334" t="b">
        <v>0</v>
      </c>
      <c r="G12334" t="s">
        <v>27</v>
      </c>
      <c r="H12334" s="4">
        <v>45822.001469907409</v>
      </c>
      <c r="I12334" t="b">
        <v>0</v>
      </c>
      <c r="J12334" t="b">
        <v>1</v>
      </c>
      <c r="K12334" t="s">
        <v>24</v>
      </c>
      <c r="L12334" t="s">
        <v>22</v>
      </c>
      <c r="M12334">
        <v>146000</v>
      </c>
      <c r="O12334" t="s">
        <v>694</v>
      </c>
      <c r="P12334" t="s">
        <v>1402</v>
      </c>
    </row>
    <row r="12335" spans="1:16" x14ac:dyDescent="0.25">
      <c r="A12335" t="s">
        <v>2</v>
      </c>
      <c r="B12335" t="s">
        <v>911</v>
      </c>
      <c r="C12335" t="s">
        <v>13532</v>
      </c>
      <c r="D12335" t="s">
        <v>3972</v>
      </c>
      <c r="E12335" t="s">
        <v>20</v>
      </c>
      <c r="F12335" t="b">
        <v>0</v>
      </c>
      <c r="G12335" t="s">
        <v>27</v>
      </c>
      <c r="H12335" s="4">
        <v>45822.001481481479</v>
      </c>
      <c r="I12335" t="b">
        <v>1</v>
      </c>
      <c r="J12335" t="b">
        <v>1</v>
      </c>
      <c r="K12335" t="s">
        <v>24</v>
      </c>
      <c r="L12335" t="s">
        <v>36</v>
      </c>
      <c r="N12335">
        <v>79.625</v>
      </c>
      <c r="O12335" t="s">
        <v>4343</v>
      </c>
      <c r="P12335" t="s">
        <v>9921</v>
      </c>
    </row>
    <row r="12336" spans="1:16" x14ac:dyDescent="0.25">
      <c r="A12336" t="s">
        <v>0</v>
      </c>
      <c r="B12336" t="s">
        <v>565</v>
      </c>
      <c r="C12336" t="s">
        <v>780</v>
      </c>
      <c r="D12336" t="s">
        <v>3972</v>
      </c>
      <c r="E12336" t="s">
        <v>20</v>
      </c>
      <c r="F12336" t="b">
        <v>0</v>
      </c>
      <c r="G12336" t="s">
        <v>52</v>
      </c>
      <c r="H12336" s="4">
        <v>45822.003275462957</v>
      </c>
      <c r="I12336" t="b">
        <v>0</v>
      </c>
      <c r="J12336" t="b">
        <v>1</v>
      </c>
      <c r="K12336" t="s">
        <v>24</v>
      </c>
      <c r="L12336" t="s">
        <v>22</v>
      </c>
      <c r="M12336">
        <v>126000</v>
      </c>
      <c r="O12336" t="s">
        <v>5481</v>
      </c>
      <c r="P12336" t="s">
        <v>221</v>
      </c>
    </row>
    <row r="12337" spans="1:16" x14ac:dyDescent="0.25">
      <c r="A12337" t="s">
        <v>0</v>
      </c>
      <c r="B12337" t="s">
        <v>16084</v>
      </c>
      <c r="C12337" t="s">
        <v>62</v>
      </c>
      <c r="D12337" t="s">
        <v>3972</v>
      </c>
      <c r="E12337" t="s">
        <v>20</v>
      </c>
      <c r="F12337" t="b">
        <v>0</v>
      </c>
      <c r="G12337" t="s">
        <v>62</v>
      </c>
      <c r="H12337" s="4">
        <v>45822.007951388892</v>
      </c>
      <c r="I12337" t="b">
        <v>0</v>
      </c>
      <c r="J12337" t="b">
        <v>0</v>
      </c>
      <c r="K12337" t="s">
        <v>62</v>
      </c>
      <c r="L12337" t="s">
        <v>22</v>
      </c>
      <c r="M12337">
        <v>160500</v>
      </c>
      <c r="O12337" t="s">
        <v>91</v>
      </c>
    </row>
    <row r="12338" spans="1:16" x14ac:dyDescent="0.25">
      <c r="A12338" t="s">
        <v>89</v>
      </c>
      <c r="B12338" t="s">
        <v>16085</v>
      </c>
      <c r="C12338" t="s">
        <v>39</v>
      </c>
      <c r="D12338" t="s">
        <v>4108</v>
      </c>
      <c r="E12338" t="s">
        <v>20</v>
      </c>
      <c r="F12338" t="b">
        <v>1</v>
      </c>
      <c r="G12338" t="s">
        <v>799</v>
      </c>
      <c r="H12338" s="4">
        <v>45822.01326388889</v>
      </c>
      <c r="I12338" t="b">
        <v>1</v>
      </c>
      <c r="J12338" t="b">
        <v>0</v>
      </c>
      <c r="K12338" t="s">
        <v>799</v>
      </c>
      <c r="L12338" t="s">
        <v>22</v>
      </c>
      <c r="M12338">
        <v>90000</v>
      </c>
      <c r="O12338" t="s">
        <v>16086</v>
      </c>
      <c r="P12338" t="s">
        <v>16087</v>
      </c>
    </row>
    <row r="12339" spans="1:16" x14ac:dyDescent="0.25">
      <c r="A12339" t="s">
        <v>25</v>
      </c>
      <c r="B12339" t="s">
        <v>16088</v>
      </c>
      <c r="C12339" t="s">
        <v>39</v>
      </c>
      <c r="D12339" t="s">
        <v>3828</v>
      </c>
      <c r="E12339" t="s">
        <v>20</v>
      </c>
      <c r="F12339" t="b">
        <v>1</v>
      </c>
      <c r="G12339" t="s">
        <v>30</v>
      </c>
      <c r="H12339" s="4">
        <v>45822.084004629629</v>
      </c>
      <c r="I12339" t="b">
        <v>0</v>
      </c>
      <c r="J12339" t="b">
        <v>1</v>
      </c>
      <c r="K12339" t="s">
        <v>24</v>
      </c>
      <c r="L12339" t="s">
        <v>22</v>
      </c>
      <c r="M12339">
        <v>129710</v>
      </c>
      <c r="O12339" t="s">
        <v>6901</v>
      </c>
    </row>
    <row r="12340" spans="1:16" x14ac:dyDescent="0.25">
      <c r="A12340" t="s">
        <v>0</v>
      </c>
      <c r="B12340" t="s">
        <v>16089</v>
      </c>
      <c r="C12340" t="s">
        <v>213</v>
      </c>
      <c r="D12340" t="s">
        <v>3828</v>
      </c>
      <c r="E12340" t="s">
        <v>20</v>
      </c>
      <c r="F12340" t="b">
        <v>0</v>
      </c>
      <c r="G12340" t="s">
        <v>41</v>
      </c>
      <c r="H12340" s="4">
        <v>45822.250243055547</v>
      </c>
      <c r="I12340" t="b">
        <v>0</v>
      </c>
      <c r="J12340" t="b">
        <v>1</v>
      </c>
      <c r="K12340" t="s">
        <v>24</v>
      </c>
      <c r="L12340" t="s">
        <v>22</v>
      </c>
      <c r="M12340">
        <v>92500</v>
      </c>
      <c r="O12340" t="s">
        <v>16090</v>
      </c>
      <c r="P12340" t="s">
        <v>16091</v>
      </c>
    </row>
    <row r="12341" spans="1:16" x14ac:dyDescent="0.25">
      <c r="A12341" t="s">
        <v>0</v>
      </c>
      <c r="B12341" t="s">
        <v>9650</v>
      </c>
      <c r="C12341" t="s">
        <v>2500</v>
      </c>
      <c r="D12341" t="s">
        <v>16092</v>
      </c>
      <c r="F12341" t="b">
        <v>0</v>
      </c>
      <c r="G12341" t="s">
        <v>41</v>
      </c>
      <c r="H12341" s="4">
        <v>45822.250243055547</v>
      </c>
      <c r="I12341" t="b">
        <v>0</v>
      </c>
      <c r="J12341" t="b">
        <v>0</v>
      </c>
      <c r="K12341" t="s">
        <v>24</v>
      </c>
      <c r="L12341" t="s">
        <v>36</v>
      </c>
      <c r="N12341">
        <v>21.260000228881839</v>
      </c>
      <c r="O12341" t="s">
        <v>3299</v>
      </c>
      <c r="P12341" t="s">
        <v>2149</v>
      </c>
    </row>
    <row r="12342" spans="1:16" x14ac:dyDescent="0.25">
      <c r="A12342" t="s">
        <v>89</v>
      </c>
      <c r="B12342" t="s">
        <v>16093</v>
      </c>
      <c r="C12342" t="s">
        <v>167</v>
      </c>
      <c r="D12342" t="s">
        <v>3969</v>
      </c>
      <c r="E12342" t="s">
        <v>20</v>
      </c>
      <c r="F12342" t="b">
        <v>0</v>
      </c>
      <c r="G12342" t="s">
        <v>35</v>
      </c>
      <c r="H12342" s="4">
        <v>45822.250451388893</v>
      </c>
      <c r="I12342" t="b">
        <v>1</v>
      </c>
      <c r="J12342" t="b">
        <v>0</v>
      </c>
      <c r="K12342" t="s">
        <v>24</v>
      </c>
      <c r="L12342" t="s">
        <v>22</v>
      </c>
      <c r="M12342">
        <v>145000</v>
      </c>
      <c r="O12342" t="s">
        <v>7748</v>
      </c>
      <c r="P12342" t="s">
        <v>16094</v>
      </c>
    </row>
    <row r="12343" spans="1:16" x14ac:dyDescent="0.25">
      <c r="A12343" t="s">
        <v>19</v>
      </c>
      <c r="B12343" t="s">
        <v>1026</v>
      </c>
      <c r="C12343" t="s">
        <v>825</v>
      </c>
      <c r="D12343" t="s">
        <v>3969</v>
      </c>
      <c r="E12343" t="s">
        <v>20</v>
      </c>
      <c r="F12343" t="b">
        <v>0</v>
      </c>
      <c r="G12343" t="s">
        <v>30</v>
      </c>
      <c r="H12343" s="4">
        <v>45822.250520833331</v>
      </c>
      <c r="I12343" t="b">
        <v>0</v>
      </c>
      <c r="J12343" t="b">
        <v>1</v>
      </c>
      <c r="K12343" t="s">
        <v>24</v>
      </c>
      <c r="L12343" t="s">
        <v>22</v>
      </c>
      <c r="M12343">
        <v>185000</v>
      </c>
      <c r="O12343" t="s">
        <v>1662</v>
      </c>
      <c r="P12343" t="s">
        <v>274</v>
      </c>
    </row>
    <row r="12344" spans="1:16" x14ac:dyDescent="0.25">
      <c r="A12344" t="s">
        <v>1</v>
      </c>
      <c r="B12344" t="s">
        <v>16095</v>
      </c>
      <c r="C12344" t="s">
        <v>2265</v>
      </c>
      <c r="D12344" t="s">
        <v>3828</v>
      </c>
      <c r="E12344" t="s">
        <v>20</v>
      </c>
      <c r="F12344" t="b">
        <v>0</v>
      </c>
      <c r="G12344" t="s">
        <v>41</v>
      </c>
      <c r="H12344" s="4">
        <v>45822.250937500001</v>
      </c>
      <c r="I12344" t="b">
        <v>0</v>
      </c>
      <c r="J12344" t="b">
        <v>0</v>
      </c>
      <c r="K12344" t="s">
        <v>24</v>
      </c>
      <c r="L12344" t="s">
        <v>22</v>
      </c>
      <c r="M12344">
        <v>155000</v>
      </c>
      <c r="O12344" t="s">
        <v>16096</v>
      </c>
      <c r="P12344" t="s">
        <v>16097</v>
      </c>
    </row>
    <row r="12345" spans="1:16" x14ac:dyDescent="0.25">
      <c r="A12345" t="s">
        <v>1</v>
      </c>
      <c r="B12345" t="s">
        <v>16098</v>
      </c>
      <c r="C12345" t="s">
        <v>180</v>
      </c>
      <c r="D12345" t="s">
        <v>3828</v>
      </c>
      <c r="E12345" t="s">
        <v>20</v>
      </c>
      <c r="F12345" t="b">
        <v>0</v>
      </c>
      <c r="G12345" t="s">
        <v>41</v>
      </c>
      <c r="H12345" s="4">
        <v>45822.250937500001</v>
      </c>
      <c r="I12345" t="b">
        <v>0</v>
      </c>
      <c r="J12345" t="b">
        <v>1</v>
      </c>
      <c r="K12345" t="s">
        <v>24</v>
      </c>
      <c r="L12345" t="s">
        <v>22</v>
      </c>
      <c r="M12345">
        <v>96500</v>
      </c>
      <c r="O12345" t="s">
        <v>5005</v>
      </c>
      <c r="P12345" t="s">
        <v>5296</v>
      </c>
    </row>
    <row r="12346" spans="1:16" x14ac:dyDescent="0.25">
      <c r="A12346" t="s">
        <v>139</v>
      </c>
      <c r="B12346" t="s">
        <v>16099</v>
      </c>
      <c r="C12346" t="s">
        <v>39</v>
      </c>
      <c r="D12346" t="s">
        <v>16100</v>
      </c>
      <c r="E12346" t="s">
        <v>20</v>
      </c>
      <c r="F12346" t="b">
        <v>1</v>
      </c>
      <c r="G12346" t="s">
        <v>4124</v>
      </c>
      <c r="H12346" s="4">
        <v>45822.272118055553</v>
      </c>
      <c r="I12346" t="b">
        <v>0</v>
      </c>
      <c r="J12346" t="b">
        <v>0</v>
      </c>
      <c r="K12346" t="s">
        <v>4124</v>
      </c>
      <c r="L12346" t="s">
        <v>22</v>
      </c>
      <c r="M12346">
        <v>114480</v>
      </c>
      <c r="O12346" t="s">
        <v>4576</v>
      </c>
      <c r="P12346" t="s">
        <v>16101</v>
      </c>
    </row>
    <row r="12347" spans="1:16" x14ac:dyDescent="0.25">
      <c r="A12347" t="s">
        <v>139</v>
      </c>
      <c r="B12347" t="s">
        <v>16102</v>
      </c>
      <c r="C12347" t="s">
        <v>3494</v>
      </c>
      <c r="D12347" t="s">
        <v>3969</v>
      </c>
      <c r="E12347" t="s">
        <v>20</v>
      </c>
      <c r="F12347" t="b">
        <v>0</v>
      </c>
      <c r="G12347" t="s">
        <v>41</v>
      </c>
      <c r="H12347" s="4">
        <v>45822.291944444441</v>
      </c>
      <c r="I12347" t="b">
        <v>0</v>
      </c>
      <c r="J12347" t="b">
        <v>1</v>
      </c>
      <c r="K12347" t="s">
        <v>24</v>
      </c>
      <c r="L12347" t="s">
        <v>22</v>
      </c>
      <c r="M12347">
        <v>144000</v>
      </c>
      <c r="O12347" t="s">
        <v>2506</v>
      </c>
      <c r="P12347" t="s">
        <v>863</v>
      </c>
    </row>
    <row r="12348" spans="1:16" x14ac:dyDescent="0.25">
      <c r="A12348" t="s">
        <v>19</v>
      </c>
      <c r="B12348" t="s">
        <v>16103</v>
      </c>
      <c r="C12348" t="s">
        <v>316</v>
      </c>
      <c r="D12348" t="s">
        <v>3969</v>
      </c>
      <c r="E12348" t="s">
        <v>20</v>
      </c>
      <c r="F12348" t="b">
        <v>0</v>
      </c>
      <c r="G12348" t="s">
        <v>35</v>
      </c>
      <c r="H12348" s="4">
        <v>45822.292719907397</v>
      </c>
      <c r="I12348" t="b">
        <v>0</v>
      </c>
      <c r="J12348" t="b">
        <v>1</v>
      </c>
      <c r="K12348" t="s">
        <v>24</v>
      </c>
      <c r="L12348" t="s">
        <v>22</v>
      </c>
      <c r="M12348">
        <v>120500</v>
      </c>
      <c r="O12348" t="s">
        <v>4134</v>
      </c>
      <c r="P12348" t="s">
        <v>16104</v>
      </c>
    </row>
    <row r="12349" spans="1:16" x14ac:dyDescent="0.25">
      <c r="A12349" t="s">
        <v>2</v>
      </c>
      <c r="B12349" t="s">
        <v>16105</v>
      </c>
      <c r="C12349" t="s">
        <v>622</v>
      </c>
      <c r="D12349" t="s">
        <v>3969</v>
      </c>
      <c r="E12349" t="s">
        <v>20</v>
      </c>
      <c r="F12349" t="b">
        <v>0</v>
      </c>
      <c r="G12349" t="s">
        <v>27</v>
      </c>
      <c r="H12349" s="4">
        <v>45822.292870370373</v>
      </c>
      <c r="I12349" t="b">
        <v>0</v>
      </c>
      <c r="J12349" t="b">
        <v>0</v>
      </c>
      <c r="K12349" t="s">
        <v>24</v>
      </c>
      <c r="L12349" t="s">
        <v>22</v>
      </c>
      <c r="M12349">
        <v>110000</v>
      </c>
      <c r="O12349" t="s">
        <v>11638</v>
      </c>
      <c r="P12349" t="s">
        <v>16106</v>
      </c>
    </row>
    <row r="12350" spans="1:16" x14ac:dyDescent="0.25">
      <c r="A12350" t="s">
        <v>2</v>
      </c>
      <c r="B12350" t="s">
        <v>2</v>
      </c>
      <c r="C12350" t="s">
        <v>16107</v>
      </c>
      <c r="D12350" t="s">
        <v>3969</v>
      </c>
      <c r="E12350" t="s">
        <v>20</v>
      </c>
      <c r="F12350" t="b">
        <v>0</v>
      </c>
      <c r="G12350" t="s">
        <v>27</v>
      </c>
      <c r="H12350" s="4">
        <v>45822.292870370373</v>
      </c>
      <c r="I12350" t="b">
        <v>0</v>
      </c>
      <c r="J12350" t="b">
        <v>0</v>
      </c>
      <c r="K12350" t="s">
        <v>24</v>
      </c>
      <c r="L12350" t="s">
        <v>22</v>
      </c>
      <c r="M12350">
        <v>93600</v>
      </c>
      <c r="O12350" t="s">
        <v>2087</v>
      </c>
      <c r="P12350" t="s">
        <v>10106</v>
      </c>
    </row>
    <row r="12351" spans="1:16" x14ac:dyDescent="0.25">
      <c r="A12351" t="s">
        <v>139</v>
      </c>
      <c r="B12351" t="s">
        <v>16108</v>
      </c>
      <c r="C12351" t="s">
        <v>774</v>
      </c>
      <c r="D12351" t="s">
        <v>3969</v>
      </c>
      <c r="E12351" t="s">
        <v>20</v>
      </c>
      <c r="F12351" t="b">
        <v>0</v>
      </c>
      <c r="G12351" t="s">
        <v>41</v>
      </c>
      <c r="H12351" s="4">
        <v>45822.333622685182</v>
      </c>
      <c r="I12351" t="b">
        <v>0</v>
      </c>
      <c r="J12351" t="b">
        <v>0</v>
      </c>
      <c r="K12351" t="s">
        <v>24</v>
      </c>
      <c r="L12351" t="s">
        <v>22</v>
      </c>
      <c r="M12351">
        <v>97500</v>
      </c>
      <c r="O12351" t="s">
        <v>16109</v>
      </c>
    </row>
    <row r="12352" spans="1:16" x14ac:dyDescent="0.25">
      <c r="A12352" t="s">
        <v>89</v>
      </c>
      <c r="B12352" t="s">
        <v>16110</v>
      </c>
      <c r="C12352" t="s">
        <v>213</v>
      </c>
      <c r="D12352" t="s">
        <v>3969</v>
      </c>
      <c r="E12352" t="s">
        <v>20</v>
      </c>
      <c r="F12352" t="b">
        <v>0</v>
      </c>
      <c r="G12352" t="s">
        <v>41</v>
      </c>
      <c r="H12352" s="4">
        <v>45822.333622685182</v>
      </c>
      <c r="I12352" t="b">
        <v>1</v>
      </c>
      <c r="J12352" t="b">
        <v>0</v>
      </c>
      <c r="K12352" t="s">
        <v>24</v>
      </c>
      <c r="L12352" t="s">
        <v>22</v>
      </c>
      <c r="M12352">
        <v>140000</v>
      </c>
      <c r="O12352" t="s">
        <v>1066</v>
      </c>
      <c r="P12352" t="s">
        <v>16111</v>
      </c>
    </row>
    <row r="12353" spans="1:16" x14ac:dyDescent="0.25">
      <c r="A12353" t="s">
        <v>191</v>
      </c>
      <c r="B12353" t="s">
        <v>16112</v>
      </c>
      <c r="C12353" t="s">
        <v>143</v>
      </c>
      <c r="D12353" t="s">
        <v>3969</v>
      </c>
      <c r="E12353" t="s">
        <v>20</v>
      </c>
      <c r="F12353" t="b">
        <v>0</v>
      </c>
      <c r="G12353" t="s">
        <v>35</v>
      </c>
      <c r="H12353" s="4">
        <v>45822.333819444437</v>
      </c>
      <c r="I12353" t="b">
        <v>1</v>
      </c>
      <c r="J12353" t="b">
        <v>1</v>
      </c>
      <c r="K12353" t="s">
        <v>24</v>
      </c>
      <c r="L12353" t="s">
        <v>22</v>
      </c>
      <c r="M12353">
        <v>130000</v>
      </c>
      <c r="O12353" t="s">
        <v>16113</v>
      </c>
      <c r="P12353" t="s">
        <v>1877</v>
      </c>
    </row>
    <row r="12354" spans="1:16" x14ac:dyDescent="0.25">
      <c r="A12354" t="s">
        <v>139</v>
      </c>
      <c r="B12354" t="s">
        <v>16114</v>
      </c>
      <c r="C12354" t="s">
        <v>16115</v>
      </c>
      <c r="D12354" t="s">
        <v>3969</v>
      </c>
      <c r="E12354" t="s">
        <v>20</v>
      </c>
      <c r="F12354" t="b">
        <v>0</v>
      </c>
      <c r="G12354" t="s">
        <v>35</v>
      </c>
      <c r="H12354" s="4">
        <v>45822.333819444437</v>
      </c>
      <c r="I12354" t="b">
        <v>0</v>
      </c>
      <c r="J12354" t="b">
        <v>0</v>
      </c>
      <c r="K12354" t="s">
        <v>24</v>
      </c>
      <c r="L12354" t="s">
        <v>22</v>
      </c>
      <c r="M12354">
        <v>110000</v>
      </c>
      <c r="O12354" t="s">
        <v>512</v>
      </c>
    </row>
    <row r="12355" spans="1:16" x14ac:dyDescent="0.25">
      <c r="A12355" t="s">
        <v>2</v>
      </c>
      <c r="B12355" t="s">
        <v>16015</v>
      </c>
      <c r="C12355" t="s">
        <v>372</v>
      </c>
      <c r="D12355" t="s">
        <v>3969</v>
      </c>
      <c r="E12355" t="s">
        <v>20</v>
      </c>
      <c r="F12355" t="b">
        <v>0</v>
      </c>
      <c r="G12355" t="s">
        <v>27</v>
      </c>
      <c r="H12355" s="4">
        <v>45822.334143518521</v>
      </c>
      <c r="I12355" t="b">
        <v>0</v>
      </c>
      <c r="J12355" t="b">
        <v>1</v>
      </c>
      <c r="K12355" t="s">
        <v>24</v>
      </c>
      <c r="L12355" t="s">
        <v>22</v>
      </c>
      <c r="M12355">
        <v>186273.5</v>
      </c>
      <c r="O12355" t="s">
        <v>1172</v>
      </c>
      <c r="P12355" t="s">
        <v>871</v>
      </c>
    </row>
    <row r="12356" spans="1:16" x14ac:dyDescent="0.25">
      <c r="A12356" t="s">
        <v>89</v>
      </c>
      <c r="B12356" t="s">
        <v>16116</v>
      </c>
      <c r="C12356" t="s">
        <v>386</v>
      </c>
      <c r="D12356" t="s">
        <v>3828</v>
      </c>
      <c r="E12356" t="s">
        <v>20</v>
      </c>
      <c r="F12356" t="b">
        <v>0</v>
      </c>
      <c r="G12356" t="s">
        <v>41</v>
      </c>
      <c r="H12356" s="4">
        <v>45822.375277777777</v>
      </c>
      <c r="I12356" t="b">
        <v>0</v>
      </c>
      <c r="J12356" t="b">
        <v>0</v>
      </c>
      <c r="K12356" t="s">
        <v>24</v>
      </c>
      <c r="L12356" t="s">
        <v>22</v>
      </c>
      <c r="M12356">
        <v>91712.171875</v>
      </c>
      <c r="O12356" t="s">
        <v>16117</v>
      </c>
      <c r="P12356" t="s">
        <v>16118</v>
      </c>
    </row>
    <row r="12357" spans="1:16" x14ac:dyDescent="0.25">
      <c r="A12357" t="s">
        <v>139</v>
      </c>
      <c r="B12357" t="s">
        <v>16119</v>
      </c>
      <c r="C12357" t="s">
        <v>180</v>
      </c>
      <c r="D12357" t="s">
        <v>3828</v>
      </c>
      <c r="E12357" t="s">
        <v>20</v>
      </c>
      <c r="F12357" t="b">
        <v>0</v>
      </c>
      <c r="G12357" t="s">
        <v>41</v>
      </c>
      <c r="H12357" s="4">
        <v>45822.375289351847</v>
      </c>
      <c r="I12357" t="b">
        <v>0</v>
      </c>
      <c r="J12357" t="b">
        <v>1</v>
      </c>
      <c r="K12357" t="s">
        <v>24</v>
      </c>
      <c r="L12357" t="s">
        <v>36</v>
      </c>
      <c r="N12357">
        <v>41.314998626708977</v>
      </c>
      <c r="O12357" t="s">
        <v>16120</v>
      </c>
    </row>
    <row r="12358" spans="1:16" x14ac:dyDescent="0.25">
      <c r="A12358" t="s">
        <v>2</v>
      </c>
      <c r="B12358" t="s">
        <v>16121</v>
      </c>
      <c r="C12358" t="s">
        <v>24</v>
      </c>
      <c r="D12358" t="s">
        <v>4034</v>
      </c>
      <c r="E12358" t="s">
        <v>20</v>
      </c>
      <c r="F12358" t="b">
        <v>0</v>
      </c>
      <c r="G12358" t="s">
        <v>23</v>
      </c>
      <c r="H12358" s="4">
        <v>45822.391215277778</v>
      </c>
      <c r="I12358" t="b">
        <v>0</v>
      </c>
      <c r="J12358" t="b">
        <v>0</v>
      </c>
      <c r="K12358" t="s">
        <v>24</v>
      </c>
      <c r="L12358" t="s">
        <v>22</v>
      </c>
      <c r="M12358">
        <v>110240</v>
      </c>
      <c r="O12358" t="s">
        <v>4328</v>
      </c>
      <c r="P12358" t="s">
        <v>16122</v>
      </c>
    </row>
    <row r="12359" spans="1:16" x14ac:dyDescent="0.25">
      <c r="A12359" t="s">
        <v>139</v>
      </c>
      <c r="B12359" t="s">
        <v>16123</v>
      </c>
      <c r="C12359" t="s">
        <v>2593</v>
      </c>
      <c r="D12359" t="s">
        <v>3828</v>
      </c>
      <c r="E12359" t="s">
        <v>20</v>
      </c>
      <c r="F12359" t="b">
        <v>0</v>
      </c>
      <c r="G12359" t="s">
        <v>41</v>
      </c>
      <c r="H12359" s="4">
        <v>45822.416956018518</v>
      </c>
      <c r="I12359" t="b">
        <v>1</v>
      </c>
      <c r="J12359" t="b">
        <v>0</v>
      </c>
      <c r="K12359" t="s">
        <v>24</v>
      </c>
      <c r="L12359" t="s">
        <v>36</v>
      </c>
      <c r="N12359">
        <v>20.5</v>
      </c>
      <c r="O12359" t="s">
        <v>16124</v>
      </c>
    </row>
    <row r="12360" spans="1:16" x14ac:dyDescent="0.25">
      <c r="A12360" t="s">
        <v>0</v>
      </c>
      <c r="B12360" t="s">
        <v>16125</v>
      </c>
      <c r="C12360" t="s">
        <v>49</v>
      </c>
      <c r="D12360" t="s">
        <v>6016</v>
      </c>
      <c r="E12360" t="s">
        <v>20</v>
      </c>
      <c r="F12360" t="b">
        <v>0</v>
      </c>
      <c r="G12360" t="s">
        <v>41</v>
      </c>
      <c r="H12360" s="4">
        <v>45822.417650462958</v>
      </c>
      <c r="I12360" t="b">
        <v>0</v>
      </c>
      <c r="J12360" t="b">
        <v>1</v>
      </c>
      <c r="K12360" t="s">
        <v>24</v>
      </c>
      <c r="L12360" t="s">
        <v>22</v>
      </c>
      <c r="M12360">
        <v>190063.5</v>
      </c>
      <c r="O12360" t="s">
        <v>16126</v>
      </c>
      <c r="P12360" t="s">
        <v>3440</v>
      </c>
    </row>
    <row r="12361" spans="1:16" x14ac:dyDescent="0.25">
      <c r="A12361" t="s">
        <v>191</v>
      </c>
      <c r="B12361" t="s">
        <v>16127</v>
      </c>
      <c r="C12361" t="s">
        <v>3766</v>
      </c>
      <c r="D12361" t="s">
        <v>3828</v>
      </c>
      <c r="E12361" t="s">
        <v>20</v>
      </c>
      <c r="F12361" t="b">
        <v>0</v>
      </c>
      <c r="G12361" t="s">
        <v>35</v>
      </c>
      <c r="H12361" s="4">
        <v>45822.458784722221</v>
      </c>
      <c r="I12361" t="b">
        <v>1</v>
      </c>
      <c r="J12361" t="b">
        <v>1</v>
      </c>
      <c r="K12361" t="s">
        <v>24</v>
      </c>
      <c r="L12361" t="s">
        <v>22</v>
      </c>
      <c r="M12361">
        <v>55000</v>
      </c>
      <c r="O12361" t="s">
        <v>16128</v>
      </c>
    </row>
    <row r="12362" spans="1:16" x14ac:dyDescent="0.25">
      <c r="A12362" t="s">
        <v>28</v>
      </c>
      <c r="B12362" t="s">
        <v>16129</v>
      </c>
      <c r="C12362" t="s">
        <v>372</v>
      </c>
      <c r="D12362" t="s">
        <v>3972</v>
      </c>
      <c r="E12362" t="s">
        <v>20</v>
      </c>
      <c r="F12362" t="b">
        <v>0</v>
      </c>
      <c r="G12362" t="s">
        <v>27</v>
      </c>
      <c r="H12362" s="4">
        <v>45822.459143518521</v>
      </c>
      <c r="I12362" t="b">
        <v>0</v>
      </c>
      <c r="J12362" t="b">
        <v>1</v>
      </c>
      <c r="K12362" t="s">
        <v>24</v>
      </c>
      <c r="L12362" t="s">
        <v>22</v>
      </c>
      <c r="M12362">
        <v>206500</v>
      </c>
      <c r="O12362" t="s">
        <v>4534</v>
      </c>
      <c r="P12362" t="s">
        <v>201</v>
      </c>
    </row>
    <row r="12363" spans="1:16" x14ac:dyDescent="0.25">
      <c r="A12363" t="s">
        <v>89</v>
      </c>
      <c r="B12363" t="s">
        <v>16130</v>
      </c>
      <c r="C12363" t="s">
        <v>606</v>
      </c>
      <c r="D12363" t="s">
        <v>3972</v>
      </c>
      <c r="E12363" t="s">
        <v>20</v>
      </c>
      <c r="F12363" t="b">
        <v>0</v>
      </c>
      <c r="G12363" t="s">
        <v>27</v>
      </c>
      <c r="H12363" s="4">
        <v>45822.459502314807</v>
      </c>
      <c r="I12363" t="b">
        <v>0</v>
      </c>
      <c r="J12363" t="b">
        <v>1</v>
      </c>
      <c r="K12363" t="s">
        <v>24</v>
      </c>
      <c r="L12363" t="s">
        <v>22</v>
      </c>
      <c r="M12363">
        <v>131750</v>
      </c>
      <c r="O12363" t="s">
        <v>3895</v>
      </c>
      <c r="P12363" t="s">
        <v>16131</v>
      </c>
    </row>
    <row r="12364" spans="1:16" x14ac:dyDescent="0.25">
      <c r="A12364" t="s">
        <v>139</v>
      </c>
      <c r="B12364" t="s">
        <v>16132</v>
      </c>
      <c r="C12364" t="s">
        <v>172</v>
      </c>
      <c r="D12364" t="s">
        <v>3972</v>
      </c>
      <c r="E12364" t="s">
        <v>20</v>
      </c>
      <c r="F12364" t="b">
        <v>0</v>
      </c>
      <c r="G12364" t="s">
        <v>27</v>
      </c>
      <c r="H12364" s="4">
        <v>45822.459548611107</v>
      </c>
      <c r="I12364" t="b">
        <v>1</v>
      </c>
      <c r="J12364" t="b">
        <v>1</v>
      </c>
      <c r="K12364" t="s">
        <v>24</v>
      </c>
      <c r="L12364" t="s">
        <v>22</v>
      </c>
      <c r="M12364">
        <v>160000</v>
      </c>
      <c r="O12364" t="s">
        <v>1172</v>
      </c>
      <c r="P12364" t="s">
        <v>1033</v>
      </c>
    </row>
    <row r="12365" spans="1:16" x14ac:dyDescent="0.25">
      <c r="A12365" t="s">
        <v>139</v>
      </c>
      <c r="B12365" t="s">
        <v>16133</v>
      </c>
      <c r="C12365" t="s">
        <v>2201</v>
      </c>
      <c r="D12365" t="s">
        <v>3972</v>
      </c>
      <c r="E12365" t="s">
        <v>105</v>
      </c>
      <c r="F12365" t="b">
        <v>0</v>
      </c>
      <c r="G12365" t="s">
        <v>41</v>
      </c>
      <c r="H12365" s="4">
        <v>45822.500277777777</v>
      </c>
      <c r="I12365" t="b">
        <v>0</v>
      </c>
      <c r="J12365" t="b">
        <v>1</v>
      </c>
      <c r="K12365" t="s">
        <v>24</v>
      </c>
      <c r="L12365" t="s">
        <v>36</v>
      </c>
      <c r="N12365">
        <v>18.75</v>
      </c>
      <c r="O12365" t="s">
        <v>3733</v>
      </c>
    </row>
    <row r="12366" spans="1:16" x14ac:dyDescent="0.25">
      <c r="A12366" t="s">
        <v>0</v>
      </c>
      <c r="B12366" t="s">
        <v>565</v>
      </c>
      <c r="C12366" t="s">
        <v>140</v>
      </c>
      <c r="D12366" t="s">
        <v>3972</v>
      </c>
      <c r="E12366" t="s">
        <v>20</v>
      </c>
      <c r="F12366" t="b">
        <v>0</v>
      </c>
      <c r="G12366" t="s">
        <v>35</v>
      </c>
      <c r="H12366" s="4">
        <v>45822.500335648147</v>
      </c>
      <c r="I12366" t="b">
        <v>0</v>
      </c>
      <c r="J12366" t="b">
        <v>1</v>
      </c>
      <c r="K12366" t="s">
        <v>24</v>
      </c>
      <c r="L12366" t="s">
        <v>22</v>
      </c>
      <c r="M12366">
        <v>126000</v>
      </c>
      <c r="O12366" t="s">
        <v>5481</v>
      </c>
      <c r="P12366" t="s">
        <v>221</v>
      </c>
    </row>
    <row r="12367" spans="1:16" x14ac:dyDescent="0.25">
      <c r="A12367" t="s">
        <v>0</v>
      </c>
      <c r="B12367" t="s">
        <v>3282</v>
      </c>
      <c r="C12367" t="s">
        <v>276</v>
      </c>
      <c r="D12367" t="s">
        <v>3972</v>
      </c>
      <c r="E12367" t="s">
        <v>20</v>
      </c>
      <c r="F12367" t="b">
        <v>0</v>
      </c>
      <c r="G12367" t="s">
        <v>30</v>
      </c>
      <c r="H12367" s="4">
        <v>45822.500578703701</v>
      </c>
      <c r="I12367" t="b">
        <v>0</v>
      </c>
      <c r="J12367" t="b">
        <v>1</v>
      </c>
      <c r="K12367" t="s">
        <v>24</v>
      </c>
      <c r="L12367" t="s">
        <v>36</v>
      </c>
      <c r="N12367">
        <v>24.5</v>
      </c>
      <c r="O12367" t="s">
        <v>1020</v>
      </c>
    </row>
    <row r="12368" spans="1:16" x14ac:dyDescent="0.25">
      <c r="A12368" t="s">
        <v>2</v>
      </c>
      <c r="B12368" t="s">
        <v>7405</v>
      </c>
      <c r="C12368" t="s">
        <v>3608</v>
      </c>
      <c r="D12368" t="s">
        <v>3972</v>
      </c>
      <c r="E12368" t="s">
        <v>20</v>
      </c>
      <c r="F12368" t="b">
        <v>0</v>
      </c>
      <c r="G12368" t="s">
        <v>27</v>
      </c>
      <c r="H12368" s="4">
        <v>45822.501215277778</v>
      </c>
      <c r="I12368" t="b">
        <v>0</v>
      </c>
      <c r="J12368" t="b">
        <v>0</v>
      </c>
      <c r="K12368" t="s">
        <v>24</v>
      </c>
      <c r="L12368" t="s">
        <v>22</v>
      </c>
      <c r="M12368">
        <v>82850</v>
      </c>
      <c r="O12368" t="s">
        <v>5481</v>
      </c>
      <c r="P12368" t="s">
        <v>3772</v>
      </c>
    </row>
    <row r="12369" spans="1:16" x14ac:dyDescent="0.25">
      <c r="A12369" t="s">
        <v>2</v>
      </c>
      <c r="B12369" t="s">
        <v>7405</v>
      </c>
      <c r="C12369" t="s">
        <v>1358</v>
      </c>
      <c r="D12369" t="s">
        <v>3972</v>
      </c>
      <c r="E12369" t="s">
        <v>20</v>
      </c>
      <c r="F12369" t="b">
        <v>0</v>
      </c>
      <c r="G12369" t="s">
        <v>41</v>
      </c>
      <c r="H12369" s="4">
        <v>45822.501400462963</v>
      </c>
      <c r="I12369" t="b">
        <v>0</v>
      </c>
      <c r="J12369" t="b">
        <v>0</v>
      </c>
      <c r="K12369" t="s">
        <v>24</v>
      </c>
      <c r="L12369" t="s">
        <v>22</v>
      </c>
      <c r="M12369">
        <v>82850</v>
      </c>
      <c r="O12369" t="s">
        <v>5481</v>
      </c>
      <c r="P12369" t="s">
        <v>3772</v>
      </c>
    </row>
    <row r="12370" spans="1:16" x14ac:dyDescent="0.25">
      <c r="A12370" t="s">
        <v>139</v>
      </c>
      <c r="B12370" t="s">
        <v>16134</v>
      </c>
      <c r="C12370" t="s">
        <v>82</v>
      </c>
      <c r="D12370" t="s">
        <v>3972</v>
      </c>
      <c r="E12370" t="s">
        <v>20</v>
      </c>
      <c r="F12370" t="b">
        <v>0</v>
      </c>
      <c r="G12370" t="s">
        <v>27</v>
      </c>
      <c r="H12370" s="4">
        <v>45822.54247685185</v>
      </c>
      <c r="I12370" t="b">
        <v>0</v>
      </c>
      <c r="J12370" t="b">
        <v>0</v>
      </c>
      <c r="K12370" t="s">
        <v>24</v>
      </c>
      <c r="L12370" t="s">
        <v>22</v>
      </c>
      <c r="M12370">
        <v>152500</v>
      </c>
      <c r="O12370" t="s">
        <v>16135</v>
      </c>
      <c r="P12370" t="s">
        <v>16136</v>
      </c>
    </row>
    <row r="12371" spans="1:16" x14ac:dyDescent="0.25">
      <c r="A12371" t="s">
        <v>28</v>
      </c>
      <c r="B12371" t="s">
        <v>16137</v>
      </c>
      <c r="C12371" t="s">
        <v>140</v>
      </c>
      <c r="D12371" t="s">
        <v>3972</v>
      </c>
      <c r="E12371" t="s">
        <v>20</v>
      </c>
      <c r="F12371" t="b">
        <v>0</v>
      </c>
      <c r="G12371" t="s">
        <v>35</v>
      </c>
      <c r="H12371" s="4">
        <v>45822.542719907397</v>
      </c>
      <c r="I12371" t="b">
        <v>0</v>
      </c>
      <c r="J12371" t="b">
        <v>0</v>
      </c>
      <c r="K12371" t="s">
        <v>24</v>
      </c>
      <c r="L12371" t="s">
        <v>22</v>
      </c>
      <c r="M12371">
        <v>169000</v>
      </c>
      <c r="O12371" t="s">
        <v>294</v>
      </c>
    </row>
    <row r="12372" spans="1:16" x14ac:dyDescent="0.25">
      <c r="A12372" t="s">
        <v>2</v>
      </c>
      <c r="B12372" t="s">
        <v>11992</v>
      </c>
      <c r="C12372" t="s">
        <v>71</v>
      </c>
      <c r="D12372" t="s">
        <v>3972</v>
      </c>
      <c r="E12372" t="s">
        <v>20</v>
      </c>
      <c r="F12372" t="b">
        <v>0</v>
      </c>
      <c r="G12372" t="s">
        <v>27</v>
      </c>
      <c r="H12372" s="4">
        <v>45822.542928240742</v>
      </c>
      <c r="I12372" t="b">
        <v>0</v>
      </c>
      <c r="J12372" t="b">
        <v>1</v>
      </c>
      <c r="K12372" t="s">
        <v>24</v>
      </c>
      <c r="L12372" t="s">
        <v>22</v>
      </c>
      <c r="M12372">
        <v>138100</v>
      </c>
      <c r="O12372" t="s">
        <v>11993</v>
      </c>
      <c r="P12372" t="s">
        <v>11994</v>
      </c>
    </row>
    <row r="12373" spans="1:16" x14ac:dyDescent="0.25">
      <c r="A12373" t="s">
        <v>2</v>
      </c>
      <c r="B12373" t="s">
        <v>16138</v>
      </c>
      <c r="C12373" t="s">
        <v>1086</v>
      </c>
      <c r="D12373" t="s">
        <v>2208</v>
      </c>
      <c r="E12373" t="s">
        <v>20</v>
      </c>
      <c r="F12373" t="b">
        <v>0</v>
      </c>
      <c r="G12373" t="s">
        <v>27</v>
      </c>
      <c r="H12373" s="4">
        <v>45822.542962962973</v>
      </c>
      <c r="I12373" t="b">
        <v>0</v>
      </c>
      <c r="J12373" t="b">
        <v>0</v>
      </c>
      <c r="K12373" t="s">
        <v>24</v>
      </c>
      <c r="L12373" t="s">
        <v>22</v>
      </c>
      <c r="M12373">
        <v>131695.375</v>
      </c>
      <c r="O12373" t="s">
        <v>16139</v>
      </c>
      <c r="P12373" t="s">
        <v>11657</v>
      </c>
    </row>
    <row r="12374" spans="1:16" x14ac:dyDescent="0.25">
      <c r="A12374" t="s">
        <v>40</v>
      </c>
      <c r="B12374" t="s">
        <v>3571</v>
      </c>
      <c r="C12374" t="s">
        <v>92</v>
      </c>
      <c r="D12374" t="s">
        <v>3972</v>
      </c>
      <c r="E12374" t="s">
        <v>20</v>
      </c>
      <c r="F12374" t="b">
        <v>0</v>
      </c>
      <c r="G12374" t="s">
        <v>27</v>
      </c>
      <c r="H12374" s="4">
        <v>45822.543009259258</v>
      </c>
      <c r="I12374" t="b">
        <v>0</v>
      </c>
      <c r="J12374" t="b">
        <v>1</v>
      </c>
      <c r="K12374" t="s">
        <v>24</v>
      </c>
      <c r="L12374" t="s">
        <v>22</v>
      </c>
      <c r="M12374">
        <v>146036.5</v>
      </c>
      <c r="O12374" t="s">
        <v>2697</v>
      </c>
      <c r="P12374" t="s">
        <v>11668</v>
      </c>
    </row>
    <row r="12375" spans="1:16" x14ac:dyDescent="0.25">
      <c r="A12375" t="s">
        <v>0</v>
      </c>
      <c r="B12375" t="s">
        <v>1098</v>
      </c>
      <c r="C12375" t="s">
        <v>612</v>
      </c>
      <c r="D12375" t="s">
        <v>7852</v>
      </c>
      <c r="E12375" t="s">
        <v>20</v>
      </c>
      <c r="F12375" t="b">
        <v>0</v>
      </c>
      <c r="G12375" t="s">
        <v>27</v>
      </c>
      <c r="H12375" s="4">
        <v>45822.583518518521</v>
      </c>
      <c r="I12375" t="b">
        <v>0</v>
      </c>
      <c r="J12375" t="b">
        <v>1</v>
      </c>
      <c r="K12375" t="s">
        <v>24</v>
      </c>
      <c r="L12375" t="s">
        <v>22</v>
      </c>
      <c r="M12375">
        <v>144293</v>
      </c>
      <c r="O12375" t="s">
        <v>15371</v>
      </c>
      <c r="P12375" t="s">
        <v>1297</v>
      </c>
    </row>
    <row r="12376" spans="1:16" x14ac:dyDescent="0.25">
      <c r="A12376" t="s">
        <v>25</v>
      </c>
      <c r="B12376" t="s">
        <v>1504</v>
      </c>
      <c r="C12376" t="s">
        <v>1339</v>
      </c>
      <c r="D12376" t="s">
        <v>3828</v>
      </c>
      <c r="E12376" t="s">
        <v>20</v>
      </c>
      <c r="F12376" t="b">
        <v>0</v>
      </c>
      <c r="G12376" t="s">
        <v>30</v>
      </c>
      <c r="H12376" s="4">
        <v>45822.583854166667</v>
      </c>
      <c r="I12376" t="b">
        <v>0</v>
      </c>
      <c r="J12376" t="b">
        <v>1</v>
      </c>
      <c r="K12376" t="s">
        <v>24</v>
      </c>
      <c r="L12376" t="s">
        <v>22</v>
      </c>
      <c r="M12376">
        <v>79594</v>
      </c>
      <c r="O12376" t="s">
        <v>254</v>
      </c>
      <c r="P12376" t="s">
        <v>16140</v>
      </c>
    </row>
    <row r="12377" spans="1:16" x14ac:dyDescent="0.25">
      <c r="A12377" t="s">
        <v>2</v>
      </c>
      <c r="B12377" t="s">
        <v>195</v>
      </c>
      <c r="C12377" t="s">
        <v>1612</v>
      </c>
      <c r="D12377" t="s">
        <v>7852</v>
      </c>
      <c r="E12377" t="s">
        <v>20</v>
      </c>
      <c r="F12377" t="b">
        <v>0</v>
      </c>
      <c r="G12377" t="s">
        <v>41</v>
      </c>
      <c r="H12377" s="4">
        <v>45822.584872685176</v>
      </c>
      <c r="I12377" t="b">
        <v>1</v>
      </c>
      <c r="J12377" t="b">
        <v>1</v>
      </c>
      <c r="K12377" t="s">
        <v>24</v>
      </c>
      <c r="L12377" t="s">
        <v>22</v>
      </c>
      <c r="M12377">
        <v>176938.65625</v>
      </c>
      <c r="O12377" t="s">
        <v>3704</v>
      </c>
      <c r="P12377" t="s">
        <v>11460</v>
      </c>
    </row>
    <row r="12378" spans="1:16" x14ac:dyDescent="0.25">
      <c r="A12378" t="s">
        <v>139</v>
      </c>
      <c r="B12378" t="s">
        <v>16141</v>
      </c>
      <c r="C12378" t="s">
        <v>16142</v>
      </c>
      <c r="D12378" t="s">
        <v>4323</v>
      </c>
      <c r="E12378" t="s">
        <v>631</v>
      </c>
      <c r="F12378" t="b">
        <v>0</v>
      </c>
      <c r="G12378" t="s">
        <v>414</v>
      </c>
      <c r="H12378" s="4">
        <v>45822.63140046296</v>
      </c>
      <c r="I12378" t="b">
        <v>0</v>
      </c>
      <c r="J12378" t="b">
        <v>0</v>
      </c>
      <c r="K12378" t="s">
        <v>414</v>
      </c>
      <c r="L12378" t="s">
        <v>22</v>
      </c>
      <c r="M12378">
        <v>70000</v>
      </c>
      <c r="O12378" t="s">
        <v>16143</v>
      </c>
    </row>
    <row r="12379" spans="1:16" x14ac:dyDescent="0.25">
      <c r="A12379" t="s">
        <v>2</v>
      </c>
      <c r="B12379" t="s">
        <v>16144</v>
      </c>
      <c r="C12379" t="s">
        <v>8485</v>
      </c>
      <c r="D12379" t="s">
        <v>3956</v>
      </c>
      <c r="E12379" t="s">
        <v>20</v>
      </c>
      <c r="F12379" t="b">
        <v>0</v>
      </c>
      <c r="G12379" t="s">
        <v>27</v>
      </c>
      <c r="H12379" s="4">
        <v>45822.667986111112</v>
      </c>
      <c r="I12379" t="b">
        <v>0</v>
      </c>
      <c r="J12379" t="b">
        <v>1</v>
      </c>
      <c r="K12379" t="s">
        <v>24</v>
      </c>
      <c r="L12379" t="s">
        <v>36</v>
      </c>
      <c r="N12379">
        <v>75</v>
      </c>
      <c r="O12379" t="s">
        <v>381</v>
      </c>
      <c r="P12379" t="s">
        <v>16145</v>
      </c>
    </row>
    <row r="12380" spans="1:16" x14ac:dyDescent="0.25">
      <c r="A12380" t="s">
        <v>139</v>
      </c>
      <c r="B12380" t="s">
        <v>16146</v>
      </c>
      <c r="C12380" t="s">
        <v>39</v>
      </c>
      <c r="D12380" t="s">
        <v>7433</v>
      </c>
      <c r="E12380" t="s">
        <v>20</v>
      </c>
      <c r="F12380" t="b">
        <v>1</v>
      </c>
      <c r="G12380" t="s">
        <v>1391</v>
      </c>
      <c r="H12380" s="4">
        <v>45822.675671296303</v>
      </c>
      <c r="I12380" t="b">
        <v>1</v>
      </c>
      <c r="J12380" t="b">
        <v>1</v>
      </c>
      <c r="K12380" t="s">
        <v>1391</v>
      </c>
      <c r="L12380" t="s">
        <v>22</v>
      </c>
      <c r="M12380">
        <v>137500</v>
      </c>
      <c r="O12380" t="s">
        <v>4057</v>
      </c>
      <c r="P12380" t="s">
        <v>16147</v>
      </c>
    </row>
    <row r="12381" spans="1:16" x14ac:dyDescent="0.25">
      <c r="A12381" t="s">
        <v>139</v>
      </c>
      <c r="B12381" t="s">
        <v>16148</v>
      </c>
      <c r="C12381" t="s">
        <v>39</v>
      </c>
      <c r="D12381" t="s">
        <v>7433</v>
      </c>
      <c r="E12381" t="s">
        <v>20</v>
      </c>
      <c r="F12381" t="b">
        <v>1</v>
      </c>
      <c r="G12381" t="s">
        <v>1420</v>
      </c>
      <c r="H12381" s="4">
        <v>45822.690613425933</v>
      </c>
      <c r="I12381" t="b">
        <v>0</v>
      </c>
      <c r="J12381" t="b">
        <v>1</v>
      </c>
      <c r="K12381" t="s">
        <v>1420</v>
      </c>
      <c r="L12381" t="s">
        <v>22</v>
      </c>
      <c r="M12381">
        <v>145000</v>
      </c>
      <c r="O12381" t="s">
        <v>3189</v>
      </c>
      <c r="P12381" t="s">
        <v>274</v>
      </c>
    </row>
    <row r="12382" spans="1:16" x14ac:dyDescent="0.25">
      <c r="A12382" t="s">
        <v>25</v>
      </c>
      <c r="B12382" t="s">
        <v>2416</v>
      </c>
      <c r="C12382" t="s">
        <v>33</v>
      </c>
      <c r="D12382" t="s">
        <v>4083</v>
      </c>
      <c r="E12382" t="s">
        <v>20</v>
      </c>
      <c r="F12382" t="b">
        <v>0</v>
      </c>
      <c r="G12382" t="s">
        <v>35</v>
      </c>
      <c r="H12382" s="4">
        <v>45822.708796296298</v>
      </c>
      <c r="I12382" t="b">
        <v>1</v>
      </c>
      <c r="J12382" t="b">
        <v>1</v>
      </c>
      <c r="K12382" t="s">
        <v>24</v>
      </c>
      <c r="L12382" t="s">
        <v>22</v>
      </c>
      <c r="M12382">
        <v>124000</v>
      </c>
      <c r="O12382" t="s">
        <v>1147</v>
      </c>
      <c r="P12382" t="s">
        <v>2649</v>
      </c>
    </row>
    <row r="12383" spans="1:16" x14ac:dyDescent="0.25">
      <c r="A12383" t="s">
        <v>139</v>
      </c>
      <c r="B12383" t="s">
        <v>16149</v>
      </c>
      <c r="C12383" t="s">
        <v>39</v>
      </c>
      <c r="D12383" t="s">
        <v>7433</v>
      </c>
      <c r="E12383" t="s">
        <v>20</v>
      </c>
      <c r="F12383" t="b">
        <v>1</v>
      </c>
      <c r="G12383" t="s">
        <v>1420</v>
      </c>
      <c r="H12383" s="4">
        <v>45822.73228009259</v>
      </c>
      <c r="I12383" t="b">
        <v>1</v>
      </c>
      <c r="J12383" t="b">
        <v>1</v>
      </c>
      <c r="K12383" t="s">
        <v>1420</v>
      </c>
      <c r="L12383" t="s">
        <v>22</v>
      </c>
      <c r="M12383">
        <v>230000</v>
      </c>
      <c r="O12383" t="s">
        <v>16150</v>
      </c>
      <c r="P12383" t="s">
        <v>16151</v>
      </c>
    </row>
    <row r="12384" spans="1:16" x14ac:dyDescent="0.25">
      <c r="A12384" t="s">
        <v>139</v>
      </c>
      <c r="B12384" t="s">
        <v>16152</v>
      </c>
      <c r="C12384" t="s">
        <v>16153</v>
      </c>
      <c r="D12384" t="s">
        <v>4323</v>
      </c>
      <c r="E12384" t="s">
        <v>631</v>
      </c>
      <c r="F12384" t="b">
        <v>0</v>
      </c>
      <c r="G12384" t="s">
        <v>903</v>
      </c>
      <c r="H12384" s="4">
        <v>45822.753854166673</v>
      </c>
      <c r="I12384" t="b">
        <v>0</v>
      </c>
      <c r="J12384" t="b">
        <v>0</v>
      </c>
      <c r="K12384" t="s">
        <v>903</v>
      </c>
      <c r="L12384" t="s">
        <v>22</v>
      </c>
      <c r="M12384">
        <v>82500</v>
      </c>
      <c r="O12384" t="s">
        <v>1762</v>
      </c>
      <c r="P12384" t="s">
        <v>150</v>
      </c>
    </row>
    <row r="12385" spans="1:16" x14ac:dyDescent="0.25">
      <c r="A12385" t="s">
        <v>139</v>
      </c>
      <c r="B12385" t="s">
        <v>16154</v>
      </c>
      <c r="C12385" t="s">
        <v>16155</v>
      </c>
      <c r="D12385" t="s">
        <v>4323</v>
      </c>
      <c r="E12385" t="s">
        <v>631</v>
      </c>
      <c r="F12385" t="b">
        <v>0</v>
      </c>
      <c r="G12385" t="s">
        <v>903</v>
      </c>
      <c r="H12385" s="4">
        <v>45822.753877314812</v>
      </c>
      <c r="I12385" t="b">
        <v>0</v>
      </c>
      <c r="J12385" t="b">
        <v>1</v>
      </c>
      <c r="K12385" t="s">
        <v>903</v>
      </c>
      <c r="L12385" t="s">
        <v>22</v>
      </c>
      <c r="M12385">
        <v>75500</v>
      </c>
      <c r="O12385" t="s">
        <v>1172</v>
      </c>
      <c r="P12385" t="s">
        <v>16156</v>
      </c>
    </row>
    <row r="12386" spans="1:16" x14ac:dyDescent="0.25">
      <c r="A12386" t="s">
        <v>0</v>
      </c>
      <c r="B12386" t="s">
        <v>16157</v>
      </c>
      <c r="C12386" t="s">
        <v>16158</v>
      </c>
      <c r="D12386" t="s">
        <v>3828</v>
      </c>
      <c r="E12386" t="s">
        <v>105</v>
      </c>
      <c r="F12386" t="b">
        <v>0</v>
      </c>
      <c r="G12386" t="s">
        <v>52</v>
      </c>
      <c r="H12386" s="4">
        <v>45822.792337962957</v>
      </c>
      <c r="I12386" t="b">
        <v>0</v>
      </c>
      <c r="J12386" t="b">
        <v>0</v>
      </c>
      <c r="K12386" t="s">
        <v>24</v>
      </c>
      <c r="L12386" t="s">
        <v>36</v>
      </c>
      <c r="N12386">
        <v>23</v>
      </c>
      <c r="O12386" t="s">
        <v>16159</v>
      </c>
      <c r="P12386" t="s">
        <v>2442</v>
      </c>
    </row>
    <row r="12387" spans="1:16" x14ac:dyDescent="0.25">
      <c r="A12387" t="s">
        <v>1</v>
      </c>
      <c r="B12387" t="s">
        <v>15615</v>
      </c>
      <c r="C12387" t="s">
        <v>559</v>
      </c>
      <c r="D12387" t="s">
        <v>10880</v>
      </c>
      <c r="E12387" t="s">
        <v>20</v>
      </c>
      <c r="F12387" t="b">
        <v>0</v>
      </c>
      <c r="G12387" t="s">
        <v>27</v>
      </c>
      <c r="H12387" s="4">
        <v>45822.79247685185</v>
      </c>
      <c r="I12387" t="b">
        <v>0</v>
      </c>
      <c r="J12387" t="b">
        <v>1</v>
      </c>
      <c r="K12387" t="s">
        <v>24</v>
      </c>
      <c r="L12387" t="s">
        <v>36</v>
      </c>
      <c r="N12387">
        <v>66.5</v>
      </c>
      <c r="O12387" t="s">
        <v>5481</v>
      </c>
      <c r="P12387" t="s">
        <v>715</v>
      </c>
    </row>
    <row r="12388" spans="1:16" x14ac:dyDescent="0.25">
      <c r="A12388" t="s">
        <v>139</v>
      </c>
      <c r="B12388" t="s">
        <v>16160</v>
      </c>
      <c r="C12388" t="s">
        <v>1586</v>
      </c>
      <c r="D12388" t="s">
        <v>3828</v>
      </c>
      <c r="E12388" t="s">
        <v>20</v>
      </c>
      <c r="F12388" t="b">
        <v>0</v>
      </c>
      <c r="G12388" t="s">
        <v>35</v>
      </c>
      <c r="H12388" s="4">
        <v>45822.833784722221</v>
      </c>
      <c r="I12388" t="b">
        <v>1</v>
      </c>
      <c r="J12388" t="b">
        <v>1</v>
      </c>
      <c r="K12388" t="s">
        <v>24</v>
      </c>
      <c r="L12388" t="s">
        <v>22</v>
      </c>
      <c r="M12388">
        <v>62500</v>
      </c>
      <c r="O12388" t="s">
        <v>16161</v>
      </c>
      <c r="P12388" t="s">
        <v>204</v>
      </c>
    </row>
    <row r="12389" spans="1:16" x14ac:dyDescent="0.25">
      <c r="A12389" t="s">
        <v>139</v>
      </c>
      <c r="B12389" t="s">
        <v>16162</v>
      </c>
      <c r="C12389" t="s">
        <v>16163</v>
      </c>
      <c r="D12389" t="s">
        <v>3828</v>
      </c>
      <c r="E12389" t="s">
        <v>20</v>
      </c>
      <c r="F12389" t="b">
        <v>0</v>
      </c>
      <c r="G12389" t="s">
        <v>35</v>
      </c>
      <c r="H12389" s="4">
        <v>45822.87605324074</v>
      </c>
      <c r="I12389" t="b">
        <v>0</v>
      </c>
      <c r="J12389" t="b">
        <v>1</v>
      </c>
      <c r="K12389" t="s">
        <v>24</v>
      </c>
      <c r="L12389" t="s">
        <v>36</v>
      </c>
      <c r="N12389">
        <v>20.680000305175781</v>
      </c>
      <c r="O12389" t="s">
        <v>16164</v>
      </c>
      <c r="P12389" t="s">
        <v>274</v>
      </c>
    </row>
    <row r="12390" spans="1:16" x14ac:dyDescent="0.25">
      <c r="A12390" t="s">
        <v>2</v>
      </c>
      <c r="B12390" t="s">
        <v>9429</v>
      </c>
      <c r="C12390" t="s">
        <v>145</v>
      </c>
      <c r="D12390" t="s">
        <v>3828</v>
      </c>
      <c r="E12390" t="s">
        <v>20</v>
      </c>
      <c r="F12390" t="b">
        <v>0</v>
      </c>
      <c r="G12390" t="s">
        <v>27</v>
      </c>
      <c r="H12390" s="4">
        <v>45822.917870370373</v>
      </c>
      <c r="I12390" t="b">
        <v>0</v>
      </c>
      <c r="J12390" t="b">
        <v>1</v>
      </c>
      <c r="K12390" t="s">
        <v>24</v>
      </c>
      <c r="L12390" t="s">
        <v>22</v>
      </c>
      <c r="M12390">
        <v>204500</v>
      </c>
      <c r="O12390" t="s">
        <v>9430</v>
      </c>
      <c r="P12390" t="s">
        <v>9431</v>
      </c>
    </row>
    <row r="12391" spans="1:16" x14ac:dyDescent="0.25">
      <c r="A12391" t="s">
        <v>2</v>
      </c>
      <c r="B12391" t="s">
        <v>16165</v>
      </c>
      <c r="C12391" t="s">
        <v>39</v>
      </c>
      <c r="D12391" t="s">
        <v>7433</v>
      </c>
      <c r="E12391" t="s">
        <v>20</v>
      </c>
      <c r="F12391" t="b">
        <v>1</v>
      </c>
      <c r="G12391" t="s">
        <v>41</v>
      </c>
      <c r="H12391" s="4">
        <v>45822.918113425927</v>
      </c>
      <c r="I12391" t="b">
        <v>1</v>
      </c>
      <c r="J12391" t="b">
        <v>1</v>
      </c>
      <c r="K12391" t="s">
        <v>24</v>
      </c>
      <c r="L12391" t="s">
        <v>22</v>
      </c>
      <c r="M12391">
        <v>150000</v>
      </c>
      <c r="O12391" t="s">
        <v>16166</v>
      </c>
      <c r="P12391" t="s">
        <v>16167</v>
      </c>
    </row>
    <row r="12392" spans="1:16" x14ac:dyDescent="0.25">
      <c r="A12392" t="s">
        <v>25</v>
      </c>
      <c r="B12392" t="s">
        <v>16168</v>
      </c>
      <c r="C12392" t="s">
        <v>1325</v>
      </c>
      <c r="D12392" t="s">
        <v>3972</v>
      </c>
      <c r="E12392" t="s">
        <v>20</v>
      </c>
      <c r="F12392" t="b">
        <v>0</v>
      </c>
      <c r="G12392" t="s">
        <v>41</v>
      </c>
      <c r="H12392" s="4">
        <v>45822.959317129629</v>
      </c>
      <c r="I12392" t="b">
        <v>0</v>
      </c>
      <c r="J12392" t="b">
        <v>1</v>
      </c>
      <c r="K12392" t="s">
        <v>24</v>
      </c>
      <c r="L12392" t="s">
        <v>22</v>
      </c>
      <c r="M12392">
        <v>190000</v>
      </c>
      <c r="O12392" t="s">
        <v>6336</v>
      </c>
      <c r="P12392" t="s">
        <v>385</v>
      </c>
    </row>
    <row r="12393" spans="1:16" x14ac:dyDescent="0.25">
      <c r="A12393" t="s">
        <v>0</v>
      </c>
      <c r="B12393" t="s">
        <v>1957</v>
      </c>
      <c r="C12393" t="s">
        <v>750</v>
      </c>
      <c r="D12393" t="s">
        <v>5534</v>
      </c>
      <c r="E12393" t="s">
        <v>20</v>
      </c>
      <c r="F12393" t="b">
        <v>0</v>
      </c>
      <c r="G12393" t="s">
        <v>35</v>
      </c>
      <c r="H12393" s="4">
        <v>45823.000335648147</v>
      </c>
      <c r="I12393" t="b">
        <v>0</v>
      </c>
      <c r="J12393" t="b">
        <v>1</v>
      </c>
      <c r="K12393" t="s">
        <v>24</v>
      </c>
      <c r="L12393" t="s">
        <v>22</v>
      </c>
      <c r="M12393">
        <v>167323</v>
      </c>
      <c r="O12393" t="s">
        <v>16169</v>
      </c>
    </row>
    <row r="12394" spans="1:16" x14ac:dyDescent="0.25">
      <c r="A12394" t="s">
        <v>40</v>
      </c>
      <c r="B12394" t="s">
        <v>1276</v>
      </c>
      <c r="C12394" t="s">
        <v>192</v>
      </c>
      <c r="D12394" t="s">
        <v>3972</v>
      </c>
      <c r="E12394" t="s">
        <v>20</v>
      </c>
      <c r="F12394" t="b">
        <v>0</v>
      </c>
      <c r="G12394" t="s">
        <v>52</v>
      </c>
      <c r="H12394" s="4">
        <v>45823.000752314823</v>
      </c>
      <c r="I12394" t="b">
        <v>0</v>
      </c>
      <c r="J12394" t="b">
        <v>0</v>
      </c>
      <c r="K12394" t="s">
        <v>24</v>
      </c>
      <c r="L12394" t="s">
        <v>22</v>
      </c>
      <c r="M12394">
        <v>113450</v>
      </c>
      <c r="O12394" t="s">
        <v>5481</v>
      </c>
      <c r="P12394" t="s">
        <v>16170</v>
      </c>
    </row>
    <row r="12395" spans="1:16" x14ac:dyDescent="0.25">
      <c r="A12395" t="s">
        <v>1</v>
      </c>
      <c r="B12395" t="s">
        <v>5642</v>
      </c>
      <c r="C12395" t="s">
        <v>1080</v>
      </c>
      <c r="D12395" t="s">
        <v>4083</v>
      </c>
      <c r="E12395" t="s">
        <v>20</v>
      </c>
      <c r="F12395" t="b">
        <v>0</v>
      </c>
      <c r="G12395" t="s">
        <v>27</v>
      </c>
      <c r="H12395" s="4">
        <v>45823.000868055547</v>
      </c>
      <c r="I12395" t="b">
        <v>0</v>
      </c>
      <c r="J12395" t="b">
        <v>0</v>
      </c>
      <c r="K12395" t="s">
        <v>24</v>
      </c>
      <c r="L12395" t="s">
        <v>22</v>
      </c>
      <c r="M12395">
        <v>117500</v>
      </c>
      <c r="O12395" t="s">
        <v>374</v>
      </c>
      <c r="P12395" t="s">
        <v>5644</v>
      </c>
    </row>
    <row r="12396" spans="1:16" x14ac:dyDescent="0.25">
      <c r="A12396" t="s">
        <v>40</v>
      </c>
      <c r="B12396" t="s">
        <v>1276</v>
      </c>
      <c r="C12396" t="s">
        <v>829</v>
      </c>
      <c r="D12396" t="s">
        <v>3972</v>
      </c>
      <c r="E12396" t="s">
        <v>20</v>
      </c>
      <c r="F12396" t="b">
        <v>0</v>
      </c>
      <c r="G12396" t="s">
        <v>27</v>
      </c>
      <c r="H12396" s="4">
        <v>45823.001168981478</v>
      </c>
      <c r="I12396" t="b">
        <v>0</v>
      </c>
      <c r="J12396" t="b">
        <v>0</v>
      </c>
      <c r="K12396" t="s">
        <v>24</v>
      </c>
      <c r="L12396" t="s">
        <v>22</v>
      </c>
      <c r="M12396">
        <v>113450</v>
      </c>
      <c r="O12396" t="s">
        <v>5481</v>
      </c>
      <c r="P12396" t="s">
        <v>16170</v>
      </c>
    </row>
    <row r="12397" spans="1:16" x14ac:dyDescent="0.25">
      <c r="A12397" t="s">
        <v>2</v>
      </c>
      <c r="B12397" t="s">
        <v>609</v>
      </c>
      <c r="C12397" t="s">
        <v>8460</v>
      </c>
      <c r="D12397" t="s">
        <v>4013</v>
      </c>
      <c r="E12397" t="s">
        <v>20</v>
      </c>
      <c r="F12397" t="b">
        <v>0</v>
      </c>
      <c r="G12397" t="s">
        <v>27</v>
      </c>
      <c r="H12397" s="4">
        <v>45823.001261574071</v>
      </c>
      <c r="I12397" t="b">
        <v>0</v>
      </c>
      <c r="J12397" t="b">
        <v>1</v>
      </c>
      <c r="K12397" t="s">
        <v>24</v>
      </c>
      <c r="L12397" t="s">
        <v>22</v>
      </c>
      <c r="M12397">
        <v>113113.296875</v>
      </c>
      <c r="O12397" t="s">
        <v>12241</v>
      </c>
      <c r="P12397" t="s">
        <v>16171</v>
      </c>
    </row>
    <row r="12398" spans="1:16" x14ac:dyDescent="0.25">
      <c r="A12398" t="s">
        <v>40</v>
      </c>
      <c r="B12398" t="s">
        <v>1276</v>
      </c>
      <c r="C12398" t="s">
        <v>140</v>
      </c>
      <c r="D12398" t="s">
        <v>3972</v>
      </c>
      <c r="E12398" t="s">
        <v>20</v>
      </c>
      <c r="F12398" t="b">
        <v>0</v>
      </c>
      <c r="G12398" t="s">
        <v>41</v>
      </c>
      <c r="H12398" s="4">
        <v>45823.001446759263</v>
      </c>
      <c r="I12398" t="b">
        <v>0</v>
      </c>
      <c r="J12398" t="b">
        <v>0</v>
      </c>
      <c r="K12398" t="s">
        <v>24</v>
      </c>
      <c r="L12398" t="s">
        <v>22</v>
      </c>
      <c r="M12398">
        <v>113450</v>
      </c>
      <c r="O12398" t="s">
        <v>5481</v>
      </c>
      <c r="P12398" t="s">
        <v>16170</v>
      </c>
    </row>
    <row r="12399" spans="1:16" x14ac:dyDescent="0.25">
      <c r="A12399" t="s">
        <v>40</v>
      </c>
      <c r="B12399" t="s">
        <v>1276</v>
      </c>
      <c r="C12399" t="s">
        <v>1270</v>
      </c>
      <c r="D12399" t="s">
        <v>3972</v>
      </c>
      <c r="E12399" t="s">
        <v>20</v>
      </c>
      <c r="F12399" t="b">
        <v>0</v>
      </c>
      <c r="G12399" t="s">
        <v>30</v>
      </c>
      <c r="H12399" s="4">
        <v>45823.002025462964</v>
      </c>
      <c r="I12399" t="b">
        <v>0</v>
      </c>
      <c r="J12399" t="b">
        <v>0</v>
      </c>
      <c r="K12399" t="s">
        <v>24</v>
      </c>
      <c r="L12399" t="s">
        <v>22</v>
      </c>
      <c r="M12399">
        <v>113450</v>
      </c>
      <c r="O12399" t="s">
        <v>5481</v>
      </c>
      <c r="P12399" t="s">
        <v>16170</v>
      </c>
    </row>
    <row r="12400" spans="1:16" x14ac:dyDescent="0.25">
      <c r="A12400" t="s">
        <v>2</v>
      </c>
      <c r="B12400" t="s">
        <v>16172</v>
      </c>
      <c r="C12400" t="s">
        <v>5426</v>
      </c>
      <c r="D12400" t="s">
        <v>4013</v>
      </c>
      <c r="E12400" t="s">
        <v>20</v>
      </c>
      <c r="F12400" t="b">
        <v>0</v>
      </c>
      <c r="G12400" t="s">
        <v>52</v>
      </c>
      <c r="H12400" s="4">
        <v>45823.002337962957</v>
      </c>
      <c r="I12400" t="b">
        <v>0</v>
      </c>
      <c r="J12400" t="b">
        <v>1</v>
      </c>
      <c r="K12400" t="s">
        <v>24</v>
      </c>
      <c r="L12400" t="s">
        <v>22</v>
      </c>
      <c r="M12400">
        <v>202500</v>
      </c>
      <c r="O12400" t="s">
        <v>3602</v>
      </c>
      <c r="P12400" t="s">
        <v>16173</v>
      </c>
    </row>
    <row r="12401" spans="1:16" x14ac:dyDescent="0.25">
      <c r="A12401" t="s">
        <v>0</v>
      </c>
      <c r="B12401" t="s">
        <v>565</v>
      </c>
      <c r="C12401" t="s">
        <v>376</v>
      </c>
      <c r="D12401" t="s">
        <v>3972</v>
      </c>
      <c r="E12401" t="s">
        <v>20</v>
      </c>
      <c r="F12401" t="b">
        <v>0</v>
      </c>
      <c r="G12401" t="s">
        <v>23</v>
      </c>
      <c r="H12401" s="4">
        <v>45823.015868055547</v>
      </c>
      <c r="I12401" t="b">
        <v>0</v>
      </c>
      <c r="J12401" t="b">
        <v>1</v>
      </c>
      <c r="K12401" t="s">
        <v>24</v>
      </c>
      <c r="L12401" t="s">
        <v>22</v>
      </c>
      <c r="M12401">
        <v>126000</v>
      </c>
      <c r="O12401" t="s">
        <v>5481</v>
      </c>
      <c r="P12401" t="s">
        <v>221</v>
      </c>
    </row>
    <row r="12402" spans="1:16" x14ac:dyDescent="0.25">
      <c r="A12402" t="s">
        <v>28</v>
      </c>
      <c r="B12402" t="s">
        <v>16174</v>
      </c>
      <c r="C12402" t="s">
        <v>39</v>
      </c>
      <c r="D12402" t="s">
        <v>7433</v>
      </c>
      <c r="E12402" t="s">
        <v>20</v>
      </c>
      <c r="F12402" t="b">
        <v>1</v>
      </c>
      <c r="G12402" t="s">
        <v>1420</v>
      </c>
      <c r="H12402" s="4">
        <v>45823.023946759262</v>
      </c>
      <c r="I12402" t="b">
        <v>1</v>
      </c>
      <c r="J12402" t="b">
        <v>0</v>
      </c>
      <c r="K12402" t="s">
        <v>1420</v>
      </c>
      <c r="L12402" t="s">
        <v>22</v>
      </c>
      <c r="M12402">
        <v>125000</v>
      </c>
      <c r="O12402" t="s">
        <v>16150</v>
      </c>
      <c r="P12402" t="s">
        <v>16175</v>
      </c>
    </row>
    <row r="12403" spans="1:16" x14ac:dyDescent="0.25">
      <c r="A12403" t="s">
        <v>139</v>
      </c>
      <c r="B12403" t="s">
        <v>16176</v>
      </c>
      <c r="C12403" t="s">
        <v>39</v>
      </c>
      <c r="D12403" t="s">
        <v>7433</v>
      </c>
      <c r="E12403" t="s">
        <v>20</v>
      </c>
      <c r="F12403" t="b">
        <v>1</v>
      </c>
      <c r="G12403" t="s">
        <v>1247</v>
      </c>
      <c r="H12403" s="4">
        <v>45823.051527777781</v>
      </c>
      <c r="I12403" t="b">
        <v>0</v>
      </c>
      <c r="J12403" t="b">
        <v>1</v>
      </c>
      <c r="K12403" t="s">
        <v>1247</v>
      </c>
      <c r="L12403" t="s">
        <v>22</v>
      </c>
      <c r="M12403">
        <v>175000</v>
      </c>
      <c r="O12403" t="s">
        <v>3189</v>
      </c>
      <c r="P12403" t="s">
        <v>16177</v>
      </c>
    </row>
    <row r="12404" spans="1:16" x14ac:dyDescent="0.25">
      <c r="A12404" t="s">
        <v>0</v>
      </c>
      <c r="B12404" t="s">
        <v>2086</v>
      </c>
      <c r="C12404" t="s">
        <v>143</v>
      </c>
      <c r="D12404" t="s">
        <v>4327</v>
      </c>
      <c r="E12404" t="s">
        <v>20</v>
      </c>
      <c r="F12404" t="b">
        <v>0</v>
      </c>
      <c r="G12404" t="s">
        <v>35</v>
      </c>
      <c r="H12404" s="4">
        <v>45823.250439814823</v>
      </c>
      <c r="I12404" t="b">
        <v>1</v>
      </c>
      <c r="J12404" t="b">
        <v>0</v>
      </c>
      <c r="K12404" t="s">
        <v>24</v>
      </c>
      <c r="L12404" t="s">
        <v>36</v>
      </c>
      <c r="N12404">
        <v>50.575000762939453</v>
      </c>
      <c r="O12404" t="s">
        <v>16178</v>
      </c>
    </row>
    <row r="12405" spans="1:16" x14ac:dyDescent="0.25">
      <c r="A12405" t="s">
        <v>1</v>
      </c>
      <c r="B12405" t="s">
        <v>16179</v>
      </c>
      <c r="C12405" t="s">
        <v>82</v>
      </c>
      <c r="D12405" t="s">
        <v>3972</v>
      </c>
      <c r="E12405" t="s">
        <v>20</v>
      </c>
      <c r="F12405" t="b">
        <v>0</v>
      </c>
      <c r="G12405" t="s">
        <v>27</v>
      </c>
      <c r="H12405" s="4">
        <v>45823.250879629632</v>
      </c>
      <c r="I12405" t="b">
        <v>0</v>
      </c>
      <c r="J12405" t="b">
        <v>0</v>
      </c>
      <c r="K12405" t="s">
        <v>24</v>
      </c>
      <c r="L12405" t="s">
        <v>22</v>
      </c>
      <c r="M12405">
        <v>220000</v>
      </c>
      <c r="O12405" t="s">
        <v>3669</v>
      </c>
      <c r="P12405" t="s">
        <v>662</v>
      </c>
    </row>
    <row r="12406" spans="1:16" x14ac:dyDescent="0.25">
      <c r="A12406" t="s">
        <v>1</v>
      </c>
      <c r="B12406" t="s">
        <v>265</v>
      </c>
      <c r="C12406" t="s">
        <v>465</v>
      </c>
      <c r="D12406" t="s">
        <v>4108</v>
      </c>
      <c r="E12406" t="s">
        <v>20</v>
      </c>
      <c r="F12406" t="b">
        <v>0</v>
      </c>
      <c r="G12406" t="s">
        <v>41</v>
      </c>
      <c r="H12406" s="4">
        <v>45823.250972222217</v>
      </c>
      <c r="I12406" t="b">
        <v>0</v>
      </c>
      <c r="J12406" t="b">
        <v>0</v>
      </c>
      <c r="K12406" t="s">
        <v>24</v>
      </c>
      <c r="L12406" t="s">
        <v>22</v>
      </c>
      <c r="M12406">
        <v>165000</v>
      </c>
      <c r="O12406" t="s">
        <v>16180</v>
      </c>
      <c r="P12406" t="s">
        <v>3380</v>
      </c>
    </row>
    <row r="12407" spans="1:16" x14ac:dyDescent="0.25">
      <c r="A12407" t="s">
        <v>191</v>
      </c>
      <c r="B12407" t="s">
        <v>16181</v>
      </c>
      <c r="C12407" t="s">
        <v>8873</v>
      </c>
      <c r="D12407" t="s">
        <v>3972</v>
      </c>
      <c r="E12407" t="s">
        <v>20</v>
      </c>
      <c r="F12407" t="b">
        <v>0</v>
      </c>
      <c r="G12407" t="s">
        <v>27</v>
      </c>
      <c r="H12407" s="4">
        <v>45823.251423611109</v>
      </c>
      <c r="I12407" t="b">
        <v>0</v>
      </c>
      <c r="J12407" t="b">
        <v>1</v>
      </c>
      <c r="K12407" t="s">
        <v>24</v>
      </c>
      <c r="L12407" t="s">
        <v>22</v>
      </c>
      <c r="M12407">
        <v>143000</v>
      </c>
      <c r="O12407" t="s">
        <v>2768</v>
      </c>
    </row>
    <row r="12408" spans="1:16" x14ac:dyDescent="0.25">
      <c r="A12408" t="s">
        <v>2</v>
      </c>
      <c r="B12408" t="s">
        <v>1550</v>
      </c>
      <c r="C12408" t="s">
        <v>680</v>
      </c>
      <c r="D12408" t="s">
        <v>3969</v>
      </c>
      <c r="E12408" t="s">
        <v>20</v>
      </c>
      <c r="F12408" t="b">
        <v>0</v>
      </c>
      <c r="G12408" t="s">
        <v>41</v>
      </c>
      <c r="H12408" s="4">
        <v>45823.251655092587</v>
      </c>
      <c r="I12408" t="b">
        <v>1</v>
      </c>
      <c r="J12408" t="b">
        <v>0</v>
      </c>
      <c r="K12408" t="s">
        <v>24</v>
      </c>
      <c r="L12408" t="s">
        <v>22</v>
      </c>
      <c r="M12408">
        <v>155000</v>
      </c>
      <c r="O12408" t="s">
        <v>16182</v>
      </c>
      <c r="P12408" t="s">
        <v>16183</v>
      </c>
    </row>
    <row r="12409" spans="1:16" x14ac:dyDescent="0.25">
      <c r="A12409" t="s">
        <v>2</v>
      </c>
      <c r="B12409" t="s">
        <v>16184</v>
      </c>
      <c r="C12409" t="s">
        <v>2643</v>
      </c>
      <c r="D12409" t="s">
        <v>3972</v>
      </c>
      <c r="E12409" t="s">
        <v>51</v>
      </c>
      <c r="F12409" t="b">
        <v>0</v>
      </c>
      <c r="G12409" t="s">
        <v>35</v>
      </c>
      <c r="H12409" s="4">
        <v>45823.25204861111</v>
      </c>
      <c r="I12409" t="b">
        <v>0</v>
      </c>
      <c r="J12409" t="b">
        <v>0</v>
      </c>
      <c r="K12409" t="s">
        <v>24</v>
      </c>
      <c r="L12409" t="s">
        <v>22</v>
      </c>
      <c r="M12409">
        <v>125000</v>
      </c>
      <c r="O12409" t="s">
        <v>4343</v>
      </c>
    </row>
    <row r="12410" spans="1:16" x14ac:dyDescent="0.25">
      <c r="A12410" t="s">
        <v>0</v>
      </c>
      <c r="B12410" t="s">
        <v>16185</v>
      </c>
      <c r="C12410" t="s">
        <v>39</v>
      </c>
      <c r="D12410" t="s">
        <v>16186</v>
      </c>
      <c r="E12410" t="s">
        <v>20</v>
      </c>
      <c r="F12410" t="b">
        <v>1</v>
      </c>
      <c r="G12410" t="s">
        <v>912</v>
      </c>
      <c r="H12410" s="4">
        <v>45823.263726851852</v>
      </c>
      <c r="I12410" t="b">
        <v>0</v>
      </c>
      <c r="J12410" t="b">
        <v>0</v>
      </c>
      <c r="K12410" t="s">
        <v>912</v>
      </c>
      <c r="L12410" t="s">
        <v>22</v>
      </c>
      <c r="M12410">
        <v>40000</v>
      </c>
      <c r="O12410" t="s">
        <v>3457</v>
      </c>
      <c r="P12410" t="s">
        <v>16187</v>
      </c>
    </row>
    <row r="12411" spans="1:16" x14ac:dyDescent="0.25">
      <c r="A12411" t="s">
        <v>0</v>
      </c>
      <c r="B12411" t="s">
        <v>16188</v>
      </c>
      <c r="C12411" t="s">
        <v>39</v>
      </c>
      <c r="D12411" t="s">
        <v>7433</v>
      </c>
      <c r="E12411" t="s">
        <v>20</v>
      </c>
      <c r="F12411" t="b">
        <v>1</v>
      </c>
      <c r="G12411" t="s">
        <v>2940</v>
      </c>
      <c r="H12411" s="4">
        <v>45823.266261574077</v>
      </c>
      <c r="I12411" t="b">
        <v>0</v>
      </c>
      <c r="J12411" t="b">
        <v>1</v>
      </c>
      <c r="K12411" t="s">
        <v>2940</v>
      </c>
      <c r="L12411" t="s">
        <v>22</v>
      </c>
      <c r="M12411">
        <v>115000</v>
      </c>
      <c r="O12411" t="s">
        <v>3189</v>
      </c>
      <c r="P12411" t="s">
        <v>16189</v>
      </c>
    </row>
    <row r="12412" spans="1:16" x14ac:dyDescent="0.25">
      <c r="A12412" t="s">
        <v>0</v>
      </c>
      <c r="B12412" t="s">
        <v>250</v>
      </c>
      <c r="C12412" t="s">
        <v>1591</v>
      </c>
      <c r="D12412" t="s">
        <v>5534</v>
      </c>
      <c r="E12412" t="s">
        <v>20</v>
      </c>
      <c r="F12412" t="b">
        <v>0</v>
      </c>
      <c r="G12412" t="s">
        <v>23</v>
      </c>
      <c r="H12412" s="4">
        <v>45823.269131944442</v>
      </c>
      <c r="I12412" t="b">
        <v>0</v>
      </c>
      <c r="J12412" t="b">
        <v>1</v>
      </c>
      <c r="K12412" t="s">
        <v>24</v>
      </c>
      <c r="L12412" t="s">
        <v>22</v>
      </c>
      <c r="M12412">
        <v>147637.5</v>
      </c>
      <c r="O12412" t="s">
        <v>16190</v>
      </c>
      <c r="P12412" t="s">
        <v>1303</v>
      </c>
    </row>
    <row r="12413" spans="1:16" x14ac:dyDescent="0.25">
      <c r="A12413" t="s">
        <v>0</v>
      </c>
      <c r="B12413" t="s">
        <v>257</v>
      </c>
      <c r="C12413" t="s">
        <v>5628</v>
      </c>
      <c r="D12413" t="s">
        <v>3969</v>
      </c>
      <c r="E12413" t="s">
        <v>20</v>
      </c>
      <c r="F12413" t="b">
        <v>0</v>
      </c>
      <c r="G12413" t="s">
        <v>27</v>
      </c>
      <c r="H12413" s="4">
        <v>45823.291666666657</v>
      </c>
      <c r="I12413" t="b">
        <v>0</v>
      </c>
      <c r="J12413" t="b">
        <v>1</v>
      </c>
      <c r="K12413" t="s">
        <v>24</v>
      </c>
      <c r="L12413" t="s">
        <v>22</v>
      </c>
      <c r="M12413">
        <v>92273.5</v>
      </c>
      <c r="O12413" t="s">
        <v>1911</v>
      </c>
      <c r="P12413" t="s">
        <v>16191</v>
      </c>
    </row>
    <row r="12414" spans="1:16" x14ac:dyDescent="0.25">
      <c r="A12414" t="s">
        <v>139</v>
      </c>
      <c r="B12414" t="s">
        <v>16192</v>
      </c>
      <c r="C12414" t="s">
        <v>376</v>
      </c>
      <c r="D12414" t="s">
        <v>3969</v>
      </c>
      <c r="E12414" t="s">
        <v>20</v>
      </c>
      <c r="F12414" t="b">
        <v>0</v>
      </c>
      <c r="G12414" t="s">
        <v>52</v>
      </c>
      <c r="H12414" s="4">
        <v>45823.29246527778</v>
      </c>
      <c r="I12414" t="b">
        <v>0</v>
      </c>
      <c r="J12414" t="b">
        <v>1</v>
      </c>
      <c r="K12414" t="s">
        <v>24</v>
      </c>
      <c r="L12414" t="s">
        <v>22</v>
      </c>
      <c r="M12414">
        <v>105500</v>
      </c>
      <c r="O12414" t="s">
        <v>11918</v>
      </c>
    </row>
    <row r="12415" spans="1:16" x14ac:dyDescent="0.25">
      <c r="A12415" t="s">
        <v>40</v>
      </c>
      <c r="B12415" t="s">
        <v>16193</v>
      </c>
      <c r="C12415" t="s">
        <v>16194</v>
      </c>
      <c r="D12415" t="s">
        <v>3969</v>
      </c>
      <c r="E12415" t="s">
        <v>20</v>
      </c>
      <c r="F12415" t="b">
        <v>0</v>
      </c>
      <c r="G12415" t="s">
        <v>27</v>
      </c>
      <c r="H12415" s="4">
        <v>45823.292881944442</v>
      </c>
      <c r="I12415" t="b">
        <v>0</v>
      </c>
      <c r="J12415" t="b">
        <v>1</v>
      </c>
      <c r="K12415" t="s">
        <v>24</v>
      </c>
      <c r="L12415" t="s">
        <v>22</v>
      </c>
      <c r="M12415">
        <v>160000</v>
      </c>
      <c r="O12415" t="s">
        <v>444</v>
      </c>
      <c r="P12415" t="s">
        <v>16195</v>
      </c>
    </row>
    <row r="12416" spans="1:16" x14ac:dyDescent="0.25">
      <c r="A12416" t="s">
        <v>89</v>
      </c>
      <c r="B12416" t="s">
        <v>16196</v>
      </c>
      <c r="C12416" t="s">
        <v>16197</v>
      </c>
      <c r="D12416" t="s">
        <v>3972</v>
      </c>
      <c r="E12416" t="s">
        <v>20</v>
      </c>
      <c r="F12416" t="b">
        <v>0</v>
      </c>
      <c r="G12416" t="s">
        <v>27</v>
      </c>
      <c r="H12416" s="4">
        <v>45823.293032407397</v>
      </c>
      <c r="I12416" t="b">
        <v>0</v>
      </c>
      <c r="J12416" t="b">
        <v>1</v>
      </c>
      <c r="K12416" t="s">
        <v>24</v>
      </c>
      <c r="L12416" t="s">
        <v>22</v>
      </c>
      <c r="M12416">
        <v>121650</v>
      </c>
      <c r="O12416" t="s">
        <v>16198</v>
      </c>
    </row>
    <row r="12417" spans="1:16" x14ac:dyDescent="0.25">
      <c r="A12417" t="s">
        <v>139</v>
      </c>
      <c r="B12417" t="s">
        <v>16199</v>
      </c>
      <c r="C12417" t="s">
        <v>192</v>
      </c>
      <c r="D12417" t="s">
        <v>3969</v>
      </c>
      <c r="E12417" t="s">
        <v>20</v>
      </c>
      <c r="F12417" t="b">
        <v>0</v>
      </c>
      <c r="G12417" t="s">
        <v>23</v>
      </c>
      <c r="H12417" s="4">
        <v>45823.310856481483</v>
      </c>
      <c r="I12417" t="b">
        <v>0</v>
      </c>
      <c r="J12417" t="b">
        <v>1</v>
      </c>
      <c r="K12417" t="s">
        <v>24</v>
      </c>
      <c r="L12417" t="s">
        <v>22</v>
      </c>
      <c r="M12417">
        <v>95000</v>
      </c>
      <c r="O12417" t="s">
        <v>1598</v>
      </c>
    </row>
    <row r="12418" spans="1:16" x14ac:dyDescent="0.25">
      <c r="A12418" t="s">
        <v>139</v>
      </c>
      <c r="B12418" t="s">
        <v>16200</v>
      </c>
      <c r="C12418" t="s">
        <v>16201</v>
      </c>
      <c r="D12418" t="s">
        <v>3969</v>
      </c>
      <c r="E12418" t="s">
        <v>20</v>
      </c>
      <c r="F12418" t="b">
        <v>0</v>
      </c>
      <c r="G12418" t="s">
        <v>23</v>
      </c>
      <c r="H12418" s="4">
        <v>45823.310891203713</v>
      </c>
      <c r="I12418" t="b">
        <v>0</v>
      </c>
      <c r="J12418" t="b">
        <v>0</v>
      </c>
      <c r="K12418" t="s">
        <v>24</v>
      </c>
      <c r="L12418" t="s">
        <v>22</v>
      </c>
      <c r="M12418">
        <v>98255.5</v>
      </c>
      <c r="O12418" t="s">
        <v>16202</v>
      </c>
      <c r="P12418" t="s">
        <v>649</v>
      </c>
    </row>
    <row r="12419" spans="1:16" x14ac:dyDescent="0.25">
      <c r="A12419" t="s">
        <v>139</v>
      </c>
      <c r="B12419" t="s">
        <v>16203</v>
      </c>
      <c r="C12419" t="s">
        <v>15345</v>
      </c>
      <c r="D12419" t="s">
        <v>3969</v>
      </c>
      <c r="E12419" t="s">
        <v>20</v>
      </c>
      <c r="F12419" t="b">
        <v>0</v>
      </c>
      <c r="G12419" t="s">
        <v>52</v>
      </c>
      <c r="H12419" s="4">
        <v>45823.334131944437</v>
      </c>
      <c r="I12419" t="b">
        <v>0</v>
      </c>
      <c r="J12419" t="b">
        <v>1</v>
      </c>
      <c r="K12419" t="s">
        <v>24</v>
      </c>
      <c r="L12419" t="s">
        <v>22</v>
      </c>
      <c r="M12419">
        <v>132728.5</v>
      </c>
      <c r="O12419" t="s">
        <v>1010</v>
      </c>
    </row>
    <row r="12420" spans="1:16" x14ac:dyDescent="0.25">
      <c r="A12420" t="s">
        <v>2</v>
      </c>
      <c r="B12420" t="s">
        <v>15774</v>
      </c>
      <c r="C12420" t="s">
        <v>114</v>
      </c>
      <c r="D12420" t="s">
        <v>3969</v>
      </c>
      <c r="E12420" t="s">
        <v>20</v>
      </c>
      <c r="F12420" t="b">
        <v>0</v>
      </c>
      <c r="G12420" t="s">
        <v>27</v>
      </c>
      <c r="H12420" s="4">
        <v>45823.334594907406</v>
      </c>
      <c r="I12420" t="b">
        <v>0</v>
      </c>
      <c r="J12420" t="b">
        <v>1</v>
      </c>
      <c r="K12420" t="s">
        <v>24</v>
      </c>
      <c r="L12420" t="s">
        <v>22</v>
      </c>
      <c r="M12420">
        <v>254076</v>
      </c>
      <c r="O12420" t="s">
        <v>1547</v>
      </c>
      <c r="P12420" t="s">
        <v>15775</v>
      </c>
    </row>
    <row r="12421" spans="1:16" x14ac:dyDescent="0.25">
      <c r="A12421" t="s">
        <v>0</v>
      </c>
      <c r="B12421" t="s">
        <v>2153</v>
      </c>
      <c r="C12421" t="s">
        <v>680</v>
      </c>
      <c r="D12421" t="s">
        <v>4177</v>
      </c>
      <c r="E12421" t="s">
        <v>20</v>
      </c>
      <c r="F12421" t="b">
        <v>0</v>
      </c>
      <c r="G12421" t="s">
        <v>41</v>
      </c>
      <c r="H12421" s="4">
        <v>45823.375289351847</v>
      </c>
      <c r="I12421" t="b">
        <v>0</v>
      </c>
      <c r="J12421" t="b">
        <v>0</v>
      </c>
      <c r="K12421" t="s">
        <v>24</v>
      </c>
      <c r="L12421" t="s">
        <v>22</v>
      </c>
      <c r="M12421">
        <v>136000</v>
      </c>
      <c r="O12421" t="s">
        <v>16204</v>
      </c>
      <c r="P12421" t="s">
        <v>16205</v>
      </c>
    </row>
    <row r="12422" spans="1:16" x14ac:dyDescent="0.25">
      <c r="A12422" t="s">
        <v>0</v>
      </c>
      <c r="B12422" t="s">
        <v>1782</v>
      </c>
      <c r="C12422" t="s">
        <v>1696</v>
      </c>
      <c r="D12422" t="s">
        <v>3600</v>
      </c>
      <c r="E12422" t="s">
        <v>20</v>
      </c>
      <c r="F12422" t="b">
        <v>0</v>
      </c>
      <c r="G12422" t="s">
        <v>27</v>
      </c>
      <c r="H12422" s="4">
        <v>45823.376342592594</v>
      </c>
      <c r="I12422" t="b">
        <v>0</v>
      </c>
      <c r="J12422" t="b">
        <v>1</v>
      </c>
      <c r="K12422" t="s">
        <v>24</v>
      </c>
      <c r="L12422" t="s">
        <v>22</v>
      </c>
      <c r="M12422">
        <v>155000</v>
      </c>
      <c r="O12422" t="s">
        <v>2697</v>
      </c>
      <c r="P12422" t="s">
        <v>3814</v>
      </c>
    </row>
    <row r="12423" spans="1:16" x14ac:dyDescent="0.25">
      <c r="A12423" t="s">
        <v>2</v>
      </c>
      <c r="B12423" t="s">
        <v>16206</v>
      </c>
      <c r="C12423" t="s">
        <v>2348</v>
      </c>
      <c r="D12423" t="s">
        <v>4083</v>
      </c>
      <c r="F12423" t="b">
        <v>0</v>
      </c>
      <c r="G12423" t="s">
        <v>414</v>
      </c>
      <c r="H12423" s="4">
        <v>45823.381597222222</v>
      </c>
      <c r="I12423" t="b">
        <v>0</v>
      </c>
      <c r="J12423" t="b">
        <v>0</v>
      </c>
      <c r="K12423" t="s">
        <v>414</v>
      </c>
      <c r="L12423" t="s">
        <v>22</v>
      </c>
      <c r="M12423">
        <v>50000</v>
      </c>
      <c r="O12423" t="s">
        <v>16207</v>
      </c>
      <c r="P12423" t="s">
        <v>204</v>
      </c>
    </row>
    <row r="12424" spans="1:16" x14ac:dyDescent="0.25">
      <c r="A12424" t="s">
        <v>2</v>
      </c>
      <c r="B12424" t="s">
        <v>16208</v>
      </c>
      <c r="C12424" t="s">
        <v>82</v>
      </c>
      <c r="D12424" t="s">
        <v>3972</v>
      </c>
      <c r="E12424" t="s">
        <v>20</v>
      </c>
      <c r="F12424" t="b">
        <v>0</v>
      </c>
      <c r="G12424" t="s">
        <v>35</v>
      </c>
      <c r="H12424" s="4">
        <v>45823.418946759259</v>
      </c>
      <c r="I12424" t="b">
        <v>0</v>
      </c>
      <c r="J12424" t="b">
        <v>1</v>
      </c>
      <c r="K12424" t="s">
        <v>24</v>
      </c>
      <c r="L12424" t="s">
        <v>22</v>
      </c>
      <c r="M12424">
        <v>204000</v>
      </c>
      <c r="O12424" t="s">
        <v>2418</v>
      </c>
      <c r="P12424" t="s">
        <v>16209</v>
      </c>
    </row>
    <row r="12425" spans="1:16" x14ac:dyDescent="0.25">
      <c r="A12425" t="s">
        <v>1</v>
      </c>
      <c r="B12425" t="s">
        <v>15615</v>
      </c>
      <c r="C12425" t="s">
        <v>829</v>
      </c>
      <c r="D12425" t="s">
        <v>10880</v>
      </c>
      <c r="E12425" t="s">
        <v>20</v>
      </c>
      <c r="F12425" t="b">
        <v>0</v>
      </c>
      <c r="G12425" t="s">
        <v>27</v>
      </c>
      <c r="H12425" s="4">
        <v>45823.459236111114</v>
      </c>
      <c r="I12425" t="b">
        <v>0</v>
      </c>
      <c r="J12425" t="b">
        <v>1</v>
      </c>
      <c r="K12425" t="s">
        <v>24</v>
      </c>
      <c r="L12425" t="s">
        <v>36</v>
      </c>
      <c r="N12425">
        <v>66.5</v>
      </c>
      <c r="O12425" t="s">
        <v>5481</v>
      </c>
      <c r="P12425" t="s">
        <v>16210</v>
      </c>
    </row>
    <row r="12426" spans="1:16" x14ac:dyDescent="0.25">
      <c r="A12426" t="s">
        <v>2</v>
      </c>
      <c r="B12426" t="s">
        <v>1777</v>
      </c>
      <c r="C12426" t="s">
        <v>559</v>
      </c>
      <c r="D12426" t="s">
        <v>3972</v>
      </c>
      <c r="E12426" t="s">
        <v>20</v>
      </c>
      <c r="F12426" t="b">
        <v>0</v>
      </c>
      <c r="G12426" t="s">
        <v>27</v>
      </c>
      <c r="H12426" s="4">
        <v>45823.500057870369</v>
      </c>
      <c r="I12426" t="b">
        <v>0</v>
      </c>
      <c r="J12426" t="b">
        <v>1</v>
      </c>
      <c r="K12426" t="s">
        <v>24</v>
      </c>
      <c r="L12426" t="s">
        <v>22</v>
      </c>
      <c r="M12426">
        <v>230495</v>
      </c>
      <c r="O12426" t="s">
        <v>5481</v>
      </c>
      <c r="P12426" t="s">
        <v>193</v>
      </c>
    </row>
    <row r="12427" spans="1:16" x14ac:dyDescent="0.25">
      <c r="A12427" t="s">
        <v>0</v>
      </c>
      <c r="B12427" t="s">
        <v>15403</v>
      </c>
      <c r="C12427" t="s">
        <v>570</v>
      </c>
      <c r="D12427" t="s">
        <v>3972</v>
      </c>
      <c r="E12427" t="s">
        <v>20</v>
      </c>
      <c r="F12427" t="b">
        <v>0</v>
      </c>
      <c r="G12427" t="s">
        <v>27</v>
      </c>
      <c r="H12427" s="4">
        <v>45823.500081018523</v>
      </c>
      <c r="I12427" t="b">
        <v>0</v>
      </c>
      <c r="J12427" t="b">
        <v>1</v>
      </c>
      <c r="K12427" t="s">
        <v>24</v>
      </c>
      <c r="L12427" t="s">
        <v>22</v>
      </c>
      <c r="M12427">
        <v>70700</v>
      </c>
      <c r="O12427" t="s">
        <v>5481</v>
      </c>
      <c r="P12427" t="s">
        <v>1678</v>
      </c>
    </row>
    <row r="12428" spans="1:16" x14ac:dyDescent="0.25">
      <c r="A12428" t="s">
        <v>0</v>
      </c>
      <c r="B12428" t="s">
        <v>16211</v>
      </c>
      <c r="C12428" t="s">
        <v>336</v>
      </c>
      <c r="D12428" t="s">
        <v>3972</v>
      </c>
      <c r="E12428" t="s">
        <v>20</v>
      </c>
      <c r="F12428" t="b">
        <v>0</v>
      </c>
      <c r="G12428" t="s">
        <v>30</v>
      </c>
      <c r="H12428" s="4">
        <v>45823.500590277778</v>
      </c>
      <c r="I12428" t="b">
        <v>0</v>
      </c>
      <c r="J12428" t="b">
        <v>1</v>
      </c>
      <c r="K12428" t="s">
        <v>24</v>
      </c>
      <c r="L12428" t="s">
        <v>22</v>
      </c>
      <c r="M12428">
        <v>93000</v>
      </c>
      <c r="O12428" t="s">
        <v>5481</v>
      </c>
      <c r="P12428" t="s">
        <v>16212</v>
      </c>
    </row>
    <row r="12429" spans="1:16" x14ac:dyDescent="0.25">
      <c r="A12429" t="s">
        <v>0</v>
      </c>
      <c r="B12429" t="s">
        <v>16213</v>
      </c>
      <c r="C12429" t="s">
        <v>151</v>
      </c>
      <c r="D12429" t="s">
        <v>3972</v>
      </c>
      <c r="E12429" t="s">
        <v>20</v>
      </c>
      <c r="F12429" t="b">
        <v>0</v>
      </c>
      <c r="G12429" t="s">
        <v>30</v>
      </c>
      <c r="H12429" s="4">
        <v>45823.500590277778</v>
      </c>
      <c r="I12429" t="b">
        <v>0</v>
      </c>
      <c r="J12429" t="b">
        <v>0</v>
      </c>
      <c r="K12429" t="s">
        <v>24</v>
      </c>
      <c r="L12429" t="s">
        <v>22</v>
      </c>
      <c r="M12429">
        <v>80070.8515625</v>
      </c>
      <c r="O12429" t="s">
        <v>5481</v>
      </c>
      <c r="P12429" t="s">
        <v>3432</v>
      </c>
    </row>
    <row r="12430" spans="1:16" x14ac:dyDescent="0.25">
      <c r="A12430" t="s">
        <v>2</v>
      </c>
      <c r="B12430" t="s">
        <v>1777</v>
      </c>
      <c r="C12430" t="s">
        <v>94</v>
      </c>
      <c r="D12430" t="s">
        <v>3972</v>
      </c>
      <c r="E12430" t="s">
        <v>20</v>
      </c>
      <c r="F12430" t="b">
        <v>0</v>
      </c>
      <c r="G12430" t="s">
        <v>30</v>
      </c>
      <c r="H12430" s="4">
        <v>45823.500613425917</v>
      </c>
      <c r="I12430" t="b">
        <v>0</v>
      </c>
      <c r="J12430" t="b">
        <v>1</v>
      </c>
      <c r="K12430" t="s">
        <v>24</v>
      </c>
      <c r="L12430" t="s">
        <v>22</v>
      </c>
      <c r="M12430">
        <v>228060</v>
      </c>
      <c r="O12430" t="s">
        <v>5481</v>
      </c>
      <c r="P12430" t="s">
        <v>48</v>
      </c>
    </row>
    <row r="12431" spans="1:16" x14ac:dyDescent="0.25">
      <c r="A12431" t="s">
        <v>89</v>
      </c>
      <c r="B12431" t="s">
        <v>2682</v>
      </c>
      <c r="C12431" t="s">
        <v>94</v>
      </c>
      <c r="D12431" t="s">
        <v>3972</v>
      </c>
      <c r="E12431" t="s">
        <v>20</v>
      </c>
      <c r="F12431" t="b">
        <v>0</v>
      </c>
      <c r="G12431" t="s">
        <v>30</v>
      </c>
      <c r="H12431" s="4">
        <v>45823.500648148147</v>
      </c>
      <c r="I12431" t="b">
        <v>0</v>
      </c>
      <c r="J12431" t="b">
        <v>0</v>
      </c>
      <c r="K12431" t="s">
        <v>24</v>
      </c>
      <c r="L12431" t="s">
        <v>22</v>
      </c>
      <c r="M12431">
        <v>190000</v>
      </c>
      <c r="O12431" t="s">
        <v>5481</v>
      </c>
      <c r="P12431" t="s">
        <v>119</v>
      </c>
    </row>
    <row r="12432" spans="1:16" x14ac:dyDescent="0.25">
      <c r="A12432" t="s">
        <v>89</v>
      </c>
      <c r="B12432" t="s">
        <v>2682</v>
      </c>
      <c r="C12432" t="s">
        <v>376</v>
      </c>
      <c r="D12432" t="s">
        <v>3972</v>
      </c>
      <c r="E12432" t="s">
        <v>20</v>
      </c>
      <c r="F12432" t="b">
        <v>0</v>
      </c>
      <c r="G12432" t="s">
        <v>52</v>
      </c>
      <c r="H12432" s="4">
        <v>45823.500798611109</v>
      </c>
      <c r="I12432" t="b">
        <v>0</v>
      </c>
      <c r="J12432" t="b">
        <v>0</v>
      </c>
      <c r="K12432" t="s">
        <v>24</v>
      </c>
      <c r="L12432" t="s">
        <v>22</v>
      </c>
      <c r="M12432">
        <v>190000</v>
      </c>
      <c r="O12432" t="s">
        <v>5481</v>
      </c>
      <c r="P12432" t="s">
        <v>119</v>
      </c>
    </row>
    <row r="12433" spans="1:16" x14ac:dyDescent="0.25">
      <c r="A12433" t="s">
        <v>2</v>
      </c>
      <c r="B12433" t="s">
        <v>2492</v>
      </c>
      <c r="C12433" t="s">
        <v>825</v>
      </c>
      <c r="D12433" t="s">
        <v>3972</v>
      </c>
      <c r="E12433" t="s">
        <v>20</v>
      </c>
      <c r="F12433" t="b">
        <v>0</v>
      </c>
      <c r="G12433" t="s">
        <v>27</v>
      </c>
      <c r="H12433" s="4">
        <v>45823.501261574071</v>
      </c>
      <c r="I12433" t="b">
        <v>0</v>
      </c>
      <c r="J12433" t="b">
        <v>1</v>
      </c>
      <c r="K12433" t="s">
        <v>24</v>
      </c>
      <c r="L12433" t="s">
        <v>22</v>
      </c>
      <c r="M12433">
        <v>122087</v>
      </c>
      <c r="O12433" t="s">
        <v>5481</v>
      </c>
      <c r="P12433" t="s">
        <v>7408</v>
      </c>
    </row>
    <row r="12434" spans="1:16" x14ac:dyDescent="0.25">
      <c r="A12434" t="s">
        <v>2</v>
      </c>
      <c r="B12434" t="s">
        <v>7405</v>
      </c>
      <c r="C12434" t="s">
        <v>155</v>
      </c>
      <c r="D12434" t="s">
        <v>3972</v>
      </c>
      <c r="E12434" t="s">
        <v>20</v>
      </c>
      <c r="F12434" t="b">
        <v>0</v>
      </c>
      <c r="G12434" t="s">
        <v>27</v>
      </c>
      <c r="H12434" s="4">
        <v>45823.501342592594</v>
      </c>
      <c r="I12434" t="b">
        <v>0</v>
      </c>
      <c r="J12434" t="b">
        <v>0</v>
      </c>
      <c r="K12434" t="s">
        <v>24</v>
      </c>
      <c r="L12434" t="s">
        <v>22</v>
      </c>
      <c r="M12434">
        <v>82850</v>
      </c>
      <c r="O12434" t="s">
        <v>5481</v>
      </c>
      <c r="P12434" t="s">
        <v>3772</v>
      </c>
    </row>
    <row r="12435" spans="1:16" x14ac:dyDescent="0.25">
      <c r="A12435" t="s">
        <v>2</v>
      </c>
      <c r="B12435" t="s">
        <v>2</v>
      </c>
      <c r="C12435" t="s">
        <v>362</v>
      </c>
      <c r="D12435" t="s">
        <v>3972</v>
      </c>
      <c r="E12435" t="s">
        <v>20</v>
      </c>
      <c r="F12435" t="b">
        <v>0</v>
      </c>
      <c r="G12435" t="s">
        <v>27</v>
      </c>
      <c r="H12435" s="4">
        <v>45823.501377314817</v>
      </c>
      <c r="I12435" t="b">
        <v>0</v>
      </c>
      <c r="J12435" t="b">
        <v>1</v>
      </c>
      <c r="K12435" t="s">
        <v>24</v>
      </c>
      <c r="L12435" t="s">
        <v>22</v>
      </c>
      <c r="M12435">
        <v>187153</v>
      </c>
      <c r="O12435" t="s">
        <v>5481</v>
      </c>
      <c r="P12435" t="s">
        <v>3226</v>
      </c>
    </row>
    <row r="12436" spans="1:16" x14ac:dyDescent="0.25">
      <c r="A12436" t="s">
        <v>2</v>
      </c>
      <c r="B12436" t="s">
        <v>9373</v>
      </c>
      <c r="C12436" t="s">
        <v>1705</v>
      </c>
      <c r="D12436" t="s">
        <v>3972</v>
      </c>
      <c r="E12436" t="s">
        <v>20</v>
      </c>
      <c r="F12436" t="b">
        <v>0</v>
      </c>
      <c r="G12436" t="s">
        <v>27</v>
      </c>
      <c r="H12436" s="4">
        <v>45823.501377314817</v>
      </c>
      <c r="I12436" t="b">
        <v>0</v>
      </c>
      <c r="J12436" t="b">
        <v>1</v>
      </c>
      <c r="K12436" t="s">
        <v>24</v>
      </c>
      <c r="L12436" t="s">
        <v>22</v>
      </c>
      <c r="M12436">
        <v>122900</v>
      </c>
      <c r="O12436" t="s">
        <v>5481</v>
      </c>
      <c r="P12436" t="s">
        <v>9374</v>
      </c>
    </row>
    <row r="12437" spans="1:16" x14ac:dyDescent="0.25">
      <c r="A12437" t="s">
        <v>1</v>
      </c>
      <c r="B12437" t="s">
        <v>7560</v>
      </c>
      <c r="C12437" t="s">
        <v>16214</v>
      </c>
      <c r="D12437" t="s">
        <v>3972</v>
      </c>
      <c r="E12437" t="s">
        <v>20</v>
      </c>
      <c r="F12437" t="b">
        <v>0</v>
      </c>
      <c r="G12437" t="s">
        <v>27</v>
      </c>
      <c r="H12437" s="4">
        <v>45823.501493055563</v>
      </c>
      <c r="I12437" t="b">
        <v>0</v>
      </c>
      <c r="J12437" t="b">
        <v>1</v>
      </c>
      <c r="K12437" t="s">
        <v>24</v>
      </c>
      <c r="L12437" t="s">
        <v>22</v>
      </c>
      <c r="M12437">
        <v>113750</v>
      </c>
      <c r="O12437" t="s">
        <v>5481</v>
      </c>
      <c r="P12437" t="s">
        <v>7561</v>
      </c>
    </row>
    <row r="12438" spans="1:16" x14ac:dyDescent="0.25">
      <c r="A12438" t="s">
        <v>1</v>
      </c>
      <c r="B12438" t="s">
        <v>7560</v>
      </c>
      <c r="C12438" t="s">
        <v>357</v>
      </c>
      <c r="D12438" t="s">
        <v>3972</v>
      </c>
      <c r="E12438" t="s">
        <v>20</v>
      </c>
      <c r="F12438" t="b">
        <v>0</v>
      </c>
      <c r="G12438" t="s">
        <v>27</v>
      </c>
      <c r="H12438" s="4">
        <v>45823.501504629632</v>
      </c>
      <c r="I12438" t="b">
        <v>0</v>
      </c>
      <c r="J12438" t="b">
        <v>1</v>
      </c>
      <c r="K12438" t="s">
        <v>24</v>
      </c>
      <c r="L12438" t="s">
        <v>22</v>
      </c>
      <c r="M12438">
        <v>113750</v>
      </c>
      <c r="O12438" t="s">
        <v>5481</v>
      </c>
      <c r="P12438" t="s">
        <v>7561</v>
      </c>
    </row>
    <row r="12439" spans="1:16" x14ac:dyDescent="0.25">
      <c r="A12439" t="s">
        <v>1</v>
      </c>
      <c r="B12439" t="s">
        <v>7560</v>
      </c>
      <c r="C12439" t="s">
        <v>1154</v>
      </c>
      <c r="D12439" t="s">
        <v>3972</v>
      </c>
      <c r="E12439" t="s">
        <v>20</v>
      </c>
      <c r="F12439" t="b">
        <v>0</v>
      </c>
      <c r="G12439" t="s">
        <v>27</v>
      </c>
      <c r="H12439" s="4">
        <v>45823.501504629632</v>
      </c>
      <c r="I12439" t="b">
        <v>0</v>
      </c>
      <c r="J12439" t="b">
        <v>1</v>
      </c>
      <c r="K12439" t="s">
        <v>24</v>
      </c>
      <c r="L12439" t="s">
        <v>22</v>
      </c>
      <c r="M12439">
        <v>113750</v>
      </c>
      <c r="O12439" t="s">
        <v>5481</v>
      </c>
      <c r="P12439" t="s">
        <v>7561</v>
      </c>
    </row>
    <row r="12440" spans="1:16" x14ac:dyDescent="0.25">
      <c r="A12440" t="s">
        <v>1</v>
      </c>
      <c r="B12440" t="s">
        <v>9375</v>
      </c>
      <c r="C12440" t="s">
        <v>357</v>
      </c>
      <c r="D12440" t="s">
        <v>3972</v>
      </c>
      <c r="E12440" t="s">
        <v>20</v>
      </c>
      <c r="F12440" t="b">
        <v>0</v>
      </c>
      <c r="G12440" t="s">
        <v>27</v>
      </c>
      <c r="H12440" s="4">
        <v>45823.501527777778</v>
      </c>
      <c r="I12440" t="b">
        <v>0</v>
      </c>
      <c r="J12440" t="b">
        <v>1</v>
      </c>
      <c r="K12440" t="s">
        <v>24</v>
      </c>
      <c r="L12440" t="s">
        <v>36</v>
      </c>
      <c r="N12440">
        <v>73</v>
      </c>
      <c r="O12440" t="s">
        <v>5481</v>
      </c>
      <c r="P12440" t="s">
        <v>354</v>
      </c>
    </row>
    <row r="12441" spans="1:16" x14ac:dyDescent="0.25">
      <c r="A12441" t="s">
        <v>1</v>
      </c>
      <c r="B12441" t="s">
        <v>7560</v>
      </c>
      <c r="C12441" t="s">
        <v>1230</v>
      </c>
      <c r="D12441" t="s">
        <v>3972</v>
      </c>
      <c r="E12441" t="s">
        <v>20</v>
      </c>
      <c r="F12441" t="b">
        <v>0</v>
      </c>
      <c r="G12441" t="s">
        <v>27</v>
      </c>
      <c r="H12441" s="4">
        <v>45823.501527777778</v>
      </c>
      <c r="I12441" t="b">
        <v>0</v>
      </c>
      <c r="J12441" t="b">
        <v>1</v>
      </c>
      <c r="K12441" t="s">
        <v>24</v>
      </c>
      <c r="L12441" t="s">
        <v>22</v>
      </c>
      <c r="M12441">
        <v>113750</v>
      </c>
      <c r="O12441" t="s">
        <v>5481</v>
      </c>
      <c r="P12441" t="s">
        <v>7561</v>
      </c>
    </row>
    <row r="12442" spans="1:16" x14ac:dyDescent="0.25">
      <c r="A12442" t="s">
        <v>1</v>
      </c>
      <c r="B12442" t="s">
        <v>9375</v>
      </c>
      <c r="C12442" t="s">
        <v>425</v>
      </c>
      <c r="D12442" t="s">
        <v>3972</v>
      </c>
      <c r="E12442" t="s">
        <v>20</v>
      </c>
      <c r="F12442" t="b">
        <v>0</v>
      </c>
      <c r="G12442" t="s">
        <v>27</v>
      </c>
      <c r="H12442" s="4">
        <v>45823.501527777778</v>
      </c>
      <c r="I12442" t="b">
        <v>0</v>
      </c>
      <c r="J12442" t="b">
        <v>1</v>
      </c>
      <c r="K12442" t="s">
        <v>24</v>
      </c>
      <c r="L12442" t="s">
        <v>36</v>
      </c>
      <c r="N12442">
        <v>73</v>
      </c>
      <c r="O12442" t="s">
        <v>5481</v>
      </c>
      <c r="P12442" t="s">
        <v>16215</v>
      </c>
    </row>
    <row r="12443" spans="1:16" x14ac:dyDescent="0.25">
      <c r="A12443" t="s">
        <v>0</v>
      </c>
      <c r="B12443" t="s">
        <v>565</v>
      </c>
      <c r="C12443" t="s">
        <v>10658</v>
      </c>
      <c r="D12443" t="s">
        <v>3972</v>
      </c>
      <c r="E12443" t="s">
        <v>20</v>
      </c>
      <c r="F12443" t="b">
        <v>0</v>
      </c>
      <c r="G12443" t="s">
        <v>27</v>
      </c>
      <c r="H12443" s="4">
        <v>45823.501527777778</v>
      </c>
      <c r="I12443" t="b">
        <v>0</v>
      </c>
      <c r="J12443" t="b">
        <v>1</v>
      </c>
      <c r="K12443" t="s">
        <v>24</v>
      </c>
      <c r="L12443" t="s">
        <v>22</v>
      </c>
      <c r="M12443">
        <v>126000</v>
      </c>
      <c r="O12443" t="s">
        <v>5481</v>
      </c>
      <c r="P12443" t="s">
        <v>221</v>
      </c>
    </row>
    <row r="12444" spans="1:16" x14ac:dyDescent="0.25">
      <c r="A12444" t="s">
        <v>1</v>
      </c>
      <c r="B12444" t="s">
        <v>9375</v>
      </c>
      <c r="C12444" t="s">
        <v>864</v>
      </c>
      <c r="D12444" t="s">
        <v>3972</v>
      </c>
      <c r="E12444" t="s">
        <v>20</v>
      </c>
      <c r="F12444" t="b">
        <v>0</v>
      </c>
      <c r="G12444" t="s">
        <v>27</v>
      </c>
      <c r="H12444" s="4">
        <v>45823.501539351862</v>
      </c>
      <c r="I12444" t="b">
        <v>0</v>
      </c>
      <c r="J12444" t="b">
        <v>1</v>
      </c>
      <c r="K12444" t="s">
        <v>24</v>
      </c>
      <c r="L12444" t="s">
        <v>36</v>
      </c>
      <c r="N12444">
        <v>73</v>
      </c>
      <c r="O12444" t="s">
        <v>5481</v>
      </c>
      <c r="P12444" t="s">
        <v>354</v>
      </c>
    </row>
    <row r="12445" spans="1:16" x14ac:dyDescent="0.25">
      <c r="A12445" t="s">
        <v>0</v>
      </c>
      <c r="B12445" t="s">
        <v>565</v>
      </c>
      <c r="C12445" t="s">
        <v>1705</v>
      </c>
      <c r="D12445" t="s">
        <v>3972</v>
      </c>
      <c r="E12445" t="s">
        <v>20</v>
      </c>
      <c r="F12445" t="b">
        <v>0</v>
      </c>
      <c r="G12445" t="s">
        <v>27</v>
      </c>
      <c r="H12445" s="4">
        <v>45823.501539351862</v>
      </c>
      <c r="I12445" t="b">
        <v>0</v>
      </c>
      <c r="J12445" t="b">
        <v>1</v>
      </c>
      <c r="K12445" t="s">
        <v>24</v>
      </c>
      <c r="L12445" t="s">
        <v>22</v>
      </c>
      <c r="M12445">
        <v>126000</v>
      </c>
      <c r="O12445" t="s">
        <v>5481</v>
      </c>
      <c r="P12445" t="s">
        <v>221</v>
      </c>
    </row>
    <row r="12446" spans="1:16" x14ac:dyDescent="0.25">
      <c r="A12446" t="s">
        <v>1</v>
      </c>
      <c r="B12446" t="s">
        <v>15615</v>
      </c>
      <c r="C12446" t="s">
        <v>1705</v>
      </c>
      <c r="D12446" t="s">
        <v>3972</v>
      </c>
      <c r="E12446" t="s">
        <v>20</v>
      </c>
      <c r="F12446" t="b">
        <v>0</v>
      </c>
      <c r="G12446" t="s">
        <v>27</v>
      </c>
      <c r="H12446" s="4">
        <v>45823.501539351862</v>
      </c>
      <c r="I12446" t="b">
        <v>0</v>
      </c>
      <c r="J12446" t="b">
        <v>1</v>
      </c>
      <c r="K12446" t="s">
        <v>24</v>
      </c>
      <c r="L12446" t="s">
        <v>36</v>
      </c>
      <c r="N12446">
        <v>66.5</v>
      </c>
      <c r="O12446" t="s">
        <v>5481</v>
      </c>
      <c r="P12446" t="s">
        <v>715</v>
      </c>
    </row>
    <row r="12447" spans="1:16" x14ac:dyDescent="0.25">
      <c r="A12447" t="s">
        <v>0</v>
      </c>
      <c r="B12447" t="s">
        <v>565</v>
      </c>
      <c r="C12447" t="s">
        <v>713</v>
      </c>
      <c r="D12447" t="s">
        <v>3972</v>
      </c>
      <c r="E12447" t="s">
        <v>20</v>
      </c>
      <c r="F12447" t="b">
        <v>0</v>
      </c>
      <c r="G12447" t="s">
        <v>27</v>
      </c>
      <c r="H12447" s="4">
        <v>45823.501539351862</v>
      </c>
      <c r="I12447" t="b">
        <v>0</v>
      </c>
      <c r="J12447" t="b">
        <v>1</v>
      </c>
      <c r="K12447" t="s">
        <v>24</v>
      </c>
      <c r="L12447" t="s">
        <v>22</v>
      </c>
      <c r="M12447">
        <v>126000</v>
      </c>
      <c r="O12447" t="s">
        <v>5481</v>
      </c>
      <c r="P12447" t="s">
        <v>221</v>
      </c>
    </row>
    <row r="12448" spans="1:16" x14ac:dyDescent="0.25">
      <c r="A12448" t="s">
        <v>0</v>
      </c>
      <c r="B12448" t="s">
        <v>0</v>
      </c>
      <c r="C12448" t="s">
        <v>10658</v>
      </c>
      <c r="D12448" t="s">
        <v>3972</v>
      </c>
      <c r="E12448" t="s">
        <v>20</v>
      </c>
      <c r="F12448" t="b">
        <v>0</v>
      </c>
      <c r="G12448" t="s">
        <v>27</v>
      </c>
      <c r="H12448" s="4">
        <v>45823.501539351862</v>
      </c>
      <c r="I12448" t="b">
        <v>0</v>
      </c>
      <c r="J12448" t="b">
        <v>1</v>
      </c>
      <c r="K12448" t="s">
        <v>24</v>
      </c>
      <c r="L12448" t="s">
        <v>36</v>
      </c>
      <c r="N12448">
        <v>45</v>
      </c>
      <c r="O12448" t="s">
        <v>5481</v>
      </c>
      <c r="P12448" t="s">
        <v>13934</v>
      </c>
    </row>
    <row r="12449" spans="1:16" x14ac:dyDescent="0.25">
      <c r="A12449" t="s">
        <v>2</v>
      </c>
      <c r="B12449" t="s">
        <v>241</v>
      </c>
      <c r="C12449" t="s">
        <v>315</v>
      </c>
      <c r="D12449" t="s">
        <v>3972</v>
      </c>
      <c r="E12449" t="s">
        <v>20</v>
      </c>
      <c r="F12449" t="b">
        <v>0</v>
      </c>
      <c r="G12449" t="s">
        <v>41</v>
      </c>
      <c r="H12449" s="4">
        <v>45823.501793981479</v>
      </c>
      <c r="I12449" t="b">
        <v>0</v>
      </c>
      <c r="J12449" t="b">
        <v>0</v>
      </c>
      <c r="K12449" t="s">
        <v>24</v>
      </c>
      <c r="L12449" t="s">
        <v>22</v>
      </c>
      <c r="M12449">
        <v>137500</v>
      </c>
      <c r="O12449" t="s">
        <v>5481</v>
      </c>
      <c r="P12449" t="s">
        <v>16216</v>
      </c>
    </row>
    <row r="12450" spans="1:16" x14ac:dyDescent="0.25">
      <c r="A12450" t="s">
        <v>1</v>
      </c>
      <c r="B12450" t="s">
        <v>2955</v>
      </c>
      <c r="C12450" t="s">
        <v>1705</v>
      </c>
      <c r="D12450" t="s">
        <v>3972</v>
      </c>
      <c r="E12450" t="s">
        <v>20</v>
      </c>
      <c r="F12450" t="b">
        <v>0</v>
      </c>
      <c r="G12450" t="s">
        <v>41</v>
      </c>
      <c r="H12450" s="4">
        <v>45823.501805555563</v>
      </c>
      <c r="I12450" t="b">
        <v>0</v>
      </c>
      <c r="J12450" t="b">
        <v>1</v>
      </c>
      <c r="K12450" t="s">
        <v>24</v>
      </c>
      <c r="L12450" t="s">
        <v>22</v>
      </c>
      <c r="M12450">
        <v>174000</v>
      </c>
      <c r="O12450" t="s">
        <v>5481</v>
      </c>
      <c r="P12450" t="s">
        <v>603</v>
      </c>
    </row>
    <row r="12451" spans="1:16" x14ac:dyDescent="0.25">
      <c r="A12451" t="s">
        <v>191</v>
      </c>
      <c r="B12451" t="s">
        <v>16217</v>
      </c>
      <c r="C12451" t="s">
        <v>140</v>
      </c>
      <c r="D12451" t="s">
        <v>3972</v>
      </c>
      <c r="E12451" t="s">
        <v>20</v>
      </c>
      <c r="F12451" t="b">
        <v>0</v>
      </c>
      <c r="G12451" t="s">
        <v>41</v>
      </c>
      <c r="H12451" s="4">
        <v>45823.501875000002</v>
      </c>
      <c r="I12451" t="b">
        <v>0</v>
      </c>
      <c r="J12451" t="b">
        <v>1</v>
      </c>
      <c r="K12451" t="s">
        <v>24</v>
      </c>
      <c r="L12451" t="s">
        <v>22</v>
      </c>
      <c r="M12451">
        <v>137300</v>
      </c>
      <c r="O12451" t="s">
        <v>5481</v>
      </c>
      <c r="P12451" t="s">
        <v>3509</v>
      </c>
    </row>
    <row r="12452" spans="1:16" x14ac:dyDescent="0.25">
      <c r="A12452" t="s">
        <v>1</v>
      </c>
      <c r="B12452" t="s">
        <v>9375</v>
      </c>
      <c r="C12452" t="s">
        <v>2765</v>
      </c>
      <c r="D12452" t="s">
        <v>3972</v>
      </c>
      <c r="E12452" t="s">
        <v>20</v>
      </c>
      <c r="F12452" t="b">
        <v>0</v>
      </c>
      <c r="G12452" t="s">
        <v>35</v>
      </c>
      <c r="H12452" s="4">
        <v>45823.502314814818</v>
      </c>
      <c r="I12452" t="b">
        <v>0</v>
      </c>
      <c r="J12452" t="b">
        <v>1</v>
      </c>
      <c r="K12452" t="s">
        <v>24</v>
      </c>
      <c r="L12452" t="s">
        <v>36</v>
      </c>
      <c r="N12452">
        <v>73</v>
      </c>
      <c r="O12452" t="s">
        <v>5481</v>
      </c>
      <c r="P12452" t="s">
        <v>354</v>
      </c>
    </row>
    <row r="12453" spans="1:16" x14ac:dyDescent="0.25">
      <c r="A12453" t="s">
        <v>1</v>
      </c>
      <c r="B12453" t="s">
        <v>9375</v>
      </c>
      <c r="C12453" t="s">
        <v>2010</v>
      </c>
      <c r="D12453" t="s">
        <v>3972</v>
      </c>
      <c r="E12453" t="s">
        <v>20</v>
      </c>
      <c r="F12453" t="b">
        <v>0</v>
      </c>
      <c r="G12453" t="s">
        <v>35</v>
      </c>
      <c r="H12453" s="4">
        <v>45823.502349537041</v>
      </c>
      <c r="I12453" t="b">
        <v>0</v>
      </c>
      <c r="J12453" t="b">
        <v>1</v>
      </c>
      <c r="K12453" t="s">
        <v>24</v>
      </c>
      <c r="L12453" t="s">
        <v>36</v>
      </c>
      <c r="N12453">
        <v>73</v>
      </c>
      <c r="O12453" t="s">
        <v>5481</v>
      </c>
      <c r="P12453" t="s">
        <v>354</v>
      </c>
    </row>
    <row r="12454" spans="1:16" x14ac:dyDescent="0.25">
      <c r="A12454" t="s">
        <v>1</v>
      </c>
      <c r="B12454" t="s">
        <v>844</v>
      </c>
      <c r="C12454" t="s">
        <v>425</v>
      </c>
      <c r="D12454" t="s">
        <v>3972</v>
      </c>
      <c r="E12454" t="s">
        <v>20</v>
      </c>
      <c r="F12454" t="b">
        <v>0</v>
      </c>
      <c r="G12454" t="s">
        <v>35</v>
      </c>
      <c r="H12454" s="4">
        <v>45823.502349537041</v>
      </c>
      <c r="I12454" t="b">
        <v>0</v>
      </c>
      <c r="J12454" t="b">
        <v>0</v>
      </c>
      <c r="K12454" t="s">
        <v>24</v>
      </c>
      <c r="L12454" t="s">
        <v>22</v>
      </c>
      <c r="M12454">
        <v>174500</v>
      </c>
      <c r="O12454" t="s">
        <v>5481</v>
      </c>
      <c r="P12454" t="s">
        <v>16218</v>
      </c>
    </row>
    <row r="12455" spans="1:16" x14ac:dyDescent="0.25">
      <c r="A12455" t="s">
        <v>1</v>
      </c>
      <c r="B12455" t="s">
        <v>9375</v>
      </c>
      <c r="C12455" t="s">
        <v>1050</v>
      </c>
      <c r="D12455" t="s">
        <v>3972</v>
      </c>
      <c r="E12455" t="s">
        <v>20</v>
      </c>
      <c r="F12455" t="b">
        <v>0</v>
      </c>
      <c r="G12455" t="s">
        <v>35</v>
      </c>
      <c r="H12455" s="4">
        <v>45823.502349537041</v>
      </c>
      <c r="I12455" t="b">
        <v>0</v>
      </c>
      <c r="J12455" t="b">
        <v>1</v>
      </c>
      <c r="K12455" t="s">
        <v>24</v>
      </c>
      <c r="L12455" t="s">
        <v>36</v>
      </c>
      <c r="N12455">
        <v>73</v>
      </c>
      <c r="O12455" t="s">
        <v>5481</v>
      </c>
      <c r="P12455" t="s">
        <v>354</v>
      </c>
    </row>
    <row r="12456" spans="1:16" x14ac:dyDescent="0.25">
      <c r="A12456" t="s">
        <v>1</v>
      </c>
      <c r="B12456" t="s">
        <v>2955</v>
      </c>
      <c r="C12456" t="s">
        <v>1230</v>
      </c>
      <c r="D12456" t="s">
        <v>3972</v>
      </c>
      <c r="E12456" t="s">
        <v>20</v>
      </c>
      <c r="F12456" t="b">
        <v>0</v>
      </c>
      <c r="G12456" t="s">
        <v>30</v>
      </c>
      <c r="H12456" s="4">
        <v>45823.502581018518</v>
      </c>
      <c r="I12456" t="b">
        <v>0</v>
      </c>
      <c r="J12456" t="b">
        <v>1</v>
      </c>
      <c r="K12456" t="s">
        <v>24</v>
      </c>
      <c r="L12456" t="s">
        <v>22</v>
      </c>
      <c r="M12456">
        <v>174000</v>
      </c>
      <c r="O12456" t="s">
        <v>5481</v>
      </c>
      <c r="P12456" t="s">
        <v>603</v>
      </c>
    </row>
    <row r="12457" spans="1:16" x14ac:dyDescent="0.25">
      <c r="A12457" t="s">
        <v>0</v>
      </c>
      <c r="B12457" t="s">
        <v>14398</v>
      </c>
      <c r="C12457" t="s">
        <v>1270</v>
      </c>
      <c r="D12457" t="s">
        <v>3972</v>
      </c>
      <c r="E12457" t="s">
        <v>20</v>
      </c>
      <c r="F12457" t="b">
        <v>0</v>
      </c>
      <c r="G12457" t="s">
        <v>23</v>
      </c>
      <c r="H12457" s="4">
        <v>45823.519201388888</v>
      </c>
      <c r="I12457" t="b">
        <v>0</v>
      </c>
      <c r="J12457" t="b">
        <v>1</v>
      </c>
      <c r="K12457" t="s">
        <v>24</v>
      </c>
      <c r="L12457" t="s">
        <v>22</v>
      </c>
      <c r="M12457">
        <v>72500</v>
      </c>
      <c r="O12457" t="s">
        <v>5481</v>
      </c>
      <c r="P12457" t="s">
        <v>16219</v>
      </c>
    </row>
    <row r="12458" spans="1:16" x14ac:dyDescent="0.25">
      <c r="A12458" t="s">
        <v>2</v>
      </c>
      <c r="B12458" t="s">
        <v>1777</v>
      </c>
      <c r="C12458" t="s">
        <v>2765</v>
      </c>
      <c r="D12458" t="s">
        <v>3972</v>
      </c>
      <c r="E12458" t="s">
        <v>20</v>
      </c>
      <c r="F12458" t="b">
        <v>0</v>
      </c>
      <c r="G12458" t="s">
        <v>23</v>
      </c>
      <c r="H12458" s="4">
        <v>45823.519270833327</v>
      </c>
      <c r="I12458" t="b">
        <v>0</v>
      </c>
      <c r="J12458" t="b">
        <v>1</v>
      </c>
      <c r="K12458" t="s">
        <v>24</v>
      </c>
      <c r="L12458" t="s">
        <v>22</v>
      </c>
      <c r="M12458">
        <v>230495</v>
      </c>
      <c r="O12458" t="s">
        <v>5481</v>
      </c>
      <c r="P12458" t="s">
        <v>193</v>
      </c>
    </row>
    <row r="12459" spans="1:16" x14ac:dyDescent="0.25">
      <c r="A12459" t="s">
        <v>89</v>
      </c>
      <c r="B12459" t="s">
        <v>16220</v>
      </c>
      <c r="C12459" t="s">
        <v>713</v>
      </c>
      <c r="D12459" t="s">
        <v>3972</v>
      </c>
      <c r="E12459" t="s">
        <v>20</v>
      </c>
      <c r="F12459" t="b">
        <v>0</v>
      </c>
      <c r="G12459" t="s">
        <v>23</v>
      </c>
      <c r="H12459" s="4">
        <v>45823.519444444442</v>
      </c>
      <c r="I12459" t="b">
        <v>0</v>
      </c>
      <c r="J12459" t="b">
        <v>1</v>
      </c>
      <c r="K12459" t="s">
        <v>24</v>
      </c>
      <c r="L12459" t="s">
        <v>22</v>
      </c>
      <c r="M12459">
        <v>251000</v>
      </c>
      <c r="O12459" t="s">
        <v>5481</v>
      </c>
      <c r="P12459" t="s">
        <v>16221</v>
      </c>
    </row>
    <row r="12460" spans="1:16" x14ac:dyDescent="0.25">
      <c r="A12460" t="s">
        <v>89</v>
      </c>
      <c r="B12460" t="s">
        <v>16220</v>
      </c>
      <c r="C12460" t="s">
        <v>1705</v>
      </c>
      <c r="D12460" t="s">
        <v>3972</v>
      </c>
      <c r="E12460" t="s">
        <v>20</v>
      </c>
      <c r="F12460" t="b">
        <v>0</v>
      </c>
      <c r="G12460" t="s">
        <v>23</v>
      </c>
      <c r="H12460" s="4">
        <v>45823.519618055558</v>
      </c>
      <c r="I12460" t="b">
        <v>0</v>
      </c>
      <c r="J12460" t="b">
        <v>1</v>
      </c>
      <c r="K12460" t="s">
        <v>24</v>
      </c>
      <c r="L12460" t="s">
        <v>22</v>
      </c>
      <c r="M12460">
        <v>251000</v>
      </c>
      <c r="O12460" t="s">
        <v>5481</v>
      </c>
      <c r="P12460" t="s">
        <v>16221</v>
      </c>
    </row>
    <row r="12461" spans="1:16" x14ac:dyDescent="0.25">
      <c r="A12461" t="s">
        <v>28</v>
      </c>
      <c r="B12461" t="s">
        <v>16222</v>
      </c>
      <c r="C12461" t="s">
        <v>39</v>
      </c>
      <c r="D12461" t="s">
        <v>7433</v>
      </c>
      <c r="E12461" t="s">
        <v>20</v>
      </c>
      <c r="F12461" t="b">
        <v>1</v>
      </c>
      <c r="G12461" t="s">
        <v>2012</v>
      </c>
      <c r="H12461" s="4">
        <v>45823.524293981478</v>
      </c>
      <c r="I12461" t="b">
        <v>1</v>
      </c>
      <c r="J12461" t="b">
        <v>0</v>
      </c>
      <c r="K12461" t="s">
        <v>2012</v>
      </c>
      <c r="L12461" t="s">
        <v>22</v>
      </c>
      <c r="M12461">
        <v>170000</v>
      </c>
      <c r="O12461" t="s">
        <v>16150</v>
      </c>
      <c r="P12461" t="s">
        <v>16175</v>
      </c>
    </row>
    <row r="12462" spans="1:16" x14ac:dyDescent="0.25">
      <c r="A12462" t="s">
        <v>89</v>
      </c>
      <c r="B12462" t="s">
        <v>16223</v>
      </c>
      <c r="C12462" t="s">
        <v>24</v>
      </c>
      <c r="D12462" t="s">
        <v>3972</v>
      </c>
      <c r="E12462" t="s">
        <v>20</v>
      </c>
      <c r="F12462" t="b">
        <v>0</v>
      </c>
      <c r="G12462" t="s">
        <v>41</v>
      </c>
      <c r="H12462" s="4">
        <v>45823.543541666673</v>
      </c>
      <c r="I12462" t="b">
        <v>0</v>
      </c>
      <c r="J12462" t="b">
        <v>1</v>
      </c>
      <c r="K12462" t="s">
        <v>24</v>
      </c>
      <c r="L12462" t="s">
        <v>22</v>
      </c>
      <c r="M12462">
        <v>119500</v>
      </c>
      <c r="O12462" t="s">
        <v>1512</v>
      </c>
      <c r="P12462" t="s">
        <v>16224</v>
      </c>
    </row>
    <row r="12463" spans="1:16" x14ac:dyDescent="0.25">
      <c r="A12463" t="s">
        <v>2</v>
      </c>
      <c r="B12463" t="s">
        <v>16225</v>
      </c>
      <c r="C12463" t="s">
        <v>15595</v>
      </c>
      <c r="D12463" t="s">
        <v>15596</v>
      </c>
      <c r="E12463" t="s">
        <v>20</v>
      </c>
      <c r="F12463" t="b">
        <v>0</v>
      </c>
      <c r="G12463" t="s">
        <v>15597</v>
      </c>
      <c r="H12463" s="4">
        <v>45823.554618055547</v>
      </c>
      <c r="I12463" t="b">
        <v>0</v>
      </c>
      <c r="J12463" t="b">
        <v>0</v>
      </c>
      <c r="K12463" t="s">
        <v>15597</v>
      </c>
      <c r="L12463" t="s">
        <v>22</v>
      </c>
      <c r="M12463">
        <v>148500</v>
      </c>
      <c r="O12463" t="s">
        <v>1172</v>
      </c>
    </row>
    <row r="12464" spans="1:16" x14ac:dyDescent="0.25">
      <c r="A12464" t="s">
        <v>89</v>
      </c>
      <c r="B12464" t="s">
        <v>16226</v>
      </c>
      <c r="C12464" t="s">
        <v>39</v>
      </c>
      <c r="D12464" t="s">
        <v>7433</v>
      </c>
      <c r="E12464" t="s">
        <v>20</v>
      </c>
      <c r="F12464" t="b">
        <v>1</v>
      </c>
      <c r="G12464" t="s">
        <v>16227</v>
      </c>
      <c r="H12464" s="4">
        <v>45823.564467592587</v>
      </c>
      <c r="I12464" t="b">
        <v>0</v>
      </c>
      <c r="J12464" t="b">
        <v>1</v>
      </c>
      <c r="K12464" t="s">
        <v>16227</v>
      </c>
      <c r="L12464" t="s">
        <v>22</v>
      </c>
      <c r="M12464">
        <v>227500</v>
      </c>
      <c r="O12464" t="s">
        <v>1426</v>
      </c>
      <c r="P12464" t="s">
        <v>16228</v>
      </c>
    </row>
    <row r="12465" spans="1:16" x14ac:dyDescent="0.25">
      <c r="A12465" t="s">
        <v>0</v>
      </c>
      <c r="B12465" t="s">
        <v>766</v>
      </c>
      <c r="C12465" t="s">
        <v>1993</v>
      </c>
      <c r="D12465" t="s">
        <v>4083</v>
      </c>
      <c r="E12465" t="s">
        <v>20</v>
      </c>
      <c r="F12465" t="b">
        <v>0</v>
      </c>
      <c r="G12465" t="s">
        <v>41</v>
      </c>
      <c r="H12465" s="4">
        <v>45823.625381944446</v>
      </c>
      <c r="I12465" t="b">
        <v>1</v>
      </c>
      <c r="J12465" t="b">
        <v>0</v>
      </c>
      <c r="K12465" t="s">
        <v>24</v>
      </c>
      <c r="L12465" t="s">
        <v>22</v>
      </c>
      <c r="M12465">
        <v>46500</v>
      </c>
      <c r="O12465" t="s">
        <v>3205</v>
      </c>
      <c r="P12465" t="s">
        <v>1075</v>
      </c>
    </row>
    <row r="12466" spans="1:16" x14ac:dyDescent="0.25">
      <c r="A12466" t="s">
        <v>0</v>
      </c>
      <c r="B12466" t="s">
        <v>16001</v>
      </c>
      <c r="C12466" t="s">
        <v>9657</v>
      </c>
      <c r="D12466" t="s">
        <v>4083</v>
      </c>
      <c r="E12466" t="s">
        <v>20</v>
      </c>
      <c r="F12466" t="b">
        <v>0</v>
      </c>
      <c r="G12466" t="s">
        <v>158</v>
      </c>
      <c r="H12466" s="4">
        <v>45823.628506944442</v>
      </c>
      <c r="I12466" t="b">
        <v>0</v>
      </c>
      <c r="J12466" t="b">
        <v>0</v>
      </c>
      <c r="K12466" t="s">
        <v>158</v>
      </c>
      <c r="L12466" t="s">
        <v>22</v>
      </c>
      <c r="M12466">
        <v>45000</v>
      </c>
      <c r="O12466" t="s">
        <v>16002</v>
      </c>
      <c r="P12466" t="s">
        <v>221</v>
      </c>
    </row>
    <row r="12467" spans="1:16" x14ac:dyDescent="0.25">
      <c r="A12467" t="s">
        <v>2</v>
      </c>
      <c r="B12467" t="s">
        <v>16229</v>
      </c>
      <c r="C12467" t="s">
        <v>16230</v>
      </c>
      <c r="D12467" t="s">
        <v>3972</v>
      </c>
      <c r="E12467" t="s">
        <v>20</v>
      </c>
      <c r="F12467" t="b">
        <v>0</v>
      </c>
      <c r="G12467" t="s">
        <v>27</v>
      </c>
      <c r="H12467" s="4">
        <v>45823.709780092591</v>
      </c>
      <c r="I12467" t="b">
        <v>0</v>
      </c>
      <c r="J12467" t="b">
        <v>0</v>
      </c>
      <c r="K12467" t="s">
        <v>24</v>
      </c>
      <c r="L12467" t="s">
        <v>22</v>
      </c>
      <c r="M12467">
        <v>162500</v>
      </c>
      <c r="O12467" t="s">
        <v>1736</v>
      </c>
      <c r="P12467" t="s">
        <v>16231</v>
      </c>
    </row>
    <row r="12468" spans="1:16" x14ac:dyDescent="0.25">
      <c r="A12468" t="s">
        <v>2</v>
      </c>
      <c r="B12468" t="s">
        <v>16232</v>
      </c>
      <c r="C12468" t="s">
        <v>39</v>
      </c>
      <c r="D12468" t="s">
        <v>112</v>
      </c>
      <c r="E12468" t="s">
        <v>51</v>
      </c>
      <c r="F12468" t="b">
        <v>1</v>
      </c>
      <c r="G12468" t="s">
        <v>27</v>
      </c>
      <c r="H12468" s="4">
        <v>45823.876215277778</v>
      </c>
      <c r="I12468" t="b">
        <v>1</v>
      </c>
      <c r="J12468" t="b">
        <v>0</v>
      </c>
      <c r="K12468" t="s">
        <v>24</v>
      </c>
      <c r="L12468" t="s">
        <v>36</v>
      </c>
      <c r="N12468">
        <v>55</v>
      </c>
      <c r="O12468" t="s">
        <v>112</v>
      </c>
      <c r="P12468" t="s">
        <v>338</v>
      </c>
    </row>
    <row r="12469" spans="1:16" x14ac:dyDescent="0.25">
      <c r="A12469" t="s">
        <v>2</v>
      </c>
      <c r="B12469" t="s">
        <v>16233</v>
      </c>
      <c r="C12469" t="s">
        <v>82</v>
      </c>
      <c r="D12469" t="s">
        <v>4102</v>
      </c>
      <c r="E12469" t="s">
        <v>631</v>
      </c>
      <c r="F12469" t="b">
        <v>0</v>
      </c>
      <c r="G12469" t="s">
        <v>41</v>
      </c>
      <c r="H12469" s="4">
        <v>45823.918414351851</v>
      </c>
      <c r="I12469" t="b">
        <v>0</v>
      </c>
      <c r="J12469" t="b">
        <v>0</v>
      </c>
      <c r="K12469" t="s">
        <v>24</v>
      </c>
      <c r="L12469" t="s">
        <v>36</v>
      </c>
      <c r="N12469">
        <v>19</v>
      </c>
      <c r="O12469" t="s">
        <v>16234</v>
      </c>
      <c r="P12469" t="s">
        <v>547</v>
      </c>
    </row>
    <row r="12470" spans="1:16" x14ac:dyDescent="0.25">
      <c r="A12470" t="s">
        <v>89</v>
      </c>
      <c r="B12470" t="s">
        <v>16235</v>
      </c>
      <c r="C12470" t="s">
        <v>39</v>
      </c>
      <c r="D12470" t="s">
        <v>7433</v>
      </c>
      <c r="E12470" t="s">
        <v>20</v>
      </c>
      <c r="F12470" t="b">
        <v>1</v>
      </c>
      <c r="G12470" t="s">
        <v>1247</v>
      </c>
      <c r="H12470" s="4">
        <v>45823.971516203703</v>
      </c>
      <c r="I12470" t="b">
        <v>0</v>
      </c>
      <c r="J12470" t="b">
        <v>0</v>
      </c>
      <c r="K12470" t="s">
        <v>1247</v>
      </c>
      <c r="L12470" t="s">
        <v>22</v>
      </c>
      <c r="M12470">
        <v>190000</v>
      </c>
      <c r="O12470" t="s">
        <v>4051</v>
      </c>
      <c r="P12470" t="s">
        <v>16236</v>
      </c>
    </row>
    <row r="12471" spans="1:16" x14ac:dyDescent="0.25">
      <c r="A12471" t="s">
        <v>0</v>
      </c>
      <c r="B12471" t="s">
        <v>565</v>
      </c>
      <c r="C12471" t="s">
        <v>114</v>
      </c>
      <c r="D12471" t="s">
        <v>3972</v>
      </c>
      <c r="E12471" t="s">
        <v>20</v>
      </c>
      <c r="F12471" t="b">
        <v>0</v>
      </c>
      <c r="G12471" t="s">
        <v>27</v>
      </c>
      <c r="H12471" s="4">
        <v>45824.000081018523</v>
      </c>
      <c r="I12471" t="b">
        <v>0</v>
      </c>
      <c r="J12471" t="b">
        <v>1</v>
      </c>
      <c r="K12471" t="s">
        <v>24</v>
      </c>
      <c r="L12471" t="s">
        <v>22</v>
      </c>
      <c r="M12471">
        <v>126000</v>
      </c>
      <c r="O12471" t="s">
        <v>5481</v>
      </c>
      <c r="P12471" t="s">
        <v>221</v>
      </c>
    </row>
    <row r="12472" spans="1:16" x14ac:dyDescent="0.25">
      <c r="A12472" t="s">
        <v>0</v>
      </c>
      <c r="B12472" t="s">
        <v>14398</v>
      </c>
      <c r="C12472" t="s">
        <v>780</v>
      </c>
      <c r="D12472" t="s">
        <v>3972</v>
      </c>
      <c r="E12472" t="s">
        <v>20</v>
      </c>
      <c r="F12472" t="b">
        <v>0</v>
      </c>
      <c r="G12472" t="s">
        <v>27</v>
      </c>
      <c r="H12472" s="4">
        <v>45824.000185185178</v>
      </c>
      <c r="I12472" t="b">
        <v>0</v>
      </c>
      <c r="J12472" t="b">
        <v>1</v>
      </c>
      <c r="K12472" t="s">
        <v>24</v>
      </c>
      <c r="L12472" t="s">
        <v>22</v>
      </c>
      <c r="M12472">
        <v>72500</v>
      </c>
      <c r="O12472" t="s">
        <v>5481</v>
      </c>
      <c r="P12472" t="s">
        <v>16219</v>
      </c>
    </row>
    <row r="12473" spans="1:16" x14ac:dyDescent="0.25">
      <c r="A12473" t="s">
        <v>1</v>
      </c>
      <c r="B12473" t="s">
        <v>2955</v>
      </c>
      <c r="C12473" t="s">
        <v>292</v>
      </c>
      <c r="D12473" t="s">
        <v>3972</v>
      </c>
      <c r="E12473" t="s">
        <v>20</v>
      </c>
      <c r="F12473" t="b">
        <v>0</v>
      </c>
      <c r="G12473" t="s">
        <v>30</v>
      </c>
      <c r="H12473" s="4">
        <v>45824.001076388893</v>
      </c>
      <c r="I12473" t="b">
        <v>0</v>
      </c>
      <c r="J12473" t="b">
        <v>1</v>
      </c>
      <c r="K12473" t="s">
        <v>24</v>
      </c>
      <c r="L12473" t="s">
        <v>22</v>
      </c>
      <c r="M12473">
        <v>174000</v>
      </c>
      <c r="O12473" t="s">
        <v>5481</v>
      </c>
      <c r="P12473" t="s">
        <v>603</v>
      </c>
    </row>
    <row r="12474" spans="1:16" x14ac:dyDescent="0.25">
      <c r="A12474" t="s">
        <v>1</v>
      </c>
      <c r="B12474" t="s">
        <v>10817</v>
      </c>
      <c r="C12474" t="s">
        <v>839</v>
      </c>
      <c r="D12474" t="s">
        <v>6016</v>
      </c>
      <c r="E12474" t="s">
        <v>20</v>
      </c>
      <c r="F12474" t="b">
        <v>0</v>
      </c>
      <c r="G12474" t="s">
        <v>30</v>
      </c>
      <c r="H12474" s="4">
        <v>45824.001099537039</v>
      </c>
      <c r="I12474" t="b">
        <v>0</v>
      </c>
      <c r="J12474" t="b">
        <v>0</v>
      </c>
      <c r="K12474" t="s">
        <v>24</v>
      </c>
      <c r="L12474" t="s">
        <v>22</v>
      </c>
      <c r="M12474">
        <v>130000</v>
      </c>
      <c r="O12474" t="s">
        <v>3243</v>
      </c>
      <c r="P12474" t="s">
        <v>10818</v>
      </c>
    </row>
    <row r="12475" spans="1:16" x14ac:dyDescent="0.25">
      <c r="A12475" t="s">
        <v>40</v>
      </c>
      <c r="B12475" t="s">
        <v>11328</v>
      </c>
      <c r="C12475" t="s">
        <v>456</v>
      </c>
      <c r="D12475" t="s">
        <v>5534</v>
      </c>
      <c r="E12475" t="s">
        <v>20</v>
      </c>
      <c r="F12475" t="b">
        <v>0</v>
      </c>
      <c r="G12475" t="s">
        <v>27</v>
      </c>
      <c r="H12475" s="4">
        <v>45824.001261574071</v>
      </c>
      <c r="I12475" t="b">
        <v>0</v>
      </c>
      <c r="J12475" t="b">
        <v>1</v>
      </c>
      <c r="K12475" t="s">
        <v>24</v>
      </c>
      <c r="L12475" t="s">
        <v>22</v>
      </c>
      <c r="M12475">
        <v>147637.5</v>
      </c>
      <c r="O12475" t="s">
        <v>16237</v>
      </c>
      <c r="P12475" t="s">
        <v>11330</v>
      </c>
    </row>
    <row r="12476" spans="1:16" x14ac:dyDescent="0.25">
      <c r="A12476" t="s">
        <v>2</v>
      </c>
      <c r="B12476" t="s">
        <v>13529</v>
      </c>
      <c r="C12476" t="s">
        <v>39</v>
      </c>
      <c r="D12476" t="s">
        <v>4013</v>
      </c>
      <c r="E12476" t="s">
        <v>20</v>
      </c>
      <c r="F12476" t="b">
        <v>1</v>
      </c>
      <c r="G12476" t="s">
        <v>27</v>
      </c>
      <c r="H12476" s="4">
        <v>45824.001342592594</v>
      </c>
      <c r="I12476" t="b">
        <v>0</v>
      </c>
      <c r="J12476" t="b">
        <v>1</v>
      </c>
      <c r="K12476" t="s">
        <v>24</v>
      </c>
      <c r="L12476" t="s">
        <v>22</v>
      </c>
      <c r="M12476">
        <v>101925</v>
      </c>
      <c r="O12476" t="s">
        <v>13530</v>
      </c>
      <c r="P12476" t="s">
        <v>13531</v>
      </c>
    </row>
    <row r="12477" spans="1:16" x14ac:dyDescent="0.25">
      <c r="A12477" t="s">
        <v>2</v>
      </c>
      <c r="B12477" t="s">
        <v>16238</v>
      </c>
      <c r="C12477" t="s">
        <v>622</v>
      </c>
      <c r="D12477" t="s">
        <v>4013</v>
      </c>
      <c r="E12477" t="s">
        <v>20</v>
      </c>
      <c r="F12477" t="b">
        <v>0</v>
      </c>
      <c r="G12477" t="s">
        <v>27</v>
      </c>
      <c r="H12477" s="4">
        <v>45824.00136574074</v>
      </c>
      <c r="I12477" t="b">
        <v>0</v>
      </c>
      <c r="J12477" t="b">
        <v>1</v>
      </c>
      <c r="K12477" t="s">
        <v>24</v>
      </c>
      <c r="L12477" t="s">
        <v>22</v>
      </c>
      <c r="M12477">
        <v>138850</v>
      </c>
      <c r="O12477" t="s">
        <v>254</v>
      </c>
      <c r="P12477" t="s">
        <v>16239</v>
      </c>
    </row>
    <row r="12478" spans="1:16" x14ac:dyDescent="0.25">
      <c r="A12478" t="s">
        <v>0</v>
      </c>
      <c r="B12478" t="s">
        <v>565</v>
      </c>
      <c r="C12478" t="s">
        <v>3608</v>
      </c>
      <c r="D12478" t="s">
        <v>3972</v>
      </c>
      <c r="E12478" t="s">
        <v>20</v>
      </c>
      <c r="F12478" t="b">
        <v>0</v>
      </c>
      <c r="G12478" t="s">
        <v>27</v>
      </c>
      <c r="H12478" s="4">
        <v>45824.001504629632</v>
      </c>
      <c r="I12478" t="b">
        <v>0</v>
      </c>
      <c r="J12478" t="b">
        <v>1</v>
      </c>
      <c r="K12478" t="s">
        <v>24</v>
      </c>
      <c r="L12478" t="s">
        <v>22</v>
      </c>
      <c r="M12478">
        <v>126000</v>
      </c>
      <c r="O12478" t="s">
        <v>5481</v>
      </c>
      <c r="P12478" t="s">
        <v>221</v>
      </c>
    </row>
    <row r="12479" spans="1:16" x14ac:dyDescent="0.25">
      <c r="A12479" t="s">
        <v>2</v>
      </c>
      <c r="B12479" t="s">
        <v>16240</v>
      </c>
      <c r="C12479" t="s">
        <v>5426</v>
      </c>
      <c r="D12479" t="s">
        <v>4013</v>
      </c>
      <c r="E12479" t="s">
        <v>20</v>
      </c>
      <c r="F12479" t="b">
        <v>0</v>
      </c>
      <c r="G12479" t="s">
        <v>41</v>
      </c>
      <c r="H12479" s="4">
        <v>45824.001770833333</v>
      </c>
      <c r="I12479" t="b">
        <v>1</v>
      </c>
      <c r="J12479" t="b">
        <v>1</v>
      </c>
      <c r="K12479" t="s">
        <v>24</v>
      </c>
      <c r="L12479" t="s">
        <v>22</v>
      </c>
      <c r="M12479">
        <v>175000</v>
      </c>
      <c r="O12479" t="s">
        <v>3602</v>
      </c>
      <c r="P12479" t="s">
        <v>16241</v>
      </c>
    </row>
    <row r="12480" spans="1:16" x14ac:dyDescent="0.25">
      <c r="A12480" t="s">
        <v>139</v>
      </c>
      <c r="B12480" t="s">
        <v>16242</v>
      </c>
      <c r="C12480" t="s">
        <v>808</v>
      </c>
      <c r="D12480" t="s">
        <v>3972</v>
      </c>
      <c r="E12480" t="s">
        <v>20</v>
      </c>
      <c r="F12480" t="b">
        <v>0</v>
      </c>
      <c r="G12480" t="s">
        <v>30</v>
      </c>
      <c r="H12480" s="4">
        <v>45824.002581018518</v>
      </c>
      <c r="I12480" t="b">
        <v>0</v>
      </c>
      <c r="J12480" t="b">
        <v>1</v>
      </c>
      <c r="K12480" t="s">
        <v>24</v>
      </c>
      <c r="L12480" t="s">
        <v>22</v>
      </c>
      <c r="M12480">
        <v>137300</v>
      </c>
      <c r="O12480" t="s">
        <v>5481</v>
      </c>
      <c r="P12480" t="s">
        <v>15268</v>
      </c>
    </row>
    <row r="12481" spans="1:16" x14ac:dyDescent="0.25">
      <c r="A12481" t="s">
        <v>2</v>
      </c>
      <c r="B12481" t="s">
        <v>16172</v>
      </c>
      <c r="C12481" t="s">
        <v>16243</v>
      </c>
      <c r="D12481" t="s">
        <v>4034</v>
      </c>
      <c r="E12481" t="s">
        <v>20</v>
      </c>
      <c r="F12481" t="b">
        <v>0</v>
      </c>
      <c r="G12481" t="s">
        <v>27</v>
      </c>
      <c r="H12481" s="4">
        <v>45824.251168981478</v>
      </c>
      <c r="I12481" t="b">
        <v>0</v>
      </c>
      <c r="J12481" t="b">
        <v>1</v>
      </c>
      <c r="K12481" t="s">
        <v>24</v>
      </c>
      <c r="L12481" t="s">
        <v>22</v>
      </c>
      <c r="M12481">
        <v>202500</v>
      </c>
      <c r="O12481" t="s">
        <v>3602</v>
      </c>
      <c r="P12481" t="s">
        <v>16173</v>
      </c>
    </row>
    <row r="12482" spans="1:16" x14ac:dyDescent="0.25">
      <c r="A12482" t="s">
        <v>1</v>
      </c>
      <c r="B12482" t="s">
        <v>16244</v>
      </c>
      <c r="C12482" t="s">
        <v>151</v>
      </c>
      <c r="D12482" t="s">
        <v>81</v>
      </c>
      <c r="E12482" t="s">
        <v>20</v>
      </c>
      <c r="F12482" t="b">
        <v>0</v>
      </c>
      <c r="G12482" t="s">
        <v>30</v>
      </c>
      <c r="H12482" s="4">
        <v>45824.251782407409</v>
      </c>
      <c r="I12482" t="b">
        <v>0</v>
      </c>
      <c r="J12482" t="b">
        <v>1</v>
      </c>
      <c r="K12482" t="s">
        <v>24</v>
      </c>
      <c r="L12482" t="s">
        <v>22</v>
      </c>
      <c r="M12482">
        <v>170000</v>
      </c>
      <c r="O12482" t="s">
        <v>81</v>
      </c>
      <c r="P12482" t="s">
        <v>16245</v>
      </c>
    </row>
    <row r="12483" spans="1:16" x14ac:dyDescent="0.25">
      <c r="A12483" t="s">
        <v>2</v>
      </c>
      <c r="B12483" t="s">
        <v>16246</v>
      </c>
      <c r="C12483" t="s">
        <v>1268</v>
      </c>
      <c r="D12483" t="s">
        <v>4034</v>
      </c>
      <c r="E12483" t="s">
        <v>20</v>
      </c>
      <c r="F12483" t="b">
        <v>0</v>
      </c>
      <c r="G12483" t="s">
        <v>1268</v>
      </c>
      <c r="H12483" s="4">
        <v>45824.261342592603</v>
      </c>
      <c r="I12483" t="b">
        <v>0</v>
      </c>
      <c r="J12483" t="b">
        <v>0</v>
      </c>
      <c r="K12483" t="s">
        <v>1268</v>
      </c>
      <c r="L12483" t="s">
        <v>22</v>
      </c>
      <c r="M12483">
        <v>90999.5</v>
      </c>
      <c r="O12483" t="s">
        <v>16247</v>
      </c>
      <c r="P12483" t="s">
        <v>16248</v>
      </c>
    </row>
    <row r="12484" spans="1:16" x14ac:dyDescent="0.25">
      <c r="A12484" t="s">
        <v>0</v>
      </c>
      <c r="B12484" t="s">
        <v>15684</v>
      </c>
      <c r="C12484" t="s">
        <v>1008</v>
      </c>
      <c r="D12484" t="s">
        <v>3828</v>
      </c>
      <c r="E12484" t="s">
        <v>20</v>
      </c>
      <c r="F12484" t="b">
        <v>0</v>
      </c>
      <c r="G12484" t="s">
        <v>23</v>
      </c>
      <c r="H12484" s="4">
        <v>45824.271145833343</v>
      </c>
      <c r="I12484" t="b">
        <v>0</v>
      </c>
      <c r="J12484" t="b">
        <v>0</v>
      </c>
      <c r="K12484" t="s">
        <v>24</v>
      </c>
      <c r="L12484" t="s">
        <v>36</v>
      </c>
      <c r="N12484">
        <v>51.5</v>
      </c>
      <c r="O12484" t="s">
        <v>2988</v>
      </c>
      <c r="P12484" t="s">
        <v>1245</v>
      </c>
    </row>
    <row r="12485" spans="1:16" x14ac:dyDescent="0.25">
      <c r="A12485" t="s">
        <v>0</v>
      </c>
      <c r="B12485" t="s">
        <v>16249</v>
      </c>
      <c r="C12485" t="s">
        <v>529</v>
      </c>
      <c r="D12485" t="s">
        <v>3972</v>
      </c>
      <c r="E12485" t="s">
        <v>20</v>
      </c>
      <c r="F12485" t="b">
        <v>0</v>
      </c>
      <c r="G12485" t="s">
        <v>23</v>
      </c>
      <c r="H12485" s="4">
        <v>45824.271145833343</v>
      </c>
      <c r="I12485" t="b">
        <v>0</v>
      </c>
      <c r="J12485" t="b">
        <v>0</v>
      </c>
      <c r="K12485" t="s">
        <v>24</v>
      </c>
      <c r="L12485" t="s">
        <v>22</v>
      </c>
      <c r="M12485">
        <v>75000</v>
      </c>
      <c r="O12485" t="s">
        <v>16250</v>
      </c>
      <c r="P12485" t="s">
        <v>16251</v>
      </c>
    </row>
    <row r="12486" spans="1:16" x14ac:dyDescent="0.25">
      <c r="A12486" t="s">
        <v>40</v>
      </c>
      <c r="B12486" t="s">
        <v>16252</v>
      </c>
      <c r="C12486" t="s">
        <v>39</v>
      </c>
      <c r="D12486" t="s">
        <v>4013</v>
      </c>
      <c r="E12486" t="s">
        <v>20</v>
      </c>
      <c r="F12486" t="b">
        <v>1</v>
      </c>
      <c r="G12486" t="s">
        <v>9684</v>
      </c>
      <c r="H12486" s="4">
        <v>45824.273692129631</v>
      </c>
      <c r="I12486" t="b">
        <v>0</v>
      </c>
      <c r="J12486" t="b">
        <v>1</v>
      </c>
      <c r="K12486" t="s">
        <v>9684</v>
      </c>
      <c r="L12486" t="s">
        <v>22</v>
      </c>
      <c r="M12486">
        <v>187818</v>
      </c>
      <c r="O12486" t="s">
        <v>9685</v>
      </c>
      <c r="P12486" t="s">
        <v>16253</v>
      </c>
    </row>
    <row r="12487" spans="1:16" x14ac:dyDescent="0.25">
      <c r="A12487" t="s">
        <v>139</v>
      </c>
      <c r="B12487" t="s">
        <v>16254</v>
      </c>
      <c r="C12487" t="s">
        <v>39</v>
      </c>
      <c r="D12487" t="s">
        <v>7433</v>
      </c>
      <c r="E12487" t="s">
        <v>20</v>
      </c>
      <c r="F12487" t="b">
        <v>1</v>
      </c>
      <c r="G12487" t="s">
        <v>4067</v>
      </c>
      <c r="H12487" s="4">
        <v>45824.278020833342</v>
      </c>
      <c r="I12487" t="b">
        <v>0</v>
      </c>
      <c r="J12487" t="b">
        <v>1</v>
      </c>
      <c r="L12487" t="s">
        <v>22</v>
      </c>
      <c r="M12487">
        <v>142350</v>
      </c>
      <c r="O12487" t="s">
        <v>4057</v>
      </c>
      <c r="P12487" t="s">
        <v>16255</v>
      </c>
    </row>
    <row r="12488" spans="1:16" x14ac:dyDescent="0.25">
      <c r="A12488" t="s">
        <v>0</v>
      </c>
      <c r="B12488" t="s">
        <v>309</v>
      </c>
      <c r="C12488" t="s">
        <v>400</v>
      </c>
      <c r="D12488" t="s">
        <v>16256</v>
      </c>
      <c r="E12488" t="s">
        <v>20</v>
      </c>
      <c r="F12488" t="b">
        <v>0</v>
      </c>
      <c r="G12488" t="s">
        <v>30</v>
      </c>
      <c r="H12488" s="4">
        <v>45824.292430555557</v>
      </c>
      <c r="I12488" t="b">
        <v>0</v>
      </c>
      <c r="J12488" t="b">
        <v>1</v>
      </c>
      <c r="K12488" t="s">
        <v>24</v>
      </c>
      <c r="L12488" t="s">
        <v>22</v>
      </c>
      <c r="M12488">
        <v>92750</v>
      </c>
      <c r="O12488" t="s">
        <v>401</v>
      </c>
      <c r="P12488" t="s">
        <v>16257</v>
      </c>
    </row>
    <row r="12489" spans="1:16" x14ac:dyDescent="0.25">
      <c r="A12489" t="s">
        <v>1</v>
      </c>
      <c r="B12489" t="s">
        <v>16258</v>
      </c>
      <c r="C12489" t="s">
        <v>16259</v>
      </c>
      <c r="D12489" t="s">
        <v>4083</v>
      </c>
      <c r="E12489" t="s">
        <v>20</v>
      </c>
      <c r="F12489" t="b">
        <v>0</v>
      </c>
      <c r="G12489" t="s">
        <v>158</v>
      </c>
      <c r="H12489" s="4">
        <v>45824.296770833331</v>
      </c>
      <c r="I12489" t="b">
        <v>0</v>
      </c>
      <c r="J12489" t="b">
        <v>0</v>
      </c>
      <c r="K12489" t="s">
        <v>158</v>
      </c>
      <c r="L12489" t="s">
        <v>22</v>
      </c>
      <c r="M12489">
        <v>120000</v>
      </c>
      <c r="O12489" t="s">
        <v>16260</v>
      </c>
      <c r="P12489" t="s">
        <v>438</v>
      </c>
    </row>
    <row r="12490" spans="1:16" x14ac:dyDescent="0.25">
      <c r="A12490" t="s">
        <v>19</v>
      </c>
      <c r="B12490" t="s">
        <v>16261</v>
      </c>
      <c r="C12490" t="s">
        <v>1270</v>
      </c>
      <c r="D12490" t="s">
        <v>3969</v>
      </c>
      <c r="E12490" t="s">
        <v>20</v>
      </c>
      <c r="F12490" t="b">
        <v>0</v>
      </c>
      <c r="G12490" t="s">
        <v>23</v>
      </c>
      <c r="H12490" s="4">
        <v>45824.312858796293</v>
      </c>
      <c r="I12490" t="b">
        <v>0</v>
      </c>
      <c r="J12490" t="b">
        <v>1</v>
      </c>
      <c r="K12490" t="s">
        <v>24</v>
      </c>
      <c r="L12490" t="s">
        <v>22</v>
      </c>
      <c r="M12490">
        <v>135000</v>
      </c>
      <c r="O12490" t="s">
        <v>3105</v>
      </c>
      <c r="P12490" t="s">
        <v>274</v>
      </c>
    </row>
    <row r="12491" spans="1:16" x14ac:dyDescent="0.25">
      <c r="A12491" t="s">
        <v>0</v>
      </c>
      <c r="B12491" t="s">
        <v>1269</v>
      </c>
      <c r="C12491" t="s">
        <v>151</v>
      </c>
      <c r="D12491" t="s">
        <v>4083</v>
      </c>
      <c r="E12491" t="s">
        <v>20</v>
      </c>
      <c r="F12491" t="b">
        <v>0</v>
      </c>
      <c r="G12491" t="s">
        <v>30</v>
      </c>
      <c r="H12491" s="4">
        <v>45824.334108796298</v>
      </c>
      <c r="I12491" t="b">
        <v>0</v>
      </c>
      <c r="J12491" t="b">
        <v>0</v>
      </c>
      <c r="K12491" t="s">
        <v>24</v>
      </c>
      <c r="L12491" t="s">
        <v>22</v>
      </c>
      <c r="M12491">
        <v>105000</v>
      </c>
      <c r="O12491" t="s">
        <v>4872</v>
      </c>
      <c r="P12491" t="s">
        <v>2591</v>
      </c>
    </row>
    <row r="12492" spans="1:16" x14ac:dyDescent="0.25">
      <c r="A12492" t="s">
        <v>0</v>
      </c>
      <c r="B12492" t="s">
        <v>16262</v>
      </c>
      <c r="C12492" t="s">
        <v>49</v>
      </c>
      <c r="D12492" t="s">
        <v>3828</v>
      </c>
      <c r="E12492" t="s">
        <v>20</v>
      </c>
      <c r="F12492" t="b">
        <v>0</v>
      </c>
      <c r="G12492" t="s">
        <v>41</v>
      </c>
      <c r="H12492" s="4">
        <v>45824.334652777783</v>
      </c>
      <c r="I12492" t="b">
        <v>0</v>
      </c>
      <c r="J12492" t="b">
        <v>1</v>
      </c>
      <c r="K12492" t="s">
        <v>24</v>
      </c>
      <c r="L12492" t="s">
        <v>22</v>
      </c>
      <c r="M12492">
        <v>171500</v>
      </c>
      <c r="O12492" t="s">
        <v>1883</v>
      </c>
      <c r="P12492" t="s">
        <v>16263</v>
      </c>
    </row>
    <row r="12493" spans="1:16" x14ac:dyDescent="0.25">
      <c r="A12493" t="s">
        <v>19</v>
      </c>
      <c r="B12493" t="s">
        <v>16264</v>
      </c>
      <c r="C12493" t="s">
        <v>774</v>
      </c>
      <c r="D12493" t="s">
        <v>4102</v>
      </c>
      <c r="E12493" t="s">
        <v>20</v>
      </c>
      <c r="F12493" t="b">
        <v>0</v>
      </c>
      <c r="G12493" t="s">
        <v>41</v>
      </c>
      <c r="H12493" s="4">
        <v>45824.334652777783</v>
      </c>
      <c r="I12493" t="b">
        <v>0</v>
      </c>
      <c r="J12493" t="b">
        <v>0</v>
      </c>
      <c r="K12493" t="s">
        <v>24</v>
      </c>
      <c r="L12493" t="s">
        <v>22</v>
      </c>
      <c r="M12493">
        <v>108000</v>
      </c>
      <c r="O12493" t="s">
        <v>294</v>
      </c>
      <c r="P12493" t="s">
        <v>15675</v>
      </c>
    </row>
    <row r="12494" spans="1:16" x14ac:dyDescent="0.25">
      <c r="A12494" t="s">
        <v>40</v>
      </c>
      <c r="B12494" t="s">
        <v>9471</v>
      </c>
      <c r="C12494" t="s">
        <v>1413</v>
      </c>
      <c r="D12494" t="s">
        <v>4177</v>
      </c>
      <c r="E12494" t="s">
        <v>20</v>
      </c>
      <c r="F12494" t="b">
        <v>0</v>
      </c>
      <c r="G12494" t="s">
        <v>41</v>
      </c>
      <c r="H12494" s="4">
        <v>45824.336226851847</v>
      </c>
      <c r="I12494" t="b">
        <v>0</v>
      </c>
      <c r="J12494" t="b">
        <v>1</v>
      </c>
      <c r="K12494" t="s">
        <v>24</v>
      </c>
      <c r="L12494" t="s">
        <v>22</v>
      </c>
      <c r="M12494">
        <v>170000</v>
      </c>
      <c r="O12494" t="s">
        <v>59</v>
      </c>
      <c r="P12494" t="s">
        <v>137</v>
      </c>
    </row>
    <row r="12495" spans="1:16" x14ac:dyDescent="0.25">
      <c r="A12495" t="s">
        <v>40</v>
      </c>
      <c r="B12495" t="s">
        <v>9471</v>
      </c>
      <c r="C12495" t="s">
        <v>58</v>
      </c>
      <c r="D12495" t="s">
        <v>4177</v>
      </c>
      <c r="E12495" t="s">
        <v>20</v>
      </c>
      <c r="F12495" t="b">
        <v>0</v>
      </c>
      <c r="G12495" t="s">
        <v>30</v>
      </c>
      <c r="H12495" s="4">
        <v>45824.337048611109</v>
      </c>
      <c r="I12495" t="b">
        <v>0</v>
      </c>
      <c r="J12495" t="b">
        <v>1</v>
      </c>
      <c r="K12495" t="s">
        <v>24</v>
      </c>
      <c r="L12495" t="s">
        <v>22</v>
      </c>
      <c r="M12495">
        <v>170000</v>
      </c>
      <c r="O12495" t="s">
        <v>59</v>
      </c>
      <c r="P12495" t="s">
        <v>137</v>
      </c>
    </row>
    <row r="12496" spans="1:16" x14ac:dyDescent="0.25">
      <c r="A12496" t="s">
        <v>139</v>
      </c>
      <c r="B12496" t="s">
        <v>16265</v>
      </c>
      <c r="C12496" t="s">
        <v>459</v>
      </c>
      <c r="D12496" t="s">
        <v>3972</v>
      </c>
      <c r="E12496" t="s">
        <v>20</v>
      </c>
      <c r="F12496" t="b">
        <v>0</v>
      </c>
      <c r="G12496" t="s">
        <v>41</v>
      </c>
      <c r="H12496" s="4">
        <v>45824.375300925924</v>
      </c>
      <c r="I12496" t="b">
        <v>0</v>
      </c>
      <c r="J12496" t="b">
        <v>0</v>
      </c>
      <c r="K12496" t="s">
        <v>24</v>
      </c>
      <c r="L12496" t="s">
        <v>22</v>
      </c>
      <c r="M12496">
        <v>91356</v>
      </c>
      <c r="O12496" t="s">
        <v>16266</v>
      </c>
      <c r="P12496" t="s">
        <v>16267</v>
      </c>
    </row>
    <row r="12497" spans="1:16" x14ac:dyDescent="0.25">
      <c r="A12497" t="s">
        <v>0</v>
      </c>
      <c r="B12497" t="s">
        <v>16268</v>
      </c>
      <c r="C12497" t="s">
        <v>140</v>
      </c>
      <c r="D12497" t="s">
        <v>4083</v>
      </c>
      <c r="E12497" t="s">
        <v>20</v>
      </c>
      <c r="F12497" t="b">
        <v>0</v>
      </c>
      <c r="G12497" t="s">
        <v>35</v>
      </c>
      <c r="H12497" s="4">
        <v>45824.375590277778</v>
      </c>
      <c r="I12497" t="b">
        <v>0</v>
      </c>
      <c r="J12497" t="b">
        <v>0</v>
      </c>
      <c r="K12497" t="s">
        <v>24</v>
      </c>
      <c r="L12497" t="s">
        <v>22</v>
      </c>
      <c r="M12497">
        <v>175000</v>
      </c>
      <c r="O12497" t="s">
        <v>16269</v>
      </c>
      <c r="P12497" t="s">
        <v>16270</v>
      </c>
    </row>
    <row r="12498" spans="1:16" x14ac:dyDescent="0.25">
      <c r="A12498" t="s">
        <v>1</v>
      </c>
      <c r="B12498" t="s">
        <v>16271</v>
      </c>
      <c r="C12498" t="s">
        <v>82</v>
      </c>
      <c r="D12498" t="s">
        <v>4102</v>
      </c>
      <c r="E12498" t="s">
        <v>20</v>
      </c>
      <c r="F12498" t="b">
        <v>0</v>
      </c>
      <c r="G12498" t="s">
        <v>27</v>
      </c>
      <c r="H12498" s="4">
        <v>45824.376122685193</v>
      </c>
      <c r="I12498" t="b">
        <v>0</v>
      </c>
      <c r="J12498" t="b">
        <v>0</v>
      </c>
      <c r="K12498" t="s">
        <v>24</v>
      </c>
      <c r="L12498" t="s">
        <v>22</v>
      </c>
      <c r="M12498">
        <v>154000</v>
      </c>
      <c r="O12498" t="s">
        <v>65</v>
      </c>
      <c r="P12498" t="s">
        <v>723</v>
      </c>
    </row>
    <row r="12499" spans="1:16" x14ac:dyDescent="0.25">
      <c r="A12499" t="s">
        <v>28</v>
      </c>
      <c r="B12499" t="s">
        <v>16272</v>
      </c>
      <c r="C12499" t="s">
        <v>82</v>
      </c>
      <c r="D12499" t="s">
        <v>4177</v>
      </c>
      <c r="E12499" t="s">
        <v>20</v>
      </c>
      <c r="F12499" t="b">
        <v>0</v>
      </c>
      <c r="G12499" t="s">
        <v>27</v>
      </c>
      <c r="H12499" s="4">
        <v>45824.376145833332</v>
      </c>
      <c r="I12499" t="b">
        <v>0</v>
      </c>
      <c r="J12499" t="b">
        <v>1</v>
      </c>
      <c r="K12499" t="s">
        <v>24</v>
      </c>
      <c r="L12499" t="s">
        <v>22</v>
      </c>
      <c r="M12499">
        <v>188500</v>
      </c>
      <c r="O12499" t="s">
        <v>59</v>
      </c>
      <c r="P12499" t="s">
        <v>16273</v>
      </c>
    </row>
    <row r="12500" spans="1:16" x14ac:dyDescent="0.25">
      <c r="A12500" t="s">
        <v>2</v>
      </c>
      <c r="B12500" t="s">
        <v>9368</v>
      </c>
      <c r="C12500" t="s">
        <v>179</v>
      </c>
      <c r="D12500" t="s">
        <v>4177</v>
      </c>
      <c r="E12500" t="s">
        <v>20</v>
      </c>
      <c r="F12500" t="b">
        <v>0</v>
      </c>
      <c r="G12500" t="s">
        <v>27</v>
      </c>
      <c r="H12500" s="4">
        <v>45824.377337962957</v>
      </c>
      <c r="I12500" t="b">
        <v>0</v>
      </c>
      <c r="J12500" t="b">
        <v>1</v>
      </c>
      <c r="K12500" t="s">
        <v>24</v>
      </c>
      <c r="L12500" t="s">
        <v>22</v>
      </c>
      <c r="M12500">
        <v>207000</v>
      </c>
      <c r="O12500" t="s">
        <v>59</v>
      </c>
      <c r="P12500" t="s">
        <v>137</v>
      </c>
    </row>
    <row r="12501" spans="1:16" x14ac:dyDescent="0.25">
      <c r="A12501" t="s">
        <v>28</v>
      </c>
      <c r="B12501" t="s">
        <v>16021</v>
      </c>
      <c r="C12501" t="s">
        <v>39</v>
      </c>
      <c r="D12501" t="s">
        <v>3972</v>
      </c>
      <c r="E12501" t="s">
        <v>20</v>
      </c>
      <c r="F12501" t="b">
        <v>1</v>
      </c>
      <c r="G12501" t="s">
        <v>158</v>
      </c>
      <c r="H12501" s="4">
        <v>45824.380462962959</v>
      </c>
      <c r="I12501" t="b">
        <v>0</v>
      </c>
      <c r="J12501" t="b">
        <v>0</v>
      </c>
      <c r="K12501" t="s">
        <v>158</v>
      </c>
      <c r="L12501" t="s">
        <v>36</v>
      </c>
      <c r="N12501">
        <v>100</v>
      </c>
      <c r="O12501" t="s">
        <v>7412</v>
      </c>
    </row>
    <row r="12502" spans="1:16" x14ac:dyDescent="0.25">
      <c r="A12502" t="s">
        <v>28</v>
      </c>
      <c r="B12502" t="s">
        <v>7457</v>
      </c>
      <c r="C12502" t="s">
        <v>39</v>
      </c>
      <c r="D12502" t="s">
        <v>3972</v>
      </c>
      <c r="E12502" t="s">
        <v>20</v>
      </c>
      <c r="F12502" t="b">
        <v>1</v>
      </c>
      <c r="G12502" t="s">
        <v>106</v>
      </c>
      <c r="H12502" s="4">
        <v>45824.381493055553</v>
      </c>
      <c r="I12502" t="b">
        <v>0</v>
      </c>
      <c r="J12502" t="b">
        <v>0</v>
      </c>
      <c r="K12502" t="s">
        <v>106</v>
      </c>
      <c r="L12502" t="s">
        <v>36</v>
      </c>
      <c r="N12502">
        <v>50</v>
      </c>
      <c r="O12502" t="s">
        <v>7412</v>
      </c>
      <c r="P12502" t="s">
        <v>7458</v>
      </c>
    </row>
    <row r="12503" spans="1:16" x14ac:dyDescent="0.25">
      <c r="A12503" t="s">
        <v>2</v>
      </c>
      <c r="B12503" t="s">
        <v>16274</v>
      </c>
      <c r="C12503" t="s">
        <v>192</v>
      </c>
      <c r="D12503" t="s">
        <v>746</v>
      </c>
      <c r="E12503" t="s">
        <v>51</v>
      </c>
      <c r="F12503" t="b">
        <v>0</v>
      </c>
      <c r="G12503" t="s">
        <v>27</v>
      </c>
      <c r="H12503" s="4">
        <v>45824.418807870366</v>
      </c>
      <c r="I12503" t="b">
        <v>0</v>
      </c>
      <c r="J12503" t="b">
        <v>1</v>
      </c>
      <c r="K12503" t="s">
        <v>24</v>
      </c>
      <c r="L12503" t="s">
        <v>36</v>
      </c>
      <c r="N12503">
        <v>50</v>
      </c>
      <c r="O12503" t="s">
        <v>746</v>
      </c>
      <c r="P12503" t="s">
        <v>16275</v>
      </c>
    </row>
    <row r="12504" spans="1:16" x14ac:dyDescent="0.25">
      <c r="A12504" t="s">
        <v>2</v>
      </c>
      <c r="B12504" t="s">
        <v>553</v>
      </c>
      <c r="C12504" t="s">
        <v>16276</v>
      </c>
      <c r="D12504" t="s">
        <v>12134</v>
      </c>
      <c r="E12504" t="s">
        <v>20</v>
      </c>
      <c r="F12504" t="b">
        <v>0</v>
      </c>
      <c r="G12504" t="s">
        <v>27</v>
      </c>
      <c r="H12504" s="4">
        <v>45824.418819444443</v>
      </c>
      <c r="I12504" t="b">
        <v>0</v>
      </c>
      <c r="J12504" t="b">
        <v>1</v>
      </c>
      <c r="K12504" t="s">
        <v>24</v>
      </c>
      <c r="L12504" t="s">
        <v>22</v>
      </c>
      <c r="M12504">
        <v>174500</v>
      </c>
      <c r="O12504" t="s">
        <v>341</v>
      </c>
      <c r="P12504" t="s">
        <v>566</v>
      </c>
    </row>
    <row r="12505" spans="1:16" x14ac:dyDescent="0.25">
      <c r="A12505" t="s">
        <v>0</v>
      </c>
      <c r="B12505" t="s">
        <v>766</v>
      </c>
      <c r="C12505" t="s">
        <v>10407</v>
      </c>
      <c r="D12505" t="s">
        <v>4083</v>
      </c>
      <c r="E12505" t="s">
        <v>20</v>
      </c>
      <c r="F12505" t="b">
        <v>0</v>
      </c>
      <c r="G12505" t="s">
        <v>41</v>
      </c>
      <c r="H12505" s="4">
        <v>45824.500405092593</v>
      </c>
      <c r="I12505" t="b">
        <v>0</v>
      </c>
      <c r="J12505" t="b">
        <v>0</v>
      </c>
      <c r="K12505" t="s">
        <v>24</v>
      </c>
      <c r="L12505" t="s">
        <v>22</v>
      </c>
      <c r="M12505">
        <v>46500</v>
      </c>
      <c r="O12505" t="s">
        <v>3205</v>
      </c>
      <c r="P12505" t="s">
        <v>1075</v>
      </c>
    </row>
    <row r="12506" spans="1:16" x14ac:dyDescent="0.25">
      <c r="A12506" t="s">
        <v>40</v>
      </c>
      <c r="B12506" t="s">
        <v>9471</v>
      </c>
      <c r="C12506" t="s">
        <v>509</v>
      </c>
      <c r="D12506" t="s">
        <v>4177</v>
      </c>
      <c r="E12506" t="s">
        <v>20</v>
      </c>
      <c r="F12506" t="b">
        <v>0</v>
      </c>
      <c r="G12506" t="s">
        <v>27</v>
      </c>
      <c r="H12506" s="4">
        <v>45824.502476851849</v>
      </c>
      <c r="I12506" t="b">
        <v>0</v>
      </c>
      <c r="J12506" t="b">
        <v>1</v>
      </c>
      <c r="K12506" t="s">
        <v>24</v>
      </c>
      <c r="L12506" t="s">
        <v>22</v>
      </c>
      <c r="M12506">
        <v>154500</v>
      </c>
      <c r="O12506" t="s">
        <v>59</v>
      </c>
      <c r="P12506" t="s">
        <v>137</v>
      </c>
    </row>
    <row r="12507" spans="1:16" x14ac:dyDescent="0.25">
      <c r="A12507" t="s">
        <v>0</v>
      </c>
      <c r="B12507" t="s">
        <v>16277</v>
      </c>
      <c r="C12507" t="s">
        <v>180</v>
      </c>
      <c r="D12507" t="s">
        <v>3972</v>
      </c>
      <c r="E12507" t="s">
        <v>51</v>
      </c>
      <c r="F12507" t="b">
        <v>0</v>
      </c>
      <c r="G12507" t="s">
        <v>41</v>
      </c>
      <c r="H12507" s="4">
        <v>45824.543090277781</v>
      </c>
      <c r="I12507" t="b">
        <v>0</v>
      </c>
      <c r="J12507" t="b">
        <v>0</v>
      </c>
      <c r="K12507" t="s">
        <v>24</v>
      </c>
      <c r="L12507" t="s">
        <v>36</v>
      </c>
      <c r="N12507">
        <v>64.834999084472656</v>
      </c>
      <c r="O12507" t="s">
        <v>2901</v>
      </c>
      <c r="P12507" t="s">
        <v>286</v>
      </c>
    </row>
    <row r="12508" spans="1:16" x14ac:dyDescent="0.25">
      <c r="A12508" t="s">
        <v>28</v>
      </c>
      <c r="B12508" t="s">
        <v>16278</v>
      </c>
      <c r="C12508" t="s">
        <v>16279</v>
      </c>
      <c r="D12508" t="s">
        <v>15596</v>
      </c>
      <c r="E12508" t="s">
        <v>20</v>
      </c>
      <c r="F12508" t="b">
        <v>0</v>
      </c>
      <c r="G12508" t="s">
        <v>15597</v>
      </c>
      <c r="H12508" s="4">
        <v>45824.554756944453</v>
      </c>
      <c r="I12508" t="b">
        <v>0</v>
      </c>
      <c r="J12508" t="b">
        <v>0</v>
      </c>
      <c r="K12508" t="s">
        <v>15597</v>
      </c>
      <c r="L12508" t="s">
        <v>22</v>
      </c>
      <c r="M12508">
        <v>140000</v>
      </c>
      <c r="O12508" t="s">
        <v>16280</v>
      </c>
      <c r="P12508" t="s">
        <v>16281</v>
      </c>
    </row>
    <row r="12509" spans="1:16" x14ac:dyDescent="0.25">
      <c r="A12509" t="s">
        <v>0</v>
      </c>
      <c r="B12509" t="s">
        <v>0</v>
      </c>
      <c r="C12509" t="s">
        <v>3802</v>
      </c>
      <c r="D12509" t="s">
        <v>3972</v>
      </c>
      <c r="E12509" t="s">
        <v>51</v>
      </c>
      <c r="F12509" t="b">
        <v>0</v>
      </c>
      <c r="G12509" t="s">
        <v>27</v>
      </c>
      <c r="H12509" s="4">
        <v>45824.583495370367</v>
      </c>
      <c r="I12509" t="b">
        <v>0</v>
      </c>
      <c r="J12509" t="b">
        <v>1</v>
      </c>
      <c r="K12509" t="s">
        <v>24</v>
      </c>
      <c r="L12509" t="s">
        <v>36</v>
      </c>
      <c r="N12509">
        <v>37.5</v>
      </c>
      <c r="O12509" t="s">
        <v>80</v>
      </c>
      <c r="P12509" t="s">
        <v>1776</v>
      </c>
    </row>
    <row r="12510" spans="1:16" x14ac:dyDescent="0.25">
      <c r="A12510" t="s">
        <v>0</v>
      </c>
      <c r="B12510" t="s">
        <v>16282</v>
      </c>
      <c r="C12510" t="s">
        <v>316</v>
      </c>
      <c r="D12510" t="s">
        <v>2208</v>
      </c>
      <c r="F12510" t="b">
        <v>0</v>
      </c>
      <c r="G12510" t="s">
        <v>35</v>
      </c>
      <c r="H12510" s="4">
        <v>45824.583773148152</v>
      </c>
      <c r="I12510" t="b">
        <v>1</v>
      </c>
      <c r="J12510" t="b">
        <v>0</v>
      </c>
      <c r="K12510" t="s">
        <v>24</v>
      </c>
      <c r="L12510" t="s">
        <v>36</v>
      </c>
      <c r="N12510">
        <v>20</v>
      </c>
      <c r="O12510" t="s">
        <v>16283</v>
      </c>
      <c r="P12510" t="s">
        <v>1702</v>
      </c>
    </row>
    <row r="12511" spans="1:16" x14ac:dyDescent="0.25">
      <c r="A12511" t="s">
        <v>2</v>
      </c>
      <c r="B12511" t="s">
        <v>16284</v>
      </c>
      <c r="C12511" t="s">
        <v>71</v>
      </c>
      <c r="D12511" t="s">
        <v>3972</v>
      </c>
      <c r="E12511" t="s">
        <v>51</v>
      </c>
      <c r="F12511" t="b">
        <v>0</v>
      </c>
      <c r="G12511" t="s">
        <v>27</v>
      </c>
      <c r="H12511" s="4">
        <v>45824.585810185177</v>
      </c>
      <c r="I12511" t="b">
        <v>0</v>
      </c>
      <c r="J12511" t="b">
        <v>1</v>
      </c>
      <c r="K12511" t="s">
        <v>24</v>
      </c>
      <c r="L12511" t="s">
        <v>36</v>
      </c>
      <c r="N12511">
        <v>61</v>
      </c>
      <c r="O12511" t="s">
        <v>15892</v>
      </c>
    </row>
    <row r="12512" spans="1:16" x14ac:dyDescent="0.25">
      <c r="A12512" t="s">
        <v>2</v>
      </c>
      <c r="B12512" t="s">
        <v>269</v>
      </c>
      <c r="C12512" t="s">
        <v>16285</v>
      </c>
      <c r="D12512" t="s">
        <v>4108</v>
      </c>
      <c r="E12512" t="s">
        <v>20</v>
      </c>
      <c r="F12512" t="b">
        <v>0</v>
      </c>
      <c r="G12512" t="s">
        <v>41</v>
      </c>
      <c r="H12512" s="4">
        <v>45824.586018518523</v>
      </c>
      <c r="I12512" t="b">
        <v>1</v>
      </c>
      <c r="J12512" t="b">
        <v>1</v>
      </c>
      <c r="K12512" t="s">
        <v>24</v>
      </c>
      <c r="L12512" t="s">
        <v>22</v>
      </c>
      <c r="M12512">
        <v>160000</v>
      </c>
      <c r="O12512" t="s">
        <v>5249</v>
      </c>
      <c r="P12512" t="s">
        <v>5250</v>
      </c>
    </row>
    <row r="12513" spans="1:16" x14ac:dyDescent="0.25">
      <c r="A12513" t="s">
        <v>0</v>
      </c>
      <c r="B12513" t="s">
        <v>9290</v>
      </c>
      <c r="C12513" t="s">
        <v>1349</v>
      </c>
      <c r="D12513" t="s">
        <v>3972</v>
      </c>
      <c r="E12513" t="s">
        <v>20</v>
      </c>
      <c r="F12513" t="b">
        <v>0</v>
      </c>
      <c r="G12513" t="s">
        <v>52</v>
      </c>
      <c r="H12513" s="4">
        <v>45824.587604166663</v>
      </c>
      <c r="I12513" t="b">
        <v>1</v>
      </c>
      <c r="J12513" t="b">
        <v>0</v>
      </c>
      <c r="K12513" t="s">
        <v>24</v>
      </c>
      <c r="L12513" t="s">
        <v>22</v>
      </c>
      <c r="M12513">
        <v>100000</v>
      </c>
      <c r="O12513" t="s">
        <v>1736</v>
      </c>
      <c r="P12513" t="s">
        <v>1941</v>
      </c>
    </row>
    <row r="12514" spans="1:16" x14ac:dyDescent="0.25">
      <c r="A12514" t="s">
        <v>0</v>
      </c>
      <c r="B12514" t="s">
        <v>16286</v>
      </c>
      <c r="C12514" t="s">
        <v>829</v>
      </c>
      <c r="D12514" t="s">
        <v>3972</v>
      </c>
      <c r="E12514" t="s">
        <v>20</v>
      </c>
      <c r="F12514" t="b">
        <v>0</v>
      </c>
      <c r="G12514" t="s">
        <v>27</v>
      </c>
      <c r="H12514" s="4">
        <v>45824.625057870369</v>
      </c>
      <c r="I12514" t="b">
        <v>0</v>
      </c>
      <c r="J12514" t="b">
        <v>1</v>
      </c>
      <c r="K12514" t="s">
        <v>24</v>
      </c>
      <c r="L12514" t="s">
        <v>36</v>
      </c>
      <c r="N12514">
        <v>34.55999755859375</v>
      </c>
      <c r="O12514" t="s">
        <v>5481</v>
      </c>
      <c r="P12514" t="s">
        <v>3176</v>
      </c>
    </row>
    <row r="12515" spans="1:16" x14ac:dyDescent="0.25">
      <c r="A12515" t="s">
        <v>0</v>
      </c>
      <c r="B12515" t="s">
        <v>7474</v>
      </c>
      <c r="C12515" t="s">
        <v>179</v>
      </c>
      <c r="D12515" t="s">
        <v>2208</v>
      </c>
      <c r="E12515" t="s">
        <v>20</v>
      </c>
      <c r="F12515" t="b">
        <v>0</v>
      </c>
      <c r="G12515" t="s">
        <v>27</v>
      </c>
      <c r="H12515" s="4">
        <v>45824.625173611108</v>
      </c>
      <c r="I12515" t="b">
        <v>0</v>
      </c>
      <c r="J12515" t="b">
        <v>0</v>
      </c>
      <c r="K12515" t="s">
        <v>24</v>
      </c>
      <c r="L12515" t="s">
        <v>22</v>
      </c>
      <c r="M12515">
        <v>61750</v>
      </c>
      <c r="O12515" t="s">
        <v>7475</v>
      </c>
      <c r="P12515" t="s">
        <v>7476</v>
      </c>
    </row>
    <row r="12516" spans="1:16" x14ac:dyDescent="0.25">
      <c r="A12516" t="s">
        <v>139</v>
      </c>
      <c r="B12516" t="s">
        <v>16287</v>
      </c>
      <c r="C12516" t="s">
        <v>16288</v>
      </c>
      <c r="D12516" t="s">
        <v>3972</v>
      </c>
      <c r="E12516" t="s">
        <v>20</v>
      </c>
      <c r="F12516" t="b">
        <v>0</v>
      </c>
      <c r="G12516" t="s">
        <v>35</v>
      </c>
      <c r="H12516" s="4">
        <v>45824.625671296293</v>
      </c>
      <c r="I12516" t="b">
        <v>0</v>
      </c>
      <c r="J12516" t="b">
        <v>0</v>
      </c>
      <c r="K12516" t="s">
        <v>24</v>
      </c>
      <c r="L12516" t="s">
        <v>22</v>
      </c>
      <c r="M12516">
        <v>65000</v>
      </c>
      <c r="O12516" t="s">
        <v>16289</v>
      </c>
      <c r="P12516" t="s">
        <v>3557</v>
      </c>
    </row>
    <row r="12517" spans="1:16" x14ac:dyDescent="0.25">
      <c r="A12517" t="s">
        <v>2</v>
      </c>
      <c r="B12517" t="s">
        <v>2</v>
      </c>
      <c r="C12517" t="s">
        <v>2765</v>
      </c>
      <c r="D12517" t="s">
        <v>3972</v>
      </c>
      <c r="E12517" t="s">
        <v>20</v>
      </c>
      <c r="F12517" t="b">
        <v>0</v>
      </c>
      <c r="G12517" t="s">
        <v>52</v>
      </c>
      <c r="H12517" s="4">
        <v>45824.626030092593</v>
      </c>
      <c r="I12517" t="b">
        <v>0</v>
      </c>
      <c r="J12517" t="b">
        <v>1</v>
      </c>
      <c r="K12517" t="s">
        <v>24</v>
      </c>
      <c r="L12517" t="s">
        <v>22</v>
      </c>
      <c r="M12517">
        <v>187153</v>
      </c>
      <c r="O12517" t="s">
        <v>5481</v>
      </c>
      <c r="P12517" t="s">
        <v>3226</v>
      </c>
    </row>
    <row r="12518" spans="1:16" x14ac:dyDescent="0.25">
      <c r="A12518" t="s">
        <v>2</v>
      </c>
      <c r="B12518" t="s">
        <v>2567</v>
      </c>
      <c r="C12518" t="s">
        <v>2130</v>
      </c>
      <c r="D12518" t="s">
        <v>3972</v>
      </c>
      <c r="E12518" t="s">
        <v>20</v>
      </c>
      <c r="F12518" t="b">
        <v>0</v>
      </c>
      <c r="G12518" t="s">
        <v>27</v>
      </c>
      <c r="H12518" s="4">
        <v>45824.626261574071</v>
      </c>
      <c r="I12518" t="b">
        <v>0</v>
      </c>
      <c r="J12518" t="b">
        <v>1</v>
      </c>
      <c r="K12518" t="s">
        <v>24</v>
      </c>
      <c r="L12518" t="s">
        <v>22</v>
      </c>
      <c r="M12518">
        <v>97000</v>
      </c>
      <c r="O12518" t="s">
        <v>5481</v>
      </c>
      <c r="P12518" t="s">
        <v>12593</v>
      </c>
    </row>
    <row r="12519" spans="1:16" x14ac:dyDescent="0.25">
      <c r="A12519" t="s">
        <v>1</v>
      </c>
      <c r="B12519" t="s">
        <v>1</v>
      </c>
      <c r="C12519" t="s">
        <v>2164</v>
      </c>
      <c r="D12519" t="s">
        <v>3828</v>
      </c>
      <c r="E12519" t="s">
        <v>51</v>
      </c>
      <c r="F12519" t="b">
        <v>0</v>
      </c>
      <c r="G12519" t="s">
        <v>30</v>
      </c>
      <c r="H12519" s="4">
        <v>45824.626782407409</v>
      </c>
      <c r="I12519" t="b">
        <v>0</v>
      </c>
      <c r="J12519" t="b">
        <v>1</v>
      </c>
      <c r="K12519" t="s">
        <v>24</v>
      </c>
      <c r="L12519" t="s">
        <v>36</v>
      </c>
      <c r="N12519">
        <v>32.5</v>
      </c>
      <c r="O12519" t="s">
        <v>12180</v>
      </c>
      <c r="P12519" t="s">
        <v>12181</v>
      </c>
    </row>
    <row r="12520" spans="1:16" x14ac:dyDescent="0.25">
      <c r="A12520" t="s">
        <v>1</v>
      </c>
      <c r="B12520" t="s">
        <v>1</v>
      </c>
      <c r="C12520" t="s">
        <v>2514</v>
      </c>
      <c r="D12520" t="s">
        <v>3972</v>
      </c>
      <c r="E12520" t="s">
        <v>20</v>
      </c>
      <c r="F12520" t="b">
        <v>0</v>
      </c>
      <c r="G12520" t="s">
        <v>30</v>
      </c>
      <c r="H12520" s="4">
        <v>45824.626782407409</v>
      </c>
      <c r="I12520" t="b">
        <v>0</v>
      </c>
      <c r="J12520" t="b">
        <v>1</v>
      </c>
      <c r="K12520" t="s">
        <v>24</v>
      </c>
      <c r="L12520" t="s">
        <v>22</v>
      </c>
      <c r="M12520">
        <v>120150</v>
      </c>
      <c r="O12520" t="s">
        <v>5481</v>
      </c>
      <c r="P12520" t="s">
        <v>10653</v>
      </c>
    </row>
    <row r="12521" spans="1:16" x14ac:dyDescent="0.25">
      <c r="A12521" t="s">
        <v>2</v>
      </c>
      <c r="B12521" t="s">
        <v>7480</v>
      </c>
      <c r="C12521" t="s">
        <v>24</v>
      </c>
      <c r="D12521" t="s">
        <v>4327</v>
      </c>
      <c r="E12521" t="s">
        <v>20</v>
      </c>
      <c r="F12521" t="b">
        <v>0</v>
      </c>
      <c r="G12521" t="s">
        <v>27</v>
      </c>
      <c r="H12521" s="4">
        <v>45824.626979166656</v>
      </c>
      <c r="I12521" t="b">
        <v>0</v>
      </c>
      <c r="J12521" t="b">
        <v>0</v>
      </c>
      <c r="K12521" t="s">
        <v>24</v>
      </c>
      <c r="L12521" t="s">
        <v>22</v>
      </c>
      <c r="M12521">
        <v>126500</v>
      </c>
      <c r="O12521" t="s">
        <v>7481</v>
      </c>
      <c r="P12521" t="s">
        <v>7482</v>
      </c>
    </row>
    <row r="12522" spans="1:16" x14ac:dyDescent="0.25">
      <c r="A12522" t="s">
        <v>40</v>
      </c>
      <c r="B12522" t="s">
        <v>9391</v>
      </c>
      <c r="C12522" t="s">
        <v>1118</v>
      </c>
      <c r="D12522" t="s">
        <v>3972</v>
      </c>
      <c r="E12522" t="s">
        <v>20</v>
      </c>
      <c r="F12522" t="b">
        <v>0</v>
      </c>
      <c r="G12522" t="s">
        <v>27</v>
      </c>
      <c r="H12522" s="4">
        <v>45824.627222222232</v>
      </c>
      <c r="I12522" t="b">
        <v>0</v>
      </c>
      <c r="J12522" t="b">
        <v>1</v>
      </c>
      <c r="K12522" t="s">
        <v>24</v>
      </c>
      <c r="L12522" t="s">
        <v>22</v>
      </c>
      <c r="M12522">
        <v>135000</v>
      </c>
      <c r="O12522" t="s">
        <v>1784</v>
      </c>
      <c r="P12522" t="s">
        <v>2489</v>
      </c>
    </row>
    <row r="12523" spans="1:16" x14ac:dyDescent="0.25">
      <c r="A12523" t="s">
        <v>2</v>
      </c>
      <c r="B12523" t="s">
        <v>9398</v>
      </c>
      <c r="C12523" t="s">
        <v>71</v>
      </c>
      <c r="D12523" t="s">
        <v>3972</v>
      </c>
      <c r="E12523" t="s">
        <v>20</v>
      </c>
      <c r="F12523" t="b">
        <v>0</v>
      </c>
      <c r="G12523" t="s">
        <v>27</v>
      </c>
      <c r="H12523" s="4">
        <v>45824.627337962957</v>
      </c>
      <c r="I12523" t="b">
        <v>0</v>
      </c>
      <c r="J12523" t="b">
        <v>1</v>
      </c>
      <c r="K12523" t="s">
        <v>24</v>
      </c>
      <c r="L12523" t="s">
        <v>22</v>
      </c>
      <c r="M12523">
        <v>162500</v>
      </c>
      <c r="O12523" t="s">
        <v>5481</v>
      </c>
      <c r="P12523" t="s">
        <v>9399</v>
      </c>
    </row>
    <row r="12524" spans="1:16" x14ac:dyDescent="0.25">
      <c r="A12524" t="s">
        <v>2</v>
      </c>
      <c r="B12524" t="s">
        <v>7405</v>
      </c>
      <c r="C12524" t="s">
        <v>10658</v>
      </c>
      <c r="D12524" t="s">
        <v>3972</v>
      </c>
      <c r="E12524" t="s">
        <v>20</v>
      </c>
      <c r="F12524" t="b">
        <v>0</v>
      </c>
      <c r="G12524" t="s">
        <v>27</v>
      </c>
      <c r="H12524" s="4">
        <v>45824.627337962957</v>
      </c>
      <c r="I12524" t="b">
        <v>0</v>
      </c>
      <c r="J12524" t="b">
        <v>0</v>
      </c>
      <c r="K12524" t="s">
        <v>24</v>
      </c>
      <c r="L12524" t="s">
        <v>22</v>
      </c>
      <c r="M12524">
        <v>82850</v>
      </c>
      <c r="O12524" t="s">
        <v>5481</v>
      </c>
      <c r="P12524" t="s">
        <v>3772</v>
      </c>
    </row>
    <row r="12525" spans="1:16" x14ac:dyDescent="0.25">
      <c r="A12525" t="s">
        <v>2</v>
      </c>
      <c r="B12525" t="s">
        <v>2</v>
      </c>
      <c r="C12525" t="s">
        <v>9668</v>
      </c>
      <c r="D12525" t="s">
        <v>3972</v>
      </c>
      <c r="E12525" t="s">
        <v>20</v>
      </c>
      <c r="F12525" t="b">
        <v>0</v>
      </c>
      <c r="G12525" t="s">
        <v>27</v>
      </c>
      <c r="H12525" s="4">
        <v>45824.62736111111</v>
      </c>
      <c r="I12525" t="b">
        <v>0</v>
      </c>
      <c r="J12525" t="b">
        <v>1</v>
      </c>
      <c r="K12525" t="s">
        <v>24</v>
      </c>
      <c r="L12525" t="s">
        <v>22</v>
      </c>
      <c r="M12525">
        <v>187153</v>
      </c>
      <c r="O12525" t="s">
        <v>5481</v>
      </c>
      <c r="P12525" t="s">
        <v>3226</v>
      </c>
    </row>
    <row r="12526" spans="1:16" x14ac:dyDescent="0.25">
      <c r="A12526" t="s">
        <v>2</v>
      </c>
      <c r="B12526" t="s">
        <v>7405</v>
      </c>
      <c r="C12526" t="s">
        <v>16290</v>
      </c>
      <c r="D12526" t="s">
        <v>3972</v>
      </c>
      <c r="E12526" t="s">
        <v>20</v>
      </c>
      <c r="F12526" t="b">
        <v>0</v>
      </c>
      <c r="G12526" t="s">
        <v>41</v>
      </c>
      <c r="H12526" s="4">
        <v>45824.627858796302</v>
      </c>
      <c r="I12526" t="b">
        <v>0</v>
      </c>
      <c r="J12526" t="b">
        <v>0</v>
      </c>
      <c r="K12526" t="s">
        <v>24</v>
      </c>
      <c r="L12526" t="s">
        <v>22</v>
      </c>
      <c r="M12526">
        <v>82850</v>
      </c>
      <c r="O12526" t="s">
        <v>5481</v>
      </c>
      <c r="P12526" t="s">
        <v>3772</v>
      </c>
    </row>
    <row r="12527" spans="1:16" x14ac:dyDescent="0.25">
      <c r="A12527" t="s">
        <v>2</v>
      </c>
      <c r="B12527" t="s">
        <v>2</v>
      </c>
      <c r="C12527" t="s">
        <v>9392</v>
      </c>
      <c r="D12527" t="s">
        <v>3972</v>
      </c>
      <c r="E12527" t="s">
        <v>20</v>
      </c>
      <c r="F12527" t="b">
        <v>0</v>
      </c>
      <c r="G12527" t="s">
        <v>52</v>
      </c>
      <c r="H12527" s="4">
        <v>45824.629131944443</v>
      </c>
      <c r="I12527" t="b">
        <v>0</v>
      </c>
      <c r="J12527" t="b">
        <v>1</v>
      </c>
      <c r="K12527" t="s">
        <v>24</v>
      </c>
      <c r="L12527" t="s">
        <v>22</v>
      </c>
      <c r="M12527">
        <v>187153</v>
      </c>
      <c r="O12527" t="s">
        <v>5481</v>
      </c>
      <c r="P12527" t="s">
        <v>3226</v>
      </c>
    </row>
    <row r="12528" spans="1:16" x14ac:dyDescent="0.25">
      <c r="A12528" t="s">
        <v>139</v>
      </c>
      <c r="B12528" t="s">
        <v>16291</v>
      </c>
      <c r="C12528" t="s">
        <v>3137</v>
      </c>
      <c r="D12528" t="s">
        <v>3828</v>
      </c>
      <c r="E12528" t="s">
        <v>20</v>
      </c>
      <c r="F12528" t="b">
        <v>0</v>
      </c>
      <c r="G12528" t="s">
        <v>1247</v>
      </c>
      <c r="H12528" s="4">
        <v>45824.63826388889</v>
      </c>
      <c r="I12528" t="b">
        <v>0</v>
      </c>
      <c r="J12528" t="b">
        <v>0</v>
      </c>
      <c r="K12528" t="s">
        <v>1247</v>
      </c>
      <c r="L12528" t="s">
        <v>22</v>
      </c>
      <c r="M12528">
        <v>75000</v>
      </c>
      <c r="O12528" t="s">
        <v>16292</v>
      </c>
      <c r="P12528" t="s">
        <v>726</v>
      </c>
    </row>
    <row r="12529" spans="1:16" x14ac:dyDescent="0.25">
      <c r="A12529" t="s">
        <v>0</v>
      </c>
      <c r="B12529" t="s">
        <v>3005</v>
      </c>
      <c r="C12529" t="s">
        <v>192</v>
      </c>
      <c r="D12529" t="s">
        <v>3972</v>
      </c>
      <c r="E12529" t="s">
        <v>51</v>
      </c>
      <c r="F12529" t="b">
        <v>0</v>
      </c>
      <c r="G12529" t="s">
        <v>52</v>
      </c>
      <c r="H12529" s="4">
        <v>45824.667719907397</v>
      </c>
      <c r="I12529" t="b">
        <v>1</v>
      </c>
      <c r="J12529" t="b">
        <v>0</v>
      </c>
      <c r="K12529" t="s">
        <v>24</v>
      </c>
      <c r="L12529" t="s">
        <v>36</v>
      </c>
      <c r="N12529">
        <v>19.5</v>
      </c>
      <c r="O12529" t="s">
        <v>16293</v>
      </c>
    </row>
    <row r="12530" spans="1:16" x14ac:dyDescent="0.25">
      <c r="A12530" t="s">
        <v>2</v>
      </c>
      <c r="B12530" t="s">
        <v>16294</v>
      </c>
      <c r="C12530" t="s">
        <v>425</v>
      </c>
      <c r="D12530" t="s">
        <v>3600</v>
      </c>
      <c r="E12530" t="s">
        <v>51</v>
      </c>
      <c r="F12530" t="b">
        <v>0</v>
      </c>
      <c r="G12530" t="s">
        <v>27</v>
      </c>
      <c r="H12530" s="4">
        <v>45824.668807870366</v>
      </c>
      <c r="I12530" t="b">
        <v>1</v>
      </c>
      <c r="J12530" t="b">
        <v>0</v>
      </c>
      <c r="K12530" t="s">
        <v>24</v>
      </c>
      <c r="L12530" t="s">
        <v>36</v>
      </c>
      <c r="N12530">
        <v>55</v>
      </c>
      <c r="O12530" t="s">
        <v>923</v>
      </c>
      <c r="P12530" t="s">
        <v>16295</v>
      </c>
    </row>
    <row r="12531" spans="1:16" x14ac:dyDescent="0.25">
      <c r="A12531" t="s">
        <v>2</v>
      </c>
      <c r="B12531" t="s">
        <v>16296</v>
      </c>
      <c r="C12531" t="s">
        <v>242</v>
      </c>
      <c r="D12531" t="s">
        <v>4606</v>
      </c>
      <c r="E12531" t="s">
        <v>20</v>
      </c>
      <c r="F12531" t="b">
        <v>0</v>
      </c>
      <c r="G12531" t="s">
        <v>23</v>
      </c>
      <c r="H12531" s="4">
        <v>45824.688148148147</v>
      </c>
      <c r="I12531" t="b">
        <v>0</v>
      </c>
      <c r="J12531" t="b">
        <v>1</v>
      </c>
      <c r="K12531" t="s">
        <v>24</v>
      </c>
      <c r="L12531" t="s">
        <v>22</v>
      </c>
      <c r="M12531">
        <v>189615</v>
      </c>
      <c r="O12531" t="s">
        <v>16297</v>
      </c>
      <c r="P12531" t="s">
        <v>16298</v>
      </c>
    </row>
    <row r="12532" spans="1:16" x14ac:dyDescent="0.25">
      <c r="A12532" t="s">
        <v>25</v>
      </c>
      <c r="B12532" t="s">
        <v>3119</v>
      </c>
      <c r="C12532" t="s">
        <v>335</v>
      </c>
      <c r="D12532" t="s">
        <v>3972</v>
      </c>
      <c r="E12532" t="s">
        <v>20</v>
      </c>
      <c r="F12532" t="b">
        <v>0</v>
      </c>
      <c r="G12532" t="s">
        <v>27</v>
      </c>
      <c r="H12532" s="4">
        <v>45824.708414351851</v>
      </c>
      <c r="I12532" t="b">
        <v>0</v>
      </c>
      <c r="J12532" t="b">
        <v>1</v>
      </c>
      <c r="K12532" t="s">
        <v>24</v>
      </c>
      <c r="L12532" t="s">
        <v>22</v>
      </c>
      <c r="M12532">
        <v>100000</v>
      </c>
      <c r="O12532" t="s">
        <v>16299</v>
      </c>
      <c r="P12532" t="s">
        <v>16300</v>
      </c>
    </row>
    <row r="12533" spans="1:16" x14ac:dyDescent="0.25">
      <c r="A12533" t="s">
        <v>0</v>
      </c>
      <c r="B12533" t="s">
        <v>16301</v>
      </c>
      <c r="C12533" t="s">
        <v>16302</v>
      </c>
      <c r="D12533" t="s">
        <v>3972</v>
      </c>
      <c r="E12533" t="s">
        <v>20</v>
      </c>
      <c r="F12533" t="b">
        <v>0</v>
      </c>
      <c r="G12533" t="s">
        <v>30</v>
      </c>
      <c r="H12533" s="4">
        <v>45824.709027777782</v>
      </c>
      <c r="I12533" t="b">
        <v>0</v>
      </c>
      <c r="J12533" t="b">
        <v>1</v>
      </c>
      <c r="K12533" t="s">
        <v>24</v>
      </c>
      <c r="L12533" t="s">
        <v>22</v>
      </c>
      <c r="M12533">
        <v>85000</v>
      </c>
      <c r="O12533" t="s">
        <v>16303</v>
      </c>
      <c r="P12533" t="s">
        <v>16304</v>
      </c>
    </row>
    <row r="12534" spans="1:16" x14ac:dyDescent="0.25">
      <c r="A12534" t="s">
        <v>2</v>
      </c>
      <c r="B12534" t="s">
        <v>16305</v>
      </c>
      <c r="C12534" t="s">
        <v>236</v>
      </c>
      <c r="D12534" t="s">
        <v>3972</v>
      </c>
      <c r="E12534" t="s">
        <v>20</v>
      </c>
      <c r="F12534" t="b">
        <v>0</v>
      </c>
      <c r="G12534" t="s">
        <v>27</v>
      </c>
      <c r="H12534" s="4">
        <v>45824.710474537038</v>
      </c>
      <c r="I12534" t="b">
        <v>0</v>
      </c>
      <c r="J12534" t="b">
        <v>0</v>
      </c>
      <c r="K12534" t="s">
        <v>24</v>
      </c>
      <c r="L12534" t="s">
        <v>22</v>
      </c>
      <c r="M12534">
        <v>215000</v>
      </c>
      <c r="O12534" t="s">
        <v>13467</v>
      </c>
      <c r="P12534" t="s">
        <v>16306</v>
      </c>
    </row>
    <row r="12535" spans="1:16" x14ac:dyDescent="0.25">
      <c r="A12535" t="s">
        <v>2</v>
      </c>
      <c r="B12535" t="s">
        <v>16307</v>
      </c>
      <c r="C12535" t="s">
        <v>92</v>
      </c>
      <c r="D12535" t="s">
        <v>4327</v>
      </c>
      <c r="E12535" t="s">
        <v>51</v>
      </c>
      <c r="F12535" t="b">
        <v>0</v>
      </c>
      <c r="G12535" t="s">
        <v>27</v>
      </c>
      <c r="H12535" s="4">
        <v>45824.710555555554</v>
      </c>
      <c r="I12535" t="b">
        <v>1</v>
      </c>
      <c r="J12535" t="b">
        <v>0</v>
      </c>
      <c r="K12535" t="s">
        <v>24</v>
      </c>
      <c r="L12535" t="s">
        <v>36</v>
      </c>
      <c r="N12535">
        <v>80</v>
      </c>
      <c r="O12535" t="s">
        <v>16308</v>
      </c>
      <c r="P12535" t="s">
        <v>16309</v>
      </c>
    </row>
    <row r="12536" spans="1:16" x14ac:dyDescent="0.25">
      <c r="A12536" t="s">
        <v>0</v>
      </c>
      <c r="B12536" t="s">
        <v>2221</v>
      </c>
      <c r="C12536" t="s">
        <v>532</v>
      </c>
      <c r="D12536" t="s">
        <v>3828</v>
      </c>
      <c r="E12536" t="s">
        <v>20</v>
      </c>
      <c r="F12536" t="b">
        <v>0</v>
      </c>
      <c r="G12536" t="s">
        <v>23</v>
      </c>
      <c r="H12536" s="4">
        <v>45824.729548611111</v>
      </c>
      <c r="I12536" t="b">
        <v>0</v>
      </c>
      <c r="J12536" t="b">
        <v>1</v>
      </c>
      <c r="K12536" t="s">
        <v>24</v>
      </c>
      <c r="L12536" t="s">
        <v>22</v>
      </c>
      <c r="M12536">
        <v>70000</v>
      </c>
      <c r="O12536" t="s">
        <v>16310</v>
      </c>
      <c r="P12536" t="s">
        <v>1503</v>
      </c>
    </row>
    <row r="12537" spans="1:16" x14ac:dyDescent="0.25">
      <c r="A12537" t="s">
        <v>40</v>
      </c>
      <c r="B12537" t="s">
        <v>16311</v>
      </c>
      <c r="C12537" t="s">
        <v>49</v>
      </c>
      <c r="D12537" t="s">
        <v>81</v>
      </c>
      <c r="E12537" t="s">
        <v>20</v>
      </c>
      <c r="F12537" t="b">
        <v>0</v>
      </c>
      <c r="G12537" t="s">
        <v>27</v>
      </c>
      <c r="H12537" s="4">
        <v>45824.752141203702</v>
      </c>
      <c r="I12537" t="b">
        <v>1</v>
      </c>
      <c r="J12537" t="b">
        <v>1</v>
      </c>
      <c r="K12537" t="s">
        <v>24</v>
      </c>
      <c r="L12537" t="s">
        <v>22</v>
      </c>
      <c r="M12537">
        <v>160000</v>
      </c>
      <c r="O12537" t="s">
        <v>81</v>
      </c>
      <c r="P12537" t="s">
        <v>16312</v>
      </c>
    </row>
    <row r="12538" spans="1:16" x14ac:dyDescent="0.25">
      <c r="A12538" t="s">
        <v>1</v>
      </c>
      <c r="B12538" t="s">
        <v>2825</v>
      </c>
      <c r="C12538" t="s">
        <v>333</v>
      </c>
      <c r="D12538" t="s">
        <v>4108</v>
      </c>
      <c r="E12538" t="s">
        <v>20</v>
      </c>
      <c r="F12538" t="b">
        <v>0</v>
      </c>
      <c r="G12538" t="s">
        <v>27</v>
      </c>
      <c r="H12538" s="4">
        <v>45824.752152777779</v>
      </c>
      <c r="I12538" t="b">
        <v>0</v>
      </c>
      <c r="J12538" t="b">
        <v>0</v>
      </c>
      <c r="K12538" t="s">
        <v>24</v>
      </c>
      <c r="L12538" t="s">
        <v>22</v>
      </c>
      <c r="M12538">
        <v>160000</v>
      </c>
      <c r="O12538" t="s">
        <v>16313</v>
      </c>
      <c r="P12538" t="s">
        <v>48</v>
      </c>
    </row>
    <row r="12539" spans="1:16" x14ac:dyDescent="0.25">
      <c r="A12539" t="s">
        <v>0</v>
      </c>
      <c r="B12539" t="s">
        <v>16314</v>
      </c>
      <c r="C12539" t="s">
        <v>360</v>
      </c>
      <c r="D12539" t="s">
        <v>131</v>
      </c>
      <c r="F12539" t="b">
        <v>0</v>
      </c>
      <c r="G12539" t="s">
        <v>27</v>
      </c>
      <c r="H12539" s="4">
        <v>45824.791724537034</v>
      </c>
      <c r="I12539" t="b">
        <v>1</v>
      </c>
      <c r="J12539" t="b">
        <v>0</v>
      </c>
      <c r="K12539" t="s">
        <v>24</v>
      </c>
      <c r="L12539" t="s">
        <v>36</v>
      </c>
      <c r="N12539">
        <v>50.5</v>
      </c>
      <c r="O12539" t="s">
        <v>131</v>
      </c>
      <c r="P12539" t="s">
        <v>1314</v>
      </c>
    </row>
    <row r="12540" spans="1:16" x14ac:dyDescent="0.25">
      <c r="A12540" t="s">
        <v>0</v>
      </c>
      <c r="B12540" t="s">
        <v>16315</v>
      </c>
      <c r="C12540" t="s">
        <v>386</v>
      </c>
      <c r="D12540" t="s">
        <v>3828</v>
      </c>
      <c r="E12540" t="s">
        <v>20</v>
      </c>
      <c r="F12540" t="b">
        <v>0</v>
      </c>
      <c r="G12540" t="s">
        <v>41</v>
      </c>
      <c r="H12540" s="4">
        <v>45824.791932870372</v>
      </c>
      <c r="I12540" t="b">
        <v>0</v>
      </c>
      <c r="J12540" t="b">
        <v>1</v>
      </c>
      <c r="K12540" t="s">
        <v>24</v>
      </c>
      <c r="L12540" t="s">
        <v>36</v>
      </c>
      <c r="N12540">
        <v>55</v>
      </c>
      <c r="O12540" t="s">
        <v>3923</v>
      </c>
      <c r="P12540" t="s">
        <v>16316</v>
      </c>
    </row>
    <row r="12541" spans="1:16" x14ac:dyDescent="0.25">
      <c r="A12541" t="s">
        <v>0</v>
      </c>
      <c r="B12541" t="s">
        <v>16317</v>
      </c>
      <c r="C12541" t="s">
        <v>167</v>
      </c>
      <c r="D12541" t="s">
        <v>3972</v>
      </c>
      <c r="E12541" t="s">
        <v>20</v>
      </c>
      <c r="F12541" t="b">
        <v>0</v>
      </c>
      <c r="G12541" t="s">
        <v>35</v>
      </c>
      <c r="H12541" s="4">
        <v>45824.792256944442</v>
      </c>
      <c r="I12541" t="b">
        <v>0</v>
      </c>
      <c r="J12541" t="b">
        <v>1</v>
      </c>
      <c r="K12541" t="s">
        <v>24</v>
      </c>
      <c r="L12541" t="s">
        <v>22</v>
      </c>
      <c r="M12541">
        <v>48495</v>
      </c>
      <c r="O12541" t="s">
        <v>6336</v>
      </c>
      <c r="P12541" t="s">
        <v>280</v>
      </c>
    </row>
    <row r="12542" spans="1:16" x14ac:dyDescent="0.25">
      <c r="A12542" t="s">
        <v>40</v>
      </c>
      <c r="B12542" t="s">
        <v>40</v>
      </c>
      <c r="C12542" t="s">
        <v>592</v>
      </c>
      <c r="D12542" t="s">
        <v>3972</v>
      </c>
      <c r="E12542" t="s">
        <v>20</v>
      </c>
      <c r="F12542" t="b">
        <v>0</v>
      </c>
      <c r="G12542" t="s">
        <v>27</v>
      </c>
      <c r="H12542" s="4">
        <v>45824.794004629628</v>
      </c>
      <c r="I12542" t="b">
        <v>0</v>
      </c>
      <c r="J12542" t="b">
        <v>0</v>
      </c>
      <c r="K12542" t="s">
        <v>24</v>
      </c>
      <c r="L12542" t="s">
        <v>22</v>
      </c>
      <c r="M12542">
        <v>184799.5</v>
      </c>
      <c r="O12542" t="s">
        <v>2037</v>
      </c>
      <c r="P12542" t="s">
        <v>16318</v>
      </c>
    </row>
    <row r="12543" spans="1:16" x14ac:dyDescent="0.25">
      <c r="A12543" t="s">
        <v>2</v>
      </c>
      <c r="B12543" t="s">
        <v>16319</v>
      </c>
      <c r="C12543" t="s">
        <v>1151</v>
      </c>
      <c r="D12543" t="s">
        <v>3972</v>
      </c>
      <c r="E12543" t="s">
        <v>20</v>
      </c>
      <c r="F12543" t="b">
        <v>0</v>
      </c>
      <c r="G12543" t="s">
        <v>27</v>
      </c>
      <c r="H12543" s="4">
        <v>45824.794050925928</v>
      </c>
      <c r="I12543" t="b">
        <v>1</v>
      </c>
      <c r="J12543" t="b">
        <v>1</v>
      </c>
      <c r="K12543" t="s">
        <v>24</v>
      </c>
      <c r="L12543" t="s">
        <v>22</v>
      </c>
      <c r="M12543">
        <v>115000</v>
      </c>
      <c r="O12543" t="s">
        <v>10701</v>
      </c>
      <c r="P12543" t="s">
        <v>16320</v>
      </c>
    </row>
    <row r="12544" spans="1:16" x14ac:dyDescent="0.25">
      <c r="A12544" t="s">
        <v>1</v>
      </c>
      <c r="B12544" t="s">
        <v>10710</v>
      </c>
      <c r="C12544" t="s">
        <v>39</v>
      </c>
      <c r="D12544" t="s">
        <v>12134</v>
      </c>
      <c r="E12544" t="s">
        <v>20</v>
      </c>
      <c r="F12544" t="b">
        <v>1</v>
      </c>
      <c r="G12544" t="s">
        <v>314</v>
      </c>
      <c r="H12544" s="4">
        <v>45824.800532407397</v>
      </c>
      <c r="I12544" t="b">
        <v>0</v>
      </c>
      <c r="J12544" t="b">
        <v>1</v>
      </c>
      <c r="K12544" t="s">
        <v>314</v>
      </c>
      <c r="L12544" t="s">
        <v>22</v>
      </c>
      <c r="M12544">
        <v>198000</v>
      </c>
      <c r="O12544" t="s">
        <v>16321</v>
      </c>
      <c r="P12544" t="s">
        <v>16322</v>
      </c>
    </row>
    <row r="12545" spans="1:16" x14ac:dyDescent="0.25">
      <c r="A12545" t="s">
        <v>19</v>
      </c>
      <c r="B12545" t="s">
        <v>16323</v>
      </c>
      <c r="C12545" t="s">
        <v>3259</v>
      </c>
      <c r="D12545" t="s">
        <v>3972</v>
      </c>
      <c r="E12545" t="s">
        <v>20</v>
      </c>
      <c r="F12545" t="b">
        <v>0</v>
      </c>
      <c r="G12545" t="s">
        <v>27</v>
      </c>
      <c r="H12545" s="4">
        <v>45824.834456018521</v>
      </c>
      <c r="I12545" t="b">
        <v>0</v>
      </c>
      <c r="J12545" t="b">
        <v>1</v>
      </c>
      <c r="K12545" t="s">
        <v>24</v>
      </c>
      <c r="L12545" t="s">
        <v>22</v>
      </c>
      <c r="M12545">
        <v>93700</v>
      </c>
      <c r="O12545" t="s">
        <v>16324</v>
      </c>
      <c r="P12545" t="s">
        <v>448</v>
      </c>
    </row>
    <row r="12546" spans="1:16" x14ac:dyDescent="0.25">
      <c r="A12546" t="s">
        <v>40</v>
      </c>
      <c r="B12546" t="s">
        <v>1473</v>
      </c>
      <c r="C12546" t="s">
        <v>515</v>
      </c>
      <c r="D12546" t="s">
        <v>3828</v>
      </c>
      <c r="E12546" t="s">
        <v>20</v>
      </c>
      <c r="F12546" t="b">
        <v>0</v>
      </c>
      <c r="G12546" t="s">
        <v>27</v>
      </c>
      <c r="H12546" s="4">
        <v>45824.835474537038</v>
      </c>
      <c r="I12546" t="b">
        <v>1</v>
      </c>
      <c r="J12546" t="b">
        <v>0</v>
      </c>
      <c r="K12546" t="s">
        <v>24</v>
      </c>
      <c r="L12546" t="s">
        <v>36</v>
      </c>
      <c r="N12546">
        <v>57.5</v>
      </c>
      <c r="O12546" t="s">
        <v>16325</v>
      </c>
      <c r="P12546" t="s">
        <v>227</v>
      </c>
    </row>
    <row r="12547" spans="1:16" x14ac:dyDescent="0.25">
      <c r="A12547" t="s">
        <v>2</v>
      </c>
      <c r="B12547" t="s">
        <v>307</v>
      </c>
      <c r="C12547" t="s">
        <v>949</v>
      </c>
      <c r="D12547" t="s">
        <v>3828</v>
      </c>
      <c r="E12547" t="s">
        <v>20</v>
      </c>
      <c r="F12547" t="b">
        <v>0</v>
      </c>
      <c r="G12547" t="s">
        <v>27</v>
      </c>
      <c r="H12547" s="4">
        <v>45824.835474537038</v>
      </c>
      <c r="I12547" t="b">
        <v>0</v>
      </c>
      <c r="J12547" t="b">
        <v>1</v>
      </c>
      <c r="K12547" t="s">
        <v>24</v>
      </c>
      <c r="L12547" t="s">
        <v>22</v>
      </c>
      <c r="M12547">
        <v>200000</v>
      </c>
      <c r="O12547" t="s">
        <v>15502</v>
      </c>
      <c r="P12547" t="s">
        <v>16326</v>
      </c>
    </row>
    <row r="12548" spans="1:16" x14ac:dyDescent="0.25">
      <c r="A12548" t="s">
        <v>2</v>
      </c>
      <c r="B12548" t="s">
        <v>2378</v>
      </c>
      <c r="C12548" t="s">
        <v>949</v>
      </c>
      <c r="D12548" t="s">
        <v>3828</v>
      </c>
      <c r="E12548" t="s">
        <v>20</v>
      </c>
      <c r="F12548" t="b">
        <v>0</v>
      </c>
      <c r="G12548" t="s">
        <v>27</v>
      </c>
      <c r="H12548" s="4">
        <v>45824.835486111107</v>
      </c>
      <c r="I12548" t="b">
        <v>1</v>
      </c>
      <c r="J12548" t="b">
        <v>1</v>
      </c>
      <c r="K12548" t="s">
        <v>24</v>
      </c>
      <c r="L12548" t="s">
        <v>22</v>
      </c>
      <c r="M12548">
        <v>202500</v>
      </c>
      <c r="O12548" t="s">
        <v>15502</v>
      </c>
      <c r="P12548" t="s">
        <v>16327</v>
      </c>
    </row>
    <row r="12549" spans="1:16" x14ac:dyDescent="0.25">
      <c r="A12549" t="s">
        <v>28</v>
      </c>
      <c r="B12549" t="s">
        <v>1328</v>
      </c>
      <c r="C12549" t="s">
        <v>9657</v>
      </c>
      <c r="D12549" t="s">
        <v>4083</v>
      </c>
      <c r="E12549" t="s">
        <v>20</v>
      </c>
      <c r="F12549" t="b">
        <v>0</v>
      </c>
      <c r="G12549" t="s">
        <v>158</v>
      </c>
      <c r="H12549" s="4">
        <v>45824.838472222233</v>
      </c>
      <c r="I12549" t="b">
        <v>0</v>
      </c>
      <c r="J12549" t="b">
        <v>0</v>
      </c>
      <c r="K12549" t="s">
        <v>158</v>
      </c>
      <c r="L12549" t="s">
        <v>22</v>
      </c>
      <c r="M12549">
        <v>150000</v>
      </c>
      <c r="O12549" t="s">
        <v>3165</v>
      </c>
      <c r="P12549" t="s">
        <v>16328</v>
      </c>
    </row>
    <row r="12550" spans="1:16" x14ac:dyDescent="0.25">
      <c r="A12550" t="s">
        <v>1</v>
      </c>
      <c r="B12550" t="s">
        <v>1104</v>
      </c>
      <c r="C12550" t="s">
        <v>490</v>
      </c>
      <c r="D12550" t="s">
        <v>3972</v>
      </c>
      <c r="E12550" t="s">
        <v>51</v>
      </c>
      <c r="F12550" t="b">
        <v>0</v>
      </c>
      <c r="G12550" t="s">
        <v>27</v>
      </c>
      <c r="H12550" s="4">
        <v>45824.875173611108</v>
      </c>
      <c r="I12550" t="b">
        <v>0</v>
      </c>
      <c r="J12550" t="b">
        <v>0</v>
      </c>
      <c r="K12550" t="s">
        <v>24</v>
      </c>
      <c r="L12550" t="s">
        <v>36</v>
      </c>
      <c r="N12550">
        <v>47.5</v>
      </c>
      <c r="O12550" t="s">
        <v>364</v>
      </c>
      <c r="P12550" t="s">
        <v>221</v>
      </c>
    </row>
    <row r="12551" spans="1:16" x14ac:dyDescent="0.25">
      <c r="A12551" t="s">
        <v>0</v>
      </c>
      <c r="B12551" t="s">
        <v>16329</v>
      </c>
      <c r="C12551" t="s">
        <v>613</v>
      </c>
      <c r="D12551" t="s">
        <v>3828</v>
      </c>
      <c r="E12551" t="s">
        <v>20</v>
      </c>
      <c r="F12551" t="b">
        <v>0</v>
      </c>
      <c r="G12551" t="s">
        <v>41</v>
      </c>
      <c r="H12551" s="4">
        <v>45824.8752662037</v>
      </c>
      <c r="I12551" t="b">
        <v>0</v>
      </c>
      <c r="J12551" t="b">
        <v>0</v>
      </c>
      <c r="K12551" t="s">
        <v>24</v>
      </c>
      <c r="L12551" t="s">
        <v>22</v>
      </c>
      <c r="M12551">
        <v>70000</v>
      </c>
      <c r="O12551" t="s">
        <v>16330</v>
      </c>
      <c r="P12551" t="s">
        <v>753</v>
      </c>
    </row>
    <row r="12552" spans="1:16" x14ac:dyDescent="0.25">
      <c r="A12552" t="s">
        <v>2</v>
      </c>
      <c r="B12552" t="s">
        <v>4740</v>
      </c>
      <c r="C12552" t="s">
        <v>2231</v>
      </c>
      <c r="D12552" t="s">
        <v>3828</v>
      </c>
      <c r="E12552" t="s">
        <v>20</v>
      </c>
      <c r="F12552" t="b">
        <v>0</v>
      </c>
      <c r="G12552" t="s">
        <v>27</v>
      </c>
      <c r="H12552" s="4">
        <v>45824.877280092587</v>
      </c>
      <c r="I12552" t="b">
        <v>0</v>
      </c>
      <c r="J12552" t="b">
        <v>1</v>
      </c>
      <c r="K12552" t="s">
        <v>24</v>
      </c>
      <c r="L12552" t="s">
        <v>22</v>
      </c>
      <c r="M12552">
        <v>115303.1875</v>
      </c>
      <c r="O12552" t="s">
        <v>16331</v>
      </c>
      <c r="P12552" t="s">
        <v>16332</v>
      </c>
    </row>
    <row r="12553" spans="1:16" x14ac:dyDescent="0.25">
      <c r="A12553" t="s">
        <v>2</v>
      </c>
      <c r="B12553" t="s">
        <v>16333</v>
      </c>
      <c r="C12553" t="s">
        <v>192</v>
      </c>
      <c r="D12553" t="s">
        <v>3972</v>
      </c>
      <c r="E12553" t="s">
        <v>20</v>
      </c>
      <c r="F12553" t="b">
        <v>0</v>
      </c>
      <c r="G12553" t="s">
        <v>27</v>
      </c>
      <c r="H12553" s="4">
        <v>45824.87736111111</v>
      </c>
      <c r="I12553" t="b">
        <v>1</v>
      </c>
      <c r="J12553" t="b">
        <v>1</v>
      </c>
      <c r="K12553" t="s">
        <v>24</v>
      </c>
      <c r="L12553" t="s">
        <v>22</v>
      </c>
      <c r="M12553">
        <v>115000</v>
      </c>
      <c r="O12553" t="s">
        <v>10701</v>
      </c>
      <c r="P12553" t="s">
        <v>16320</v>
      </c>
    </row>
    <row r="12554" spans="1:16" x14ac:dyDescent="0.25">
      <c r="A12554" t="s">
        <v>40</v>
      </c>
      <c r="B12554" t="s">
        <v>2521</v>
      </c>
      <c r="C12554" t="s">
        <v>16334</v>
      </c>
      <c r="D12554" t="s">
        <v>3972</v>
      </c>
      <c r="E12554" t="s">
        <v>20</v>
      </c>
      <c r="F12554" t="b">
        <v>0</v>
      </c>
      <c r="G12554" t="s">
        <v>41</v>
      </c>
      <c r="H12554" s="4">
        <v>45824.877858796302</v>
      </c>
      <c r="I12554" t="b">
        <v>1</v>
      </c>
      <c r="J12554" t="b">
        <v>1</v>
      </c>
      <c r="K12554" t="s">
        <v>24</v>
      </c>
      <c r="L12554" t="s">
        <v>36</v>
      </c>
      <c r="N12554">
        <v>87</v>
      </c>
      <c r="O12554" t="s">
        <v>16335</v>
      </c>
      <c r="P12554" t="s">
        <v>3192</v>
      </c>
    </row>
    <row r="12555" spans="1:16" x14ac:dyDescent="0.25">
      <c r="A12555" t="s">
        <v>40</v>
      </c>
      <c r="B12555" t="s">
        <v>40</v>
      </c>
      <c r="C12555" t="s">
        <v>16336</v>
      </c>
      <c r="D12555" t="s">
        <v>3828</v>
      </c>
      <c r="E12555" t="s">
        <v>20</v>
      </c>
      <c r="F12555" t="b">
        <v>0</v>
      </c>
      <c r="G12555" t="s">
        <v>52</v>
      </c>
      <c r="H12555" s="4">
        <v>45824.879016203697</v>
      </c>
      <c r="I12555" t="b">
        <v>1</v>
      </c>
      <c r="J12555" t="b">
        <v>1</v>
      </c>
      <c r="K12555" t="s">
        <v>24</v>
      </c>
      <c r="L12555" t="s">
        <v>22</v>
      </c>
      <c r="M12555">
        <v>132500</v>
      </c>
      <c r="O12555" t="s">
        <v>16337</v>
      </c>
      <c r="P12555" t="s">
        <v>16338</v>
      </c>
    </row>
    <row r="12556" spans="1:16" x14ac:dyDescent="0.25">
      <c r="A12556" t="s">
        <v>0</v>
      </c>
      <c r="B12556" t="s">
        <v>16339</v>
      </c>
      <c r="C12556" t="s">
        <v>490</v>
      </c>
      <c r="D12556" t="s">
        <v>3600</v>
      </c>
      <c r="E12556" t="s">
        <v>51</v>
      </c>
      <c r="F12556" t="b">
        <v>0</v>
      </c>
      <c r="G12556" t="s">
        <v>27</v>
      </c>
      <c r="H12556" s="4">
        <v>45824.916724537034</v>
      </c>
      <c r="I12556" t="b">
        <v>0</v>
      </c>
      <c r="J12556" t="b">
        <v>0</v>
      </c>
      <c r="K12556" t="s">
        <v>24</v>
      </c>
      <c r="L12556" t="s">
        <v>36</v>
      </c>
      <c r="N12556">
        <v>47.5</v>
      </c>
      <c r="O12556" t="s">
        <v>3356</v>
      </c>
      <c r="P12556" t="s">
        <v>221</v>
      </c>
    </row>
    <row r="12557" spans="1:16" x14ac:dyDescent="0.25">
      <c r="A12557" t="s">
        <v>0</v>
      </c>
      <c r="B12557" t="s">
        <v>2484</v>
      </c>
      <c r="C12557" t="s">
        <v>490</v>
      </c>
      <c r="D12557" t="s">
        <v>3972</v>
      </c>
      <c r="E12557" t="s">
        <v>51</v>
      </c>
      <c r="F12557" t="b">
        <v>0</v>
      </c>
      <c r="G12557" t="s">
        <v>27</v>
      </c>
      <c r="H12557" s="4">
        <v>45824.916828703703</v>
      </c>
      <c r="I12557" t="b">
        <v>0</v>
      </c>
      <c r="J12557" t="b">
        <v>0</v>
      </c>
      <c r="K12557" t="s">
        <v>24</v>
      </c>
      <c r="L12557" t="s">
        <v>36</v>
      </c>
      <c r="N12557">
        <v>49</v>
      </c>
      <c r="O12557" t="s">
        <v>16340</v>
      </c>
      <c r="P12557" t="s">
        <v>221</v>
      </c>
    </row>
    <row r="12558" spans="1:16" x14ac:dyDescent="0.25">
      <c r="A12558" t="s">
        <v>2</v>
      </c>
      <c r="B12558" t="s">
        <v>16341</v>
      </c>
      <c r="C12558" t="s">
        <v>1181</v>
      </c>
      <c r="D12558" t="s">
        <v>3828</v>
      </c>
      <c r="E12558" t="s">
        <v>20</v>
      </c>
      <c r="F12558" t="b">
        <v>0</v>
      </c>
      <c r="G12558" t="s">
        <v>27</v>
      </c>
      <c r="H12558" s="4">
        <v>45824.918912037043</v>
      </c>
      <c r="I12558" t="b">
        <v>0</v>
      </c>
      <c r="J12558" t="b">
        <v>1</v>
      </c>
      <c r="K12558" t="s">
        <v>24</v>
      </c>
      <c r="L12558" t="s">
        <v>22</v>
      </c>
      <c r="M12558">
        <v>183500</v>
      </c>
      <c r="O12558" t="s">
        <v>2285</v>
      </c>
      <c r="P12558" t="s">
        <v>16342</v>
      </c>
    </row>
    <row r="12559" spans="1:16" x14ac:dyDescent="0.25">
      <c r="A12559" t="s">
        <v>1</v>
      </c>
      <c r="B12559" t="s">
        <v>2620</v>
      </c>
      <c r="C12559" t="s">
        <v>176</v>
      </c>
      <c r="D12559" t="s">
        <v>3972</v>
      </c>
      <c r="E12559" t="s">
        <v>51</v>
      </c>
      <c r="F12559" t="b">
        <v>0</v>
      </c>
      <c r="G12559" t="s">
        <v>35</v>
      </c>
      <c r="H12559" s="4">
        <v>45824.919895833344</v>
      </c>
      <c r="I12559" t="b">
        <v>1</v>
      </c>
      <c r="J12559" t="b">
        <v>1</v>
      </c>
      <c r="K12559" t="s">
        <v>24</v>
      </c>
      <c r="L12559" t="s">
        <v>36</v>
      </c>
      <c r="N12559">
        <v>75</v>
      </c>
      <c r="O12559" t="s">
        <v>1424</v>
      </c>
      <c r="P12559" t="s">
        <v>149</v>
      </c>
    </row>
    <row r="12560" spans="1:16" x14ac:dyDescent="0.25">
      <c r="A12560" t="s">
        <v>2</v>
      </c>
      <c r="B12560" t="s">
        <v>422</v>
      </c>
      <c r="C12560" t="s">
        <v>114</v>
      </c>
      <c r="D12560" t="s">
        <v>16343</v>
      </c>
      <c r="E12560" t="s">
        <v>20</v>
      </c>
      <c r="F12560" t="b">
        <v>0</v>
      </c>
      <c r="G12560" t="s">
        <v>52</v>
      </c>
      <c r="H12560" s="4">
        <v>45824.92046296296</v>
      </c>
      <c r="I12560" t="b">
        <v>0</v>
      </c>
      <c r="J12560" t="b">
        <v>1</v>
      </c>
      <c r="K12560" t="s">
        <v>24</v>
      </c>
      <c r="L12560" t="s">
        <v>22</v>
      </c>
      <c r="M12560">
        <v>105000</v>
      </c>
      <c r="O12560" t="s">
        <v>16344</v>
      </c>
      <c r="P12560" t="s">
        <v>16345</v>
      </c>
    </row>
    <row r="12561" spans="1:16" x14ac:dyDescent="0.25">
      <c r="A12561" t="s">
        <v>40</v>
      </c>
      <c r="B12561" t="s">
        <v>3275</v>
      </c>
      <c r="C12561" t="s">
        <v>459</v>
      </c>
      <c r="D12561" t="s">
        <v>3828</v>
      </c>
      <c r="E12561" t="s">
        <v>20</v>
      </c>
      <c r="F12561" t="b">
        <v>0</v>
      </c>
      <c r="G12561" t="s">
        <v>52</v>
      </c>
      <c r="H12561" s="4">
        <v>45824.920787037037</v>
      </c>
      <c r="I12561" t="b">
        <v>0</v>
      </c>
      <c r="J12561" t="b">
        <v>1</v>
      </c>
      <c r="K12561" t="s">
        <v>24</v>
      </c>
      <c r="L12561" t="s">
        <v>22</v>
      </c>
      <c r="M12561">
        <v>102070</v>
      </c>
      <c r="O12561" t="s">
        <v>1564</v>
      </c>
      <c r="P12561" t="s">
        <v>1488</v>
      </c>
    </row>
    <row r="12562" spans="1:16" x14ac:dyDescent="0.25">
      <c r="A12562" t="s">
        <v>40</v>
      </c>
      <c r="B12562" t="s">
        <v>16346</v>
      </c>
      <c r="C12562" t="s">
        <v>1270</v>
      </c>
      <c r="D12562" t="s">
        <v>3972</v>
      </c>
      <c r="E12562" t="s">
        <v>20</v>
      </c>
      <c r="F12562" t="b">
        <v>0</v>
      </c>
      <c r="G12562" t="s">
        <v>23</v>
      </c>
      <c r="H12562" s="4">
        <v>45824.937905092593</v>
      </c>
      <c r="I12562" t="b">
        <v>0</v>
      </c>
      <c r="J12562" t="b">
        <v>1</v>
      </c>
      <c r="K12562" t="s">
        <v>24</v>
      </c>
      <c r="L12562" t="s">
        <v>22</v>
      </c>
      <c r="M12562">
        <v>112500</v>
      </c>
      <c r="O12562" t="s">
        <v>16347</v>
      </c>
      <c r="P12562" t="s">
        <v>16348</v>
      </c>
    </row>
    <row r="12563" spans="1:16" x14ac:dyDescent="0.25">
      <c r="A12563" t="s">
        <v>139</v>
      </c>
      <c r="B12563" t="s">
        <v>1232</v>
      </c>
      <c r="C12563" t="s">
        <v>213</v>
      </c>
      <c r="D12563" t="s">
        <v>3972</v>
      </c>
      <c r="E12563" t="s">
        <v>20</v>
      </c>
      <c r="F12563" t="b">
        <v>0</v>
      </c>
      <c r="G12563" t="s">
        <v>41</v>
      </c>
      <c r="H12563" s="4">
        <v>45824.958657407413</v>
      </c>
      <c r="I12563" t="b">
        <v>0</v>
      </c>
      <c r="J12563" t="b">
        <v>1</v>
      </c>
      <c r="K12563" t="s">
        <v>24</v>
      </c>
      <c r="L12563" t="s">
        <v>22</v>
      </c>
      <c r="M12563">
        <v>117000</v>
      </c>
      <c r="O12563" t="s">
        <v>16349</v>
      </c>
      <c r="P12563" t="s">
        <v>16350</v>
      </c>
    </row>
    <row r="12564" spans="1:16" x14ac:dyDescent="0.25">
      <c r="A12564" t="s">
        <v>0</v>
      </c>
      <c r="B12564" t="s">
        <v>9342</v>
      </c>
      <c r="C12564" t="s">
        <v>16302</v>
      </c>
      <c r="D12564" t="s">
        <v>3972</v>
      </c>
      <c r="E12564" t="s">
        <v>20</v>
      </c>
      <c r="F12564" t="b">
        <v>0</v>
      </c>
      <c r="G12564" t="s">
        <v>30</v>
      </c>
      <c r="H12564" s="4">
        <v>45824.959027777782</v>
      </c>
      <c r="I12564" t="b">
        <v>0</v>
      </c>
      <c r="J12564" t="b">
        <v>1</v>
      </c>
      <c r="K12564" t="s">
        <v>24</v>
      </c>
      <c r="L12564" t="s">
        <v>36</v>
      </c>
      <c r="N12564">
        <v>43.875</v>
      </c>
      <c r="O12564" t="s">
        <v>6082</v>
      </c>
      <c r="P12564" t="s">
        <v>9343</v>
      </c>
    </row>
    <row r="12565" spans="1:16" x14ac:dyDescent="0.25">
      <c r="A12565" t="s">
        <v>139</v>
      </c>
      <c r="B12565" t="s">
        <v>1232</v>
      </c>
      <c r="C12565" t="s">
        <v>966</v>
      </c>
      <c r="D12565" t="s">
        <v>3972</v>
      </c>
      <c r="E12565" t="s">
        <v>20</v>
      </c>
      <c r="F12565" t="b">
        <v>0</v>
      </c>
      <c r="G12565" t="s">
        <v>30</v>
      </c>
      <c r="H12565" s="4">
        <v>45824.959097222221</v>
      </c>
      <c r="I12565" t="b">
        <v>0</v>
      </c>
      <c r="J12565" t="b">
        <v>1</v>
      </c>
      <c r="K12565" t="s">
        <v>24</v>
      </c>
      <c r="L12565" t="s">
        <v>22</v>
      </c>
      <c r="M12565">
        <v>115256</v>
      </c>
      <c r="O12565" t="s">
        <v>16351</v>
      </c>
      <c r="P12565" t="s">
        <v>16352</v>
      </c>
    </row>
    <row r="12566" spans="1:16" x14ac:dyDescent="0.25">
      <c r="A12566" t="s">
        <v>1</v>
      </c>
      <c r="B12566" t="s">
        <v>16353</v>
      </c>
      <c r="C12566" t="s">
        <v>82</v>
      </c>
      <c r="D12566" t="s">
        <v>3972</v>
      </c>
      <c r="E12566" t="s">
        <v>20</v>
      </c>
      <c r="F12566" t="b">
        <v>0</v>
      </c>
      <c r="G12566" t="s">
        <v>27</v>
      </c>
      <c r="H12566" s="4">
        <v>45824.959456018521</v>
      </c>
      <c r="I12566" t="b">
        <v>0</v>
      </c>
      <c r="J12566" t="b">
        <v>1</v>
      </c>
      <c r="K12566" t="s">
        <v>24</v>
      </c>
      <c r="L12566" t="s">
        <v>22</v>
      </c>
      <c r="M12566">
        <v>169500</v>
      </c>
      <c r="O12566" t="s">
        <v>1172</v>
      </c>
      <c r="P12566" t="s">
        <v>55</v>
      </c>
    </row>
    <row r="12567" spans="1:16" x14ac:dyDescent="0.25">
      <c r="A12567" t="s">
        <v>40</v>
      </c>
      <c r="B12567" t="s">
        <v>16354</v>
      </c>
      <c r="C12567" t="s">
        <v>236</v>
      </c>
      <c r="D12567" t="s">
        <v>2208</v>
      </c>
      <c r="E12567" t="s">
        <v>20</v>
      </c>
      <c r="F12567" t="b">
        <v>0</v>
      </c>
      <c r="G12567" t="s">
        <v>27</v>
      </c>
      <c r="H12567" s="4">
        <v>45824.960601851853</v>
      </c>
      <c r="I12567" t="b">
        <v>0</v>
      </c>
      <c r="J12567" t="b">
        <v>1</v>
      </c>
      <c r="K12567" t="s">
        <v>24</v>
      </c>
      <c r="L12567" t="s">
        <v>22</v>
      </c>
      <c r="M12567">
        <v>184000</v>
      </c>
      <c r="O12567" t="s">
        <v>14935</v>
      </c>
    </row>
    <row r="12568" spans="1:16" x14ac:dyDescent="0.25">
      <c r="A12568" t="s">
        <v>2</v>
      </c>
      <c r="B12568" t="s">
        <v>16355</v>
      </c>
      <c r="C12568" t="s">
        <v>71</v>
      </c>
      <c r="D12568" t="s">
        <v>3972</v>
      </c>
      <c r="E12568" t="s">
        <v>20</v>
      </c>
      <c r="F12568" t="b">
        <v>0</v>
      </c>
      <c r="G12568" t="s">
        <v>27</v>
      </c>
      <c r="H12568" s="4">
        <v>45824.960613425923</v>
      </c>
      <c r="I12568" t="b">
        <v>0</v>
      </c>
      <c r="J12568" t="b">
        <v>1</v>
      </c>
      <c r="K12568" t="s">
        <v>24</v>
      </c>
      <c r="L12568" t="s">
        <v>22</v>
      </c>
      <c r="M12568">
        <v>189500</v>
      </c>
      <c r="O12568" t="s">
        <v>4826</v>
      </c>
      <c r="P12568" t="s">
        <v>16356</v>
      </c>
    </row>
    <row r="12569" spans="1:16" x14ac:dyDescent="0.25">
      <c r="A12569" t="s">
        <v>2</v>
      </c>
      <c r="B12569" t="s">
        <v>129</v>
      </c>
      <c r="C12569" t="s">
        <v>1573</v>
      </c>
      <c r="D12569" t="s">
        <v>3972</v>
      </c>
      <c r="E12569" t="s">
        <v>20</v>
      </c>
      <c r="F12569" t="b">
        <v>0</v>
      </c>
      <c r="G12569" t="s">
        <v>27</v>
      </c>
      <c r="H12569" s="4">
        <v>45824.960625</v>
      </c>
      <c r="I12569" t="b">
        <v>0</v>
      </c>
      <c r="J12569" t="b">
        <v>0</v>
      </c>
      <c r="K12569" t="s">
        <v>24</v>
      </c>
      <c r="L12569" t="s">
        <v>22</v>
      </c>
      <c r="M12569">
        <v>112500</v>
      </c>
      <c r="O12569" t="s">
        <v>1422</v>
      </c>
      <c r="P12569" t="s">
        <v>2103</v>
      </c>
    </row>
    <row r="12570" spans="1:16" x14ac:dyDescent="0.25">
      <c r="A12570" t="s">
        <v>2</v>
      </c>
      <c r="B12570" t="s">
        <v>129</v>
      </c>
      <c r="C12570" t="s">
        <v>427</v>
      </c>
      <c r="D12570" t="s">
        <v>3972</v>
      </c>
      <c r="E12570" t="s">
        <v>20</v>
      </c>
      <c r="F12570" t="b">
        <v>0</v>
      </c>
      <c r="G12570" t="s">
        <v>41</v>
      </c>
      <c r="H12570" s="4">
        <v>45824.961145833331</v>
      </c>
      <c r="I12570" t="b">
        <v>0</v>
      </c>
      <c r="J12570" t="b">
        <v>0</v>
      </c>
      <c r="K12570" t="s">
        <v>24</v>
      </c>
      <c r="L12570" t="s">
        <v>22</v>
      </c>
      <c r="M12570">
        <v>112500</v>
      </c>
      <c r="O12570" t="s">
        <v>1422</v>
      </c>
      <c r="P12570" t="s">
        <v>2103</v>
      </c>
    </row>
    <row r="12571" spans="1:16" x14ac:dyDescent="0.25">
      <c r="A12571" t="s">
        <v>2</v>
      </c>
      <c r="B12571" t="s">
        <v>129</v>
      </c>
      <c r="C12571" t="s">
        <v>12174</v>
      </c>
      <c r="D12571" t="s">
        <v>3972</v>
      </c>
      <c r="E12571" t="s">
        <v>20</v>
      </c>
      <c r="F12571" t="b">
        <v>0</v>
      </c>
      <c r="G12571" t="s">
        <v>41</v>
      </c>
      <c r="H12571" s="4">
        <v>45824.961168981477</v>
      </c>
      <c r="I12571" t="b">
        <v>0</v>
      </c>
      <c r="J12571" t="b">
        <v>0</v>
      </c>
      <c r="K12571" t="s">
        <v>24</v>
      </c>
      <c r="L12571" t="s">
        <v>22</v>
      </c>
      <c r="M12571">
        <v>112500</v>
      </c>
      <c r="O12571" t="s">
        <v>1422</v>
      </c>
      <c r="P12571" t="s">
        <v>2103</v>
      </c>
    </row>
    <row r="12572" spans="1:16" x14ac:dyDescent="0.25">
      <c r="A12572" t="s">
        <v>0</v>
      </c>
      <c r="B12572" t="s">
        <v>257</v>
      </c>
      <c r="C12572" t="s">
        <v>468</v>
      </c>
      <c r="D12572" t="s">
        <v>3972</v>
      </c>
      <c r="E12572" t="s">
        <v>20</v>
      </c>
      <c r="F12572" t="b">
        <v>0</v>
      </c>
      <c r="G12572" t="s">
        <v>27</v>
      </c>
      <c r="H12572" s="4">
        <v>45825.000231481477</v>
      </c>
      <c r="I12572" t="b">
        <v>0</v>
      </c>
      <c r="J12572" t="b">
        <v>1</v>
      </c>
      <c r="K12572" t="s">
        <v>24</v>
      </c>
      <c r="L12572" t="s">
        <v>22</v>
      </c>
      <c r="M12572">
        <v>125000</v>
      </c>
      <c r="O12572" t="s">
        <v>5481</v>
      </c>
      <c r="P12572" t="s">
        <v>9338</v>
      </c>
    </row>
    <row r="12573" spans="1:16" x14ac:dyDescent="0.25">
      <c r="A12573" t="s">
        <v>0</v>
      </c>
      <c r="B12573" t="s">
        <v>288</v>
      </c>
      <c r="C12573" t="s">
        <v>213</v>
      </c>
      <c r="D12573" t="s">
        <v>3828</v>
      </c>
      <c r="E12573" t="s">
        <v>20</v>
      </c>
      <c r="F12573" t="b">
        <v>0</v>
      </c>
      <c r="G12573" t="s">
        <v>41</v>
      </c>
      <c r="H12573" s="4">
        <v>45825.0002662037</v>
      </c>
      <c r="I12573" t="b">
        <v>0</v>
      </c>
      <c r="J12573" t="b">
        <v>0</v>
      </c>
      <c r="K12573" t="s">
        <v>24</v>
      </c>
      <c r="L12573" t="s">
        <v>36</v>
      </c>
      <c r="N12573">
        <v>37.5</v>
      </c>
      <c r="O12573" t="s">
        <v>16357</v>
      </c>
      <c r="P12573" t="s">
        <v>338</v>
      </c>
    </row>
    <row r="12574" spans="1:16" x14ac:dyDescent="0.25">
      <c r="A12574" t="s">
        <v>1</v>
      </c>
      <c r="B12574" t="s">
        <v>15615</v>
      </c>
      <c r="C12574" t="s">
        <v>966</v>
      </c>
      <c r="D12574" t="s">
        <v>3972</v>
      </c>
      <c r="E12574" t="s">
        <v>20</v>
      </c>
      <c r="F12574" t="b">
        <v>0</v>
      </c>
      <c r="G12574" t="s">
        <v>30</v>
      </c>
      <c r="H12574" s="4">
        <v>45825.000775462962</v>
      </c>
      <c r="I12574" t="b">
        <v>0</v>
      </c>
      <c r="J12574" t="b">
        <v>1</v>
      </c>
      <c r="K12574" t="s">
        <v>24</v>
      </c>
      <c r="L12574" t="s">
        <v>36</v>
      </c>
      <c r="N12574">
        <v>66.5</v>
      </c>
      <c r="O12574" t="s">
        <v>5481</v>
      </c>
      <c r="P12574" t="s">
        <v>715</v>
      </c>
    </row>
    <row r="12575" spans="1:16" x14ac:dyDescent="0.25">
      <c r="A12575" t="s">
        <v>1</v>
      </c>
      <c r="B12575" t="s">
        <v>15615</v>
      </c>
      <c r="C12575" t="s">
        <v>612</v>
      </c>
      <c r="D12575" t="s">
        <v>3972</v>
      </c>
      <c r="E12575" t="s">
        <v>20</v>
      </c>
      <c r="F12575" t="b">
        <v>0</v>
      </c>
      <c r="G12575" t="s">
        <v>27</v>
      </c>
      <c r="H12575" s="4">
        <v>45825.001238425917</v>
      </c>
      <c r="I12575" t="b">
        <v>0</v>
      </c>
      <c r="J12575" t="b">
        <v>1</v>
      </c>
      <c r="K12575" t="s">
        <v>24</v>
      </c>
      <c r="L12575" t="s">
        <v>36</v>
      </c>
      <c r="N12575">
        <v>66.5</v>
      </c>
      <c r="O12575" t="s">
        <v>5481</v>
      </c>
      <c r="P12575" t="s">
        <v>715</v>
      </c>
    </row>
    <row r="12576" spans="1:16" x14ac:dyDescent="0.25">
      <c r="A12576" t="s">
        <v>0</v>
      </c>
      <c r="B12576" t="s">
        <v>16358</v>
      </c>
      <c r="C12576" t="s">
        <v>1041</v>
      </c>
      <c r="D12576" t="s">
        <v>3972</v>
      </c>
      <c r="E12576" t="s">
        <v>20</v>
      </c>
      <c r="F12576" t="b">
        <v>0</v>
      </c>
      <c r="G12576" t="s">
        <v>41</v>
      </c>
      <c r="H12576" s="4">
        <v>45825.001423611109</v>
      </c>
      <c r="I12576" t="b">
        <v>0</v>
      </c>
      <c r="J12576" t="b">
        <v>1</v>
      </c>
      <c r="K12576" t="s">
        <v>24</v>
      </c>
      <c r="L12576" t="s">
        <v>22</v>
      </c>
      <c r="M12576">
        <v>91600</v>
      </c>
      <c r="O12576" t="s">
        <v>5481</v>
      </c>
      <c r="P12576" t="s">
        <v>16359</v>
      </c>
    </row>
    <row r="12577" spans="1:16" x14ac:dyDescent="0.25">
      <c r="A12577" t="s">
        <v>2</v>
      </c>
      <c r="B12577" t="s">
        <v>553</v>
      </c>
      <c r="C12577" t="s">
        <v>118</v>
      </c>
      <c r="D12577" t="s">
        <v>3972</v>
      </c>
      <c r="E12577" t="s">
        <v>20</v>
      </c>
      <c r="F12577" t="b">
        <v>0</v>
      </c>
      <c r="G12577" t="s">
        <v>27</v>
      </c>
      <c r="H12577" s="4">
        <v>45825.001979166656</v>
      </c>
      <c r="I12577" t="b">
        <v>0</v>
      </c>
      <c r="J12577" t="b">
        <v>0</v>
      </c>
      <c r="K12577" t="s">
        <v>24</v>
      </c>
      <c r="L12577" t="s">
        <v>22</v>
      </c>
      <c r="M12577">
        <v>207500</v>
      </c>
      <c r="O12577" t="s">
        <v>5481</v>
      </c>
      <c r="P12577" t="s">
        <v>566</v>
      </c>
    </row>
    <row r="12578" spans="1:16" x14ac:dyDescent="0.25">
      <c r="A12578" t="s">
        <v>2</v>
      </c>
      <c r="B12578" t="s">
        <v>1777</v>
      </c>
      <c r="C12578" t="s">
        <v>1705</v>
      </c>
      <c r="D12578" t="s">
        <v>3972</v>
      </c>
      <c r="E12578" t="s">
        <v>20</v>
      </c>
      <c r="F12578" t="b">
        <v>0</v>
      </c>
      <c r="G12578" t="s">
        <v>27</v>
      </c>
      <c r="H12578" s="4">
        <v>45825.002476851849</v>
      </c>
      <c r="I12578" t="b">
        <v>0</v>
      </c>
      <c r="J12578" t="b">
        <v>1</v>
      </c>
      <c r="K12578" t="s">
        <v>24</v>
      </c>
      <c r="L12578" t="s">
        <v>22</v>
      </c>
      <c r="M12578">
        <v>230495</v>
      </c>
      <c r="O12578" t="s">
        <v>5481</v>
      </c>
      <c r="P12578" t="s">
        <v>193</v>
      </c>
    </row>
    <row r="12579" spans="1:16" x14ac:dyDescent="0.25">
      <c r="A12579" t="s">
        <v>2</v>
      </c>
      <c r="B12579" t="s">
        <v>267</v>
      </c>
      <c r="C12579" t="s">
        <v>1588</v>
      </c>
      <c r="D12579" t="s">
        <v>4013</v>
      </c>
      <c r="E12579" t="s">
        <v>20</v>
      </c>
      <c r="F12579" t="b">
        <v>0</v>
      </c>
      <c r="G12579" t="s">
        <v>41</v>
      </c>
      <c r="H12579" s="4">
        <v>45825.002685185187</v>
      </c>
      <c r="I12579" t="b">
        <v>0</v>
      </c>
      <c r="J12579" t="b">
        <v>1</v>
      </c>
      <c r="K12579" t="s">
        <v>24</v>
      </c>
      <c r="L12579" t="s">
        <v>22</v>
      </c>
      <c r="M12579">
        <v>199000</v>
      </c>
      <c r="O12579" t="s">
        <v>2156</v>
      </c>
      <c r="P12579" t="s">
        <v>16360</v>
      </c>
    </row>
    <row r="12580" spans="1:16" x14ac:dyDescent="0.25">
      <c r="A12580" t="s">
        <v>2</v>
      </c>
      <c r="B12580" t="s">
        <v>553</v>
      </c>
      <c r="C12580" t="s">
        <v>1141</v>
      </c>
      <c r="D12580" t="s">
        <v>3972</v>
      </c>
      <c r="E12580" t="s">
        <v>20</v>
      </c>
      <c r="F12580" t="b">
        <v>0</v>
      </c>
      <c r="G12580" t="s">
        <v>41</v>
      </c>
      <c r="H12580" s="4">
        <v>45825.002835648149</v>
      </c>
      <c r="I12580" t="b">
        <v>0</v>
      </c>
      <c r="J12580" t="b">
        <v>0</v>
      </c>
      <c r="K12580" t="s">
        <v>24</v>
      </c>
      <c r="L12580" t="s">
        <v>22</v>
      </c>
      <c r="M12580">
        <v>207500</v>
      </c>
      <c r="O12580" t="s">
        <v>5481</v>
      </c>
      <c r="P12580" t="s">
        <v>566</v>
      </c>
    </row>
    <row r="12581" spans="1:16" x14ac:dyDescent="0.25">
      <c r="A12581" t="s">
        <v>2</v>
      </c>
      <c r="B12581" t="s">
        <v>553</v>
      </c>
      <c r="C12581" t="s">
        <v>3608</v>
      </c>
      <c r="D12581" t="s">
        <v>3972</v>
      </c>
      <c r="E12581" t="s">
        <v>20</v>
      </c>
      <c r="F12581" t="b">
        <v>0</v>
      </c>
      <c r="G12581" t="s">
        <v>35</v>
      </c>
      <c r="H12581" s="4">
        <v>45825.003067129634</v>
      </c>
      <c r="I12581" t="b">
        <v>0</v>
      </c>
      <c r="J12581" t="b">
        <v>0</v>
      </c>
      <c r="K12581" t="s">
        <v>24</v>
      </c>
      <c r="L12581" t="s">
        <v>22</v>
      </c>
      <c r="M12581">
        <v>207500</v>
      </c>
      <c r="O12581" t="s">
        <v>5481</v>
      </c>
      <c r="P12581" t="s">
        <v>566</v>
      </c>
    </row>
    <row r="12582" spans="1:16" x14ac:dyDescent="0.25">
      <c r="A12582" t="s">
        <v>1</v>
      </c>
      <c r="B12582" t="s">
        <v>844</v>
      </c>
      <c r="C12582" t="s">
        <v>2293</v>
      </c>
      <c r="D12582" t="s">
        <v>3972</v>
      </c>
      <c r="E12582" t="s">
        <v>20</v>
      </c>
      <c r="F12582" t="b">
        <v>0</v>
      </c>
      <c r="G12582" t="s">
        <v>35</v>
      </c>
      <c r="H12582" s="4">
        <v>45825.003391203703</v>
      </c>
      <c r="I12582" t="b">
        <v>0</v>
      </c>
      <c r="J12582" t="b">
        <v>0</v>
      </c>
      <c r="K12582" t="s">
        <v>24</v>
      </c>
      <c r="L12582" t="s">
        <v>22</v>
      </c>
      <c r="M12582">
        <v>174500</v>
      </c>
      <c r="O12582" t="s">
        <v>5481</v>
      </c>
      <c r="P12582" t="s">
        <v>302</v>
      </c>
    </row>
    <row r="12583" spans="1:16" x14ac:dyDescent="0.25">
      <c r="A12583" t="s">
        <v>2</v>
      </c>
      <c r="B12583" t="s">
        <v>16361</v>
      </c>
      <c r="C12583" t="s">
        <v>503</v>
      </c>
      <c r="D12583" t="s">
        <v>3828</v>
      </c>
      <c r="E12583" t="s">
        <v>20</v>
      </c>
      <c r="F12583" t="b">
        <v>0</v>
      </c>
      <c r="G12583" t="s">
        <v>30</v>
      </c>
      <c r="H12583" s="4">
        <v>45825.003599537027</v>
      </c>
      <c r="I12583" t="b">
        <v>0</v>
      </c>
      <c r="J12583" t="b">
        <v>1</v>
      </c>
      <c r="K12583" t="s">
        <v>24</v>
      </c>
      <c r="L12583" t="s">
        <v>22</v>
      </c>
      <c r="M12583">
        <v>189500</v>
      </c>
      <c r="O12583" t="s">
        <v>2822</v>
      </c>
      <c r="P12583" t="s">
        <v>16362</v>
      </c>
    </row>
    <row r="12584" spans="1:16" x14ac:dyDescent="0.25">
      <c r="A12584" t="s">
        <v>139</v>
      </c>
      <c r="B12584" t="s">
        <v>6625</v>
      </c>
      <c r="C12584" t="s">
        <v>49</v>
      </c>
      <c r="D12584" t="s">
        <v>2208</v>
      </c>
      <c r="E12584" t="s">
        <v>20</v>
      </c>
      <c r="F12584" t="b">
        <v>0</v>
      </c>
      <c r="G12584" t="s">
        <v>41</v>
      </c>
      <c r="H12584" s="4">
        <v>45825.041990740741</v>
      </c>
      <c r="I12584" t="b">
        <v>0</v>
      </c>
      <c r="J12584" t="b">
        <v>1</v>
      </c>
      <c r="K12584" t="s">
        <v>24</v>
      </c>
      <c r="L12584" t="s">
        <v>22</v>
      </c>
      <c r="M12584">
        <v>75000</v>
      </c>
      <c r="O12584" t="s">
        <v>16363</v>
      </c>
      <c r="P12584" t="s">
        <v>16364</v>
      </c>
    </row>
    <row r="12585" spans="1:16" x14ac:dyDescent="0.25">
      <c r="A12585" t="s">
        <v>2</v>
      </c>
      <c r="B12585" t="s">
        <v>13928</v>
      </c>
      <c r="C12585" t="s">
        <v>236</v>
      </c>
      <c r="D12585" t="s">
        <v>3972</v>
      </c>
      <c r="E12585" t="s">
        <v>20</v>
      </c>
      <c r="F12585" t="b">
        <v>0</v>
      </c>
      <c r="G12585" t="s">
        <v>35</v>
      </c>
      <c r="H12585" s="4">
        <v>45825.045057870368</v>
      </c>
      <c r="I12585" t="b">
        <v>0</v>
      </c>
      <c r="J12585" t="b">
        <v>1</v>
      </c>
      <c r="K12585" t="s">
        <v>24</v>
      </c>
      <c r="L12585" t="s">
        <v>22</v>
      </c>
      <c r="M12585">
        <v>103000</v>
      </c>
      <c r="O12585" t="s">
        <v>1980</v>
      </c>
      <c r="P12585" t="s">
        <v>13929</v>
      </c>
    </row>
    <row r="12586" spans="1:16" x14ac:dyDescent="0.25">
      <c r="A12586" t="s">
        <v>40</v>
      </c>
      <c r="B12586" t="s">
        <v>16365</v>
      </c>
      <c r="C12586" t="s">
        <v>622</v>
      </c>
      <c r="D12586" t="s">
        <v>3972</v>
      </c>
      <c r="E12586" t="s">
        <v>20</v>
      </c>
      <c r="F12586" t="b">
        <v>0</v>
      </c>
      <c r="G12586" t="s">
        <v>35</v>
      </c>
      <c r="H12586" s="4">
        <v>45825.08394675926</v>
      </c>
      <c r="I12586" t="b">
        <v>0</v>
      </c>
      <c r="J12586" t="b">
        <v>1</v>
      </c>
      <c r="K12586" t="s">
        <v>24</v>
      </c>
      <c r="L12586" t="s">
        <v>22</v>
      </c>
      <c r="M12586">
        <v>157500</v>
      </c>
      <c r="O12586" t="s">
        <v>444</v>
      </c>
      <c r="P12586" t="s">
        <v>16366</v>
      </c>
    </row>
    <row r="12587" spans="1:16" x14ac:dyDescent="0.25">
      <c r="A12587" t="s">
        <v>28</v>
      </c>
      <c r="B12587" t="s">
        <v>7885</v>
      </c>
      <c r="C12587" t="s">
        <v>989</v>
      </c>
      <c r="D12587" t="s">
        <v>3972</v>
      </c>
      <c r="E12587" t="s">
        <v>20</v>
      </c>
      <c r="F12587" t="b">
        <v>0</v>
      </c>
      <c r="G12587" t="s">
        <v>41</v>
      </c>
      <c r="H12587" s="4">
        <v>45825.209652777783</v>
      </c>
      <c r="I12587" t="b">
        <v>0</v>
      </c>
      <c r="J12587" t="b">
        <v>1</v>
      </c>
      <c r="K12587" t="s">
        <v>24</v>
      </c>
      <c r="L12587" t="s">
        <v>22</v>
      </c>
      <c r="M12587">
        <v>176000</v>
      </c>
      <c r="O12587" t="s">
        <v>1906</v>
      </c>
      <c r="P12587" t="s">
        <v>7886</v>
      </c>
    </row>
    <row r="12588" spans="1:16" x14ac:dyDescent="0.25">
      <c r="A12588" t="s">
        <v>28</v>
      </c>
      <c r="B12588" t="s">
        <v>16367</v>
      </c>
      <c r="C12588" t="s">
        <v>989</v>
      </c>
      <c r="D12588" t="s">
        <v>3972</v>
      </c>
      <c r="E12588" t="s">
        <v>20</v>
      </c>
      <c r="F12588" t="b">
        <v>0</v>
      </c>
      <c r="G12588" t="s">
        <v>41</v>
      </c>
      <c r="H12588" s="4">
        <v>45825.209652777783</v>
      </c>
      <c r="I12588" t="b">
        <v>0</v>
      </c>
      <c r="J12588" t="b">
        <v>1</v>
      </c>
      <c r="K12588" t="s">
        <v>24</v>
      </c>
      <c r="L12588" t="s">
        <v>22</v>
      </c>
      <c r="M12588">
        <v>140500</v>
      </c>
      <c r="O12588" t="s">
        <v>1906</v>
      </c>
      <c r="P12588" t="s">
        <v>16368</v>
      </c>
    </row>
    <row r="12589" spans="1:16" x14ac:dyDescent="0.25">
      <c r="A12589" t="s">
        <v>2</v>
      </c>
      <c r="B12589" t="s">
        <v>129</v>
      </c>
      <c r="C12589" t="s">
        <v>528</v>
      </c>
      <c r="D12589" t="s">
        <v>3972</v>
      </c>
      <c r="E12589" t="s">
        <v>20</v>
      </c>
      <c r="F12589" t="b">
        <v>0</v>
      </c>
      <c r="G12589" t="s">
        <v>35</v>
      </c>
      <c r="H12589" s="4">
        <v>45825.211689814823</v>
      </c>
      <c r="I12589" t="b">
        <v>0</v>
      </c>
      <c r="J12589" t="b">
        <v>0</v>
      </c>
      <c r="K12589" t="s">
        <v>24</v>
      </c>
      <c r="L12589" t="s">
        <v>22</v>
      </c>
      <c r="M12589">
        <v>112500</v>
      </c>
      <c r="O12589" t="s">
        <v>1422</v>
      </c>
      <c r="P12589" t="s">
        <v>2103</v>
      </c>
    </row>
    <row r="12590" spans="1:16" x14ac:dyDescent="0.25">
      <c r="A12590" t="s">
        <v>0</v>
      </c>
      <c r="B12590" t="s">
        <v>545</v>
      </c>
      <c r="C12590" t="s">
        <v>82</v>
      </c>
      <c r="D12590" t="s">
        <v>3828</v>
      </c>
      <c r="E12590" t="s">
        <v>20</v>
      </c>
      <c r="F12590" t="b">
        <v>0</v>
      </c>
      <c r="G12590" t="s">
        <v>27</v>
      </c>
      <c r="H12590" s="4">
        <v>45825.249976851846</v>
      </c>
      <c r="I12590" t="b">
        <v>0</v>
      </c>
      <c r="J12590" t="b">
        <v>0</v>
      </c>
      <c r="K12590" t="s">
        <v>24</v>
      </c>
      <c r="L12590" t="s">
        <v>22</v>
      </c>
      <c r="M12590">
        <v>85000</v>
      </c>
      <c r="O12590" t="s">
        <v>16369</v>
      </c>
      <c r="P12590" t="s">
        <v>596</v>
      </c>
    </row>
    <row r="12591" spans="1:16" x14ac:dyDescent="0.25">
      <c r="A12591" t="s">
        <v>0</v>
      </c>
      <c r="B12591" t="s">
        <v>16370</v>
      </c>
      <c r="C12591" t="s">
        <v>5426</v>
      </c>
      <c r="D12591" t="s">
        <v>4013</v>
      </c>
      <c r="E12591" t="s">
        <v>20</v>
      </c>
      <c r="F12591" t="b">
        <v>0</v>
      </c>
      <c r="G12591" t="s">
        <v>27</v>
      </c>
      <c r="H12591" s="4">
        <v>45825.249976851846</v>
      </c>
      <c r="I12591" t="b">
        <v>0</v>
      </c>
      <c r="J12591" t="b">
        <v>1</v>
      </c>
      <c r="K12591" t="s">
        <v>24</v>
      </c>
      <c r="L12591" t="s">
        <v>22</v>
      </c>
      <c r="M12591">
        <v>115500</v>
      </c>
      <c r="O12591" t="s">
        <v>14599</v>
      </c>
      <c r="P12591" t="s">
        <v>16371</v>
      </c>
    </row>
    <row r="12592" spans="1:16" x14ac:dyDescent="0.25">
      <c r="A12592" t="s">
        <v>0</v>
      </c>
      <c r="B12592" t="s">
        <v>288</v>
      </c>
      <c r="C12592" t="s">
        <v>213</v>
      </c>
      <c r="D12592" t="s">
        <v>2208</v>
      </c>
      <c r="E12592" t="s">
        <v>20</v>
      </c>
      <c r="F12592" t="b">
        <v>0</v>
      </c>
      <c r="G12592" t="s">
        <v>41</v>
      </c>
      <c r="H12592" s="4">
        <v>45825.250324074077</v>
      </c>
      <c r="I12592" t="b">
        <v>0</v>
      </c>
      <c r="J12592" t="b">
        <v>0</v>
      </c>
      <c r="K12592" t="s">
        <v>24</v>
      </c>
      <c r="L12592" t="s">
        <v>36</v>
      </c>
      <c r="N12592">
        <v>37.5</v>
      </c>
      <c r="O12592" t="s">
        <v>16357</v>
      </c>
      <c r="P12592" t="s">
        <v>338</v>
      </c>
    </row>
    <row r="12593" spans="1:16" x14ac:dyDescent="0.25">
      <c r="A12593" t="s">
        <v>0</v>
      </c>
      <c r="B12593" t="s">
        <v>16372</v>
      </c>
      <c r="C12593" t="s">
        <v>969</v>
      </c>
      <c r="D12593" t="s">
        <v>2298</v>
      </c>
      <c r="E12593" t="s">
        <v>20</v>
      </c>
      <c r="F12593" t="b">
        <v>0</v>
      </c>
      <c r="G12593" t="s">
        <v>41</v>
      </c>
      <c r="H12593" s="4">
        <v>45825.250324074077</v>
      </c>
      <c r="I12593" t="b">
        <v>0</v>
      </c>
      <c r="J12593" t="b">
        <v>1</v>
      </c>
      <c r="K12593" t="s">
        <v>24</v>
      </c>
      <c r="L12593" t="s">
        <v>36</v>
      </c>
      <c r="N12593">
        <v>35</v>
      </c>
      <c r="O12593" t="s">
        <v>16373</v>
      </c>
      <c r="P12593" t="s">
        <v>3867</v>
      </c>
    </row>
    <row r="12594" spans="1:16" x14ac:dyDescent="0.25">
      <c r="A12594" t="s">
        <v>0</v>
      </c>
      <c r="B12594" t="s">
        <v>0</v>
      </c>
      <c r="C12594" t="s">
        <v>598</v>
      </c>
      <c r="D12594" t="s">
        <v>4083</v>
      </c>
      <c r="E12594" t="s">
        <v>34</v>
      </c>
      <c r="F12594" t="b">
        <v>0</v>
      </c>
      <c r="G12594" t="s">
        <v>35</v>
      </c>
      <c r="H12594" s="4">
        <v>45825.250543981478</v>
      </c>
      <c r="I12594" t="b">
        <v>1</v>
      </c>
      <c r="J12594" t="b">
        <v>1</v>
      </c>
      <c r="K12594" t="s">
        <v>24</v>
      </c>
      <c r="L12594" t="s">
        <v>22</v>
      </c>
      <c r="M12594">
        <v>87500</v>
      </c>
      <c r="O12594" t="s">
        <v>16374</v>
      </c>
    </row>
    <row r="12595" spans="1:16" x14ac:dyDescent="0.25">
      <c r="A12595" t="s">
        <v>0</v>
      </c>
      <c r="B12595" t="s">
        <v>2770</v>
      </c>
      <c r="C12595" t="s">
        <v>151</v>
      </c>
      <c r="D12595" t="s">
        <v>4099</v>
      </c>
      <c r="E12595" t="s">
        <v>20</v>
      </c>
      <c r="F12595" t="b">
        <v>0</v>
      </c>
      <c r="G12595" t="s">
        <v>30</v>
      </c>
      <c r="H12595" s="4">
        <v>45825.250625000001</v>
      </c>
      <c r="I12595" t="b">
        <v>0</v>
      </c>
      <c r="J12595" t="b">
        <v>1</v>
      </c>
      <c r="K12595" t="s">
        <v>24</v>
      </c>
      <c r="L12595" t="s">
        <v>22</v>
      </c>
      <c r="M12595">
        <v>91750</v>
      </c>
      <c r="O12595" t="s">
        <v>2008</v>
      </c>
      <c r="P12595" t="s">
        <v>16375</v>
      </c>
    </row>
    <row r="12596" spans="1:16" x14ac:dyDescent="0.25">
      <c r="A12596" t="s">
        <v>0</v>
      </c>
      <c r="B12596" t="s">
        <v>16376</v>
      </c>
      <c r="C12596" t="s">
        <v>151</v>
      </c>
      <c r="D12596" t="s">
        <v>2208</v>
      </c>
      <c r="E12596" t="s">
        <v>20</v>
      </c>
      <c r="F12596" t="b">
        <v>0</v>
      </c>
      <c r="G12596" t="s">
        <v>30</v>
      </c>
      <c r="H12596" s="4">
        <v>45825.250625000001</v>
      </c>
      <c r="I12596" t="b">
        <v>0</v>
      </c>
      <c r="J12596" t="b">
        <v>0</v>
      </c>
      <c r="K12596" t="s">
        <v>24</v>
      </c>
      <c r="L12596" t="s">
        <v>22</v>
      </c>
      <c r="M12596">
        <v>117300</v>
      </c>
      <c r="O12596" t="s">
        <v>12076</v>
      </c>
      <c r="P12596" t="s">
        <v>2430</v>
      </c>
    </row>
    <row r="12597" spans="1:16" x14ac:dyDescent="0.25">
      <c r="A12597" t="s">
        <v>0</v>
      </c>
      <c r="B12597" t="s">
        <v>0</v>
      </c>
      <c r="C12597" t="s">
        <v>4131</v>
      </c>
      <c r="D12597" t="s">
        <v>3383</v>
      </c>
      <c r="E12597" t="s">
        <v>20</v>
      </c>
      <c r="F12597" t="b">
        <v>0</v>
      </c>
      <c r="G12597" t="s">
        <v>30</v>
      </c>
      <c r="H12597" s="4">
        <v>45825.250625000001</v>
      </c>
      <c r="I12597" t="b">
        <v>0</v>
      </c>
      <c r="J12597" t="b">
        <v>1</v>
      </c>
      <c r="K12597" t="s">
        <v>24</v>
      </c>
      <c r="L12597" t="s">
        <v>22</v>
      </c>
      <c r="M12597">
        <v>85000</v>
      </c>
      <c r="O12597" t="s">
        <v>15607</v>
      </c>
      <c r="P12597" t="s">
        <v>12983</v>
      </c>
    </row>
    <row r="12598" spans="1:16" x14ac:dyDescent="0.25">
      <c r="A12598" t="s">
        <v>0</v>
      </c>
      <c r="B12598" t="s">
        <v>1254</v>
      </c>
      <c r="C12598" t="s">
        <v>16075</v>
      </c>
      <c r="D12598" t="s">
        <v>4083</v>
      </c>
      <c r="E12598" t="s">
        <v>20</v>
      </c>
      <c r="F12598" t="b">
        <v>0</v>
      </c>
      <c r="G12598" t="s">
        <v>30</v>
      </c>
      <c r="H12598" s="4">
        <v>45825.25072916667</v>
      </c>
      <c r="I12598" t="b">
        <v>1</v>
      </c>
      <c r="J12598" t="b">
        <v>0</v>
      </c>
      <c r="K12598" t="s">
        <v>24</v>
      </c>
      <c r="L12598" t="s">
        <v>22</v>
      </c>
      <c r="M12598">
        <v>96750</v>
      </c>
      <c r="O12598" t="s">
        <v>16377</v>
      </c>
      <c r="P12598" t="s">
        <v>204</v>
      </c>
    </row>
    <row r="12599" spans="1:16" x14ac:dyDescent="0.25">
      <c r="A12599" t="s">
        <v>1</v>
      </c>
      <c r="B12599" t="s">
        <v>661</v>
      </c>
      <c r="C12599" t="s">
        <v>3787</v>
      </c>
      <c r="D12599" t="s">
        <v>16378</v>
      </c>
      <c r="E12599" t="s">
        <v>20</v>
      </c>
      <c r="F12599" t="b">
        <v>0</v>
      </c>
      <c r="G12599" t="s">
        <v>52</v>
      </c>
      <c r="H12599" s="4">
        <v>45825.251435185193</v>
      </c>
      <c r="I12599" t="b">
        <v>0</v>
      </c>
      <c r="J12599" t="b">
        <v>0</v>
      </c>
      <c r="K12599" t="s">
        <v>24</v>
      </c>
      <c r="L12599" t="s">
        <v>22</v>
      </c>
      <c r="M12599">
        <v>81100</v>
      </c>
      <c r="O12599" t="s">
        <v>16379</v>
      </c>
    </row>
    <row r="12600" spans="1:16" x14ac:dyDescent="0.25">
      <c r="A12600" t="s">
        <v>2</v>
      </c>
      <c r="B12600" t="s">
        <v>16380</v>
      </c>
      <c r="C12600" t="s">
        <v>167</v>
      </c>
      <c r="D12600" t="s">
        <v>4002</v>
      </c>
      <c r="E12600" t="s">
        <v>20</v>
      </c>
      <c r="F12600" t="b">
        <v>0</v>
      </c>
      <c r="G12600" t="s">
        <v>52</v>
      </c>
      <c r="H12600" s="4">
        <v>45825.253101851849</v>
      </c>
      <c r="I12600" t="b">
        <v>1</v>
      </c>
      <c r="J12600" t="b">
        <v>0</v>
      </c>
      <c r="K12600" t="s">
        <v>24</v>
      </c>
      <c r="L12600" t="s">
        <v>22</v>
      </c>
      <c r="M12600">
        <v>182000</v>
      </c>
      <c r="O12600" t="s">
        <v>1172</v>
      </c>
    </row>
    <row r="12601" spans="1:16" x14ac:dyDescent="0.25">
      <c r="A12601" t="s">
        <v>25</v>
      </c>
      <c r="B12601" t="s">
        <v>16381</v>
      </c>
      <c r="C12601" t="s">
        <v>870</v>
      </c>
      <c r="D12601" t="s">
        <v>4034</v>
      </c>
      <c r="E12601" t="s">
        <v>20</v>
      </c>
      <c r="F12601" t="b">
        <v>0</v>
      </c>
      <c r="G12601" t="s">
        <v>870</v>
      </c>
      <c r="H12601" s="4">
        <v>45825.256342592591</v>
      </c>
      <c r="I12601" t="b">
        <v>1</v>
      </c>
      <c r="J12601" t="b">
        <v>0</v>
      </c>
      <c r="K12601" t="s">
        <v>870</v>
      </c>
      <c r="L12601" t="s">
        <v>22</v>
      </c>
      <c r="M12601">
        <v>140400</v>
      </c>
      <c r="O12601" t="s">
        <v>2768</v>
      </c>
      <c r="P12601" t="s">
        <v>16382</v>
      </c>
    </row>
    <row r="12602" spans="1:16" x14ac:dyDescent="0.25">
      <c r="A12602" t="s">
        <v>25</v>
      </c>
      <c r="B12602" t="s">
        <v>25</v>
      </c>
      <c r="C12602" t="s">
        <v>39</v>
      </c>
      <c r="D12602" t="s">
        <v>7433</v>
      </c>
      <c r="E12602" t="s">
        <v>20</v>
      </c>
      <c r="F12602" t="b">
        <v>1</v>
      </c>
      <c r="G12602" t="s">
        <v>912</v>
      </c>
      <c r="H12602" s="4">
        <v>45825.277280092603</v>
      </c>
      <c r="I12602" t="b">
        <v>1</v>
      </c>
      <c r="J12602" t="b">
        <v>0</v>
      </c>
      <c r="K12602" t="s">
        <v>912</v>
      </c>
      <c r="L12602" t="s">
        <v>22</v>
      </c>
      <c r="M12602">
        <v>136000</v>
      </c>
      <c r="O12602" t="s">
        <v>15279</v>
      </c>
      <c r="P12602" t="s">
        <v>16383</v>
      </c>
    </row>
    <row r="12603" spans="1:16" x14ac:dyDescent="0.25">
      <c r="A12603" t="s">
        <v>2</v>
      </c>
      <c r="B12603" t="s">
        <v>16384</v>
      </c>
      <c r="C12603" t="s">
        <v>140</v>
      </c>
      <c r="D12603" t="s">
        <v>2208</v>
      </c>
      <c r="E12603" t="s">
        <v>20</v>
      </c>
      <c r="F12603" t="b">
        <v>0</v>
      </c>
      <c r="G12603" t="s">
        <v>35</v>
      </c>
      <c r="H12603" s="4">
        <v>45825.292905092603</v>
      </c>
      <c r="I12603" t="b">
        <v>0</v>
      </c>
      <c r="J12603" t="b">
        <v>1</v>
      </c>
      <c r="K12603" t="s">
        <v>24</v>
      </c>
      <c r="L12603" t="s">
        <v>22</v>
      </c>
      <c r="M12603">
        <v>107028</v>
      </c>
      <c r="O12603" t="s">
        <v>800</v>
      </c>
      <c r="P12603" t="s">
        <v>16385</v>
      </c>
    </row>
    <row r="12604" spans="1:16" x14ac:dyDescent="0.25">
      <c r="A12604" t="s">
        <v>139</v>
      </c>
      <c r="B12604" t="s">
        <v>16386</v>
      </c>
      <c r="C12604" t="s">
        <v>6007</v>
      </c>
      <c r="D12604" t="s">
        <v>4034</v>
      </c>
      <c r="E12604" t="s">
        <v>20</v>
      </c>
      <c r="F12604" t="b">
        <v>0</v>
      </c>
      <c r="G12604" t="s">
        <v>6007</v>
      </c>
      <c r="H12604" s="4">
        <v>45825.298981481479</v>
      </c>
      <c r="I12604" t="b">
        <v>0</v>
      </c>
      <c r="J12604" t="b">
        <v>0</v>
      </c>
      <c r="L12604" t="s">
        <v>22</v>
      </c>
      <c r="M12604">
        <v>40000</v>
      </c>
      <c r="O12604" t="s">
        <v>6008</v>
      </c>
      <c r="P12604" t="s">
        <v>16387</v>
      </c>
    </row>
    <row r="12605" spans="1:16" x14ac:dyDescent="0.25">
      <c r="A12605" t="s">
        <v>139</v>
      </c>
      <c r="B12605" t="s">
        <v>16388</v>
      </c>
      <c r="C12605" t="s">
        <v>6007</v>
      </c>
      <c r="D12605" t="s">
        <v>4034</v>
      </c>
      <c r="E12605" t="s">
        <v>20</v>
      </c>
      <c r="F12605" t="b">
        <v>0</v>
      </c>
      <c r="G12605" t="s">
        <v>6007</v>
      </c>
      <c r="H12605" s="4">
        <v>45825.298981481479</v>
      </c>
      <c r="I12605" t="b">
        <v>0</v>
      </c>
      <c r="J12605" t="b">
        <v>0</v>
      </c>
      <c r="L12605" t="s">
        <v>22</v>
      </c>
      <c r="M12605">
        <v>42399.5</v>
      </c>
      <c r="O12605" t="s">
        <v>6008</v>
      </c>
      <c r="P12605" t="s">
        <v>16389</v>
      </c>
    </row>
    <row r="12606" spans="1:16" x14ac:dyDescent="0.25">
      <c r="A12606" t="s">
        <v>1</v>
      </c>
      <c r="B12606" t="s">
        <v>16390</v>
      </c>
      <c r="C12606" t="s">
        <v>16391</v>
      </c>
      <c r="D12606" t="s">
        <v>3969</v>
      </c>
      <c r="E12606" t="s">
        <v>20</v>
      </c>
      <c r="F12606" t="b">
        <v>0</v>
      </c>
      <c r="G12606" t="s">
        <v>27</v>
      </c>
      <c r="H12606" s="4">
        <v>45825.334328703713</v>
      </c>
      <c r="I12606" t="b">
        <v>0</v>
      </c>
      <c r="J12606" t="b">
        <v>0</v>
      </c>
      <c r="K12606" t="s">
        <v>24</v>
      </c>
      <c r="L12606" t="s">
        <v>22</v>
      </c>
      <c r="M12606">
        <v>155000</v>
      </c>
      <c r="O12606" t="s">
        <v>16392</v>
      </c>
      <c r="P12606" t="s">
        <v>16393</v>
      </c>
    </row>
    <row r="12607" spans="1:16" x14ac:dyDescent="0.25">
      <c r="A12607" t="s">
        <v>40</v>
      </c>
      <c r="B12607" t="s">
        <v>40</v>
      </c>
      <c r="C12607" t="s">
        <v>592</v>
      </c>
      <c r="D12607" t="s">
        <v>4034</v>
      </c>
      <c r="E12607" t="s">
        <v>20</v>
      </c>
      <c r="F12607" t="b">
        <v>0</v>
      </c>
      <c r="G12607" t="s">
        <v>27</v>
      </c>
      <c r="H12607" s="4">
        <v>45825.376562500001</v>
      </c>
      <c r="I12607" t="b">
        <v>0</v>
      </c>
      <c r="J12607" t="b">
        <v>0</v>
      </c>
      <c r="K12607" t="s">
        <v>24</v>
      </c>
      <c r="L12607" t="s">
        <v>22</v>
      </c>
      <c r="M12607">
        <v>184799.5</v>
      </c>
      <c r="O12607" t="s">
        <v>2037</v>
      </c>
      <c r="P12607" t="s">
        <v>16318</v>
      </c>
    </row>
    <row r="12608" spans="1:16" x14ac:dyDescent="0.25">
      <c r="A12608" t="s">
        <v>0</v>
      </c>
      <c r="B12608" t="s">
        <v>16394</v>
      </c>
      <c r="C12608" t="s">
        <v>49</v>
      </c>
      <c r="D12608" t="s">
        <v>2208</v>
      </c>
      <c r="E12608" t="s">
        <v>20</v>
      </c>
      <c r="F12608" t="b">
        <v>0</v>
      </c>
      <c r="G12608" t="s">
        <v>41</v>
      </c>
      <c r="H12608" s="4">
        <v>45825.416990740741</v>
      </c>
      <c r="I12608" t="b">
        <v>1</v>
      </c>
      <c r="J12608" t="b">
        <v>0</v>
      </c>
      <c r="K12608" t="s">
        <v>24</v>
      </c>
      <c r="L12608" t="s">
        <v>36</v>
      </c>
      <c r="N12608">
        <v>28.845001220703121</v>
      </c>
      <c r="O12608" t="s">
        <v>16395</v>
      </c>
    </row>
    <row r="12609" spans="1:16" x14ac:dyDescent="0.25">
      <c r="A12609" t="s">
        <v>0</v>
      </c>
      <c r="B12609" t="s">
        <v>16396</v>
      </c>
      <c r="C12609" t="s">
        <v>49</v>
      </c>
      <c r="D12609" t="s">
        <v>2208</v>
      </c>
      <c r="E12609" t="s">
        <v>20</v>
      </c>
      <c r="F12609" t="b">
        <v>0</v>
      </c>
      <c r="G12609" t="s">
        <v>41</v>
      </c>
      <c r="H12609" s="4">
        <v>45825.417013888888</v>
      </c>
      <c r="I12609" t="b">
        <v>1</v>
      </c>
      <c r="J12609" t="b">
        <v>0</v>
      </c>
      <c r="K12609" t="s">
        <v>24</v>
      </c>
      <c r="L12609" t="s">
        <v>36</v>
      </c>
      <c r="N12609">
        <v>28.845001220703121</v>
      </c>
      <c r="O12609" t="s">
        <v>16395</v>
      </c>
    </row>
    <row r="12610" spans="1:16" x14ac:dyDescent="0.25">
      <c r="A12610" t="s">
        <v>0</v>
      </c>
      <c r="B12610" t="s">
        <v>16397</v>
      </c>
      <c r="C12610" t="s">
        <v>559</v>
      </c>
      <c r="D12610" t="s">
        <v>3956</v>
      </c>
      <c r="E12610" t="s">
        <v>34</v>
      </c>
      <c r="F12610" t="b">
        <v>0</v>
      </c>
      <c r="G12610" t="s">
        <v>27</v>
      </c>
      <c r="H12610" s="4">
        <v>45825.458541666667</v>
      </c>
      <c r="I12610" t="b">
        <v>0</v>
      </c>
      <c r="J12610" t="b">
        <v>0</v>
      </c>
      <c r="K12610" t="s">
        <v>24</v>
      </c>
      <c r="L12610" t="s">
        <v>36</v>
      </c>
      <c r="N12610">
        <v>71.5</v>
      </c>
      <c r="O12610" t="s">
        <v>3930</v>
      </c>
      <c r="P12610" t="s">
        <v>16398</v>
      </c>
    </row>
    <row r="12611" spans="1:16" x14ac:dyDescent="0.25">
      <c r="A12611" t="s">
        <v>1</v>
      </c>
      <c r="B12611" t="s">
        <v>1</v>
      </c>
      <c r="C12611" t="s">
        <v>13947</v>
      </c>
      <c r="D12611" t="s">
        <v>4083</v>
      </c>
      <c r="E12611" t="s">
        <v>20</v>
      </c>
      <c r="F12611" t="b">
        <v>0</v>
      </c>
      <c r="G12611" t="s">
        <v>27</v>
      </c>
      <c r="H12611" s="4">
        <v>45825.459398148138</v>
      </c>
      <c r="I12611" t="b">
        <v>0</v>
      </c>
      <c r="J12611" t="b">
        <v>1</v>
      </c>
      <c r="K12611" t="s">
        <v>24</v>
      </c>
      <c r="L12611" t="s">
        <v>22</v>
      </c>
      <c r="M12611">
        <v>140000</v>
      </c>
      <c r="O12611" t="s">
        <v>16399</v>
      </c>
    </row>
    <row r="12612" spans="1:16" x14ac:dyDescent="0.25">
      <c r="A12612" t="s">
        <v>2</v>
      </c>
      <c r="B12612" t="s">
        <v>7405</v>
      </c>
      <c r="C12612" t="s">
        <v>1157</v>
      </c>
      <c r="D12612" t="s">
        <v>3972</v>
      </c>
      <c r="E12612" t="s">
        <v>20</v>
      </c>
      <c r="F12612" t="b">
        <v>0</v>
      </c>
      <c r="G12612" t="s">
        <v>27</v>
      </c>
      <c r="H12612" s="4">
        <v>45825.500243055547</v>
      </c>
      <c r="I12612" t="b">
        <v>0</v>
      </c>
      <c r="J12612" t="b">
        <v>0</v>
      </c>
      <c r="K12612" t="s">
        <v>24</v>
      </c>
      <c r="L12612" t="s">
        <v>22</v>
      </c>
      <c r="M12612">
        <v>82850</v>
      </c>
      <c r="O12612" t="s">
        <v>5481</v>
      </c>
      <c r="P12612" t="s">
        <v>3772</v>
      </c>
    </row>
    <row r="12613" spans="1:16" x14ac:dyDescent="0.25">
      <c r="A12613" t="s">
        <v>1</v>
      </c>
      <c r="B12613" t="s">
        <v>7560</v>
      </c>
      <c r="C12613" t="s">
        <v>140</v>
      </c>
      <c r="D12613" t="s">
        <v>3972</v>
      </c>
      <c r="E12613" t="s">
        <v>20</v>
      </c>
      <c r="F12613" t="b">
        <v>0</v>
      </c>
      <c r="G12613" t="s">
        <v>35</v>
      </c>
      <c r="H12613" s="4">
        <v>45825.500590277778</v>
      </c>
      <c r="I12613" t="b">
        <v>0</v>
      </c>
      <c r="J12613" t="b">
        <v>1</v>
      </c>
      <c r="K12613" t="s">
        <v>24</v>
      </c>
      <c r="L12613" t="s">
        <v>22</v>
      </c>
      <c r="M12613">
        <v>113750</v>
      </c>
      <c r="O12613" t="s">
        <v>5481</v>
      </c>
      <c r="P12613" t="s">
        <v>7561</v>
      </c>
    </row>
    <row r="12614" spans="1:16" x14ac:dyDescent="0.25">
      <c r="A12614" t="s">
        <v>139</v>
      </c>
      <c r="B12614" t="s">
        <v>16400</v>
      </c>
      <c r="C12614" t="s">
        <v>825</v>
      </c>
      <c r="D12614" t="s">
        <v>3972</v>
      </c>
      <c r="E12614" t="s">
        <v>51</v>
      </c>
      <c r="F12614" t="b">
        <v>0</v>
      </c>
      <c r="G12614" t="s">
        <v>30</v>
      </c>
      <c r="H12614" s="4">
        <v>45825.500659722216</v>
      </c>
      <c r="I12614" t="b">
        <v>0</v>
      </c>
      <c r="J12614" t="b">
        <v>1</v>
      </c>
      <c r="K12614" t="s">
        <v>24</v>
      </c>
      <c r="L12614" t="s">
        <v>36</v>
      </c>
      <c r="N12614">
        <v>55</v>
      </c>
      <c r="O12614" t="s">
        <v>5481</v>
      </c>
      <c r="P12614" t="s">
        <v>466</v>
      </c>
    </row>
    <row r="12615" spans="1:16" x14ac:dyDescent="0.25">
      <c r="A12615" t="s">
        <v>1</v>
      </c>
      <c r="B12615" t="s">
        <v>2955</v>
      </c>
      <c r="C12615" t="s">
        <v>2765</v>
      </c>
      <c r="D12615" t="s">
        <v>3972</v>
      </c>
      <c r="E12615" t="s">
        <v>20</v>
      </c>
      <c r="F12615" t="b">
        <v>0</v>
      </c>
      <c r="G12615" t="s">
        <v>52</v>
      </c>
      <c r="H12615" s="4">
        <v>45825.500891203701</v>
      </c>
      <c r="I12615" t="b">
        <v>0</v>
      </c>
      <c r="J12615" t="b">
        <v>1</v>
      </c>
      <c r="K12615" t="s">
        <v>24</v>
      </c>
      <c r="L12615" t="s">
        <v>22</v>
      </c>
      <c r="M12615">
        <v>174000</v>
      </c>
      <c r="O12615" t="s">
        <v>5481</v>
      </c>
      <c r="P12615" t="s">
        <v>603</v>
      </c>
    </row>
    <row r="12616" spans="1:16" x14ac:dyDescent="0.25">
      <c r="A12616" t="s">
        <v>1</v>
      </c>
      <c r="B12616" t="s">
        <v>844</v>
      </c>
      <c r="C12616" t="s">
        <v>16401</v>
      </c>
      <c r="D12616" t="s">
        <v>3972</v>
      </c>
      <c r="E12616" t="s">
        <v>20</v>
      </c>
      <c r="F12616" t="b">
        <v>0</v>
      </c>
      <c r="G12616" t="s">
        <v>27</v>
      </c>
      <c r="H12616" s="4">
        <v>45825.50099537037</v>
      </c>
      <c r="I12616" t="b">
        <v>0</v>
      </c>
      <c r="J12616" t="b">
        <v>0</v>
      </c>
      <c r="K12616" t="s">
        <v>24</v>
      </c>
      <c r="L12616" t="s">
        <v>22</v>
      </c>
      <c r="M12616">
        <v>174500</v>
      </c>
      <c r="O12616" t="s">
        <v>5481</v>
      </c>
      <c r="P12616" t="s">
        <v>302</v>
      </c>
    </row>
    <row r="12617" spans="1:16" x14ac:dyDescent="0.25">
      <c r="A12617" t="s">
        <v>2</v>
      </c>
      <c r="B12617" t="s">
        <v>9398</v>
      </c>
      <c r="C12617" t="s">
        <v>172</v>
      </c>
      <c r="D12617" t="s">
        <v>3972</v>
      </c>
      <c r="E12617" t="s">
        <v>20</v>
      </c>
      <c r="F12617" t="b">
        <v>0</v>
      </c>
      <c r="G12617" t="s">
        <v>27</v>
      </c>
      <c r="H12617" s="4">
        <v>45825.501562500001</v>
      </c>
      <c r="I12617" t="b">
        <v>0</v>
      </c>
      <c r="J12617" t="b">
        <v>1</v>
      </c>
      <c r="K12617" t="s">
        <v>24</v>
      </c>
      <c r="L12617" t="s">
        <v>22</v>
      </c>
      <c r="M12617">
        <v>162500</v>
      </c>
      <c r="O12617" t="s">
        <v>5481</v>
      </c>
      <c r="P12617" t="s">
        <v>9399</v>
      </c>
    </row>
    <row r="12618" spans="1:16" x14ac:dyDescent="0.25">
      <c r="A12618" t="s">
        <v>2</v>
      </c>
      <c r="B12618" t="s">
        <v>2</v>
      </c>
      <c r="C12618" t="s">
        <v>612</v>
      </c>
      <c r="D12618" t="s">
        <v>3972</v>
      </c>
      <c r="E12618" t="s">
        <v>20</v>
      </c>
      <c r="F12618" t="b">
        <v>0</v>
      </c>
      <c r="G12618" t="s">
        <v>27</v>
      </c>
      <c r="H12618" s="4">
        <v>45825.501574074071</v>
      </c>
      <c r="I12618" t="b">
        <v>0</v>
      </c>
      <c r="J12618" t="b">
        <v>1</v>
      </c>
      <c r="K12618" t="s">
        <v>24</v>
      </c>
      <c r="L12618" t="s">
        <v>22</v>
      </c>
      <c r="M12618">
        <v>187153</v>
      </c>
      <c r="O12618" t="s">
        <v>5481</v>
      </c>
      <c r="P12618" t="s">
        <v>3226</v>
      </c>
    </row>
    <row r="12619" spans="1:16" x14ac:dyDescent="0.25">
      <c r="A12619" t="s">
        <v>2</v>
      </c>
      <c r="B12619" t="s">
        <v>1777</v>
      </c>
      <c r="C12619" t="s">
        <v>780</v>
      </c>
      <c r="D12619" t="s">
        <v>3972</v>
      </c>
      <c r="E12619" t="s">
        <v>20</v>
      </c>
      <c r="F12619" t="b">
        <v>0</v>
      </c>
      <c r="G12619" t="s">
        <v>27</v>
      </c>
      <c r="H12619" s="4">
        <v>45825.501597222217</v>
      </c>
      <c r="I12619" t="b">
        <v>0</v>
      </c>
      <c r="J12619" t="b">
        <v>1</v>
      </c>
      <c r="K12619" t="s">
        <v>24</v>
      </c>
      <c r="L12619" t="s">
        <v>22</v>
      </c>
      <c r="M12619">
        <v>251714</v>
      </c>
      <c r="O12619" t="s">
        <v>5481</v>
      </c>
      <c r="P12619" t="s">
        <v>48</v>
      </c>
    </row>
    <row r="12620" spans="1:16" x14ac:dyDescent="0.25">
      <c r="A12620" t="s">
        <v>2</v>
      </c>
      <c r="B12620" t="s">
        <v>7405</v>
      </c>
      <c r="C12620" t="s">
        <v>155</v>
      </c>
      <c r="D12620" t="s">
        <v>3972</v>
      </c>
      <c r="E12620" t="s">
        <v>20</v>
      </c>
      <c r="F12620" t="b">
        <v>0</v>
      </c>
      <c r="G12620" t="s">
        <v>27</v>
      </c>
      <c r="H12620" s="4">
        <v>45825.501631944448</v>
      </c>
      <c r="I12620" t="b">
        <v>0</v>
      </c>
      <c r="J12620" t="b">
        <v>0</v>
      </c>
      <c r="K12620" t="s">
        <v>24</v>
      </c>
      <c r="L12620" t="s">
        <v>22</v>
      </c>
      <c r="M12620">
        <v>82850</v>
      </c>
      <c r="O12620" t="s">
        <v>5481</v>
      </c>
      <c r="P12620" t="s">
        <v>3772</v>
      </c>
    </row>
    <row r="12621" spans="1:16" x14ac:dyDescent="0.25">
      <c r="A12621" t="s">
        <v>2</v>
      </c>
      <c r="B12621" t="s">
        <v>16402</v>
      </c>
      <c r="C12621" t="s">
        <v>16403</v>
      </c>
      <c r="D12621" t="s">
        <v>3972</v>
      </c>
      <c r="E12621" t="s">
        <v>20</v>
      </c>
      <c r="F12621" t="b">
        <v>0</v>
      </c>
      <c r="G12621" t="s">
        <v>27</v>
      </c>
      <c r="H12621" s="4">
        <v>45825.501666666663</v>
      </c>
      <c r="I12621" t="b">
        <v>1</v>
      </c>
      <c r="J12621" t="b">
        <v>0</v>
      </c>
      <c r="K12621" t="s">
        <v>24</v>
      </c>
      <c r="L12621" t="s">
        <v>22</v>
      </c>
      <c r="M12621">
        <v>137500</v>
      </c>
      <c r="O12621" t="s">
        <v>16404</v>
      </c>
    </row>
    <row r="12622" spans="1:16" x14ac:dyDescent="0.25">
      <c r="A12622" t="s">
        <v>2</v>
      </c>
      <c r="B12622" t="s">
        <v>7405</v>
      </c>
      <c r="C12622" t="s">
        <v>14271</v>
      </c>
      <c r="D12622" t="s">
        <v>3972</v>
      </c>
      <c r="E12622" t="s">
        <v>20</v>
      </c>
      <c r="F12622" t="b">
        <v>0</v>
      </c>
      <c r="G12622" t="s">
        <v>27</v>
      </c>
      <c r="H12622" s="4">
        <v>45825.501736111109</v>
      </c>
      <c r="I12622" t="b">
        <v>0</v>
      </c>
      <c r="J12622" t="b">
        <v>0</v>
      </c>
      <c r="K12622" t="s">
        <v>24</v>
      </c>
      <c r="L12622" t="s">
        <v>22</v>
      </c>
      <c r="M12622">
        <v>82850</v>
      </c>
      <c r="O12622" t="s">
        <v>5481</v>
      </c>
      <c r="P12622" t="s">
        <v>3772</v>
      </c>
    </row>
    <row r="12623" spans="1:16" x14ac:dyDescent="0.25">
      <c r="A12623" t="s">
        <v>2</v>
      </c>
      <c r="B12623" t="s">
        <v>2</v>
      </c>
      <c r="C12623" t="s">
        <v>10658</v>
      </c>
      <c r="D12623" t="s">
        <v>3972</v>
      </c>
      <c r="E12623" t="s">
        <v>20</v>
      </c>
      <c r="F12623" t="b">
        <v>0</v>
      </c>
      <c r="G12623" t="s">
        <v>41</v>
      </c>
      <c r="H12623" s="4">
        <v>45825.502118055563</v>
      </c>
      <c r="I12623" t="b">
        <v>0</v>
      </c>
      <c r="J12623" t="b">
        <v>1</v>
      </c>
      <c r="K12623" t="s">
        <v>24</v>
      </c>
      <c r="L12623" t="s">
        <v>22</v>
      </c>
      <c r="M12623">
        <v>187153</v>
      </c>
      <c r="O12623" t="s">
        <v>5481</v>
      </c>
      <c r="P12623" t="s">
        <v>3226</v>
      </c>
    </row>
    <row r="12624" spans="1:16" x14ac:dyDescent="0.25">
      <c r="A12624" t="s">
        <v>2</v>
      </c>
      <c r="B12624" t="s">
        <v>9494</v>
      </c>
      <c r="C12624" t="s">
        <v>49</v>
      </c>
      <c r="D12624" t="s">
        <v>3972</v>
      </c>
      <c r="E12624" t="s">
        <v>20</v>
      </c>
      <c r="F12624" t="b">
        <v>0</v>
      </c>
      <c r="G12624" t="s">
        <v>35</v>
      </c>
      <c r="H12624" s="4">
        <v>45825.502430555563</v>
      </c>
      <c r="I12624" t="b">
        <v>0</v>
      </c>
      <c r="J12624" t="b">
        <v>1</v>
      </c>
      <c r="K12624" t="s">
        <v>24</v>
      </c>
      <c r="L12624" t="s">
        <v>22</v>
      </c>
      <c r="M12624">
        <v>232500</v>
      </c>
      <c r="O12624" t="s">
        <v>5481</v>
      </c>
      <c r="P12624" t="s">
        <v>128</v>
      </c>
    </row>
    <row r="12625" spans="1:16" x14ac:dyDescent="0.25">
      <c r="A12625" t="s">
        <v>2</v>
      </c>
      <c r="B12625" t="s">
        <v>9494</v>
      </c>
      <c r="C12625" t="s">
        <v>14271</v>
      </c>
      <c r="D12625" t="s">
        <v>3972</v>
      </c>
      <c r="E12625" t="s">
        <v>20</v>
      </c>
      <c r="F12625" t="b">
        <v>0</v>
      </c>
      <c r="G12625" t="s">
        <v>35</v>
      </c>
      <c r="H12625" s="4">
        <v>45825.502465277779</v>
      </c>
      <c r="I12625" t="b">
        <v>0</v>
      </c>
      <c r="J12625" t="b">
        <v>1</v>
      </c>
      <c r="K12625" t="s">
        <v>24</v>
      </c>
      <c r="L12625" t="s">
        <v>22</v>
      </c>
      <c r="M12625">
        <v>232500</v>
      </c>
      <c r="O12625" t="s">
        <v>5481</v>
      </c>
      <c r="P12625" t="s">
        <v>128</v>
      </c>
    </row>
    <row r="12626" spans="1:16" x14ac:dyDescent="0.25">
      <c r="A12626" t="s">
        <v>2</v>
      </c>
      <c r="B12626" t="s">
        <v>7405</v>
      </c>
      <c r="C12626" t="s">
        <v>1939</v>
      </c>
      <c r="D12626" t="s">
        <v>3972</v>
      </c>
      <c r="E12626" t="s">
        <v>20</v>
      </c>
      <c r="F12626" t="b">
        <v>0</v>
      </c>
      <c r="G12626" t="s">
        <v>35</v>
      </c>
      <c r="H12626" s="4">
        <v>45825.502465277779</v>
      </c>
      <c r="I12626" t="b">
        <v>0</v>
      </c>
      <c r="J12626" t="b">
        <v>0</v>
      </c>
      <c r="K12626" t="s">
        <v>24</v>
      </c>
      <c r="L12626" t="s">
        <v>22</v>
      </c>
      <c r="M12626">
        <v>82850</v>
      </c>
      <c r="O12626" t="s">
        <v>5481</v>
      </c>
      <c r="P12626" t="s">
        <v>3772</v>
      </c>
    </row>
    <row r="12627" spans="1:16" x14ac:dyDescent="0.25">
      <c r="A12627" t="s">
        <v>0</v>
      </c>
      <c r="B12627" t="s">
        <v>16405</v>
      </c>
      <c r="C12627" t="s">
        <v>468</v>
      </c>
      <c r="D12627" t="s">
        <v>3828</v>
      </c>
      <c r="E12627" t="s">
        <v>51</v>
      </c>
      <c r="F12627" t="b">
        <v>0</v>
      </c>
      <c r="G12627" t="s">
        <v>27</v>
      </c>
      <c r="H12627" s="4">
        <v>45825.541817129633</v>
      </c>
      <c r="I12627" t="b">
        <v>1</v>
      </c>
      <c r="J12627" t="b">
        <v>0</v>
      </c>
      <c r="K12627" t="s">
        <v>24</v>
      </c>
      <c r="L12627" t="s">
        <v>36</v>
      </c>
      <c r="N12627">
        <v>59.825000762939453</v>
      </c>
      <c r="O12627" t="s">
        <v>16406</v>
      </c>
      <c r="P12627" t="s">
        <v>16407</v>
      </c>
    </row>
    <row r="12628" spans="1:16" x14ac:dyDescent="0.25">
      <c r="A12628" t="s">
        <v>0</v>
      </c>
      <c r="B12628" t="s">
        <v>565</v>
      </c>
      <c r="C12628" t="s">
        <v>140</v>
      </c>
      <c r="D12628" t="s">
        <v>3972</v>
      </c>
      <c r="E12628" t="s">
        <v>20</v>
      </c>
      <c r="F12628" t="b">
        <v>0</v>
      </c>
      <c r="G12628" t="s">
        <v>35</v>
      </c>
      <c r="H12628" s="4">
        <v>45825.542233796303</v>
      </c>
      <c r="I12628" t="b">
        <v>0</v>
      </c>
      <c r="J12628" t="b">
        <v>1</v>
      </c>
      <c r="K12628" t="s">
        <v>24</v>
      </c>
      <c r="L12628" t="s">
        <v>22</v>
      </c>
      <c r="M12628">
        <v>126000</v>
      </c>
      <c r="O12628" t="s">
        <v>5481</v>
      </c>
      <c r="P12628" t="s">
        <v>221</v>
      </c>
    </row>
    <row r="12629" spans="1:16" x14ac:dyDescent="0.25">
      <c r="A12629" t="s">
        <v>0</v>
      </c>
      <c r="B12629" t="s">
        <v>3835</v>
      </c>
      <c r="C12629" t="s">
        <v>151</v>
      </c>
      <c r="D12629" t="s">
        <v>3972</v>
      </c>
      <c r="E12629" t="s">
        <v>20</v>
      </c>
      <c r="F12629" t="b">
        <v>0</v>
      </c>
      <c r="G12629" t="s">
        <v>30</v>
      </c>
      <c r="H12629" s="4">
        <v>45825.542326388888</v>
      </c>
      <c r="I12629" t="b">
        <v>0</v>
      </c>
      <c r="J12629" t="b">
        <v>1</v>
      </c>
      <c r="K12629" t="s">
        <v>24</v>
      </c>
      <c r="L12629" t="s">
        <v>22</v>
      </c>
      <c r="M12629">
        <v>95000</v>
      </c>
      <c r="O12629" t="s">
        <v>5481</v>
      </c>
      <c r="P12629" t="s">
        <v>14249</v>
      </c>
    </row>
    <row r="12630" spans="1:16" x14ac:dyDescent="0.25">
      <c r="A12630" t="s">
        <v>139</v>
      </c>
      <c r="B12630" t="s">
        <v>16408</v>
      </c>
      <c r="C12630" t="s">
        <v>3072</v>
      </c>
      <c r="D12630" t="s">
        <v>2208</v>
      </c>
      <c r="E12630" t="s">
        <v>20</v>
      </c>
      <c r="F12630" t="b">
        <v>0</v>
      </c>
      <c r="G12630" t="s">
        <v>27</v>
      </c>
      <c r="H12630" s="4">
        <v>45825.542638888888</v>
      </c>
      <c r="I12630" t="b">
        <v>0</v>
      </c>
      <c r="J12630" t="b">
        <v>1</v>
      </c>
      <c r="K12630" t="s">
        <v>24</v>
      </c>
      <c r="L12630" t="s">
        <v>36</v>
      </c>
      <c r="N12630">
        <v>41.5</v>
      </c>
      <c r="O12630" t="s">
        <v>12401</v>
      </c>
    </row>
    <row r="12631" spans="1:16" x14ac:dyDescent="0.25">
      <c r="A12631" t="s">
        <v>2</v>
      </c>
      <c r="B12631" t="s">
        <v>2567</v>
      </c>
      <c r="C12631" t="s">
        <v>2130</v>
      </c>
      <c r="D12631" t="s">
        <v>3972</v>
      </c>
      <c r="E12631" t="s">
        <v>20</v>
      </c>
      <c r="F12631" t="b">
        <v>0</v>
      </c>
      <c r="G12631" t="s">
        <v>27</v>
      </c>
      <c r="H12631" s="4">
        <v>45825.542708333327</v>
      </c>
      <c r="I12631" t="b">
        <v>0</v>
      </c>
      <c r="J12631" t="b">
        <v>1</v>
      </c>
      <c r="K12631" t="s">
        <v>24</v>
      </c>
      <c r="L12631" t="s">
        <v>22</v>
      </c>
      <c r="M12631">
        <v>97000</v>
      </c>
      <c r="O12631" t="s">
        <v>5481</v>
      </c>
      <c r="P12631" t="s">
        <v>12593</v>
      </c>
    </row>
    <row r="12632" spans="1:16" x14ac:dyDescent="0.25">
      <c r="A12632" t="s">
        <v>2</v>
      </c>
      <c r="B12632" t="s">
        <v>7405</v>
      </c>
      <c r="C12632" t="s">
        <v>612</v>
      </c>
      <c r="D12632" t="s">
        <v>3972</v>
      </c>
      <c r="E12632" t="s">
        <v>20</v>
      </c>
      <c r="F12632" t="b">
        <v>0</v>
      </c>
      <c r="G12632" t="s">
        <v>27</v>
      </c>
      <c r="H12632" s="4">
        <v>45825.542743055557</v>
      </c>
      <c r="I12632" t="b">
        <v>0</v>
      </c>
      <c r="J12632" t="b">
        <v>0</v>
      </c>
      <c r="K12632" t="s">
        <v>24</v>
      </c>
      <c r="L12632" t="s">
        <v>22</v>
      </c>
      <c r="M12632">
        <v>82850</v>
      </c>
      <c r="O12632" t="s">
        <v>5481</v>
      </c>
      <c r="P12632" t="s">
        <v>3772</v>
      </c>
    </row>
    <row r="12633" spans="1:16" x14ac:dyDescent="0.25">
      <c r="A12633" t="s">
        <v>2</v>
      </c>
      <c r="B12633" t="s">
        <v>7405</v>
      </c>
      <c r="C12633" t="s">
        <v>3608</v>
      </c>
      <c r="D12633" t="s">
        <v>3972</v>
      </c>
      <c r="E12633" t="s">
        <v>20</v>
      </c>
      <c r="F12633" t="b">
        <v>0</v>
      </c>
      <c r="G12633" t="s">
        <v>27</v>
      </c>
      <c r="H12633" s="4">
        <v>45825.543414351851</v>
      </c>
      <c r="I12633" t="b">
        <v>0</v>
      </c>
      <c r="J12633" t="b">
        <v>0</v>
      </c>
      <c r="K12633" t="s">
        <v>24</v>
      </c>
      <c r="L12633" t="s">
        <v>22</v>
      </c>
      <c r="M12633">
        <v>82850</v>
      </c>
      <c r="O12633" t="s">
        <v>5481</v>
      </c>
      <c r="P12633" t="s">
        <v>3772</v>
      </c>
    </row>
    <row r="12634" spans="1:16" x14ac:dyDescent="0.25">
      <c r="A12634" t="s">
        <v>2</v>
      </c>
      <c r="B12634" t="s">
        <v>9398</v>
      </c>
      <c r="C12634" t="s">
        <v>71</v>
      </c>
      <c r="D12634" t="s">
        <v>3972</v>
      </c>
      <c r="E12634" t="s">
        <v>20</v>
      </c>
      <c r="F12634" t="b">
        <v>0</v>
      </c>
      <c r="G12634" t="s">
        <v>27</v>
      </c>
      <c r="H12634" s="4">
        <v>45825.543425925927</v>
      </c>
      <c r="I12634" t="b">
        <v>0</v>
      </c>
      <c r="J12634" t="b">
        <v>1</v>
      </c>
      <c r="K12634" t="s">
        <v>24</v>
      </c>
      <c r="L12634" t="s">
        <v>22</v>
      </c>
      <c r="M12634">
        <v>162500</v>
      </c>
      <c r="O12634" t="s">
        <v>5481</v>
      </c>
      <c r="P12634" t="s">
        <v>9399</v>
      </c>
    </row>
    <row r="12635" spans="1:16" x14ac:dyDescent="0.25">
      <c r="A12635" t="s">
        <v>2</v>
      </c>
      <c r="B12635" t="s">
        <v>609</v>
      </c>
      <c r="C12635" t="s">
        <v>180</v>
      </c>
      <c r="D12635" t="s">
        <v>3972</v>
      </c>
      <c r="E12635" t="s">
        <v>20</v>
      </c>
      <c r="F12635" t="b">
        <v>0</v>
      </c>
      <c r="G12635" t="s">
        <v>27</v>
      </c>
      <c r="H12635" s="4">
        <v>45825.543425925927</v>
      </c>
      <c r="I12635" t="b">
        <v>0</v>
      </c>
      <c r="J12635" t="b">
        <v>1</v>
      </c>
      <c r="K12635" t="s">
        <v>24</v>
      </c>
      <c r="L12635" t="s">
        <v>22</v>
      </c>
      <c r="M12635">
        <v>94500</v>
      </c>
      <c r="O12635" t="s">
        <v>5481</v>
      </c>
      <c r="P12635" t="s">
        <v>15896</v>
      </c>
    </row>
    <row r="12636" spans="1:16" x14ac:dyDescent="0.25">
      <c r="A12636" t="s">
        <v>2</v>
      </c>
      <c r="B12636" t="s">
        <v>2492</v>
      </c>
      <c r="C12636" t="s">
        <v>825</v>
      </c>
      <c r="D12636" t="s">
        <v>3972</v>
      </c>
      <c r="E12636" t="s">
        <v>20</v>
      </c>
      <c r="F12636" t="b">
        <v>0</v>
      </c>
      <c r="G12636" t="s">
        <v>27</v>
      </c>
      <c r="H12636" s="4">
        <v>45825.543425925927</v>
      </c>
      <c r="I12636" t="b">
        <v>0</v>
      </c>
      <c r="J12636" t="b">
        <v>1</v>
      </c>
      <c r="K12636" t="s">
        <v>24</v>
      </c>
      <c r="L12636" t="s">
        <v>22</v>
      </c>
      <c r="M12636">
        <v>122087</v>
      </c>
      <c r="O12636" t="s">
        <v>5481</v>
      </c>
      <c r="P12636" t="s">
        <v>7408</v>
      </c>
    </row>
    <row r="12637" spans="1:16" x14ac:dyDescent="0.25">
      <c r="A12637" t="s">
        <v>2</v>
      </c>
      <c r="B12637" t="s">
        <v>7405</v>
      </c>
      <c r="C12637" t="s">
        <v>199</v>
      </c>
      <c r="D12637" t="s">
        <v>3972</v>
      </c>
      <c r="E12637" t="s">
        <v>20</v>
      </c>
      <c r="F12637" t="b">
        <v>0</v>
      </c>
      <c r="G12637" t="s">
        <v>41</v>
      </c>
      <c r="H12637" s="4">
        <v>45825.54378472222</v>
      </c>
      <c r="I12637" t="b">
        <v>0</v>
      </c>
      <c r="J12637" t="b">
        <v>0</v>
      </c>
      <c r="K12637" t="s">
        <v>24</v>
      </c>
      <c r="L12637" t="s">
        <v>22</v>
      </c>
      <c r="M12637">
        <v>82850</v>
      </c>
      <c r="O12637" t="s">
        <v>5481</v>
      </c>
      <c r="P12637" t="s">
        <v>3772</v>
      </c>
    </row>
    <row r="12638" spans="1:16" x14ac:dyDescent="0.25">
      <c r="A12638" t="s">
        <v>2</v>
      </c>
      <c r="B12638" t="s">
        <v>1777</v>
      </c>
      <c r="C12638" t="s">
        <v>1705</v>
      </c>
      <c r="D12638" t="s">
        <v>3972</v>
      </c>
      <c r="E12638" t="s">
        <v>20</v>
      </c>
      <c r="F12638" t="b">
        <v>0</v>
      </c>
      <c r="G12638" t="s">
        <v>41</v>
      </c>
      <c r="H12638" s="4">
        <v>45825.543842592589</v>
      </c>
      <c r="I12638" t="b">
        <v>0</v>
      </c>
      <c r="J12638" t="b">
        <v>1</v>
      </c>
      <c r="K12638" t="s">
        <v>24</v>
      </c>
      <c r="L12638" t="s">
        <v>22</v>
      </c>
      <c r="M12638">
        <v>228060</v>
      </c>
      <c r="O12638" t="s">
        <v>5481</v>
      </c>
      <c r="P12638" t="s">
        <v>193</v>
      </c>
    </row>
    <row r="12639" spans="1:16" x14ac:dyDescent="0.25">
      <c r="A12639" t="s">
        <v>2</v>
      </c>
      <c r="B12639" t="s">
        <v>16409</v>
      </c>
      <c r="C12639" t="s">
        <v>44</v>
      </c>
      <c r="D12639" t="s">
        <v>3828</v>
      </c>
      <c r="E12639" t="s">
        <v>20</v>
      </c>
      <c r="F12639" t="b">
        <v>0</v>
      </c>
      <c r="G12639" t="s">
        <v>30</v>
      </c>
      <c r="H12639" s="4">
        <v>45825.544490740736</v>
      </c>
      <c r="I12639" t="b">
        <v>1</v>
      </c>
      <c r="J12639" t="b">
        <v>1</v>
      </c>
      <c r="K12639" t="s">
        <v>24</v>
      </c>
      <c r="L12639" t="s">
        <v>22</v>
      </c>
      <c r="M12639">
        <v>237500</v>
      </c>
      <c r="O12639" t="s">
        <v>2687</v>
      </c>
      <c r="P12639" t="s">
        <v>16410</v>
      </c>
    </row>
    <row r="12640" spans="1:16" x14ac:dyDescent="0.25">
      <c r="A12640" t="s">
        <v>1</v>
      </c>
      <c r="B12640" t="s">
        <v>11861</v>
      </c>
      <c r="C12640" t="s">
        <v>33</v>
      </c>
      <c r="D12640" t="s">
        <v>3956</v>
      </c>
      <c r="E12640" t="s">
        <v>20</v>
      </c>
      <c r="F12640" t="b">
        <v>0</v>
      </c>
      <c r="G12640" t="s">
        <v>35</v>
      </c>
      <c r="H12640" s="4">
        <v>45825.58390046296</v>
      </c>
      <c r="I12640" t="b">
        <v>0</v>
      </c>
      <c r="J12640" t="b">
        <v>1</v>
      </c>
      <c r="K12640" t="s">
        <v>24</v>
      </c>
      <c r="L12640" t="s">
        <v>36</v>
      </c>
      <c r="N12640">
        <v>13.41500091552734</v>
      </c>
      <c r="O12640" t="s">
        <v>1162</v>
      </c>
      <c r="P12640" t="s">
        <v>3723</v>
      </c>
    </row>
    <row r="12641" spans="1:16" x14ac:dyDescent="0.25">
      <c r="A12641" t="s">
        <v>1</v>
      </c>
      <c r="B12641" t="s">
        <v>14740</v>
      </c>
      <c r="C12641" t="s">
        <v>2130</v>
      </c>
      <c r="D12641" t="s">
        <v>3956</v>
      </c>
      <c r="E12641" t="s">
        <v>20</v>
      </c>
      <c r="F12641" t="b">
        <v>0</v>
      </c>
      <c r="G12641" t="s">
        <v>27</v>
      </c>
      <c r="H12641" s="4">
        <v>45825.584398148138</v>
      </c>
      <c r="I12641" t="b">
        <v>0</v>
      </c>
      <c r="J12641" t="b">
        <v>0</v>
      </c>
      <c r="K12641" t="s">
        <v>24</v>
      </c>
      <c r="L12641" t="s">
        <v>36</v>
      </c>
      <c r="N12641">
        <v>41.505001068115227</v>
      </c>
      <c r="O12641" t="s">
        <v>563</v>
      </c>
      <c r="P12641" t="s">
        <v>274</v>
      </c>
    </row>
    <row r="12642" spans="1:16" x14ac:dyDescent="0.25">
      <c r="A12642" t="s">
        <v>2</v>
      </c>
      <c r="B12642" t="s">
        <v>16411</v>
      </c>
      <c r="C12642" t="s">
        <v>515</v>
      </c>
      <c r="D12642" t="s">
        <v>3828</v>
      </c>
      <c r="E12642" t="s">
        <v>51</v>
      </c>
      <c r="F12642" t="b">
        <v>0</v>
      </c>
      <c r="G12642" t="s">
        <v>27</v>
      </c>
      <c r="H12642" s="4">
        <v>45825.58489583333</v>
      </c>
      <c r="I12642" t="b">
        <v>1</v>
      </c>
      <c r="J12642" t="b">
        <v>0</v>
      </c>
      <c r="K12642" t="s">
        <v>24</v>
      </c>
      <c r="L12642" t="s">
        <v>36</v>
      </c>
      <c r="N12642">
        <v>52.5</v>
      </c>
      <c r="O12642" t="s">
        <v>3222</v>
      </c>
      <c r="P12642" t="s">
        <v>16412</v>
      </c>
    </row>
    <row r="12643" spans="1:16" x14ac:dyDescent="0.25">
      <c r="A12643" t="s">
        <v>0</v>
      </c>
      <c r="B12643" t="s">
        <v>16413</v>
      </c>
      <c r="C12643" t="s">
        <v>192</v>
      </c>
      <c r="D12643" t="s">
        <v>2208</v>
      </c>
      <c r="E12643" t="s">
        <v>631</v>
      </c>
      <c r="F12643" t="b">
        <v>0</v>
      </c>
      <c r="G12643" t="s">
        <v>52</v>
      </c>
      <c r="H12643" s="4">
        <v>45825.625914351847</v>
      </c>
      <c r="I12643" t="b">
        <v>0</v>
      </c>
      <c r="J12643" t="b">
        <v>0</v>
      </c>
      <c r="K12643" t="s">
        <v>24</v>
      </c>
      <c r="L12643" t="s">
        <v>36</v>
      </c>
      <c r="N12643">
        <v>14</v>
      </c>
      <c r="O12643" t="s">
        <v>16414</v>
      </c>
      <c r="P12643" t="s">
        <v>16415</v>
      </c>
    </row>
    <row r="12644" spans="1:16" x14ac:dyDescent="0.25">
      <c r="A12644" t="s">
        <v>25</v>
      </c>
      <c r="B12644" t="s">
        <v>16416</v>
      </c>
      <c r="C12644" t="s">
        <v>8460</v>
      </c>
      <c r="D12644" t="s">
        <v>2208</v>
      </c>
      <c r="E12644" t="s">
        <v>20</v>
      </c>
      <c r="F12644" t="b">
        <v>0</v>
      </c>
      <c r="G12644" t="s">
        <v>30</v>
      </c>
      <c r="H12644" s="4">
        <v>45825.667326388888</v>
      </c>
      <c r="I12644" t="b">
        <v>1</v>
      </c>
      <c r="J12644" t="b">
        <v>0</v>
      </c>
      <c r="K12644" t="s">
        <v>24</v>
      </c>
      <c r="L12644" t="s">
        <v>22</v>
      </c>
      <c r="M12644">
        <v>107450</v>
      </c>
      <c r="O12644" t="s">
        <v>16417</v>
      </c>
    </row>
    <row r="12645" spans="1:16" x14ac:dyDescent="0.25">
      <c r="A12645" t="s">
        <v>0</v>
      </c>
      <c r="B12645" t="s">
        <v>0</v>
      </c>
      <c r="C12645" t="s">
        <v>937</v>
      </c>
      <c r="D12645" t="s">
        <v>3828</v>
      </c>
      <c r="E12645" t="s">
        <v>20</v>
      </c>
      <c r="F12645" t="b">
        <v>0</v>
      </c>
      <c r="G12645" t="s">
        <v>30</v>
      </c>
      <c r="H12645" s="4">
        <v>45825.667349537027</v>
      </c>
      <c r="I12645" t="b">
        <v>1</v>
      </c>
      <c r="J12645" t="b">
        <v>0</v>
      </c>
      <c r="K12645" t="s">
        <v>24</v>
      </c>
      <c r="L12645" t="s">
        <v>22</v>
      </c>
      <c r="M12645">
        <v>78957</v>
      </c>
      <c r="O12645" t="s">
        <v>7686</v>
      </c>
      <c r="P12645" t="s">
        <v>3674</v>
      </c>
    </row>
    <row r="12646" spans="1:16" x14ac:dyDescent="0.25">
      <c r="A12646" t="s">
        <v>2</v>
      </c>
      <c r="B12646" t="s">
        <v>16418</v>
      </c>
      <c r="C12646" t="s">
        <v>71</v>
      </c>
      <c r="D12646" t="s">
        <v>3972</v>
      </c>
      <c r="E12646" t="s">
        <v>20</v>
      </c>
      <c r="F12646" t="b">
        <v>0</v>
      </c>
      <c r="G12646" t="s">
        <v>27</v>
      </c>
      <c r="H12646" s="4">
        <v>45825.709988425922</v>
      </c>
      <c r="I12646" t="b">
        <v>0</v>
      </c>
      <c r="J12646" t="b">
        <v>1</v>
      </c>
      <c r="K12646" t="s">
        <v>24</v>
      </c>
      <c r="L12646" t="s">
        <v>22</v>
      </c>
      <c r="M12646">
        <v>162500</v>
      </c>
      <c r="O12646" t="s">
        <v>8969</v>
      </c>
      <c r="P12646" t="s">
        <v>1377</v>
      </c>
    </row>
    <row r="12647" spans="1:16" x14ac:dyDescent="0.25">
      <c r="A12647" t="s">
        <v>40</v>
      </c>
      <c r="B12647" t="s">
        <v>16419</v>
      </c>
      <c r="C12647" t="s">
        <v>71</v>
      </c>
      <c r="D12647" t="s">
        <v>3972</v>
      </c>
      <c r="E12647" t="s">
        <v>20</v>
      </c>
      <c r="F12647" t="b">
        <v>0</v>
      </c>
      <c r="G12647" t="s">
        <v>27</v>
      </c>
      <c r="H12647" s="4">
        <v>45825.71</v>
      </c>
      <c r="I12647" t="b">
        <v>1</v>
      </c>
      <c r="J12647" t="b">
        <v>1</v>
      </c>
      <c r="K12647" t="s">
        <v>24</v>
      </c>
      <c r="L12647" t="s">
        <v>22</v>
      </c>
      <c r="M12647">
        <v>189500</v>
      </c>
      <c r="O12647" t="s">
        <v>8969</v>
      </c>
      <c r="P12647" t="s">
        <v>2315</v>
      </c>
    </row>
    <row r="12648" spans="1:16" x14ac:dyDescent="0.25">
      <c r="A12648" t="s">
        <v>2</v>
      </c>
      <c r="B12648" t="s">
        <v>307</v>
      </c>
      <c r="C12648" t="s">
        <v>245</v>
      </c>
      <c r="D12648" t="s">
        <v>3972</v>
      </c>
      <c r="E12648" t="s">
        <v>631</v>
      </c>
      <c r="F12648" t="b">
        <v>0</v>
      </c>
      <c r="G12648" t="s">
        <v>27</v>
      </c>
      <c r="H12648" s="4">
        <v>45825.71020833333</v>
      </c>
      <c r="I12648" t="b">
        <v>0</v>
      </c>
      <c r="J12648" t="b">
        <v>1</v>
      </c>
      <c r="K12648" t="s">
        <v>24</v>
      </c>
      <c r="L12648" t="s">
        <v>36</v>
      </c>
      <c r="N12648">
        <v>58.680000305175781</v>
      </c>
      <c r="O12648" t="s">
        <v>59</v>
      </c>
      <c r="P12648" t="s">
        <v>137</v>
      </c>
    </row>
    <row r="12649" spans="1:16" x14ac:dyDescent="0.25">
      <c r="A12649" t="s">
        <v>2</v>
      </c>
      <c r="B12649" t="s">
        <v>16420</v>
      </c>
      <c r="C12649" t="s">
        <v>120</v>
      </c>
      <c r="D12649" t="s">
        <v>4327</v>
      </c>
      <c r="E12649" t="s">
        <v>51</v>
      </c>
      <c r="F12649" t="b">
        <v>0</v>
      </c>
      <c r="G12649" t="s">
        <v>41</v>
      </c>
      <c r="H12649" s="4">
        <v>45825.710324074083</v>
      </c>
      <c r="I12649" t="b">
        <v>1</v>
      </c>
      <c r="J12649" t="b">
        <v>0</v>
      </c>
      <c r="K12649" t="s">
        <v>24</v>
      </c>
      <c r="L12649" t="s">
        <v>36</v>
      </c>
      <c r="N12649">
        <v>65</v>
      </c>
      <c r="O12649" t="s">
        <v>16421</v>
      </c>
      <c r="P12649" t="s">
        <v>16422</v>
      </c>
    </row>
    <row r="12650" spans="1:16" x14ac:dyDescent="0.25">
      <c r="A12650" t="s">
        <v>40</v>
      </c>
      <c r="B12650" t="s">
        <v>1786</v>
      </c>
      <c r="C12650" t="s">
        <v>1268</v>
      </c>
      <c r="D12650" t="s">
        <v>4083</v>
      </c>
      <c r="E12650" t="s">
        <v>20</v>
      </c>
      <c r="F12650" t="b">
        <v>0</v>
      </c>
      <c r="G12650" t="s">
        <v>1268</v>
      </c>
      <c r="H12650" s="4">
        <v>45825.732673611114</v>
      </c>
      <c r="I12650" t="b">
        <v>1</v>
      </c>
      <c r="J12650" t="b">
        <v>0</v>
      </c>
      <c r="K12650" t="s">
        <v>1268</v>
      </c>
      <c r="L12650" t="s">
        <v>22</v>
      </c>
      <c r="M12650">
        <v>135000</v>
      </c>
      <c r="O12650" t="s">
        <v>15479</v>
      </c>
      <c r="P12650" t="s">
        <v>15480</v>
      </c>
    </row>
    <row r="12651" spans="1:16" x14ac:dyDescent="0.25">
      <c r="A12651" t="s">
        <v>0</v>
      </c>
      <c r="B12651" t="s">
        <v>0</v>
      </c>
      <c r="C12651" t="s">
        <v>459</v>
      </c>
      <c r="D12651" t="s">
        <v>3828</v>
      </c>
      <c r="E12651" t="s">
        <v>20</v>
      </c>
      <c r="F12651" t="b">
        <v>0</v>
      </c>
      <c r="G12651" t="s">
        <v>41</v>
      </c>
      <c r="H12651" s="4">
        <v>45825.750324074077</v>
      </c>
      <c r="I12651" t="b">
        <v>0</v>
      </c>
      <c r="J12651" t="b">
        <v>1</v>
      </c>
      <c r="K12651" t="s">
        <v>24</v>
      </c>
      <c r="L12651" t="s">
        <v>22</v>
      </c>
      <c r="M12651">
        <v>88562</v>
      </c>
      <c r="O12651" t="s">
        <v>16423</v>
      </c>
      <c r="P12651" t="s">
        <v>6675</v>
      </c>
    </row>
    <row r="12652" spans="1:16" x14ac:dyDescent="0.25">
      <c r="A12652" t="s">
        <v>139</v>
      </c>
      <c r="B12652" t="s">
        <v>235</v>
      </c>
      <c r="C12652" t="s">
        <v>2243</v>
      </c>
      <c r="D12652" t="s">
        <v>3972</v>
      </c>
      <c r="E12652" t="s">
        <v>51</v>
      </c>
      <c r="F12652" t="b">
        <v>0</v>
      </c>
      <c r="G12652" t="s">
        <v>41</v>
      </c>
      <c r="H12652" s="4">
        <v>45825.750439814823</v>
      </c>
      <c r="I12652" t="b">
        <v>0</v>
      </c>
      <c r="J12652" t="b">
        <v>0</v>
      </c>
      <c r="K12652" t="s">
        <v>24</v>
      </c>
      <c r="L12652" t="s">
        <v>36</v>
      </c>
      <c r="N12652">
        <v>30</v>
      </c>
      <c r="O12652" t="s">
        <v>1177</v>
      </c>
      <c r="P12652" t="s">
        <v>338</v>
      </c>
    </row>
    <row r="12653" spans="1:16" x14ac:dyDescent="0.25">
      <c r="A12653" t="s">
        <v>139</v>
      </c>
      <c r="B12653" t="s">
        <v>16424</v>
      </c>
      <c r="C12653" t="s">
        <v>192</v>
      </c>
      <c r="D12653" t="s">
        <v>3828</v>
      </c>
      <c r="E12653" t="s">
        <v>20</v>
      </c>
      <c r="F12653" t="b">
        <v>0</v>
      </c>
      <c r="G12653" t="s">
        <v>52</v>
      </c>
      <c r="H12653" s="4">
        <v>45825.750902777778</v>
      </c>
      <c r="I12653" t="b">
        <v>0</v>
      </c>
      <c r="J12653" t="b">
        <v>1</v>
      </c>
      <c r="K12653" t="s">
        <v>24</v>
      </c>
      <c r="L12653" t="s">
        <v>22</v>
      </c>
      <c r="M12653">
        <v>88632.5</v>
      </c>
      <c r="O12653" t="s">
        <v>16425</v>
      </c>
      <c r="P12653" t="s">
        <v>16426</v>
      </c>
    </row>
    <row r="12654" spans="1:16" x14ac:dyDescent="0.25">
      <c r="A12654" t="s">
        <v>2</v>
      </c>
      <c r="B12654" t="s">
        <v>11573</v>
      </c>
      <c r="C12654" t="s">
        <v>179</v>
      </c>
      <c r="D12654" t="s">
        <v>13393</v>
      </c>
      <c r="E12654" t="s">
        <v>34</v>
      </c>
      <c r="F12654" t="b">
        <v>0</v>
      </c>
      <c r="G12654" t="s">
        <v>27</v>
      </c>
      <c r="H12654" s="4">
        <v>45825.751562500001</v>
      </c>
      <c r="I12654" t="b">
        <v>0</v>
      </c>
      <c r="J12654" t="b">
        <v>1</v>
      </c>
      <c r="K12654" t="s">
        <v>24</v>
      </c>
      <c r="L12654" t="s">
        <v>22</v>
      </c>
      <c r="M12654">
        <v>207000</v>
      </c>
      <c r="O12654" t="s">
        <v>59</v>
      </c>
      <c r="P12654" t="s">
        <v>2020</v>
      </c>
    </row>
    <row r="12655" spans="1:16" x14ac:dyDescent="0.25">
      <c r="A12655" t="s">
        <v>2</v>
      </c>
      <c r="B12655" t="s">
        <v>2</v>
      </c>
      <c r="C12655" t="s">
        <v>16427</v>
      </c>
      <c r="D12655" t="s">
        <v>3600</v>
      </c>
      <c r="E12655" t="s">
        <v>20</v>
      </c>
      <c r="F12655" t="b">
        <v>0</v>
      </c>
      <c r="G12655" t="s">
        <v>41</v>
      </c>
      <c r="H12655" s="4">
        <v>45825.751979166656</v>
      </c>
      <c r="I12655" t="b">
        <v>1</v>
      </c>
      <c r="J12655" t="b">
        <v>0</v>
      </c>
      <c r="K12655" t="s">
        <v>24</v>
      </c>
      <c r="L12655" t="s">
        <v>22</v>
      </c>
      <c r="M12655">
        <v>140000</v>
      </c>
      <c r="O12655" t="s">
        <v>16428</v>
      </c>
      <c r="P12655" t="s">
        <v>16429</v>
      </c>
    </row>
    <row r="12656" spans="1:16" x14ac:dyDescent="0.25">
      <c r="A12656" t="s">
        <v>0</v>
      </c>
      <c r="B12656" t="s">
        <v>16430</v>
      </c>
      <c r="C12656" t="s">
        <v>114</v>
      </c>
      <c r="D12656" t="s">
        <v>3972</v>
      </c>
      <c r="E12656" t="s">
        <v>20</v>
      </c>
      <c r="F12656" t="b">
        <v>0</v>
      </c>
      <c r="G12656" t="s">
        <v>27</v>
      </c>
      <c r="H12656" s="4">
        <v>45825.791886574072</v>
      </c>
      <c r="I12656" t="b">
        <v>1</v>
      </c>
      <c r="J12656" t="b">
        <v>1</v>
      </c>
      <c r="K12656" t="s">
        <v>24</v>
      </c>
      <c r="L12656" t="s">
        <v>22</v>
      </c>
      <c r="M12656">
        <v>134300</v>
      </c>
      <c r="O12656" t="s">
        <v>1857</v>
      </c>
      <c r="P12656" t="s">
        <v>16431</v>
      </c>
    </row>
    <row r="12657" spans="1:16" x14ac:dyDescent="0.25">
      <c r="A12657" t="s">
        <v>28</v>
      </c>
      <c r="B12657" t="s">
        <v>16432</v>
      </c>
      <c r="C12657" t="s">
        <v>2634</v>
      </c>
      <c r="D12657" t="s">
        <v>3972</v>
      </c>
      <c r="E12657" t="s">
        <v>20</v>
      </c>
      <c r="F12657" t="b">
        <v>0</v>
      </c>
      <c r="G12657" t="s">
        <v>35</v>
      </c>
      <c r="H12657" s="4">
        <v>45825.792928240742</v>
      </c>
      <c r="I12657" t="b">
        <v>0</v>
      </c>
      <c r="J12657" t="b">
        <v>0</v>
      </c>
      <c r="K12657" t="s">
        <v>24</v>
      </c>
      <c r="L12657" t="s">
        <v>22</v>
      </c>
      <c r="M12657">
        <v>115000</v>
      </c>
      <c r="O12657" t="s">
        <v>2404</v>
      </c>
      <c r="P12657" t="s">
        <v>3056</v>
      </c>
    </row>
    <row r="12658" spans="1:16" x14ac:dyDescent="0.25">
      <c r="A12658" t="s">
        <v>2</v>
      </c>
      <c r="B12658" t="s">
        <v>16433</v>
      </c>
      <c r="C12658" t="s">
        <v>425</v>
      </c>
      <c r="D12658" t="s">
        <v>4327</v>
      </c>
      <c r="E12658" t="s">
        <v>51</v>
      </c>
      <c r="F12658" t="b">
        <v>0</v>
      </c>
      <c r="G12658" t="s">
        <v>27</v>
      </c>
      <c r="H12658" s="4">
        <v>45825.793287037042</v>
      </c>
      <c r="I12658" t="b">
        <v>1</v>
      </c>
      <c r="J12658" t="b">
        <v>0</v>
      </c>
      <c r="K12658" t="s">
        <v>24</v>
      </c>
      <c r="L12658" t="s">
        <v>36</v>
      </c>
      <c r="N12658">
        <v>53</v>
      </c>
      <c r="O12658" t="s">
        <v>3233</v>
      </c>
      <c r="P12658" t="s">
        <v>16434</v>
      </c>
    </row>
    <row r="12659" spans="1:16" x14ac:dyDescent="0.25">
      <c r="A12659" t="s">
        <v>2</v>
      </c>
      <c r="B12659" t="s">
        <v>16435</v>
      </c>
      <c r="C12659" t="s">
        <v>236</v>
      </c>
      <c r="D12659" t="s">
        <v>4327</v>
      </c>
      <c r="E12659" t="s">
        <v>20</v>
      </c>
      <c r="F12659" t="b">
        <v>0</v>
      </c>
      <c r="G12659" t="s">
        <v>35</v>
      </c>
      <c r="H12659" s="4">
        <v>45825.79409722222</v>
      </c>
      <c r="I12659" t="b">
        <v>1</v>
      </c>
      <c r="J12659" t="b">
        <v>0</v>
      </c>
      <c r="K12659" t="s">
        <v>24</v>
      </c>
      <c r="L12659" t="s">
        <v>36</v>
      </c>
      <c r="N12659">
        <v>50</v>
      </c>
      <c r="O12659" t="s">
        <v>16436</v>
      </c>
      <c r="P12659" t="s">
        <v>665</v>
      </c>
    </row>
    <row r="12660" spans="1:16" x14ac:dyDescent="0.25">
      <c r="A12660" t="s">
        <v>2</v>
      </c>
      <c r="B12660" t="s">
        <v>2924</v>
      </c>
      <c r="C12660" t="s">
        <v>1013</v>
      </c>
      <c r="D12660" t="s">
        <v>3972</v>
      </c>
      <c r="E12660" t="s">
        <v>20</v>
      </c>
      <c r="F12660" t="b">
        <v>0</v>
      </c>
      <c r="G12660" t="s">
        <v>30</v>
      </c>
      <c r="H12660" s="4">
        <v>45825.794571759259</v>
      </c>
      <c r="I12660" t="b">
        <v>0</v>
      </c>
      <c r="J12660" t="b">
        <v>0</v>
      </c>
      <c r="K12660" t="s">
        <v>24</v>
      </c>
      <c r="L12660" t="s">
        <v>22</v>
      </c>
      <c r="M12660">
        <v>72500</v>
      </c>
      <c r="O12660" t="s">
        <v>2891</v>
      </c>
      <c r="P12660" t="s">
        <v>16437</v>
      </c>
    </row>
    <row r="12661" spans="1:16" x14ac:dyDescent="0.25">
      <c r="A12661" t="s">
        <v>139</v>
      </c>
      <c r="B12661" t="s">
        <v>16438</v>
      </c>
      <c r="C12661" t="s">
        <v>542</v>
      </c>
      <c r="D12661" t="s">
        <v>3972</v>
      </c>
      <c r="E12661" t="s">
        <v>51</v>
      </c>
      <c r="F12661" t="b">
        <v>0</v>
      </c>
      <c r="G12661" t="s">
        <v>41</v>
      </c>
      <c r="H12661" s="4">
        <v>45825.833703703713</v>
      </c>
      <c r="I12661" t="b">
        <v>0</v>
      </c>
      <c r="J12661" t="b">
        <v>0</v>
      </c>
      <c r="K12661" t="s">
        <v>24</v>
      </c>
      <c r="L12661" t="s">
        <v>36</v>
      </c>
      <c r="N12661">
        <v>50</v>
      </c>
      <c r="O12661" t="s">
        <v>964</v>
      </c>
      <c r="P12661" t="s">
        <v>726</v>
      </c>
    </row>
    <row r="12662" spans="1:16" x14ac:dyDescent="0.25">
      <c r="A12662" t="s">
        <v>2</v>
      </c>
      <c r="B12662" t="s">
        <v>16439</v>
      </c>
      <c r="C12662" t="s">
        <v>571</v>
      </c>
      <c r="D12662" t="s">
        <v>3972</v>
      </c>
      <c r="E12662" t="s">
        <v>51</v>
      </c>
      <c r="F12662" t="b">
        <v>0</v>
      </c>
      <c r="G12662" t="s">
        <v>27</v>
      </c>
      <c r="H12662" s="4">
        <v>45825.834965277783</v>
      </c>
      <c r="I12662" t="b">
        <v>0</v>
      </c>
      <c r="J12662" t="b">
        <v>0</v>
      </c>
      <c r="K12662" t="s">
        <v>24</v>
      </c>
      <c r="L12662" t="s">
        <v>36</v>
      </c>
      <c r="N12662">
        <v>44</v>
      </c>
      <c r="O12662" t="s">
        <v>1961</v>
      </c>
      <c r="P12662" t="s">
        <v>10106</v>
      </c>
    </row>
    <row r="12663" spans="1:16" x14ac:dyDescent="0.25">
      <c r="A12663" t="s">
        <v>2</v>
      </c>
      <c r="B12663" t="s">
        <v>16440</v>
      </c>
      <c r="C12663" t="s">
        <v>333</v>
      </c>
      <c r="D12663" t="s">
        <v>3828</v>
      </c>
      <c r="E12663" t="s">
        <v>20</v>
      </c>
      <c r="F12663" t="b">
        <v>0</v>
      </c>
      <c r="G12663" t="s">
        <v>41</v>
      </c>
      <c r="H12663" s="4">
        <v>45825.835324074083</v>
      </c>
      <c r="I12663" t="b">
        <v>0</v>
      </c>
      <c r="J12663" t="b">
        <v>1</v>
      </c>
      <c r="K12663" t="s">
        <v>24</v>
      </c>
      <c r="L12663" t="s">
        <v>22</v>
      </c>
      <c r="M12663">
        <v>177500</v>
      </c>
      <c r="O12663" t="s">
        <v>1883</v>
      </c>
      <c r="P12663" t="s">
        <v>1484</v>
      </c>
    </row>
    <row r="12664" spans="1:16" x14ac:dyDescent="0.25">
      <c r="A12664" t="s">
        <v>0</v>
      </c>
      <c r="B12664" t="s">
        <v>16441</v>
      </c>
      <c r="C12664" t="s">
        <v>509</v>
      </c>
      <c r="D12664" t="s">
        <v>2208</v>
      </c>
      <c r="E12664" t="s">
        <v>20</v>
      </c>
      <c r="F12664" t="b">
        <v>0</v>
      </c>
      <c r="G12664" t="s">
        <v>35</v>
      </c>
      <c r="H12664" s="4">
        <v>45825.875486111108</v>
      </c>
      <c r="I12664" t="b">
        <v>1</v>
      </c>
      <c r="J12664" t="b">
        <v>0</v>
      </c>
      <c r="K12664" t="s">
        <v>24</v>
      </c>
      <c r="L12664" t="s">
        <v>36</v>
      </c>
      <c r="N12664">
        <v>21.5</v>
      </c>
      <c r="O12664" t="s">
        <v>2197</v>
      </c>
      <c r="P12664" t="s">
        <v>3308</v>
      </c>
    </row>
    <row r="12665" spans="1:16" x14ac:dyDescent="0.25">
      <c r="A12665" t="s">
        <v>40</v>
      </c>
      <c r="B12665" t="s">
        <v>16442</v>
      </c>
      <c r="C12665" t="s">
        <v>120</v>
      </c>
      <c r="D12665" t="s">
        <v>4327</v>
      </c>
      <c r="E12665" t="s">
        <v>51</v>
      </c>
      <c r="F12665" t="b">
        <v>0</v>
      </c>
      <c r="G12665" t="s">
        <v>27</v>
      </c>
      <c r="H12665" s="4">
        <v>45825.876562500001</v>
      </c>
      <c r="I12665" t="b">
        <v>0</v>
      </c>
      <c r="J12665" t="b">
        <v>0</v>
      </c>
      <c r="K12665" t="s">
        <v>24</v>
      </c>
      <c r="L12665" t="s">
        <v>36</v>
      </c>
      <c r="N12665">
        <v>72.5</v>
      </c>
      <c r="O12665" t="s">
        <v>16443</v>
      </c>
      <c r="P12665" t="s">
        <v>16444</v>
      </c>
    </row>
    <row r="12666" spans="1:16" x14ac:dyDescent="0.25">
      <c r="A12666" t="s">
        <v>0</v>
      </c>
      <c r="B12666" t="s">
        <v>2840</v>
      </c>
      <c r="C12666" t="s">
        <v>1040</v>
      </c>
      <c r="D12666" t="s">
        <v>3972</v>
      </c>
      <c r="E12666" t="s">
        <v>51</v>
      </c>
      <c r="F12666" t="b">
        <v>0</v>
      </c>
      <c r="G12666" t="s">
        <v>27</v>
      </c>
      <c r="H12666" s="4">
        <v>45825.876631944448</v>
      </c>
      <c r="I12666" t="b">
        <v>0</v>
      </c>
      <c r="J12666" t="b">
        <v>0</v>
      </c>
      <c r="K12666" t="s">
        <v>24</v>
      </c>
      <c r="L12666" t="s">
        <v>36</v>
      </c>
      <c r="N12666">
        <v>42.5</v>
      </c>
      <c r="O12666" t="s">
        <v>3336</v>
      </c>
      <c r="P12666" t="s">
        <v>10106</v>
      </c>
    </row>
    <row r="12667" spans="1:16" x14ac:dyDescent="0.25">
      <c r="A12667" t="s">
        <v>2</v>
      </c>
      <c r="B12667" t="s">
        <v>16445</v>
      </c>
      <c r="C12667" t="s">
        <v>82</v>
      </c>
      <c r="D12667" t="s">
        <v>4327</v>
      </c>
      <c r="E12667" t="s">
        <v>51</v>
      </c>
      <c r="F12667" t="b">
        <v>0</v>
      </c>
      <c r="G12667" t="s">
        <v>41</v>
      </c>
      <c r="H12667" s="4">
        <v>45825.87703703704</v>
      </c>
      <c r="I12667" t="b">
        <v>1</v>
      </c>
      <c r="J12667" t="b">
        <v>0</v>
      </c>
      <c r="K12667" t="s">
        <v>24</v>
      </c>
      <c r="L12667" t="s">
        <v>36</v>
      </c>
      <c r="N12667">
        <v>77.5</v>
      </c>
      <c r="O12667" t="s">
        <v>514</v>
      </c>
      <c r="P12667" t="s">
        <v>16446</v>
      </c>
    </row>
    <row r="12668" spans="1:16" x14ac:dyDescent="0.25">
      <c r="A12668" t="s">
        <v>2</v>
      </c>
      <c r="B12668" t="s">
        <v>392</v>
      </c>
      <c r="C12668" t="s">
        <v>1041</v>
      </c>
      <c r="D12668" t="s">
        <v>4327</v>
      </c>
      <c r="E12668" t="s">
        <v>51</v>
      </c>
      <c r="F12668" t="b">
        <v>0</v>
      </c>
      <c r="G12668" t="s">
        <v>35</v>
      </c>
      <c r="H12668" s="4">
        <v>45825.87740740741</v>
      </c>
      <c r="I12668" t="b">
        <v>0</v>
      </c>
      <c r="J12668" t="b">
        <v>0</v>
      </c>
      <c r="K12668" t="s">
        <v>24</v>
      </c>
      <c r="L12668" t="s">
        <v>36</v>
      </c>
      <c r="N12668">
        <v>84.5</v>
      </c>
      <c r="O12668" t="s">
        <v>2331</v>
      </c>
      <c r="P12668" t="s">
        <v>16447</v>
      </c>
    </row>
    <row r="12669" spans="1:16" x14ac:dyDescent="0.25">
      <c r="A12669" t="s">
        <v>25</v>
      </c>
      <c r="B12669" t="s">
        <v>16448</v>
      </c>
      <c r="C12669" t="s">
        <v>122</v>
      </c>
      <c r="D12669" t="s">
        <v>4083</v>
      </c>
      <c r="E12669" t="s">
        <v>20</v>
      </c>
      <c r="F12669" t="b">
        <v>0</v>
      </c>
      <c r="G12669" t="s">
        <v>52</v>
      </c>
      <c r="H12669" s="4">
        <v>45825.917557870373</v>
      </c>
      <c r="I12669" t="b">
        <v>0</v>
      </c>
      <c r="J12669" t="b">
        <v>1</v>
      </c>
      <c r="K12669" t="s">
        <v>24</v>
      </c>
      <c r="L12669" t="s">
        <v>22</v>
      </c>
      <c r="M12669">
        <v>141500</v>
      </c>
      <c r="O12669" t="s">
        <v>402</v>
      </c>
      <c r="P12669" t="s">
        <v>871</v>
      </c>
    </row>
    <row r="12670" spans="1:16" x14ac:dyDescent="0.25">
      <c r="A12670" t="s">
        <v>2</v>
      </c>
      <c r="B12670" t="s">
        <v>16449</v>
      </c>
      <c r="C12670" t="s">
        <v>1041</v>
      </c>
      <c r="D12670" t="s">
        <v>2208</v>
      </c>
      <c r="E12670" t="s">
        <v>51</v>
      </c>
      <c r="F12670" t="b">
        <v>0</v>
      </c>
      <c r="G12670" t="s">
        <v>27</v>
      </c>
      <c r="H12670" s="4">
        <v>45825.918263888889</v>
      </c>
      <c r="I12670" t="b">
        <v>0</v>
      </c>
      <c r="J12670" t="b">
        <v>0</v>
      </c>
      <c r="K12670" t="s">
        <v>24</v>
      </c>
      <c r="L12670" t="s">
        <v>36</v>
      </c>
      <c r="N12670">
        <v>84.5</v>
      </c>
      <c r="O12670" t="s">
        <v>2331</v>
      </c>
      <c r="P12670" t="s">
        <v>16447</v>
      </c>
    </row>
    <row r="12671" spans="1:16" x14ac:dyDescent="0.25">
      <c r="A12671" t="s">
        <v>139</v>
      </c>
      <c r="B12671" t="s">
        <v>16424</v>
      </c>
      <c r="C12671" t="s">
        <v>192</v>
      </c>
      <c r="D12671" t="s">
        <v>2208</v>
      </c>
      <c r="E12671" t="s">
        <v>20</v>
      </c>
      <c r="F12671" t="b">
        <v>0</v>
      </c>
      <c r="G12671" t="s">
        <v>23</v>
      </c>
      <c r="H12671" s="4">
        <v>45825.918761574067</v>
      </c>
      <c r="I12671" t="b">
        <v>0</v>
      </c>
      <c r="J12671" t="b">
        <v>1</v>
      </c>
      <c r="K12671" t="s">
        <v>24</v>
      </c>
      <c r="L12671" t="s">
        <v>22</v>
      </c>
      <c r="M12671">
        <v>88632.5</v>
      </c>
      <c r="O12671" t="s">
        <v>16425</v>
      </c>
      <c r="P12671" t="s">
        <v>16426</v>
      </c>
    </row>
    <row r="12672" spans="1:16" x14ac:dyDescent="0.25">
      <c r="A12672" t="s">
        <v>0</v>
      </c>
      <c r="B12672" t="s">
        <v>16450</v>
      </c>
      <c r="C12672" t="s">
        <v>10834</v>
      </c>
      <c r="D12672" t="s">
        <v>4083</v>
      </c>
      <c r="E12672" t="s">
        <v>20</v>
      </c>
      <c r="F12672" t="b">
        <v>0</v>
      </c>
      <c r="G12672" t="s">
        <v>41</v>
      </c>
      <c r="H12672" s="4">
        <v>45825.958738425928</v>
      </c>
      <c r="I12672" t="b">
        <v>0</v>
      </c>
      <c r="J12672" t="b">
        <v>1</v>
      </c>
      <c r="K12672" t="s">
        <v>24</v>
      </c>
      <c r="L12672" t="s">
        <v>22</v>
      </c>
      <c r="M12672">
        <v>111215</v>
      </c>
      <c r="O12672" t="s">
        <v>16451</v>
      </c>
      <c r="P12672" t="s">
        <v>280</v>
      </c>
    </row>
    <row r="12673" spans="1:16" x14ac:dyDescent="0.25">
      <c r="A12673" t="s">
        <v>0</v>
      </c>
      <c r="B12673" t="s">
        <v>3005</v>
      </c>
      <c r="C12673" t="s">
        <v>160</v>
      </c>
      <c r="D12673" t="s">
        <v>4083</v>
      </c>
      <c r="E12673" t="s">
        <v>20</v>
      </c>
      <c r="F12673" t="b">
        <v>0</v>
      </c>
      <c r="G12673" t="s">
        <v>52</v>
      </c>
      <c r="H12673" s="4">
        <v>45825.959224537037</v>
      </c>
      <c r="I12673" t="b">
        <v>1</v>
      </c>
      <c r="J12673" t="b">
        <v>0</v>
      </c>
      <c r="K12673" t="s">
        <v>24</v>
      </c>
      <c r="L12673" t="s">
        <v>22</v>
      </c>
      <c r="M12673">
        <v>52500</v>
      </c>
      <c r="O12673" t="s">
        <v>16452</v>
      </c>
      <c r="P12673" t="s">
        <v>126</v>
      </c>
    </row>
    <row r="12674" spans="1:16" x14ac:dyDescent="0.25">
      <c r="A12674" t="s">
        <v>1</v>
      </c>
      <c r="B12674" t="s">
        <v>135</v>
      </c>
      <c r="C12674" t="s">
        <v>749</v>
      </c>
      <c r="D12674" t="s">
        <v>4083</v>
      </c>
      <c r="E12674" t="s">
        <v>20</v>
      </c>
      <c r="F12674" t="b">
        <v>0</v>
      </c>
      <c r="G12674" t="s">
        <v>30</v>
      </c>
      <c r="H12674" s="4">
        <v>45825.959641203714</v>
      </c>
      <c r="I12674" t="b">
        <v>0</v>
      </c>
      <c r="J12674" t="b">
        <v>0</v>
      </c>
      <c r="K12674" t="s">
        <v>24</v>
      </c>
      <c r="L12674" t="s">
        <v>22</v>
      </c>
      <c r="M12674">
        <v>130000</v>
      </c>
      <c r="O12674" t="s">
        <v>3243</v>
      </c>
      <c r="P12674" t="s">
        <v>1196</v>
      </c>
    </row>
    <row r="12675" spans="1:16" x14ac:dyDescent="0.25">
      <c r="A12675" t="s">
        <v>28</v>
      </c>
      <c r="B12675" t="s">
        <v>16453</v>
      </c>
      <c r="C12675" t="s">
        <v>151</v>
      </c>
      <c r="D12675" t="s">
        <v>3972</v>
      </c>
      <c r="E12675" t="s">
        <v>20</v>
      </c>
      <c r="F12675" t="b">
        <v>0</v>
      </c>
      <c r="G12675" t="s">
        <v>30</v>
      </c>
      <c r="H12675" s="4">
        <v>45825.959641203714</v>
      </c>
      <c r="I12675" t="b">
        <v>0</v>
      </c>
      <c r="J12675" t="b">
        <v>1</v>
      </c>
      <c r="K12675" t="s">
        <v>24</v>
      </c>
      <c r="L12675" t="s">
        <v>22</v>
      </c>
      <c r="M12675">
        <v>176000</v>
      </c>
      <c r="O12675" t="s">
        <v>1906</v>
      </c>
      <c r="P12675" t="s">
        <v>16454</v>
      </c>
    </row>
    <row r="12676" spans="1:16" x14ac:dyDescent="0.25">
      <c r="A12676" t="s">
        <v>0</v>
      </c>
      <c r="B12676" t="s">
        <v>16455</v>
      </c>
      <c r="C12676" t="s">
        <v>1288</v>
      </c>
      <c r="D12676" t="s">
        <v>3972</v>
      </c>
      <c r="E12676" t="s">
        <v>20</v>
      </c>
      <c r="F12676" t="b">
        <v>0</v>
      </c>
      <c r="G12676" t="s">
        <v>27</v>
      </c>
      <c r="H12676" s="4">
        <v>45825.96</v>
      </c>
      <c r="I12676" t="b">
        <v>1</v>
      </c>
      <c r="J12676" t="b">
        <v>1</v>
      </c>
      <c r="K12676" t="s">
        <v>24</v>
      </c>
      <c r="L12676" t="s">
        <v>36</v>
      </c>
      <c r="N12676">
        <v>24.5</v>
      </c>
      <c r="O12676" t="s">
        <v>74</v>
      </c>
      <c r="P12676" t="s">
        <v>5965</v>
      </c>
    </row>
    <row r="12677" spans="1:16" x14ac:dyDescent="0.25">
      <c r="A12677" t="s">
        <v>0</v>
      </c>
      <c r="B12677" t="s">
        <v>16456</v>
      </c>
      <c r="C12677" t="s">
        <v>559</v>
      </c>
      <c r="D12677" t="s">
        <v>5534</v>
      </c>
      <c r="E12677" t="s">
        <v>20</v>
      </c>
      <c r="F12677" t="b">
        <v>0</v>
      </c>
      <c r="G12677" t="s">
        <v>27</v>
      </c>
      <c r="H12677" s="4">
        <v>45826.000127314823</v>
      </c>
      <c r="I12677" t="b">
        <v>0</v>
      </c>
      <c r="J12677" t="b">
        <v>0</v>
      </c>
      <c r="K12677" t="s">
        <v>24</v>
      </c>
      <c r="L12677" t="s">
        <v>22</v>
      </c>
      <c r="M12677">
        <v>127952</v>
      </c>
      <c r="O12677" t="s">
        <v>697</v>
      </c>
      <c r="P12677" t="s">
        <v>16457</v>
      </c>
    </row>
    <row r="12678" spans="1:16" x14ac:dyDescent="0.25">
      <c r="A12678" t="s">
        <v>0</v>
      </c>
      <c r="B12678" t="s">
        <v>1581</v>
      </c>
      <c r="C12678" t="s">
        <v>13824</v>
      </c>
      <c r="D12678" t="s">
        <v>3972</v>
      </c>
      <c r="E12678" t="s">
        <v>20</v>
      </c>
      <c r="F12678" t="b">
        <v>0</v>
      </c>
      <c r="G12678" t="s">
        <v>27</v>
      </c>
      <c r="H12678" s="4">
        <v>45826.000127314823</v>
      </c>
      <c r="I12678" t="b">
        <v>0</v>
      </c>
      <c r="J12678" t="b">
        <v>1</v>
      </c>
      <c r="K12678" t="s">
        <v>24</v>
      </c>
      <c r="L12678" t="s">
        <v>22</v>
      </c>
      <c r="M12678">
        <v>80050</v>
      </c>
      <c r="O12678" t="s">
        <v>3414</v>
      </c>
      <c r="P12678" t="s">
        <v>2429</v>
      </c>
    </row>
    <row r="12679" spans="1:16" x14ac:dyDescent="0.25">
      <c r="A12679" t="s">
        <v>0</v>
      </c>
      <c r="B12679" t="s">
        <v>565</v>
      </c>
      <c r="C12679" t="s">
        <v>114</v>
      </c>
      <c r="D12679" t="s">
        <v>3972</v>
      </c>
      <c r="E12679" t="s">
        <v>20</v>
      </c>
      <c r="F12679" t="b">
        <v>0</v>
      </c>
      <c r="G12679" t="s">
        <v>27</v>
      </c>
      <c r="H12679" s="4">
        <v>45826.000208333331</v>
      </c>
      <c r="I12679" t="b">
        <v>0</v>
      </c>
      <c r="J12679" t="b">
        <v>1</v>
      </c>
      <c r="K12679" t="s">
        <v>24</v>
      </c>
      <c r="L12679" t="s">
        <v>22</v>
      </c>
      <c r="M12679">
        <v>126000</v>
      </c>
      <c r="O12679" t="s">
        <v>5481</v>
      </c>
      <c r="P12679" t="s">
        <v>221</v>
      </c>
    </row>
    <row r="12680" spans="1:16" x14ac:dyDescent="0.25">
      <c r="A12680" t="s">
        <v>0</v>
      </c>
      <c r="B12680" t="s">
        <v>16458</v>
      </c>
      <c r="C12680" t="s">
        <v>14485</v>
      </c>
      <c r="D12680" t="s">
        <v>3972</v>
      </c>
      <c r="E12680" t="s">
        <v>20</v>
      </c>
      <c r="F12680" t="b">
        <v>0</v>
      </c>
      <c r="G12680" t="s">
        <v>27</v>
      </c>
      <c r="H12680" s="4">
        <v>45826.000243055547</v>
      </c>
      <c r="I12680" t="b">
        <v>0</v>
      </c>
      <c r="J12680" t="b">
        <v>1</v>
      </c>
      <c r="K12680" t="s">
        <v>24</v>
      </c>
      <c r="L12680" t="s">
        <v>22</v>
      </c>
      <c r="M12680">
        <v>92500</v>
      </c>
      <c r="O12680" t="s">
        <v>16459</v>
      </c>
      <c r="P12680" t="s">
        <v>16460</v>
      </c>
    </row>
    <row r="12681" spans="1:16" x14ac:dyDescent="0.25">
      <c r="A12681" t="s">
        <v>0</v>
      </c>
      <c r="B12681" t="s">
        <v>1254</v>
      </c>
      <c r="C12681" t="s">
        <v>316</v>
      </c>
      <c r="D12681" t="s">
        <v>3972</v>
      </c>
      <c r="E12681" t="s">
        <v>20</v>
      </c>
      <c r="F12681" t="b">
        <v>0</v>
      </c>
      <c r="G12681" t="s">
        <v>35</v>
      </c>
      <c r="H12681" s="4">
        <v>45826.000486111108</v>
      </c>
      <c r="I12681" t="b">
        <v>1</v>
      </c>
      <c r="J12681" t="b">
        <v>1</v>
      </c>
      <c r="K12681" t="s">
        <v>24</v>
      </c>
      <c r="L12681" t="s">
        <v>22</v>
      </c>
      <c r="M12681">
        <v>76209</v>
      </c>
      <c r="O12681" t="s">
        <v>5481</v>
      </c>
    </row>
    <row r="12682" spans="1:16" x14ac:dyDescent="0.25">
      <c r="A12682" t="s">
        <v>139</v>
      </c>
      <c r="B12682" t="s">
        <v>16461</v>
      </c>
      <c r="C12682" t="s">
        <v>140</v>
      </c>
      <c r="D12682" t="s">
        <v>3972</v>
      </c>
      <c r="E12682" t="s">
        <v>20</v>
      </c>
      <c r="F12682" t="b">
        <v>0</v>
      </c>
      <c r="G12682" t="s">
        <v>35</v>
      </c>
      <c r="H12682" s="4">
        <v>45826.000590277778</v>
      </c>
      <c r="I12682" t="b">
        <v>0</v>
      </c>
      <c r="J12682" t="b">
        <v>1</v>
      </c>
      <c r="K12682" t="s">
        <v>24</v>
      </c>
      <c r="L12682" t="s">
        <v>22</v>
      </c>
      <c r="M12682">
        <v>96350</v>
      </c>
      <c r="O12682" t="s">
        <v>5481</v>
      </c>
      <c r="P12682" t="s">
        <v>3195</v>
      </c>
    </row>
    <row r="12683" spans="1:16" x14ac:dyDescent="0.25">
      <c r="A12683" t="s">
        <v>19</v>
      </c>
      <c r="B12683" t="s">
        <v>16462</v>
      </c>
      <c r="C12683" t="s">
        <v>118</v>
      </c>
      <c r="D12683" t="s">
        <v>3972</v>
      </c>
      <c r="E12683" t="s">
        <v>20</v>
      </c>
      <c r="F12683" t="b">
        <v>0</v>
      </c>
      <c r="G12683" t="s">
        <v>27</v>
      </c>
      <c r="H12683" s="4">
        <v>45826.001030092593</v>
      </c>
      <c r="I12683" t="b">
        <v>0</v>
      </c>
      <c r="J12683" t="b">
        <v>1</v>
      </c>
      <c r="K12683" t="s">
        <v>24</v>
      </c>
      <c r="L12683" t="s">
        <v>22</v>
      </c>
      <c r="M12683">
        <v>188500</v>
      </c>
      <c r="O12683" t="s">
        <v>1656</v>
      </c>
    </row>
    <row r="12684" spans="1:16" x14ac:dyDescent="0.25">
      <c r="A12684" t="s">
        <v>1</v>
      </c>
      <c r="B12684" t="s">
        <v>16463</v>
      </c>
      <c r="C12684" t="s">
        <v>7554</v>
      </c>
      <c r="D12684" t="s">
        <v>5122</v>
      </c>
      <c r="E12684" t="s">
        <v>20</v>
      </c>
      <c r="F12684" t="b">
        <v>0</v>
      </c>
      <c r="G12684" t="s">
        <v>30</v>
      </c>
      <c r="H12684" s="4">
        <v>45826.001331018517</v>
      </c>
      <c r="I12684" t="b">
        <v>0</v>
      </c>
      <c r="J12684" t="b">
        <v>1</v>
      </c>
      <c r="K12684" t="s">
        <v>24</v>
      </c>
      <c r="L12684" t="s">
        <v>22</v>
      </c>
      <c r="M12684">
        <v>284000</v>
      </c>
      <c r="O12684" t="s">
        <v>59</v>
      </c>
      <c r="P12684" t="s">
        <v>16464</v>
      </c>
    </row>
    <row r="12685" spans="1:16" x14ac:dyDescent="0.25">
      <c r="A12685" t="s">
        <v>2</v>
      </c>
      <c r="B12685" t="s">
        <v>16465</v>
      </c>
      <c r="C12685" t="s">
        <v>167</v>
      </c>
      <c r="D12685" t="s">
        <v>3972</v>
      </c>
      <c r="E12685" t="s">
        <v>20</v>
      </c>
      <c r="F12685" t="b">
        <v>0</v>
      </c>
      <c r="G12685" t="s">
        <v>27</v>
      </c>
      <c r="H12685" s="4">
        <v>45826.001655092587</v>
      </c>
      <c r="I12685" t="b">
        <v>1</v>
      </c>
      <c r="J12685" t="b">
        <v>0</v>
      </c>
      <c r="K12685" t="s">
        <v>24</v>
      </c>
      <c r="L12685" t="s">
        <v>22</v>
      </c>
      <c r="M12685">
        <v>127500</v>
      </c>
      <c r="O12685" t="s">
        <v>4343</v>
      </c>
      <c r="P12685" t="s">
        <v>16466</v>
      </c>
    </row>
    <row r="12686" spans="1:16" x14ac:dyDescent="0.25">
      <c r="A12686" t="s">
        <v>2</v>
      </c>
      <c r="B12686" t="s">
        <v>267</v>
      </c>
      <c r="C12686" t="s">
        <v>1588</v>
      </c>
      <c r="D12686" t="s">
        <v>3972</v>
      </c>
      <c r="E12686" t="s">
        <v>20</v>
      </c>
      <c r="F12686" t="b">
        <v>0</v>
      </c>
      <c r="G12686" t="s">
        <v>41</v>
      </c>
      <c r="H12686" s="4">
        <v>45826.00199074074</v>
      </c>
      <c r="I12686" t="b">
        <v>0</v>
      </c>
      <c r="J12686" t="b">
        <v>1</v>
      </c>
      <c r="K12686" t="s">
        <v>24</v>
      </c>
      <c r="L12686" t="s">
        <v>22</v>
      </c>
      <c r="M12686">
        <v>199000</v>
      </c>
      <c r="O12686" t="s">
        <v>2156</v>
      </c>
      <c r="P12686" t="s">
        <v>16360</v>
      </c>
    </row>
    <row r="12687" spans="1:16" x14ac:dyDescent="0.25">
      <c r="A12687" t="s">
        <v>2</v>
      </c>
      <c r="B12687" t="s">
        <v>2567</v>
      </c>
      <c r="C12687" t="s">
        <v>203</v>
      </c>
      <c r="D12687" t="s">
        <v>3972</v>
      </c>
      <c r="E12687" t="s">
        <v>20</v>
      </c>
      <c r="F12687" t="b">
        <v>0</v>
      </c>
      <c r="G12687" t="s">
        <v>23</v>
      </c>
      <c r="H12687" s="4">
        <v>45826.002071759263</v>
      </c>
      <c r="I12687" t="b">
        <v>0</v>
      </c>
      <c r="J12687" t="b">
        <v>1</v>
      </c>
      <c r="K12687" t="s">
        <v>24</v>
      </c>
      <c r="L12687" t="s">
        <v>22</v>
      </c>
      <c r="M12687">
        <v>97000</v>
      </c>
      <c r="O12687" t="s">
        <v>5481</v>
      </c>
      <c r="P12687" t="s">
        <v>12593</v>
      </c>
    </row>
    <row r="12688" spans="1:16" x14ac:dyDescent="0.25">
      <c r="A12688" t="s">
        <v>0</v>
      </c>
      <c r="B12688" t="s">
        <v>16467</v>
      </c>
      <c r="C12688" t="s">
        <v>16468</v>
      </c>
      <c r="D12688" t="s">
        <v>3383</v>
      </c>
      <c r="E12688" t="s">
        <v>20</v>
      </c>
      <c r="F12688" t="b">
        <v>0</v>
      </c>
      <c r="G12688" t="s">
        <v>23</v>
      </c>
      <c r="H12688" s="4">
        <v>45826.002071759263</v>
      </c>
      <c r="I12688" t="b">
        <v>0</v>
      </c>
      <c r="J12688" t="b">
        <v>0</v>
      </c>
      <c r="K12688" t="s">
        <v>24</v>
      </c>
      <c r="L12688" t="s">
        <v>22</v>
      </c>
      <c r="M12688">
        <v>71507.5</v>
      </c>
      <c r="O12688" t="s">
        <v>16469</v>
      </c>
      <c r="P12688" t="s">
        <v>16470</v>
      </c>
    </row>
    <row r="12689" spans="1:16" x14ac:dyDescent="0.25">
      <c r="A12689" t="s">
        <v>2</v>
      </c>
      <c r="B12689" t="s">
        <v>506</v>
      </c>
      <c r="C12689" t="s">
        <v>283</v>
      </c>
      <c r="D12689" t="s">
        <v>3972</v>
      </c>
      <c r="E12689" t="s">
        <v>105</v>
      </c>
      <c r="F12689" t="b">
        <v>0</v>
      </c>
      <c r="G12689" t="s">
        <v>30</v>
      </c>
      <c r="H12689" s="4">
        <v>45826.002766203703</v>
      </c>
      <c r="I12689" t="b">
        <v>0</v>
      </c>
      <c r="J12689" t="b">
        <v>1</v>
      </c>
      <c r="K12689" t="s">
        <v>24</v>
      </c>
      <c r="L12689" t="s">
        <v>22</v>
      </c>
      <c r="M12689">
        <v>226018</v>
      </c>
      <c r="O12689" t="s">
        <v>5481</v>
      </c>
      <c r="P12689" t="s">
        <v>871</v>
      </c>
    </row>
    <row r="12690" spans="1:16" x14ac:dyDescent="0.25">
      <c r="A12690" t="s">
        <v>0</v>
      </c>
      <c r="B12690" t="s">
        <v>16471</v>
      </c>
      <c r="C12690" t="s">
        <v>16472</v>
      </c>
      <c r="D12690" t="s">
        <v>4034</v>
      </c>
      <c r="E12690" t="s">
        <v>20</v>
      </c>
      <c r="F12690" t="b">
        <v>0</v>
      </c>
      <c r="G12690" t="s">
        <v>414</v>
      </c>
      <c r="H12690" s="4">
        <v>45826.007523148153</v>
      </c>
      <c r="I12690" t="b">
        <v>0</v>
      </c>
      <c r="J12690" t="b">
        <v>0</v>
      </c>
      <c r="K12690" t="s">
        <v>414</v>
      </c>
      <c r="L12690" t="s">
        <v>22</v>
      </c>
      <c r="M12690">
        <v>56814.5</v>
      </c>
      <c r="O12690" t="s">
        <v>2552</v>
      </c>
      <c r="P12690" t="s">
        <v>16473</v>
      </c>
    </row>
    <row r="12691" spans="1:16" x14ac:dyDescent="0.25">
      <c r="A12691" t="s">
        <v>0</v>
      </c>
      <c r="B12691" t="s">
        <v>16474</v>
      </c>
      <c r="C12691" t="s">
        <v>122</v>
      </c>
      <c r="D12691" t="s">
        <v>3972</v>
      </c>
      <c r="E12691" t="s">
        <v>51</v>
      </c>
      <c r="F12691" t="b">
        <v>0</v>
      </c>
      <c r="G12691" t="s">
        <v>52</v>
      </c>
      <c r="H12691" s="4">
        <v>45826.042511574073</v>
      </c>
      <c r="I12691" t="b">
        <v>0</v>
      </c>
      <c r="J12691" t="b">
        <v>0</v>
      </c>
      <c r="K12691" t="s">
        <v>24</v>
      </c>
      <c r="L12691" t="s">
        <v>36</v>
      </c>
      <c r="N12691">
        <v>37.389999389648438</v>
      </c>
      <c r="O12691" t="s">
        <v>16475</v>
      </c>
      <c r="P12691" t="s">
        <v>863</v>
      </c>
    </row>
    <row r="12692" spans="1:16" x14ac:dyDescent="0.25">
      <c r="A12692" t="s">
        <v>1</v>
      </c>
      <c r="B12692" t="s">
        <v>16476</v>
      </c>
      <c r="C12692" t="s">
        <v>1867</v>
      </c>
      <c r="D12692" t="s">
        <v>3972</v>
      </c>
      <c r="E12692" t="s">
        <v>105</v>
      </c>
      <c r="F12692" t="b">
        <v>0</v>
      </c>
      <c r="G12692" t="s">
        <v>27</v>
      </c>
      <c r="H12692" s="4">
        <v>45826.042638888888</v>
      </c>
      <c r="I12692" t="b">
        <v>0</v>
      </c>
      <c r="J12692" t="b">
        <v>1</v>
      </c>
      <c r="K12692" t="s">
        <v>24</v>
      </c>
      <c r="L12692" t="s">
        <v>22</v>
      </c>
      <c r="M12692">
        <v>186375</v>
      </c>
      <c r="O12692" t="s">
        <v>13649</v>
      </c>
      <c r="P12692" t="s">
        <v>2014</v>
      </c>
    </row>
    <row r="12693" spans="1:16" x14ac:dyDescent="0.25">
      <c r="A12693" t="s">
        <v>40</v>
      </c>
      <c r="B12693" t="s">
        <v>1931</v>
      </c>
      <c r="C12693" t="s">
        <v>166</v>
      </c>
      <c r="D12693" t="s">
        <v>3972</v>
      </c>
      <c r="E12693" t="s">
        <v>51</v>
      </c>
      <c r="F12693" t="b">
        <v>0</v>
      </c>
      <c r="G12693" t="s">
        <v>30</v>
      </c>
      <c r="H12693" s="4">
        <v>45826.044571759259</v>
      </c>
      <c r="I12693" t="b">
        <v>0</v>
      </c>
      <c r="J12693" t="b">
        <v>0</v>
      </c>
      <c r="K12693" t="s">
        <v>24</v>
      </c>
      <c r="L12693" t="s">
        <v>36</v>
      </c>
      <c r="N12693">
        <v>82.5</v>
      </c>
      <c r="O12693" t="s">
        <v>12200</v>
      </c>
      <c r="P12693" t="s">
        <v>16477</v>
      </c>
    </row>
    <row r="12694" spans="1:16" x14ac:dyDescent="0.25">
      <c r="A12694" t="s">
        <v>0</v>
      </c>
      <c r="B12694" t="s">
        <v>218</v>
      </c>
      <c r="C12694" t="s">
        <v>33</v>
      </c>
      <c r="D12694" t="s">
        <v>3828</v>
      </c>
      <c r="E12694" t="s">
        <v>219</v>
      </c>
      <c r="F12694" t="b">
        <v>0</v>
      </c>
      <c r="G12694" t="s">
        <v>35</v>
      </c>
      <c r="H12694" s="4">
        <v>45826.25037037037</v>
      </c>
      <c r="I12694" t="b">
        <v>0</v>
      </c>
      <c r="J12694" t="b">
        <v>0</v>
      </c>
      <c r="K12694" t="s">
        <v>24</v>
      </c>
      <c r="L12694" t="s">
        <v>22</v>
      </c>
      <c r="M12694">
        <v>50000</v>
      </c>
      <c r="O12694" t="s">
        <v>1024</v>
      </c>
      <c r="P12694" t="s">
        <v>1321</v>
      </c>
    </row>
    <row r="12695" spans="1:16" x14ac:dyDescent="0.25">
      <c r="A12695" t="s">
        <v>0</v>
      </c>
      <c r="B12695" t="s">
        <v>9342</v>
      </c>
      <c r="C12695" t="s">
        <v>151</v>
      </c>
      <c r="D12695" t="s">
        <v>3972</v>
      </c>
      <c r="E12695" t="s">
        <v>20</v>
      </c>
      <c r="F12695" t="b">
        <v>0</v>
      </c>
      <c r="G12695" t="s">
        <v>30</v>
      </c>
      <c r="H12695" s="4">
        <v>45826.250555555547</v>
      </c>
      <c r="I12695" t="b">
        <v>0</v>
      </c>
      <c r="J12695" t="b">
        <v>1</v>
      </c>
      <c r="K12695" t="s">
        <v>24</v>
      </c>
      <c r="L12695" t="s">
        <v>36</v>
      </c>
      <c r="N12695">
        <v>43.875</v>
      </c>
      <c r="O12695" t="s">
        <v>6082</v>
      </c>
      <c r="P12695" t="s">
        <v>9343</v>
      </c>
    </row>
    <row r="12696" spans="1:16" x14ac:dyDescent="0.25">
      <c r="A12696" t="s">
        <v>1</v>
      </c>
      <c r="B12696" t="s">
        <v>16478</v>
      </c>
      <c r="C12696" t="s">
        <v>555</v>
      </c>
      <c r="D12696" t="s">
        <v>3828</v>
      </c>
      <c r="E12696" t="s">
        <v>51</v>
      </c>
      <c r="F12696" t="b">
        <v>0</v>
      </c>
      <c r="G12696" t="s">
        <v>30</v>
      </c>
      <c r="H12696" s="4">
        <v>45826.251354166663</v>
      </c>
      <c r="I12696" t="b">
        <v>0</v>
      </c>
      <c r="J12696" t="b">
        <v>1</v>
      </c>
      <c r="K12696" t="s">
        <v>24</v>
      </c>
      <c r="L12696" t="s">
        <v>36</v>
      </c>
      <c r="N12696">
        <v>62.5</v>
      </c>
      <c r="O12696" t="s">
        <v>16479</v>
      </c>
      <c r="P12696" t="s">
        <v>700</v>
      </c>
    </row>
    <row r="12697" spans="1:16" x14ac:dyDescent="0.25">
      <c r="A12697" t="s">
        <v>2</v>
      </c>
      <c r="B12697" t="s">
        <v>16480</v>
      </c>
      <c r="C12697" t="s">
        <v>82</v>
      </c>
      <c r="D12697" t="s">
        <v>5561</v>
      </c>
      <c r="E12697" t="s">
        <v>20</v>
      </c>
      <c r="F12697" t="b">
        <v>0</v>
      </c>
      <c r="G12697" t="s">
        <v>27</v>
      </c>
      <c r="H12697" s="4">
        <v>45826.251481481479</v>
      </c>
      <c r="I12697" t="b">
        <v>0</v>
      </c>
      <c r="J12697" t="b">
        <v>1</v>
      </c>
      <c r="K12697" t="s">
        <v>24</v>
      </c>
      <c r="L12697" t="s">
        <v>22</v>
      </c>
      <c r="M12697">
        <v>112642.5</v>
      </c>
      <c r="O12697" t="s">
        <v>5562</v>
      </c>
      <c r="P12697" t="s">
        <v>16481</v>
      </c>
    </row>
    <row r="12698" spans="1:16" x14ac:dyDescent="0.25">
      <c r="A12698" t="s">
        <v>2</v>
      </c>
      <c r="B12698" t="s">
        <v>195</v>
      </c>
      <c r="C12698" t="s">
        <v>3059</v>
      </c>
      <c r="D12698" t="s">
        <v>3828</v>
      </c>
      <c r="E12698" t="s">
        <v>20</v>
      </c>
      <c r="F12698" t="b">
        <v>0</v>
      </c>
      <c r="G12698" t="s">
        <v>41</v>
      </c>
      <c r="H12698" s="4">
        <v>45826.251944444448</v>
      </c>
      <c r="I12698" t="b">
        <v>0</v>
      </c>
      <c r="J12698" t="b">
        <v>1</v>
      </c>
      <c r="K12698" t="s">
        <v>24</v>
      </c>
      <c r="L12698" t="s">
        <v>22</v>
      </c>
      <c r="M12698">
        <v>135000</v>
      </c>
      <c r="O12698" t="s">
        <v>16482</v>
      </c>
      <c r="P12698" t="s">
        <v>16483</v>
      </c>
    </row>
    <row r="12699" spans="1:16" x14ac:dyDescent="0.25">
      <c r="A12699" t="s">
        <v>2</v>
      </c>
      <c r="B12699" t="s">
        <v>16484</v>
      </c>
      <c r="C12699" t="s">
        <v>82</v>
      </c>
      <c r="D12699" t="s">
        <v>3972</v>
      </c>
      <c r="E12699" t="s">
        <v>20</v>
      </c>
      <c r="F12699" t="b">
        <v>0</v>
      </c>
      <c r="G12699" t="s">
        <v>35</v>
      </c>
      <c r="H12699" s="4">
        <v>45826.252453703702</v>
      </c>
      <c r="I12699" t="b">
        <v>1</v>
      </c>
      <c r="J12699" t="b">
        <v>0</v>
      </c>
      <c r="K12699" t="s">
        <v>24</v>
      </c>
      <c r="L12699" t="s">
        <v>36</v>
      </c>
      <c r="N12699">
        <v>67.5</v>
      </c>
      <c r="O12699" t="s">
        <v>4343</v>
      </c>
      <c r="P12699" t="s">
        <v>16485</v>
      </c>
    </row>
    <row r="12700" spans="1:16" x14ac:dyDescent="0.25">
      <c r="A12700" t="s">
        <v>28</v>
      </c>
      <c r="B12700" t="s">
        <v>16486</v>
      </c>
      <c r="C12700" t="s">
        <v>1602</v>
      </c>
      <c r="D12700" t="s">
        <v>4034</v>
      </c>
      <c r="E12700" t="s">
        <v>20</v>
      </c>
      <c r="F12700" t="b">
        <v>0</v>
      </c>
      <c r="G12700" t="s">
        <v>820</v>
      </c>
      <c r="H12700" s="4">
        <v>45826.256655092591</v>
      </c>
      <c r="I12700" t="b">
        <v>0</v>
      </c>
      <c r="J12700" t="b">
        <v>0</v>
      </c>
      <c r="K12700" t="s">
        <v>820</v>
      </c>
      <c r="L12700" t="s">
        <v>22</v>
      </c>
      <c r="M12700">
        <v>113900</v>
      </c>
      <c r="O12700" t="s">
        <v>5618</v>
      </c>
      <c r="P12700" t="s">
        <v>16487</v>
      </c>
    </row>
    <row r="12701" spans="1:16" x14ac:dyDescent="0.25">
      <c r="A12701" t="s">
        <v>0</v>
      </c>
      <c r="B12701" t="s">
        <v>7446</v>
      </c>
      <c r="C12701" t="s">
        <v>585</v>
      </c>
      <c r="D12701" t="s">
        <v>4083</v>
      </c>
      <c r="E12701" t="s">
        <v>20</v>
      </c>
      <c r="F12701" t="b">
        <v>0</v>
      </c>
      <c r="G12701" t="s">
        <v>41</v>
      </c>
      <c r="H12701" s="4">
        <v>45826.291990740741</v>
      </c>
      <c r="I12701" t="b">
        <v>0</v>
      </c>
      <c r="J12701" t="b">
        <v>0</v>
      </c>
      <c r="K12701" t="s">
        <v>24</v>
      </c>
      <c r="L12701" t="s">
        <v>22</v>
      </c>
      <c r="M12701">
        <v>125000</v>
      </c>
      <c r="O12701" t="s">
        <v>374</v>
      </c>
      <c r="P12701" t="s">
        <v>7447</v>
      </c>
    </row>
    <row r="12702" spans="1:16" x14ac:dyDescent="0.25">
      <c r="A12702" t="s">
        <v>19</v>
      </c>
      <c r="B12702" t="s">
        <v>19</v>
      </c>
      <c r="C12702" t="s">
        <v>1041</v>
      </c>
      <c r="D12702" t="s">
        <v>2208</v>
      </c>
      <c r="F12702" t="b">
        <v>0</v>
      </c>
      <c r="G12702" t="s">
        <v>41</v>
      </c>
      <c r="H12702" s="4">
        <v>45826.291990740741</v>
      </c>
      <c r="I12702" t="b">
        <v>0</v>
      </c>
      <c r="J12702" t="b">
        <v>1</v>
      </c>
      <c r="K12702" t="s">
        <v>24</v>
      </c>
      <c r="L12702" t="s">
        <v>36</v>
      </c>
      <c r="N12702">
        <v>89.5</v>
      </c>
      <c r="O12702" t="s">
        <v>16488</v>
      </c>
      <c r="P12702" t="s">
        <v>16489</v>
      </c>
    </row>
    <row r="12703" spans="1:16" x14ac:dyDescent="0.25">
      <c r="A12703" t="s">
        <v>25</v>
      </c>
      <c r="B12703" t="s">
        <v>11631</v>
      </c>
      <c r="C12703" t="s">
        <v>180</v>
      </c>
      <c r="D12703" t="s">
        <v>4083</v>
      </c>
      <c r="E12703" t="s">
        <v>20</v>
      </c>
      <c r="F12703" t="b">
        <v>0</v>
      </c>
      <c r="G12703" t="s">
        <v>41</v>
      </c>
      <c r="H12703" s="4">
        <v>45826.292013888888</v>
      </c>
      <c r="I12703" t="b">
        <v>0</v>
      </c>
      <c r="J12703" t="b">
        <v>0</v>
      </c>
      <c r="K12703" t="s">
        <v>24</v>
      </c>
      <c r="L12703" t="s">
        <v>22</v>
      </c>
      <c r="M12703">
        <v>142000</v>
      </c>
      <c r="O12703" t="s">
        <v>11632</v>
      </c>
      <c r="P12703" t="s">
        <v>11633</v>
      </c>
    </row>
    <row r="12704" spans="1:16" x14ac:dyDescent="0.25">
      <c r="A12704" t="s">
        <v>0</v>
      </c>
      <c r="B12704" t="s">
        <v>2900</v>
      </c>
      <c r="C12704" t="s">
        <v>11745</v>
      </c>
      <c r="D12704" t="s">
        <v>4083</v>
      </c>
      <c r="E12704" t="s">
        <v>20</v>
      </c>
      <c r="F12704" t="b">
        <v>0</v>
      </c>
      <c r="G12704" t="s">
        <v>41</v>
      </c>
      <c r="H12704" s="4">
        <v>45826.292013888888</v>
      </c>
      <c r="I12704" t="b">
        <v>0</v>
      </c>
      <c r="J12704" t="b">
        <v>0</v>
      </c>
      <c r="K12704" t="s">
        <v>24</v>
      </c>
      <c r="L12704" t="s">
        <v>36</v>
      </c>
      <c r="N12704">
        <v>29.95999908447266</v>
      </c>
      <c r="O12704" t="s">
        <v>10359</v>
      </c>
    </row>
    <row r="12705" spans="1:16" x14ac:dyDescent="0.25">
      <c r="A12705" t="s">
        <v>1</v>
      </c>
      <c r="B12705" t="s">
        <v>3217</v>
      </c>
      <c r="C12705" t="s">
        <v>1492</v>
      </c>
      <c r="D12705" t="s">
        <v>4083</v>
      </c>
      <c r="E12705" t="s">
        <v>20</v>
      </c>
      <c r="F12705" t="b">
        <v>0</v>
      </c>
      <c r="G12705" t="s">
        <v>30</v>
      </c>
      <c r="H12705" s="4">
        <v>45826.292245370372</v>
      </c>
      <c r="I12705" t="b">
        <v>0</v>
      </c>
      <c r="J12705" t="b">
        <v>0</v>
      </c>
      <c r="K12705" t="s">
        <v>24</v>
      </c>
      <c r="L12705" t="s">
        <v>22</v>
      </c>
      <c r="M12705">
        <v>100000</v>
      </c>
      <c r="O12705" t="s">
        <v>374</v>
      </c>
      <c r="P12705" t="s">
        <v>16490</v>
      </c>
    </row>
    <row r="12706" spans="1:16" x14ac:dyDescent="0.25">
      <c r="A12706" t="s">
        <v>25</v>
      </c>
      <c r="B12706" t="s">
        <v>16491</v>
      </c>
      <c r="C12706" t="s">
        <v>3894</v>
      </c>
      <c r="D12706" t="s">
        <v>2208</v>
      </c>
      <c r="E12706" t="s">
        <v>20</v>
      </c>
      <c r="F12706" t="b">
        <v>0</v>
      </c>
      <c r="G12706" t="s">
        <v>30</v>
      </c>
      <c r="H12706" s="4">
        <v>45826.292291666658</v>
      </c>
      <c r="I12706" t="b">
        <v>0</v>
      </c>
      <c r="J12706" t="b">
        <v>1</v>
      </c>
      <c r="K12706" t="s">
        <v>24</v>
      </c>
      <c r="L12706" t="s">
        <v>22</v>
      </c>
      <c r="M12706">
        <v>101081</v>
      </c>
      <c r="O12706" t="s">
        <v>16492</v>
      </c>
      <c r="P12706" t="s">
        <v>16493</v>
      </c>
    </row>
    <row r="12707" spans="1:16" x14ac:dyDescent="0.25">
      <c r="A12707" t="s">
        <v>1</v>
      </c>
      <c r="B12707" t="s">
        <v>12266</v>
      </c>
      <c r="C12707" t="s">
        <v>3756</v>
      </c>
      <c r="D12707" t="s">
        <v>4083</v>
      </c>
      <c r="E12707" t="s">
        <v>20</v>
      </c>
      <c r="F12707" t="b">
        <v>0</v>
      </c>
      <c r="G12707" t="s">
        <v>27</v>
      </c>
      <c r="H12707" s="4">
        <v>45826.292766203696</v>
      </c>
      <c r="I12707" t="b">
        <v>0</v>
      </c>
      <c r="J12707" t="b">
        <v>0</v>
      </c>
      <c r="K12707" t="s">
        <v>24</v>
      </c>
      <c r="L12707" t="s">
        <v>22</v>
      </c>
      <c r="M12707">
        <v>228000</v>
      </c>
      <c r="O12707" t="s">
        <v>563</v>
      </c>
      <c r="P12707" t="s">
        <v>12267</v>
      </c>
    </row>
    <row r="12708" spans="1:16" x14ac:dyDescent="0.25">
      <c r="A12708" t="s">
        <v>1</v>
      </c>
      <c r="B12708" t="s">
        <v>10346</v>
      </c>
      <c r="C12708" t="s">
        <v>151</v>
      </c>
      <c r="D12708" t="s">
        <v>4083</v>
      </c>
      <c r="E12708" t="s">
        <v>20</v>
      </c>
      <c r="F12708" t="b">
        <v>0</v>
      </c>
      <c r="G12708" t="s">
        <v>30</v>
      </c>
      <c r="H12708" s="4">
        <v>45826.293067129627</v>
      </c>
      <c r="I12708" t="b">
        <v>0</v>
      </c>
      <c r="J12708" t="b">
        <v>0</v>
      </c>
      <c r="K12708" t="s">
        <v>24</v>
      </c>
      <c r="L12708" t="s">
        <v>22</v>
      </c>
      <c r="M12708">
        <v>138400</v>
      </c>
      <c r="O12708" t="s">
        <v>563</v>
      </c>
      <c r="P12708" t="s">
        <v>3641</v>
      </c>
    </row>
    <row r="12709" spans="1:16" x14ac:dyDescent="0.25">
      <c r="A12709" t="s">
        <v>1</v>
      </c>
      <c r="B12709" t="s">
        <v>10817</v>
      </c>
      <c r="C12709" t="s">
        <v>839</v>
      </c>
      <c r="D12709" t="s">
        <v>4083</v>
      </c>
      <c r="E12709" t="s">
        <v>20</v>
      </c>
      <c r="F12709" t="b">
        <v>0</v>
      </c>
      <c r="G12709" t="s">
        <v>30</v>
      </c>
      <c r="H12709" s="4">
        <v>45826.29315972222</v>
      </c>
      <c r="I12709" t="b">
        <v>0</v>
      </c>
      <c r="J12709" t="b">
        <v>0</v>
      </c>
      <c r="K12709" t="s">
        <v>24</v>
      </c>
      <c r="L12709" t="s">
        <v>22</v>
      </c>
      <c r="M12709">
        <v>130000</v>
      </c>
      <c r="O12709" t="s">
        <v>3243</v>
      </c>
      <c r="P12709" t="s">
        <v>10818</v>
      </c>
    </row>
    <row r="12710" spans="1:16" x14ac:dyDescent="0.25">
      <c r="A12710" t="s">
        <v>19</v>
      </c>
      <c r="B12710" t="s">
        <v>5798</v>
      </c>
      <c r="C12710" t="s">
        <v>749</v>
      </c>
      <c r="D12710" t="s">
        <v>4083</v>
      </c>
      <c r="E12710" t="s">
        <v>20</v>
      </c>
      <c r="F12710" t="b">
        <v>0</v>
      </c>
      <c r="G12710" t="s">
        <v>30</v>
      </c>
      <c r="H12710" s="4">
        <v>45826.293206018519</v>
      </c>
      <c r="I12710" t="b">
        <v>0</v>
      </c>
      <c r="J12710" t="b">
        <v>0</v>
      </c>
      <c r="K12710" t="s">
        <v>24</v>
      </c>
      <c r="L12710" t="s">
        <v>22</v>
      </c>
      <c r="M12710">
        <v>145080</v>
      </c>
      <c r="O12710" t="s">
        <v>3243</v>
      </c>
      <c r="P12710" t="s">
        <v>5799</v>
      </c>
    </row>
    <row r="12711" spans="1:16" x14ac:dyDescent="0.25">
      <c r="A12711" t="s">
        <v>2</v>
      </c>
      <c r="B12711" t="s">
        <v>12239</v>
      </c>
      <c r="C12711" t="s">
        <v>54</v>
      </c>
      <c r="D12711" t="s">
        <v>2208</v>
      </c>
      <c r="E12711" t="s">
        <v>20</v>
      </c>
      <c r="F12711" t="b">
        <v>0</v>
      </c>
      <c r="G12711" t="s">
        <v>27</v>
      </c>
      <c r="H12711" s="4">
        <v>45826.293379629627</v>
      </c>
      <c r="I12711" t="b">
        <v>1</v>
      </c>
      <c r="J12711" t="b">
        <v>0</v>
      </c>
      <c r="K12711" t="s">
        <v>24</v>
      </c>
      <c r="L12711" t="s">
        <v>22</v>
      </c>
      <c r="M12711">
        <v>209500</v>
      </c>
      <c r="O12711" t="s">
        <v>405</v>
      </c>
      <c r="P12711" t="s">
        <v>534</v>
      </c>
    </row>
    <row r="12712" spans="1:16" x14ac:dyDescent="0.25">
      <c r="A12712" t="s">
        <v>2</v>
      </c>
      <c r="B12712" t="s">
        <v>13457</v>
      </c>
      <c r="C12712" t="s">
        <v>357</v>
      </c>
      <c r="D12712" t="s">
        <v>2208</v>
      </c>
      <c r="E12712" t="s">
        <v>20</v>
      </c>
      <c r="F12712" t="b">
        <v>0</v>
      </c>
      <c r="G12712" t="s">
        <v>27</v>
      </c>
      <c r="H12712" s="4">
        <v>45826.293437499997</v>
      </c>
      <c r="I12712" t="b">
        <v>0</v>
      </c>
      <c r="J12712" t="b">
        <v>1</v>
      </c>
      <c r="K12712" t="s">
        <v>24</v>
      </c>
      <c r="L12712" t="s">
        <v>22</v>
      </c>
      <c r="M12712">
        <v>98189.5</v>
      </c>
      <c r="O12712" t="s">
        <v>3434</v>
      </c>
      <c r="P12712" t="s">
        <v>13458</v>
      </c>
    </row>
    <row r="12713" spans="1:16" x14ac:dyDescent="0.25">
      <c r="A12713" t="s">
        <v>2</v>
      </c>
      <c r="B12713" t="s">
        <v>7588</v>
      </c>
      <c r="C12713" t="s">
        <v>1946</v>
      </c>
      <c r="D12713" t="s">
        <v>7589</v>
      </c>
      <c r="E12713" t="s">
        <v>51</v>
      </c>
      <c r="F12713" t="b">
        <v>0</v>
      </c>
      <c r="G12713" t="s">
        <v>106</v>
      </c>
      <c r="H12713" s="4">
        <v>45826.297418981478</v>
      </c>
      <c r="I12713" t="b">
        <v>1</v>
      </c>
      <c r="J12713" t="b">
        <v>0</v>
      </c>
      <c r="K12713" t="s">
        <v>106</v>
      </c>
      <c r="L12713" t="s">
        <v>22</v>
      </c>
      <c r="M12713">
        <v>150000</v>
      </c>
      <c r="O12713" t="s">
        <v>7590</v>
      </c>
      <c r="P12713" t="s">
        <v>1932</v>
      </c>
    </row>
    <row r="12714" spans="1:16" x14ac:dyDescent="0.25">
      <c r="A12714" t="s">
        <v>19</v>
      </c>
      <c r="B12714" t="s">
        <v>19</v>
      </c>
      <c r="C12714" t="s">
        <v>2781</v>
      </c>
      <c r="D12714" t="s">
        <v>3969</v>
      </c>
      <c r="E12714" t="s">
        <v>20</v>
      </c>
      <c r="F12714" t="b">
        <v>0</v>
      </c>
      <c r="G12714" t="s">
        <v>30</v>
      </c>
      <c r="H12714" s="4">
        <v>45826.333958333344</v>
      </c>
      <c r="I12714" t="b">
        <v>0</v>
      </c>
      <c r="J12714" t="b">
        <v>0</v>
      </c>
      <c r="K12714" t="s">
        <v>24</v>
      </c>
      <c r="L12714" t="s">
        <v>22</v>
      </c>
      <c r="M12714">
        <v>140000</v>
      </c>
      <c r="O12714" t="s">
        <v>3932</v>
      </c>
      <c r="P12714" t="s">
        <v>16494</v>
      </c>
    </row>
    <row r="12715" spans="1:16" x14ac:dyDescent="0.25">
      <c r="A12715" t="s">
        <v>25</v>
      </c>
      <c r="B12715" t="s">
        <v>16495</v>
      </c>
      <c r="C12715" t="s">
        <v>122</v>
      </c>
      <c r="D12715" t="s">
        <v>3972</v>
      </c>
      <c r="E12715" t="s">
        <v>20</v>
      </c>
      <c r="F12715" t="b">
        <v>0</v>
      </c>
      <c r="G12715" t="s">
        <v>52</v>
      </c>
      <c r="H12715" s="4">
        <v>45826.375821759262</v>
      </c>
      <c r="I12715" t="b">
        <v>0</v>
      </c>
      <c r="J12715" t="b">
        <v>1</v>
      </c>
      <c r="K12715" t="s">
        <v>24</v>
      </c>
      <c r="L12715" t="s">
        <v>22</v>
      </c>
      <c r="M12715">
        <v>126750</v>
      </c>
      <c r="O12715" t="s">
        <v>173</v>
      </c>
    </row>
    <row r="12716" spans="1:16" x14ac:dyDescent="0.25">
      <c r="A12716" t="s">
        <v>2</v>
      </c>
      <c r="B12716" t="s">
        <v>16496</v>
      </c>
      <c r="C12716" t="s">
        <v>1925</v>
      </c>
      <c r="D12716" t="s">
        <v>3828</v>
      </c>
      <c r="E12716" t="s">
        <v>20</v>
      </c>
      <c r="F12716" t="b">
        <v>0</v>
      </c>
      <c r="G12716" t="s">
        <v>27</v>
      </c>
      <c r="H12716" s="4">
        <v>45826.376666666663</v>
      </c>
      <c r="I12716" t="b">
        <v>1</v>
      </c>
      <c r="J12716" t="b">
        <v>0</v>
      </c>
      <c r="K12716" t="s">
        <v>24</v>
      </c>
      <c r="L12716" t="s">
        <v>22</v>
      </c>
      <c r="M12716">
        <v>112500</v>
      </c>
      <c r="O12716" t="s">
        <v>1695</v>
      </c>
      <c r="P12716" t="s">
        <v>3905</v>
      </c>
    </row>
    <row r="12717" spans="1:16" x14ac:dyDescent="0.25">
      <c r="A12717" t="s">
        <v>0</v>
      </c>
      <c r="B12717" t="s">
        <v>0</v>
      </c>
      <c r="C12717" t="s">
        <v>16497</v>
      </c>
      <c r="D12717" t="s">
        <v>7546</v>
      </c>
      <c r="E12717" t="s">
        <v>34</v>
      </c>
      <c r="F12717" t="b">
        <v>0</v>
      </c>
      <c r="G12717" t="s">
        <v>27</v>
      </c>
      <c r="H12717" s="4">
        <v>45826.41684027778</v>
      </c>
      <c r="I12717" t="b">
        <v>0</v>
      </c>
      <c r="J12717" t="b">
        <v>0</v>
      </c>
      <c r="K12717" t="s">
        <v>24</v>
      </c>
      <c r="L12717" t="s">
        <v>36</v>
      </c>
      <c r="N12717">
        <v>15</v>
      </c>
      <c r="O12717" t="s">
        <v>7547</v>
      </c>
      <c r="P12717" t="s">
        <v>61</v>
      </c>
    </row>
    <row r="12718" spans="1:16" x14ac:dyDescent="0.25">
      <c r="A12718" t="s">
        <v>2</v>
      </c>
      <c r="B12718" t="s">
        <v>16498</v>
      </c>
      <c r="C12718" t="s">
        <v>39</v>
      </c>
      <c r="D12718" t="s">
        <v>2208</v>
      </c>
      <c r="E12718" t="s">
        <v>34</v>
      </c>
      <c r="F12718" t="b">
        <v>1</v>
      </c>
      <c r="G12718" t="s">
        <v>41</v>
      </c>
      <c r="H12718" s="4">
        <v>45826.418865740743</v>
      </c>
      <c r="I12718" t="b">
        <v>0</v>
      </c>
      <c r="J12718" t="b">
        <v>1</v>
      </c>
      <c r="K12718" t="s">
        <v>24</v>
      </c>
      <c r="L12718" t="s">
        <v>22</v>
      </c>
      <c r="M12718">
        <v>135000</v>
      </c>
      <c r="O12718" t="s">
        <v>428</v>
      </c>
    </row>
    <row r="12719" spans="1:16" x14ac:dyDescent="0.25">
      <c r="A12719" t="s">
        <v>0</v>
      </c>
      <c r="B12719" t="s">
        <v>1174</v>
      </c>
      <c r="C12719" t="s">
        <v>1064</v>
      </c>
      <c r="D12719" t="s">
        <v>3956</v>
      </c>
      <c r="E12719" t="s">
        <v>34</v>
      </c>
      <c r="F12719" t="b">
        <v>0</v>
      </c>
      <c r="G12719" t="s">
        <v>41</v>
      </c>
      <c r="H12719" s="4">
        <v>45826.458622685182</v>
      </c>
      <c r="I12719" t="b">
        <v>0</v>
      </c>
      <c r="J12719" t="b">
        <v>1</v>
      </c>
      <c r="K12719" t="s">
        <v>24</v>
      </c>
      <c r="L12719" t="s">
        <v>36</v>
      </c>
      <c r="N12719">
        <v>36</v>
      </c>
      <c r="O12719" t="s">
        <v>4850</v>
      </c>
      <c r="P12719" t="s">
        <v>1526</v>
      </c>
    </row>
    <row r="12720" spans="1:16" x14ac:dyDescent="0.25">
      <c r="A12720" t="s">
        <v>1</v>
      </c>
      <c r="B12720" t="s">
        <v>16499</v>
      </c>
      <c r="C12720" t="s">
        <v>185</v>
      </c>
      <c r="D12720" t="s">
        <v>3956</v>
      </c>
      <c r="E12720" t="s">
        <v>34</v>
      </c>
      <c r="F12720" t="b">
        <v>0</v>
      </c>
      <c r="G12720" t="s">
        <v>27</v>
      </c>
      <c r="H12720" s="4">
        <v>45826.459293981483</v>
      </c>
      <c r="I12720" t="b">
        <v>0</v>
      </c>
      <c r="J12720" t="b">
        <v>0</v>
      </c>
      <c r="K12720" t="s">
        <v>24</v>
      </c>
      <c r="L12720" t="s">
        <v>36</v>
      </c>
      <c r="N12720">
        <v>66</v>
      </c>
      <c r="O12720" t="s">
        <v>1551</v>
      </c>
      <c r="P12720" t="s">
        <v>2336</v>
      </c>
    </row>
    <row r="12721" spans="1:16" x14ac:dyDescent="0.25">
      <c r="A12721" t="s">
        <v>2</v>
      </c>
      <c r="B12721" t="s">
        <v>16500</v>
      </c>
      <c r="C12721" t="s">
        <v>39</v>
      </c>
      <c r="D12721" t="s">
        <v>3828</v>
      </c>
      <c r="E12721" t="s">
        <v>51</v>
      </c>
      <c r="F12721" t="b">
        <v>1</v>
      </c>
      <c r="G12721" t="s">
        <v>41</v>
      </c>
      <c r="H12721" s="4">
        <v>45826.460405092592</v>
      </c>
      <c r="I12721" t="b">
        <v>1</v>
      </c>
      <c r="J12721" t="b">
        <v>0</v>
      </c>
      <c r="K12721" t="s">
        <v>24</v>
      </c>
      <c r="L12721" t="s">
        <v>36</v>
      </c>
      <c r="N12721">
        <v>52.5</v>
      </c>
      <c r="O12721" t="s">
        <v>16501</v>
      </c>
    </row>
    <row r="12722" spans="1:16" x14ac:dyDescent="0.25">
      <c r="A12722" t="s">
        <v>89</v>
      </c>
      <c r="B12722" t="s">
        <v>16502</v>
      </c>
      <c r="C12722" t="s">
        <v>203</v>
      </c>
      <c r="D12722" t="s">
        <v>3972</v>
      </c>
      <c r="E12722" t="s">
        <v>20</v>
      </c>
      <c r="F12722" t="b">
        <v>0</v>
      </c>
      <c r="G12722" t="s">
        <v>23</v>
      </c>
      <c r="H12722" s="4">
        <v>45826.487754629627</v>
      </c>
      <c r="I12722" t="b">
        <v>0</v>
      </c>
      <c r="J12722" t="b">
        <v>1</v>
      </c>
      <c r="K12722" t="s">
        <v>24</v>
      </c>
      <c r="L12722" t="s">
        <v>22</v>
      </c>
      <c r="M12722">
        <v>100000</v>
      </c>
      <c r="O12722" t="s">
        <v>16503</v>
      </c>
      <c r="P12722" t="s">
        <v>126</v>
      </c>
    </row>
    <row r="12723" spans="1:16" x14ac:dyDescent="0.25">
      <c r="A12723" t="s">
        <v>1</v>
      </c>
      <c r="B12723" t="s">
        <v>16504</v>
      </c>
      <c r="C12723" t="s">
        <v>192</v>
      </c>
      <c r="D12723" t="s">
        <v>4083</v>
      </c>
      <c r="E12723" t="s">
        <v>20</v>
      </c>
      <c r="F12723" t="b">
        <v>0</v>
      </c>
      <c r="G12723" t="s">
        <v>23</v>
      </c>
      <c r="H12723" s="4">
        <v>45826.487870370373</v>
      </c>
      <c r="I12723" t="b">
        <v>0</v>
      </c>
      <c r="J12723" t="b">
        <v>0</v>
      </c>
      <c r="K12723" t="s">
        <v>24</v>
      </c>
      <c r="L12723" t="s">
        <v>22</v>
      </c>
      <c r="M12723">
        <v>150000</v>
      </c>
      <c r="O12723" t="s">
        <v>3364</v>
      </c>
      <c r="P12723" t="s">
        <v>16505</v>
      </c>
    </row>
    <row r="12724" spans="1:16" x14ac:dyDescent="0.25">
      <c r="A12724" t="s">
        <v>0</v>
      </c>
      <c r="B12724" t="s">
        <v>14098</v>
      </c>
      <c r="C12724" t="s">
        <v>1845</v>
      </c>
      <c r="D12724" t="s">
        <v>3600</v>
      </c>
      <c r="E12724" t="s">
        <v>20</v>
      </c>
      <c r="F12724" t="b">
        <v>0</v>
      </c>
      <c r="G12724" t="s">
        <v>27</v>
      </c>
      <c r="H12724" s="4">
        <v>45826.5000462963</v>
      </c>
      <c r="I12724" t="b">
        <v>0</v>
      </c>
      <c r="J12724" t="b">
        <v>1</v>
      </c>
      <c r="K12724" t="s">
        <v>24</v>
      </c>
      <c r="L12724" t="s">
        <v>36</v>
      </c>
      <c r="N12724">
        <v>31.184999465942379</v>
      </c>
      <c r="O12724" t="s">
        <v>144</v>
      </c>
      <c r="P12724" t="s">
        <v>14099</v>
      </c>
    </row>
    <row r="12725" spans="1:16" x14ac:dyDescent="0.25">
      <c r="A12725" t="s">
        <v>25</v>
      </c>
      <c r="B12725" t="s">
        <v>10326</v>
      </c>
      <c r="C12725" t="s">
        <v>1316</v>
      </c>
      <c r="D12725" t="s">
        <v>4083</v>
      </c>
      <c r="E12725" t="s">
        <v>20</v>
      </c>
      <c r="F12725" t="b">
        <v>0</v>
      </c>
      <c r="G12725" t="s">
        <v>41</v>
      </c>
      <c r="H12725" s="4">
        <v>45826.500324074077</v>
      </c>
      <c r="I12725" t="b">
        <v>0</v>
      </c>
      <c r="J12725" t="b">
        <v>0</v>
      </c>
      <c r="K12725" t="s">
        <v>24</v>
      </c>
      <c r="L12725" t="s">
        <v>22</v>
      </c>
      <c r="M12725">
        <v>120000</v>
      </c>
      <c r="O12725" t="s">
        <v>1317</v>
      </c>
      <c r="P12725" t="s">
        <v>10327</v>
      </c>
    </row>
    <row r="12726" spans="1:16" x14ac:dyDescent="0.25">
      <c r="A12726" t="s">
        <v>0</v>
      </c>
      <c r="B12726" t="s">
        <v>12822</v>
      </c>
      <c r="C12726" t="s">
        <v>120</v>
      </c>
      <c r="D12726" t="s">
        <v>4083</v>
      </c>
      <c r="E12726" t="s">
        <v>51</v>
      </c>
      <c r="F12726" t="b">
        <v>0</v>
      </c>
      <c r="G12726" t="s">
        <v>35</v>
      </c>
      <c r="H12726" s="4">
        <v>45826.500532407408</v>
      </c>
      <c r="I12726" t="b">
        <v>0</v>
      </c>
      <c r="J12726" t="b">
        <v>1</v>
      </c>
      <c r="K12726" t="s">
        <v>24</v>
      </c>
      <c r="L12726" t="s">
        <v>36</v>
      </c>
      <c r="N12726">
        <v>16.510000228881839</v>
      </c>
      <c r="O12726" t="s">
        <v>406</v>
      </c>
    </row>
    <row r="12727" spans="1:16" x14ac:dyDescent="0.25">
      <c r="A12727" t="s">
        <v>1</v>
      </c>
      <c r="B12727" t="s">
        <v>974</v>
      </c>
      <c r="C12727" t="s">
        <v>1240</v>
      </c>
      <c r="D12727" t="s">
        <v>4083</v>
      </c>
      <c r="E12727" t="s">
        <v>20</v>
      </c>
      <c r="F12727" t="b">
        <v>0</v>
      </c>
      <c r="G12727" t="s">
        <v>27</v>
      </c>
      <c r="H12727" s="4">
        <v>45826.501099537039</v>
      </c>
      <c r="I12727" t="b">
        <v>0</v>
      </c>
      <c r="J12727" t="b">
        <v>0</v>
      </c>
      <c r="K12727" t="s">
        <v>24</v>
      </c>
      <c r="L12727" t="s">
        <v>22</v>
      </c>
      <c r="M12727">
        <v>143541.5</v>
      </c>
      <c r="O12727" t="s">
        <v>2535</v>
      </c>
      <c r="P12727" t="s">
        <v>16506</v>
      </c>
    </row>
    <row r="12728" spans="1:16" x14ac:dyDescent="0.25">
      <c r="A12728" t="s">
        <v>19</v>
      </c>
      <c r="B12728" t="s">
        <v>1849</v>
      </c>
      <c r="C12728" t="s">
        <v>140</v>
      </c>
      <c r="D12728" t="s">
        <v>4083</v>
      </c>
      <c r="E12728" t="s">
        <v>20</v>
      </c>
      <c r="F12728" t="b">
        <v>0</v>
      </c>
      <c r="G12728" t="s">
        <v>35</v>
      </c>
      <c r="H12728" s="4">
        <v>45826.501331018517</v>
      </c>
      <c r="I12728" t="b">
        <v>0</v>
      </c>
      <c r="J12728" t="b">
        <v>1</v>
      </c>
      <c r="K12728" t="s">
        <v>24</v>
      </c>
      <c r="L12728" t="s">
        <v>22</v>
      </c>
      <c r="M12728">
        <v>181500</v>
      </c>
      <c r="O12728" t="s">
        <v>237</v>
      </c>
      <c r="P12728" t="s">
        <v>16507</v>
      </c>
    </row>
    <row r="12729" spans="1:16" x14ac:dyDescent="0.25">
      <c r="A12729" t="s">
        <v>1</v>
      </c>
      <c r="B12729" t="s">
        <v>1</v>
      </c>
      <c r="C12729" t="s">
        <v>16508</v>
      </c>
      <c r="D12729" t="s">
        <v>4083</v>
      </c>
      <c r="E12729" t="s">
        <v>20</v>
      </c>
      <c r="F12729" t="b">
        <v>0</v>
      </c>
      <c r="G12729" t="s">
        <v>30</v>
      </c>
      <c r="H12729" s="4">
        <v>45826.501400462963</v>
      </c>
      <c r="I12729" t="b">
        <v>0</v>
      </c>
      <c r="J12729" t="b">
        <v>0</v>
      </c>
      <c r="K12729" t="s">
        <v>24</v>
      </c>
      <c r="L12729" t="s">
        <v>22</v>
      </c>
      <c r="M12729">
        <v>145000</v>
      </c>
      <c r="O12729" t="s">
        <v>16509</v>
      </c>
      <c r="P12729" t="s">
        <v>16510</v>
      </c>
    </row>
    <row r="12730" spans="1:16" x14ac:dyDescent="0.25">
      <c r="A12730" t="s">
        <v>0</v>
      </c>
      <c r="B12730" t="s">
        <v>16511</v>
      </c>
      <c r="C12730" t="s">
        <v>2081</v>
      </c>
      <c r="D12730" t="s">
        <v>4083</v>
      </c>
      <c r="E12730" t="s">
        <v>20</v>
      </c>
      <c r="F12730" t="b">
        <v>0</v>
      </c>
      <c r="G12730" t="s">
        <v>30</v>
      </c>
      <c r="H12730" s="4">
        <v>45826.501504629632</v>
      </c>
      <c r="I12730" t="b">
        <v>0</v>
      </c>
      <c r="J12730" t="b">
        <v>0</v>
      </c>
      <c r="K12730" t="s">
        <v>24</v>
      </c>
      <c r="L12730" t="s">
        <v>22</v>
      </c>
      <c r="M12730">
        <v>198000</v>
      </c>
      <c r="O12730" t="s">
        <v>16512</v>
      </c>
    </row>
    <row r="12731" spans="1:16" x14ac:dyDescent="0.25">
      <c r="A12731" t="s">
        <v>2</v>
      </c>
      <c r="B12731" t="s">
        <v>730</v>
      </c>
      <c r="C12731" t="s">
        <v>71</v>
      </c>
      <c r="D12731" t="s">
        <v>3828</v>
      </c>
      <c r="E12731" t="s">
        <v>20</v>
      </c>
      <c r="F12731" t="b">
        <v>0</v>
      </c>
      <c r="G12731" t="s">
        <v>27</v>
      </c>
      <c r="H12731" s="4">
        <v>45826.501655092587</v>
      </c>
      <c r="I12731" t="b">
        <v>0</v>
      </c>
      <c r="J12731" t="b">
        <v>1</v>
      </c>
      <c r="K12731" t="s">
        <v>24</v>
      </c>
      <c r="L12731" t="s">
        <v>22</v>
      </c>
      <c r="M12731">
        <v>125000</v>
      </c>
      <c r="O12731" t="s">
        <v>14474</v>
      </c>
      <c r="P12731" t="s">
        <v>16513</v>
      </c>
    </row>
    <row r="12732" spans="1:16" x14ac:dyDescent="0.25">
      <c r="A12732" t="s">
        <v>89</v>
      </c>
      <c r="B12732" t="s">
        <v>2377</v>
      </c>
      <c r="C12732" t="s">
        <v>475</v>
      </c>
      <c r="D12732" t="s">
        <v>3972</v>
      </c>
      <c r="E12732" t="s">
        <v>20</v>
      </c>
      <c r="F12732" t="b">
        <v>0</v>
      </c>
      <c r="G12732" t="s">
        <v>27</v>
      </c>
      <c r="H12732" s="4">
        <v>45826.501898148148</v>
      </c>
      <c r="I12732" t="b">
        <v>0</v>
      </c>
      <c r="J12732" t="b">
        <v>0</v>
      </c>
      <c r="K12732" t="s">
        <v>24</v>
      </c>
      <c r="L12732" t="s">
        <v>22</v>
      </c>
      <c r="M12732">
        <v>105000</v>
      </c>
      <c r="O12732" t="s">
        <v>5481</v>
      </c>
      <c r="P12732" t="s">
        <v>15818</v>
      </c>
    </row>
    <row r="12733" spans="1:16" x14ac:dyDescent="0.25">
      <c r="A12733" t="s">
        <v>89</v>
      </c>
      <c r="B12733" t="s">
        <v>16514</v>
      </c>
      <c r="C12733" t="s">
        <v>82</v>
      </c>
      <c r="D12733" t="s">
        <v>3108</v>
      </c>
      <c r="E12733" t="s">
        <v>20</v>
      </c>
      <c r="F12733" t="b">
        <v>0</v>
      </c>
      <c r="G12733" t="s">
        <v>41</v>
      </c>
      <c r="H12733" s="4">
        <v>45826.502118055563</v>
      </c>
      <c r="I12733" t="b">
        <v>1</v>
      </c>
      <c r="J12733" t="b">
        <v>1</v>
      </c>
      <c r="K12733" t="s">
        <v>24</v>
      </c>
      <c r="L12733" t="s">
        <v>22</v>
      </c>
      <c r="M12733">
        <v>174000</v>
      </c>
      <c r="O12733" t="s">
        <v>405</v>
      </c>
      <c r="P12733" t="s">
        <v>16515</v>
      </c>
    </row>
    <row r="12734" spans="1:16" x14ac:dyDescent="0.25">
      <c r="A12734" t="s">
        <v>2</v>
      </c>
      <c r="B12734" t="s">
        <v>16516</v>
      </c>
      <c r="C12734" t="s">
        <v>1041</v>
      </c>
      <c r="D12734" t="s">
        <v>3828</v>
      </c>
      <c r="E12734" t="s">
        <v>20</v>
      </c>
      <c r="F12734" t="b">
        <v>0</v>
      </c>
      <c r="G12734" t="s">
        <v>35</v>
      </c>
      <c r="H12734" s="4">
        <v>45826.502442129633</v>
      </c>
      <c r="I12734" t="b">
        <v>1</v>
      </c>
      <c r="J12734" t="b">
        <v>1</v>
      </c>
      <c r="K12734" t="s">
        <v>24</v>
      </c>
      <c r="L12734" t="s">
        <v>22</v>
      </c>
      <c r="M12734">
        <v>132500</v>
      </c>
      <c r="O12734" t="s">
        <v>14474</v>
      </c>
      <c r="P12734" t="s">
        <v>1876</v>
      </c>
    </row>
    <row r="12735" spans="1:16" x14ac:dyDescent="0.25">
      <c r="A12735" t="s">
        <v>0</v>
      </c>
      <c r="B12735" t="s">
        <v>2221</v>
      </c>
      <c r="C12735" t="s">
        <v>532</v>
      </c>
      <c r="D12735" t="s">
        <v>2208</v>
      </c>
      <c r="E12735" t="s">
        <v>20</v>
      </c>
      <c r="F12735" t="b">
        <v>0</v>
      </c>
      <c r="G12735" t="s">
        <v>23</v>
      </c>
      <c r="H12735" s="4">
        <v>45826.529421296298</v>
      </c>
      <c r="I12735" t="b">
        <v>0</v>
      </c>
      <c r="J12735" t="b">
        <v>1</v>
      </c>
      <c r="K12735" t="s">
        <v>24</v>
      </c>
      <c r="L12735" t="s">
        <v>22</v>
      </c>
      <c r="M12735">
        <v>70000</v>
      </c>
      <c r="O12735" t="s">
        <v>16310</v>
      </c>
      <c r="P12735" t="s">
        <v>1503</v>
      </c>
    </row>
    <row r="12736" spans="1:16" x14ac:dyDescent="0.25">
      <c r="A12736" t="s">
        <v>0</v>
      </c>
      <c r="B12736" t="s">
        <v>7585</v>
      </c>
      <c r="C12736" t="s">
        <v>1343</v>
      </c>
      <c r="D12736" t="s">
        <v>2208</v>
      </c>
      <c r="E12736" t="s">
        <v>20</v>
      </c>
      <c r="F12736" t="b">
        <v>0</v>
      </c>
      <c r="G12736" t="s">
        <v>27</v>
      </c>
      <c r="H12736" s="4">
        <v>45826.541712962957</v>
      </c>
      <c r="I12736" t="b">
        <v>0</v>
      </c>
      <c r="J12736" t="b">
        <v>1</v>
      </c>
      <c r="K12736" t="s">
        <v>24</v>
      </c>
      <c r="L12736" t="s">
        <v>22</v>
      </c>
      <c r="M12736">
        <v>60700</v>
      </c>
      <c r="O12736" t="s">
        <v>2918</v>
      </c>
      <c r="P12736" t="s">
        <v>1711</v>
      </c>
    </row>
    <row r="12737" spans="1:16" x14ac:dyDescent="0.25">
      <c r="A12737" t="s">
        <v>0</v>
      </c>
      <c r="B12737" t="s">
        <v>16394</v>
      </c>
      <c r="C12737" t="s">
        <v>465</v>
      </c>
      <c r="D12737" t="s">
        <v>2208</v>
      </c>
      <c r="E12737" t="s">
        <v>20</v>
      </c>
      <c r="F12737" t="b">
        <v>0</v>
      </c>
      <c r="G12737" t="s">
        <v>41</v>
      </c>
      <c r="H12737" s="4">
        <v>45826.541863425933</v>
      </c>
      <c r="I12737" t="b">
        <v>1</v>
      </c>
      <c r="J12737" t="b">
        <v>1</v>
      </c>
      <c r="K12737" t="s">
        <v>24</v>
      </c>
      <c r="L12737" t="s">
        <v>36</v>
      </c>
      <c r="N12737">
        <v>28.845001220703121</v>
      </c>
      <c r="O12737" t="s">
        <v>16517</v>
      </c>
      <c r="P12737" t="s">
        <v>1791</v>
      </c>
    </row>
    <row r="12738" spans="1:16" x14ac:dyDescent="0.25">
      <c r="A12738" t="s">
        <v>19</v>
      </c>
      <c r="B12738" t="s">
        <v>19</v>
      </c>
      <c r="C12738" t="s">
        <v>16518</v>
      </c>
      <c r="D12738" t="s">
        <v>2208</v>
      </c>
      <c r="E12738" t="s">
        <v>20</v>
      </c>
      <c r="F12738" t="b">
        <v>0</v>
      </c>
      <c r="G12738" t="s">
        <v>41</v>
      </c>
      <c r="H12738" s="4">
        <v>45826.541956018518</v>
      </c>
      <c r="I12738" t="b">
        <v>0</v>
      </c>
      <c r="J12738" t="b">
        <v>0</v>
      </c>
      <c r="K12738" t="s">
        <v>24</v>
      </c>
      <c r="L12738" t="s">
        <v>22</v>
      </c>
      <c r="M12738">
        <v>180000</v>
      </c>
      <c r="O12738" t="s">
        <v>16519</v>
      </c>
      <c r="P12738" t="s">
        <v>16520</v>
      </c>
    </row>
    <row r="12739" spans="1:16" x14ac:dyDescent="0.25">
      <c r="A12739" t="s">
        <v>0</v>
      </c>
      <c r="B12739" t="s">
        <v>565</v>
      </c>
      <c r="C12739" t="s">
        <v>49</v>
      </c>
      <c r="D12739" t="s">
        <v>3972</v>
      </c>
      <c r="E12739" t="s">
        <v>20</v>
      </c>
      <c r="F12739" t="b">
        <v>0</v>
      </c>
      <c r="G12739" t="s">
        <v>41</v>
      </c>
      <c r="H12739" s="4">
        <v>45826.541956018518</v>
      </c>
      <c r="I12739" t="b">
        <v>1</v>
      </c>
      <c r="J12739" t="b">
        <v>0</v>
      </c>
      <c r="K12739" t="s">
        <v>24</v>
      </c>
      <c r="L12739" t="s">
        <v>22</v>
      </c>
      <c r="M12739">
        <v>110500</v>
      </c>
      <c r="O12739" t="s">
        <v>2467</v>
      </c>
      <c r="P12739" t="s">
        <v>3781</v>
      </c>
    </row>
    <row r="12740" spans="1:16" x14ac:dyDescent="0.25">
      <c r="A12740" t="s">
        <v>0</v>
      </c>
      <c r="B12740" t="s">
        <v>16396</v>
      </c>
      <c r="C12740" t="s">
        <v>465</v>
      </c>
      <c r="D12740" t="s">
        <v>2208</v>
      </c>
      <c r="E12740" t="s">
        <v>20</v>
      </c>
      <c r="F12740" t="b">
        <v>0</v>
      </c>
      <c r="G12740" t="s">
        <v>41</v>
      </c>
      <c r="H12740" s="4">
        <v>45826.541967592602</v>
      </c>
      <c r="I12740" t="b">
        <v>1</v>
      </c>
      <c r="J12740" t="b">
        <v>1</v>
      </c>
      <c r="K12740" t="s">
        <v>24</v>
      </c>
      <c r="L12740" t="s">
        <v>36</v>
      </c>
      <c r="N12740">
        <v>28.845001220703121</v>
      </c>
      <c r="O12740" t="s">
        <v>16517</v>
      </c>
      <c r="P12740" t="s">
        <v>16521</v>
      </c>
    </row>
    <row r="12741" spans="1:16" x14ac:dyDescent="0.25">
      <c r="A12741" t="s">
        <v>0</v>
      </c>
      <c r="B12741" t="s">
        <v>0</v>
      </c>
      <c r="C12741" t="s">
        <v>898</v>
      </c>
      <c r="D12741" t="s">
        <v>7546</v>
      </c>
      <c r="E12741" t="s">
        <v>34</v>
      </c>
      <c r="F12741" t="b">
        <v>0</v>
      </c>
      <c r="G12741" t="s">
        <v>41</v>
      </c>
      <c r="H12741" s="4">
        <v>45826.542013888888</v>
      </c>
      <c r="I12741" t="b">
        <v>0</v>
      </c>
      <c r="J12741" t="b">
        <v>0</v>
      </c>
      <c r="K12741" t="s">
        <v>24</v>
      </c>
      <c r="L12741" t="s">
        <v>36</v>
      </c>
      <c r="N12741">
        <v>15</v>
      </c>
      <c r="O12741" t="s">
        <v>7547</v>
      </c>
      <c r="P12741" t="s">
        <v>61</v>
      </c>
    </row>
    <row r="12742" spans="1:16" x14ac:dyDescent="0.25">
      <c r="A12742" t="s">
        <v>0</v>
      </c>
      <c r="B12742" t="s">
        <v>16522</v>
      </c>
      <c r="C12742" t="s">
        <v>122</v>
      </c>
      <c r="D12742" t="s">
        <v>2208</v>
      </c>
      <c r="E12742" t="s">
        <v>20</v>
      </c>
      <c r="F12742" t="b">
        <v>0</v>
      </c>
      <c r="G12742" t="s">
        <v>52</v>
      </c>
      <c r="H12742" s="4">
        <v>45826.542372685188</v>
      </c>
      <c r="I12742" t="b">
        <v>0</v>
      </c>
      <c r="J12742" t="b">
        <v>0</v>
      </c>
      <c r="K12742" t="s">
        <v>24</v>
      </c>
      <c r="L12742" t="s">
        <v>36</v>
      </c>
      <c r="N12742">
        <v>35.5</v>
      </c>
      <c r="O12742" t="s">
        <v>1136</v>
      </c>
      <c r="P12742" t="s">
        <v>496</v>
      </c>
    </row>
    <row r="12743" spans="1:16" x14ac:dyDescent="0.25">
      <c r="A12743" t="s">
        <v>139</v>
      </c>
      <c r="B12743" t="s">
        <v>16523</v>
      </c>
      <c r="C12743" t="s">
        <v>192</v>
      </c>
      <c r="D12743" t="s">
        <v>3972</v>
      </c>
      <c r="E12743" t="s">
        <v>20</v>
      </c>
      <c r="F12743" t="b">
        <v>0</v>
      </c>
      <c r="G12743" t="s">
        <v>27</v>
      </c>
      <c r="H12743" s="4">
        <v>45826.543611111112</v>
      </c>
      <c r="I12743" t="b">
        <v>0</v>
      </c>
      <c r="J12743" t="b">
        <v>1</v>
      </c>
      <c r="K12743" t="s">
        <v>24</v>
      </c>
      <c r="L12743" t="s">
        <v>22</v>
      </c>
      <c r="M12743">
        <v>160000</v>
      </c>
      <c r="O12743" t="s">
        <v>1172</v>
      </c>
      <c r="P12743" t="s">
        <v>582</v>
      </c>
    </row>
    <row r="12744" spans="1:16" x14ac:dyDescent="0.25">
      <c r="A12744" t="s">
        <v>40</v>
      </c>
      <c r="B12744" t="s">
        <v>3805</v>
      </c>
      <c r="C12744" t="s">
        <v>166</v>
      </c>
      <c r="D12744" t="s">
        <v>3972</v>
      </c>
      <c r="E12744" t="s">
        <v>51</v>
      </c>
      <c r="F12744" t="b">
        <v>0</v>
      </c>
      <c r="G12744" t="s">
        <v>23</v>
      </c>
      <c r="H12744" s="4">
        <v>45826.571504629632</v>
      </c>
      <c r="I12744" t="b">
        <v>1</v>
      </c>
      <c r="J12744" t="b">
        <v>0</v>
      </c>
      <c r="K12744" t="s">
        <v>24</v>
      </c>
      <c r="L12744" t="s">
        <v>36</v>
      </c>
      <c r="N12744">
        <v>74.260002136230469</v>
      </c>
      <c r="O12744" t="s">
        <v>2114</v>
      </c>
      <c r="P12744" t="s">
        <v>14548</v>
      </c>
    </row>
    <row r="12745" spans="1:16" x14ac:dyDescent="0.25">
      <c r="A12745" t="s">
        <v>0</v>
      </c>
      <c r="B12745" t="s">
        <v>16524</v>
      </c>
      <c r="C12745" t="s">
        <v>39</v>
      </c>
      <c r="D12745" t="s">
        <v>3972</v>
      </c>
      <c r="E12745" t="s">
        <v>51</v>
      </c>
      <c r="F12745" t="b">
        <v>1</v>
      </c>
      <c r="G12745" t="s">
        <v>41</v>
      </c>
      <c r="H12745" s="4">
        <v>45826.58353009259</v>
      </c>
      <c r="I12745" t="b">
        <v>0</v>
      </c>
      <c r="J12745" t="b">
        <v>0</v>
      </c>
      <c r="K12745" t="s">
        <v>24</v>
      </c>
      <c r="L12745" t="s">
        <v>36</v>
      </c>
      <c r="N12745">
        <v>72.5</v>
      </c>
      <c r="O12745" t="s">
        <v>2085</v>
      </c>
      <c r="P12745" t="s">
        <v>16525</v>
      </c>
    </row>
    <row r="12746" spans="1:16" x14ac:dyDescent="0.25">
      <c r="A12746" t="s">
        <v>2</v>
      </c>
      <c r="B12746" t="s">
        <v>1302</v>
      </c>
      <c r="C12746" t="s">
        <v>668</v>
      </c>
      <c r="D12746" t="s">
        <v>3828</v>
      </c>
      <c r="E12746" t="s">
        <v>20</v>
      </c>
      <c r="F12746" t="b">
        <v>0</v>
      </c>
      <c r="G12746" t="s">
        <v>27</v>
      </c>
      <c r="H12746" s="4">
        <v>45826.585023148153</v>
      </c>
      <c r="I12746" t="b">
        <v>0</v>
      </c>
      <c r="J12746" t="b">
        <v>1</v>
      </c>
      <c r="K12746" t="s">
        <v>24</v>
      </c>
      <c r="L12746" t="s">
        <v>22</v>
      </c>
      <c r="M12746">
        <v>116500</v>
      </c>
      <c r="O12746" t="s">
        <v>16526</v>
      </c>
      <c r="P12746" t="s">
        <v>16527</v>
      </c>
    </row>
    <row r="12747" spans="1:16" x14ac:dyDescent="0.25">
      <c r="A12747" t="s">
        <v>191</v>
      </c>
      <c r="B12747" t="s">
        <v>16528</v>
      </c>
      <c r="C12747" t="s">
        <v>24</v>
      </c>
      <c r="D12747" t="s">
        <v>3972</v>
      </c>
      <c r="E12747" t="s">
        <v>20</v>
      </c>
      <c r="F12747" t="b">
        <v>0</v>
      </c>
      <c r="G12747" t="s">
        <v>27</v>
      </c>
      <c r="H12747" s="4">
        <v>45826.585312499999</v>
      </c>
      <c r="I12747" t="b">
        <v>0</v>
      </c>
      <c r="J12747" t="b">
        <v>1</v>
      </c>
      <c r="K12747" t="s">
        <v>24</v>
      </c>
      <c r="L12747" t="s">
        <v>22</v>
      </c>
      <c r="M12747">
        <v>189000</v>
      </c>
      <c r="O12747" t="s">
        <v>1362</v>
      </c>
      <c r="P12747" t="s">
        <v>16529</v>
      </c>
    </row>
    <row r="12748" spans="1:16" x14ac:dyDescent="0.25">
      <c r="A12748" t="s">
        <v>2</v>
      </c>
      <c r="B12748" t="s">
        <v>16530</v>
      </c>
      <c r="C12748" t="s">
        <v>82</v>
      </c>
      <c r="D12748" t="s">
        <v>3972</v>
      </c>
      <c r="E12748" t="s">
        <v>20</v>
      </c>
      <c r="F12748" t="b">
        <v>0</v>
      </c>
      <c r="G12748" t="s">
        <v>41</v>
      </c>
      <c r="H12748" s="4">
        <v>45826.585474537038</v>
      </c>
      <c r="I12748" t="b">
        <v>0</v>
      </c>
      <c r="J12748" t="b">
        <v>0</v>
      </c>
      <c r="K12748" t="s">
        <v>24</v>
      </c>
      <c r="L12748" t="s">
        <v>22</v>
      </c>
      <c r="M12748">
        <v>157500</v>
      </c>
      <c r="O12748" t="s">
        <v>2308</v>
      </c>
      <c r="P12748" t="s">
        <v>16531</v>
      </c>
    </row>
    <row r="12749" spans="1:16" x14ac:dyDescent="0.25">
      <c r="A12749" t="s">
        <v>2</v>
      </c>
      <c r="B12749" t="s">
        <v>16532</v>
      </c>
      <c r="C12749" t="s">
        <v>2712</v>
      </c>
      <c r="D12749" t="s">
        <v>4034</v>
      </c>
      <c r="E12749" t="s">
        <v>20</v>
      </c>
      <c r="F12749" t="b">
        <v>0</v>
      </c>
      <c r="G12749" t="s">
        <v>2713</v>
      </c>
      <c r="H12749" s="4">
        <v>45826.612291666657</v>
      </c>
      <c r="I12749" t="b">
        <v>0</v>
      </c>
      <c r="J12749" t="b">
        <v>0</v>
      </c>
      <c r="K12749" t="s">
        <v>2713</v>
      </c>
      <c r="L12749" t="s">
        <v>22</v>
      </c>
      <c r="M12749">
        <v>109200</v>
      </c>
      <c r="O12749" t="s">
        <v>16533</v>
      </c>
      <c r="P12749" t="s">
        <v>16534</v>
      </c>
    </row>
    <row r="12750" spans="1:16" x14ac:dyDescent="0.25">
      <c r="A12750" t="s">
        <v>0</v>
      </c>
      <c r="B12750" t="s">
        <v>16535</v>
      </c>
      <c r="C12750" t="s">
        <v>114</v>
      </c>
      <c r="D12750" t="s">
        <v>3828</v>
      </c>
      <c r="E12750" t="s">
        <v>20</v>
      </c>
      <c r="F12750" t="b">
        <v>0</v>
      </c>
      <c r="G12750" t="s">
        <v>27</v>
      </c>
      <c r="H12750" s="4">
        <v>45826.625069444453</v>
      </c>
      <c r="I12750" t="b">
        <v>0</v>
      </c>
      <c r="J12750" t="b">
        <v>0</v>
      </c>
      <c r="K12750" t="s">
        <v>24</v>
      </c>
      <c r="L12750" t="s">
        <v>22</v>
      </c>
      <c r="M12750">
        <v>112050</v>
      </c>
      <c r="O12750" t="s">
        <v>16536</v>
      </c>
      <c r="P12750" t="s">
        <v>16537</v>
      </c>
    </row>
    <row r="12751" spans="1:16" x14ac:dyDescent="0.25">
      <c r="A12751" t="s">
        <v>25</v>
      </c>
      <c r="B12751" t="s">
        <v>25</v>
      </c>
      <c r="C12751" t="s">
        <v>465</v>
      </c>
      <c r="D12751" t="s">
        <v>4102</v>
      </c>
      <c r="E12751" t="s">
        <v>20</v>
      </c>
      <c r="F12751" t="b">
        <v>0</v>
      </c>
      <c r="G12751" t="s">
        <v>41</v>
      </c>
      <c r="H12751" s="4">
        <v>45826.625324074077</v>
      </c>
      <c r="I12751" t="b">
        <v>0</v>
      </c>
      <c r="J12751" t="b">
        <v>1</v>
      </c>
      <c r="K12751" t="s">
        <v>24</v>
      </c>
      <c r="L12751" t="s">
        <v>22</v>
      </c>
      <c r="M12751">
        <v>110000</v>
      </c>
      <c r="O12751" t="s">
        <v>16538</v>
      </c>
      <c r="P12751" t="s">
        <v>16539</v>
      </c>
    </row>
    <row r="12752" spans="1:16" x14ac:dyDescent="0.25">
      <c r="A12752" t="s">
        <v>0</v>
      </c>
      <c r="B12752" t="s">
        <v>766</v>
      </c>
      <c r="C12752" t="s">
        <v>1993</v>
      </c>
      <c r="D12752" t="s">
        <v>4083</v>
      </c>
      <c r="E12752" t="s">
        <v>20</v>
      </c>
      <c r="F12752" t="b">
        <v>0</v>
      </c>
      <c r="G12752" t="s">
        <v>41</v>
      </c>
      <c r="H12752" s="4">
        <v>45826.625347222223</v>
      </c>
      <c r="I12752" t="b">
        <v>1</v>
      </c>
      <c r="J12752" t="b">
        <v>0</v>
      </c>
      <c r="K12752" t="s">
        <v>24</v>
      </c>
      <c r="L12752" t="s">
        <v>22</v>
      </c>
      <c r="M12752">
        <v>46500</v>
      </c>
      <c r="O12752" t="s">
        <v>3205</v>
      </c>
      <c r="P12752" t="s">
        <v>1075</v>
      </c>
    </row>
    <row r="12753" spans="1:16" x14ac:dyDescent="0.25">
      <c r="A12753" t="s">
        <v>0</v>
      </c>
      <c r="B12753" t="s">
        <v>766</v>
      </c>
      <c r="C12753" t="s">
        <v>16540</v>
      </c>
      <c r="D12753" t="s">
        <v>4083</v>
      </c>
      <c r="E12753" t="s">
        <v>20</v>
      </c>
      <c r="F12753" t="b">
        <v>0</v>
      </c>
      <c r="G12753" t="s">
        <v>41</v>
      </c>
      <c r="H12753" s="4">
        <v>45826.625347222223</v>
      </c>
      <c r="I12753" t="b">
        <v>1</v>
      </c>
      <c r="J12753" t="b">
        <v>0</v>
      </c>
      <c r="K12753" t="s">
        <v>24</v>
      </c>
      <c r="L12753" t="s">
        <v>22</v>
      </c>
      <c r="M12753">
        <v>46500</v>
      </c>
      <c r="O12753" t="s">
        <v>3205</v>
      </c>
      <c r="P12753" t="s">
        <v>1075</v>
      </c>
    </row>
    <row r="12754" spans="1:16" x14ac:dyDescent="0.25">
      <c r="A12754" t="s">
        <v>2</v>
      </c>
      <c r="B12754" t="s">
        <v>16541</v>
      </c>
      <c r="C12754" t="s">
        <v>845</v>
      </c>
      <c r="D12754" t="s">
        <v>3972</v>
      </c>
      <c r="E12754" t="s">
        <v>20</v>
      </c>
      <c r="F12754" t="b">
        <v>0</v>
      </c>
      <c r="G12754" t="s">
        <v>27</v>
      </c>
      <c r="H12754" s="4">
        <v>45826.625960648147</v>
      </c>
      <c r="I12754" t="b">
        <v>0</v>
      </c>
      <c r="J12754" t="b">
        <v>1</v>
      </c>
      <c r="K12754" t="s">
        <v>24</v>
      </c>
      <c r="L12754" t="s">
        <v>22</v>
      </c>
      <c r="M12754">
        <v>140000</v>
      </c>
      <c r="O12754" t="s">
        <v>1530</v>
      </c>
      <c r="P12754" t="s">
        <v>16542</v>
      </c>
    </row>
    <row r="12755" spans="1:16" x14ac:dyDescent="0.25">
      <c r="A12755" t="s">
        <v>0</v>
      </c>
      <c r="B12755" t="s">
        <v>1934</v>
      </c>
      <c r="C12755" t="s">
        <v>2839</v>
      </c>
      <c r="D12755" t="s">
        <v>6016</v>
      </c>
      <c r="E12755" t="s">
        <v>20</v>
      </c>
      <c r="F12755" t="b">
        <v>0</v>
      </c>
      <c r="G12755" t="s">
        <v>35</v>
      </c>
      <c r="H12755" s="4">
        <v>45826.626331018517</v>
      </c>
      <c r="I12755" t="b">
        <v>0</v>
      </c>
      <c r="J12755" t="b">
        <v>0</v>
      </c>
      <c r="K12755" t="s">
        <v>24</v>
      </c>
      <c r="L12755" t="s">
        <v>22</v>
      </c>
      <c r="M12755">
        <v>92500</v>
      </c>
      <c r="O12755" t="s">
        <v>374</v>
      </c>
      <c r="P12755" t="s">
        <v>15026</v>
      </c>
    </row>
    <row r="12756" spans="1:16" x14ac:dyDescent="0.25">
      <c r="A12756" t="s">
        <v>40</v>
      </c>
      <c r="B12756" t="s">
        <v>16543</v>
      </c>
      <c r="C12756" t="s">
        <v>1574</v>
      </c>
      <c r="D12756" t="s">
        <v>3828</v>
      </c>
      <c r="E12756" t="s">
        <v>20</v>
      </c>
      <c r="F12756" t="b">
        <v>0</v>
      </c>
      <c r="G12756" t="s">
        <v>27</v>
      </c>
      <c r="H12756" s="4">
        <v>45826.626655092587</v>
      </c>
      <c r="I12756" t="b">
        <v>1</v>
      </c>
      <c r="J12756" t="b">
        <v>1</v>
      </c>
      <c r="K12756" t="s">
        <v>24</v>
      </c>
      <c r="L12756" t="s">
        <v>22</v>
      </c>
      <c r="M12756">
        <v>190000</v>
      </c>
      <c r="O12756" t="s">
        <v>9451</v>
      </c>
      <c r="P12756" t="s">
        <v>16544</v>
      </c>
    </row>
    <row r="12757" spans="1:16" x14ac:dyDescent="0.25">
      <c r="A12757" t="s">
        <v>2</v>
      </c>
      <c r="B12757" t="s">
        <v>9641</v>
      </c>
      <c r="C12757" t="s">
        <v>140</v>
      </c>
      <c r="D12757" t="s">
        <v>3972</v>
      </c>
      <c r="E12757" t="s">
        <v>51</v>
      </c>
      <c r="F12757" t="b">
        <v>0</v>
      </c>
      <c r="G12757" t="s">
        <v>27</v>
      </c>
      <c r="H12757" s="4">
        <v>45826.626782407409</v>
      </c>
      <c r="I12757" t="b">
        <v>0</v>
      </c>
      <c r="J12757" t="b">
        <v>1</v>
      </c>
      <c r="K12757" t="s">
        <v>24</v>
      </c>
      <c r="L12757" t="s">
        <v>36</v>
      </c>
      <c r="N12757">
        <v>71</v>
      </c>
      <c r="O12757" t="s">
        <v>1454</v>
      </c>
      <c r="P12757" t="s">
        <v>9642</v>
      </c>
    </row>
    <row r="12758" spans="1:16" x14ac:dyDescent="0.25">
      <c r="A12758" t="s">
        <v>0</v>
      </c>
      <c r="B12758" t="s">
        <v>2484</v>
      </c>
      <c r="C12758" t="s">
        <v>490</v>
      </c>
      <c r="D12758" t="s">
        <v>483</v>
      </c>
      <c r="E12758" t="s">
        <v>51</v>
      </c>
      <c r="F12758" t="b">
        <v>0</v>
      </c>
      <c r="G12758" t="s">
        <v>27</v>
      </c>
      <c r="H12758" s="4">
        <v>45826.666712962957</v>
      </c>
      <c r="I12758" t="b">
        <v>0</v>
      </c>
      <c r="J12758" t="b">
        <v>1</v>
      </c>
      <c r="K12758" t="s">
        <v>24</v>
      </c>
      <c r="L12758" t="s">
        <v>36</v>
      </c>
      <c r="N12758">
        <v>52.5</v>
      </c>
      <c r="O12758" t="s">
        <v>5371</v>
      </c>
      <c r="P12758" t="s">
        <v>221</v>
      </c>
    </row>
    <row r="12759" spans="1:16" x14ac:dyDescent="0.25">
      <c r="A12759" t="s">
        <v>0</v>
      </c>
      <c r="B12759" t="s">
        <v>16545</v>
      </c>
      <c r="C12759" t="s">
        <v>82</v>
      </c>
      <c r="D12759" t="s">
        <v>3972</v>
      </c>
      <c r="E12759" t="s">
        <v>20</v>
      </c>
      <c r="F12759" t="b">
        <v>0</v>
      </c>
      <c r="G12759" t="s">
        <v>27</v>
      </c>
      <c r="H12759" s="4">
        <v>45826.708321759259</v>
      </c>
      <c r="I12759" t="b">
        <v>1</v>
      </c>
      <c r="J12759" t="b">
        <v>0</v>
      </c>
      <c r="K12759" t="s">
        <v>24</v>
      </c>
      <c r="L12759" t="s">
        <v>22</v>
      </c>
      <c r="M12759">
        <v>225000</v>
      </c>
      <c r="O12759" t="s">
        <v>69</v>
      </c>
      <c r="P12759" t="s">
        <v>432</v>
      </c>
    </row>
    <row r="12760" spans="1:16" x14ac:dyDescent="0.25">
      <c r="A12760" t="s">
        <v>1</v>
      </c>
      <c r="B12760" t="s">
        <v>16546</v>
      </c>
      <c r="C12760" t="s">
        <v>82</v>
      </c>
      <c r="D12760" t="s">
        <v>3972</v>
      </c>
      <c r="E12760" t="s">
        <v>20</v>
      </c>
      <c r="F12760" t="b">
        <v>0</v>
      </c>
      <c r="G12760" t="s">
        <v>27</v>
      </c>
      <c r="H12760" s="4">
        <v>45826.708368055559</v>
      </c>
      <c r="I12760" t="b">
        <v>1</v>
      </c>
      <c r="J12760" t="b">
        <v>0</v>
      </c>
      <c r="K12760" t="s">
        <v>24</v>
      </c>
      <c r="L12760" t="s">
        <v>22</v>
      </c>
      <c r="M12760">
        <v>97500</v>
      </c>
      <c r="O12760" t="s">
        <v>15454</v>
      </c>
      <c r="P12760" t="s">
        <v>16547</v>
      </c>
    </row>
    <row r="12761" spans="1:16" x14ac:dyDescent="0.25">
      <c r="A12761" t="s">
        <v>1</v>
      </c>
      <c r="B12761" t="s">
        <v>16548</v>
      </c>
      <c r="C12761" t="s">
        <v>315</v>
      </c>
      <c r="D12761" t="s">
        <v>3972</v>
      </c>
      <c r="E12761" t="s">
        <v>20</v>
      </c>
      <c r="F12761" t="b">
        <v>0</v>
      </c>
      <c r="G12761" t="s">
        <v>27</v>
      </c>
      <c r="H12761" s="4">
        <v>45826.708460648151</v>
      </c>
      <c r="I12761" t="b">
        <v>0</v>
      </c>
      <c r="J12761" t="b">
        <v>1</v>
      </c>
      <c r="K12761" t="s">
        <v>24</v>
      </c>
      <c r="L12761" t="s">
        <v>22</v>
      </c>
      <c r="M12761">
        <v>150500</v>
      </c>
      <c r="O12761" t="s">
        <v>971</v>
      </c>
      <c r="P12761" t="s">
        <v>16549</v>
      </c>
    </row>
    <row r="12762" spans="1:16" x14ac:dyDescent="0.25">
      <c r="A12762" t="s">
        <v>1</v>
      </c>
      <c r="B12762" t="s">
        <v>16550</v>
      </c>
      <c r="C12762" t="s">
        <v>82</v>
      </c>
      <c r="D12762" t="s">
        <v>3972</v>
      </c>
      <c r="E12762" t="s">
        <v>51</v>
      </c>
      <c r="F12762" t="b">
        <v>0</v>
      </c>
      <c r="G12762" t="s">
        <v>27</v>
      </c>
      <c r="H12762" s="4">
        <v>45826.709224537037</v>
      </c>
      <c r="I12762" t="b">
        <v>0</v>
      </c>
      <c r="J12762" t="b">
        <v>0</v>
      </c>
      <c r="K12762" t="s">
        <v>24</v>
      </c>
      <c r="L12762" t="s">
        <v>36</v>
      </c>
      <c r="N12762">
        <v>105</v>
      </c>
      <c r="O12762" t="s">
        <v>16551</v>
      </c>
      <c r="P12762" t="s">
        <v>960</v>
      </c>
    </row>
    <row r="12763" spans="1:16" x14ac:dyDescent="0.25">
      <c r="A12763" t="s">
        <v>2</v>
      </c>
      <c r="B12763" t="s">
        <v>16552</v>
      </c>
      <c r="C12763" t="s">
        <v>276</v>
      </c>
      <c r="D12763" t="s">
        <v>3972</v>
      </c>
      <c r="E12763" t="s">
        <v>631</v>
      </c>
      <c r="F12763" t="b">
        <v>0</v>
      </c>
      <c r="G12763" t="s">
        <v>27</v>
      </c>
      <c r="H12763" s="4">
        <v>45826.710300925923</v>
      </c>
      <c r="I12763" t="b">
        <v>0</v>
      </c>
      <c r="J12763" t="b">
        <v>0</v>
      </c>
      <c r="K12763" t="s">
        <v>24</v>
      </c>
      <c r="L12763" t="s">
        <v>22</v>
      </c>
      <c r="M12763">
        <v>79543</v>
      </c>
      <c r="O12763" t="s">
        <v>16553</v>
      </c>
      <c r="P12763" t="s">
        <v>2651</v>
      </c>
    </row>
    <row r="12764" spans="1:16" x14ac:dyDescent="0.25">
      <c r="A12764" t="s">
        <v>2</v>
      </c>
      <c r="B12764" t="s">
        <v>16554</v>
      </c>
      <c r="C12764" t="s">
        <v>39</v>
      </c>
      <c r="D12764" t="s">
        <v>112</v>
      </c>
      <c r="E12764" t="s">
        <v>51</v>
      </c>
      <c r="F12764" t="b">
        <v>1</v>
      </c>
      <c r="G12764" t="s">
        <v>41</v>
      </c>
      <c r="H12764" s="4">
        <v>45826.710416666669</v>
      </c>
      <c r="I12764" t="b">
        <v>1</v>
      </c>
      <c r="J12764" t="b">
        <v>0</v>
      </c>
      <c r="K12764" t="s">
        <v>24</v>
      </c>
      <c r="L12764" t="s">
        <v>36</v>
      </c>
      <c r="N12764">
        <v>17.5</v>
      </c>
      <c r="O12764" t="s">
        <v>112</v>
      </c>
      <c r="P12764" t="s">
        <v>16555</v>
      </c>
    </row>
    <row r="12765" spans="1:16" x14ac:dyDescent="0.25">
      <c r="A12765" t="s">
        <v>2</v>
      </c>
      <c r="B12765" t="s">
        <v>7617</v>
      </c>
      <c r="C12765" t="s">
        <v>7618</v>
      </c>
      <c r="D12765" t="s">
        <v>3828</v>
      </c>
      <c r="E12765" t="s">
        <v>105</v>
      </c>
      <c r="F12765" t="b">
        <v>0</v>
      </c>
      <c r="G12765" t="s">
        <v>41</v>
      </c>
      <c r="H12765" s="4">
        <v>45826.710474537038</v>
      </c>
      <c r="I12765" t="b">
        <v>0</v>
      </c>
      <c r="J12765" t="b">
        <v>0</v>
      </c>
      <c r="K12765" t="s">
        <v>24</v>
      </c>
      <c r="L12765" t="s">
        <v>36</v>
      </c>
      <c r="N12765">
        <v>25</v>
      </c>
      <c r="O12765" t="s">
        <v>7619</v>
      </c>
      <c r="P12765" t="s">
        <v>1224</v>
      </c>
    </row>
    <row r="12766" spans="1:16" x14ac:dyDescent="0.25">
      <c r="A12766" t="s">
        <v>2</v>
      </c>
      <c r="B12766" t="s">
        <v>9402</v>
      </c>
      <c r="C12766" t="s">
        <v>9403</v>
      </c>
      <c r="D12766" t="s">
        <v>4083</v>
      </c>
      <c r="E12766" t="s">
        <v>20</v>
      </c>
      <c r="F12766" t="b">
        <v>0</v>
      </c>
      <c r="G12766" t="s">
        <v>158</v>
      </c>
      <c r="H12766" s="4">
        <v>45826.712916666656</v>
      </c>
      <c r="I12766" t="b">
        <v>0</v>
      </c>
      <c r="J12766" t="b">
        <v>0</v>
      </c>
      <c r="K12766" t="s">
        <v>158</v>
      </c>
      <c r="L12766" t="s">
        <v>22</v>
      </c>
      <c r="M12766">
        <v>110000</v>
      </c>
      <c r="O12766" t="s">
        <v>9404</v>
      </c>
      <c r="P12766" t="s">
        <v>1244</v>
      </c>
    </row>
    <row r="12767" spans="1:16" x14ac:dyDescent="0.25">
      <c r="A12767" t="s">
        <v>1</v>
      </c>
      <c r="B12767" t="s">
        <v>16556</v>
      </c>
      <c r="C12767" t="s">
        <v>120</v>
      </c>
      <c r="D12767" t="s">
        <v>3972</v>
      </c>
      <c r="E12767" t="s">
        <v>51</v>
      </c>
      <c r="F12767" t="b">
        <v>0</v>
      </c>
      <c r="G12767" t="s">
        <v>35</v>
      </c>
      <c r="H12767" s="4">
        <v>45826.750393518523</v>
      </c>
      <c r="I12767" t="b">
        <v>0</v>
      </c>
      <c r="J12767" t="b">
        <v>0</v>
      </c>
      <c r="K12767" t="s">
        <v>24</v>
      </c>
      <c r="L12767" t="s">
        <v>36</v>
      </c>
      <c r="N12767">
        <v>82.5</v>
      </c>
      <c r="O12767" t="s">
        <v>719</v>
      </c>
      <c r="P12767" t="s">
        <v>16557</v>
      </c>
    </row>
    <row r="12768" spans="1:16" x14ac:dyDescent="0.25">
      <c r="A12768" t="s">
        <v>0</v>
      </c>
      <c r="B12768" t="s">
        <v>1052</v>
      </c>
      <c r="C12768" t="s">
        <v>3759</v>
      </c>
      <c r="D12768" t="s">
        <v>3972</v>
      </c>
      <c r="E12768" t="s">
        <v>20</v>
      </c>
      <c r="F12768" t="b">
        <v>0</v>
      </c>
      <c r="G12768" t="s">
        <v>30</v>
      </c>
      <c r="H12768" s="4">
        <v>45826.750601851847</v>
      </c>
      <c r="I12768" t="b">
        <v>0</v>
      </c>
      <c r="J12768" t="b">
        <v>1</v>
      </c>
      <c r="K12768" t="s">
        <v>24</v>
      </c>
      <c r="L12768" t="s">
        <v>22</v>
      </c>
      <c r="M12768">
        <v>82510</v>
      </c>
      <c r="O12768" t="s">
        <v>1162</v>
      </c>
      <c r="P12768" t="s">
        <v>204</v>
      </c>
    </row>
    <row r="12769" spans="1:16" x14ac:dyDescent="0.25">
      <c r="A12769" t="s">
        <v>0</v>
      </c>
      <c r="B12769" t="s">
        <v>0</v>
      </c>
      <c r="C12769" t="s">
        <v>1343</v>
      </c>
      <c r="D12769" t="s">
        <v>3972</v>
      </c>
      <c r="E12769" t="s">
        <v>105</v>
      </c>
      <c r="F12769" t="b">
        <v>0</v>
      </c>
      <c r="G12769" t="s">
        <v>27</v>
      </c>
      <c r="H12769" s="4">
        <v>45826.750914351847</v>
      </c>
      <c r="I12769" t="b">
        <v>0</v>
      </c>
      <c r="J12769" t="b">
        <v>1</v>
      </c>
      <c r="K12769" t="s">
        <v>24</v>
      </c>
      <c r="L12769" t="s">
        <v>36</v>
      </c>
      <c r="N12769">
        <v>34</v>
      </c>
      <c r="O12769" t="s">
        <v>10987</v>
      </c>
      <c r="P12769" t="s">
        <v>204</v>
      </c>
    </row>
    <row r="12770" spans="1:16" x14ac:dyDescent="0.25">
      <c r="A12770" t="s">
        <v>2</v>
      </c>
      <c r="B12770" t="s">
        <v>2381</v>
      </c>
      <c r="C12770" t="s">
        <v>2370</v>
      </c>
      <c r="D12770" t="s">
        <v>3600</v>
      </c>
      <c r="E12770" t="s">
        <v>51</v>
      </c>
      <c r="F12770" t="b">
        <v>0</v>
      </c>
      <c r="G12770" t="s">
        <v>27</v>
      </c>
      <c r="H12770" s="4">
        <v>45826.751631944448</v>
      </c>
      <c r="I12770" t="b">
        <v>1</v>
      </c>
      <c r="J12770" t="b">
        <v>0</v>
      </c>
      <c r="K12770" t="s">
        <v>24</v>
      </c>
      <c r="L12770" t="s">
        <v>36</v>
      </c>
      <c r="N12770">
        <v>77.5</v>
      </c>
      <c r="O12770" t="s">
        <v>16558</v>
      </c>
      <c r="P12770" t="s">
        <v>16559</v>
      </c>
    </row>
    <row r="12771" spans="1:16" x14ac:dyDescent="0.25">
      <c r="A12771" t="s">
        <v>2</v>
      </c>
      <c r="B12771" t="s">
        <v>16560</v>
      </c>
      <c r="C12771" t="s">
        <v>509</v>
      </c>
      <c r="D12771" t="s">
        <v>3972</v>
      </c>
      <c r="E12771" t="s">
        <v>20</v>
      </c>
      <c r="F12771" t="b">
        <v>0</v>
      </c>
      <c r="G12771" t="s">
        <v>27</v>
      </c>
      <c r="H12771" s="4">
        <v>45826.752002314817</v>
      </c>
      <c r="I12771" t="b">
        <v>0</v>
      </c>
      <c r="J12771" t="b">
        <v>1</v>
      </c>
      <c r="K12771" t="s">
        <v>24</v>
      </c>
      <c r="L12771" t="s">
        <v>36</v>
      </c>
      <c r="N12771">
        <v>40.384998321533203</v>
      </c>
      <c r="O12771" t="s">
        <v>341</v>
      </c>
      <c r="P12771" t="s">
        <v>16561</v>
      </c>
    </row>
    <row r="12772" spans="1:16" x14ac:dyDescent="0.25">
      <c r="A12772" t="s">
        <v>2</v>
      </c>
      <c r="B12772" t="s">
        <v>16562</v>
      </c>
      <c r="C12772" t="s">
        <v>2011</v>
      </c>
      <c r="D12772" t="s">
        <v>3972</v>
      </c>
      <c r="E12772" t="s">
        <v>20</v>
      </c>
      <c r="F12772" t="b">
        <v>0</v>
      </c>
      <c r="G12772" t="s">
        <v>41</v>
      </c>
      <c r="H12772" s="4">
        <v>45826.752083333333</v>
      </c>
      <c r="I12772" t="b">
        <v>1</v>
      </c>
      <c r="J12772" t="b">
        <v>0</v>
      </c>
      <c r="K12772" t="s">
        <v>24</v>
      </c>
      <c r="L12772" t="s">
        <v>22</v>
      </c>
      <c r="M12772">
        <v>127500</v>
      </c>
      <c r="O12772" t="s">
        <v>16563</v>
      </c>
      <c r="P12772" t="s">
        <v>463</v>
      </c>
    </row>
    <row r="12773" spans="1:16" x14ac:dyDescent="0.25">
      <c r="A12773" t="s">
        <v>2</v>
      </c>
      <c r="B12773" t="s">
        <v>16564</v>
      </c>
      <c r="C12773" t="s">
        <v>315</v>
      </c>
      <c r="D12773" t="s">
        <v>3972</v>
      </c>
      <c r="E12773" t="s">
        <v>51</v>
      </c>
      <c r="F12773" t="b">
        <v>0</v>
      </c>
      <c r="G12773" t="s">
        <v>35</v>
      </c>
      <c r="H12773" s="4">
        <v>45826.752488425933</v>
      </c>
      <c r="I12773" t="b">
        <v>1</v>
      </c>
      <c r="J12773" t="b">
        <v>1</v>
      </c>
      <c r="K12773" t="s">
        <v>24</v>
      </c>
      <c r="L12773" t="s">
        <v>36</v>
      </c>
      <c r="N12773">
        <v>67.5</v>
      </c>
      <c r="O12773" t="s">
        <v>144</v>
      </c>
    </row>
    <row r="12774" spans="1:16" x14ac:dyDescent="0.25">
      <c r="A12774" t="s">
        <v>1</v>
      </c>
      <c r="B12774" t="s">
        <v>7499</v>
      </c>
      <c r="C12774" t="s">
        <v>624</v>
      </c>
      <c r="D12774" t="s">
        <v>3972</v>
      </c>
      <c r="E12774" t="s">
        <v>20</v>
      </c>
      <c r="F12774" t="b">
        <v>0</v>
      </c>
      <c r="G12774" t="s">
        <v>35</v>
      </c>
      <c r="H12774" s="4">
        <v>45826.792164351849</v>
      </c>
      <c r="I12774" t="b">
        <v>0</v>
      </c>
      <c r="J12774" t="b">
        <v>1</v>
      </c>
      <c r="K12774" t="s">
        <v>24</v>
      </c>
      <c r="L12774" t="s">
        <v>22</v>
      </c>
      <c r="M12774">
        <v>184000</v>
      </c>
      <c r="O12774" t="s">
        <v>65</v>
      </c>
      <c r="P12774" t="s">
        <v>66</v>
      </c>
    </row>
    <row r="12775" spans="1:16" x14ac:dyDescent="0.25">
      <c r="A12775" t="s">
        <v>0</v>
      </c>
      <c r="B12775" t="s">
        <v>103</v>
      </c>
      <c r="C12775" t="s">
        <v>94</v>
      </c>
      <c r="D12775" t="s">
        <v>3828</v>
      </c>
      <c r="E12775" t="s">
        <v>51</v>
      </c>
      <c r="F12775" t="b">
        <v>0</v>
      </c>
      <c r="G12775" t="s">
        <v>30</v>
      </c>
      <c r="H12775" s="4">
        <v>45826.792245370372</v>
      </c>
      <c r="I12775" t="b">
        <v>0</v>
      </c>
      <c r="J12775" t="b">
        <v>0</v>
      </c>
      <c r="K12775" t="s">
        <v>24</v>
      </c>
      <c r="L12775" t="s">
        <v>36</v>
      </c>
      <c r="N12775">
        <v>36</v>
      </c>
      <c r="O12775" t="s">
        <v>16565</v>
      </c>
      <c r="P12775" t="s">
        <v>16566</v>
      </c>
    </row>
    <row r="12776" spans="1:16" x14ac:dyDescent="0.25">
      <c r="A12776" t="s">
        <v>19</v>
      </c>
      <c r="B12776" t="s">
        <v>16567</v>
      </c>
      <c r="C12776" t="s">
        <v>82</v>
      </c>
      <c r="D12776" t="s">
        <v>3972</v>
      </c>
      <c r="E12776" t="s">
        <v>20</v>
      </c>
      <c r="F12776" t="b">
        <v>0</v>
      </c>
      <c r="G12776" t="s">
        <v>27</v>
      </c>
      <c r="H12776" s="4">
        <v>45826.792557870373</v>
      </c>
      <c r="I12776" t="b">
        <v>0</v>
      </c>
      <c r="J12776" t="b">
        <v>1</v>
      </c>
      <c r="K12776" t="s">
        <v>24</v>
      </c>
      <c r="L12776" t="s">
        <v>22</v>
      </c>
      <c r="M12776">
        <v>184000</v>
      </c>
      <c r="O12776" t="s">
        <v>65</v>
      </c>
      <c r="P12776" t="s">
        <v>3451</v>
      </c>
    </row>
    <row r="12777" spans="1:16" x14ac:dyDescent="0.25">
      <c r="A12777" t="s">
        <v>2</v>
      </c>
      <c r="B12777" t="s">
        <v>16341</v>
      </c>
      <c r="C12777" t="s">
        <v>16568</v>
      </c>
      <c r="D12777" t="s">
        <v>3972</v>
      </c>
      <c r="E12777" t="s">
        <v>20</v>
      </c>
      <c r="F12777" t="b">
        <v>0</v>
      </c>
      <c r="G12777" t="s">
        <v>35</v>
      </c>
      <c r="H12777" s="4">
        <v>45826.794432870367</v>
      </c>
      <c r="I12777" t="b">
        <v>0</v>
      </c>
      <c r="J12777" t="b">
        <v>1</v>
      </c>
      <c r="K12777" t="s">
        <v>24</v>
      </c>
      <c r="L12777" t="s">
        <v>22</v>
      </c>
      <c r="M12777">
        <v>183500</v>
      </c>
      <c r="O12777" t="s">
        <v>1857</v>
      </c>
      <c r="P12777" t="s">
        <v>16342</v>
      </c>
    </row>
    <row r="12778" spans="1:16" x14ac:dyDescent="0.25">
      <c r="A12778" t="s">
        <v>0</v>
      </c>
      <c r="B12778" t="s">
        <v>2876</v>
      </c>
      <c r="C12778" t="s">
        <v>732</v>
      </c>
      <c r="D12778" t="s">
        <v>131</v>
      </c>
      <c r="E12778" t="s">
        <v>20</v>
      </c>
      <c r="F12778" t="b">
        <v>0</v>
      </c>
      <c r="G12778" t="s">
        <v>23</v>
      </c>
      <c r="H12778" s="4">
        <v>45826.821006944447</v>
      </c>
      <c r="I12778" t="b">
        <v>1</v>
      </c>
      <c r="J12778" t="b">
        <v>0</v>
      </c>
      <c r="K12778" t="s">
        <v>24</v>
      </c>
      <c r="L12778" t="s">
        <v>36</v>
      </c>
      <c r="N12778">
        <v>17.5</v>
      </c>
      <c r="O12778" t="s">
        <v>131</v>
      </c>
      <c r="P12778" t="s">
        <v>204</v>
      </c>
    </row>
    <row r="12779" spans="1:16" x14ac:dyDescent="0.25">
      <c r="A12779" t="s">
        <v>0</v>
      </c>
      <c r="B12779" t="s">
        <v>16569</v>
      </c>
      <c r="C12779" t="s">
        <v>82</v>
      </c>
      <c r="D12779" t="s">
        <v>3972</v>
      </c>
      <c r="E12779" t="s">
        <v>20</v>
      </c>
      <c r="F12779" t="b">
        <v>0</v>
      </c>
      <c r="G12779" t="s">
        <v>27</v>
      </c>
      <c r="H12779" s="4">
        <v>45826.833368055559</v>
      </c>
      <c r="I12779" t="b">
        <v>0</v>
      </c>
      <c r="J12779" t="b">
        <v>1</v>
      </c>
      <c r="K12779" t="s">
        <v>24</v>
      </c>
      <c r="L12779" t="s">
        <v>22</v>
      </c>
      <c r="M12779">
        <v>79683.5</v>
      </c>
      <c r="O12779" t="s">
        <v>6336</v>
      </c>
      <c r="P12779" t="s">
        <v>16570</v>
      </c>
    </row>
    <row r="12780" spans="1:16" x14ac:dyDescent="0.25">
      <c r="A12780" t="s">
        <v>25</v>
      </c>
      <c r="B12780" t="s">
        <v>1452</v>
      </c>
      <c r="C12780" t="s">
        <v>1316</v>
      </c>
      <c r="D12780" t="s">
        <v>3828</v>
      </c>
      <c r="E12780" t="s">
        <v>20</v>
      </c>
      <c r="F12780" t="b">
        <v>0</v>
      </c>
      <c r="G12780" t="s">
        <v>41</v>
      </c>
      <c r="H12780" s="4">
        <v>45826.83353009259</v>
      </c>
      <c r="I12780" t="b">
        <v>0</v>
      </c>
      <c r="J12780" t="b">
        <v>1</v>
      </c>
      <c r="K12780" t="s">
        <v>24</v>
      </c>
      <c r="L12780" t="s">
        <v>22</v>
      </c>
      <c r="M12780">
        <v>85000</v>
      </c>
      <c r="O12780" t="s">
        <v>16571</v>
      </c>
      <c r="P12780" t="s">
        <v>16572</v>
      </c>
    </row>
    <row r="12781" spans="1:16" x14ac:dyDescent="0.25">
      <c r="A12781" t="s">
        <v>0</v>
      </c>
      <c r="B12781" t="s">
        <v>14126</v>
      </c>
      <c r="C12781" t="s">
        <v>33</v>
      </c>
      <c r="D12781" t="s">
        <v>3956</v>
      </c>
      <c r="E12781" t="s">
        <v>20</v>
      </c>
      <c r="F12781" t="b">
        <v>0</v>
      </c>
      <c r="G12781" t="s">
        <v>35</v>
      </c>
      <c r="H12781" s="4">
        <v>45826.833796296298</v>
      </c>
      <c r="I12781" t="b">
        <v>0</v>
      </c>
      <c r="J12781" t="b">
        <v>1</v>
      </c>
      <c r="K12781" t="s">
        <v>24</v>
      </c>
      <c r="L12781" t="s">
        <v>36</v>
      </c>
      <c r="N12781">
        <v>16.510000228881839</v>
      </c>
      <c r="O12781" t="s">
        <v>7594</v>
      </c>
      <c r="P12781" t="s">
        <v>708</v>
      </c>
    </row>
    <row r="12782" spans="1:16" x14ac:dyDescent="0.25">
      <c r="A12782" t="s">
        <v>139</v>
      </c>
      <c r="B12782" t="s">
        <v>16573</v>
      </c>
      <c r="C12782" t="s">
        <v>151</v>
      </c>
      <c r="D12782" t="s">
        <v>3972</v>
      </c>
      <c r="E12782" t="s">
        <v>20</v>
      </c>
      <c r="F12782" t="b">
        <v>0</v>
      </c>
      <c r="G12782" t="s">
        <v>30</v>
      </c>
      <c r="H12782" s="4">
        <v>45826.833912037036</v>
      </c>
      <c r="I12782" t="b">
        <v>0</v>
      </c>
      <c r="J12782" t="b">
        <v>0</v>
      </c>
      <c r="K12782" t="s">
        <v>24</v>
      </c>
      <c r="L12782" t="s">
        <v>22</v>
      </c>
      <c r="M12782">
        <v>60000</v>
      </c>
      <c r="O12782" t="s">
        <v>16574</v>
      </c>
      <c r="P12782" t="s">
        <v>119</v>
      </c>
    </row>
    <row r="12783" spans="1:16" x14ac:dyDescent="0.25">
      <c r="A12783" t="s">
        <v>40</v>
      </c>
      <c r="B12783" t="s">
        <v>620</v>
      </c>
      <c r="C12783" t="s">
        <v>11297</v>
      </c>
      <c r="D12783" t="s">
        <v>3972</v>
      </c>
      <c r="E12783" t="s">
        <v>20</v>
      </c>
      <c r="F12783" t="b">
        <v>0</v>
      </c>
      <c r="G12783" t="s">
        <v>27</v>
      </c>
      <c r="H12783" s="4">
        <v>45826.835115740738</v>
      </c>
      <c r="I12783" t="b">
        <v>0</v>
      </c>
      <c r="J12783" t="b">
        <v>1</v>
      </c>
      <c r="K12783" t="s">
        <v>24</v>
      </c>
      <c r="L12783" t="s">
        <v>22</v>
      </c>
      <c r="M12783">
        <v>126920</v>
      </c>
      <c r="O12783" t="s">
        <v>738</v>
      </c>
      <c r="P12783" t="s">
        <v>16575</v>
      </c>
    </row>
    <row r="12784" spans="1:16" x14ac:dyDescent="0.25">
      <c r="A12784" t="s">
        <v>2</v>
      </c>
      <c r="B12784" t="s">
        <v>195</v>
      </c>
      <c r="C12784" t="s">
        <v>889</v>
      </c>
      <c r="D12784" t="s">
        <v>3972</v>
      </c>
      <c r="E12784" t="s">
        <v>51</v>
      </c>
      <c r="F12784" t="b">
        <v>0</v>
      </c>
      <c r="G12784" t="s">
        <v>27</v>
      </c>
      <c r="H12784" s="4">
        <v>45826.835231481477</v>
      </c>
      <c r="I12784" t="b">
        <v>0</v>
      </c>
      <c r="J12784" t="b">
        <v>0</v>
      </c>
      <c r="K12784" t="s">
        <v>24</v>
      </c>
      <c r="L12784" t="s">
        <v>36</v>
      </c>
      <c r="N12784">
        <v>65</v>
      </c>
      <c r="O12784" t="s">
        <v>3305</v>
      </c>
      <c r="P12784" t="s">
        <v>16576</v>
      </c>
    </row>
    <row r="12785" spans="1:16" x14ac:dyDescent="0.25">
      <c r="A12785" t="s">
        <v>0</v>
      </c>
      <c r="B12785" t="s">
        <v>7524</v>
      </c>
      <c r="C12785" t="s">
        <v>372</v>
      </c>
      <c r="D12785" t="s">
        <v>2208</v>
      </c>
      <c r="E12785" t="s">
        <v>20</v>
      </c>
      <c r="F12785" t="b">
        <v>0</v>
      </c>
      <c r="G12785" t="s">
        <v>27</v>
      </c>
      <c r="H12785" s="4">
        <v>45826.874988425923</v>
      </c>
      <c r="I12785" t="b">
        <v>0</v>
      </c>
      <c r="J12785" t="b">
        <v>0</v>
      </c>
      <c r="K12785" t="s">
        <v>24</v>
      </c>
      <c r="L12785" t="s">
        <v>22</v>
      </c>
      <c r="M12785">
        <v>82500</v>
      </c>
      <c r="O12785" t="s">
        <v>7525</v>
      </c>
      <c r="P12785" t="s">
        <v>7526</v>
      </c>
    </row>
    <row r="12786" spans="1:16" x14ac:dyDescent="0.25">
      <c r="A12786" t="s">
        <v>0</v>
      </c>
      <c r="B12786" t="s">
        <v>16315</v>
      </c>
      <c r="C12786" t="s">
        <v>180</v>
      </c>
      <c r="D12786" t="s">
        <v>4102</v>
      </c>
      <c r="E12786" t="s">
        <v>20</v>
      </c>
      <c r="F12786" t="b">
        <v>0</v>
      </c>
      <c r="G12786" t="s">
        <v>41</v>
      </c>
      <c r="H12786" s="4">
        <v>45826.875289351847</v>
      </c>
      <c r="I12786" t="b">
        <v>1</v>
      </c>
      <c r="J12786" t="b">
        <v>1</v>
      </c>
      <c r="K12786" t="s">
        <v>24</v>
      </c>
      <c r="L12786" t="s">
        <v>36</v>
      </c>
      <c r="N12786">
        <v>45</v>
      </c>
      <c r="O12786" t="s">
        <v>4350</v>
      </c>
      <c r="P12786" t="s">
        <v>16316</v>
      </c>
    </row>
    <row r="12787" spans="1:16" x14ac:dyDescent="0.25">
      <c r="A12787" t="s">
        <v>1</v>
      </c>
      <c r="B12787" t="s">
        <v>1692</v>
      </c>
      <c r="C12787" t="s">
        <v>877</v>
      </c>
      <c r="D12787" t="s">
        <v>3828</v>
      </c>
      <c r="E12787" t="s">
        <v>20</v>
      </c>
      <c r="F12787" t="b">
        <v>0</v>
      </c>
      <c r="G12787" t="s">
        <v>27</v>
      </c>
      <c r="H12787" s="4">
        <v>45826.875891203701</v>
      </c>
      <c r="I12787" t="b">
        <v>0</v>
      </c>
      <c r="J12787" t="b">
        <v>0</v>
      </c>
      <c r="K12787" t="s">
        <v>24</v>
      </c>
      <c r="L12787" t="s">
        <v>22</v>
      </c>
      <c r="M12787">
        <v>150500</v>
      </c>
      <c r="O12787" t="s">
        <v>2623</v>
      </c>
      <c r="P12787" t="s">
        <v>16577</v>
      </c>
    </row>
    <row r="12788" spans="1:16" x14ac:dyDescent="0.25">
      <c r="A12788" t="s">
        <v>40</v>
      </c>
      <c r="B12788" t="s">
        <v>16578</v>
      </c>
      <c r="C12788" t="s">
        <v>82</v>
      </c>
      <c r="D12788" t="s">
        <v>3600</v>
      </c>
      <c r="E12788" t="s">
        <v>20</v>
      </c>
      <c r="F12788" t="b">
        <v>0</v>
      </c>
      <c r="G12788" t="s">
        <v>41</v>
      </c>
      <c r="H12788" s="4">
        <v>45826.877141203702</v>
      </c>
      <c r="I12788" t="b">
        <v>0</v>
      </c>
      <c r="J12788" t="b">
        <v>1</v>
      </c>
      <c r="K12788" t="s">
        <v>24</v>
      </c>
      <c r="L12788" t="s">
        <v>22</v>
      </c>
      <c r="M12788">
        <v>186000</v>
      </c>
      <c r="O12788" t="s">
        <v>16579</v>
      </c>
      <c r="P12788" t="s">
        <v>16580</v>
      </c>
    </row>
    <row r="12789" spans="1:16" x14ac:dyDescent="0.25">
      <c r="A12789" t="s">
        <v>0</v>
      </c>
      <c r="B12789" t="s">
        <v>16581</v>
      </c>
      <c r="C12789" t="s">
        <v>39</v>
      </c>
      <c r="D12789" t="s">
        <v>3828</v>
      </c>
      <c r="E12789" t="s">
        <v>51</v>
      </c>
      <c r="F12789" t="b">
        <v>1</v>
      </c>
      <c r="G12789" t="s">
        <v>41</v>
      </c>
      <c r="H12789" s="4">
        <v>45826.916863425933</v>
      </c>
      <c r="I12789" t="b">
        <v>0</v>
      </c>
      <c r="J12789" t="b">
        <v>0</v>
      </c>
      <c r="K12789" t="s">
        <v>24</v>
      </c>
      <c r="L12789" t="s">
        <v>36</v>
      </c>
      <c r="N12789">
        <v>37.5</v>
      </c>
      <c r="O12789" t="s">
        <v>16582</v>
      </c>
      <c r="P12789" t="s">
        <v>16583</v>
      </c>
    </row>
    <row r="12790" spans="1:16" x14ac:dyDescent="0.25">
      <c r="A12790" t="s">
        <v>2</v>
      </c>
      <c r="B12790" t="s">
        <v>16584</v>
      </c>
      <c r="C12790" t="s">
        <v>47</v>
      </c>
      <c r="D12790" t="s">
        <v>3828</v>
      </c>
      <c r="E12790" t="s">
        <v>20</v>
      </c>
      <c r="F12790" t="b">
        <v>0</v>
      </c>
      <c r="G12790" t="s">
        <v>27</v>
      </c>
      <c r="H12790" s="4">
        <v>45826.918379629627</v>
      </c>
      <c r="I12790" t="b">
        <v>0</v>
      </c>
      <c r="J12790" t="b">
        <v>1</v>
      </c>
      <c r="K12790" t="s">
        <v>24</v>
      </c>
      <c r="L12790" t="s">
        <v>22</v>
      </c>
      <c r="M12790">
        <v>208500</v>
      </c>
      <c r="O12790" t="s">
        <v>1156</v>
      </c>
      <c r="P12790" t="s">
        <v>16585</v>
      </c>
    </row>
    <row r="12791" spans="1:16" x14ac:dyDescent="0.25">
      <c r="A12791" t="s">
        <v>0</v>
      </c>
      <c r="B12791" t="s">
        <v>16586</v>
      </c>
      <c r="C12791" t="s">
        <v>3560</v>
      </c>
      <c r="D12791" t="s">
        <v>3828</v>
      </c>
      <c r="E12791" t="s">
        <v>20</v>
      </c>
      <c r="F12791" t="b">
        <v>0</v>
      </c>
      <c r="G12791" t="s">
        <v>41</v>
      </c>
      <c r="H12791" s="4">
        <v>45826.958622685182</v>
      </c>
      <c r="I12791" t="b">
        <v>0</v>
      </c>
      <c r="J12791" t="b">
        <v>1</v>
      </c>
      <c r="K12791" t="s">
        <v>24</v>
      </c>
      <c r="L12791" t="s">
        <v>22</v>
      </c>
      <c r="M12791">
        <v>110874</v>
      </c>
      <c r="O12791" t="s">
        <v>11358</v>
      </c>
      <c r="P12791" t="s">
        <v>16587</v>
      </c>
    </row>
    <row r="12792" spans="1:16" x14ac:dyDescent="0.25">
      <c r="A12792" t="s">
        <v>2</v>
      </c>
      <c r="B12792" t="s">
        <v>7311</v>
      </c>
      <c r="C12792" t="s">
        <v>47</v>
      </c>
      <c r="D12792" t="s">
        <v>3972</v>
      </c>
      <c r="E12792" t="s">
        <v>20</v>
      </c>
      <c r="F12792" t="b">
        <v>0</v>
      </c>
      <c r="G12792" t="s">
        <v>27</v>
      </c>
      <c r="H12792" s="4">
        <v>45826.960081018522</v>
      </c>
      <c r="I12792" t="b">
        <v>0</v>
      </c>
      <c r="J12792" t="b">
        <v>1</v>
      </c>
      <c r="K12792" t="s">
        <v>24</v>
      </c>
      <c r="L12792" t="s">
        <v>22</v>
      </c>
      <c r="M12792">
        <v>162500</v>
      </c>
      <c r="O12792" t="s">
        <v>4534</v>
      </c>
      <c r="P12792" t="s">
        <v>1447</v>
      </c>
    </row>
    <row r="12793" spans="1:16" x14ac:dyDescent="0.25">
      <c r="A12793" t="s">
        <v>2</v>
      </c>
      <c r="B12793" t="s">
        <v>3847</v>
      </c>
      <c r="C12793" t="s">
        <v>1705</v>
      </c>
      <c r="D12793" t="s">
        <v>3972</v>
      </c>
      <c r="E12793" t="s">
        <v>51</v>
      </c>
      <c r="F12793" t="b">
        <v>0</v>
      </c>
      <c r="G12793" t="s">
        <v>27</v>
      </c>
      <c r="H12793" s="4">
        <v>45826.960312499999</v>
      </c>
      <c r="I12793" t="b">
        <v>0</v>
      </c>
      <c r="J12793" t="b">
        <v>1</v>
      </c>
      <c r="K12793" t="s">
        <v>24</v>
      </c>
      <c r="L12793" t="s">
        <v>36</v>
      </c>
      <c r="N12793">
        <v>67.5</v>
      </c>
      <c r="O12793" t="s">
        <v>806</v>
      </c>
      <c r="P12793" t="s">
        <v>16588</v>
      </c>
    </row>
    <row r="12794" spans="1:16" x14ac:dyDescent="0.25">
      <c r="A12794" t="s">
        <v>2</v>
      </c>
      <c r="B12794" t="s">
        <v>2161</v>
      </c>
      <c r="C12794" t="s">
        <v>42</v>
      </c>
      <c r="D12794" t="s">
        <v>3972</v>
      </c>
      <c r="E12794" t="s">
        <v>51</v>
      </c>
      <c r="F12794" t="b">
        <v>0</v>
      </c>
      <c r="G12794" t="s">
        <v>27</v>
      </c>
      <c r="H12794" s="4">
        <v>45826.960312499999</v>
      </c>
      <c r="I12794" t="b">
        <v>1</v>
      </c>
      <c r="J12794" t="b">
        <v>0</v>
      </c>
      <c r="K12794" t="s">
        <v>24</v>
      </c>
      <c r="L12794" t="s">
        <v>36</v>
      </c>
      <c r="N12794">
        <v>54.5</v>
      </c>
      <c r="O12794" t="s">
        <v>806</v>
      </c>
      <c r="P12794" t="s">
        <v>603</v>
      </c>
    </row>
    <row r="12795" spans="1:16" x14ac:dyDescent="0.25">
      <c r="A12795" t="s">
        <v>2</v>
      </c>
      <c r="B12795" t="s">
        <v>16589</v>
      </c>
      <c r="C12795" t="s">
        <v>140</v>
      </c>
      <c r="D12795" t="s">
        <v>3972</v>
      </c>
      <c r="E12795" t="s">
        <v>20</v>
      </c>
      <c r="F12795" t="b">
        <v>0</v>
      </c>
      <c r="G12795" t="s">
        <v>27</v>
      </c>
      <c r="H12795" s="4">
        <v>45826.960335648153</v>
      </c>
      <c r="I12795" t="b">
        <v>0</v>
      </c>
      <c r="J12795" t="b">
        <v>1</v>
      </c>
      <c r="K12795" t="s">
        <v>24</v>
      </c>
      <c r="L12795" t="s">
        <v>22</v>
      </c>
      <c r="M12795">
        <v>120000</v>
      </c>
      <c r="O12795" t="s">
        <v>16590</v>
      </c>
      <c r="P12795" t="s">
        <v>16591</v>
      </c>
    </row>
    <row r="12796" spans="1:16" x14ac:dyDescent="0.25">
      <c r="A12796" t="s">
        <v>2</v>
      </c>
      <c r="B12796" t="s">
        <v>16592</v>
      </c>
      <c r="C12796" t="s">
        <v>283</v>
      </c>
      <c r="D12796" t="s">
        <v>3600</v>
      </c>
      <c r="E12796" t="s">
        <v>51</v>
      </c>
      <c r="F12796" t="b">
        <v>0</v>
      </c>
      <c r="G12796" t="s">
        <v>35</v>
      </c>
      <c r="H12796" s="4">
        <v>45826.960902777777</v>
      </c>
      <c r="I12796" t="b">
        <v>1</v>
      </c>
      <c r="J12796" t="b">
        <v>0</v>
      </c>
      <c r="K12796" t="s">
        <v>24</v>
      </c>
      <c r="L12796" t="s">
        <v>36</v>
      </c>
      <c r="N12796">
        <v>90</v>
      </c>
      <c r="O12796" t="s">
        <v>16593</v>
      </c>
      <c r="P12796" t="s">
        <v>55</v>
      </c>
    </row>
    <row r="12797" spans="1:16" x14ac:dyDescent="0.25">
      <c r="A12797" t="s">
        <v>0</v>
      </c>
      <c r="B12797" t="s">
        <v>103</v>
      </c>
      <c r="C12797" t="s">
        <v>332</v>
      </c>
      <c r="D12797" t="s">
        <v>6016</v>
      </c>
      <c r="E12797" t="s">
        <v>20</v>
      </c>
      <c r="F12797" t="b">
        <v>0</v>
      </c>
      <c r="G12797" t="s">
        <v>41</v>
      </c>
      <c r="H12797" s="4">
        <v>45827.000300925924</v>
      </c>
      <c r="I12797" t="b">
        <v>1</v>
      </c>
      <c r="J12797" t="b">
        <v>1</v>
      </c>
      <c r="K12797" t="s">
        <v>24</v>
      </c>
      <c r="L12797" t="s">
        <v>22</v>
      </c>
      <c r="M12797">
        <v>52500</v>
      </c>
      <c r="O12797" t="s">
        <v>964</v>
      </c>
      <c r="P12797" t="s">
        <v>16023</v>
      </c>
    </row>
    <row r="12798" spans="1:16" x14ac:dyDescent="0.25">
      <c r="A12798" t="s">
        <v>1</v>
      </c>
      <c r="B12798" t="s">
        <v>974</v>
      </c>
      <c r="C12798" t="s">
        <v>3238</v>
      </c>
      <c r="D12798" t="s">
        <v>3972</v>
      </c>
      <c r="E12798" t="s">
        <v>20</v>
      </c>
      <c r="F12798" t="b">
        <v>0</v>
      </c>
      <c r="G12798" t="s">
        <v>41</v>
      </c>
      <c r="H12798" s="4">
        <v>45827.001122685193</v>
      </c>
      <c r="I12798" t="b">
        <v>0</v>
      </c>
      <c r="J12798" t="b">
        <v>1</v>
      </c>
      <c r="K12798" t="s">
        <v>24</v>
      </c>
      <c r="L12798" t="s">
        <v>22</v>
      </c>
      <c r="M12798">
        <v>130000</v>
      </c>
      <c r="O12798" t="s">
        <v>4328</v>
      </c>
      <c r="P12798" t="s">
        <v>10434</v>
      </c>
    </row>
    <row r="12799" spans="1:16" x14ac:dyDescent="0.25">
      <c r="A12799" t="s">
        <v>89</v>
      </c>
      <c r="B12799" t="s">
        <v>16594</v>
      </c>
      <c r="C12799" t="s">
        <v>44</v>
      </c>
      <c r="D12799" t="s">
        <v>3972</v>
      </c>
      <c r="E12799" t="s">
        <v>20</v>
      </c>
      <c r="F12799" t="b">
        <v>0</v>
      </c>
      <c r="G12799" t="s">
        <v>27</v>
      </c>
      <c r="H12799" s="4">
        <v>45827.001921296287</v>
      </c>
      <c r="I12799" t="b">
        <v>0</v>
      </c>
      <c r="J12799" t="b">
        <v>0</v>
      </c>
      <c r="K12799" t="s">
        <v>24</v>
      </c>
      <c r="L12799" t="s">
        <v>36</v>
      </c>
      <c r="N12799">
        <v>65</v>
      </c>
      <c r="O12799" t="s">
        <v>4343</v>
      </c>
      <c r="P12799" t="s">
        <v>16595</v>
      </c>
    </row>
    <row r="12800" spans="1:16" x14ac:dyDescent="0.25">
      <c r="A12800" t="s">
        <v>2</v>
      </c>
      <c r="B12800" t="s">
        <v>16596</v>
      </c>
      <c r="C12800" t="s">
        <v>315</v>
      </c>
      <c r="D12800" t="s">
        <v>3972</v>
      </c>
      <c r="E12800" t="s">
        <v>51</v>
      </c>
      <c r="F12800" t="b">
        <v>0</v>
      </c>
      <c r="G12800" t="s">
        <v>41</v>
      </c>
      <c r="H12800" s="4">
        <v>45827.00209490741</v>
      </c>
      <c r="I12800" t="b">
        <v>0</v>
      </c>
      <c r="J12800" t="b">
        <v>1</v>
      </c>
      <c r="K12800" t="s">
        <v>24</v>
      </c>
      <c r="L12800" t="s">
        <v>36</v>
      </c>
      <c r="N12800">
        <v>67.5</v>
      </c>
      <c r="O12800" t="s">
        <v>4343</v>
      </c>
    </row>
    <row r="12801" spans="1:16" x14ac:dyDescent="0.25">
      <c r="A12801" t="s">
        <v>0</v>
      </c>
      <c r="B12801" t="s">
        <v>433</v>
      </c>
      <c r="C12801" t="s">
        <v>468</v>
      </c>
      <c r="D12801" t="s">
        <v>3972</v>
      </c>
      <c r="E12801" t="s">
        <v>20</v>
      </c>
      <c r="F12801" t="b">
        <v>0</v>
      </c>
      <c r="G12801" t="s">
        <v>27</v>
      </c>
      <c r="H12801" s="4">
        <v>45827.041747685187</v>
      </c>
      <c r="I12801" t="b">
        <v>0</v>
      </c>
      <c r="J12801" t="b">
        <v>1</v>
      </c>
      <c r="K12801" t="s">
        <v>24</v>
      </c>
      <c r="L12801" t="s">
        <v>22</v>
      </c>
      <c r="M12801">
        <v>95000</v>
      </c>
      <c r="O12801" t="s">
        <v>5481</v>
      </c>
      <c r="P12801" t="s">
        <v>2408</v>
      </c>
    </row>
    <row r="12802" spans="1:16" x14ac:dyDescent="0.25">
      <c r="A12802" t="s">
        <v>1</v>
      </c>
      <c r="B12802" t="s">
        <v>1999</v>
      </c>
      <c r="C12802" t="s">
        <v>1041</v>
      </c>
      <c r="D12802" t="s">
        <v>3972</v>
      </c>
      <c r="E12802" t="s">
        <v>51</v>
      </c>
      <c r="F12802" t="b">
        <v>0</v>
      </c>
      <c r="G12802" t="s">
        <v>41</v>
      </c>
      <c r="H12802" s="4">
        <v>45827.041956018518</v>
      </c>
      <c r="I12802" t="b">
        <v>0</v>
      </c>
      <c r="J12802" t="b">
        <v>0</v>
      </c>
      <c r="K12802" t="s">
        <v>24</v>
      </c>
      <c r="L12802" t="s">
        <v>36</v>
      </c>
      <c r="N12802">
        <v>98.94000244140625</v>
      </c>
      <c r="O12802" t="s">
        <v>16475</v>
      </c>
      <c r="P12802" t="s">
        <v>16597</v>
      </c>
    </row>
    <row r="12803" spans="1:16" x14ac:dyDescent="0.25">
      <c r="A12803" t="s">
        <v>2</v>
      </c>
      <c r="B12803" t="s">
        <v>16598</v>
      </c>
      <c r="C12803" t="s">
        <v>325</v>
      </c>
      <c r="D12803" t="s">
        <v>3972</v>
      </c>
      <c r="E12803" t="s">
        <v>20</v>
      </c>
      <c r="F12803" t="b">
        <v>0</v>
      </c>
      <c r="G12803" t="s">
        <v>27</v>
      </c>
      <c r="H12803" s="4">
        <v>45827.043298611112</v>
      </c>
      <c r="I12803" t="b">
        <v>0</v>
      </c>
      <c r="J12803" t="b">
        <v>1</v>
      </c>
      <c r="K12803" t="s">
        <v>24</v>
      </c>
      <c r="L12803" t="s">
        <v>22</v>
      </c>
      <c r="M12803">
        <v>160000</v>
      </c>
      <c r="O12803" t="s">
        <v>16599</v>
      </c>
      <c r="P12803" t="s">
        <v>16600</v>
      </c>
    </row>
    <row r="12804" spans="1:16" x14ac:dyDescent="0.25">
      <c r="A12804" t="s">
        <v>40</v>
      </c>
      <c r="B12804" t="s">
        <v>16601</v>
      </c>
      <c r="C12804" t="s">
        <v>122</v>
      </c>
      <c r="D12804" t="s">
        <v>3972</v>
      </c>
      <c r="E12804" t="s">
        <v>20</v>
      </c>
      <c r="F12804" t="b">
        <v>0</v>
      </c>
      <c r="G12804" t="s">
        <v>30</v>
      </c>
      <c r="H12804" s="4">
        <v>45827.044768518521</v>
      </c>
      <c r="I12804" t="b">
        <v>0</v>
      </c>
      <c r="J12804" t="b">
        <v>1</v>
      </c>
      <c r="K12804" t="s">
        <v>24</v>
      </c>
      <c r="L12804" t="s">
        <v>22</v>
      </c>
      <c r="M12804">
        <v>142300</v>
      </c>
      <c r="O12804" t="s">
        <v>402</v>
      </c>
      <c r="P12804" t="s">
        <v>16602</v>
      </c>
    </row>
    <row r="12805" spans="1:16" x14ac:dyDescent="0.25">
      <c r="A12805" t="s">
        <v>2</v>
      </c>
      <c r="B12805" t="s">
        <v>129</v>
      </c>
      <c r="C12805" t="s">
        <v>16603</v>
      </c>
      <c r="D12805" t="s">
        <v>3972</v>
      </c>
      <c r="E12805" t="s">
        <v>20</v>
      </c>
      <c r="F12805" t="b">
        <v>0</v>
      </c>
      <c r="G12805" t="s">
        <v>30</v>
      </c>
      <c r="H12805" s="4">
        <v>45827.044768518521</v>
      </c>
      <c r="I12805" t="b">
        <v>0</v>
      </c>
      <c r="J12805" t="b">
        <v>1</v>
      </c>
      <c r="K12805" t="s">
        <v>24</v>
      </c>
      <c r="L12805" t="s">
        <v>22</v>
      </c>
      <c r="M12805">
        <v>180000</v>
      </c>
      <c r="O12805" t="s">
        <v>14230</v>
      </c>
      <c r="P12805" t="s">
        <v>16604</v>
      </c>
    </row>
    <row r="12806" spans="1:16" x14ac:dyDescent="0.25">
      <c r="A12806" t="s">
        <v>40</v>
      </c>
      <c r="B12806" t="s">
        <v>16601</v>
      </c>
      <c r="C12806" t="s">
        <v>122</v>
      </c>
      <c r="D12806" t="s">
        <v>3828</v>
      </c>
      <c r="E12806" t="s">
        <v>20</v>
      </c>
      <c r="F12806" t="b">
        <v>0</v>
      </c>
      <c r="G12806" t="s">
        <v>27</v>
      </c>
      <c r="H12806" s="4">
        <v>45827.16847222222</v>
      </c>
      <c r="I12806" t="b">
        <v>0</v>
      </c>
      <c r="J12806" t="b">
        <v>1</v>
      </c>
      <c r="K12806" t="s">
        <v>24</v>
      </c>
      <c r="L12806" t="s">
        <v>22</v>
      </c>
      <c r="M12806">
        <v>142300</v>
      </c>
      <c r="O12806" t="s">
        <v>402</v>
      </c>
      <c r="P12806" t="s">
        <v>16602</v>
      </c>
    </row>
    <row r="12807" spans="1:16" x14ac:dyDescent="0.25">
      <c r="A12807" t="s">
        <v>0</v>
      </c>
      <c r="B12807" t="s">
        <v>16605</v>
      </c>
      <c r="C12807" t="s">
        <v>120</v>
      </c>
      <c r="D12807" t="s">
        <v>3828</v>
      </c>
      <c r="E12807" t="s">
        <v>20</v>
      </c>
      <c r="F12807" t="b">
        <v>0</v>
      </c>
      <c r="G12807" t="s">
        <v>35</v>
      </c>
      <c r="H12807" s="4">
        <v>45827.250254629631</v>
      </c>
      <c r="I12807" t="b">
        <v>0</v>
      </c>
      <c r="J12807" t="b">
        <v>1</v>
      </c>
      <c r="K12807" t="s">
        <v>24</v>
      </c>
      <c r="L12807" t="s">
        <v>22</v>
      </c>
      <c r="M12807">
        <v>70000</v>
      </c>
      <c r="O12807" t="s">
        <v>16606</v>
      </c>
      <c r="P12807" t="s">
        <v>3295</v>
      </c>
    </row>
    <row r="12808" spans="1:16" x14ac:dyDescent="0.25">
      <c r="A12808" t="s">
        <v>0</v>
      </c>
      <c r="B12808" t="s">
        <v>16607</v>
      </c>
      <c r="C12808" t="s">
        <v>39</v>
      </c>
      <c r="D12808" t="s">
        <v>3600</v>
      </c>
      <c r="E12808" t="s">
        <v>20</v>
      </c>
      <c r="F12808" t="b">
        <v>1</v>
      </c>
      <c r="G12808" t="s">
        <v>35</v>
      </c>
      <c r="H12808" s="4">
        <v>45827.250254629631</v>
      </c>
      <c r="I12808" t="b">
        <v>1</v>
      </c>
      <c r="J12808" t="b">
        <v>1</v>
      </c>
      <c r="K12808" t="s">
        <v>24</v>
      </c>
      <c r="L12808" t="s">
        <v>36</v>
      </c>
      <c r="N12808">
        <v>72.5</v>
      </c>
      <c r="O12808" t="s">
        <v>16608</v>
      </c>
      <c r="P12808" t="s">
        <v>16609</v>
      </c>
    </row>
    <row r="12809" spans="1:16" x14ac:dyDescent="0.25">
      <c r="A12809" t="s">
        <v>25</v>
      </c>
      <c r="B12809" t="s">
        <v>16610</v>
      </c>
      <c r="C12809" t="s">
        <v>39</v>
      </c>
      <c r="D12809" t="s">
        <v>4013</v>
      </c>
      <c r="E12809" t="s">
        <v>20</v>
      </c>
      <c r="F12809" t="b">
        <v>1</v>
      </c>
      <c r="G12809" t="s">
        <v>35</v>
      </c>
      <c r="H12809" s="4">
        <v>45827.250254629631</v>
      </c>
      <c r="I12809" t="b">
        <v>0</v>
      </c>
      <c r="J12809" t="b">
        <v>0</v>
      </c>
      <c r="K12809" t="s">
        <v>24</v>
      </c>
      <c r="L12809" t="s">
        <v>22</v>
      </c>
      <c r="M12809">
        <v>124000</v>
      </c>
      <c r="O12809" t="s">
        <v>3799</v>
      </c>
      <c r="P12809" t="s">
        <v>16611</v>
      </c>
    </row>
    <row r="12810" spans="1:16" x14ac:dyDescent="0.25">
      <c r="A12810" t="s">
        <v>40</v>
      </c>
      <c r="B12810" t="s">
        <v>16354</v>
      </c>
      <c r="C12810" t="s">
        <v>44</v>
      </c>
      <c r="D12810" t="s">
        <v>3972</v>
      </c>
      <c r="E12810" t="s">
        <v>20</v>
      </c>
      <c r="F12810" t="b">
        <v>0</v>
      </c>
      <c r="G12810" t="s">
        <v>41</v>
      </c>
      <c r="H12810" s="4">
        <v>45827.266261574077</v>
      </c>
      <c r="I12810" t="b">
        <v>1</v>
      </c>
      <c r="J12810" t="b">
        <v>1</v>
      </c>
      <c r="K12810" t="s">
        <v>24</v>
      </c>
      <c r="L12810" t="s">
        <v>22</v>
      </c>
      <c r="M12810">
        <v>184000</v>
      </c>
      <c r="O12810" t="s">
        <v>1489</v>
      </c>
    </row>
    <row r="12811" spans="1:16" x14ac:dyDescent="0.25">
      <c r="A12811" t="s">
        <v>25</v>
      </c>
      <c r="B12811" t="s">
        <v>14158</v>
      </c>
      <c r="C12811" t="s">
        <v>39</v>
      </c>
      <c r="D12811" t="s">
        <v>10355</v>
      </c>
      <c r="E12811" t="s">
        <v>20</v>
      </c>
      <c r="F12811" t="b">
        <v>1</v>
      </c>
      <c r="G12811" t="s">
        <v>106</v>
      </c>
      <c r="H12811" s="4">
        <v>45827.269201388888</v>
      </c>
      <c r="I12811" t="b">
        <v>1</v>
      </c>
      <c r="J12811" t="b">
        <v>0</v>
      </c>
      <c r="K12811" t="s">
        <v>106</v>
      </c>
      <c r="L12811" t="s">
        <v>22</v>
      </c>
      <c r="M12811">
        <v>136000</v>
      </c>
      <c r="O12811" t="s">
        <v>3492</v>
      </c>
      <c r="P12811" t="s">
        <v>3034</v>
      </c>
    </row>
    <row r="12812" spans="1:16" x14ac:dyDescent="0.25">
      <c r="A12812" t="s">
        <v>28</v>
      </c>
      <c r="B12812" t="s">
        <v>2229</v>
      </c>
      <c r="C12812" t="s">
        <v>39</v>
      </c>
      <c r="D12812" t="s">
        <v>16612</v>
      </c>
      <c r="E12812" t="s">
        <v>20</v>
      </c>
      <c r="F12812" t="b">
        <v>1</v>
      </c>
      <c r="G12812" t="s">
        <v>1792</v>
      </c>
      <c r="H12812" s="4">
        <v>45827.275150462963</v>
      </c>
      <c r="I12812" t="b">
        <v>0</v>
      </c>
      <c r="J12812" t="b">
        <v>0</v>
      </c>
      <c r="K12812" t="s">
        <v>1792</v>
      </c>
      <c r="L12812" t="s">
        <v>22</v>
      </c>
      <c r="M12812">
        <v>82500</v>
      </c>
      <c r="O12812" t="s">
        <v>16613</v>
      </c>
      <c r="P12812" t="s">
        <v>16614</v>
      </c>
    </row>
    <row r="12813" spans="1:16" x14ac:dyDescent="0.25">
      <c r="A12813" t="s">
        <v>0</v>
      </c>
      <c r="B12813" t="s">
        <v>16615</v>
      </c>
      <c r="C12813" t="s">
        <v>16616</v>
      </c>
      <c r="D12813" t="s">
        <v>4089</v>
      </c>
      <c r="E12813" t="s">
        <v>219</v>
      </c>
      <c r="F12813" t="b">
        <v>0</v>
      </c>
      <c r="G12813" t="s">
        <v>27</v>
      </c>
      <c r="H12813" s="4">
        <v>45827.291666666657</v>
      </c>
      <c r="I12813" t="b">
        <v>0</v>
      </c>
      <c r="J12813" t="b">
        <v>1</v>
      </c>
      <c r="K12813" t="s">
        <v>24</v>
      </c>
      <c r="L12813" t="s">
        <v>22</v>
      </c>
      <c r="M12813">
        <v>75000</v>
      </c>
      <c r="O12813" t="s">
        <v>16617</v>
      </c>
      <c r="P12813" t="s">
        <v>320</v>
      </c>
    </row>
    <row r="12814" spans="1:16" x14ac:dyDescent="0.25">
      <c r="A12814" t="s">
        <v>40</v>
      </c>
      <c r="B12814" t="s">
        <v>16618</v>
      </c>
      <c r="C12814" t="s">
        <v>431</v>
      </c>
      <c r="D12814" t="s">
        <v>3969</v>
      </c>
      <c r="E12814" t="s">
        <v>20</v>
      </c>
      <c r="F12814" t="b">
        <v>0</v>
      </c>
      <c r="G12814" t="s">
        <v>27</v>
      </c>
      <c r="H12814" s="4">
        <v>45827.307638888888</v>
      </c>
      <c r="I12814" t="b">
        <v>0</v>
      </c>
      <c r="J12814" t="b">
        <v>0</v>
      </c>
      <c r="K12814" t="s">
        <v>24</v>
      </c>
      <c r="L12814" t="s">
        <v>22</v>
      </c>
      <c r="M12814">
        <v>178245</v>
      </c>
      <c r="O12814" t="s">
        <v>16619</v>
      </c>
      <c r="P12814" t="s">
        <v>16620</v>
      </c>
    </row>
    <row r="12815" spans="1:16" x14ac:dyDescent="0.25">
      <c r="A12815" t="s">
        <v>2</v>
      </c>
      <c r="B12815" t="s">
        <v>16621</v>
      </c>
      <c r="C12815" t="s">
        <v>39</v>
      </c>
      <c r="D12815" t="s">
        <v>112</v>
      </c>
      <c r="E12815" t="s">
        <v>51</v>
      </c>
      <c r="F12815" t="b">
        <v>1</v>
      </c>
      <c r="G12815" t="s">
        <v>41</v>
      </c>
      <c r="H12815" s="4">
        <v>45827.307997685188</v>
      </c>
      <c r="I12815" t="b">
        <v>1</v>
      </c>
      <c r="J12815" t="b">
        <v>0</v>
      </c>
      <c r="K12815" t="s">
        <v>24</v>
      </c>
      <c r="L12815" t="s">
        <v>36</v>
      </c>
      <c r="N12815">
        <v>24</v>
      </c>
      <c r="O12815" t="s">
        <v>112</v>
      </c>
      <c r="P12815" t="s">
        <v>16622</v>
      </c>
    </row>
    <row r="12816" spans="1:16" x14ac:dyDescent="0.25">
      <c r="A12816" t="s">
        <v>0</v>
      </c>
      <c r="B12816" t="s">
        <v>214</v>
      </c>
      <c r="C12816" t="s">
        <v>1320</v>
      </c>
      <c r="D12816" t="s">
        <v>4083</v>
      </c>
      <c r="E12816" t="s">
        <v>20</v>
      </c>
      <c r="F12816" t="b">
        <v>0</v>
      </c>
      <c r="G12816" t="s">
        <v>41</v>
      </c>
      <c r="H12816" s="4">
        <v>45827.333495370367</v>
      </c>
      <c r="I12816" t="b">
        <v>0</v>
      </c>
      <c r="J12816" t="b">
        <v>0</v>
      </c>
      <c r="K12816" t="s">
        <v>24</v>
      </c>
      <c r="L12816" t="s">
        <v>22</v>
      </c>
      <c r="M12816">
        <v>67500</v>
      </c>
      <c r="O12816" t="s">
        <v>16623</v>
      </c>
      <c r="P12816" t="s">
        <v>16624</v>
      </c>
    </row>
    <row r="12817" spans="1:16" x14ac:dyDescent="0.25">
      <c r="A12817" t="s">
        <v>0</v>
      </c>
      <c r="B12817" t="s">
        <v>3563</v>
      </c>
      <c r="C12817" t="s">
        <v>509</v>
      </c>
      <c r="D12817" t="s">
        <v>4083</v>
      </c>
      <c r="E12817" t="s">
        <v>20</v>
      </c>
      <c r="F12817" t="b">
        <v>0</v>
      </c>
      <c r="G12817" t="s">
        <v>35</v>
      </c>
      <c r="H12817" s="4">
        <v>45827.333634259259</v>
      </c>
      <c r="I12817" t="b">
        <v>0</v>
      </c>
      <c r="J12817" t="b">
        <v>0</v>
      </c>
      <c r="K12817" t="s">
        <v>24</v>
      </c>
      <c r="L12817" t="s">
        <v>22</v>
      </c>
      <c r="M12817">
        <v>105000</v>
      </c>
      <c r="O12817" t="s">
        <v>10588</v>
      </c>
      <c r="P12817" t="s">
        <v>3392</v>
      </c>
    </row>
    <row r="12818" spans="1:16" x14ac:dyDescent="0.25">
      <c r="A12818" t="s">
        <v>0</v>
      </c>
      <c r="B12818" t="s">
        <v>16625</v>
      </c>
      <c r="C12818" t="s">
        <v>94</v>
      </c>
      <c r="D12818" t="s">
        <v>4083</v>
      </c>
      <c r="E12818" t="s">
        <v>20</v>
      </c>
      <c r="F12818" t="b">
        <v>0</v>
      </c>
      <c r="G12818" t="s">
        <v>30</v>
      </c>
      <c r="H12818" s="4">
        <v>45827.333923611113</v>
      </c>
      <c r="I12818" t="b">
        <v>0</v>
      </c>
      <c r="J12818" t="b">
        <v>0</v>
      </c>
      <c r="K12818" t="s">
        <v>24</v>
      </c>
      <c r="L12818" t="s">
        <v>22</v>
      </c>
      <c r="M12818">
        <v>115000</v>
      </c>
      <c r="O12818" t="s">
        <v>16626</v>
      </c>
      <c r="P12818" t="s">
        <v>16566</v>
      </c>
    </row>
    <row r="12819" spans="1:16" x14ac:dyDescent="0.25">
      <c r="A12819" t="s">
        <v>19</v>
      </c>
      <c r="B12819" t="s">
        <v>16627</v>
      </c>
      <c r="C12819" t="s">
        <v>555</v>
      </c>
      <c r="D12819" t="s">
        <v>4083</v>
      </c>
      <c r="E12819" t="s">
        <v>20</v>
      </c>
      <c r="F12819" t="b">
        <v>0</v>
      </c>
      <c r="G12819" t="s">
        <v>30</v>
      </c>
      <c r="H12819" s="4">
        <v>45827.349224537043</v>
      </c>
      <c r="I12819" t="b">
        <v>0</v>
      </c>
      <c r="J12819" t="b">
        <v>0</v>
      </c>
      <c r="K12819" t="s">
        <v>24</v>
      </c>
      <c r="L12819" t="s">
        <v>22</v>
      </c>
      <c r="M12819">
        <v>180000</v>
      </c>
      <c r="O12819" t="s">
        <v>16628</v>
      </c>
    </row>
    <row r="12820" spans="1:16" x14ac:dyDescent="0.25">
      <c r="A12820" t="s">
        <v>2</v>
      </c>
      <c r="B12820" t="s">
        <v>16629</v>
      </c>
      <c r="C12820" t="s">
        <v>199</v>
      </c>
      <c r="D12820" t="s">
        <v>3969</v>
      </c>
      <c r="E12820" t="s">
        <v>20</v>
      </c>
      <c r="F12820" t="b">
        <v>0</v>
      </c>
      <c r="G12820" t="s">
        <v>23</v>
      </c>
      <c r="H12820" s="4">
        <v>45827.36550925926</v>
      </c>
      <c r="I12820" t="b">
        <v>0</v>
      </c>
      <c r="J12820" t="b">
        <v>1</v>
      </c>
      <c r="K12820" t="s">
        <v>24</v>
      </c>
      <c r="L12820" t="s">
        <v>22</v>
      </c>
      <c r="M12820">
        <v>140500</v>
      </c>
      <c r="O12820" t="s">
        <v>867</v>
      </c>
      <c r="P12820" t="s">
        <v>149</v>
      </c>
    </row>
    <row r="12821" spans="1:16" x14ac:dyDescent="0.25">
      <c r="A12821" t="s">
        <v>0</v>
      </c>
      <c r="B12821" t="s">
        <v>0</v>
      </c>
      <c r="C12821" t="s">
        <v>16630</v>
      </c>
      <c r="D12821" t="s">
        <v>3969</v>
      </c>
      <c r="E12821" t="s">
        <v>20</v>
      </c>
      <c r="F12821" t="b">
        <v>0</v>
      </c>
      <c r="G12821" t="s">
        <v>27</v>
      </c>
      <c r="H12821" s="4">
        <v>45827.374907407408</v>
      </c>
      <c r="I12821" t="b">
        <v>0</v>
      </c>
      <c r="J12821" t="b">
        <v>0</v>
      </c>
      <c r="K12821" t="s">
        <v>24</v>
      </c>
      <c r="L12821" t="s">
        <v>22</v>
      </c>
      <c r="M12821">
        <v>95000</v>
      </c>
      <c r="O12821" t="s">
        <v>1694</v>
      </c>
      <c r="P12821" t="s">
        <v>12349</v>
      </c>
    </row>
    <row r="12822" spans="1:16" x14ac:dyDescent="0.25">
      <c r="A12822" t="s">
        <v>19</v>
      </c>
      <c r="B12822" t="s">
        <v>16631</v>
      </c>
      <c r="C12822" t="s">
        <v>332</v>
      </c>
      <c r="D12822" t="s">
        <v>3972</v>
      </c>
      <c r="E12822" t="s">
        <v>20</v>
      </c>
      <c r="F12822" t="b">
        <v>0</v>
      </c>
      <c r="G12822" t="s">
        <v>41</v>
      </c>
      <c r="H12822" s="4">
        <v>45827.375127314823</v>
      </c>
      <c r="I12822" t="b">
        <v>0</v>
      </c>
      <c r="J12822" t="b">
        <v>0</v>
      </c>
      <c r="K12822" t="s">
        <v>24</v>
      </c>
      <c r="L12822" t="s">
        <v>22</v>
      </c>
      <c r="M12822">
        <v>220000</v>
      </c>
      <c r="O12822" t="s">
        <v>16266</v>
      </c>
      <c r="P12822" t="s">
        <v>119</v>
      </c>
    </row>
    <row r="12823" spans="1:16" x14ac:dyDescent="0.25">
      <c r="A12823" t="s">
        <v>191</v>
      </c>
      <c r="B12823" t="s">
        <v>16632</v>
      </c>
      <c r="C12823" t="s">
        <v>225</v>
      </c>
      <c r="D12823" t="s">
        <v>3972</v>
      </c>
      <c r="E12823" t="s">
        <v>20</v>
      </c>
      <c r="F12823" t="b">
        <v>0</v>
      </c>
      <c r="G12823" t="s">
        <v>27</v>
      </c>
      <c r="H12823" s="4">
        <v>45827.391226851847</v>
      </c>
      <c r="I12823" t="b">
        <v>0</v>
      </c>
      <c r="J12823" t="b">
        <v>1</v>
      </c>
      <c r="K12823" t="s">
        <v>24</v>
      </c>
      <c r="L12823" t="s">
        <v>22</v>
      </c>
      <c r="M12823">
        <v>182500</v>
      </c>
      <c r="O12823" t="s">
        <v>1883</v>
      </c>
    </row>
    <row r="12824" spans="1:16" x14ac:dyDescent="0.25">
      <c r="A12824" t="s">
        <v>28</v>
      </c>
      <c r="B12824" t="s">
        <v>16633</v>
      </c>
      <c r="C12824" t="s">
        <v>82</v>
      </c>
      <c r="D12824" t="s">
        <v>3828</v>
      </c>
      <c r="E12824" t="s">
        <v>20</v>
      </c>
      <c r="F12824" t="b">
        <v>0</v>
      </c>
      <c r="G12824" t="s">
        <v>27</v>
      </c>
      <c r="H12824" s="4">
        <v>45827.432638888888</v>
      </c>
      <c r="I12824" t="b">
        <v>0</v>
      </c>
      <c r="J12824" t="b">
        <v>1</v>
      </c>
      <c r="K12824" t="s">
        <v>24</v>
      </c>
      <c r="L12824" t="s">
        <v>22</v>
      </c>
      <c r="M12824">
        <v>125000</v>
      </c>
      <c r="O12824" t="s">
        <v>202</v>
      </c>
      <c r="P12824" t="s">
        <v>16634</v>
      </c>
    </row>
    <row r="12825" spans="1:16" x14ac:dyDescent="0.25">
      <c r="A12825" t="s">
        <v>0</v>
      </c>
      <c r="B12825" t="s">
        <v>731</v>
      </c>
      <c r="C12825" t="s">
        <v>2157</v>
      </c>
      <c r="D12825" t="s">
        <v>3956</v>
      </c>
      <c r="E12825" t="s">
        <v>34</v>
      </c>
      <c r="F12825" t="b">
        <v>0</v>
      </c>
      <c r="G12825" t="s">
        <v>27</v>
      </c>
      <c r="H12825" s="4">
        <v>45827.500034722223</v>
      </c>
      <c r="I12825" t="b">
        <v>0</v>
      </c>
      <c r="J12825" t="b">
        <v>1</v>
      </c>
      <c r="K12825" t="s">
        <v>24</v>
      </c>
      <c r="L12825" t="s">
        <v>36</v>
      </c>
      <c r="N12825">
        <v>65.5</v>
      </c>
      <c r="O12825" t="s">
        <v>1807</v>
      </c>
      <c r="P12825" t="s">
        <v>16635</v>
      </c>
    </row>
    <row r="12826" spans="1:16" x14ac:dyDescent="0.25">
      <c r="A12826" t="s">
        <v>1</v>
      </c>
      <c r="B12826" t="s">
        <v>661</v>
      </c>
      <c r="C12826" t="s">
        <v>167</v>
      </c>
      <c r="D12826" t="s">
        <v>3972</v>
      </c>
      <c r="E12826" t="s">
        <v>20</v>
      </c>
      <c r="F12826" t="b">
        <v>0</v>
      </c>
      <c r="G12826" t="s">
        <v>35</v>
      </c>
      <c r="H12826" s="4">
        <v>45827.500289351847</v>
      </c>
      <c r="I12826" t="b">
        <v>0</v>
      </c>
      <c r="J12826" t="b">
        <v>1</v>
      </c>
      <c r="K12826" t="s">
        <v>24</v>
      </c>
      <c r="L12826" t="s">
        <v>22</v>
      </c>
      <c r="M12826">
        <v>162054.5</v>
      </c>
      <c r="O12826" t="s">
        <v>5481</v>
      </c>
      <c r="P12826" t="s">
        <v>15711</v>
      </c>
    </row>
    <row r="12827" spans="1:16" x14ac:dyDescent="0.25">
      <c r="A12827" t="s">
        <v>1</v>
      </c>
      <c r="B12827" t="s">
        <v>6283</v>
      </c>
      <c r="C12827" t="s">
        <v>140</v>
      </c>
      <c r="D12827" t="s">
        <v>3972</v>
      </c>
      <c r="E12827" t="s">
        <v>20</v>
      </c>
      <c r="F12827" t="b">
        <v>0</v>
      </c>
      <c r="G12827" t="s">
        <v>35</v>
      </c>
      <c r="H12827" s="4">
        <v>45827.500300925924</v>
      </c>
      <c r="I12827" t="b">
        <v>1</v>
      </c>
      <c r="J12827" t="b">
        <v>1</v>
      </c>
      <c r="K12827" t="s">
        <v>24</v>
      </c>
      <c r="L12827" t="s">
        <v>22</v>
      </c>
      <c r="M12827">
        <v>152250</v>
      </c>
      <c r="O12827" t="s">
        <v>5481</v>
      </c>
      <c r="P12827" t="s">
        <v>6284</v>
      </c>
    </row>
    <row r="12828" spans="1:16" x14ac:dyDescent="0.25">
      <c r="A12828" t="s">
        <v>2</v>
      </c>
      <c r="B12828" t="s">
        <v>14277</v>
      </c>
      <c r="C12828" t="s">
        <v>1065</v>
      </c>
      <c r="D12828" t="s">
        <v>3972</v>
      </c>
      <c r="E12828" t="s">
        <v>20</v>
      </c>
      <c r="F12828" t="b">
        <v>0</v>
      </c>
      <c r="G12828" t="s">
        <v>35</v>
      </c>
      <c r="H12828" s="4">
        <v>45827.500324074077</v>
      </c>
      <c r="I12828" t="b">
        <v>0</v>
      </c>
      <c r="J12828" t="b">
        <v>0</v>
      </c>
      <c r="K12828" t="s">
        <v>24</v>
      </c>
      <c r="L12828" t="s">
        <v>22</v>
      </c>
      <c r="M12828">
        <v>160000</v>
      </c>
      <c r="O12828" t="s">
        <v>5481</v>
      </c>
      <c r="P12828" t="s">
        <v>14278</v>
      </c>
    </row>
    <row r="12829" spans="1:16" x14ac:dyDescent="0.25">
      <c r="A12829" t="s">
        <v>2</v>
      </c>
      <c r="B12829" t="s">
        <v>15361</v>
      </c>
      <c r="C12829" t="s">
        <v>82</v>
      </c>
      <c r="D12829" t="s">
        <v>3972</v>
      </c>
      <c r="F12829" t="b">
        <v>0</v>
      </c>
      <c r="G12829" t="s">
        <v>27</v>
      </c>
      <c r="H12829" s="4">
        <v>45827.515972222223</v>
      </c>
      <c r="I12829" t="b">
        <v>0</v>
      </c>
      <c r="J12829" t="b">
        <v>1</v>
      </c>
      <c r="K12829" t="s">
        <v>24</v>
      </c>
      <c r="L12829" t="s">
        <v>22</v>
      </c>
      <c r="M12829">
        <v>137300</v>
      </c>
      <c r="O12829" t="s">
        <v>5481</v>
      </c>
      <c r="P12829" t="s">
        <v>15362</v>
      </c>
    </row>
    <row r="12830" spans="1:16" x14ac:dyDescent="0.25">
      <c r="A12830" t="s">
        <v>2</v>
      </c>
      <c r="B12830" t="s">
        <v>9494</v>
      </c>
      <c r="C12830" t="s">
        <v>335</v>
      </c>
      <c r="D12830" t="s">
        <v>3972</v>
      </c>
      <c r="E12830" t="s">
        <v>20</v>
      </c>
      <c r="F12830" t="b">
        <v>0</v>
      </c>
      <c r="G12830" t="s">
        <v>27</v>
      </c>
      <c r="H12830" s="4">
        <v>45827.515972222223</v>
      </c>
      <c r="I12830" t="b">
        <v>0</v>
      </c>
      <c r="J12830" t="b">
        <v>1</v>
      </c>
      <c r="K12830" t="s">
        <v>24</v>
      </c>
      <c r="L12830" t="s">
        <v>22</v>
      </c>
      <c r="M12830">
        <v>232500</v>
      </c>
      <c r="O12830" t="s">
        <v>5481</v>
      </c>
      <c r="P12830" t="s">
        <v>128</v>
      </c>
    </row>
    <row r="12831" spans="1:16" x14ac:dyDescent="0.25">
      <c r="A12831" t="s">
        <v>2</v>
      </c>
      <c r="B12831" t="s">
        <v>553</v>
      </c>
      <c r="C12831" t="s">
        <v>376</v>
      </c>
      <c r="D12831" t="s">
        <v>3972</v>
      </c>
      <c r="E12831" t="s">
        <v>20</v>
      </c>
      <c r="F12831" t="b">
        <v>0</v>
      </c>
      <c r="G12831" t="s">
        <v>27</v>
      </c>
      <c r="H12831" s="4">
        <v>45827.516180555547</v>
      </c>
      <c r="I12831" t="b">
        <v>0</v>
      </c>
      <c r="J12831" t="b">
        <v>0</v>
      </c>
      <c r="K12831" t="s">
        <v>24</v>
      </c>
      <c r="L12831" t="s">
        <v>22</v>
      </c>
      <c r="M12831">
        <v>174500</v>
      </c>
      <c r="O12831" t="s">
        <v>5481</v>
      </c>
      <c r="P12831" t="s">
        <v>566</v>
      </c>
    </row>
    <row r="12832" spans="1:16" x14ac:dyDescent="0.25">
      <c r="A12832" t="s">
        <v>40</v>
      </c>
      <c r="B12832" t="s">
        <v>40</v>
      </c>
      <c r="C12832" t="s">
        <v>3608</v>
      </c>
      <c r="D12832" t="s">
        <v>3972</v>
      </c>
      <c r="E12832" t="s">
        <v>20</v>
      </c>
      <c r="F12832" t="b">
        <v>0</v>
      </c>
      <c r="G12832" t="s">
        <v>27</v>
      </c>
      <c r="H12832" s="4">
        <v>45827.516180555547</v>
      </c>
      <c r="I12832" t="b">
        <v>0</v>
      </c>
      <c r="J12832" t="b">
        <v>1</v>
      </c>
      <c r="K12832" t="s">
        <v>24</v>
      </c>
      <c r="L12832" t="s">
        <v>22</v>
      </c>
      <c r="M12832">
        <v>148000</v>
      </c>
      <c r="O12832" t="s">
        <v>5481</v>
      </c>
      <c r="P12832" t="s">
        <v>9443</v>
      </c>
    </row>
    <row r="12833" spans="1:16" x14ac:dyDescent="0.25">
      <c r="A12833" t="s">
        <v>40</v>
      </c>
      <c r="B12833" t="s">
        <v>40</v>
      </c>
      <c r="C12833" t="s">
        <v>10658</v>
      </c>
      <c r="D12833" t="s">
        <v>3972</v>
      </c>
      <c r="E12833" t="s">
        <v>20</v>
      </c>
      <c r="F12833" t="b">
        <v>0</v>
      </c>
      <c r="G12833" t="s">
        <v>27</v>
      </c>
      <c r="H12833" s="4">
        <v>45827.516203703701</v>
      </c>
      <c r="I12833" t="b">
        <v>0</v>
      </c>
      <c r="J12833" t="b">
        <v>1</v>
      </c>
      <c r="K12833" t="s">
        <v>24</v>
      </c>
      <c r="L12833" t="s">
        <v>22</v>
      </c>
      <c r="M12833">
        <v>148000</v>
      </c>
      <c r="O12833" t="s">
        <v>5481</v>
      </c>
      <c r="P12833" t="s">
        <v>9443</v>
      </c>
    </row>
    <row r="12834" spans="1:16" x14ac:dyDescent="0.25">
      <c r="A12834" t="s">
        <v>191</v>
      </c>
      <c r="B12834" t="s">
        <v>15816</v>
      </c>
      <c r="C12834" t="s">
        <v>166</v>
      </c>
      <c r="D12834" t="s">
        <v>3972</v>
      </c>
      <c r="E12834" t="s">
        <v>20</v>
      </c>
      <c r="F12834" t="b">
        <v>0</v>
      </c>
      <c r="G12834" t="s">
        <v>27</v>
      </c>
      <c r="H12834" s="4">
        <v>45827.516203703701</v>
      </c>
      <c r="I12834" t="b">
        <v>0</v>
      </c>
      <c r="J12834" t="b">
        <v>1</v>
      </c>
      <c r="K12834" t="s">
        <v>24</v>
      </c>
      <c r="L12834" t="s">
        <v>22</v>
      </c>
      <c r="M12834">
        <v>112350.5</v>
      </c>
      <c r="O12834" t="s">
        <v>5481</v>
      </c>
      <c r="P12834" t="s">
        <v>15817</v>
      </c>
    </row>
    <row r="12835" spans="1:16" x14ac:dyDescent="0.25">
      <c r="A12835" t="s">
        <v>2</v>
      </c>
      <c r="B12835" t="s">
        <v>638</v>
      </c>
      <c r="C12835" t="s">
        <v>372</v>
      </c>
      <c r="D12835" t="s">
        <v>3972</v>
      </c>
      <c r="E12835" t="s">
        <v>20</v>
      </c>
      <c r="F12835" t="b">
        <v>0</v>
      </c>
      <c r="G12835" t="s">
        <v>41</v>
      </c>
      <c r="H12835" s="4">
        <v>45827.516365740739</v>
      </c>
      <c r="I12835" t="b">
        <v>0</v>
      </c>
      <c r="J12835" t="b">
        <v>1</v>
      </c>
      <c r="K12835" t="s">
        <v>24</v>
      </c>
      <c r="L12835" t="s">
        <v>22</v>
      </c>
      <c r="M12835">
        <v>186273.5</v>
      </c>
      <c r="O12835" t="s">
        <v>5481</v>
      </c>
      <c r="P12835" t="s">
        <v>871</v>
      </c>
    </row>
    <row r="12836" spans="1:16" x14ac:dyDescent="0.25">
      <c r="A12836" t="s">
        <v>2</v>
      </c>
      <c r="B12836" t="s">
        <v>553</v>
      </c>
      <c r="C12836" t="s">
        <v>1230</v>
      </c>
      <c r="D12836" t="s">
        <v>3972</v>
      </c>
      <c r="E12836" t="s">
        <v>20</v>
      </c>
      <c r="F12836" t="b">
        <v>0</v>
      </c>
      <c r="G12836" t="s">
        <v>41</v>
      </c>
      <c r="H12836" s="4">
        <v>45827.516388888893</v>
      </c>
      <c r="I12836" t="b">
        <v>0</v>
      </c>
      <c r="J12836" t="b">
        <v>0</v>
      </c>
      <c r="K12836" t="s">
        <v>24</v>
      </c>
      <c r="L12836" t="s">
        <v>22</v>
      </c>
      <c r="M12836">
        <v>174500</v>
      </c>
      <c r="O12836" t="s">
        <v>5481</v>
      </c>
      <c r="P12836" t="s">
        <v>566</v>
      </c>
    </row>
    <row r="12837" spans="1:16" x14ac:dyDescent="0.25">
      <c r="A12837" t="s">
        <v>40</v>
      </c>
      <c r="B12837" t="s">
        <v>40</v>
      </c>
      <c r="C12837" t="s">
        <v>713</v>
      </c>
      <c r="D12837" t="s">
        <v>3972</v>
      </c>
      <c r="E12837" t="s">
        <v>20</v>
      </c>
      <c r="F12837" t="b">
        <v>0</v>
      </c>
      <c r="G12837" t="s">
        <v>41</v>
      </c>
      <c r="H12837" s="4">
        <v>45827.516458333332</v>
      </c>
      <c r="I12837" t="b">
        <v>0</v>
      </c>
      <c r="J12837" t="b">
        <v>0</v>
      </c>
      <c r="K12837" t="s">
        <v>24</v>
      </c>
      <c r="L12837" t="s">
        <v>22</v>
      </c>
      <c r="M12837">
        <v>180000</v>
      </c>
      <c r="O12837" t="s">
        <v>5481</v>
      </c>
      <c r="P12837" t="s">
        <v>16636</v>
      </c>
    </row>
    <row r="12838" spans="1:16" x14ac:dyDescent="0.25">
      <c r="A12838" t="s">
        <v>2</v>
      </c>
      <c r="B12838" t="s">
        <v>1777</v>
      </c>
      <c r="C12838" t="s">
        <v>966</v>
      </c>
      <c r="D12838" t="s">
        <v>3972</v>
      </c>
      <c r="E12838" t="s">
        <v>20</v>
      </c>
      <c r="F12838" t="b">
        <v>0</v>
      </c>
      <c r="G12838" t="s">
        <v>30</v>
      </c>
      <c r="H12838" s="4">
        <v>45827.516956018517</v>
      </c>
      <c r="I12838" t="b">
        <v>0</v>
      </c>
      <c r="J12838" t="b">
        <v>1</v>
      </c>
      <c r="K12838" t="s">
        <v>24</v>
      </c>
      <c r="L12838" t="s">
        <v>22</v>
      </c>
      <c r="M12838">
        <v>228060</v>
      </c>
      <c r="O12838" t="s">
        <v>5481</v>
      </c>
      <c r="P12838" t="s">
        <v>48</v>
      </c>
    </row>
    <row r="12839" spans="1:16" x14ac:dyDescent="0.25">
      <c r="A12839" t="s">
        <v>2</v>
      </c>
      <c r="B12839" t="s">
        <v>553</v>
      </c>
      <c r="C12839" t="s">
        <v>1270</v>
      </c>
      <c r="D12839" t="s">
        <v>3972</v>
      </c>
      <c r="E12839" t="s">
        <v>20</v>
      </c>
      <c r="F12839" t="b">
        <v>0</v>
      </c>
      <c r="G12839" t="s">
        <v>30</v>
      </c>
      <c r="H12839" s="4">
        <v>45827.517013888893</v>
      </c>
      <c r="I12839" t="b">
        <v>0</v>
      </c>
      <c r="J12839" t="b">
        <v>0</v>
      </c>
      <c r="K12839" t="s">
        <v>24</v>
      </c>
      <c r="L12839" t="s">
        <v>22</v>
      </c>
      <c r="M12839">
        <v>174500</v>
      </c>
      <c r="O12839" t="s">
        <v>5481</v>
      </c>
      <c r="P12839" t="s">
        <v>566</v>
      </c>
    </row>
    <row r="12840" spans="1:16" x14ac:dyDescent="0.25">
      <c r="A12840" t="s">
        <v>2</v>
      </c>
      <c r="B12840" t="s">
        <v>553</v>
      </c>
      <c r="C12840" t="s">
        <v>1358</v>
      </c>
      <c r="D12840" t="s">
        <v>3972</v>
      </c>
      <c r="E12840" t="s">
        <v>20</v>
      </c>
      <c r="F12840" t="b">
        <v>0</v>
      </c>
      <c r="G12840" t="s">
        <v>23</v>
      </c>
      <c r="H12840" s="4">
        <v>45827.532314814824</v>
      </c>
      <c r="I12840" t="b">
        <v>0</v>
      </c>
      <c r="J12840" t="b">
        <v>0</v>
      </c>
      <c r="K12840" t="s">
        <v>24</v>
      </c>
      <c r="L12840" t="s">
        <v>22</v>
      </c>
      <c r="M12840">
        <v>174500</v>
      </c>
      <c r="O12840" t="s">
        <v>5481</v>
      </c>
      <c r="P12840" t="s">
        <v>566</v>
      </c>
    </row>
    <row r="12841" spans="1:16" x14ac:dyDescent="0.25">
      <c r="A12841" t="s">
        <v>40</v>
      </c>
      <c r="B12841" t="s">
        <v>40</v>
      </c>
      <c r="C12841" t="s">
        <v>612</v>
      </c>
      <c r="D12841" t="s">
        <v>3972</v>
      </c>
      <c r="E12841" t="s">
        <v>20</v>
      </c>
      <c r="F12841" t="b">
        <v>0</v>
      </c>
      <c r="G12841" t="s">
        <v>23</v>
      </c>
      <c r="H12841" s="4">
        <v>45827.532314814824</v>
      </c>
      <c r="I12841" t="b">
        <v>0</v>
      </c>
      <c r="J12841" t="b">
        <v>1</v>
      </c>
      <c r="K12841" t="s">
        <v>24</v>
      </c>
      <c r="L12841" t="s">
        <v>22</v>
      </c>
      <c r="M12841">
        <v>148000</v>
      </c>
      <c r="O12841" t="s">
        <v>5481</v>
      </c>
      <c r="P12841" t="s">
        <v>9443</v>
      </c>
    </row>
    <row r="12842" spans="1:16" x14ac:dyDescent="0.25">
      <c r="A12842" t="s">
        <v>0</v>
      </c>
      <c r="B12842" t="s">
        <v>16637</v>
      </c>
      <c r="C12842" t="s">
        <v>122</v>
      </c>
      <c r="D12842" t="s">
        <v>3972</v>
      </c>
      <c r="E12842" t="s">
        <v>51</v>
      </c>
      <c r="F12842" t="b">
        <v>0</v>
      </c>
      <c r="G12842" t="s">
        <v>52</v>
      </c>
      <c r="H12842" s="4">
        <v>45827.542314814818</v>
      </c>
      <c r="I12842" t="b">
        <v>1</v>
      </c>
      <c r="J12842" t="b">
        <v>0</v>
      </c>
      <c r="K12842" t="s">
        <v>24</v>
      </c>
      <c r="L12842" t="s">
        <v>36</v>
      </c>
      <c r="N12842">
        <v>74</v>
      </c>
      <c r="O12842" t="s">
        <v>1783</v>
      </c>
    </row>
    <row r="12843" spans="1:16" x14ac:dyDescent="0.25">
      <c r="A12843" t="s">
        <v>2</v>
      </c>
      <c r="B12843" t="s">
        <v>16638</v>
      </c>
      <c r="C12843" t="s">
        <v>1007</v>
      </c>
      <c r="D12843" t="s">
        <v>3972</v>
      </c>
      <c r="E12843" t="s">
        <v>51</v>
      </c>
      <c r="F12843" t="b">
        <v>0</v>
      </c>
      <c r="G12843" t="s">
        <v>27</v>
      </c>
      <c r="H12843" s="4">
        <v>45827.55777777778</v>
      </c>
      <c r="I12843" t="b">
        <v>0</v>
      </c>
      <c r="J12843" t="b">
        <v>1</v>
      </c>
      <c r="K12843" t="s">
        <v>24</v>
      </c>
      <c r="L12843" t="s">
        <v>36</v>
      </c>
      <c r="N12843">
        <v>60</v>
      </c>
      <c r="O12843" t="s">
        <v>80</v>
      </c>
      <c r="P12843" t="s">
        <v>16639</v>
      </c>
    </row>
    <row r="12844" spans="1:16" x14ac:dyDescent="0.25">
      <c r="A12844" t="s">
        <v>191</v>
      </c>
      <c r="B12844" t="s">
        <v>16640</v>
      </c>
      <c r="C12844" t="s">
        <v>15595</v>
      </c>
      <c r="D12844" t="s">
        <v>15596</v>
      </c>
      <c r="E12844" t="s">
        <v>20</v>
      </c>
      <c r="F12844" t="b">
        <v>0</v>
      </c>
      <c r="G12844" t="s">
        <v>15597</v>
      </c>
      <c r="H12844" s="4">
        <v>45827.56763888889</v>
      </c>
      <c r="I12844" t="b">
        <v>0</v>
      </c>
      <c r="J12844" t="b">
        <v>0</v>
      </c>
      <c r="K12844" t="s">
        <v>15597</v>
      </c>
      <c r="L12844" t="s">
        <v>22</v>
      </c>
      <c r="M12844">
        <v>105000</v>
      </c>
      <c r="O12844" t="s">
        <v>1172</v>
      </c>
      <c r="P12844" t="s">
        <v>16641</v>
      </c>
    </row>
    <row r="12845" spans="1:16" x14ac:dyDescent="0.25">
      <c r="A12845" t="s">
        <v>0</v>
      </c>
      <c r="B12845" t="s">
        <v>16642</v>
      </c>
      <c r="C12845" t="s">
        <v>704</v>
      </c>
      <c r="D12845" t="s">
        <v>3828</v>
      </c>
      <c r="E12845" t="s">
        <v>20</v>
      </c>
      <c r="F12845" t="b">
        <v>0</v>
      </c>
      <c r="G12845" t="s">
        <v>30</v>
      </c>
      <c r="H12845" s="4">
        <v>45827.583796296298</v>
      </c>
      <c r="I12845" t="b">
        <v>0</v>
      </c>
      <c r="J12845" t="b">
        <v>1</v>
      </c>
      <c r="K12845" t="s">
        <v>24</v>
      </c>
      <c r="L12845" t="s">
        <v>22</v>
      </c>
      <c r="M12845">
        <v>54000</v>
      </c>
      <c r="O12845" t="s">
        <v>16643</v>
      </c>
      <c r="P12845" t="s">
        <v>280</v>
      </c>
    </row>
    <row r="12846" spans="1:16" x14ac:dyDescent="0.25">
      <c r="A12846" t="s">
        <v>2</v>
      </c>
      <c r="B12846" t="s">
        <v>267</v>
      </c>
      <c r="C12846" t="s">
        <v>390</v>
      </c>
      <c r="D12846" t="s">
        <v>7852</v>
      </c>
      <c r="E12846" t="s">
        <v>20</v>
      </c>
      <c r="F12846" t="b">
        <v>0</v>
      </c>
      <c r="G12846" t="s">
        <v>27</v>
      </c>
      <c r="H12846" s="4">
        <v>45827.599432870367</v>
      </c>
      <c r="I12846" t="b">
        <v>1</v>
      </c>
      <c r="J12846" t="b">
        <v>1</v>
      </c>
      <c r="K12846" t="s">
        <v>24</v>
      </c>
      <c r="L12846" t="s">
        <v>22</v>
      </c>
      <c r="M12846">
        <v>135000</v>
      </c>
      <c r="O12846" t="s">
        <v>1790</v>
      </c>
    </row>
    <row r="12847" spans="1:16" x14ac:dyDescent="0.25">
      <c r="A12847" t="s">
        <v>0</v>
      </c>
      <c r="B12847" t="s">
        <v>2876</v>
      </c>
      <c r="C12847" t="s">
        <v>39</v>
      </c>
      <c r="D12847" t="s">
        <v>2208</v>
      </c>
      <c r="F12847" t="b">
        <v>1</v>
      </c>
      <c r="G12847" t="s">
        <v>27</v>
      </c>
      <c r="H12847" s="4">
        <v>45827.624907407408</v>
      </c>
      <c r="I12847" t="b">
        <v>1</v>
      </c>
      <c r="J12847" t="b">
        <v>0</v>
      </c>
      <c r="K12847" t="s">
        <v>24</v>
      </c>
      <c r="L12847" t="s">
        <v>36</v>
      </c>
      <c r="N12847">
        <v>17.5</v>
      </c>
      <c r="O12847" t="s">
        <v>131</v>
      </c>
      <c r="P12847" t="s">
        <v>204</v>
      </c>
    </row>
    <row r="12848" spans="1:16" x14ac:dyDescent="0.25">
      <c r="A12848" t="s">
        <v>0</v>
      </c>
      <c r="B12848" t="s">
        <v>16644</v>
      </c>
      <c r="C12848" t="s">
        <v>39</v>
      </c>
      <c r="D12848" t="s">
        <v>3972</v>
      </c>
      <c r="E12848" t="s">
        <v>51</v>
      </c>
      <c r="F12848" t="b">
        <v>1</v>
      </c>
      <c r="G12848" t="s">
        <v>27</v>
      </c>
      <c r="H12848" s="4">
        <v>45827.624965277777</v>
      </c>
      <c r="I12848" t="b">
        <v>1</v>
      </c>
      <c r="J12848" t="b">
        <v>1</v>
      </c>
      <c r="K12848" t="s">
        <v>24</v>
      </c>
      <c r="L12848" t="s">
        <v>36</v>
      </c>
      <c r="N12848">
        <v>62.5</v>
      </c>
      <c r="O12848" t="s">
        <v>364</v>
      </c>
      <c r="P12848" t="s">
        <v>16645</v>
      </c>
    </row>
    <row r="12849" spans="1:16" x14ac:dyDescent="0.25">
      <c r="A12849" t="s">
        <v>0</v>
      </c>
      <c r="B12849" t="s">
        <v>16646</v>
      </c>
      <c r="C12849" t="s">
        <v>2705</v>
      </c>
      <c r="D12849" t="s">
        <v>4034</v>
      </c>
      <c r="E12849" t="s">
        <v>20</v>
      </c>
      <c r="F12849" t="b">
        <v>0</v>
      </c>
      <c r="G12849" t="s">
        <v>2706</v>
      </c>
      <c r="H12849" s="4">
        <v>45827.631608796299</v>
      </c>
      <c r="I12849" t="b">
        <v>0</v>
      </c>
      <c r="J12849" t="b">
        <v>0</v>
      </c>
      <c r="K12849" t="s">
        <v>2706</v>
      </c>
      <c r="L12849" t="s">
        <v>22</v>
      </c>
      <c r="M12849">
        <v>87900</v>
      </c>
      <c r="O12849" t="s">
        <v>4315</v>
      </c>
      <c r="P12849" t="s">
        <v>16647</v>
      </c>
    </row>
    <row r="12850" spans="1:16" x14ac:dyDescent="0.25">
      <c r="A12850" t="s">
        <v>2</v>
      </c>
      <c r="B12850" t="s">
        <v>2</v>
      </c>
      <c r="C12850" t="s">
        <v>16648</v>
      </c>
      <c r="D12850" t="s">
        <v>3600</v>
      </c>
      <c r="E12850" t="s">
        <v>51</v>
      </c>
      <c r="F12850" t="b">
        <v>0</v>
      </c>
      <c r="G12850" t="s">
        <v>27</v>
      </c>
      <c r="H12850" s="4">
        <v>45827.641006944446</v>
      </c>
      <c r="I12850" t="b">
        <v>0</v>
      </c>
      <c r="J12850" t="b">
        <v>0</v>
      </c>
      <c r="K12850" t="s">
        <v>24</v>
      </c>
      <c r="L12850" t="s">
        <v>36</v>
      </c>
      <c r="N12850">
        <v>41.5</v>
      </c>
      <c r="O12850" t="s">
        <v>16649</v>
      </c>
      <c r="P12850" t="s">
        <v>16650</v>
      </c>
    </row>
    <row r="12851" spans="1:16" x14ac:dyDescent="0.25">
      <c r="A12851" t="s">
        <v>2</v>
      </c>
      <c r="B12851" t="s">
        <v>16651</v>
      </c>
      <c r="C12851" t="s">
        <v>114</v>
      </c>
      <c r="D12851" t="s">
        <v>3600</v>
      </c>
      <c r="E12851" t="s">
        <v>20</v>
      </c>
      <c r="F12851" t="b">
        <v>0</v>
      </c>
      <c r="G12851" t="s">
        <v>41</v>
      </c>
      <c r="H12851" s="4">
        <v>45827.641273148147</v>
      </c>
      <c r="I12851" t="b">
        <v>0</v>
      </c>
      <c r="J12851" t="b">
        <v>0</v>
      </c>
      <c r="K12851" t="s">
        <v>24</v>
      </c>
      <c r="L12851" t="s">
        <v>22</v>
      </c>
      <c r="M12851">
        <v>145000</v>
      </c>
      <c r="O12851" t="s">
        <v>16652</v>
      </c>
      <c r="P12851" t="s">
        <v>16653</v>
      </c>
    </row>
    <row r="12852" spans="1:16" x14ac:dyDescent="0.25">
      <c r="A12852" t="s">
        <v>191</v>
      </c>
      <c r="B12852" t="s">
        <v>16654</v>
      </c>
      <c r="C12852" t="s">
        <v>2447</v>
      </c>
      <c r="D12852" t="s">
        <v>4034</v>
      </c>
      <c r="E12852" t="s">
        <v>20</v>
      </c>
      <c r="F12852" t="b">
        <v>0</v>
      </c>
      <c r="G12852" t="s">
        <v>1391</v>
      </c>
      <c r="H12852" s="4">
        <v>45827.65053240741</v>
      </c>
      <c r="I12852" t="b">
        <v>0</v>
      </c>
      <c r="J12852" t="b">
        <v>0</v>
      </c>
      <c r="K12852" t="s">
        <v>1391</v>
      </c>
      <c r="L12852" t="s">
        <v>22</v>
      </c>
      <c r="M12852">
        <v>132600</v>
      </c>
      <c r="O12852" t="s">
        <v>16655</v>
      </c>
      <c r="P12852" t="s">
        <v>16656</v>
      </c>
    </row>
    <row r="12853" spans="1:16" x14ac:dyDescent="0.25">
      <c r="A12853" t="s">
        <v>0</v>
      </c>
      <c r="B12853" t="s">
        <v>16657</v>
      </c>
      <c r="C12853" t="s">
        <v>122</v>
      </c>
      <c r="D12853" t="s">
        <v>364</v>
      </c>
      <c r="E12853" t="s">
        <v>20</v>
      </c>
      <c r="F12853" t="b">
        <v>0</v>
      </c>
      <c r="G12853" t="s">
        <v>52</v>
      </c>
      <c r="H12853" s="4">
        <v>45827.667314814818</v>
      </c>
      <c r="I12853" t="b">
        <v>0</v>
      </c>
      <c r="J12853" t="b">
        <v>0</v>
      </c>
      <c r="K12853" t="s">
        <v>24</v>
      </c>
      <c r="L12853" t="s">
        <v>22</v>
      </c>
      <c r="M12853">
        <v>80000</v>
      </c>
      <c r="O12853" t="s">
        <v>364</v>
      </c>
      <c r="P12853" t="s">
        <v>204</v>
      </c>
    </row>
    <row r="12854" spans="1:16" x14ac:dyDescent="0.25">
      <c r="A12854" t="s">
        <v>1</v>
      </c>
      <c r="B12854" t="s">
        <v>135</v>
      </c>
      <c r="C12854" t="s">
        <v>749</v>
      </c>
      <c r="D12854" t="s">
        <v>4083</v>
      </c>
      <c r="E12854" t="s">
        <v>20</v>
      </c>
      <c r="F12854" t="b">
        <v>0</v>
      </c>
      <c r="G12854" t="s">
        <v>30</v>
      </c>
      <c r="H12854" s="4">
        <v>45827.682511574072</v>
      </c>
      <c r="I12854" t="b">
        <v>0</v>
      </c>
      <c r="J12854" t="b">
        <v>0</v>
      </c>
      <c r="K12854" t="s">
        <v>24</v>
      </c>
      <c r="L12854" t="s">
        <v>22</v>
      </c>
      <c r="M12854">
        <v>130000</v>
      </c>
      <c r="O12854" t="s">
        <v>3243</v>
      </c>
      <c r="P12854" t="s">
        <v>1196</v>
      </c>
    </row>
    <row r="12855" spans="1:16" x14ac:dyDescent="0.25">
      <c r="A12855" t="s">
        <v>40</v>
      </c>
      <c r="B12855" t="s">
        <v>1931</v>
      </c>
      <c r="C12855" t="s">
        <v>425</v>
      </c>
      <c r="D12855" t="s">
        <v>3972</v>
      </c>
      <c r="E12855" t="s">
        <v>51</v>
      </c>
      <c r="F12855" t="b">
        <v>0</v>
      </c>
      <c r="G12855" t="s">
        <v>27</v>
      </c>
      <c r="H12855" s="4">
        <v>45827.682870370372</v>
      </c>
      <c r="I12855" t="b">
        <v>1</v>
      </c>
      <c r="J12855" t="b">
        <v>0</v>
      </c>
      <c r="K12855" t="s">
        <v>24</v>
      </c>
      <c r="L12855" t="s">
        <v>36</v>
      </c>
      <c r="N12855">
        <v>82.5</v>
      </c>
      <c r="O12855" t="s">
        <v>12200</v>
      </c>
      <c r="P12855" t="s">
        <v>16477</v>
      </c>
    </row>
    <row r="12856" spans="1:16" x14ac:dyDescent="0.25">
      <c r="A12856" t="s">
        <v>0</v>
      </c>
      <c r="B12856" t="s">
        <v>16658</v>
      </c>
      <c r="C12856" t="s">
        <v>49</v>
      </c>
      <c r="D12856" t="s">
        <v>4083</v>
      </c>
      <c r="E12856" t="s">
        <v>105</v>
      </c>
      <c r="F12856" t="b">
        <v>0</v>
      </c>
      <c r="G12856" t="s">
        <v>41</v>
      </c>
      <c r="H12856" s="4">
        <v>45827.708541666667</v>
      </c>
      <c r="I12856" t="b">
        <v>1</v>
      </c>
      <c r="J12856" t="b">
        <v>0</v>
      </c>
      <c r="K12856" t="s">
        <v>24</v>
      </c>
      <c r="L12856" t="s">
        <v>22</v>
      </c>
      <c r="M12856">
        <v>48000</v>
      </c>
      <c r="O12856" t="s">
        <v>16659</v>
      </c>
      <c r="P12856" t="s">
        <v>204</v>
      </c>
    </row>
    <row r="12857" spans="1:16" x14ac:dyDescent="0.25">
      <c r="A12857" t="s">
        <v>0</v>
      </c>
      <c r="B12857" t="s">
        <v>9659</v>
      </c>
      <c r="C12857" t="s">
        <v>143</v>
      </c>
      <c r="D12857" t="s">
        <v>4083</v>
      </c>
      <c r="E12857" t="s">
        <v>20</v>
      </c>
      <c r="F12857" t="b">
        <v>0</v>
      </c>
      <c r="G12857" t="s">
        <v>35</v>
      </c>
      <c r="H12857" s="4">
        <v>45827.708738425928</v>
      </c>
      <c r="I12857" t="b">
        <v>0</v>
      </c>
      <c r="J12857" t="b">
        <v>1</v>
      </c>
      <c r="K12857" t="s">
        <v>24</v>
      </c>
      <c r="L12857" t="s">
        <v>22</v>
      </c>
      <c r="M12857">
        <v>108267</v>
      </c>
      <c r="O12857" t="s">
        <v>1607</v>
      </c>
    </row>
    <row r="12858" spans="1:16" x14ac:dyDescent="0.25">
      <c r="A12858" t="s">
        <v>0</v>
      </c>
      <c r="B12858" t="s">
        <v>3005</v>
      </c>
      <c r="C12858" t="s">
        <v>160</v>
      </c>
      <c r="D12858" t="s">
        <v>4083</v>
      </c>
      <c r="E12858" t="s">
        <v>20</v>
      </c>
      <c r="F12858" t="b">
        <v>0</v>
      </c>
      <c r="G12858" t="s">
        <v>52</v>
      </c>
      <c r="H12858" s="4">
        <v>45827.709050925929</v>
      </c>
      <c r="I12858" t="b">
        <v>1</v>
      </c>
      <c r="J12858" t="b">
        <v>0</v>
      </c>
      <c r="K12858" t="s">
        <v>24</v>
      </c>
      <c r="L12858" t="s">
        <v>22</v>
      </c>
      <c r="M12858">
        <v>52500</v>
      </c>
      <c r="O12858" t="s">
        <v>16452</v>
      </c>
      <c r="P12858" t="s">
        <v>126</v>
      </c>
    </row>
    <row r="12859" spans="1:16" x14ac:dyDescent="0.25">
      <c r="A12859" t="s">
        <v>28</v>
      </c>
      <c r="B12859" t="s">
        <v>16660</v>
      </c>
      <c r="C12859" t="s">
        <v>106</v>
      </c>
      <c r="D12859" t="s">
        <v>3972</v>
      </c>
      <c r="E12859" t="s">
        <v>20</v>
      </c>
      <c r="F12859" t="b">
        <v>0</v>
      </c>
      <c r="G12859" t="s">
        <v>106</v>
      </c>
      <c r="H12859" s="4">
        <v>45827.727592592593</v>
      </c>
      <c r="I12859" t="b">
        <v>0</v>
      </c>
      <c r="J12859" t="b">
        <v>0</v>
      </c>
      <c r="K12859" t="s">
        <v>106</v>
      </c>
      <c r="L12859" t="s">
        <v>22</v>
      </c>
      <c r="M12859">
        <v>165000</v>
      </c>
      <c r="O12859" t="s">
        <v>69</v>
      </c>
      <c r="P12859" t="s">
        <v>16661</v>
      </c>
    </row>
    <row r="12860" spans="1:16" x14ac:dyDescent="0.25">
      <c r="A12860" t="s">
        <v>0</v>
      </c>
      <c r="B12860" t="s">
        <v>16662</v>
      </c>
      <c r="C12860" t="s">
        <v>332</v>
      </c>
      <c r="D12860" t="s">
        <v>2208</v>
      </c>
      <c r="F12860" t="b">
        <v>0</v>
      </c>
      <c r="G12860" t="s">
        <v>41</v>
      </c>
      <c r="H12860" s="4">
        <v>45827.750127314823</v>
      </c>
      <c r="I12860" t="b">
        <v>0</v>
      </c>
      <c r="J12860" t="b">
        <v>0</v>
      </c>
      <c r="K12860" t="s">
        <v>24</v>
      </c>
      <c r="L12860" t="s">
        <v>36</v>
      </c>
      <c r="N12860">
        <v>38.25</v>
      </c>
      <c r="O12860" t="s">
        <v>2000</v>
      </c>
      <c r="P12860" t="s">
        <v>3412</v>
      </c>
    </row>
    <row r="12861" spans="1:16" x14ac:dyDescent="0.25">
      <c r="A12861" t="s">
        <v>139</v>
      </c>
      <c r="B12861" t="s">
        <v>1634</v>
      </c>
      <c r="C12861" t="s">
        <v>3209</v>
      </c>
      <c r="D12861" t="s">
        <v>3972</v>
      </c>
      <c r="E12861" t="s">
        <v>51</v>
      </c>
      <c r="F12861" t="b">
        <v>0</v>
      </c>
      <c r="G12861" t="s">
        <v>30</v>
      </c>
      <c r="H12861" s="4">
        <v>45827.750532407408</v>
      </c>
      <c r="I12861" t="b">
        <v>0</v>
      </c>
      <c r="J12861" t="b">
        <v>0</v>
      </c>
      <c r="K12861" t="s">
        <v>24</v>
      </c>
      <c r="L12861" t="s">
        <v>36</v>
      </c>
      <c r="N12861">
        <v>25.5</v>
      </c>
      <c r="O12861" t="s">
        <v>1783</v>
      </c>
    </row>
    <row r="12862" spans="1:16" x14ac:dyDescent="0.25">
      <c r="A12862" t="s">
        <v>19</v>
      </c>
      <c r="B12862" t="s">
        <v>1190</v>
      </c>
      <c r="C12862" t="s">
        <v>56</v>
      </c>
      <c r="D12862" t="s">
        <v>3828</v>
      </c>
      <c r="E12862" t="s">
        <v>20</v>
      </c>
      <c r="F12862" t="b">
        <v>0</v>
      </c>
      <c r="G12862" t="s">
        <v>23</v>
      </c>
      <c r="H12862" s="4">
        <v>45827.782002314823</v>
      </c>
      <c r="I12862" t="b">
        <v>0</v>
      </c>
      <c r="J12862" t="b">
        <v>1</v>
      </c>
      <c r="K12862" t="s">
        <v>24</v>
      </c>
      <c r="L12862" t="s">
        <v>22</v>
      </c>
      <c r="M12862">
        <v>162000</v>
      </c>
      <c r="O12862" t="s">
        <v>1341</v>
      </c>
      <c r="P12862" t="s">
        <v>764</v>
      </c>
    </row>
    <row r="12863" spans="1:16" x14ac:dyDescent="0.25">
      <c r="A12863" t="s">
        <v>139</v>
      </c>
      <c r="B12863" t="s">
        <v>16663</v>
      </c>
      <c r="C12863" t="s">
        <v>774</v>
      </c>
      <c r="D12863" t="s">
        <v>3828</v>
      </c>
      <c r="E12863" t="s">
        <v>20</v>
      </c>
      <c r="F12863" t="b">
        <v>0</v>
      </c>
      <c r="G12863" t="s">
        <v>41</v>
      </c>
      <c r="H12863" s="4">
        <v>45827.791805555556</v>
      </c>
      <c r="I12863" t="b">
        <v>0</v>
      </c>
      <c r="J12863" t="b">
        <v>1</v>
      </c>
      <c r="K12863" t="s">
        <v>24</v>
      </c>
      <c r="L12863" t="s">
        <v>22</v>
      </c>
      <c r="M12863">
        <v>105200</v>
      </c>
      <c r="O12863" t="s">
        <v>11479</v>
      </c>
      <c r="P12863" t="s">
        <v>1965</v>
      </c>
    </row>
    <row r="12864" spans="1:16" x14ac:dyDescent="0.25">
      <c r="A12864" t="s">
        <v>0</v>
      </c>
      <c r="B12864" t="s">
        <v>16664</v>
      </c>
      <c r="C12864" t="s">
        <v>192</v>
      </c>
      <c r="D12864" t="s">
        <v>2208</v>
      </c>
      <c r="E12864" t="s">
        <v>51</v>
      </c>
      <c r="F12864" t="b">
        <v>0</v>
      </c>
      <c r="G12864" t="s">
        <v>52</v>
      </c>
      <c r="H12864" s="4">
        <v>45827.792361111111</v>
      </c>
      <c r="I12864" t="b">
        <v>0</v>
      </c>
      <c r="J12864" t="b">
        <v>0</v>
      </c>
      <c r="K12864" t="s">
        <v>24</v>
      </c>
      <c r="L12864" t="s">
        <v>36</v>
      </c>
      <c r="N12864">
        <v>61</v>
      </c>
      <c r="O12864" t="s">
        <v>13069</v>
      </c>
      <c r="P12864" t="s">
        <v>16665</v>
      </c>
    </row>
    <row r="12865" spans="1:16" x14ac:dyDescent="0.25">
      <c r="A12865" t="s">
        <v>2</v>
      </c>
      <c r="B12865" t="s">
        <v>692</v>
      </c>
      <c r="C12865" t="s">
        <v>1624</v>
      </c>
      <c r="D12865" t="s">
        <v>3828</v>
      </c>
      <c r="E12865" t="s">
        <v>20</v>
      </c>
      <c r="F12865" t="b">
        <v>0</v>
      </c>
      <c r="G12865" t="s">
        <v>27</v>
      </c>
      <c r="H12865" s="4">
        <v>45827.807638888888</v>
      </c>
      <c r="I12865" t="b">
        <v>0</v>
      </c>
      <c r="J12865" t="b">
        <v>1</v>
      </c>
      <c r="K12865" t="s">
        <v>24</v>
      </c>
      <c r="L12865" t="s">
        <v>22</v>
      </c>
      <c r="M12865">
        <v>150000</v>
      </c>
      <c r="O12865" t="s">
        <v>8046</v>
      </c>
      <c r="P12865" t="s">
        <v>16666</v>
      </c>
    </row>
    <row r="12866" spans="1:16" x14ac:dyDescent="0.25">
      <c r="A12866" t="s">
        <v>2</v>
      </c>
      <c r="B12866" t="s">
        <v>16667</v>
      </c>
      <c r="C12866" t="s">
        <v>967</v>
      </c>
      <c r="D12866" t="s">
        <v>3828</v>
      </c>
      <c r="E12866" t="s">
        <v>51</v>
      </c>
      <c r="F12866" t="b">
        <v>0</v>
      </c>
      <c r="G12866" t="s">
        <v>27</v>
      </c>
      <c r="H12866" s="4">
        <v>45827.807650462957</v>
      </c>
      <c r="I12866" t="b">
        <v>1</v>
      </c>
      <c r="J12866" t="b">
        <v>1</v>
      </c>
      <c r="K12866" t="s">
        <v>24</v>
      </c>
      <c r="L12866" t="s">
        <v>36</v>
      </c>
      <c r="N12866">
        <v>44.424999237060547</v>
      </c>
      <c r="O12866" t="s">
        <v>1066</v>
      </c>
      <c r="P12866" t="s">
        <v>16668</v>
      </c>
    </row>
    <row r="12867" spans="1:16" x14ac:dyDescent="0.25">
      <c r="A12867" t="s">
        <v>191</v>
      </c>
      <c r="B12867" t="s">
        <v>16669</v>
      </c>
      <c r="C12867" t="s">
        <v>505</v>
      </c>
      <c r="D12867" t="s">
        <v>3828</v>
      </c>
      <c r="E12867" t="s">
        <v>20</v>
      </c>
      <c r="F12867" t="b">
        <v>0</v>
      </c>
      <c r="G12867" t="s">
        <v>27</v>
      </c>
      <c r="H12867" s="4">
        <v>45827.807708333326</v>
      </c>
      <c r="I12867" t="b">
        <v>0</v>
      </c>
      <c r="J12867" t="b">
        <v>1</v>
      </c>
      <c r="K12867" t="s">
        <v>24</v>
      </c>
      <c r="L12867" t="s">
        <v>22</v>
      </c>
      <c r="M12867">
        <v>150000</v>
      </c>
      <c r="O12867" t="s">
        <v>16670</v>
      </c>
      <c r="P12867" t="s">
        <v>16671</v>
      </c>
    </row>
    <row r="12868" spans="1:16" x14ac:dyDescent="0.25">
      <c r="A12868" t="s">
        <v>1</v>
      </c>
      <c r="B12868" t="s">
        <v>1104</v>
      </c>
      <c r="C12868" t="s">
        <v>2201</v>
      </c>
      <c r="D12868" t="s">
        <v>3972</v>
      </c>
      <c r="E12868" t="s">
        <v>20</v>
      </c>
      <c r="F12868" t="b">
        <v>0</v>
      </c>
      <c r="G12868" t="s">
        <v>41</v>
      </c>
      <c r="H12868" s="4">
        <v>45827.833460648151</v>
      </c>
      <c r="I12868" t="b">
        <v>0</v>
      </c>
      <c r="J12868" t="b">
        <v>1</v>
      </c>
      <c r="K12868" t="s">
        <v>24</v>
      </c>
      <c r="L12868" t="s">
        <v>36</v>
      </c>
      <c r="N12868">
        <v>28.5</v>
      </c>
      <c r="O12868" t="s">
        <v>16672</v>
      </c>
      <c r="P12868" t="s">
        <v>16673</v>
      </c>
    </row>
    <row r="12869" spans="1:16" x14ac:dyDescent="0.25">
      <c r="A12869" t="s">
        <v>40</v>
      </c>
      <c r="B12869" t="s">
        <v>40</v>
      </c>
      <c r="C12869" t="s">
        <v>1810</v>
      </c>
      <c r="D12869" t="s">
        <v>3972</v>
      </c>
      <c r="E12869" t="s">
        <v>20</v>
      </c>
      <c r="F12869" t="b">
        <v>0</v>
      </c>
      <c r="G12869" t="s">
        <v>27</v>
      </c>
      <c r="H12869" s="4">
        <v>45827.849537037036</v>
      </c>
      <c r="I12869" t="b">
        <v>0</v>
      </c>
      <c r="J12869" t="b">
        <v>1</v>
      </c>
      <c r="K12869" t="s">
        <v>24</v>
      </c>
      <c r="L12869" t="s">
        <v>22</v>
      </c>
      <c r="M12869">
        <v>137500</v>
      </c>
      <c r="O12869" t="s">
        <v>2850</v>
      </c>
      <c r="P12869" t="s">
        <v>16674</v>
      </c>
    </row>
    <row r="12870" spans="1:16" x14ac:dyDescent="0.25">
      <c r="A12870" t="s">
        <v>2</v>
      </c>
      <c r="B12870" t="s">
        <v>16225</v>
      </c>
      <c r="C12870" t="s">
        <v>591</v>
      </c>
      <c r="D12870" t="s">
        <v>3972</v>
      </c>
      <c r="E12870" t="s">
        <v>20</v>
      </c>
      <c r="F12870" t="b">
        <v>0</v>
      </c>
      <c r="G12870" t="s">
        <v>30</v>
      </c>
      <c r="H12870" s="4">
        <v>45827.850682870368</v>
      </c>
      <c r="I12870" t="b">
        <v>0</v>
      </c>
      <c r="J12870" t="b">
        <v>0</v>
      </c>
      <c r="K12870" t="s">
        <v>24</v>
      </c>
      <c r="L12870" t="s">
        <v>22</v>
      </c>
      <c r="M12870">
        <v>105000</v>
      </c>
      <c r="O12870" t="s">
        <v>2420</v>
      </c>
    </row>
    <row r="12871" spans="1:16" x14ac:dyDescent="0.25">
      <c r="A12871" t="s">
        <v>0</v>
      </c>
      <c r="B12871" t="s">
        <v>16675</v>
      </c>
      <c r="C12871" t="s">
        <v>172</v>
      </c>
      <c r="D12871" t="s">
        <v>3828</v>
      </c>
      <c r="E12871" t="s">
        <v>20</v>
      </c>
      <c r="F12871" t="b">
        <v>0</v>
      </c>
      <c r="G12871" t="s">
        <v>27</v>
      </c>
      <c r="H12871" s="4">
        <v>45827.874965277777</v>
      </c>
      <c r="I12871" t="b">
        <v>0</v>
      </c>
      <c r="J12871" t="b">
        <v>1</v>
      </c>
      <c r="K12871" t="s">
        <v>24</v>
      </c>
      <c r="L12871" t="s">
        <v>22</v>
      </c>
      <c r="M12871">
        <v>132500</v>
      </c>
      <c r="O12871" t="s">
        <v>16676</v>
      </c>
      <c r="P12871" t="s">
        <v>16677</v>
      </c>
    </row>
    <row r="12872" spans="1:16" x14ac:dyDescent="0.25">
      <c r="A12872" t="s">
        <v>2</v>
      </c>
      <c r="B12872" t="s">
        <v>16678</v>
      </c>
      <c r="C12872" t="s">
        <v>5492</v>
      </c>
      <c r="D12872" t="s">
        <v>3600</v>
      </c>
      <c r="E12872" t="s">
        <v>51</v>
      </c>
      <c r="F12872" t="b">
        <v>0</v>
      </c>
      <c r="G12872" t="s">
        <v>27</v>
      </c>
      <c r="H12872" s="4">
        <v>45827.891041666669</v>
      </c>
      <c r="I12872" t="b">
        <v>1</v>
      </c>
      <c r="J12872" t="b">
        <v>0</v>
      </c>
      <c r="K12872" t="s">
        <v>24</v>
      </c>
      <c r="L12872" t="s">
        <v>36</v>
      </c>
      <c r="N12872">
        <v>55</v>
      </c>
      <c r="O12872" t="s">
        <v>1625</v>
      </c>
      <c r="P12872" t="s">
        <v>16679</v>
      </c>
    </row>
    <row r="12873" spans="1:16" x14ac:dyDescent="0.25">
      <c r="A12873" t="s">
        <v>2</v>
      </c>
      <c r="B12873" t="s">
        <v>1055</v>
      </c>
      <c r="C12873" t="s">
        <v>143</v>
      </c>
      <c r="D12873" t="s">
        <v>3972</v>
      </c>
      <c r="E12873" t="s">
        <v>51</v>
      </c>
      <c r="F12873" t="b">
        <v>0</v>
      </c>
      <c r="G12873" t="s">
        <v>41</v>
      </c>
      <c r="H12873" s="4">
        <v>45827.891331018523</v>
      </c>
      <c r="I12873" t="b">
        <v>0</v>
      </c>
      <c r="J12873" t="b">
        <v>0</v>
      </c>
      <c r="K12873" t="s">
        <v>24</v>
      </c>
      <c r="L12873" t="s">
        <v>36</v>
      </c>
      <c r="N12873">
        <v>38.5</v>
      </c>
      <c r="O12873" t="s">
        <v>74</v>
      </c>
      <c r="P12873" t="s">
        <v>16680</v>
      </c>
    </row>
    <row r="12874" spans="1:16" x14ac:dyDescent="0.25">
      <c r="A12874" t="s">
        <v>139</v>
      </c>
      <c r="B12874" t="s">
        <v>11429</v>
      </c>
      <c r="C12874" t="s">
        <v>1100</v>
      </c>
      <c r="D12874" t="s">
        <v>3972</v>
      </c>
      <c r="E12874" t="s">
        <v>20</v>
      </c>
      <c r="F12874" t="b">
        <v>0</v>
      </c>
      <c r="G12874" t="s">
        <v>41</v>
      </c>
      <c r="H12874" s="4">
        <v>45827.916828703703</v>
      </c>
      <c r="I12874" t="b">
        <v>0</v>
      </c>
      <c r="J12874" t="b">
        <v>1</v>
      </c>
      <c r="K12874" t="s">
        <v>24</v>
      </c>
      <c r="L12874" t="s">
        <v>22</v>
      </c>
      <c r="M12874">
        <v>90000</v>
      </c>
      <c r="O12874" t="s">
        <v>11430</v>
      </c>
      <c r="P12874" t="s">
        <v>11431</v>
      </c>
    </row>
    <row r="12875" spans="1:16" x14ac:dyDescent="0.25">
      <c r="A12875" t="s">
        <v>2</v>
      </c>
      <c r="B12875" t="s">
        <v>16681</v>
      </c>
      <c r="C12875" t="s">
        <v>889</v>
      </c>
      <c r="D12875" t="s">
        <v>3828</v>
      </c>
      <c r="E12875" t="s">
        <v>20</v>
      </c>
      <c r="F12875" t="b">
        <v>0</v>
      </c>
      <c r="G12875" t="s">
        <v>27</v>
      </c>
      <c r="H12875" s="4">
        <v>45827.932685185187</v>
      </c>
      <c r="I12875" t="b">
        <v>0</v>
      </c>
      <c r="J12875" t="b">
        <v>1</v>
      </c>
      <c r="K12875" t="s">
        <v>24</v>
      </c>
      <c r="L12875" t="s">
        <v>22</v>
      </c>
      <c r="M12875">
        <v>115000</v>
      </c>
      <c r="O12875" t="s">
        <v>16682</v>
      </c>
      <c r="P12875" t="s">
        <v>1361</v>
      </c>
    </row>
    <row r="12876" spans="1:16" x14ac:dyDescent="0.25">
      <c r="A12876" t="s">
        <v>0</v>
      </c>
      <c r="B12876" t="s">
        <v>16683</v>
      </c>
      <c r="C12876" t="s">
        <v>1972</v>
      </c>
      <c r="D12876" t="s">
        <v>3828</v>
      </c>
      <c r="E12876" t="s">
        <v>219</v>
      </c>
      <c r="F12876" t="b">
        <v>0</v>
      </c>
      <c r="G12876" t="s">
        <v>41</v>
      </c>
      <c r="H12876" s="4">
        <v>45827.958460648151</v>
      </c>
      <c r="I12876" t="b">
        <v>1</v>
      </c>
      <c r="J12876" t="b">
        <v>0</v>
      </c>
      <c r="K12876" t="s">
        <v>24</v>
      </c>
      <c r="L12876" t="s">
        <v>36</v>
      </c>
      <c r="N12876">
        <v>21.010000228881839</v>
      </c>
      <c r="O12876" t="s">
        <v>16684</v>
      </c>
      <c r="P12876" t="s">
        <v>2466</v>
      </c>
    </row>
    <row r="12877" spans="1:16" x14ac:dyDescent="0.25">
      <c r="A12877" t="s">
        <v>40</v>
      </c>
      <c r="B12877" t="s">
        <v>16685</v>
      </c>
      <c r="C12877" t="s">
        <v>16686</v>
      </c>
      <c r="D12877" t="s">
        <v>5534</v>
      </c>
      <c r="E12877" t="s">
        <v>20</v>
      </c>
      <c r="F12877" t="b">
        <v>0</v>
      </c>
      <c r="G12877" t="s">
        <v>23</v>
      </c>
      <c r="H12877" s="4">
        <v>45827.990451388891</v>
      </c>
      <c r="I12877" t="b">
        <v>1</v>
      </c>
      <c r="J12877" t="b">
        <v>0</v>
      </c>
      <c r="K12877" t="s">
        <v>24</v>
      </c>
      <c r="L12877" t="s">
        <v>22</v>
      </c>
      <c r="M12877">
        <v>167323</v>
      </c>
      <c r="O12877" t="s">
        <v>742</v>
      </c>
      <c r="P12877" t="s">
        <v>16687</v>
      </c>
    </row>
    <row r="12878" spans="1:16" x14ac:dyDescent="0.25">
      <c r="A12878" t="s">
        <v>0</v>
      </c>
      <c r="B12878" t="s">
        <v>16688</v>
      </c>
      <c r="C12878" t="s">
        <v>2938</v>
      </c>
      <c r="D12878" t="s">
        <v>3828</v>
      </c>
      <c r="E12878" t="s">
        <v>20</v>
      </c>
      <c r="F12878" t="b">
        <v>0</v>
      </c>
      <c r="G12878" t="s">
        <v>27</v>
      </c>
      <c r="H12878" s="4">
        <v>45827.999884259261</v>
      </c>
      <c r="I12878" t="b">
        <v>0</v>
      </c>
      <c r="J12878" t="b">
        <v>0</v>
      </c>
      <c r="K12878" t="s">
        <v>24</v>
      </c>
      <c r="L12878" t="s">
        <v>36</v>
      </c>
      <c r="N12878">
        <v>27.5</v>
      </c>
      <c r="O12878" t="s">
        <v>16689</v>
      </c>
      <c r="P12878" t="s">
        <v>16690</v>
      </c>
    </row>
    <row r="12879" spans="1:16" x14ac:dyDescent="0.25">
      <c r="A12879" t="s">
        <v>0</v>
      </c>
      <c r="B12879" t="s">
        <v>16456</v>
      </c>
      <c r="C12879" t="s">
        <v>213</v>
      </c>
      <c r="D12879" t="s">
        <v>5534</v>
      </c>
      <c r="E12879" t="s">
        <v>20</v>
      </c>
      <c r="F12879" t="b">
        <v>0</v>
      </c>
      <c r="G12879" t="s">
        <v>41</v>
      </c>
      <c r="H12879" s="4">
        <v>45828.000127314823</v>
      </c>
      <c r="I12879" t="b">
        <v>0</v>
      </c>
      <c r="J12879" t="b">
        <v>0</v>
      </c>
      <c r="K12879" t="s">
        <v>24</v>
      </c>
      <c r="L12879" t="s">
        <v>22</v>
      </c>
      <c r="M12879">
        <v>147637.5</v>
      </c>
      <c r="O12879" t="s">
        <v>697</v>
      </c>
      <c r="P12879" t="s">
        <v>8176</v>
      </c>
    </row>
    <row r="12880" spans="1:16" x14ac:dyDescent="0.25">
      <c r="A12880" t="s">
        <v>2</v>
      </c>
      <c r="B12880" t="s">
        <v>543</v>
      </c>
      <c r="C12880" t="s">
        <v>16691</v>
      </c>
      <c r="D12880" t="s">
        <v>5534</v>
      </c>
      <c r="E12880" t="s">
        <v>20</v>
      </c>
      <c r="F12880" t="b">
        <v>0</v>
      </c>
      <c r="G12880" t="s">
        <v>27</v>
      </c>
      <c r="H12880" s="4">
        <v>45828.015972222223</v>
      </c>
      <c r="I12880" t="b">
        <v>0</v>
      </c>
      <c r="J12880" t="b">
        <v>1</v>
      </c>
      <c r="K12880" t="s">
        <v>24</v>
      </c>
      <c r="L12880" t="s">
        <v>22</v>
      </c>
      <c r="M12880">
        <v>88582</v>
      </c>
      <c r="O12880" t="s">
        <v>1653</v>
      </c>
      <c r="P12880" t="s">
        <v>16692</v>
      </c>
    </row>
    <row r="12881" spans="1:16" x14ac:dyDescent="0.25">
      <c r="A12881" t="s">
        <v>28</v>
      </c>
      <c r="B12881" t="s">
        <v>1539</v>
      </c>
      <c r="C12881" t="s">
        <v>33</v>
      </c>
      <c r="D12881" t="s">
        <v>3972</v>
      </c>
      <c r="E12881" t="s">
        <v>20</v>
      </c>
      <c r="F12881" t="b">
        <v>0</v>
      </c>
      <c r="G12881" t="s">
        <v>27</v>
      </c>
      <c r="H12881" s="4">
        <v>45828.016180555547</v>
      </c>
      <c r="I12881" t="b">
        <v>0</v>
      </c>
      <c r="J12881" t="b">
        <v>0</v>
      </c>
      <c r="K12881" t="s">
        <v>24</v>
      </c>
      <c r="L12881" t="s">
        <v>22</v>
      </c>
      <c r="M12881">
        <v>145000</v>
      </c>
      <c r="O12881" t="s">
        <v>6548</v>
      </c>
      <c r="P12881" t="s">
        <v>16693</v>
      </c>
    </row>
    <row r="12882" spans="1:16" x14ac:dyDescent="0.25">
      <c r="A12882" t="s">
        <v>0</v>
      </c>
      <c r="B12882" t="s">
        <v>2528</v>
      </c>
      <c r="C12882" t="s">
        <v>16694</v>
      </c>
      <c r="D12882" t="s">
        <v>3972</v>
      </c>
      <c r="E12882" t="s">
        <v>20</v>
      </c>
      <c r="F12882" t="b">
        <v>0</v>
      </c>
      <c r="G12882" t="s">
        <v>27</v>
      </c>
      <c r="H12882" s="4">
        <v>45828.041585648149</v>
      </c>
      <c r="I12882" t="b">
        <v>0</v>
      </c>
      <c r="J12882" t="b">
        <v>1</v>
      </c>
      <c r="K12882" t="s">
        <v>24</v>
      </c>
      <c r="L12882" t="s">
        <v>22</v>
      </c>
      <c r="M12882">
        <v>62000</v>
      </c>
      <c r="O12882" t="s">
        <v>5481</v>
      </c>
      <c r="P12882" t="s">
        <v>16695</v>
      </c>
    </row>
    <row r="12883" spans="1:16" x14ac:dyDescent="0.25">
      <c r="A12883" t="s">
        <v>0</v>
      </c>
      <c r="B12883" t="s">
        <v>2528</v>
      </c>
      <c r="C12883" t="s">
        <v>236</v>
      </c>
      <c r="D12883" t="s">
        <v>3972</v>
      </c>
      <c r="E12883" t="s">
        <v>20</v>
      </c>
      <c r="F12883" t="b">
        <v>0</v>
      </c>
      <c r="G12883" t="s">
        <v>27</v>
      </c>
      <c r="H12883" s="4">
        <v>45828.041631944441</v>
      </c>
      <c r="I12883" t="b">
        <v>0</v>
      </c>
      <c r="J12883" t="b">
        <v>1</v>
      </c>
      <c r="K12883" t="s">
        <v>24</v>
      </c>
      <c r="L12883" t="s">
        <v>22</v>
      </c>
      <c r="M12883">
        <v>62000</v>
      </c>
      <c r="O12883" t="s">
        <v>5481</v>
      </c>
      <c r="P12883" t="s">
        <v>16695</v>
      </c>
    </row>
    <row r="12884" spans="1:16" x14ac:dyDescent="0.25">
      <c r="A12884" t="s">
        <v>0</v>
      </c>
      <c r="B12884" t="s">
        <v>2528</v>
      </c>
      <c r="C12884" t="s">
        <v>688</v>
      </c>
      <c r="D12884" t="s">
        <v>3972</v>
      </c>
      <c r="E12884" t="s">
        <v>20</v>
      </c>
      <c r="F12884" t="b">
        <v>0</v>
      </c>
      <c r="G12884" t="s">
        <v>30</v>
      </c>
      <c r="H12884" s="4">
        <v>45828.042210648149</v>
      </c>
      <c r="I12884" t="b">
        <v>0</v>
      </c>
      <c r="J12884" t="b">
        <v>1</v>
      </c>
      <c r="K12884" t="s">
        <v>24</v>
      </c>
      <c r="L12884" t="s">
        <v>22</v>
      </c>
      <c r="M12884">
        <v>62000</v>
      </c>
      <c r="O12884" t="s">
        <v>5481</v>
      </c>
      <c r="P12884" t="s">
        <v>16695</v>
      </c>
    </row>
    <row r="12885" spans="1:16" x14ac:dyDescent="0.25">
      <c r="A12885" t="s">
        <v>0</v>
      </c>
      <c r="B12885" t="s">
        <v>16696</v>
      </c>
      <c r="C12885" t="s">
        <v>82</v>
      </c>
      <c r="D12885" t="s">
        <v>3972</v>
      </c>
      <c r="E12885" t="s">
        <v>51</v>
      </c>
      <c r="F12885" t="b">
        <v>0</v>
      </c>
      <c r="G12885" t="s">
        <v>27</v>
      </c>
      <c r="H12885" s="4">
        <v>45828.08321759259</v>
      </c>
      <c r="I12885" t="b">
        <v>0</v>
      </c>
      <c r="J12885" t="b">
        <v>0</v>
      </c>
      <c r="K12885" t="s">
        <v>24</v>
      </c>
      <c r="L12885" t="s">
        <v>22</v>
      </c>
      <c r="M12885">
        <v>97500</v>
      </c>
      <c r="O12885" t="s">
        <v>1848</v>
      </c>
      <c r="P12885" t="s">
        <v>320</v>
      </c>
    </row>
    <row r="12886" spans="1:16" x14ac:dyDescent="0.25">
      <c r="A12886" t="s">
        <v>2</v>
      </c>
      <c r="B12886" t="s">
        <v>195</v>
      </c>
      <c r="C12886" t="s">
        <v>33</v>
      </c>
      <c r="D12886" t="s">
        <v>2208</v>
      </c>
      <c r="E12886" t="s">
        <v>20</v>
      </c>
      <c r="F12886" t="b">
        <v>0</v>
      </c>
      <c r="G12886" t="s">
        <v>23</v>
      </c>
      <c r="H12886" s="4">
        <v>45828.157233796293</v>
      </c>
      <c r="I12886" t="b">
        <v>0</v>
      </c>
      <c r="J12886" t="b">
        <v>1</v>
      </c>
      <c r="K12886" t="s">
        <v>24</v>
      </c>
      <c r="L12886" t="s">
        <v>22</v>
      </c>
      <c r="M12886">
        <v>151474.5</v>
      </c>
      <c r="O12886" t="s">
        <v>254</v>
      </c>
      <c r="P12886" t="s">
        <v>16697</v>
      </c>
    </row>
    <row r="12887" spans="1:16" x14ac:dyDescent="0.25">
      <c r="A12887" t="s">
        <v>2</v>
      </c>
      <c r="B12887" t="s">
        <v>307</v>
      </c>
      <c r="C12887" t="s">
        <v>801</v>
      </c>
      <c r="D12887" t="s">
        <v>3972</v>
      </c>
      <c r="E12887" t="s">
        <v>51</v>
      </c>
      <c r="F12887" t="b">
        <v>0</v>
      </c>
      <c r="G12887" t="s">
        <v>27</v>
      </c>
      <c r="H12887" s="4">
        <v>45828.182685185187</v>
      </c>
      <c r="I12887" t="b">
        <v>0</v>
      </c>
      <c r="J12887" t="b">
        <v>1</v>
      </c>
      <c r="K12887" t="s">
        <v>24</v>
      </c>
      <c r="L12887" t="s">
        <v>36</v>
      </c>
      <c r="N12887">
        <v>62.5</v>
      </c>
      <c r="O12887" t="s">
        <v>74</v>
      </c>
      <c r="P12887" t="s">
        <v>16698</v>
      </c>
    </row>
    <row r="12888" spans="1:16" x14ac:dyDescent="0.25">
      <c r="A12888" t="s">
        <v>25</v>
      </c>
      <c r="B12888" t="s">
        <v>16699</v>
      </c>
      <c r="C12888" t="s">
        <v>39</v>
      </c>
      <c r="D12888" t="s">
        <v>4013</v>
      </c>
      <c r="E12888" t="s">
        <v>20</v>
      </c>
      <c r="F12888" t="b">
        <v>1</v>
      </c>
      <c r="G12888" t="s">
        <v>27</v>
      </c>
      <c r="H12888" s="4">
        <v>45828.250057870369</v>
      </c>
      <c r="I12888" t="b">
        <v>0</v>
      </c>
      <c r="J12888" t="b">
        <v>1</v>
      </c>
      <c r="K12888" t="s">
        <v>24</v>
      </c>
      <c r="L12888" t="s">
        <v>22</v>
      </c>
      <c r="M12888">
        <v>99512.5</v>
      </c>
      <c r="O12888" t="s">
        <v>3142</v>
      </c>
      <c r="P12888" t="s">
        <v>16700</v>
      </c>
    </row>
    <row r="12889" spans="1:16" x14ac:dyDescent="0.25">
      <c r="A12889" t="s">
        <v>25</v>
      </c>
      <c r="B12889" t="s">
        <v>16701</v>
      </c>
      <c r="C12889" t="s">
        <v>192</v>
      </c>
      <c r="D12889" t="s">
        <v>4089</v>
      </c>
      <c r="E12889" t="s">
        <v>20</v>
      </c>
      <c r="F12889" t="b">
        <v>0</v>
      </c>
      <c r="G12889" t="s">
        <v>52</v>
      </c>
      <c r="H12889" s="4">
        <v>45828.250914351847</v>
      </c>
      <c r="I12889" t="b">
        <v>0</v>
      </c>
      <c r="J12889" t="b">
        <v>1</v>
      </c>
      <c r="K12889" t="s">
        <v>24</v>
      </c>
      <c r="L12889" t="s">
        <v>22</v>
      </c>
      <c r="M12889">
        <v>132500</v>
      </c>
      <c r="O12889" t="s">
        <v>524</v>
      </c>
      <c r="P12889" t="s">
        <v>1725</v>
      </c>
    </row>
    <row r="12890" spans="1:16" x14ac:dyDescent="0.25">
      <c r="A12890" t="s">
        <v>1</v>
      </c>
      <c r="B12890" t="s">
        <v>16702</v>
      </c>
      <c r="C12890" t="s">
        <v>949</v>
      </c>
      <c r="D12890" t="s">
        <v>212</v>
      </c>
      <c r="E12890" t="s">
        <v>20</v>
      </c>
      <c r="F12890" t="b">
        <v>0</v>
      </c>
      <c r="G12890" t="s">
        <v>30</v>
      </c>
      <c r="H12890" s="4">
        <v>45828.251550925917</v>
      </c>
      <c r="I12890" t="b">
        <v>0</v>
      </c>
      <c r="J12890" t="b">
        <v>0</v>
      </c>
      <c r="K12890" t="s">
        <v>24</v>
      </c>
      <c r="L12890" t="s">
        <v>22</v>
      </c>
      <c r="M12890">
        <v>104000</v>
      </c>
      <c r="O12890" t="s">
        <v>212</v>
      </c>
    </row>
    <row r="12891" spans="1:16" x14ac:dyDescent="0.25">
      <c r="A12891" t="s">
        <v>1</v>
      </c>
      <c r="B12891" t="s">
        <v>1728</v>
      </c>
      <c r="C12891" t="s">
        <v>151</v>
      </c>
      <c r="D12891" t="s">
        <v>4099</v>
      </c>
      <c r="E12891" t="s">
        <v>20</v>
      </c>
      <c r="F12891" t="b">
        <v>0</v>
      </c>
      <c r="G12891" t="s">
        <v>30</v>
      </c>
      <c r="H12891" s="4">
        <v>45828.251550925917</v>
      </c>
      <c r="I12891" t="b">
        <v>0</v>
      </c>
      <c r="J12891" t="b">
        <v>1</v>
      </c>
      <c r="K12891" t="s">
        <v>24</v>
      </c>
      <c r="L12891" t="s">
        <v>22</v>
      </c>
      <c r="M12891">
        <v>107965</v>
      </c>
      <c r="O12891" t="s">
        <v>16703</v>
      </c>
      <c r="P12891" t="s">
        <v>16704</v>
      </c>
    </row>
    <row r="12892" spans="1:16" x14ac:dyDescent="0.25">
      <c r="A12892" t="s">
        <v>2</v>
      </c>
      <c r="B12892" t="s">
        <v>692</v>
      </c>
      <c r="C12892" t="s">
        <v>1624</v>
      </c>
      <c r="D12892" t="s">
        <v>3828</v>
      </c>
      <c r="E12892" t="s">
        <v>20</v>
      </c>
      <c r="F12892" t="b">
        <v>0</v>
      </c>
      <c r="G12892" t="s">
        <v>27</v>
      </c>
      <c r="H12892" s="4">
        <v>45828.251701388886</v>
      </c>
      <c r="I12892" t="b">
        <v>0</v>
      </c>
      <c r="J12892" t="b">
        <v>1</v>
      </c>
      <c r="K12892" t="s">
        <v>24</v>
      </c>
      <c r="L12892" t="s">
        <v>22</v>
      </c>
      <c r="M12892">
        <v>150000</v>
      </c>
      <c r="O12892" t="s">
        <v>8046</v>
      </c>
      <c r="P12892" t="s">
        <v>16666</v>
      </c>
    </row>
    <row r="12893" spans="1:16" x14ac:dyDescent="0.25">
      <c r="A12893" t="s">
        <v>1</v>
      </c>
      <c r="B12893" t="s">
        <v>15219</v>
      </c>
      <c r="C12893" t="s">
        <v>39</v>
      </c>
      <c r="D12893" t="s">
        <v>4013</v>
      </c>
      <c r="E12893" t="s">
        <v>20</v>
      </c>
      <c r="F12893" t="b">
        <v>1</v>
      </c>
      <c r="G12893" t="s">
        <v>158</v>
      </c>
      <c r="H12893" s="4">
        <v>45828.254259259258</v>
      </c>
      <c r="I12893" t="b">
        <v>0</v>
      </c>
      <c r="J12893" t="b">
        <v>1</v>
      </c>
      <c r="K12893" t="s">
        <v>158</v>
      </c>
      <c r="L12893" t="s">
        <v>22</v>
      </c>
      <c r="M12893">
        <v>127500</v>
      </c>
      <c r="O12893" t="s">
        <v>2803</v>
      </c>
      <c r="P12893" t="s">
        <v>4800</v>
      </c>
    </row>
    <row r="12894" spans="1:16" x14ac:dyDescent="0.25">
      <c r="A12894" t="s">
        <v>2</v>
      </c>
      <c r="B12894" t="s">
        <v>2338</v>
      </c>
      <c r="C12894" t="s">
        <v>203</v>
      </c>
      <c r="D12894" t="s">
        <v>2208</v>
      </c>
      <c r="E12894" t="s">
        <v>20</v>
      </c>
      <c r="F12894" t="b">
        <v>0</v>
      </c>
      <c r="G12894" t="s">
        <v>23</v>
      </c>
      <c r="H12894" s="4">
        <v>45828.26766203704</v>
      </c>
      <c r="I12894" t="b">
        <v>0</v>
      </c>
      <c r="J12894" t="b">
        <v>0</v>
      </c>
      <c r="K12894" t="s">
        <v>24</v>
      </c>
      <c r="L12894" t="s">
        <v>22</v>
      </c>
      <c r="M12894">
        <v>126200</v>
      </c>
      <c r="O12894" t="s">
        <v>5314</v>
      </c>
      <c r="P12894" t="s">
        <v>5315</v>
      </c>
    </row>
    <row r="12895" spans="1:16" x14ac:dyDescent="0.25">
      <c r="A12895" t="s">
        <v>2</v>
      </c>
      <c r="B12895" t="s">
        <v>5004</v>
      </c>
      <c r="C12895" t="s">
        <v>1291</v>
      </c>
      <c r="D12895" t="s">
        <v>3828</v>
      </c>
      <c r="E12895" t="s">
        <v>20</v>
      </c>
      <c r="F12895" t="b">
        <v>0</v>
      </c>
      <c r="G12895" t="s">
        <v>1247</v>
      </c>
      <c r="H12895" s="4">
        <v>45828.27621527778</v>
      </c>
      <c r="I12895" t="b">
        <v>0</v>
      </c>
      <c r="J12895" t="b">
        <v>0</v>
      </c>
      <c r="K12895" t="s">
        <v>1247</v>
      </c>
      <c r="L12895" t="s">
        <v>22</v>
      </c>
      <c r="M12895">
        <v>166000</v>
      </c>
      <c r="O12895" t="s">
        <v>5005</v>
      </c>
      <c r="P12895" t="s">
        <v>5006</v>
      </c>
    </row>
    <row r="12896" spans="1:16" x14ac:dyDescent="0.25">
      <c r="A12896" t="s">
        <v>2</v>
      </c>
      <c r="B12896" t="s">
        <v>16705</v>
      </c>
      <c r="C12896" t="s">
        <v>372</v>
      </c>
      <c r="D12896" t="s">
        <v>3972</v>
      </c>
      <c r="E12896" t="s">
        <v>20</v>
      </c>
      <c r="F12896" t="b">
        <v>0</v>
      </c>
      <c r="G12896" t="s">
        <v>23</v>
      </c>
      <c r="H12896" s="4">
        <v>45828.282280092593</v>
      </c>
      <c r="I12896" t="b">
        <v>0</v>
      </c>
      <c r="J12896" t="b">
        <v>1</v>
      </c>
      <c r="K12896" t="s">
        <v>24</v>
      </c>
      <c r="L12896" t="s">
        <v>22</v>
      </c>
      <c r="M12896">
        <v>125500</v>
      </c>
      <c r="O12896" t="s">
        <v>12006</v>
      </c>
      <c r="P12896" t="s">
        <v>16706</v>
      </c>
    </row>
    <row r="12897" spans="1:16" x14ac:dyDescent="0.25">
      <c r="A12897" t="s">
        <v>19</v>
      </c>
      <c r="B12897" t="s">
        <v>1849</v>
      </c>
      <c r="C12897" t="s">
        <v>140</v>
      </c>
      <c r="D12897" t="s">
        <v>3972</v>
      </c>
      <c r="E12897" t="s">
        <v>20</v>
      </c>
      <c r="F12897" t="b">
        <v>0</v>
      </c>
      <c r="G12897" t="s">
        <v>35</v>
      </c>
      <c r="H12897" s="4">
        <v>45828.292256944442</v>
      </c>
      <c r="I12897" t="b">
        <v>0</v>
      </c>
      <c r="J12897" t="b">
        <v>0</v>
      </c>
      <c r="K12897" t="s">
        <v>24</v>
      </c>
      <c r="L12897" t="s">
        <v>22</v>
      </c>
      <c r="M12897">
        <v>181500</v>
      </c>
      <c r="O12897" t="s">
        <v>237</v>
      </c>
      <c r="P12897" t="s">
        <v>16507</v>
      </c>
    </row>
    <row r="12898" spans="1:16" x14ac:dyDescent="0.25">
      <c r="A12898" t="s">
        <v>2</v>
      </c>
      <c r="B12898" t="s">
        <v>16707</v>
      </c>
      <c r="C12898" t="s">
        <v>42</v>
      </c>
      <c r="D12898" t="s">
        <v>3969</v>
      </c>
      <c r="E12898" t="s">
        <v>20</v>
      </c>
      <c r="F12898" t="b">
        <v>0</v>
      </c>
      <c r="G12898" t="s">
        <v>27</v>
      </c>
      <c r="H12898" s="4">
        <v>45828.293425925927</v>
      </c>
      <c r="I12898" t="b">
        <v>1</v>
      </c>
      <c r="J12898" t="b">
        <v>0</v>
      </c>
      <c r="K12898" t="s">
        <v>24</v>
      </c>
      <c r="L12898" t="s">
        <v>22</v>
      </c>
      <c r="M12898">
        <v>155000</v>
      </c>
      <c r="O12898" t="s">
        <v>16708</v>
      </c>
      <c r="P12898" t="s">
        <v>16709</v>
      </c>
    </row>
    <row r="12899" spans="1:16" x14ac:dyDescent="0.25">
      <c r="A12899" t="s">
        <v>0</v>
      </c>
      <c r="B12899" t="s">
        <v>16450</v>
      </c>
      <c r="C12899" t="s">
        <v>10834</v>
      </c>
      <c r="D12899" t="s">
        <v>4083</v>
      </c>
      <c r="E12899" t="s">
        <v>20</v>
      </c>
      <c r="F12899" t="b">
        <v>0</v>
      </c>
      <c r="G12899" t="s">
        <v>41</v>
      </c>
      <c r="H12899" s="4">
        <v>45828.375486111108</v>
      </c>
      <c r="I12899" t="b">
        <v>0</v>
      </c>
      <c r="J12899" t="b">
        <v>1</v>
      </c>
      <c r="K12899" t="s">
        <v>24</v>
      </c>
      <c r="L12899" t="s">
        <v>22</v>
      </c>
      <c r="M12899">
        <v>111215</v>
      </c>
      <c r="O12899" t="s">
        <v>16451</v>
      </c>
      <c r="P12899" t="s">
        <v>280</v>
      </c>
    </row>
    <row r="12900" spans="1:16" x14ac:dyDescent="0.25">
      <c r="A12900" t="s">
        <v>0</v>
      </c>
      <c r="B12900" t="s">
        <v>1507</v>
      </c>
      <c r="C12900" t="s">
        <v>2289</v>
      </c>
      <c r="D12900" t="s">
        <v>4089</v>
      </c>
      <c r="E12900" t="s">
        <v>20</v>
      </c>
      <c r="F12900" t="b">
        <v>0</v>
      </c>
      <c r="G12900" t="s">
        <v>35</v>
      </c>
      <c r="H12900" s="4">
        <v>45828.375532407408</v>
      </c>
      <c r="I12900" t="b">
        <v>1</v>
      </c>
      <c r="J12900" t="b">
        <v>0</v>
      </c>
      <c r="K12900" t="s">
        <v>24</v>
      </c>
      <c r="L12900" t="s">
        <v>36</v>
      </c>
      <c r="N12900">
        <v>60</v>
      </c>
      <c r="O12900" t="s">
        <v>16710</v>
      </c>
      <c r="P12900" t="s">
        <v>119</v>
      </c>
    </row>
    <row r="12901" spans="1:16" x14ac:dyDescent="0.25">
      <c r="A12901" t="s">
        <v>1</v>
      </c>
      <c r="B12901" t="s">
        <v>9456</v>
      </c>
      <c r="C12901" t="s">
        <v>82</v>
      </c>
      <c r="D12901" t="s">
        <v>4083</v>
      </c>
      <c r="E12901" t="s">
        <v>20</v>
      </c>
      <c r="F12901" t="b">
        <v>0</v>
      </c>
      <c r="G12901" t="s">
        <v>27</v>
      </c>
      <c r="H12901" s="4">
        <v>45828.376157407409</v>
      </c>
      <c r="I12901" t="b">
        <v>0</v>
      </c>
      <c r="J12901" t="b">
        <v>0</v>
      </c>
      <c r="K12901" t="s">
        <v>24</v>
      </c>
      <c r="L12901" t="s">
        <v>22</v>
      </c>
      <c r="M12901">
        <v>245000</v>
      </c>
      <c r="O12901" t="s">
        <v>2761</v>
      </c>
      <c r="P12901" t="s">
        <v>3842</v>
      </c>
    </row>
    <row r="12902" spans="1:16" x14ac:dyDescent="0.25">
      <c r="A12902" t="s">
        <v>1</v>
      </c>
      <c r="B12902" t="s">
        <v>16711</v>
      </c>
      <c r="C12902" t="s">
        <v>372</v>
      </c>
      <c r="D12902" t="s">
        <v>4083</v>
      </c>
      <c r="E12902" t="s">
        <v>20</v>
      </c>
      <c r="F12902" t="b">
        <v>0</v>
      </c>
      <c r="G12902" t="s">
        <v>27</v>
      </c>
      <c r="H12902" s="4">
        <v>45828.376180555562</v>
      </c>
      <c r="I12902" t="b">
        <v>0</v>
      </c>
      <c r="J12902" t="b">
        <v>0</v>
      </c>
      <c r="K12902" t="s">
        <v>24</v>
      </c>
      <c r="L12902" t="s">
        <v>22</v>
      </c>
      <c r="M12902">
        <v>124941</v>
      </c>
      <c r="O12902" t="s">
        <v>16113</v>
      </c>
      <c r="P12902" t="s">
        <v>16712</v>
      </c>
    </row>
    <row r="12903" spans="1:16" x14ac:dyDescent="0.25">
      <c r="A12903" t="s">
        <v>0</v>
      </c>
      <c r="B12903" t="s">
        <v>16511</v>
      </c>
      <c r="C12903" t="s">
        <v>2081</v>
      </c>
      <c r="D12903" t="s">
        <v>4083</v>
      </c>
      <c r="E12903" t="s">
        <v>20</v>
      </c>
      <c r="F12903" t="b">
        <v>0</v>
      </c>
      <c r="G12903" t="s">
        <v>30</v>
      </c>
      <c r="H12903" s="4">
        <v>45828.376620370371</v>
      </c>
      <c r="I12903" t="b">
        <v>0</v>
      </c>
      <c r="J12903" t="b">
        <v>0</v>
      </c>
      <c r="K12903" t="s">
        <v>24</v>
      </c>
      <c r="L12903" t="s">
        <v>22</v>
      </c>
      <c r="M12903">
        <v>198000</v>
      </c>
      <c r="O12903" t="s">
        <v>16512</v>
      </c>
    </row>
    <row r="12904" spans="1:16" x14ac:dyDescent="0.25">
      <c r="A12904" t="s">
        <v>2</v>
      </c>
      <c r="B12904" t="s">
        <v>16713</v>
      </c>
      <c r="C12904" t="s">
        <v>1925</v>
      </c>
      <c r="D12904" t="s">
        <v>3600</v>
      </c>
      <c r="E12904" t="s">
        <v>20</v>
      </c>
      <c r="F12904" t="b">
        <v>0</v>
      </c>
      <c r="G12904" t="s">
        <v>27</v>
      </c>
      <c r="H12904" s="4">
        <v>45828.376817129632</v>
      </c>
      <c r="I12904" t="b">
        <v>1</v>
      </c>
      <c r="J12904" t="b">
        <v>0</v>
      </c>
      <c r="K12904" t="s">
        <v>24</v>
      </c>
      <c r="L12904" t="s">
        <v>22</v>
      </c>
      <c r="M12904">
        <v>115000</v>
      </c>
      <c r="O12904" t="s">
        <v>16714</v>
      </c>
      <c r="P12904" t="s">
        <v>3905</v>
      </c>
    </row>
    <row r="12905" spans="1:16" x14ac:dyDescent="0.25">
      <c r="A12905" t="s">
        <v>2</v>
      </c>
      <c r="B12905" t="s">
        <v>16715</v>
      </c>
      <c r="C12905" t="s">
        <v>171</v>
      </c>
      <c r="D12905" t="s">
        <v>3600</v>
      </c>
      <c r="E12905" t="s">
        <v>20</v>
      </c>
      <c r="F12905" t="b">
        <v>0</v>
      </c>
      <c r="G12905" t="s">
        <v>27</v>
      </c>
      <c r="H12905" s="4">
        <v>45828.376840277779</v>
      </c>
      <c r="I12905" t="b">
        <v>0</v>
      </c>
      <c r="J12905" t="b">
        <v>1</v>
      </c>
      <c r="K12905" t="s">
        <v>24</v>
      </c>
      <c r="L12905" t="s">
        <v>22</v>
      </c>
      <c r="M12905">
        <v>174000</v>
      </c>
      <c r="O12905" t="s">
        <v>2113</v>
      </c>
      <c r="P12905" t="s">
        <v>16716</v>
      </c>
    </row>
    <row r="12906" spans="1:16" x14ac:dyDescent="0.25">
      <c r="A12906" t="s">
        <v>28</v>
      </c>
      <c r="B12906" t="s">
        <v>16021</v>
      </c>
      <c r="C12906" t="s">
        <v>39</v>
      </c>
      <c r="D12906" t="s">
        <v>3972</v>
      </c>
      <c r="E12906" t="s">
        <v>20</v>
      </c>
      <c r="F12906" t="b">
        <v>1</v>
      </c>
      <c r="G12906" t="s">
        <v>106</v>
      </c>
      <c r="H12906" s="4">
        <v>45828.380393518521</v>
      </c>
      <c r="I12906" t="b">
        <v>0</v>
      </c>
      <c r="J12906" t="b">
        <v>0</v>
      </c>
      <c r="K12906" t="s">
        <v>106</v>
      </c>
      <c r="L12906" t="s">
        <v>36</v>
      </c>
      <c r="N12906">
        <v>100</v>
      </c>
      <c r="O12906" t="s">
        <v>7412</v>
      </c>
    </row>
    <row r="12907" spans="1:16" x14ac:dyDescent="0.25">
      <c r="A12907" t="s">
        <v>0</v>
      </c>
      <c r="B12907" t="s">
        <v>16658</v>
      </c>
      <c r="C12907" t="s">
        <v>203</v>
      </c>
      <c r="D12907" t="s">
        <v>4083</v>
      </c>
      <c r="E12907" t="s">
        <v>105</v>
      </c>
      <c r="F12907" t="b">
        <v>0</v>
      </c>
      <c r="G12907" t="s">
        <v>23</v>
      </c>
      <c r="H12907" s="4">
        <v>45828.392500000002</v>
      </c>
      <c r="I12907" t="b">
        <v>1</v>
      </c>
      <c r="J12907" t="b">
        <v>0</v>
      </c>
      <c r="K12907" t="s">
        <v>24</v>
      </c>
      <c r="L12907" t="s">
        <v>22</v>
      </c>
      <c r="M12907">
        <v>22500</v>
      </c>
      <c r="O12907" t="s">
        <v>16659</v>
      </c>
      <c r="P12907" t="s">
        <v>204</v>
      </c>
    </row>
    <row r="12908" spans="1:16" x14ac:dyDescent="0.25">
      <c r="A12908" t="s">
        <v>0</v>
      </c>
      <c r="B12908" t="s">
        <v>16717</v>
      </c>
      <c r="C12908" t="s">
        <v>16718</v>
      </c>
      <c r="D12908" t="s">
        <v>4083</v>
      </c>
      <c r="E12908" t="s">
        <v>20</v>
      </c>
      <c r="F12908" t="b">
        <v>0</v>
      </c>
      <c r="G12908" t="s">
        <v>30</v>
      </c>
      <c r="H12908" s="4">
        <v>45828.417500000003</v>
      </c>
      <c r="I12908" t="b">
        <v>0</v>
      </c>
      <c r="J12908" t="b">
        <v>0</v>
      </c>
      <c r="K12908" t="s">
        <v>24</v>
      </c>
      <c r="L12908" t="s">
        <v>22</v>
      </c>
      <c r="M12908">
        <v>115000</v>
      </c>
      <c r="O12908" t="s">
        <v>374</v>
      </c>
      <c r="P12908" t="s">
        <v>16719</v>
      </c>
    </row>
    <row r="12909" spans="1:16" x14ac:dyDescent="0.25">
      <c r="A12909" t="s">
        <v>25</v>
      </c>
      <c r="B12909" t="s">
        <v>25</v>
      </c>
      <c r="C12909" t="s">
        <v>1111</v>
      </c>
      <c r="D12909" t="s">
        <v>4083</v>
      </c>
      <c r="E12909" t="s">
        <v>20</v>
      </c>
      <c r="F12909" t="b">
        <v>0</v>
      </c>
      <c r="G12909" t="s">
        <v>30</v>
      </c>
      <c r="H12909" s="4">
        <v>45828.417500000003</v>
      </c>
      <c r="I12909" t="b">
        <v>1</v>
      </c>
      <c r="J12909" t="b">
        <v>0</v>
      </c>
      <c r="K12909" t="s">
        <v>24</v>
      </c>
      <c r="L12909" t="s">
        <v>22</v>
      </c>
      <c r="M12909">
        <v>93000</v>
      </c>
      <c r="O12909" t="s">
        <v>2391</v>
      </c>
      <c r="P12909" t="s">
        <v>2407</v>
      </c>
    </row>
    <row r="12910" spans="1:16" x14ac:dyDescent="0.25">
      <c r="A12910" t="s">
        <v>28</v>
      </c>
      <c r="B12910" t="s">
        <v>16720</v>
      </c>
      <c r="C12910" t="s">
        <v>829</v>
      </c>
      <c r="D12910" t="s">
        <v>3972</v>
      </c>
      <c r="E12910" t="s">
        <v>20</v>
      </c>
      <c r="F12910" t="b">
        <v>0</v>
      </c>
      <c r="G12910" t="s">
        <v>27</v>
      </c>
      <c r="H12910" s="4">
        <v>45828.418657407397</v>
      </c>
      <c r="I12910" t="b">
        <v>0</v>
      </c>
      <c r="J12910" t="b">
        <v>1</v>
      </c>
      <c r="K12910" t="s">
        <v>24</v>
      </c>
      <c r="L12910" t="s">
        <v>22</v>
      </c>
      <c r="M12910">
        <v>161500</v>
      </c>
      <c r="O12910" t="s">
        <v>1642</v>
      </c>
      <c r="P12910" t="s">
        <v>6515</v>
      </c>
    </row>
    <row r="12911" spans="1:16" x14ac:dyDescent="0.25">
      <c r="A12911" t="s">
        <v>28</v>
      </c>
      <c r="B12911" t="s">
        <v>16021</v>
      </c>
      <c r="C12911" t="s">
        <v>39</v>
      </c>
      <c r="D12911" t="s">
        <v>3972</v>
      </c>
      <c r="E12911" t="s">
        <v>20</v>
      </c>
      <c r="F12911" t="b">
        <v>1</v>
      </c>
      <c r="G12911" t="s">
        <v>870</v>
      </c>
      <c r="H12911" s="4">
        <v>45828.422905092593</v>
      </c>
      <c r="I12911" t="b">
        <v>0</v>
      </c>
      <c r="J12911" t="b">
        <v>0</v>
      </c>
      <c r="K12911" t="s">
        <v>870</v>
      </c>
      <c r="L12911" t="s">
        <v>36</v>
      </c>
      <c r="N12911">
        <v>100</v>
      </c>
      <c r="O12911" t="s">
        <v>7412</v>
      </c>
    </row>
    <row r="12912" spans="1:16" x14ac:dyDescent="0.25">
      <c r="A12912" t="s">
        <v>2</v>
      </c>
      <c r="B12912" t="s">
        <v>16721</v>
      </c>
      <c r="C12912" t="s">
        <v>2297</v>
      </c>
      <c r="D12912" t="s">
        <v>3972</v>
      </c>
      <c r="E12912" t="s">
        <v>20</v>
      </c>
      <c r="F12912" t="b">
        <v>0</v>
      </c>
      <c r="G12912" t="s">
        <v>27</v>
      </c>
      <c r="H12912" s="4">
        <v>45828.460173611107</v>
      </c>
      <c r="I12912" t="b">
        <v>0</v>
      </c>
      <c r="J12912" t="b">
        <v>1</v>
      </c>
      <c r="K12912" t="s">
        <v>24</v>
      </c>
      <c r="L12912" t="s">
        <v>22</v>
      </c>
      <c r="M12912">
        <v>132500</v>
      </c>
      <c r="O12912" t="s">
        <v>16722</v>
      </c>
      <c r="P12912" t="s">
        <v>16723</v>
      </c>
    </row>
    <row r="12913" spans="1:16" x14ac:dyDescent="0.25">
      <c r="A12913" t="s">
        <v>0</v>
      </c>
      <c r="B12913" t="s">
        <v>2528</v>
      </c>
      <c r="C12913" t="s">
        <v>829</v>
      </c>
      <c r="D12913" t="s">
        <v>3972</v>
      </c>
      <c r="E12913" t="s">
        <v>20</v>
      </c>
      <c r="F12913" t="b">
        <v>0</v>
      </c>
      <c r="G12913" t="s">
        <v>27</v>
      </c>
      <c r="H12913" s="4">
        <v>45828.500104166669</v>
      </c>
      <c r="I12913" t="b">
        <v>0</v>
      </c>
      <c r="J12913" t="b">
        <v>1</v>
      </c>
      <c r="K12913" t="s">
        <v>24</v>
      </c>
      <c r="L12913" t="s">
        <v>22</v>
      </c>
      <c r="M12913">
        <v>62000</v>
      </c>
      <c r="O12913" t="s">
        <v>5481</v>
      </c>
      <c r="P12913" t="s">
        <v>16695</v>
      </c>
    </row>
    <row r="12914" spans="1:16" x14ac:dyDescent="0.25">
      <c r="A12914" t="s">
        <v>0</v>
      </c>
      <c r="B12914" t="s">
        <v>2528</v>
      </c>
      <c r="C12914" t="s">
        <v>292</v>
      </c>
      <c r="D12914" t="s">
        <v>3972</v>
      </c>
      <c r="E12914" t="s">
        <v>20</v>
      </c>
      <c r="F12914" t="b">
        <v>0</v>
      </c>
      <c r="G12914" t="s">
        <v>30</v>
      </c>
      <c r="H12914" s="4">
        <v>45828.50068287037</v>
      </c>
      <c r="I12914" t="b">
        <v>0</v>
      </c>
      <c r="J12914" t="b">
        <v>1</v>
      </c>
      <c r="K12914" t="s">
        <v>24</v>
      </c>
      <c r="L12914" t="s">
        <v>22</v>
      </c>
      <c r="M12914">
        <v>62000</v>
      </c>
      <c r="O12914" t="s">
        <v>5481</v>
      </c>
      <c r="P12914" t="s">
        <v>16695</v>
      </c>
    </row>
    <row r="12915" spans="1:16" x14ac:dyDescent="0.25">
      <c r="A12915" t="s">
        <v>1</v>
      </c>
      <c r="B12915" t="s">
        <v>2392</v>
      </c>
      <c r="C12915" t="s">
        <v>94</v>
      </c>
      <c r="D12915" t="s">
        <v>3972</v>
      </c>
      <c r="E12915" t="s">
        <v>20</v>
      </c>
      <c r="F12915" t="b">
        <v>0</v>
      </c>
      <c r="G12915" t="s">
        <v>30</v>
      </c>
      <c r="H12915" s="4">
        <v>45828.500717592593</v>
      </c>
      <c r="I12915" t="b">
        <v>0</v>
      </c>
      <c r="J12915" t="b">
        <v>1</v>
      </c>
      <c r="K12915" t="s">
        <v>24</v>
      </c>
      <c r="L12915" t="s">
        <v>22</v>
      </c>
      <c r="M12915">
        <v>193426.5</v>
      </c>
      <c r="O12915" t="s">
        <v>5481</v>
      </c>
      <c r="P12915" t="s">
        <v>1809</v>
      </c>
    </row>
    <row r="12916" spans="1:16" x14ac:dyDescent="0.25">
      <c r="A12916" t="s">
        <v>1</v>
      </c>
      <c r="B12916" t="s">
        <v>2392</v>
      </c>
      <c r="C12916" t="s">
        <v>829</v>
      </c>
      <c r="D12916" t="s">
        <v>3972</v>
      </c>
      <c r="E12916" t="s">
        <v>20</v>
      </c>
      <c r="F12916" t="b">
        <v>0</v>
      </c>
      <c r="G12916" t="s">
        <v>27</v>
      </c>
      <c r="H12916" s="4">
        <v>45828.501087962963</v>
      </c>
      <c r="I12916" t="b">
        <v>0</v>
      </c>
      <c r="J12916" t="b">
        <v>1</v>
      </c>
      <c r="K12916" t="s">
        <v>24</v>
      </c>
      <c r="L12916" t="s">
        <v>22</v>
      </c>
      <c r="M12916">
        <v>193426.5</v>
      </c>
      <c r="O12916" t="s">
        <v>5481</v>
      </c>
      <c r="P12916" t="s">
        <v>1809</v>
      </c>
    </row>
    <row r="12917" spans="1:16" x14ac:dyDescent="0.25">
      <c r="A12917" t="s">
        <v>2</v>
      </c>
      <c r="B12917" t="s">
        <v>9373</v>
      </c>
      <c r="C12917" t="s">
        <v>1050</v>
      </c>
      <c r="D12917" t="s">
        <v>3972</v>
      </c>
      <c r="E12917" t="s">
        <v>20</v>
      </c>
      <c r="F12917" t="b">
        <v>0</v>
      </c>
      <c r="G12917" t="s">
        <v>27</v>
      </c>
      <c r="H12917" s="4">
        <v>45828.501898148148</v>
      </c>
      <c r="I12917" t="b">
        <v>0</v>
      </c>
      <c r="J12917" t="b">
        <v>1</v>
      </c>
      <c r="K12917" t="s">
        <v>24</v>
      </c>
      <c r="L12917" t="s">
        <v>22</v>
      </c>
      <c r="M12917">
        <v>122900</v>
      </c>
      <c r="O12917" t="s">
        <v>5481</v>
      </c>
      <c r="P12917" t="s">
        <v>9374</v>
      </c>
    </row>
    <row r="12918" spans="1:16" x14ac:dyDescent="0.25">
      <c r="A12918" t="s">
        <v>2</v>
      </c>
      <c r="B12918" t="s">
        <v>16724</v>
      </c>
      <c r="C12918" t="s">
        <v>436</v>
      </c>
      <c r="D12918" t="s">
        <v>3972</v>
      </c>
      <c r="E12918" t="s">
        <v>20</v>
      </c>
      <c r="F12918" t="b">
        <v>0</v>
      </c>
      <c r="G12918" t="s">
        <v>27</v>
      </c>
      <c r="H12918" s="4">
        <v>45828.502013888887</v>
      </c>
      <c r="I12918" t="b">
        <v>0</v>
      </c>
      <c r="J12918" t="b">
        <v>1</v>
      </c>
      <c r="K12918" t="s">
        <v>24</v>
      </c>
      <c r="L12918" t="s">
        <v>22</v>
      </c>
      <c r="M12918">
        <v>99500</v>
      </c>
      <c r="O12918" t="s">
        <v>16725</v>
      </c>
      <c r="P12918" t="s">
        <v>996</v>
      </c>
    </row>
    <row r="12919" spans="1:16" x14ac:dyDescent="0.25">
      <c r="A12919" t="s">
        <v>2</v>
      </c>
      <c r="B12919" t="s">
        <v>16726</v>
      </c>
      <c r="C12919" t="s">
        <v>82</v>
      </c>
      <c r="D12919" t="s">
        <v>3828</v>
      </c>
      <c r="E12919" t="s">
        <v>105</v>
      </c>
      <c r="F12919" t="b">
        <v>0</v>
      </c>
      <c r="G12919" t="s">
        <v>41</v>
      </c>
      <c r="H12919" s="4">
        <v>45828.502152777779</v>
      </c>
      <c r="I12919" t="b">
        <v>1</v>
      </c>
      <c r="J12919" t="b">
        <v>0</v>
      </c>
      <c r="K12919" t="s">
        <v>24</v>
      </c>
      <c r="L12919" t="s">
        <v>36</v>
      </c>
      <c r="N12919">
        <v>42</v>
      </c>
      <c r="O12919" t="s">
        <v>16727</v>
      </c>
      <c r="P12919" t="s">
        <v>16728</v>
      </c>
    </row>
    <row r="12920" spans="1:16" x14ac:dyDescent="0.25">
      <c r="A12920" t="s">
        <v>1</v>
      </c>
      <c r="B12920" t="s">
        <v>2392</v>
      </c>
      <c r="C12920" t="s">
        <v>2530</v>
      </c>
      <c r="D12920" t="s">
        <v>3972</v>
      </c>
      <c r="E12920" t="s">
        <v>20</v>
      </c>
      <c r="F12920" t="b">
        <v>0</v>
      </c>
      <c r="G12920" t="s">
        <v>41</v>
      </c>
      <c r="H12920" s="4">
        <v>45828.502337962957</v>
      </c>
      <c r="I12920" t="b">
        <v>0</v>
      </c>
      <c r="J12920" t="b">
        <v>1</v>
      </c>
      <c r="K12920" t="s">
        <v>24</v>
      </c>
      <c r="L12920" t="s">
        <v>22</v>
      </c>
      <c r="M12920">
        <v>193426.5</v>
      </c>
      <c r="O12920" t="s">
        <v>5481</v>
      </c>
      <c r="P12920" t="s">
        <v>1809</v>
      </c>
    </row>
    <row r="12921" spans="1:16" x14ac:dyDescent="0.25">
      <c r="A12921" t="s">
        <v>2</v>
      </c>
      <c r="B12921" t="s">
        <v>9373</v>
      </c>
      <c r="C12921" t="s">
        <v>362</v>
      </c>
      <c r="D12921" t="s">
        <v>3972</v>
      </c>
      <c r="E12921" t="s">
        <v>20</v>
      </c>
      <c r="F12921" t="b">
        <v>0</v>
      </c>
      <c r="G12921" t="s">
        <v>35</v>
      </c>
      <c r="H12921" s="4">
        <v>45828.502488425933</v>
      </c>
      <c r="I12921" t="b">
        <v>0</v>
      </c>
      <c r="J12921" t="b">
        <v>1</v>
      </c>
      <c r="K12921" t="s">
        <v>24</v>
      </c>
      <c r="L12921" t="s">
        <v>22</v>
      </c>
      <c r="M12921">
        <v>122900</v>
      </c>
      <c r="O12921" t="s">
        <v>5481</v>
      </c>
      <c r="P12921" t="s">
        <v>9374</v>
      </c>
    </row>
    <row r="12922" spans="1:16" x14ac:dyDescent="0.25">
      <c r="A12922" t="s">
        <v>2</v>
      </c>
      <c r="B12922" t="s">
        <v>1777</v>
      </c>
      <c r="C12922" t="s">
        <v>713</v>
      </c>
      <c r="D12922" t="s">
        <v>3972</v>
      </c>
      <c r="E12922" t="s">
        <v>20</v>
      </c>
      <c r="F12922" t="b">
        <v>0</v>
      </c>
      <c r="G12922" t="s">
        <v>23</v>
      </c>
      <c r="H12922" s="4">
        <v>45828.517430555563</v>
      </c>
      <c r="I12922" t="b">
        <v>0</v>
      </c>
      <c r="J12922" t="b">
        <v>1</v>
      </c>
      <c r="K12922" t="s">
        <v>24</v>
      </c>
      <c r="L12922" t="s">
        <v>22</v>
      </c>
      <c r="M12922">
        <v>228060</v>
      </c>
      <c r="O12922" t="s">
        <v>5481</v>
      </c>
      <c r="P12922" t="s">
        <v>48</v>
      </c>
    </row>
    <row r="12923" spans="1:16" x14ac:dyDescent="0.25">
      <c r="A12923" t="s">
        <v>1</v>
      </c>
      <c r="B12923" t="s">
        <v>2392</v>
      </c>
      <c r="C12923" t="s">
        <v>713</v>
      </c>
      <c r="D12923" t="s">
        <v>3972</v>
      </c>
      <c r="E12923" t="s">
        <v>20</v>
      </c>
      <c r="F12923" t="b">
        <v>0</v>
      </c>
      <c r="G12923" t="s">
        <v>23</v>
      </c>
      <c r="H12923" s="4">
        <v>45828.517453703702</v>
      </c>
      <c r="I12923" t="b">
        <v>0</v>
      </c>
      <c r="J12923" t="b">
        <v>1</v>
      </c>
      <c r="K12923" t="s">
        <v>24</v>
      </c>
      <c r="L12923" t="s">
        <v>22</v>
      </c>
      <c r="M12923">
        <v>193426.5</v>
      </c>
      <c r="O12923" t="s">
        <v>5481</v>
      </c>
      <c r="P12923" t="s">
        <v>1809</v>
      </c>
    </row>
    <row r="12924" spans="1:16" x14ac:dyDescent="0.25">
      <c r="A12924" t="s">
        <v>28</v>
      </c>
      <c r="B12924" t="s">
        <v>16729</v>
      </c>
      <c r="C12924" t="s">
        <v>188</v>
      </c>
      <c r="D12924" t="s">
        <v>3972</v>
      </c>
      <c r="E12924" t="s">
        <v>20</v>
      </c>
      <c r="F12924" t="b">
        <v>0</v>
      </c>
      <c r="G12924" t="s">
        <v>41</v>
      </c>
      <c r="H12924" s="4">
        <v>45828.544108796297</v>
      </c>
      <c r="I12924" t="b">
        <v>0</v>
      </c>
      <c r="J12924" t="b">
        <v>1</v>
      </c>
      <c r="K12924" t="s">
        <v>24</v>
      </c>
      <c r="L12924" t="s">
        <v>22</v>
      </c>
      <c r="M12924">
        <v>176500</v>
      </c>
      <c r="O12924" t="s">
        <v>4534</v>
      </c>
      <c r="P12924" t="s">
        <v>3824</v>
      </c>
    </row>
    <row r="12925" spans="1:16" x14ac:dyDescent="0.25">
      <c r="A12925" t="s">
        <v>1</v>
      </c>
      <c r="B12925" t="s">
        <v>16730</v>
      </c>
      <c r="C12925" t="s">
        <v>1077</v>
      </c>
      <c r="D12925" t="s">
        <v>3828</v>
      </c>
      <c r="E12925" t="s">
        <v>20</v>
      </c>
      <c r="F12925" t="b">
        <v>0</v>
      </c>
      <c r="G12925" t="s">
        <v>41</v>
      </c>
      <c r="H12925" s="4">
        <v>45828.583692129629</v>
      </c>
      <c r="I12925" t="b">
        <v>0</v>
      </c>
      <c r="J12925" t="b">
        <v>1</v>
      </c>
      <c r="K12925" t="s">
        <v>24</v>
      </c>
      <c r="L12925" t="s">
        <v>36</v>
      </c>
      <c r="N12925">
        <v>31.25</v>
      </c>
      <c r="O12925" t="s">
        <v>16731</v>
      </c>
      <c r="P12925" t="s">
        <v>16732</v>
      </c>
    </row>
    <row r="12926" spans="1:16" x14ac:dyDescent="0.25">
      <c r="A12926" t="s">
        <v>19</v>
      </c>
      <c r="B12926" t="s">
        <v>16733</v>
      </c>
      <c r="C12926" t="s">
        <v>82</v>
      </c>
      <c r="D12926" t="s">
        <v>3828</v>
      </c>
      <c r="E12926" t="s">
        <v>20</v>
      </c>
      <c r="F12926" t="b">
        <v>0</v>
      </c>
      <c r="G12926" t="s">
        <v>27</v>
      </c>
      <c r="H12926" s="4">
        <v>45828.584374999999</v>
      </c>
      <c r="I12926" t="b">
        <v>0</v>
      </c>
      <c r="J12926" t="b">
        <v>1</v>
      </c>
      <c r="K12926" t="s">
        <v>24</v>
      </c>
      <c r="L12926" t="s">
        <v>22</v>
      </c>
      <c r="M12926">
        <v>167500</v>
      </c>
      <c r="O12926" t="s">
        <v>1401</v>
      </c>
      <c r="P12926" t="s">
        <v>16734</v>
      </c>
    </row>
    <row r="12927" spans="1:16" x14ac:dyDescent="0.25">
      <c r="A12927" t="s">
        <v>2</v>
      </c>
      <c r="B12927" t="s">
        <v>16735</v>
      </c>
      <c r="C12927" t="s">
        <v>236</v>
      </c>
      <c r="D12927" t="s">
        <v>81</v>
      </c>
      <c r="E12927" t="s">
        <v>20</v>
      </c>
      <c r="F12927" t="b">
        <v>0</v>
      </c>
      <c r="G12927" t="s">
        <v>27</v>
      </c>
      <c r="H12927" s="4">
        <v>45828.585046296299</v>
      </c>
      <c r="I12927" t="b">
        <v>0</v>
      </c>
      <c r="J12927" t="b">
        <v>1</v>
      </c>
      <c r="K12927" t="s">
        <v>24</v>
      </c>
      <c r="L12927" t="s">
        <v>22</v>
      </c>
      <c r="M12927">
        <v>205000</v>
      </c>
      <c r="O12927" t="s">
        <v>81</v>
      </c>
      <c r="P12927" t="s">
        <v>682</v>
      </c>
    </row>
    <row r="12928" spans="1:16" x14ac:dyDescent="0.25">
      <c r="A12928" t="s">
        <v>2</v>
      </c>
      <c r="B12928" t="s">
        <v>7440</v>
      </c>
      <c r="C12928" t="s">
        <v>3579</v>
      </c>
      <c r="D12928" t="s">
        <v>3956</v>
      </c>
      <c r="E12928" t="s">
        <v>20</v>
      </c>
      <c r="F12928" t="b">
        <v>0</v>
      </c>
      <c r="G12928" t="s">
        <v>27</v>
      </c>
      <c r="H12928" s="4">
        <v>45828.585092592592</v>
      </c>
      <c r="I12928" t="b">
        <v>0</v>
      </c>
      <c r="J12928" t="b">
        <v>1</v>
      </c>
      <c r="K12928" t="s">
        <v>24</v>
      </c>
      <c r="L12928" t="s">
        <v>36</v>
      </c>
      <c r="N12928">
        <v>44.470001220703118</v>
      </c>
      <c r="O12928" t="s">
        <v>2768</v>
      </c>
      <c r="P12928" t="s">
        <v>128</v>
      </c>
    </row>
    <row r="12929" spans="1:16" x14ac:dyDescent="0.25">
      <c r="A12929" t="s">
        <v>2</v>
      </c>
      <c r="B12929" t="s">
        <v>2</v>
      </c>
      <c r="C12929" t="s">
        <v>854</v>
      </c>
      <c r="D12929" t="s">
        <v>7852</v>
      </c>
      <c r="E12929" t="s">
        <v>20</v>
      </c>
      <c r="F12929" t="b">
        <v>0</v>
      </c>
      <c r="G12929" t="s">
        <v>27</v>
      </c>
      <c r="H12929" s="4">
        <v>45828.585196759261</v>
      </c>
      <c r="I12929" t="b">
        <v>1</v>
      </c>
      <c r="J12929" t="b">
        <v>1</v>
      </c>
      <c r="K12929" t="s">
        <v>24</v>
      </c>
      <c r="L12929" t="s">
        <v>22</v>
      </c>
      <c r="M12929">
        <v>132704</v>
      </c>
      <c r="O12929" t="s">
        <v>9138</v>
      </c>
      <c r="P12929" t="s">
        <v>11460</v>
      </c>
    </row>
    <row r="12930" spans="1:16" x14ac:dyDescent="0.25">
      <c r="A12930" t="s">
        <v>2</v>
      </c>
      <c r="B12930" t="s">
        <v>11765</v>
      </c>
      <c r="C12930" t="s">
        <v>8981</v>
      </c>
      <c r="D12930" t="s">
        <v>3956</v>
      </c>
      <c r="E12930" t="s">
        <v>20</v>
      </c>
      <c r="F12930" t="b">
        <v>0</v>
      </c>
      <c r="G12930" t="s">
        <v>27</v>
      </c>
      <c r="H12930" s="4">
        <v>45828.585300925923</v>
      </c>
      <c r="I12930" t="b">
        <v>0</v>
      </c>
      <c r="J12930" t="b">
        <v>1</v>
      </c>
      <c r="K12930" t="s">
        <v>24</v>
      </c>
      <c r="L12930" t="s">
        <v>36</v>
      </c>
      <c r="N12930">
        <v>56.145000457763672</v>
      </c>
      <c r="O12930" t="s">
        <v>2768</v>
      </c>
      <c r="P12930" t="s">
        <v>5006</v>
      </c>
    </row>
    <row r="12931" spans="1:16" x14ac:dyDescent="0.25">
      <c r="A12931" t="s">
        <v>2</v>
      </c>
      <c r="B12931" t="s">
        <v>14436</v>
      </c>
      <c r="C12931" t="s">
        <v>8981</v>
      </c>
      <c r="D12931" t="s">
        <v>3956</v>
      </c>
      <c r="E12931" t="s">
        <v>20</v>
      </c>
      <c r="F12931" t="b">
        <v>0</v>
      </c>
      <c r="G12931" t="s">
        <v>27</v>
      </c>
      <c r="H12931" s="4">
        <v>45828.585324074083</v>
      </c>
      <c r="I12931" t="b">
        <v>0</v>
      </c>
      <c r="J12931" t="b">
        <v>1</v>
      </c>
      <c r="K12931" t="s">
        <v>24</v>
      </c>
      <c r="L12931" t="s">
        <v>36</v>
      </c>
      <c r="N12931">
        <v>56.145000457763672</v>
      </c>
      <c r="O12931" t="s">
        <v>2768</v>
      </c>
      <c r="P12931" t="s">
        <v>5568</v>
      </c>
    </row>
    <row r="12932" spans="1:16" x14ac:dyDescent="0.25">
      <c r="A12932" t="s">
        <v>40</v>
      </c>
      <c r="B12932" t="s">
        <v>40</v>
      </c>
      <c r="C12932" t="s">
        <v>275</v>
      </c>
      <c r="D12932" t="s">
        <v>3972</v>
      </c>
      <c r="E12932" t="s">
        <v>20</v>
      </c>
      <c r="F12932" t="b">
        <v>0</v>
      </c>
      <c r="G12932" t="s">
        <v>41</v>
      </c>
      <c r="H12932" s="4">
        <v>45828.5856712963</v>
      </c>
      <c r="I12932" t="b">
        <v>0</v>
      </c>
      <c r="J12932" t="b">
        <v>1</v>
      </c>
      <c r="K12932" t="s">
        <v>24</v>
      </c>
      <c r="L12932" t="s">
        <v>22</v>
      </c>
      <c r="M12932">
        <v>184000</v>
      </c>
      <c r="O12932" t="s">
        <v>8647</v>
      </c>
      <c r="P12932" t="s">
        <v>16736</v>
      </c>
    </row>
    <row r="12933" spans="1:16" x14ac:dyDescent="0.25">
      <c r="A12933" t="s">
        <v>2</v>
      </c>
      <c r="B12933" t="s">
        <v>2334</v>
      </c>
      <c r="C12933" t="s">
        <v>44</v>
      </c>
      <c r="D12933" t="s">
        <v>3972</v>
      </c>
      <c r="E12933" t="s">
        <v>20</v>
      </c>
      <c r="F12933" t="b">
        <v>0</v>
      </c>
      <c r="G12933" t="s">
        <v>35</v>
      </c>
      <c r="H12933" s="4">
        <v>45828.585960648154</v>
      </c>
      <c r="I12933" t="b">
        <v>0</v>
      </c>
      <c r="J12933" t="b">
        <v>0</v>
      </c>
      <c r="K12933" t="s">
        <v>24</v>
      </c>
      <c r="L12933" t="s">
        <v>22</v>
      </c>
      <c r="M12933">
        <v>200000</v>
      </c>
      <c r="O12933" t="s">
        <v>16737</v>
      </c>
      <c r="P12933" t="s">
        <v>16738</v>
      </c>
    </row>
    <row r="12934" spans="1:16" x14ac:dyDescent="0.25">
      <c r="A12934" t="s">
        <v>0</v>
      </c>
      <c r="B12934" t="s">
        <v>16739</v>
      </c>
      <c r="C12934" t="s">
        <v>624</v>
      </c>
      <c r="D12934" t="s">
        <v>3972</v>
      </c>
      <c r="E12934" t="s">
        <v>20</v>
      </c>
      <c r="F12934" t="b">
        <v>0</v>
      </c>
      <c r="G12934" t="s">
        <v>35</v>
      </c>
      <c r="H12934" s="4">
        <v>45828.625509259262</v>
      </c>
      <c r="I12934" t="b">
        <v>1</v>
      </c>
      <c r="J12934" t="b">
        <v>0</v>
      </c>
      <c r="K12934" t="s">
        <v>24</v>
      </c>
      <c r="L12934" t="s">
        <v>36</v>
      </c>
      <c r="N12934">
        <v>65</v>
      </c>
      <c r="O12934" t="s">
        <v>6344</v>
      </c>
      <c r="P12934" t="s">
        <v>280</v>
      </c>
    </row>
    <row r="12935" spans="1:16" x14ac:dyDescent="0.25">
      <c r="A12935" t="s">
        <v>0</v>
      </c>
      <c r="B12935" t="s">
        <v>257</v>
      </c>
      <c r="C12935" t="s">
        <v>937</v>
      </c>
      <c r="D12935" t="s">
        <v>3972</v>
      </c>
      <c r="E12935" t="s">
        <v>20</v>
      </c>
      <c r="F12935" t="b">
        <v>0</v>
      </c>
      <c r="G12935" t="s">
        <v>30</v>
      </c>
      <c r="H12935" s="4">
        <v>45828.625706018523</v>
      </c>
      <c r="I12935" t="b">
        <v>0</v>
      </c>
      <c r="J12935" t="b">
        <v>0</v>
      </c>
      <c r="K12935" t="s">
        <v>24</v>
      </c>
      <c r="L12935" t="s">
        <v>22</v>
      </c>
      <c r="M12935">
        <v>85000</v>
      </c>
      <c r="O12935" t="s">
        <v>5978</v>
      </c>
      <c r="P12935" t="s">
        <v>351</v>
      </c>
    </row>
    <row r="12936" spans="1:16" x14ac:dyDescent="0.25">
      <c r="A12936" t="s">
        <v>139</v>
      </c>
      <c r="B12936" t="s">
        <v>16740</v>
      </c>
      <c r="C12936" t="s">
        <v>937</v>
      </c>
      <c r="D12936" t="s">
        <v>3972</v>
      </c>
      <c r="E12936" t="s">
        <v>20</v>
      </c>
      <c r="F12936" t="b">
        <v>0</v>
      </c>
      <c r="G12936" t="s">
        <v>30</v>
      </c>
      <c r="H12936" s="4">
        <v>45828.625798611109</v>
      </c>
      <c r="I12936" t="b">
        <v>0</v>
      </c>
      <c r="J12936" t="b">
        <v>0</v>
      </c>
      <c r="K12936" t="s">
        <v>24</v>
      </c>
      <c r="L12936" t="s">
        <v>22</v>
      </c>
      <c r="M12936">
        <v>85000</v>
      </c>
      <c r="O12936" t="s">
        <v>5978</v>
      </c>
      <c r="P12936" t="s">
        <v>351</v>
      </c>
    </row>
    <row r="12937" spans="1:16" x14ac:dyDescent="0.25">
      <c r="A12937" t="s">
        <v>2</v>
      </c>
      <c r="B12937" t="s">
        <v>16741</v>
      </c>
      <c r="C12937" t="s">
        <v>39</v>
      </c>
      <c r="D12937" t="s">
        <v>112</v>
      </c>
      <c r="E12937" t="s">
        <v>51</v>
      </c>
      <c r="F12937" t="b">
        <v>1</v>
      </c>
      <c r="G12937" t="s">
        <v>27</v>
      </c>
      <c r="H12937" s="4">
        <v>45828.626747685194</v>
      </c>
      <c r="I12937" t="b">
        <v>1</v>
      </c>
      <c r="J12937" t="b">
        <v>0</v>
      </c>
      <c r="K12937" t="s">
        <v>24</v>
      </c>
      <c r="L12937" t="s">
        <v>36</v>
      </c>
      <c r="N12937">
        <v>25</v>
      </c>
      <c r="O12937" t="s">
        <v>112</v>
      </c>
      <c r="P12937" t="s">
        <v>665</v>
      </c>
    </row>
    <row r="12938" spans="1:16" x14ac:dyDescent="0.25">
      <c r="A12938" t="s">
        <v>2</v>
      </c>
      <c r="B12938" t="s">
        <v>16742</v>
      </c>
      <c r="C12938" t="s">
        <v>622</v>
      </c>
      <c r="D12938" t="s">
        <v>2208</v>
      </c>
      <c r="E12938" t="s">
        <v>20</v>
      </c>
      <c r="F12938" t="b">
        <v>0</v>
      </c>
      <c r="G12938" t="s">
        <v>27</v>
      </c>
      <c r="H12938" s="4">
        <v>45828.626793981479</v>
      </c>
      <c r="I12938" t="b">
        <v>0</v>
      </c>
      <c r="J12938" t="b">
        <v>1</v>
      </c>
      <c r="K12938" t="s">
        <v>24</v>
      </c>
      <c r="L12938" t="s">
        <v>22</v>
      </c>
      <c r="M12938">
        <v>163000</v>
      </c>
      <c r="O12938" t="s">
        <v>16743</v>
      </c>
      <c r="P12938" t="s">
        <v>16744</v>
      </c>
    </row>
    <row r="12939" spans="1:16" x14ac:dyDescent="0.25">
      <c r="A12939" t="s">
        <v>0</v>
      </c>
      <c r="B12939" t="s">
        <v>16745</v>
      </c>
      <c r="C12939" t="s">
        <v>1867</v>
      </c>
      <c r="D12939" t="s">
        <v>3828</v>
      </c>
      <c r="E12939" t="s">
        <v>219</v>
      </c>
      <c r="F12939" t="b">
        <v>0</v>
      </c>
      <c r="G12939" t="s">
        <v>27</v>
      </c>
      <c r="H12939" s="4">
        <v>45828.666770833333</v>
      </c>
      <c r="I12939" t="b">
        <v>0</v>
      </c>
      <c r="J12939" t="b">
        <v>0</v>
      </c>
      <c r="K12939" t="s">
        <v>24</v>
      </c>
      <c r="L12939" t="s">
        <v>36</v>
      </c>
      <c r="N12939">
        <v>31.25</v>
      </c>
      <c r="O12939" t="s">
        <v>16746</v>
      </c>
      <c r="P12939" t="s">
        <v>671</v>
      </c>
    </row>
    <row r="12940" spans="1:16" x14ac:dyDescent="0.25">
      <c r="A12940" t="s">
        <v>0</v>
      </c>
      <c r="B12940" t="s">
        <v>1821</v>
      </c>
      <c r="C12940" t="s">
        <v>1867</v>
      </c>
      <c r="D12940" t="s">
        <v>3972</v>
      </c>
      <c r="E12940" t="s">
        <v>51</v>
      </c>
      <c r="F12940" t="b">
        <v>0</v>
      </c>
      <c r="G12940" t="s">
        <v>27</v>
      </c>
      <c r="H12940" s="4">
        <v>45828.666770833333</v>
      </c>
      <c r="I12940" t="b">
        <v>0</v>
      </c>
      <c r="J12940" t="b">
        <v>0</v>
      </c>
      <c r="K12940" t="s">
        <v>24</v>
      </c>
      <c r="L12940" t="s">
        <v>36</v>
      </c>
      <c r="N12940">
        <v>28.715000152587891</v>
      </c>
      <c r="O12940" t="s">
        <v>396</v>
      </c>
      <c r="P12940" t="s">
        <v>671</v>
      </c>
    </row>
    <row r="12941" spans="1:16" x14ac:dyDescent="0.25">
      <c r="A12941" t="s">
        <v>89</v>
      </c>
      <c r="B12941" t="s">
        <v>16747</v>
      </c>
      <c r="C12941" t="s">
        <v>332</v>
      </c>
      <c r="D12941" t="s">
        <v>81</v>
      </c>
      <c r="E12941" t="s">
        <v>20</v>
      </c>
      <c r="F12941" t="b">
        <v>0</v>
      </c>
      <c r="G12941" t="s">
        <v>27</v>
      </c>
      <c r="H12941" s="4">
        <v>45828.668414351851</v>
      </c>
      <c r="I12941" t="b">
        <v>0</v>
      </c>
      <c r="J12941" t="b">
        <v>1</v>
      </c>
      <c r="K12941" t="s">
        <v>24</v>
      </c>
      <c r="L12941" t="s">
        <v>22</v>
      </c>
      <c r="M12941">
        <v>160000</v>
      </c>
      <c r="O12941" t="s">
        <v>81</v>
      </c>
      <c r="P12941" t="s">
        <v>16748</v>
      </c>
    </row>
    <row r="12942" spans="1:16" x14ac:dyDescent="0.25">
      <c r="A12942" t="s">
        <v>2</v>
      </c>
      <c r="B12942" t="s">
        <v>959</v>
      </c>
      <c r="C12942" t="s">
        <v>39</v>
      </c>
      <c r="D12942" t="s">
        <v>2208</v>
      </c>
      <c r="E12942" t="s">
        <v>20</v>
      </c>
      <c r="F12942" t="b">
        <v>1</v>
      </c>
      <c r="G12942" t="s">
        <v>27</v>
      </c>
      <c r="H12942" s="4">
        <v>45828.668576388889</v>
      </c>
      <c r="I12942" t="b">
        <v>0</v>
      </c>
      <c r="J12942" t="b">
        <v>1</v>
      </c>
      <c r="K12942" t="s">
        <v>24</v>
      </c>
      <c r="L12942" t="s">
        <v>22</v>
      </c>
      <c r="M12942">
        <v>160310</v>
      </c>
      <c r="O12942" t="s">
        <v>16749</v>
      </c>
      <c r="P12942" t="s">
        <v>1785</v>
      </c>
    </row>
    <row r="12943" spans="1:16" x14ac:dyDescent="0.25">
      <c r="A12943" t="s">
        <v>2</v>
      </c>
      <c r="B12943" t="s">
        <v>959</v>
      </c>
      <c r="C12943" t="s">
        <v>82</v>
      </c>
      <c r="D12943" t="s">
        <v>2208</v>
      </c>
      <c r="E12943" t="s">
        <v>20</v>
      </c>
      <c r="F12943" t="b">
        <v>0</v>
      </c>
      <c r="G12943" t="s">
        <v>41</v>
      </c>
      <c r="H12943" s="4">
        <v>45828.668854166674</v>
      </c>
      <c r="I12943" t="b">
        <v>0</v>
      </c>
      <c r="J12943" t="b">
        <v>1</v>
      </c>
      <c r="K12943" t="s">
        <v>24</v>
      </c>
      <c r="L12943" t="s">
        <v>22</v>
      </c>
      <c r="M12943">
        <v>185841</v>
      </c>
      <c r="O12943" t="s">
        <v>16749</v>
      </c>
      <c r="P12943" t="s">
        <v>16750</v>
      </c>
    </row>
    <row r="12944" spans="1:16" x14ac:dyDescent="0.25">
      <c r="A12944" t="s">
        <v>1</v>
      </c>
      <c r="B12944" t="s">
        <v>16751</v>
      </c>
      <c r="C12944" t="s">
        <v>3464</v>
      </c>
      <c r="D12944" t="s">
        <v>3972</v>
      </c>
      <c r="E12944" t="s">
        <v>20</v>
      </c>
      <c r="F12944" t="b">
        <v>0</v>
      </c>
      <c r="G12944" t="s">
        <v>41</v>
      </c>
      <c r="H12944" s="4">
        <v>45828.668946759259</v>
      </c>
      <c r="I12944" t="b">
        <v>0</v>
      </c>
      <c r="J12944" t="b">
        <v>0</v>
      </c>
      <c r="K12944" t="s">
        <v>24</v>
      </c>
      <c r="L12944" t="s">
        <v>22</v>
      </c>
      <c r="M12944">
        <v>44500</v>
      </c>
      <c r="O12944" t="s">
        <v>16752</v>
      </c>
      <c r="P12944" t="s">
        <v>204</v>
      </c>
    </row>
    <row r="12945" spans="1:16" x14ac:dyDescent="0.25">
      <c r="A12945" t="s">
        <v>2</v>
      </c>
      <c r="B12945" t="s">
        <v>16753</v>
      </c>
      <c r="C12945" t="s">
        <v>114</v>
      </c>
      <c r="D12945" t="s">
        <v>2208</v>
      </c>
      <c r="E12945" t="s">
        <v>20</v>
      </c>
      <c r="F12945" t="b">
        <v>0</v>
      </c>
      <c r="G12945" t="s">
        <v>27</v>
      </c>
      <c r="H12945" s="4">
        <v>45828.710219907407</v>
      </c>
      <c r="I12945" t="b">
        <v>0</v>
      </c>
      <c r="J12945" t="b">
        <v>1</v>
      </c>
      <c r="K12945" t="s">
        <v>24</v>
      </c>
      <c r="L12945" t="s">
        <v>22</v>
      </c>
      <c r="M12945">
        <v>150000</v>
      </c>
      <c r="O12945" t="s">
        <v>16754</v>
      </c>
      <c r="P12945" t="s">
        <v>16755</v>
      </c>
    </row>
    <row r="12946" spans="1:16" x14ac:dyDescent="0.25">
      <c r="A12946" t="s">
        <v>2</v>
      </c>
      <c r="B12946" t="s">
        <v>16756</v>
      </c>
      <c r="C12946" t="s">
        <v>33</v>
      </c>
      <c r="D12946" t="s">
        <v>3972</v>
      </c>
      <c r="E12946" t="s">
        <v>20</v>
      </c>
      <c r="F12946" t="b">
        <v>0</v>
      </c>
      <c r="G12946" t="s">
        <v>41</v>
      </c>
      <c r="H12946" s="4">
        <v>45828.710509259261</v>
      </c>
      <c r="I12946" t="b">
        <v>0</v>
      </c>
      <c r="J12946" t="b">
        <v>1</v>
      </c>
      <c r="K12946" t="s">
        <v>24</v>
      </c>
      <c r="L12946" t="s">
        <v>22</v>
      </c>
      <c r="M12946">
        <v>93500</v>
      </c>
      <c r="O12946" t="s">
        <v>720</v>
      </c>
      <c r="P12946" t="s">
        <v>16757</v>
      </c>
    </row>
    <row r="12947" spans="1:16" x14ac:dyDescent="0.25">
      <c r="A12947" t="s">
        <v>89</v>
      </c>
      <c r="B12947" t="s">
        <v>16758</v>
      </c>
      <c r="C12947" t="s">
        <v>372</v>
      </c>
      <c r="D12947" t="s">
        <v>3972</v>
      </c>
      <c r="E12947" t="s">
        <v>51</v>
      </c>
      <c r="F12947" t="b">
        <v>0</v>
      </c>
      <c r="G12947" t="s">
        <v>41</v>
      </c>
      <c r="H12947" s="4">
        <v>45828.710613425923</v>
      </c>
      <c r="I12947" t="b">
        <v>1</v>
      </c>
      <c r="J12947" t="b">
        <v>1</v>
      </c>
      <c r="K12947" t="s">
        <v>24</v>
      </c>
      <c r="L12947" t="s">
        <v>36</v>
      </c>
      <c r="N12947">
        <v>66.5</v>
      </c>
      <c r="O12947" t="s">
        <v>1136</v>
      </c>
      <c r="P12947" t="s">
        <v>150</v>
      </c>
    </row>
    <row r="12948" spans="1:16" x14ac:dyDescent="0.25">
      <c r="A12948" t="s">
        <v>2</v>
      </c>
      <c r="B12948" t="s">
        <v>1464</v>
      </c>
      <c r="C12948" t="s">
        <v>3878</v>
      </c>
      <c r="D12948" t="s">
        <v>3972</v>
      </c>
      <c r="E12948" t="s">
        <v>20</v>
      </c>
      <c r="F12948" t="b">
        <v>0</v>
      </c>
      <c r="G12948" t="s">
        <v>41</v>
      </c>
      <c r="H12948" s="4">
        <v>45828.710636574076</v>
      </c>
      <c r="I12948" t="b">
        <v>0</v>
      </c>
      <c r="J12948" t="b">
        <v>0</v>
      </c>
      <c r="K12948" t="s">
        <v>24</v>
      </c>
      <c r="L12948" t="s">
        <v>22</v>
      </c>
      <c r="M12948">
        <v>126000</v>
      </c>
      <c r="O12948" t="s">
        <v>16759</v>
      </c>
      <c r="P12948" t="s">
        <v>16760</v>
      </c>
    </row>
    <row r="12949" spans="1:16" x14ac:dyDescent="0.25">
      <c r="A12949" t="s">
        <v>28</v>
      </c>
      <c r="B12949" t="s">
        <v>16761</v>
      </c>
      <c r="C12949" t="s">
        <v>39</v>
      </c>
      <c r="D12949" t="s">
        <v>3972</v>
      </c>
      <c r="E12949" t="s">
        <v>105</v>
      </c>
      <c r="F12949" t="b">
        <v>1</v>
      </c>
      <c r="G12949" t="s">
        <v>41</v>
      </c>
      <c r="H12949" s="4">
        <v>45828.710648148153</v>
      </c>
      <c r="I12949" t="b">
        <v>0</v>
      </c>
      <c r="J12949" t="b">
        <v>1</v>
      </c>
      <c r="K12949" t="s">
        <v>24</v>
      </c>
      <c r="L12949" t="s">
        <v>22</v>
      </c>
      <c r="M12949">
        <v>170000</v>
      </c>
      <c r="O12949" t="s">
        <v>3154</v>
      </c>
      <c r="P12949" t="s">
        <v>16762</v>
      </c>
    </row>
    <row r="12950" spans="1:16" x14ac:dyDescent="0.25">
      <c r="A12950" t="s">
        <v>0</v>
      </c>
      <c r="B12950" t="s">
        <v>16763</v>
      </c>
      <c r="C12950" t="s">
        <v>92</v>
      </c>
      <c r="D12950" t="s">
        <v>3972</v>
      </c>
      <c r="E12950" t="s">
        <v>20</v>
      </c>
      <c r="F12950" t="b">
        <v>0</v>
      </c>
      <c r="G12950" t="s">
        <v>23</v>
      </c>
      <c r="H12950" s="4">
        <v>45828.726307870369</v>
      </c>
      <c r="I12950" t="b">
        <v>0</v>
      </c>
      <c r="J12950" t="b">
        <v>1</v>
      </c>
      <c r="K12950" t="s">
        <v>24</v>
      </c>
      <c r="L12950" t="s">
        <v>22</v>
      </c>
      <c r="M12950">
        <v>115000</v>
      </c>
      <c r="O12950" t="s">
        <v>3028</v>
      </c>
      <c r="P12950" t="s">
        <v>16764</v>
      </c>
    </row>
    <row r="12951" spans="1:16" x14ac:dyDescent="0.25">
      <c r="A12951" t="s">
        <v>25</v>
      </c>
      <c r="B12951" t="s">
        <v>16765</v>
      </c>
      <c r="C12951" t="s">
        <v>985</v>
      </c>
      <c r="D12951" t="s">
        <v>3972</v>
      </c>
      <c r="E12951" t="s">
        <v>51</v>
      </c>
      <c r="F12951" t="b">
        <v>0</v>
      </c>
      <c r="G12951" t="s">
        <v>27</v>
      </c>
      <c r="H12951" s="4">
        <v>45828.750127314823</v>
      </c>
      <c r="I12951" t="b">
        <v>0</v>
      </c>
      <c r="J12951" t="b">
        <v>0</v>
      </c>
      <c r="K12951" t="s">
        <v>24</v>
      </c>
      <c r="L12951" t="s">
        <v>36</v>
      </c>
      <c r="N12951">
        <v>50</v>
      </c>
      <c r="O12951" t="s">
        <v>3840</v>
      </c>
      <c r="P12951" t="s">
        <v>16766</v>
      </c>
    </row>
    <row r="12952" spans="1:16" x14ac:dyDescent="0.25">
      <c r="A12952" t="s">
        <v>0</v>
      </c>
      <c r="B12952" t="s">
        <v>16767</v>
      </c>
      <c r="C12952" t="s">
        <v>114</v>
      </c>
      <c r="D12952" t="s">
        <v>3828</v>
      </c>
      <c r="E12952" t="s">
        <v>20</v>
      </c>
      <c r="F12952" t="b">
        <v>0</v>
      </c>
      <c r="G12952" t="s">
        <v>27</v>
      </c>
      <c r="H12952" s="4">
        <v>45828.750173611108</v>
      </c>
      <c r="I12952" t="b">
        <v>0</v>
      </c>
      <c r="J12952" t="b">
        <v>1</v>
      </c>
      <c r="K12952" t="s">
        <v>24</v>
      </c>
      <c r="L12952" t="s">
        <v>22</v>
      </c>
      <c r="M12952">
        <v>102500</v>
      </c>
      <c r="O12952" t="s">
        <v>16768</v>
      </c>
      <c r="P12952" t="s">
        <v>603</v>
      </c>
    </row>
    <row r="12953" spans="1:16" x14ac:dyDescent="0.25">
      <c r="A12953" t="s">
        <v>139</v>
      </c>
      <c r="B12953" t="s">
        <v>16769</v>
      </c>
      <c r="C12953" t="s">
        <v>465</v>
      </c>
      <c r="D12953" t="s">
        <v>3972</v>
      </c>
      <c r="E12953" t="s">
        <v>20</v>
      </c>
      <c r="F12953" t="b">
        <v>0</v>
      </c>
      <c r="G12953" t="s">
        <v>41</v>
      </c>
      <c r="H12953" s="4">
        <v>45828.750462962962</v>
      </c>
      <c r="I12953" t="b">
        <v>0</v>
      </c>
      <c r="J12953" t="b">
        <v>0</v>
      </c>
      <c r="K12953" t="s">
        <v>24</v>
      </c>
      <c r="L12953" t="s">
        <v>22</v>
      </c>
      <c r="M12953">
        <v>82500</v>
      </c>
      <c r="O12953" t="s">
        <v>16770</v>
      </c>
    </row>
    <row r="12954" spans="1:16" x14ac:dyDescent="0.25">
      <c r="A12954" t="s">
        <v>25</v>
      </c>
      <c r="B12954" t="s">
        <v>10326</v>
      </c>
      <c r="C12954" t="s">
        <v>1316</v>
      </c>
      <c r="D12954" t="s">
        <v>4083</v>
      </c>
      <c r="E12954" t="s">
        <v>20</v>
      </c>
      <c r="F12954" t="b">
        <v>0</v>
      </c>
      <c r="G12954" t="s">
        <v>41</v>
      </c>
      <c r="H12954" s="4">
        <v>45828.750486111108</v>
      </c>
      <c r="I12954" t="b">
        <v>0</v>
      </c>
      <c r="J12954" t="b">
        <v>0</v>
      </c>
      <c r="K12954" t="s">
        <v>24</v>
      </c>
      <c r="L12954" t="s">
        <v>22</v>
      </c>
      <c r="M12954">
        <v>120000</v>
      </c>
      <c r="O12954" t="s">
        <v>1317</v>
      </c>
      <c r="P12954" t="s">
        <v>10327</v>
      </c>
    </row>
    <row r="12955" spans="1:16" x14ac:dyDescent="0.25">
      <c r="A12955" t="s">
        <v>0</v>
      </c>
      <c r="B12955" t="s">
        <v>1909</v>
      </c>
      <c r="C12955" t="s">
        <v>33</v>
      </c>
      <c r="D12955" t="s">
        <v>3972</v>
      </c>
      <c r="E12955" t="s">
        <v>20</v>
      </c>
      <c r="F12955" t="b">
        <v>0</v>
      </c>
      <c r="G12955" t="s">
        <v>35</v>
      </c>
      <c r="H12955" s="4">
        <v>45828.750509259262</v>
      </c>
      <c r="I12955" t="b">
        <v>0</v>
      </c>
      <c r="J12955" t="b">
        <v>1</v>
      </c>
      <c r="K12955" t="s">
        <v>24</v>
      </c>
      <c r="L12955" t="s">
        <v>22</v>
      </c>
      <c r="M12955">
        <v>77500</v>
      </c>
      <c r="O12955" t="s">
        <v>16771</v>
      </c>
      <c r="P12955" t="s">
        <v>204</v>
      </c>
    </row>
    <row r="12956" spans="1:16" x14ac:dyDescent="0.25">
      <c r="A12956" t="s">
        <v>1</v>
      </c>
      <c r="B12956" t="s">
        <v>3531</v>
      </c>
      <c r="C12956" t="s">
        <v>336</v>
      </c>
      <c r="D12956" t="s">
        <v>3972</v>
      </c>
      <c r="E12956" t="s">
        <v>20</v>
      </c>
      <c r="F12956" t="b">
        <v>0</v>
      </c>
      <c r="G12956" t="s">
        <v>30</v>
      </c>
      <c r="H12956" s="4">
        <v>45828.750659722216</v>
      </c>
      <c r="I12956" t="b">
        <v>0</v>
      </c>
      <c r="J12956" t="b">
        <v>1</v>
      </c>
      <c r="K12956" t="s">
        <v>24</v>
      </c>
      <c r="L12956" t="s">
        <v>22</v>
      </c>
      <c r="M12956">
        <v>131496.5</v>
      </c>
      <c r="O12956" t="s">
        <v>9674</v>
      </c>
      <c r="P12956" t="s">
        <v>16772</v>
      </c>
    </row>
    <row r="12957" spans="1:16" x14ac:dyDescent="0.25">
      <c r="A12957" t="s">
        <v>25</v>
      </c>
      <c r="B12957" t="s">
        <v>25</v>
      </c>
      <c r="C12957" t="s">
        <v>2462</v>
      </c>
      <c r="D12957" t="s">
        <v>3972</v>
      </c>
      <c r="E12957" t="s">
        <v>20</v>
      </c>
      <c r="F12957" t="b">
        <v>0</v>
      </c>
      <c r="G12957" t="s">
        <v>30</v>
      </c>
      <c r="H12957" s="4">
        <v>45828.750706018523</v>
      </c>
      <c r="I12957" t="b">
        <v>0</v>
      </c>
      <c r="J12957" t="b">
        <v>0</v>
      </c>
      <c r="K12957" t="s">
        <v>24</v>
      </c>
      <c r="L12957" t="s">
        <v>36</v>
      </c>
      <c r="N12957">
        <v>55</v>
      </c>
      <c r="O12957" t="s">
        <v>3903</v>
      </c>
      <c r="P12957" t="s">
        <v>16773</v>
      </c>
    </row>
    <row r="12958" spans="1:16" x14ac:dyDescent="0.25">
      <c r="A12958" t="s">
        <v>0</v>
      </c>
      <c r="B12958" t="s">
        <v>11969</v>
      </c>
      <c r="C12958" t="s">
        <v>151</v>
      </c>
      <c r="D12958" t="s">
        <v>4083</v>
      </c>
      <c r="E12958" t="s">
        <v>20</v>
      </c>
      <c r="F12958" t="b">
        <v>0</v>
      </c>
      <c r="G12958" t="s">
        <v>30</v>
      </c>
      <c r="H12958" s="4">
        <v>45828.750717592593</v>
      </c>
      <c r="I12958" t="b">
        <v>0</v>
      </c>
      <c r="J12958" t="b">
        <v>1</v>
      </c>
      <c r="K12958" t="s">
        <v>24</v>
      </c>
      <c r="L12958" t="s">
        <v>22</v>
      </c>
      <c r="M12958">
        <v>90000</v>
      </c>
      <c r="O12958" t="s">
        <v>9146</v>
      </c>
      <c r="P12958" t="s">
        <v>11970</v>
      </c>
    </row>
    <row r="12959" spans="1:16" x14ac:dyDescent="0.25">
      <c r="A12959" t="s">
        <v>2</v>
      </c>
      <c r="B12959" t="s">
        <v>16774</v>
      </c>
      <c r="C12959" t="s">
        <v>199</v>
      </c>
      <c r="D12959" t="s">
        <v>3828</v>
      </c>
      <c r="E12959" t="s">
        <v>20</v>
      </c>
      <c r="F12959" t="b">
        <v>0</v>
      </c>
      <c r="G12959" t="s">
        <v>27</v>
      </c>
      <c r="H12959" s="4">
        <v>45828.751793981479</v>
      </c>
      <c r="I12959" t="b">
        <v>0</v>
      </c>
      <c r="J12959" t="b">
        <v>1</v>
      </c>
      <c r="K12959" t="s">
        <v>24</v>
      </c>
      <c r="L12959" t="s">
        <v>22</v>
      </c>
      <c r="M12959">
        <v>140000</v>
      </c>
      <c r="O12959" t="s">
        <v>16775</v>
      </c>
      <c r="P12959" t="s">
        <v>16776</v>
      </c>
    </row>
    <row r="12960" spans="1:16" x14ac:dyDescent="0.25">
      <c r="A12960" t="s">
        <v>40</v>
      </c>
      <c r="B12960" t="s">
        <v>2521</v>
      </c>
      <c r="C12960" t="s">
        <v>213</v>
      </c>
      <c r="D12960" t="s">
        <v>3972</v>
      </c>
      <c r="E12960" t="s">
        <v>20</v>
      </c>
      <c r="F12960" t="b">
        <v>0</v>
      </c>
      <c r="G12960" t="s">
        <v>27</v>
      </c>
      <c r="H12960" s="4">
        <v>45828.751932870371</v>
      </c>
      <c r="I12960" t="b">
        <v>0</v>
      </c>
      <c r="J12960" t="b">
        <v>1</v>
      </c>
      <c r="K12960" t="s">
        <v>24</v>
      </c>
      <c r="L12960" t="s">
        <v>22</v>
      </c>
      <c r="M12960">
        <v>150374</v>
      </c>
      <c r="O12960" t="s">
        <v>16777</v>
      </c>
      <c r="P12960" t="s">
        <v>1635</v>
      </c>
    </row>
    <row r="12961" spans="1:16" x14ac:dyDescent="0.25">
      <c r="A12961" t="s">
        <v>0</v>
      </c>
      <c r="B12961" t="s">
        <v>16778</v>
      </c>
      <c r="C12961" t="s">
        <v>16779</v>
      </c>
      <c r="D12961" t="s">
        <v>2208</v>
      </c>
      <c r="E12961" t="s">
        <v>20</v>
      </c>
      <c r="F12961" t="b">
        <v>0</v>
      </c>
      <c r="G12961" t="s">
        <v>27</v>
      </c>
      <c r="H12961" s="4">
        <v>45828.751944444448</v>
      </c>
      <c r="I12961" t="b">
        <v>1</v>
      </c>
      <c r="J12961" t="b">
        <v>1</v>
      </c>
      <c r="K12961" t="s">
        <v>24</v>
      </c>
      <c r="L12961" t="s">
        <v>36</v>
      </c>
      <c r="N12961">
        <v>20</v>
      </c>
      <c r="O12961" t="s">
        <v>16780</v>
      </c>
      <c r="P12961" t="s">
        <v>2608</v>
      </c>
    </row>
    <row r="12962" spans="1:16" x14ac:dyDescent="0.25">
      <c r="A12962" t="s">
        <v>2</v>
      </c>
      <c r="B12962" t="s">
        <v>16781</v>
      </c>
      <c r="C12962" t="s">
        <v>1240</v>
      </c>
      <c r="D12962" t="s">
        <v>3972</v>
      </c>
      <c r="E12962" t="s">
        <v>20</v>
      </c>
      <c r="F12962" t="b">
        <v>0</v>
      </c>
      <c r="G12962" t="s">
        <v>41</v>
      </c>
      <c r="H12962" s="4">
        <v>45828.752314814818</v>
      </c>
      <c r="I12962" t="b">
        <v>0</v>
      </c>
      <c r="J12962" t="b">
        <v>0</v>
      </c>
      <c r="K12962" t="s">
        <v>24</v>
      </c>
      <c r="L12962" t="s">
        <v>22</v>
      </c>
      <c r="M12962">
        <v>150000</v>
      </c>
      <c r="O12962" t="s">
        <v>16782</v>
      </c>
      <c r="P12962" t="s">
        <v>16783</v>
      </c>
    </row>
    <row r="12963" spans="1:16" x14ac:dyDescent="0.25">
      <c r="A12963" t="s">
        <v>2</v>
      </c>
      <c r="B12963" t="s">
        <v>16784</v>
      </c>
      <c r="C12963" t="s">
        <v>49</v>
      </c>
      <c r="D12963" t="s">
        <v>3972</v>
      </c>
      <c r="E12963" t="s">
        <v>20</v>
      </c>
      <c r="F12963" t="b">
        <v>0</v>
      </c>
      <c r="G12963" t="s">
        <v>52</v>
      </c>
      <c r="H12963" s="4">
        <v>45828.753587962958</v>
      </c>
      <c r="I12963" t="b">
        <v>0</v>
      </c>
      <c r="J12963" t="b">
        <v>0</v>
      </c>
      <c r="K12963" t="s">
        <v>24</v>
      </c>
      <c r="L12963" t="s">
        <v>22</v>
      </c>
      <c r="M12963">
        <v>115296.1015625</v>
      </c>
      <c r="O12963" t="s">
        <v>2420</v>
      </c>
    </row>
    <row r="12964" spans="1:16" x14ac:dyDescent="0.25">
      <c r="A12964" t="s">
        <v>28</v>
      </c>
      <c r="B12964" t="s">
        <v>1328</v>
      </c>
      <c r="C12964" t="s">
        <v>9657</v>
      </c>
      <c r="D12964" t="s">
        <v>4083</v>
      </c>
      <c r="E12964" t="s">
        <v>20</v>
      </c>
      <c r="F12964" t="b">
        <v>0</v>
      </c>
      <c r="G12964" t="s">
        <v>158</v>
      </c>
      <c r="H12964" s="4">
        <v>45828.754282407397</v>
      </c>
      <c r="I12964" t="b">
        <v>0</v>
      </c>
      <c r="J12964" t="b">
        <v>0</v>
      </c>
      <c r="K12964" t="s">
        <v>158</v>
      </c>
      <c r="L12964" t="s">
        <v>22</v>
      </c>
      <c r="M12964">
        <v>150000</v>
      </c>
      <c r="O12964" t="s">
        <v>3165</v>
      </c>
      <c r="P12964" t="s">
        <v>16328</v>
      </c>
    </row>
    <row r="12965" spans="1:16" x14ac:dyDescent="0.25">
      <c r="A12965" t="s">
        <v>2</v>
      </c>
      <c r="B12965" t="s">
        <v>471</v>
      </c>
      <c r="C12965" t="s">
        <v>16785</v>
      </c>
      <c r="D12965" t="s">
        <v>4083</v>
      </c>
      <c r="E12965" t="s">
        <v>20</v>
      </c>
      <c r="F12965" t="b">
        <v>0</v>
      </c>
      <c r="G12965" t="s">
        <v>158</v>
      </c>
      <c r="H12965" s="4">
        <v>45828.754479166673</v>
      </c>
      <c r="I12965" t="b">
        <v>0</v>
      </c>
      <c r="J12965" t="b">
        <v>0</v>
      </c>
      <c r="K12965" t="s">
        <v>158</v>
      </c>
      <c r="L12965" t="s">
        <v>22</v>
      </c>
      <c r="M12965">
        <v>130000</v>
      </c>
      <c r="O12965" t="s">
        <v>2162</v>
      </c>
      <c r="P12965" t="s">
        <v>16786</v>
      </c>
    </row>
    <row r="12966" spans="1:16" x14ac:dyDescent="0.25">
      <c r="A12966" t="s">
        <v>25</v>
      </c>
      <c r="B12966" t="s">
        <v>16787</v>
      </c>
      <c r="C12966" t="s">
        <v>236</v>
      </c>
      <c r="D12966" t="s">
        <v>3972</v>
      </c>
      <c r="E12966" t="s">
        <v>20</v>
      </c>
      <c r="F12966" t="b">
        <v>0</v>
      </c>
      <c r="G12966" t="s">
        <v>27</v>
      </c>
      <c r="H12966" s="4">
        <v>45828.791875000003</v>
      </c>
      <c r="I12966" t="b">
        <v>0</v>
      </c>
      <c r="J12966" t="b">
        <v>0</v>
      </c>
      <c r="K12966" t="s">
        <v>24</v>
      </c>
      <c r="L12966" t="s">
        <v>22</v>
      </c>
      <c r="M12966">
        <v>112350</v>
      </c>
      <c r="O12966" t="s">
        <v>3719</v>
      </c>
      <c r="P12966" t="s">
        <v>16788</v>
      </c>
    </row>
    <row r="12967" spans="1:16" x14ac:dyDescent="0.25">
      <c r="A12967" t="s">
        <v>0</v>
      </c>
      <c r="B12967" t="s">
        <v>16789</v>
      </c>
      <c r="C12967" t="s">
        <v>16790</v>
      </c>
      <c r="D12967" t="s">
        <v>3972</v>
      </c>
      <c r="E12967" t="s">
        <v>20</v>
      </c>
      <c r="F12967" t="b">
        <v>0</v>
      </c>
      <c r="G12967" t="s">
        <v>41</v>
      </c>
      <c r="H12967" s="4">
        <v>45828.792013888888</v>
      </c>
      <c r="I12967" t="b">
        <v>0</v>
      </c>
      <c r="J12967" t="b">
        <v>1</v>
      </c>
      <c r="K12967" t="s">
        <v>24</v>
      </c>
      <c r="L12967" t="s">
        <v>22</v>
      </c>
      <c r="M12967">
        <v>106000</v>
      </c>
      <c r="O12967" t="s">
        <v>822</v>
      </c>
      <c r="P12967" t="s">
        <v>16791</v>
      </c>
    </row>
    <row r="12968" spans="1:16" x14ac:dyDescent="0.25">
      <c r="A12968" t="s">
        <v>0</v>
      </c>
      <c r="B12968" t="s">
        <v>16792</v>
      </c>
      <c r="C12968" t="s">
        <v>16793</v>
      </c>
      <c r="D12968" t="s">
        <v>3828</v>
      </c>
      <c r="E12968" t="s">
        <v>20</v>
      </c>
      <c r="F12968" t="b">
        <v>0</v>
      </c>
      <c r="G12968" t="s">
        <v>41</v>
      </c>
      <c r="H12968" s="4">
        <v>45828.792013888888</v>
      </c>
      <c r="I12968" t="b">
        <v>0</v>
      </c>
      <c r="J12968" t="b">
        <v>1</v>
      </c>
      <c r="K12968" t="s">
        <v>24</v>
      </c>
      <c r="L12968" t="s">
        <v>22</v>
      </c>
      <c r="M12968">
        <v>101000</v>
      </c>
      <c r="O12968" t="s">
        <v>13047</v>
      </c>
      <c r="P12968" t="s">
        <v>16794</v>
      </c>
    </row>
    <row r="12969" spans="1:16" x14ac:dyDescent="0.25">
      <c r="A12969" t="s">
        <v>1</v>
      </c>
      <c r="B12969" t="s">
        <v>16795</v>
      </c>
      <c r="C12969" t="s">
        <v>897</v>
      </c>
      <c r="D12969" t="s">
        <v>3972</v>
      </c>
      <c r="E12969" t="s">
        <v>20</v>
      </c>
      <c r="F12969" t="b">
        <v>0</v>
      </c>
      <c r="G12969" t="s">
        <v>41</v>
      </c>
      <c r="H12969" s="4">
        <v>45828.792025462957</v>
      </c>
      <c r="I12969" t="b">
        <v>0</v>
      </c>
      <c r="J12969" t="b">
        <v>1</v>
      </c>
      <c r="K12969" t="s">
        <v>24</v>
      </c>
      <c r="L12969" t="s">
        <v>22</v>
      </c>
      <c r="M12969">
        <v>166000</v>
      </c>
      <c r="O12969" t="s">
        <v>16796</v>
      </c>
      <c r="P12969" t="s">
        <v>16797</v>
      </c>
    </row>
    <row r="12970" spans="1:16" x14ac:dyDescent="0.25">
      <c r="A12970" t="s">
        <v>2</v>
      </c>
      <c r="B12970" t="s">
        <v>16798</v>
      </c>
      <c r="C12970" t="s">
        <v>505</v>
      </c>
      <c r="D12970" t="s">
        <v>3828</v>
      </c>
      <c r="E12970" t="s">
        <v>20</v>
      </c>
      <c r="F12970" t="b">
        <v>0</v>
      </c>
      <c r="G12970" t="s">
        <v>27</v>
      </c>
      <c r="H12970" s="4">
        <v>45828.793506944443</v>
      </c>
      <c r="I12970" t="b">
        <v>1</v>
      </c>
      <c r="J12970" t="b">
        <v>0</v>
      </c>
      <c r="K12970" t="s">
        <v>24</v>
      </c>
      <c r="L12970" t="s">
        <v>36</v>
      </c>
      <c r="N12970">
        <v>85</v>
      </c>
      <c r="O12970" t="s">
        <v>1476</v>
      </c>
      <c r="P12970" t="s">
        <v>3572</v>
      </c>
    </row>
    <row r="12971" spans="1:16" x14ac:dyDescent="0.25">
      <c r="A12971" t="s">
        <v>28</v>
      </c>
      <c r="B12971" t="s">
        <v>1830</v>
      </c>
      <c r="C12971" t="s">
        <v>336</v>
      </c>
      <c r="D12971" t="s">
        <v>3972</v>
      </c>
      <c r="E12971" t="s">
        <v>20</v>
      </c>
      <c r="F12971" t="b">
        <v>0</v>
      </c>
      <c r="G12971" t="s">
        <v>27</v>
      </c>
      <c r="H12971" s="4">
        <v>45828.793657407397</v>
      </c>
      <c r="I12971" t="b">
        <v>0</v>
      </c>
      <c r="J12971" t="b">
        <v>0</v>
      </c>
      <c r="K12971" t="s">
        <v>24</v>
      </c>
      <c r="L12971" t="s">
        <v>22</v>
      </c>
      <c r="M12971">
        <v>125000</v>
      </c>
      <c r="O12971" t="s">
        <v>12045</v>
      </c>
      <c r="P12971" t="s">
        <v>16799</v>
      </c>
    </row>
    <row r="12972" spans="1:16" x14ac:dyDescent="0.25">
      <c r="A12972" t="s">
        <v>2</v>
      </c>
      <c r="B12972" t="s">
        <v>7588</v>
      </c>
      <c r="C12972" t="s">
        <v>1946</v>
      </c>
      <c r="D12972" t="s">
        <v>7589</v>
      </c>
      <c r="E12972" t="s">
        <v>51</v>
      </c>
      <c r="F12972" t="b">
        <v>0</v>
      </c>
      <c r="G12972" t="s">
        <v>106</v>
      </c>
      <c r="H12972" s="4">
        <v>45828.796990740739</v>
      </c>
      <c r="I12972" t="b">
        <v>1</v>
      </c>
      <c r="J12972" t="b">
        <v>0</v>
      </c>
      <c r="K12972" t="s">
        <v>106</v>
      </c>
      <c r="L12972" t="s">
        <v>22</v>
      </c>
      <c r="M12972">
        <v>150000</v>
      </c>
      <c r="O12972" t="s">
        <v>7590</v>
      </c>
      <c r="P12972" t="s">
        <v>1932</v>
      </c>
    </row>
    <row r="12973" spans="1:16" x14ac:dyDescent="0.25">
      <c r="A12973" t="s">
        <v>1</v>
      </c>
      <c r="B12973" t="s">
        <v>974</v>
      </c>
      <c r="C12973" t="s">
        <v>23</v>
      </c>
      <c r="D12973" t="s">
        <v>3600</v>
      </c>
      <c r="E12973" t="s">
        <v>51</v>
      </c>
      <c r="F12973" t="b">
        <v>0</v>
      </c>
      <c r="G12973" t="s">
        <v>23</v>
      </c>
      <c r="H12973" s="4">
        <v>45828.809189814812</v>
      </c>
      <c r="I12973" t="b">
        <v>0</v>
      </c>
      <c r="J12973" t="b">
        <v>0</v>
      </c>
      <c r="K12973" t="s">
        <v>24</v>
      </c>
      <c r="L12973" t="s">
        <v>36</v>
      </c>
      <c r="N12973">
        <v>65</v>
      </c>
      <c r="O12973" t="s">
        <v>16800</v>
      </c>
      <c r="P12973" t="s">
        <v>3103</v>
      </c>
    </row>
    <row r="12974" spans="1:16" x14ac:dyDescent="0.25">
      <c r="A12974" t="s">
        <v>2</v>
      </c>
      <c r="B12974" t="s">
        <v>16801</v>
      </c>
      <c r="C12974" t="s">
        <v>39</v>
      </c>
      <c r="D12974" t="s">
        <v>112</v>
      </c>
      <c r="E12974" t="s">
        <v>51</v>
      </c>
      <c r="F12974" t="b">
        <v>1</v>
      </c>
      <c r="G12974" t="s">
        <v>23</v>
      </c>
      <c r="H12974" s="4">
        <v>45828.809386574067</v>
      </c>
      <c r="I12974" t="b">
        <v>0</v>
      </c>
      <c r="J12974" t="b">
        <v>0</v>
      </c>
      <c r="K12974" t="s">
        <v>24</v>
      </c>
      <c r="L12974" t="s">
        <v>36</v>
      </c>
      <c r="N12974">
        <v>32.5</v>
      </c>
      <c r="O12974" t="s">
        <v>112</v>
      </c>
      <c r="P12974" t="s">
        <v>2675</v>
      </c>
    </row>
    <row r="12975" spans="1:16" x14ac:dyDescent="0.25">
      <c r="A12975" t="s">
        <v>2</v>
      </c>
      <c r="B12975" t="s">
        <v>7964</v>
      </c>
      <c r="C12975" t="s">
        <v>2042</v>
      </c>
      <c r="D12975" t="s">
        <v>3972</v>
      </c>
      <c r="E12975" t="s">
        <v>20</v>
      </c>
      <c r="F12975" t="b">
        <v>0</v>
      </c>
      <c r="G12975" t="s">
        <v>30</v>
      </c>
      <c r="H12975" s="4">
        <v>45828.833993055552</v>
      </c>
      <c r="I12975" t="b">
        <v>0</v>
      </c>
      <c r="J12975" t="b">
        <v>1</v>
      </c>
      <c r="K12975" t="s">
        <v>24</v>
      </c>
      <c r="L12975" t="s">
        <v>36</v>
      </c>
      <c r="N12975">
        <v>23.5</v>
      </c>
      <c r="O12975" t="s">
        <v>16802</v>
      </c>
      <c r="P12975" t="s">
        <v>943</v>
      </c>
    </row>
    <row r="12976" spans="1:16" x14ac:dyDescent="0.25">
      <c r="A12976" t="s">
        <v>2</v>
      </c>
      <c r="B12976" t="s">
        <v>392</v>
      </c>
      <c r="C12976" t="s">
        <v>1456</v>
      </c>
      <c r="D12976" t="s">
        <v>2208</v>
      </c>
      <c r="E12976" t="s">
        <v>20</v>
      </c>
      <c r="F12976" t="b">
        <v>0</v>
      </c>
      <c r="G12976" t="s">
        <v>27</v>
      </c>
      <c r="H12976" s="4">
        <v>45828.835196759261</v>
      </c>
      <c r="I12976" t="b">
        <v>0</v>
      </c>
      <c r="J12976" t="b">
        <v>1</v>
      </c>
      <c r="K12976" t="s">
        <v>24</v>
      </c>
      <c r="L12976" t="s">
        <v>22</v>
      </c>
      <c r="M12976">
        <v>157500</v>
      </c>
      <c r="O12976" t="s">
        <v>16803</v>
      </c>
      <c r="P12976" t="s">
        <v>16804</v>
      </c>
    </row>
    <row r="12977" spans="1:16" x14ac:dyDescent="0.25">
      <c r="A12977" t="s">
        <v>2</v>
      </c>
      <c r="B12977" t="s">
        <v>16805</v>
      </c>
      <c r="C12977" t="s">
        <v>386</v>
      </c>
      <c r="D12977" t="s">
        <v>3972</v>
      </c>
      <c r="E12977" t="s">
        <v>20</v>
      </c>
      <c r="F12977" t="b">
        <v>0</v>
      </c>
      <c r="G12977" t="s">
        <v>27</v>
      </c>
      <c r="H12977" s="4">
        <v>45828.835266203707</v>
      </c>
      <c r="I12977" t="b">
        <v>0</v>
      </c>
      <c r="J12977" t="b">
        <v>1</v>
      </c>
      <c r="K12977" t="s">
        <v>24</v>
      </c>
      <c r="L12977" t="s">
        <v>22</v>
      </c>
      <c r="M12977">
        <v>139000</v>
      </c>
      <c r="O12977" t="s">
        <v>3844</v>
      </c>
      <c r="P12977" t="s">
        <v>16806</v>
      </c>
    </row>
    <row r="12978" spans="1:16" x14ac:dyDescent="0.25">
      <c r="A12978" t="s">
        <v>2</v>
      </c>
      <c r="B12978" t="s">
        <v>16807</v>
      </c>
      <c r="C12978" t="s">
        <v>24</v>
      </c>
      <c r="D12978" t="s">
        <v>3972</v>
      </c>
      <c r="E12978" t="s">
        <v>20</v>
      </c>
      <c r="F12978" t="b">
        <v>0</v>
      </c>
      <c r="G12978" t="s">
        <v>41</v>
      </c>
      <c r="H12978" s="4">
        <v>45828.835636574076</v>
      </c>
      <c r="I12978" t="b">
        <v>1</v>
      </c>
      <c r="J12978" t="b">
        <v>0</v>
      </c>
      <c r="K12978" t="s">
        <v>24</v>
      </c>
      <c r="L12978" t="s">
        <v>22</v>
      </c>
      <c r="M12978">
        <v>127500</v>
      </c>
      <c r="O12978" t="s">
        <v>1433</v>
      </c>
      <c r="P12978" t="s">
        <v>8403</v>
      </c>
    </row>
    <row r="12979" spans="1:16" x14ac:dyDescent="0.25">
      <c r="A12979" t="s">
        <v>28</v>
      </c>
      <c r="B12979" t="s">
        <v>7457</v>
      </c>
      <c r="C12979" t="s">
        <v>39</v>
      </c>
      <c r="D12979" t="s">
        <v>3972</v>
      </c>
      <c r="E12979" t="s">
        <v>20</v>
      </c>
      <c r="F12979" t="b">
        <v>1</v>
      </c>
      <c r="G12979" t="s">
        <v>158</v>
      </c>
      <c r="H12979" s="4">
        <v>45828.837858796287</v>
      </c>
      <c r="I12979" t="b">
        <v>0</v>
      </c>
      <c r="J12979" t="b">
        <v>0</v>
      </c>
      <c r="K12979" t="s">
        <v>158</v>
      </c>
      <c r="L12979" t="s">
        <v>36</v>
      </c>
      <c r="N12979">
        <v>50</v>
      </c>
      <c r="O12979" t="s">
        <v>7412</v>
      </c>
      <c r="P12979" t="s">
        <v>7458</v>
      </c>
    </row>
    <row r="12980" spans="1:16" x14ac:dyDescent="0.25">
      <c r="A12980" t="s">
        <v>139</v>
      </c>
      <c r="B12980" t="s">
        <v>1634</v>
      </c>
      <c r="C12980" t="s">
        <v>945</v>
      </c>
      <c r="D12980" t="s">
        <v>3972</v>
      </c>
      <c r="E12980" t="s">
        <v>20</v>
      </c>
      <c r="F12980" t="b">
        <v>0</v>
      </c>
      <c r="G12980" t="s">
        <v>30</v>
      </c>
      <c r="H12980" s="4">
        <v>45828.917349537027</v>
      </c>
      <c r="I12980" t="b">
        <v>0</v>
      </c>
      <c r="J12980" t="b">
        <v>1</v>
      </c>
      <c r="K12980" t="s">
        <v>24</v>
      </c>
      <c r="L12980" t="s">
        <v>22</v>
      </c>
      <c r="M12980">
        <v>128000</v>
      </c>
      <c r="O12980" t="s">
        <v>2016</v>
      </c>
      <c r="P12980" t="s">
        <v>16808</v>
      </c>
    </row>
    <row r="12981" spans="1:16" x14ac:dyDescent="0.25">
      <c r="A12981" t="s">
        <v>28</v>
      </c>
      <c r="B12981" t="s">
        <v>16809</v>
      </c>
      <c r="C12981" t="s">
        <v>213</v>
      </c>
      <c r="D12981" t="s">
        <v>3972</v>
      </c>
      <c r="E12981" t="s">
        <v>51</v>
      </c>
      <c r="F12981" t="b">
        <v>0</v>
      </c>
      <c r="G12981" t="s">
        <v>41</v>
      </c>
      <c r="H12981" s="4">
        <v>45828.917986111112</v>
      </c>
      <c r="I12981" t="b">
        <v>0</v>
      </c>
      <c r="J12981" t="b">
        <v>1</v>
      </c>
      <c r="K12981" t="s">
        <v>24</v>
      </c>
      <c r="L12981" t="s">
        <v>36</v>
      </c>
      <c r="N12981">
        <v>60</v>
      </c>
      <c r="O12981" t="s">
        <v>16810</v>
      </c>
      <c r="P12981" t="s">
        <v>193</v>
      </c>
    </row>
    <row r="12982" spans="1:16" x14ac:dyDescent="0.25">
      <c r="A12982" t="s">
        <v>2</v>
      </c>
      <c r="B12982" t="s">
        <v>2</v>
      </c>
      <c r="C12982" t="s">
        <v>644</v>
      </c>
      <c r="D12982" t="s">
        <v>3972</v>
      </c>
      <c r="E12982" t="s">
        <v>20</v>
      </c>
      <c r="F12982" t="b">
        <v>0</v>
      </c>
      <c r="G12982" t="s">
        <v>27</v>
      </c>
      <c r="H12982" s="4">
        <v>45828.918576388889</v>
      </c>
      <c r="I12982" t="b">
        <v>0</v>
      </c>
      <c r="J12982" t="b">
        <v>0</v>
      </c>
      <c r="K12982" t="s">
        <v>24</v>
      </c>
      <c r="L12982" t="s">
        <v>22</v>
      </c>
      <c r="M12982">
        <v>165000</v>
      </c>
      <c r="O12982" t="s">
        <v>69</v>
      </c>
      <c r="P12982" t="s">
        <v>16811</v>
      </c>
    </row>
    <row r="12983" spans="1:16" x14ac:dyDescent="0.25">
      <c r="A12983" t="s">
        <v>139</v>
      </c>
      <c r="B12983" t="s">
        <v>16812</v>
      </c>
      <c r="C12983" t="s">
        <v>33</v>
      </c>
      <c r="D12983" t="s">
        <v>3972</v>
      </c>
      <c r="E12983" t="s">
        <v>20</v>
      </c>
      <c r="F12983" t="b">
        <v>0</v>
      </c>
      <c r="G12983" t="s">
        <v>35</v>
      </c>
      <c r="H12983" s="4">
        <v>45828.958935185183</v>
      </c>
      <c r="I12983" t="b">
        <v>0</v>
      </c>
      <c r="J12983" t="b">
        <v>1</v>
      </c>
      <c r="K12983" t="s">
        <v>24</v>
      </c>
      <c r="L12983" t="s">
        <v>22</v>
      </c>
      <c r="M12983">
        <v>105996</v>
      </c>
      <c r="O12983" t="s">
        <v>554</v>
      </c>
    </row>
    <row r="12984" spans="1:16" x14ac:dyDescent="0.25">
      <c r="A12984" t="s">
        <v>40</v>
      </c>
      <c r="B12984" t="s">
        <v>5402</v>
      </c>
      <c r="C12984" t="s">
        <v>1573</v>
      </c>
      <c r="D12984" t="s">
        <v>3972</v>
      </c>
      <c r="E12984" t="s">
        <v>20</v>
      </c>
      <c r="F12984" t="b">
        <v>0</v>
      </c>
      <c r="G12984" t="s">
        <v>27</v>
      </c>
      <c r="H12984" s="4">
        <v>45828.960277777784</v>
      </c>
      <c r="I12984" t="b">
        <v>0</v>
      </c>
      <c r="J12984" t="b">
        <v>0</v>
      </c>
      <c r="K12984" t="s">
        <v>24</v>
      </c>
      <c r="L12984" t="s">
        <v>22</v>
      </c>
      <c r="M12984">
        <v>135000</v>
      </c>
      <c r="O12984" t="s">
        <v>1422</v>
      </c>
      <c r="P12984" t="s">
        <v>5404</v>
      </c>
    </row>
    <row r="12985" spans="1:16" x14ac:dyDescent="0.25">
      <c r="A12985" t="s">
        <v>40</v>
      </c>
      <c r="B12985" t="s">
        <v>6785</v>
      </c>
      <c r="C12985" t="s">
        <v>774</v>
      </c>
      <c r="D12985" t="s">
        <v>3972</v>
      </c>
      <c r="E12985" t="s">
        <v>20</v>
      </c>
      <c r="F12985" t="b">
        <v>0</v>
      </c>
      <c r="G12985" t="s">
        <v>41</v>
      </c>
      <c r="H12985" s="4">
        <v>45828.960381944453</v>
      </c>
      <c r="I12985" t="b">
        <v>0</v>
      </c>
      <c r="J12985" t="b">
        <v>0</v>
      </c>
      <c r="K12985" t="s">
        <v>24</v>
      </c>
      <c r="L12985" t="s">
        <v>22</v>
      </c>
      <c r="M12985">
        <v>147500</v>
      </c>
      <c r="O12985" t="s">
        <v>1422</v>
      </c>
      <c r="P12985" t="s">
        <v>13231</v>
      </c>
    </row>
    <row r="12986" spans="1:16" x14ac:dyDescent="0.25">
      <c r="A12986" t="s">
        <v>40</v>
      </c>
      <c r="B12986" t="s">
        <v>6785</v>
      </c>
      <c r="C12986" t="s">
        <v>425</v>
      </c>
      <c r="D12986" t="s">
        <v>3972</v>
      </c>
      <c r="E12986" t="s">
        <v>20</v>
      </c>
      <c r="F12986" t="b">
        <v>0</v>
      </c>
      <c r="G12986" t="s">
        <v>41</v>
      </c>
      <c r="H12986" s="4">
        <v>45828.960601851853</v>
      </c>
      <c r="I12986" t="b">
        <v>0</v>
      </c>
      <c r="J12986" t="b">
        <v>0</v>
      </c>
      <c r="K12986" t="s">
        <v>24</v>
      </c>
      <c r="L12986" t="s">
        <v>22</v>
      </c>
      <c r="M12986">
        <v>147500</v>
      </c>
      <c r="O12986" t="s">
        <v>1422</v>
      </c>
      <c r="P12986" t="s">
        <v>13231</v>
      </c>
    </row>
    <row r="12987" spans="1:16" x14ac:dyDescent="0.25">
      <c r="A12987" t="s">
        <v>40</v>
      </c>
      <c r="B12987" t="s">
        <v>6785</v>
      </c>
      <c r="C12987" t="s">
        <v>151</v>
      </c>
      <c r="D12987" t="s">
        <v>3972</v>
      </c>
      <c r="E12987" t="s">
        <v>20</v>
      </c>
      <c r="F12987" t="b">
        <v>0</v>
      </c>
      <c r="G12987" t="s">
        <v>41</v>
      </c>
      <c r="H12987" s="4">
        <v>45828.960613425923</v>
      </c>
      <c r="I12987" t="b">
        <v>0</v>
      </c>
      <c r="J12987" t="b">
        <v>0</v>
      </c>
      <c r="K12987" t="s">
        <v>24</v>
      </c>
      <c r="L12987" t="s">
        <v>22</v>
      </c>
      <c r="M12987">
        <v>147500</v>
      </c>
      <c r="O12987" t="s">
        <v>1422</v>
      </c>
      <c r="P12987" t="s">
        <v>13231</v>
      </c>
    </row>
    <row r="12988" spans="1:16" x14ac:dyDescent="0.25">
      <c r="A12988" t="s">
        <v>40</v>
      </c>
      <c r="B12988" t="s">
        <v>6785</v>
      </c>
      <c r="C12988" t="s">
        <v>528</v>
      </c>
      <c r="D12988" t="s">
        <v>3972</v>
      </c>
      <c r="E12988" t="s">
        <v>20</v>
      </c>
      <c r="F12988" t="b">
        <v>0</v>
      </c>
      <c r="G12988" t="s">
        <v>41</v>
      </c>
      <c r="H12988" s="4">
        <v>45828.960636574076</v>
      </c>
      <c r="I12988" t="b">
        <v>0</v>
      </c>
      <c r="J12988" t="b">
        <v>0</v>
      </c>
      <c r="K12988" t="s">
        <v>24</v>
      </c>
      <c r="L12988" t="s">
        <v>22</v>
      </c>
      <c r="M12988">
        <v>147500</v>
      </c>
      <c r="O12988" t="s">
        <v>1422</v>
      </c>
      <c r="P12988" t="s">
        <v>13231</v>
      </c>
    </row>
    <row r="12989" spans="1:16" x14ac:dyDescent="0.25">
      <c r="A12989" t="s">
        <v>40</v>
      </c>
      <c r="B12989" t="s">
        <v>6785</v>
      </c>
      <c r="C12989" t="s">
        <v>670</v>
      </c>
      <c r="D12989" t="s">
        <v>3972</v>
      </c>
      <c r="E12989" t="s">
        <v>20</v>
      </c>
      <c r="F12989" t="b">
        <v>0</v>
      </c>
      <c r="G12989" t="s">
        <v>41</v>
      </c>
      <c r="H12989" s="4">
        <v>45828.960717592592</v>
      </c>
      <c r="I12989" t="b">
        <v>0</v>
      </c>
      <c r="J12989" t="b">
        <v>0</v>
      </c>
      <c r="K12989" t="s">
        <v>24</v>
      </c>
      <c r="L12989" t="s">
        <v>22</v>
      </c>
      <c r="M12989">
        <v>147500</v>
      </c>
      <c r="O12989" t="s">
        <v>1422</v>
      </c>
      <c r="P12989" t="s">
        <v>13231</v>
      </c>
    </row>
    <row r="12990" spans="1:16" x14ac:dyDescent="0.25">
      <c r="A12990" t="s">
        <v>40</v>
      </c>
      <c r="B12990" t="s">
        <v>6785</v>
      </c>
      <c r="C12990" t="s">
        <v>670</v>
      </c>
      <c r="D12990" t="s">
        <v>3972</v>
      </c>
      <c r="E12990" t="s">
        <v>20</v>
      </c>
      <c r="F12990" t="b">
        <v>0</v>
      </c>
      <c r="G12990" t="s">
        <v>41</v>
      </c>
      <c r="H12990" s="4">
        <v>45828.960717592592</v>
      </c>
      <c r="I12990" t="b">
        <v>0</v>
      </c>
      <c r="J12990" t="b">
        <v>0</v>
      </c>
      <c r="K12990" t="s">
        <v>24</v>
      </c>
      <c r="L12990" t="s">
        <v>22</v>
      </c>
      <c r="M12990">
        <v>147500</v>
      </c>
      <c r="O12990" t="s">
        <v>1422</v>
      </c>
      <c r="P12990" t="s">
        <v>13231</v>
      </c>
    </row>
    <row r="12991" spans="1:16" x14ac:dyDescent="0.25">
      <c r="A12991" t="s">
        <v>139</v>
      </c>
      <c r="B12991" t="s">
        <v>277</v>
      </c>
      <c r="C12991" t="s">
        <v>16813</v>
      </c>
      <c r="D12991" t="s">
        <v>3972</v>
      </c>
      <c r="E12991" t="s">
        <v>20</v>
      </c>
      <c r="F12991" t="b">
        <v>0</v>
      </c>
      <c r="G12991" t="s">
        <v>41</v>
      </c>
      <c r="H12991" s="4">
        <v>45829.000347222223</v>
      </c>
      <c r="I12991" t="b">
        <v>1</v>
      </c>
      <c r="J12991" t="b">
        <v>1</v>
      </c>
      <c r="K12991" t="s">
        <v>24</v>
      </c>
      <c r="L12991" t="s">
        <v>22</v>
      </c>
      <c r="M12991">
        <v>92500</v>
      </c>
      <c r="O12991" t="s">
        <v>16814</v>
      </c>
      <c r="P12991" t="s">
        <v>16815</v>
      </c>
    </row>
    <row r="12992" spans="1:16" x14ac:dyDescent="0.25">
      <c r="A12992" t="s">
        <v>19</v>
      </c>
      <c r="B12992" t="s">
        <v>12708</v>
      </c>
      <c r="C12992" t="s">
        <v>2920</v>
      </c>
      <c r="D12992" t="s">
        <v>5122</v>
      </c>
      <c r="E12992" t="s">
        <v>20</v>
      </c>
      <c r="F12992" t="b">
        <v>0</v>
      </c>
      <c r="G12992" t="s">
        <v>41</v>
      </c>
      <c r="H12992" s="4">
        <v>45829.001284722217</v>
      </c>
      <c r="I12992" t="b">
        <v>0</v>
      </c>
      <c r="J12992" t="b">
        <v>1</v>
      </c>
      <c r="K12992" t="s">
        <v>24</v>
      </c>
      <c r="L12992" t="s">
        <v>22</v>
      </c>
      <c r="M12992">
        <v>177000</v>
      </c>
      <c r="O12992" t="s">
        <v>703</v>
      </c>
      <c r="P12992" t="s">
        <v>12709</v>
      </c>
    </row>
    <row r="12993" spans="1:16" x14ac:dyDescent="0.25">
      <c r="A12993" t="s">
        <v>2</v>
      </c>
      <c r="B12993" t="s">
        <v>1777</v>
      </c>
      <c r="C12993" t="s">
        <v>140</v>
      </c>
      <c r="D12993" t="s">
        <v>3972</v>
      </c>
      <c r="E12993" t="s">
        <v>20</v>
      </c>
      <c r="F12993" t="b">
        <v>0</v>
      </c>
      <c r="G12993" t="s">
        <v>35</v>
      </c>
      <c r="H12993" s="4">
        <v>45829.001423611109</v>
      </c>
      <c r="I12993" t="b">
        <v>0</v>
      </c>
      <c r="J12993" t="b">
        <v>1</v>
      </c>
      <c r="K12993" t="s">
        <v>24</v>
      </c>
      <c r="L12993" t="s">
        <v>22</v>
      </c>
      <c r="M12993">
        <v>228060</v>
      </c>
      <c r="O12993" t="s">
        <v>5481</v>
      </c>
      <c r="P12993" t="s">
        <v>48</v>
      </c>
    </row>
    <row r="12994" spans="1:16" x14ac:dyDescent="0.25">
      <c r="A12994" t="s">
        <v>0</v>
      </c>
      <c r="B12994" t="s">
        <v>1326</v>
      </c>
      <c r="C12994" t="s">
        <v>1385</v>
      </c>
      <c r="D12994" t="s">
        <v>3972</v>
      </c>
      <c r="E12994" t="s">
        <v>20</v>
      </c>
      <c r="F12994" t="b">
        <v>0</v>
      </c>
      <c r="G12994" t="s">
        <v>27</v>
      </c>
      <c r="H12994" s="4">
        <v>45829.00199074074</v>
      </c>
      <c r="I12994" t="b">
        <v>0</v>
      </c>
      <c r="J12994" t="b">
        <v>0</v>
      </c>
      <c r="K12994" t="s">
        <v>24</v>
      </c>
      <c r="L12994" t="s">
        <v>22</v>
      </c>
      <c r="M12994">
        <v>94792.3359375</v>
      </c>
      <c r="O12994" t="s">
        <v>5481</v>
      </c>
      <c r="P12994" t="s">
        <v>16816</v>
      </c>
    </row>
    <row r="12995" spans="1:16" x14ac:dyDescent="0.25">
      <c r="A12995" t="s">
        <v>2</v>
      </c>
      <c r="B12995" t="s">
        <v>4294</v>
      </c>
      <c r="C12995" t="s">
        <v>713</v>
      </c>
      <c r="D12995" t="s">
        <v>3972</v>
      </c>
      <c r="E12995" t="s">
        <v>20</v>
      </c>
      <c r="F12995" t="b">
        <v>0</v>
      </c>
      <c r="G12995" t="s">
        <v>23</v>
      </c>
      <c r="H12995" s="4">
        <v>45829.017430555563</v>
      </c>
      <c r="I12995" t="b">
        <v>0</v>
      </c>
      <c r="J12995" t="b">
        <v>1</v>
      </c>
      <c r="K12995" t="s">
        <v>24</v>
      </c>
      <c r="L12995" t="s">
        <v>22</v>
      </c>
      <c r="M12995">
        <v>163500</v>
      </c>
      <c r="O12995" t="s">
        <v>5481</v>
      </c>
      <c r="P12995" t="s">
        <v>7572</v>
      </c>
    </row>
    <row r="12996" spans="1:16" x14ac:dyDescent="0.25">
      <c r="A12996" t="s">
        <v>1</v>
      </c>
      <c r="B12996" t="s">
        <v>16817</v>
      </c>
      <c r="C12996" t="s">
        <v>192</v>
      </c>
      <c r="D12996" t="s">
        <v>3972</v>
      </c>
      <c r="E12996" t="s">
        <v>20</v>
      </c>
      <c r="F12996" t="b">
        <v>0</v>
      </c>
      <c r="G12996" t="s">
        <v>52</v>
      </c>
      <c r="H12996" s="4">
        <v>45829.042581018519</v>
      </c>
      <c r="I12996" t="b">
        <v>0</v>
      </c>
      <c r="J12996" t="b">
        <v>1</v>
      </c>
      <c r="K12996" t="s">
        <v>24</v>
      </c>
      <c r="L12996" t="s">
        <v>22</v>
      </c>
      <c r="M12996">
        <v>89000</v>
      </c>
      <c r="O12996" t="s">
        <v>3047</v>
      </c>
      <c r="P12996" t="s">
        <v>16818</v>
      </c>
    </row>
    <row r="12997" spans="1:16" x14ac:dyDescent="0.25">
      <c r="A12997" t="s">
        <v>89</v>
      </c>
      <c r="B12997" t="s">
        <v>16819</v>
      </c>
      <c r="C12997" t="s">
        <v>39</v>
      </c>
      <c r="D12997" t="s">
        <v>16100</v>
      </c>
      <c r="E12997" t="s">
        <v>51</v>
      </c>
      <c r="F12997" t="b">
        <v>1</v>
      </c>
      <c r="G12997" t="s">
        <v>1775</v>
      </c>
      <c r="H12997" s="4">
        <v>45829.180995370371</v>
      </c>
      <c r="I12997" t="b">
        <v>0</v>
      </c>
      <c r="J12997" t="b">
        <v>0</v>
      </c>
      <c r="K12997" t="s">
        <v>1775</v>
      </c>
      <c r="L12997" t="s">
        <v>22</v>
      </c>
      <c r="M12997">
        <v>83200</v>
      </c>
      <c r="O12997" t="s">
        <v>12515</v>
      </c>
      <c r="P12997" t="s">
        <v>16820</v>
      </c>
    </row>
    <row r="12998" spans="1:16" x14ac:dyDescent="0.25">
      <c r="A12998" t="s">
        <v>0</v>
      </c>
      <c r="B12998" t="s">
        <v>16821</v>
      </c>
      <c r="C12998" t="s">
        <v>3726</v>
      </c>
      <c r="D12998" t="s">
        <v>16822</v>
      </c>
      <c r="E12998" t="s">
        <v>20</v>
      </c>
      <c r="F12998" t="b">
        <v>0</v>
      </c>
      <c r="G12998" t="s">
        <v>41</v>
      </c>
      <c r="H12998" s="4">
        <v>45829.250381944446</v>
      </c>
      <c r="I12998" t="b">
        <v>1</v>
      </c>
      <c r="J12998" t="b">
        <v>0</v>
      </c>
      <c r="K12998" t="s">
        <v>24</v>
      </c>
      <c r="L12998" t="s">
        <v>36</v>
      </c>
      <c r="N12998">
        <v>42</v>
      </c>
      <c r="O12998" t="s">
        <v>16822</v>
      </c>
    </row>
    <row r="12999" spans="1:16" x14ac:dyDescent="0.25">
      <c r="A12999" t="s">
        <v>0</v>
      </c>
      <c r="B12999" t="s">
        <v>0</v>
      </c>
      <c r="C12999" t="s">
        <v>459</v>
      </c>
      <c r="D12999" t="s">
        <v>3828</v>
      </c>
      <c r="E12999" t="s">
        <v>20</v>
      </c>
      <c r="F12999" t="b">
        <v>0</v>
      </c>
      <c r="G12999" t="s">
        <v>41</v>
      </c>
      <c r="H12999" s="4">
        <v>45829.250381944446</v>
      </c>
      <c r="I12999" t="b">
        <v>0</v>
      </c>
      <c r="J12999" t="b">
        <v>1</v>
      </c>
      <c r="K12999" t="s">
        <v>24</v>
      </c>
      <c r="L12999" t="s">
        <v>22</v>
      </c>
      <c r="M12999">
        <v>88562</v>
      </c>
      <c r="O12999" t="s">
        <v>16423</v>
      </c>
      <c r="P12999" t="s">
        <v>6675</v>
      </c>
    </row>
    <row r="13000" spans="1:16" x14ac:dyDescent="0.25">
      <c r="A13000" t="s">
        <v>0</v>
      </c>
      <c r="B13000" t="s">
        <v>250</v>
      </c>
      <c r="C13000" t="s">
        <v>1077</v>
      </c>
      <c r="D13000" t="s">
        <v>3972</v>
      </c>
      <c r="E13000" t="s">
        <v>20</v>
      </c>
      <c r="F13000" t="b">
        <v>0</v>
      </c>
      <c r="G13000" t="s">
        <v>41</v>
      </c>
      <c r="H13000" s="4">
        <v>45829.250381944446</v>
      </c>
      <c r="I13000" t="b">
        <v>0</v>
      </c>
      <c r="J13000" t="b">
        <v>0</v>
      </c>
      <c r="K13000" t="s">
        <v>24</v>
      </c>
      <c r="L13000" t="s">
        <v>22</v>
      </c>
      <c r="M13000">
        <v>69500</v>
      </c>
      <c r="O13000" t="s">
        <v>16823</v>
      </c>
      <c r="P13000" t="s">
        <v>204</v>
      </c>
    </row>
    <row r="13001" spans="1:16" x14ac:dyDescent="0.25">
      <c r="A13001" t="s">
        <v>0</v>
      </c>
      <c r="B13001" t="s">
        <v>0</v>
      </c>
      <c r="C13001" t="s">
        <v>16824</v>
      </c>
      <c r="D13001" t="s">
        <v>16825</v>
      </c>
      <c r="E13001" t="s">
        <v>20</v>
      </c>
      <c r="F13001" t="b">
        <v>0</v>
      </c>
      <c r="G13001" t="s">
        <v>35</v>
      </c>
      <c r="H13001" s="4">
        <v>45829.250578703701</v>
      </c>
      <c r="I13001" t="b">
        <v>0</v>
      </c>
      <c r="J13001" t="b">
        <v>1</v>
      </c>
      <c r="K13001" t="s">
        <v>24</v>
      </c>
      <c r="L13001" t="s">
        <v>22</v>
      </c>
      <c r="M13001">
        <v>95000</v>
      </c>
      <c r="O13001" t="s">
        <v>16826</v>
      </c>
      <c r="P13001" t="s">
        <v>1303</v>
      </c>
    </row>
    <row r="13002" spans="1:16" x14ac:dyDescent="0.25">
      <c r="A13002" t="s">
        <v>0</v>
      </c>
      <c r="B13002" t="s">
        <v>103</v>
      </c>
      <c r="C13002" t="s">
        <v>33</v>
      </c>
      <c r="D13002" t="s">
        <v>3383</v>
      </c>
      <c r="E13002" t="s">
        <v>219</v>
      </c>
      <c r="F13002" t="b">
        <v>0</v>
      </c>
      <c r="G13002" t="s">
        <v>35</v>
      </c>
      <c r="H13002" s="4">
        <v>45829.250578703701</v>
      </c>
      <c r="I13002" t="b">
        <v>0</v>
      </c>
      <c r="J13002" t="b">
        <v>0</v>
      </c>
      <c r="K13002" t="s">
        <v>24</v>
      </c>
      <c r="L13002" t="s">
        <v>22</v>
      </c>
      <c r="M13002">
        <v>50000</v>
      </c>
      <c r="O13002" t="s">
        <v>9562</v>
      </c>
      <c r="P13002" t="s">
        <v>16827</v>
      </c>
    </row>
    <row r="13003" spans="1:16" x14ac:dyDescent="0.25">
      <c r="A13003" t="s">
        <v>2</v>
      </c>
      <c r="B13003" t="s">
        <v>195</v>
      </c>
      <c r="C13003" t="s">
        <v>92</v>
      </c>
      <c r="D13003" t="s">
        <v>3972</v>
      </c>
      <c r="E13003" t="s">
        <v>20</v>
      </c>
      <c r="F13003" t="b">
        <v>0</v>
      </c>
      <c r="G13003" t="s">
        <v>30</v>
      </c>
      <c r="H13003" s="4">
        <v>45829.252939814818</v>
      </c>
      <c r="I13003" t="b">
        <v>1</v>
      </c>
      <c r="J13003" t="b">
        <v>1</v>
      </c>
      <c r="K13003" t="s">
        <v>24</v>
      </c>
      <c r="L13003" t="s">
        <v>22</v>
      </c>
      <c r="M13003">
        <v>176938.65625</v>
      </c>
      <c r="O13003" t="s">
        <v>1681</v>
      </c>
      <c r="P13003" t="s">
        <v>5116</v>
      </c>
    </row>
    <row r="13004" spans="1:16" x14ac:dyDescent="0.25">
      <c r="A13004" t="s">
        <v>2</v>
      </c>
      <c r="B13004" t="s">
        <v>16828</v>
      </c>
      <c r="C13004" t="s">
        <v>24</v>
      </c>
      <c r="D13004" t="s">
        <v>10452</v>
      </c>
      <c r="E13004" t="s">
        <v>20</v>
      </c>
      <c r="F13004" t="b">
        <v>0</v>
      </c>
      <c r="G13004" t="s">
        <v>52</v>
      </c>
      <c r="H13004" s="4">
        <v>45829.253321759257</v>
      </c>
      <c r="I13004" t="b">
        <v>1</v>
      </c>
      <c r="J13004" t="b">
        <v>1</v>
      </c>
      <c r="K13004" t="s">
        <v>24</v>
      </c>
      <c r="L13004" t="s">
        <v>22</v>
      </c>
      <c r="M13004">
        <v>127500</v>
      </c>
      <c r="O13004" t="s">
        <v>1289</v>
      </c>
      <c r="P13004" t="s">
        <v>16829</v>
      </c>
    </row>
    <row r="13005" spans="1:16" x14ac:dyDescent="0.25">
      <c r="A13005" t="s">
        <v>2</v>
      </c>
      <c r="B13005" t="s">
        <v>16830</v>
      </c>
      <c r="C13005" t="s">
        <v>39</v>
      </c>
      <c r="D13005" t="s">
        <v>4596</v>
      </c>
      <c r="E13005" t="s">
        <v>20</v>
      </c>
      <c r="F13005" t="b">
        <v>1</v>
      </c>
      <c r="G13005" t="s">
        <v>807</v>
      </c>
      <c r="H13005" s="4">
        <v>45829.253912037027</v>
      </c>
      <c r="I13005" t="b">
        <v>1</v>
      </c>
      <c r="J13005" t="b">
        <v>0</v>
      </c>
      <c r="K13005" t="s">
        <v>807</v>
      </c>
      <c r="L13005" t="s">
        <v>22</v>
      </c>
      <c r="M13005">
        <v>445000</v>
      </c>
      <c r="O13005" t="s">
        <v>822</v>
      </c>
      <c r="P13005" t="s">
        <v>16831</v>
      </c>
    </row>
    <row r="13006" spans="1:16" x14ac:dyDescent="0.25">
      <c r="A13006" t="s">
        <v>1</v>
      </c>
      <c r="B13006" t="s">
        <v>974</v>
      </c>
      <c r="C13006" t="s">
        <v>3238</v>
      </c>
      <c r="D13006" t="s">
        <v>4013</v>
      </c>
      <c r="E13006" t="s">
        <v>20</v>
      </c>
      <c r="F13006" t="b">
        <v>0</v>
      </c>
      <c r="G13006" t="s">
        <v>41</v>
      </c>
      <c r="H13006" s="4">
        <v>45829.262453703697</v>
      </c>
      <c r="I13006" t="b">
        <v>0</v>
      </c>
      <c r="J13006" t="b">
        <v>1</v>
      </c>
      <c r="K13006" t="s">
        <v>24</v>
      </c>
      <c r="L13006" t="s">
        <v>22</v>
      </c>
      <c r="M13006">
        <v>130000</v>
      </c>
      <c r="O13006" t="s">
        <v>4328</v>
      </c>
      <c r="P13006" t="s">
        <v>10434</v>
      </c>
    </row>
    <row r="13007" spans="1:16" x14ac:dyDescent="0.25">
      <c r="A13007" t="s">
        <v>1</v>
      </c>
      <c r="B13007" t="s">
        <v>1570</v>
      </c>
      <c r="C13007" t="s">
        <v>49</v>
      </c>
      <c r="D13007" t="s">
        <v>10642</v>
      </c>
      <c r="E13007" t="s">
        <v>20</v>
      </c>
      <c r="F13007" t="b">
        <v>0</v>
      </c>
      <c r="G13007" t="s">
        <v>41</v>
      </c>
      <c r="H13007" s="4">
        <v>45829.262453703697</v>
      </c>
      <c r="I13007" t="b">
        <v>0</v>
      </c>
      <c r="J13007" t="b">
        <v>1</v>
      </c>
      <c r="K13007" t="s">
        <v>24</v>
      </c>
      <c r="L13007" t="s">
        <v>22</v>
      </c>
      <c r="M13007">
        <v>145000</v>
      </c>
      <c r="O13007" t="s">
        <v>16832</v>
      </c>
      <c r="P13007" t="s">
        <v>3041</v>
      </c>
    </row>
    <row r="13008" spans="1:16" x14ac:dyDescent="0.25">
      <c r="A13008" t="s">
        <v>19</v>
      </c>
      <c r="B13008" t="s">
        <v>16833</v>
      </c>
      <c r="C13008" t="s">
        <v>140</v>
      </c>
      <c r="D13008" t="s">
        <v>3972</v>
      </c>
      <c r="E13008" t="s">
        <v>20</v>
      </c>
      <c r="F13008" t="b">
        <v>0</v>
      </c>
      <c r="G13008" t="s">
        <v>35</v>
      </c>
      <c r="H13008" s="4">
        <v>45829.26253472222</v>
      </c>
      <c r="I13008" t="b">
        <v>0</v>
      </c>
      <c r="J13008" t="b">
        <v>1</v>
      </c>
      <c r="K13008" t="s">
        <v>24</v>
      </c>
      <c r="L13008" t="s">
        <v>22</v>
      </c>
      <c r="M13008">
        <v>195500</v>
      </c>
      <c r="O13008" t="s">
        <v>1172</v>
      </c>
      <c r="P13008" t="s">
        <v>3360</v>
      </c>
    </row>
    <row r="13009" spans="1:16" x14ac:dyDescent="0.25">
      <c r="A13009" t="s">
        <v>1</v>
      </c>
      <c r="B13009" t="s">
        <v>1</v>
      </c>
      <c r="C13009" t="s">
        <v>6817</v>
      </c>
      <c r="D13009" t="s">
        <v>4013</v>
      </c>
      <c r="E13009" t="s">
        <v>20</v>
      </c>
      <c r="F13009" t="b">
        <v>0</v>
      </c>
      <c r="G13009" t="s">
        <v>30</v>
      </c>
      <c r="H13009" s="4">
        <v>45829.26258101852</v>
      </c>
      <c r="I13009" t="b">
        <v>0</v>
      </c>
      <c r="J13009" t="b">
        <v>1</v>
      </c>
      <c r="K13009" t="s">
        <v>24</v>
      </c>
      <c r="L13009" t="s">
        <v>22</v>
      </c>
      <c r="M13009">
        <v>106200</v>
      </c>
      <c r="O13009" t="s">
        <v>6818</v>
      </c>
      <c r="P13009" t="s">
        <v>16834</v>
      </c>
    </row>
    <row r="13010" spans="1:16" x14ac:dyDescent="0.25">
      <c r="A13010" t="s">
        <v>1</v>
      </c>
      <c r="B13010" t="s">
        <v>3531</v>
      </c>
      <c r="C13010" t="s">
        <v>336</v>
      </c>
      <c r="D13010" t="s">
        <v>3972</v>
      </c>
      <c r="E13010" t="s">
        <v>20</v>
      </c>
      <c r="F13010" t="b">
        <v>0</v>
      </c>
      <c r="G13010" t="s">
        <v>30</v>
      </c>
      <c r="H13010" s="4">
        <v>45829.26258101852</v>
      </c>
      <c r="I13010" t="b">
        <v>0</v>
      </c>
      <c r="J13010" t="b">
        <v>1</v>
      </c>
      <c r="K13010" t="s">
        <v>24</v>
      </c>
      <c r="L13010" t="s">
        <v>22</v>
      </c>
      <c r="M13010">
        <v>138015</v>
      </c>
      <c r="O13010" t="s">
        <v>9674</v>
      </c>
      <c r="P13010" t="s">
        <v>16772</v>
      </c>
    </row>
    <row r="13011" spans="1:16" x14ac:dyDescent="0.25">
      <c r="A13011" t="s">
        <v>2</v>
      </c>
      <c r="B13011" t="s">
        <v>129</v>
      </c>
      <c r="C13011" t="s">
        <v>337</v>
      </c>
      <c r="D13011" t="s">
        <v>3969</v>
      </c>
      <c r="E13011" t="s">
        <v>20</v>
      </c>
      <c r="F13011" t="b">
        <v>0</v>
      </c>
      <c r="G13011" t="s">
        <v>27</v>
      </c>
      <c r="H13011" s="4">
        <v>45829.262835648151</v>
      </c>
      <c r="I13011" t="b">
        <v>0</v>
      </c>
      <c r="J13011" t="b">
        <v>1</v>
      </c>
      <c r="K13011" t="s">
        <v>24</v>
      </c>
      <c r="L13011" t="s">
        <v>22</v>
      </c>
      <c r="M13011">
        <v>180000</v>
      </c>
      <c r="O13011" t="s">
        <v>14230</v>
      </c>
      <c r="P13011" t="s">
        <v>16835</v>
      </c>
    </row>
    <row r="13012" spans="1:16" x14ac:dyDescent="0.25">
      <c r="A13012" t="s">
        <v>2</v>
      </c>
      <c r="B13012" t="s">
        <v>16836</v>
      </c>
      <c r="C13012" t="s">
        <v>122</v>
      </c>
      <c r="D13012" t="s">
        <v>3600</v>
      </c>
      <c r="E13012" t="s">
        <v>20</v>
      </c>
      <c r="F13012" t="b">
        <v>0</v>
      </c>
      <c r="G13012" t="s">
        <v>52</v>
      </c>
      <c r="H13012" s="4">
        <v>45829.264050925929</v>
      </c>
      <c r="I13012" t="b">
        <v>0</v>
      </c>
      <c r="J13012" t="b">
        <v>1</v>
      </c>
      <c r="K13012" t="s">
        <v>24</v>
      </c>
      <c r="L13012" t="s">
        <v>22</v>
      </c>
      <c r="M13012">
        <v>85000</v>
      </c>
      <c r="O13012" t="s">
        <v>8411</v>
      </c>
      <c r="P13012" t="s">
        <v>14427</v>
      </c>
    </row>
    <row r="13013" spans="1:16" x14ac:dyDescent="0.25">
      <c r="A13013" t="s">
        <v>1</v>
      </c>
      <c r="B13013" t="s">
        <v>661</v>
      </c>
      <c r="C13013" t="s">
        <v>39</v>
      </c>
      <c r="D13013" t="s">
        <v>7433</v>
      </c>
      <c r="E13013" t="s">
        <v>20</v>
      </c>
      <c r="F13013" t="b">
        <v>1</v>
      </c>
      <c r="G13013" t="s">
        <v>106</v>
      </c>
      <c r="H13013" s="4">
        <v>45829.265856481477</v>
      </c>
      <c r="I13013" t="b">
        <v>0</v>
      </c>
      <c r="J13013" t="b">
        <v>0</v>
      </c>
      <c r="K13013" t="s">
        <v>106</v>
      </c>
      <c r="L13013" t="s">
        <v>22</v>
      </c>
      <c r="M13013">
        <v>150000</v>
      </c>
      <c r="O13013" t="s">
        <v>2358</v>
      </c>
      <c r="P13013" t="s">
        <v>727</v>
      </c>
    </row>
    <row r="13014" spans="1:16" x14ac:dyDescent="0.25">
      <c r="A13014" t="s">
        <v>2</v>
      </c>
      <c r="B13014" t="s">
        <v>195</v>
      </c>
      <c r="C13014" t="s">
        <v>39</v>
      </c>
      <c r="D13014" t="s">
        <v>4108</v>
      </c>
      <c r="E13014" t="s">
        <v>20</v>
      </c>
      <c r="F13014" t="b">
        <v>1</v>
      </c>
      <c r="G13014" t="s">
        <v>414</v>
      </c>
      <c r="H13014" s="4">
        <v>45829.267534722218</v>
      </c>
      <c r="I13014" t="b">
        <v>1</v>
      </c>
      <c r="J13014" t="b">
        <v>0</v>
      </c>
      <c r="K13014" t="s">
        <v>414</v>
      </c>
      <c r="L13014" t="s">
        <v>22</v>
      </c>
      <c r="M13014">
        <v>75000</v>
      </c>
      <c r="O13014" t="s">
        <v>16837</v>
      </c>
    </row>
    <row r="13015" spans="1:16" x14ac:dyDescent="0.25">
      <c r="A13015" t="s">
        <v>89</v>
      </c>
      <c r="B13015" t="s">
        <v>16838</v>
      </c>
      <c r="C13015" t="s">
        <v>39</v>
      </c>
      <c r="D13015" t="s">
        <v>7433</v>
      </c>
      <c r="E13015" t="s">
        <v>20</v>
      </c>
      <c r="F13015" t="b">
        <v>1</v>
      </c>
      <c r="G13015" t="s">
        <v>2012</v>
      </c>
      <c r="H13015" s="4">
        <v>45829.283333333333</v>
      </c>
      <c r="I13015" t="b">
        <v>1</v>
      </c>
      <c r="J13015" t="b">
        <v>0</v>
      </c>
      <c r="K13015" t="s">
        <v>2012</v>
      </c>
      <c r="L13015" t="s">
        <v>22</v>
      </c>
      <c r="M13015">
        <v>250000</v>
      </c>
      <c r="O13015" t="s">
        <v>4051</v>
      </c>
      <c r="P13015" t="s">
        <v>16839</v>
      </c>
    </row>
    <row r="13016" spans="1:16" x14ac:dyDescent="0.25">
      <c r="A13016" t="s">
        <v>0</v>
      </c>
      <c r="B13016" t="s">
        <v>11854</v>
      </c>
      <c r="C13016" t="s">
        <v>3211</v>
      </c>
      <c r="D13016" t="s">
        <v>4083</v>
      </c>
      <c r="E13016" t="s">
        <v>20</v>
      </c>
      <c r="F13016" t="b">
        <v>0</v>
      </c>
      <c r="G13016" t="s">
        <v>27</v>
      </c>
      <c r="H13016" s="4">
        <v>45829.291863425933</v>
      </c>
      <c r="I13016" t="b">
        <v>0</v>
      </c>
      <c r="J13016" t="b">
        <v>1</v>
      </c>
      <c r="K13016" t="s">
        <v>24</v>
      </c>
      <c r="L13016" t="s">
        <v>22</v>
      </c>
      <c r="M13016">
        <v>65779.5</v>
      </c>
      <c r="O13016" t="s">
        <v>11855</v>
      </c>
      <c r="P13016" t="s">
        <v>204</v>
      </c>
    </row>
    <row r="13017" spans="1:16" x14ac:dyDescent="0.25">
      <c r="A13017" t="s">
        <v>0</v>
      </c>
      <c r="B13017" t="s">
        <v>3335</v>
      </c>
      <c r="C13017" t="s">
        <v>160</v>
      </c>
      <c r="D13017" t="s">
        <v>4083</v>
      </c>
      <c r="E13017" t="s">
        <v>20</v>
      </c>
      <c r="F13017" t="b">
        <v>0</v>
      </c>
      <c r="G13017" t="s">
        <v>52</v>
      </c>
      <c r="H13017" s="4">
        <v>45829.303819444453</v>
      </c>
      <c r="I13017" t="b">
        <v>0</v>
      </c>
      <c r="J13017" t="b">
        <v>1</v>
      </c>
      <c r="K13017" t="s">
        <v>24</v>
      </c>
      <c r="L13017" t="s">
        <v>22</v>
      </c>
      <c r="M13017">
        <v>137500</v>
      </c>
      <c r="O13017" t="s">
        <v>88</v>
      </c>
      <c r="P13017" t="s">
        <v>7434</v>
      </c>
    </row>
    <row r="13018" spans="1:16" x14ac:dyDescent="0.25">
      <c r="A13018" t="s">
        <v>1</v>
      </c>
      <c r="B13018" t="s">
        <v>16817</v>
      </c>
      <c r="C13018" t="s">
        <v>192</v>
      </c>
      <c r="D13018" t="s">
        <v>2208</v>
      </c>
      <c r="E13018" t="s">
        <v>20</v>
      </c>
      <c r="F13018" t="b">
        <v>0</v>
      </c>
      <c r="G13018" t="s">
        <v>52</v>
      </c>
      <c r="H13018" s="4">
        <v>45829.303842592592</v>
      </c>
      <c r="I13018" t="b">
        <v>0</v>
      </c>
      <c r="J13018" t="b">
        <v>1</v>
      </c>
      <c r="K13018" t="s">
        <v>24</v>
      </c>
      <c r="L13018" t="s">
        <v>22</v>
      </c>
      <c r="M13018">
        <v>89000</v>
      </c>
      <c r="O13018" t="s">
        <v>3047</v>
      </c>
      <c r="P13018" t="s">
        <v>16818</v>
      </c>
    </row>
    <row r="13019" spans="1:16" x14ac:dyDescent="0.25">
      <c r="A13019" t="s">
        <v>1</v>
      </c>
      <c r="B13019" t="s">
        <v>7479</v>
      </c>
      <c r="C13019" t="s">
        <v>82</v>
      </c>
      <c r="D13019" t="s">
        <v>4083</v>
      </c>
      <c r="E13019" t="s">
        <v>20</v>
      </c>
      <c r="F13019" t="b">
        <v>0</v>
      </c>
      <c r="G13019" t="s">
        <v>27</v>
      </c>
      <c r="H13019" s="4">
        <v>45829.303993055553</v>
      </c>
      <c r="I13019" t="b">
        <v>0</v>
      </c>
      <c r="J13019" t="b">
        <v>0</v>
      </c>
      <c r="K13019" t="s">
        <v>24</v>
      </c>
      <c r="L13019" t="s">
        <v>22</v>
      </c>
      <c r="M13019">
        <v>155000</v>
      </c>
      <c r="O13019" t="s">
        <v>377</v>
      </c>
      <c r="P13019" t="s">
        <v>3559</v>
      </c>
    </row>
    <row r="13020" spans="1:16" x14ac:dyDescent="0.25">
      <c r="A13020" t="s">
        <v>2</v>
      </c>
      <c r="B13020" t="s">
        <v>389</v>
      </c>
      <c r="C13020" t="s">
        <v>5347</v>
      </c>
      <c r="D13020" t="s">
        <v>3969</v>
      </c>
      <c r="E13020" t="s">
        <v>20</v>
      </c>
      <c r="F13020" t="b">
        <v>0</v>
      </c>
      <c r="G13020" t="s">
        <v>106</v>
      </c>
      <c r="H13020" s="4">
        <v>45829.307569444441</v>
      </c>
      <c r="I13020" t="b">
        <v>0</v>
      </c>
      <c r="J13020" t="b">
        <v>0</v>
      </c>
      <c r="K13020" t="s">
        <v>106</v>
      </c>
      <c r="L13020" t="s">
        <v>22</v>
      </c>
      <c r="M13020">
        <v>120000</v>
      </c>
      <c r="O13020" t="s">
        <v>593</v>
      </c>
      <c r="P13020" t="s">
        <v>16840</v>
      </c>
    </row>
    <row r="13021" spans="1:16" x14ac:dyDescent="0.25">
      <c r="A13021" t="s">
        <v>1</v>
      </c>
      <c r="B13021" t="s">
        <v>10769</v>
      </c>
      <c r="C13021" t="s">
        <v>2915</v>
      </c>
      <c r="D13021" t="s">
        <v>3969</v>
      </c>
      <c r="E13021" t="s">
        <v>20</v>
      </c>
      <c r="F13021" t="b">
        <v>0</v>
      </c>
      <c r="G13021" t="s">
        <v>106</v>
      </c>
      <c r="H13021" s="4">
        <v>45829.307592592602</v>
      </c>
      <c r="I13021" t="b">
        <v>0</v>
      </c>
      <c r="J13021" t="b">
        <v>0</v>
      </c>
      <c r="K13021" t="s">
        <v>106</v>
      </c>
      <c r="L13021" t="s">
        <v>22</v>
      </c>
      <c r="M13021">
        <v>115000</v>
      </c>
      <c r="O13021" t="s">
        <v>777</v>
      </c>
      <c r="P13021" t="s">
        <v>16841</v>
      </c>
    </row>
    <row r="13022" spans="1:16" x14ac:dyDescent="0.25">
      <c r="A13022" t="s">
        <v>89</v>
      </c>
      <c r="B13022" t="s">
        <v>16842</v>
      </c>
      <c r="C13022" t="s">
        <v>54</v>
      </c>
      <c r="D13022" t="s">
        <v>2208</v>
      </c>
      <c r="E13022" t="s">
        <v>20</v>
      </c>
      <c r="F13022" t="b">
        <v>0</v>
      </c>
      <c r="G13022" t="s">
        <v>41</v>
      </c>
      <c r="H13022" s="4">
        <v>45829.346493055556</v>
      </c>
      <c r="I13022" t="b">
        <v>0</v>
      </c>
      <c r="J13022" t="b">
        <v>1</v>
      </c>
      <c r="K13022" t="s">
        <v>24</v>
      </c>
      <c r="L13022" t="s">
        <v>22</v>
      </c>
      <c r="M13022">
        <v>244000</v>
      </c>
      <c r="O13022" t="s">
        <v>405</v>
      </c>
      <c r="P13022" t="s">
        <v>16843</v>
      </c>
    </row>
    <row r="13023" spans="1:16" x14ac:dyDescent="0.25">
      <c r="A13023" t="s">
        <v>0</v>
      </c>
      <c r="B13023" t="s">
        <v>2153</v>
      </c>
      <c r="C13023" t="s">
        <v>16844</v>
      </c>
      <c r="D13023" t="s">
        <v>4089</v>
      </c>
      <c r="E13023" t="s">
        <v>20</v>
      </c>
      <c r="F13023" t="b">
        <v>0</v>
      </c>
      <c r="G13023" t="s">
        <v>27</v>
      </c>
      <c r="H13023" s="4">
        <v>45829.375196759262</v>
      </c>
      <c r="I13023" t="b">
        <v>1</v>
      </c>
      <c r="J13023" t="b">
        <v>0</v>
      </c>
      <c r="K13023" t="s">
        <v>24</v>
      </c>
      <c r="L13023" t="s">
        <v>36</v>
      </c>
      <c r="N13023">
        <v>42.5</v>
      </c>
      <c r="O13023" t="s">
        <v>4931</v>
      </c>
      <c r="P13023" t="s">
        <v>665</v>
      </c>
    </row>
    <row r="13024" spans="1:16" x14ac:dyDescent="0.25">
      <c r="A13024" t="s">
        <v>139</v>
      </c>
      <c r="B13024" t="s">
        <v>16845</v>
      </c>
      <c r="C13024" t="s">
        <v>39</v>
      </c>
      <c r="D13024" t="s">
        <v>3600</v>
      </c>
      <c r="E13024" t="s">
        <v>20</v>
      </c>
      <c r="F13024" t="b">
        <v>1</v>
      </c>
      <c r="G13024" t="s">
        <v>52</v>
      </c>
      <c r="H13024" s="4">
        <v>45829.387152777781</v>
      </c>
      <c r="I13024" t="b">
        <v>0</v>
      </c>
      <c r="J13024" t="b">
        <v>1</v>
      </c>
      <c r="K13024" t="s">
        <v>24</v>
      </c>
      <c r="L13024" t="s">
        <v>22</v>
      </c>
      <c r="M13024">
        <v>166000</v>
      </c>
      <c r="O13024" t="s">
        <v>2917</v>
      </c>
      <c r="P13024" t="s">
        <v>119</v>
      </c>
    </row>
    <row r="13025" spans="1:16" x14ac:dyDescent="0.25">
      <c r="A13025" t="s">
        <v>2</v>
      </c>
      <c r="B13025" t="s">
        <v>1059</v>
      </c>
      <c r="C13025" t="s">
        <v>327</v>
      </c>
      <c r="D13025" t="s">
        <v>2208</v>
      </c>
      <c r="E13025" t="s">
        <v>34</v>
      </c>
      <c r="F13025" t="b">
        <v>0</v>
      </c>
      <c r="G13025" t="s">
        <v>30</v>
      </c>
      <c r="H13025" s="4">
        <v>45829.430451388893</v>
      </c>
      <c r="I13025" t="b">
        <v>0</v>
      </c>
      <c r="J13025" t="b">
        <v>1</v>
      </c>
      <c r="K13025" t="s">
        <v>24</v>
      </c>
      <c r="L13025" t="s">
        <v>22</v>
      </c>
      <c r="M13025">
        <v>148500</v>
      </c>
      <c r="O13025" t="s">
        <v>428</v>
      </c>
      <c r="P13025" t="s">
        <v>16846</v>
      </c>
    </row>
    <row r="13026" spans="1:16" x14ac:dyDescent="0.25">
      <c r="A13026" t="s">
        <v>25</v>
      </c>
      <c r="B13026" t="s">
        <v>1451</v>
      </c>
      <c r="C13026" t="s">
        <v>82</v>
      </c>
      <c r="D13026" t="s">
        <v>3972</v>
      </c>
      <c r="E13026" t="s">
        <v>20</v>
      </c>
      <c r="F13026" t="b">
        <v>0</v>
      </c>
      <c r="G13026" t="s">
        <v>27</v>
      </c>
      <c r="H13026" s="4">
        <v>45829.458333333343</v>
      </c>
      <c r="I13026" t="b">
        <v>1</v>
      </c>
      <c r="J13026" t="b">
        <v>0</v>
      </c>
      <c r="K13026" t="s">
        <v>24</v>
      </c>
      <c r="L13026" t="s">
        <v>22</v>
      </c>
      <c r="M13026">
        <v>210186.5</v>
      </c>
      <c r="O13026" t="s">
        <v>15255</v>
      </c>
    </row>
    <row r="13027" spans="1:16" x14ac:dyDescent="0.25">
      <c r="A13027" t="s">
        <v>0</v>
      </c>
      <c r="B13027" t="s">
        <v>1174</v>
      </c>
      <c r="C13027" t="s">
        <v>16847</v>
      </c>
      <c r="D13027" t="s">
        <v>3956</v>
      </c>
      <c r="E13027" t="s">
        <v>34</v>
      </c>
      <c r="F13027" t="b">
        <v>0</v>
      </c>
      <c r="G13027" t="s">
        <v>27</v>
      </c>
      <c r="H13027" s="4">
        <v>45829.458425925928</v>
      </c>
      <c r="I13027" t="b">
        <v>1</v>
      </c>
      <c r="J13027" t="b">
        <v>1</v>
      </c>
      <c r="K13027" t="s">
        <v>24</v>
      </c>
      <c r="L13027" t="s">
        <v>36</v>
      </c>
      <c r="N13027">
        <v>52.5</v>
      </c>
      <c r="O13027" t="s">
        <v>1807</v>
      </c>
      <c r="P13027" t="s">
        <v>1075</v>
      </c>
    </row>
    <row r="13028" spans="1:16" x14ac:dyDescent="0.25">
      <c r="A13028" t="s">
        <v>0</v>
      </c>
      <c r="B13028" t="s">
        <v>1174</v>
      </c>
      <c r="C13028" t="s">
        <v>6183</v>
      </c>
      <c r="D13028" t="s">
        <v>3956</v>
      </c>
      <c r="E13028" t="s">
        <v>34</v>
      </c>
      <c r="F13028" t="b">
        <v>0</v>
      </c>
      <c r="G13028" t="s">
        <v>30</v>
      </c>
      <c r="H13028" s="4">
        <v>45829.470381944448</v>
      </c>
      <c r="I13028" t="b">
        <v>0</v>
      </c>
      <c r="J13028" t="b">
        <v>0</v>
      </c>
      <c r="K13028" t="s">
        <v>24</v>
      </c>
      <c r="L13028" t="s">
        <v>36</v>
      </c>
      <c r="N13028">
        <v>23</v>
      </c>
      <c r="O13028" t="s">
        <v>1136</v>
      </c>
      <c r="P13028" t="s">
        <v>1671</v>
      </c>
    </row>
    <row r="13029" spans="1:16" x14ac:dyDescent="0.25">
      <c r="A13029" t="s">
        <v>19</v>
      </c>
      <c r="B13029" t="s">
        <v>19</v>
      </c>
      <c r="C13029" t="s">
        <v>1845</v>
      </c>
      <c r="D13029" t="s">
        <v>4083</v>
      </c>
      <c r="E13029" t="s">
        <v>20</v>
      </c>
      <c r="F13029" t="b">
        <v>0</v>
      </c>
      <c r="G13029" t="s">
        <v>27</v>
      </c>
      <c r="H13029" s="4">
        <v>45829.47074074074</v>
      </c>
      <c r="I13029" t="b">
        <v>0</v>
      </c>
      <c r="J13029" t="b">
        <v>0</v>
      </c>
      <c r="K13029" t="s">
        <v>24</v>
      </c>
      <c r="L13029" t="s">
        <v>22</v>
      </c>
      <c r="M13029">
        <v>140000</v>
      </c>
      <c r="O13029" t="s">
        <v>1388</v>
      </c>
      <c r="P13029" t="s">
        <v>193</v>
      </c>
    </row>
    <row r="13030" spans="1:16" x14ac:dyDescent="0.25">
      <c r="A13030" t="s">
        <v>2</v>
      </c>
      <c r="B13030" t="s">
        <v>16848</v>
      </c>
      <c r="C13030" t="s">
        <v>47</v>
      </c>
      <c r="D13030" t="s">
        <v>3972</v>
      </c>
      <c r="E13030" t="s">
        <v>20</v>
      </c>
      <c r="F13030" t="b">
        <v>0</v>
      </c>
      <c r="G13030" t="s">
        <v>27</v>
      </c>
      <c r="H13030" s="4">
        <v>45829.471180555563</v>
      </c>
      <c r="I13030" t="b">
        <v>0</v>
      </c>
      <c r="J13030" t="b">
        <v>1</v>
      </c>
      <c r="K13030" t="s">
        <v>24</v>
      </c>
      <c r="L13030" t="s">
        <v>22</v>
      </c>
      <c r="M13030">
        <v>120050</v>
      </c>
      <c r="O13030" t="s">
        <v>1172</v>
      </c>
      <c r="P13030" t="s">
        <v>16849</v>
      </c>
    </row>
    <row r="13031" spans="1:16" x14ac:dyDescent="0.25">
      <c r="A13031" t="s">
        <v>2</v>
      </c>
      <c r="B13031" t="s">
        <v>307</v>
      </c>
      <c r="C13031" t="s">
        <v>538</v>
      </c>
      <c r="D13031" t="s">
        <v>4083</v>
      </c>
      <c r="E13031" t="s">
        <v>20</v>
      </c>
      <c r="F13031" t="b">
        <v>0</v>
      </c>
      <c r="G13031" t="s">
        <v>41</v>
      </c>
      <c r="H13031" s="4">
        <v>45829.471736111111</v>
      </c>
      <c r="I13031" t="b">
        <v>0</v>
      </c>
      <c r="J13031" t="b">
        <v>0</v>
      </c>
      <c r="K13031" t="s">
        <v>24</v>
      </c>
      <c r="L13031" t="s">
        <v>22</v>
      </c>
      <c r="M13031">
        <v>100000</v>
      </c>
      <c r="O13031" t="s">
        <v>6275</v>
      </c>
      <c r="P13031" t="s">
        <v>6276</v>
      </c>
    </row>
    <row r="13032" spans="1:16" x14ac:dyDescent="0.25">
      <c r="A13032" t="s">
        <v>19</v>
      </c>
      <c r="B13032" t="s">
        <v>16850</v>
      </c>
      <c r="C13032" t="s">
        <v>73</v>
      </c>
      <c r="D13032" t="s">
        <v>3972</v>
      </c>
      <c r="E13032" t="s">
        <v>20</v>
      </c>
      <c r="F13032" t="b">
        <v>0</v>
      </c>
      <c r="G13032" t="s">
        <v>23</v>
      </c>
      <c r="H13032" s="4">
        <v>45829.485439814824</v>
      </c>
      <c r="I13032" t="b">
        <v>0</v>
      </c>
      <c r="J13032" t="b">
        <v>1</v>
      </c>
      <c r="K13032" t="s">
        <v>24</v>
      </c>
      <c r="L13032" t="s">
        <v>22</v>
      </c>
      <c r="M13032">
        <v>241000</v>
      </c>
      <c r="O13032" t="s">
        <v>5481</v>
      </c>
      <c r="P13032" t="s">
        <v>1478</v>
      </c>
    </row>
    <row r="13033" spans="1:16" x14ac:dyDescent="0.25">
      <c r="A13033" t="s">
        <v>0</v>
      </c>
      <c r="B13033" t="s">
        <v>0</v>
      </c>
      <c r="C13033" t="s">
        <v>780</v>
      </c>
      <c r="D13033" t="s">
        <v>3972</v>
      </c>
      <c r="E13033" t="s">
        <v>20</v>
      </c>
      <c r="F13033" t="b">
        <v>0</v>
      </c>
      <c r="G13033" t="s">
        <v>27</v>
      </c>
      <c r="H13033" s="4">
        <v>45829.500173611108</v>
      </c>
      <c r="I13033" t="b">
        <v>0</v>
      </c>
      <c r="J13033" t="b">
        <v>1</v>
      </c>
      <c r="K13033" t="s">
        <v>24</v>
      </c>
      <c r="L13033" t="s">
        <v>36</v>
      </c>
      <c r="N13033">
        <v>45</v>
      </c>
      <c r="O13033" t="s">
        <v>5481</v>
      </c>
      <c r="P13033" t="s">
        <v>13934</v>
      </c>
    </row>
    <row r="13034" spans="1:16" x14ac:dyDescent="0.25">
      <c r="A13034" t="s">
        <v>28</v>
      </c>
      <c r="B13034" t="s">
        <v>1751</v>
      </c>
      <c r="C13034" t="s">
        <v>1292</v>
      </c>
      <c r="D13034" t="s">
        <v>3972</v>
      </c>
      <c r="E13034" t="s">
        <v>20</v>
      </c>
      <c r="F13034" t="b">
        <v>0</v>
      </c>
      <c r="G13034" t="s">
        <v>27</v>
      </c>
      <c r="H13034" s="4">
        <v>45829.512326388889</v>
      </c>
      <c r="I13034" t="b">
        <v>0</v>
      </c>
      <c r="J13034" t="b">
        <v>1</v>
      </c>
      <c r="K13034" t="s">
        <v>24</v>
      </c>
      <c r="L13034" t="s">
        <v>22</v>
      </c>
      <c r="M13034">
        <v>135000</v>
      </c>
      <c r="O13034" t="s">
        <v>6668</v>
      </c>
      <c r="P13034" t="s">
        <v>6669</v>
      </c>
    </row>
    <row r="13035" spans="1:16" x14ac:dyDescent="0.25">
      <c r="A13035" t="s">
        <v>1</v>
      </c>
      <c r="B13035" t="s">
        <v>3400</v>
      </c>
      <c r="C13035" t="s">
        <v>42</v>
      </c>
      <c r="D13035" t="s">
        <v>3972</v>
      </c>
      <c r="E13035" t="s">
        <v>20</v>
      </c>
      <c r="F13035" t="b">
        <v>0</v>
      </c>
      <c r="G13035" t="s">
        <v>27</v>
      </c>
      <c r="H13035" s="4">
        <v>45829.512939814813</v>
      </c>
      <c r="I13035" t="b">
        <v>0</v>
      </c>
      <c r="J13035" t="b">
        <v>1</v>
      </c>
      <c r="K13035" t="s">
        <v>24</v>
      </c>
      <c r="L13035" t="s">
        <v>22</v>
      </c>
      <c r="M13035">
        <v>154393.5</v>
      </c>
      <c r="O13035" t="s">
        <v>3401</v>
      </c>
      <c r="P13035" t="s">
        <v>4853</v>
      </c>
    </row>
    <row r="13036" spans="1:16" x14ac:dyDescent="0.25">
      <c r="A13036" t="s">
        <v>28</v>
      </c>
      <c r="B13036" t="s">
        <v>16851</v>
      </c>
      <c r="C13036" t="s">
        <v>213</v>
      </c>
      <c r="D13036" t="s">
        <v>3972</v>
      </c>
      <c r="E13036" t="s">
        <v>20</v>
      </c>
      <c r="F13036" t="b">
        <v>0</v>
      </c>
      <c r="G13036" t="s">
        <v>41</v>
      </c>
      <c r="H13036" s="4">
        <v>45829.554143518522</v>
      </c>
      <c r="I13036" t="b">
        <v>0</v>
      </c>
      <c r="J13036" t="b">
        <v>1</v>
      </c>
      <c r="K13036" t="s">
        <v>24</v>
      </c>
      <c r="L13036" t="s">
        <v>22</v>
      </c>
      <c r="M13036">
        <v>205000</v>
      </c>
      <c r="O13036" t="s">
        <v>1172</v>
      </c>
      <c r="P13036" t="s">
        <v>16852</v>
      </c>
    </row>
    <row r="13037" spans="1:16" x14ac:dyDescent="0.25">
      <c r="A13037" t="s">
        <v>0</v>
      </c>
      <c r="B13037" t="s">
        <v>16853</v>
      </c>
      <c r="C13037" t="s">
        <v>1025</v>
      </c>
      <c r="D13037" t="s">
        <v>3972</v>
      </c>
      <c r="E13037" t="s">
        <v>20</v>
      </c>
      <c r="F13037" t="b">
        <v>0</v>
      </c>
      <c r="G13037" t="s">
        <v>27</v>
      </c>
      <c r="H13037" s="4">
        <v>45829.583333333343</v>
      </c>
      <c r="I13037" t="b">
        <v>0</v>
      </c>
      <c r="J13037" t="b">
        <v>1</v>
      </c>
      <c r="K13037" t="s">
        <v>24</v>
      </c>
      <c r="L13037" t="s">
        <v>36</v>
      </c>
      <c r="N13037">
        <v>19.5</v>
      </c>
      <c r="O13037" t="s">
        <v>289</v>
      </c>
    </row>
    <row r="13038" spans="1:16" x14ac:dyDescent="0.25">
      <c r="A13038" t="s">
        <v>2</v>
      </c>
      <c r="B13038" t="s">
        <v>16854</v>
      </c>
      <c r="C13038" t="s">
        <v>668</v>
      </c>
      <c r="D13038" t="s">
        <v>7852</v>
      </c>
      <c r="E13038" t="s">
        <v>20</v>
      </c>
      <c r="F13038" t="b">
        <v>0</v>
      </c>
      <c r="G13038" t="s">
        <v>27</v>
      </c>
      <c r="H13038" s="4">
        <v>45829.596226851849</v>
      </c>
      <c r="I13038" t="b">
        <v>1</v>
      </c>
      <c r="J13038" t="b">
        <v>1</v>
      </c>
      <c r="K13038" t="s">
        <v>24</v>
      </c>
      <c r="L13038" t="s">
        <v>22</v>
      </c>
      <c r="M13038">
        <v>135000</v>
      </c>
      <c r="O13038" t="s">
        <v>1790</v>
      </c>
    </row>
    <row r="13039" spans="1:16" x14ac:dyDescent="0.25">
      <c r="A13039" t="s">
        <v>2</v>
      </c>
      <c r="B13039" t="s">
        <v>16855</v>
      </c>
      <c r="C13039" t="s">
        <v>2047</v>
      </c>
      <c r="D13039" t="s">
        <v>7852</v>
      </c>
      <c r="E13039" t="s">
        <v>20</v>
      </c>
      <c r="F13039" t="b">
        <v>0</v>
      </c>
      <c r="G13039" t="s">
        <v>41</v>
      </c>
      <c r="H13039" s="4">
        <v>45829.596655092602</v>
      </c>
      <c r="I13039" t="b">
        <v>0</v>
      </c>
      <c r="J13039" t="b">
        <v>0</v>
      </c>
      <c r="K13039" t="s">
        <v>24</v>
      </c>
      <c r="L13039" t="s">
        <v>22</v>
      </c>
      <c r="M13039">
        <v>85000</v>
      </c>
      <c r="O13039" t="s">
        <v>9135</v>
      </c>
    </row>
    <row r="13040" spans="1:16" x14ac:dyDescent="0.25">
      <c r="A13040" t="s">
        <v>2</v>
      </c>
      <c r="B13040" t="s">
        <v>506</v>
      </c>
      <c r="C13040" t="s">
        <v>2047</v>
      </c>
      <c r="D13040" t="s">
        <v>7852</v>
      </c>
      <c r="E13040" t="s">
        <v>20</v>
      </c>
      <c r="F13040" t="b">
        <v>0</v>
      </c>
      <c r="G13040" t="s">
        <v>35</v>
      </c>
      <c r="H13040" s="4">
        <v>45829.596851851849</v>
      </c>
      <c r="I13040" t="b">
        <v>0</v>
      </c>
      <c r="J13040" t="b">
        <v>1</v>
      </c>
      <c r="K13040" t="s">
        <v>24</v>
      </c>
      <c r="L13040" t="s">
        <v>22</v>
      </c>
      <c r="M13040">
        <v>85000</v>
      </c>
      <c r="O13040" t="s">
        <v>9135</v>
      </c>
    </row>
    <row r="13041" spans="1:16" x14ac:dyDescent="0.25">
      <c r="A13041" t="s">
        <v>25</v>
      </c>
      <c r="B13041" t="s">
        <v>9137</v>
      </c>
      <c r="C13041" t="s">
        <v>2080</v>
      </c>
      <c r="D13041" t="s">
        <v>7852</v>
      </c>
      <c r="E13041" t="s">
        <v>20</v>
      </c>
      <c r="F13041" t="b">
        <v>0</v>
      </c>
      <c r="G13041" t="s">
        <v>23</v>
      </c>
      <c r="H13041" s="4">
        <v>45829.610358796293</v>
      </c>
      <c r="I13041" t="b">
        <v>0</v>
      </c>
      <c r="J13041" t="b">
        <v>1</v>
      </c>
      <c r="K13041" t="s">
        <v>24</v>
      </c>
      <c r="L13041" t="s">
        <v>22</v>
      </c>
      <c r="M13041">
        <v>133120</v>
      </c>
      <c r="O13041" t="s">
        <v>9138</v>
      </c>
      <c r="P13041" t="s">
        <v>1682</v>
      </c>
    </row>
    <row r="13042" spans="1:16" x14ac:dyDescent="0.25">
      <c r="A13042" t="s">
        <v>0</v>
      </c>
      <c r="B13042" t="s">
        <v>16856</v>
      </c>
      <c r="C13042" t="s">
        <v>315</v>
      </c>
      <c r="D13042" t="s">
        <v>3984</v>
      </c>
      <c r="E13042" t="s">
        <v>20</v>
      </c>
      <c r="F13042" t="b">
        <v>0</v>
      </c>
      <c r="G13042" t="s">
        <v>27</v>
      </c>
      <c r="H13042" s="4">
        <v>45829.625162037039</v>
      </c>
      <c r="I13042" t="b">
        <v>0</v>
      </c>
      <c r="J13042" t="b">
        <v>1</v>
      </c>
      <c r="K13042" t="s">
        <v>24</v>
      </c>
      <c r="L13042" t="s">
        <v>22</v>
      </c>
      <c r="M13042">
        <v>162000</v>
      </c>
      <c r="O13042" t="s">
        <v>1906</v>
      </c>
      <c r="P13042" t="s">
        <v>15827</v>
      </c>
    </row>
    <row r="13043" spans="1:16" x14ac:dyDescent="0.25">
      <c r="A13043" t="s">
        <v>0</v>
      </c>
      <c r="B13043" t="s">
        <v>16857</v>
      </c>
      <c r="C13043" t="s">
        <v>151</v>
      </c>
      <c r="D13043" t="s">
        <v>3984</v>
      </c>
      <c r="E13043" t="s">
        <v>20</v>
      </c>
      <c r="F13043" t="b">
        <v>0</v>
      </c>
      <c r="G13043" t="s">
        <v>30</v>
      </c>
      <c r="H13043" s="4">
        <v>45829.625810185193</v>
      </c>
      <c r="I13043" t="b">
        <v>0</v>
      </c>
      <c r="J13043" t="b">
        <v>1</v>
      </c>
      <c r="K13043" t="s">
        <v>24</v>
      </c>
      <c r="L13043" t="s">
        <v>22</v>
      </c>
      <c r="M13043">
        <v>211510</v>
      </c>
      <c r="O13043" t="s">
        <v>1906</v>
      </c>
      <c r="P13043" t="s">
        <v>15827</v>
      </c>
    </row>
    <row r="13044" spans="1:16" x14ac:dyDescent="0.25">
      <c r="A13044" t="s">
        <v>2</v>
      </c>
      <c r="B13044" t="s">
        <v>16858</v>
      </c>
      <c r="C13044" t="s">
        <v>1060</v>
      </c>
      <c r="D13044" t="s">
        <v>3972</v>
      </c>
      <c r="E13044" t="s">
        <v>20</v>
      </c>
      <c r="F13044" t="b">
        <v>0</v>
      </c>
      <c r="G13044" t="s">
        <v>27</v>
      </c>
      <c r="H13044" s="4">
        <v>45829.721122685187</v>
      </c>
      <c r="I13044" t="b">
        <v>0</v>
      </c>
      <c r="J13044" t="b">
        <v>1</v>
      </c>
      <c r="K13044" t="s">
        <v>24</v>
      </c>
      <c r="L13044" t="s">
        <v>22</v>
      </c>
      <c r="M13044">
        <v>138100</v>
      </c>
      <c r="O13044" t="s">
        <v>8969</v>
      </c>
      <c r="P13044" t="s">
        <v>16859</v>
      </c>
    </row>
    <row r="13045" spans="1:16" x14ac:dyDescent="0.25">
      <c r="A13045" t="s">
        <v>2</v>
      </c>
      <c r="B13045" t="s">
        <v>2679</v>
      </c>
      <c r="C13045" t="s">
        <v>122</v>
      </c>
      <c r="D13045" t="s">
        <v>3972</v>
      </c>
      <c r="E13045" t="s">
        <v>20</v>
      </c>
      <c r="F13045" t="b">
        <v>0</v>
      </c>
      <c r="G13045" t="s">
        <v>27</v>
      </c>
      <c r="H13045" s="4">
        <v>45829.762835648151</v>
      </c>
      <c r="I13045" t="b">
        <v>1</v>
      </c>
      <c r="J13045" t="b">
        <v>1</v>
      </c>
      <c r="K13045" t="s">
        <v>24</v>
      </c>
      <c r="L13045" t="s">
        <v>22</v>
      </c>
      <c r="M13045">
        <v>112000</v>
      </c>
      <c r="O13045" t="s">
        <v>554</v>
      </c>
      <c r="P13045" t="s">
        <v>16860</v>
      </c>
    </row>
    <row r="13046" spans="1:16" x14ac:dyDescent="0.25">
      <c r="A13046" t="s">
        <v>2</v>
      </c>
      <c r="B13046" t="s">
        <v>16861</v>
      </c>
      <c r="C13046" t="s">
        <v>2368</v>
      </c>
      <c r="D13046" t="s">
        <v>4083</v>
      </c>
      <c r="E13046" t="s">
        <v>20</v>
      </c>
      <c r="F13046" t="b">
        <v>0</v>
      </c>
      <c r="G13046" t="s">
        <v>158</v>
      </c>
      <c r="H13046" s="4">
        <v>45829.765023148153</v>
      </c>
      <c r="I13046" t="b">
        <v>1</v>
      </c>
      <c r="J13046" t="b">
        <v>0</v>
      </c>
      <c r="K13046" t="s">
        <v>158</v>
      </c>
      <c r="L13046" t="s">
        <v>22</v>
      </c>
      <c r="M13046">
        <v>145000</v>
      </c>
      <c r="O13046" t="s">
        <v>784</v>
      </c>
      <c r="P13046" t="s">
        <v>16862</v>
      </c>
    </row>
    <row r="13047" spans="1:16" x14ac:dyDescent="0.25">
      <c r="A13047" t="s">
        <v>25</v>
      </c>
      <c r="B13047" t="s">
        <v>1160</v>
      </c>
      <c r="C13047" t="s">
        <v>236</v>
      </c>
      <c r="D13047" t="s">
        <v>4083</v>
      </c>
      <c r="E13047" t="s">
        <v>20</v>
      </c>
      <c r="F13047" t="b">
        <v>0</v>
      </c>
      <c r="G13047" t="s">
        <v>27</v>
      </c>
      <c r="H13047" s="4">
        <v>45829.791990740741</v>
      </c>
      <c r="I13047" t="b">
        <v>0</v>
      </c>
      <c r="J13047" t="b">
        <v>0</v>
      </c>
      <c r="K13047" t="s">
        <v>24</v>
      </c>
      <c r="L13047" t="s">
        <v>22</v>
      </c>
      <c r="M13047">
        <v>170000</v>
      </c>
      <c r="O13047" t="s">
        <v>1275</v>
      </c>
      <c r="P13047" t="s">
        <v>10867</v>
      </c>
    </row>
    <row r="13048" spans="1:16" x14ac:dyDescent="0.25">
      <c r="A13048" t="s">
        <v>0</v>
      </c>
      <c r="B13048" t="s">
        <v>1246</v>
      </c>
      <c r="C13048" t="s">
        <v>768</v>
      </c>
      <c r="D13048" t="s">
        <v>4083</v>
      </c>
      <c r="F13048" t="b">
        <v>0</v>
      </c>
      <c r="G13048" t="s">
        <v>27</v>
      </c>
      <c r="H13048" s="4">
        <v>45829.792013888888</v>
      </c>
      <c r="I13048" t="b">
        <v>0</v>
      </c>
      <c r="J13048" t="b">
        <v>0</v>
      </c>
      <c r="K13048" t="s">
        <v>24</v>
      </c>
      <c r="L13048" t="s">
        <v>22</v>
      </c>
      <c r="M13048">
        <v>93176</v>
      </c>
      <c r="O13048" t="s">
        <v>9411</v>
      </c>
    </row>
    <row r="13049" spans="1:16" x14ac:dyDescent="0.25">
      <c r="A13049" t="s">
        <v>0</v>
      </c>
      <c r="B13049" t="s">
        <v>12822</v>
      </c>
      <c r="C13049" t="s">
        <v>120</v>
      </c>
      <c r="D13049" t="s">
        <v>4083</v>
      </c>
      <c r="E13049" t="s">
        <v>51</v>
      </c>
      <c r="F13049" t="b">
        <v>0</v>
      </c>
      <c r="G13049" t="s">
        <v>35</v>
      </c>
      <c r="H13049" s="4">
        <v>45829.79241898148</v>
      </c>
      <c r="I13049" t="b">
        <v>0</v>
      </c>
      <c r="J13049" t="b">
        <v>1</v>
      </c>
      <c r="K13049" t="s">
        <v>24</v>
      </c>
      <c r="L13049" t="s">
        <v>36</v>
      </c>
      <c r="N13049">
        <v>16.510000228881839</v>
      </c>
      <c r="O13049" t="s">
        <v>406</v>
      </c>
    </row>
    <row r="13050" spans="1:16" x14ac:dyDescent="0.25">
      <c r="A13050" t="s">
        <v>1</v>
      </c>
      <c r="B13050" t="s">
        <v>16863</v>
      </c>
      <c r="C13050" t="s">
        <v>39</v>
      </c>
      <c r="D13050" t="s">
        <v>3828</v>
      </c>
      <c r="E13050" t="s">
        <v>20</v>
      </c>
      <c r="F13050" t="b">
        <v>1</v>
      </c>
      <c r="G13050" t="s">
        <v>41</v>
      </c>
      <c r="H13050" s="4">
        <v>45829.846493055556</v>
      </c>
      <c r="I13050" t="b">
        <v>0</v>
      </c>
      <c r="J13050" t="b">
        <v>0</v>
      </c>
      <c r="K13050" t="s">
        <v>24</v>
      </c>
      <c r="L13050" t="s">
        <v>22</v>
      </c>
      <c r="M13050">
        <v>90000</v>
      </c>
      <c r="O13050" t="s">
        <v>16864</v>
      </c>
      <c r="P13050" t="s">
        <v>16865</v>
      </c>
    </row>
    <row r="13051" spans="1:16" x14ac:dyDescent="0.25">
      <c r="A13051" t="s">
        <v>2</v>
      </c>
      <c r="B13051" t="s">
        <v>2</v>
      </c>
      <c r="C13051" t="s">
        <v>1415</v>
      </c>
      <c r="D13051" t="s">
        <v>3972</v>
      </c>
      <c r="E13051" t="s">
        <v>20</v>
      </c>
      <c r="F13051" t="b">
        <v>0</v>
      </c>
      <c r="G13051" t="s">
        <v>27</v>
      </c>
      <c r="H13051" s="4">
        <v>45829.887245370373</v>
      </c>
      <c r="I13051" t="b">
        <v>1</v>
      </c>
      <c r="J13051" t="b">
        <v>0</v>
      </c>
      <c r="K13051" t="s">
        <v>24</v>
      </c>
      <c r="L13051" t="s">
        <v>22</v>
      </c>
      <c r="M13051">
        <v>85000</v>
      </c>
      <c r="O13051" t="s">
        <v>13770</v>
      </c>
      <c r="P13051" t="s">
        <v>721</v>
      </c>
    </row>
    <row r="13052" spans="1:16" x14ac:dyDescent="0.25">
      <c r="A13052" t="s">
        <v>0</v>
      </c>
      <c r="B13052" t="s">
        <v>2005</v>
      </c>
      <c r="C13052" t="s">
        <v>829</v>
      </c>
      <c r="D13052" t="s">
        <v>3972</v>
      </c>
      <c r="E13052" t="s">
        <v>20</v>
      </c>
      <c r="F13052" t="b">
        <v>0</v>
      </c>
      <c r="G13052" t="s">
        <v>27</v>
      </c>
      <c r="H13052" s="4">
        <v>45830</v>
      </c>
      <c r="I13052" t="b">
        <v>0</v>
      </c>
      <c r="J13052" t="b">
        <v>1</v>
      </c>
      <c r="K13052" t="s">
        <v>24</v>
      </c>
      <c r="L13052" t="s">
        <v>36</v>
      </c>
      <c r="N13052">
        <v>45.430000305175781</v>
      </c>
      <c r="O13052" t="s">
        <v>5481</v>
      </c>
      <c r="P13052" t="s">
        <v>709</v>
      </c>
    </row>
    <row r="13053" spans="1:16" x14ac:dyDescent="0.25">
      <c r="A13053" t="s">
        <v>0</v>
      </c>
      <c r="B13053" t="s">
        <v>1632</v>
      </c>
      <c r="C13053" t="s">
        <v>16866</v>
      </c>
      <c r="D13053" t="s">
        <v>5122</v>
      </c>
      <c r="E13053" t="s">
        <v>20</v>
      </c>
      <c r="F13053" t="b">
        <v>0</v>
      </c>
      <c r="G13053" t="s">
        <v>52</v>
      </c>
      <c r="H13053" s="4">
        <v>45830.012152777781</v>
      </c>
      <c r="I13053" t="b">
        <v>0</v>
      </c>
      <c r="J13053" t="b">
        <v>0</v>
      </c>
      <c r="K13053" t="s">
        <v>24</v>
      </c>
      <c r="L13053" t="s">
        <v>22</v>
      </c>
      <c r="M13053">
        <v>63000</v>
      </c>
      <c r="O13053" t="s">
        <v>16867</v>
      </c>
      <c r="P13053" t="s">
        <v>1329</v>
      </c>
    </row>
    <row r="13054" spans="1:16" x14ac:dyDescent="0.25">
      <c r="A13054" t="s">
        <v>2</v>
      </c>
      <c r="B13054" t="s">
        <v>16868</v>
      </c>
      <c r="C13054" t="s">
        <v>39</v>
      </c>
      <c r="D13054" t="s">
        <v>3972</v>
      </c>
      <c r="E13054" t="s">
        <v>20</v>
      </c>
      <c r="F13054" t="b">
        <v>1</v>
      </c>
      <c r="G13054" t="s">
        <v>27</v>
      </c>
      <c r="H13054" s="4">
        <v>45830.012812499997</v>
      </c>
      <c r="I13054" t="b">
        <v>0</v>
      </c>
      <c r="J13054" t="b">
        <v>0</v>
      </c>
      <c r="K13054" t="s">
        <v>24</v>
      </c>
      <c r="L13054" t="s">
        <v>36</v>
      </c>
      <c r="N13054">
        <v>58.5</v>
      </c>
      <c r="O13054" t="s">
        <v>5481</v>
      </c>
      <c r="P13054" t="s">
        <v>16869</v>
      </c>
    </row>
    <row r="13055" spans="1:16" x14ac:dyDescent="0.25">
      <c r="A13055" t="s">
        <v>2</v>
      </c>
      <c r="B13055" t="s">
        <v>16870</v>
      </c>
      <c r="C13055" t="s">
        <v>16871</v>
      </c>
      <c r="D13055" t="s">
        <v>4013</v>
      </c>
      <c r="E13055" t="s">
        <v>20</v>
      </c>
      <c r="F13055" t="b">
        <v>0</v>
      </c>
      <c r="G13055" t="s">
        <v>41</v>
      </c>
      <c r="H13055" s="4">
        <v>45830.01326388889</v>
      </c>
      <c r="I13055" t="b">
        <v>0</v>
      </c>
      <c r="J13055" t="b">
        <v>1</v>
      </c>
      <c r="K13055" t="s">
        <v>24</v>
      </c>
      <c r="L13055" t="s">
        <v>22</v>
      </c>
      <c r="M13055">
        <v>121125</v>
      </c>
      <c r="O13055" t="s">
        <v>2614</v>
      </c>
      <c r="P13055" t="s">
        <v>16872</v>
      </c>
    </row>
    <row r="13056" spans="1:16" x14ac:dyDescent="0.25">
      <c r="A13056" t="s">
        <v>2</v>
      </c>
      <c r="B13056" t="s">
        <v>14689</v>
      </c>
      <c r="C13056" t="s">
        <v>236</v>
      </c>
      <c r="D13056" t="s">
        <v>3956</v>
      </c>
      <c r="E13056" t="s">
        <v>20</v>
      </c>
      <c r="F13056" t="b">
        <v>0</v>
      </c>
      <c r="G13056" t="s">
        <v>35</v>
      </c>
      <c r="H13056" s="4">
        <v>45830.055277777778</v>
      </c>
      <c r="I13056" t="b">
        <v>0</v>
      </c>
      <c r="J13056" t="b">
        <v>1</v>
      </c>
      <c r="K13056" t="s">
        <v>24</v>
      </c>
      <c r="L13056" t="s">
        <v>36</v>
      </c>
      <c r="N13056">
        <v>55.590000152587891</v>
      </c>
      <c r="O13056" t="s">
        <v>2893</v>
      </c>
      <c r="P13056" t="s">
        <v>14690</v>
      </c>
    </row>
    <row r="13057" spans="1:16" x14ac:dyDescent="0.25">
      <c r="A13057" t="s">
        <v>0</v>
      </c>
      <c r="B13057" t="s">
        <v>3188</v>
      </c>
      <c r="C13057" t="s">
        <v>82</v>
      </c>
      <c r="D13057" t="s">
        <v>2262</v>
      </c>
      <c r="E13057" t="s">
        <v>20</v>
      </c>
      <c r="F13057" t="b">
        <v>0</v>
      </c>
      <c r="G13057" t="s">
        <v>27</v>
      </c>
      <c r="H13057" s="4">
        <v>45830.250023148154</v>
      </c>
      <c r="I13057" t="b">
        <v>0</v>
      </c>
      <c r="J13057" t="b">
        <v>1</v>
      </c>
      <c r="K13057" t="s">
        <v>24</v>
      </c>
      <c r="L13057" t="s">
        <v>36</v>
      </c>
      <c r="N13057">
        <v>33.5</v>
      </c>
      <c r="O13057" t="s">
        <v>2262</v>
      </c>
    </row>
    <row r="13058" spans="1:16" x14ac:dyDescent="0.25">
      <c r="A13058" t="s">
        <v>0</v>
      </c>
      <c r="B13058" t="s">
        <v>16873</v>
      </c>
      <c r="C13058" t="s">
        <v>151</v>
      </c>
      <c r="D13058" t="s">
        <v>3972</v>
      </c>
      <c r="E13058" t="s">
        <v>20</v>
      </c>
      <c r="F13058" t="b">
        <v>0</v>
      </c>
      <c r="G13058" t="s">
        <v>30</v>
      </c>
      <c r="H13058" s="4">
        <v>45830.250625000001</v>
      </c>
      <c r="I13058" t="b">
        <v>0</v>
      </c>
      <c r="J13058" t="b">
        <v>1</v>
      </c>
      <c r="K13058" t="s">
        <v>24</v>
      </c>
      <c r="L13058" t="s">
        <v>36</v>
      </c>
      <c r="N13058">
        <v>46.375</v>
      </c>
      <c r="O13058" t="s">
        <v>2143</v>
      </c>
      <c r="P13058" t="s">
        <v>2390</v>
      </c>
    </row>
    <row r="13059" spans="1:16" x14ac:dyDescent="0.25">
      <c r="A13059" t="s">
        <v>0</v>
      </c>
      <c r="B13059" t="s">
        <v>1954</v>
      </c>
      <c r="C13059" t="s">
        <v>151</v>
      </c>
      <c r="D13059" t="s">
        <v>3828</v>
      </c>
      <c r="E13059" t="s">
        <v>20</v>
      </c>
      <c r="F13059" t="b">
        <v>0</v>
      </c>
      <c r="G13059" t="s">
        <v>30</v>
      </c>
      <c r="H13059" s="4">
        <v>45830.250625000001</v>
      </c>
      <c r="I13059" t="b">
        <v>0</v>
      </c>
      <c r="J13059" t="b">
        <v>1</v>
      </c>
      <c r="K13059" t="s">
        <v>24</v>
      </c>
      <c r="L13059" t="s">
        <v>22</v>
      </c>
      <c r="M13059">
        <v>73000</v>
      </c>
      <c r="O13059" t="s">
        <v>16874</v>
      </c>
      <c r="P13059" t="s">
        <v>204</v>
      </c>
    </row>
    <row r="13060" spans="1:16" x14ac:dyDescent="0.25">
      <c r="A13060" t="s">
        <v>0</v>
      </c>
      <c r="B13060" t="s">
        <v>545</v>
      </c>
      <c r="C13060" t="s">
        <v>151</v>
      </c>
      <c r="D13060" t="s">
        <v>3828</v>
      </c>
      <c r="E13060" t="s">
        <v>20</v>
      </c>
      <c r="F13060" t="b">
        <v>0</v>
      </c>
      <c r="G13060" t="s">
        <v>30</v>
      </c>
      <c r="H13060" s="4">
        <v>45830.250625000001</v>
      </c>
      <c r="I13060" t="b">
        <v>0</v>
      </c>
      <c r="J13060" t="b">
        <v>1</v>
      </c>
      <c r="K13060" t="s">
        <v>24</v>
      </c>
      <c r="L13060" t="s">
        <v>22</v>
      </c>
      <c r="M13060">
        <v>101250</v>
      </c>
      <c r="O13060" t="s">
        <v>16875</v>
      </c>
      <c r="P13060" t="s">
        <v>3338</v>
      </c>
    </row>
    <row r="13061" spans="1:16" x14ac:dyDescent="0.25">
      <c r="A13061" t="s">
        <v>0</v>
      </c>
      <c r="B13061" t="s">
        <v>2770</v>
      </c>
      <c r="C13061" t="s">
        <v>151</v>
      </c>
      <c r="D13061" t="s">
        <v>2208</v>
      </c>
      <c r="E13061" t="s">
        <v>34</v>
      </c>
      <c r="F13061" t="b">
        <v>0</v>
      </c>
      <c r="G13061" t="s">
        <v>30</v>
      </c>
      <c r="H13061" s="4">
        <v>45830.250625000001</v>
      </c>
      <c r="I13061" t="b">
        <v>0</v>
      </c>
      <c r="J13061" t="b">
        <v>0</v>
      </c>
      <c r="K13061" t="s">
        <v>24</v>
      </c>
      <c r="L13061" t="s">
        <v>22</v>
      </c>
      <c r="M13061">
        <v>91750</v>
      </c>
      <c r="O13061" t="s">
        <v>2008</v>
      </c>
      <c r="P13061" t="s">
        <v>16375</v>
      </c>
    </row>
    <row r="13062" spans="1:16" x14ac:dyDescent="0.25">
      <c r="A13062" t="s">
        <v>0</v>
      </c>
      <c r="B13062" t="s">
        <v>9342</v>
      </c>
      <c r="C13062" t="s">
        <v>151</v>
      </c>
      <c r="D13062" t="s">
        <v>2208</v>
      </c>
      <c r="E13062" t="s">
        <v>20</v>
      </c>
      <c r="F13062" t="b">
        <v>0</v>
      </c>
      <c r="G13062" t="s">
        <v>30</v>
      </c>
      <c r="H13062" s="4">
        <v>45830.250625000001</v>
      </c>
      <c r="I13062" t="b">
        <v>0</v>
      </c>
      <c r="J13062" t="b">
        <v>1</v>
      </c>
      <c r="K13062" t="s">
        <v>24</v>
      </c>
      <c r="L13062" t="s">
        <v>36</v>
      </c>
      <c r="N13062">
        <v>43.875</v>
      </c>
      <c r="O13062" t="s">
        <v>16876</v>
      </c>
    </row>
    <row r="13063" spans="1:16" x14ac:dyDescent="0.25">
      <c r="A13063" t="s">
        <v>1</v>
      </c>
      <c r="B13063" t="s">
        <v>3531</v>
      </c>
      <c r="C13063" t="s">
        <v>336</v>
      </c>
      <c r="D13063" t="s">
        <v>3972</v>
      </c>
      <c r="E13063" t="s">
        <v>20</v>
      </c>
      <c r="F13063" t="b">
        <v>0</v>
      </c>
      <c r="G13063" t="s">
        <v>30</v>
      </c>
      <c r="H13063" s="4">
        <v>45830.251273148147</v>
      </c>
      <c r="I13063" t="b">
        <v>0</v>
      </c>
      <c r="J13063" t="b">
        <v>1</v>
      </c>
      <c r="K13063" t="s">
        <v>24</v>
      </c>
      <c r="L13063" t="s">
        <v>22</v>
      </c>
      <c r="M13063">
        <v>138015</v>
      </c>
      <c r="O13063" t="s">
        <v>9674</v>
      </c>
      <c r="P13063" t="s">
        <v>16772</v>
      </c>
    </row>
    <row r="13064" spans="1:16" x14ac:dyDescent="0.25">
      <c r="A13064" t="s">
        <v>2</v>
      </c>
      <c r="B13064" t="s">
        <v>16877</v>
      </c>
      <c r="C13064" t="s">
        <v>1065</v>
      </c>
      <c r="D13064" t="s">
        <v>3969</v>
      </c>
      <c r="E13064" t="s">
        <v>20</v>
      </c>
      <c r="F13064" t="b">
        <v>0</v>
      </c>
      <c r="G13064" t="s">
        <v>27</v>
      </c>
      <c r="H13064" s="4">
        <v>45830.251481481479</v>
      </c>
      <c r="I13064" t="b">
        <v>0</v>
      </c>
      <c r="J13064" t="b">
        <v>0</v>
      </c>
      <c r="K13064" t="s">
        <v>24</v>
      </c>
      <c r="L13064" t="s">
        <v>22</v>
      </c>
      <c r="M13064">
        <v>100000</v>
      </c>
      <c r="O13064" t="s">
        <v>16878</v>
      </c>
      <c r="P13064" t="s">
        <v>16879</v>
      </c>
    </row>
    <row r="13065" spans="1:16" x14ac:dyDescent="0.25">
      <c r="A13065" t="s">
        <v>2</v>
      </c>
      <c r="B13065" t="s">
        <v>16880</v>
      </c>
      <c r="C13065" t="s">
        <v>750</v>
      </c>
      <c r="D13065" t="s">
        <v>3969</v>
      </c>
      <c r="E13065" t="s">
        <v>20</v>
      </c>
      <c r="F13065" t="b">
        <v>0</v>
      </c>
      <c r="G13065" t="s">
        <v>35</v>
      </c>
      <c r="H13065" s="4">
        <v>45830.252141203702</v>
      </c>
      <c r="I13065" t="b">
        <v>0</v>
      </c>
      <c r="J13065" t="b">
        <v>0</v>
      </c>
      <c r="K13065" t="s">
        <v>24</v>
      </c>
      <c r="L13065" t="s">
        <v>22</v>
      </c>
      <c r="M13065">
        <v>109600</v>
      </c>
      <c r="O13065" t="s">
        <v>697</v>
      </c>
      <c r="P13065" t="s">
        <v>16881</v>
      </c>
    </row>
    <row r="13066" spans="1:16" x14ac:dyDescent="0.25">
      <c r="A13066" t="s">
        <v>0</v>
      </c>
      <c r="B13066" t="s">
        <v>1528</v>
      </c>
      <c r="C13066" t="s">
        <v>39</v>
      </c>
      <c r="D13066" t="s">
        <v>4013</v>
      </c>
      <c r="E13066" t="s">
        <v>20</v>
      </c>
      <c r="F13066" t="b">
        <v>1</v>
      </c>
      <c r="G13066" t="s">
        <v>106</v>
      </c>
      <c r="H13066" s="4">
        <v>45830.265821759262</v>
      </c>
      <c r="I13066" t="b">
        <v>0</v>
      </c>
      <c r="J13066" t="b">
        <v>1</v>
      </c>
      <c r="K13066" t="s">
        <v>106</v>
      </c>
      <c r="L13066" t="s">
        <v>22</v>
      </c>
      <c r="M13066">
        <v>120500</v>
      </c>
      <c r="O13066" t="s">
        <v>2697</v>
      </c>
      <c r="P13066" t="s">
        <v>280</v>
      </c>
    </row>
    <row r="13067" spans="1:16" x14ac:dyDescent="0.25">
      <c r="A13067" t="s">
        <v>0</v>
      </c>
      <c r="B13067" t="s">
        <v>0</v>
      </c>
      <c r="C13067" t="s">
        <v>16882</v>
      </c>
      <c r="D13067" t="s">
        <v>4034</v>
      </c>
      <c r="E13067" t="s">
        <v>20</v>
      </c>
      <c r="F13067" t="b">
        <v>0</v>
      </c>
      <c r="G13067" t="s">
        <v>314</v>
      </c>
      <c r="H13067" s="4">
        <v>45830.267233796287</v>
      </c>
      <c r="I13067" t="b">
        <v>1</v>
      </c>
      <c r="J13067" t="b">
        <v>0</v>
      </c>
      <c r="K13067" t="s">
        <v>314</v>
      </c>
      <c r="L13067" t="s">
        <v>22</v>
      </c>
      <c r="M13067">
        <v>78400</v>
      </c>
      <c r="O13067" t="s">
        <v>16883</v>
      </c>
      <c r="P13067" t="s">
        <v>16884</v>
      </c>
    </row>
    <row r="13068" spans="1:16" x14ac:dyDescent="0.25">
      <c r="A13068" t="s">
        <v>2</v>
      </c>
      <c r="B13068" t="s">
        <v>16885</v>
      </c>
      <c r="C13068" t="s">
        <v>39</v>
      </c>
      <c r="D13068" t="s">
        <v>16100</v>
      </c>
      <c r="E13068" t="s">
        <v>20</v>
      </c>
      <c r="F13068" t="b">
        <v>1</v>
      </c>
      <c r="G13068" t="s">
        <v>1792</v>
      </c>
      <c r="H13068" s="4">
        <v>45830.271041666667</v>
      </c>
      <c r="I13068" t="b">
        <v>0</v>
      </c>
      <c r="J13068" t="b">
        <v>0</v>
      </c>
      <c r="K13068" t="s">
        <v>1792</v>
      </c>
      <c r="L13068" t="s">
        <v>22</v>
      </c>
      <c r="M13068">
        <v>27000</v>
      </c>
      <c r="O13068" t="s">
        <v>5200</v>
      </c>
      <c r="P13068" t="s">
        <v>16886</v>
      </c>
    </row>
    <row r="13069" spans="1:16" x14ac:dyDescent="0.25">
      <c r="A13069" t="s">
        <v>2</v>
      </c>
      <c r="B13069" t="s">
        <v>16532</v>
      </c>
      <c r="C13069" t="s">
        <v>2712</v>
      </c>
      <c r="D13069" t="s">
        <v>5584</v>
      </c>
      <c r="E13069" t="s">
        <v>20</v>
      </c>
      <c r="F13069" t="b">
        <v>0</v>
      </c>
      <c r="G13069" t="s">
        <v>2713</v>
      </c>
      <c r="H13069" s="4">
        <v>45830.275717592587</v>
      </c>
      <c r="I13069" t="b">
        <v>1</v>
      </c>
      <c r="J13069" t="b">
        <v>0</v>
      </c>
      <c r="K13069" t="s">
        <v>2713</v>
      </c>
      <c r="L13069" t="s">
        <v>22</v>
      </c>
      <c r="M13069">
        <v>109200</v>
      </c>
      <c r="O13069" t="s">
        <v>16533</v>
      </c>
      <c r="P13069" t="s">
        <v>16534</v>
      </c>
    </row>
    <row r="13070" spans="1:16" x14ac:dyDescent="0.25">
      <c r="A13070" t="s">
        <v>40</v>
      </c>
      <c r="B13070" t="s">
        <v>1276</v>
      </c>
      <c r="C13070" t="s">
        <v>16887</v>
      </c>
      <c r="D13070" t="s">
        <v>3969</v>
      </c>
      <c r="E13070" t="s">
        <v>20</v>
      </c>
      <c r="F13070" t="b">
        <v>0</v>
      </c>
      <c r="G13070" t="s">
        <v>27</v>
      </c>
      <c r="H13070" s="4">
        <v>45830.292604166672</v>
      </c>
      <c r="I13070" t="b">
        <v>0</v>
      </c>
      <c r="J13070" t="b">
        <v>0</v>
      </c>
      <c r="K13070" t="s">
        <v>24</v>
      </c>
      <c r="L13070" t="s">
        <v>22</v>
      </c>
      <c r="M13070">
        <v>140000</v>
      </c>
      <c r="O13070" t="s">
        <v>16888</v>
      </c>
      <c r="P13070" t="s">
        <v>16889</v>
      </c>
    </row>
    <row r="13071" spans="1:16" x14ac:dyDescent="0.25">
      <c r="A13071" t="s">
        <v>2</v>
      </c>
      <c r="B13071" t="s">
        <v>2</v>
      </c>
      <c r="C13071" t="s">
        <v>16890</v>
      </c>
      <c r="D13071" t="s">
        <v>3969</v>
      </c>
      <c r="E13071" t="s">
        <v>20</v>
      </c>
      <c r="F13071" t="b">
        <v>0</v>
      </c>
      <c r="G13071" t="s">
        <v>27</v>
      </c>
      <c r="H13071" s="4">
        <v>45830.292604166672</v>
      </c>
      <c r="I13071" t="b">
        <v>0</v>
      </c>
      <c r="J13071" t="b">
        <v>0</v>
      </c>
      <c r="K13071" t="s">
        <v>24</v>
      </c>
      <c r="L13071" t="s">
        <v>22</v>
      </c>
      <c r="M13071">
        <v>95000</v>
      </c>
      <c r="O13071" t="s">
        <v>777</v>
      </c>
      <c r="P13071" t="s">
        <v>16891</v>
      </c>
    </row>
    <row r="13072" spans="1:16" x14ac:dyDescent="0.25">
      <c r="A13072" t="s">
        <v>2</v>
      </c>
      <c r="B13072" t="s">
        <v>2</v>
      </c>
      <c r="C13072" t="s">
        <v>16892</v>
      </c>
      <c r="D13072" t="s">
        <v>3969</v>
      </c>
      <c r="E13072" t="s">
        <v>20</v>
      </c>
      <c r="F13072" t="b">
        <v>0</v>
      </c>
      <c r="G13072" t="s">
        <v>27</v>
      </c>
      <c r="H13072" s="4">
        <v>45830.29310185185</v>
      </c>
      <c r="I13072" t="b">
        <v>0</v>
      </c>
      <c r="J13072" t="b">
        <v>0</v>
      </c>
      <c r="K13072" t="s">
        <v>24</v>
      </c>
      <c r="L13072" t="s">
        <v>22</v>
      </c>
      <c r="M13072">
        <v>100500</v>
      </c>
      <c r="O13072" t="s">
        <v>12442</v>
      </c>
      <c r="P13072" t="s">
        <v>16893</v>
      </c>
    </row>
    <row r="13073" spans="1:16" x14ac:dyDescent="0.25">
      <c r="A13073" t="s">
        <v>2</v>
      </c>
      <c r="B13073" t="s">
        <v>16894</v>
      </c>
      <c r="C13073" t="s">
        <v>425</v>
      </c>
      <c r="D13073" t="s">
        <v>3969</v>
      </c>
      <c r="E13073" t="s">
        <v>20</v>
      </c>
      <c r="F13073" t="b">
        <v>0</v>
      </c>
      <c r="G13073" t="s">
        <v>27</v>
      </c>
      <c r="H13073" s="4">
        <v>45830.293124999997</v>
      </c>
      <c r="I13073" t="b">
        <v>1</v>
      </c>
      <c r="J13073" t="b">
        <v>0</v>
      </c>
      <c r="K13073" t="s">
        <v>24</v>
      </c>
      <c r="L13073" t="s">
        <v>22</v>
      </c>
      <c r="M13073">
        <v>135000</v>
      </c>
      <c r="O13073" t="s">
        <v>16888</v>
      </c>
      <c r="P13073" t="s">
        <v>1981</v>
      </c>
    </row>
    <row r="13074" spans="1:16" x14ac:dyDescent="0.25">
      <c r="A13074" t="s">
        <v>2</v>
      </c>
      <c r="B13074" t="s">
        <v>16895</v>
      </c>
      <c r="C13074" t="s">
        <v>801</v>
      </c>
      <c r="D13074" t="s">
        <v>3969</v>
      </c>
      <c r="E13074" t="s">
        <v>20</v>
      </c>
      <c r="F13074" t="b">
        <v>0</v>
      </c>
      <c r="G13074" t="s">
        <v>27</v>
      </c>
      <c r="H13074" s="4">
        <v>45830.293182870373</v>
      </c>
      <c r="I13074" t="b">
        <v>1</v>
      </c>
      <c r="J13074" t="b">
        <v>0</v>
      </c>
      <c r="K13074" t="s">
        <v>24</v>
      </c>
      <c r="L13074" t="s">
        <v>22</v>
      </c>
      <c r="M13074">
        <v>115000</v>
      </c>
      <c r="O13074" t="s">
        <v>16888</v>
      </c>
      <c r="P13074" t="s">
        <v>16896</v>
      </c>
    </row>
    <row r="13075" spans="1:16" x14ac:dyDescent="0.25">
      <c r="A13075" t="s">
        <v>40</v>
      </c>
      <c r="B13075" t="s">
        <v>16897</v>
      </c>
      <c r="C13075" t="s">
        <v>977</v>
      </c>
      <c r="D13075" t="s">
        <v>3969</v>
      </c>
      <c r="E13075" t="s">
        <v>20</v>
      </c>
      <c r="F13075" t="b">
        <v>0</v>
      </c>
      <c r="G13075" t="s">
        <v>41</v>
      </c>
      <c r="H13075" s="4">
        <v>45830.293541666673</v>
      </c>
      <c r="I13075" t="b">
        <v>1</v>
      </c>
      <c r="J13075" t="b">
        <v>0</v>
      </c>
      <c r="K13075" t="s">
        <v>24</v>
      </c>
      <c r="L13075" t="s">
        <v>22</v>
      </c>
      <c r="M13075">
        <v>155000</v>
      </c>
      <c r="O13075" t="s">
        <v>16888</v>
      </c>
      <c r="P13075" t="s">
        <v>1180</v>
      </c>
    </row>
    <row r="13076" spans="1:16" x14ac:dyDescent="0.25">
      <c r="A13076" t="s">
        <v>2</v>
      </c>
      <c r="B13076" t="s">
        <v>16898</v>
      </c>
      <c r="C13076" t="s">
        <v>801</v>
      </c>
      <c r="D13076" t="s">
        <v>3969</v>
      </c>
      <c r="E13076" t="s">
        <v>20</v>
      </c>
      <c r="F13076" t="b">
        <v>0</v>
      </c>
      <c r="G13076" t="s">
        <v>52</v>
      </c>
      <c r="H13076" s="4">
        <v>45830.305914351848</v>
      </c>
      <c r="I13076" t="b">
        <v>1</v>
      </c>
      <c r="J13076" t="b">
        <v>0</v>
      </c>
      <c r="K13076" t="s">
        <v>24</v>
      </c>
      <c r="L13076" t="s">
        <v>22</v>
      </c>
      <c r="M13076">
        <v>115000</v>
      </c>
      <c r="O13076" t="s">
        <v>16888</v>
      </c>
      <c r="P13076" t="s">
        <v>16899</v>
      </c>
    </row>
    <row r="13077" spans="1:16" x14ac:dyDescent="0.25">
      <c r="A13077" t="s">
        <v>40</v>
      </c>
      <c r="B13077" t="s">
        <v>16900</v>
      </c>
      <c r="C13077" t="s">
        <v>203</v>
      </c>
      <c r="D13077" t="s">
        <v>3969</v>
      </c>
      <c r="E13077" t="s">
        <v>20</v>
      </c>
      <c r="F13077" t="b">
        <v>0</v>
      </c>
      <c r="G13077" t="s">
        <v>23</v>
      </c>
      <c r="H13077" s="4">
        <v>45830.317893518521</v>
      </c>
      <c r="I13077" t="b">
        <v>0</v>
      </c>
      <c r="J13077" t="b">
        <v>0</v>
      </c>
      <c r="K13077" t="s">
        <v>24</v>
      </c>
      <c r="L13077" t="s">
        <v>22</v>
      </c>
      <c r="M13077">
        <v>115000</v>
      </c>
      <c r="O13077" t="s">
        <v>16888</v>
      </c>
      <c r="P13077" t="s">
        <v>16901</v>
      </c>
    </row>
    <row r="13078" spans="1:16" x14ac:dyDescent="0.25">
      <c r="A13078" t="s">
        <v>0</v>
      </c>
      <c r="B13078" t="s">
        <v>0</v>
      </c>
      <c r="C13078" t="s">
        <v>16902</v>
      </c>
      <c r="D13078" t="s">
        <v>4083</v>
      </c>
      <c r="E13078" t="s">
        <v>20</v>
      </c>
      <c r="F13078" t="b">
        <v>0</v>
      </c>
      <c r="G13078" t="s">
        <v>27</v>
      </c>
      <c r="H13078" s="4">
        <v>45830.33357638889</v>
      </c>
      <c r="I13078" t="b">
        <v>1</v>
      </c>
      <c r="J13078" t="b">
        <v>0</v>
      </c>
      <c r="K13078" t="s">
        <v>24</v>
      </c>
      <c r="L13078" t="s">
        <v>22</v>
      </c>
      <c r="M13078">
        <v>71000</v>
      </c>
      <c r="O13078" t="s">
        <v>16903</v>
      </c>
      <c r="P13078" t="s">
        <v>1321</v>
      </c>
    </row>
    <row r="13079" spans="1:16" x14ac:dyDescent="0.25">
      <c r="A13079" t="s">
        <v>2</v>
      </c>
      <c r="B13079" t="s">
        <v>16904</v>
      </c>
      <c r="C13079" t="s">
        <v>54</v>
      </c>
      <c r="D13079" t="s">
        <v>2208</v>
      </c>
      <c r="E13079" t="s">
        <v>20</v>
      </c>
      <c r="F13079" t="b">
        <v>0</v>
      </c>
      <c r="G13079" t="s">
        <v>27</v>
      </c>
      <c r="H13079" s="4">
        <v>45830.334849537037</v>
      </c>
      <c r="I13079" t="b">
        <v>0</v>
      </c>
      <c r="J13079" t="b">
        <v>1</v>
      </c>
      <c r="K13079" t="s">
        <v>24</v>
      </c>
      <c r="L13079" t="s">
        <v>22</v>
      </c>
      <c r="M13079">
        <v>244000</v>
      </c>
      <c r="O13079" t="s">
        <v>405</v>
      </c>
      <c r="P13079" t="s">
        <v>16905</v>
      </c>
    </row>
    <row r="13080" spans="1:16" x14ac:dyDescent="0.25">
      <c r="A13080" t="s">
        <v>2</v>
      </c>
      <c r="B13080" t="s">
        <v>16906</v>
      </c>
      <c r="C13080" t="s">
        <v>54</v>
      </c>
      <c r="D13080" t="s">
        <v>2208</v>
      </c>
      <c r="E13080" t="s">
        <v>20</v>
      </c>
      <c r="F13080" t="b">
        <v>0</v>
      </c>
      <c r="G13080" t="s">
        <v>27</v>
      </c>
      <c r="H13080" s="4">
        <v>45830.334918981483</v>
      </c>
      <c r="I13080" t="b">
        <v>0</v>
      </c>
      <c r="J13080" t="b">
        <v>1</v>
      </c>
      <c r="K13080" t="s">
        <v>24</v>
      </c>
      <c r="L13080" t="s">
        <v>22</v>
      </c>
      <c r="M13080">
        <v>220000</v>
      </c>
      <c r="O13080" t="s">
        <v>405</v>
      </c>
      <c r="P13080" t="s">
        <v>193</v>
      </c>
    </row>
    <row r="13081" spans="1:16" x14ac:dyDescent="0.25">
      <c r="A13081" t="s">
        <v>1</v>
      </c>
      <c r="B13081" t="s">
        <v>1104</v>
      </c>
      <c r="C13081" t="s">
        <v>504</v>
      </c>
      <c r="D13081" t="s">
        <v>2208</v>
      </c>
      <c r="E13081" t="s">
        <v>20</v>
      </c>
      <c r="F13081" t="b">
        <v>0</v>
      </c>
      <c r="G13081" t="s">
        <v>35</v>
      </c>
      <c r="H13081" s="4">
        <v>45830.375520833331</v>
      </c>
      <c r="I13081" t="b">
        <v>0</v>
      </c>
      <c r="J13081" t="b">
        <v>1</v>
      </c>
      <c r="K13081" t="s">
        <v>24</v>
      </c>
      <c r="L13081" t="s">
        <v>22</v>
      </c>
      <c r="M13081">
        <v>52400</v>
      </c>
      <c r="O13081" t="s">
        <v>16907</v>
      </c>
      <c r="P13081" t="s">
        <v>16908</v>
      </c>
    </row>
    <row r="13082" spans="1:16" x14ac:dyDescent="0.25">
      <c r="A13082" t="s">
        <v>0</v>
      </c>
      <c r="B13082" t="s">
        <v>16909</v>
      </c>
      <c r="C13082" t="s">
        <v>2246</v>
      </c>
      <c r="D13082" t="s">
        <v>3600</v>
      </c>
      <c r="E13082" t="s">
        <v>20</v>
      </c>
      <c r="F13082" t="b">
        <v>0</v>
      </c>
      <c r="G13082" t="s">
        <v>30</v>
      </c>
      <c r="H13082" s="4">
        <v>45830.375648148147</v>
      </c>
      <c r="I13082" t="b">
        <v>0</v>
      </c>
      <c r="J13082" t="b">
        <v>1</v>
      </c>
      <c r="K13082" t="s">
        <v>24</v>
      </c>
      <c r="L13082" t="s">
        <v>22</v>
      </c>
      <c r="M13082">
        <v>155000</v>
      </c>
      <c r="O13082" t="s">
        <v>2697</v>
      </c>
      <c r="P13082" t="s">
        <v>223</v>
      </c>
    </row>
    <row r="13083" spans="1:16" x14ac:dyDescent="0.25">
      <c r="A13083" t="s">
        <v>2</v>
      </c>
      <c r="B13083" t="s">
        <v>2</v>
      </c>
      <c r="C13083" t="s">
        <v>1277</v>
      </c>
      <c r="D13083" t="s">
        <v>3600</v>
      </c>
      <c r="E13083" t="s">
        <v>20</v>
      </c>
      <c r="F13083" t="b">
        <v>0</v>
      </c>
      <c r="G13083" t="s">
        <v>27</v>
      </c>
      <c r="H13083" s="4">
        <v>45830.376435185193</v>
      </c>
      <c r="I13083" t="b">
        <v>0</v>
      </c>
      <c r="J13083" t="b">
        <v>0</v>
      </c>
      <c r="K13083" t="s">
        <v>24</v>
      </c>
      <c r="L13083" t="s">
        <v>22</v>
      </c>
      <c r="M13083">
        <v>107000</v>
      </c>
      <c r="O13083" t="s">
        <v>16910</v>
      </c>
      <c r="P13083" t="s">
        <v>16911</v>
      </c>
    </row>
    <row r="13084" spans="1:16" x14ac:dyDescent="0.25">
      <c r="A13084" t="s">
        <v>2</v>
      </c>
      <c r="B13084" t="s">
        <v>16912</v>
      </c>
      <c r="C13084" t="s">
        <v>774</v>
      </c>
      <c r="D13084" t="s">
        <v>2208</v>
      </c>
      <c r="E13084" t="s">
        <v>20</v>
      </c>
      <c r="F13084" t="b">
        <v>0</v>
      </c>
      <c r="G13084" t="s">
        <v>41</v>
      </c>
      <c r="H13084" s="4">
        <v>45830.417766203696</v>
      </c>
      <c r="I13084" t="b">
        <v>0</v>
      </c>
      <c r="J13084" t="b">
        <v>1</v>
      </c>
      <c r="K13084" t="s">
        <v>24</v>
      </c>
      <c r="L13084" t="s">
        <v>22</v>
      </c>
      <c r="M13084">
        <v>176000</v>
      </c>
      <c r="O13084" t="s">
        <v>5464</v>
      </c>
      <c r="P13084" t="s">
        <v>16913</v>
      </c>
    </row>
    <row r="13085" spans="1:16" x14ac:dyDescent="0.25">
      <c r="A13085" t="s">
        <v>0</v>
      </c>
      <c r="B13085" t="s">
        <v>1248</v>
      </c>
      <c r="C13085" t="s">
        <v>76</v>
      </c>
      <c r="D13085" t="s">
        <v>3956</v>
      </c>
      <c r="E13085" t="s">
        <v>34</v>
      </c>
      <c r="F13085" t="b">
        <v>0</v>
      </c>
      <c r="G13085" t="s">
        <v>41</v>
      </c>
      <c r="H13085" s="4">
        <v>45830.458668981482</v>
      </c>
      <c r="I13085" t="b">
        <v>0</v>
      </c>
      <c r="J13085" t="b">
        <v>0</v>
      </c>
      <c r="K13085" t="s">
        <v>24</v>
      </c>
      <c r="L13085" t="s">
        <v>22</v>
      </c>
      <c r="M13085">
        <v>105000</v>
      </c>
      <c r="O13085" t="s">
        <v>10178</v>
      </c>
    </row>
    <row r="13086" spans="1:16" x14ac:dyDescent="0.25">
      <c r="A13086" t="s">
        <v>2</v>
      </c>
      <c r="B13086" t="s">
        <v>553</v>
      </c>
      <c r="C13086" t="s">
        <v>118</v>
      </c>
      <c r="D13086" t="s">
        <v>3972</v>
      </c>
      <c r="E13086" t="s">
        <v>20</v>
      </c>
      <c r="F13086" t="b">
        <v>0</v>
      </c>
      <c r="G13086" t="s">
        <v>27</v>
      </c>
      <c r="H13086" s="4">
        <v>45830.50099537037</v>
      </c>
      <c r="I13086" t="b">
        <v>0</v>
      </c>
      <c r="J13086" t="b">
        <v>0</v>
      </c>
      <c r="K13086" t="s">
        <v>24</v>
      </c>
      <c r="L13086" t="s">
        <v>22</v>
      </c>
      <c r="M13086">
        <v>207500</v>
      </c>
      <c r="O13086" t="s">
        <v>5481</v>
      </c>
      <c r="P13086" t="s">
        <v>566</v>
      </c>
    </row>
    <row r="13087" spans="1:16" x14ac:dyDescent="0.25">
      <c r="A13087" t="s">
        <v>2</v>
      </c>
      <c r="B13087" t="s">
        <v>9373</v>
      </c>
      <c r="C13087" t="s">
        <v>612</v>
      </c>
      <c r="D13087" t="s">
        <v>3972</v>
      </c>
      <c r="E13087" t="s">
        <v>20</v>
      </c>
      <c r="F13087" t="b">
        <v>0</v>
      </c>
      <c r="G13087" t="s">
        <v>27</v>
      </c>
      <c r="H13087" s="4">
        <v>45830.501006944447</v>
      </c>
      <c r="I13087" t="b">
        <v>0</v>
      </c>
      <c r="J13087" t="b">
        <v>1</v>
      </c>
      <c r="K13087" t="s">
        <v>24</v>
      </c>
      <c r="L13087" t="s">
        <v>22</v>
      </c>
      <c r="M13087">
        <v>122900</v>
      </c>
      <c r="O13087" t="s">
        <v>5481</v>
      </c>
      <c r="P13087" t="s">
        <v>9374</v>
      </c>
    </row>
    <row r="13088" spans="1:16" x14ac:dyDescent="0.25">
      <c r="A13088" t="s">
        <v>0</v>
      </c>
      <c r="B13088" t="s">
        <v>16358</v>
      </c>
      <c r="C13088" t="s">
        <v>1041</v>
      </c>
      <c r="D13088" t="s">
        <v>3972</v>
      </c>
      <c r="E13088" t="s">
        <v>20</v>
      </c>
      <c r="F13088" t="b">
        <v>0</v>
      </c>
      <c r="G13088" t="s">
        <v>41</v>
      </c>
      <c r="H13088" s="4">
        <v>45830.501076388893</v>
      </c>
      <c r="I13088" t="b">
        <v>0</v>
      </c>
      <c r="J13088" t="b">
        <v>1</v>
      </c>
      <c r="K13088" t="s">
        <v>24</v>
      </c>
      <c r="L13088" t="s">
        <v>22</v>
      </c>
      <c r="M13088">
        <v>91600</v>
      </c>
      <c r="O13088" t="s">
        <v>5481</v>
      </c>
      <c r="P13088" t="s">
        <v>16359</v>
      </c>
    </row>
    <row r="13089" spans="1:16" x14ac:dyDescent="0.25">
      <c r="A13089" t="s">
        <v>2</v>
      </c>
      <c r="B13089" t="s">
        <v>2</v>
      </c>
      <c r="C13089" t="s">
        <v>1774</v>
      </c>
      <c r="D13089" t="s">
        <v>3972</v>
      </c>
      <c r="E13089" t="s">
        <v>20</v>
      </c>
      <c r="F13089" t="b">
        <v>0</v>
      </c>
      <c r="G13089" t="s">
        <v>27</v>
      </c>
      <c r="H13089" s="4">
        <v>45830.501481481479</v>
      </c>
      <c r="I13089" t="b">
        <v>0</v>
      </c>
      <c r="J13089" t="b">
        <v>1</v>
      </c>
      <c r="K13089" t="s">
        <v>24</v>
      </c>
      <c r="L13089" t="s">
        <v>22</v>
      </c>
      <c r="M13089">
        <v>162500</v>
      </c>
      <c r="O13089" t="s">
        <v>5481</v>
      </c>
      <c r="P13089" t="s">
        <v>16914</v>
      </c>
    </row>
    <row r="13090" spans="1:16" x14ac:dyDescent="0.25">
      <c r="A13090" t="s">
        <v>2</v>
      </c>
      <c r="B13090" t="s">
        <v>16915</v>
      </c>
      <c r="C13090" t="s">
        <v>337</v>
      </c>
      <c r="D13090" t="s">
        <v>15294</v>
      </c>
      <c r="E13090" t="s">
        <v>20</v>
      </c>
      <c r="F13090" t="b">
        <v>0</v>
      </c>
      <c r="G13090" t="s">
        <v>27</v>
      </c>
      <c r="H13090" s="4">
        <v>45830.501481481479</v>
      </c>
      <c r="I13090" t="b">
        <v>0</v>
      </c>
      <c r="J13090" t="b">
        <v>1</v>
      </c>
      <c r="K13090" t="s">
        <v>24</v>
      </c>
      <c r="L13090" t="s">
        <v>22</v>
      </c>
      <c r="M13090">
        <v>160467</v>
      </c>
      <c r="O13090" t="s">
        <v>16916</v>
      </c>
    </row>
    <row r="13091" spans="1:16" x14ac:dyDescent="0.25">
      <c r="A13091" t="s">
        <v>2</v>
      </c>
      <c r="B13091" t="s">
        <v>2</v>
      </c>
      <c r="C13091" t="s">
        <v>199</v>
      </c>
      <c r="D13091" t="s">
        <v>3972</v>
      </c>
      <c r="E13091" t="s">
        <v>20</v>
      </c>
      <c r="F13091" t="b">
        <v>0</v>
      </c>
      <c r="G13091" t="s">
        <v>27</v>
      </c>
      <c r="H13091" s="4">
        <v>45830.501481481479</v>
      </c>
      <c r="I13091" t="b">
        <v>0</v>
      </c>
      <c r="J13091" t="b">
        <v>1</v>
      </c>
      <c r="K13091" t="s">
        <v>24</v>
      </c>
      <c r="L13091" t="s">
        <v>22</v>
      </c>
      <c r="M13091">
        <v>113750</v>
      </c>
      <c r="O13091" t="s">
        <v>5481</v>
      </c>
      <c r="P13091" t="s">
        <v>16917</v>
      </c>
    </row>
    <row r="13092" spans="1:16" x14ac:dyDescent="0.25">
      <c r="A13092" t="s">
        <v>1</v>
      </c>
      <c r="B13092" t="s">
        <v>10769</v>
      </c>
      <c r="C13092" t="s">
        <v>192</v>
      </c>
      <c r="D13092" t="s">
        <v>4083</v>
      </c>
      <c r="E13092" t="s">
        <v>20</v>
      </c>
      <c r="F13092" t="b">
        <v>0</v>
      </c>
      <c r="G13092" t="s">
        <v>23</v>
      </c>
      <c r="H13092" s="4">
        <v>45830.526180555556</v>
      </c>
      <c r="I13092" t="b">
        <v>0</v>
      </c>
      <c r="J13092" t="b">
        <v>0</v>
      </c>
      <c r="K13092" t="s">
        <v>24</v>
      </c>
      <c r="L13092" t="s">
        <v>22</v>
      </c>
      <c r="M13092">
        <v>210000</v>
      </c>
      <c r="O13092" t="s">
        <v>1308</v>
      </c>
      <c r="P13092" t="s">
        <v>10770</v>
      </c>
    </row>
    <row r="13093" spans="1:16" x14ac:dyDescent="0.25">
      <c r="A13093" t="s">
        <v>2</v>
      </c>
      <c r="B13093" t="s">
        <v>15187</v>
      </c>
      <c r="C13093" t="s">
        <v>71</v>
      </c>
      <c r="D13093" t="s">
        <v>3972</v>
      </c>
      <c r="F13093" t="b">
        <v>0</v>
      </c>
      <c r="G13093" t="s">
        <v>23</v>
      </c>
      <c r="H13093" s="4">
        <v>45830.526226851849</v>
      </c>
      <c r="I13093" t="b">
        <v>1</v>
      </c>
      <c r="J13093" t="b">
        <v>1</v>
      </c>
      <c r="K13093" t="s">
        <v>24</v>
      </c>
      <c r="L13093" t="s">
        <v>22</v>
      </c>
      <c r="M13093">
        <v>138100</v>
      </c>
      <c r="O13093" t="s">
        <v>5481</v>
      </c>
      <c r="P13093" t="s">
        <v>15188</v>
      </c>
    </row>
    <row r="13094" spans="1:16" x14ac:dyDescent="0.25">
      <c r="A13094" t="s">
        <v>89</v>
      </c>
      <c r="B13094" t="s">
        <v>16918</v>
      </c>
      <c r="C13094" t="s">
        <v>39</v>
      </c>
      <c r="D13094" t="s">
        <v>16100</v>
      </c>
      <c r="E13094" t="s">
        <v>20</v>
      </c>
      <c r="F13094" t="b">
        <v>1</v>
      </c>
      <c r="G13094" t="s">
        <v>4067</v>
      </c>
      <c r="H13094" s="4">
        <v>45830.531701388893</v>
      </c>
      <c r="I13094" t="b">
        <v>0</v>
      </c>
      <c r="J13094" t="b">
        <v>1</v>
      </c>
      <c r="L13094" t="s">
        <v>22</v>
      </c>
      <c r="M13094">
        <v>167500</v>
      </c>
      <c r="O13094" t="s">
        <v>2690</v>
      </c>
      <c r="P13094" t="s">
        <v>16919</v>
      </c>
    </row>
    <row r="13095" spans="1:16" x14ac:dyDescent="0.25">
      <c r="A13095" t="s">
        <v>0</v>
      </c>
      <c r="B13095" t="s">
        <v>16450</v>
      </c>
      <c r="C13095" t="s">
        <v>10834</v>
      </c>
      <c r="D13095" t="s">
        <v>4083</v>
      </c>
      <c r="E13095" t="s">
        <v>20</v>
      </c>
      <c r="F13095" t="b">
        <v>0</v>
      </c>
      <c r="G13095" t="s">
        <v>41</v>
      </c>
      <c r="H13095" s="4">
        <v>45830.542013888888</v>
      </c>
      <c r="I13095" t="b">
        <v>0</v>
      </c>
      <c r="J13095" t="b">
        <v>1</v>
      </c>
      <c r="K13095" t="s">
        <v>24</v>
      </c>
      <c r="L13095" t="s">
        <v>22</v>
      </c>
      <c r="M13095">
        <v>111215</v>
      </c>
      <c r="O13095" t="s">
        <v>16451</v>
      </c>
      <c r="P13095" t="s">
        <v>280</v>
      </c>
    </row>
    <row r="13096" spans="1:16" x14ac:dyDescent="0.25">
      <c r="A13096" t="s">
        <v>0</v>
      </c>
      <c r="B13096" t="s">
        <v>16511</v>
      </c>
      <c r="C13096" t="s">
        <v>2081</v>
      </c>
      <c r="D13096" t="s">
        <v>4083</v>
      </c>
      <c r="E13096" t="s">
        <v>20</v>
      </c>
      <c r="F13096" t="b">
        <v>0</v>
      </c>
      <c r="G13096" t="s">
        <v>30</v>
      </c>
      <c r="H13096" s="4">
        <v>45830.542986111112</v>
      </c>
      <c r="I13096" t="b">
        <v>0</v>
      </c>
      <c r="J13096" t="b">
        <v>0</v>
      </c>
      <c r="K13096" t="s">
        <v>24</v>
      </c>
      <c r="L13096" t="s">
        <v>22</v>
      </c>
      <c r="M13096">
        <v>198000</v>
      </c>
      <c r="O13096" t="s">
        <v>16512</v>
      </c>
    </row>
    <row r="13097" spans="1:16" x14ac:dyDescent="0.25">
      <c r="A13097" t="s">
        <v>19</v>
      </c>
      <c r="B13097" t="s">
        <v>16627</v>
      </c>
      <c r="C13097" t="s">
        <v>555</v>
      </c>
      <c r="D13097" t="s">
        <v>4083</v>
      </c>
      <c r="E13097" t="s">
        <v>20</v>
      </c>
      <c r="F13097" t="b">
        <v>0</v>
      </c>
      <c r="G13097" t="s">
        <v>30</v>
      </c>
      <c r="H13097" s="4">
        <v>45830.542986111112</v>
      </c>
      <c r="I13097" t="b">
        <v>0</v>
      </c>
      <c r="J13097" t="b">
        <v>0</v>
      </c>
      <c r="K13097" t="s">
        <v>24</v>
      </c>
      <c r="L13097" t="s">
        <v>22</v>
      </c>
      <c r="M13097">
        <v>180000</v>
      </c>
      <c r="O13097" t="s">
        <v>16628</v>
      </c>
    </row>
    <row r="13098" spans="1:16" x14ac:dyDescent="0.25">
      <c r="A13098" t="s">
        <v>1</v>
      </c>
      <c r="B13098" t="s">
        <v>11213</v>
      </c>
      <c r="C13098" t="s">
        <v>1521</v>
      </c>
      <c r="D13098" t="s">
        <v>4083</v>
      </c>
      <c r="E13098" t="s">
        <v>20</v>
      </c>
      <c r="F13098" t="b">
        <v>0</v>
      </c>
      <c r="G13098" t="s">
        <v>52</v>
      </c>
      <c r="H13098" s="4">
        <v>45830.543020833327</v>
      </c>
      <c r="I13098" t="b">
        <v>0</v>
      </c>
      <c r="J13098" t="b">
        <v>0</v>
      </c>
      <c r="K13098" t="s">
        <v>24</v>
      </c>
      <c r="L13098" t="s">
        <v>22</v>
      </c>
      <c r="M13098">
        <v>135000</v>
      </c>
      <c r="O13098" t="s">
        <v>1549</v>
      </c>
    </row>
    <row r="13099" spans="1:16" x14ac:dyDescent="0.25">
      <c r="A13099" t="s">
        <v>25</v>
      </c>
      <c r="B13099" t="s">
        <v>9137</v>
      </c>
      <c r="C13099" t="s">
        <v>14299</v>
      </c>
      <c r="D13099" t="s">
        <v>7852</v>
      </c>
      <c r="E13099" t="s">
        <v>20</v>
      </c>
      <c r="F13099" t="b">
        <v>0</v>
      </c>
      <c r="G13099" t="s">
        <v>52</v>
      </c>
      <c r="H13099" s="4">
        <v>45830.584247685183</v>
      </c>
      <c r="I13099" t="b">
        <v>0</v>
      </c>
      <c r="J13099" t="b">
        <v>1</v>
      </c>
      <c r="K13099" t="s">
        <v>24</v>
      </c>
      <c r="L13099" t="s">
        <v>22</v>
      </c>
      <c r="M13099">
        <v>133120</v>
      </c>
      <c r="O13099" t="s">
        <v>9138</v>
      </c>
      <c r="P13099" t="s">
        <v>1682</v>
      </c>
    </row>
    <row r="13100" spans="1:16" x14ac:dyDescent="0.25">
      <c r="A13100" t="s">
        <v>2</v>
      </c>
      <c r="B13100" t="s">
        <v>471</v>
      </c>
      <c r="C13100" t="s">
        <v>16920</v>
      </c>
      <c r="D13100" t="s">
        <v>4083</v>
      </c>
      <c r="E13100" t="s">
        <v>20</v>
      </c>
      <c r="F13100" t="b">
        <v>0</v>
      </c>
      <c r="G13100" t="s">
        <v>158</v>
      </c>
      <c r="H13100" s="4">
        <v>45830.640196759261</v>
      </c>
      <c r="I13100" t="b">
        <v>0</v>
      </c>
      <c r="J13100" t="b">
        <v>0</v>
      </c>
      <c r="K13100" t="s">
        <v>158</v>
      </c>
      <c r="L13100" t="s">
        <v>22</v>
      </c>
      <c r="M13100">
        <v>150000</v>
      </c>
      <c r="O13100" t="s">
        <v>2162</v>
      </c>
    </row>
    <row r="13101" spans="1:16" x14ac:dyDescent="0.25">
      <c r="A13101" t="s">
        <v>0</v>
      </c>
      <c r="B13101" t="s">
        <v>16717</v>
      </c>
      <c r="C13101" t="s">
        <v>16718</v>
      </c>
      <c r="D13101" t="s">
        <v>4083</v>
      </c>
      <c r="E13101" t="s">
        <v>20</v>
      </c>
      <c r="F13101" t="b">
        <v>0</v>
      </c>
      <c r="G13101" t="s">
        <v>30</v>
      </c>
      <c r="H13101" s="4">
        <v>45830.667453703703</v>
      </c>
      <c r="I13101" t="b">
        <v>0</v>
      </c>
      <c r="J13101" t="b">
        <v>0</v>
      </c>
      <c r="K13101" t="s">
        <v>24</v>
      </c>
      <c r="L13101" t="s">
        <v>22</v>
      </c>
      <c r="M13101">
        <v>115000</v>
      </c>
      <c r="O13101" t="s">
        <v>374</v>
      </c>
      <c r="P13101" t="s">
        <v>16719</v>
      </c>
    </row>
    <row r="13102" spans="1:16" x14ac:dyDescent="0.25">
      <c r="A13102" t="s">
        <v>2</v>
      </c>
      <c r="B13102" t="s">
        <v>16921</v>
      </c>
      <c r="C13102" t="s">
        <v>39</v>
      </c>
      <c r="D13102" t="s">
        <v>16100</v>
      </c>
      <c r="E13102" t="s">
        <v>20</v>
      </c>
      <c r="F13102" t="b">
        <v>1</v>
      </c>
      <c r="G13102" t="s">
        <v>10137</v>
      </c>
      <c r="H13102" s="4">
        <v>45830.824791666673</v>
      </c>
      <c r="I13102" t="b">
        <v>1</v>
      </c>
      <c r="J13102" t="b">
        <v>1</v>
      </c>
      <c r="L13102" t="s">
        <v>22</v>
      </c>
      <c r="M13102">
        <v>178500</v>
      </c>
      <c r="O13102" t="s">
        <v>2836</v>
      </c>
      <c r="P13102" t="s">
        <v>16922</v>
      </c>
    </row>
    <row r="13103" spans="1:16" x14ac:dyDescent="0.25">
      <c r="A13103" t="s">
        <v>89</v>
      </c>
      <c r="B13103" t="s">
        <v>16923</v>
      </c>
      <c r="C13103" t="s">
        <v>39</v>
      </c>
      <c r="D13103" t="s">
        <v>16100</v>
      </c>
      <c r="E13103" t="s">
        <v>20</v>
      </c>
      <c r="F13103" t="b">
        <v>1</v>
      </c>
      <c r="G13103" t="s">
        <v>2012</v>
      </c>
      <c r="H13103" s="4">
        <v>45830.906388888892</v>
      </c>
      <c r="I13103" t="b">
        <v>1</v>
      </c>
      <c r="J13103" t="b">
        <v>1</v>
      </c>
      <c r="K13103" t="s">
        <v>2012</v>
      </c>
      <c r="L13103" t="s">
        <v>22</v>
      </c>
      <c r="M13103">
        <v>205000</v>
      </c>
      <c r="O13103" t="s">
        <v>2836</v>
      </c>
      <c r="P13103" t="s">
        <v>16924</v>
      </c>
    </row>
    <row r="13104" spans="1:16" x14ac:dyDescent="0.25">
      <c r="A13104" t="s">
        <v>0</v>
      </c>
      <c r="B13104" t="s">
        <v>731</v>
      </c>
      <c r="C13104" t="s">
        <v>64</v>
      </c>
      <c r="D13104" t="s">
        <v>3956</v>
      </c>
      <c r="E13104" t="s">
        <v>34</v>
      </c>
      <c r="F13104" t="b">
        <v>0</v>
      </c>
      <c r="G13104" t="s">
        <v>52</v>
      </c>
      <c r="H13104" s="4">
        <v>45830.959189814806</v>
      </c>
      <c r="I13104" t="b">
        <v>0</v>
      </c>
      <c r="J13104" t="b">
        <v>1</v>
      </c>
      <c r="K13104" t="s">
        <v>24</v>
      </c>
      <c r="L13104" t="s">
        <v>36</v>
      </c>
      <c r="N13104">
        <v>52</v>
      </c>
      <c r="O13104" t="s">
        <v>483</v>
      </c>
    </row>
    <row r="13105" spans="1:16" x14ac:dyDescent="0.25">
      <c r="A13105" t="s">
        <v>19</v>
      </c>
      <c r="B13105" t="s">
        <v>2448</v>
      </c>
      <c r="C13105" t="s">
        <v>192</v>
      </c>
      <c r="D13105" t="s">
        <v>3972</v>
      </c>
      <c r="E13105" t="s">
        <v>20</v>
      </c>
      <c r="F13105" t="b">
        <v>0</v>
      </c>
      <c r="G13105" t="s">
        <v>23</v>
      </c>
      <c r="H13105" s="4">
        <v>45830.984502314823</v>
      </c>
      <c r="I13105" t="b">
        <v>0</v>
      </c>
      <c r="J13105" t="b">
        <v>1</v>
      </c>
      <c r="K13105" t="s">
        <v>24</v>
      </c>
      <c r="L13105" t="s">
        <v>36</v>
      </c>
      <c r="N13105">
        <v>56.5</v>
      </c>
      <c r="O13105" t="s">
        <v>5481</v>
      </c>
      <c r="P13105" t="s">
        <v>149</v>
      </c>
    </row>
    <row r="13106" spans="1:16" x14ac:dyDescent="0.25">
      <c r="A13106" t="s">
        <v>0</v>
      </c>
      <c r="B13106" t="s">
        <v>6543</v>
      </c>
      <c r="C13106" t="s">
        <v>94</v>
      </c>
      <c r="D13106" t="s">
        <v>4083</v>
      </c>
      <c r="E13106" t="s">
        <v>20</v>
      </c>
      <c r="F13106" t="b">
        <v>0</v>
      </c>
      <c r="G13106" t="s">
        <v>30</v>
      </c>
      <c r="H13106" s="4">
        <v>45831.00068287037</v>
      </c>
      <c r="I13106" t="b">
        <v>1</v>
      </c>
      <c r="J13106" t="b">
        <v>0</v>
      </c>
      <c r="K13106" t="s">
        <v>24</v>
      </c>
      <c r="L13106" t="s">
        <v>22</v>
      </c>
      <c r="M13106">
        <v>105000</v>
      </c>
      <c r="O13106" t="s">
        <v>16925</v>
      </c>
      <c r="P13106" t="s">
        <v>702</v>
      </c>
    </row>
    <row r="13107" spans="1:16" x14ac:dyDescent="0.25">
      <c r="A13107" t="s">
        <v>1</v>
      </c>
      <c r="B13107" t="s">
        <v>15615</v>
      </c>
      <c r="C13107" t="s">
        <v>829</v>
      </c>
      <c r="D13107" t="s">
        <v>3972</v>
      </c>
      <c r="E13107" t="s">
        <v>20</v>
      </c>
      <c r="F13107" t="b">
        <v>0</v>
      </c>
      <c r="G13107" t="s">
        <v>27</v>
      </c>
      <c r="H13107" s="4">
        <v>45831.000937500001</v>
      </c>
      <c r="I13107" t="b">
        <v>0</v>
      </c>
      <c r="J13107" t="b">
        <v>1</v>
      </c>
      <c r="K13107" t="s">
        <v>24</v>
      </c>
      <c r="L13107" t="s">
        <v>36</v>
      </c>
      <c r="N13107">
        <v>66.5</v>
      </c>
      <c r="O13107" t="s">
        <v>5481</v>
      </c>
      <c r="P13107" t="s">
        <v>16210</v>
      </c>
    </row>
    <row r="13108" spans="1:16" x14ac:dyDescent="0.25">
      <c r="A13108" t="s">
        <v>2</v>
      </c>
      <c r="B13108" t="s">
        <v>241</v>
      </c>
      <c r="C13108" t="s">
        <v>76</v>
      </c>
      <c r="D13108" t="s">
        <v>3972</v>
      </c>
      <c r="E13108" t="s">
        <v>20</v>
      </c>
      <c r="F13108" t="b">
        <v>0</v>
      </c>
      <c r="G13108" t="s">
        <v>27</v>
      </c>
      <c r="H13108" s="4">
        <v>45831.001585648148</v>
      </c>
      <c r="I13108" t="b">
        <v>0</v>
      </c>
      <c r="J13108" t="b">
        <v>1</v>
      </c>
      <c r="K13108" t="s">
        <v>24</v>
      </c>
      <c r="L13108" t="s">
        <v>22</v>
      </c>
      <c r="M13108">
        <v>90000</v>
      </c>
      <c r="O13108" t="s">
        <v>11035</v>
      </c>
      <c r="P13108" t="s">
        <v>16926</v>
      </c>
    </row>
    <row r="13109" spans="1:16" x14ac:dyDescent="0.25">
      <c r="A13109" t="s">
        <v>2</v>
      </c>
      <c r="B13109" t="s">
        <v>9398</v>
      </c>
      <c r="C13109" t="s">
        <v>172</v>
      </c>
      <c r="D13109" t="s">
        <v>3972</v>
      </c>
      <c r="E13109" t="s">
        <v>20</v>
      </c>
      <c r="F13109" t="b">
        <v>0</v>
      </c>
      <c r="G13109" t="s">
        <v>35</v>
      </c>
      <c r="H13109" s="4">
        <v>45831.002175925933</v>
      </c>
      <c r="I13109" t="b">
        <v>0</v>
      </c>
      <c r="J13109" t="b">
        <v>1</v>
      </c>
      <c r="K13109" t="s">
        <v>24</v>
      </c>
      <c r="L13109" t="s">
        <v>22</v>
      </c>
      <c r="M13109">
        <v>162500</v>
      </c>
      <c r="O13109" t="s">
        <v>5481</v>
      </c>
      <c r="P13109" t="s">
        <v>9399</v>
      </c>
    </row>
    <row r="13110" spans="1:16" x14ac:dyDescent="0.25">
      <c r="A13110" t="s">
        <v>40</v>
      </c>
      <c r="B13110" t="s">
        <v>12013</v>
      </c>
      <c r="C13110" t="s">
        <v>16927</v>
      </c>
      <c r="D13110" t="s">
        <v>4013</v>
      </c>
      <c r="E13110" t="s">
        <v>20</v>
      </c>
      <c r="F13110" t="b">
        <v>0</v>
      </c>
      <c r="G13110" t="s">
        <v>35</v>
      </c>
      <c r="H13110" s="4">
        <v>45831.002199074072</v>
      </c>
      <c r="I13110" t="b">
        <v>1</v>
      </c>
      <c r="J13110" t="b">
        <v>1</v>
      </c>
      <c r="K13110" t="s">
        <v>24</v>
      </c>
      <c r="L13110" t="s">
        <v>22</v>
      </c>
      <c r="M13110">
        <v>153000</v>
      </c>
      <c r="O13110" t="s">
        <v>722</v>
      </c>
      <c r="P13110" t="s">
        <v>12015</v>
      </c>
    </row>
    <row r="13111" spans="1:16" x14ac:dyDescent="0.25">
      <c r="A13111" t="s">
        <v>2</v>
      </c>
      <c r="B13111" t="s">
        <v>16928</v>
      </c>
      <c r="C13111" t="s">
        <v>238</v>
      </c>
      <c r="D13111" t="s">
        <v>4013</v>
      </c>
      <c r="E13111" t="s">
        <v>20</v>
      </c>
      <c r="F13111" t="b">
        <v>0</v>
      </c>
      <c r="G13111" t="s">
        <v>52</v>
      </c>
      <c r="H13111" s="4">
        <v>45831.014224537037</v>
      </c>
      <c r="I13111" t="b">
        <v>1</v>
      </c>
      <c r="J13111" t="b">
        <v>0</v>
      </c>
      <c r="K13111" t="s">
        <v>24</v>
      </c>
      <c r="L13111" t="s">
        <v>22</v>
      </c>
      <c r="M13111">
        <v>124774.546875</v>
      </c>
      <c r="O13111" t="s">
        <v>12048</v>
      </c>
      <c r="P13111" t="s">
        <v>16929</v>
      </c>
    </row>
    <row r="13112" spans="1:16" x14ac:dyDescent="0.25">
      <c r="A13112" t="s">
        <v>19</v>
      </c>
      <c r="B13112" t="s">
        <v>16930</v>
      </c>
      <c r="C13112" t="s">
        <v>151</v>
      </c>
      <c r="D13112" t="s">
        <v>4083</v>
      </c>
      <c r="E13112" t="s">
        <v>20</v>
      </c>
      <c r="F13112" t="b">
        <v>0</v>
      </c>
      <c r="G13112" t="s">
        <v>30</v>
      </c>
      <c r="H13112" s="4">
        <v>45831.042962962973</v>
      </c>
      <c r="I13112" t="b">
        <v>0</v>
      </c>
      <c r="J13112" t="b">
        <v>1</v>
      </c>
      <c r="K13112" t="s">
        <v>24</v>
      </c>
      <c r="L13112" t="s">
        <v>22</v>
      </c>
      <c r="M13112">
        <v>140500</v>
      </c>
      <c r="O13112" t="s">
        <v>12993</v>
      </c>
      <c r="P13112" t="s">
        <v>12994</v>
      </c>
    </row>
    <row r="13113" spans="1:16" x14ac:dyDescent="0.25">
      <c r="A13113" t="s">
        <v>19</v>
      </c>
      <c r="B13113" t="s">
        <v>16733</v>
      </c>
      <c r="C13113" t="s">
        <v>82</v>
      </c>
      <c r="D13113" t="s">
        <v>4108</v>
      </c>
      <c r="E13113" t="s">
        <v>20</v>
      </c>
      <c r="F13113" t="b">
        <v>0</v>
      </c>
      <c r="G13113" t="s">
        <v>27</v>
      </c>
      <c r="H13113" s="4">
        <v>45831.251030092593</v>
      </c>
      <c r="I13113" t="b">
        <v>0</v>
      </c>
      <c r="J13113" t="b">
        <v>1</v>
      </c>
      <c r="K13113" t="s">
        <v>24</v>
      </c>
      <c r="L13113" t="s">
        <v>22</v>
      </c>
      <c r="M13113">
        <v>167500</v>
      </c>
      <c r="O13113" t="s">
        <v>1401</v>
      </c>
      <c r="P13113" t="s">
        <v>16734</v>
      </c>
    </row>
    <row r="13114" spans="1:16" x14ac:dyDescent="0.25">
      <c r="A13114" t="s">
        <v>1</v>
      </c>
      <c r="B13114" t="s">
        <v>3531</v>
      </c>
      <c r="C13114" t="s">
        <v>82</v>
      </c>
      <c r="D13114" t="s">
        <v>3969</v>
      </c>
      <c r="E13114" t="s">
        <v>20</v>
      </c>
      <c r="F13114" t="b">
        <v>0</v>
      </c>
      <c r="G13114" t="s">
        <v>27</v>
      </c>
      <c r="H13114" s="4">
        <v>45831.251030092593</v>
      </c>
      <c r="I13114" t="b">
        <v>0</v>
      </c>
      <c r="J13114" t="b">
        <v>0</v>
      </c>
      <c r="K13114" t="s">
        <v>24</v>
      </c>
      <c r="L13114" t="s">
        <v>22</v>
      </c>
      <c r="M13114">
        <v>145000</v>
      </c>
      <c r="O13114" t="s">
        <v>9674</v>
      </c>
      <c r="P13114" t="s">
        <v>1834</v>
      </c>
    </row>
    <row r="13115" spans="1:16" x14ac:dyDescent="0.25">
      <c r="A13115" t="s">
        <v>1</v>
      </c>
      <c r="B13115" t="s">
        <v>14076</v>
      </c>
      <c r="C13115" t="s">
        <v>82</v>
      </c>
      <c r="D13115" t="s">
        <v>5914</v>
      </c>
      <c r="E13115" t="s">
        <v>20</v>
      </c>
      <c r="F13115" t="b">
        <v>0</v>
      </c>
      <c r="G13115" t="s">
        <v>27</v>
      </c>
      <c r="H13115" s="4">
        <v>45831.251030092593</v>
      </c>
      <c r="I13115" t="b">
        <v>0</v>
      </c>
      <c r="J13115" t="b">
        <v>1</v>
      </c>
      <c r="K13115" t="s">
        <v>24</v>
      </c>
      <c r="L13115" t="s">
        <v>22</v>
      </c>
      <c r="M13115">
        <v>137500</v>
      </c>
      <c r="O13115" t="s">
        <v>3602</v>
      </c>
      <c r="P13115" t="s">
        <v>2124</v>
      </c>
    </row>
    <row r="13116" spans="1:16" x14ac:dyDescent="0.25">
      <c r="A13116" t="s">
        <v>1</v>
      </c>
      <c r="B13116" t="s">
        <v>1767</v>
      </c>
      <c r="C13116" t="s">
        <v>185</v>
      </c>
      <c r="D13116" t="s">
        <v>4083</v>
      </c>
      <c r="E13116" t="s">
        <v>20</v>
      </c>
      <c r="F13116" t="b">
        <v>0</v>
      </c>
      <c r="G13116" t="s">
        <v>27</v>
      </c>
      <c r="H13116" s="4">
        <v>45831.251168981478</v>
      </c>
      <c r="I13116" t="b">
        <v>0</v>
      </c>
      <c r="J13116" t="b">
        <v>1</v>
      </c>
      <c r="K13116" t="s">
        <v>24</v>
      </c>
      <c r="L13116" t="s">
        <v>36</v>
      </c>
      <c r="N13116">
        <v>78.949996948242188</v>
      </c>
      <c r="O13116" t="s">
        <v>2056</v>
      </c>
      <c r="P13116" t="s">
        <v>1030</v>
      </c>
    </row>
    <row r="13117" spans="1:16" x14ac:dyDescent="0.25">
      <c r="A13117" t="s">
        <v>1</v>
      </c>
      <c r="B13117" t="s">
        <v>3531</v>
      </c>
      <c r="C13117" t="s">
        <v>16931</v>
      </c>
      <c r="D13117" t="s">
        <v>3972</v>
      </c>
      <c r="E13117" t="s">
        <v>20</v>
      </c>
      <c r="F13117" t="b">
        <v>0</v>
      </c>
      <c r="G13117" t="s">
        <v>30</v>
      </c>
      <c r="H13117" s="4">
        <v>45831.25167824074</v>
      </c>
      <c r="I13117" t="b">
        <v>0</v>
      </c>
      <c r="J13117" t="b">
        <v>1</v>
      </c>
      <c r="K13117" t="s">
        <v>24</v>
      </c>
      <c r="L13117" t="s">
        <v>22</v>
      </c>
      <c r="M13117">
        <v>138015</v>
      </c>
      <c r="O13117" t="s">
        <v>9674</v>
      </c>
      <c r="P13117" t="s">
        <v>16772</v>
      </c>
    </row>
    <row r="13118" spans="1:16" x14ac:dyDescent="0.25">
      <c r="A13118" t="s">
        <v>1</v>
      </c>
      <c r="B13118" t="s">
        <v>974</v>
      </c>
      <c r="C13118" t="s">
        <v>39</v>
      </c>
      <c r="D13118" t="s">
        <v>4013</v>
      </c>
      <c r="E13118" t="s">
        <v>20</v>
      </c>
      <c r="F13118" t="b">
        <v>1</v>
      </c>
      <c r="G13118" t="s">
        <v>106</v>
      </c>
      <c r="H13118" s="4">
        <v>45831.265856481477</v>
      </c>
      <c r="I13118" t="b">
        <v>0</v>
      </c>
      <c r="J13118" t="b">
        <v>1</v>
      </c>
      <c r="K13118" t="s">
        <v>106</v>
      </c>
      <c r="L13118" t="s">
        <v>22</v>
      </c>
      <c r="M13118">
        <v>157500</v>
      </c>
      <c r="O13118" t="s">
        <v>3016</v>
      </c>
      <c r="P13118" t="s">
        <v>16932</v>
      </c>
    </row>
    <row r="13119" spans="1:16" x14ac:dyDescent="0.25">
      <c r="A13119" t="s">
        <v>2</v>
      </c>
      <c r="B13119" t="s">
        <v>638</v>
      </c>
      <c r="C13119" t="s">
        <v>757</v>
      </c>
      <c r="D13119" t="s">
        <v>16933</v>
      </c>
      <c r="E13119" t="s">
        <v>20</v>
      </c>
      <c r="F13119" t="b">
        <v>0</v>
      </c>
      <c r="G13119" t="s">
        <v>23</v>
      </c>
      <c r="H13119" s="4">
        <v>45831.269259259258</v>
      </c>
      <c r="I13119" t="b">
        <v>0</v>
      </c>
      <c r="J13119" t="b">
        <v>1</v>
      </c>
      <c r="K13119" t="s">
        <v>24</v>
      </c>
      <c r="L13119" t="s">
        <v>22</v>
      </c>
      <c r="M13119">
        <v>102620.1796875</v>
      </c>
      <c r="O13119" t="s">
        <v>9783</v>
      </c>
      <c r="P13119" t="s">
        <v>9784</v>
      </c>
    </row>
    <row r="13120" spans="1:16" x14ac:dyDescent="0.25">
      <c r="A13120" t="s">
        <v>2</v>
      </c>
      <c r="B13120" t="s">
        <v>11988</v>
      </c>
      <c r="C13120" t="s">
        <v>2293</v>
      </c>
      <c r="D13120" t="s">
        <v>3984</v>
      </c>
      <c r="E13120" t="s">
        <v>20</v>
      </c>
      <c r="F13120" t="b">
        <v>0</v>
      </c>
      <c r="G13120" t="s">
        <v>41</v>
      </c>
      <c r="H13120" s="4">
        <v>45831.293993055559</v>
      </c>
      <c r="I13120" t="b">
        <v>0</v>
      </c>
      <c r="J13120" t="b">
        <v>0</v>
      </c>
      <c r="K13120" t="s">
        <v>24</v>
      </c>
      <c r="L13120" t="s">
        <v>22</v>
      </c>
      <c r="M13120">
        <v>100000</v>
      </c>
      <c r="O13120" t="s">
        <v>374</v>
      </c>
      <c r="P13120" t="s">
        <v>11989</v>
      </c>
    </row>
    <row r="13121" spans="1:16" x14ac:dyDescent="0.25">
      <c r="A13121" t="s">
        <v>0</v>
      </c>
      <c r="B13121" t="s">
        <v>16934</v>
      </c>
      <c r="C13121" t="s">
        <v>820</v>
      </c>
      <c r="D13121" t="s">
        <v>3984</v>
      </c>
      <c r="E13121" t="s">
        <v>20</v>
      </c>
      <c r="F13121" t="b">
        <v>0</v>
      </c>
      <c r="G13121" t="s">
        <v>820</v>
      </c>
      <c r="H13121" s="4">
        <v>45831.298402777778</v>
      </c>
      <c r="I13121" t="b">
        <v>0</v>
      </c>
      <c r="J13121" t="b">
        <v>0</v>
      </c>
      <c r="K13121" t="s">
        <v>820</v>
      </c>
      <c r="L13121" t="s">
        <v>22</v>
      </c>
      <c r="M13121">
        <v>100000</v>
      </c>
      <c r="O13121" t="s">
        <v>374</v>
      </c>
      <c r="P13121" t="s">
        <v>16935</v>
      </c>
    </row>
    <row r="13122" spans="1:16" x14ac:dyDescent="0.25">
      <c r="A13122" t="s">
        <v>0</v>
      </c>
      <c r="B13122" t="s">
        <v>16936</v>
      </c>
      <c r="C13122" t="s">
        <v>1986</v>
      </c>
      <c r="D13122" t="s">
        <v>3828</v>
      </c>
      <c r="E13122" t="s">
        <v>105</v>
      </c>
      <c r="F13122" t="b">
        <v>0</v>
      </c>
      <c r="G13122" t="s">
        <v>23</v>
      </c>
      <c r="H13122" s="4">
        <v>45831.310624999998</v>
      </c>
      <c r="I13122" t="b">
        <v>0</v>
      </c>
      <c r="J13122" t="b">
        <v>0</v>
      </c>
      <c r="K13122" t="s">
        <v>24</v>
      </c>
      <c r="L13122" t="s">
        <v>36</v>
      </c>
      <c r="N13122">
        <v>38</v>
      </c>
      <c r="O13122" t="s">
        <v>2723</v>
      </c>
      <c r="P13122" t="s">
        <v>3140</v>
      </c>
    </row>
    <row r="13123" spans="1:16" x14ac:dyDescent="0.25">
      <c r="A13123" t="s">
        <v>1</v>
      </c>
      <c r="B13123" t="s">
        <v>16937</v>
      </c>
      <c r="C13123" t="s">
        <v>16938</v>
      </c>
      <c r="D13123" t="s">
        <v>3984</v>
      </c>
      <c r="E13123" t="s">
        <v>20</v>
      </c>
      <c r="F13123" t="b">
        <v>0</v>
      </c>
      <c r="G13123" t="s">
        <v>5202</v>
      </c>
      <c r="H13123" s="4">
        <v>45831.315509259257</v>
      </c>
      <c r="I13123" t="b">
        <v>0</v>
      </c>
      <c r="J13123" t="b">
        <v>0</v>
      </c>
      <c r="L13123" t="s">
        <v>22</v>
      </c>
      <c r="M13123">
        <v>100000</v>
      </c>
      <c r="O13123" t="s">
        <v>374</v>
      </c>
      <c r="P13123" t="s">
        <v>11989</v>
      </c>
    </row>
    <row r="13124" spans="1:16" x14ac:dyDescent="0.25">
      <c r="A13124" t="s">
        <v>40</v>
      </c>
      <c r="B13124" t="s">
        <v>12753</v>
      </c>
      <c r="C13124" t="s">
        <v>357</v>
      </c>
      <c r="D13124" t="s">
        <v>4177</v>
      </c>
      <c r="E13124" t="s">
        <v>20</v>
      </c>
      <c r="F13124" t="b">
        <v>0</v>
      </c>
      <c r="G13124" t="s">
        <v>27</v>
      </c>
      <c r="H13124" s="4">
        <v>45831.335277777784</v>
      </c>
      <c r="I13124" t="b">
        <v>0</v>
      </c>
      <c r="J13124" t="b">
        <v>1</v>
      </c>
      <c r="K13124" t="s">
        <v>24</v>
      </c>
      <c r="L13124" t="s">
        <v>22</v>
      </c>
      <c r="M13124">
        <v>170000</v>
      </c>
      <c r="O13124" t="s">
        <v>59</v>
      </c>
      <c r="P13124" t="s">
        <v>2020</v>
      </c>
    </row>
    <row r="13125" spans="1:16" x14ac:dyDescent="0.25">
      <c r="A13125" t="s">
        <v>2</v>
      </c>
      <c r="B13125" t="s">
        <v>16939</v>
      </c>
      <c r="C13125" t="s">
        <v>7324</v>
      </c>
      <c r="D13125" t="s">
        <v>3600</v>
      </c>
      <c r="E13125" t="s">
        <v>20</v>
      </c>
      <c r="F13125" t="b">
        <v>0</v>
      </c>
      <c r="G13125" t="s">
        <v>52</v>
      </c>
      <c r="H13125" s="4">
        <v>45831.336840277778</v>
      </c>
      <c r="I13125" t="b">
        <v>0</v>
      </c>
      <c r="J13125" t="b">
        <v>1</v>
      </c>
      <c r="K13125" t="s">
        <v>24</v>
      </c>
      <c r="L13125" t="s">
        <v>22</v>
      </c>
      <c r="M13125">
        <v>214000</v>
      </c>
      <c r="O13125" t="s">
        <v>16579</v>
      </c>
      <c r="P13125" t="s">
        <v>16940</v>
      </c>
    </row>
    <row r="13126" spans="1:16" x14ac:dyDescent="0.25">
      <c r="A13126" t="s">
        <v>40</v>
      </c>
      <c r="B13126" t="s">
        <v>9471</v>
      </c>
      <c r="C13126" t="s">
        <v>58</v>
      </c>
      <c r="D13126" t="s">
        <v>4177</v>
      </c>
      <c r="E13126" t="s">
        <v>20</v>
      </c>
      <c r="F13126" t="b">
        <v>0</v>
      </c>
      <c r="G13126" t="s">
        <v>52</v>
      </c>
      <c r="H13126" s="4">
        <v>45831.337164351848</v>
      </c>
      <c r="I13126" t="b">
        <v>0</v>
      </c>
      <c r="J13126" t="b">
        <v>1</v>
      </c>
      <c r="K13126" t="s">
        <v>24</v>
      </c>
      <c r="L13126" t="s">
        <v>22</v>
      </c>
      <c r="M13126">
        <v>170000</v>
      </c>
      <c r="O13126" t="s">
        <v>59</v>
      </c>
      <c r="P13126" t="s">
        <v>137</v>
      </c>
    </row>
    <row r="13127" spans="1:16" x14ac:dyDescent="0.25">
      <c r="A13127" t="s">
        <v>0</v>
      </c>
      <c r="B13127" t="s">
        <v>16658</v>
      </c>
      <c r="C13127" t="s">
        <v>82</v>
      </c>
      <c r="D13127" t="s">
        <v>4083</v>
      </c>
      <c r="E13127" t="s">
        <v>105</v>
      </c>
      <c r="F13127" t="b">
        <v>0</v>
      </c>
      <c r="G13127" t="s">
        <v>27</v>
      </c>
      <c r="H13127" s="4">
        <v>45831.375057870369</v>
      </c>
      <c r="I13127" t="b">
        <v>1</v>
      </c>
      <c r="J13127" t="b">
        <v>0</v>
      </c>
      <c r="K13127" t="s">
        <v>24</v>
      </c>
      <c r="L13127" t="s">
        <v>22</v>
      </c>
      <c r="M13127">
        <v>55650</v>
      </c>
      <c r="O13127" t="s">
        <v>16659</v>
      </c>
      <c r="P13127" t="s">
        <v>204</v>
      </c>
    </row>
    <row r="13128" spans="1:16" x14ac:dyDescent="0.25">
      <c r="A13128" t="s">
        <v>0</v>
      </c>
      <c r="B13128" t="s">
        <v>16941</v>
      </c>
      <c r="C13128" t="s">
        <v>316</v>
      </c>
      <c r="D13128" t="s">
        <v>4083</v>
      </c>
      <c r="E13128" t="s">
        <v>105</v>
      </c>
      <c r="F13128" t="b">
        <v>0</v>
      </c>
      <c r="G13128" t="s">
        <v>35</v>
      </c>
      <c r="H13128" s="4">
        <v>45831.375590277778</v>
      </c>
      <c r="I13128" t="b">
        <v>1</v>
      </c>
      <c r="J13128" t="b">
        <v>0</v>
      </c>
      <c r="K13128" t="s">
        <v>24</v>
      </c>
      <c r="L13128" t="s">
        <v>22</v>
      </c>
      <c r="M13128">
        <v>40500</v>
      </c>
      <c r="O13128" t="s">
        <v>16659</v>
      </c>
      <c r="P13128" t="s">
        <v>204</v>
      </c>
    </row>
    <row r="13129" spans="1:16" x14ac:dyDescent="0.25">
      <c r="A13129" t="s">
        <v>0</v>
      </c>
      <c r="B13129" t="s">
        <v>3563</v>
      </c>
      <c r="C13129" t="s">
        <v>509</v>
      </c>
      <c r="D13129" t="s">
        <v>4083</v>
      </c>
      <c r="E13129" t="s">
        <v>20</v>
      </c>
      <c r="F13129" t="b">
        <v>0</v>
      </c>
      <c r="G13129" t="s">
        <v>35</v>
      </c>
      <c r="H13129" s="4">
        <v>45831.375613425917</v>
      </c>
      <c r="I13129" t="b">
        <v>0</v>
      </c>
      <c r="J13129" t="b">
        <v>0</v>
      </c>
      <c r="K13129" t="s">
        <v>24</v>
      </c>
      <c r="L13129" t="s">
        <v>22</v>
      </c>
      <c r="M13129">
        <v>105000</v>
      </c>
      <c r="O13129" t="s">
        <v>10588</v>
      </c>
      <c r="P13129" t="s">
        <v>3392</v>
      </c>
    </row>
    <row r="13130" spans="1:16" x14ac:dyDescent="0.25">
      <c r="A13130" t="s">
        <v>19</v>
      </c>
      <c r="B13130" t="s">
        <v>19</v>
      </c>
      <c r="C13130" t="s">
        <v>1845</v>
      </c>
      <c r="D13130" t="s">
        <v>4083</v>
      </c>
      <c r="E13130" t="s">
        <v>20</v>
      </c>
      <c r="F13130" t="b">
        <v>0</v>
      </c>
      <c r="G13130" t="s">
        <v>27</v>
      </c>
      <c r="H13130" s="4">
        <v>45831.376192129632</v>
      </c>
      <c r="I13130" t="b">
        <v>0</v>
      </c>
      <c r="J13130" t="b">
        <v>0</v>
      </c>
      <c r="K13130" t="s">
        <v>24</v>
      </c>
      <c r="L13130" t="s">
        <v>22</v>
      </c>
      <c r="M13130">
        <v>140000</v>
      </c>
      <c r="O13130" t="s">
        <v>1388</v>
      </c>
      <c r="P13130" t="s">
        <v>193</v>
      </c>
    </row>
    <row r="13131" spans="1:16" x14ac:dyDescent="0.25">
      <c r="A13131" t="s">
        <v>0</v>
      </c>
      <c r="B13131" t="s">
        <v>16942</v>
      </c>
      <c r="C13131" t="s">
        <v>158</v>
      </c>
      <c r="D13131" t="s">
        <v>4034</v>
      </c>
      <c r="E13131" t="s">
        <v>20</v>
      </c>
      <c r="F13131" t="b">
        <v>0</v>
      </c>
      <c r="G13131" t="s">
        <v>158</v>
      </c>
      <c r="H13131" s="4">
        <v>45831.379560185182</v>
      </c>
      <c r="I13131" t="b">
        <v>0</v>
      </c>
      <c r="J13131" t="b">
        <v>0</v>
      </c>
      <c r="K13131" t="s">
        <v>158</v>
      </c>
      <c r="L13131" t="s">
        <v>22</v>
      </c>
      <c r="M13131">
        <v>62500</v>
      </c>
      <c r="O13131" t="s">
        <v>2632</v>
      </c>
    </row>
    <row r="13132" spans="1:16" x14ac:dyDescent="0.25">
      <c r="A13132" t="s">
        <v>25</v>
      </c>
      <c r="B13132" t="s">
        <v>16943</v>
      </c>
      <c r="C13132" t="s">
        <v>160</v>
      </c>
      <c r="D13132" t="s">
        <v>2208</v>
      </c>
      <c r="E13132" t="s">
        <v>20</v>
      </c>
      <c r="F13132" t="b">
        <v>0</v>
      </c>
      <c r="G13132" t="s">
        <v>52</v>
      </c>
      <c r="H13132" s="4">
        <v>45831.417604166672</v>
      </c>
      <c r="I13132" t="b">
        <v>0</v>
      </c>
      <c r="J13132" t="b">
        <v>1</v>
      </c>
      <c r="K13132" t="s">
        <v>24</v>
      </c>
      <c r="L13132" t="s">
        <v>22</v>
      </c>
      <c r="M13132">
        <v>183040</v>
      </c>
      <c r="O13132" t="s">
        <v>16944</v>
      </c>
      <c r="P13132" t="s">
        <v>1682</v>
      </c>
    </row>
    <row r="13133" spans="1:16" x14ac:dyDescent="0.25">
      <c r="A13133" t="s">
        <v>40</v>
      </c>
      <c r="B13133" t="s">
        <v>16618</v>
      </c>
      <c r="C13133" t="s">
        <v>39</v>
      </c>
      <c r="D13133" t="s">
        <v>16100</v>
      </c>
      <c r="E13133" t="s">
        <v>20</v>
      </c>
      <c r="F13133" t="b">
        <v>1</v>
      </c>
      <c r="G13133" t="s">
        <v>1247</v>
      </c>
      <c r="H13133" s="4">
        <v>45831.470104166663</v>
      </c>
      <c r="I13133" t="b">
        <v>0</v>
      </c>
      <c r="J13133" t="b">
        <v>0</v>
      </c>
      <c r="K13133" t="s">
        <v>1247</v>
      </c>
      <c r="L13133" t="s">
        <v>22</v>
      </c>
      <c r="M13133">
        <v>178245</v>
      </c>
      <c r="O13133" t="s">
        <v>16619</v>
      </c>
      <c r="P13133" t="s">
        <v>16620</v>
      </c>
    </row>
    <row r="13134" spans="1:16" x14ac:dyDescent="0.25">
      <c r="A13134" t="s">
        <v>2</v>
      </c>
      <c r="B13134" t="s">
        <v>132</v>
      </c>
      <c r="C13134" t="s">
        <v>732</v>
      </c>
      <c r="D13134" t="s">
        <v>3972</v>
      </c>
      <c r="E13134" t="s">
        <v>20</v>
      </c>
      <c r="F13134" t="b">
        <v>0</v>
      </c>
      <c r="G13134" t="s">
        <v>27</v>
      </c>
      <c r="H13134" s="4">
        <v>45831.502164351848</v>
      </c>
      <c r="I13134" t="b">
        <v>0</v>
      </c>
      <c r="J13134" t="b">
        <v>0</v>
      </c>
      <c r="K13134" t="s">
        <v>24</v>
      </c>
      <c r="L13134" t="s">
        <v>22</v>
      </c>
      <c r="M13134">
        <v>155000</v>
      </c>
      <c r="O13134" t="s">
        <v>3632</v>
      </c>
      <c r="P13134" t="s">
        <v>16945</v>
      </c>
    </row>
    <row r="13135" spans="1:16" x14ac:dyDescent="0.25">
      <c r="A13135" t="s">
        <v>19</v>
      </c>
      <c r="B13135" t="s">
        <v>16946</v>
      </c>
      <c r="C13135" t="s">
        <v>158</v>
      </c>
      <c r="D13135" t="s">
        <v>4034</v>
      </c>
      <c r="E13135" t="s">
        <v>20</v>
      </c>
      <c r="F13135" t="b">
        <v>0</v>
      </c>
      <c r="G13135" t="s">
        <v>158</v>
      </c>
      <c r="H13135" s="4">
        <v>45831.504560185182</v>
      </c>
      <c r="I13135" t="b">
        <v>0</v>
      </c>
      <c r="J13135" t="b">
        <v>0</v>
      </c>
      <c r="K13135" t="s">
        <v>158</v>
      </c>
      <c r="L13135" t="s">
        <v>22</v>
      </c>
      <c r="M13135">
        <v>93960</v>
      </c>
      <c r="O13135" t="s">
        <v>2768</v>
      </c>
      <c r="P13135" t="s">
        <v>16947</v>
      </c>
    </row>
    <row r="13136" spans="1:16" x14ac:dyDescent="0.25">
      <c r="A13136" t="s">
        <v>28</v>
      </c>
      <c r="B13136" t="s">
        <v>16948</v>
      </c>
      <c r="C13136" t="s">
        <v>298</v>
      </c>
      <c r="D13136" t="s">
        <v>4034</v>
      </c>
      <c r="E13136" t="s">
        <v>20</v>
      </c>
      <c r="F13136" t="b">
        <v>0</v>
      </c>
      <c r="G13136" t="s">
        <v>298</v>
      </c>
      <c r="H13136" s="4">
        <v>45831.506423611107</v>
      </c>
      <c r="I13136" t="b">
        <v>0</v>
      </c>
      <c r="J13136" t="b">
        <v>0</v>
      </c>
      <c r="K13136" t="s">
        <v>298</v>
      </c>
      <c r="L13136" t="s">
        <v>22</v>
      </c>
      <c r="M13136">
        <v>32000</v>
      </c>
      <c r="O13136" t="s">
        <v>6908</v>
      </c>
    </row>
    <row r="13137" spans="1:16" x14ac:dyDescent="0.25">
      <c r="A13137" t="s">
        <v>0</v>
      </c>
      <c r="B13137" t="s">
        <v>16949</v>
      </c>
      <c r="C13137" t="s">
        <v>39</v>
      </c>
      <c r="D13137" t="s">
        <v>3828</v>
      </c>
      <c r="E13137" t="s">
        <v>105</v>
      </c>
      <c r="F13137" t="b">
        <v>1</v>
      </c>
      <c r="G13137" t="s">
        <v>27</v>
      </c>
      <c r="H13137" s="4">
        <v>45831.541724537034</v>
      </c>
      <c r="I13137" t="b">
        <v>0</v>
      </c>
      <c r="J13137" t="b">
        <v>0</v>
      </c>
      <c r="K13137" t="s">
        <v>24</v>
      </c>
      <c r="L13137" t="s">
        <v>22</v>
      </c>
      <c r="M13137">
        <v>97500</v>
      </c>
      <c r="O13137" t="s">
        <v>2949</v>
      </c>
      <c r="P13137" t="s">
        <v>715</v>
      </c>
    </row>
    <row r="13138" spans="1:16" x14ac:dyDescent="0.25">
      <c r="A13138" t="s">
        <v>0</v>
      </c>
      <c r="B13138" t="s">
        <v>214</v>
      </c>
      <c r="C13138" t="s">
        <v>1320</v>
      </c>
      <c r="D13138" t="s">
        <v>4083</v>
      </c>
      <c r="E13138" t="s">
        <v>20</v>
      </c>
      <c r="F13138" t="b">
        <v>0</v>
      </c>
      <c r="G13138" t="s">
        <v>41</v>
      </c>
      <c r="H13138" s="4">
        <v>45831.542060185187</v>
      </c>
      <c r="I13138" t="b">
        <v>0</v>
      </c>
      <c r="J13138" t="b">
        <v>1</v>
      </c>
      <c r="K13138" t="s">
        <v>24</v>
      </c>
      <c r="L13138" t="s">
        <v>22</v>
      </c>
      <c r="M13138">
        <v>67500</v>
      </c>
      <c r="O13138" t="s">
        <v>16623</v>
      </c>
      <c r="P13138" t="s">
        <v>16624</v>
      </c>
    </row>
    <row r="13139" spans="1:16" x14ac:dyDescent="0.25">
      <c r="A13139" t="s">
        <v>25</v>
      </c>
      <c r="B13139" t="s">
        <v>16448</v>
      </c>
      <c r="C13139" t="s">
        <v>122</v>
      </c>
      <c r="D13139" t="s">
        <v>4083</v>
      </c>
      <c r="E13139" t="s">
        <v>20</v>
      </c>
      <c r="F13139" t="b">
        <v>0</v>
      </c>
      <c r="G13139" t="s">
        <v>52</v>
      </c>
      <c r="H13139" s="4">
        <v>45831.542627314811</v>
      </c>
      <c r="I13139" t="b">
        <v>0</v>
      </c>
      <c r="J13139" t="b">
        <v>0</v>
      </c>
      <c r="K13139" t="s">
        <v>24</v>
      </c>
      <c r="L13139" t="s">
        <v>22</v>
      </c>
      <c r="M13139">
        <v>141500</v>
      </c>
      <c r="O13139" t="s">
        <v>402</v>
      </c>
      <c r="P13139" t="s">
        <v>871</v>
      </c>
    </row>
    <row r="13140" spans="1:16" x14ac:dyDescent="0.25">
      <c r="A13140" t="s">
        <v>1</v>
      </c>
      <c r="B13140" t="s">
        <v>7479</v>
      </c>
      <c r="C13140" t="s">
        <v>82</v>
      </c>
      <c r="D13140" t="s">
        <v>4083</v>
      </c>
      <c r="E13140" t="s">
        <v>20</v>
      </c>
      <c r="F13140" t="b">
        <v>0</v>
      </c>
      <c r="G13140" t="s">
        <v>27</v>
      </c>
      <c r="H13140" s="4">
        <v>45831.542800925927</v>
      </c>
      <c r="I13140" t="b">
        <v>0</v>
      </c>
      <c r="J13140" t="b">
        <v>0</v>
      </c>
      <c r="K13140" t="s">
        <v>24</v>
      </c>
      <c r="L13140" t="s">
        <v>22</v>
      </c>
      <c r="M13140">
        <v>155000</v>
      </c>
      <c r="O13140" t="s">
        <v>377</v>
      </c>
      <c r="P13140" t="s">
        <v>3559</v>
      </c>
    </row>
    <row r="13141" spans="1:16" x14ac:dyDescent="0.25">
      <c r="A13141" t="s">
        <v>40</v>
      </c>
      <c r="B13141" t="s">
        <v>16950</v>
      </c>
      <c r="C13141" t="s">
        <v>82</v>
      </c>
      <c r="D13141" t="s">
        <v>3972</v>
      </c>
      <c r="E13141" t="s">
        <v>20</v>
      </c>
      <c r="F13141" t="b">
        <v>0</v>
      </c>
      <c r="G13141" t="s">
        <v>27</v>
      </c>
      <c r="H13141" s="4">
        <v>45831.543541666673</v>
      </c>
      <c r="I13141" t="b">
        <v>0</v>
      </c>
      <c r="J13141" t="b">
        <v>0</v>
      </c>
      <c r="K13141" t="s">
        <v>24</v>
      </c>
      <c r="L13141" t="s">
        <v>22</v>
      </c>
      <c r="M13141">
        <v>280000</v>
      </c>
      <c r="O13141" t="s">
        <v>384</v>
      </c>
      <c r="P13141" t="s">
        <v>16951</v>
      </c>
    </row>
    <row r="13142" spans="1:16" x14ac:dyDescent="0.25">
      <c r="A13142" t="s">
        <v>2</v>
      </c>
      <c r="B13142" t="s">
        <v>13368</v>
      </c>
      <c r="C13142" t="s">
        <v>612</v>
      </c>
      <c r="D13142" t="s">
        <v>16952</v>
      </c>
      <c r="E13142" t="s">
        <v>34</v>
      </c>
      <c r="F13142" t="b">
        <v>0</v>
      </c>
      <c r="G13142" t="s">
        <v>41</v>
      </c>
      <c r="H13142" s="4">
        <v>45831.543969907398</v>
      </c>
      <c r="I13142" t="b">
        <v>0</v>
      </c>
      <c r="J13142" t="b">
        <v>1</v>
      </c>
      <c r="K13142" t="s">
        <v>24</v>
      </c>
      <c r="L13142" t="s">
        <v>22</v>
      </c>
      <c r="M13142">
        <v>207000</v>
      </c>
      <c r="O13142" t="s">
        <v>59</v>
      </c>
      <c r="P13142" t="s">
        <v>13369</v>
      </c>
    </row>
    <row r="13143" spans="1:16" x14ac:dyDescent="0.25">
      <c r="A13143" t="s">
        <v>40</v>
      </c>
      <c r="B13143" t="s">
        <v>15635</v>
      </c>
      <c r="C13143" t="s">
        <v>179</v>
      </c>
      <c r="D13143" t="s">
        <v>16952</v>
      </c>
      <c r="E13143" t="s">
        <v>34</v>
      </c>
      <c r="F13143" t="b">
        <v>0</v>
      </c>
      <c r="G13143" t="s">
        <v>30</v>
      </c>
      <c r="H13143" s="4">
        <v>45831.54482638889</v>
      </c>
      <c r="I13143" t="b">
        <v>0</v>
      </c>
      <c r="J13143" t="b">
        <v>1</v>
      </c>
      <c r="K13143" t="s">
        <v>24</v>
      </c>
      <c r="L13143" t="s">
        <v>22</v>
      </c>
      <c r="M13143">
        <v>170000</v>
      </c>
      <c r="O13143" t="s">
        <v>59</v>
      </c>
      <c r="P13143" t="s">
        <v>137</v>
      </c>
    </row>
    <row r="13144" spans="1:16" x14ac:dyDescent="0.25">
      <c r="A13144" t="s">
        <v>0</v>
      </c>
      <c r="B13144" t="s">
        <v>5905</v>
      </c>
      <c r="C13144" t="s">
        <v>298</v>
      </c>
      <c r="D13144" t="s">
        <v>6016</v>
      </c>
      <c r="E13144" t="s">
        <v>20</v>
      </c>
      <c r="F13144" t="b">
        <v>0</v>
      </c>
      <c r="G13144" t="s">
        <v>298</v>
      </c>
      <c r="H13144" s="4">
        <v>45831.548009259262</v>
      </c>
      <c r="I13144" t="b">
        <v>0</v>
      </c>
      <c r="J13144" t="b">
        <v>0</v>
      </c>
      <c r="K13144" t="s">
        <v>298</v>
      </c>
      <c r="L13144" t="s">
        <v>22</v>
      </c>
      <c r="M13144">
        <v>53560</v>
      </c>
      <c r="O13144" t="s">
        <v>5907</v>
      </c>
      <c r="P13144" t="s">
        <v>1503</v>
      </c>
    </row>
    <row r="13145" spans="1:16" x14ac:dyDescent="0.25">
      <c r="A13145" t="s">
        <v>0</v>
      </c>
      <c r="B13145" t="s">
        <v>0</v>
      </c>
      <c r="C13145" t="s">
        <v>3122</v>
      </c>
      <c r="D13145" t="s">
        <v>3972</v>
      </c>
      <c r="E13145" t="s">
        <v>51</v>
      </c>
      <c r="F13145" t="b">
        <v>0</v>
      </c>
      <c r="G13145" t="s">
        <v>27</v>
      </c>
      <c r="H13145" s="4">
        <v>45831.583368055559</v>
      </c>
      <c r="I13145" t="b">
        <v>1</v>
      </c>
      <c r="J13145" t="b">
        <v>0</v>
      </c>
      <c r="K13145" t="s">
        <v>24</v>
      </c>
      <c r="L13145" t="s">
        <v>36</v>
      </c>
      <c r="N13145">
        <v>21.5</v>
      </c>
      <c r="O13145" t="s">
        <v>3452</v>
      </c>
      <c r="P13145" t="s">
        <v>496</v>
      </c>
    </row>
    <row r="13146" spans="1:16" x14ac:dyDescent="0.25">
      <c r="A13146" t="s">
        <v>0</v>
      </c>
      <c r="B13146" t="s">
        <v>16953</v>
      </c>
      <c r="C13146" t="s">
        <v>76</v>
      </c>
      <c r="D13146" t="s">
        <v>3972</v>
      </c>
      <c r="E13146" t="s">
        <v>20</v>
      </c>
      <c r="F13146" t="b">
        <v>0</v>
      </c>
      <c r="G13146" t="s">
        <v>41</v>
      </c>
      <c r="H13146" s="4">
        <v>45831.583692129629</v>
      </c>
      <c r="I13146" t="b">
        <v>0</v>
      </c>
      <c r="J13146" t="b">
        <v>0</v>
      </c>
      <c r="K13146" t="s">
        <v>24</v>
      </c>
      <c r="L13146" t="s">
        <v>36</v>
      </c>
      <c r="N13146">
        <v>22</v>
      </c>
      <c r="O13146" t="s">
        <v>16954</v>
      </c>
      <c r="P13146" t="s">
        <v>204</v>
      </c>
    </row>
    <row r="13147" spans="1:16" x14ac:dyDescent="0.25">
      <c r="A13147" t="s">
        <v>2</v>
      </c>
      <c r="B13147" t="s">
        <v>16955</v>
      </c>
      <c r="C13147" t="s">
        <v>825</v>
      </c>
      <c r="D13147" t="s">
        <v>3972</v>
      </c>
      <c r="E13147" t="s">
        <v>20</v>
      </c>
      <c r="F13147" t="b">
        <v>0</v>
      </c>
      <c r="G13147" t="s">
        <v>27</v>
      </c>
      <c r="H13147" s="4">
        <v>45831.585393518522</v>
      </c>
      <c r="I13147" t="b">
        <v>1</v>
      </c>
      <c r="J13147" t="b">
        <v>0</v>
      </c>
      <c r="K13147" t="s">
        <v>24</v>
      </c>
      <c r="L13147" t="s">
        <v>22</v>
      </c>
      <c r="M13147">
        <v>162000</v>
      </c>
      <c r="O13147" t="s">
        <v>16956</v>
      </c>
      <c r="P13147" t="s">
        <v>16957</v>
      </c>
    </row>
    <row r="13148" spans="1:16" x14ac:dyDescent="0.25">
      <c r="A13148" t="s">
        <v>2</v>
      </c>
      <c r="B13148" t="s">
        <v>638</v>
      </c>
      <c r="C13148" t="s">
        <v>2047</v>
      </c>
      <c r="D13148" t="s">
        <v>7852</v>
      </c>
      <c r="E13148" t="s">
        <v>20</v>
      </c>
      <c r="F13148" t="b">
        <v>0</v>
      </c>
      <c r="G13148" t="s">
        <v>27</v>
      </c>
      <c r="H13148" s="4">
        <v>45831.585416666669</v>
      </c>
      <c r="I13148" t="b">
        <v>0</v>
      </c>
      <c r="J13148" t="b">
        <v>0</v>
      </c>
      <c r="K13148" t="s">
        <v>24</v>
      </c>
      <c r="L13148" t="s">
        <v>22</v>
      </c>
      <c r="M13148">
        <v>75000</v>
      </c>
      <c r="O13148" t="s">
        <v>9135</v>
      </c>
      <c r="P13148" t="s">
        <v>3378</v>
      </c>
    </row>
    <row r="13149" spans="1:16" x14ac:dyDescent="0.25">
      <c r="A13149" t="s">
        <v>89</v>
      </c>
      <c r="B13149" t="s">
        <v>16958</v>
      </c>
      <c r="C13149" t="s">
        <v>73</v>
      </c>
      <c r="D13149" t="s">
        <v>3972</v>
      </c>
      <c r="E13149" t="s">
        <v>51</v>
      </c>
      <c r="F13149" t="b">
        <v>0</v>
      </c>
      <c r="G13149" t="s">
        <v>27</v>
      </c>
      <c r="H13149" s="4">
        <v>45831.585462962961</v>
      </c>
      <c r="I13149" t="b">
        <v>1</v>
      </c>
      <c r="J13149" t="b">
        <v>0</v>
      </c>
      <c r="K13149" t="s">
        <v>24</v>
      </c>
      <c r="L13149" t="s">
        <v>36</v>
      </c>
      <c r="N13149">
        <v>55</v>
      </c>
      <c r="O13149" t="s">
        <v>16959</v>
      </c>
      <c r="P13149" t="s">
        <v>2444</v>
      </c>
    </row>
    <row r="13150" spans="1:16" x14ac:dyDescent="0.25">
      <c r="A13150" t="s">
        <v>2</v>
      </c>
      <c r="B13150" t="s">
        <v>1668</v>
      </c>
      <c r="C13150" t="s">
        <v>517</v>
      </c>
      <c r="D13150" t="s">
        <v>131</v>
      </c>
      <c r="F13150" t="b">
        <v>0</v>
      </c>
      <c r="G13150" t="s">
        <v>41</v>
      </c>
      <c r="H13150" s="4">
        <v>45831.585590277777</v>
      </c>
      <c r="I13150" t="b">
        <v>1</v>
      </c>
      <c r="J13150" t="b">
        <v>0</v>
      </c>
      <c r="K13150" t="s">
        <v>24</v>
      </c>
      <c r="L13150" t="s">
        <v>36</v>
      </c>
      <c r="N13150">
        <v>55</v>
      </c>
      <c r="O13150" t="s">
        <v>131</v>
      </c>
    </row>
    <row r="13151" spans="1:16" x14ac:dyDescent="0.25">
      <c r="A13151" t="s">
        <v>2</v>
      </c>
      <c r="B13151" t="s">
        <v>16960</v>
      </c>
      <c r="C13151" t="s">
        <v>16961</v>
      </c>
      <c r="D13151" t="s">
        <v>4083</v>
      </c>
      <c r="E13151" t="s">
        <v>20</v>
      </c>
      <c r="F13151" t="b">
        <v>0</v>
      </c>
      <c r="G13151" t="s">
        <v>4028</v>
      </c>
      <c r="H13151" s="4">
        <v>45831.603796296287</v>
      </c>
      <c r="I13151" t="b">
        <v>0</v>
      </c>
      <c r="J13151" t="b">
        <v>0</v>
      </c>
      <c r="K13151" t="s">
        <v>4028</v>
      </c>
      <c r="L13151" t="s">
        <v>22</v>
      </c>
      <c r="M13151">
        <v>130000</v>
      </c>
      <c r="O13151" t="s">
        <v>7472</v>
      </c>
      <c r="P13151" t="s">
        <v>7473</v>
      </c>
    </row>
    <row r="13152" spans="1:16" x14ac:dyDescent="0.25">
      <c r="A13152" t="s">
        <v>1</v>
      </c>
      <c r="B13152" t="s">
        <v>16962</v>
      </c>
      <c r="C13152" t="s">
        <v>39</v>
      </c>
      <c r="D13152" t="s">
        <v>3972</v>
      </c>
      <c r="E13152" t="s">
        <v>20</v>
      </c>
      <c r="F13152" t="b">
        <v>1</v>
      </c>
      <c r="G13152" t="s">
        <v>27</v>
      </c>
      <c r="H13152" s="4">
        <v>45831.626087962963</v>
      </c>
      <c r="I13152" t="b">
        <v>1</v>
      </c>
      <c r="J13152" t="b">
        <v>0</v>
      </c>
      <c r="K13152" t="s">
        <v>24</v>
      </c>
      <c r="L13152" t="s">
        <v>36</v>
      </c>
      <c r="N13152">
        <v>29</v>
      </c>
      <c r="O13152" t="s">
        <v>4245</v>
      </c>
    </row>
    <row r="13153" spans="1:16" x14ac:dyDescent="0.25">
      <c r="A13153" t="s">
        <v>2</v>
      </c>
      <c r="B13153" t="s">
        <v>16963</v>
      </c>
      <c r="C13153" t="s">
        <v>82</v>
      </c>
      <c r="D13153" t="s">
        <v>3828</v>
      </c>
      <c r="E13153" t="s">
        <v>51</v>
      </c>
      <c r="F13153" t="b">
        <v>0</v>
      </c>
      <c r="G13153" t="s">
        <v>27</v>
      </c>
      <c r="H13153" s="4">
        <v>45831.626875000002</v>
      </c>
      <c r="I13153" t="b">
        <v>0</v>
      </c>
      <c r="J13153" t="b">
        <v>1</v>
      </c>
      <c r="K13153" t="s">
        <v>24</v>
      </c>
      <c r="L13153" t="s">
        <v>36</v>
      </c>
      <c r="N13153">
        <v>72.5</v>
      </c>
      <c r="O13153" t="s">
        <v>1136</v>
      </c>
      <c r="P13153" t="s">
        <v>16964</v>
      </c>
    </row>
    <row r="13154" spans="1:16" x14ac:dyDescent="0.25">
      <c r="A13154" t="s">
        <v>2</v>
      </c>
      <c r="B13154" t="s">
        <v>1145</v>
      </c>
      <c r="C13154" t="s">
        <v>1358</v>
      </c>
      <c r="D13154" t="s">
        <v>3600</v>
      </c>
      <c r="E13154" t="s">
        <v>51</v>
      </c>
      <c r="F13154" t="b">
        <v>0</v>
      </c>
      <c r="G13154" t="s">
        <v>27</v>
      </c>
      <c r="H13154" s="4">
        <v>45831.626944444448</v>
      </c>
      <c r="I13154" t="b">
        <v>0</v>
      </c>
      <c r="J13154" t="b">
        <v>1</v>
      </c>
      <c r="K13154" t="s">
        <v>24</v>
      </c>
      <c r="L13154" t="s">
        <v>22</v>
      </c>
      <c r="M13154">
        <v>95000</v>
      </c>
      <c r="O13154" t="s">
        <v>16965</v>
      </c>
      <c r="P13154" t="s">
        <v>10082</v>
      </c>
    </row>
    <row r="13155" spans="1:16" x14ac:dyDescent="0.25">
      <c r="A13155" t="s">
        <v>89</v>
      </c>
      <c r="B13155" t="s">
        <v>13896</v>
      </c>
      <c r="C13155" t="s">
        <v>37</v>
      </c>
      <c r="D13155" t="s">
        <v>3972</v>
      </c>
      <c r="E13155" t="s">
        <v>20</v>
      </c>
      <c r="F13155" t="b">
        <v>0</v>
      </c>
      <c r="G13155" t="s">
        <v>27</v>
      </c>
      <c r="H13155" s="4">
        <v>45831.627141203702</v>
      </c>
      <c r="I13155" t="b">
        <v>0</v>
      </c>
      <c r="J13155" t="b">
        <v>1</v>
      </c>
      <c r="K13155" t="s">
        <v>24</v>
      </c>
      <c r="L13155" t="s">
        <v>22</v>
      </c>
      <c r="M13155">
        <v>175000</v>
      </c>
      <c r="O13155" t="s">
        <v>3267</v>
      </c>
      <c r="P13155" t="s">
        <v>13897</v>
      </c>
    </row>
    <row r="13156" spans="1:16" x14ac:dyDescent="0.25">
      <c r="A13156" t="s">
        <v>2</v>
      </c>
      <c r="B13156" t="s">
        <v>16966</v>
      </c>
      <c r="C13156" t="s">
        <v>92</v>
      </c>
      <c r="D13156" t="s">
        <v>3972</v>
      </c>
      <c r="E13156" t="s">
        <v>20</v>
      </c>
      <c r="F13156" t="b">
        <v>0</v>
      </c>
      <c r="G13156" t="s">
        <v>27</v>
      </c>
      <c r="H13156" s="4">
        <v>45831.627175925933</v>
      </c>
      <c r="I13156" t="b">
        <v>0</v>
      </c>
      <c r="J13156" t="b">
        <v>0</v>
      </c>
      <c r="K13156" t="s">
        <v>24</v>
      </c>
      <c r="L13156" t="s">
        <v>22</v>
      </c>
      <c r="M13156">
        <v>102000</v>
      </c>
      <c r="O13156" t="s">
        <v>16967</v>
      </c>
      <c r="P13156" t="s">
        <v>16968</v>
      </c>
    </row>
    <row r="13157" spans="1:16" x14ac:dyDescent="0.25">
      <c r="A13157" t="s">
        <v>2</v>
      </c>
      <c r="B13157" t="s">
        <v>16969</v>
      </c>
      <c r="C13157" t="s">
        <v>1270</v>
      </c>
      <c r="D13157" t="s">
        <v>3828</v>
      </c>
      <c r="E13157" t="s">
        <v>20</v>
      </c>
      <c r="F13157" t="b">
        <v>0</v>
      </c>
      <c r="G13157" t="s">
        <v>27</v>
      </c>
      <c r="H13157" s="4">
        <v>45831.668726851851</v>
      </c>
      <c r="I13157" t="b">
        <v>0</v>
      </c>
      <c r="J13157" t="b">
        <v>1</v>
      </c>
      <c r="K13157" t="s">
        <v>24</v>
      </c>
      <c r="L13157" t="s">
        <v>22</v>
      </c>
      <c r="M13157">
        <v>119000</v>
      </c>
      <c r="O13157" t="s">
        <v>734</v>
      </c>
      <c r="P13157" t="s">
        <v>9416</v>
      </c>
    </row>
    <row r="13158" spans="1:16" x14ac:dyDescent="0.25">
      <c r="A13158" t="s">
        <v>0</v>
      </c>
      <c r="B13158" t="s">
        <v>16970</v>
      </c>
      <c r="C13158" t="s">
        <v>84</v>
      </c>
      <c r="D13158" t="s">
        <v>3828</v>
      </c>
      <c r="E13158" t="s">
        <v>51</v>
      </c>
      <c r="F13158" t="b">
        <v>0</v>
      </c>
      <c r="G13158" t="s">
        <v>41</v>
      </c>
      <c r="H13158" s="4">
        <v>45831.708657407413</v>
      </c>
      <c r="I13158" t="b">
        <v>0</v>
      </c>
      <c r="J13158" t="b">
        <v>0</v>
      </c>
      <c r="K13158" t="s">
        <v>24</v>
      </c>
      <c r="L13158" t="s">
        <v>36</v>
      </c>
      <c r="N13158">
        <v>29.5</v>
      </c>
      <c r="O13158" t="s">
        <v>3768</v>
      </c>
      <c r="P13158" t="s">
        <v>16971</v>
      </c>
    </row>
    <row r="13159" spans="1:16" x14ac:dyDescent="0.25">
      <c r="A13159" t="s">
        <v>19</v>
      </c>
      <c r="B13159" t="s">
        <v>16972</v>
      </c>
      <c r="C13159" t="s">
        <v>120</v>
      </c>
      <c r="D13159" t="s">
        <v>3972</v>
      </c>
      <c r="E13159" t="s">
        <v>20</v>
      </c>
      <c r="F13159" t="b">
        <v>0</v>
      </c>
      <c r="G13159" t="s">
        <v>35</v>
      </c>
      <c r="H13159" s="4">
        <v>45831.709814814807</v>
      </c>
      <c r="I13159" t="b">
        <v>0</v>
      </c>
      <c r="J13159" t="b">
        <v>0</v>
      </c>
      <c r="K13159" t="s">
        <v>24</v>
      </c>
      <c r="L13159" t="s">
        <v>22</v>
      </c>
      <c r="M13159">
        <v>185000</v>
      </c>
      <c r="O13159" t="s">
        <v>16973</v>
      </c>
      <c r="P13159" t="s">
        <v>16974</v>
      </c>
    </row>
    <row r="13160" spans="1:16" x14ac:dyDescent="0.25">
      <c r="A13160" t="s">
        <v>2</v>
      </c>
      <c r="B13160" t="s">
        <v>16975</v>
      </c>
      <c r="C13160" t="s">
        <v>624</v>
      </c>
      <c r="D13160" t="s">
        <v>3600</v>
      </c>
      <c r="E13160" t="s">
        <v>51</v>
      </c>
      <c r="F13160" t="b">
        <v>0</v>
      </c>
      <c r="G13160" t="s">
        <v>27</v>
      </c>
      <c r="H13160" s="4">
        <v>45831.710474537038</v>
      </c>
      <c r="I13160" t="b">
        <v>1</v>
      </c>
      <c r="J13160" t="b">
        <v>0</v>
      </c>
      <c r="K13160" t="s">
        <v>24</v>
      </c>
      <c r="L13160" t="s">
        <v>36</v>
      </c>
      <c r="N13160">
        <v>65</v>
      </c>
      <c r="O13160" t="s">
        <v>1951</v>
      </c>
      <c r="P13160" t="s">
        <v>951</v>
      </c>
    </row>
    <row r="13161" spans="1:16" x14ac:dyDescent="0.25">
      <c r="A13161" t="s">
        <v>2</v>
      </c>
      <c r="B13161" t="s">
        <v>16976</v>
      </c>
      <c r="C13161" t="s">
        <v>166</v>
      </c>
      <c r="D13161" t="s">
        <v>3972</v>
      </c>
      <c r="E13161" t="s">
        <v>20</v>
      </c>
      <c r="F13161" t="b">
        <v>0</v>
      </c>
      <c r="G13161" t="s">
        <v>27</v>
      </c>
      <c r="H13161" s="4">
        <v>45831.710532407407</v>
      </c>
      <c r="I13161" t="b">
        <v>0</v>
      </c>
      <c r="J13161" t="b">
        <v>1</v>
      </c>
      <c r="K13161" t="s">
        <v>24</v>
      </c>
      <c r="L13161" t="s">
        <v>22</v>
      </c>
      <c r="M13161">
        <v>145000</v>
      </c>
      <c r="O13161" t="s">
        <v>1136</v>
      </c>
      <c r="P13161" t="s">
        <v>16977</v>
      </c>
    </row>
    <row r="13162" spans="1:16" x14ac:dyDescent="0.25">
      <c r="A13162" t="s">
        <v>2</v>
      </c>
      <c r="B13162" t="s">
        <v>16978</v>
      </c>
      <c r="C13162" t="s">
        <v>2522</v>
      </c>
      <c r="D13162" t="s">
        <v>3972</v>
      </c>
      <c r="E13162" t="s">
        <v>20</v>
      </c>
      <c r="F13162" t="b">
        <v>0</v>
      </c>
      <c r="G13162" t="s">
        <v>41</v>
      </c>
      <c r="H13162" s="4">
        <v>45831.7109375</v>
      </c>
      <c r="I13162" t="b">
        <v>0</v>
      </c>
      <c r="J13162" t="b">
        <v>1</v>
      </c>
      <c r="K13162" t="s">
        <v>24</v>
      </c>
      <c r="L13162" t="s">
        <v>22</v>
      </c>
      <c r="M13162">
        <v>101500</v>
      </c>
      <c r="O13162" t="s">
        <v>173</v>
      </c>
      <c r="P13162" t="s">
        <v>16979</v>
      </c>
    </row>
    <row r="13163" spans="1:16" x14ac:dyDescent="0.25">
      <c r="A13163" t="s">
        <v>0</v>
      </c>
      <c r="B13163" t="s">
        <v>16980</v>
      </c>
      <c r="C13163" t="s">
        <v>140</v>
      </c>
      <c r="D13163" t="s">
        <v>3828</v>
      </c>
      <c r="E13163" t="s">
        <v>219</v>
      </c>
      <c r="F13163" t="b">
        <v>0</v>
      </c>
      <c r="G13163" t="s">
        <v>35</v>
      </c>
      <c r="H13163" s="4">
        <v>45831.750474537039</v>
      </c>
      <c r="I13163" t="b">
        <v>1</v>
      </c>
      <c r="J13163" t="b">
        <v>0</v>
      </c>
      <c r="K13163" t="s">
        <v>24</v>
      </c>
      <c r="L13163" t="s">
        <v>36</v>
      </c>
      <c r="N13163">
        <v>72.5</v>
      </c>
      <c r="O13163" t="s">
        <v>11203</v>
      </c>
      <c r="P13163" t="s">
        <v>16981</v>
      </c>
    </row>
    <row r="13164" spans="1:16" x14ac:dyDescent="0.25">
      <c r="A13164" t="s">
        <v>191</v>
      </c>
      <c r="B13164" t="s">
        <v>16982</v>
      </c>
      <c r="C13164" t="s">
        <v>82</v>
      </c>
      <c r="D13164" t="s">
        <v>4083</v>
      </c>
      <c r="E13164" t="s">
        <v>20</v>
      </c>
      <c r="F13164" t="b">
        <v>0</v>
      </c>
      <c r="G13164" t="s">
        <v>27</v>
      </c>
      <c r="H13164" s="4">
        <v>45831.751157407409</v>
      </c>
      <c r="I13164" t="b">
        <v>0</v>
      </c>
      <c r="J13164" t="b">
        <v>0</v>
      </c>
      <c r="K13164" t="s">
        <v>24</v>
      </c>
      <c r="L13164" t="s">
        <v>22</v>
      </c>
      <c r="M13164">
        <v>171000</v>
      </c>
      <c r="O13164" t="s">
        <v>1172</v>
      </c>
      <c r="P13164" t="s">
        <v>6229</v>
      </c>
    </row>
    <row r="13165" spans="1:16" x14ac:dyDescent="0.25">
      <c r="A13165" t="s">
        <v>1</v>
      </c>
      <c r="B13165" t="s">
        <v>10817</v>
      </c>
      <c r="C13165" t="s">
        <v>839</v>
      </c>
      <c r="D13165" t="s">
        <v>4083</v>
      </c>
      <c r="E13165" t="s">
        <v>20</v>
      </c>
      <c r="F13165" t="b">
        <v>0</v>
      </c>
      <c r="G13165" t="s">
        <v>30</v>
      </c>
      <c r="H13165" s="4">
        <v>45831.751701388886</v>
      </c>
      <c r="I13165" t="b">
        <v>0</v>
      </c>
      <c r="J13165" t="b">
        <v>0</v>
      </c>
      <c r="K13165" t="s">
        <v>24</v>
      </c>
      <c r="L13165" t="s">
        <v>22</v>
      </c>
      <c r="M13165">
        <v>130000</v>
      </c>
      <c r="O13165" t="s">
        <v>3243</v>
      </c>
      <c r="P13165" t="s">
        <v>10818</v>
      </c>
    </row>
    <row r="13166" spans="1:16" x14ac:dyDescent="0.25">
      <c r="A13166" t="s">
        <v>40</v>
      </c>
      <c r="B13166" t="s">
        <v>16983</v>
      </c>
      <c r="C13166" t="s">
        <v>114</v>
      </c>
      <c r="D13166" t="s">
        <v>3972</v>
      </c>
      <c r="E13166" t="s">
        <v>51</v>
      </c>
      <c r="F13166" t="b">
        <v>0</v>
      </c>
      <c r="G13166" t="s">
        <v>27</v>
      </c>
      <c r="H13166" s="4">
        <v>45831.752164351848</v>
      </c>
      <c r="I13166" t="b">
        <v>1</v>
      </c>
      <c r="J13166" t="b">
        <v>0</v>
      </c>
      <c r="K13166" t="s">
        <v>24</v>
      </c>
      <c r="L13166" t="s">
        <v>36</v>
      </c>
      <c r="N13166">
        <v>67.5</v>
      </c>
      <c r="O13166" t="s">
        <v>11981</v>
      </c>
      <c r="P13166" t="s">
        <v>16984</v>
      </c>
    </row>
    <row r="13167" spans="1:16" x14ac:dyDescent="0.25">
      <c r="A13167" t="s">
        <v>40</v>
      </c>
      <c r="B13167" t="s">
        <v>812</v>
      </c>
      <c r="C13167" t="s">
        <v>4701</v>
      </c>
      <c r="D13167" t="s">
        <v>3972</v>
      </c>
      <c r="E13167" t="s">
        <v>51</v>
      </c>
      <c r="F13167" t="b">
        <v>0</v>
      </c>
      <c r="G13167" t="s">
        <v>30</v>
      </c>
      <c r="H13167" s="4">
        <v>45831.753379629627</v>
      </c>
      <c r="I13167" t="b">
        <v>0</v>
      </c>
      <c r="J13167" t="b">
        <v>1</v>
      </c>
      <c r="K13167" t="s">
        <v>24</v>
      </c>
      <c r="L13167" t="s">
        <v>36</v>
      </c>
      <c r="N13167">
        <v>87</v>
      </c>
      <c r="O13167" t="s">
        <v>1301</v>
      </c>
      <c r="P13167" t="s">
        <v>16985</v>
      </c>
    </row>
    <row r="13168" spans="1:16" x14ac:dyDescent="0.25">
      <c r="A13168" t="s">
        <v>0</v>
      </c>
      <c r="B13168" t="s">
        <v>16986</v>
      </c>
      <c r="C13168" t="s">
        <v>298</v>
      </c>
      <c r="D13168" t="s">
        <v>4034</v>
      </c>
      <c r="E13168" t="s">
        <v>20</v>
      </c>
      <c r="F13168" t="b">
        <v>0</v>
      </c>
      <c r="G13168" t="s">
        <v>298</v>
      </c>
      <c r="H13168" s="4">
        <v>45831.756423611107</v>
      </c>
      <c r="I13168" t="b">
        <v>0</v>
      </c>
      <c r="J13168" t="b">
        <v>0</v>
      </c>
      <c r="K13168" t="s">
        <v>298</v>
      </c>
      <c r="L13168" t="s">
        <v>22</v>
      </c>
      <c r="M13168">
        <v>53000</v>
      </c>
      <c r="O13168" t="s">
        <v>16987</v>
      </c>
      <c r="P13168" t="s">
        <v>385</v>
      </c>
    </row>
    <row r="13169" spans="1:16" x14ac:dyDescent="0.25">
      <c r="A13169" t="s">
        <v>0</v>
      </c>
      <c r="B13169" t="s">
        <v>16988</v>
      </c>
      <c r="C13169" t="s">
        <v>39</v>
      </c>
      <c r="D13169" t="s">
        <v>2208</v>
      </c>
      <c r="E13169" t="s">
        <v>20</v>
      </c>
      <c r="F13169" t="b">
        <v>1</v>
      </c>
      <c r="G13169" t="s">
        <v>30</v>
      </c>
      <c r="H13169" s="4">
        <v>45831.792384259257</v>
      </c>
      <c r="I13169" t="b">
        <v>0</v>
      </c>
      <c r="J13169" t="b">
        <v>1</v>
      </c>
      <c r="K13169" t="s">
        <v>24</v>
      </c>
      <c r="L13169" t="s">
        <v>36</v>
      </c>
      <c r="N13169">
        <v>50.375</v>
      </c>
      <c r="O13169" t="s">
        <v>16989</v>
      </c>
      <c r="P13169" t="s">
        <v>16990</v>
      </c>
    </row>
    <row r="13170" spans="1:16" x14ac:dyDescent="0.25">
      <c r="A13170" t="s">
        <v>2</v>
      </c>
      <c r="B13170" t="s">
        <v>9414</v>
      </c>
      <c r="C13170" t="s">
        <v>9415</v>
      </c>
      <c r="D13170" t="s">
        <v>3972</v>
      </c>
      <c r="E13170" t="s">
        <v>20</v>
      </c>
      <c r="F13170" t="b">
        <v>0</v>
      </c>
      <c r="G13170" t="s">
        <v>27</v>
      </c>
      <c r="H13170" s="4">
        <v>45831.793703703697</v>
      </c>
      <c r="I13170" t="b">
        <v>0</v>
      </c>
      <c r="J13170" t="b">
        <v>1</v>
      </c>
      <c r="K13170" t="s">
        <v>24</v>
      </c>
      <c r="L13170" t="s">
        <v>22</v>
      </c>
      <c r="M13170">
        <v>119000</v>
      </c>
      <c r="O13170" t="s">
        <v>734</v>
      </c>
      <c r="P13170" t="s">
        <v>9416</v>
      </c>
    </row>
    <row r="13171" spans="1:16" x14ac:dyDescent="0.25">
      <c r="A13171" t="s">
        <v>2</v>
      </c>
      <c r="B13171" t="s">
        <v>506</v>
      </c>
      <c r="C13171" t="s">
        <v>322</v>
      </c>
      <c r="D13171" t="s">
        <v>3972</v>
      </c>
      <c r="E13171" t="s">
        <v>20</v>
      </c>
      <c r="F13171" t="b">
        <v>0</v>
      </c>
      <c r="G13171" t="s">
        <v>27</v>
      </c>
      <c r="H13171" s="4">
        <v>45831.793726851851</v>
      </c>
      <c r="I13171" t="b">
        <v>0</v>
      </c>
      <c r="J13171" t="b">
        <v>0</v>
      </c>
      <c r="K13171" t="s">
        <v>24</v>
      </c>
      <c r="L13171" t="s">
        <v>36</v>
      </c>
      <c r="N13171">
        <v>75</v>
      </c>
      <c r="O13171" t="s">
        <v>3044</v>
      </c>
      <c r="P13171" t="s">
        <v>16991</v>
      </c>
    </row>
    <row r="13172" spans="1:16" x14ac:dyDescent="0.25">
      <c r="A13172" t="s">
        <v>0</v>
      </c>
      <c r="B13172" t="s">
        <v>1219</v>
      </c>
      <c r="C13172" t="s">
        <v>203</v>
      </c>
      <c r="D13172" t="s">
        <v>3972</v>
      </c>
      <c r="E13172" t="s">
        <v>51</v>
      </c>
      <c r="F13172" t="b">
        <v>0</v>
      </c>
      <c r="G13172" t="s">
        <v>23</v>
      </c>
      <c r="H13172" s="4">
        <v>45831.810659722221</v>
      </c>
      <c r="I13172" t="b">
        <v>0</v>
      </c>
      <c r="J13172" t="b">
        <v>1</v>
      </c>
      <c r="K13172" t="s">
        <v>24</v>
      </c>
      <c r="L13172" t="s">
        <v>36</v>
      </c>
      <c r="N13172">
        <v>62.5</v>
      </c>
      <c r="O13172" t="s">
        <v>144</v>
      </c>
      <c r="P13172" t="s">
        <v>16992</v>
      </c>
    </row>
    <row r="13173" spans="1:16" x14ac:dyDescent="0.25">
      <c r="A13173" t="s">
        <v>0</v>
      </c>
      <c r="B13173" t="s">
        <v>16993</v>
      </c>
      <c r="C13173" t="s">
        <v>2051</v>
      </c>
      <c r="D13173" t="s">
        <v>3972</v>
      </c>
      <c r="E13173" t="s">
        <v>20</v>
      </c>
      <c r="F13173" t="b">
        <v>0</v>
      </c>
      <c r="G13173" t="s">
        <v>23</v>
      </c>
      <c r="H13173" s="4">
        <v>45831.810694444437</v>
      </c>
      <c r="I13173" t="b">
        <v>0</v>
      </c>
      <c r="J13173" t="b">
        <v>0</v>
      </c>
      <c r="K13173" t="s">
        <v>24</v>
      </c>
      <c r="L13173" t="s">
        <v>22</v>
      </c>
      <c r="M13173">
        <v>46945</v>
      </c>
      <c r="O13173" t="s">
        <v>792</v>
      </c>
      <c r="P13173" t="s">
        <v>767</v>
      </c>
    </row>
    <row r="13174" spans="1:16" x14ac:dyDescent="0.25">
      <c r="A13174" t="s">
        <v>0</v>
      </c>
      <c r="B13174" t="s">
        <v>16994</v>
      </c>
      <c r="C13174" t="s">
        <v>8278</v>
      </c>
      <c r="D13174" t="s">
        <v>3828</v>
      </c>
      <c r="E13174" t="s">
        <v>105</v>
      </c>
      <c r="F13174" t="b">
        <v>0</v>
      </c>
      <c r="G13174" t="s">
        <v>41</v>
      </c>
      <c r="H13174" s="4">
        <v>45831.833657407413</v>
      </c>
      <c r="I13174" t="b">
        <v>1</v>
      </c>
      <c r="J13174" t="b">
        <v>0</v>
      </c>
      <c r="K13174" t="s">
        <v>24</v>
      </c>
      <c r="L13174" t="s">
        <v>36</v>
      </c>
      <c r="N13174">
        <v>28.5</v>
      </c>
      <c r="O13174" t="s">
        <v>2912</v>
      </c>
      <c r="P13174" t="s">
        <v>16995</v>
      </c>
    </row>
    <row r="13175" spans="1:16" x14ac:dyDescent="0.25">
      <c r="A13175" t="s">
        <v>0</v>
      </c>
      <c r="B13175" t="s">
        <v>16996</v>
      </c>
      <c r="C13175" t="s">
        <v>2841</v>
      </c>
      <c r="D13175" t="s">
        <v>4083</v>
      </c>
      <c r="E13175" t="s">
        <v>631</v>
      </c>
      <c r="F13175" t="b">
        <v>0</v>
      </c>
      <c r="G13175" t="s">
        <v>52</v>
      </c>
      <c r="H13175" s="4">
        <v>45831.875983796293</v>
      </c>
      <c r="I13175" t="b">
        <v>0</v>
      </c>
      <c r="J13175" t="b">
        <v>0</v>
      </c>
      <c r="K13175" t="s">
        <v>24</v>
      </c>
      <c r="L13175" t="s">
        <v>22</v>
      </c>
      <c r="M13175">
        <v>82500</v>
      </c>
      <c r="O13175" t="s">
        <v>3801</v>
      </c>
    </row>
    <row r="13176" spans="1:16" x14ac:dyDescent="0.25">
      <c r="A13176" t="s">
        <v>2</v>
      </c>
      <c r="B13176" t="s">
        <v>16997</v>
      </c>
      <c r="C13176" t="s">
        <v>6439</v>
      </c>
      <c r="D13176" t="s">
        <v>3828</v>
      </c>
      <c r="E13176" t="s">
        <v>219</v>
      </c>
      <c r="F13176" t="b">
        <v>0</v>
      </c>
      <c r="G13176" t="s">
        <v>27</v>
      </c>
      <c r="H13176" s="4">
        <v>45831.918541666673</v>
      </c>
      <c r="I13176" t="b">
        <v>0</v>
      </c>
      <c r="J13176" t="b">
        <v>0</v>
      </c>
      <c r="K13176" t="s">
        <v>24</v>
      </c>
      <c r="L13176" t="s">
        <v>36</v>
      </c>
      <c r="N13176">
        <v>47.5</v>
      </c>
      <c r="O13176" t="s">
        <v>16998</v>
      </c>
      <c r="P13176" t="s">
        <v>16999</v>
      </c>
    </row>
    <row r="13177" spans="1:16" x14ac:dyDescent="0.25">
      <c r="A13177" t="s">
        <v>89</v>
      </c>
      <c r="B13177" t="s">
        <v>13898</v>
      </c>
      <c r="C13177" t="s">
        <v>1050</v>
      </c>
      <c r="D13177" t="s">
        <v>3972</v>
      </c>
      <c r="E13177" t="s">
        <v>20</v>
      </c>
      <c r="F13177" t="b">
        <v>0</v>
      </c>
      <c r="G13177" t="s">
        <v>41</v>
      </c>
      <c r="H13177" s="4">
        <v>45831.919236111113</v>
      </c>
      <c r="I13177" t="b">
        <v>0</v>
      </c>
      <c r="J13177" t="b">
        <v>1</v>
      </c>
      <c r="K13177" t="s">
        <v>24</v>
      </c>
      <c r="L13177" t="s">
        <v>22</v>
      </c>
      <c r="M13177">
        <v>175000</v>
      </c>
      <c r="O13177" t="s">
        <v>3267</v>
      </c>
      <c r="P13177" t="s">
        <v>13897</v>
      </c>
    </row>
    <row r="13178" spans="1:16" x14ac:dyDescent="0.25">
      <c r="A13178" t="s">
        <v>1</v>
      </c>
      <c r="B13178" t="s">
        <v>17000</v>
      </c>
      <c r="C13178" t="s">
        <v>17001</v>
      </c>
      <c r="D13178" t="s">
        <v>4083</v>
      </c>
      <c r="E13178" t="s">
        <v>20</v>
      </c>
      <c r="F13178" t="b">
        <v>0</v>
      </c>
      <c r="G13178" t="s">
        <v>23</v>
      </c>
      <c r="H13178" s="4">
        <v>45831.935879629629</v>
      </c>
      <c r="I13178" t="b">
        <v>0</v>
      </c>
      <c r="J13178" t="b">
        <v>0</v>
      </c>
      <c r="K13178" t="s">
        <v>24</v>
      </c>
      <c r="L13178" t="s">
        <v>22</v>
      </c>
      <c r="M13178">
        <v>113895</v>
      </c>
      <c r="O13178" t="s">
        <v>5352</v>
      </c>
    </row>
    <row r="13179" spans="1:16" x14ac:dyDescent="0.25">
      <c r="A13179" t="s">
        <v>0</v>
      </c>
      <c r="B13179" t="s">
        <v>1871</v>
      </c>
      <c r="C13179" t="s">
        <v>82</v>
      </c>
      <c r="D13179" t="s">
        <v>3956</v>
      </c>
      <c r="E13179" t="s">
        <v>34</v>
      </c>
      <c r="F13179" t="b">
        <v>0</v>
      </c>
      <c r="G13179" t="s">
        <v>27</v>
      </c>
      <c r="H13179" s="4">
        <v>45831.958368055559</v>
      </c>
      <c r="I13179" t="b">
        <v>0</v>
      </c>
      <c r="J13179" t="b">
        <v>0</v>
      </c>
      <c r="K13179" t="s">
        <v>24</v>
      </c>
      <c r="L13179" t="s">
        <v>36</v>
      </c>
      <c r="N13179">
        <v>67.5</v>
      </c>
      <c r="O13179" t="s">
        <v>1961</v>
      </c>
      <c r="P13179" t="s">
        <v>17002</v>
      </c>
    </row>
    <row r="13180" spans="1:16" x14ac:dyDescent="0.25">
      <c r="A13180" t="s">
        <v>0</v>
      </c>
      <c r="B13180" t="s">
        <v>17003</v>
      </c>
      <c r="C13180" t="s">
        <v>17004</v>
      </c>
      <c r="D13180" t="s">
        <v>3828</v>
      </c>
      <c r="F13180" t="b">
        <v>0</v>
      </c>
      <c r="G13180" t="s">
        <v>27</v>
      </c>
      <c r="H13180" s="4">
        <v>45831.958368055559</v>
      </c>
      <c r="I13180" t="b">
        <v>0</v>
      </c>
      <c r="J13180" t="b">
        <v>0</v>
      </c>
      <c r="K13180" t="s">
        <v>24</v>
      </c>
      <c r="L13180" t="s">
        <v>36</v>
      </c>
      <c r="N13180">
        <v>32</v>
      </c>
      <c r="O13180" t="s">
        <v>2219</v>
      </c>
      <c r="P13180" t="s">
        <v>17005</v>
      </c>
    </row>
    <row r="13181" spans="1:16" x14ac:dyDescent="0.25">
      <c r="A13181" t="s">
        <v>1</v>
      </c>
      <c r="B13181" t="s">
        <v>17000</v>
      </c>
      <c r="C13181" t="s">
        <v>17006</v>
      </c>
      <c r="D13181" t="s">
        <v>4083</v>
      </c>
      <c r="E13181" t="s">
        <v>20</v>
      </c>
      <c r="F13181" t="b">
        <v>0</v>
      </c>
      <c r="G13181" t="s">
        <v>27</v>
      </c>
      <c r="H13181" s="4">
        <v>45831.95952546296</v>
      </c>
      <c r="I13181" t="b">
        <v>0</v>
      </c>
      <c r="J13181" t="b">
        <v>0</v>
      </c>
      <c r="K13181" t="s">
        <v>24</v>
      </c>
      <c r="L13181" t="s">
        <v>22</v>
      </c>
      <c r="M13181">
        <v>113895</v>
      </c>
      <c r="O13181" t="s">
        <v>5352</v>
      </c>
      <c r="P13181" t="s">
        <v>204</v>
      </c>
    </row>
    <row r="13182" spans="1:16" x14ac:dyDescent="0.25">
      <c r="A13182" t="s">
        <v>1</v>
      </c>
      <c r="B13182" t="s">
        <v>17000</v>
      </c>
      <c r="C13182" t="s">
        <v>17007</v>
      </c>
      <c r="D13182" t="s">
        <v>4083</v>
      </c>
      <c r="E13182" t="s">
        <v>20</v>
      </c>
      <c r="F13182" t="b">
        <v>0</v>
      </c>
      <c r="G13182" t="s">
        <v>27</v>
      </c>
      <c r="H13182" s="4">
        <v>45831.959560185183</v>
      </c>
      <c r="I13182" t="b">
        <v>0</v>
      </c>
      <c r="J13182" t="b">
        <v>0</v>
      </c>
      <c r="K13182" t="s">
        <v>24</v>
      </c>
      <c r="L13182" t="s">
        <v>22</v>
      </c>
      <c r="M13182">
        <v>113895</v>
      </c>
      <c r="O13182" t="s">
        <v>5352</v>
      </c>
      <c r="P13182" t="s">
        <v>204</v>
      </c>
    </row>
    <row r="13183" spans="1:16" x14ac:dyDescent="0.25">
      <c r="A13183" t="s">
        <v>1</v>
      </c>
      <c r="B13183" t="s">
        <v>17000</v>
      </c>
      <c r="C13183" t="s">
        <v>17008</v>
      </c>
      <c r="D13183" t="s">
        <v>4083</v>
      </c>
      <c r="E13183" t="s">
        <v>20</v>
      </c>
      <c r="F13183" t="b">
        <v>0</v>
      </c>
      <c r="G13183" t="s">
        <v>27</v>
      </c>
      <c r="H13183" s="4">
        <v>45831.959583333337</v>
      </c>
      <c r="I13183" t="b">
        <v>0</v>
      </c>
      <c r="J13183" t="b">
        <v>0</v>
      </c>
      <c r="K13183" t="s">
        <v>24</v>
      </c>
      <c r="L13183" t="s">
        <v>22</v>
      </c>
      <c r="M13183">
        <v>113895</v>
      </c>
      <c r="O13183" t="s">
        <v>5352</v>
      </c>
    </row>
    <row r="13184" spans="1:16" x14ac:dyDescent="0.25">
      <c r="A13184" t="s">
        <v>1</v>
      </c>
      <c r="B13184" t="s">
        <v>17000</v>
      </c>
      <c r="C13184" t="s">
        <v>17009</v>
      </c>
      <c r="D13184" t="s">
        <v>4083</v>
      </c>
      <c r="E13184" t="s">
        <v>20</v>
      </c>
      <c r="F13184" t="b">
        <v>0</v>
      </c>
      <c r="G13184" t="s">
        <v>30</v>
      </c>
      <c r="H13184" s="4">
        <v>45831.960034722222</v>
      </c>
      <c r="I13184" t="b">
        <v>0</v>
      </c>
      <c r="J13184" t="b">
        <v>0</v>
      </c>
      <c r="K13184" t="s">
        <v>24</v>
      </c>
      <c r="L13184" t="s">
        <v>22</v>
      </c>
      <c r="M13184">
        <v>113895</v>
      </c>
      <c r="O13184" t="s">
        <v>5352</v>
      </c>
    </row>
    <row r="13185" spans="1:16" x14ac:dyDescent="0.25">
      <c r="A13185" t="s">
        <v>1</v>
      </c>
      <c r="B13185" t="s">
        <v>17000</v>
      </c>
      <c r="C13185" t="s">
        <v>17010</v>
      </c>
      <c r="D13185" t="s">
        <v>4083</v>
      </c>
      <c r="E13185" t="s">
        <v>20</v>
      </c>
      <c r="F13185" t="b">
        <v>0</v>
      </c>
      <c r="G13185" t="s">
        <v>30</v>
      </c>
      <c r="H13185" s="4">
        <v>45831.960057870368</v>
      </c>
      <c r="I13185" t="b">
        <v>0</v>
      </c>
      <c r="J13185" t="b">
        <v>0</v>
      </c>
      <c r="K13185" t="s">
        <v>24</v>
      </c>
      <c r="L13185" t="s">
        <v>22</v>
      </c>
      <c r="M13185">
        <v>113895</v>
      </c>
      <c r="O13185" t="s">
        <v>5352</v>
      </c>
    </row>
    <row r="13186" spans="1:16" x14ac:dyDescent="0.25">
      <c r="A13186" t="s">
        <v>1</v>
      </c>
      <c r="B13186" t="s">
        <v>17000</v>
      </c>
      <c r="C13186" t="s">
        <v>17011</v>
      </c>
      <c r="D13186" t="s">
        <v>4083</v>
      </c>
      <c r="E13186" t="s">
        <v>20</v>
      </c>
      <c r="F13186" t="b">
        <v>0</v>
      </c>
      <c r="G13186" t="s">
        <v>30</v>
      </c>
      <c r="H13186" s="4">
        <v>45831.960069444453</v>
      </c>
      <c r="I13186" t="b">
        <v>0</v>
      </c>
      <c r="J13186" t="b">
        <v>0</v>
      </c>
      <c r="K13186" t="s">
        <v>24</v>
      </c>
      <c r="L13186" t="s">
        <v>22</v>
      </c>
      <c r="M13186">
        <v>113895</v>
      </c>
      <c r="O13186" t="s">
        <v>5352</v>
      </c>
    </row>
    <row r="13187" spans="1:16" x14ac:dyDescent="0.25">
      <c r="A13187" t="s">
        <v>1</v>
      </c>
      <c r="B13187" t="s">
        <v>17000</v>
      </c>
      <c r="C13187" t="s">
        <v>17012</v>
      </c>
      <c r="D13187" t="s">
        <v>4083</v>
      </c>
      <c r="E13187" t="s">
        <v>20</v>
      </c>
      <c r="F13187" t="b">
        <v>0</v>
      </c>
      <c r="G13187" t="s">
        <v>30</v>
      </c>
      <c r="H13187" s="4">
        <v>45831.960092592592</v>
      </c>
      <c r="I13187" t="b">
        <v>0</v>
      </c>
      <c r="J13187" t="b">
        <v>1</v>
      </c>
      <c r="K13187" t="s">
        <v>24</v>
      </c>
      <c r="L13187" t="s">
        <v>22</v>
      </c>
      <c r="M13187">
        <v>113895</v>
      </c>
      <c r="O13187" t="s">
        <v>5352</v>
      </c>
    </row>
    <row r="13188" spans="1:16" x14ac:dyDescent="0.25">
      <c r="A13188" t="s">
        <v>1</v>
      </c>
      <c r="B13188" t="s">
        <v>17000</v>
      </c>
      <c r="C13188" t="s">
        <v>3809</v>
      </c>
      <c r="D13188" t="s">
        <v>4083</v>
      </c>
      <c r="E13188" t="s">
        <v>20</v>
      </c>
      <c r="F13188" t="b">
        <v>0</v>
      </c>
      <c r="G13188" t="s">
        <v>30</v>
      </c>
      <c r="H13188" s="4">
        <v>45831.960092592592</v>
      </c>
      <c r="I13188" t="b">
        <v>0</v>
      </c>
      <c r="J13188" t="b">
        <v>0</v>
      </c>
      <c r="K13188" t="s">
        <v>24</v>
      </c>
      <c r="L13188" t="s">
        <v>22</v>
      </c>
      <c r="M13188">
        <v>113895</v>
      </c>
      <c r="O13188" t="s">
        <v>5352</v>
      </c>
    </row>
    <row r="13189" spans="1:16" x14ac:dyDescent="0.25">
      <c r="A13189" t="s">
        <v>1</v>
      </c>
      <c r="B13189" t="s">
        <v>17000</v>
      </c>
      <c r="C13189" t="s">
        <v>5743</v>
      </c>
      <c r="D13189" t="s">
        <v>4083</v>
      </c>
      <c r="E13189" t="s">
        <v>20</v>
      </c>
      <c r="F13189" t="b">
        <v>0</v>
      </c>
      <c r="G13189" t="s">
        <v>30</v>
      </c>
      <c r="H13189" s="4">
        <v>45831.960092592592</v>
      </c>
      <c r="I13189" t="b">
        <v>0</v>
      </c>
      <c r="J13189" t="b">
        <v>1</v>
      </c>
      <c r="K13189" t="s">
        <v>24</v>
      </c>
      <c r="L13189" t="s">
        <v>22</v>
      </c>
      <c r="M13189">
        <v>113895</v>
      </c>
      <c r="O13189" t="s">
        <v>5352</v>
      </c>
    </row>
    <row r="13190" spans="1:16" x14ac:dyDescent="0.25">
      <c r="A13190" t="s">
        <v>1</v>
      </c>
      <c r="B13190" t="s">
        <v>17000</v>
      </c>
      <c r="C13190" t="s">
        <v>17013</v>
      </c>
      <c r="D13190" t="s">
        <v>4083</v>
      </c>
      <c r="E13190" t="s">
        <v>20</v>
      </c>
      <c r="F13190" t="b">
        <v>0</v>
      </c>
      <c r="G13190" t="s">
        <v>30</v>
      </c>
      <c r="H13190" s="4">
        <v>45831.960115740738</v>
      </c>
      <c r="I13190" t="b">
        <v>0</v>
      </c>
      <c r="J13190" t="b">
        <v>1</v>
      </c>
      <c r="K13190" t="s">
        <v>24</v>
      </c>
      <c r="L13190" t="s">
        <v>22</v>
      </c>
      <c r="M13190">
        <v>112130.5</v>
      </c>
      <c r="O13190" t="s">
        <v>5352</v>
      </c>
    </row>
    <row r="13191" spans="1:16" x14ac:dyDescent="0.25">
      <c r="A13191" t="s">
        <v>1</v>
      </c>
      <c r="B13191" t="s">
        <v>17000</v>
      </c>
      <c r="C13191" t="s">
        <v>17014</v>
      </c>
      <c r="D13191" t="s">
        <v>4083</v>
      </c>
      <c r="E13191" t="s">
        <v>20</v>
      </c>
      <c r="F13191" t="b">
        <v>0</v>
      </c>
      <c r="G13191" t="s">
        <v>30</v>
      </c>
      <c r="H13191" s="4">
        <v>45831.960115740738</v>
      </c>
      <c r="I13191" t="b">
        <v>0</v>
      </c>
      <c r="J13191" t="b">
        <v>1</v>
      </c>
      <c r="K13191" t="s">
        <v>24</v>
      </c>
      <c r="L13191" t="s">
        <v>22</v>
      </c>
      <c r="M13191">
        <v>113895</v>
      </c>
      <c r="O13191" t="s">
        <v>5352</v>
      </c>
    </row>
    <row r="13192" spans="1:16" x14ac:dyDescent="0.25">
      <c r="A13192" t="s">
        <v>1</v>
      </c>
      <c r="B13192" t="s">
        <v>17000</v>
      </c>
      <c r="C13192" t="s">
        <v>2458</v>
      </c>
      <c r="D13192" t="s">
        <v>4083</v>
      </c>
      <c r="E13192" t="s">
        <v>20</v>
      </c>
      <c r="F13192" t="b">
        <v>0</v>
      </c>
      <c r="G13192" t="s">
        <v>30</v>
      </c>
      <c r="H13192" s="4">
        <v>45831.960115740738</v>
      </c>
      <c r="I13192" t="b">
        <v>0</v>
      </c>
      <c r="J13192" t="b">
        <v>0</v>
      </c>
      <c r="K13192" t="s">
        <v>24</v>
      </c>
      <c r="L13192" t="s">
        <v>22</v>
      </c>
      <c r="M13192">
        <v>113895</v>
      </c>
      <c r="O13192" t="s">
        <v>5352</v>
      </c>
    </row>
    <row r="13193" spans="1:16" x14ac:dyDescent="0.25">
      <c r="A13193" t="s">
        <v>19</v>
      </c>
      <c r="B13193" t="s">
        <v>2180</v>
      </c>
      <c r="C13193" t="s">
        <v>39</v>
      </c>
      <c r="D13193" t="s">
        <v>3972</v>
      </c>
      <c r="E13193" t="s">
        <v>51</v>
      </c>
      <c r="F13193" t="b">
        <v>1</v>
      </c>
      <c r="G13193" t="s">
        <v>23</v>
      </c>
      <c r="H13193" s="4">
        <v>45831.977453703701</v>
      </c>
      <c r="I13193" t="b">
        <v>0</v>
      </c>
      <c r="J13193" t="b">
        <v>1</v>
      </c>
      <c r="K13193" t="s">
        <v>24</v>
      </c>
      <c r="L13193" t="s">
        <v>36</v>
      </c>
      <c r="N13193">
        <v>45</v>
      </c>
      <c r="O13193" t="s">
        <v>3933</v>
      </c>
      <c r="P13193" t="s">
        <v>17015</v>
      </c>
    </row>
    <row r="13194" spans="1:16" x14ac:dyDescent="0.25">
      <c r="A13194" t="s">
        <v>0</v>
      </c>
      <c r="B13194" t="s">
        <v>13146</v>
      </c>
      <c r="C13194" t="s">
        <v>966</v>
      </c>
      <c r="D13194" t="s">
        <v>4083</v>
      </c>
      <c r="E13194" t="s">
        <v>20</v>
      </c>
      <c r="F13194" t="b">
        <v>0</v>
      </c>
      <c r="G13194" t="s">
        <v>30</v>
      </c>
      <c r="H13194" s="4">
        <v>45832.000798611109</v>
      </c>
      <c r="I13194" t="b">
        <v>0</v>
      </c>
      <c r="J13194" t="b">
        <v>0</v>
      </c>
      <c r="K13194" t="s">
        <v>24</v>
      </c>
      <c r="L13194" t="s">
        <v>22</v>
      </c>
      <c r="M13194">
        <v>80000</v>
      </c>
      <c r="O13194" t="s">
        <v>374</v>
      </c>
      <c r="P13194" t="s">
        <v>13147</v>
      </c>
    </row>
    <row r="13195" spans="1:16" x14ac:dyDescent="0.25">
      <c r="A13195" t="s">
        <v>1</v>
      </c>
      <c r="B13195" t="s">
        <v>17016</v>
      </c>
      <c r="C13195" t="s">
        <v>17017</v>
      </c>
      <c r="D13195" t="s">
        <v>5914</v>
      </c>
      <c r="E13195" t="s">
        <v>20</v>
      </c>
      <c r="F13195" t="b">
        <v>0</v>
      </c>
      <c r="G13195" t="s">
        <v>41</v>
      </c>
      <c r="H13195" s="4">
        <v>45832.001342592594</v>
      </c>
      <c r="I13195" t="b">
        <v>0</v>
      </c>
      <c r="J13195" t="b">
        <v>1</v>
      </c>
      <c r="K13195" t="s">
        <v>24</v>
      </c>
      <c r="L13195" t="s">
        <v>22</v>
      </c>
      <c r="M13195">
        <v>195000</v>
      </c>
      <c r="O13195" t="s">
        <v>17018</v>
      </c>
      <c r="P13195" t="s">
        <v>17019</v>
      </c>
    </row>
    <row r="13196" spans="1:16" x14ac:dyDescent="0.25">
      <c r="A13196" t="s">
        <v>19</v>
      </c>
      <c r="B13196" t="s">
        <v>17020</v>
      </c>
      <c r="C13196" t="s">
        <v>2821</v>
      </c>
      <c r="D13196" t="s">
        <v>3972</v>
      </c>
      <c r="E13196" t="s">
        <v>20</v>
      </c>
      <c r="F13196" t="b">
        <v>0</v>
      </c>
      <c r="G13196" t="s">
        <v>41</v>
      </c>
      <c r="H13196" s="4">
        <v>45832.001342592594</v>
      </c>
      <c r="I13196" t="b">
        <v>0</v>
      </c>
      <c r="J13196" t="b">
        <v>0</v>
      </c>
      <c r="K13196" t="s">
        <v>24</v>
      </c>
      <c r="L13196" t="s">
        <v>22</v>
      </c>
      <c r="M13196">
        <v>157500</v>
      </c>
      <c r="O13196" t="s">
        <v>12161</v>
      </c>
      <c r="P13196" t="s">
        <v>17021</v>
      </c>
    </row>
    <row r="13197" spans="1:16" x14ac:dyDescent="0.25">
      <c r="A13197" t="s">
        <v>0</v>
      </c>
      <c r="B13197" t="s">
        <v>17022</v>
      </c>
      <c r="C13197" t="s">
        <v>213</v>
      </c>
      <c r="D13197" t="s">
        <v>3972</v>
      </c>
      <c r="E13197" t="s">
        <v>631</v>
      </c>
      <c r="F13197" t="b">
        <v>0</v>
      </c>
      <c r="G13197" t="s">
        <v>41</v>
      </c>
      <c r="H13197" s="4">
        <v>45832.041990740741</v>
      </c>
      <c r="I13197" t="b">
        <v>0</v>
      </c>
      <c r="J13197" t="b">
        <v>0</v>
      </c>
      <c r="K13197" t="s">
        <v>24</v>
      </c>
      <c r="L13197" t="s">
        <v>36</v>
      </c>
      <c r="N13197">
        <v>22</v>
      </c>
      <c r="O13197" t="s">
        <v>17023</v>
      </c>
      <c r="P13197" t="s">
        <v>17024</v>
      </c>
    </row>
    <row r="13198" spans="1:16" x14ac:dyDescent="0.25">
      <c r="A13198" t="s">
        <v>2</v>
      </c>
      <c r="B13198" t="s">
        <v>17025</v>
      </c>
      <c r="C13198" t="s">
        <v>167</v>
      </c>
      <c r="D13198" t="s">
        <v>3828</v>
      </c>
      <c r="E13198" t="s">
        <v>20</v>
      </c>
      <c r="F13198" t="b">
        <v>0</v>
      </c>
      <c r="G13198" t="s">
        <v>35</v>
      </c>
      <c r="H13198" s="4">
        <v>45832.086018518523</v>
      </c>
      <c r="I13198" t="b">
        <v>1</v>
      </c>
      <c r="J13198" t="b">
        <v>1</v>
      </c>
      <c r="K13198" t="s">
        <v>24</v>
      </c>
      <c r="L13198" t="s">
        <v>22</v>
      </c>
      <c r="M13198">
        <v>138100</v>
      </c>
      <c r="O13198" t="s">
        <v>1172</v>
      </c>
      <c r="P13198" t="s">
        <v>17026</v>
      </c>
    </row>
    <row r="13199" spans="1:16" x14ac:dyDescent="0.25">
      <c r="A13199" t="s">
        <v>89</v>
      </c>
      <c r="B13199" t="s">
        <v>4025</v>
      </c>
      <c r="C13199" t="s">
        <v>39</v>
      </c>
      <c r="D13199" t="s">
        <v>16100</v>
      </c>
      <c r="E13199" t="s">
        <v>51</v>
      </c>
      <c r="F13199" t="b">
        <v>1</v>
      </c>
      <c r="G13199" t="s">
        <v>997</v>
      </c>
      <c r="H13199" s="4">
        <v>45832.090277777781</v>
      </c>
      <c r="I13199" t="b">
        <v>0</v>
      </c>
      <c r="J13199" t="b">
        <v>0</v>
      </c>
      <c r="K13199" t="s">
        <v>997</v>
      </c>
      <c r="L13199" t="s">
        <v>22</v>
      </c>
      <c r="M13199">
        <v>83200</v>
      </c>
      <c r="O13199" t="s">
        <v>12515</v>
      </c>
      <c r="P13199" t="s">
        <v>16820</v>
      </c>
    </row>
    <row r="13200" spans="1:16" x14ac:dyDescent="0.25">
      <c r="A13200" t="s">
        <v>0</v>
      </c>
      <c r="B13200" t="s">
        <v>0</v>
      </c>
      <c r="C13200" t="s">
        <v>17027</v>
      </c>
      <c r="D13200" t="s">
        <v>3828</v>
      </c>
      <c r="E13200" t="s">
        <v>20</v>
      </c>
      <c r="F13200" t="b">
        <v>0</v>
      </c>
      <c r="G13200" t="s">
        <v>27</v>
      </c>
      <c r="H13200" s="4">
        <v>45832.249988425923</v>
      </c>
      <c r="I13200" t="b">
        <v>1</v>
      </c>
      <c r="J13200" t="b">
        <v>1</v>
      </c>
      <c r="K13200" t="s">
        <v>24</v>
      </c>
      <c r="L13200" t="s">
        <v>36</v>
      </c>
      <c r="N13200">
        <v>32.68499755859375</v>
      </c>
      <c r="O13200" t="s">
        <v>17028</v>
      </c>
      <c r="P13200" t="s">
        <v>17029</v>
      </c>
    </row>
    <row r="13201" spans="1:16" x14ac:dyDescent="0.25">
      <c r="A13201" t="s">
        <v>0</v>
      </c>
      <c r="B13201" t="s">
        <v>0</v>
      </c>
      <c r="C13201" t="s">
        <v>598</v>
      </c>
      <c r="D13201" t="s">
        <v>4083</v>
      </c>
      <c r="E13201" t="s">
        <v>34</v>
      </c>
      <c r="F13201" t="b">
        <v>0</v>
      </c>
      <c r="G13201" t="s">
        <v>35</v>
      </c>
      <c r="H13201" s="4">
        <v>45832.250520833331</v>
      </c>
      <c r="I13201" t="b">
        <v>1</v>
      </c>
      <c r="J13201" t="b">
        <v>1</v>
      </c>
      <c r="K13201" t="s">
        <v>24</v>
      </c>
      <c r="L13201" t="s">
        <v>22</v>
      </c>
      <c r="M13201">
        <v>110000</v>
      </c>
      <c r="O13201" t="s">
        <v>17030</v>
      </c>
      <c r="P13201" t="s">
        <v>17031</v>
      </c>
    </row>
    <row r="13202" spans="1:16" x14ac:dyDescent="0.25">
      <c r="A13202" t="s">
        <v>0</v>
      </c>
      <c r="B13202" t="s">
        <v>3335</v>
      </c>
      <c r="C13202" t="s">
        <v>167</v>
      </c>
      <c r="D13202" t="s">
        <v>4083</v>
      </c>
      <c r="E13202" t="s">
        <v>20</v>
      </c>
      <c r="F13202" t="b">
        <v>0</v>
      </c>
      <c r="G13202" t="s">
        <v>35</v>
      </c>
      <c r="H13202" s="4">
        <v>45832.250532407408</v>
      </c>
      <c r="I13202" t="b">
        <v>1</v>
      </c>
      <c r="J13202" t="b">
        <v>0</v>
      </c>
      <c r="K13202" t="s">
        <v>24</v>
      </c>
      <c r="L13202" t="s">
        <v>22</v>
      </c>
      <c r="M13202">
        <v>125000</v>
      </c>
      <c r="O13202" t="s">
        <v>88</v>
      </c>
    </row>
    <row r="13203" spans="1:16" x14ac:dyDescent="0.25">
      <c r="A13203" t="s">
        <v>0</v>
      </c>
      <c r="B13203" t="s">
        <v>9342</v>
      </c>
      <c r="C13203" t="s">
        <v>151</v>
      </c>
      <c r="D13203" t="s">
        <v>3828</v>
      </c>
      <c r="E13203" t="s">
        <v>20</v>
      </c>
      <c r="F13203" t="b">
        <v>0</v>
      </c>
      <c r="G13203" t="s">
        <v>30</v>
      </c>
      <c r="H13203" s="4">
        <v>45832.250567129631</v>
      </c>
      <c r="I13203" t="b">
        <v>0</v>
      </c>
      <c r="J13203" t="b">
        <v>1</v>
      </c>
      <c r="K13203" t="s">
        <v>24</v>
      </c>
      <c r="L13203" t="s">
        <v>36</v>
      </c>
      <c r="N13203">
        <v>43.875</v>
      </c>
      <c r="O13203" t="s">
        <v>6082</v>
      </c>
      <c r="P13203" t="s">
        <v>9343</v>
      </c>
    </row>
    <row r="13204" spans="1:16" x14ac:dyDescent="0.25">
      <c r="A13204" t="s">
        <v>1</v>
      </c>
      <c r="B13204" t="s">
        <v>9349</v>
      </c>
      <c r="C13204" t="s">
        <v>1521</v>
      </c>
      <c r="D13204" t="s">
        <v>3972</v>
      </c>
      <c r="E13204" t="s">
        <v>20</v>
      </c>
      <c r="F13204" t="b">
        <v>0</v>
      </c>
      <c r="G13204" t="s">
        <v>52</v>
      </c>
      <c r="H13204" s="4">
        <v>45832.251354166663</v>
      </c>
      <c r="I13204" t="b">
        <v>0</v>
      </c>
      <c r="J13204" t="b">
        <v>1</v>
      </c>
      <c r="K13204" t="s">
        <v>24</v>
      </c>
      <c r="L13204" t="s">
        <v>22</v>
      </c>
      <c r="M13204">
        <v>80000</v>
      </c>
      <c r="O13204" t="s">
        <v>1549</v>
      </c>
      <c r="P13204" t="s">
        <v>700</v>
      </c>
    </row>
    <row r="13205" spans="1:16" x14ac:dyDescent="0.25">
      <c r="A13205" t="s">
        <v>2</v>
      </c>
      <c r="B13205" t="s">
        <v>16854</v>
      </c>
      <c r="C13205" t="s">
        <v>591</v>
      </c>
      <c r="D13205" t="s">
        <v>3972</v>
      </c>
      <c r="E13205" t="s">
        <v>20</v>
      </c>
      <c r="F13205" t="b">
        <v>0</v>
      </c>
      <c r="G13205" t="s">
        <v>27</v>
      </c>
      <c r="H13205" s="4">
        <v>45832.251608796287</v>
      </c>
      <c r="I13205" t="b">
        <v>0</v>
      </c>
      <c r="J13205" t="b">
        <v>0</v>
      </c>
      <c r="K13205" t="s">
        <v>24</v>
      </c>
      <c r="L13205" t="s">
        <v>36</v>
      </c>
      <c r="N13205">
        <v>45</v>
      </c>
      <c r="O13205" t="s">
        <v>4343</v>
      </c>
      <c r="P13205" t="s">
        <v>2608</v>
      </c>
    </row>
    <row r="13206" spans="1:16" x14ac:dyDescent="0.25">
      <c r="A13206" t="s">
        <v>1</v>
      </c>
      <c r="B13206" t="s">
        <v>17032</v>
      </c>
      <c r="C13206" t="s">
        <v>940</v>
      </c>
      <c r="D13206" t="s">
        <v>4034</v>
      </c>
      <c r="E13206" t="s">
        <v>20</v>
      </c>
      <c r="F13206" t="b">
        <v>0</v>
      </c>
      <c r="G13206" t="s">
        <v>941</v>
      </c>
      <c r="H13206" s="4">
        <v>45832.258310185192</v>
      </c>
      <c r="I13206" t="b">
        <v>0</v>
      </c>
      <c r="J13206" t="b">
        <v>0</v>
      </c>
      <c r="K13206" t="s">
        <v>941</v>
      </c>
      <c r="L13206" t="s">
        <v>22</v>
      </c>
      <c r="M13206">
        <v>88799.5</v>
      </c>
      <c r="O13206" t="s">
        <v>17033</v>
      </c>
      <c r="P13206" t="s">
        <v>149</v>
      </c>
    </row>
    <row r="13207" spans="1:16" x14ac:dyDescent="0.25">
      <c r="A13207" t="s">
        <v>1</v>
      </c>
      <c r="B13207" t="s">
        <v>17034</v>
      </c>
      <c r="C13207" t="s">
        <v>106</v>
      </c>
      <c r="D13207" t="s">
        <v>3984</v>
      </c>
      <c r="E13207" t="s">
        <v>20</v>
      </c>
      <c r="F13207" t="b">
        <v>0</v>
      </c>
      <c r="G13207" t="s">
        <v>106</v>
      </c>
      <c r="H13207" s="4">
        <v>45832.296550925923</v>
      </c>
      <c r="I13207" t="b">
        <v>0</v>
      </c>
      <c r="J13207" t="b">
        <v>0</v>
      </c>
      <c r="K13207" t="s">
        <v>106</v>
      </c>
      <c r="L13207" t="s">
        <v>22</v>
      </c>
      <c r="M13207">
        <v>127317</v>
      </c>
      <c r="O13207" t="s">
        <v>17035</v>
      </c>
      <c r="P13207" t="s">
        <v>17036</v>
      </c>
    </row>
    <row r="13208" spans="1:16" x14ac:dyDescent="0.25">
      <c r="A13208" t="s">
        <v>1</v>
      </c>
      <c r="B13208" t="s">
        <v>661</v>
      </c>
      <c r="C13208" t="s">
        <v>1240</v>
      </c>
      <c r="D13208" t="s">
        <v>6016</v>
      </c>
      <c r="E13208" t="s">
        <v>20</v>
      </c>
      <c r="F13208" t="b">
        <v>0</v>
      </c>
      <c r="G13208" t="s">
        <v>27</v>
      </c>
      <c r="H13208" s="4">
        <v>45832.375972222217</v>
      </c>
      <c r="I13208" t="b">
        <v>0</v>
      </c>
      <c r="J13208" t="b">
        <v>0</v>
      </c>
      <c r="K13208" t="s">
        <v>24</v>
      </c>
      <c r="L13208" t="s">
        <v>22</v>
      </c>
      <c r="M13208">
        <v>121500</v>
      </c>
      <c r="O13208" t="s">
        <v>2239</v>
      </c>
      <c r="P13208" t="s">
        <v>17037</v>
      </c>
    </row>
    <row r="13209" spans="1:16" x14ac:dyDescent="0.25">
      <c r="A13209" t="s">
        <v>2</v>
      </c>
      <c r="B13209" t="s">
        <v>17038</v>
      </c>
      <c r="C13209" t="s">
        <v>151</v>
      </c>
      <c r="D13209" t="s">
        <v>3969</v>
      </c>
      <c r="E13209" t="s">
        <v>20</v>
      </c>
      <c r="F13209" t="b">
        <v>0</v>
      </c>
      <c r="G13209" t="s">
        <v>27</v>
      </c>
      <c r="H13209" s="4">
        <v>45832.376516203702</v>
      </c>
      <c r="I13209" t="b">
        <v>0</v>
      </c>
      <c r="J13209" t="b">
        <v>1</v>
      </c>
      <c r="K13209" t="s">
        <v>24</v>
      </c>
      <c r="L13209" t="s">
        <v>22</v>
      </c>
      <c r="M13209">
        <v>155000</v>
      </c>
      <c r="O13209" t="s">
        <v>16113</v>
      </c>
      <c r="P13209" t="s">
        <v>17039</v>
      </c>
    </row>
    <row r="13210" spans="1:16" x14ac:dyDescent="0.25">
      <c r="A13210" t="s">
        <v>89</v>
      </c>
      <c r="B13210" t="s">
        <v>17040</v>
      </c>
      <c r="C13210" t="s">
        <v>367</v>
      </c>
      <c r="D13210" t="s">
        <v>3972</v>
      </c>
      <c r="E13210" t="s">
        <v>20</v>
      </c>
      <c r="F13210" t="b">
        <v>0</v>
      </c>
      <c r="G13210" t="s">
        <v>27</v>
      </c>
      <c r="H13210" s="4">
        <v>45832.37672453704</v>
      </c>
      <c r="I13210" t="b">
        <v>0</v>
      </c>
      <c r="J13210" t="b">
        <v>1</v>
      </c>
      <c r="K13210" t="s">
        <v>24</v>
      </c>
      <c r="L13210" t="s">
        <v>22</v>
      </c>
      <c r="M13210">
        <v>158300</v>
      </c>
      <c r="O13210" t="s">
        <v>173</v>
      </c>
      <c r="P13210" t="s">
        <v>17041</v>
      </c>
    </row>
    <row r="13211" spans="1:16" x14ac:dyDescent="0.25">
      <c r="A13211" t="s">
        <v>25</v>
      </c>
      <c r="B13211" t="s">
        <v>17042</v>
      </c>
      <c r="C13211" t="s">
        <v>39</v>
      </c>
      <c r="D13211" t="s">
        <v>17043</v>
      </c>
      <c r="E13211" t="s">
        <v>20</v>
      </c>
      <c r="F13211" t="b">
        <v>1</v>
      </c>
      <c r="G13211" t="s">
        <v>35</v>
      </c>
      <c r="H13211" s="4">
        <v>45832.417175925933</v>
      </c>
      <c r="I13211" t="b">
        <v>0</v>
      </c>
      <c r="J13211" t="b">
        <v>1</v>
      </c>
      <c r="K13211" t="s">
        <v>24</v>
      </c>
      <c r="L13211" t="s">
        <v>22</v>
      </c>
      <c r="M13211">
        <v>159710</v>
      </c>
      <c r="O13211" t="s">
        <v>759</v>
      </c>
      <c r="P13211" t="s">
        <v>815</v>
      </c>
    </row>
    <row r="13212" spans="1:16" x14ac:dyDescent="0.25">
      <c r="A13212" t="s">
        <v>0</v>
      </c>
      <c r="B13212" t="s">
        <v>17044</v>
      </c>
      <c r="C13212" t="s">
        <v>160</v>
      </c>
      <c r="D13212" t="s">
        <v>4083</v>
      </c>
      <c r="E13212" t="s">
        <v>20</v>
      </c>
      <c r="F13212" t="b">
        <v>0</v>
      </c>
      <c r="G13212" t="s">
        <v>52</v>
      </c>
      <c r="H13212" s="4">
        <v>45832.417407407411</v>
      </c>
      <c r="I13212" t="b">
        <v>1</v>
      </c>
      <c r="J13212" t="b">
        <v>0</v>
      </c>
      <c r="K13212" t="s">
        <v>24</v>
      </c>
      <c r="L13212" t="s">
        <v>22</v>
      </c>
      <c r="M13212">
        <v>110000</v>
      </c>
      <c r="O13212" t="s">
        <v>17045</v>
      </c>
      <c r="P13212" t="s">
        <v>17046</v>
      </c>
    </row>
    <row r="13213" spans="1:16" x14ac:dyDescent="0.25">
      <c r="A13213" t="s">
        <v>1</v>
      </c>
      <c r="B13213" t="s">
        <v>16711</v>
      </c>
      <c r="C13213" t="s">
        <v>372</v>
      </c>
      <c r="D13213" t="s">
        <v>4083</v>
      </c>
      <c r="E13213" t="s">
        <v>20</v>
      </c>
      <c r="F13213" t="b">
        <v>0</v>
      </c>
      <c r="G13213" t="s">
        <v>27</v>
      </c>
      <c r="H13213" s="4">
        <v>45832.417604166672</v>
      </c>
      <c r="I13213" t="b">
        <v>0</v>
      </c>
      <c r="J13213" t="b">
        <v>0</v>
      </c>
      <c r="K13213" t="s">
        <v>24</v>
      </c>
      <c r="L13213" t="s">
        <v>22</v>
      </c>
      <c r="M13213">
        <v>124941</v>
      </c>
      <c r="O13213" t="s">
        <v>16113</v>
      </c>
      <c r="P13213" t="s">
        <v>16712</v>
      </c>
    </row>
    <row r="13214" spans="1:16" x14ac:dyDescent="0.25">
      <c r="A13214" t="s">
        <v>1</v>
      </c>
      <c r="B13214" t="s">
        <v>17047</v>
      </c>
      <c r="C13214" t="s">
        <v>39</v>
      </c>
      <c r="D13214" t="s">
        <v>2208</v>
      </c>
      <c r="E13214" t="s">
        <v>20</v>
      </c>
      <c r="F13214" t="b">
        <v>1</v>
      </c>
      <c r="G13214" t="s">
        <v>41</v>
      </c>
      <c r="H13214" s="4">
        <v>45832.417708333327</v>
      </c>
      <c r="I13214" t="b">
        <v>0</v>
      </c>
      <c r="J13214" t="b">
        <v>0</v>
      </c>
      <c r="K13214" t="s">
        <v>24</v>
      </c>
      <c r="L13214" t="s">
        <v>22</v>
      </c>
      <c r="M13214">
        <v>150000</v>
      </c>
      <c r="O13214" t="s">
        <v>123</v>
      </c>
      <c r="P13214" t="s">
        <v>17048</v>
      </c>
    </row>
    <row r="13215" spans="1:16" x14ac:dyDescent="0.25">
      <c r="A13215" t="s">
        <v>2</v>
      </c>
      <c r="B13215" t="s">
        <v>17049</v>
      </c>
      <c r="C13215" t="s">
        <v>1157</v>
      </c>
      <c r="D13215" t="s">
        <v>3956</v>
      </c>
      <c r="E13215" t="s">
        <v>20</v>
      </c>
      <c r="F13215" t="b">
        <v>0</v>
      </c>
      <c r="G13215" t="s">
        <v>27</v>
      </c>
      <c r="H13215" s="4">
        <v>45832.418252314812</v>
      </c>
      <c r="I13215" t="b">
        <v>1</v>
      </c>
      <c r="J13215" t="b">
        <v>1</v>
      </c>
      <c r="K13215" t="s">
        <v>24</v>
      </c>
      <c r="L13215" t="s">
        <v>36</v>
      </c>
      <c r="N13215">
        <v>44.090000152587891</v>
      </c>
      <c r="O13215" t="s">
        <v>17050</v>
      </c>
      <c r="P13215" t="s">
        <v>17051</v>
      </c>
    </row>
    <row r="13216" spans="1:16" x14ac:dyDescent="0.25">
      <c r="A13216" t="s">
        <v>40</v>
      </c>
      <c r="B13216" t="s">
        <v>17052</v>
      </c>
      <c r="C13216" t="s">
        <v>71</v>
      </c>
      <c r="D13216" t="s">
        <v>3972</v>
      </c>
      <c r="E13216" t="s">
        <v>20</v>
      </c>
      <c r="F13216" t="b">
        <v>0</v>
      </c>
      <c r="G13216" t="s">
        <v>23</v>
      </c>
      <c r="H13216" s="4">
        <v>45832.493206018517</v>
      </c>
      <c r="I13216" t="b">
        <v>0</v>
      </c>
      <c r="J13216" t="b">
        <v>0</v>
      </c>
      <c r="K13216" t="s">
        <v>24</v>
      </c>
      <c r="L13216" t="s">
        <v>22</v>
      </c>
      <c r="M13216">
        <v>125000</v>
      </c>
      <c r="O13216" t="s">
        <v>9690</v>
      </c>
      <c r="P13216" t="s">
        <v>17053</v>
      </c>
    </row>
    <row r="13217" spans="1:16" x14ac:dyDescent="0.25">
      <c r="A13217" t="s">
        <v>1</v>
      </c>
      <c r="B13217" t="s">
        <v>17054</v>
      </c>
      <c r="C13217" t="s">
        <v>82</v>
      </c>
      <c r="D13217" t="s">
        <v>3972</v>
      </c>
      <c r="E13217" t="s">
        <v>20</v>
      </c>
      <c r="F13217" t="b">
        <v>0</v>
      </c>
      <c r="G13217" t="s">
        <v>27</v>
      </c>
      <c r="H13217" s="4">
        <v>45832.500902777778</v>
      </c>
      <c r="I13217" t="b">
        <v>0</v>
      </c>
      <c r="J13217" t="b">
        <v>1</v>
      </c>
      <c r="K13217" t="s">
        <v>24</v>
      </c>
      <c r="L13217" t="s">
        <v>22</v>
      </c>
      <c r="M13217">
        <v>169500</v>
      </c>
      <c r="O13217" t="s">
        <v>1172</v>
      </c>
      <c r="P13217" t="s">
        <v>2059</v>
      </c>
    </row>
    <row r="13218" spans="1:16" x14ac:dyDescent="0.25">
      <c r="A13218" t="s">
        <v>1</v>
      </c>
      <c r="B13218" t="s">
        <v>17055</v>
      </c>
      <c r="C13218" t="s">
        <v>185</v>
      </c>
      <c r="D13218" t="s">
        <v>3956</v>
      </c>
      <c r="E13218" t="s">
        <v>34</v>
      </c>
      <c r="F13218" t="b">
        <v>0</v>
      </c>
      <c r="G13218" t="s">
        <v>27</v>
      </c>
      <c r="H13218" s="4">
        <v>45832.500902777778</v>
      </c>
      <c r="I13218" t="b">
        <v>0</v>
      </c>
      <c r="J13218" t="b">
        <v>1</v>
      </c>
      <c r="K13218" t="s">
        <v>24</v>
      </c>
      <c r="L13218" t="s">
        <v>36</v>
      </c>
      <c r="N13218">
        <v>56</v>
      </c>
      <c r="O13218" t="s">
        <v>1807</v>
      </c>
      <c r="P13218" t="s">
        <v>14507</v>
      </c>
    </row>
    <row r="13219" spans="1:16" x14ac:dyDescent="0.25">
      <c r="A13219" t="s">
        <v>2</v>
      </c>
      <c r="B13219" t="s">
        <v>17056</v>
      </c>
      <c r="C13219" t="s">
        <v>192</v>
      </c>
      <c r="D13219" t="s">
        <v>4092</v>
      </c>
      <c r="E13219" t="s">
        <v>20</v>
      </c>
      <c r="F13219" t="b">
        <v>0</v>
      </c>
      <c r="G13219" t="s">
        <v>27</v>
      </c>
      <c r="H13219" s="4">
        <v>45832.501527777778</v>
      </c>
      <c r="I13219" t="b">
        <v>0</v>
      </c>
      <c r="J13219" t="b">
        <v>1</v>
      </c>
      <c r="K13219" t="s">
        <v>24</v>
      </c>
      <c r="L13219" t="s">
        <v>36</v>
      </c>
      <c r="N13219">
        <v>110</v>
      </c>
      <c r="O13219" t="s">
        <v>1511</v>
      </c>
      <c r="P13219" t="s">
        <v>17057</v>
      </c>
    </row>
    <row r="13220" spans="1:16" x14ac:dyDescent="0.25">
      <c r="A13220" t="s">
        <v>2</v>
      </c>
      <c r="B13220" t="s">
        <v>17025</v>
      </c>
      <c r="C13220" t="s">
        <v>71</v>
      </c>
      <c r="D13220" t="s">
        <v>3972</v>
      </c>
      <c r="E13220" t="s">
        <v>20</v>
      </c>
      <c r="F13220" t="b">
        <v>0</v>
      </c>
      <c r="G13220" t="s">
        <v>41</v>
      </c>
      <c r="H13220" s="4">
        <v>45832.501828703702</v>
      </c>
      <c r="I13220" t="b">
        <v>1</v>
      </c>
      <c r="J13220" t="b">
        <v>1</v>
      </c>
      <c r="K13220" t="s">
        <v>24</v>
      </c>
      <c r="L13220" t="s">
        <v>22</v>
      </c>
      <c r="M13220">
        <v>138100</v>
      </c>
      <c r="O13220" t="s">
        <v>4534</v>
      </c>
      <c r="P13220" t="s">
        <v>17026</v>
      </c>
    </row>
    <row r="13221" spans="1:16" x14ac:dyDescent="0.25">
      <c r="A13221" t="s">
        <v>2</v>
      </c>
      <c r="B13221" t="s">
        <v>17058</v>
      </c>
      <c r="C13221" t="s">
        <v>390</v>
      </c>
      <c r="D13221" t="s">
        <v>17059</v>
      </c>
      <c r="E13221" t="s">
        <v>34</v>
      </c>
      <c r="F13221" t="b">
        <v>0</v>
      </c>
      <c r="G13221" t="s">
        <v>41</v>
      </c>
      <c r="H13221" s="4">
        <v>45832.501840277779</v>
      </c>
      <c r="I13221" t="b">
        <v>0</v>
      </c>
      <c r="J13221" t="b">
        <v>1</v>
      </c>
      <c r="K13221" t="s">
        <v>24</v>
      </c>
      <c r="L13221" t="s">
        <v>22</v>
      </c>
      <c r="M13221">
        <v>103687.5</v>
      </c>
      <c r="O13221" t="s">
        <v>2546</v>
      </c>
      <c r="P13221" t="s">
        <v>17060</v>
      </c>
    </row>
    <row r="13222" spans="1:16" x14ac:dyDescent="0.25">
      <c r="A13222" t="s">
        <v>2</v>
      </c>
      <c r="B13222" t="s">
        <v>17061</v>
      </c>
      <c r="C13222" t="s">
        <v>158</v>
      </c>
      <c r="D13222" t="s">
        <v>4034</v>
      </c>
      <c r="E13222" t="s">
        <v>20</v>
      </c>
      <c r="F13222" t="b">
        <v>0</v>
      </c>
      <c r="G13222" t="s">
        <v>158</v>
      </c>
      <c r="H13222" s="4">
        <v>45832.503981481481</v>
      </c>
      <c r="I13222" t="b">
        <v>0</v>
      </c>
      <c r="J13222" t="b">
        <v>0</v>
      </c>
      <c r="K13222" t="s">
        <v>158</v>
      </c>
      <c r="L13222" t="s">
        <v>22</v>
      </c>
      <c r="M13222">
        <v>75000</v>
      </c>
      <c r="O13222" t="s">
        <v>2768</v>
      </c>
      <c r="P13222" t="s">
        <v>17062</v>
      </c>
    </row>
    <row r="13223" spans="1:16" x14ac:dyDescent="0.25">
      <c r="A13223" t="s">
        <v>2</v>
      </c>
      <c r="B13223" t="s">
        <v>692</v>
      </c>
      <c r="C13223" t="s">
        <v>1436</v>
      </c>
      <c r="D13223" t="s">
        <v>3972</v>
      </c>
      <c r="E13223" t="s">
        <v>20</v>
      </c>
      <c r="F13223" t="b">
        <v>0</v>
      </c>
      <c r="G13223" t="s">
        <v>23</v>
      </c>
      <c r="H13223" s="4">
        <v>45832.534942129627</v>
      </c>
      <c r="I13223" t="b">
        <v>0</v>
      </c>
      <c r="J13223" t="b">
        <v>0</v>
      </c>
      <c r="K13223" t="s">
        <v>24</v>
      </c>
      <c r="L13223" t="s">
        <v>22</v>
      </c>
      <c r="M13223">
        <v>135000</v>
      </c>
      <c r="O13223" t="s">
        <v>17063</v>
      </c>
      <c r="P13223" t="s">
        <v>17064</v>
      </c>
    </row>
    <row r="13224" spans="1:16" x14ac:dyDescent="0.25">
      <c r="A13224" t="s">
        <v>0</v>
      </c>
      <c r="B13224" t="s">
        <v>2656</v>
      </c>
      <c r="C13224" t="s">
        <v>114</v>
      </c>
      <c r="D13224" t="s">
        <v>3972</v>
      </c>
      <c r="E13224" t="s">
        <v>51</v>
      </c>
      <c r="F13224" t="b">
        <v>0</v>
      </c>
      <c r="G13224" t="s">
        <v>27</v>
      </c>
      <c r="H13224" s="4">
        <v>45832.541898148149</v>
      </c>
      <c r="I13224" t="b">
        <v>0</v>
      </c>
      <c r="J13224" t="b">
        <v>0</v>
      </c>
      <c r="K13224" t="s">
        <v>24</v>
      </c>
      <c r="L13224" t="s">
        <v>22</v>
      </c>
      <c r="M13224">
        <v>87051.5</v>
      </c>
      <c r="O13224" t="s">
        <v>5481</v>
      </c>
      <c r="P13224" t="s">
        <v>3118</v>
      </c>
    </row>
    <row r="13225" spans="1:16" x14ac:dyDescent="0.25">
      <c r="A13225" t="s">
        <v>0</v>
      </c>
      <c r="B13225" t="s">
        <v>1254</v>
      </c>
      <c r="C13225" t="s">
        <v>140</v>
      </c>
      <c r="D13225" t="s">
        <v>3972</v>
      </c>
      <c r="E13225" t="s">
        <v>20</v>
      </c>
      <c r="F13225" t="b">
        <v>0</v>
      </c>
      <c r="G13225" t="s">
        <v>35</v>
      </c>
      <c r="H13225" s="4">
        <v>45832.542129629634</v>
      </c>
      <c r="I13225" t="b">
        <v>1</v>
      </c>
      <c r="J13225" t="b">
        <v>1</v>
      </c>
      <c r="K13225" t="s">
        <v>24</v>
      </c>
      <c r="L13225" t="s">
        <v>22</v>
      </c>
      <c r="M13225">
        <v>76209</v>
      </c>
      <c r="O13225" t="s">
        <v>5481</v>
      </c>
    </row>
    <row r="13226" spans="1:16" x14ac:dyDescent="0.25">
      <c r="A13226" t="s">
        <v>1</v>
      </c>
      <c r="B13226" t="s">
        <v>17065</v>
      </c>
      <c r="C13226" t="s">
        <v>39</v>
      </c>
      <c r="D13226" t="s">
        <v>3972</v>
      </c>
      <c r="E13226" t="s">
        <v>20</v>
      </c>
      <c r="F13226" t="b">
        <v>1</v>
      </c>
      <c r="G13226" t="s">
        <v>30</v>
      </c>
      <c r="H13226" s="4">
        <v>45832.542280092603</v>
      </c>
      <c r="I13226" t="b">
        <v>1</v>
      </c>
      <c r="J13226" t="b">
        <v>0</v>
      </c>
      <c r="K13226" t="s">
        <v>24</v>
      </c>
      <c r="L13226" t="s">
        <v>22</v>
      </c>
      <c r="M13226">
        <v>69848.5</v>
      </c>
      <c r="O13226" t="s">
        <v>17066</v>
      </c>
      <c r="P13226" t="s">
        <v>17067</v>
      </c>
    </row>
    <row r="13227" spans="1:16" x14ac:dyDescent="0.25">
      <c r="A13227" t="s">
        <v>0</v>
      </c>
      <c r="B13227" t="s">
        <v>15104</v>
      </c>
      <c r="C13227" t="s">
        <v>192</v>
      </c>
      <c r="D13227" t="s">
        <v>3972</v>
      </c>
      <c r="E13227" t="s">
        <v>20</v>
      </c>
      <c r="F13227" t="b">
        <v>0</v>
      </c>
      <c r="G13227" t="s">
        <v>52</v>
      </c>
      <c r="H13227" s="4">
        <v>45832.542500000003</v>
      </c>
      <c r="I13227" t="b">
        <v>0</v>
      </c>
      <c r="J13227" t="b">
        <v>0</v>
      </c>
      <c r="K13227" t="s">
        <v>24</v>
      </c>
      <c r="L13227" t="s">
        <v>22</v>
      </c>
      <c r="M13227">
        <v>96750</v>
      </c>
      <c r="O13227" t="s">
        <v>5481</v>
      </c>
    </row>
    <row r="13228" spans="1:16" x14ac:dyDescent="0.25">
      <c r="A13228" t="s">
        <v>2</v>
      </c>
      <c r="B13228" t="s">
        <v>7527</v>
      </c>
      <c r="C13228" t="s">
        <v>82</v>
      </c>
      <c r="D13228" t="s">
        <v>3828</v>
      </c>
      <c r="E13228" t="s">
        <v>51</v>
      </c>
      <c r="F13228" t="b">
        <v>0</v>
      </c>
      <c r="G13228" t="s">
        <v>41</v>
      </c>
      <c r="H13228" s="4">
        <v>45832.543599537043</v>
      </c>
      <c r="I13228" t="b">
        <v>0</v>
      </c>
      <c r="J13228" t="b">
        <v>0</v>
      </c>
      <c r="K13228" t="s">
        <v>24</v>
      </c>
      <c r="L13228" t="s">
        <v>36</v>
      </c>
      <c r="N13228">
        <v>50</v>
      </c>
      <c r="O13228" t="s">
        <v>17068</v>
      </c>
      <c r="P13228" t="s">
        <v>17069</v>
      </c>
    </row>
    <row r="13229" spans="1:16" x14ac:dyDescent="0.25">
      <c r="A13229" t="s">
        <v>0</v>
      </c>
      <c r="B13229" t="s">
        <v>17070</v>
      </c>
      <c r="C13229" t="s">
        <v>957</v>
      </c>
      <c r="D13229" t="s">
        <v>7852</v>
      </c>
      <c r="E13229" t="s">
        <v>20</v>
      </c>
      <c r="F13229" t="b">
        <v>0</v>
      </c>
      <c r="G13229" t="s">
        <v>27</v>
      </c>
      <c r="H13229" s="4">
        <v>45832.583391203712</v>
      </c>
      <c r="I13229" t="b">
        <v>0</v>
      </c>
      <c r="J13229" t="b">
        <v>1</v>
      </c>
      <c r="K13229" t="s">
        <v>24</v>
      </c>
      <c r="L13229" t="s">
        <v>22</v>
      </c>
      <c r="M13229">
        <v>201625</v>
      </c>
      <c r="O13229" t="s">
        <v>1906</v>
      </c>
    </row>
    <row r="13230" spans="1:16" x14ac:dyDescent="0.25">
      <c r="A13230" t="s">
        <v>2</v>
      </c>
      <c r="B13230" t="s">
        <v>17071</v>
      </c>
      <c r="C13230" t="s">
        <v>372</v>
      </c>
      <c r="D13230" t="s">
        <v>3600</v>
      </c>
      <c r="E13230" t="s">
        <v>51</v>
      </c>
      <c r="F13230" t="b">
        <v>0</v>
      </c>
      <c r="G13230" t="s">
        <v>27</v>
      </c>
      <c r="H13230" s="4">
        <v>45832.584780092591</v>
      </c>
      <c r="I13230" t="b">
        <v>1</v>
      </c>
      <c r="J13230" t="b">
        <v>0</v>
      </c>
      <c r="K13230" t="s">
        <v>24</v>
      </c>
      <c r="L13230" t="s">
        <v>22</v>
      </c>
      <c r="M13230">
        <v>110000</v>
      </c>
      <c r="O13230" t="s">
        <v>17072</v>
      </c>
      <c r="P13230" t="s">
        <v>17073</v>
      </c>
    </row>
    <row r="13231" spans="1:16" x14ac:dyDescent="0.25">
      <c r="A13231" t="s">
        <v>2</v>
      </c>
      <c r="B13231" t="s">
        <v>17074</v>
      </c>
      <c r="C13231" t="s">
        <v>42</v>
      </c>
      <c r="D13231" t="s">
        <v>3828</v>
      </c>
      <c r="E13231" t="s">
        <v>20</v>
      </c>
      <c r="F13231" t="b">
        <v>0</v>
      </c>
      <c r="G13231" t="s">
        <v>27</v>
      </c>
      <c r="H13231" s="4">
        <v>45832.584826388891</v>
      </c>
      <c r="I13231" t="b">
        <v>0</v>
      </c>
      <c r="J13231" t="b">
        <v>1</v>
      </c>
      <c r="K13231" t="s">
        <v>24</v>
      </c>
      <c r="L13231" t="s">
        <v>22</v>
      </c>
      <c r="M13231">
        <v>185000</v>
      </c>
      <c r="O13231" t="s">
        <v>1883</v>
      </c>
      <c r="P13231" t="s">
        <v>17075</v>
      </c>
    </row>
    <row r="13232" spans="1:16" x14ac:dyDescent="0.25">
      <c r="A13232" t="s">
        <v>40</v>
      </c>
      <c r="B13232" t="s">
        <v>40</v>
      </c>
      <c r="C13232" t="s">
        <v>4701</v>
      </c>
      <c r="D13232" t="s">
        <v>3972</v>
      </c>
      <c r="E13232" t="s">
        <v>51</v>
      </c>
      <c r="F13232" t="b">
        <v>0</v>
      </c>
      <c r="G13232" t="s">
        <v>27</v>
      </c>
      <c r="H13232" s="4">
        <v>45832.584988425922</v>
      </c>
      <c r="I13232" t="b">
        <v>0</v>
      </c>
      <c r="J13232" t="b">
        <v>0</v>
      </c>
      <c r="K13232" t="s">
        <v>24</v>
      </c>
      <c r="L13232" t="s">
        <v>36</v>
      </c>
      <c r="N13232">
        <v>91</v>
      </c>
      <c r="O13232" t="s">
        <v>1301</v>
      </c>
      <c r="P13232" t="s">
        <v>17076</v>
      </c>
    </row>
    <row r="13233" spans="1:16" x14ac:dyDescent="0.25">
      <c r="A13233" t="s">
        <v>40</v>
      </c>
      <c r="B13233" t="s">
        <v>40</v>
      </c>
      <c r="C13233" t="s">
        <v>1023</v>
      </c>
      <c r="D13233" t="s">
        <v>3972</v>
      </c>
      <c r="E13233" t="s">
        <v>20</v>
      </c>
      <c r="F13233" t="b">
        <v>0</v>
      </c>
      <c r="G13233" t="s">
        <v>27</v>
      </c>
      <c r="H13233" s="4">
        <v>45832.585011574083</v>
      </c>
      <c r="I13233" t="b">
        <v>1</v>
      </c>
      <c r="J13233" t="b">
        <v>1</v>
      </c>
      <c r="K13233" t="s">
        <v>24</v>
      </c>
      <c r="L13233" t="s">
        <v>36</v>
      </c>
      <c r="N13233">
        <v>62.5</v>
      </c>
      <c r="O13233" t="s">
        <v>289</v>
      </c>
      <c r="P13233" t="s">
        <v>17077</v>
      </c>
    </row>
    <row r="13234" spans="1:16" x14ac:dyDescent="0.25">
      <c r="A13234" t="s">
        <v>2</v>
      </c>
      <c r="B13234" t="s">
        <v>17074</v>
      </c>
      <c r="C13234" t="s">
        <v>151</v>
      </c>
      <c r="D13234" t="s">
        <v>3972</v>
      </c>
      <c r="E13234" t="s">
        <v>20</v>
      </c>
      <c r="F13234" t="b">
        <v>0</v>
      </c>
      <c r="G13234" t="s">
        <v>52</v>
      </c>
      <c r="H13234" s="4">
        <v>45832.586493055547</v>
      </c>
      <c r="I13234" t="b">
        <v>0</v>
      </c>
      <c r="J13234" t="b">
        <v>1</v>
      </c>
      <c r="K13234" t="s">
        <v>24</v>
      </c>
      <c r="L13234" t="s">
        <v>22</v>
      </c>
      <c r="M13234">
        <v>185000</v>
      </c>
      <c r="O13234" t="s">
        <v>1883</v>
      </c>
      <c r="P13234" t="s">
        <v>17075</v>
      </c>
    </row>
    <row r="13235" spans="1:16" x14ac:dyDescent="0.25">
      <c r="A13235" t="s">
        <v>89</v>
      </c>
      <c r="B13235" t="s">
        <v>17078</v>
      </c>
      <c r="C13235" t="s">
        <v>472</v>
      </c>
      <c r="D13235" t="s">
        <v>4034</v>
      </c>
      <c r="E13235" t="s">
        <v>20</v>
      </c>
      <c r="F13235" t="b">
        <v>0</v>
      </c>
      <c r="G13235" t="s">
        <v>473</v>
      </c>
      <c r="H13235" s="4">
        <v>45832.614259259259</v>
      </c>
      <c r="I13235" t="b">
        <v>0</v>
      </c>
      <c r="J13235" t="b">
        <v>0</v>
      </c>
      <c r="K13235" t="s">
        <v>473</v>
      </c>
      <c r="L13235" t="s">
        <v>22</v>
      </c>
      <c r="M13235">
        <v>103674.5</v>
      </c>
      <c r="O13235" t="s">
        <v>17079</v>
      </c>
      <c r="P13235" t="s">
        <v>193</v>
      </c>
    </row>
    <row r="13236" spans="1:16" x14ac:dyDescent="0.25">
      <c r="A13236" t="s">
        <v>25</v>
      </c>
      <c r="B13236" t="s">
        <v>25</v>
      </c>
      <c r="C13236" t="s">
        <v>1985</v>
      </c>
      <c r="D13236" t="s">
        <v>3972</v>
      </c>
      <c r="E13236" t="s">
        <v>20</v>
      </c>
      <c r="F13236" t="b">
        <v>0</v>
      </c>
      <c r="G13236" t="s">
        <v>27</v>
      </c>
      <c r="H13236" s="4">
        <v>45832.625081018523</v>
      </c>
      <c r="I13236" t="b">
        <v>0</v>
      </c>
      <c r="J13236" t="b">
        <v>1</v>
      </c>
      <c r="K13236" t="s">
        <v>24</v>
      </c>
      <c r="L13236" t="s">
        <v>22</v>
      </c>
      <c r="M13236">
        <v>117500</v>
      </c>
      <c r="O13236" t="s">
        <v>74</v>
      </c>
      <c r="P13236" t="s">
        <v>17080</v>
      </c>
    </row>
    <row r="13237" spans="1:16" x14ac:dyDescent="0.25">
      <c r="A13237" t="s">
        <v>0</v>
      </c>
      <c r="B13237" t="s">
        <v>0</v>
      </c>
      <c r="C13237" t="s">
        <v>17081</v>
      </c>
      <c r="D13237" t="s">
        <v>3828</v>
      </c>
      <c r="E13237" t="s">
        <v>20</v>
      </c>
      <c r="F13237" t="b">
        <v>0</v>
      </c>
      <c r="G13237" t="s">
        <v>52</v>
      </c>
      <c r="H13237" s="4">
        <v>45832.625717592593</v>
      </c>
      <c r="I13237" t="b">
        <v>1</v>
      </c>
      <c r="J13237" t="b">
        <v>1</v>
      </c>
      <c r="K13237" t="s">
        <v>24</v>
      </c>
      <c r="L13237" t="s">
        <v>22</v>
      </c>
      <c r="M13237">
        <v>70000</v>
      </c>
      <c r="O13237" t="s">
        <v>17082</v>
      </c>
      <c r="P13237" t="s">
        <v>17083</v>
      </c>
    </row>
    <row r="13238" spans="1:16" x14ac:dyDescent="0.25">
      <c r="A13238" t="s">
        <v>191</v>
      </c>
      <c r="B13238" t="s">
        <v>17084</v>
      </c>
      <c r="C13238" t="s">
        <v>1268</v>
      </c>
      <c r="D13238" t="s">
        <v>4034</v>
      </c>
      <c r="E13238" t="s">
        <v>20</v>
      </c>
      <c r="F13238" t="b">
        <v>0</v>
      </c>
      <c r="G13238" t="s">
        <v>1268</v>
      </c>
      <c r="H13238" s="4">
        <v>45832.634560185194</v>
      </c>
      <c r="I13238" t="b">
        <v>0</v>
      </c>
      <c r="J13238" t="b">
        <v>0</v>
      </c>
      <c r="K13238" t="s">
        <v>1268</v>
      </c>
      <c r="L13238" t="s">
        <v>22</v>
      </c>
      <c r="M13238">
        <v>69600</v>
      </c>
      <c r="O13238" t="s">
        <v>11449</v>
      </c>
      <c r="P13238" t="s">
        <v>1183</v>
      </c>
    </row>
    <row r="13239" spans="1:16" x14ac:dyDescent="0.25">
      <c r="A13239" t="s">
        <v>0</v>
      </c>
      <c r="B13239" t="s">
        <v>1632</v>
      </c>
      <c r="C13239" t="s">
        <v>3920</v>
      </c>
      <c r="D13239" t="s">
        <v>3972</v>
      </c>
      <c r="E13239" t="s">
        <v>51</v>
      </c>
      <c r="F13239" t="b">
        <v>0</v>
      </c>
      <c r="G13239" t="s">
        <v>52</v>
      </c>
      <c r="H13239" s="4">
        <v>45832.667384259257</v>
      </c>
      <c r="I13239" t="b">
        <v>1</v>
      </c>
      <c r="J13239" t="b">
        <v>0</v>
      </c>
      <c r="K13239" t="s">
        <v>24</v>
      </c>
      <c r="L13239" t="s">
        <v>36</v>
      </c>
      <c r="N13239">
        <v>24.5</v>
      </c>
      <c r="O13239" t="s">
        <v>1783</v>
      </c>
    </row>
    <row r="13240" spans="1:16" x14ac:dyDescent="0.25">
      <c r="A13240" t="s">
        <v>2</v>
      </c>
      <c r="B13240" t="s">
        <v>17085</v>
      </c>
      <c r="C13240" t="s">
        <v>1737</v>
      </c>
      <c r="D13240" t="s">
        <v>3828</v>
      </c>
      <c r="E13240" t="s">
        <v>20</v>
      </c>
      <c r="F13240" t="b">
        <v>0</v>
      </c>
      <c r="G13240" t="s">
        <v>27</v>
      </c>
      <c r="H13240" s="4">
        <v>45832.668113425927</v>
      </c>
      <c r="I13240" t="b">
        <v>0</v>
      </c>
      <c r="J13240" t="b">
        <v>0</v>
      </c>
      <c r="K13240" t="s">
        <v>24</v>
      </c>
      <c r="L13240" t="s">
        <v>22</v>
      </c>
      <c r="M13240">
        <v>125000</v>
      </c>
      <c r="O13240" t="s">
        <v>17086</v>
      </c>
      <c r="P13240" t="s">
        <v>492</v>
      </c>
    </row>
    <row r="13241" spans="1:16" x14ac:dyDescent="0.25">
      <c r="A13241" t="s">
        <v>40</v>
      </c>
      <c r="B13241" t="s">
        <v>40</v>
      </c>
      <c r="C13241" t="s">
        <v>449</v>
      </c>
      <c r="D13241" t="s">
        <v>3828</v>
      </c>
      <c r="E13241" t="s">
        <v>20</v>
      </c>
      <c r="F13241" t="b">
        <v>0</v>
      </c>
      <c r="G13241" t="s">
        <v>27</v>
      </c>
      <c r="H13241" s="4">
        <v>45832.668182870373</v>
      </c>
      <c r="I13241" t="b">
        <v>1</v>
      </c>
      <c r="J13241" t="b">
        <v>1</v>
      </c>
      <c r="K13241" t="s">
        <v>24</v>
      </c>
      <c r="L13241" t="s">
        <v>22</v>
      </c>
      <c r="M13241">
        <v>132500</v>
      </c>
      <c r="O13241" t="s">
        <v>17087</v>
      </c>
      <c r="P13241" t="s">
        <v>17088</v>
      </c>
    </row>
    <row r="13242" spans="1:16" x14ac:dyDescent="0.25">
      <c r="A13242" t="s">
        <v>0</v>
      </c>
      <c r="B13242" t="s">
        <v>12899</v>
      </c>
      <c r="C13242" t="s">
        <v>203</v>
      </c>
      <c r="D13242" t="s">
        <v>3972</v>
      </c>
      <c r="E13242" t="s">
        <v>51</v>
      </c>
      <c r="F13242" t="b">
        <v>0</v>
      </c>
      <c r="G13242" t="s">
        <v>23</v>
      </c>
      <c r="H13242" s="4">
        <v>45832.70108796296</v>
      </c>
      <c r="I13242" t="b">
        <v>0</v>
      </c>
      <c r="J13242" t="b">
        <v>1</v>
      </c>
      <c r="K13242" t="s">
        <v>24</v>
      </c>
      <c r="L13242" t="s">
        <v>36</v>
      </c>
      <c r="N13242">
        <v>63.5</v>
      </c>
      <c r="O13242" t="s">
        <v>144</v>
      </c>
    </row>
    <row r="13243" spans="1:16" x14ac:dyDescent="0.25">
      <c r="A13243" t="s">
        <v>0</v>
      </c>
      <c r="B13243" t="s">
        <v>0</v>
      </c>
      <c r="C13243" t="s">
        <v>621</v>
      </c>
      <c r="D13243" t="s">
        <v>3972</v>
      </c>
      <c r="E13243" t="s">
        <v>51</v>
      </c>
      <c r="F13243" t="b">
        <v>0</v>
      </c>
      <c r="G13243" t="s">
        <v>52</v>
      </c>
      <c r="H13243" s="4">
        <v>45832.709050925929</v>
      </c>
      <c r="I13243" t="b">
        <v>1</v>
      </c>
      <c r="J13243" t="b">
        <v>0</v>
      </c>
      <c r="K13243" t="s">
        <v>24</v>
      </c>
      <c r="L13243" t="s">
        <v>36</v>
      </c>
      <c r="N13243">
        <v>22.5</v>
      </c>
      <c r="O13243" t="s">
        <v>1783</v>
      </c>
    </row>
    <row r="13244" spans="1:16" x14ac:dyDescent="0.25">
      <c r="A13244" t="s">
        <v>1</v>
      </c>
      <c r="B13244" t="s">
        <v>17089</v>
      </c>
      <c r="C13244" t="s">
        <v>23</v>
      </c>
      <c r="D13244" t="s">
        <v>3972</v>
      </c>
      <c r="E13244" t="s">
        <v>20</v>
      </c>
      <c r="F13244" t="b">
        <v>0</v>
      </c>
      <c r="G13244" t="s">
        <v>52</v>
      </c>
      <c r="H13244" s="4">
        <v>45832.709097222221</v>
      </c>
      <c r="I13244" t="b">
        <v>0</v>
      </c>
      <c r="J13244" t="b">
        <v>0</v>
      </c>
      <c r="K13244" t="s">
        <v>24</v>
      </c>
      <c r="L13244" t="s">
        <v>22</v>
      </c>
      <c r="M13244">
        <v>77500</v>
      </c>
      <c r="O13244" t="s">
        <v>17090</v>
      </c>
      <c r="P13244" t="s">
        <v>1478</v>
      </c>
    </row>
    <row r="13245" spans="1:16" x14ac:dyDescent="0.25">
      <c r="A13245" t="s">
        <v>2</v>
      </c>
      <c r="B13245" t="s">
        <v>7891</v>
      </c>
      <c r="C13245" t="s">
        <v>7892</v>
      </c>
      <c r="D13245" t="s">
        <v>3972</v>
      </c>
      <c r="E13245" t="s">
        <v>20</v>
      </c>
      <c r="F13245" t="b">
        <v>0</v>
      </c>
      <c r="G13245" t="s">
        <v>27</v>
      </c>
      <c r="H13245" s="4">
        <v>45832.709780092591</v>
      </c>
      <c r="I13245" t="b">
        <v>0</v>
      </c>
      <c r="J13245" t="b">
        <v>1</v>
      </c>
      <c r="K13245" t="s">
        <v>24</v>
      </c>
      <c r="L13245" t="s">
        <v>22</v>
      </c>
      <c r="M13245">
        <v>127500</v>
      </c>
      <c r="O13245" t="s">
        <v>6336</v>
      </c>
      <c r="P13245" t="s">
        <v>7893</v>
      </c>
    </row>
    <row r="13246" spans="1:16" x14ac:dyDescent="0.25">
      <c r="A13246" t="s">
        <v>2</v>
      </c>
      <c r="B13246" t="s">
        <v>2378</v>
      </c>
      <c r="C13246" t="s">
        <v>17091</v>
      </c>
      <c r="D13246" t="s">
        <v>3600</v>
      </c>
      <c r="E13246" t="s">
        <v>20</v>
      </c>
      <c r="F13246" t="b">
        <v>0</v>
      </c>
      <c r="G13246" t="s">
        <v>27</v>
      </c>
      <c r="H13246" s="4">
        <v>45832.709861111107</v>
      </c>
      <c r="I13246" t="b">
        <v>1</v>
      </c>
      <c r="J13246" t="b">
        <v>1</v>
      </c>
      <c r="K13246" t="s">
        <v>24</v>
      </c>
      <c r="L13246" t="s">
        <v>22</v>
      </c>
      <c r="M13246">
        <v>253000</v>
      </c>
      <c r="O13246" t="s">
        <v>1744</v>
      </c>
      <c r="P13246" t="s">
        <v>16327</v>
      </c>
    </row>
    <row r="13247" spans="1:16" x14ac:dyDescent="0.25">
      <c r="A13247" t="s">
        <v>2</v>
      </c>
      <c r="B13247" t="s">
        <v>506</v>
      </c>
      <c r="C13247" t="s">
        <v>334</v>
      </c>
      <c r="D13247" t="s">
        <v>3972</v>
      </c>
      <c r="E13247" t="s">
        <v>20</v>
      </c>
      <c r="F13247" t="b">
        <v>0</v>
      </c>
      <c r="G13247" t="s">
        <v>27</v>
      </c>
      <c r="H13247" s="4">
        <v>45832.709930555553</v>
      </c>
      <c r="I13247" t="b">
        <v>0</v>
      </c>
      <c r="J13247" t="b">
        <v>1</v>
      </c>
      <c r="K13247" t="s">
        <v>24</v>
      </c>
      <c r="L13247" t="s">
        <v>22</v>
      </c>
      <c r="M13247">
        <v>116000</v>
      </c>
      <c r="O13247" t="s">
        <v>17092</v>
      </c>
      <c r="P13247" t="s">
        <v>3498</v>
      </c>
    </row>
    <row r="13248" spans="1:16" x14ac:dyDescent="0.25">
      <c r="A13248" t="s">
        <v>2</v>
      </c>
      <c r="B13248" t="s">
        <v>132</v>
      </c>
      <c r="C13248" t="s">
        <v>17093</v>
      </c>
      <c r="D13248" t="s">
        <v>4083</v>
      </c>
      <c r="E13248" t="s">
        <v>20</v>
      </c>
      <c r="F13248" t="b">
        <v>0</v>
      </c>
      <c r="G13248" t="s">
        <v>158</v>
      </c>
      <c r="H13248" s="4">
        <v>45832.712500000001</v>
      </c>
      <c r="I13248" t="b">
        <v>0</v>
      </c>
      <c r="J13248" t="b">
        <v>0</v>
      </c>
      <c r="K13248" t="s">
        <v>158</v>
      </c>
      <c r="L13248" t="s">
        <v>22</v>
      </c>
      <c r="M13248">
        <v>150000</v>
      </c>
      <c r="O13248" t="s">
        <v>17094</v>
      </c>
      <c r="P13248" t="s">
        <v>918</v>
      </c>
    </row>
    <row r="13249" spans="1:16" x14ac:dyDescent="0.25">
      <c r="A13249" t="s">
        <v>0</v>
      </c>
      <c r="B13249" t="s">
        <v>17095</v>
      </c>
      <c r="C13249" t="s">
        <v>114</v>
      </c>
      <c r="D13249" t="s">
        <v>3972</v>
      </c>
      <c r="E13249" t="s">
        <v>20</v>
      </c>
      <c r="F13249" t="b">
        <v>0</v>
      </c>
      <c r="G13249" t="s">
        <v>27</v>
      </c>
      <c r="H13249" s="4">
        <v>45832.750081018523</v>
      </c>
      <c r="I13249" t="b">
        <v>1</v>
      </c>
      <c r="J13249" t="b">
        <v>1</v>
      </c>
      <c r="K13249" t="s">
        <v>24</v>
      </c>
      <c r="L13249" t="s">
        <v>22</v>
      </c>
      <c r="M13249">
        <v>87300</v>
      </c>
      <c r="O13249" t="s">
        <v>17096</v>
      </c>
      <c r="P13249" t="s">
        <v>17097</v>
      </c>
    </row>
    <row r="13250" spans="1:16" x14ac:dyDescent="0.25">
      <c r="A13250" t="s">
        <v>0</v>
      </c>
      <c r="B13250" t="s">
        <v>17098</v>
      </c>
      <c r="C13250" t="s">
        <v>253</v>
      </c>
      <c r="D13250" t="s">
        <v>3828</v>
      </c>
      <c r="E13250" t="s">
        <v>20</v>
      </c>
      <c r="F13250" t="b">
        <v>0</v>
      </c>
      <c r="G13250" t="s">
        <v>27</v>
      </c>
      <c r="H13250" s="4">
        <v>45832.750081018523</v>
      </c>
      <c r="I13250" t="b">
        <v>1</v>
      </c>
      <c r="J13250" t="b">
        <v>0</v>
      </c>
      <c r="K13250" t="s">
        <v>24</v>
      </c>
      <c r="L13250" t="s">
        <v>36</v>
      </c>
      <c r="N13250">
        <v>32.5</v>
      </c>
      <c r="O13250" t="s">
        <v>17099</v>
      </c>
      <c r="P13250" t="s">
        <v>2744</v>
      </c>
    </row>
    <row r="13251" spans="1:16" x14ac:dyDescent="0.25">
      <c r="A13251" t="s">
        <v>0</v>
      </c>
      <c r="B13251" t="s">
        <v>1556</v>
      </c>
      <c r="C13251" t="s">
        <v>39</v>
      </c>
      <c r="D13251" t="s">
        <v>3972</v>
      </c>
      <c r="E13251" t="s">
        <v>51</v>
      </c>
      <c r="F13251" t="b">
        <v>1</v>
      </c>
      <c r="G13251" t="s">
        <v>27</v>
      </c>
      <c r="H13251" s="4">
        <v>45832.750173611108</v>
      </c>
      <c r="I13251" t="b">
        <v>0</v>
      </c>
      <c r="J13251" t="b">
        <v>1</v>
      </c>
      <c r="K13251" t="s">
        <v>24</v>
      </c>
      <c r="L13251" t="s">
        <v>36</v>
      </c>
      <c r="N13251">
        <v>26.5</v>
      </c>
      <c r="O13251" t="s">
        <v>483</v>
      </c>
      <c r="P13251" t="s">
        <v>11394</v>
      </c>
    </row>
    <row r="13252" spans="1:16" x14ac:dyDescent="0.25">
      <c r="A13252" t="s">
        <v>0</v>
      </c>
      <c r="B13252" t="s">
        <v>17100</v>
      </c>
      <c r="C13252" t="s">
        <v>84</v>
      </c>
      <c r="D13252" t="s">
        <v>2208</v>
      </c>
      <c r="E13252" t="s">
        <v>20</v>
      </c>
      <c r="F13252" t="b">
        <v>0</v>
      </c>
      <c r="G13252" t="s">
        <v>41</v>
      </c>
      <c r="H13252" s="4">
        <v>45832.750347222223</v>
      </c>
      <c r="I13252" t="b">
        <v>0</v>
      </c>
      <c r="J13252" t="b">
        <v>0</v>
      </c>
      <c r="K13252" t="s">
        <v>24</v>
      </c>
      <c r="L13252" t="s">
        <v>36</v>
      </c>
      <c r="N13252">
        <v>32.5</v>
      </c>
      <c r="O13252" t="s">
        <v>2220</v>
      </c>
      <c r="P13252" t="s">
        <v>17101</v>
      </c>
    </row>
    <row r="13253" spans="1:16" x14ac:dyDescent="0.25">
      <c r="A13253" t="s">
        <v>25</v>
      </c>
      <c r="B13253" t="s">
        <v>17102</v>
      </c>
      <c r="C13253" t="s">
        <v>33</v>
      </c>
      <c r="D13253" t="s">
        <v>3972</v>
      </c>
      <c r="E13253" t="s">
        <v>20</v>
      </c>
      <c r="F13253" t="b">
        <v>0</v>
      </c>
      <c r="G13253" t="s">
        <v>35</v>
      </c>
      <c r="H13253" s="4">
        <v>45832.750497685192</v>
      </c>
      <c r="I13253" t="b">
        <v>0</v>
      </c>
      <c r="J13253" t="b">
        <v>1</v>
      </c>
      <c r="K13253" t="s">
        <v>24</v>
      </c>
      <c r="L13253" t="s">
        <v>22</v>
      </c>
      <c r="M13253">
        <v>140000</v>
      </c>
      <c r="O13253" t="s">
        <v>1761</v>
      </c>
      <c r="P13253" t="s">
        <v>17103</v>
      </c>
    </row>
    <row r="13254" spans="1:16" x14ac:dyDescent="0.25">
      <c r="A13254" t="s">
        <v>139</v>
      </c>
      <c r="B13254" t="s">
        <v>17104</v>
      </c>
      <c r="C13254" t="s">
        <v>122</v>
      </c>
      <c r="D13254" t="s">
        <v>3972</v>
      </c>
      <c r="E13254" t="s">
        <v>20</v>
      </c>
      <c r="F13254" t="b">
        <v>0</v>
      </c>
      <c r="G13254" t="s">
        <v>52</v>
      </c>
      <c r="H13254" s="4">
        <v>45832.750717592593</v>
      </c>
      <c r="I13254" t="b">
        <v>0</v>
      </c>
      <c r="J13254" t="b">
        <v>1</v>
      </c>
      <c r="K13254" t="s">
        <v>24</v>
      </c>
      <c r="L13254" t="s">
        <v>22</v>
      </c>
      <c r="M13254">
        <v>113098.5</v>
      </c>
      <c r="O13254" t="s">
        <v>17105</v>
      </c>
      <c r="P13254" t="s">
        <v>463</v>
      </c>
    </row>
    <row r="13255" spans="1:16" x14ac:dyDescent="0.25">
      <c r="A13255" t="s">
        <v>2</v>
      </c>
      <c r="B13255" t="s">
        <v>17106</v>
      </c>
      <c r="C13255" t="s">
        <v>606</v>
      </c>
      <c r="D13255" t="s">
        <v>2208</v>
      </c>
      <c r="E13255" t="s">
        <v>51</v>
      </c>
      <c r="F13255" t="b">
        <v>0</v>
      </c>
      <c r="G13255" t="s">
        <v>27</v>
      </c>
      <c r="H13255" s="4">
        <v>45832.750902777778</v>
      </c>
      <c r="I13255" t="b">
        <v>0</v>
      </c>
      <c r="J13255" t="b">
        <v>1</v>
      </c>
      <c r="K13255" t="s">
        <v>24</v>
      </c>
      <c r="L13255" t="s">
        <v>36</v>
      </c>
      <c r="N13255">
        <v>39.680000305175781</v>
      </c>
      <c r="O13255" t="s">
        <v>17107</v>
      </c>
      <c r="P13255" t="s">
        <v>16999</v>
      </c>
    </row>
    <row r="13256" spans="1:16" x14ac:dyDescent="0.25">
      <c r="A13256" t="s">
        <v>2</v>
      </c>
      <c r="B13256" t="s">
        <v>17108</v>
      </c>
      <c r="C13256" t="s">
        <v>47</v>
      </c>
      <c r="D13256" t="s">
        <v>3972</v>
      </c>
      <c r="E13256" t="s">
        <v>20</v>
      </c>
      <c r="F13256" t="b">
        <v>0</v>
      </c>
      <c r="G13256" t="s">
        <v>27</v>
      </c>
      <c r="H13256" s="4">
        <v>45832.751655092587</v>
      </c>
      <c r="I13256" t="b">
        <v>0</v>
      </c>
      <c r="J13256" t="b">
        <v>1</v>
      </c>
      <c r="K13256" t="s">
        <v>24</v>
      </c>
      <c r="L13256" t="s">
        <v>22</v>
      </c>
      <c r="M13256">
        <v>212500</v>
      </c>
      <c r="O13256" t="s">
        <v>1547</v>
      </c>
      <c r="P13256" t="s">
        <v>17109</v>
      </c>
    </row>
    <row r="13257" spans="1:16" x14ac:dyDescent="0.25">
      <c r="A13257" t="s">
        <v>2</v>
      </c>
      <c r="B13257" t="s">
        <v>17110</v>
      </c>
      <c r="C13257" t="s">
        <v>653</v>
      </c>
      <c r="D13257" t="s">
        <v>4327</v>
      </c>
      <c r="E13257" t="s">
        <v>51</v>
      </c>
      <c r="F13257" t="b">
        <v>0</v>
      </c>
      <c r="G13257" t="s">
        <v>41</v>
      </c>
      <c r="H13257" s="4">
        <v>45832.751805555563</v>
      </c>
      <c r="I13257" t="b">
        <v>1</v>
      </c>
      <c r="J13257" t="b">
        <v>0</v>
      </c>
      <c r="K13257" t="s">
        <v>24</v>
      </c>
      <c r="L13257" t="s">
        <v>36</v>
      </c>
      <c r="N13257">
        <v>65</v>
      </c>
      <c r="O13257" t="s">
        <v>17111</v>
      </c>
      <c r="P13257" t="s">
        <v>17112</v>
      </c>
    </row>
    <row r="13258" spans="1:16" x14ac:dyDescent="0.25">
      <c r="A13258" t="s">
        <v>0</v>
      </c>
      <c r="B13258" t="s">
        <v>10697</v>
      </c>
      <c r="C13258" t="s">
        <v>559</v>
      </c>
      <c r="D13258" t="s">
        <v>3972</v>
      </c>
      <c r="E13258" t="s">
        <v>20</v>
      </c>
      <c r="F13258" t="b">
        <v>0</v>
      </c>
      <c r="G13258" t="s">
        <v>27</v>
      </c>
      <c r="H13258" s="4">
        <v>45832.791724537034</v>
      </c>
      <c r="I13258" t="b">
        <v>0</v>
      </c>
      <c r="J13258" t="b">
        <v>1</v>
      </c>
      <c r="K13258" t="s">
        <v>24</v>
      </c>
      <c r="L13258" t="s">
        <v>22</v>
      </c>
      <c r="M13258">
        <v>76044.5</v>
      </c>
      <c r="O13258" t="s">
        <v>1355</v>
      </c>
      <c r="P13258" t="s">
        <v>10698</v>
      </c>
    </row>
    <row r="13259" spans="1:16" x14ac:dyDescent="0.25">
      <c r="A13259" t="s">
        <v>0</v>
      </c>
      <c r="B13259" t="s">
        <v>17113</v>
      </c>
      <c r="C13259" t="s">
        <v>210</v>
      </c>
      <c r="D13259" t="s">
        <v>3972</v>
      </c>
      <c r="E13259" t="s">
        <v>20</v>
      </c>
      <c r="F13259" t="b">
        <v>0</v>
      </c>
      <c r="G13259" t="s">
        <v>27</v>
      </c>
      <c r="H13259" s="4">
        <v>45832.791979166657</v>
      </c>
      <c r="I13259" t="b">
        <v>0</v>
      </c>
      <c r="J13259" t="b">
        <v>1</v>
      </c>
      <c r="K13259" t="s">
        <v>24</v>
      </c>
      <c r="L13259" t="s">
        <v>22</v>
      </c>
      <c r="M13259">
        <v>134300</v>
      </c>
      <c r="O13259" t="s">
        <v>1857</v>
      </c>
      <c r="P13259" t="s">
        <v>338</v>
      </c>
    </row>
    <row r="13260" spans="1:16" x14ac:dyDescent="0.25">
      <c r="A13260" t="s">
        <v>139</v>
      </c>
      <c r="B13260" t="s">
        <v>17114</v>
      </c>
      <c r="C13260" t="s">
        <v>11929</v>
      </c>
      <c r="D13260" t="s">
        <v>3972</v>
      </c>
      <c r="E13260" t="s">
        <v>20</v>
      </c>
      <c r="F13260" t="b">
        <v>0</v>
      </c>
      <c r="G13260" t="s">
        <v>30</v>
      </c>
      <c r="H13260" s="4">
        <v>45832.792326388888</v>
      </c>
      <c r="I13260" t="b">
        <v>0</v>
      </c>
      <c r="J13260" t="b">
        <v>1</v>
      </c>
      <c r="K13260" t="s">
        <v>24</v>
      </c>
      <c r="L13260" t="s">
        <v>22</v>
      </c>
      <c r="M13260">
        <v>100500</v>
      </c>
      <c r="O13260" t="s">
        <v>17115</v>
      </c>
      <c r="P13260" t="s">
        <v>17116</v>
      </c>
    </row>
    <row r="13261" spans="1:16" x14ac:dyDescent="0.25">
      <c r="A13261" t="s">
        <v>2</v>
      </c>
      <c r="B13261" t="s">
        <v>17117</v>
      </c>
      <c r="C13261" t="s">
        <v>2465</v>
      </c>
      <c r="D13261" t="s">
        <v>3828</v>
      </c>
      <c r="E13261" t="s">
        <v>51</v>
      </c>
      <c r="F13261" t="b">
        <v>0</v>
      </c>
      <c r="G13261" t="s">
        <v>27</v>
      </c>
      <c r="H13261" s="4">
        <v>45832.793252314812</v>
      </c>
      <c r="I13261" t="b">
        <v>0</v>
      </c>
      <c r="J13261" t="b">
        <v>0</v>
      </c>
      <c r="K13261" t="s">
        <v>24</v>
      </c>
      <c r="L13261" t="s">
        <v>36</v>
      </c>
      <c r="N13261">
        <v>52.5</v>
      </c>
      <c r="O13261" t="s">
        <v>3796</v>
      </c>
      <c r="P13261" t="s">
        <v>10082</v>
      </c>
    </row>
    <row r="13262" spans="1:16" x14ac:dyDescent="0.25">
      <c r="A13262" t="s">
        <v>40</v>
      </c>
      <c r="B13262" t="s">
        <v>6785</v>
      </c>
      <c r="C13262" t="s">
        <v>167</v>
      </c>
      <c r="D13262" t="s">
        <v>3972</v>
      </c>
      <c r="E13262" t="s">
        <v>20</v>
      </c>
      <c r="F13262" t="b">
        <v>0</v>
      </c>
      <c r="G13262" t="s">
        <v>41</v>
      </c>
      <c r="H13262" s="4">
        <v>45832.793703703697</v>
      </c>
      <c r="I13262" t="b">
        <v>0</v>
      </c>
      <c r="J13262" t="b">
        <v>0</v>
      </c>
      <c r="K13262" t="s">
        <v>24</v>
      </c>
      <c r="L13262" t="s">
        <v>22</v>
      </c>
      <c r="M13262">
        <v>147500</v>
      </c>
      <c r="O13262" t="s">
        <v>1422</v>
      </c>
      <c r="P13262" t="s">
        <v>13231</v>
      </c>
    </row>
    <row r="13263" spans="1:16" x14ac:dyDescent="0.25">
      <c r="A13263" t="s">
        <v>2</v>
      </c>
      <c r="B13263" t="s">
        <v>17118</v>
      </c>
      <c r="C13263" t="s">
        <v>2245</v>
      </c>
      <c r="D13263" t="s">
        <v>4327</v>
      </c>
      <c r="E13263" t="s">
        <v>20</v>
      </c>
      <c r="F13263" t="b">
        <v>0</v>
      </c>
      <c r="G13263" t="s">
        <v>106</v>
      </c>
      <c r="H13263" s="4">
        <v>45832.796585648153</v>
      </c>
      <c r="I13263" t="b">
        <v>0</v>
      </c>
      <c r="J13263" t="b">
        <v>0</v>
      </c>
      <c r="K13263" t="s">
        <v>106</v>
      </c>
      <c r="L13263" t="s">
        <v>22</v>
      </c>
      <c r="M13263">
        <v>110000</v>
      </c>
      <c r="O13263" t="s">
        <v>6013</v>
      </c>
      <c r="P13263" t="s">
        <v>17119</v>
      </c>
    </row>
    <row r="13264" spans="1:16" x14ac:dyDescent="0.25">
      <c r="A13264" t="s">
        <v>1</v>
      </c>
      <c r="B13264" t="s">
        <v>17120</v>
      </c>
      <c r="C13264" t="s">
        <v>423</v>
      </c>
      <c r="D13264" t="s">
        <v>3828</v>
      </c>
      <c r="E13264" t="s">
        <v>20</v>
      </c>
      <c r="F13264" t="b">
        <v>0</v>
      </c>
      <c r="G13264" t="s">
        <v>27</v>
      </c>
      <c r="H13264" s="4">
        <v>45832.833449074067</v>
      </c>
      <c r="I13264" t="b">
        <v>0</v>
      </c>
      <c r="J13264" t="b">
        <v>1</v>
      </c>
      <c r="K13264" t="s">
        <v>24</v>
      </c>
      <c r="L13264" t="s">
        <v>22</v>
      </c>
      <c r="M13264">
        <v>97500.4375</v>
      </c>
      <c r="O13264" t="s">
        <v>17121</v>
      </c>
      <c r="P13264" t="s">
        <v>302</v>
      </c>
    </row>
    <row r="13265" spans="1:16" x14ac:dyDescent="0.25">
      <c r="A13265" t="s">
        <v>0</v>
      </c>
      <c r="B13265" t="s">
        <v>288</v>
      </c>
      <c r="C13265" t="s">
        <v>15378</v>
      </c>
      <c r="D13265" t="s">
        <v>3972</v>
      </c>
      <c r="E13265" t="s">
        <v>51</v>
      </c>
      <c r="F13265" t="b">
        <v>0</v>
      </c>
      <c r="G13265" t="s">
        <v>30</v>
      </c>
      <c r="H13265" s="4">
        <v>45832.833935185183</v>
      </c>
      <c r="I13265" t="b">
        <v>0</v>
      </c>
      <c r="J13265" t="b">
        <v>0</v>
      </c>
      <c r="K13265" t="s">
        <v>24</v>
      </c>
      <c r="L13265" t="s">
        <v>36</v>
      </c>
      <c r="N13265">
        <v>52</v>
      </c>
      <c r="O13265" t="s">
        <v>1551</v>
      </c>
      <c r="P13265" t="s">
        <v>709</v>
      </c>
    </row>
    <row r="13266" spans="1:16" x14ac:dyDescent="0.25">
      <c r="A13266" t="s">
        <v>2</v>
      </c>
      <c r="B13266" t="s">
        <v>17122</v>
      </c>
      <c r="C13266" t="s">
        <v>134</v>
      </c>
      <c r="D13266" t="s">
        <v>4327</v>
      </c>
      <c r="E13266" t="s">
        <v>51</v>
      </c>
      <c r="F13266" t="b">
        <v>0</v>
      </c>
      <c r="G13266" t="s">
        <v>41</v>
      </c>
      <c r="H13266" s="4">
        <v>45832.835104166668</v>
      </c>
      <c r="I13266" t="b">
        <v>1</v>
      </c>
      <c r="J13266" t="b">
        <v>0</v>
      </c>
      <c r="K13266" t="s">
        <v>24</v>
      </c>
      <c r="L13266" t="s">
        <v>36</v>
      </c>
      <c r="N13266">
        <v>60</v>
      </c>
      <c r="O13266" t="s">
        <v>2252</v>
      </c>
      <c r="P13266" t="s">
        <v>17123</v>
      </c>
    </row>
    <row r="13267" spans="1:16" x14ac:dyDescent="0.25">
      <c r="A13267" t="s">
        <v>0</v>
      </c>
      <c r="B13267" t="s">
        <v>7515</v>
      </c>
      <c r="C13267" t="s">
        <v>3678</v>
      </c>
      <c r="D13267" t="s">
        <v>2208</v>
      </c>
      <c r="E13267" t="s">
        <v>51</v>
      </c>
      <c r="F13267" t="b">
        <v>0</v>
      </c>
      <c r="G13267" t="s">
        <v>41</v>
      </c>
      <c r="H13267" s="4">
        <v>45832.875347222223</v>
      </c>
      <c r="I13267" t="b">
        <v>0</v>
      </c>
      <c r="J13267" t="b">
        <v>0</v>
      </c>
      <c r="K13267" t="s">
        <v>24</v>
      </c>
      <c r="L13267" t="s">
        <v>36</v>
      </c>
      <c r="N13267">
        <v>67.5</v>
      </c>
      <c r="O13267" t="s">
        <v>17124</v>
      </c>
      <c r="P13267" t="s">
        <v>280</v>
      </c>
    </row>
    <row r="13268" spans="1:16" x14ac:dyDescent="0.25">
      <c r="A13268" t="s">
        <v>2</v>
      </c>
      <c r="B13268" t="s">
        <v>17125</v>
      </c>
      <c r="C13268" t="s">
        <v>1793</v>
      </c>
      <c r="D13268" t="s">
        <v>4034</v>
      </c>
      <c r="E13268" t="s">
        <v>20</v>
      </c>
      <c r="F13268" t="b">
        <v>0</v>
      </c>
      <c r="G13268" t="s">
        <v>27</v>
      </c>
      <c r="H13268" s="4">
        <v>45832.876527777778</v>
      </c>
      <c r="I13268" t="b">
        <v>0</v>
      </c>
      <c r="J13268" t="b">
        <v>1</v>
      </c>
      <c r="K13268" t="s">
        <v>24</v>
      </c>
      <c r="L13268" t="s">
        <v>22</v>
      </c>
      <c r="M13268">
        <v>183174.5</v>
      </c>
      <c r="O13268" t="s">
        <v>1794</v>
      </c>
      <c r="P13268" t="s">
        <v>17126</v>
      </c>
    </row>
    <row r="13269" spans="1:16" x14ac:dyDescent="0.25">
      <c r="A13269" t="s">
        <v>0</v>
      </c>
      <c r="B13269" t="s">
        <v>16125</v>
      </c>
      <c r="C13269" t="s">
        <v>49</v>
      </c>
      <c r="D13269" t="s">
        <v>4083</v>
      </c>
      <c r="E13269" t="s">
        <v>20</v>
      </c>
      <c r="F13269" t="b">
        <v>0</v>
      </c>
      <c r="G13269" t="s">
        <v>41</v>
      </c>
      <c r="H13269" s="4">
        <v>45832.917083333326</v>
      </c>
      <c r="I13269" t="b">
        <v>0</v>
      </c>
      <c r="J13269" t="b">
        <v>1</v>
      </c>
      <c r="K13269" t="s">
        <v>24</v>
      </c>
      <c r="L13269" t="s">
        <v>22</v>
      </c>
      <c r="M13269">
        <v>190063.5</v>
      </c>
      <c r="O13269" t="s">
        <v>16126</v>
      </c>
      <c r="P13269" t="s">
        <v>3440</v>
      </c>
    </row>
    <row r="13270" spans="1:16" x14ac:dyDescent="0.25">
      <c r="A13270" t="s">
        <v>2</v>
      </c>
      <c r="B13270" t="s">
        <v>17127</v>
      </c>
      <c r="C13270" t="s">
        <v>981</v>
      </c>
      <c r="D13270" t="s">
        <v>3828</v>
      </c>
      <c r="E13270" t="s">
        <v>20</v>
      </c>
      <c r="F13270" t="b">
        <v>0</v>
      </c>
      <c r="G13270" t="s">
        <v>41</v>
      </c>
      <c r="H13270" s="4">
        <v>45832.918599537043</v>
      </c>
      <c r="I13270" t="b">
        <v>0</v>
      </c>
      <c r="J13270" t="b">
        <v>1</v>
      </c>
      <c r="K13270" t="s">
        <v>24</v>
      </c>
      <c r="L13270" t="s">
        <v>22</v>
      </c>
      <c r="M13270">
        <v>144000</v>
      </c>
      <c r="O13270" t="s">
        <v>6116</v>
      </c>
      <c r="P13270" t="s">
        <v>17128</v>
      </c>
    </row>
    <row r="13271" spans="1:16" x14ac:dyDescent="0.25">
      <c r="A13271" t="s">
        <v>2</v>
      </c>
      <c r="B13271" t="s">
        <v>17129</v>
      </c>
      <c r="C13271" t="s">
        <v>151</v>
      </c>
      <c r="D13271" t="s">
        <v>81</v>
      </c>
      <c r="E13271" t="s">
        <v>20</v>
      </c>
      <c r="F13271" t="b">
        <v>0</v>
      </c>
      <c r="G13271" t="s">
        <v>52</v>
      </c>
      <c r="H13271" s="4">
        <v>45832.919687499998</v>
      </c>
      <c r="I13271" t="b">
        <v>1</v>
      </c>
      <c r="J13271" t="b">
        <v>1</v>
      </c>
      <c r="K13271" t="s">
        <v>24</v>
      </c>
      <c r="L13271" t="s">
        <v>22</v>
      </c>
      <c r="M13271">
        <v>170000</v>
      </c>
      <c r="O13271" t="s">
        <v>81</v>
      </c>
      <c r="P13271" t="s">
        <v>17130</v>
      </c>
    </row>
    <row r="13272" spans="1:16" x14ac:dyDescent="0.25">
      <c r="A13272" t="s">
        <v>0</v>
      </c>
      <c r="B13272" t="s">
        <v>1954</v>
      </c>
      <c r="C13272" t="s">
        <v>203</v>
      </c>
      <c r="D13272" t="s">
        <v>3828</v>
      </c>
      <c r="E13272" t="s">
        <v>20</v>
      </c>
      <c r="F13272" t="b">
        <v>0</v>
      </c>
      <c r="G13272" t="s">
        <v>23</v>
      </c>
      <c r="H13272" s="4">
        <v>45832.95108796296</v>
      </c>
      <c r="I13272" t="b">
        <v>0</v>
      </c>
      <c r="J13272" t="b">
        <v>1</v>
      </c>
      <c r="K13272" t="s">
        <v>24</v>
      </c>
      <c r="L13272" t="s">
        <v>22</v>
      </c>
      <c r="M13272">
        <v>120500</v>
      </c>
      <c r="O13272" t="s">
        <v>3067</v>
      </c>
      <c r="P13272" t="s">
        <v>17131</v>
      </c>
    </row>
    <row r="13273" spans="1:16" x14ac:dyDescent="0.25">
      <c r="A13273" t="s">
        <v>1</v>
      </c>
      <c r="B13273" t="s">
        <v>17132</v>
      </c>
      <c r="C13273" t="s">
        <v>39</v>
      </c>
      <c r="D13273" t="s">
        <v>3972</v>
      </c>
      <c r="E13273" t="s">
        <v>20</v>
      </c>
      <c r="F13273" t="b">
        <v>1</v>
      </c>
      <c r="G13273" t="s">
        <v>41</v>
      </c>
      <c r="H13273" s="4">
        <v>45832.958703703713</v>
      </c>
      <c r="I13273" t="b">
        <v>1</v>
      </c>
      <c r="J13273" t="b">
        <v>1</v>
      </c>
      <c r="K13273" t="s">
        <v>24</v>
      </c>
      <c r="L13273" t="s">
        <v>22</v>
      </c>
      <c r="M13273">
        <v>55000</v>
      </c>
      <c r="O13273" t="s">
        <v>17133</v>
      </c>
    </row>
    <row r="13274" spans="1:16" x14ac:dyDescent="0.25">
      <c r="A13274" t="s">
        <v>28</v>
      </c>
      <c r="B13274" t="s">
        <v>11635</v>
      </c>
      <c r="C13274" t="s">
        <v>606</v>
      </c>
      <c r="D13274" t="s">
        <v>3972</v>
      </c>
      <c r="E13274" t="s">
        <v>20</v>
      </c>
      <c r="F13274" t="b">
        <v>0</v>
      </c>
      <c r="G13274" t="s">
        <v>27</v>
      </c>
      <c r="H13274" s="4">
        <v>45832.959236111114</v>
      </c>
      <c r="I13274" t="b">
        <v>0</v>
      </c>
      <c r="J13274" t="b">
        <v>1</v>
      </c>
      <c r="K13274" t="s">
        <v>24</v>
      </c>
      <c r="L13274" t="s">
        <v>22</v>
      </c>
      <c r="M13274">
        <v>172500</v>
      </c>
      <c r="O13274" t="s">
        <v>2431</v>
      </c>
      <c r="P13274" t="s">
        <v>11636</v>
      </c>
    </row>
    <row r="13275" spans="1:16" x14ac:dyDescent="0.25">
      <c r="A13275" t="s">
        <v>1</v>
      </c>
      <c r="B13275" t="s">
        <v>467</v>
      </c>
      <c r="C13275" t="s">
        <v>118</v>
      </c>
      <c r="D13275" t="s">
        <v>3828</v>
      </c>
      <c r="E13275" t="s">
        <v>20</v>
      </c>
      <c r="F13275" t="b">
        <v>0</v>
      </c>
      <c r="G13275" t="s">
        <v>27</v>
      </c>
      <c r="H13275" s="4">
        <v>45832.959270833337</v>
      </c>
      <c r="I13275" t="b">
        <v>0</v>
      </c>
      <c r="J13275" t="b">
        <v>0</v>
      </c>
      <c r="K13275" t="s">
        <v>24</v>
      </c>
      <c r="L13275" t="s">
        <v>22</v>
      </c>
      <c r="M13275">
        <v>138400</v>
      </c>
      <c r="O13275" t="s">
        <v>563</v>
      </c>
      <c r="P13275" t="s">
        <v>596</v>
      </c>
    </row>
    <row r="13276" spans="1:16" x14ac:dyDescent="0.25">
      <c r="A13276" t="s">
        <v>1</v>
      </c>
      <c r="B13276" t="s">
        <v>168</v>
      </c>
      <c r="C13276" t="s">
        <v>12527</v>
      </c>
      <c r="D13276" t="s">
        <v>4083</v>
      </c>
      <c r="E13276" t="s">
        <v>20</v>
      </c>
      <c r="F13276" t="b">
        <v>0</v>
      </c>
      <c r="G13276" t="s">
        <v>27</v>
      </c>
      <c r="H13276" s="4">
        <v>45832.959351851852</v>
      </c>
      <c r="I13276" t="b">
        <v>0</v>
      </c>
      <c r="J13276" t="b">
        <v>1</v>
      </c>
      <c r="K13276" t="s">
        <v>24</v>
      </c>
      <c r="L13276" t="s">
        <v>22</v>
      </c>
      <c r="M13276">
        <v>200000</v>
      </c>
      <c r="O13276" t="s">
        <v>3656</v>
      </c>
      <c r="P13276" t="s">
        <v>1960</v>
      </c>
    </row>
    <row r="13277" spans="1:16" x14ac:dyDescent="0.25">
      <c r="A13277" t="s">
        <v>2</v>
      </c>
      <c r="B13277" t="s">
        <v>6698</v>
      </c>
      <c r="C13277" t="s">
        <v>118</v>
      </c>
      <c r="D13277" t="s">
        <v>3972</v>
      </c>
      <c r="E13277" t="s">
        <v>20</v>
      </c>
      <c r="F13277" t="b">
        <v>0</v>
      </c>
      <c r="G13277" t="s">
        <v>27</v>
      </c>
      <c r="H13277" s="4">
        <v>45832.959988425922</v>
      </c>
      <c r="I13277" t="b">
        <v>0</v>
      </c>
      <c r="J13277" t="b">
        <v>1</v>
      </c>
      <c r="K13277" t="s">
        <v>24</v>
      </c>
      <c r="L13277" t="s">
        <v>22</v>
      </c>
      <c r="M13277">
        <v>145000</v>
      </c>
      <c r="O13277" t="s">
        <v>554</v>
      </c>
      <c r="P13277" t="s">
        <v>17134</v>
      </c>
    </row>
    <row r="13278" spans="1:16" x14ac:dyDescent="0.25">
      <c r="A13278" t="s">
        <v>40</v>
      </c>
      <c r="B13278" t="s">
        <v>6785</v>
      </c>
      <c r="C13278" t="s">
        <v>203</v>
      </c>
      <c r="D13278" t="s">
        <v>3972</v>
      </c>
      <c r="E13278" t="s">
        <v>20</v>
      </c>
      <c r="F13278" t="b">
        <v>0</v>
      </c>
      <c r="G13278" t="s">
        <v>27</v>
      </c>
      <c r="H13278" s="4">
        <v>45832.960046296299</v>
      </c>
      <c r="I13278" t="b">
        <v>0</v>
      </c>
      <c r="J13278" t="b">
        <v>0</v>
      </c>
      <c r="K13278" t="s">
        <v>24</v>
      </c>
      <c r="L13278" t="s">
        <v>22</v>
      </c>
      <c r="M13278">
        <v>147500</v>
      </c>
      <c r="O13278" t="s">
        <v>1422</v>
      </c>
      <c r="P13278" t="s">
        <v>13231</v>
      </c>
    </row>
    <row r="13279" spans="1:16" x14ac:dyDescent="0.25">
      <c r="A13279" t="s">
        <v>40</v>
      </c>
      <c r="B13279" t="s">
        <v>6785</v>
      </c>
      <c r="C13279" t="s">
        <v>73</v>
      </c>
      <c r="D13279" t="s">
        <v>3972</v>
      </c>
      <c r="E13279" t="s">
        <v>20</v>
      </c>
      <c r="F13279" t="b">
        <v>0</v>
      </c>
      <c r="G13279" t="s">
        <v>41</v>
      </c>
      <c r="H13279" s="4">
        <v>45832.960416666669</v>
      </c>
      <c r="I13279" t="b">
        <v>0</v>
      </c>
      <c r="J13279" t="b">
        <v>0</v>
      </c>
      <c r="K13279" t="s">
        <v>24</v>
      </c>
      <c r="L13279" t="s">
        <v>22</v>
      </c>
      <c r="M13279">
        <v>147500</v>
      </c>
      <c r="O13279" t="s">
        <v>1422</v>
      </c>
      <c r="P13279" t="s">
        <v>13231</v>
      </c>
    </row>
    <row r="13280" spans="1:16" x14ac:dyDescent="0.25">
      <c r="A13280" t="s">
        <v>0</v>
      </c>
      <c r="B13280" t="s">
        <v>6543</v>
      </c>
      <c r="C13280" t="s">
        <v>1413</v>
      </c>
      <c r="D13280" t="s">
        <v>4327</v>
      </c>
      <c r="E13280" t="s">
        <v>20</v>
      </c>
      <c r="F13280" t="b">
        <v>0</v>
      </c>
      <c r="G13280" t="s">
        <v>27</v>
      </c>
      <c r="H13280" s="4">
        <v>45833.000115740739</v>
      </c>
      <c r="I13280" t="b">
        <v>0</v>
      </c>
      <c r="J13280" t="b">
        <v>1</v>
      </c>
      <c r="K13280" t="s">
        <v>24</v>
      </c>
      <c r="L13280" t="s">
        <v>22</v>
      </c>
      <c r="M13280">
        <v>83000</v>
      </c>
      <c r="O13280" t="s">
        <v>17135</v>
      </c>
      <c r="P13280" t="s">
        <v>496</v>
      </c>
    </row>
    <row r="13281" spans="1:16" x14ac:dyDescent="0.25">
      <c r="A13281" t="s">
        <v>0</v>
      </c>
      <c r="B13281" t="s">
        <v>257</v>
      </c>
      <c r="C13281" t="s">
        <v>468</v>
      </c>
      <c r="D13281" t="s">
        <v>3972</v>
      </c>
      <c r="E13281" t="s">
        <v>20</v>
      </c>
      <c r="F13281" t="b">
        <v>0</v>
      </c>
      <c r="G13281" t="s">
        <v>27</v>
      </c>
      <c r="H13281" s="4">
        <v>45833.000231481477</v>
      </c>
      <c r="I13281" t="b">
        <v>0</v>
      </c>
      <c r="J13281" t="b">
        <v>1</v>
      </c>
      <c r="K13281" t="s">
        <v>24</v>
      </c>
      <c r="L13281" t="s">
        <v>22</v>
      </c>
      <c r="M13281">
        <v>125000</v>
      </c>
      <c r="O13281" t="s">
        <v>5481</v>
      </c>
      <c r="P13281" t="s">
        <v>9338</v>
      </c>
    </row>
    <row r="13282" spans="1:16" x14ac:dyDescent="0.25">
      <c r="A13282" t="s">
        <v>0</v>
      </c>
      <c r="B13282" t="s">
        <v>17136</v>
      </c>
      <c r="C13282" t="s">
        <v>334</v>
      </c>
      <c r="D13282" t="s">
        <v>3972</v>
      </c>
      <c r="E13282" t="s">
        <v>20</v>
      </c>
      <c r="F13282" t="b">
        <v>0</v>
      </c>
      <c r="G13282" t="s">
        <v>27</v>
      </c>
      <c r="H13282" s="4">
        <v>45833.000243055547</v>
      </c>
      <c r="I13282" t="b">
        <v>0</v>
      </c>
      <c r="J13282" t="b">
        <v>0</v>
      </c>
      <c r="K13282" t="s">
        <v>24</v>
      </c>
      <c r="L13282" t="s">
        <v>22</v>
      </c>
      <c r="M13282">
        <v>90085</v>
      </c>
      <c r="O13282" t="s">
        <v>714</v>
      </c>
      <c r="P13282" t="s">
        <v>17137</v>
      </c>
    </row>
    <row r="13283" spans="1:16" x14ac:dyDescent="0.25">
      <c r="A13283" t="s">
        <v>0</v>
      </c>
      <c r="B13283" t="s">
        <v>17138</v>
      </c>
      <c r="C13283" t="s">
        <v>180</v>
      </c>
      <c r="D13283" t="s">
        <v>81</v>
      </c>
      <c r="E13283" t="s">
        <v>20</v>
      </c>
      <c r="F13283" t="b">
        <v>0</v>
      </c>
      <c r="G13283" t="s">
        <v>41</v>
      </c>
      <c r="H13283" s="4">
        <v>45833.000347222223</v>
      </c>
      <c r="I13283" t="b">
        <v>0</v>
      </c>
      <c r="J13283" t="b">
        <v>1</v>
      </c>
      <c r="K13283" t="s">
        <v>24</v>
      </c>
      <c r="L13283" t="s">
        <v>22</v>
      </c>
      <c r="M13283">
        <v>105000</v>
      </c>
      <c r="O13283" t="s">
        <v>81</v>
      </c>
      <c r="P13283" t="s">
        <v>17139</v>
      </c>
    </row>
    <row r="13284" spans="1:16" x14ac:dyDescent="0.25">
      <c r="A13284" t="s">
        <v>25</v>
      </c>
      <c r="B13284" t="s">
        <v>17140</v>
      </c>
      <c r="C13284" t="s">
        <v>122</v>
      </c>
      <c r="D13284" t="s">
        <v>5534</v>
      </c>
      <c r="E13284" t="s">
        <v>20</v>
      </c>
      <c r="F13284" t="b">
        <v>0</v>
      </c>
      <c r="G13284" t="s">
        <v>52</v>
      </c>
      <c r="H13284" s="4">
        <v>45833.000717592593</v>
      </c>
      <c r="I13284" t="b">
        <v>0</v>
      </c>
      <c r="J13284" t="b">
        <v>1</v>
      </c>
      <c r="K13284" t="s">
        <v>24</v>
      </c>
      <c r="L13284" t="s">
        <v>22</v>
      </c>
      <c r="M13284">
        <v>147637.5</v>
      </c>
      <c r="O13284" t="s">
        <v>675</v>
      </c>
      <c r="P13284" t="s">
        <v>1942</v>
      </c>
    </row>
    <row r="13285" spans="1:16" x14ac:dyDescent="0.25">
      <c r="A13285" t="s">
        <v>28</v>
      </c>
      <c r="B13285" t="s">
        <v>17141</v>
      </c>
      <c r="C13285" t="s">
        <v>2414</v>
      </c>
      <c r="D13285" t="s">
        <v>3972</v>
      </c>
      <c r="E13285" t="s">
        <v>20</v>
      </c>
      <c r="F13285" t="b">
        <v>0</v>
      </c>
      <c r="G13285" t="s">
        <v>27</v>
      </c>
      <c r="H13285" s="4">
        <v>45833.000949074078</v>
      </c>
      <c r="I13285" t="b">
        <v>0</v>
      </c>
      <c r="J13285" t="b">
        <v>1</v>
      </c>
      <c r="K13285" t="s">
        <v>24</v>
      </c>
      <c r="L13285" t="s">
        <v>36</v>
      </c>
      <c r="N13285">
        <v>73.205001831054688</v>
      </c>
      <c r="O13285" t="s">
        <v>4343</v>
      </c>
      <c r="P13285" t="s">
        <v>17142</v>
      </c>
    </row>
    <row r="13286" spans="1:16" x14ac:dyDescent="0.25">
      <c r="A13286" t="s">
        <v>1</v>
      </c>
      <c r="B13286" t="s">
        <v>17143</v>
      </c>
      <c r="C13286" t="s">
        <v>181</v>
      </c>
      <c r="D13286" t="s">
        <v>3972</v>
      </c>
      <c r="E13286" t="s">
        <v>20</v>
      </c>
      <c r="F13286" t="b">
        <v>0</v>
      </c>
      <c r="G13286" t="s">
        <v>41</v>
      </c>
      <c r="H13286" s="4">
        <v>45833.00104166667</v>
      </c>
      <c r="I13286" t="b">
        <v>0</v>
      </c>
      <c r="J13286" t="b">
        <v>0</v>
      </c>
      <c r="K13286" t="s">
        <v>24</v>
      </c>
      <c r="L13286" t="s">
        <v>22</v>
      </c>
      <c r="M13286">
        <v>187352.5</v>
      </c>
      <c r="O13286" t="s">
        <v>17144</v>
      </c>
      <c r="P13286" t="s">
        <v>17145</v>
      </c>
    </row>
    <row r="13287" spans="1:16" x14ac:dyDescent="0.25">
      <c r="A13287" t="s">
        <v>40</v>
      </c>
      <c r="B13287" t="s">
        <v>17146</v>
      </c>
      <c r="C13287" t="s">
        <v>82</v>
      </c>
      <c r="D13287" t="s">
        <v>5534</v>
      </c>
      <c r="E13287" t="s">
        <v>20</v>
      </c>
      <c r="F13287" t="b">
        <v>0</v>
      </c>
      <c r="G13287" t="s">
        <v>27</v>
      </c>
      <c r="H13287" s="4">
        <v>45833.001446759263</v>
      </c>
      <c r="I13287" t="b">
        <v>0</v>
      </c>
      <c r="J13287" t="b">
        <v>1</v>
      </c>
      <c r="K13287" t="s">
        <v>24</v>
      </c>
      <c r="L13287" t="s">
        <v>22</v>
      </c>
      <c r="M13287">
        <v>216535.5</v>
      </c>
      <c r="O13287" t="s">
        <v>675</v>
      </c>
      <c r="P13287" t="s">
        <v>17147</v>
      </c>
    </row>
    <row r="13288" spans="1:16" x14ac:dyDescent="0.25">
      <c r="A13288" t="s">
        <v>2</v>
      </c>
      <c r="B13288" t="s">
        <v>17148</v>
      </c>
      <c r="C13288" t="s">
        <v>136</v>
      </c>
      <c r="D13288" t="s">
        <v>5534</v>
      </c>
      <c r="E13288" t="s">
        <v>20</v>
      </c>
      <c r="F13288" t="b">
        <v>0</v>
      </c>
      <c r="G13288" t="s">
        <v>27</v>
      </c>
      <c r="H13288" s="4">
        <v>45833.001493055563</v>
      </c>
      <c r="I13288" t="b">
        <v>0</v>
      </c>
      <c r="J13288" t="b">
        <v>0</v>
      </c>
      <c r="K13288" t="s">
        <v>24</v>
      </c>
      <c r="L13288" t="s">
        <v>22</v>
      </c>
      <c r="M13288">
        <v>187008</v>
      </c>
      <c r="O13288" t="s">
        <v>2502</v>
      </c>
      <c r="P13288" t="s">
        <v>17149</v>
      </c>
    </row>
    <row r="13289" spans="1:16" x14ac:dyDescent="0.25">
      <c r="A13289" t="s">
        <v>2</v>
      </c>
      <c r="B13289" t="s">
        <v>17150</v>
      </c>
      <c r="C13289" t="s">
        <v>495</v>
      </c>
      <c r="D13289" t="s">
        <v>5534</v>
      </c>
      <c r="E13289" t="s">
        <v>20</v>
      </c>
      <c r="F13289" t="b">
        <v>0</v>
      </c>
      <c r="G13289" t="s">
        <v>35</v>
      </c>
      <c r="H13289" s="4">
        <v>45833.002152777779</v>
      </c>
      <c r="I13289" t="b">
        <v>1</v>
      </c>
      <c r="J13289" t="b">
        <v>1</v>
      </c>
      <c r="K13289" t="s">
        <v>24</v>
      </c>
      <c r="L13289" t="s">
        <v>22</v>
      </c>
      <c r="M13289">
        <v>216535.5</v>
      </c>
      <c r="O13289" t="s">
        <v>2719</v>
      </c>
      <c r="P13289" t="s">
        <v>17151</v>
      </c>
    </row>
    <row r="13290" spans="1:16" x14ac:dyDescent="0.25">
      <c r="A13290" t="s">
        <v>0</v>
      </c>
      <c r="B13290" t="s">
        <v>17152</v>
      </c>
      <c r="C13290" t="s">
        <v>414</v>
      </c>
      <c r="D13290" t="s">
        <v>4034</v>
      </c>
      <c r="E13290" t="s">
        <v>20</v>
      </c>
      <c r="F13290" t="b">
        <v>0</v>
      </c>
      <c r="G13290" t="s">
        <v>414</v>
      </c>
      <c r="H13290" s="4">
        <v>45833.007662037038</v>
      </c>
      <c r="I13290" t="b">
        <v>0</v>
      </c>
      <c r="J13290" t="b">
        <v>0</v>
      </c>
      <c r="K13290" t="s">
        <v>414</v>
      </c>
      <c r="L13290" t="s">
        <v>22</v>
      </c>
      <c r="M13290">
        <v>42399.5</v>
      </c>
      <c r="O13290" t="s">
        <v>2970</v>
      </c>
      <c r="P13290" t="s">
        <v>17153</v>
      </c>
    </row>
    <row r="13291" spans="1:16" x14ac:dyDescent="0.25">
      <c r="A13291" t="s">
        <v>2</v>
      </c>
      <c r="B13291" t="s">
        <v>17154</v>
      </c>
      <c r="C13291" t="s">
        <v>160</v>
      </c>
      <c r="D13291" t="s">
        <v>3972</v>
      </c>
      <c r="E13291" t="s">
        <v>51</v>
      </c>
      <c r="F13291" t="b">
        <v>0</v>
      </c>
      <c r="G13291" t="s">
        <v>23</v>
      </c>
      <c r="H13291" s="4">
        <v>45833.034849537027</v>
      </c>
      <c r="I13291" t="b">
        <v>1</v>
      </c>
      <c r="J13291" t="b">
        <v>0</v>
      </c>
      <c r="K13291" t="s">
        <v>24</v>
      </c>
      <c r="L13291" t="s">
        <v>36</v>
      </c>
      <c r="N13291">
        <v>72.410003662109375</v>
      </c>
      <c r="O13291" t="s">
        <v>16475</v>
      </c>
      <c r="P13291" t="s">
        <v>17155</v>
      </c>
    </row>
    <row r="13292" spans="1:16" x14ac:dyDescent="0.25">
      <c r="A13292" t="s">
        <v>0</v>
      </c>
      <c r="B13292" t="s">
        <v>17156</v>
      </c>
      <c r="C13292" t="s">
        <v>2247</v>
      </c>
      <c r="D13292" t="s">
        <v>2208</v>
      </c>
      <c r="E13292" t="s">
        <v>20</v>
      </c>
      <c r="F13292" t="b">
        <v>0</v>
      </c>
      <c r="G13292" t="s">
        <v>27</v>
      </c>
      <c r="H13292" s="4">
        <v>45833.04178240741</v>
      </c>
      <c r="I13292" t="b">
        <v>0</v>
      </c>
      <c r="J13292" t="b">
        <v>1</v>
      </c>
      <c r="K13292" t="s">
        <v>24</v>
      </c>
      <c r="L13292" t="s">
        <v>22</v>
      </c>
      <c r="M13292">
        <v>114500</v>
      </c>
      <c r="O13292" t="s">
        <v>13437</v>
      </c>
      <c r="P13292" t="s">
        <v>415</v>
      </c>
    </row>
    <row r="13293" spans="1:16" x14ac:dyDescent="0.25">
      <c r="A13293" t="s">
        <v>0</v>
      </c>
      <c r="B13293" t="s">
        <v>17157</v>
      </c>
      <c r="C13293" t="s">
        <v>245</v>
      </c>
      <c r="D13293" t="s">
        <v>3972</v>
      </c>
      <c r="E13293" t="s">
        <v>20</v>
      </c>
      <c r="F13293" t="b">
        <v>0</v>
      </c>
      <c r="G13293" t="s">
        <v>35</v>
      </c>
      <c r="H13293" s="4">
        <v>45833.042175925933</v>
      </c>
      <c r="I13293" t="b">
        <v>0</v>
      </c>
      <c r="J13293" t="b">
        <v>0</v>
      </c>
      <c r="K13293" t="s">
        <v>24</v>
      </c>
      <c r="L13293" t="s">
        <v>22</v>
      </c>
      <c r="M13293">
        <v>60419.51953125</v>
      </c>
      <c r="O13293" t="s">
        <v>9062</v>
      </c>
      <c r="P13293" t="s">
        <v>1329</v>
      </c>
    </row>
    <row r="13294" spans="1:16" x14ac:dyDescent="0.25">
      <c r="A13294" t="s">
        <v>40</v>
      </c>
      <c r="B13294" t="s">
        <v>17158</v>
      </c>
      <c r="C13294" t="s">
        <v>985</v>
      </c>
      <c r="D13294" t="s">
        <v>3972</v>
      </c>
      <c r="E13294" t="s">
        <v>20</v>
      </c>
      <c r="F13294" t="b">
        <v>0</v>
      </c>
      <c r="G13294" t="s">
        <v>27</v>
      </c>
      <c r="H13294" s="4">
        <v>45833.043136574073</v>
      </c>
      <c r="I13294" t="b">
        <v>0</v>
      </c>
      <c r="J13294" t="b">
        <v>1</v>
      </c>
      <c r="K13294" t="s">
        <v>24</v>
      </c>
      <c r="L13294" t="s">
        <v>22</v>
      </c>
      <c r="M13294">
        <v>222000</v>
      </c>
      <c r="O13294" t="s">
        <v>1147</v>
      </c>
      <c r="P13294" t="s">
        <v>17159</v>
      </c>
    </row>
    <row r="13295" spans="1:16" x14ac:dyDescent="0.25">
      <c r="A13295" t="s">
        <v>2</v>
      </c>
      <c r="B13295" t="s">
        <v>17160</v>
      </c>
      <c r="C13295" t="s">
        <v>1845</v>
      </c>
      <c r="D13295" t="s">
        <v>3972</v>
      </c>
      <c r="E13295" t="s">
        <v>20</v>
      </c>
      <c r="F13295" t="b">
        <v>0</v>
      </c>
      <c r="G13295" t="s">
        <v>27</v>
      </c>
      <c r="H13295" s="4">
        <v>45833.043344907397</v>
      </c>
      <c r="I13295" t="b">
        <v>0</v>
      </c>
      <c r="J13295" t="b">
        <v>1</v>
      </c>
      <c r="K13295" t="s">
        <v>24</v>
      </c>
      <c r="L13295" t="s">
        <v>22</v>
      </c>
      <c r="M13295">
        <v>110000</v>
      </c>
      <c r="O13295" t="s">
        <v>482</v>
      </c>
      <c r="P13295" t="s">
        <v>17161</v>
      </c>
    </row>
    <row r="13296" spans="1:16" x14ac:dyDescent="0.25">
      <c r="A13296" t="s">
        <v>2</v>
      </c>
      <c r="B13296" t="s">
        <v>17162</v>
      </c>
      <c r="C13296" t="s">
        <v>293</v>
      </c>
      <c r="D13296" t="s">
        <v>3972</v>
      </c>
      <c r="E13296" t="s">
        <v>20</v>
      </c>
      <c r="F13296" t="b">
        <v>0</v>
      </c>
      <c r="G13296" t="s">
        <v>27</v>
      </c>
      <c r="H13296" s="4">
        <v>45833.043379629627</v>
      </c>
      <c r="I13296" t="b">
        <v>0</v>
      </c>
      <c r="J13296" t="b">
        <v>1</v>
      </c>
      <c r="K13296" t="s">
        <v>24</v>
      </c>
      <c r="L13296" t="s">
        <v>22</v>
      </c>
      <c r="M13296">
        <v>140000</v>
      </c>
      <c r="O13296" t="s">
        <v>4663</v>
      </c>
      <c r="P13296" t="s">
        <v>17163</v>
      </c>
    </row>
    <row r="13297" spans="1:16" x14ac:dyDescent="0.25">
      <c r="A13297" t="s">
        <v>0</v>
      </c>
      <c r="B13297" t="s">
        <v>17164</v>
      </c>
      <c r="C13297" t="s">
        <v>73</v>
      </c>
      <c r="D13297" t="s">
        <v>3828</v>
      </c>
      <c r="E13297" t="s">
        <v>20</v>
      </c>
      <c r="F13297" t="b">
        <v>0</v>
      </c>
      <c r="G13297" t="s">
        <v>23</v>
      </c>
      <c r="H13297" s="4">
        <v>45833.07603009259</v>
      </c>
      <c r="I13297" t="b">
        <v>1</v>
      </c>
      <c r="J13297" t="b">
        <v>0</v>
      </c>
      <c r="K13297" t="s">
        <v>24</v>
      </c>
      <c r="L13297" t="s">
        <v>36</v>
      </c>
      <c r="N13297">
        <v>12</v>
      </c>
      <c r="O13297" t="s">
        <v>17165</v>
      </c>
      <c r="P13297" t="s">
        <v>942</v>
      </c>
    </row>
    <row r="13298" spans="1:16" x14ac:dyDescent="0.25">
      <c r="A13298" t="s">
        <v>25</v>
      </c>
      <c r="B13298" t="s">
        <v>17166</v>
      </c>
      <c r="C13298" t="s">
        <v>365</v>
      </c>
      <c r="D13298" t="s">
        <v>4083</v>
      </c>
      <c r="E13298" t="s">
        <v>20</v>
      </c>
      <c r="F13298" t="b">
        <v>0</v>
      </c>
      <c r="G13298" t="s">
        <v>27</v>
      </c>
      <c r="H13298" s="4">
        <v>45833.084328703713</v>
      </c>
      <c r="I13298" t="b">
        <v>0</v>
      </c>
      <c r="J13298" t="b">
        <v>0</v>
      </c>
      <c r="K13298" t="s">
        <v>24</v>
      </c>
      <c r="L13298" t="s">
        <v>22</v>
      </c>
      <c r="M13298">
        <v>143541.5</v>
      </c>
      <c r="O13298" t="s">
        <v>12048</v>
      </c>
      <c r="P13298" t="s">
        <v>17167</v>
      </c>
    </row>
    <row r="13299" spans="1:16" x14ac:dyDescent="0.25">
      <c r="A13299" t="s">
        <v>40</v>
      </c>
      <c r="B13299" t="s">
        <v>40</v>
      </c>
      <c r="C13299" t="s">
        <v>3426</v>
      </c>
      <c r="D13299" t="s">
        <v>2208</v>
      </c>
      <c r="E13299" t="s">
        <v>20</v>
      </c>
      <c r="F13299" t="b">
        <v>0</v>
      </c>
      <c r="G13299" t="s">
        <v>41</v>
      </c>
      <c r="H13299" s="4">
        <v>45833.085173611107</v>
      </c>
      <c r="I13299" t="b">
        <v>0</v>
      </c>
      <c r="J13299" t="b">
        <v>0</v>
      </c>
      <c r="K13299" t="s">
        <v>24</v>
      </c>
      <c r="L13299" t="s">
        <v>36</v>
      </c>
      <c r="N13299">
        <v>62.5</v>
      </c>
      <c r="O13299" t="s">
        <v>17168</v>
      </c>
      <c r="P13299" t="s">
        <v>17169</v>
      </c>
    </row>
    <row r="13300" spans="1:16" x14ac:dyDescent="0.25">
      <c r="A13300" t="s">
        <v>2</v>
      </c>
      <c r="B13300" t="s">
        <v>17025</v>
      </c>
      <c r="C13300" t="s">
        <v>167</v>
      </c>
      <c r="D13300" t="s">
        <v>3972</v>
      </c>
      <c r="E13300" t="s">
        <v>20</v>
      </c>
      <c r="F13300" t="b">
        <v>0</v>
      </c>
      <c r="G13300" t="s">
        <v>52</v>
      </c>
      <c r="H13300" s="4">
        <v>45833.086597222216</v>
      </c>
      <c r="I13300" t="b">
        <v>1</v>
      </c>
      <c r="J13300" t="b">
        <v>1</v>
      </c>
      <c r="K13300" t="s">
        <v>24</v>
      </c>
      <c r="L13300" t="s">
        <v>22</v>
      </c>
      <c r="M13300">
        <v>138100</v>
      </c>
      <c r="O13300" t="s">
        <v>11993</v>
      </c>
      <c r="P13300" t="s">
        <v>17026</v>
      </c>
    </row>
    <row r="13301" spans="1:16" x14ac:dyDescent="0.25">
      <c r="A13301" t="s">
        <v>2</v>
      </c>
      <c r="B13301" t="s">
        <v>3617</v>
      </c>
      <c r="C13301" t="s">
        <v>118</v>
      </c>
      <c r="D13301" t="s">
        <v>3972</v>
      </c>
      <c r="E13301" t="s">
        <v>20</v>
      </c>
      <c r="F13301" t="b">
        <v>0</v>
      </c>
      <c r="G13301" t="s">
        <v>27</v>
      </c>
      <c r="H13301" s="4">
        <v>45833.209930555553</v>
      </c>
      <c r="I13301" t="b">
        <v>0</v>
      </c>
      <c r="J13301" t="b">
        <v>1</v>
      </c>
      <c r="K13301" t="s">
        <v>24</v>
      </c>
      <c r="L13301" t="s">
        <v>22</v>
      </c>
      <c r="M13301">
        <v>130000</v>
      </c>
      <c r="O13301" t="s">
        <v>554</v>
      </c>
      <c r="P13301" t="s">
        <v>201</v>
      </c>
    </row>
    <row r="13302" spans="1:16" x14ac:dyDescent="0.25">
      <c r="A13302" t="s">
        <v>0</v>
      </c>
      <c r="B13302" t="s">
        <v>0</v>
      </c>
      <c r="C13302" t="s">
        <v>17027</v>
      </c>
      <c r="D13302" t="s">
        <v>2208</v>
      </c>
      <c r="E13302" t="s">
        <v>20</v>
      </c>
      <c r="F13302" t="b">
        <v>0</v>
      </c>
      <c r="G13302" t="s">
        <v>27</v>
      </c>
      <c r="H13302" s="4">
        <v>45833.249907407408</v>
      </c>
      <c r="I13302" t="b">
        <v>1</v>
      </c>
      <c r="J13302" t="b">
        <v>1</v>
      </c>
      <c r="K13302" t="s">
        <v>24</v>
      </c>
      <c r="L13302" t="s">
        <v>36</v>
      </c>
      <c r="N13302">
        <v>32.68499755859375</v>
      </c>
      <c r="O13302" t="s">
        <v>17028</v>
      </c>
      <c r="P13302" t="s">
        <v>17029</v>
      </c>
    </row>
    <row r="13303" spans="1:16" x14ac:dyDescent="0.25">
      <c r="A13303" t="s">
        <v>0</v>
      </c>
      <c r="B13303" t="s">
        <v>6543</v>
      </c>
      <c r="C13303" t="s">
        <v>1413</v>
      </c>
      <c r="D13303" t="s">
        <v>3972</v>
      </c>
      <c r="E13303" t="s">
        <v>20</v>
      </c>
      <c r="F13303" t="b">
        <v>0</v>
      </c>
      <c r="G13303" t="s">
        <v>27</v>
      </c>
      <c r="H13303" s="4">
        <v>45833.250034722223</v>
      </c>
      <c r="I13303" t="b">
        <v>0</v>
      </c>
      <c r="J13303" t="b">
        <v>1</v>
      </c>
      <c r="K13303" t="s">
        <v>24</v>
      </c>
      <c r="L13303" t="s">
        <v>22</v>
      </c>
      <c r="M13303">
        <v>69500</v>
      </c>
      <c r="O13303" t="s">
        <v>4343</v>
      </c>
      <c r="P13303" t="s">
        <v>496</v>
      </c>
    </row>
    <row r="13304" spans="1:16" x14ac:dyDescent="0.25">
      <c r="A13304" t="s">
        <v>0</v>
      </c>
      <c r="B13304" t="s">
        <v>17170</v>
      </c>
      <c r="C13304" t="s">
        <v>180</v>
      </c>
      <c r="D13304" t="s">
        <v>81</v>
      </c>
      <c r="E13304" t="s">
        <v>20</v>
      </c>
      <c r="F13304" t="b">
        <v>0</v>
      </c>
      <c r="G13304" t="s">
        <v>41</v>
      </c>
      <c r="H13304" s="4">
        <v>45833.250162037039</v>
      </c>
      <c r="I13304" t="b">
        <v>0</v>
      </c>
      <c r="J13304" t="b">
        <v>1</v>
      </c>
      <c r="K13304" t="s">
        <v>24</v>
      </c>
      <c r="L13304" t="s">
        <v>22</v>
      </c>
      <c r="M13304">
        <v>105000</v>
      </c>
      <c r="O13304" t="s">
        <v>81</v>
      </c>
      <c r="P13304" t="s">
        <v>17139</v>
      </c>
    </row>
    <row r="13305" spans="1:16" x14ac:dyDescent="0.25">
      <c r="A13305" t="s">
        <v>0</v>
      </c>
      <c r="B13305" t="s">
        <v>0</v>
      </c>
      <c r="C13305" t="s">
        <v>585</v>
      </c>
      <c r="D13305" t="s">
        <v>131</v>
      </c>
      <c r="E13305" t="s">
        <v>20</v>
      </c>
      <c r="F13305" t="b">
        <v>0</v>
      </c>
      <c r="G13305" t="s">
        <v>41</v>
      </c>
      <c r="H13305" s="4">
        <v>45833.250162037039</v>
      </c>
      <c r="I13305" t="b">
        <v>1</v>
      </c>
      <c r="J13305" t="b">
        <v>0</v>
      </c>
      <c r="K13305" t="s">
        <v>24</v>
      </c>
      <c r="L13305" t="s">
        <v>36</v>
      </c>
      <c r="N13305">
        <v>24.59999847412109</v>
      </c>
      <c r="O13305" t="s">
        <v>131</v>
      </c>
      <c r="P13305" t="s">
        <v>280</v>
      </c>
    </row>
    <row r="13306" spans="1:16" x14ac:dyDescent="0.25">
      <c r="A13306" t="s">
        <v>0</v>
      </c>
      <c r="B13306" t="s">
        <v>0</v>
      </c>
      <c r="C13306" t="s">
        <v>2063</v>
      </c>
      <c r="D13306" t="s">
        <v>17171</v>
      </c>
      <c r="E13306" t="s">
        <v>20</v>
      </c>
      <c r="F13306" t="b">
        <v>0</v>
      </c>
      <c r="G13306" t="s">
        <v>41</v>
      </c>
      <c r="H13306" s="4">
        <v>45833.250162037039</v>
      </c>
      <c r="I13306" t="b">
        <v>0</v>
      </c>
      <c r="J13306" t="b">
        <v>1</v>
      </c>
      <c r="K13306" t="s">
        <v>24</v>
      </c>
      <c r="L13306" t="s">
        <v>36</v>
      </c>
      <c r="N13306">
        <v>34</v>
      </c>
      <c r="O13306" t="s">
        <v>11729</v>
      </c>
      <c r="P13306" t="s">
        <v>262</v>
      </c>
    </row>
    <row r="13307" spans="1:16" x14ac:dyDescent="0.25">
      <c r="A13307" t="s">
        <v>0</v>
      </c>
      <c r="B13307" t="s">
        <v>17156</v>
      </c>
      <c r="C13307" t="s">
        <v>400</v>
      </c>
      <c r="D13307" t="s">
        <v>3972</v>
      </c>
      <c r="E13307" t="s">
        <v>20</v>
      </c>
      <c r="F13307" t="b">
        <v>0</v>
      </c>
      <c r="G13307" t="s">
        <v>30</v>
      </c>
      <c r="H13307" s="4">
        <v>45833.25072916667</v>
      </c>
      <c r="I13307" t="b">
        <v>0</v>
      </c>
      <c r="J13307" t="b">
        <v>1</v>
      </c>
      <c r="K13307" t="s">
        <v>24</v>
      </c>
      <c r="L13307" t="s">
        <v>22</v>
      </c>
      <c r="M13307">
        <v>114500</v>
      </c>
      <c r="O13307" t="s">
        <v>1162</v>
      </c>
      <c r="P13307" t="s">
        <v>415</v>
      </c>
    </row>
    <row r="13308" spans="1:16" x14ac:dyDescent="0.25">
      <c r="A13308" t="s">
        <v>2</v>
      </c>
      <c r="B13308" t="s">
        <v>1145</v>
      </c>
      <c r="C13308" t="s">
        <v>33</v>
      </c>
      <c r="D13308" t="s">
        <v>3969</v>
      </c>
      <c r="E13308" t="s">
        <v>20</v>
      </c>
      <c r="F13308" t="b">
        <v>0</v>
      </c>
      <c r="G13308" t="s">
        <v>35</v>
      </c>
      <c r="H13308" s="4">
        <v>45833.252245370371</v>
      </c>
      <c r="I13308" t="b">
        <v>1</v>
      </c>
      <c r="J13308" t="b">
        <v>1</v>
      </c>
      <c r="K13308" t="s">
        <v>24</v>
      </c>
      <c r="L13308" t="s">
        <v>22</v>
      </c>
      <c r="M13308">
        <v>110000</v>
      </c>
      <c r="O13308" t="s">
        <v>17172</v>
      </c>
      <c r="P13308" t="s">
        <v>17173</v>
      </c>
    </row>
    <row r="13309" spans="1:16" x14ac:dyDescent="0.25">
      <c r="A13309" t="s">
        <v>2</v>
      </c>
      <c r="B13309" t="s">
        <v>9494</v>
      </c>
      <c r="C13309" t="s">
        <v>1216</v>
      </c>
      <c r="D13309" t="s">
        <v>3828</v>
      </c>
      <c r="E13309" t="s">
        <v>20</v>
      </c>
      <c r="F13309" t="b">
        <v>0</v>
      </c>
      <c r="G13309" t="s">
        <v>30</v>
      </c>
      <c r="H13309" s="4">
        <v>45833.252534722233</v>
      </c>
      <c r="I13309" t="b">
        <v>0</v>
      </c>
      <c r="J13309" t="b">
        <v>1</v>
      </c>
      <c r="K13309" t="s">
        <v>24</v>
      </c>
      <c r="L13309" t="s">
        <v>22</v>
      </c>
      <c r="M13309">
        <v>232500</v>
      </c>
      <c r="O13309" t="s">
        <v>5005</v>
      </c>
      <c r="P13309" t="s">
        <v>128</v>
      </c>
    </row>
    <row r="13310" spans="1:16" x14ac:dyDescent="0.25">
      <c r="A13310" t="s">
        <v>2</v>
      </c>
      <c r="B13310" t="s">
        <v>17174</v>
      </c>
      <c r="C13310" t="s">
        <v>158</v>
      </c>
      <c r="D13310" t="s">
        <v>4034</v>
      </c>
      <c r="E13310" t="s">
        <v>20</v>
      </c>
      <c r="F13310" t="b">
        <v>0</v>
      </c>
      <c r="G13310" t="s">
        <v>158</v>
      </c>
      <c r="H13310" s="4">
        <v>45833.25409722222</v>
      </c>
      <c r="I13310" t="b">
        <v>0</v>
      </c>
      <c r="J13310" t="b">
        <v>0</v>
      </c>
      <c r="K13310" t="s">
        <v>158</v>
      </c>
      <c r="L13310" t="s">
        <v>22</v>
      </c>
      <c r="M13310">
        <v>75000</v>
      </c>
      <c r="O13310" t="s">
        <v>2768</v>
      </c>
      <c r="P13310" t="s">
        <v>17175</v>
      </c>
    </row>
    <row r="13311" spans="1:16" x14ac:dyDescent="0.25">
      <c r="A13311" t="s">
        <v>2</v>
      </c>
      <c r="B13311" t="s">
        <v>17176</v>
      </c>
      <c r="C13311" t="s">
        <v>1084</v>
      </c>
      <c r="D13311" t="s">
        <v>4034</v>
      </c>
      <c r="E13311" t="s">
        <v>20</v>
      </c>
      <c r="F13311" t="b">
        <v>0</v>
      </c>
      <c r="G13311" t="s">
        <v>158</v>
      </c>
      <c r="H13311" s="4">
        <v>45833.254166666673</v>
      </c>
      <c r="I13311" t="b">
        <v>0</v>
      </c>
      <c r="J13311" t="b">
        <v>0</v>
      </c>
      <c r="K13311" t="s">
        <v>158</v>
      </c>
      <c r="L13311" t="s">
        <v>22</v>
      </c>
      <c r="M13311">
        <v>75000</v>
      </c>
      <c r="O13311" t="s">
        <v>2768</v>
      </c>
      <c r="P13311" t="s">
        <v>17177</v>
      </c>
    </row>
    <row r="13312" spans="1:16" x14ac:dyDescent="0.25">
      <c r="A13312" t="s">
        <v>0</v>
      </c>
      <c r="B13312" t="s">
        <v>16615</v>
      </c>
      <c r="C13312" t="s">
        <v>820</v>
      </c>
      <c r="D13312" t="s">
        <v>3984</v>
      </c>
      <c r="E13312" t="s">
        <v>20</v>
      </c>
      <c r="F13312" t="b">
        <v>0</v>
      </c>
      <c r="G13312" t="s">
        <v>820</v>
      </c>
      <c r="H13312" s="4">
        <v>45833.255844907413</v>
      </c>
      <c r="I13312" t="b">
        <v>0</v>
      </c>
      <c r="J13312" t="b">
        <v>0</v>
      </c>
      <c r="K13312" t="s">
        <v>820</v>
      </c>
      <c r="L13312" t="s">
        <v>22</v>
      </c>
      <c r="M13312">
        <v>65000</v>
      </c>
      <c r="O13312" t="s">
        <v>17178</v>
      </c>
      <c r="P13312" t="s">
        <v>320</v>
      </c>
    </row>
    <row r="13313" spans="1:16" x14ac:dyDescent="0.25">
      <c r="A13313" t="s">
        <v>40</v>
      </c>
      <c r="B13313" t="s">
        <v>17179</v>
      </c>
      <c r="C13313" t="s">
        <v>414</v>
      </c>
      <c r="D13313" t="s">
        <v>4034</v>
      </c>
      <c r="E13313" t="s">
        <v>20</v>
      </c>
      <c r="F13313" t="b">
        <v>0</v>
      </c>
      <c r="G13313" t="s">
        <v>414</v>
      </c>
      <c r="H13313" s="4">
        <v>45833.258055555547</v>
      </c>
      <c r="I13313" t="b">
        <v>0</v>
      </c>
      <c r="J13313" t="b">
        <v>0</v>
      </c>
      <c r="K13313" t="s">
        <v>414</v>
      </c>
      <c r="L13313" t="s">
        <v>22</v>
      </c>
      <c r="M13313">
        <v>84373.5</v>
      </c>
      <c r="O13313" t="s">
        <v>17180</v>
      </c>
      <c r="P13313" t="s">
        <v>17181</v>
      </c>
    </row>
    <row r="13314" spans="1:16" x14ac:dyDescent="0.25">
      <c r="A13314" t="s">
        <v>0</v>
      </c>
      <c r="B13314" t="s">
        <v>103</v>
      </c>
      <c r="C13314" t="s">
        <v>33</v>
      </c>
      <c r="D13314" t="s">
        <v>3828</v>
      </c>
      <c r="E13314" t="s">
        <v>219</v>
      </c>
      <c r="F13314" t="b">
        <v>0</v>
      </c>
      <c r="G13314" t="s">
        <v>35</v>
      </c>
      <c r="H13314" s="4">
        <v>45833.292071759257</v>
      </c>
      <c r="I13314" t="b">
        <v>0</v>
      </c>
      <c r="J13314" t="b">
        <v>0</v>
      </c>
      <c r="K13314" t="s">
        <v>24</v>
      </c>
      <c r="L13314" t="s">
        <v>22</v>
      </c>
      <c r="M13314">
        <v>50000</v>
      </c>
      <c r="O13314" t="s">
        <v>1024</v>
      </c>
      <c r="P13314" t="s">
        <v>1321</v>
      </c>
    </row>
    <row r="13315" spans="1:16" x14ac:dyDescent="0.25">
      <c r="A13315" t="s">
        <v>0</v>
      </c>
      <c r="B13315" t="s">
        <v>17182</v>
      </c>
      <c r="C13315" t="s">
        <v>16158</v>
      </c>
      <c r="D13315" t="s">
        <v>2208</v>
      </c>
      <c r="F13315" t="b">
        <v>0</v>
      </c>
      <c r="G13315" t="s">
        <v>52</v>
      </c>
      <c r="H13315" s="4">
        <v>45833.292546296303</v>
      </c>
      <c r="I13315" t="b">
        <v>0</v>
      </c>
      <c r="J13315" t="b">
        <v>1</v>
      </c>
      <c r="K13315" t="s">
        <v>24</v>
      </c>
      <c r="L13315" t="s">
        <v>36</v>
      </c>
      <c r="N13315">
        <v>21</v>
      </c>
      <c r="O13315" t="s">
        <v>17183</v>
      </c>
      <c r="P13315" t="s">
        <v>17184</v>
      </c>
    </row>
    <row r="13316" spans="1:16" x14ac:dyDescent="0.25">
      <c r="A13316" t="s">
        <v>0</v>
      </c>
      <c r="B13316" t="s">
        <v>17185</v>
      </c>
      <c r="C13316" t="s">
        <v>1157</v>
      </c>
      <c r="D13316" t="s">
        <v>3828</v>
      </c>
      <c r="F13316" t="b">
        <v>0</v>
      </c>
      <c r="G13316" t="s">
        <v>27</v>
      </c>
      <c r="H13316" s="4">
        <v>45833.375011574077</v>
      </c>
      <c r="I13316" t="b">
        <v>0</v>
      </c>
      <c r="J13316" t="b">
        <v>1</v>
      </c>
      <c r="K13316" t="s">
        <v>24</v>
      </c>
      <c r="L13316" t="s">
        <v>36</v>
      </c>
      <c r="N13316">
        <v>19</v>
      </c>
      <c r="O13316" t="s">
        <v>17186</v>
      </c>
      <c r="P13316" t="s">
        <v>17187</v>
      </c>
    </row>
    <row r="13317" spans="1:16" x14ac:dyDescent="0.25">
      <c r="A13317" t="s">
        <v>2</v>
      </c>
      <c r="B13317" t="s">
        <v>17188</v>
      </c>
      <c r="C13317" t="s">
        <v>39</v>
      </c>
      <c r="D13317" t="s">
        <v>2208</v>
      </c>
      <c r="E13317" t="s">
        <v>20</v>
      </c>
      <c r="F13317" t="b">
        <v>1</v>
      </c>
      <c r="G13317" t="s">
        <v>41</v>
      </c>
      <c r="H13317" s="4">
        <v>45833.418668981481</v>
      </c>
      <c r="I13317" t="b">
        <v>1</v>
      </c>
      <c r="J13317" t="b">
        <v>1</v>
      </c>
      <c r="K13317" t="s">
        <v>24</v>
      </c>
      <c r="L13317" t="s">
        <v>22</v>
      </c>
      <c r="M13317">
        <v>133400</v>
      </c>
      <c r="O13317" t="s">
        <v>77</v>
      </c>
      <c r="P13317" t="s">
        <v>17189</v>
      </c>
    </row>
    <row r="13318" spans="1:16" x14ac:dyDescent="0.25">
      <c r="A13318" t="s">
        <v>1</v>
      </c>
      <c r="B13318" t="s">
        <v>17190</v>
      </c>
      <c r="C13318" t="s">
        <v>185</v>
      </c>
      <c r="D13318" t="s">
        <v>3956</v>
      </c>
      <c r="E13318" t="s">
        <v>34</v>
      </c>
      <c r="F13318" t="b">
        <v>0</v>
      </c>
      <c r="G13318" t="s">
        <v>27</v>
      </c>
      <c r="H13318" s="4">
        <v>45833.459340277783</v>
      </c>
      <c r="I13318" t="b">
        <v>0</v>
      </c>
      <c r="J13318" t="b">
        <v>0</v>
      </c>
      <c r="K13318" t="s">
        <v>24</v>
      </c>
      <c r="L13318" t="s">
        <v>36</v>
      </c>
      <c r="N13318">
        <v>66</v>
      </c>
      <c r="O13318" t="s">
        <v>1551</v>
      </c>
      <c r="P13318" t="s">
        <v>2336</v>
      </c>
    </row>
    <row r="13319" spans="1:16" x14ac:dyDescent="0.25">
      <c r="A13319" t="s">
        <v>2</v>
      </c>
      <c r="B13319" t="s">
        <v>17191</v>
      </c>
      <c r="C13319" t="s">
        <v>71</v>
      </c>
      <c r="D13319" t="s">
        <v>3972</v>
      </c>
      <c r="E13319" t="s">
        <v>20</v>
      </c>
      <c r="F13319" t="b">
        <v>0</v>
      </c>
      <c r="G13319" t="s">
        <v>27</v>
      </c>
      <c r="H13319" s="4">
        <v>45833.460011574083</v>
      </c>
      <c r="I13319" t="b">
        <v>0</v>
      </c>
      <c r="J13319" t="b">
        <v>1</v>
      </c>
      <c r="K13319" t="s">
        <v>24</v>
      </c>
      <c r="L13319" t="s">
        <v>22</v>
      </c>
      <c r="M13319">
        <v>189500</v>
      </c>
      <c r="O13319" t="s">
        <v>1172</v>
      </c>
      <c r="P13319" t="s">
        <v>17192</v>
      </c>
    </row>
    <row r="13320" spans="1:16" x14ac:dyDescent="0.25">
      <c r="A13320" t="s">
        <v>2</v>
      </c>
      <c r="B13320" t="s">
        <v>17193</v>
      </c>
      <c r="C13320" t="s">
        <v>39</v>
      </c>
      <c r="D13320" t="s">
        <v>112</v>
      </c>
      <c r="E13320" t="s">
        <v>51</v>
      </c>
      <c r="F13320" t="b">
        <v>1</v>
      </c>
      <c r="G13320" t="s">
        <v>41</v>
      </c>
      <c r="H13320" s="4">
        <v>45833.46020833333</v>
      </c>
      <c r="I13320" t="b">
        <v>0</v>
      </c>
      <c r="J13320" t="b">
        <v>0</v>
      </c>
      <c r="K13320" t="s">
        <v>24</v>
      </c>
      <c r="L13320" t="s">
        <v>36</v>
      </c>
      <c r="N13320">
        <v>125</v>
      </c>
      <c r="O13320" t="s">
        <v>112</v>
      </c>
      <c r="P13320" t="s">
        <v>17194</v>
      </c>
    </row>
    <row r="13321" spans="1:16" x14ac:dyDescent="0.25">
      <c r="A13321" t="s">
        <v>1</v>
      </c>
      <c r="B13321" t="s">
        <v>1</v>
      </c>
      <c r="C13321" t="s">
        <v>17195</v>
      </c>
      <c r="D13321" t="s">
        <v>3972</v>
      </c>
      <c r="E13321" t="s">
        <v>20</v>
      </c>
      <c r="F13321" t="b">
        <v>0</v>
      </c>
      <c r="G13321" t="s">
        <v>23</v>
      </c>
      <c r="H13321" s="4">
        <v>45833.462673611109</v>
      </c>
      <c r="I13321" t="b">
        <v>0</v>
      </c>
      <c r="J13321" t="b">
        <v>0</v>
      </c>
      <c r="K13321" t="s">
        <v>24</v>
      </c>
      <c r="L13321" t="s">
        <v>22</v>
      </c>
      <c r="M13321">
        <v>167500</v>
      </c>
      <c r="O13321" t="s">
        <v>482</v>
      </c>
      <c r="P13321" t="s">
        <v>17196</v>
      </c>
    </row>
    <row r="13322" spans="1:16" x14ac:dyDescent="0.25">
      <c r="A13322" t="s">
        <v>1</v>
      </c>
      <c r="B13322" t="s">
        <v>17197</v>
      </c>
      <c r="C13322" t="s">
        <v>82</v>
      </c>
      <c r="D13322" t="s">
        <v>3972</v>
      </c>
      <c r="E13322" t="s">
        <v>20</v>
      </c>
      <c r="F13322" t="b">
        <v>0</v>
      </c>
      <c r="G13322" t="s">
        <v>27</v>
      </c>
      <c r="H13322" s="4">
        <v>45833.500949074078</v>
      </c>
      <c r="I13322" t="b">
        <v>0</v>
      </c>
      <c r="J13322" t="b">
        <v>1</v>
      </c>
      <c r="K13322" t="s">
        <v>24</v>
      </c>
      <c r="L13322" t="s">
        <v>22</v>
      </c>
      <c r="M13322">
        <v>243500</v>
      </c>
      <c r="O13322" t="s">
        <v>341</v>
      </c>
      <c r="P13322" t="s">
        <v>1809</v>
      </c>
    </row>
    <row r="13323" spans="1:16" x14ac:dyDescent="0.25">
      <c r="A13323" t="s">
        <v>2</v>
      </c>
      <c r="B13323" t="s">
        <v>340</v>
      </c>
      <c r="C13323" t="s">
        <v>134</v>
      </c>
      <c r="D13323" t="s">
        <v>3972</v>
      </c>
      <c r="E13323" t="s">
        <v>20</v>
      </c>
      <c r="F13323" t="b">
        <v>0</v>
      </c>
      <c r="G13323" t="s">
        <v>27</v>
      </c>
      <c r="H13323" s="4">
        <v>45833.501736111109</v>
      </c>
      <c r="I13323" t="b">
        <v>0</v>
      </c>
      <c r="J13323" t="b">
        <v>1</v>
      </c>
      <c r="K13323" t="s">
        <v>24</v>
      </c>
      <c r="L13323" t="s">
        <v>22</v>
      </c>
      <c r="M13323">
        <v>207500</v>
      </c>
      <c r="O13323" t="s">
        <v>341</v>
      </c>
      <c r="P13323" t="s">
        <v>342</v>
      </c>
    </row>
    <row r="13324" spans="1:16" x14ac:dyDescent="0.25">
      <c r="A13324" t="s">
        <v>2</v>
      </c>
      <c r="B13324" t="s">
        <v>16963</v>
      </c>
      <c r="C13324" t="s">
        <v>82</v>
      </c>
      <c r="D13324" t="s">
        <v>3972</v>
      </c>
      <c r="E13324" t="s">
        <v>51</v>
      </c>
      <c r="F13324" t="b">
        <v>0</v>
      </c>
      <c r="G13324" t="s">
        <v>52</v>
      </c>
      <c r="H13324" s="4">
        <v>45833.503101851849</v>
      </c>
      <c r="I13324" t="b">
        <v>0</v>
      </c>
      <c r="J13324" t="b">
        <v>1</v>
      </c>
      <c r="K13324" t="s">
        <v>24</v>
      </c>
      <c r="L13324" t="s">
        <v>36</v>
      </c>
      <c r="N13324">
        <v>72.5</v>
      </c>
      <c r="O13324" t="s">
        <v>5481</v>
      </c>
      <c r="P13324" t="s">
        <v>16964</v>
      </c>
    </row>
    <row r="13325" spans="1:16" x14ac:dyDescent="0.25">
      <c r="A13325" t="s">
        <v>0</v>
      </c>
      <c r="B13325" t="s">
        <v>17098</v>
      </c>
      <c r="C13325" t="s">
        <v>253</v>
      </c>
      <c r="D13325" t="s">
        <v>3972</v>
      </c>
      <c r="E13325" t="s">
        <v>20</v>
      </c>
      <c r="F13325" t="b">
        <v>0</v>
      </c>
      <c r="G13325" t="s">
        <v>27</v>
      </c>
      <c r="H13325" s="4">
        <v>45833.541678240741</v>
      </c>
      <c r="I13325" t="b">
        <v>1</v>
      </c>
      <c r="J13325" t="b">
        <v>0</v>
      </c>
      <c r="K13325" t="s">
        <v>24</v>
      </c>
      <c r="L13325" t="s">
        <v>36</v>
      </c>
      <c r="N13325">
        <v>32.5</v>
      </c>
      <c r="O13325" t="s">
        <v>17099</v>
      </c>
      <c r="P13325" t="s">
        <v>2744</v>
      </c>
    </row>
    <row r="13326" spans="1:16" x14ac:dyDescent="0.25">
      <c r="A13326" t="s">
        <v>0</v>
      </c>
      <c r="B13326" t="s">
        <v>3795</v>
      </c>
      <c r="C13326" t="s">
        <v>2375</v>
      </c>
      <c r="D13326" t="s">
        <v>3972</v>
      </c>
      <c r="E13326" t="s">
        <v>51</v>
      </c>
      <c r="F13326" t="b">
        <v>0</v>
      </c>
      <c r="G13326" t="s">
        <v>30</v>
      </c>
      <c r="H13326" s="4">
        <v>45833.542407407411</v>
      </c>
      <c r="I13326" t="b">
        <v>0</v>
      </c>
      <c r="J13326" t="b">
        <v>0</v>
      </c>
      <c r="K13326" t="s">
        <v>24</v>
      </c>
      <c r="L13326" t="s">
        <v>36</v>
      </c>
      <c r="N13326">
        <v>47.5</v>
      </c>
      <c r="O13326" t="s">
        <v>1552</v>
      </c>
      <c r="P13326" t="s">
        <v>204</v>
      </c>
    </row>
    <row r="13327" spans="1:16" x14ac:dyDescent="0.25">
      <c r="A13327" t="s">
        <v>2</v>
      </c>
      <c r="B13327" t="s">
        <v>17198</v>
      </c>
      <c r="C13327" t="s">
        <v>145</v>
      </c>
      <c r="D13327" t="s">
        <v>81</v>
      </c>
      <c r="E13327" t="s">
        <v>20</v>
      </c>
      <c r="F13327" t="b">
        <v>0</v>
      </c>
      <c r="G13327" t="s">
        <v>41</v>
      </c>
      <c r="H13327" s="4">
        <v>45833.543541666673</v>
      </c>
      <c r="I13327" t="b">
        <v>1</v>
      </c>
      <c r="J13327" t="b">
        <v>0</v>
      </c>
      <c r="K13327" t="s">
        <v>24</v>
      </c>
      <c r="L13327" t="s">
        <v>22</v>
      </c>
      <c r="M13327">
        <v>152500</v>
      </c>
      <c r="O13327" t="s">
        <v>81</v>
      </c>
      <c r="P13327" t="s">
        <v>17199</v>
      </c>
    </row>
    <row r="13328" spans="1:16" x14ac:dyDescent="0.25">
      <c r="A13328" t="s">
        <v>0</v>
      </c>
      <c r="B13328" t="s">
        <v>17070</v>
      </c>
      <c r="C13328" t="s">
        <v>151</v>
      </c>
      <c r="D13328" t="s">
        <v>7852</v>
      </c>
      <c r="E13328" t="s">
        <v>20</v>
      </c>
      <c r="F13328" t="b">
        <v>0</v>
      </c>
      <c r="G13328" t="s">
        <v>30</v>
      </c>
      <c r="H13328" s="4">
        <v>45833.584004629629</v>
      </c>
      <c r="I13328" t="b">
        <v>0</v>
      </c>
      <c r="J13328" t="b">
        <v>1</v>
      </c>
      <c r="K13328" t="s">
        <v>24</v>
      </c>
      <c r="L13328" t="s">
        <v>22</v>
      </c>
      <c r="M13328">
        <v>211510</v>
      </c>
      <c r="O13328" t="s">
        <v>1906</v>
      </c>
    </row>
    <row r="13329" spans="1:16" x14ac:dyDescent="0.25">
      <c r="A13329" t="s">
        <v>191</v>
      </c>
      <c r="B13329" t="s">
        <v>17200</v>
      </c>
      <c r="C13329" t="s">
        <v>555</v>
      </c>
      <c r="D13329" t="s">
        <v>3972</v>
      </c>
      <c r="E13329" t="s">
        <v>51</v>
      </c>
      <c r="F13329" t="b">
        <v>0</v>
      </c>
      <c r="G13329" t="s">
        <v>30</v>
      </c>
      <c r="H13329" s="4">
        <v>45833.584004629629</v>
      </c>
      <c r="I13329" t="b">
        <v>0</v>
      </c>
      <c r="J13329" t="b">
        <v>0</v>
      </c>
      <c r="K13329" t="s">
        <v>24</v>
      </c>
      <c r="L13329" t="s">
        <v>36</v>
      </c>
      <c r="N13329">
        <v>42.5</v>
      </c>
      <c r="O13329" t="s">
        <v>741</v>
      </c>
      <c r="P13329" t="s">
        <v>709</v>
      </c>
    </row>
    <row r="13330" spans="1:16" x14ac:dyDescent="0.25">
      <c r="A13330" t="s">
        <v>2</v>
      </c>
      <c r="B13330" t="s">
        <v>17201</v>
      </c>
      <c r="C13330" t="s">
        <v>981</v>
      </c>
      <c r="D13330" t="s">
        <v>3828</v>
      </c>
      <c r="E13330" t="s">
        <v>20</v>
      </c>
      <c r="F13330" t="b">
        <v>0</v>
      </c>
      <c r="G13330" t="s">
        <v>27</v>
      </c>
      <c r="H13330" s="4">
        <v>45833.58488425926</v>
      </c>
      <c r="I13330" t="b">
        <v>0</v>
      </c>
      <c r="J13330" t="b">
        <v>1</v>
      </c>
      <c r="K13330" t="s">
        <v>24</v>
      </c>
      <c r="L13330" t="s">
        <v>22</v>
      </c>
      <c r="M13330">
        <v>216982.5</v>
      </c>
      <c r="O13330" t="s">
        <v>17202</v>
      </c>
      <c r="P13330" t="s">
        <v>17203</v>
      </c>
    </row>
    <row r="13331" spans="1:16" x14ac:dyDescent="0.25">
      <c r="A13331" t="s">
        <v>2</v>
      </c>
      <c r="B13331" t="s">
        <v>17204</v>
      </c>
      <c r="C13331" t="s">
        <v>39</v>
      </c>
      <c r="D13331" t="s">
        <v>3972</v>
      </c>
      <c r="E13331" t="s">
        <v>51</v>
      </c>
      <c r="F13331" t="b">
        <v>1</v>
      </c>
      <c r="G13331" t="s">
        <v>27</v>
      </c>
      <c r="H13331" s="4">
        <v>45833.58489583333</v>
      </c>
      <c r="I13331" t="b">
        <v>0</v>
      </c>
      <c r="J13331" t="b">
        <v>0</v>
      </c>
      <c r="K13331" t="s">
        <v>24</v>
      </c>
      <c r="L13331" t="s">
        <v>36</v>
      </c>
      <c r="N13331">
        <v>80</v>
      </c>
      <c r="O13331" t="s">
        <v>1760</v>
      </c>
      <c r="P13331" t="s">
        <v>17205</v>
      </c>
    </row>
    <row r="13332" spans="1:16" x14ac:dyDescent="0.25">
      <c r="A13332" t="s">
        <v>191</v>
      </c>
      <c r="B13332" t="s">
        <v>7471</v>
      </c>
      <c r="C13332" t="s">
        <v>972</v>
      </c>
      <c r="D13332" t="s">
        <v>4083</v>
      </c>
      <c r="E13332" t="s">
        <v>20</v>
      </c>
      <c r="F13332" t="b">
        <v>0</v>
      </c>
      <c r="G13332" t="s">
        <v>862</v>
      </c>
      <c r="H13332" s="4">
        <v>45833.589016203703</v>
      </c>
      <c r="I13332" t="b">
        <v>0</v>
      </c>
      <c r="J13332" t="b">
        <v>0</v>
      </c>
      <c r="K13332" t="s">
        <v>862</v>
      </c>
      <c r="L13332" t="s">
        <v>22</v>
      </c>
      <c r="M13332">
        <v>127500</v>
      </c>
      <c r="O13332" t="s">
        <v>7472</v>
      </c>
      <c r="P13332" t="s">
        <v>7473</v>
      </c>
    </row>
    <row r="13333" spans="1:16" x14ac:dyDescent="0.25">
      <c r="A13333" t="s">
        <v>0</v>
      </c>
      <c r="B13333" t="s">
        <v>3005</v>
      </c>
      <c r="C13333" t="s">
        <v>17206</v>
      </c>
      <c r="D13333" t="s">
        <v>3828</v>
      </c>
      <c r="E13333" t="s">
        <v>20</v>
      </c>
      <c r="F13333" t="b">
        <v>0</v>
      </c>
      <c r="G13333" t="s">
        <v>1247</v>
      </c>
      <c r="H13333" s="4">
        <v>45833.595439814817</v>
      </c>
      <c r="I13333" t="b">
        <v>0</v>
      </c>
      <c r="J13333" t="b">
        <v>0</v>
      </c>
      <c r="K13333" t="s">
        <v>1247</v>
      </c>
      <c r="L13333" t="s">
        <v>36</v>
      </c>
      <c r="N13333">
        <v>12</v>
      </c>
      <c r="O13333" t="s">
        <v>17207</v>
      </c>
      <c r="P13333" t="s">
        <v>883</v>
      </c>
    </row>
    <row r="13334" spans="1:16" x14ac:dyDescent="0.25">
      <c r="A13334" t="s">
        <v>1</v>
      </c>
      <c r="B13334" t="s">
        <v>17208</v>
      </c>
      <c r="C13334" t="s">
        <v>372</v>
      </c>
      <c r="D13334" t="s">
        <v>3972</v>
      </c>
      <c r="E13334" t="s">
        <v>20</v>
      </c>
      <c r="F13334" t="b">
        <v>0</v>
      </c>
      <c r="G13334" t="s">
        <v>27</v>
      </c>
      <c r="H13334" s="4">
        <v>45833.625949074078</v>
      </c>
      <c r="I13334" t="b">
        <v>0</v>
      </c>
      <c r="J13334" t="b">
        <v>0</v>
      </c>
      <c r="K13334" t="s">
        <v>24</v>
      </c>
      <c r="L13334" t="s">
        <v>22</v>
      </c>
      <c r="M13334">
        <v>122500</v>
      </c>
      <c r="O13334" t="s">
        <v>1836</v>
      </c>
      <c r="P13334" t="s">
        <v>17209</v>
      </c>
    </row>
    <row r="13335" spans="1:16" x14ac:dyDescent="0.25">
      <c r="A13335" t="s">
        <v>1</v>
      </c>
      <c r="B13335" t="s">
        <v>7479</v>
      </c>
      <c r="C13335" t="s">
        <v>82</v>
      </c>
      <c r="D13335" t="s">
        <v>4083</v>
      </c>
      <c r="E13335" t="s">
        <v>20</v>
      </c>
      <c r="F13335" t="b">
        <v>0</v>
      </c>
      <c r="G13335" t="s">
        <v>27</v>
      </c>
      <c r="H13335" s="4">
        <v>45833.626018518517</v>
      </c>
      <c r="I13335" t="b">
        <v>0</v>
      </c>
      <c r="J13335" t="b">
        <v>0</v>
      </c>
      <c r="K13335" t="s">
        <v>24</v>
      </c>
      <c r="L13335" t="s">
        <v>22</v>
      </c>
      <c r="M13335">
        <v>155000</v>
      </c>
      <c r="O13335" t="s">
        <v>377</v>
      </c>
      <c r="P13335" t="s">
        <v>3559</v>
      </c>
    </row>
    <row r="13336" spans="1:16" x14ac:dyDescent="0.25">
      <c r="A13336" t="s">
        <v>1</v>
      </c>
      <c r="B13336" t="s">
        <v>17210</v>
      </c>
      <c r="C13336" t="s">
        <v>82</v>
      </c>
      <c r="D13336" t="s">
        <v>4083</v>
      </c>
      <c r="E13336" t="s">
        <v>20</v>
      </c>
      <c r="F13336" t="b">
        <v>0</v>
      </c>
      <c r="G13336" t="s">
        <v>27</v>
      </c>
      <c r="H13336" s="4">
        <v>45833.626018518517</v>
      </c>
      <c r="I13336" t="b">
        <v>0</v>
      </c>
      <c r="J13336" t="b">
        <v>0</v>
      </c>
      <c r="K13336" t="s">
        <v>24</v>
      </c>
      <c r="L13336" t="s">
        <v>22</v>
      </c>
      <c r="M13336">
        <v>97500</v>
      </c>
      <c r="O13336" t="s">
        <v>17211</v>
      </c>
    </row>
    <row r="13337" spans="1:16" x14ac:dyDescent="0.25">
      <c r="A13337" t="s">
        <v>1</v>
      </c>
      <c r="B13337" t="s">
        <v>1115</v>
      </c>
      <c r="C13337" t="s">
        <v>39</v>
      </c>
      <c r="D13337" t="s">
        <v>3972</v>
      </c>
      <c r="E13337" t="s">
        <v>51</v>
      </c>
      <c r="F13337" t="b">
        <v>1</v>
      </c>
      <c r="G13337" t="s">
        <v>35</v>
      </c>
      <c r="H13337" s="4">
        <v>45833.626180555562</v>
      </c>
      <c r="I13337" t="b">
        <v>0</v>
      </c>
      <c r="J13337" t="b">
        <v>0</v>
      </c>
      <c r="K13337" t="s">
        <v>24</v>
      </c>
      <c r="L13337" t="s">
        <v>36</v>
      </c>
      <c r="N13337">
        <v>56</v>
      </c>
      <c r="O13337" t="s">
        <v>74</v>
      </c>
      <c r="P13337" t="s">
        <v>2767</v>
      </c>
    </row>
    <row r="13338" spans="1:16" x14ac:dyDescent="0.25">
      <c r="A13338" t="s">
        <v>2</v>
      </c>
      <c r="B13338" t="s">
        <v>17212</v>
      </c>
      <c r="C13338" t="s">
        <v>1278</v>
      </c>
      <c r="D13338" t="s">
        <v>3972</v>
      </c>
      <c r="E13338" t="s">
        <v>51</v>
      </c>
      <c r="F13338" t="b">
        <v>0</v>
      </c>
      <c r="G13338" t="s">
        <v>27</v>
      </c>
      <c r="H13338" s="4">
        <v>45833.626759259263</v>
      </c>
      <c r="I13338" t="b">
        <v>0</v>
      </c>
      <c r="J13338" t="b">
        <v>1</v>
      </c>
      <c r="K13338" t="s">
        <v>24</v>
      </c>
      <c r="L13338" t="s">
        <v>36</v>
      </c>
      <c r="N13338">
        <v>61.5</v>
      </c>
      <c r="O13338" t="s">
        <v>483</v>
      </c>
      <c r="P13338" t="s">
        <v>17213</v>
      </c>
    </row>
    <row r="13339" spans="1:16" x14ac:dyDescent="0.25">
      <c r="A13339" t="s">
        <v>0</v>
      </c>
      <c r="B13339" t="s">
        <v>2770</v>
      </c>
      <c r="C13339" t="s">
        <v>114</v>
      </c>
      <c r="D13339" t="s">
        <v>16343</v>
      </c>
      <c r="E13339" t="s">
        <v>20</v>
      </c>
      <c r="F13339" t="b">
        <v>0</v>
      </c>
      <c r="G13339" t="s">
        <v>27</v>
      </c>
      <c r="H13339" s="4">
        <v>45833.666631944441</v>
      </c>
      <c r="I13339" t="b">
        <v>0</v>
      </c>
      <c r="J13339" t="b">
        <v>1</v>
      </c>
      <c r="K13339" t="s">
        <v>24</v>
      </c>
      <c r="L13339" t="s">
        <v>22</v>
      </c>
      <c r="M13339">
        <v>77500</v>
      </c>
      <c r="O13339" t="s">
        <v>16344</v>
      </c>
      <c r="P13339" t="s">
        <v>1620</v>
      </c>
    </row>
    <row r="13340" spans="1:16" x14ac:dyDescent="0.25">
      <c r="A13340" t="s">
        <v>0</v>
      </c>
      <c r="B13340" t="s">
        <v>17214</v>
      </c>
      <c r="C13340" t="s">
        <v>120</v>
      </c>
      <c r="D13340" t="s">
        <v>3828</v>
      </c>
      <c r="E13340" t="s">
        <v>34</v>
      </c>
      <c r="F13340" t="b">
        <v>0</v>
      </c>
      <c r="G13340" t="s">
        <v>35</v>
      </c>
      <c r="H13340" s="4">
        <v>45833.667071759257</v>
      </c>
      <c r="I13340" t="b">
        <v>1</v>
      </c>
      <c r="J13340" t="b">
        <v>1</v>
      </c>
      <c r="K13340" t="s">
        <v>24</v>
      </c>
      <c r="L13340" t="s">
        <v>22</v>
      </c>
      <c r="M13340">
        <v>93871</v>
      </c>
      <c r="O13340" t="s">
        <v>3517</v>
      </c>
    </row>
    <row r="13341" spans="1:16" x14ac:dyDescent="0.25">
      <c r="A13341" t="s">
        <v>25</v>
      </c>
      <c r="B13341" t="s">
        <v>17215</v>
      </c>
      <c r="C13341" t="s">
        <v>140</v>
      </c>
      <c r="D13341" t="s">
        <v>3600</v>
      </c>
      <c r="E13341" t="s">
        <v>20</v>
      </c>
      <c r="F13341" t="b">
        <v>0</v>
      </c>
      <c r="G13341" t="s">
        <v>35</v>
      </c>
      <c r="H13341" s="4">
        <v>45833.667164351849</v>
      </c>
      <c r="I13341" t="b">
        <v>1</v>
      </c>
      <c r="J13341" t="b">
        <v>0</v>
      </c>
      <c r="K13341" t="s">
        <v>24</v>
      </c>
      <c r="L13341" t="s">
        <v>36</v>
      </c>
      <c r="N13341">
        <v>65</v>
      </c>
      <c r="O13341" t="s">
        <v>17216</v>
      </c>
      <c r="P13341" t="s">
        <v>17217</v>
      </c>
    </row>
    <row r="13342" spans="1:16" x14ac:dyDescent="0.25">
      <c r="A13342" t="s">
        <v>2</v>
      </c>
      <c r="B13342" t="s">
        <v>17218</v>
      </c>
      <c r="C13342" t="s">
        <v>143</v>
      </c>
      <c r="D13342" t="s">
        <v>3828</v>
      </c>
      <c r="E13342" t="s">
        <v>51</v>
      </c>
      <c r="F13342" t="b">
        <v>0</v>
      </c>
      <c r="G13342" t="s">
        <v>27</v>
      </c>
      <c r="H13342" s="4">
        <v>45833.668194444443</v>
      </c>
      <c r="I13342" t="b">
        <v>1</v>
      </c>
      <c r="J13342" t="b">
        <v>0</v>
      </c>
      <c r="K13342" t="s">
        <v>24</v>
      </c>
      <c r="L13342" t="s">
        <v>36</v>
      </c>
      <c r="N13342">
        <v>57.5</v>
      </c>
      <c r="O13342" t="s">
        <v>17219</v>
      </c>
      <c r="P13342" t="s">
        <v>17220</v>
      </c>
    </row>
    <row r="13343" spans="1:16" x14ac:dyDescent="0.25">
      <c r="A13343" t="s">
        <v>2</v>
      </c>
      <c r="B13343" t="s">
        <v>17221</v>
      </c>
      <c r="C13343" t="s">
        <v>437</v>
      </c>
      <c r="D13343" t="s">
        <v>3984</v>
      </c>
      <c r="E13343" t="s">
        <v>20</v>
      </c>
      <c r="F13343" t="b">
        <v>0</v>
      </c>
      <c r="G13343" t="s">
        <v>27</v>
      </c>
      <c r="H13343" s="4">
        <v>45833.668217592603</v>
      </c>
      <c r="I13343" t="b">
        <v>0</v>
      </c>
      <c r="J13343" t="b">
        <v>0</v>
      </c>
      <c r="K13343" t="s">
        <v>24</v>
      </c>
      <c r="L13343" t="s">
        <v>22</v>
      </c>
      <c r="M13343">
        <v>147500</v>
      </c>
      <c r="O13343" t="s">
        <v>17222</v>
      </c>
      <c r="P13343" t="s">
        <v>438</v>
      </c>
    </row>
    <row r="13344" spans="1:16" x14ac:dyDescent="0.25">
      <c r="A13344" t="s">
        <v>28</v>
      </c>
      <c r="B13344" t="s">
        <v>17223</v>
      </c>
      <c r="C13344" t="s">
        <v>53</v>
      </c>
      <c r="D13344" t="s">
        <v>3972</v>
      </c>
      <c r="E13344" t="s">
        <v>20</v>
      </c>
      <c r="F13344" t="b">
        <v>0</v>
      </c>
      <c r="G13344" t="s">
        <v>41</v>
      </c>
      <c r="H13344" s="4">
        <v>45833.668842592589</v>
      </c>
      <c r="I13344" t="b">
        <v>0</v>
      </c>
      <c r="J13344" t="b">
        <v>1</v>
      </c>
      <c r="K13344" t="s">
        <v>24</v>
      </c>
      <c r="L13344" t="s">
        <v>22</v>
      </c>
      <c r="M13344">
        <v>205000</v>
      </c>
      <c r="O13344" t="s">
        <v>7469</v>
      </c>
      <c r="P13344" t="s">
        <v>17224</v>
      </c>
    </row>
    <row r="13345" spans="1:16" x14ac:dyDescent="0.25">
      <c r="A13345" t="s">
        <v>40</v>
      </c>
      <c r="B13345" t="s">
        <v>17225</v>
      </c>
      <c r="C13345" t="s">
        <v>1103</v>
      </c>
      <c r="D13345" t="s">
        <v>3956</v>
      </c>
      <c r="E13345" t="s">
        <v>20</v>
      </c>
      <c r="F13345" t="b">
        <v>0</v>
      </c>
      <c r="G13345" t="s">
        <v>30</v>
      </c>
      <c r="H13345" s="4">
        <v>45833.669351851851</v>
      </c>
      <c r="I13345" t="b">
        <v>0</v>
      </c>
      <c r="J13345" t="b">
        <v>1</v>
      </c>
      <c r="K13345" t="s">
        <v>24</v>
      </c>
      <c r="L13345" t="s">
        <v>36</v>
      </c>
      <c r="N13345">
        <v>74.229995727539063</v>
      </c>
      <c r="O13345" t="s">
        <v>17050</v>
      </c>
      <c r="P13345" t="s">
        <v>3244</v>
      </c>
    </row>
    <row r="13346" spans="1:16" x14ac:dyDescent="0.25">
      <c r="A13346" t="s">
        <v>0</v>
      </c>
      <c r="B13346" t="s">
        <v>978</v>
      </c>
      <c r="C13346" t="s">
        <v>82</v>
      </c>
      <c r="D13346" t="s">
        <v>13085</v>
      </c>
      <c r="E13346" t="s">
        <v>20</v>
      </c>
      <c r="F13346" t="b">
        <v>0</v>
      </c>
      <c r="G13346" t="s">
        <v>27</v>
      </c>
      <c r="H13346" s="4">
        <v>45833.708240740743</v>
      </c>
      <c r="I13346" t="b">
        <v>0</v>
      </c>
      <c r="J13346" t="b">
        <v>1</v>
      </c>
      <c r="K13346" t="s">
        <v>24</v>
      </c>
      <c r="L13346" t="s">
        <v>22</v>
      </c>
      <c r="M13346">
        <v>68500</v>
      </c>
      <c r="O13346" t="s">
        <v>13086</v>
      </c>
      <c r="P13346" t="s">
        <v>13087</v>
      </c>
    </row>
    <row r="13347" spans="1:16" x14ac:dyDescent="0.25">
      <c r="A13347" t="s">
        <v>0</v>
      </c>
      <c r="B13347" t="s">
        <v>9395</v>
      </c>
      <c r="C13347" t="s">
        <v>443</v>
      </c>
      <c r="D13347" t="s">
        <v>3600</v>
      </c>
      <c r="E13347" t="s">
        <v>20</v>
      </c>
      <c r="F13347" t="b">
        <v>0</v>
      </c>
      <c r="G13347" t="s">
        <v>27</v>
      </c>
      <c r="H13347" s="4">
        <v>45833.708368055559</v>
      </c>
      <c r="I13347" t="b">
        <v>0</v>
      </c>
      <c r="J13347" t="b">
        <v>0</v>
      </c>
      <c r="K13347" t="s">
        <v>24</v>
      </c>
      <c r="L13347" t="s">
        <v>22</v>
      </c>
      <c r="M13347">
        <v>107500</v>
      </c>
      <c r="O13347" t="s">
        <v>9396</v>
      </c>
      <c r="P13347" t="s">
        <v>9397</v>
      </c>
    </row>
    <row r="13348" spans="1:16" x14ac:dyDescent="0.25">
      <c r="A13348" t="s">
        <v>1</v>
      </c>
      <c r="B13348" t="s">
        <v>17226</v>
      </c>
      <c r="C13348" t="s">
        <v>143</v>
      </c>
      <c r="D13348" t="s">
        <v>3972</v>
      </c>
      <c r="E13348" t="s">
        <v>51</v>
      </c>
      <c r="F13348" t="b">
        <v>0</v>
      </c>
      <c r="G13348" t="s">
        <v>35</v>
      </c>
      <c r="H13348" s="4">
        <v>45833.708831018521</v>
      </c>
      <c r="I13348" t="b">
        <v>0</v>
      </c>
      <c r="J13348" t="b">
        <v>1</v>
      </c>
      <c r="K13348" t="s">
        <v>24</v>
      </c>
      <c r="L13348" t="s">
        <v>36</v>
      </c>
      <c r="N13348">
        <v>48.5</v>
      </c>
      <c r="O13348" t="s">
        <v>1136</v>
      </c>
      <c r="P13348" t="s">
        <v>280</v>
      </c>
    </row>
    <row r="13349" spans="1:16" x14ac:dyDescent="0.25">
      <c r="A13349" t="s">
        <v>0</v>
      </c>
      <c r="B13349" t="s">
        <v>17227</v>
      </c>
      <c r="C13349" t="s">
        <v>1869</v>
      </c>
      <c r="D13349" t="s">
        <v>2208</v>
      </c>
      <c r="E13349" t="s">
        <v>20</v>
      </c>
      <c r="F13349" t="b">
        <v>0</v>
      </c>
      <c r="G13349" t="s">
        <v>27</v>
      </c>
      <c r="H13349" s="4">
        <v>45833.709317129629</v>
      </c>
      <c r="I13349" t="b">
        <v>0</v>
      </c>
      <c r="J13349" t="b">
        <v>1</v>
      </c>
      <c r="K13349" t="s">
        <v>24</v>
      </c>
      <c r="L13349" t="s">
        <v>22</v>
      </c>
      <c r="M13349">
        <v>62500</v>
      </c>
      <c r="O13349" t="s">
        <v>17228</v>
      </c>
      <c r="P13349" t="s">
        <v>1526</v>
      </c>
    </row>
    <row r="13350" spans="1:16" x14ac:dyDescent="0.25">
      <c r="A13350" t="s">
        <v>1</v>
      </c>
      <c r="B13350" t="s">
        <v>467</v>
      </c>
      <c r="C13350" t="s">
        <v>118</v>
      </c>
      <c r="D13350" t="s">
        <v>3600</v>
      </c>
      <c r="E13350" t="s">
        <v>20</v>
      </c>
      <c r="F13350" t="b">
        <v>0</v>
      </c>
      <c r="G13350" t="s">
        <v>27</v>
      </c>
      <c r="H13350" s="4">
        <v>45833.709340277783</v>
      </c>
      <c r="I13350" t="b">
        <v>0</v>
      </c>
      <c r="J13350" t="b">
        <v>0</v>
      </c>
      <c r="K13350" t="s">
        <v>24</v>
      </c>
      <c r="L13350" t="s">
        <v>22</v>
      </c>
      <c r="M13350">
        <v>166080</v>
      </c>
      <c r="O13350" t="s">
        <v>563</v>
      </c>
      <c r="P13350" t="s">
        <v>8439</v>
      </c>
    </row>
    <row r="13351" spans="1:16" x14ac:dyDescent="0.25">
      <c r="A13351" t="s">
        <v>2</v>
      </c>
      <c r="B13351" t="s">
        <v>17229</v>
      </c>
      <c r="C13351" t="s">
        <v>670</v>
      </c>
      <c r="D13351" t="s">
        <v>3600</v>
      </c>
      <c r="E13351" t="s">
        <v>51</v>
      </c>
      <c r="F13351" t="b">
        <v>0</v>
      </c>
      <c r="G13351" t="s">
        <v>27</v>
      </c>
      <c r="H13351" s="4">
        <v>45833.709837962961</v>
      </c>
      <c r="I13351" t="b">
        <v>1</v>
      </c>
      <c r="J13351" t="b">
        <v>0</v>
      </c>
      <c r="K13351" t="s">
        <v>24</v>
      </c>
      <c r="L13351" t="s">
        <v>36</v>
      </c>
      <c r="N13351">
        <v>55</v>
      </c>
      <c r="O13351" t="s">
        <v>17230</v>
      </c>
      <c r="P13351" t="s">
        <v>17231</v>
      </c>
    </row>
    <row r="13352" spans="1:16" x14ac:dyDescent="0.25">
      <c r="A13352" t="s">
        <v>40</v>
      </c>
      <c r="B13352" t="s">
        <v>17232</v>
      </c>
      <c r="C13352" t="s">
        <v>306</v>
      </c>
      <c r="D13352" t="s">
        <v>3972</v>
      </c>
      <c r="E13352" t="s">
        <v>20</v>
      </c>
      <c r="F13352" t="b">
        <v>0</v>
      </c>
      <c r="G13352" t="s">
        <v>27</v>
      </c>
      <c r="H13352" s="4">
        <v>45833.70988425926</v>
      </c>
      <c r="I13352" t="b">
        <v>0</v>
      </c>
      <c r="J13352" t="b">
        <v>0</v>
      </c>
      <c r="K13352" t="s">
        <v>24</v>
      </c>
      <c r="L13352" t="s">
        <v>22</v>
      </c>
      <c r="M13352">
        <v>154706.359375</v>
      </c>
      <c r="O13352" t="s">
        <v>968</v>
      </c>
      <c r="P13352" t="s">
        <v>17233</v>
      </c>
    </row>
    <row r="13353" spans="1:16" x14ac:dyDescent="0.25">
      <c r="A13353" t="s">
        <v>0</v>
      </c>
      <c r="B13353" t="s">
        <v>0</v>
      </c>
      <c r="C13353" t="s">
        <v>1664</v>
      </c>
      <c r="D13353" t="s">
        <v>3972</v>
      </c>
      <c r="E13353" t="s">
        <v>20</v>
      </c>
      <c r="F13353" t="b">
        <v>0</v>
      </c>
      <c r="G13353" t="s">
        <v>27</v>
      </c>
      <c r="H13353" s="4">
        <v>45833.749988425923</v>
      </c>
      <c r="I13353" t="b">
        <v>0</v>
      </c>
      <c r="J13353" t="b">
        <v>0</v>
      </c>
      <c r="K13353" t="s">
        <v>24</v>
      </c>
      <c r="L13353" t="s">
        <v>22</v>
      </c>
      <c r="M13353">
        <v>110000</v>
      </c>
      <c r="O13353" t="s">
        <v>74</v>
      </c>
      <c r="P13353" t="s">
        <v>17234</v>
      </c>
    </row>
    <row r="13354" spans="1:16" x14ac:dyDescent="0.25">
      <c r="A13354" t="s">
        <v>0</v>
      </c>
      <c r="B13354" t="s">
        <v>3473</v>
      </c>
      <c r="C13354" t="s">
        <v>1703</v>
      </c>
      <c r="D13354" t="s">
        <v>364</v>
      </c>
      <c r="E13354" t="s">
        <v>51</v>
      </c>
      <c r="F13354" t="b">
        <v>0</v>
      </c>
      <c r="G13354" t="s">
        <v>41</v>
      </c>
      <c r="H13354" s="4">
        <v>45833.750162037039</v>
      </c>
      <c r="I13354" t="b">
        <v>1</v>
      </c>
      <c r="J13354" t="b">
        <v>1</v>
      </c>
      <c r="K13354" t="s">
        <v>24</v>
      </c>
      <c r="L13354" t="s">
        <v>36</v>
      </c>
      <c r="N13354">
        <v>42.5</v>
      </c>
      <c r="O13354" t="s">
        <v>364</v>
      </c>
      <c r="P13354" t="s">
        <v>1687</v>
      </c>
    </row>
    <row r="13355" spans="1:16" x14ac:dyDescent="0.25">
      <c r="A13355" t="s">
        <v>0</v>
      </c>
      <c r="B13355" t="s">
        <v>17235</v>
      </c>
      <c r="C13355" t="s">
        <v>120</v>
      </c>
      <c r="D13355" t="s">
        <v>3600</v>
      </c>
      <c r="E13355" t="s">
        <v>51</v>
      </c>
      <c r="F13355" t="b">
        <v>0</v>
      </c>
      <c r="G13355" t="s">
        <v>35</v>
      </c>
      <c r="H13355" s="4">
        <v>45833.750405092593</v>
      </c>
      <c r="I13355" t="b">
        <v>1</v>
      </c>
      <c r="J13355" t="b">
        <v>0</v>
      </c>
      <c r="K13355" t="s">
        <v>24</v>
      </c>
      <c r="L13355" t="s">
        <v>36</v>
      </c>
      <c r="N13355">
        <v>52.5</v>
      </c>
      <c r="O13355" t="s">
        <v>17236</v>
      </c>
      <c r="P13355" t="s">
        <v>17237</v>
      </c>
    </row>
    <row r="13356" spans="1:16" x14ac:dyDescent="0.25">
      <c r="A13356" t="s">
        <v>25</v>
      </c>
      <c r="B13356" t="s">
        <v>17238</v>
      </c>
      <c r="C13356" t="s">
        <v>696</v>
      </c>
      <c r="D13356" t="s">
        <v>3972</v>
      </c>
      <c r="E13356" t="s">
        <v>51</v>
      </c>
      <c r="F13356" t="b">
        <v>0</v>
      </c>
      <c r="G13356" t="s">
        <v>30</v>
      </c>
      <c r="H13356" s="4">
        <v>45833.750625000001</v>
      </c>
      <c r="I13356" t="b">
        <v>0</v>
      </c>
      <c r="J13356" t="b">
        <v>1</v>
      </c>
      <c r="K13356" t="s">
        <v>24</v>
      </c>
      <c r="L13356" t="s">
        <v>36</v>
      </c>
      <c r="N13356">
        <v>49</v>
      </c>
      <c r="O13356" t="s">
        <v>345</v>
      </c>
      <c r="P13356" t="s">
        <v>709</v>
      </c>
    </row>
    <row r="13357" spans="1:16" x14ac:dyDescent="0.25">
      <c r="A13357" t="s">
        <v>19</v>
      </c>
      <c r="B13357" t="s">
        <v>19</v>
      </c>
      <c r="C13357" t="s">
        <v>1561</v>
      </c>
      <c r="D13357" t="s">
        <v>3972</v>
      </c>
      <c r="E13357" t="s">
        <v>20</v>
      </c>
      <c r="F13357" t="b">
        <v>0</v>
      </c>
      <c r="G13357" t="s">
        <v>30</v>
      </c>
      <c r="H13357" s="4">
        <v>45833.750740740739</v>
      </c>
      <c r="I13357" t="b">
        <v>0</v>
      </c>
      <c r="J13357" t="b">
        <v>1</v>
      </c>
      <c r="K13357" t="s">
        <v>24</v>
      </c>
      <c r="L13357" t="s">
        <v>22</v>
      </c>
      <c r="M13357">
        <v>124500</v>
      </c>
      <c r="O13357" t="s">
        <v>17239</v>
      </c>
      <c r="P13357" t="s">
        <v>17240</v>
      </c>
    </row>
    <row r="13358" spans="1:16" x14ac:dyDescent="0.25">
      <c r="A13358" t="s">
        <v>0</v>
      </c>
      <c r="B13358" t="s">
        <v>17241</v>
      </c>
      <c r="C13358" t="s">
        <v>192</v>
      </c>
      <c r="D13358" t="s">
        <v>3600</v>
      </c>
      <c r="E13358" t="s">
        <v>20</v>
      </c>
      <c r="F13358" t="b">
        <v>0</v>
      </c>
      <c r="G13358" t="s">
        <v>52</v>
      </c>
      <c r="H13358" s="4">
        <v>45833.750856481478</v>
      </c>
      <c r="I13358" t="b">
        <v>1</v>
      </c>
      <c r="J13358" t="b">
        <v>1</v>
      </c>
      <c r="K13358" t="s">
        <v>24</v>
      </c>
      <c r="L13358" t="s">
        <v>22</v>
      </c>
      <c r="M13358">
        <v>95000</v>
      </c>
      <c r="O13358" t="s">
        <v>4804</v>
      </c>
      <c r="P13358" t="s">
        <v>2209</v>
      </c>
    </row>
    <row r="13359" spans="1:16" x14ac:dyDescent="0.25">
      <c r="A13359" t="s">
        <v>0</v>
      </c>
      <c r="B13359" t="s">
        <v>0</v>
      </c>
      <c r="C13359" t="s">
        <v>1703</v>
      </c>
      <c r="D13359" t="s">
        <v>3972</v>
      </c>
      <c r="E13359" t="s">
        <v>51</v>
      </c>
      <c r="F13359" t="b">
        <v>0</v>
      </c>
      <c r="G13359" t="s">
        <v>41</v>
      </c>
      <c r="H13359" s="4">
        <v>45833.751099537039</v>
      </c>
      <c r="I13359" t="b">
        <v>0</v>
      </c>
      <c r="J13359" t="b">
        <v>0</v>
      </c>
      <c r="K13359" t="s">
        <v>24</v>
      </c>
      <c r="L13359" t="s">
        <v>36</v>
      </c>
      <c r="N13359">
        <v>42.5</v>
      </c>
      <c r="O13359" t="s">
        <v>364</v>
      </c>
      <c r="P13359" t="s">
        <v>1687</v>
      </c>
    </row>
    <row r="13360" spans="1:16" x14ac:dyDescent="0.25">
      <c r="A13360" t="s">
        <v>40</v>
      </c>
      <c r="B13360" t="s">
        <v>17242</v>
      </c>
      <c r="C13360" t="s">
        <v>82</v>
      </c>
      <c r="D13360" t="s">
        <v>3828</v>
      </c>
      <c r="E13360" t="s">
        <v>51</v>
      </c>
      <c r="F13360" t="b">
        <v>0</v>
      </c>
      <c r="G13360" t="s">
        <v>27</v>
      </c>
      <c r="H13360" s="4">
        <v>45833.751446759263</v>
      </c>
      <c r="I13360" t="b">
        <v>1</v>
      </c>
      <c r="J13360" t="b">
        <v>0</v>
      </c>
      <c r="K13360" t="s">
        <v>24</v>
      </c>
      <c r="L13360" t="s">
        <v>36</v>
      </c>
      <c r="N13360">
        <v>57.5</v>
      </c>
      <c r="O13360" t="s">
        <v>14196</v>
      </c>
      <c r="P13360" t="s">
        <v>16446</v>
      </c>
    </row>
    <row r="13361" spans="1:16" x14ac:dyDescent="0.25">
      <c r="A13361" t="s">
        <v>2</v>
      </c>
      <c r="B13361" t="s">
        <v>241</v>
      </c>
      <c r="C13361" t="s">
        <v>11534</v>
      </c>
      <c r="D13361" t="s">
        <v>3972</v>
      </c>
      <c r="E13361" t="s">
        <v>20</v>
      </c>
      <c r="F13361" t="b">
        <v>0</v>
      </c>
      <c r="G13361" t="s">
        <v>27</v>
      </c>
      <c r="H13361" s="4">
        <v>45833.751793981479</v>
      </c>
      <c r="I13361" t="b">
        <v>0</v>
      </c>
      <c r="J13361" t="b">
        <v>1</v>
      </c>
      <c r="K13361" t="s">
        <v>24</v>
      </c>
      <c r="L13361" t="s">
        <v>22</v>
      </c>
      <c r="M13361">
        <v>90000</v>
      </c>
      <c r="O13361" t="s">
        <v>11035</v>
      </c>
      <c r="P13361" t="s">
        <v>16926</v>
      </c>
    </row>
    <row r="13362" spans="1:16" x14ac:dyDescent="0.25">
      <c r="A13362" t="s">
        <v>2</v>
      </c>
      <c r="B13362" t="s">
        <v>1287</v>
      </c>
      <c r="C13362" t="s">
        <v>322</v>
      </c>
      <c r="D13362" t="s">
        <v>3972</v>
      </c>
      <c r="E13362" t="s">
        <v>20</v>
      </c>
      <c r="F13362" t="b">
        <v>0</v>
      </c>
      <c r="G13362" t="s">
        <v>41</v>
      </c>
      <c r="H13362" s="4">
        <v>45833.751828703702</v>
      </c>
      <c r="I13362" t="b">
        <v>0</v>
      </c>
      <c r="J13362" t="b">
        <v>0</v>
      </c>
      <c r="K13362" t="s">
        <v>24</v>
      </c>
      <c r="L13362" t="s">
        <v>22</v>
      </c>
      <c r="M13362">
        <v>168500</v>
      </c>
      <c r="O13362" t="s">
        <v>2623</v>
      </c>
      <c r="P13362" t="s">
        <v>17243</v>
      </c>
    </row>
    <row r="13363" spans="1:16" x14ac:dyDescent="0.25">
      <c r="A13363" t="s">
        <v>40</v>
      </c>
      <c r="B13363" t="s">
        <v>40</v>
      </c>
      <c r="C13363" t="s">
        <v>17244</v>
      </c>
      <c r="D13363" t="s">
        <v>3828</v>
      </c>
      <c r="E13363" t="s">
        <v>20</v>
      </c>
      <c r="F13363" t="b">
        <v>0</v>
      </c>
      <c r="G13363" t="s">
        <v>41</v>
      </c>
      <c r="H13363" s="4">
        <v>45833.751932870371</v>
      </c>
      <c r="I13363" t="b">
        <v>1</v>
      </c>
      <c r="J13363" t="b">
        <v>1</v>
      </c>
      <c r="K13363" t="s">
        <v>24</v>
      </c>
      <c r="L13363" t="s">
        <v>22</v>
      </c>
      <c r="M13363">
        <v>150000</v>
      </c>
      <c r="O13363" t="s">
        <v>131</v>
      </c>
      <c r="P13363" t="s">
        <v>17245</v>
      </c>
    </row>
    <row r="13364" spans="1:16" x14ac:dyDescent="0.25">
      <c r="A13364" t="s">
        <v>40</v>
      </c>
      <c r="B13364" t="s">
        <v>17246</v>
      </c>
      <c r="C13364" t="s">
        <v>82</v>
      </c>
      <c r="D13364" t="s">
        <v>3600</v>
      </c>
      <c r="E13364" t="s">
        <v>51</v>
      </c>
      <c r="F13364" t="b">
        <v>0</v>
      </c>
      <c r="G13364" t="s">
        <v>30</v>
      </c>
      <c r="H13364" s="4">
        <v>45833.752650462957</v>
      </c>
      <c r="I13364" t="b">
        <v>1</v>
      </c>
      <c r="J13364" t="b">
        <v>0</v>
      </c>
      <c r="K13364" t="s">
        <v>24</v>
      </c>
      <c r="L13364" t="s">
        <v>36</v>
      </c>
      <c r="N13364">
        <v>55</v>
      </c>
      <c r="O13364" t="s">
        <v>15931</v>
      </c>
      <c r="P13364" t="s">
        <v>16446</v>
      </c>
    </row>
    <row r="13365" spans="1:16" x14ac:dyDescent="0.25">
      <c r="A13365" t="s">
        <v>0</v>
      </c>
      <c r="B13365" t="s">
        <v>17247</v>
      </c>
      <c r="C13365" t="s">
        <v>213</v>
      </c>
      <c r="D13365" t="s">
        <v>3972</v>
      </c>
      <c r="E13365" t="s">
        <v>20</v>
      </c>
      <c r="F13365" t="b">
        <v>0</v>
      </c>
      <c r="G13365" t="s">
        <v>41</v>
      </c>
      <c r="H13365" s="4">
        <v>45833.791956018518</v>
      </c>
      <c r="I13365" t="b">
        <v>0</v>
      </c>
      <c r="J13365" t="b">
        <v>1</v>
      </c>
      <c r="K13365" t="s">
        <v>24</v>
      </c>
      <c r="L13365" t="s">
        <v>22</v>
      </c>
      <c r="M13365">
        <v>72500</v>
      </c>
      <c r="O13365" t="s">
        <v>7256</v>
      </c>
      <c r="P13365" t="s">
        <v>3626</v>
      </c>
    </row>
    <row r="13366" spans="1:16" x14ac:dyDescent="0.25">
      <c r="A13366" t="s">
        <v>0</v>
      </c>
      <c r="B13366" t="s">
        <v>214</v>
      </c>
      <c r="C13366" t="s">
        <v>1320</v>
      </c>
      <c r="D13366" t="s">
        <v>4083</v>
      </c>
      <c r="E13366" t="s">
        <v>20</v>
      </c>
      <c r="F13366" t="b">
        <v>0</v>
      </c>
      <c r="G13366" t="s">
        <v>41</v>
      </c>
      <c r="H13366" s="4">
        <v>45833.792002314818</v>
      </c>
      <c r="I13366" t="b">
        <v>0</v>
      </c>
      <c r="J13366" t="b">
        <v>1</v>
      </c>
      <c r="K13366" t="s">
        <v>24</v>
      </c>
      <c r="L13366" t="s">
        <v>22</v>
      </c>
      <c r="M13366">
        <v>67500</v>
      </c>
      <c r="O13366" t="s">
        <v>16623</v>
      </c>
      <c r="P13366" t="s">
        <v>16624</v>
      </c>
    </row>
    <row r="13367" spans="1:16" x14ac:dyDescent="0.25">
      <c r="A13367" t="s">
        <v>1</v>
      </c>
      <c r="B13367" t="s">
        <v>17248</v>
      </c>
      <c r="C13367" t="s">
        <v>24</v>
      </c>
      <c r="D13367" t="s">
        <v>3972</v>
      </c>
      <c r="E13367" t="s">
        <v>20</v>
      </c>
      <c r="F13367" t="b">
        <v>0</v>
      </c>
      <c r="G13367" t="s">
        <v>27</v>
      </c>
      <c r="H13367" s="4">
        <v>45833.793194444443</v>
      </c>
      <c r="I13367" t="b">
        <v>0</v>
      </c>
      <c r="J13367" t="b">
        <v>0</v>
      </c>
      <c r="K13367" t="s">
        <v>24</v>
      </c>
      <c r="L13367" t="s">
        <v>22</v>
      </c>
      <c r="M13367">
        <v>130000</v>
      </c>
      <c r="O13367" t="s">
        <v>1306</v>
      </c>
      <c r="P13367" t="s">
        <v>17249</v>
      </c>
    </row>
    <row r="13368" spans="1:16" x14ac:dyDescent="0.25">
      <c r="A13368" t="s">
        <v>89</v>
      </c>
      <c r="B13368" t="s">
        <v>17250</v>
      </c>
      <c r="C13368" t="s">
        <v>167</v>
      </c>
      <c r="D13368" t="s">
        <v>3972</v>
      </c>
      <c r="E13368" t="s">
        <v>20</v>
      </c>
      <c r="F13368" t="b">
        <v>0</v>
      </c>
      <c r="G13368" t="s">
        <v>27</v>
      </c>
      <c r="H13368" s="4">
        <v>45833.793437499997</v>
      </c>
      <c r="I13368" t="b">
        <v>0</v>
      </c>
      <c r="J13368" t="b">
        <v>1</v>
      </c>
      <c r="K13368" t="s">
        <v>24</v>
      </c>
      <c r="L13368" t="s">
        <v>22</v>
      </c>
      <c r="M13368">
        <v>119000</v>
      </c>
      <c r="O13368" t="s">
        <v>2467</v>
      </c>
      <c r="P13368" t="s">
        <v>1870</v>
      </c>
    </row>
    <row r="13369" spans="1:16" x14ac:dyDescent="0.25">
      <c r="A13369" t="s">
        <v>2</v>
      </c>
      <c r="B13369" t="s">
        <v>14977</v>
      </c>
      <c r="C13369" t="s">
        <v>39</v>
      </c>
      <c r="D13369" t="s">
        <v>3972</v>
      </c>
      <c r="E13369" t="s">
        <v>20</v>
      </c>
      <c r="F13369" t="b">
        <v>1</v>
      </c>
      <c r="G13369" t="s">
        <v>27</v>
      </c>
      <c r="H13369" s="4">
        <v>45833.793437499997</v>
      </c>
      <c r="I13369" t="b">
        <v>1</v>
      </c>
      <c r="J13369" t="b">
        <v>0</v>
      </c>
      <c r="K13369" t="s">
        <v>24</v>
      </c>
      <c r="L13369" t="s">
        <v>22</v>
      </c>
      <c r="M13369">
        <v>90000</v>
      </c>
      <c r="O13369" t="s">
        <v>14978</v>
      </c>
      <c r="P13369" t="s">
        <v>14979</v>
      </c>
    </row>
    <row r="13370" spans="1:16" x14ac:dyDescent="0.25">
      <c r="A13370" t="s">
        <v>2</v>
      </c>
      <c r="B13370" t="s">
        <v>17251</v>
      </c>
      <c r="C13370" t="s">
        <v>39</v>
      </c>
      <c r="D13370" t="s">
        <v>3828</v>
      </c>
      <c r="E13370" t="s">
        <v>51</v>
      </c>
      <c r="F13370" t="b">
        <v>1</v>
      </c>
      <c r="G13370" t="s">
        <v>27</v>
      </c>
      <c r="H13370" s="4">
        <v>45833.834814814807</v>
      </c>
      <c r="I13370" t="b">
        <v>0</v>
      </c>
      <c r="J13370" t="b">
        <v>0</v>
      </c>
      <c r="K13370" t="s">
        <v>24</v>
      </c>
      <c r="L13370" t="s">
        <v>22</v>
      </c>
      <c r="M13370">
        <v>97500</v>
      </c>
      <c r="O13370" t="s">
        <v>2949</v>
      </c>
      <c r="P13370" t="s">
        <v>17252</v>
      </c>
    </row>
    <row r="13371" spans="1:16" x14ac:dyDescent="0.25">
      <c r="A13371" t="s">
        <v>25</v>
      </c>
      <c r="B13371" t="s">
        <v>2816</v>
      </c>
      <c r="C13371" t="s">
        <v>82</v>
      </c>
      <c r="D13371" t="s">
        <v>3972</v>
      </c>
      <c r="E13371" t="s">
        <v>20</v>
      </c>
      <c r="F13371" t="b">
        <v>0</v>
      </c>
      <c r="G13371" t="s">
        <v>27</v>
      </c>
      <c r="H13371" s="4">
        <v>45833.874907407408</v>
      </c>
      <c r="I13371" t="b">
        <v>0</v>
      </c>
      <c r="J13371" t="b">
        <v>1</v>
      </c>
      <c r="K13371" t="s">
        <v>24</v>
      </c>
      <c r="L13371" t="s">
        <v>22</v>
      </c>
      <c r="M13371">
        <v>142000</v>
      </c>
      <c r="O13371" t="s">
        <v>1401</v>
      </c>
      <c r="P13371" t="s">
        <v>7228</v>
      </c>
    </row>
    <row r="13372" spans="1:16" x14ac:dyDescent="0.25">
      <c r="A13372" t="s">
        <v>0</v>
      </c>
      <c r="B13372" t="s">
        <v>1254</v>
      </c>
      <c r="C13372" t="s">
        <v>167</v>
      </c>
      <c r="D13372" t="s">
        <v>3600</v>
      </c>
      <c r="E13372" t="s">
        <v>51</v>
      </c>
      <c r="F13372" t="b">
        <v>0</v>
      </c>
      <c r="G13372" t="s">
        <v>35</v>
      </c>
      <c r="H13372" s="4">
        <v>45833.875405092593</v>
      </c>
      <c r="I13372" t="b">
        <v>1</v>
      </c>
      <c r="J13372" t="b">
        <v>0</v>
      </c>
      <c r="K13372" t="s">
        <v>24</v>
      </c>
      <c r="L13372" t="s">
        <v>36</v>
      </c>
      <c r="N13372">
        <v>67.5</v>
      </c>
      <c r="O13372" t="s">
        <v>17253</v>
      </c>
      <c r="P13372" t="s">
        <v>3110</v>
      </c>
    </row>
    <row r="13373" spans="1:16" x14ac:dyDescent="0.25">
      <c r="A13373" t="s">
        <v>19</v>
      </c>
      <c r="B13373" t="s">
        <v>19</v>
      </c>
      <c r="C13373" t="s">
        <v>1099</v>
      </c>
      <c r="D13373" t="s">
        <v>3972</v>
      </c>
      <c r="E13373" t="s">
        <v>51</v>
      </c>
      <c r="F13373" t="b">
        <v>0</v>
      </c>
      <c r="G13373" t="s">
        <v>27</v>
      </c>
      <c r="H13373" s="4">
        <v>45833.875949074078</v>
      </c>
      <c r="I13373" t="b">
        <v>0</v>
      </c>
      <c r="J13373" t="b">
        <v>0</v>
      </c>
      <c r="K13373" t="s">
        <v>24</v>
      </c>
      <c r="L13373" t="s">
        <v>36</v>
      </c>
      <c r="N13373">
        <v>80</v>
      </c>
      <c r="O13373" t="s">
        <v>17254</v>
      </c>
      <c r="P13373" t="s">
        <v>17255</v>
      </c>
    </row>
    <row r="13374" spans="1:16" x14ac:dyDescent="0.25">
      <c r="A13374" t="s">
        <v>0</v>
      </c>
      <c r="B13374" t="s">
        <v>17256</v>
      </c>
      <c r="C13374" t="s">
        <v>236</v>
      </c>
      <c r="D13374" t="s">
        <v>3972</v>
      </c>
      <c r="E13374" t="s">
        <v>20</v>
      </c>
      <c r="F13374" t="b">
        <v>0</v>
      </c>
      <c r="G13374" t="s">
        <v>27</v>
      </c>
      <c r="H13374" s="4">
        <v>45833.916655092587</v>
      </c>
      <c r="I13374" t="b">
        <v>0</v>
      </c>
      <c r="J13374" t="b">
        <v>1</v>
      </c>
      <c r="K13374" t="s">
        <v>24</v>
      </c>
      <c r="L13374" t="s">
        <v>22</v>
      </c>
      <c r="M13374">
        <v>77000</v>
      </c>
      <c r="O13374" t="s">
        <v>17257</v>
      </c>
      <c r="P13374" t="s">
        <v>17258</v>
      </c>
    </row>
    <row r="13375" spans="1:16" x14ac:dyDescent="0.25">
      <c r="A13375" t="s">
        <v>0</v>
      </c>
      <c r="B13375" t="s">
        <v>17259</v>
      </c>
      <c r="C13375" t="s">
        <v>33</v>
      </c>
      <c r="D13375" t="s">
        <v>2208</v>
      </c>
      <c r="E13375" t="s">
        <v>20</v>
      </c>
      <c r="F13375" t="b">
        <v>0</v>
      </c>
      <c r="G13375" t="s">
        <v>35</v>
      </c>
      <c r="H13375" s="4">
        <v>45833.917175925933</v>
      </c>
      <c r="I13375" t="b">
        <v>1</v>
      </c>
      <c r="J13375" t="b">
        <v>1</v>
      </c>
      <c r="K13375" t="s">
        <v>24</v>
      </c>
      <c r="L13375" t="s">
        <v>36</v>
      </c>
      <c r="N13375">
        <v>25.690000534057621</v>
      </c>
      <c r="O13375" t="s">
        <v>1214</v>
      </c>
      <c r="P13375" t="s">
        <v>2146</v>
      </c>
    </row>
    <row r="13376" spans="1:16" x14ac:dyDescent="0.25">
      <c r="A13376" t="s">
        <v>1</v>
      </c>
      <c r="B13376" t="s">
        <v>17260</v>
      </c>
      <c r="C13376" t="s">
        <v>151</v>
      </c>
      <c r="D13376" t="s">
        <v>3828</v>
      </c>
      <c r="E13376" t="s">
        <v>20</v>
      </c>
      <c r="F13376" t="b">
        <v>0</v>
      </c>
      <c r="G13376" t="s">
        <v>30</v>
      </c>
      <c r="H13376" s="4">
        <v>45833.917928240742</v>
      </c>
      <c r="I13376" t="b">
        <v>0</v>
      </c>
      <c r="J13376" t="b">
        <v>1</v>
      </c>
      <c r="K13376" t="s">
        <v>24</v>
      </c>
      <c r="L13376" t="s">
        <v>22</v>
      </c>
      <c r="M13376">
        <v>116525.0625</v>
      </c>
      <c r="O13376" t="s">
        <v>17261</v>
      </c>
      <c r="P13376" t="s">
        <v>17262</v>
      </c>
    </row>
    <row r="13377" spans="1:16" x14ac:dyDescent="0.25">
      <c r="A13377" t="s">
        <v>40</v>
      </c>
      <c r="B13377" t="s">
        <v>17263</v>
      </c>
      <c r="C13377" t="s">
        <v>142</v>
      </c>
      <c r="D13377" t="s">
        <v>3972</v>
      </c>
      <c r="E13377" t="s">
        <v>20</v>
      </c>
      <c r="F13377" t="b">
        <v>0</v>
      </c>
      <c r="G13377" t="s">
        <v>27</v>
      </c>
      <c r="H13377" s="4">
        <v>45833.918229166673</v>
      </c>
      <c r="I13377" t="b">
        <v>1</v>
      </c>
      <c r="J13377" t="b">
        <v>0</v>
      </c>
      <c r="K13377" t="s">
        <v>24</v>
      </c>
      <c r="L13377" t="s">
        <v>36</v>
      </c>
      <c r="N13377">
        <v>65</v>
      </c>
      <c r="O13377" t="s">
        <v>5500</v>
      </c>
      <c r="P13377" t="s">
        <v>201</v>
      </c>
    </row>
    <row r="13378" spans="1:16" x14ac:dyDescent="0.25">
      <c r="A13378" t="s">
        <v>19</v>
      </c>
      <c r="B13378" t="s">
        <v>17264</v>
      </c>
      <c r="C13378" t="s">
        <v>1060</v>
      </c>
      <c r="D13378" t="s">
        <v>3972</v>
      </c>
      <c r="E13378" t="s">
        <v>20</v>
      </c>
      <c r="F13378" t="b">
        <v>0</v>
      </c>
      <c r="G13378" t="s">
        <v>41</v>
      </c>
      <c r="H13378" s="4">
        <v>45833.958645833343</v>
      </c>
      <c r="I13378" t="b">
        <v>0</v>
      </c>
      <c r="J13378" t="b">
        <v>1</v>
      </c>
      <c r="K13378" t="s">
        <v>24</v>
      </c>
      <c r="L13378" t="s">
        <v>22</v>
      </c>
      <c r="M13378">
        <v>195500</v>
      </c>
      <c r="O13378" t="s">
        <v>1172</v>
      </c>
      <c r="P13378" t="s">
        <v>10226</v>
      </c>
    </row>
    <row r="13379" spans="1:16" x14ac:dyDescent="0.25">
      <c r="A13379" t="s">
        <v>0</v>
      </c>
      <c r="B13379" t="s">
        <v>2129</v>
      </c>
      <c r="C13379" t="s">
        <v>192</v>
      </c>
      <c r="D13379" t="s">
        <v>3956</v>
      </c>
      <c r="E13379" t="s">
        <v>20</v>
      </c>
      <c r="F13379" t="b">
        <v>0</v>
      </c>
      <c r="G13379" t="s">
        <v>52</v>
      </c>
      <c r="H13379" s="4">
        <v>45833.95921296296</v>
      </c>
      <c r="I13379" t="b">
        <v>0</v>
      </c>
      <c r="J13379" t="b">
        <v>0</v>
      </c>
      <c r="K13379" t="s">
        <v>24</v>
      </c>
      <c r="L13379" t="s">
        <v>36</v>
      </c>
      <c r="N13379">
        <v>26.159999847412109</v>
      </c>
      <c r="O13379" t="s">
        <v>17265</v>
      </c>
      <c r="P13379" t="s">
        <v>204</v>
      </c>
    </row>
    <row r="13380" spans="1:16" x14ac:dyDescent="0.25">
      <c r="A13380" t="s">
        <v>40</v>
      </c>
      <c r="B13380" t="s">
        <v>17266</v>
      </c>
      <c r="C13380" t="s">
        <v>82</v>
      </c>
      <c r="D13380" t="s">
        <v>3972</v>
      </c>
      <c r="E13380" t="s">
        <v>20</v>
      </c>
      <c r="F13380" t="b">
        <v>0</v>
      </c>
      <c r="G13380" t="s">
        <v>27</v>
      </c>
      <c r="H13380" s="4">
        <v>45833.959780092591</v>
      </c>
      <c r="I13380" t="b">
        <v>0</v>
      </c>
      <c r="J13380" t="b">
        <v>1</v>
      </c>
      <c r="K13380" t="s">
        <v>24</v>
      </c>
      <c r="L13380" t="s">
        <v>22</v>
      </c>
      <c r="M13380">
        <v>375000</v>
      </c>
      <c r="O13380" t="s">
        <v>6336</v>
      </c>
      <c r="P13380" t="s">
        <v>17267</v>
      </c>
    </row>
    <row r="13381" spans="1:16" x14ac:dyDescent="0.25">
      <c r="A13381" t="s">
        <v>0</v>
      </c>
      <c r="B13381" t="s">
        <v>2443</v>
      </c>
      <c r="C13381" t="s">
        <v>203</v>
      </c>
      <c r="D13381" t="s">
        <v>3972</v>
      </c>
      <c r="E13381" t="s">
        <v>20</v>
      </c>
      <c r="F13381" t="b">
        <v>0</v>
      </c>
      <c r="G13381" t="s">
        <v>23</v>
      </c>
      <c r="H13381" s="4">
        <v>45833.962638888886</v>
      </c>
      <c r="I13381" t="b">
        <v>1</v>
      </c>
      <c r="J13381" t="b">
        <v>1</v>
      </c>
      <c r="K13381" t="s">
        <v>24</v>
      </c>
      <c r="L13381" t="s">
        <v>22</v>
      </c>
      <c r="M13381">
        <v>85000</v>
      </c>
      <c r="O13381" t="s">
        <v>935</v>
      </c>
      <c r="P13381" t="s">
        <v>1813</v>
      </c>
    </row>
    <row r="13382" spans="1:16" x14ac:dyDescent="0.25">
      <c r="A13382" t="s">
        <v>2</v>
      </c>
      <c r="B13382" t="s">
        <v>129</v>
      </c>
      <c r="C13382" t="s">
        <v>1573</v>
      </c>
      <c r="D13382" t="s">
        <v>3972</v>
      </c>
      <c r="E13382" t="s">
        <v>20</v>
      </c>
      <c r="F13382" t="b">
        <v>0</v>
      </c>
      <c r="G13382" t="s">
        <v>23</v>
      </c>
      <c r="H13382" s="4">
        <v>45833.963078703702</v>
      </c>
      <c r="I13382" t="b">
        <v>0</v>
      </c>
      <c r="J13382" t="b">
        <v>0</v>
      </c>
      <c r="K13382" t="s">
        <v>24</v>
      </c>
      <c r="L13382" t="s">
        <v>22</v>
      </c>
      <c r="M13382">
        <v>112500</v>
      </c>
      <c r="O13382" t="s">
        <v>1422</v>
      </c>
      <c r="P13382" t="s">
        <v>2103</v>
      </c>
    </row>
    <row r="13383" spans="1:16" x14ac:dyDescent="0.25">
      <c r="A13383" t="s">
        <v>25</v>
      </c>
      <c r="B13383" t="s">
        <v>17268</v>
      </c>
      <c r="C13383" t="s">
        <v>192</v>
      </c>
      <c r="D13383" t="s">
        <v>5534</v>
      </c>
      <c r="E13383" t="s">
        <v>20</v>
      </c>
      <c r="F13383" t="b">
        <v>0</v>
      </c>
      <c r="G13383" t="s">
        <v>52</v>
      </c>
      <c r="H13383" s="4">
        <v>45834.000856481478</v>
      </c>
      <c r="I13383" t="b">
        <v>0</v>
      </c>
      <c r="J13383" t="b">
        <v>0</v>
      </c>
      <c r="K13383" t="s">
        <v>24</v>
      </c>
      <c r="L13383" t="s">
        <v>22</v>
      </c>
      <c r="M13383">
        <v>127952</v>
      </c>
      <c r="O13383" t="s">
        <v>880</v>
      </c>
      <c r="P13383" t="s">
        <v>2965</v>
      </c>
    </row>
    <row r="13384" spans="1:16" x14ac:dyDescent="0.25">
      <c r="A13384" t="s">
        <v>1</v>
      </c>
      <c r="B13384" t="s">
        <v>17269</v>
      </c>
      <c r="C13384" t="s">
        <v>306</v>
      </c>
      <c r="D13384" t="s">
        <v>5534</v>
      </c>
      <c r="E13384" t="s">
        <v>20</v>
      </c>
      <c r="F13384" t="b">
        <v>0</v>
      </c>
      <c r="G13384" t="s">
        <v>27</v>
      </c>
      <c r="H13384" s="4">
        <v>45834.000983796293</v>
      </c>
      <c r="I13384" t="b">
        <v>0</v>
      </c>
      <c r="J13384" t="b">
        <v>1</v>
      </c>
      <c r="K13384" t="s">
        <v>24</v>
      </c>
      <c r="L13384" t="s">
        <v>22</v>
      </c>
      <c r="M13384">
        <v>127952</v>
      </c>
      <c r="O13384" t="s">
        <v>17270</v>
      </c>
      <c r="P13384" t="s">
        <v>17271</v>
      </c>
    </row>
    <row r="13385" spans="1:16" x14ac:dyDescent="0.25">
      <c r="A13385" t="s">
        <v>2</v>
      </c>
      <c r="B13385" t="s">
        <v>13006</v>
      </c>
      <c r="C13385" t="s">
        <v>2919</v>
      </c>
      <c r="D13385" t="s">
        <v>4013</v>
      </c>
      <c r="E13385" t="s">
        <v>20</v>
      </c>
      <c r="F13385" t="b">
        <v>0</v>
      </c>
      <c r="G13385" t="s">
        <v>27</v>
      </c>
      <c r="H13385" s="4">
        <v>45834.001562500001</v>
      </c>
      <c r="I13385" t="b">
        <v>0</v>
      </c>
      <c r="J13385" t="b">
        <v>1</v>
      </c>
      <c r="K13385" t="s">
        <v>24</v>
      </c>
      <c r="L13385" t="s">
        <v>22</v>
      </c>
      <c r="M13385">
        <v>30000</v>
      </c>
      <c r="O13385" t="s">
        <v>17272</v>
      </c>
      <c r="P13385" t="s">
        <v>17273</v>
      </c>
    </row>
    <row r="13386" spans="1:16" x14ac:dyDescent="0.25">
      <c r="A13386" t="s">
        <v>2</v>
      </c>
      <c r="B13386" t="s">
        <v>16868</v>
      </c>
      <c r="C13386" t="s">
        <v>39</v>
      </c>
      <c r="D13386" t="s">
        <v>3972</v>
      </c>
      <c r="E13386" t="s">
        <v>20</v>
      </c>
      <c r="F13386" t="b">
        <v>1</v>
      </c>
      <c r="G13386" t="s">
        <v>27</v>
      </c>
      <c r="H13386" s="4">
        <v>45834.001643518517</v>
      </c>
      <c r="I13386" t="b">
        <v>0</v>
      </c>
      <c r="J13386" t="b">
        <v>0</v>
      </c>
      <c r="K13386" t="s">
        <v>24</v>
      </c>
      <c r="L13386" t="s">
        <v>36</v>
      </c>
      <c r="N13386">
        <v>58.5</v>
      </c>
      <c r="O13386" t="s">
        <v>5481</v>
      </c>
      <c r="P13386" t="s">
        <v>16869</v>
      </c>
    </row>
    <row r="13387" spans="1:16" x14ac:dyDescent="0.25">
      <c r="A13387" t="s">
        <v>2</v>
      </c>
      <c r="B13387" t="s">
        <v>17274</v>
      </c>
      <c r="C13387" t="s">
        <v>739</v>
      </c>
      <c r="D13387" t="s">
        <v>3972</v>
      </c>
      <c r="E13387" t="s">
        <v>20</v>
      </c>
      <c r="F13387" t="b">
        <v>0</v>
      </c>
      <c r="G13387" t="s">
        <v>27</v>
      </c>
      <c r="H13387" s="4">
        <v>45834.001759259263</v>
      </c>
      <c r="I13387" t="b">
        <v>0</v>
      </c>
      <c r="J13387" t="b">
        <v>1</v>
      </c>
      <c r="K13387" t="s">
        <v>24</v>
      </c>
      <c r="L13387" t="s">
        <v>22</v>
      </c>
      <c r="M13387">
        <v>190000</v>
      </c>
      <c r="O13387" t="s">
        <v>2361</v>
      </c>
      <c r="P13387" t="s">
        <v>17275</v>
      </c>
    </row>
    <row r="13388" spans="1:16" x14ac:dyDescent="0.25">
      <c r="A13388" t="s">
        <v>2</v>
      </c>
      <c r="B13388" t="s">
        <v>17276</v>
      </c>
      <c r="C13388" t="s">
        <v>42</v>
      </c>
      <c r="D13388" t="s">
        <v>3972</v>
      </c>
      <c r="E13388" t="s">
        <v>20</v>
      </c>
      <c r="F13388" t="b">
        <v>0</v>
      </c>
      <c r="G13388" t="s">
        <v>27</v>
      </c>
      <c r="H13388" s="4">
        <v>45834.001793981479</v>
      </c>
      <c r="I13388" t="b">
        <v>0</v>
      </c>
      <c r="J13388" t="b">
        <v>1</v>
      </c>
      <c r="K13388" t="s">
        <v>24</v>
      </c>
      <c r="L13388" t="s">
        <v>22</v>
      </c>
      <c r="M13388">
        <v>183500</v>
      </c>
      <c r="O13388" t="s">
        <v>17277</v>
      </c>
      <c r="P13388" t="s">
        <v>17278</v>
      </c>
    </row>
    <row r="13389" spans="1:16" x14ac:dyDescent="0.25">
      <c r="A13389" t="s">
        <v>2</v>
      </c>
      <c r="B13389" t="s">
        <v>857</v>
      </c>
      <c r="C13389" t="s">
        <v>1216</v>
      </c>
      <c r="D13389" t="s">
        <v>3972</v>
      </c>
      <c r="E13389" t="s">
        <v>20</v>
      </c>
      <c r="F13389" t="b">
        <v>0</v>
      </c>
      <c r="G13389" t="s">
        <v>41</v>
      </c>
      <c r="H13389" s="4">
        <v>45834.002060185187</v>
      </c>
      <c r="I13389" t="b">
        <v>0</v>
      </c>
      <c r="J13389" t="b">
        <v>1</v>
      </c>
      <c r="K13389" t="s">
        <v>24</v>
      </c>
      <c r="L13389" t="s">
        <v>22</v>
      </c>
      <c r="M13389">
        <v>95000</v>
      </c>
      <c r="O13389" t="s">
        <v>14190</v>
      </c>
    </row>
    <row r="13390" spans="1:16" x14ac:dyDescent="0.25">
      <c r="A13390" t="s">
        <v>2</v>
      </c>
      <c r="B13390" t="s">
        <v>17279</v>
      </c>
      <c r="C13390" t="s">
        <v>1534</v>
      </c>
      <c r="D13390" t="s">
        <v>3972</v>
      </c>
      <c r="E13390" t="s">
        <v>20</v>
      </c>
      <c r="F13390" t="b">
        <v>0</v>
      </c>
      <c r="G13390" t="s">
        <v>41</v>
      </c>
      <c r="H13390" s="4">
        <v>45834.002129629633</v>
      </c>
      <c r="I13390" t="b">
        <v>0</v>
      </c>
      <c r="J13390" t="b">
        <v>1</v>
      </c>
      <c r="K13390" t="s">
        <v>24</v>
      </c>
      <c r="L13390" t="s">
        <v>22</v>
      </c>
      <c r="M13390">
        <v>135000</v>
      </c>
      <c r="O13390" t="s">
        <v>17280</v>
      </c>
      <c r="P13390" t="s">
        <v>17281</v>
      </c>
    </row>
    <row r="13391" spans="1:16" x14ac:dyDescent="0.25">
      <c r="A13391" t="s">
        <v>2</v>
      </c>
      <c r="B13391" t="s">
        <v>6904</v>
      </c>
      <c r="C13391" t="s">
        <v>151</v>
      </c>
      <c r="D13391" t="s">
        <v>4013</v>
      </c>
      <c r="E13391" t="s">
        <v>20</v>
      </c>
      <c r="F13391" t="b">
        <v>0</v>
      </c>
      <c r="G13391" t="s">
        <v>35</v>
      </c>
      <c r="H13391" s="4">
        <v>45834.002337962957</v>
      </c>
      <c r="I13391" t="b">
        <v>0</v>
      </c>
      <c r="J13391" t="b">
        <v>0</v>
      </c>
      <c r="K13391" t="s">
        <v>24</v>
      </c>
      <c r="L13391" t="s">
        <v>22</v>
      </c>
      <c r="M13391">
        <v>166500</v>
      </c>
      <c r="O13391" t="s">
        <v>1454</v>
      </c>
      <c r="P13391" t="s">
        <v>6905</v>
      </c>
    </row>
    <row r="13392" spans="1:16" x14ac:dyDescent="0.25">
      <c r="A13392" t="s">
        <v>2</v>
      </c>
      <c r="B13392" t="s">
        <v>2492</v>
      </c>
      <c r="C13392" t="s">
        <v>825</v>
      </c>
      <c r="D13392" t="s">
        <v>3972</v>
      </c>
      <c r="E13392" t="s">
        <v>20</v>
      </c>
      <c r="F13392" t="b">
        <v>0</v>
      </c>
      <c r="G13392" t="s">
        <v>35</v>
      </c>
      <c r="H13392" s="4">
        <v>45834.002395833333</v>
      </c>
      <c r="I13392" t="b">
        <v>0</v>
      </c>
      <c r="J13392" t="b">
        <v>1</v>
      </c>
      <c r="K13392" t="s">
        <v>24</v>
      </c>
      <c r="L13392" t="s">
        <v>22</v>
      </c>
      <c r="M13392">
        <v>122087</v>
      </c>
      <c r="O13392" t="s">
        <v>5481</v>
      </c>
      <c r="P13392" t="s">
        <v>7408</v>
      </c>
    </row>
    <row r="13393" spans="1:16" x14ac:dyDescent="0.25">
      <c r="A13393" t="s">
        <v>0</v>
      </c>
      <c r="B13393" t="s">
        <v>17282</v>
      </c>
      <c r="C13393" t="s">
        <v>192</v>
      </c>
      <c r="D13393" t="s">
        <v>5534</v>
      </c>
      <c r="E13393" t="s">
        <v>20</v>
      </c>
      <c r="F13393" t="b">
        <v>0</v>
      </c>
      <c r="G13393" t="s">
        <v>23</v>
      </c>
      <c r="H13393" s="4">
        <v>45834.00439814815</v>
      </c>
      <c r="I13393" t="b">
        <v>0</v>
      </c>
      <c r="J13393" t="b">
        <v>0</v>
      </c>
      <c r="K13393" t="s">
        <v>24</v>
      </c>
      <c r="L13393" t="s">
        <v>22</v>
      </c>
      <c r="M13393">
        <v>127952</v>
      </c>
      <c r="O13393" t="s">
        <v>880</v>
      </c>
      <c r="P13393" t="s">
        <v>2128</v>
      </c>
    </row>
    <row r="13394" spans="1:16" x14ac:dyDescent="0.25">
      <c r="A13394" t="s">
        <v>139</v>
      </c>
      <c r="B13394" t="s">
        <v>17283</v>
      </c>
      <c r="C13394" t="s">
        <v>64</v>
      </c>
      <c r="D13394" t="s">
        <v>3972</v>
      </c>
      <c r="E13394" t="s">
        <v>20</v>
      </c>
      <c r="F13394" t="b">
        <v>0</v>
      </c>
      <c r="G13394" t="s">
        <v>52</v>
      </c>
      <c r="H13394" s="4">
        <v>45834.042500000003</v>
      </c>
      <c r="I13394" t="b">
        <v>0</v>
      </c>
      <c r="J13394" t="b">
        <v>1</v>
      </c>
      <c r="K13394" t="s">
        <v>24</v>
      </c>
      <c r="L13394" t="s">
        <v>22</v>
      </c>
      <c r="M13394">
        <v>79550</v>
      </c>
      <c r="O13394" t="s">
        <v>1857</v>
      </c>
      <c r="P13394" t="s">
        <v>17284</v>
      </c>
    </row>
    <row r="13395" spans="1:16" x14ac:dyDescent="0.25">
      <c r="A13395" t="s">
        <v>19</v>
      </c>
      <c r="B13395" t="s">
        <v>17285</v>
      </c>
      <c r="C13395" t="s">
        <v>82</v>
      </c>
      <c r="D13395" t="s">
        <v>3972</v>
      </c>
      <c r="E13395" t="s">
        <v>20</v>
      </c>
      <c r="F13395" t="b">
        <v>0</v>
      </c>
      <c r="G13395" t="s">
        <v>27</v>
      </c>
      <c r="H13395" s="4">
        <v>45834.042650462958</v>
      </c>
      <c r="I13395" t="b">
        <v>0</v>
      </c>
      <c r="J13395" t="b">
        <v>1</v>
      </c>
      <c r="K13395" t="s">
        <v>24</v>
      </c>
      <c r="L13395" t="s">
        <v>22</v>
      </c>
      <c r="M13395">
        <v>245000</v>
      </c>
      <c r="O13395" t="s">
        <v>17286</v>
      </c>
      <c r="P13395" t="s">
        <v>17287</v>
      </c>
    </row>
    <row r="13396" spans="1:16" x14ac:dyDescent="0.25">
      <c r="A13396" t="s">
        <v>2</v>
      </c>
      <c r="B13396" t="s">
        <v>17288</v>
      </c>
      <c r="C13396" t="s">
        <v>39</v>
      </c>
      <c r="D13396" t="s">
        <v>112</v>
      </c>
      <c r="E13396" t="s">
        <v>51</v>
      </c>
      <c r="F13396" t="b">
        <v>1</v>
      </c>
      <c r="G13396" t="s">
        <v>27</v>
      </c>
      <c r="H13396" s="4">
        <v>45834.084814814807</v>
      </c>
      <c r="I13396" t="b">
        <v>1</v>
      </c>
      <c r="J13396" t="b">
        <v>0</v>
      </c>
      <c r="K13396" t="s">
        <v>24</v>
      </c>
      <c r="L13396" t="s">
        <v>36</v>
      </c>
      <c r="N13396">
        <v>25</v>
      </c>
      <c r="O13396" t="s">
        <v>112</v>
      </c>
      <c r="P13396" t="s">
        <v>17289</v>
      </c>
    </row>
    <row r="13397" spans="1:16" x14ac:dyDescent="0.25">
      <c r="A13397" t="s">
        <v>0</v>
      </c>
      <c r="B13397" t="s">
        <v>17290</v>
      </c>
      <c r="C13397" t="s">
        <v>453</v>
      </c>
      <c r="D13397" t="s">
        <v>3828</v>
      </c>
      <c r="E13397" t="s">
        <v>20</v>
      </c>
      <c r="F13397" t="b">
        <v>0</v>
      </c>
      <c r="G13397" t="s">
        <v>27</v>
      </c>
      <c r="H13397" s="4">
        <v>45834.249965277777</v>
      </c>
      <c r="I13397" t="b">
        <v>0</v>
      </c>
      <c r="J13397" t="b">
        <v>1</v>
      </c>
      <c r="K13397" t="s">
        <v>24</v>
      </c>
      <c r="L13397" t="s">
        <v>36</v>
      </c>
      <c r="N13397">
        <v>90</v>
      </c>
      <c r="O13397" t="s">
        <v>3355</v>
      </c>
      <c r="P13397" t="s">
        <v>17291</v>
      </c>
    </row>
    <row r="13398" spans="1:16" x14ac:dyDescent="0.25">
      <c r="A13398" t="s">
        <v>0</v>
      </c>
      <c r="B13398" t="s">
        <v>17292</v>
      </c>
      <c r="C13398" t="s">
        <v>76</v>
      </c>
      <c r="D13398" t="s">
        <v>3972</v>
      </c>
      <c r="E13398" t="s">
        <v>20</v>
      </c>
      <c r="F13398" t="b">
        <v>0</v>
      </c>
      <c r="G13398" t="s">
        <v>41</v>
      </c>
      <c r="H13398" s="4">
        <v>45834.250162037039</v>
      </c>
      <c r="I13398" t="b">
        <v>0</v>
      </c>
      <c r="J13398" t="b">
        <v>0</v>
      </c>
      <c r="K13398" t="s">
        <v>24</v>
      </c>
      <c r="L13398" t="s">
        <v>22</v>
      </c>
      <c r="M13398">
        <v>50000</v>
      </c>
      <c r="O13398" t="s">
        <v>1411</v>
      </c>
      <c r="P13398" t="s">
        <v>204</v>
      </c>
    </row>
    <row r="13399" spans="1:16" x14ac:dyDescent="0.25">
      <c r="A13399" t="s">
        <v>0</v>
      </c>
      <c r="B13399" t="s">
        <v>17293</v>
      </c>
      <c r="C13399" t="s">
        <v>39</v>
      </c>
      <c r="D13399" t="s">
        <v>3828</v>
      </c>
      <c r="E13399" t="s">
        <v>20</v>
      </c>
      <c r="F13399" t="b">
        <v>1</v>
      </c>
      <c r="G13399" t="s">
        <v>41</v>
      </c>
      <c r="H13399" s="4">
        <v>45834.250162037039</v>
      </c>
      <c r="I13399" t="b">
        <v>0</v>
      </c>
      <c r="J13399" t="b">
        <v>0</v>
      </c>
      <c r="K13399" t="s">
        <v>24</v>
      </c>
      <c r="L13399" t="s">
        <v>22</v>
      </c>
      <c r="M13399">
        <v>105000</v>
      </c>
      <c r="O13399" t="s">
        <v>17294</v>
      </c>
      <c r="P13399" t="s">
        <v>17295</v>
      </c>
    </row>
    <row r="13400" spans="1:16" x14ac:dyDescent="0.25">
      <c r="A13400" t="s">
        <v>1</v>
      </c>
      <c r="B13400" t="s">
        <v>9349</v>
      </c>
      <c r="C13400" t="s">
        <v>1521</v>
      </c>
      <c r="D13400" t="s">
        <v>3383</v>
      </c>
      <c r="E13400" t="s">
        <v>20</v>
      </c>
      <c r="F13400" t="b">
        <v>0</v>
      </c>
      <c r="G13400" t="s">
        <v>52</v>
      </c>
      <c r="H13400" s="4">
        <v>45834.251273148147</v>
      </c>
      <c r="I13400" t="b">
        <v>0</v>
      </c>
      <c r="J13400" t="b">
        <v>1</v>
      </c>
      <c r="K13400" t="s">
        <v>24</v>
      </c>
      <c r="L13400" t="s">
        <v>22</v>
      </c>
      <c r="M13400">
        <v>80000</v>
      </c>
      <c r="O13400" t="s">
        <v>1549</v>
      </c>
      <c r="P13400" t="s">
        <v>700</v>
      </c>
    </row>
    <row r="13401" spans="1:16" x14ac:dyDescent="0.25">
      <c r="A13401" t="s">
        <v>40</v>
      </c>
      <c r="B13401" t="s">
        <v>17296</v>
      </c>
      <c r="C13401" t="s">
        <v>2049</v>
      </c>
      <c r="D13401" t="s">
        <v>3969</v>
      </c>
      <c r="E13401" t="s">
        <v>20</v>
      </c>
      <c r="F13401" t="b">
        <v>0</v>
      </c>
      <c r="G13401" t="s">
        <v>27</v>
      </c>
      <c r="H13401" s="4">
        <v>45834.251331018517</v>
      </c>
      <c r="I13401" t="b">
        <v>0</v>
      </c>
      <c r="J13401" t="b">
        <v>0</v>
      </c>
      <c r="K13401" t="s">
        <v>24</v>
      </c>
      <c r="L13401" t="s">
        <v>22</v>
      </c>
      <c r="M13401">
        <v>135000</v>
      </c>
      <c r="O13401" t="s">
        <v>16888</v>
      </c>
      <c r="P13401" t="s">
        <v>16889</v>
      </c>
    </row>
    <row r="13402" spans="1:16" x14ac:dyDescent="0.25">
      <c r="A13402" t="s">
        <v>2</v>
      </c>
      <c r="B13402" t="s">
        <v>2</v>
      </c>
      <c r="C13402" t="s">
        <v>1436</v>
      </c>
      <c r="D13402" t="s">
        <v>3969</v>
      </c>
      <c r="E13402" t="s">
        <v>20</v>
      </c>
      <c r="F13402" t="b">
        <v>0</v>
      </c>
      <c r="G13402" t="s">
        <v>52</v>
      </c>
      <c r="H13402" s="4">
        <v>45834.25304398148</v>
      </c>
      <c r="I13402" t="b">
        <v>0</v>
      </c>
      <c r="J13402" t="b">
        <v>1</v>
      </c>
      <c r="K13402" t="s">
        <v>24</v>
      </c>
      <c r="L13402" t="s">
        <v>22</v>
      </c>
      <c r="M13402">
        <v>110000</v>
      </c>
      <c r="O13402" t="s">
        <v>17297</v>
      </c>
      <c r="P13402" t="s">
        <v>17298</v>
      </c>
    </row>
    <row r="13403" spans="1:16" x14ac:dyDescent="0.25">
      <c r="A13403" t="s">
        <v>2</v>
      </c>
      <c r="B13403" t="s">
        <v>307</v>
      </c>
      <c r="C13403" t="s">
        <v>33</v>
      </c>
      <c r="D13403" t="s">
        <v>3828</v>
      </c>
      <c r="E13403" t="s">
        <v>20</v>
      </c>
      <c r="F13403" t="b">
        <v>0</v>
      </c>
      <c r="G13403" t="s">
        <v>35</v>
      </c>
      <c r="H13403" s="4">
        <v>45834.253645833327</v>
      </c>
      <c r="I13403" t="b">
        <v>0</v>
      </c>
      <c r="J13403" t="b">
        <v>1</v>
      </c>
      <c r="K13403" t="s">
        <v>24</v>
      </c>
      <c r="L13403" t="s">
        <v>22</v>
      </c>
      <c r="M13403">
        <v>147000</v>
      </c>
      <c r="O13403" t="s">
        <v>15502</v>
      </c>
      <c r="P13403" t="s">
        <v>17299</v>
      </c>
    </row>
    <row r="13404" spans="1:16" x14ac:dyDescent="0.25">
      <c r="A13404" t="s">
        <v>1</v>
      </c>
      <c r="B13404" t="s">
        <v>17300</v>
      </c>
      <c r="C13404" t="s">
        <v>71</v>
      </c>
      <c r="D13404" t="s">
        <v>3972</v>
      </c>
      <c r="E13404" t="s">
        <v>20</v>
      </c>
      <c r="F13404" t="b">
        <v>0</v>
      </c>
      <c r="G13404" t="s">
        <v>23</v>
      </c>
      <c r="H13404" s="4">
        <v>45834.254803240743</v>
      </c>
      <c r="I13404" t="b">
        <v>0</v>
      </c>
      <c r="J13404" t="b">
        <v>1</v>
      </c>
      <c r="K13404" t="s">
        <v>24</v>
      </c>
      <c r="L13404" t="s">
        <v>22</v>
      </c>
      <c r="M13404">
        <v>132000</v>
      </c>
      <c r="O13404" t="s">
        <v>17301</v>
      </c>
      <c r="P13404" t="s">
        <v>17302</v>
      </c>
    </row>
    <row r="13405" spans="1:16" x14ac:dyDescent="0.25">
      <c r="A13405" t="s">
        <v>2</v>
      </c>
      <c r="B13405" t="s">
        <v>132</v>
      </c>
      <c r="C13405" t="s">
        <v>732</v>
      </c>
      <c r="D13405" t="s">
        <v>3972</v>
      </c>
      <c r="E13405" t="s">
        <v>20</v>
      </c>
      <c r="F13405" t="b">
        <v>0</v>
      </c>
      <c r="G13405" t="s">
        <v>23</v>
      </c>
      <c r="H13405" s="4">
        <v>45834.27002314815</v>
      </c>
      <c r="I13405" t="b">
        <v>0</v>
      </c>
      <c r="J13405" t="b">
        <v>0</v>
      </c>
      <c r="K13405" t="s">
        <v>24</v>
      </c>
      <c r="L13405" t="s">
        <v>22</v>
      </c>
      <c r="M13405">
        <v>155000</v>
      </c>
      <c r="O13405" t="s">
        <v>3632</v>
      </c>
      <c r="P13405" t="s">
        <v>16945</v>
      </c>
    </row>
    <row r="13406" spans="1:16" x14ac:dyDescent="0.25">
      <c r="A13406" t="s">
        <v>2</v>
      </c>
      <c r="B13406" t="s">
        <v>2338</v>
      </c>
      <c r="C13406" t="s">
        <v>203</v>
      </c>
      <c r="D13406" t="s">
        <v>3828</v>
      </c>
      <c r="E13406" t="s">
        <v>20</v>
      </c>
      <c r="F13406" t="b">
        <v>0</v>
      </c>
      <c r="G13406" t="s">
        <v>23</v>
      </c>
      <c r="H13406" s="4">
        <v>45834.27002314815</v>
      </c>
      <c r="I13406" t="b">
        <v>0</v>
      </c>
      <c r="J13406" t="b">
        <v>0</v>
      </c>
      <c r="K13406" t="s">
        <v>24</v>
      </c>
      <c r="L13406" t="s">
        <v>22</v>
      </c>
      <c r="M13406">
        <v>126200</v>
      </c>
      <c r="O13406" t="s">
        <v>563</v>
      </c>
      <c r="P13406" t="s">
        <v>17303</v>
      </c>
    </row>
    <row r="13407" spans="1:16" x14ac:dyDescent="0.25">
      <c r="A13407" t="s">
        <v>1</v>
      </c>
      <c r="B13407" t="s">
        <v>17304</v>
      </c>
      <c r="C13407" t="s">
        <v>82</v>
      </c>
      <c r="D13407" t="s">
        <v>2208</v>
      </c>
      <c r="E13407" t="s">
        <v>20</v>
      </c>
      <c r="F13407" t="b">
        <v>0</v>
      </c>
      <c r="G13407" t="s">
        <v>27</v>
      </c>
      <c r="H13407" s="4">
        <v>45834.292569444442</v>
      </c>
      <c r="I13407" t="b">
        <v>0</v>
      </c>
      <c r="J13407" t="b">
        <v>1</v>
      </c>
      <c r="K13407" t="s">
        <v>24</v>
      </c>
      <c r="L13407" t="s">
        <v>22</v>
      </c>
      <c r="M13407">
        <v>129780</v>
      </c>
      <c r="O13407" t="s">
        <v>254</v>
      </c>
      <c r="P13407" t="s">
        <v>17305</v>
      </c>
    </row>
    <row r="13408" spans="1:16" x14ac:dyDescent="0.25">
      <c r="A13408" t="s">
        <v>139</v>
      </c>
      <c r="B13408" t="s">
        <v>3855</v>
      </c>
      <c r="C13408" t="s">
        <v>17306</v>
      </c>
      <c r="D13408" t="s">
        <v>4089</v>
      </c>
      <c r="E13408" t="s">
        <v>20</v>
      </c>
      <c r="F13408" t="b">
        <v>0</v>
      </c>
      <c r="G13408" t="s">
        <v>41</v>
      </c>
      <c r="H13408" s="4">
        <v>45834.333634259259</v>
      </c>
      <c r="I13408" t="b">
        <v>0</v>
      </c>
      <c r="J13408" t="b">
        <v>1</v>
      </c>
      <c r="K13408" t="s">
        <v>24</v>
      </c>
      <c r="L13408" t="s">
        <v>22</v>
      </c>
      <c r="M13408">
        <v>72500</v>
      </c>
      <c r="O13408" t="s">
        <v>17307</v>
      </c>
      <c r="P13408" t="s">
        <v>12573</v>
      </c>
    </row>
    <row r="13409" spans="1:16" x14ac:dyDescent="0.25">
      <c r="A13409" t="s">
        <v>0</v>
      </c>
      <c r="B13409" t="s">
        <v>16941</v>
      </c>
      <c r="C13409" t="s">
        <v>585</v>
      </c>
      <c r="D13409" t="s">
        <v>4083</v>
      </c>
      <c r="E13409" t="s">
        <v>105</v>
      </c>
      <c r="F13409" t="b">
        <v>0</v>
      </c>
      <c r="G13409" t="s">
        <v>41</v>
      </c>
      <c r="H13409" s="4">
        <v>45834.333645833343</v>
      </c>
      <c r="I13409" t="b">
        <v>1</v>
      </c>
      <c r="J13409" t="b">
        <v>0</v>
      </c>
      <c r="K13409" t="s">
        <v>24</v>
      </c>
      <c r="L13409" t="s">
        <v>22</v>
      </c>
      <c r="M13409">
        <v>28800</v>
      </c>
      <c r="O13409" t="s">
        <v>16659</v>
      </c>
      <c r="P13409" t="s">
        <v>204</v>
      </c>
    </row>
    <row r="13410" spans="1:16" x14ac:dyDescent="0.25">
      <c r="A13410" t="s">
        <v>0</v>
      </c>
      <c r="B13410" t="s">
        <v>17308</v>
      </c>
      <c r="C13410" t="s">
        <v>1501</v>
      </c>
      <c r="D13410" t="s">
        <v>3972</v>
      </c>
      <c r="E13410" t="s">
        <v>20</v>
      </c>
      <c r="F13410" t="b">
        <v>0</v>
      </c>
      <c r="G13410" t="s">
        <v>41</v>
      </c>
      <c r="H13410" s="4">
        <v>45834.333657407413</v>
      </c>
      <c r="I13410" t="b">
        <v>0</v>
      </c>
      <c r="J13410" t="b">
        <v>1</v>
      </c>
      <c r="K13410" t="s">
        <v>24</v>
      </c>
      <c r="L13410" t="s">
        <v>22</v>
      </c>
      <c r="M13410">
        <v>90000</v>
      </c>
      <c r="O13410" t="s">
        <v>3670</v>
      </c>
    </row>
    <row r="13411" spans="1:16" x14ac:dyDescent="0.25">
      <c r="A13411" t="s">
        <v>25</v>
      </c>
      <c r="B13411" t="s">
        <v>11631</v>
      </c>
      <c r="C13411" t="s">
        <v>180</v>
      </c>
      <c r="D13411" t="s">
        <v>4083</v>
      </c>
      <c r="E13411" t="s">
        <v>20</v>
      </c>
      <c r="F13411" t="b">
        <v>0</v>
      </c>
      <c r="G13411" t="s">
        <v>41</v>
      </c>
      <c r="H13411" s="4">
        <v>45834.333657407413</v>
      </c>
      <c r="I13411" t="b">
        <v>0</v>
      </c>
      <c r="J13411" t="b">
        <v>0</v>
      </c>
      <c r="K13411" t="s">
        <v>24</v>
      </c>
      <c r="L13411" t="s">
        <v>22</v>
      </c>
      <c r="M13411">
        <v>142000</v>
      </c>
      <c r="O13411" t="s">
        <v>11632</v>
      </c>
      <c r="P13411" t="s">
        <v>11633</v>
      </c>
    </row>
    <row r="13412" spans="1:16" x14ac:dyDescent="0.25">
      <c r="A13412" t="s">
        <v>0</v>
      </c>
      <c r="B13412" t="s">
        <v>3563</v>
      </c>
      <c r="C13412" t="s">
        <v>509</v>
      </c>
      <c r="D13412" t="s">
        <v>4083</v>
      </c>
      <c r="E13412" t="s">
        <v>20</v>
      </c>
      <c r="F13412" t="b">
        <v>0</v>
      </c>
      <c r="G13412" t="s">
        <v>35</v>
      </c>
      <c r="H13412" s="4">
        <v>45834.333761574067</v>
      </c>
      <c r="I13412" t="b">
        <v>0</v>
      </c>
      <c r="J13412" t="b">
        <v>0</v>
      </c>
      <c r="K13412" t="s">
        <v>24</v>
      </c>
      <c r="L13412" t="s">
        <v>22</v>
      </c>
      <c r="M13412">
        <v>105000</v>
      </c>
      <c r="O13412" t="s">
        <v>10588</v>
      </c>
      <c r="P13412" t="s">
        <v>3392</v>
      </c>
    </row>
    <row r="13413" spans="1:16" x14ac:dyDescent="0.25">
      <c r="A13413" t="s">
        <v>25</v>
      </c>
      <c r="B13413" t="s">
        <v>16448</v>
      </c>
      <c r="C13413" t="s">
        <v>122</v>
      </c>
      <c r="D13413" t="s">
        <v>4083</v>
      </c>
      <c r="E13413" t="s">
        <v>20</v>
      </c>
      <c r="F13413" t="b">
        <v>0</v>
      </c>
      <c r="G13413" t="s">
        <v>52</v>
      </c>
      <c r="H13413" s="4">
        <v>45834.334131944437</v>
      </c>
      <c r="I13413" t="b">
        <v>0</v>
      </c>
      <c r="J13413" t="b">
        <v>0</v>
      </c>
      <c r="K13413" t="s">
        <v>24</v>
      </c>
      <c r="L13413" t="s">
        <v>22</v>
      </c>
      <c r="M13413">
        <v>141500</v>
      </c>
      <c r="O13413" t="s">
        <v>402</v>
      </c>
      <c r="P13413" t="s">
        <v>871</v>
      </c>
    </row>
    <row r="13414" spans="1:16" x14ac:dyDescent="0.25">
      <c r="A13414" t="s">
        <v>1</v>
      </c>
      <c r="B13414" t="s">
        <v>9456</v>
      </c>
      <c r="C13414" t="s">
        <v>82</v>
      </c>
      <c r="D13414" t="s">
        <v>4083</v>
      </c>
      <c r="E13414" t="s">
        <v>20</v>
      </c>
      <c r="F13414" t="b">
        <v>0</v>
      </c>
      <c r="G13414" t="s">
        <v>27</v>
      </c>
      <c r="H13414" s="4">
        <v>45834.334247685183</v>
      </c>
      <c r="I13414" t="b">
        <v>0</v>
      </c>
      <c r="J13414" t="b">
        <v>0</v>
      </c>
      <c r="K13414" t="s">
        <v>24</v>
      </c>
      <c r="L13414" t="s">
        <v>22</v>
      </c>
      <c r="M13414">
        <v>245000</v>
      </c>
      <c r="O13414" t="s">
        <v>2761</v>
      </c>
      <c r="P13414" t="s">
        <v>3842</v>
      </c>
    </row>
    <row r="13415" spans="1:16" x14ac:dyDescent="0.25">
      <c r="A13415" t="s">
        <v>2</v>
      </c>
      <c r="B13415" t="s">
        <v>17309</v>
      </c>
      <c r="C13415" t="s">
        <v>39</v>
      </c>
      <c r="D13415" t="s">
        <v>3828</v>
      </c>
      <c r="E13415" t="s">
        <v>20</v>
      </c>
      <c r="F13415" t="b">
        <v>1</v>
      </c>
      <c r="G13415" t="s">
        <v>27</v>
      </c>
      <c r="H13415" s="4">
        <v>45834.334756944438</v>
      </c>
      <c r="I13415" t="b">
        <v>0</v>
      </c>
      <c r="J13415" t="b">
        <v>1</v>
      </c>
      <c r="K13415" t="s">
        <v>24</v>
      </c>
      <c r="L13415" t="s">
        <v>22</v>
      </c>
      <c r="M13415">
        <v>85000</v>
      </c>
      <c r="O13415" t="s">
        <v>9783</v>
      </c>
      <c r="P13415" t="s">
        <v>17310</v>
      </c>
    </row>
    <row r="13416" spans="1:16" x14ac:dyDescent="0.25">
      <c r="A13416" t="s">
        <v>1</v>
      </c>
      <c r="B13416" t="s">
        <v>10769</v>
      </c>
      <c r="C13416" t="s">
        <v>192</v>
      </c>
      <c r="D13416" t="s">
        <v>4083</v>
      </c>
      <c r="E13416" t="s">
        <v>20</v>
      </c>
      <c r="F13416" t="b">
        <v>0</v>
      </c>
      <c r="G13416" t="s">
        <v>23</v>
      </c>
      <c r="H13416" s="4">
        <v>45834.353321759263</v>
      </c>
      <c r="I13416" t="b">
        <v>0</v>
      </c>
      <c r="J13416" t="b">
        <v>0</v>
      </c>
      <c r="K13416" t="s">
        <v>24</v>
      </c>
      <c r="L13416" t="s">
        <v>22</v>
      </c>
      <c r="M13416">
        <v>210000</v>
      </c>
      <c r="O13416" t="s">
        <v>1308</v>
      </c>
      <c r="P13416" t="s">
        <v>10770</v>
      </c>
    </row>
    <row r="13417" spans="1:16" x14ac:dyDescent="0.25">
      <c r="A13417" t="s">
        <v>139</v>
      </c>
      <c r="B13417" t="s">
        <v>17311</v>
      </c>
      <c r="C13417" t="s">
        <v>39</v>
      </c>
      <c r="D13417" t="s">
        <v>3972</v>
      </c>
      <c r="E13417" t="s">
        <v>51</v>
      </c>
      <c r="F13417" t="b">
        <v>1</v>
      </c>
      <c r="G13417" t="s">
        <v>41</v>
      </c>
      <c r="H13417" s="4">
        <v>45834.416990740741</v>
      </c>
      <c r="I13417" t="b">
        <v>0</v>
      </c>
      <c r="J13417" t="b">
        <v>1</v>
      </c>
      <c r="K13417" t="s">
        <v>24</v>
      </c>
      <c r="L13417" t="s">
        <v>36</v>
      </c>
      <c r="N13417">
        <v>82.69000244140625</v>
      </c>
      <c r="O13417" t="s">
        <v>2694</v>
      </c>
      <c r="P13417" t="s">
        <v>17312</v>
      </c>
    </row>
    <row r="13418" spans="1:16" x14ac:dyDescent="0.25">
      <c r="A13418" t="s">
        <v>89</v>
      </c>
      <c r="B13418" t="s">
        <v>17313</v>
      </c>
      <c r="C13418" t="s">
        <v>42</v>
      </c>
      <c r="D13418" t="s">
        <v>3972</v>
      </c>
      <c r="E13418" t="s">
        <v>20</v>
      </c>
      <c r="F13418" t="b">
        <v>0</v>
      </c>
      <c r="G13418" t="s">
        <v>27</v>
      </c>
      <c r="H13418" s="4">
        <v>45834.418379629627</v>
      </c>
      <c r="I13418" t="b">
        <v>0</v>
      </c>
      <c r="J13418" t="b">
        <v>1</v>
      </c>
      <c r="K13418" t="s">
        <v>24</v>
      </c>
      <c r="L13418" t="s">
        <v>22</v>
      </c>
      <c r="M13418">
        <v>209000</v>
      </c>
      <c r="O13418" t="s">
        <v>3345</v>
      </c>
      <c r="P13418" t="s">
        <v>17314</v>
      </c>
    </row>
    <row r="13419" spans="1:16" x14ac:dyDescent="0.25">
      <c r="A13419" t="s">
        <v>0</v>
      </c>
      <c r="B13419" t="s">
        <v>17315</v>
      </c>
      <c r="C13419" t="s">
        <v>203</v>
      </c>
      <c r="D13419" t="s">
        <v>4092</v>
      </c>
      <c r="E13419" t="s">
        <v>20</v>
      </c>
      <c r="F13419" t="b">
        <v>0</v>
      </c>
      <c r="G13419" t="s">
        <v>23</v>
      </c>
      <c r="H13419" s="4">
        <v>45834.43650462963</v>
      </c>
      <c r="I13419" t="b">
        <v>0</v>
      </c>
      <c r="J13419" t="b">
        <v>1</v>
      </c>
      <c r="K13419" t="s">
        <v>24</v>
      </c>
      <c r="L13419" t="s">
        <v>36</v>
      </c>
      <c r="N13419">
        <v>74</v>
      </c>
      <c r="O13419" t="s">
        <v>1511</v>
      </c>
      <c r="P13419" t="s">
        <v>17316</v>
      </c>
    </row>
    <row r="13420" spans="1:16" x14ac:dyDescent="0.25">
      <c r="A13420" t="s">
        <v>139</v>
      </c>
      <c r="B13420" t="s">
        <v>2126</v>
      </c>
      <c r="C13420" t="s">
        <v>306</v>
      </c>
      <c r="D13420" t="s">
        <v>3972</v>
      </c>
      <c r="E13420" t="s">
        <v>20</v>
      </c>
      <c r="F13420" t="b">
        <v>0</v>
      </c>
      <c r="G13420" t="s">
        <v>27</v>
      </c>
      <c r="H13420" s="4">
        <v>45834.458437499998</v>
      </c>
      <c r="I13420" t="b">
        <v>0</v>
      </c>
      <c r="J13420" t="b">
        <v>0</v>
      </c>
      <c r="K13420" t="s">
        <v>24</v>
      </c>
      <c r="L13420" t="s">
        <v>22</v>
      </c>
      <c r="M13420">
        <v>85000</v>
      </c>
      <c r="O13420" t="s">
        <v>482</v>
      </c>
    </row>
    <row r="13421" spans="1:16" x14ac:dyDescent="0.25">
      <c r="A13421" t="s">
        <v>0</v>
      </c>
      <c r="B13421" t="s">
        <v>0</v>
      </c>
      <c r="C13421" t="s">
        <v>780</v>
      </c>
      <c r="D13421" t="s">
        <v>3972</v>
      </c>
      <c r="E13421" t="s">
        <v>20</v>
      </c>
      <c r="F13421" t="b">
        <v>0</v>
      </c>
      <c r="G13421" t="s">
        <v>27</v>
      </c>
      <c r="H13421" s="4">
        <v>45834.500011574077</v>
      </c>
      <c r="I13421" t="b">
        <v>0</v>
      </c>
      <c r="J13421" t="b">
        <v>1</v>
      </c>
      <c r="K13421" t="s">
        <v>24</v>
      </c>
      <c r="L13421" t="s">
        <v>36</v>
      </c>
      <c r="N13421">
        <v>45</v>
      </c>
      <c r="O13421" t="s">
        <v>5481</v>
      </c>
      <c r="P13421" t="s">
        <v>13934</v>
      </c>
    </row>
    <row r="13422" spans="1:16" x14ac:dyDescent="0.25">
      <c r="A13422" t="s">
        <v>0</v>
      </c>
      <c r="B13422" t="s">
        <v>3835</v>
      </c>
      <c r="C13422" t="s">
        <v>151</v>
      </c>
      <c r="D13422" t="s">
        <v>3972</v>
      </c>
      <c r="E13422" t="s">
        <v>20</v>
      </c>
      <c r="F13422" t="b">
        <v>0</v>
      </c>
      <c r="G13422" t="s">
        <v>30</v>
      </c>
      <c r="H13422" s="4">
        <v>45834.500509259262</v>
      </c>
      <c r="I13422" t="b">
        <v>0</v>
      </c>
      <c r="J13422" t="b">
        <v>1</v>
      </c>
      <c r="K13422" t="s">
        <v>24</v>
      </c>
      <c r="L13422" t="s">
        <v>22</v>
      </c>
      <c r="M13422">
        <v>95000</v>
      </c>
      <c r="O13422" t="s">
        <v>5481</v>
      </c>
      <c r="P13422" t="s">
        <v>14249</v>
      </c>
    </row>
    <row r="13423" spans="1:16" x14ac:dyDescent="0.25">
      <c r="A13423" t="s">
        <v>2</v>
      </c>
      <c r="B13423" t="s">
        <v>1777</v>
      </c>
      <c r="C13423" t="s">
        <v>376</v>
      </c>
      <c r="D13423" t="s">
        <v>3972</v>
      </c>
      <c r="E13423" t="s">
        <v>20</v>
      </c>
      <c r="F13423" t="b">
        <v>0</v>
      </c>
      <c r="G13423" t="s">
        <v>52</v>
      </c>
      <c r="H13423" s="4">
        <v>45834.500740740739</v>
      </c>
      <c r="I13423" t="b">
        <v>0</v>
      </c>
      <c r="J13423" t="b">
        <v>1</v>
      </c>
      <c r="K13423" t="s">
        <v>24</v>
      </c>
      <c r="L13423" t="s">
        <v>22</v>
      </c>
      <c r="M13423">
        <v>228060</v>
      </c>
      <c r="O13423" t="s">
        <v>5481</v>
      </c>
      <c r="P13423" t="s">
        <v>48</v>
      </c>
    </row>
    <row r="13424" spans="1:16" x14ac:dyDescent="0.25">
      <c r="A13424" t="s">
        <v>1</v>
      </c>
      <c r="B13424" t="s">
        <v>2392</v>
      </c>
      <c r="C13424" t="s">
        <v>292</v>
      </c>
      <c r="D13424" t="s">
        <v>3972</v>
      </c>
      <c r="E13424" t="s">
        <v>20</v>
      </c>
      <c r="F13424" t="b">
        <v>0</v>
      </c>
      <c r="G13424" t="s">
        <v>30</v>
      </c>
      <c r="H13424" s="4">
        <v>45834.501180555562</v>
      </c>
      <c r="I13424" t="b">
        <v>0</v>
      </c>
      <c r="J13424" t="b">
        <v>1</v>
      </c>
      <c r="K13424" t="s">
        <v>24</v>
      </c>
      <c r="L13424" t="s">
        <v>22</v>
      </c>
      <c r="M13424">
        <v>193426.5</v>
      </c>
      <c r="O13424" t="s">
        <v>5481</v>
      </c>
      <c r="P13424" t="s">
        <v>1809</v>
      </c>
    </row>
    <row r="13425" spans="1:16" x14ac:dyDescent="0.25">
      <c r="A13425" t="s">
        <v>1</v>
      </c>
      <c r="B13425" t="s">
        <v>3361</v>
      </c>
      <c r="C13425" t="s">
        <v>292</v>
      </c>
      <c r="D13425" t="s">
        <v>3972</v>
      </c>
      <c r="E13425" t="s">
        <v>20</v>
      </c>
      <c r="F13425" t="b">
        <v>0</v>
      </c>
      <c r="G13425" t="s">
        <v>30</v>
      </c>
      <c r="H13425" s="4">
        <v>45834.501180555562</v>
      </c>
      <c r="I13425" t="b">
        <v>0</v>
      </c>
      <c r="J13425" t="b">
        <v>1</v>
      </c>
      <c r="K13425" t="s">
        <v>24</v>
      </c>
      <c r="L13425" t="s">
        <v>22</v>
      </c>
      <c r="M13425">
        <v>126000</v>
      </c>
      <c r="O13425" t="s">
        <v>5481</v>
      </c>
      <c r="P13425" t="s">
        <v>13321</v>
      </c>
    </row>
    <row r="13426" spans="1:16" x14ac:dyDescent="0.25">
      <c r="A13426" t="s">
        <v>1</v>
      </c>
      <c r="B13426" t="s">
        <v>15615</v>
      </c>
      <c r="C13426" t="s">
        <v>292</v>
      </c>
      <c r="D13426" t="s">
        <v>3972</v>
      </c>
      <c r="E13426" t="s">
        <v>20</v>
      </c>
      <c r="F13426" t="b">
        <v>0</v>
      </c>
      <c r="G13426" t="s">
        <v>30</v>
      </c>
      <c r="H13426" s="4">
        <v>45834.501215277778</v>
      </c>
      <c r="I13426" t="b">
        <v>0</v>
      </c>
      <c r="J13426" t="b">
        <v>1</v>
      </c>
      <c r="K13426" t="s">
        <v>24</v>
      </c>
      <c r="L13426" t="s">
        <v>36</v>
      </c>
      <c r="N13426">
        <v>66.5</v>
      </c>
      <c r="O13426" t="s">
        <v>5481</v>
      </c>
      <c r="P13426" t="s">
        <v>715</v>
      </c>
    </row>
    <row r="13427" spans="1:16" x14ac:dyDescent="0.25">
      <c r="A13427" t="s">
        <v>40</v>
      </c>
      <c r="B13427" t="s">
        <v>17317</v>
      </c>
      <c r="C13427" t="s">
        <v>955</v>
      </c>
      <c r="D13427" t="s">
        <v>3828</v>
      </c>
      <c r="E13427" t="s">
        <v>20</v>
      </c>
      <c r="F13427" t="b">
        <v>0</v>
      </c>
      <c r="G13427" t="s">
        <v>27</v>
      </c>
      <c r="H13427" s="4">
        <v>45834.501423611109</v>
      </c>
      <c r="I13427" t="b">
        <v>0</v>
      </c>
      <c r="J13427" t="b">
        <v>1</v>
      </c>
      <c r="K13427" t="s">
        <v>24</v>
      </c>
      <c r="L13427" t="s">
        <v>22</v>
      </c>
      <c r="M13427">
        <v>130000</v>
      </c>
      <c r="O13427" t="s">
        <v>17318</v>
      </c>
      <c r="P13427" t="s">
        <v>1327</v>
      </c>
    </row>
    <row r="13428" spans="1:16" x14ac:dyDescent="0.25">
      <c r="A13428" t="s">
        <v>0</v>
      </c>
      <c r="B13428" t="s">
        <v>17319</v>
      </c>
      <c r="C13428" t="s">
        <v>298</v>
      </c>
      <c r="D13428" t="s">
        <v>4034</v>
      </c>
      <c r="E13428" t="s">
        <v>20</v>
      </c>
      <c r="F13428" t="b">
        <v>0</v>
      </c>
      <c r="G13428" t="s">
        <v>298</v>
      </c>
      <c r="H13428" s="4">
        <v>45834.506944444453</v>
      </c>
      <c r="I13428" t="b">
        <v>0</v>
      </c>
      <c r="J13428" t="b">
        <v>0</v>
      </c>
      <c r="K13428" t="s">
        <v>298</v>
      </c>
      <c r="L13428" t="s">
        <v>22</v>
      </c>
      <c r="M13428">
        <v>40000</v>
      </c>
      <c r="O13428" t="s">
        <v>6908</v>
      </c>
      <c r="P13428" t="s">
        <v>17320</v>
      </c>
    </row>
    <row r="13429" spans="1:16" x14ac:dyDescent="0.25">
      <c r="A13429" t="s">
        <v>1</v>
      </c>
      <c r="B13429" t="s">
        <v>17321</v>
      </c>
      <c r="C13429" t="s">
        <v>870</v>
      </c>
      <c r="D13429" t="s">
        <v>4034</v>
      </c>
      <c r="E13429" t="s">
        <v>20</v>
      </c>
      <c r="F13429" t="b">
        <v>0</v>
      </c>
      <c r="G13429" t="s">
        <v>870</v>
      </c>
      <c r="H13429" s="4">
        <v>45834.507789351846</v>
      </c>
      <c r="I13429" t="b">
        <v>0</v>
      </c>
      <c r="J13429" t="b">
        <v>0</v>
      </c>
      <c r="K13429" t="s">
        <v>870</v>
      </c>
      <c r="L13429" t="s">
        <v>22</v>
      </c>
      <c r="M13429">
        <v>77804.5</v>
      </c>
      <c r="O13429" t="s">
        <v>1074</v>
      </c>
      <c r="P13429" t="s">
        <v>7626</v>
      </c>
    </row>
    <row r="13430" spans="1:16" x14ac:dyDescent="0.25">
      <c r="A13430" t="s">
        <v>19</v>
      </c>
      <c r="B13430" t="s">
        <v>17322</v>
      </c>
      <c r="C13430" t="s">
        <v>314</v>
      </c>
      <c r="D13430" t="s">
        <v>4034</v>
      </c>
      <c r="E13430" t="s">
        <v>20</v>
      </c>
      <c r="F13430" t="b">
        <v>0</v>
      </c>
      <c r="G13430" t="s">
        <v>314</v>
      </c>
      <c r="H13430" s="4">
        <v>45834.508483796293</v>
      </c>
      <c r="I13430" t="b">
        <v>0</v>
      </c>
      <c r="J13430" t="b">
        <v>0</v>
      </c>
      <c r="K13430" t="s">
        <v>314</v>
      </c>
      <c r="L13430" t="s">
        <v>22</v>
      </c>
      <c r="M13430">
        <v>112827.5</v>
      </c>
      <c r="O13430" t="s">
        <v>17323</v>
      </c>
      <c r="P13430" t="s">
        <v>17324</v>
      </c>
    </row>
    <row r="13431" spans="1:16" x14ac:dyDescent="0.25">
      <c r="A13431" t="s">
        <v>1</v>
      </c>
      <c r="B13431" t="s">
        <v>844</v>
      </c>
      <c r="C13431" t="s">
        <v>1270</v>
      </c>
      <c r="D13431" t="s">
        <v>3972</v>
      </c>
      <c r="E13431" t="s">
        <v>20</v>
      </c>
      <c r="F13431" t="b">
        <v>0</v>
      </c>
      <c r="G13431" t="s">
        <v>23</v>
      </c>
      <c r="H13431" s="4">
        <v>45834.519861111112</v>
      </c>
      <c r="I13431" t="b">
        <v>0</v>
      </c>
      <c r="J13431" t="b">
        <v>0</v>
      </c>
      <c r="K13431" t="s">
        <v>24</v>
      </c>
      <c r="L13431" t="s">
        <v>22</v>
      </c>
      <c r="M13431">
        <v>174500</v>
      </c>
      <c r="O13431" t="s">
        <v>5481</v>
      </c>
      <c r="P13431" t="s">
        <v>302</v>
      </c>
    </row>
    <row r="13432" spans="1:16" x14ac:dyDescent="0.25">
      <c r="A13432" t="s">
        <v>2</v>
      </c>
      <c r="B13432" t="s">
        <v>553</v>
      </c>
      <c r="C13432" t="s">
        <v>3608</v>
      </c>
      <c r="D13432" t="s">
        <v>3972</v>
      </c>
      <c r="E13432" t="s">
        <v>20</v>
      </c>
      <c r="F13432" t="b">
        <v>0</v>
      </c>
      <c r="G13432" t="s">
        <v>23</v>
      </c>
      <c r="H13432" s="4">
        <v>45834.520104166673</v>
      </c>
      <c r="I13432" t="b">
        <v>0</v>
      </c>
      <c r="J13432" t="b">
        <v>0</v>
      </c>
      <c r="K13432" t="s">
        <v>24</v>
      </c>
      <c r="L13432" t="s">
        <v>22</v>
      </c>
      <c r="M13432">
        <v>207500</v>
      </c>
      <c r="O13432" t="s">
        <v>5481</v>
      </c>
      <c r="P13432" t="s">
        <v>566</v>
      </c>
    </row>
    <row r="13433" spans="1:16" x14ac:dyDescent="0.25">
      <c r="A13433" t="s">
        <v>25</v>
      </c>
      <c r="B13433" t="s">
        <v>7586</v>
      </c>
      <c r="C13433" t="s">
        <v>622</v>
      </c>
      <c r="D13433" t="s">
        <v>3972</v>
      </c>
      <c r="E13433" t="s">
        <v>20</v>
      </c>
      <c r="F13433" t="b">
        <v>0</v>
      </c>
      <c r="G13433" t="s">
        <v>35</v>
      </c>
      <c r="H13433" s="4">
        <v>45834.542071759257</v>
      </c>
      <c r="I13433" t="b">
        <v>0</v>
      </c>
      <c r="J13433" t="b">
        <v>1</v>
      </c>
      <c r="K13433" t="s">
        <v>24</v>
      </c>
      <c r="L13433" t="s">
        <v>22</v>
      </c>
      <c r="M13433">
        <v>115850</v>
      </c>
      <c r="O13433" t="s">
        <v>7587</v>
      </c>
      <c r="P13433" t="s">
        <v>66</v>
      </c>
    </row>
    <row r="13434" spans="1:16" x14ac:dyDescent="0.25">
      <c r="A13434" t="s">
        <v>19</v>
      </c>
      <c r="B13434" t="s">
        <v>17325</v>
      </c>
      <c r="C13434" t="s">
        <v>82</v>
      </c>
      <c r="D13434" t="s">
        <v>3972</v>
      </c>
      <c r="E13434" t="s">
        <v>20</v>
      </c>
      <c r="F13434" t="b">
        <v>0</v>
      </c>
      <c r="G13434" t="s">
        <v>27</v>
      </c>
      <c r="H13434" s="4">
        <v>45834.542511574073</v>
      </c>
      <c r="I13434" t="b">
        <v>0</v>
      </c>
      <c r="J13434" t="b">
        <v>1</v>
      </c>
      <c r="K13434" t="s">
        <v>24</v>
      </c>
      <c r="L13434" t="s">
        <v>22</v>
      </c>
      <c r="M13434">
        <v>195500</v>
      </c>
      <c r="O13434" t="s">
        <v>4534</v>
      </c>
      <c r="P13434" t="s">
        <v>3775</v>
      </c>
    </row>
    <row r="13435" spans="1:16" x14ac:dyDescent="0.25">
      <c r="A13435" t="s">
        <v>1</v>
      </c>
      <c r="B13435" t="s">
        <v>17326</v>
      </c>
      <c r="C13435" t="s">
        <v>1365</v>
      </c>
      <c r="D13435" t="s">
        <v>3828</v>
      </c>
      <c r="E13435" t="s">
        <v>20</v>
      </c>
      <c r="F13435" t="b">
        <v>0</v>
      </c>
      <c r="G13435" t="s">
        <v>27</v>
      </c>
      <c r="H13435" s="4">
        <v>45834.542581018519</v>
      </c>
      <c r="I13435" t="b">
        <v>0</v>
      </c>
      <c r="J13435" t="b">
        <v>1</v>
      </c>
      <c r="K13435" t="s">
        <v>24</v>
      </c>
      <c r="L13435" t="s">
        <v>22</v>
      </c>
      <c r="M13435">
        <v>70776.046875</v>
      </c>
      <c r="O13435" t="s">
        <v>17327</v>
      </c>
      <c r="P13435" t="s">
        <v>17328</v>
      </c>
    </row>
    <row r="13436" spans="1:16" x14ac:dyDescent="0.25">
      <c r="A13436" t="s">
        <v>28</v>
      </c>
      <c r="B13436" t="s">
        <v>2421</v>
      </c>
      <c r="C13436" t="s">
        <v>213</v>
      </c>
      <c r="D13436" t="s">
        <v>3972</v>
      </c>
      <c r="E13436" t="s">
        <v>20</v>
      </c>
      <c r="F13436" t="b">
        <v>0</v>
      </c>
      <c r="G13436" t="s">
        <v>41</v>
      </c>
      <c r="H13436" s="4">
        <v>45834.542696759258</v>
      </c>
      <c r="I13436" t="b">
        <v>0</v>
      </c>
      <c r="J13436" t="b">
        <v>1</v>
      </c>
      <c r="K13436" t="s">
        <v>24</v>
      </c>
      <c r="L13436" t="s">
        <v>22</v>
      </c>
      <c r="M13436">
        <v>206500</v>
      </c>
      <c r="O13436" t="s">
        <v>1172</v>
      </c>
      <c r="P13436" t="s">
        <v>32</v>
      </c>
    </row>
    <row r="13437" spans="1:16" x14ac:dyDescent="0.25">
      <c r="A13437" t="s">
        <v>2</v>
      </c>
      <c r="B13437" t="s">
        <v>1305</v>
      </c>
      <c r="C13437" t="s">
        <v>497</v>
      </c>
      <c r="D13437" t="s">
        <v>3972</v>
      </c>
      <c r="E13437" t="s">
        <v>51</v>
      </c>
      <c r="F13437" t="b">
        <v>0</v>
      </c>
      <c r="G13437" t="s">
        <v>106</v>
      </c>
      <c r="H13437" s="4">
        <v>45834.548263888893</v>
      </c>
      <c r="I13437" t="b">
        <v>0</v>
      </c>
      <c r="J13437" t="b">
        <v>0</v>
      </c>
      <c r="K13437" t="s">
        <v>106</v>
      </c>
      <c r="L13437" t="s">
        <v>36</v>
      </c>
      <c r="N13437">
        <v>75</v>
      </c>
      <c r="O13437" t="s">
        <v>1961</v>
      </c>
      <c r="P13437" t="s">
        <v>17329</v>
      </c>
    </row>
    <row r="13438" spans="1:16" x14ac:dyDescent="0.25">
      <c r="A13438" t="s">
        <v>0</v>
      </c>
      <c r="B13438" t="s">
        <v>17330</v>
      </c>
      <c r="C13438" t="s">
        <v>179</v>
      </c>
      <c r="D13438" t="s">
        <v>3828</v>
      </c>
      <c r="E13438" t="s">
        <v>20</v>
      </c>
      <c r="F13438" t="b">
        <v>0</v>
      </c>
      <c r="G13438" t="s">
        <v>27</v>
      </c>
      <c r="H13438" s="4">
        <v>45834.583321759259</v>
      </c>
      <c r="I13438" t="b">
        <v>0</v>
      </c>
      <c r="J13438" t="b">
        <v>0</v>
      </c>
      <c r="K13438" t="s">
        <v>24</v>
      </c>
      <c r="L13438" t="s">
        <v>36</v>
      </c>
      <c r="N13438">
        <v>62.5</v>
      </c>
      <c r="O13438" t="s">
        <v>17331</v>
      </c>
      <c r="P13438" t="s">
        <v>1542</v>
      </c>
    </row>
    <row r="13439" spans="1:16" x14ac:dyDescent="0.25">
      <c r="A13439" t="s">
        <v>0</v>
      </c>
      <c r="B13439" t="s">
        <v>545</v>
      </c>
      <c r="C13439" t="s">
        <v>836</v>
      </c>
      <c r="D13439" t="s">
        <v>3828</v>
      </c>
      <c r="E13439" t="s">
        <v>20</v>
      </c>
      <c r="F13439" t="b">
        <v>0</v>
      </c>
      <c r="G13439" t="s">
        <v>27</v>
      </c>
      <c r="H13439" s="4">
        <v>45834.583344907413</v>
      </c>
      <c r="I13439" t="b">
        <v>1</v>
      </c>
      <c r="J13439" t="b">
        <v>0</v>
      </c>
      <c r="K13439" t="s">
        <v>24</v>
      </c>
      <c r="L13439" t="s">
        <v>36</v>
      </c>
      <c r="N13439">
        <v>18.819999694824219</v>
      </c>
      <c r="O13439" t="s">
        <v>2087</v>
      </c>
    </row>
    <row r="13440" spans="1:16" x14ac:dyDescent="0.25">
      <c r="A13440" t="s">
        <v>0</v>
      </c>
      <c r="B13440" t="s">
        <v>3282</v>
      </c>
      <c r="C13440" t="s">
        <v>292</v>
      </c>
      <c r="D13440" t="s">
        <v>7852</v>
      </c>
      <c r="E13440" t="s">
        <v>20</v>
      </c>
      <c r="F13440" t="b">
        <v>0</v>
      </c>
      <c r="G13440" t="s">
        <v>30</v>
      </c>
      <c r="H13440" s="4">
        <v>45834.584016203713</v>
      </c>
      <c r="I13440" t="b">
        <v>0</v>
      </c>
      <c r="J13440" t="b">
        <v>1</v>
      </c>
      <c r="K13440" t="s">
        <v>24</v>
      </c>
      <c r="L13440" t="s">
        <v>22</v>
      </c>
      <c r="M13440">
        <v>42500</v>
      </c>
      <c r="O13440" t="s">
        <v>17332</v>
      </c>
    </row>
    <row r="13441" spans="1:16" x14ac:dyDescent="0.25">
      <c r="A13441" t="s">
        <v>25</v>
      </c>
      <c r="B13441" t="s">
        <v>7520</v>
      </c>
      <c r="C13441" t="s">
        <v>82</v>
      </c>
      <c r="D13441" t="s">
        <v>3828</v>
      </c>
      <c r="E13441" t="s">
        <v>20</v>
      </c>
      <c r="F13441" t="b">
        <v>0</v>
      </c>
      <c r="G13441" t="s">
        <v>27</v>
      </c>
      <c r="H13441" s="4">
        <v>45834.584178240737</v>
      </c>
      <c r="I13441" t="b">
        <v>0</v>
      </c>
      <c r="J13441" t="b">
        <v>1</v>
      </c>
      <c r="K13441" t="s">
        <v>24</v>
      </c>
      <c r="L13441" t="s">
        <v>22</v>
      </c>
      <c r="M13441">
        <v>85210.5</v>
      </c>
      <c r="O13441" t="s">
        <v>7521</v>
      </c>
      <c r="P13441" t="s">
        <v>2884</v>
      </c>
    </row>
    <row r="13442" spans="1:16" x14ac:dyDescent="0.25">
      <c r="A13442" t="s">
        <v>19</v>
      </c>
      <c r="B13442" t="s">
        <v>17333</v>
      </c>
      <c r="C13442" t="s">
        <v>1060</v>
      </c>
      <c r="D13442" t="s">
        <v>3600</v>
      </c>
      <c r="E13442" t="s">
        <v>51</v>
      </c>
      <c r="F13442" t="b">
        <v>0</v>
      </c>
      <c r="G13442" t="s">
        <v>41</v>
      </c>
      <c r="H13442" s="4">
        <v>45834.584340277783</v>
      </c>
      <c r="I13442" t="b">
        <v>0</v>
      </c>
      <c r="J13442" t="b">
        <v>0</v>
      </c>
      <c r="K13442" t="s">
        <v>24</v>
      </c>
      <c r="L13442" t="s">
        <v>36</v>
      </c>
      <c r="N13442">
        <v>55</v>
      </c>
      <c r="O13442" t="s">
        <v>17334</v>
      </c>
      <c r="P13442" t="s">
        <v>17335</v>
      </c>
    </row>
    <row r="13443" spans="1:16" x14ac:dyDescent="0.25">
      <c r="A13443" t="s">
        <v>28</v>
      </c>
      <c r="B13443" t="s">
        <v>14784</v>
      </c>
      <c r="C13443" t="s">
        <v>332</v>
      </c>
      <c r="D13443" t="s">
        <v>3972</v>
      </c>
      <c r="E13443" t="s">
        <v>20</v>
      </c>
      <c r="F13443" t="b">
        <v>0</v>
      </c>
      <c r="G13443" t="s">
        <v>41</v>
      </c>
      <c r="H13443" s="4">
        <v>45834.584363425929</v>
      </c>
      <c r="I13443" t="b">
        <v>0</v>
      </c>
      <c r="J13443" t="b">
        <v>1</v>
      </c>
      <c r="K13443" t="s">
        <v>24</v>
      </c>
      <c r="L13443" t="s">
        <v>22</v>
      </c>
      <c r="M13443">
        <v>324500</v>
      </c>
      <c r="O13443" t="s">
        <v>1088</v>
      </c>
      <c r="P13443" t="s">
        <v>11093</v>
      </c>
    </row>
    <row r="13444" spans="1:16" x14ac:dyDescent="0.25">
      <c r="A13444" t="s">
        <v>2</v>
      </c>
      <c r="B13444" t="s">
        <v>17336</v>
      </c>
      <c r="C13444" t="s">
        <v>39</v>
      </c>
      <c r="D13444" t="s">
        <v>3828</v>
      </c>
      <c r="E13444" t="s">
        <v>20</v>
      </c>
      <c r="F13444" t="b">
        <v>1</v>
      </c>
      <c r="G13444" t="s">
        <v>27</v>
      </c>
      <c r="H13444" s="4">
        <v>45834.584768518522</v>
      </c>
      <c r="I13444" t="b">
        <v>0</v>
      </c>
      <c r="J13444" t="b">
        <v>1</v>
      </c>
      <c r="K13444" t="s">
        <v>24</v>
      </c>
      <c r="L13444" t="s">
        <v>22</v>
      </c>
      <c r="M13444">
        <v>125000</v>
      </c>
      <c r="O13444" t="s">
        <v>17337</v>
      </c>
      <c r="P13444" t="s">
        <v>17338</v>
      </c>
    </row>
    <row r="13445" spans="1:16" x14ac:dyDescent="0.25">
      <c r="A13445" t="s">
        <v>2</v>
      </c>
      <c r="B13445" t="s">
        <v>17339</v>
      </c>
      <c r="C13445" t="s">
        <v>1270</v>
      </c>
      <c r="D13445" t="s">
        <v>3972</v>
      </c>
      <c r="E13445" t="s">
        <v>51</v>
      </c>
      <c r="F13445" t="b">
        <v>0</v>
      </c>
      <c r="G13445" t="s">
        <v>27</v>
      </c>
      <c r="H13445" s="4">
        <v>45834.584965277783</v>
      </c>
      <c r="I13445" t="b">
        <v>0</v>
      </c>
      <c r="J13445" t="b">
        <v>1</v>
      </c>
      <c r="K13445" t="s">
        <v>24</v>
      </c>
      <c r="L13445" t="s">
        <v>36</v>
      </c>
      <c r="N13445">
        <v>60</v>
      </c>
      <c r="O13445" t="s">
        <v>80</v>
      </c>
      <c r="P13445" t="s">
        <v>17340</v>
      </c>
    </row>
    <row r="13446" spans="1:16" x14ac:dyDescent="0.25">
      <c r="A13446" t="s">
        <v>2</v>
      </c>
      <c r="B13446" t="s">
        <v>17341</v>
      </c>
      <c r="C13446" t="s">
        <v>39</v>
      </c>
      <c r="D13446" t="s">
        <v>3972</v>
      </c>
      <c r="E13446" t="s">
        <v>20</v>
      </c>
      <c r="F13446" t="b">
        <v>1</v>
      </c>
      <c r="G13446" t="s">
        <v>27</v>
      </c>
      <c r="H13446" s="4">
        <v>45834.585034722222</v>
      </c>
      <c r="I13446" t="b">
        <v>0</v>
      </c>
      <c r="J13446" t="b">
        <v>0</v>
      </c>
      <c r="K13446" t="s">
        <v>24</v>
      </c>
      <c r="L13446" t="s">
        <v>22</v>
      </c>
      <c r="M13446">
        <v>157475</v>
      </c>
      <c r="O13446" t="s">
        <v>1799</v>
      </c>
      <c r="P13446" t="s">
        <v>17342</v>
      </c>
    </row>
    <row r="13447" spans="1:16" x14ac:dyDescent="0.25">
      <c r="A13447" t="s">
        <v>40</v>
      </c>
      <c r="B13447" t="s">
        <v>17343</v>
      </c>
      <c r="C13447" t="s">
        <v>33</v>
      </c>
      <c r="D13447" t="s">
        <v>3972</v>
      </c>
      <c r="E13447" t="s">
        <v>51</v>
      </c>
      <c r="F13447" t="b">
        <v>0</v>
      </c>
      <c r="G13447" t="s">
        <v>27</v>
      </c>
      <c r="H13447" s="4">
        <v>45834.585034722222</v>
      </c>
      <c r="I13447" t="b">
        <v>1</v>
      </c>
      <c r="J13447" t="b">
        <v>0</v>
      </c>
      <c r="K13447" t="s">
        <v>24</v>
      </c>
      <c r="L13447" t="s">
        <v>36</v>
      </c>
      <c r="N13447">
        <v>52.5</v>
      </c>
      <c r="O13447" t="s">
        <v>5862</v>
      </c>
      <c r="P13447" t="s">
        <v>17344</v>
      </c>
    </row>
    <row r="13448" spans="1:16" x14ac:dyDescent="0.25">
      <c r="A13448" t="s">
        <v>40</v>
      </c>
      <c r="B13448" t="s">
        <v>17345</v>
      </c>
      <c r="C13448" t="s">
        <v>44</v>
      </c>
      <c r="D13448" t="s">
        <v>3972</v>
      </c>
      <c r="E13448" t="s">
        <v>20</v>
      </c>
      <c r="F13448" t="b">
        <v>0</v>
      </c>
      <c r="G13448" t="s">
        <v>27</v>
      </c>
      <c r="H13448" s="4">
        <v>45834.585046296299</v>
      </c>
      <c r="I13448" t="b">
        <v>0</v>
      </c>
      <c r="J13448" t="b">
        <v>1</v>
      </c>
      <c r="K13448" t="s">
        <v>24</v>
      </c>
      <c r="L13448" t="s">
        <v>22</v>
      </c>
      <c r="M13448">
        <v>184000</v>
      </c>
      <c r="O13448" t="s">
        <v>1489</v>
      </c>
    </row>
    <row r="13449" spans="1:16" x14ac:dyDescent="0.25">
      <c r="A13449" t="s">
        <v>2</v>
      </c>
      <c r="B13449" t="s">
        <v>2</v>
      </c>
      <c r="C13449" t="s">
        <v>601</v>
      </c>
      <c r="D13449" t="s">
        <v>3828</v>
      </c>
      <c r="E13449" t="s">
        <v>20</v>
      </c>
      <c r="F13449" t="b">
        <v>0</v>
      </c>
      <c r="G13449" t="s">
        <v>41</v>
      </c>
      <c r="H13449" s="4">
        <v>45834.585138888891</v>
      </c>
      <c r="I13449" t="b">
        <v>0</v>
      </c>
      <c r="J13449" t="b">
        <v>0</v>
      </c>
      <c r="K13449" t="s">
        <v>24</v>
      </c>
      <c r="L13449" t="s">
        <v>36</v>
      </c>
      <c r="N13449">
        <v>58.770000457763672</v>
      </c>
      <c r="O13449" t="s">
        <v>12852</v>
      </c>
      <c r="P13449" t="s">
        <v>119</v>
      </c>
    </row>
    <row r="13450" spans="1:16" x14ac:dyDescent="0.25">
      <c r="A13450" t="s">
        <v>1</v>
      </c>
      <c r="B13450" t="s">
        <v>2620</v>
      </c>
      <c r="C13450" t="s">
        <v>480</v>
      </c>
      <c r="D13450" t="s">
        <v>3972</v>
      </c>
      <c r="E13450" t="s">
        <v>20</v>
      </c>
      <c r="F13450" t="b">
        <v>0</v>
      </c>
      <c r="G13450" t="s">
        <v>41</v>
      </c>
      <c r="H13450" s="4">
        <v>45834.585324074083</v>
      </c>
      <c r="I13450" t="b">
        <v>0</v>
      </c>
      <c r="J13450" t="b">
        <v>0</v>
      </c>
      <c r="K13450" t="s">
        <v>24</v>
      </c>
      <c r="L13450" t="s">
        <v>22</v>
      </c>
      <c r="M13450">
        <v>105000</v>
      </c>
      <c r="O13450" t="s">
        <v>74</v>
      </c>
      <c r="P13450" t="s">
        <v>17346</v>
      </c>
    </row>
    <row r="13451" spans="1:16" x14ac:dyDescent="0.25">
      <c r="A13451" t="s">
        <v>89</v>
      </c>
      <c r="B13451" t="s">
        <v>17347</v>
      </c>
      <c r="C13451" t="s">
        <v>39</v>
      </c>
      <c r="D13451" t="s">
        <v>3972</v>
      </c>
      <c r="E13451" t="s">
        <v>20</v>
      </c>
      <c r="F13451" t="b">
        <v>1</v>
      </c>
      <c r="G13451" t="s">
        <v>41</v>
      </c>
      <c r="H13451" s="4">
        <v>45834.585543981477</v>
      </c>
      <c r="I13451" t="b">
        <v>0</v>
      </c>
      <c r="J13451" t="b">
        <v>0</v>
      </c>
      <c r="K13451" t="s">
        <v>24</v>
      </c>
      <c r="L13451" t="s">
        <v>22</v>
      </c>
      <c r="M13451">
        <v>82850</v>
      </c>
      <c r="O13451" t="s">
        <v>17348</v>
      </c>
      <c r="P13451" t="s">
        <v>872</v>
      </c>
    </row>
    <row r="13452" spans="1:16" x14ac:dyDescent="0.25">
      <c r="A13452" t="s">
        <v>89</v>
      </c>
      <c r="B13452" t="s">
        <v>9490</v>
      </c>
      <c r="C13452" t="s">
        <v>151</v>
      </c>
      <c r="D13452" t="s">
        <v>3972</v>
      </c>
      <c r="E13452" t="s">
        <v>20</v>
      </c>
      <c r="F13452" t="b">
        <v>0</v>
      </c>
      <c r="G13452" t="s">
        <v>52</v>
      </c>
      <c r="H13452" s="4">
        <v>45834.588009259263</v>
      </c>
      <c r="I13452" t="b">
        <v>1</v>
      </c>
      <c r="J13452" t="b">
        <v>1</v>
      </c>
      <c r="K13452" t="s">
        <v>24</v>
      </c>
      <c r="L13452" t="s">
        <v>22</v>
      </c>
      <c r="M13452">
        <v>175000</v>
      </c>
      <c r="O13452" t="s">
        <v>9491</v>
      </c>
      <c r="P13452" t="s">
        <v>2582</v>
      </c>
    </row>
    <row r="13453" spans="1:16" x14ac:dyDescent="0.25">
      <c r="A13453" t="s">
        <v>139</v>
      </c>
      <c r="B13453" t="s">
        <v>17349</v>
      </c>
      <c r="C13453" t="s">
        <v>64</v>
      </c>
      <c r="D13453" t="s">
        <v>2208</v>
      </c>
      <c r="E13453" t="s">
        <v>51</v>
      </c>
      <c r="F13453" t="b">
        <v>0</v>
      </c>
      <c r="G13453" t="s">
        <v>52</v>
      </c>
      <c r="H13453" s="4">
        <v>45834.625787037039</v>
      </c>
      <c r="I13453" t="b">
        <v>0</v>
      </c>
      <c r="J13453" t="b">
        <v>0</v>
      </c>
      <c r="K13453" t="s">
        <v>24</v>
      </c>
      <c r="L13453" t="s">
        <v>36</v>
      </c>
      <c r="N13453">
        <v>51.5</v>
      </c>
      <c r="O13453" t="s">
        <v>15123</v>
      </c>
      <c r="P13453" t="s">
        <v>1057</v>
      </c>
    </row>
    <row r="13454" spans="1:16" x14ac:dyDescent="0.25">
      <c r="A13454" t="s">
        <v>2</v>
      </c>
      <c r="B13454" t="s">
        <v>1676</v>
      </c>
      <c r="C13454" t="s">
        <v>17350</v>
      </c>
      <c r="D13454" t="s">
        <v>2208</v>
      </c>
      <c r="E13454" t="s">
        <v>20</v>
      </c>
      <c r="F13454" t="b">
        <v>0</v>
      </c>
      <c r="G13454" t="s">
        <v>27</v>
      </c>
      <c r="H13454" s="4">
        <v>45834.626631944448</v>
      </c>
      <c r="I13454" t="b">
        <v>0</v>
      </c>
      <c r="J13454" t="b">
        <v>1</v>
      </c>
      <c r="K13454" t="s">
        <v>24</v>
      </c>
      <c r="L13454" t="s">
        <v>22</v>
      </c>
      <c r="M13454">
        <v>128020</v>
      </c>
      <c r="O13454" t="s">
        <v>17351</v>
      </c>
      <c r="P13454" t="s">
        <v>11834</v>
      </c>
    </row>
    <row r="13455" spans="1:16" x14ac:dyDescent="0.25">
      <c r="A13455" t="s">
        <v>191</v>
      </c>
      <c r="B13455" t="s">
        <v>12907</v>
      </c>
      <c r="C13455" t="s">
        <v>8873</v>
      </c>
      <c r="D13455" t="s">
        <v>3972</v>
      </c>
      <c r="E13455" t="s">
        <v>20</v>
      </c>
      <c r="F13455" t="b">
        <v>0</v>
      </c>
      <c r="G13455" t="s">
        <v>41</v>
      </c>
      <c r="H13455" s="4">
        <v>45834.627210648148</v>
      </c>
      <c r="I13455" t="b">
        <v>0</v>
      </c>
      <c r="J13455" t="b">
        <v>1</v>
      </c>
      <c r="K13455" t="s">
        <v>24</v>
      </c>
      <c r="L13455" t="s">
        <v>22</v>
      </c>
      <c r="M13455">
        <v>202000</v>
      </c>
      <c r="O13455" t="s">
        <v>2768</v>
      </c>
      <c r="P13455" t="s">
        <v>6749</v>
      </c>
    </row>
    <row r="13456" spans="1:16" x14ac:dyDescent="0.25">
      <c r="A13456" t="s">
        <v>0</v>
      </c>
      <c r="B13456" t="s">
        <v>17352</v>
      </c>
      <c r="C13456" t="s">
        <v>17353</v>
      </c>
      <c r="D13456" t="s">
        <v>3828</v>
      </c>
      <c r="E13456" t="s">
        <v>20</v>
      </c>
      <c r="F13456" t="b">
        <v>0</v>
      </c>
      <c r="G13456" t="s">
        <v>27</v>
      </c>
      <c r="H13456" s="4">
        <v>45834.666631944441</v>
      </c>
      <c r="I13456" t="b">
        <v>0</v>
      </c>
      <c r="J13456" t="b">
        <v>1</v>
      </c>
      <c r="K13456" t="s">
        <v>24</v>
      </c>
      <c r="L13456" t="s">
        <v>22</v>
      </c>
      <c r="M13456">
        <v>110000</v>
      </c>
      <c r="O13456" t="s">
        <v>1560</v>
      </c>
    </row>
    <row r="13457" spans="1:16" x14ac:dyDescent="0.25">
      <c r="A13457" t="s">
        <v>0</v>
      </c>
      <c r="B13457" t="s">
        <v>17354</v>
      </c>
      <c r="C13457" t="s">
        <v>153</v>
      </c>
      <c r="D13457" t="s">
        <v>11376</v>
      </c>
      <c r="E13457" t="s">
        <v>20</v>
      </c>
      <c r="F13457" t="b">
        <v>0</v>
      </c>
      <c r="G13457" t="s">
        <v>27</v>
      </c>
      <c r="H13457" s="4">
        <v>45834.666655092587</v>
      </c>
      <c r="I13457" t="b">
        <v>0</v>
      </c>
      <c r="J13457" t="b">
        <v>1</v>
      </c>
      <c r="K13457" t="s">
        <v>24</v>
      </c>
      <c r="L13457" t="s">
        <v>22</v>
      </c>
      <c r="M13457">
        <v>90250</v>
      </c>
      <c r="O13457" t="s">
        <v>17355</v>
      </c>
    </row>
    <row r="13458" spans="1:16" x14ac:dyDescent="0.25">
      <c r="A13458" t="s">
        <v>1</v>
      </c>
      <c r="B13458" t="s">
        <v>17226</v>
      </c>
      <c r="C13458" t="s">
        <v>143</v>
      </c>
      <c r="D13458" t="s">
        <v>2208</v>
      </c>
      <c r="E13458" t="s">
        <v>20</v>
      </c>
      <c r="F13458" t="b">
        <v>0</v>
      </c>
      <c r="G13458" t="s">
        <v>35</v>
      </c>
      <c r="H13458" s="4">
        <v>45834.667025462957</v>
      </c>
      <c r="I13458" t="b">
        <v>0</v>
      </c>
      <c r="J13458" t="b">
        <v>1</v>
      </c>
      <c r="K13458" t="s">
        <v>24</v>
      </c>
      <c r="L13458" t="s">
        <v>36</v>
      </c>
      <c r="N13458">
        <v>48.5</v>
      </c>
      <c r="O13458" t="s">
        <v>1136</v>
      </c>
      <c r="P13458" t="s">
        <v>280</v>
      </c>
    </row>
    <row r="13459" spans="1:16" x14ac:dyDescent="0.25">
      <c r="A13459" t="s">
        <v>0</v>
      </c>
      <c r="B13459" t="s">
        <v>1581</v>
      </c>
      <c r="C13459" t="s">
        <v>11200</v>
      </c>
      <c r="D13459" t="s">
        <v>3984</v>
      </c>
      <c r="E13459" t="s">
        <v>20</v>
      </c>
      <c r="F13459" t="b">
        <v>0</v>
      </c>
      <c r="G13459" t="s">
        <v>30</v>
      </c>
      <c r="H13459" s="4">
        <v>45834.667175925933</v>
      </c>
      <c r="I13459" t="b">
        <v>0</v>
      </c>
      <c r="J13459" t="b">
        <v>1</v>
      </c>
      <c r="K13459" t="s">
        <v>24</v>
      </c>
      <c r="L13459" t="s">
        <v>22</v>
      </c>
      <c r="M13459">
        <v>94000</v>
      </c>
      <c r="O13459" t="s">
        <v>17356</v>
      </c>
      <c r="P13459" t="s">
        <v>2146</v>
      </c>
    </row>
    <row r="13460" spans="1:16" x14ac:dyDescent="0.25">
      <c r="A13460" t="s">
        <v>1</v>
      </c>
      <c r="B13460" t="s">
        <v>1</v>
      </c>
      <c r="C13460" t="s">
        <v>17357</v>
      </c>
      <c r="D13460" t="s">
        <v>4083</v>
      </c>
      <c r="E13460" t="s">
        <v>20</v>
      </c>
      <c r="F13460" t="b">
        <v>0</v>
      </c>
      <c r="G13460" t="s">
        <v>27</v>
      </c>
      <c r="H13460" s="4">
        <v>45834.667615740742</v>
      </c>
      <c r="I13460" t="b">
        <v>0</v>
      </c>
      <c r="J13460" t="b">
        <v>0</v>
      </c>
      <c r="K13460" t="s">
        <v>24</v>
      </c>
      <c r="L13460" t="s">
        <v>22</v>
      </c>
      <c r="M13460">
        <v>135000</v>
      </c>
      <c r="O13460" t="s">
        <v>2208</v>
      </c>
      <c r="P13460" t="s">
        <v>17358</v>
      </c>
    </row>
    <row r="13461" spans="1:16" x14ac:dyDescent="0.25">
      <c r="A13461" t="s">
        <v>2</v>
      </c>
      <c r="B13461" t="s">
        <v>2</v>
      </c>
      <c r="C13461" t="s">
        <v>17359</v>
      </c>
      <c r="D13461" t="s">
        <v>3828</v>
      </c>
      <c r="E13461" t="s">
        <v>20</v>
      </c>
      <c r="F13461" t="b">
        <v>0</v>
      </c>
      <c r="G13461" t="s">
        <v>27</v>
      </c>
      <c r="H13461" s="4">
        <v>45834.668217592603</v>
      </c>
      <c r="I13461" t="b">
        <v>1</v>
      </c>
      <c r="J13461" t="b">
        <v>0</v>
      </c>
      <c r="K13461" t="s">
        <v>24</v>
      </c>
      <c r="L13461" t="s">
        <v>22</v>
      </c>
      <c r="M13461">
        <v>98542</v>
      </c>
      <c r="O13461" t="s">
        <v>2239</v>
      </c>
      <c r="P13461" t="s">
        <v>2079</v>
      </c>
    </row>
    <row r="13462" spans="1:16" x14ac:dyDescent="0.25">
      <c r="A13462" t="s">
        <v>28</v>
      </c>
      <c r="B13462" t="s">
        <v>17360</v>
      </c>
      <c r="C13462" t="s">
        <v>106</v>
      </c>
      <c r="D13462" t="s">
        <v>3972</v>
      </c>
      <c r="E13462" t="s">
        <v>20</v>
      </c>
      <c r="F13462" t="b">
        <v>0</v>
      </c>
      <c r="G13462" t="s">
        <v>106</v>
      </c>
      <c r="H13462" s="4">
        <v>45834.673182870371</v>
      </c>
      <c r="I13462" t="b">
        <v>0</v>
      </c>
      <c r="J13462" t="b">
        <v>0</v>
      </c>
      <c r="K13462" t="s">
        <v>106</v>
      </c>
      <c r="L13462" t="s">
        <v>22</v>
      </c>
      <c r="M13462">
        <v>325000</v>
      </c>
      <c r="O13462" t="s">
        <v>69</v>
      </c>
    </row>
    <row r="13463" spans="1:16" x14ac:dyDescent="0.25">
      <c r="A13463" t="s">
        <v>0</v>
      </c>
      <c r="B13463" t="s">
        <v>17361</v>
      </c>
      <c r="C13463" t="s">
        <v>39</v>
      </c>
      <c r="D13463" t="s">
        <v>3972</v>
      </c>
      <c r="E13463" t="s">
        <v>20</v>
      </c>
      <c r="F13463" t="b">
        <v>1</v>
      </c>
      <c r="G13463" t="s">
        <v>27</v>
      </c>
      <c r="H13463" s="4">
        <v>45834.708368055559</v>
      </c>
      <c r="I13463" t="b">
        <v>1</v>
      </c>
      <c r="J13463" t="b">
        <v>0</v>
      </c>
      <c r="K13463" t="s">
        <v>24</v>
      </c>
      <c r="L13463" t="s">
        <v>22</v>
      </c>
      <c r="M13463">
        <v>85000</v>
      </c>
      <c r="O13463" t="s">
        <v>17362</v>
      </c>
      <c r="P13463" t="s">
        <v>223</v>
      </c>
    </row>
    <row r="13464" spans="1:16" x14ac:dyDescent="0.25">
      <c r="A13464" t="s">
        <v>19</v>
      </c>
      <c r="B13464" t="s">
        <v>1190</v>
      </c>
      <c r="C13464" t="s">
        <v>3084</v>
      </c>
      <c r="D13464" t="s">
        <v>3972</v>
      </c>
      <c r="E13464" t="s">
        <v>20</v>
      </c>
      <c r="F13464" t="b">
        <v>0</v>
      </c>
      <c r="G13464" t="s">
        <v>30</v>
      </c>
      <c r="H13464" s="4">
        <v>45834.70884259259</v>
      </c>
      <c r="I13464" t="b">
        <v>0</v>
      </c>
      <c r="J13464" t="b">
        <v>0</v>
      </c>
      <c r="K13464" t="s">
        <v>24</v>
      </c>
      <c r="L13464" t="s">
        <v>22</v>
      </c>
      <c r="M13464">
        <v>133500</v>
      </c>
      <c r="O13464" t="s">
        <v>3425</v>
      </c>
      <c r="P13464" t="s">
        <v>17363</v>
      </c>
    </row>
    <row r="13465" spans="1:16" x14ac:dyDescent="0.25">
      <c r="A13465" t="s">
        <v>0</v>
      </c>
      <c r="B13465" t="s">
        <v>17044</v>
      </c>
      <c r="C13465" t="s">
        <v>160</v>
      </c>
      <c r="D13465" t="s">
        <v>4083</v>
      </c>
      <c r="E13465" t="s">
        <v>20</v>
      </c>
      <c r="F13465" t="b">
        <v>0</v>
      </c>
      <c r="G13465" t="s">
        <v>52</v>
      </c>
      <c r="H13465" s="4">
        <v>45834.709131944437</v>
      </c>
      <c r="I13465" t="b">
        <v>0</v>
      </c>
      <c r="J13465" t="b">
        <v>0</v>
      </c>
      <c r="K13465" t="s">
        <v>24</v>
      </c>
      <c r="L13465" t="s">
        <v>22</v>
      </c>
      <c r="M13465">
        <v>110000</v>
      </c>
      <c r="O13465" t="s">
        <v>17045</v>
      </c>
      <c r="P13465" t="s">
        <v>17046</v>
      </c>
    </row>
    <row r="13466" spans="1:16" x14ac:dyDescent="0.25">
      <c r="A13466" t="s">
        <v>2</v>
      </c>
      <c r="B13466" t="s">
        <v>17364</v>
      </c>
      <c r="C13466" t="s">
        <v>606</v>
      </c>
      <c r="D13466" t="s">
        <v>3972</v>
      </c>
      <c r="E13466" t="s">
        <v>51</v>
      </c>
      <c r="F13466" t="b">
        <v>0</v>
      </c>
      <c r="G13466" t="s">
        <v>27</v>
      </c>
      <c r="H13466" s="4">
        <v>45834.709247685183</v>
      </c>
      <c r="I13466" t="b">
        <v>0</v>
      </c>
      <c r="J13466" t="b">
        <v>0</v>
      </c>
      <c r="K13466" t="s">
        <v>24</v>
      </c>
      <c r="L13466" t="s">
        <v>36</v>
      </c>
      <c r="N13466">
        <v>72.5</v>
      </c>
      <c r="O13466" t="s">
        <v>10488</v>
      </c>
      <c r="P13466" t="s">
        <v>338</v>
      </c>
    </row>
    <row r="13467" spans="1:16" x14ac:dyDescent="0.25">
      <c r="A13467" t="s">
        <v>1</v>
      </c>
      <c r="B13467" t="s">
        <v>10817</v>
      </c>
      <c r="C13467" t="s">
        <v>839</v>
      </c>
      <c r="D13467" t="s">
        <v>4083</v>
      </c>
      <c r="E13467" t="s">
        <v>20</v>
      </c>
      <c r="F13467" t="b">
        <v>0</v>
      </c>
      <c r="G13467" t="s">
        <v>30</v>
      </c>
      <c r="H13467" s="4">
        <v>45834.709513888891</v>
      </c>
      <c r="I13467" t="b">
        <v>0</v>
      </c>
      <c r="J13467" t="b">
        <v>0</v>
      </c>
      <c r="K13467" t="s">
        <v>24</v>
      </c>
      <c r="L13467" t="s">
        <v>22</v>
      </c>
      <c r="M13467">
        <v>130000</v>
      </c>
      <c r="O13467" t="s">
        <v>3243</v>
      </c>
      <c r="P13467" t="s">
        <v>10818</v>
      </c>
    </row>
    <row r="13468" spans="1:16" x14ac:dyDescent="0.25">
      <c r="A13468" t="s">
        <v>40</v>
      </c>
      <c r="B13468" t="s">
        <v>40</v>
      </c>
      <c r="C13468" t="s">
        <v>515</v>
      </c>
      <c r="D13468" t="s">
        <v>3972</v>
      </c>
      <c r="E13468" t="s">
        <v>20</v>
      </c>
      <c r="F13468" t="b">
        <v>0</v>
      </c>
      <c r="G13468" t="s">
        <v>27</v>
      </c>
      <c r="H13468" s="4">
        <v>45834.70994212963</v>
      </c>
      <c r="I13468" t="b">
        <v>0</v>
      </c>
      <c r="J13468" t="b">
        <v>1</v>
      </c>
      <c r="K13468" t="s">
        <v>24</v>
      </c>
      <c r="L13468" t="s">
        <v>22</v>
      </c>
      <c r="M13468">
        <v>116875</v>
      </c>
      <c r="O13468" t="s">
        <v>17365</v>
      </c>
      <c r="P13468" t="s">
        <v>17366</v>
      </c>
    </row>
    <row r="13469" spans="1:16" x14ac:dyDescent="0.25">
      <c r="A13469" t="s">
        <v>2</v>
      </c>
      <c r="B13469" t="s">
        <v>17367</v>
      </c>
      <c r="C13469" t="s">
        <v>810</v>
      </c>
      <c r="D13469" t="s">
        <v>3972</v>
      </c>
      <c r="E13469" t="s">
        <v>20</v>
      </c>
      <c r="F13469" t="b">
        <v>0</v>
      </c>
      <c r="G13469" t="s">
        <v>27</v>
      </c>
      <c r="H13469" s="4">
        <v>45834.71</v>
      </c>
      <c r="I13469" t="b">
        <v>0</v>
      </c>
      <c r="J13469" t="b">
        <v>1</v>
      </c>
      <c r="K13469" t="s">
        <v>24</v>
      </c>
      <c r="L13469" t="s">
        <v>22</v>
      </c>
      <c r="M13469">
        <v>169000</v>
      </c>
      <c r="O13469" t="s">
        <v>1126</v>
      </c>
      <c r="P13469" t="s">
        <v>17368</v>
      </c>
    </row>
    <row r="13470" spans="1:16" x14ac:dyDescent="0.25">
      <c r="A13470" t="s">
        <v>2</v>
      </c>
      <c r="B13470" t="s">
        <v>17367</v>
      </c>
      <c r="C13470" t="s">
        <v>143</v>
      </c>
      <c r="D13470" t="s">
        <v>3972</v>
      </c>
      <c r="E13470" t="s">
        <v>20</v>
      </c>
      <c r="F13470" t="b">
        <v>0</v>
      </c>
      <c r="G13470" t="s">
        <v>27</v>
      </c>
      <c r="H13470" s="4">
        <v>45834.710034722222</v>
      </c>
      <c r="I13470" t="b">
        <v>0</v>
      </c>
      <c r="J13470" t="b">
        <v>1</v>
      </c>
      <c r="K13470" t="s">
        <v>24</v>
      </c>
      <c r="L13470" t="s">
        <v>22</v>
      </c>
      <c r="M13470">
        <v>169000</v>
      </c>
      <c r="O13470" t="s">
        <v>1126</v>
      </c>
      <c r="P13470" t="s">
        <v>906</v>
      </c>
    </row>
    <row r="13471" spans="1:16" x14ac:dyDescent="0.25">
      <c r="A13471" t="s">
        <v>139</v>
      </c>
      <c r="B13471" t="s">
        <v>17369</v>
      </c>
      <c r="C13471" t="s">
        <v>213</v>
      </c>
      <c r="D13471" t="s">
        <v>2208</v>
      </c>
      <c r="E13471" t="s">
        <v>105</v>
      </c>
      <c r="F13471" t="b">
        <v>0</v>
      </c>
      <c r="G13471" t="s">
        <v>41</v>
      </c>
      <c r="H13471" s="4">
        <v>45834.750300925924</v>
      </c>
      <c r="I13471" t="b">
        <v>0</v>
      </c>
      <c r="J13471" t="b">
        <v>1</v>
      </c>
      <c r="K13471" t="s">
        <v>24</v>
      </c>
      <c r="L13471" t="s">
        <v>36</v>
      </c>
      <c r="N13471">
        <v>34.829998016357422</v>
      </c>
      <c r="O13471" t="s">
        <v>17370</v>
      </c>
      <c r="P13471" t="s">
        <v>17371</v>
      </c>
    </row>
    <row r="13472" spans="1:16" x14ac:dyDescent="0.25">
      <c r="A13472" t="s">
        <v>0</v>
      </c>
      <c r="B13472" t="s">
        <v>257</v>
      </c>
      <c r="C13472" t="s">
        <v>750</v>
      </c>
      <c r="D13472" t="s">
        <v>3984</v>
      </c>
      <c r="E13472" t="s">
        <v>20</v>
      </c>
      <c r="F13472" t="b">
        <v>0</v>
      </c>
      <c r="G13472" t="s">
        <v>35</v>
      </c>
      <c r="H13472" s="4">
        <v>45834.750358796293</v>
      </c>
      <c r="I13472" t="b">
        <v>0</v>
      </c>
      <c r="J13472" t="b">
        <v>1</v>
      </c>
      <c r="K13472" t="s">
        <v>24</v>
      </c>
      <c r="L13472" t="s">
        <v>22</v>
      </c>
      <c r="M13472">
        <v>101500</v>
      </c>
      <c r="O13472" t="s">
        <v>173</v>
      </c>
      <c r="P13472" t="s">
        <v>424</v>
      </c>
    </row>
    <row r="13473" spans="1:16" x14ac:dyDescent="0.25">
      <c r="A13473" t="s">
        <v>0</v>
      </c>
      <c r="B13473" t="s">
        <v>17372</v>
      </c>
      <c r="C13473" t="s">
        <v>17373</v>
      </c>
      <c r="D13473" t="s">
        <v>3828</v>
      </c>
      <c r="E13473" t="s">
        <v>20</v>
      </c>
      <c r="F13473" t="b">
        <v>0</v>
      </c>
      <c r="G13473" t="s">
        <v>30</v>
      </c>
      <c r="H13473" s="4">
        <v>45834.750509259262</v>
      </c>
      <c r="I13473" t="b">
        <v>0</v>
      </c>
      <c r="J13473" t="b">
        <v>0</v>
      </c>
      <c r="K13473" t="s">
        <v>24</v>
      </c>
      <c r="L13473" t="s">
        <v>36</v>
      </c>
      <c r="N13473">
        <v>28.654998779296879</v>
      </c>
      <c r="O13473" t="s">
        <v>14167</v>
      </c>
      <c r="P13473" t="s">
        <v>914</v>
      </c>
    </row>
    <row r="13474" spans="1:16" x14ac:dyDescent="0.25">
      <c r="A13474" t="s">
        <v>2</v>
      </c>
      <c r="B13474" t="s">
        <v>17374</v>
      </c>
      <c r="C13474" t="s">
        <v>475</v>
      </c>
      <c r="D13474" t="s">
        <v>11325</v>
      </c>
      <c r="E13474" t="s">
        <v>20</v>
      </c>
      <c r="F13474" t="b">
        <v>0</v>
      </c>
      <c r="G13474" t="s">
        <v>27</v>
      </c>
      <c r="H13474" s="4">
        <v>45834.751516203702</v>
      </c>
      <c r="I13474" t="b">
        <v>0</v>
      </c>
      <c r="J13474" t="b">
        <v>0</v>
      </c>
      <c r="K13474" t="s">
        <v>24</v>
      </c>
      <c r="L13474" t="s">
        <v>22</v>
      </c>
      <c r="M13474">
        <v>167000</v>
      </c>
      <c r="O13474" t="s">
        <v>446</v>
      </c>
      <c r="P13474" t="s">
        <v>17375</v>
      </c>
    </row>
    <row r="13475" spans="1:16" x14ac:dyDescent="0.25">
      <c r="A13475" t="s">
        <v>0</v>
      </c>
      <c r="B13475" t="s">
        <v>17376</v>
      </c>
      <c r="C13475" t="s">
        <v>49</v>
      </c>
      <c r="D13475" t="s">
        <v>3972</v>
      </c>
      <c r="E13475" t="s">
        <v>20</v>
      </c>
      <c r="F13475" t="b">
        <v>0</v>
      </c>
      <c r="G13475" t="s">
        <v>41</v>
      </c>
      <c r="H13475" s="4">
        <v>45834.791909722233</v>
      </c>
      <c r="I13475" t="b">
        <v>0</v>
      </c>
      <c r="J13475" t="b">
        <v>1</v>
      </c>
      <c r="K13475" t="s">
        <v>24</v>
      </c>
      <c r="L13475" t="s">
        <v>22</v>
      </c>
      <c r="M13475">
        <v>136102.09375</v>
      </c>
      <c r="O13475" t="s">
        <v>3438</v>
      </c>
      <c r="P13475" t="s">
        <v>17377</v>
      </c>
    </row>
    <row r="13476" spans="1:16" x14ac:dyDescent="0.25">
      <c r="A13476" t="s">
        <v>1</v>
      </c>
      <c r="B13476" t="s">
        <v>17378</v>
      </c>
      <c r="C13476" t="s">
        <v>180</v>
      </c>
      <c r="D13476" t="s">
        <v>3972</v>
      </c>
      <c r="E13476" t="s">
        <v>20</v>
      </c>
      <c r="F13476" t="b">
        <v>0</v>
      </c>
      <c r="G13476" t="s">
        <v>41</v>
      </c>
      <c r="H13476" s="4">
        <v>45834.791967592602</v>
      </c>
      <c r="I13476" t="b">
        <v>0</v>
      </c>
      <c r="J13476" t="b">
        <v>1</v>
      </c>
      <c r="K13476" t="s">
        <v>24</v>
      </c>
      <c r="L13476" t="s">
        <v>22</v>
      </c>
      <c r="M13476">
        <v>165500</v>
      </c>
      <c r="O13476" t="s">
        <v>17379</v>
      </c>
      <c r="P13476" t="s">
        <v>2128</v>
      </c>
    </row>
    <row r="13477" spans="1:16" x14ac:dyDescent="0.25">
      <c r="A13477" t="s">
        <v>1</v>
      </c>
      <c r="B13477" t="s">
        <v>5476</v>
      </c>
      <c r="C13477" t="s">
        <v>1606</v>
      </c>
      <c r="D13477" t="s">
        <v>3972</v>
      </c>
      <c r="E13477" t="s">
        <v>20</v>
      </c>
      <c r="F13477" t="b">
        <v>0</v>
      </c>
      <c r="G13477" t="s">
        <v>41</v>
      </c>
      <c r="H13477" s="4">
        <v>45834.791967592602</v>
      </c>
      <c r="I13477" t="b">
        <v>0</v>
      </c>
      <c r="J13477" t="b">
        <v>0</v>
      </c>
      <c r="K13477" t="s">
        <v>24</v>
      </c>
      <c r="L13477" t="s">
        <v>22</v>
      </c>
      <c r="M13477">
        <v>80000</v>
      </c>
      <c r="O13477" t="s">
        <v>17380</v>
      </c>
      <c r="P13477" t="s">
        <v>204</v>
      </c>
    </row>
    <row r="13478" spans="1:16" x14ac:dyDescent="0.25">
      <c r="A13478" t="s">
        <v>139</v>
      </c>
      <c r="B13478" t="s">
        <v>17381</v>
      </c>
      <c r="C13478" t="s">
        <v>180</v>
      </c>
      <c r="D13478" t="s">
        <v>2208</v>
      </c>
      <c r="E13478" t="s">
        <v>20</v>
      </c>
      <c r="F13478" t="b">
        <v>0</v>
      </c>
      <c r="G13478" t="s">
        <v>41</v>
      </c>
      <c r="H13478" s="4">
        <v>45834.791990740741</v>
      </c>
      <c r="I13478" t="b">
        <v>0</v>
      </c>
      <c r="J13478" t="b">
        <v>1</v>
      </c>
      <c r="K13478" t="s">
        <v>24</v>
      </c>
      <c r="L13478" t="s">
        <v>22</v>
      </c>
      <c r="M13478">
        <v>109000</v>
      </c>
      <c r="O13478" t="s">
        <v>17382</v>
      </c>
      <c r="P13478" t="s">
        <v>706</v>
      </c>
    </row>
    <row r="13479" spans="1:16" x14ac:dyDescent="0.25">
      <c r="A13479" t="s">
        <v>28</v>
      </c>
      <c r="B13479" t="s">
        <v>28</v>
      </c>
      <c r="C13479" t="s">
        <v>1985</v>
      </c>
      <c r="D13479" t="s">
        <v>3972</v>
      </c>
      <c r="E13479" t="s">
        <v>51</v>
      </c>
      <c r="F13479" t="b">
        <v>0</v>
      </c>
      <c r="G13479" t="s">
        <v>27</v>
      </c>
      <c r="H13479" s="4">
        <v>45834.792615740742</v>
      </c>
      <c r="I13479" t="b">
        <v>0</v>
      </c>
      <c r="J13479" t="b">
        <v>0</v>
      </c>
      <c r="K13479" t="s">
        <v>24</v>
      </c>
      <c r="L13479" t="s">
        <v>36</v>
      </c>
      <c r="N13479">
        <v>67.5</v>
      </c>
      <c r="O13479" t="s">
        <v>17383</v>
      </c>
      <c r="P13479" t="s">
        <v>17384</v>
      </c>
    </row>
    <row r="13480" spans="1:16" x14ac:dyDescent="0.25">
      <c r="A13480" t="s">
        <v>2</v>
      </c>
      <c r="B13480" t="s">
        <v>17385</v>
      </c>
      <c r="C13480" t="s">
        <v>210</v>
      </c>
      <c r="D13480" t="s">
        <v>3972</v>
      </c>
      <c r="E13480" t="s">
        <v>20</v>
      </c>
      <c r="F13480" t="b">
        <v>0</v>
      </c>
      <c r="G13480" t="s">
        <v>27</v>
      </c>
      <c r="H13480" s="4">
        <v>45834.793310185189</v>
      </c>
      <c r="I13480" t="b">
        <v>0</v>
      </c>
      <c r="J13480" t="b">
        <v>1</v>
      </c>
      <c r="K13480" t="s">
        <v>24</v>
      </c>
      <c r="L13480" t="s">
        <v>22</v>
      </c>
      <c r="M13480">
        <v>146200</v>
      </c>
      <c r="O13480" t="s">
        <v>1857</v>
      </c>
      <c r="P13480" t="s">
        <v>17386</v>
      </c>
    </row>
    <row r="13481" spans="1:16" x14ac:dyDescent="0.25">
      <c r="A13481" t="s">
        <v>0</v>
      </c>
      <c r="B13481" t="s">
        <v>1225</v>
      </c>
      <c r="C13481" t="s">
        <v>17387</v>
      </c>
      <c r="D13481" t="s">
        <v>131</v>
      </c>
      <c r="F13481" t="b">
        <v>0</v>
      </c>
      <c r="G13481" t="s">
        <v>23</v>
      </c>
      <c r="H13481" s="4">
        <v>45834.811388888891</v>
      </c>
      <c r="I13481" t="b">
        <v>1</v>
      </c>
      <c r="J13481" t="b">
        <v>0</v>
      </c>
      <c r="K13481" t="s">
        <v>24</v>
      </c>
      <c r="L13481" t="s">
        <v>36</v>
      </c>
      <c r="N13481">
        <v>35.875</v>
      </c>
      <c r="O13481" t="s">
        <v>131</v>
      </c>
    </row>
    <row r="13482" spans="1:16" x14ac:dyDescent="0.25">
      <c r="A13482" t="s">
        <v>89</v>
      </c>
      <c r="B13482" t="s">
        <v>17388</v>
      </c>
      <c r="C13482" t="s">
        <v>94</v>
      </c>
      <c r="D13482" t="s">
        <v>3972</v>
      </c>
      <c r="E13482" t="s">
        <v>105</v>
      </c>
      <c r="F13482" t="b">
        <v>0</v>
      </c>
      <c r="G13482" t="s">
        <v>30</v>
      </c>
      <c r="H13482" s="4">
        <v>45834.833969907413</v>
      </c>
      <c r="I13482" t="b">
        <v>0</v>
      </c>
      <c r="J13482" t="b">
        <v>1</v>
      </c>
      <c r="K13482" t="s">
        <v>24</v>
      </c>
      <c r="L13482" t="s">
        <v>22</v>
      </c>
      <c r="M13482">
        <v>40000</v>
      </c>
      <c r="O13482" t="s">
        <v>3670</v>
      </c>
      <c r="P13482" t="s">
        <v>3547</v>
      </c>
    </row>
    <row r="13483" spans="1:16" x14ac:dyDescent="0.25">
      <c r="A13483" t="s">
        <v>2</v>
      </c>
      <c r="B13483" t="s">
        <v>13894</v>
      </c>
      <c r="C13483" t="s">
        <v>151</v>
      </c>
      <c r="D13483" t="s">
        <v>3972</v>
      </c>
      <c r="E13483" t="s">
        <v>20</v>
      </c>
      <c r="F13483" t="b">
        <v>0</v>
      </c>
      <c r="G13483" t="s">
        <v>30</v>
      </c>
      <c r="H13483" s="4">
        <v>45834.834513888891</v>
      </c>
      <c r="I13483" t="b">
        <v>0</v>
      </c>
      <c r="J13483" t="b">
        <v>1</v>
      </c>
      <c r="K13483" t="s">
        <v>24</v>
      </c>
      <c r="L13483" t="s">
        <v>22</v>
      </c>
      <c r="M13483">
        <v>160000</v>
      </c>
      <c r="O13483" t="s">
        <v>983</v>
      </c>
      <c r="P13483" t="s">
        <v>1281</v>
      </c>
    </row>
    <row r="13484" spans="1:16" x14ac:dyDescent="0.25">
      <c r="A13484" t="s">
        <v>2</v>
      </c>
      <c r="B13484" t="s">
        <v>17389</v>
      </c>
      <c r="C13484" t="s">
        <v>236</v>
      </c>
      <c r="D13484" t="s">
        <v>3600</v>
      </c>
      <c r="E13484" t="s">
        <v>51</v>
      </c>
      <c r="F13484" t="b">
        <v>0</v>
      </c>
      <c r="G13484" t="s">
        <v>27</v>
      </c>
      <c r="H13484" s="4">
        <v>45834.83488425926</v>
      </c>
      <c r="I13484" t="b">
        <v>0</v>
      </c>
      <c r="J13484" t="b">
        <v>0</v>
      </c>
      <c r="K13484" t="s">
        <v>24</v>
      </c>
      <c r="L13484" t="s">
        <v>36</v>
      </c>
      <c r="N13484">
        <v>75</v>
      </c>
      <c r="O13484" t="s">
        <v>2796</v>
      </c>
      <c r="P13484" t="s">
        <v>17390</v>
      </c>
    </row>
    <row r="13485" spans="1:16" x14ac:dyDescent="0.25">
      <c r="A13485" t="s">
        <v>0</v>
      </c>
      <c r="B13485" t="s">
        <v>3606</v>
      </c>
      <c r="C13485" t="s">
        <v>613</v>
      </c>
      <c r="D13485" t="s">
        <v>4083</v>
      </c>
      <c r="E13485" t="s">
        <v>105</v>
      </c>
      <c r="F13485" t="b">
        <v>0</v>
      </c>
      <c r="G13485" t="s">
        <v>41</v>
      </c>
      <c r="H13485" s="4">
        <v>45834.875254629631</v>
      </c>
      <c r="I13485" t="b">
        <v>1</v>
      </c>
      <c r="J13485" t="b">
        <v>0</v>
      </c>
      <c r="K13485" t="s">
        <v>24</v>
      </c>
      <c r="L13485" t="s">
        <v>22</v>
      </c>
      <c r="M13485">
        <v>35760</v>
      </c>
      <c r="O13485" t="s">
        <v>16659</v>
      </c>
    </row>
    <row r="13486" spans="1:16" x14ac:dyDescent="0.25">
      <c r="A13486" t="s">
        <v>0</v>
      </c>
      <c r="B13486" t="s">
        <v>3606</v>
      </c>
      <c r="C13486" t="s">
        <v>509</v>
      </c>
      <c r="D13486" t="s">
        <v>4083</v>
      </c>
      <c r="E13486" t="s">
        <v>917</v>
      </c>
      <c r="F13486" t="b">
        <v>0</v>
      </c>
      <c r="G13486" t="s">
        <v>35</v>
      </c>
      <c r="H13486" s="4">
        <v>45834.875405092593</v>
      </c>
      <c r="I13486" t="b">
        <v>1</v>
      </c>
      <c r="J13486" t="b">
        <v>0</v>
      </c>
      <c r="K13486" t="s">
        <v>24</v>
      </c>
      <c r="L13486" t="s">
        <v>22</v>
      </c>
      <c r="M13486">
        <v>32500</v>
      </c>
      <c r="O13486" t="s">
        <v>16659</v>
      </c>
    </row>
    <row r="13487" spans="1:16" x14ac:dyDescent="0.25">
      <c r="A13487" t="s">
        <v>0</v>
      </c>
      <c r="B13487" t="s">
        <v>12221</v>
      </c>
      <c r="C13487" t="s">
        <v>2050</v>
      </c>
      <c r="D13487" t="s">
        <v>3828</v>
      </c>
      <c r="E13487" t="s">
        <v>20</v>
      </c>
      <c r="F13487" t="b">
        <v>0</v>
      </c>
      <c r="G13487" t="s">
        <v>30</v>
      </c>
      <c r="H13487" s="4">
        <v>45834.875659722216</v>
      </c>
      <c r="I13487" t="b">
        <v>0</v>
      </c>
      <c r="J13487" t="b">
        <v>1</v>
      </c>
      <c r="K13487" t="s">
        <v>24</v>
      </c>
      <c r="L13487" t="s">
        <v>22</v>
      </c>
      <c r="M13487">
        <v>73553</v>
      </c>
      <c r="O13487" t="s">
        <v>17391</v>
      </c>
      <c r="P13487" t="s">
        <v>17392</v>
      </c>
    </row>
    <row r="13488" spans="1:16" x14ac:dyDescent="0.25">
      <c r="A13488" t="s">
        <v>0</v>
      </c>
      <c r="B13488" t="s">
        <v>0</v>
      </c>
      <c r="C13488" t="s">
        <v>17393</v>
      </c>
      <c r="D13488" t="s">
        <v>3828</v>
      </c>
      <c r="E13488" t="s">
        <v>20</v>
      </c>
      <c r="F13488" t="b">
        <v>0</v>
      </c>
      <c r="G13488" t="s">
        <v>30</v>
      </c>
      <c r="H13488" s="4">
        <v>45834.87568287037</v>
      </c>
      <c r="I13488" t="b">
        <v>0</v>
      </c>
      <c r="J13488" t="b">
        <v>1</v>
      </c>
      <c r="K13488" t="s">
        <v>24</v>
      </c>
      <c r="L13488" t="s">
        <v>22</v>
      </c>
      <c r="M13488">
        <v>90000</v>
      </c>
      <c r="O13488" t="s">
        <v>17394</v>
      </c>
      <c r="P13488" t="s">
        <v>17395</v>
      </c>
    </row>
    <row r="13489" spans="1:16" x14ac:dyDescent="0.25">
      <c r="A13489" t="s">
        <v>0</v>
      </c>
      <c r="B13489" t="s">
        <v>17396</v>
      </c>
      <c r="C13489" t="s">
        <v>64</v>
      </c>
      <c r="D13489" t="s">
        <v>3828</v>
      </c>
      <c r="E13489" t="s">
        <v>20</v>
      </c>
      <c r="F13489" t="b">
        <v>0</v>
      </c>
      <c r="G13489" t="s">
        <v>52</v>
      </c>
      <c r="H13489" s="4">
        <v>45834.875740740739</v>
      </c>
      <c r="I13489" t="b">
        <v>0</v>
      </c>
      <c r="J13489" t="b">
        <v>1</v>
      </c>
      <c r="K13489" t="s">
        <v>24</v>
      </c>
      <c r="L13489" t="s">
        <v>22</v>
      </c>
      <c r="M13489">
        <v>42500</v>
      </c>
      <c r="O13489" t="s">
        <v>17397</v>
      </c>
    </row>
    <row r="13490" spans="1:16" x14ac:dyDescent="0.25">
      <c r="A13490" t="s">
        <v>0</v>
      </c>
      <c r="B13490" t="s">
        <v>17398</v>
      </c>
      <c r="C13490" t="s">
        <v>203</v>
      </c>
      <c r="D13490" t="s">
        <v>3828</v>
      </c>
      <c r="E13490" t="s">
        <v>20</v>
      </c>
      <c r="F13490" t="b">
        <v>0</v>
      </c>
      <c r="G13490" t="s">
        <v>23</v>
      </c>
      <c r="H13490" s="4">
        <v>45834.894826388889</v>
      </c>
      <c r="I13490" t="b">
        <v>0</v>
      </c>
      <c r="J13490" t="b">
        <v>0</v>
      </c>
      <c r="K13490" t="s">
        <v>24</v>
      </c>
      <c r="L13490" t="s">
        <v>36</v>
      </c>
      <c r="N13490">
        <v>62.5</v>
      </c>
      <c r="O13490" t="s">
        <v>17399</v>
      </c>
      <c r="P13490" t="s">
        <v>8417</v>
      </c>
    </row>
    <row r="13491" spans="1:16" x14ac:dyDescent="0.25">
      <c r="A13491" t="s">
        <v>2</v>
      </c>
      <c r="B13491" t="s">
        <v>17400</v>
      </c>
      <c r="C13491" t="s">
        <v>2277</v>
      </c>
      <c r="D13491" t="s">
        <v>3828</v>
      </c>
      <c r="E13491" t="s">
        <v>51</v>
      </c>
      <c r="F13491" t="b">
        <v>0</v>
      </c>
      <c r="G13491" t="s">
        <v>27</v>
      </c>
      <c r="H13491" s="4">
        <v>45834.918252314812</v>
      </c>
      <c r="I13491" t="b">
        <v>1</v>
      </c>
      <c r="J13491" t="b">
        <v>1</v>
      </c>
      <c r="K13491" t="s">
        <v>24</v>
      </c>
      <c r="L13491" t="s">
        <v>36</v>
      </c>
      <c r="N13491">
        <v>80</v>
      </c>
      <c r="O13491" t="s">
        <v>2278</v>
      </c>
      <c r="P13491" t="s">
        <v>17401</v>
      </c>
    </row>
    <row r="13492" spans="1:16" x14ac:dyDescent="0.25">
      <c r="A13492" t="s">
        <v>0</v>
      </c>
      <c r="B13492" t="s">
        <v>17402</v>
      </c>
      <c r="C13492" t="s">
        <v>82</v>
      </c>
      <c r="D13492" t="s">
        <v>3972</v>
      </c>
      <c r="E13492" t="s">
        <v>20</v>
      </c>
      <c r="F13492" t="b">
        <v>0</v>
      </c>
      <c r="G13492" t="s">
        <v>27</v>
      </c>
      <c r="H13492" s="4">
        <v>45834.959178240737</v>
      </c>
      <c r="I13492" t="b">
        <v>0</v>
      </c>
      <c r="J13492" t="b">
        <v>1</v>
      </c>
      <c r="K13492" t="s">
        <v>24</v>
      </c>
      <c r="L13492" t="s">
        <v>22</v>
      </c>
      <c r="M13492">
        <v>171000</v>
      </c>
      <c r="O13492" t="s">
        <v>1172</v>
      </c>
      <c r="P13492" t="s">
        <v>17403</v>
      </c>
    </row>
    <row r="13493" spans="1:16" x14ac:dyDescent="0.25">
      <c r="A13493" t="s">
        <v>1</v>
      </c>
      <c r="B13493" t="s">
        <v>1412</v>
      </c>
      <c r="C13493" t="s">
        <v>185</v>
      </c>
      <c r="D13493" t="s">
        <v>3828</v>
      </c>
      <c r="E13493" t="s">
        <v>20</v>
      </c>
      <c r="F13493" t="b">
        <v>0</v>
      </c>
      <c r="G13493" t="s">
        <v>27</v>
      </c>
      <c r="H13493" s="4">
        <v>45834.959236111114</v>
      </c>
      <c r="I13493" t="b">
        <v>0</v>
      </c>
      <c r="J13493" t="b">
        <v>1</v>
      </c>
      <c r="K13493" t="s">
        <v>24</v>
      </c>
      <c r="L13493" t="s">
        <v>22</v>
      </c>
      <c r="M13493">
        <v>161170</v>
      </c>
      <c r="O13493" t="s">
        <v>17404</v>
      </c>
      <c r="P13493" t="s">
        <v>17405</v>
      </c>
    </row>
    <row r="13494" spans="1:16" x14ac:dyDescent="0.25">
      <c r="A13494" t="s">
        <v>2</v>
      </c>
      <c r="B13494" t="s">
        <v>6583</v>
      </c>
      <c r="C13494" t="s">
        <v>1096</v>
      </c>
      <c r="D13494" t="s">
        <v>3972</v>
      </c>
      <c r="E13494" t="s">
        <v>20</v>
      </c>
      <c r="F13494" t="b">
        <v>0</v>
      </c>
      <c r="G13494" t="s">
        <v>27</v>
      </c>
      <c r="H13494" s="4">
        <v>45834.959756944438</v>
      </c>
      <c r="I13494" t="b">
        <v>0</v>
      </c>
      <c r="J13494" t="b">
        <v>0</v>
      </c>
      <c r="K13494" t="s">
        <v>24</v>
      </c>
      <c r="L13494" t="s">
        <v>22</v>
      </c>
      <c r="M13494">
        <v>122500</v>
      </c>
      <c r="O13494" t="s">
        <v>1422</v>
      </c>
      <c r="P13494" t="s">
        <v>6584</v>
      </c>
    </row>
    <row r="13495" spans="1:16" x14ac:dyDescent="0.25">
      <c r="A13495" t="s">
        <v>28</v>
      </c>
      <c r="B13495" t="s">
        <v>17406</v>
      </c>
      <c r="C13495" t="s">
        <v>1985</v>
      </c>
      <c r="D13495" t="s">
        <v>3600</v>
      </c>
      <c r="E13495" t="s">
        <v>51</v>
      </c>
      <c r="F13495" t="b">
        <v>0</v>
      </c>
      <c r="G13495" t="s">
        <v>27</v>
      </c>
      <c r="H13495" s="4">
        <v>45834.959849537037</v>
      </c>
      <c r="I13495" t="b">
        <v>0</v>
      </c>
      <c r="J13495" t="b">
        <v>0</v>
      </c>
      <c r="K13495" t="s">
        <v>24</v>
      </c>
      <c r="L13495" t="s">
        <v>36</v>
      </c>
      <c r="N13495">
        <v>55</v>
      </c>
      <c r="O13495" t="s">
        <v>2796</v>
      </c>
      <c r="P13495" t="s">
        <v>17407</v>
      </c>
    </row>
    <row r="13496" spans="1:16" x14ac:dyDescent="0.25">
      <c r="A13496" t="s">
        <v>2</v>
      </c>
      <c r="B13496" t="s">
        <v>17408</v>
      </c>
      <c r="C13496" t="s">
        <v>3616</v>
      </c>
      <c r="D13496" t="s">
        <v>2532</v>
      </c>
      <c r="E13496" t="s">
        <v>20</v>
      </c>
      <c r="F13496" t="b">
        <v>0</v>
      </c>
      <c r="G13496" t="s">
        <v>27</v>
      </c>
      <c r="H13496" s="4">
        <v>45834.959849537037</v>
      </c>
      <c r="I13496" t="b">
        <v>1</v>
      </c>
      <c r="J13496" t="b">
        <v>1</v>
      </c>
      <c r="K13496" t="s">
        <v>24</v>
      </c>
      <c r="L13496" t="s">
        <v>22</v>
      </c>
      <c r="M13496">
        <v>127952</v>
      </c>
      <c r="O13496" t="s">
        <v>1172</v>
      </c>
      <c r="P13496" t="s">
        <v>17409</v>
      </c>
    </row>
    <row r="13497" spans="1:16" x14ac:dyDescent="0.25">
      <c r="A13497" t="s">
        <v>2</v>
      </c>
      <c r="B13497" t="s">
        <v>6583</v>
      </c>
      <c r="C13497" t="s">
        <v>203</v>
      </c>
      <c r="D13497" t="s">
        <v>3972</v>
      </c>
      <c r="E13497" t="s">
        <v>20</v>
      </c>
      <c r="F13497" t="b">
        <v>0</v>
      </c>
      <c r="G13497" t="s">
        <v>27</v>
      </c>
      <c r="H13497" s="4">
        <v>45834.96</v>
      </c>
      <c r="I13497" t="b">
        <v>0</v>
      </c>
      <c r="J13497" t="b">
        <v>0</v>
      </c>
      <c r="K13497" t="s">
        <v>24</v>
      </c>
      <c r="L13497" t="s">
        <v>22</v>
      </c>
      <c r="M13497">
        <v>122500</v>
      </c>
      <c r="O13497" t="s">
        <v>1422</v>
      </c>
      <c r="P13497" t="s">
        <v>6584</v>
      </c>
    </row>
    <row r="13498" spans="1:16" x14ac:dyDescent="0.25">
      <c r="A13498" t="s">
        <v>19</v>
      </c>
      <c r="B13498" t="s">
        <v>12007</v>
      </c>
      <c r="C13498" t="s">
        <v>71</v>
      </c>
      <c r="D13498" t="s">
        <v>3972</v>
      </c>
      <c r="E13498" t="s">
        <v>20</v>
      </c>
      <c r="F13498" t="b">
        <v>0</v>
      </c>
      <c r="G13498" t="s">
        <v>27</v>
      </c>
      <c r="H13498" s="4">
        <v>45834.960034722222</v>
      </c>
      <c r="I13498" t="b">
        <v>1</v>
      </c>
      <c r="J13498" t="b">
        <v>1</v>
      </c>
      <c r="K13498" t="s">
        <v>24</v>
      </c>
      <c r="L13498" t="s">
        <v>22</v>
      </c>
      <c r="M13498">
        <v>160000</v>
      </c>
      <c r="O13498" t="s">
        <v>1172</v>
      </c>
      <c r="P13498" t="s">
        <v>582</v>
      </c>
    </row>
    <row r="13499" spans="1:16" x14ac:dyDescent="0.25">
      <c r="A13499" t="s">
        <v>2</v>
      </c>
      <c r="B13499" t="s">
        <v>6583</v>
      </c>
      <c r="C13499" t="s">
        <v>774</v>
      </c>
      <c r="D13499" t="s">
        <v>3972</v>
      </c>
      <c r="E13499" t="s">
        <v>20</v>
      </c>
      <c r="F13499" t="b">
        <v>0</v>
      </c>
      <c r="G13499" t="s">
        <v>41</v>
      </c>
      <c r="H13499" s="4">
        <v>45834.960069444453</v>
      </c>
      <c r="I13499" t="b">
        <v>0</v>
      </c>
      <c r="J13499" t="b">
        <v>0</v>
      </c>
      <c r="K13499" t="s">
        <v>24</v>
      </c>
      <c r="L13499" t="s">
        <v>22</v>
      </c>
      <c r="M13499">
        <v>122500</v>
      </c>
      <c r="O13499" t="s">
        <v>1422</v>
      </c>
      <c r="P13499" t="s">
        <v>6584</v>
      </c>
    </row>
    <row r="13500" spans="1:16" x14ac:dyDescent="0.25">
      <c r="A13500" t="s">
        <v>2</v>
      </c>
      <c r="B13500" t="s">
        <v>6583</v>
      </c>
      <c r="C13500" t="s">
        <v>1573</v>
      </c>
      <c r="D13500" t="s">
        <v>3972</v>
      </c>
      <c r="E13500" t="s">
        <v>20</v>
      </c>
      <c r="F13500" t="b">
        <v>0</v>
      </c>
      <c r="G13500" t="s">
        <v>41</v>
      </c>
      <c r="H13500" s="4">
        <v>45834.960393518522</v>
      </c>
      <c r="I13500" t="b">
        <v>0</v>
      </c>
      <c r="J13500" t="b">
        <v>0</v>
      </c>
      <c r="K13500" t="s">
        <v>24</v>
      </c>
      <c r="L13500" t="s">
        <v>22</v>
      </c>
      <c r="M13500">
        <v>122500</v>
      </c>
      <c r="O13500" t="s">
        <v>1422</v>
      </c>
      <c r="P13500" t="s">
        <v>6584</v>
      </c>
    </row>
    <row r="13501" spans="1:16" x14ac:dyDescent="0.25">
      <c r="A13501" t="s">
        <v>2</v>
      </c>
      <c r="B13501" t="s">
        <v>6583</v>
      </c>
      <c r="C13501" t="s">
        <v>73</v>
      </c>
      <c r="D13501" t="s">
        <v>3972</v>
      </c>
      <c r="E13501" t="s">
        <v>20</v>
      </c>
      <c r="F13501" t="b">
        <v>0</v>
      </c>
      <c r="G13501" t="s">
        <v>41</v>
      </c>
      <c r="H13501" s="4">
        <v>45834.960497685177</v>
      </c>
      <c r="I13501" t="b">
        <v>0</v>
      </c>
      <c r="J13501" t="b">
        <v>0</v>
      </c>
      <c r="K13501" t="s">
        <v>24</v>
      </c>
      <c r="L13501" t="s">
        <v>22</v>
      </c>
      <c r="M13501">
        <v>122500</v>
      </c>
      <c r="O13501" t="s">
        <v>1422</v>
      </c>
      <c r="P13501" t="s">
        <v>6584</v>
      </c>
    </row>
    <row r="13502" spans="1:16" x14ac:dyDescent="0.25">
      <c r="A13502" t="s">
        <v>2</v>
      </c>
      <c r="B13502" t="s">
        <v>6583</v>
      </c>
      <c r="C13502" t="s">
        <v>1125</v>
      </c>
      <c r="D13502" t="s">
        <v>3972</v>
      </c>
      <c r="E13502" t="s">
        <v>20</v>
      </c>
      <c r="F13502" t="b">
        <v>0</v>
      </c>
      <c r="G13502" t="s">
        <v>35</v>
      </c>
      <c r="H13502" s="4">
        <v>45834.96230324074</v>
      </c>
      <c r="I13502" t="b">
        <v>0</v>
      </c>
      <c r="J13502" t="b">
        <v>0</v>
      </c>
      <c r="K13502" t="s">
        <v>24</v>
      </c>
      <c r="L13502" t="s">
        <v>22</v>
      </c>
      <c r="M13502">
        <v>122500</v>
      </c>
      <c r="O13502" t="s">
        <v>1422</v>
      </c>
      <c r="P13502" t="s">
        <v>6584</v>
      </c>
    </row>
    <row r="13503" spans="1:16" x14ac:dyDescent="0.25">
      <c r="A13503" t="s">
        <v>89</v>
      </c>
      <c r="B13503" t="s">
        <v>17410</v>
      </c>
      <c r="C13503" t="s">
        <v>17411</v>
      </c>
      <c r="D13503" t="s">
        <v>6389</v>
      </c>
      <c r="E13503" t="s">
        <v>20</v>
      </c>
      <c r="F13503" t="b">
        <v>0</v>
      </c>
      <c r="G13503" t="s">
        <v>41</v>
      </c>
      <c r="H13503" s="4">
        <v>45835.000254629631</v>
      </c>
      <c r="I13503" t="b">
        <v>1</v>
      </c>
      <c r="J13503" t="b">
        <v>1</v>
      </c>
      <c r="K13503" t="s">
        <v>24</v>
      </c>
      <c r="L13503" t="s">
        <v>22</v>
      </c>
      <c r="M13503">
        <v>151000</v>
      </c>
      <c r="O13503" t="s">
        <v>1691</v>
      </c>
      <c r="P13503" t="s">
        <v>1537</v>
      </c>
    </row>
    <row r="13504" spans="1:16" x14ac:dyDescent="0.25">
      <c r="A13504" t="s">
        <v>2</v>
      </c>
      <c r="B13504" t="s">
        <v>17412</v>
      </c>
      <c r="C13504" t="s">
        <v>33</v>
      </c>
      <c r="D13504" t="s">
        <v>3600</v>
      </c>
      <c r="E13504" t="s">
        <v>51</v>
      </c>
      <c r="F13504" t="b">
        <v>0</v>
      </c>
      <c r="G13504" t="s">
        <v>27</v>
      </c>
      <c r="H13504" s="4">
        <v>45835.001423611109</v>
      </c>
      <c r="I13504" t="b">
        <v>1</v>
      </c>
      <c r="J13504" t="b">
        <v>0</v>
      </c>
      <c r="K13504" t="s">
        <v>24</v>
      </c>
      <c r="L13504" t="s">
        <v>36</v>
      </c>
      <c r="N13504">
        <v>52.5</v>
      </c>
      <c r="O13504" t="s">
        <v>1824</v>
      </c>
      <c r="P13504" t="s">
        <v>1419</v>
      </c>
    </row>
    <row r="13505" spans="1:16" x14ac:dyDescent="0.25">
      <c r="A13505" t="s">
        <v>40</v>
      </c>
      <c r="B13505" t="s">
        <v>40</v>
      </c>
      <c r="C13505" t="s">
        <v>17413</v>
      </c>
      <c r="D13505" t="s">
        <v>4013</v>
      </c>
      <c r="E13505" t="s">
        <v>20</v>
      </c>
      <c r="F13505" t="b">
        <v>0</v>
      </c>
      <c r="G13505" t="s">
        <v>27</v>
      </c>
      <c r="H13505" s="4">
        <v>45835.001516203702</v>
      </c>
      <c r="I13505" t="b">
        <v>0</v>
      </c>
      <c r="J13505" t="b">
        <v>1</v>
      </c>
      <c r="K13505" t="s">
        <v>24</v>
      </c>
      <c r="L13505" t="s">
        <v>22</v>
      </c>
      <c r="M13505">
        <v>138850</v>
      </c>
      <c r="O13505" t="s">
        <v>254</v>
      </c>
      <c r="P13505" t="s">
        <v>17414</v>
      </c>
    </row>
    <row r="13506" spans="1:16" x14ac:dyDescent="0.25">
      <c r="A13506" t="s">
        <v>191</v>
      </c>
      <c r="B13506" t="s">
        <v>17415</v>
      </c>
      <c r="C13506" t="s">
        <v>2765</v>
      </c>
      <c r="D13506" t="s">
        <v>3972</v>
      </c>
      <c r="E13506" t="s">
        <v>20</v>
      </c>
      <c r="F13506" t="b">
        <v>0</v>
      </c>
      <c r="G13506" t="s">
        <v>27</v>
      </c>
      <c r="H13506" s="4">
        <v>45835.001701388886</v>
      </c>
      <c r="I13506" t="b">
        <v>0</v>
      </c>
      <c r="J13506" t="b">
        <v>1</v>
      </c>
      <c r="K13506" t="s">
        <v>24</v>
      </c>
      <c r="L13506" t="s">
        <v>22</v>
      </c>
      <c r="M13506">
        <v>105000</v>
      </c>
      <c r="O13506" t="s">
        <v>5481</v>
      </c>
      <c r="P13506" t="s">
        <v>1764</v>
      </c>
    </row>
    <row r="13507" spans="1:16" x14ac:dyDescent="0.25">
      <c r="A13507" t="s">
        <v>1</v>
      </c>
      <c r="B13507" t="s">
        <v>17416</v>
      </c>
      <c r="C13507" t="s">
        <v>158</v>
      </c>
      <c r="D13507" t="s">
        <v>4034</v>
      </c>
      <c r="E13507" t="s">
        <v>20</v>
      </c>
      <c r="F13507" t="b">
        <v>0</v>
      </c>
      <c r="G13507" t="s">
        <v>158</v>
      </c>
      <c r="H13507" s="4">
        <v>45835.005439814813</v>
      </c>
      <c r="I13507" t="b">
        <v>0</v>
      </c>
      <c r="J13507" t="b">
        <v>0</v>
      </c>
      <c r="K13507" t="s">
        <v>158</v>
      </c>
      <c r="L13507" t="s">
        <v>22</v>
      </c>
      <c r="M13507">
        <v>63800</v>
      </c>
      <c r="O13507" t="s">
        <v>5817</v>
      </c>
      <c r="P13507" t="s">
        <v>17417</v>
      </c>
    </row>
    <row r="13508" spans="1:16" x14ac:dyDescent="0.25">
      <c r="A13508" t="s">
        <v>89</v>
      </c>
      <c r="B13508" t="s">
        <v>17418</v>
      </c>
      <c r="C13508" t="s">
        <v>17419</v>
      </c>
      <c r="D13508" t="s">
        <v>4013</v>
      </c>
      <c r="E13508" t="s">
        <v>20</v>
      </c>
      <c r="F13508" t="b">
        <v>0</v>
      </c>
      <c r="G13508" t="s">
        <v>23</v>
      </c>
      <c r="H13508" s="4">
        <v>45835.020092592589</v>
      </c>
      <c r="I13508" t="b">
        <v>0</v>
      </c>
      <c r="J13508" t="b">
        <v>1</v>
      </c>
      <c r="K13508" t="s">
        <v>24</v>
      </c>
      <c r="L13508" t="s">
        <v>22</v>
      </c>
      <c r="M13508">
        <v>108050</v>
      </c>
      <c r="O13508" t="s">
        <v>254</v>
      </c>
      <c r="P13508" t="s">
        <v>11897</v>
      </c>
    </row>
    <row r="13509" spans="1:16" x14ac:dyDescent="0.25">
      <c r="A13509" t="s">
        <v>40</v>
      </c>
      <c r="B13509" t="s">
        <v>40</v>
      </c>
      <c r="C13509" t="s">
        <v>1208</v>
      </c>
      <c r="D13509" t="s">
        <v>3972</v>
      </c>
      <c r="E13509" t="s">
        <v>20</v>
      </c>
      <c r="F13509" t="b">
        <v>0</v>
      </c>
      <c r="G13509" t="s">
        <v>41</v>
      </c>
      <c r="H13509" s="4">
        <v>45835.043530092589</v>
      </c>
      <c r="I13509" t="b">
        <v>0</v>
      </c>
      <c r="J13509" t="b">
        <v>1</v>
      </c>
      <c r="K13509" t="s">
        <v>24</v>
      </c>
      <c r="L13509" t="s">
        <v>22</v>
      </c>
      <c r="M13509">
        <v>179500</v>
      </c>
      <c r="O13509" t="s">
        <v>65</v>
      </c>
      <c r="P13509" t="s">
        <v>17420</v>
      </c>
    </row>
    <row r="13510" spans="1:16" x14ac:dyDescent="0.25">
      <c r="A13510" t="s">
        <v>25</v>
      </c>
      <c r="B13510" t="s">
        <v>17421</v>
      </c>
      <c r="C13510" t="s">
        <v>203</v>
      </c>
      <c r="D13510" t="s">
        <v>2208</v>
      </c>
      <c r="E13510" t="s">
        <v>20</v>
      </c>
      <c r="F13510" t="b">
        <v>0</v>
      </c>
      <c r="G13510" t="s">
        <v>23</v>
      </c>
      <c r="H13510" s="4">
        <v>45835.144826388889</v>
      </c>
      <c r="I13510" t="b">
        <v>0</v>
      </c>
      <c r="J13510" t="b">
        <v>0</v>
      </c>
      <c r="K13510" t="s">
        <v>24</v>
      </c>
      <c r="L13510" t="s">
        <v>22</v>
      </c>
      <c r="M13510">
        <v>108800</v>
      </c>
      <c r="O13510" t="s">
        <v>2239</v>
      </c>
      <c r="P13510" t="s">
        <v>17422</v>
      </c>
    </row>
    <row r="13511" spans="1:16" x14ac:dyDescent="0.25">
      <c r="A13511" t="s">
        <v>0</v>
      </c>
      <c r="B13511" t="s">
        <v>9659</v>
      </c>
      <c r="C13511" t="s">
        <v>372</v>
      </c>
      <c r="D13511" t="s">
        <v>3969</v>
      </c>
      <c r="E13511" t="s">
        <v>20</v>
      </c>
      <c r="F13511" t="b">
        <v>0</v>
      </c>
      <c r="G13511" t="s">
        <v>27</v>
      </c>
      <c r="H13511" s="4">
        <v>45835.2500462963</v>
      </c>
      <c r="I13511" t="b">
        <v>0</v>
      </c>
      <c r="J13511" t="b">
        <v>1</v>
      </c>
      <c r="K13511" t="s">
        <v>24</v>
      </c>
      <c r="L13511" t="s">
        <v>22</v>
      </c>
      <c r="M13511">
        <v>110000</v>
      </c>
      <c r="O13511" t="s">
        <v>1275</v>
      </c>
      <c r="P13511" t="s">
        <v>634</v>
      </c>
    </row>
    <row r="13512" spans="1:16" x14ac:dyDescent="0.25">
      <c r="A13512" t="s">
        <v>1</v>
      </c>
      <c r="B13512" t="s">
        <v>1</v>
      </c>
      <c r="C13512" t="s">
        <v>84</v>
      </c>
      <c r="D13512" t="s">
        <v>4071</v>
      </c>
      <c r="E13512" t="s">
        <v>20</v>
      </c>
      <c r="F13512" t="b">
        <v>0</v>
      </c>
      <c r="G13512" t="s">
        <v>41</v>
      </c>
      <c r="H13512" s="4">
        <v>45835.251006944447</v>
      </c>
      <c r="I13512" t="b">
        <v>0</v>
      </c>
      <c r="J13512" t="b">
        <v>0</v>
      </c>
      <c r="K13512" t="s">
        <v>24</v>
      </c>
      <c r="L13512" t="s">
        <v>22</v>
      </c>
      <c r="M13512">
        <v>122366.40625</v>
      </c>
      <c r="O13512" t="s">
        <v>13022</v>
      </c>
      <c r="P13512" t="s">
        <v>13023</v>
      </c>
    </row>
    <row r="13513" spans="1:16" x14ac:dyDescent="0.25">
      <c r="A13513" t="s">
        <v>1</v>
      </c>
      <c r="B13513" t="s">
        <v>467</v>
      </c>
      <c r="C13513" t="s">
        <v>151</v>
      </c>
      <c r="D13513" t="s">
        <v>3828</v>
      </c>
      <c r="E13513" t="s">
        <v>20</v>
      </c>
      <c r="F13513" t="b">
        <v>0</v>
      </c>
      <c r="G13513" t="s">
        <v>30</v>
      </c>
      <c r="H13513" s="4">
        <v>45835.251203703701</v>
      </c>
      <c r="I13513" t="b">
        <v>0</v>
      </c>
      <c r="J13513" t="b">
        <v>0</v>
      </c>
      <c r="K13513" t="s">
        <v>24</v>
      </c>
      <c r="L13513" t="s">
        <v>22</v>
      </c>
      <c r="M13513">
        <v>138400</v>
      </c>
      <c r="O13513" t="s">
        <v>563</v>
      </c>
      <c r="P13513" t="s">
        <v>596</v>
      </c>
    </row>
    <row r="13514" spans="1:16" x14ac:dyDescent="0.25">
      <c r="A13514" t="s">
        <v>1</v>
      </c>
      <c r="B13514" t="s">
        <v>1</v>
      </c>
      <c r="C13514" t="s">
        <v>6817</v>
      </c>
      <c r="D13514" t="s">
        <v>17423</v>
      </c>
      <c r="E13514" t="s">
        <v>20</v>
      </c>
      <c r="F13514" t="b">
        <v>0</v>
      </c>
      <c r="G13514" t="s">
        <v>30</v>
      </c>
      <c r="H13514" s="4">
        <v>45835.251203703701</v>
      </c>
      <c r="I13514" t="b">
        <v>0</v>
      </c>
      <c r="J13514" t="b">
        <v>1</v>
      </c>
      <c r="K13514" t="s">
        <v>24</v>
      </c>
      <c r="L13514" t="s">
        <v>22</v>
      </c>
      <c r="M13514">
        <v>106200</v>
      </c>
      <c r="O13514" t="s">
        <v>6818</v>
      </c>
      <c r="P13514" t="s">
        <v>16834</v>
      </c>
    </row>
    <row r="13515" spans="1:16" x14ac:dyDescent="0.25">
      <c r="A13515" t="s">
        <v>2</v>
      </c>
      <c r="B13515" t="s">
        <v>1302</v>
      </c>
      <c r="C13515" t="s">
        <v>82</v>
      </c>
      <c r="D13515" t="s">
        <v>17424</v>
      </c>
      <c r="E13515" t="s">
        <v>20</v>
      </c>
      <c r="F13515" t="b">
        <v>0</v>
      </c>
      <c r="G13515" t="s">
        <v>27</v>
      </c>
      <c r="H13515" s="4">
        <v>45835.251331018517</v>
      </c>
      <c r="I13515" t="b">
        <v>0</v>
      </c>
      <c r="J13515" t="b">
        <v>0</v>
      </c>
      <c r="K13515" t="s">
        <v>24</v>
      </c>
      <c r="L13515" t="s">
        <v>22</v>
      </c>
      <c r="M13515">
        <v>237500</v>
      </c>
      <c r="O13515" t="s">
        <v>17425</v>
      </c>
    </row>
    <row r="13516" spans="1:16" x14ac:dyDescent="0.25">
      <c r="A13516" t="s">
        <v>2</v>
      </c>
      <c r="B13516" t="s">
        <v>17426</v>
      </c>
      <c r="C13516" t="s">
        <v>1404</v>
      </c>
      <c r="D13516" t="s">
        <v>3969</v>
      </c>
      <c r="E13516" t="s">
        <v>20</v>
      </c>
      <c r="F13516" t="b">
        <v>0</v>
      </c>
      <c r="G13516" t="s">
        <v>27</v>
      </c>
      <c r="H13516" s="4">
        <v>45835.251446759263</v>
      </c>
      <c r="I13516" t="b">
        <v>0</v>
      </c>
      <c r="J13516" t="b">
        <v>0</v>
      </c>
      <c r="K13516" t="s">
        <v>24</v>
      </c>
      <c r="L13516" t="s">
        <v>22</v>
      </c>
      <c r="M13516">
        <v>110000</v>
      </c>
      <c r="O13516" t="s">
        <v>17427</v>
      </c>
      <c r="P13516" t="s">
        <v>1405</v>
      </c>
    </row>
    <row r="13517" spans="1:16" x14ac:dyDescent="0.25">
      <c r="A13517" t="s">
        <v>2</v>
      </c>
      <c r="B13517" t="s">
        <v>17274</v>
      </c>
      <c r="C13517" t="s">
        <v>489</v>
      </c>
      <c r="D13517" t="s">
        <v>3969</v>
      </c>
      <c r="E13517" t="s">
        <v>20</v>
      </c>
      <c r="F13517" t="b">
        <v>0</v>
      </c>
      <c r="G13517" t="s">
        <v>27</v>
      </c>
      <c r="H13517" s="4">
        <v>45835.251516203702</v>
      </c>
      <c r="I13517" t="b">
        <v>0</v>
      </c>
      <c r="J13517" t="b">
        <v>1</v>
      </c>
      <c r="K13517" t="s">
        <v>24</v>
      </c>
      <c r="L13517" t="s">
        <v>22</v>
      </c>
      <c r="M13517">
        <v>190000</v>
      </c>
      <c r="O13517" t="s">
        <v>2361</v>
      </c>
      <c r="P13517" t="s">
        <v>17275</v>
      </c>
    </row>
    <row r="13518" spans="1:16" x14ac:dyDescent="0.25">
      <c r="A13518" t="s">
        <v>2</v>
      </c>
      <c r="B13518" t="s">
        <v>16836</v>
      </c>
      <c r="C13518" t="s">
        <v>122</v>
      </c>
      <c r="D13518" t="s">
        <v>3828</v>
      </c>
      <c r="E13518" t="s">
        <v>20</v>
      </c>
      <c r="F13518" t="b">
        <v>0</v>
      </c>
      <c r="G13518" t="s">
        <v>52</v>
      </c>
      <c r="H13518" s="4">
        <v>45835.253217592603</v>
      </c>
      <c r="I13518" t="b">
        <v>0</v>
      </c>
      <c r="J13518" t="b">
        <v>1</v>
      </c>
      <c r="K13518" t="s">
        <v>24</v>
      </c>
      <c r="L13518" t="s">
        <v>22</v>
      </c>
      <c r="M13518">
        <v>85000</v>
      </c>
      <c r="O13518" t="s">
        <v>8411</v>
      </c>
      <c r="P13518" t="s">
        <v>14427</v>
      </c>
    </row>
    <row r="13519" spans="1:16" x14ac:dyDescent="0.25">
      <c r="A13519" t="s">
        <v>2</v>
      </c>
      <c r="B13519" t="s">
        <v>1652</v>
      </c>
      <c r="C13519" t="s">
        <v>151</v>
      </c>
      <c r="D13519" t="s">
        <v>3969</v>
      </c>
      <c r="E13519" t="s">
        <v>20</v>
      </c>
      <c r="F13519" t="b">
        <v>0</v>
      </c>
      <c r="G13519" t="s">
        <v>30</v>
      </c>
      <c r="H13519" s="4">
        <v>45835.25403935185</v>
      </c>
      <c r="I13519" t="b">
        <v>0</v>
      </c>
      <c r="J13519" t="b">
        <v>0</v>
      </c>
      <c r="K13519" t="s">
        <v>24</v>
      </c>
      <c r="L13519" t="s">
        <v>22</v>
      </c>
      <c r="M13519">
        <v>101014</v>
      </c>
      <c r="O13519" t="s">
        <v>4631</v>
      </c>
      <c r="P13519" t="s">
        <v>17428</v>
      </c>
    </row>
    <row r="13520" spans="1:16" x14ac:dyDescent="0.25">
      <c r="A13520" t="s">
        <v>1</v>
      </c>
      <c r="B13520" t="s">
        <v>17429</v>
      </c>
      <c r="C13520" t="s">
        <v>158</v>
      </c>
      <c r="D13520" t="s">
        <v>4034</v>
      </c>
      <c r="E13520" t="s">
        <v>20</v>
      </c>
      <c r="F13520" t="b">
        <v>0</v>
      </c>
      <c r="G13520" t="s">
        <v>158</v>
      </c>
      <c r="H13520" s="4">
        <v>45835.254293981481</v>
      </c>
      <c r="I13520" t="b">
        <v>0</v>
      </c>
      <c r="J13520" t="b">
        <v>0</v>
      </c>
      <c r="K13520" t="s">
        <v>158</v>
      </c>
      <c r="L13520" t="s">
        <v>22</v>
      </c>
      <c r="M13520">
        <v>74000</v>
      </c>
      <c r="O13520" t="s">
        <v>2768</v>
      </c>
      <c r="P13520" t="s">
        <v>17430</v>
      </c>
    </row>
    <row r="13521" spans="1:16" x14ac:dyDescent="0.25">
      <c r="A13521" t="s">
        <v>0</v>
      </c>
      <c r="B13521" t="s">
        <v>17431</v>
      </c>
      <c r="C13521" t="s">
        <v>106</v>
      </c>
      <c r="D13521" t="s">
        <v>3984</v>
      </c>
      <c r="E13521" t="s">
        <v>20</v>
      </c>
      <c r="F13521" t="b">
        <v>0</v>
      </c>
      <c r="G13521" t="s">
        <v>106</v>
      </c>
      <c r="H13521" s="4">
        <v>45835.255729166667</v>
      </c>
      <c r="I13521" t="b">
        <v>0</v>
      </c>
      <c r="J13521" t="b">
        <v>0</v>
      </c>
      <c r="K13521" t="s">
        <v>106</v>
      </c>
      <c r="L13521" t="s">
        <v>22</v>
      </c>
      <c r="M13521">
        <v>198795</v>
      </c>
      <c r="O13521" t="s">
        <v>1906</v>
      </c>
      <c r="P13521" t="s">
        <v>15827</v>
      </c>
    </row>
    <row r="13522" spans="1:16" x14ac:dyDescent="0.25">
      <c r="A13522" t="s">
        <v>1</v>
      </c>
      <c r="B13522" t="s">
        <v>4210</v>
      </c>
      <c r="C13522" t="s">
        <v>1291</v>
      </c>
      <c r="D13522" t="s">
        <v>3969</v>
      </c>
      <c r="E13522" t="s">
        <v>20</v>
      </c>
      <c r="F13522" t="b">
        <v>0</v>
      </c>
      <c r="G13522" t="s">
        <v>1247</v>
      </c>
      <c r="H13522" s="4">
        <v>45835.26326388889</v>
      </c>
      <c r="I13522" t="b">
        <v>0</v>
      </c>
      <c r="J13522" t="b">
        <v>0</v>
      </c>
      <c r="K13522" t="s">
        <v>1247</v>
      </c>
      <c r="L13522" t="s">
        <v>22</v>
      </c>
      <c r="M13522">
        <v>101014</v>
      </c>
      <c r="O13522" t="s">
        <v>4211</v>
      </c>
      <c r="P13522" t="s">
        <v>4212</v>
      </c>
    </row>
    <row r="13523" spans="1:16" x14ac:dyDescent="0.25">
      <c r="A13523" t="s">
        <v>0</v>
      </c>
      <c r="B13523" t="s">
        <v>5270</v>
      </c>
      <c r="C13523" t="s">
        <v>1170</v>
      </c>
      <c r="D13523" t="s">
        <v>2208</v>
      </c>
      <c r="E13523" t="s">
        <v>20</v>
      </c>
      <c r="F13523" t="b">
        <v>0</v>
      </c>
      <c r="G13523" t="s">
        <v>23</v>
      </c>
      <c r="H13523" s="4">
        <v>45835.284872685188</v>
      </c>
      <c r="I13523" t="b">
        <v>0</v>
      </c>
      <c r="J13523" t="b">
        <v>0</v>
      </c>
      <c r="K13523" t="s">
        <v>24</v>
      </c>
      <c r="L13523" t="s">
        <v>36</v>
      </c>
      <c r="N13523">
        <v>42.5</v>
      </c>
      <c r="O13523" t="s">
        <v>1974</v>
      </c>
      <c r="P13523" t="s">
        <v>393</v>
      </c>
    </row>
    <row r="13524" spans="1:16" x14ac:dyDescent="0.25">
      <c r="A13524" t="s">
        <v>2</v>
      </c>
      <c r="B13524" t="s">
        <v>17432</v>
      </c>
      <c r="C13524" t="s">
        <v>851</v>
      </c>
      <c r="D13524" t="s">
        <v>3972</v>
      </c>
      <c r="E13524" t="s">
        <v>20</v>
      </c>
      <c r="F13524" t="b">
        <v>0</v>
      </c>
      <c r="G13524" t="s">
        <v>27</v>
      </c>
      <c r="H13524" s="4">
        <v>45835.293344907397</v>
      </c>
      <c r="I13524" t="b">
        <v>0</v>
      </c>
      <c r="J13524" t="b">
        <v>1</v>
      </c>
      <c r="K13524" t="s">
        <v>24</v>
      </c>
      <c r="L13524" t="s">
        <v>22</v>
      </c>
      <c r="M13524">
        <v>131500</v>
      </c>
      <c r="O13524" t="s">
        <v>86</v>
      </c>
      <c r="P13524" t="s">
        <v>17433</v>
      </c>
    </row>
    <row r="13525" spans="1:16" x14ac:dyDescent="0.25">
      <c r="A13525" t="s">
        <v>2</v>
      </c>
      <c r="B13525" t="s">
        <v>17434</v>
      </c>
      <c r="C13525" t="s">
        <v>179</v>
      </c>
      <c r="D13525" t="s">
        <v>3972</v>
      </c>
      <c r="E13525" t="s">
        <v>20</v>
      </c>
      <c r="F13525" t="b">
        <v>0</v>
      </c>
      <c r="G13525" t="s">
        <v>27</v>
      </c>
      <c r="H13525" s="4">
        <v>45835.293391203697</v>
      </c>
      <c r="I13525" t="b">
        <v>0</v>
      </c>
      <c r="J13525" t="b">
        <v>1</v>
      </c>
      <c r="K13525" t="s">
        <v>24</v>
      </c>
      <c r="L13525" t="s">
        <v>22</v>
      </c>
      <c r="M13525">
        <v>131500</v>
      </c>
      <c r="O13525" t="s">
        <v>86</v>
      </c>
      <c r="P13525" t="s">
        <v>17433</v>
      </c>
    </row>
    <row r="13526" spans="1:16" x14ac:dyDescent="0.25">
      <c r="A13526" t="s">
        <v>28</v>
      </c>
      <c r="B13526" t="s">
        <v>10449</v>
      </c>
      <c r="C13526" t="s">
        <v>39</v>
      </c>
      <c r="D13526" t="s">
        <v>3972</v>
      </c>
      <c r="E13526" t="s">
        <v>20</v>
      </c>
      <c r="F13526" t="b">
        <v>1</v>
      </c>
      <c r="G13526" t="s">
        <v>27</v>
      </c>
      <c r="H13526" s="4">
        <v>45835.293437499997</v>
      </c>
      <c r="I13526" t="b">
        <v>0</v>
      </c>
      <c r="J13526" t="b">
        <v>0</v>
      </c>
      <c r="K13526" t="s">
        <v>24</v>
      </c>
      <c r="L13526" t="s">
        <v>36</v>
      </c>
      <c r="N13526">
        <v>50</v>
      </c>
      <c r="O13526" t="s">
        <v>7412</v>
      </c>
      <c r="P13526" t="s">
        <v>7458</v>
      </c>
    </row>
    <row r="13527" spans="1:16" x14ac:dyDescent="0.25">
      <c r="A13527" t="s">
        <v>2</v>
      </c>
      <c r="B13527" t="s">
        <v>17435</v>
      </c>
      <c r="C13527" t="s">
        <v>76</v>
      </c>
      <c r="D13527" t="s">
        <v>3969</v>
      </c>
      <c r="E13527" t="s">
        <v>20</v>
      </c>
      <c r="F13527" t="b">
        <v>0</v>
      </c>
      <c r="G13527" t="s">
        <v>41</v>
      </c>
      <c r="H13527" s="4">
        <v>45835.293553240743</v>
      </c>
      <c r="I13527" t="b">
        <v>1</v>
      </c>
      <c r="J13527" t="b">
        <v>1</v>
      </c>
      <c r="K13527" t="s">
        <v>24</v>
      </c>
      <c r="L13527" t="s">
        <v>22</v>
      </c>
      <c r="M13527">
        <v>100000</v>
      </c>
      <c r="O13527" t="s">
        <v>3421</v>
      </c>
      <c r="P13527" t="s">
        <v>17436</v>
      </c>
    </row>
    <row r="13528" spans="1:16" x14ac:dyDescent="0.25">
      <c r="A13528" t="s">
        <v>2</v>
      </c>
      <c r="B13528" t="s">
        <v>17437</v>
      </c>
      <c r="C13528" t="s">
        <v>908</v>
      </c>
      <c r="D13528" t="s">
        <v>3828</v>
      </c>
      <c r="E13528" t="s">
        <v>20</v>
      </c>
      <c r="F13528" t="b">
        <v>0</v>
      </c>
      <c r="G13528" t="s">
        <v>27</v>
      </c>
      <c r="H13528" s="4">
        <v>45835.334837962961</v>
      </c>
      <c r="I13528" t="b">
        <v>0</v>
      </c>
      <c r="J13528" t="b">
        <v>1</v>
      </c>
      <c r="K13528" t="s">
        <v>24</v>
      </c>
      <c r="L13528" t="s">
        <v>22</v>
      </c>
      <c r="M13528">
        <v>154000</v>
      </c>
      <c r="O13528" t="s">
        <v>1883</v>
      </c>
    </row>
    <row r="13529" spans="1:16" x14ac:dyDescent="0.25">
      <c r="A13529" t="s">
        <v>2</v>
      </c>
      <c r="B13529" t="s">
        <v>17438</v>
      </c>
      <c r="C13529" t="s">
        <v>54</v>
      </c>
      <c r="D13529" t="s">
        <v>2208</v>
      </c>
      <c r="E13529" t="s">
        <v>20</v>
      </c>
      <c r="F13529" t="b">
        <v>0</v>
      </c>
      <c r="G13529" t="s">
        <v>30</v>
      </c>
      <c r="H13529" s="4">
        <v>45835.336296296293</v>
      </c>
      <c r="I13529" t="b">
        <v>0</v>
      </c>
      <c r="J13529" t="b">
        <v>1</v>
      </c>
      <c r="K13529" t="s">
        <v>24</v>
      </c>
      <c r="L13529" t="s">
        <v>22</v>
      </c>
      <c r="M13529">
        <v>203500</v>
      </c>
      <c r="O13529" t="s">
        <v>405</v>
      </c>
      <c r="P13529" t="s">
        <v>17439</v>
      </c>
    </row>
    <row r="13530" spans="1:16" x14ac:dyDescent="0.25">
      <c r="A13530" t="s">
        <v>2</v>
      </c>
      <c r="B13530" t="s">
        <v>389</v>
      </c>
      <c r="C13530" t="s">
        <v>17440</v>
      </c>
      <c r="D13530" t="s">
        <v>4083</v>
      </c>
      <c r="E13530" t="s">
        <v>20</v>
      </c>
      <c r="F13530" t="b">
        <v>0</v>
      </c>
      <c r="G13530" t="s">
        <v>158</v>
      </c>
      <c r="H13530" s="4">
        <v>45835.33803240741</v>
      </c>
      <c r="I13530" t="b">
        <v>0</v>
      </c>
      <c r="J13530" t="b">
        <v>0</v>
      </c>
      <c r="K13530" t="s">
        <v>158</v>
      </c>
      <c r="L13530" t="s">
        <v>22</v>
      </c>
      <c r="M13530">
        <v>140000</v>
      </c>
      <c r="O13530" t="s">
        <v>12337</v>
      </c>
      <c r="P13530" t="s">
        <v>12338</v>
      </c>
    </row>
    <row r="13531" spans="1:16" x14ac:dyDescent="0.25">
      <c r="A13531" t="s">
        <v>2</v>
      </c>
      <c r="B13531" t="s">
        <v>17441</v>
      </c>
      <c r="C13531" t="s">
        <v>24</v>
      </c>
      <c r="D13531" t="s">
        <v>4034</v>
      </c>
      <c r="E13531" t="s">
        <v>20</v>
      </c>
      <c r="F13531" t="b">
        <v>0</v>
      </c>
      <c r="G13531" t="s">
        <v>27</v>
      </c>
      <c r="H13531" s="4">
        <v>45835.376481481479</v>
      </c>
      <c r="I13531" t="b">
        <v>0</v>
      </c>
      <c r="J13531" t="b">
        <v>0</v>
      </c>
      <c r="K13531" t="s">
        <v>24</v>
      </c>
      <c r="L13531" t="s">
        <v>22</v>
      </c>
      <c r="M13531">
        <v>185623.5</v>
      </c>
      <c r="O13531" t="s">
        <v>2120</v>
      </c>
      <c r="P13531" t="s">
        <v>249</v>
      </c>
    </row>
    <row r="13532" spans="1:16" x14ac:dyDescent="0.25">
      <c r="A13532" t="s">
        <v>2</v>
      </c>
      <c r="B13532" t="s">
        <v>471</v>
      </c>
      <c r="C13532" t="s">
        <v>5719</v>
      </c>
      <c r="D13532" t="s">
        <v>4083</v>
      </c>
      <c r="E13532" t="s">
        <v>20</v>
      </c>
      <c r="F13532" t="b">
        <v>0</v>
      </c>
      <c r="G13532" t="s">
        <v>158</v>
      </c>
      <c r="H13532" s="4">
        <v>45835.379675925928</v>
      </c>
      <c r="I13532" t="b">
        <v>0</v>
      </c>
      <c r="J13532" t="b">
        <v>0</v>
      </c>
      <c r="K13532" t="s">
        <v>158</v>
      </c>
      <c r="L13532" t="s">
        <v>22</v>
      </c>
      <c r="M13532">
        <v>105000</v>
      </c>
      <c r="O13532" t="s">
        <v>2162</v>
      </c>
      <c r="P13532" t="s">
        <v>2611</v>
      </c>
    </row>
    <row r="13533" spans="1:16" x14ac:dyDescent="0.25">
      <c r="A13533" t="s">
        <v>0</v>
      </c>
      <c r="B13533" t="s">
        <v>1699</v>
      </c>
      <c r="C13533" t="s">
        <v>17442</v>
      </c>
      <c r="D13533" t="s">
        <v>2208</v>
      </c>
      <c r="E13533" t="s">
        <v>20</v>
      </c>
      <c r="F13533" t="b">
        <v>0</v>
      </c>
      <c r="G13533" t="s">
        <v>27</v>
      </c>
      <c r="H13533" s="4">
        <v>45835.458425925928</v>
      </c>
      <c r="I13533" t="b">
        <v>0</v>
      </c>
      <c r="J13533" t="b">
        <v>0</v>
      </c>
      <c r="K13533" t="s">
        <v>24</v>
      </c>
      <c r="L13533" t="s">
        <v>36</v>
      </c>
      <c r="N13533">
        <v>32.5</v>
      </c>
      <c r="O13533" t="s">
        <v>17443</v>
      </c>
      <c r="P13533" t="s">
        <v>1329</v>
      </c>
    </row>
    <row r="13534" spans="1:16" x14ac:dyDescent="0.25">
      <c r="A13534" t="s">
        <v>1</v>
      </c>
      <c r="B13534" t="s">
        <v>6849</v>
      </c>
      <c r="C13534" t="s">
        <v>82</v>
      </c>
      <c r="D13534" t="s">
        <v>4083</v>
      </c>
      <c r="E13534" t="s">
        <v>20</v>
      </c>
      <c r="F13534" t="b">
        <v>0</v>
      </c>
      <c r="G13534" t="s">
        <v>27</v>
      </c>
      <c r="H13534" s="4">
        <v>45835.459270833337</v>
      </c>
      <c r="I13534" t="b">
        <v>0</v>
      </c>
      <c r="J13534" t="b">
        <v>1</v>
      </c>
      <c r="K13534" t="s">
        <v>24</v>
      </c>
      <c r="L13534" t="s">
        <v>22</v>
      </c>
      <c r="M13534">
        <v>195000</v>
      </c>
      <c r="O13534" t="s">
        <v>6851</v>
      </c>
      <c r="P13534" t="s">
        <v>119</v>
      </c>
    </row>
    <row r="13535" spans="1:16" x14ac:dyDescent="0.25">
      <c r="A13535" t="s">
        <v>2</v>
      </c>
      <c r="B13535" t="s">
        <v>3929</v>
      </c>
      <c r="C13535" t="s">
        <v>854</v>
      </c>
      <c r="D13535" t="s">
        <v>2208</v>
      </c>
      <c r="E13535" t="s">
        <v>20</v>
      </c>
      <c r="F13535" t="b">
        <v>0</v>
      </c>
      <c r="G13535" t="s">
        <v>27</v>
      </c>
      <c r="H13535" s="4">
        <v>45835.459814814807</v>
      </c>
      <c r="I13535" t="b">
        <v>0</v>
      </c>
      <c r="J13535" t="b">
        <v>1</v>
      </c>
      <c r="K13535" t="s">
        <v>24</v>
      </c>
      <c r="L13535" t="s">
        <v>22</v>
      </c>
      <c r="M13535">
        <v>157000</v>
      </c>
      <c r="O13535" t="s">
        <v>3611</v>
      </c>
      <c r="P13535" t="s">
        <v>17444</v>
      </c>
    </row>
    <row r="13536" spans="1:16" x14ac:dyDescent="0.25">
      <c r="A13536" t="s">
        <v>2</v>
      </c>
      <c r="B13536" t="s">
        <v>17408</v>
      </c>
      <c r="C13536" t="s">
        <v>3616</v>
      </c>
      <c r="D13536" t="s">
        <v>3972</v>
      </c>
      <c r="E13536" t="s">
        <v>20</v>
      </c>
      <c r="F13536" t="b">
        <v>0</v>
      </c>
      <c r="G13536" t="s">
        <v>27</v>
      </c>
      <c r="H13536" s="4">
        <v>45835.459849537037</v>
      </c>
      <c r="I13536" t="b">
        <v>0</v>
      </c>
      <c r="J13536" t="b">
        <v>1</v>
      </c>
      <c r="K13536" t="s">
        <v>24</v>
      </c>
      <c r="L13536" t="s">
        <v>22</v>
      </c>
      <c r="M13536">
        <v>127952</v>
      </c>
      <c r="O13536" t="s">
        <v>1172</v>
      </c>
      <c r="P13536" t="s">
        <v>17409</v>
      </c>
    </row>
    <row r="13537" spans="1:16" x14ac:dyDescent="0.25">
      <c r="A13537" t="s">
        <v>28</v>
      </c>
      <c r="B13537" t="s">
        <v>12009</v>
      </c>
      <c r="C13537" t="s">
        <v>82</v>
      </c>
      <c r="D13537" t="s">
        <v>3972</v>
      </c>
      <c r="E13537" t="s">
        <v>20</v>
      </c>
      <c r="F13537" t="b">
        <v>0</v>
      </c>
      <c r="G13537" t="s">
        <v>27</v>
      </c>
      <c r="H13537" s="4">
        <v>45835.500902777778</v>
      </c>
      <c r="I13537" t="b">
        <v>0</v>
      </c>
      <c r="J13537" t="b">
        <v>1</v>
      </c>
      <c r="K13537" t="s">
        <v>24</v>
      </c>
      <c r="L13537" t="s">
        <v>22</v>
      </c>
      <c r="M13537">
        <v>179500</v>
      </c>
      <c r="O13537" t="s">
        <v>1172</v>
      </c>
      <c r="P13537" t="s">
        <v>893</v>
      </c>
    </row>
    <row r="13538" spans="1:16" x14ac:dyDescent="0.25">
      <c r="A13538" t="s">
        <v>1</v>
      </c>
      <c r="B13538" t="s">
        <v>15084</v>
      </c>
      <c r="C13538" t="s">
        <v>9564</v>
      </c>
      <c r="D13538" t="s">
        <v>3972</v>
      </c>
      <c r="E13538" t="s">
        <v>20</v>
      </c>
      <c r="F13538" t="b">
        <v>0</v>
      </c>
      <c r="G13538" t="s">
        <v>27</v>
      </c>
      <c r="H13538" s="4">
        <v>45835.500937500001</v>
      </c>
      <c r="I13538" t="b">
        <v>0</v>
      </c>
      <c r="J13538" t="b">
        <v>1</v>
      </c>
      <c r="K13538" t="s">
        <v>24</v>
      </c>
      <c r="L13538" t="s">
        <v>22</v>
      </c>
      <c r="M13538">
        <v>156500</v>
      </c>
      <c r="O13538" t="s">
        <v>14752</v>
      </c>
      <c r="P13538" t="s">
        <v>2611</v>
      </c>
    </row>
    <row r="13539" spans="1:16" x14ac:dyDescent="0.25">
      <c r="A13539" t="s">
        <v>2</v>
      </c>
      <c r="B13539" t="s">
        <v>2567</v>
      </c>
      <c r="C13539" t="s">
        <v>2130</v>
      </c>
      <c r="D13539" t="s">
        <v>3972</v>
      </c>
      <c r="E13539" t="s">
        <v>20</v>
      </c>
      <c r="F13539" t="b">
        <v>0</v>
      </c>
      <c r="G13539" t="s">
        <v>27</v>
      </c>
      <c r="H13539" s="4">
        <v>45835.501435185193</v>
      </c>
      <c r="I13539" t="b">
        <v>0</v>
      </c>
      <c r="J13539" t="b">
        <v>1</v>
      </c>
      <c r="K13539" t="s">
        <v>24</v>
      </c>
      <c r="L13539" t="s">
        <v>22</v>
      </c>
      <c r="M13539">
        <v>97000</v>
      </c>
      <c r="O13539" t="s">
        <v>5481</v>
      </c>
      <c r="P13539" t="s">
        <v>12593</v>
      </c>
    </row>
    <row r="13540" spans="1:16" x14ac:dyDescent="0.25">
      <c r="A13540" t="s">
        <v>2</v>
      </c>
      <c r="B13540" t="s">
        <v>8313</v>
      </c>
      <c r="C13540" t="s">
        <v>2941</v>
      </c>
      <c r="D13540" t="s">
        <v>3600</v>
      </c>
      <c r="E13540" t="s">
        <v>20</v>
      </c>
      <c r="F13540" t="b">
        <v>0</v>
      </c>
      <c r="G13540" t="s">
        <v>27</v>
      </c>
      <c r="H13540" s="4">
        <v>45835.501435185193</v>
      </c>
      <c r="I13540" t="b">
        <v>0</v>
      </c>
      <c r="J13540" t="b">
        <v>1</v>
      </c>
      <c r="K13540" t="s">
        <v>24</v>
      </c>
      <c r="L13540" t="s">
        <v>22</v>
      </c>
      <c r="M13540">
        <v>237000</v>
      </c>
      <c r="O13540" t="s">
        <v>1642</v>
      </c>
      <c r="P13540" t="s">
        <v>8314</v>
      </c>
    </row>
    <row r="13541" spans="1:16" x14ac:dyDescent="0.25">
      <c r="A13541" t="s">
        <v>2</v>
      </c>
      <c r="B13541" t="s">
        <v>17445</v>
      </c>
      <c r="C13541" t="s">
        <v>24</v>
      </c>
      <c r="D13541" t="s">
        <v>4034</v>
      </c>
      <c r="E13541" t="s">
        <v>20</v>
      </c>
      <c r="F13541" t="b">
        <v>0</v>
      </c>
      <c r="G13541" t="s">
        <v>27</v>
      </c>
      <c r="H13541" s="4">
        <v>45835.501446759263</v>
      </c>
      <c r="I13541" t="b">
        <v>0</v>
      </c>
      <c r="J13541" t="b">
        <v>0</v>
      </c>
      <c r="K13541" t="s">
        <v>24</v>
      </c>
      <c r="L13541" t="s">
        <v>22</v>
      </c>
      <c r="M13541">
        <v>154686.5</v>
      </c>
      <c r="O13541" t="s">
        <v>17446</v>
      </c>
      <c r="P13541" t="s">
        <v>17447</v>
      </c>
    </row>
    <row r="13542" spans="1:16" x14ac:dyDescent="0.25">
      <c r="A13542" t="s">
        <v>1</v>
      </c>
      <c r="B13542" t="s">
        <v>7560</v>
      </c>
      <c r="C13542" t="s">
        <v>713</v>
      </c>
      <c r="D13542" t="s">
        <v>3972</v>
      </c>
      <c r="E13542" t="s">
        <v>20</v>
      </c>
      <c r="F13542" t="b">
        <v>0</v>
      </c>
      <c r="G13542" t="s">
        <v>27</v>
      </c>
      <c r="H13542" s="4">
        <v>45835.501770833333</v>
      </c>
      <c r="I13542" t="b">
        <v>0</v>
      </c>
      <c r="J13542" t="b">
        <v>1</v>
      </c>
      <c r="K13542" t="s">
        <v>24</v>
      </c>
      <c r="L13542" t="s">
        <v>22</v>
      </c>
      <c r="M13542">
        <v>113750</v>
      </c>
      <c r="O13542" t="s">
        <v>5481</v>
      </c>
      <c r="P13542" t="s">
        <v>7561</v>
      </c>
    </row>
    <row r="13543" spans="1:16" x14ac:dyDescent="0.25">
      <c r="A13543" t="s">
        <v>2</v>
      </c>
      <c r="B13543" t="s">
        <v>9373</v>
      </c>
      <c r="C13543" t="s">
        <v>1618</v>
      </c>
      <c r="D13543" t="s">
        <v>3972</v>
      </c>
      <c r="E13543" t="s">
        <v>20</v>
      </c>
      <c r="F13543" t="b">
        <v>0</v>
      </c>
      <c r="G13543" t="s">
        <v>30</v>
      </c>
      <c r="H13543" s="4">
        <v>45835.503078703703</v>
      </c>
      <c r="I13543" t="b">
        <v>0</v>
      </c>
      <c r="J13543" t="b">
        <v>1</v>
      </c>
      <c r="K13543" t="s">
        <v>24</v>
      </c>
      <c r="L13543" t="s">
        <v>22</v>
      </c>
      <c r="M13543">
        <v>122900</v>
      </c>
      <c r="O13543" t="s">
        <v>5481</v>
      </c>
      <c r="P13543" t="s">
        <v>9374</v>
      </c>
    </row>
    <row r="13544" spans="1:16" x14ac:dyDescent="0.25">
      <c r="A13544" t="s">
        <v>0</v>
      </c>
      <c r="B13544" t="s">
        <v>17448</v>
      </c>
      <c r="C13544" t="s">
        <v>1041</v>
      </c>
      <c r="D13544" t="s">
        <v>3972</v>
      </c>
      <c r="E13544" t="s">
        <v>20</v>
      </c>
      <c r="F13544" t="b">
        <v>0</v>
      </c>
      <c r="G13544" t="s">
        <v>41</v>
      </c>
      <c r="H13544" s="4">
        <v>45835.542025462957</v>
      </c>
      <c r="I13544" t="b">
        <v>1</v>
      </c>
      <c r="J13544" t="b">
        <v>0</v>
      </c>
      <c r="K13544" t="s">
        <v>24</v>
      </c>
      <c r="L13544" t="s">
        <v>36</v>
      </c>
      <c r="N13544">
        <v>45</v>
      </c>
      <c r="O13544" t="s">
        <v>13649</v>
      </c>
      <c r="P13544" t="s">
        <v>963</v>
      </c>
    </row>
    <row r="13545" spans="1:16" x14ac:dyDescent="0.25">
      <c r="A13545" t="s">
        <v>1</v>
      </c>
      <c r="B13545" t="s">
        <v>17449</v>
      </c>
      <c r="C13545" t="s">
        <v>606</v>
      </c>
      <c r="D13545" t="s">
        <v>3828</v>
      </c>
      <c r="E13545" t="s">
        <v>20</v>
      </c>
      <c r="F13545" t="b">
        <v>0</v>
      </c>
      <c r="G13545" t="s">
        <v>27</v>
      </c>
      <c r="H13545" s="4">
        <v>45835.542500000003</v>
      </c>
      <c r="I13545" t="b">
        <v>0</v>
      </c>
      <c r="J13545" t="b">
        <v>1</v>
      </c>
      <c r="K13545" t="s">
        <v>24</v>
      </c>
      <c r="L13545" t="s">
        <v>22</v>
      </c>
      <c r="M13545">
        <v>175000</v>
      </c>
      <c r="O13545" t="s">
        <v>3906</v>
      </c>
      <c r="P13545" t="s">
        <v>9153</v>
      </c>
    </row>
    <row r="13546" spans="1:16" x14ac:dyDescent="0.25">
      <c r="A13546" t="s">
        <v>1</v>
      </c>
      <c r="B13546" t="s">
        <v>17450</v>
      </c>
      <c r="C13546" t="s">
        <v>39</v>
      </c>
      <c r="D13546" t="s">
        <v>2208</v>
      </c>
      <c r="F13546" t="b">
        <v>1</v>
      </c>
      <c r="G13546" t="s">
        <v>27</v>
      </c>
      <c r="H13546" s="4">
        <v>45835.542581018519</v>
      </c>
      <c r="I13546" t="b">
        <v>0</v>
      </c>
      <c r="J13546" t="b">
        <v>0</v>
      </c>
      <c r="K13546" t="s">
        <v>24</v>
      </c>
      <c r="L13546" t="s">
        <v>36</v>
      </c>
      <c r="N13546">
        <v>100</v>
      </c>
      <c r="O13546" t="s">
        <v>17451</v>
      </c>
      <c r="P13546" t="s">
        <v>17271</v>
      </c>
    </row>
    <row r="13547" spans="1:16" x14ac:dyDescent="0.25">
      <c r="A13547" t="s">
        <v>1</v>
      </c>
      <c r="B13547" t="s">
        <v>17452</v>
      </c>
      <c r="C13547" t="s">
        <v>9657</v>
      </c>
      <c r="D13547" t="s">
        <v>4083</v>
      </c>
      <c r="E13547" t="s">
        <v>20</v>
      </c>
      <c r="F13547" t="b">
        <v>0</v>
      </c>
      <c r="G13547" t="s">
        <v>158</v>
      </c>
      <c r="H13547" s="4">
        <v>45835.545995370368</v>
      </c>
      <c r="I13547" t="b">
        <v>0</v>
      </c>
      <c r="J13547" t="b">
        <v>0</v>
      </c>
      <c r="K13547" t="s">
        <v>158</v>
      </c>
      <c r="L13547" t="s">
        <v>22</v>
      </c>
      <c r="M13547">
        <v>150000</v>
      </c>
      <c r="O13547" t="s">
        <v>17453</v>
      </c>
      <c r="P13547" t="s">
        <v>1621</v>
      </c>
    </row>
    <row r="13548" spans="1:16" x14ac:dyDescent="0.25">
      <c r="A13548" t="s">
        <v>0</v>
      </c>
      <c r="B13548" t="s">
        <v>17454</v>
      </c>
      <c r="C13548" t="s">
        <v>2896</v>
      </c>
      <c r="D13548" t="s">
        <v>7852</v>
      </c>
      <c r="E13548" t="s">
        <v>20</v>
      </c>
      <c r="F13548" t="b">
        <v>0</v>
      </c>
      <c r="G13548" t="s">
        <v>30</v>
      </c>
      <c r="H13548" s="4">
        <v>45835.583969907413</v>
      </c>
      <c r="I13548" t="b">
        <v>0</v>
      </c>
      <c r="J13548" t="b">
        <v>0</v>
      </c>
      <c r="K13548" t="s">
        <v>24</v>
      </c>
      <c r="L13548" t="s">
        <v>36</v>
      </c>
      <c r="N13548">
        <v>23.5</v>
      </c>
      <c r="O13548" t="s">
        <v>2897</v>
      </c>
    </row>
    <row r="13549" spans="1:16" x14ac:dyDescent="0.25">
      <c r="A13549" t="s">
        <v>2</v>
      </c>
      <c r="B13549" t="s">
        <v>17455</v>
      </c>
      <c r="C13549" t="s">
        <v>425</v>
      </c>
      <c r="D13549" t="s">
        <v>3600</v>
      </c>
      <c r="E13549" t="s">
        <v>34</v>
      </c>
      <c r="F13549" t="b">
        <v>0</v>
      </c>
      <c r="G13549" t="s">
        <v>27</v>
      </c>
      <c r="H13549" s="4">
        <v>45835.584872685176</v>
      </c>
      <c r="I13549" t="b">
        <v>1</v>
      </c>
      <c r="J13549" t="b">
        <v>0</v>
      </c>
      <c r="K13549" t="s">
        <v>24</v>
      </c>
      <c r="L13549" t="s">
        <v>36</v>
      </c>
      <c r="N13549">
        <v>89</v>
      </c>
      <c r="O13549" t="s">
        <v>17456</v>
      </c>
      <c r="P13549" t="s">
        <v>17457</v>
      </c>
    </row>
    <row r="13550" spans="1:16" x14ac:dyDescent="0.25">
      <c r="A13550" t="s">
        <v>0</v>
      </c>
      <c r="B13550" t="s">
        <v>17458</v>
      </c>
      <c r="C13550" t="s">
        <v>192</v>
      </c>
      <c r="D13550" t="s">
        <v>3972</v>
      </c>
      <c r="E13550" t="s">
        <v>105</v>
      </c>
      <c r="F13550" t="b">
        <v>0</v>
      </c>
      <c r="G13550" t="s">
        <v>27</v>
      </c>
      <c r="H13550" s="4">
        <v>45835.585104166668</v>
      </c>
      <c r="I13550" t="b">
        <v>1</v>
      </c>
      <c r="J13550" t="b">
        <v>0</v>
      </c>
      <c r="K13550" t="s">
        <v>24</v>
      </c>
      <c r="L13550" t="s">
        <v>36</v>
      </c>
      <c r="N13550">
        <v>40</v>
      </c>
      <c r="O13550" t="s">
        <v>74</v>
      </c>
      <c r="P13550" t="s">
        <v>409</v>
      </c>
    </row>
    <row r="13551" spans="1:16" x14ac:dyDescent="0.25">
      <c r="A13551" t="s">
        <v>40</v>
      </c>
      <c r="B13551" t="s">
        <v>17459</v>
      </c>
      <c r="C13551" t="s">
        <v>172</v>
      </c>
      <c r="D13551" t="s">
        <v>3972</v>
      </c>
      <c r="E13551" t="s">
        <v>20</v>
      </c>
      <c r="F13551" t="b">
        <v>0</v>
      </c>
      <c r="G13551" t="s">
        <v>27</v>
      </c>
      <c r="H13551" s="4">
        <v>45835.585196759261</v>
      </c>
      <c r="I13551" t="b">
        <v>0</v>
      </c>
      <c r="J13551" t="b">
        <v>1</v>
      </c>
      <c r="K13551" t="s">
        <v>24</v>
      </c>
      <c r="L13551" t="s">
        <v>22</v>
      </c>
      <c r="M13551">
        <v>172000</v>
      </c>
      <c r="O13551" t="s">
        <v>1512</v>
      </c>
      <c r="P13551" t="s">
        <v>67</v>
      </c>
    </row>
    <row r="13552" spans="1:16" x14ac:dyDescent="0.25">
      <c r="A13552" t="s">
        <v>0</v>
      </c>
      <c r="B13552" t="s">
        <v>3928</v>
      </c>
      <c r="C13552" t="s">
        <v>167</v>
      </c>
      <c r="D13552" t="s">
        <v>6016</v>
      </c>
      <c r="E13552" t="s">
        <v>20</v>
      </c>
      <c r="F13552" t="b">
        <v>0</v>
      </c>
      <c r="G13552" t="s">
        <v>35</v>
      </c>
      <c r="H13552" s="4">
        <v>45835.625543981478</v>
      </c>
      <c r="I13552" t="b">
        <v>0</v>
      </c>
      <c r="J13552" t="b">
        <v>0</v>
      </c>
      <c r="K13552" t="s">
        <v>24</v>
      </c>
      <c r="L13552" t="s">
        <v>22</v>
      </c>
      <c r="M13552">
        <v>139500</v>
      </c>
      <c r="O13552" t="s">
        <v>17460</v>
      </c>
      <c r="P13552" t="s">
        <v>17461</v>
      </c>
    </row>
    <row r="13553" spans="1:16" x14ac:dyDescent="0.25">
      <c r="A13553" t="s">
        <v>28</v>
      </c>
      <c r="B13553" t="s">
        <v>28</v>
      </c>
      <c r="C13553" t="s">
        <v>185</v>
      </c>
      <c r="D13553" t="s">
        <v>3972</v>
      </c>
      <c r="E13553" t="s">
        <v>51</v>
      </c>
      <c r="F13553" t="b">
        <v>0</v>
      </c>
      <c r="G13553" t="s">
        <v>27</v>
      </c>
      <c r="H13553" s="4">
        <v>45835.625868055547</v>
      </c>
      <c r="I13553" t="b">
        <v>0</v>
      </c>
      <c r="J13553" t="b">
        <v>0</v>
      </c>
      <c r="K13553" t="s">
        <v>24</v>
      </c>
      <c r="L13553" t="s">
        <v>36</v>
      </c>
      <c r="N13553">
        <v>55</v>
      </c>
      <c r="O13553" t="s">
        <v>2586</v>
      </c>
      <c r="P13553" t="s">
        <v>745</v>
      </c>
    </row>
    <row r="13554" spans="1:16" x14ac:dyDescent="0.25">
      <c r="A13554" t="s">
        <v>19</v>
      </c>
      <c r="B13554" t="s">
        <v>17462</v>
      </c>
      <c r="C13554" t="s">
        <v>82</v>
      </c>
      <c r="D13554" t="s">
        <v>6016</v>
      </c>
      <c r="E13554" t="s">
        <v>20</v>
      </c>
      <c r="F13554" t="b">
        <v>0</v>
      </c>
      <c r="G13554" t="s">
        <v>27</v>
      </c>
      <c r="H13554" s="4">
        <v>45835.625868055547</v>
      </c>
      <c r="I13554" t="b">
        <v>0</v>
      </c>
      <c r="J13554" t="b">
        <v>0</v>
      </c>
      <c r="K13554" t="s">
        <v>24</v>
      </c>
      <c r="L13554" t="s">
        <v>22</v>
      </c>
      <c r="M13554">
        <v>175000</v>
      </c>
      <c r="O13554" t="s">
        <v>17463</v>
      </c>
      <c r="P13554" t="s">
        <v>17464</v>
      </c>
    </row>
    <row r="13555" spans="1:16" x14ac:dyDescent="0.25">
      <c r="A13555" t="s">
        <v>2</v>
      </c>
      <c r="B13555" t="s">
        <v>2784</v>
      </c>
      <c r="C13555" t="s">
        <v>39</v>
      </c>
      <c r="D13555" t="s">
        <v>3828</v>
      </c>
      <c r="E13555" t="s">
        <v>51</v>
      </c>
      <c r="F13555" t="b">
        <v>1</v>
      </c>
      <c r="G13555" t="s">
        <v>41</v>
      </c>
      <c r="H13555" s="4">
        <v>45835.627129629633</v>
      </c>
      <c r="I13555" t="b">
        <v>0</v>
      </c>
      <c r="J13555" t="b">
        <v>0</v>
      </c>
      <c r="K13555" t="s">
        <v>24</v>
      </c>
      <c r="L13555" t="s">
        <v>36</v>
      </c>
      <c r="N13555">
        <v>57.5</v>
      </c>
      <c r="O13555" t="s">
        <v>17465</v>
      </c>
      <c r="P13555" t="s">
        <v>17466</v>
      </c>
    </row>
    <row r="13556" spans="1:16" x14ac:dyDescent="0.25">
      <c r="A13556" t="s">
        <v>28</v>
      </c>
      <c r="B13556" t="s">
        <v>17467</v>
      </c>
      <c r="C13556" t="s">
        <v>203</v>
      </c>
      <c r="D13556" t="s">
        <v>3972</v>
      </c>
      <c r="E13556" t="s">
        <v>51</v>
      </c>
      <c r="F13556" t="b">
        <v>0</v>
      </c>
      <c r="G13556" t="s">
        <v>41</v>
      </c>
      <c r="H13556" s="4">
        <v>45835.627314814818</v>
      </c>
      <c r="I13556" t="b">
        <v>0</v>
      </c>
      <c r="J13556" t="b">
        <v>0</v>
      </c>
      <c r="K13556" t="s">
        <v>24</v>
      </c>
      <c r="L13556" t="s">
        <v>36</v>
      </c>
      <c r="N13556">
        <v>70</v>
      </c>
      <c r="O13556" t="s">
        <v>458</v>
      </c>
    </row>
    <row r="13557" spans="1:16" x14ac:dyDescent="0.25">
      <c r="A13557" t="s">
        <v>1</v>
      </c>
      <c r="B13557" t="s">
        <v>17468</v>
      </c>
      <c r="C13557" t="s">
        <v>922</v>
      </c>
      <c r="D13557" t="s">
        <v>4034</v>
      </c>
      <c r="E13557" t="s">
        <v>20</v>
      </c>
      <c r="F13557" t="b">
        <v>0</v>
      </c>
      <c r="G13557" t="s">
        <v>158</v>
      </c>
      <c r="H13557" s="4">
        <v>45835.629479166673</v>
      </c>
      <c r="I13557" t="b">
        <v>0</v>
      </c>
      <c r="J13557" t="b">
        <v>0</v>
      </c>
      <c r="K13557" t="s">
        <v>158</v>
      </c>
      <c r="L13557" t="s">
        <v>22</v>
      </c>
      <c r="M13557">
        <v>62500</v>
      </c>
      <c r="O13557" t="s">
        <v>3679</v>
      </c>
      <c r="P13557" t="s">
        <v>2746</v>
      </c>
    </row>
    <row r="13558" spans="1:16" x14ac:dyDescent="0.25">
      <c r="A13558" t="s">
        <v>0</v>
      </c>
      <c r="B13558" t="s">
        <v>17469</v>
      </c>
      <c r="C13558" t="s">
        <v>298</v>
      </c>
      <c r="D13558" t="s">
        <v>4034</v>
      </c>
      <c r="E13558" t="s">
        <v>20</v>
      </c>
      <c r="F13558" t="b">
        <v>0</v>
      </c>
      <c r="G13558" t="s">
        <v>298</v>
      </c>
      <c r="H13558" s="4">
        <v>45835.631377314807</v>
      </c>
      <c r="I13558" t="b">
        <v>0</v>
      </c>
      <c r="J13558" t="b">
        <v>0</v>
      </c>
      <c r="K13558" t="s">
        <v>298</v>
      </c>
      <c r="L13558" t="s">
        <v>22</v>
      </c>
      <c r="M13558">
        <v>59700</v>
      </c>
      <c r="O13558" t="s">
        <v>1006</v>
      </c>
      <c r="P13558" t="s">
        <v>17470</v>
      </c>
    </row>
    <row r="13559" spans="1:16" x14ac:dyDescent="0.25">
      <c r="A13559" t="s">
        <v>1</v>
      </c>
      <c r="B13559" t="s">
        <v>17471</v>
      </c>
      <c r="C13559" t="s">
        <v>203</v>
      </c>
      <c r="D13559" t="s">
        <v>3972</v>
      </c>
      <c r="E13559" t="s">
        <v>51</v>
      </c>
      <c r="F13559" t="b">
        <v>0</v>
      </c>
      <c r="G13559" t="s">
        <v>23</v>
      </c>
      <c r="H13559" s="4">
        <v>45835.659953703696</v>
      </c>
      <c r="I13559" t="b">
        <v>0</v>
      </c>
      <c r="J13559" t="b">
        <v>1</v>
      </c>
      <c r="K13559" t="s">
        <v>24</v>
      </c>
      <c r="L13559" t="s">
        <v>36</v>
      </c>
      <c r="N13559">
        <v>62.5</v>
      </c>
      <c r="O13559" t="s">
        <v>144</v>
      </c>
      <c r="P13559" t="s">
        <v>193</v>
      </c>
    </row>
    <row r="13560" spans="1:16" x14ac:dyDescent="0.25">
      <c r="A13560" t="s">
        <v>0</v>
      </c>
      <c r="B13560" t="s">
        <v>16315</v>
      </c>
      <c r="C13560" t="s">
        <v>180</v>
      </c>
      <c r="D13560" t="s">
        <v>3972</v>
      </c>
      <c r="E13560" t="s">
        <v>20</v>
      </c>
      <c r="F13560" t="b">
        <v>0</v>
      </c>
      <c r="G13560" t="s">
        <v>41</v>
      </c>
      <c r="H13560" s="4">
        <v>45835.666944444441</v>
      </c>
      <c r="I13560" t="b">
        <v>0</v>
      </c>
      <c r="J13560" t="b">
        <v>1</v>
      </c>
      <c r="K13560" t="s">
        <v>24</v>
      </c>
      <c r="L13560" t="s">
        <v>36</v>
      </c>
      <c r="N13560">
        <v>45</v>
      </c>
      <c r="O13560" t="s">
        <v>4350</v>
      </c>
      <c r="P13560" t="s">
        <v>16316</v>
      </c>
    </row>
    <row r="13561" spans="1:16" x14ac:dyDescent="0.25">
      <c r="A13561" t="s">
        <v>139</v>
      </c>
      <c r="B13561" t="s">
        <v>17472</v>
      </c>
      <c r="C13561" t="s">
        <v>386</v>
      </c>
      <c r="D13561" t="s">
        <v>3972</v>
      </c>
      <c r="E13561" t="s">
        <v>51</v>
      </c>
      <c r="F13561" t="b">
        <v>0</v>
      </c>
      <c r="G13561" t="s">
        <v>41</v>
      </c>
      <c r="H13561" s="4">
        <v>45835.667094907411</v>
      </c>
      <c r="I13561" t="b">
        <v>0</v>
      </c>
      <c r="J13561" t="b">
        <v>1</v>
      </c>
      <c r="K13561" t="s">
        <v>24</v>
      </c>
      <c r="L13561" t="s">
        <v>36</v>
      </c>
      <c r="N13561">
        <v>57.5</v>
      </c>
      <c r="O13561" t="s">
        <v>3487</v>
      </c>
      <c r="P13561" t="s">
        <v>17473</v>
      </c>
    </row>
    <row r="13562" spans="1:16" x14ac:dyDescent="0.25">
      <c r="A13562" t="s">
        <v>0</v>
      </c>
      <c r="B13562" t="s">
        <v>17474</v>
      </c>
      <c r="C13562" t="s">
        <v>181</v>
      </c>
      <c r="D13562" t="s">
        <v>3972</v>
      </c>
      <c r="E13562" t="s">
        <v>20</v>
      </c>
      <c r="F13562" t="b">
        <v>0</v>
      </c>
      <c r="G13562" t="s">
        <v>41</v>
      </c>
      <c r="H13562" s="4">
        <v>45835.667094907411</v>
      </c>
      <c r="I13562" t="b">
        <v>0</v>
      </c>
      <c r="J13562" t="b">
        <v>1</v>
      </c>
      <c r="K13562" t="s">
        <v>24</v>
      </c>
      <c r="L13562" t="s">
        <v>22</v>
      </c>
      <c r="M13562">
        <v>115000</v>
      </c>
      <c r="O13562" t="s">
        <v>1459</v>
      </c>
      <c r="P13562" t="s">
        <v>17475</v>
      </c>
    </row>
    <row r="13563" spans="1:16" x14ac:dyDescent="0.25">
      <c r="A13563" t="s">
        <v>0</v>
      </c>
      <c r="B13563" t="s">
        <v>17476</v>
      </c>
      <c r="C13563" t="s">
        <v>167</v>
      </c>
      <c r="D13563" t="s">
        <v>3828</v>
      </c>
      <c r="E13563" t="s">
        <v>51</v>
      </c>
      <c r="F13563" t="b">
        <v>0</v>
      </c>
      <c r="G13563" t="s">
        <v>35</v>
      </c>
      <c r="H13563" s="4">
        <v>45835.667118055557</v>
      </c>
      <c r="I13563" t="b">
        <v>1</v>
      </c>
      <c r="J13563" t="b">
        <v>0</v>
      </c>
      <c r="K13563" t="s">
        <v>24</v>
      </c>
      <c r="L13563" t="s">
        <v>36</v>
      </c>
      <c r="N13563">
        <v>45</v>
      </c>
      <c r="O13563" t="s">
        <v>17477</v>
      </c>
      <c r="P13563" t="s">
        <v>710</v>
      </c>
    </row>
    <row r="13564" spans="1:16" x14ac:dyDescent="0.25">
      <c r="A13564" t="s">
        <v>2</v>
      </c>
      <c r="B13564" t="s">
        <v>2</v>
      </c>
      <c r="C13564" t="s">
        <v>601</v>
      </c>
      <c r="D13564" t="s">
        <v>2208</v>
      </c>
      <c r="E13564" t="s">
        <v>20</v>
      </c>
      <c r="F13564" t="b">
        <v>0</v>
      </c>
      <c r="G13564" t="s">
        <v>41</v>
      </c>
      <c r="H13564" s="4">
        <v>45835.668900462973</v>
      </c>
      <c r="I13564" t="b">
        <v>0</v>
      </c>
      <c r="J13564" t="b">
        <v>0</v>
      </c>
      <c r="K13564" t="s">
        <v>24</v>
      </c>
      <c r="L13564" t="s">
        <v>36</v>
      </c>
      <c r="N13564">
        <v>58.770000457763672</v>
      </c>
      <c r="O13564" t="s">
        <v>12852</v>
      </c>
      <c r="P13564" t="s">
        <v>119</v>
      </c>
    </row>
    <row r="13565" spans="1:16" x14ac:dyDescent="0.25">
      <c r="A13565" t="s">
        <v>1</v>
      </c>
      <c r="B13565" t="s">
        <v>17478</v>
      </c>
      <c r="C13565" t="s">
        <v>39</v>
      </c>
      <c r="D13565" t="s">
        <v>16100</v>
      </c>
      <c r="E13565" t="s">
        <v>20</v>
      </c>
      <c r="F13565" t="b">
        <v>1</v>
      </c>
      <c r="G13565" t="s">
        <v>106</v>
      </c>
      <c r="H13565" s="4">
        <v>45835.672442129631</v>
      </c>
      <c r="I13565" t="b">
        <v>1</v>
      </c>
      <c r="J13565" t="b">
        <v>1</v>
      </c>
      <c r="K13565" t="s">
        <v>106</v>
      </c>
      <c r="L13565" t="s">
        <v>22</v>
      </c>
      <c r="M13565">
        <v>245000</v>
      </c>
      <c r="O13565" t="s">
        <v>2973</v>
      </c>
      <c r="P13565" t="s">
        <v>2688</v>
      </c>
    </row>
    <row r="13566" spans="1:16" x14ac:dyDescent="0.25">
      <c r="A13566" t="s">
        <v>1</v>
      </c>
      <c r="B13566" t="s">
        <v>9456</v>
      </c>
      <c r="C13566" t="s">
        <v>82</v>
      </c>
      <c r="D13566" t="s">
        <v>4083</v>
      </c>
      <c r="E13566" t="s">
        <v>20</v>
      </c>
      <c r="F13566" t="b">
        <v>0</v>
      </c>
      <c r="G13566" t="s">
        <v>27</v>
      </c>
      <c r="H13566" s="4">
        <v>45835.709236111114</v>
      </c>
      <c r="I13566" t="b">
        <v>0</v>
      </c>
      <c r="J13566" t="b">
        <v>0</v>
      </c>
      <c r="K13566" t="s">
        <v>24</v>
      </c>
      <c r="L13566" t="s">
        <v>22</v>
      </c>
      <c r="M13566">
        <v>245000</v>
      </c>
      <c r="O13566" t="s">
        <v>2761</v>
      </c>
      <c r="P13566" t="s">
        <v>3842</v>
      </c>
    </row>
    <row r="13567" spans="1:16" x14ac:dyDescent="0.25">
      <c r="A13567" t="s">
        <v>1</v>
      </c>
      <c r="B13567" t="s">
        <v>17479</v>
      </c>
      <c r="C13567" t="s">
        <v>151</v>
      </c>
      <c r="D13567" t="s">
        <v>3972</v>
      </c>
      <c r="E13567" t="s">
        <v>20</v>
      </c>
      <c r="F13567" t="b">
        <v>0</v>
      </c>
      <c r="G13567" t="s">
        <v>30</v>
      </c>
      <c r="H13567" s="4">
        <v>45835.709537037037</v>
      </c>
      <c r="I13567" t="b">
        <v>0</v>
      </c>
      <c r="J13567" t="b">
        <v>1</v>
      </c>
      <c r="K13567" t="s">
        <v>24</v>
      </c>
      <c r="L13567" t="s">
        <v>22</v>
      </c>
      <c r="M13567">
        <v>161500</v>
      </c>
      <c r="O13567" t="s">
        <v>9419</v>
      </c>
      <c r="P13567" t="s">
        <v>1709</v>
      </c>
    </row>
    <row r="13568" spans="1:16" x14ac:dyDescent="0.25">
      <c r="A13568" t="s">
        <v>2</v>
      </c>
      <c r="B13568" t="s">
        <v>2</v>
      </c>
      <c r="C13568" t="s">
        <v>9439</v>
      </c>
      <c r="D13568" t="s">
        <v>3600</v>
      </c>
      <c r="E13568" t="s">
        <v>20</v>
      </c>
      <c r="F13568" t="b">
        <v>0</v>
      </c>
      <c r="G13568" t="s">
        <v>41</v>
      </c>
      <c r="H13568" s="4">
        <v>45835.710312499999</v>
      </c>
      <c r="I13568" t="b">
        <v>0</v>
      </c>
      <c r="J13568" t="b">
        <v>1</v>
      </c>
      <c r="K13568" t="s">
        <v>24</v>
      </c>
      <c r="L13568" t="s">
        <v>22</v>
      </c>
      <c r="M13568">
        <v>100000</v>
      </c>
      <c r="O13568" t="s">
        <v>123</v>
      </c>
      <c r="P13568" t="s">
        <v>9440</v>
      </c>
    </row>
    <row r="13569" spans="1:16" x14ac:dyDescent="0.25">
      <c r="A13569" t="s">
        <v>0</v>
      </c>
      <c r="B13569" t="s">
        <v>17480</v>
      </c>
      <c r="C13569" t="s">
        <v>333</v>
      </c>
      <c r="D13569" t="s">
        <v>3972</v>
      </c>
      <c r="E13569" t="s">
        <v>20</v>
      </c>
      <c r="F13569" t="b">
        <v>0</v>
      </c>
      <c r="G13569" t="s">
        <v>35</v>
      </c>
      <c r="H13569" s="4">
        <v>45835.711018518523</v>
      </c>
      <c r="I13569" t="b">
        <v>0</v>
      </c>
      <c r="J13569" t="b">
        <v>1</v>
      </c>
      <c r="K13569" t="s">
        <v>24</v>
      </c>
      <c r="L13569" t="s">
        <v>22</v>
      </c>
      <c r="M13569">
        <v>315500</v>
      </c>
      <c r="O13569" t="s">
        <v>3175</v>
      </c>
    </row>
    <row r="13570" spans="1:16" x14ac:dyDescent="0.25">
      <c r="A13570" t="s">
        <v>139</v>
      </c>
      <c r="B13570" t="s">
        <v>2126</v>
      </c>
      <c r="C13570" t="s">
        <v>49</v>
      </c>
      <c r="D13570" t="s">
        <v>3972</v>
      </c>
      <c r="E13570" t="s">
        <v>20</v>
      </c>
      <c r="F13570" t="b">
        <v>0</v>
      </c>
      <c r="G13570" t="s">
        <v>41</v>
      </c>
      <c r="H13570" s="4">
        <v>45835.750381944446</v>
      </c>
      <c r="I13570" t="b">
        <v>0</v>
      </c>
      <c r="J13570" t="b">
        <v>0</v>
      </c>
      <c r="K13570" t="s">
        <v>24</v>
      </c>
      <c r="L13570" t="s">
        <v>22</v>
      </c>
      <c r="M13570">
        <v>85000</v>
      </c>
      <c r="O13570" t="s">
        <v>2866</v>
      </c>
      <c r="P13570" t="s">
        <v>17481</v>
      </c>
    </row>
    <row r="13571" spans="1:16" x14ac:dyDescent="0.25">
      <c r="A13571" t="s">
        <v>0</v>
      </c>
      <c r="B13571" t="s">
        <v>17482</v>
      </c>
      <c r="C13571" t="s">
        <v>541</v>
      </c>
      <c r="D13571" t="s">
        <v>3972</v>
      </c>
      <c r="E13571" t="s">
        <v>51</v>
      </c>
      <c r="F13571" t="b">
        <v>0</v>
      </c>
      <c r="G13571" t="s">
        <v>30</v>
      </c>
      <c r="H13571" s="4">
        <v>45835.751331018517</v>
      </c>
      <c r="I13571" t="b">
        <v>0</v>
      </c>
      <c r="J13571" t="b">
        <v>0</v>
      </c>
      <c r="K13571" t="s">
        <v>24</v>
      </c>
      <c r="L13571" t="s">
        <v>36</v>
      </c>
      <c r="N13571">
        <v>50</v>
      </c>
      <c r="O13571" t="s">
        <v>1551</v>
      </c>
    </row>
    <row r="13572" spans="1:16" x14ac:dyDescent="0.25">
      <c r="A13572" t="s">
        <v>2</v>
      </c>
      <c r="B13572" t="s">
        <v>17483</v>
      </c>
      <c r="C13572" t="s">
        <v>203</v>
      </c>
      <c r="D13572" t="s">
        <v>3600</v>
      </c>
      <c r="E13572" t="s">
        <v>51</v>
      </c>
      <c r="F13572" t="b">
        <v>0</v>
      </c>
      <c r="G13572" t="s">
        <v>27</v>
      </c>
      <c r="H13572" s="4">
        <v>45835.751620370371</v>
      </c>
      <c r="I13572" t="b">
        <v>0</v>
      </c>
      <c r="J13572" t="b">
        <v>0</v>
      </c>
      <c r="K13572" t="s">
        <v>24</v>
      </c>
      <c r="L13572" t="s">
        <v>36</v>
      </c>
      <c r="N13572">
        <v>35</v>
      </c>
      <c r="O13572" t="s">
        <v>13724</v>
      </c>
      <c r="P13572" t="s">
        <v>17484</v>
      </c>
    </row>
    <row r="13573" spans="1:16" x14ac:dyDescent="0.25">
      <c r="A13573" t="s">
        <v>2</v>
      </c>
      <c r="B13573" t="s">
        <v>163</v>
      </c>
      <c r="C13573" t="s">
        <v>3652</v>
      </c>
      <c r="D13573" t="s">
        <v>3972</v>
      </c>
      <c r="E13573" t="s">
        <v>20</v>
      </c>
      <c r="F13573" t="b">
        <v>0</v>
      </c>
      <c r="G13573" t="s">
        <v>30</v>
      </c>
      <c r="H13573" s="4">
        <v>45835.752847222233</v>
      </c>
      <c r="I13573" t="b">
        <v>0</v>
      </c>
      <c r="J13573" t="b">
        <v>1</v>
      </c>
      <c r="K13573" t="s">
        <v>24</v>
      </c>
      <c r="L13573" t="s">
        <v>22</v>
      </c>
      <c r="M13573">
        <v>87500</v>
      </c>
      <c r="O13573" t="s">
        <v>17485</v>
      </c>
      <c r="P13573" t="s">
        <v>17486</v>
      </c>
    </row>
    <row r="13574" spans="1:16" x14ac:dyDescent="0.25">
      <c r="A13574" t="s">
        <v>0</v>
      </c>
      <c r="B13574" t="s">
        <v>17487</v>
      </c>
      <c r="C13574" t="s">
        <v>559</v>
      </c>
      <c r="D13574" t="s">
        <v>3972</v>
      </c>
      <c r="E13574" t="s">
        <v>20</v>
      </c>
      <c r="F13574" t="b">
        <v>0</v>
      </c>
      <c r="G13574" t="s">
        <v>27</v>
      </c>
      <c r="H13574" s="4">
        <v>45835.791759259257</v>
      </c>
      <c r="I13574" t="b">
        <v>0</v>
      </c>
      <c r="J13574" t="b">
        <v>0</v>
      </c>
      <c r="K13574" t="s">
        <v>24</v>
      </c>
      <c r="L13574" t="s">
        <v>22</v>
      </c>
      <c r="M13574">
        <v>69451</v>
      </c>
      <c r="O13574" t="s">
        <v>6430</v>
      </c>
      <c r="P13574" t="s">
        <v>3349</v>
      </c>
    </row>
    <row r="13575" spans="1:16" x14ac:dyDescent="0.25">
      <c r="A13575" t="s">
        <v>0</v>
      </c>
      <c r="B13575" t="s">
        <v>250</v>
      </c>
      <c r="C13575" t="s">
        <v>329</v>
      </c>
      <c r="D13575" t="s">
        <v>2298</v>
      </c>
      <c r="E13575" t="s">
        <v>20</v>
      </c>
      <c r="F13575" t="b">
        <v>0</v>
      </c>
      <c r="G13575" t="s">
        <v>27</v>
      </c>
      <c r="H13575" s="4">
        <v>45835.79179398148</v>
      </c>
      <c r="I13575" t="b">
        <v>0</v>
      </c>
      <c r="J13575" t="b">
        <v>1</v>
      </c>
      <c r="K13575" t="s">
        <v>24</v>
      </c>
      <c r="L13575" t="s">
        <v>36</v>
      </c>
      <c r="N13575">
        <v>25</v>
      </c>
      <c r="O13575" t="s">
        <v>17488</v>
      </c>
      <c r="P13575" t="s">
        <v>671</v>
      </c>
    </row>
    <row r="13576" spans="1:16" x14ac:dyDescent="0.25">
      <c r="A13576" t="s">
        <v>0</v>
      </c>
      <c r="B13576" t="s">
        <v>17489</v>
      </c>
      <c r="C13576" t="s">
        <v>213</v>
      </c>
      <c r="D13576" t="s">
        <v>3828</v>
      </c>
      <c r="E13576" t="s">
        <v>20</v>
      </c>
      <c r="F13576" t="b">
        <v>0</v>
      </c>
      <c r="G13576" t="s">
        <v>41</v>
      </c>
      <c r="H13576" s="4">
        <v>45835.792002314818</v>
      </c>
      <c r="I13576" t="b">
        <v>0</v>
      </c>
      <c r="J13576" t="b">
        <v>1</v>
      </c>
      <c r="K13576" t="s">
        <v>24</v>
      </c>
      <c r="L13576" t="s">
        <v>36</v>
      </c>
      <c r="N13576">
        <v>40</v>
      </c>
      <c r="O13576" t="s">
        <v>17490</v>
      </c>
    </row>
    <row r="13577" spans="1:16" x14ac:dyDescent="0.25">
      <c r="A13577" t="s">
        <v>139</v>
      </c>
      <c r="B13577" t="s">
        <v>2126</v>
      </c>
      <c r="C13577" t="s">
        <v>696</v>
      </c>
      <c r="D13577" t="s">
        <v>3972</v>
      </c>
      <c r="E13577" t="s">
        <v>20</v>
      </c>
      <c r="F13577" t="b">
        <v>0</v>
      </c>
      <c r="G13577" t="s">
        <v>30</v>
      </c>
      <c r="H13577" s="4">
        <v>45835.792291666658</v>
      </c>
      <c r="I13577" t="b">
        <v>0</v>
      </c>
      <c r="J13577" t="b">
        <v>1</v>
      </c>
      <c r="K13577" t="s">
        <v>24</v>
      </c>
      <c r="L13577" t="s">
        <v>22</v>
      </c>
      <c r="M13577">
        <v>88000</v>
      </c>
      <c r="O13577" t="s">
        <v>17491</v>
      </c>
      <c r="P13577" t="s">
        <v>1711</v>
      </c>
    </row>
    <row r="13578" spans="1:16" x14ac:dyDescent="0.25">
      <c r="A13578" t="s">
        <v>1</v>
      </c>
      <c r="B13578" t="s">
        <v>17492</v>
      </c>
      <c r="C13578" t="s">
        <v>2154</v>
      </c>
      <c r="D13578" t="s">
        <v>17493</v>
      </c>
      <c r="E13578" t="s">
        <v>20</v>
      </c>
      <c r="F13578" t="b">
        <v>0</v>
      </c>
      <c r="G13578" t="s">
        <v>27</v>
      </c>
      <c r="H13578" s="4">
        <v>45835.792569444442</v>
      </c>
      <c r="I13578" t="b">
        <v>0</v>
      </c>
      <c r="J13578" t="b">
        <v>1</v>
      </c>
      <c r="K13578" t="s">
        <v>24</v>
      </c>
      <c r="L13578" t="s">
        <v>36</v>
      </c>
      <c r="N13578">
        <v>70.915000915527344</v>
      </c>
      <c r="O13578" t="s">
        <v>381</v>
      </c>
      <c r="P13578" t="s">
        <v>17494</v>
      </c>
    </row>
    <row r="13579" spans="1:16" x14ac:dyDescent="0.25">
      <c r="A13579" t="s">
        <v>2</v>
      </c>
      <c r="B13579" t="s">
        <v>17495</v>
      </c>
      <c r="C13579" t="s">
        <v>122</v>
      </c>
      <c r="D13579" t="s">
        <v>3972</v>
      </c>
      <c r="E13579" t="s">
        <v>20</v>
      </c>
      <c r="F13579" t="b">
        <v>0</v>
      </c>
      <c r="G13579" t="s">
        <v>23</v>
      </c>
      <c r="H13579" s="4">
        <v>45835.827118055553</v>
      </c>
      <c r="I13579" t="b">
        <v>0</v>
      </c>
      <c r="J13579" t="b">
        <v>0</v>
      </c>
      <c r="K13579" t="s">
        <v>24</v>
      </c>
      <c r="L13579" t="s">
        <v>22</v>
      </c>
      <c r="M13579">
        <v>127500</v>
      </c>
      <c r="O13579" t="s">
        <v>1783</v>
      </c>
      <c r="P13579" t="s">
        <v>17496</v>
      </c>
    </row>
    <row r="13580" spans="1:16" x14ac:dyDescent="0.25">
      <c r="A13580" t="s">
        <v>0</v>
      </c>
      <c r="B13580" t="s">
        <v>17497</v>
      </c>
      <c r="C13580" t="s">
        <v>805</v>
      </c>
      <c r="D13580" t="s">
        <v>3828</v>
      </c>
      <c r="E13580" t="s">
        <v>51</v>
      </c>
      <c r="F13580" t="b">
        <v>0</v>
      </c>
      <c r="G13580" t="s">
        <v>27</v>
      </c>
      <c r="H13580" s="4">
        <v>45835.833483796298</v>
      </c>
      <c r="I13580" t="b">
        <v>0</v>
      </c>
      <c r="J13580" t="b">
        <v>0</v>
      </c>
      <c r="K13580" t="s">
        <v>24</v>
      </c>
      <c r="L13580" t="s">
        <v>36</v>
      </c>
      <c r="N13580">
        <v>52.5</v>
      </c>
      <c r="O13580" t="s">
        <v>17498</v>
      </c>
      <c r="P13580" t="s">
        <v>17499</v>
      </c>
    </row>
    <row r="13581" spans="1:16" x14ac:dyDescent="0.25">
      <c r="A13581" t="s">
        <v>1</v>
      </c>
      <c r="B13581" t="s">
        <v>10304</v>
      </c>
      <c r="C13581" t="s">
        <v>306</v>
      </c>
      <c r="D13581" t="s">
        <v>3956</v>
      </c>
      <c r="E13581" t="s">
        <v>20</v>
      </c>
      <c r="F13581" t="b">
        <v>0</v>
      </c>
      <c r="G13581" t="s">
        <v>27</v>
      </c>
      <c r="H13581" s="4">
        <v>45835.834293981483</v>
      </c>
      <c r="I13581" t="b">
        <v>0</v>
      </c>
      <c r="J13581" t="b">
        <v>1</v>
      </c>
      <c r="K13581" t="s">
        <v>24</v>
      </c>
      <c r="L13581" t="s">
        <v>36</v>
      </c>
      <c r="N13581">
        <v>41.505001068115227</v>
      </c>
      <c r="O13581" t="s">
        <v>2768</v>
      </c>
      <c r="P13581" t="s">
        <v>8155</v>
      </c>
    </row>
    <row r="13582" spans="1:16" x14ac:dyDescent="0.25">
      <c r="A13582" t="s">
        <v>2</v>
      </c>
      <c r="B13582" t="s">
        <v>17500</v>
      </c>
      <c r="C13582" t="s">
        <v>2380</v>
      </c>
      <c r="D13582" t="s">
        <v>2208</v>
      </c>
      <c r="E13582" t="s">
        <v>20</v>
      </c>
      <c r="F13582" t="b">
        <v>0</v>
      </c>
      <c r="G13582" t="s">
        <v>27</v>
      </c>
      <c r="H13582" s="4">
        <v>45835.834872685176</v>
      </c>
      <c r="I13582" t="b">
        <v>0</v>
      </c>
      <c r="J13582" t="b">
        <v>1</v>
      </c>
      <c r="K13582" t="s">
        <v>24</v>
      </c>
      <c r="L13582" t="s">
        <v>22</v>
      </c>
      <c r="M13582">
        <v>82750</v>
      </c>
      <c r="O13582" t="s">
        <v>17485</v>
      </c>
      <c r="P13582" t="s">
        <v>17486</v>
      </c>
    </row>
    <row r="13583" spans="1:16" x14ac:dyDescent="0.25">
      <c r="A13583" t="s">
        <v>2</v>
      </c>
      <c r="B13583" t="s">
        <v>17501</v>
      </c>
      <c r="C13583" t="s">
        <v>24</v>
      </c>
      <c r="D13583" t="s">
        <v>3972</v>
      </c>
      <c r="E13583" t="s">
        <v>20</v>
      </c>
      <c r="F13583" t="b">
        <v>0</v>
      </c>
      <c r="G13583" t="s">
        <v>27</v>
      </c>
      <c r="H13583" s="4">
        <v>45835.835034722222</v>
      </c>
      <c r="I13583" t="b">
        <v>0</v>
      </c>
      <c r="J13583" t="b">
        <v>1</v>
      </c>
      <c r="K13583" t="s">
        <v>24</v>
      </c>
      <c r="L13583" t="s">
        <v>22</v>
      </c>
      <c r="M13583">
        <v>154000</v>
      </c>
      <c r="O13583" t="s">
        <v>1883</v>
      </c>
      <c r="P13583" t="s">
        <v>1229</v>
      </c>
    </row>
    <row r="13584" spans="1:16" x14ac:dyDescent="0.25">
      <c r="A13584" t="s">
        <v>2</v>
      </c>
      <c r="B13584" t="s">
        <v>17502</v>
      </c>
      <c r="C13584" t="s">
        <v>39</v>
      </c>
      <c r="D13584" t="s">
        <v>3828</v>
      </c>
      <c r="E13584" t="s">
        <v>20</v>
      </c>
      <c r="F13584" t="b">
        <v>1</v>
      </c>
      <c r="G13584" t="s">
        <v>41</v>
      </c>
      <c r="H13584" s="4">
        <v>45835.835289351853</v>
      </c>
      <c r="I13584" t="b">
        <v>0</v>
      </c>
      <c r="J13584" t="b">
        <v>1</v>
      </c>
      <c r="K13584" t="s">
        <v>24</v>
      </c>
      <c r="L13584" t="s">
        <v>22</v>
      </c>
      <c r="M13584">
        <v>130000</v>
      </c>
      <c r="O13584" t="s">
        <v>17503</v>
      </c>
      <c r="P13584" t="s">
        <v>17504</v>
      </c>
    </row>
    <row r="13585" spans="1:16" x14ac:dyDescent="0.25">
      <c r="A13585" t="s">
        <v>89</v>
      </c>
      <c r="B13585" t="s">
        <v>17505</v>
      </c>
      <c r="C13585" t="s">
        <v>24</v>
      </c>
      <c r="D13585" t="s">
        <v>3972</v>
      </c>
      <c r="E13585" t="s">
        <v>20</v>
      </c>
      <c r="F13585" t="b">
        <v>0</v>
      </c>
      <c r="G13585" t="s">
        <v>30</v>
      </c>
      <c r="H13585" s="4">
        <v>45835.836296296293</v>
      </c>
      <c r="I13585" t="b">
        <v>0</v>
      </c>
      <c r="J13585" t="b">
        <v>0</v>
      </c>
      <c r="K13585" t="s">
        <v>24</v>
      </c>
      <c r="L13585" t="s">
        <v>36</v>
      </c>
      <c r="N13585">
        <v>67.5</v>
      </c>
      <c r="O13585" t="s">
        <v>2196</v>
      </c>
      <c r="P13585" t="s">
        <v>3032</v>
      </c>
    </row>
    <row r="13586" spans="1:16" x14ac:dyDescent="0.25">
      <c r="A13586" t="s">
        <v>0</v>
      </c>
      <c r="B13586" t="s">
        <v>17506</v>
      </c>
      <c r="C13586" t="s">
        <v>60</v>
      </c>
      <c r="D13586" t="s">
        <v>3828</v>
      </c>
      <c r="E13586" t="s">
        <v>20</v>
      </c>
      <c r="F13586" t="b">
        <v>0</v>
      </c>
      <c r="G13586" t="s">
        <v>27</v>
      </c>
      <c r="H13586" s="4">
        <v>45835.875150462962</v>
      </c>
      <c r="I13586" t="b">
        <v>0</v>
      </c>
      <c r="J13586" t="b">
        <v>1</v>
      </c>
      <c r="K13586" t="s">
        <v>24</v>
      </c>
      <c r="L13586" t="s">
        <v>22</v>
      </c>
      <c r="M13586">
        <v>67500</v>
      </c>
      <c r="O13586" t="s">
        <v>17507</v>
      </c>
      <c r="P13586" t="s">
        <v>833</v>
      </c>
    </row>
    <row r="13587" spans="1:16" x14ac:dyDescent="0.25">
      <c r="A13587" t="s">
        <v>2</v>
      </c>
      <c r="B13587" t="s">
        <v>17508</v>
      </c>
      <c r="C13587" t="s">
        <v>1398</v>
      </c>
      <c r="D13587" t="s">
        <v>3600</v>
      </c>
      <c r="E13587" t="s">
        <v>51</v>
      </c>
      <c r="F13587" t="b">
        <v>0</v>
      </c>
      <c r="G13587" t="s">
        <v>27</v>
      </c>
      <c r="H13587" s="4">
        <v>45835.876435185193</v>
      </c>
      <c r="I13587" t="b">
        <v>1</v>
      </c>
      <c r="J13587" t="b">
        <v>0</v>
      </c>
      <c r="K13587" t="s">
        <v>24</v>
      </c>
      <c r="L13587" t="s">
        <v>36</v>
      </c>
      <c r="N13587">
        <v>51.5</v>
      </c>
      <c r="O13587" t="s">
        <v>16959</v>
      </c>
      <c r="P13587" t="s">
        <v>17509</v>
      </c>
    </row>
    <row r="13588" spans="1:16" x14ac:dyDescent="0.25">
      <c r="A13588" t="s">
        <v>2</v>
      </c>
      <c r="B13588" t="s">
        <v>17510</v>
      </c>
      <c r="C13588" t="s">
        <v>143</v>
      </c>
      <c r="D13588" t="s">
        <v>3600</v>
      </c>
      <c r="E13588" t="s">
        <v>51</v>
      </c>
      <c r="F13588" t="b">
        <v>0</v>
      </c>
      <c r="G13588" t="s">
        <v>35</v>
      </c>
      <c r="H13588" s="4">
        <v>45835.919027777767</v>
      </c>
      <c r="I13588" t="b">
        <v>1</v>
      </c>
      <c r="J13588" t="b">
        <v>0</v>
      </c>
      <c r="K13588" t="s">
        <v>24</v>
      </c>
      <c r="L13588" t="s">
        <v>36</v>
      </c>
      <c r="N13588">
        <v>55</v>
      </c>
      <c r="O13588" t="s">
        <v>14191</v>
      </c>
      <c r="P13588" t="s">
        <v>17511</v>
      </c>
    </row>
    <row r="13589" spans="1:16" x14ac:dyDescent="0.25">
      <c r="A13589" t="s">
        <v>19</v>
      </c>
      <c r="B13589" t="s">
        <v>17512</v>
      </c>
      <c r="C13589" t="s">
        <v>155</v>
      </c>
      <c r="D13589" t="s">
        <v>3972</v>
      </c>
      <c r="E13589" t="s">
        <v>20</v>
      </c>
      <c r="F13589" t="b">
        <v>0</v>
      </c>
      <c r="G13589" t="s">
        <v>23</v>
      </c>
      <c r="H13589" s="4">
        <v>45835.952199074083</v>
      </c>
      <c r="I13589" t="b">
        <v>0</v>
      </c>
      <c r="J13589" t="b">
        <v>1</v>
      </c>
      <c r="K13589" t="s">
        <v>24</v>
      </c>
      <c r="L13589" t="s">
        <v>22</v>
      </c>
      <c r="M13589">
        <v>185500</v>
      </c>
      <c r="O13589" t="s">
        <v>1126</v>
      </c>
    </row>
    <row r="13590" spans="1:16" x14ac:dyDescent="0.25">
      <c r="A13590" t="s">
        <v>0</v>
      </c>
      <c r="B13590" t="s">
        <v>0</v>
      </c>
      <c r="C13590" t="s">
        <v>1100</v>
      </c>
      <c r="D13590" t="s">
        <v>3972</v>
      </c>
      <c r="E13590" t="s">
        <v>20</v>
      </c>
      <c r="F13590" t="b">
        <v>0</v>
      </c>
      <c r="G13590" t="s">
        <v>41</v>
      </c>
      <c r="H13590" s="4">
        <v>45835.958611111113</v>
      </c>
      <c r="I13590" t="b">
        <v>0</v>
      </c>
      <c r="J13590" t="b">
        <v>1</v>
      </c>
      <c r="K13590" t="s">
        <v>24</v>
      </c>
      <c r="L13590" t="s">
        <v>22</v>
      </c>
      <c r="M13590">
        <v>99700</v>
      </c>
      <c r="O13590" t="s">
        <v>17513</v>
      </c>
      <c r="P13590" t="s">
        <v>17514</v>
      </c>
    </row>
    <row r="13591" spans="1:16" x14ac:dyDescent="0.25">
      <c r="A13591" t="s">
        <v>0</v>
      </c>
      <c r="B13591" t="s">
        <v>17515</v>
      </c>
      <c r="C13591" t="s">
        <v>332</v>
      </c>
      <c r="D13591" t="s">
        <v>3972</v>
      </c>
      <c r="E13591" t="s">
        <v>20</v>
      </c>
      <c r="F13591" t="b">
        <v>0</v>
      </c>
      <c r="G13591" t="s">
        <v>41</v>
      </c>
      <c r="H13591" s="4">
        <v>45835.958611111113</v>
      </c>
      <c r="I13591" t="b">
        <v>0</v>
      </c>
      <c r="J13591" t="b">
        <v>0</v>
      </c>
      <c r="K13591" t="s">
        <v>24</v>
      </c>
      <c r="L13591" t="s">
        <v>36</v>
      </c>
      <c r="N13591">
        <v>85</v>
      </c>
      <c r="O13591" t="s">
        <v>11718</v>
      </c>
      <c r="P13591" t="s">
        <v>17516</v>
      </c>
    </row>
    <row r="13592" spans="1:16" x14ac:dyDescent="0.25">
      <c r="A13592" t="s">
        <v>0</v>
      </c>
      <c r="B13592" t="s">
        <v>433</v>
      </c>
      <c r="C13592" t="s">
        <v>140</v>
      </c>
      <c r="D13592" t="s">
        <v>3972</v>
      </c>
      <c r="E13592" t="s">
        <v>20</v>
      </c>
      <c r="F13592" t="b">
        <v>0</v>
      </c>
      <c r="G13592" t="s">
        <v>35</v>
      </c>
      <c r="H13592" s="4">
        <v>45835.958784722221</v>
      </c>
      <c r="I13592" t="b">
        <v>0</v>
      </c>
      <c r="J13592" t="b">
        <v>0</v>
      </c>
      <c r="K13592" t="s">
        <v>24</v>
      </c>
      <c r="L13592" t="s">
        <v>22</v>
      </c>
      <c r="M13592">
        <v>85000</v>
      </c>
      <c r="O13592" t="s">
        <v>17517</v>
      </c>
      <c r="P13592" t="s">
        <v>1133</v>
      </c>
    </row>
    <row r="13593" spans="1:16" x14ac:dyDescent="0.25">
      <c r="A13593" t="s">
        <v>139</v>
      </c>
      <c r="B13593" t="s">
        <v>17518</v>
      </c>
      <c r="C13593" t="s">
        <v>192</v>
      </c>
      <c r="D13593" t="s">
        <v>3972</v>
      </c>
      <c r="E13593" t="s">
        <v>51</v>
      </c>
      <c r="F13593" t="b">
        <v>0</v>
      </c>
      <c r="G13593" t="s">
        <v>52</v>
      </c>
      <c r="H13593" s="4">
        <v>45835.959108796298</v>
      </c>
      <c r="I13593" t="b">
        <v>1</v>
      </c>
      <c r="J13593" t="b">
        <v>1</v>
      </c>
      <c r="K13593" t="s">
        <v>24</v>
      </c>
      <c r="L13593" t="s">
        <v>36</v>
      </c>
      <c r="N13593">
        <v>30.5</v>
      </c>
      <c r="O13593" t="s">
        <v>3933</v>
      </c>
    </row>
    <row r="13594" spans="1:16" x14ac:dyDescent="0.25">
      <c r="A13594" t="s">
        <v>2</v>
      </c>
      <c r="B13594" t="s">
        <v>17519</v>
      </c>
      <c r="C13594" t="s">
        <v>47</v>
      </c>
      <c r="D13594" t="s">
        <v>3972</v>
      </c>
      <c r="E13594" t="s">
        <v>20</v>
      </c>
      <c r="F13594" t="b">
        <v>0</v>
      </c>
      <c r="G13594" t="s">
        <v>27</v>
      </c>
      <c r="H13594" s="4">
        <v>45835.960057870368</v>
      </c>
      <c r="I13594" t="b">
        <v>0</v>
      </c>
      <c r="J13594" t="b">
        <v>1</v>
      </c>
      <c r="K13594" t="s">
        <v>24</v>
      </c>
      <c r="L13594" t="s">
        <v>22</v>
      </c>
      <c r="M13594">
        <v>208500</v>
      </c>
      <c r="O13594" t="s">
        <v>4534</v>
      </c>
      <c r="P13594" t="s">
        <v>5909</v>
      </c>
    </row>
    <row r="13595" spans="1:16" x14ac:dyDescent="0.25">
      <c r="A13595" t="s">
        <v>2</v>
      </c>
      <c r="B13595" t="s">
        <v>14584</v>
      </c>
      <c r="C13595" t="s">
        <v>2235</v>
      </c>
      <c r="D13595" t="s">
        <v>4013</v>
      </c>
      <c r="E13595" t="s">
        <v>20</v>
      </c>
      <c r="F13595" t="b">
        <v>0</v>
      </c>
      <c r="G13595" t="s">
        <v>23</v>
      </c>
      <c r="H13595" s="4">
        <v>45835.993645833332</v>
      </c>
      <c r="I13595" t="b">
        <v>0</v>
      </c>
      <c r="J13595" t="b">
        <v>1</v>
      </c>
      <c r="K13595" t="s">
        <v>24</v>
      </c>
      <c r="L13595" t="s">
        <v>22</v>
      </c>
      <c r="M13595">
        <v>115000</v>
      </c>
      <c r="O13595" t="s">
        <v>14585</v>
      </c>
      <c r="P13595" t="s">
        <v>14586</v>
      </c>
    </row>
    <row r="13596" spans="1:16" x14ac:dyDescent="0.25">
      <c r="A13596" t="s">
        <v>139</v>
      </c>
      <c r="B13596" t="s">
        <v>17520</v>
      </c>
      <c r="C13596" t="s">
        <v>3481</v>
      </c>
      <c r="D13596" t="s">
        <v>4089</v>
      </c>
      <c r="E13596" t="s">
        <v>20</v>
      </c>
      <c r="F13596" t="b">
        <v>0</v>
      </c>
      <c r="G13596" t="s">
        <v>41</v>
      </c>
      <c r="H13596" s="4">
        <v>45836.000335648147</v>
      </c>
      <c r="I13596" t="b">
        <v>0</v>
      </c>
      <c r="J13596" t="b">
        <v>0</v>
      </c>
      <c r="K13596" t="s">
        <v>24</v>
      </c>
      <c r="L13596" t="s">
        <v>22</v>
      </c>
      <c r="M13596">
        <v>75000</v>
      </c>
      <c r="O13596" t="s">
        <v>17521</v>
      </c>
      <c r="P13596" t="s">
        <v>67</v>
      </c>
    </row>
    <row r="13597" spans="1:16" x14ac:dyDescent="0.25">
      <c r="A13597" t="s">
        <v>0</v>
      </c>
      <c r="B13597" t="s">
        <v>2153</v>
      </c>
      <c r="C13597" t="s">
        <v>143</v>
      </c>
      <c r="D13597" t="s">
        <v>3972</v>
      </c>
      <c r="E13597" t="s">
        <v>51</v>
      </c>
      <c r="F13597" t="b">
        <v>0</v>
      </c>
      <c r="G13597" t="s">
        <v>35</v>
      </c>
      <c r="H13597" s="4">
        <v>45836.000451388893</v>
      </c>
      <c r="I13597" t="b">
        <v>1</v>
      </c>
      <c r="J13597" t="b">
        <v>1</v>
      </c>
      <c r="K13597" t="s">
        <v>24</v>
      </c>
      <c r="L13597" t="s">
        <v>36</v>
      </c>
      <c r="N13597">
        <v>62.5</v>
      </c>
      <c r="O13597" t="s">
        <v>4343</v>
      </c>
      <c r="P13597" t="s">
        <v>1850</v>
      </c>
    </row>
    <row r="13598" spans="1:16" x14ac:dyDescent="0.25">
      <c r="A13598" t="s">
        <v>1</v>
      </c>
      <c r="B13598" t="s">
        <v>135</v>
      </c>
      <c r="C13598" t="s">
        <v>606</v>
      </c>
      <c r="D13598" t="s">
        <v>17522</v>
      </c>
      <c r="E13598" t="s">
        <v>20</v>
      </c>
      <c r="F13598" t="b">
        <v>0</v>
      </c>
      <c r="G13598" t="s">
        <v>27</v>
      </c>
      <c r="H13598" s="4">
        <v>45836.000833333332</v>
      </c>
      <c r="I13598" t="b">
        <v>0</v>
      </c>
      <c r="J13598" t="b">
        <v>1</v>
      </c>
      <c r="K13598" t="s">
        <v>24</v>
      </c>
      <c r="L13598" t="s">
        <v>22</v>
      </c>
      <c r="M13598">
        <v>175000</v>
      </c>
      <c r="O13598" t="s">
        <v>2431</v>
      </c>
      <c r="P13598" t="s">
        <v>9153</v>
      </c>
    </row>
    <row r="13599" spans="1:16" x14ac:dyDescent="0.25">
      <c r="A13599" t="s">
        <v>2</v>
      </c>
      <c r="B13599" t="s">
        <v>267</v>
      </c>
      <c r="C13599" t="s">
        <v>969</v>
      </c>
      <c r="D13599" t="s">
        <v>4013</v>
      </c>
      <c r="E13599" t="s">
        <v>20</v>
      </c>
      <c r="F13599" t="b">
        <v>0</v>
      </c>
      <c r="G13599" t="s">
        <v>27</v>
      </c>
      <c r="H13599" s="4">
        <v>45836.001516203702</v>
      </c>
      <c r="I13599" t="b">
        <v>0</v>
      </c>
      <c r="J13599" t="b">
        <v>0</v>
      </c>
      <c r="K13599" t="s">
        <v>24</v>
      </c>
      <c r="L13599" t="s">
        <v>22</v>
      </c>
      <c r="M13599">
        <v>125000</v>
      </c>
      <c r="O13599" t="s">
        <v>14537</v>
      </c>
      <c r="P13599" t="s">
        <v>14538</v>
      </c>
    </row>
    <row r="13600" spans="1:16" x14ac:dyDescent="0.25">
      <c r="A13600" t="s">
        <v>2</v>
      </c>
      <c r="B13600" t="s">
        <v>2</v>
      </c>
      <c r="C13600" t="s">
        <v>9439</v>
      </c>
      <c r="D13600" t="s">
        <v>3972</v>
      </c>
      <c r="E13600" t="s">
        <v>20</v>
      </c>
      <c r="F13600" t="b">
        <v>0</v>
      </c>
      <c r="G13600" t="s">
        <v>27</v>
      </c>
      <c r="H13600" s="4">
        <v>45836.001620370371</v>
      </c>
      <c r="I13600" t="b">
        <v>0</v>
      </c>
      <c r="J13600" t="b">
        <v>1</v>
      </c>
      <c r="K13600" t="s">
        <v>24</v>
      </c>
      <c r="L13600" t="s">
        <v>22</v>
      </c>
      <c r="M13600">
        <v>90000</v>
      </c>
      <c r="O13600" t="s">
        <v>4343</v>
      </c>
      <c r="P13600" t="s">
        <v>9440</v>
      </c>
    </row>
    <row r="13601" spans="1:16" x14ac:dyDescent="0.25">
      <c r="A13601" t="s">
        <v>2</v>
      </c>
      <c r="B13601" t="s">
        <v>17523</v>
      </c>
      <c r="C13601" t="s">
        <v>71</v>
      </c>
      <c r="D13601" t="s">
        <v>3828</v>
      </c>
      <c r="E13601" t="s">
        <v>20</v>
      </c>
      <c r="F13601" t="b">
        <v>0</v>
      </c>
      <c r="G13601" t="s">
        <v>41</v>
      </c>
      <c r="H13601" s="4">
        <v>45836.001979166656</v>
      </c>
      <c r="I13601" t="b">
        <v>1</v>
      </c>
      <c r="J13601" t="b">
        <v>0</v>
      </c>
      <c r="K13601" t="s">
        <v>24</v>
      </c>
      <c r="L13601" t="s">
        <v>22</v>
      </c>
      <c r="M13601">
        <v>142500</v>
      </c>
      <c r="O13601" t="s">
        <v>7748</v>
      </c>
      <c r="P13601" t="s">
        <v>221</v>
      </c>
    </row>
    <row r="13602" spans="1:16" x14ac:dyDescent="0.25">
      <c r="A13602" t="s">
        <v>2</v>
      </c>
      <c r="B13602" t="s">
        <v>17524</v>
      </c>
      <c r="C13602" t="s">
        <v>357</v>
      </c>
      <c r="D13602" t="s">
        <v>17522</v>
      </c>
      <c r="E13602" t="s">
        <v>20</v>
      </c>
      <c r="F13602" t="b">
        <v>0</v>
      </c>
      <c r="G13602" t="s">
        <v>41</v>
      </c>
      <c r="H13602" s="4">
        <v>45836.001979166656</v>
      </c>
      <c r="I13602" t="b">
        <v>1</v>
      </c>
      <c r="J13602" t="b">
        <v>1</v>
      </c>
      <c r="K13602" t="s">
        <v>24</v>
      </c>
      <c r="L13602" t="s">
        <v>22</v>
      </c>
      <c r="M13602">
        <v>150000</v>
      </c>
      <c r="O13602" t="s">
        <v>17525</v>
      </c>
      <c r="P13602" t="s">
        <v>17526</v>
      </c>
    </row>
    <row r="13603" spans="1:16" x14ac:dyDescent="0.25">
      <c r="A13603" t="s">
        <v>2</v>
      </c>
      <c r="B13603" t="s">
        <v>9373</v>
      </c>
      <c r="C13603" t="s">
        <v>780</v>
      </c>
      <c r="D13603" t="s">
        <v>3972</v>
      </c>
      <c r="E13603" t="s">
        <v>20</v>
      </c>
      <c r="F13603" t="b">
        <v>0</v>
      </c>
      <c r="G13603" t="s">
        <v>35</v>
      </c>
      <c r="H13603" s="4">
        <v>45836.002557870372</v>
      </c>
      <c r="I13603" t="b">
        <v>0</v>
      </c>
      <c r="J13603" t="b">
        <v>1</v>
      </c>
      <c r="K13603" t="s">
        <v>24</v>
      </c>
      <c r="L13603" t="s">
        <v>22</v>
      </c>
      <c r="M13603">
        <v>122900</v>
      </c>
      <c r="O13603" t="s">
        <v>5481</v>
      </c>
      <c r="P13603" t="s">
        <v>9374</v>
      </c>
    </row>
    <row r="13604" spans="1:16" x14ac:dyDescent="0.25">
      <c r="A13604" t="s">
        <v>2</v>
      </c>
      <c r="B13604" t="s">
        <v>17527</v>
      </c>
      <c r="C13604" t="s">
        <v>71</v>
      </c>
      <c r="D13604" t="s">
        <v>3972</v>
      </c>
      <c r="E13604" t="s">
        <v>20</v>
      </c>
      <c r="F13604" t="b">
        <v>0</v>
      </c>
      <c r="G13604" t="s">
        <v>41</v>
      </c>
      <c r="H13604" s="4">
        <v>45836.043981481482</v>
      </c>
      <c r="I13604" t="b">
        <v>0</v>
      </c>
      <c r="J13604" t="b">
        <v>1</v>
      </c>
      <c r="K13604" t="s">
        <v>24</v>
      </c>
      <c r="L13604" t="s">
        <v>22</v>
      </c>
      <c r="M13604">
        <v>136102.09375</v>
      </c>
      <c r="O13604" t="s">
        <v>3438</v>
      </c>
      <c r="P13604" t="s">
        <v>17528</v>
      </c>
    </row>
    <row r="13605" spans="1:16" x14ac:dyDescent="0.25">
      <c r="A13605" t="s">
        <v>0</v>
      </c>
      <c r="B13605" t="s">
        <v>17529</v>
      </c>
      <c r="C13605" t="s">
        <v>158</v>
      </c>
      <c r="D13605" t="s">
        <v>4034</v>
      </c>
      <c r="E13605" t="s">
        <v>20</v>
      </c>
      <c r="F13605" t="b">
        <v>0</v>
      </c>
      <c r="G13605" t="s">
        <v>158</v>
      </c>
      <c r="H13605" s="4">
        <v>45836.129479166673</v>
      </c>
      <c r="I13605" t="b">
        <v>0</v>
      </c>
      <c r="J13605" t="b">
        <v>0</v>
      </c>
      <c r="K13605" t="s">
        <v>158</v>
      </c>
      <c r="L13605" t="s">
        <v>22</v>
      </c>
      <c r="M13605">
        <v>42399.5</v>
      </c>
      <c r="O13605" t="s">
        <v>14433</v>
      </c>
      <c r="P13605" t="s">
        <v>17530</v>
      </c>
    </row>
    <row r="13606" spans="1:16" x14ac:dyDescent="0.25">
      <c r="A13606" t="s">
        <v>0</v>
      </c>
      <c r="B13606" t="s">
        <v>12221</v>
      </c>
      <c r="C13606" t="s">
        <v>2050</v>
      </c>
      <c r="D13606" t="s">
        <v>17531</v>
      </c>
      <c r="E13606" t="s">
        <v>20</v>
      </c>
      <c r="F13606" t="b">
        <v>0</v>
      </c>
      <c r="G13606" t="s">
        <v>30</v>
      </c>
      <c r="H13606" s="4">
        <v>45836.250648148147</v>
      </c>
      <c r="I13606" t="b">
        <v>0</v>
      </c>
      <c r="J13606" t="b">
        <v>0</v>
      </c>
      <c r="K13606" t="s">
        <v>24</v>
      </c>
      <c r="L13606" t="s">
        <v>22</v>
      </c>
      <c r="M13606">
        <v>73553</v>
      </c>
      <c r="O13606" t="s">
        <v>17391</v>
      </c>
      <c r="P13606" t="s">
        <v>17392</v>
      </c>
    </row>
    <row r="13607" spans="1:16" x14ac:dyDescent="0.25">
      <c r="A13607" t="s">
        <v>1</v>
      </c>
      <c r="B13607" t="s">
        <v>661</v>
      </c>
      <c r="C13607" t="s">
        <v>82</v>
      </c>
      <c r="D13607" t="s">
        <v>4108</v>
      </c>
      <c r="E13607" t="s">
        <v>20</v>
      </c>
      <c r="F13607" t="b">
        <v>0</v>
      </c>
      <c r="G13607" t="s">
        <v>27</v>
      </c>
      <c r="H13607" s="4">
        <v>45836.250844907408</v>
      </c>
      <c r="I13607" t="b">
        <v>0</v>
      </c>
      <c r="J13607" t="b">
        <v>1</v>
      </c>
      <c r="K13607" t="s">
        <v>24</v>
      </c>
      <c r="L13607" t="s">
        <v>22</v>
      </c>
      <c r="M13607">
        <v>198500</v>
      </c>
      <c r="O13607" t="s">
        <v>17532</v>
      </c>
      <c r="P13607" t="s">
        <v>611</v>
      </c>
    </row>
    <row r="13608" spans="1:16" x14ac:dyDescent="0.25">
      <c r="A13608" t="s">
        <v>2</v>
      </c>
      <c r="B13608" t="s">
        <v>17533</v>
      </c>
      <c r="C13608" t="s">
        <v>82</v>
      </c>
      <c r="D13608" t="s">
        <v>3972</v>
      </c>
      <c r="E13608" t="s">
        <v>20</v>
      </c>
      <c r="F13608" t="b">
        <v>0</v>
      </c>
      <c r="G13608" t="s">
        <v>27</v>
      </c>
      <c r="H13608" s="4">
        <v>45836.250868055547</v>
      </c>
      <c r="I13608" t="b">
        <v>0</v>
      </c>
      <c r="J13608" t="b">
        <v>1</v>
      </c>
      <c r="K13608" t="s">
        <v>24</v>
      </c>
      <c r="L13608" t="s">
        <v>22</v>
      </c>
      <c r="M13608">
        <v>195000</v>
      </c>
      <c r="O13608" t="s">
        <v>4343</v>
      </c>
      <c r="P13608" t="s">
        <v>17534</v>
      </c>
    </row>
    <row r="13609" spans="1:16" x14ac:dyDescent="0.25">
      <c r="A13609" t="s">
        <v>1</v>
      </c>
      <c r="B13609" t="s">
        <v>17535</v>
      </c>
      <c r="C13609" t="s">
        <v>613</v>
      </c>
      <c r="D13609" t="s">
        <v>3972</v>
      </c>
      <c r="E13609" t="s">
        <v>20</v>
      </c>
      <c r="F13609" t="b">
        <v>0</v>
      </c>
      <c r="G13609" t="s">
        <v>41</v>
      </c>
      <c r="H13609" s="4">
        <v>45836.250949074078</v>
      </c>
      <c r="I13609" t="b">
        <v>0</v>
      </c>
      <c r="J13609" t="b">
        <v>1</v>
      </c>
      <c r="K13609" t="s">
        <v>24</v>
      </c>
      <c r="L13609" t="s">
        <v>22</v>
      </c>
      <c r="M13609">
        <v>129055</v>
      </c>
      <c r="O13609" t="s">
        <v>8143</v>
      </c>
      <c r="P13609" t="s">
        <v>17536</v>
      </c>
    </row>
    <row r="13610" spans="1:16" x14ac:dyDescent="0.25">
      <c r="A13610" t="s">
        <v>1</v>
      </c>
      <c r="B13610" t="s">
        <v>13776</v>
      </c>
      <c r="C13610" t="s">
        <v>151</v>
      </c>
      <c r="D13610" t="s">
        <v>4099</v>
      </c>
      <c r="E13610" t="s">
        <v>20</v>
      </c>
      <c r="F13610" t="b">
        <v>0</v>
      </c>
      <c r="G13610" t="s">
        <v>30</v>
      </c>
      <c r="H13610" s="4">
        <v>45836.251168981478</v>
      </c>
      <c r="I13610" t="b">
        <v>0</v>
      </c>
      <c r="J13610" t="b">
        <v>1</v>
      </c>
      <c r="K13610" t="s">
        <v>24</v>
      </c>
      <c r="L13610" t="s">
        <v>22</v>
      </c>
      <c r="M13610">
        <v>125520</v>
      </c>
      <c r="O13610" t="s">
        <v>3243</v>
      </c>
      <c r="P13610" t="s">
        <v>13778</v>
      </c>
    </row>
    <row r="13611" spans="1:16" x14ac:dyDescent="0.25">
      <c r="A13611" t="s">
        <v>2</v>
      </c>
      <c r="B13611" t="s">
        <v>17537</v>
      </c>
      <c r="C13611" t="s">
        <v>24</v>
      </c>
      <c r="D13611" t="s">
        <v>4034</v>
      </c>
      <c r="E13611" t="s">
        <v>20</v>
      </c>
      <c r="F13611" t="b">
        <v>0</v>
      </c>
      <c r="G13611" t="s">
        <v>27</v>
      </c>
      <c r="H13611" s="4">
        <v>45836.251377314817</v>
      </c>
      <c r="I13611" t="b">
        <v>0</v>
      </c>
      <c r="J13611" t="b">
        <v>1</v>
      </c>
      <c r="K13611" t="s">
        <v>24</v>
      </c>
      <c r="L13611" t="s">
        <v>22</v>
      </c>
      <c r="M13611">
        <v>229500</v>
      </c>
      <c r="O13611" t="s">
        <v>789</v>
      </c>
      <c r="P13611" t="s">
        <v>17538</v>
      </c>
    </row>
    <row r="13612" spans="1:16" x14ac:dyDescent="0.25">
      <c r="A13612" t="s">
        <v>2</v>
      </c>
      <c r="B13612" t="s">
        <v>2</v>
      </c>
      <c r="C13612" t="s">
        <v>17539</v>
      </c>
      <c r="D13612" t="s">
        <v>3972</v>
      </c>
      <c r="E13612" t="s">
        <v>20</v>
      </c>
      <c r="F13612" t="b">
        <v>0</v>
      </c>
      <c r="G13612" t="s">
        <v>30</v>
      </c>
      <c r="H13612" s="4">
        <v>45836.292303240742</v>
      </c>
      <c r="I13612" t="b">
        <v>0</v>
      </c>
      <c r="J13612" t="b">
        <v>1</v>
      </c>
      <c r="K13612" t="s">
        <v>24</v>
      </c>
      <c r="L13612" t="s">
        <v>22</v>
      </c>
      <c r="M13612">
        <v>104823.5</v>
      </c>
      <c r="O13612" t="s">
        <v>17540</v>
      </c>
      <c r="P13612" t="s">
        <v>2159</v>
      </c>
    </row>
    <row r="13613" spans="1:16" x14ac:dyDescent="0.25">
      <c r="A13613" t="s">
        <v>2</v>
      </c>
      <c r="B13613" t="s">
        <v>17541</v>
      </c>
      <c r="C13613" t="s">
        <v>16938</v>
      </c>
      <c r="D13613" t="s">
        <v>3984</v>
      </c>
      <c r="E13613" t="s">
        <v>20</v>
      </c>
      <c r="F13613" t="b">
        <v>0</v>
      </c>
      <c r="G13613" t="s">
        <v>5202</v>
      </c>
      <c r="H13613" s="4">
        <v>45836.299166666657</v>
      </c>
      <c r="I13613" t="b">
        <v>0</v>
      </c>
      <c r="J13613" t="b">
        <v>0</v>
      </c>
      <c r="L13613" t="s">
        <v>22</v>
      </c>
      <c r="M13613">
        <v>121900</v>
      </c>
      <c r="O13613" t="s">
        <v>178</v>
      </c>
      <c r="P13613" t="s">
        <v>17542</v>
      </c>
    </row>
    <row r="13614" spans="1:16" x14ac:dyDescent="0.25">
      <c r="A13614" t="s">
        <v>139</v>
      </c>
      <c r="B13614" t="s">
        <v>10537</v>
      </c>
      <c r="C13614" t="s">
        <v>1769</v>
      </c>
      <c r="D13614" t="s">
        <v>3972</v>
      </c>
      <c r="E13614" t="s">
        <v>20</v>
      </c>
      <c r="F13614" t="b">
        <v>0</v>
      </c>
      <c r="G13614" t="s">
        <v>27</v>
      </c>
      <c r="H13614" s="4">
        <v>45836.376655092587</v>
      </c>
      <c r="I13614" t="b">
        <v>0</v>
      </c>
      <c r="J13614" t="b">
        <v>1</v>
      </c>
      <c r="K13614" t="s">
        <v>24</v>
      </c>
      <c r="L13614" t="s">
        <v>22</v>
      </c>
      <c r="M13614">
        <v>102310.453125</v>
      </c>
      <c r="O13614" t="s">
        <v>3438</v>
      </c>
      <c r="P13614" t="s">
        <v>10538</v>
      </c>
    </row>
    <row r="13615" spans="1:16" x14ac:dyDescent="0.25">
      <c r="A13615" t="s">
        <v>89</v>
      </c>
      <c r="B13615" t="s">
        <v>17543</v>
      </c>
      <c r="C13615" t="s">
        <v>71</v>
      </c>
      <c r="D13615" t="s">
        <v>2208</v>
      </c>
      <c r="E13615" t="s">
        <v>20</v>
      </c>
      <c r="F13615" t="b">
        <v>0</v>
      </c>
      <c r="G13615" t="s">
        <v>30</v>
      </c>
      <c r="H13615" s="4">
        <v>45836.377523148149</v>
      </c>
      <c r="I13615" t="b">
        <v>0</v>
      </c>
      <c r="J13615" t="b">
        <v>1</v>
      </c>
      <c r="K13615" t="s">
        <v>24</v>
      </c>
      <c r="L13615" t="s">
        <v>22</v>
      </c>
      <c r="M13615">
        <v>231500</v>
      </c>
      <c r="O13615" t="s">
        <v>405</v>
      </c>
      <c r="P13615" t="s">
        <v>1478</v>
      </c>
    </row>
    <row r="13616" spans="1:16" x14ac:dyDescent="0.25">
      <c r="A13616" t="s">
        <v>1</v>
      </c>
      <c r="B13616" t="s">
        <v>13127</v>
      </c>
      <c r="C13616" t="s">
        <v>1240</v>
      </c>
      <c r="D13616" t="s">
        <v>3972</v>
      </c>
      <c r="E13616" t="s">
        <v>20</v>
      </c>
      <c r="F13616" t="b">
        <v>0</v>
      </c>
      <c r="G13616" t="s">
        <v>27</v>
      </c>
      <c r="H13616" s="4">
        <v>45836.417557870373</v>
      </c>
      <c r="I13616" t="b">
        <v>0</v>
      </c>
      <c r="J13616" t="b">
        <v>0</v>
      </c>
      <c r="K13616" t="s">
        <v>24</v>
      </c>
      <c r="L13616" t="s">
        <v>22</v>
      </c>
      <c r="M13616">
        <v>167323</v>
      </c>
      <c r="O13616" t="s">
        <v>2239</v>
      </c>
      <c r="P13616" t="s">
        <v>13128</v>
      </c>
    </row>
    <row r="13617" spans="1:16" x14ac:dyDescent="0.25">
      <c r="A13617" t="s">
        <v>2</v>
      </c>
      <c r="B13617" t="s">
        <v>2118</v>
      </c>
      <c r="C13617" t="s">
        <v>808</v>
      </c>
      <c r="D13617" t="s">
        <v>3972</v>
      </c>
      <c r="E13617" t="s">
        <v>20</v>
      </c>
      <c r="F13617" t="b">
        <v>0</v>
      </c>
      <c r="G13617" t="s">
        <v>27</v>
      </c>
      <c r="H13617" s="4">
        <v>45836.418240740742</v>
      </c>
      <c r="I13617" t="b">
        <v>0</v>
      </c>
      <c r="J13617" t="b">
        <v>1</v>
      </c>
      <c r="K13617" t="s">
        <v>24</v>
      </c>
      <c r="L13617" t="s">
        <v>22</v>
      </c>
      <c r="M13617">
        <v>180000</v>
      </c>
      <c r="O13617" t="s">
        <v>9478</v>
      </c>
      <c r="P13617" t="s">
        <v>9479</v>
      </c>
    </row>
    <row r="13618" spans="1:16" x14ac:dyDescent="0.25">
      <c r="A13618" t="s">
        <v>2</v>
      </c>
      <c r="B13618" t="s">
        <v>2378</v>
      </c>
      <c r="C13618" t="s">
        <v>12937</v>
      </c>
      <c r="D13618" t="s">
        <v>2208</v>
      </c>
      <c r="E13618" t="s">
        <v>34</v>
      </c>
      <c r="F13618" t="b">
        <v>0</v>
      </c>
      <c r="G13618" t="s">
        <v>23</v>
      </c>
      <c r="H13618" s="4">
        <v>45836.419733796298</v>
      </c>
      <c r="I13618" t="b">
        <v>0</v>
      </c>
      <c r="J13618" t="b">
        <v>1</v>
      </c>
      <c r="K13618" t="s">
        <v>24</v>
      </c>
      <c r="L13618" t="s">
        <v>22</v>
      </c>
      <c r="M13618">
        <v>195000</v>
      </c>
      <c r="O13618" t="s">
        <v>428</v>
      </c>
      <c r="P13618" t="s">
        <v>8137</v>
      </c>
    </row>
    <row r="13619" spans="1:16" x14ac:dyDescent="0.25">
      <c r="A13619" t="s">
        <v>89</v>
      </c>
      <c r="B13619" t="s">
        <v>17544</v>
      </c>
      <c r="C13619" t="s">
        <v>1268</v>
      </c>
      <c r="D13619" t="s">
        <v>4083</v>
      </c>
      <c r="E13619" t="s">
        <v>20</v>
      </c>
      <c r="F13619" t="b">
        <v>0</v>
      </c>
      <c r="G13619" t="s">
        <v>1268</v>
      </c>
      <c r="H13619" s="4">
        <v>45836.437650462962</v>
      </c>
      <c r="I13619" t="b">
        <v>1</v>
      </c>
      <c r="J13619" t="b">
        <v>0</v>
      </c>
      <c r="K13619" t="s">
        <v>1268</v>
      </c>
      <c r="L13619" t="s">
        <v>22</v>
      </c>
      <c r="M13619">
        <v>105000</v>
      </c>
      <c r="O13619" t="s">
        <v>17545</v>
      </c>
      <c r="P13619" t="s">
        <v>1478</v>
      </c>
    </row>
    <row r="13620" spans="1:16" x14ac:dyDescent="0.25">
      <c r="A13620" t="s">
        <v>25</v>
      </c>
      <c r="B13620" t="s">
        <v>17546</v>
      </c>
      <c r="C13620" t="s">
        <v>39</v>
      </c>
      <c r="D13620" t="s">
        <v>2208</v>
      </c>
      <c r="E13620" t="s">
        <v>20</v>
      </c>
      <c r="F13620" t="b">
        <v>1</v>
      </c>
      <c r="G13620" t="s">
        <v>27</v>
      </c>
      <c r="H13620" s="4">
        <v>45836.458356481482</v>
      </c>
      <c r="I13620" t="b">
        <v>1</v>
      </c>
      <c r="J13620" t="b">
        <v>1</v>
      </c>
      <c r="K13620" t="s">
        <v>24</v>
      </c>
      <c r="L13620" t="s">
        <v>22</v>
      </c>
      <c r="M13620">
        <v>125400</v>
      </c>
      <c r="O13620" t="s">
        <v>77</v>
      </c>
      <c r="P13620" t="s">
        <v>1739</v>
      </c>
    </row>
    <row r="13621" spans="1:16" x14ac:dyDescent="0.25">
      <c r="A13621" t="s">
        <v>1</v>
      </c>
      <c r="B13621" t="s">
        <v>93</v>
      </c>
      <c r="C13621" t="s">
        <v>379</v>
      </c>
      <c r="D13621" t="s">
        <v>3972</v>
      </c>
      <c r="E13621" t="s">
        <v>20</v>
      </c>
      <c r="F13621" t="b">
        <v>0</v>
      </c>
      <c r="G13621" t="s">
        <v>30</v>
      </c>
      <c r="H13621" s="4">
        <v>45836.458981481483</v>
      </c>
      <c r="I13621" t="b">
        <v>0</v>
      </c>
      <c r="J13621" t="b">
        <v>0</v>
      </c>
      <c r="K13621" t="s">
        <v>24</v>
      </c>
      <c r="L13621" t="s">
        <v>22</v>
      </c>
      <c r="M13621">
        <v>95000</v>
      </c>
      <c r="O13621" t="s">
        <v>482</v>
      </c>
      <c r="P13621" t="s">
        <v>17547</v>
      </c>
    </row>
    <row r="13622" spans="1:16" x14ac:dyDescent="0.25">
      <c r="A13622" t="s">
        <v>28</v>
      </c>
      <c r="B13622" t="s">
        <v>17548</v>
      </c>
      <c r="C13622" t="s">
        <v>82</v>
      </c>
      <c r="D13622" t="s">
        <v>3972</v>
      </c>
      <c r="E13622" t="s">
        <v>20</v>
      </c>
      <c r="F13622" t="b">
        <v>0</v>
      </c>
      <c r="G13622" t="s">
        <v>27</v>
      </c>
      <c r="H13622" s="4">
        <v>45836.459641203714</v>
      </c>
      <c r="I13622" t="b">
        <v>0</v>
      </c>
      <c r="J13622" t="b">
        <v>1</v>
      </c>
      <c r="K13622" t="s">
        <v>24</v>
      </c>
      <c r="L13622" t="s">
        <v>22</v>
      </c>
      <c r="M13622">
        <v>176500</v>
      </c>
      <c r="O13622" t="s">
        <v>4534</v>
      </c>
      <c r="P13622" t="s">
        <v>201</v>
      </c>
    </row>
    <row r="13623" spans="1:16" x14ac:dyDescent="0.25">
      <c r="A13623" t="s">
        <v>89</v>
      </c>
      <c r="B13623" t="s">
        <v>17549</v>
      </c>
      <c r="C13623" t="s">
        <v>644</v>
      </c>
      <c r="D13623" t="s">
        <v>3972</v>
      </c>
      <c r="E13623" t="s">
        <v>20</v>
      </c>
      <c r="F13623" t="b">
        <v>0</v>
      </c>
      <c r="G13623" t="s">
        <v>27</v>
      </c>
      <c r="H13623" s="4">
        <v>45836.459849537037</v>
      </c>
      <c r="I13623" t="b">
        <v>0</v>
      </c>
      <c r="J13623" t="b">
        <v>1</v>
      </c>
      <c r="K13623" t="s">
        <v>24</v>
      </c>
      <c r="L13623" t="s">
        <v>22</v>
      </c>
      <c r="M13623">
        <v>206500</v>
      </c>
      <c r="O13623" t="s">
        <v>4534</v>
      </c>
      <c r="P13623" t="s">
        <v>17550</v>
      </c>
    </row>
    <row r="13624" spans="1:16" x14ac:dyDescent="0.25">
      <c r="A13624" t="s">
        <v>139</v>
      </c>
      <c r="B13624" t="s">
        <v>17551</v>
      </c>
      <c r="C13624" t="s">
        <v>82</v>
      </c>
      <c r="D13624" t="s">
        <v>3972</v>
      </c>
      <c r="E13624" t="s">
        <v>20</v>
      </c>
      <c r="F13624" t="b">
        <v>0</v>
      </c>
      <c r="G13624" t="s">
        <v>41</v>
      </c>
      <c r="H13624" s="4">
        <v>45836.460185185177</v>
      </c>
      <c r="I13624" t="b">
        <v>0</v>
      </c>
      <c r="J13624" t="b">
        <v>1</v>
      </c>
      <c r="K13624" t="s">
        <v>24</v>
      </c>
      <c r="L13624" t="s">
        <v>22</v>
      </c>
      <c r="M13624">
        <v>120050</v>
      </c>
      <c r="O13624" t="s">
        <v>1172</v>
      </c>
      <c r="P13624" t="s">
        <v>17552</v>
      </c>
    </row>
    <row r="13625" spans="1:16" x14ac:dyDescent="0.25">
      <c r="A13625" t="s">
        <v>25</v>
      </c>
      <c r="B13625" t="s">
        <v>17553</v>
      </c>
      <c r="C13625" t="s">
        <v>153</v>
      </c>
      <c r="D13625" t="s">
        <v>3972</v>
      </c>
      <c r="E13625" t="s">
        <v>20</v>
      </c>
      <c r="F13625" t="b">
        <v>0</v>
      </c>
      <c r="G13625" t="s">
        <v>27</v>
      </c>
      <c r="H13625" s="4">
        <v>45836.5000462963</v>
      </c>
      <c r="I13625" t="b">
        <v>0</v>
      </c>
      <c r="J13625" t="b">
        <v>0</v>
      </c>
      <c r="K13625" t="s">
        <v>24</v>
      </c>
      <c r="L13625" t="s">
        <v>22</v>
      </c>
      <c r="M13625">
        <v>114153</v>
      </c>
      <c r="O13625" t="s">
        <v>14567</v>
      </c>
      <c r="P13625" t="s">
        <v>338</v>
      </c>
    </row>
    <row r="13626" spans="1:16" x14ac:dyDescent="0.25">
      <c r="A13626" t="s">
        <v>0</v>
      </c>
      <c r="B13626" t="s">
        <v>257</v>
      </c>
      <c r="C13626" t="s">
        <v>468</v>
      </c>
      <c r="D13626" t="s">
        <v>3972</v>
      </c>
      <c r="E13626" t="s">
        <v>20</v>
      </c>
      <c r="F13626" t="b">
        <v>0</v>
      </c>
      <c r="G13626" t="s">
        <v>27</v>
      </c>
      <c r="H13626" s="4">
        <v>45836.500057870369</v>
      </c>
      <c r="I13626" t="b">
        <v>0</v>
      </c>
      <c r="J13626" t="b">
        <v>1</v>
      </c>
      <c r="K13626" t="s">
        <v>24</v>
      </c>
      <c r="L13626" t="s">
        <v>22</v>
      </c>
      <c r="M13626">
        <v>125000</v>
      </c>
      <c r="O13626" t="s">
        <v>5481</v>
      </c>
      <c r="P13626" t="s">
        <v>9338</v>
      </c>
    </row>
    <row r="13627" spans="1:16" x14ac:dyDescent="0.25">
      <c r="A13627" t="s">
        <v>19</v>
      </c>
      <c r="B13627" t="s">
        <v>17264</v>
      </c>
      <c r="C13627" t="s">
        <v>1060</v>
      </c>
      <c r="D13627" t="s">
        <v>3972</v>
      </c>
      <c r="E13627" t="s">
        <v>20</v>
      </c>
      <c r="F13627" t="b">
        <v>0</v>
      </c>
      <c r="G13627" t="s">
        <v>41</v>
      </c>
      <c r="H13627" s="4">
        <v>45836.500208333331</v>
      </c>
      <c r="I13627" t="b">
        <v>0</v>
      </c>
      <c r="J13627" t="b">
        <v>1</v>
      </c>
      <c r="K13627" t="s">
        <v>24</v>
      </c>
      <c r="L13627" t="s">
        <v>22</v>
      </c>
      <c r="M13627">
        <v>195500</v>
      </c>
      <c r="O13627" t="s">
        <v>5481</v>
      </c>
      <c r="P13627" t="s">
        <v>10226</v>
      </c>
    </row>
    <row r="13628" spans="1:16" x14ac:dyDescent="0.25">
      <c r="A13628" t="s">
        <v>0</v>
      </c>
      <c r="B13628" t="s">
        <v>17554</v>
      </c>
      <c r="C13628" t="s">
        <v>1922</v>
      </c>
      <c r="D13628" t="s">
        <v>3972</v>
      </c>
      <c r="E13628" t="s">
        <v>51</v>
      </c>
      <c r="F13628" t="b">
        <v>0</v>
      </c>
      <c r="G13628" t="s">
        <v>30</v>
      </c>
      <c r="H13628" s="4">
        <v>45836.501203703701</v>
      </c>
      <c r="I13628" t="b">
        <v>0</v>
      </c>
      <c r="J13628" t="b">
        <v>1</v>
      </c>
      <c r="K13628" t="s">
        <v>24</v>
      </c>
      <c r="L13628" t="s">
        <v>36</v>
      </c>
      <c r="N13628">
        <v>27.5</v>
      </c>
      <c r="O13628" t="s">
        <v>4343</v>
      </c>
      <c r="P13628" t="s">
        <v>17555</v>
      </c>
    </row>
    <row r="13629" spans="1:16" x14ac:dyDescent="0.25">
      <c r="A13629" t="s">
        <v>2</v>
      </c>
      <c r="B13629" t="s">
        <v>2679</v>
      </c>
      <c r="C13629" t="s">
        <v>1105</v>
      </c>
      <c r="D13629" t="s">
        <v>3972</v>
      </c>
      <c r="E13629" t="s">
        <v>51</v>
      </c>
      <c r="F13629" t="b">
        <v>0</v>
      </c>
      <c r="G13629" t="s">
        <v>27</v>
      </c>
      <c r="H13629" s="4">
        <v>45836.501307870371</v>
      </c>
      <c r="I13629" t="b">
        <v>0</v>
      </c>
      <c r="J13629" t="b">
        <v>1</v>
      </c>
      <c r="K13629" t="s">
        <v>24</v>
      </c>
      <c r="L13629" t="s">
        <v>36</v>
      </c>
      <c r="N13629">
        <v>86</v>
      </c>
      <c r="O13629" t="s">
        <v>5481</v>
      </c>
      <c r="P13629" t="s">
        <v>17556</v>
      </c>
    </row>
    <row r="13630" spans="1:16" x14ac:dyDescent="0.25">
      <c r="A13630" t="s">
        <v>2</v>
      </c>
      <c r="B13630" t="s">
        <v>132</v>
      </c>
      <c r="C13630" t="s">
        <v>732</v>
      </c>
      <c r="D13630" t="s">
        <v>3600</v>
      </c>
      <c r="E13630" t="s">
        <v>20</v>
      </c>
      <c r="F13630" t="b">
        <v>0</v>
      </c>
      <c r="G13630" t="s">
        <v>27</v>
      </c>
      <c r="H13630" s="4">
        <v>45836.501493055563</v>
      </c>
      <c r="I13630" t="b">
        <v>0</v>
      </c>
      <c r="J13630" t="b">
        <v>0</v>
      </c>
      <c r="K13630" t="s">
        <v>24</v>
      </c>
      <c r="L13630" t="s">
        <v>22</v>
      </c>
      <c r="M13630">
        <v>155000</v>
      </c>
      <c r="O13630" t="s">
        <v>3632</v>
      </c>
      <c r="P13630" t="s">
        <v>16945</v>
      </c>
    </row>
    <row r="13631" spans="1:16" x14ac:dyDescent="0.25">
      <c r="A13631" t="s">
        <v>2</v>
      </c>
      <c r="B13631" t="s">
        <v>2</v>
      </c>
      <c r="C13631" t="s">
        <v>507</v>
      </c>
      <c r="D13631" t="s">
        <v>3972</v>
      </c>
      <c r="E13631" t="s">
        <v>20</v>
      </c>
      <c r="F13631" t="b">
        <v>0</v>
      </c>
      <c r="G13631" t="s">
        <v>27</v>
      </c>
      <c r="H13631" s="4">
        <v>45836.501493055563</v>
      </c>
      <c r="I13631" t="b">
        <v>0</v>
      </c>
      <c r="J13631" t="b">
        <v>0</v>
      </c>
      <c r="K13631" t="s">
        <v>24</v>
      </c>
      <c r="L13631" t="s">
        <v>36</v>
      </c>
      <c r="N13631">
        <v>72.300003051757813</v>
      </c>
      <c r="O13631" t="s">
        <v>5481</v>
      </c>
      <c r="P13631" t="s">
        <v>1517</v>
      </c>
    </row>
    <row r="13632" spans="1:16" x14ac:dyDescent="0.25">
      <c r="A13632" t="s">
        <v>2</v>
      </c>
      <c r="B13632" t="s">
        <v>17557</v>
      </c>
      <c r="C13632" t="s">
        <v>24</v>
      </c>
      <c r="D13632" t="s">
        <v>4034</v>
      </c>
      <c r="E13632" t="s">
        <v>20</v>
      </c>
      <c r="F13632" t="b">
        <v>0</v>
      </c>
      <c r="G13632" t="s">
        <v>41</v>
      </c>
      <c r="H13632" s="4">
        <v>45836.50172453704</v>
      </c>
      <c r="I13632" t="b">
        <v>0</v>
      </c>
      <c r="J13632" t="b">
        <v>1</v>
      </c>
      <c r="K13632" t="s">
        <v>24</v>
      </c>
      <c r="L13632" t="s">
        <v>22</v>
      </c>
      <c r="M13632">
        <v>108200</v>
      </c>
      <c r="O13632" t="s">
        <v>1906</v>
      </c>
      <c r="P13632" t="s">
        <v>17558</v>
      </c>
    </row>
    <row r="13633" spans="1:16" x14ac:dyDescent="0.25">
      <c r="A13633" t="s">
        <v>0</v>
      </c>
      <c r="B13633" t="s">
        <v>17559</v>
      </c>
      <c r="C13633" t="s">
        <v>372</v>
      </c>
      <c r="D13633" t="s">
        <v>4083</v>
      </c>
      <c r="E13633" t="s">
        <v>20</v>
      </c>
      <c r="F13633" t="b">
        <v>0</v>
      </c>
      <c r="G13633" t="s">
        <v>27</v>
      </c>
      <c r="H13633" s="4">
        <v>45836.541712962957</v>
      </c>
      <c r="I13633" t="b">
        <v>0</v>
      </c>
      <c r="J13633" t="b">
        <v>0</v>
      </c>
      <c r="K13633" t="s">
        <v>24</v>
      </c>
      <c r="L13633" t="s">
        <v>22</v>
      </c>
      <c r="M13633">
        <v>110000</v>
      </c>
      <c r="O13633" t="s">
        <v>17560</v>
      </c>
      <c r="P13633" t="s">
        <v>2738</v>
      </c>
    </row>
    <row r="13634" spans="1:16" x14ac:dyDescent="0.25">
      <c r="A13634" t="s">
        <v>0</v>
      </c>
      <c r="B13634" t="s">
        <v>250</v>
      </c>
      <c r="C13634" t="s">
        <v>1135</v>
      </c>
      <c r="D13634" t="s">
        <v>4083</v>
      </c>
      <c r="E13634" t="s">
        <v>51</v>
      </c>
      <c r="F13634" t="b">
        <v>0</v>
      </c>
      <c r="G13634" t="s">
        <v>27</v>
      </c>
      <c r="H13634" s="4">
        <v>45836.54179398148</v>
      </c>
      <c r="I13634" t="b">
        <v>0</v>
      </c>
      <c r="J13634" t="b">
        <v>0</v>
      </c>
      <c r="K13634" t="s">
        <v>24</v>
      </c>
      <c r="L13634" t="s">
        <v>22</v>
      </c>
      <c r="M13634">
        <v>100000</v>
      </c>
      <c r="O13634" t="s">
        <v>17561</v>
      </c>
      <c r="P13634" t="s">
        <v>1152</v>
      </c>
    </row>
    <row r="13635" spans="1:16" x14ac:dyDescent="0.25">
      <c r="A13635" t="s">
        <v>25</v>
      </c>
      <c r="B13635" t="s">
        <v>17562</v>
      </c>
      <c r="C13635" t="s">
        <v>2883</v>
      </c>
      <c r="D13635" t="s">
        <v>4092</v>
      </c>
      <c r="E13635" t="s">
        <v>20</v>
      </c>
      <c r="F13635" t="b">
        <v>0</v>
      </c>
      <c r="G13635" t="s">
        <v>30</v>
      </c>
      <c r="H13635" s="4">
        <v>45836.542291666658</v>
      </c>
      <c r="I13635" t="b">
        <v>0</v>
      </c>
      <c r="J13635" t="b">
        <v>0</v>
      </c>
      <c r="K13635" t="s">
        <v>24</v>
      </c>
      <c r="L13635" t="s">
        <v>36</v>
      </c>
      <c r="N13635">
        <v>60</v>
      </c>
      <c r="O13635" t="s">
        <v>1511</v>
      </c>
      <c r="P13635" t="s">
        <v>119</v>
      </c>
    </row>
    <row r="13636" spans="1:16" x14ac:dyDescent="0.25">
      <c r="A13636" t="s">
        <v>19</v>
      </c>
      <c r="B13636" t="s">
        <v>16930</v>
      </c>
      <c r="C13636" t="s">
        <v>151</v>
      </c>
      <c r="D13636" t="s">
        <v>4083</v>
      </c>
      <c r="E13636" t="s">
        <v>20</v>
      </c>
      <c r="F13636" t="b">
        <v>0</v>
      </c>
      <c r="G13636" t="s">
        <v>30</v>
      </c>
      <c r="H13636" s="4">
        <v>45836.542870370373</v>
      </c>
      <c r="I13636" t="b">
        <v>0</v>
      </c>
      <c r="J13636" t="b">
        <v>1</v>
      </c>
      <c r="K13636" t="s">
        <v>24</v>
      </c>
      <c r="L13636" t="s">
        <v>22</v>
      </c>
      <c r="M13636">
        <v>140500</v>
      </c>
      <c r="O13636" t="s">
        <v>12993</v>
      </c>
      <c r="P13636" t="s">
        <v>12994</v>
      </c>
    </row>
    <row r="13637" spans="1:16" x14ac:dyDescent="0.25">
      <c r="A13637" t="s">
        <v>2</v>
      </c>
      <c r="B13637" t="s">
        <v>2</v>
      </c>
      <c r="C13637" t="s">
        <v>3031</v>
      </c>
      <c r="D13637" t="s">
        <v>2208</v>
      </c>
      <c r="E13637" t="s">
        <v>20</v>
      </c>
      <c r="F13637" t="b">
        <v>0</v>
      </c>
      <c r="G13637" t="s">
        <v>27</v>
      </c>
      <c r="H13637" s="4">
        <v>45836.543078703697</v>
      </c>
      <c r="I13637" t="b">
        <v>0</v>
      </c>
      <c r="J13637" t="b">
        <v>1</v>
      </c>
      <c r="K13637" t="s">
        <v>24</v>
      </c>
      <c r="L13637" t="s">
        <v>22</v>
      </c>
      <c r="M13637">
        <v>104823.5</v>
      </c>
      <c r="O13637" t="s">
        <v>17563</v>
      </c>
      <c r="P13637" t="s">
        <v>2159</v>
      </c>
    </row>
    <row r="13638" spans="1:16" x14ac:dyDescent="0.25">
      <c r="A13638" t="s">
        <v>40</v>
      </c>
      <c r="B13638" t="s">
        <v>13298</v>
      </c>
      <c r="C13638" t="s">
        <v>322</v>
      </c>
      <c r="D13638" t="s">
        <v>3972</v>
      </c>
      <c r="E13638" t="s">
        <v>20</v>
      </c>
      <c r="F13638" t="b">
        <v>0</v>
      </c>
      <c r="G13638" t="s">
        <v>41</v>
      </c>
      <c r="H13638" s="4">
        <v>45836.543379629627</v>
      </c>
      <c r="I13638" t="b">
        <v>1</v>
      </c>
      <c r="J13638" t="b">
        <v>1</v>
      </c>
      <c r="K13638" t="s">
        <v>24</v>
      </c>
      <c r="L13638" t="s">
        <v>22</v>
      </c>
      <c r="M13638">
        <v>190000</v>
      </c>
      <c r="O13638" t="s">
        <v>7283</v>
      </c>
      <c r="P13638" t="s">
        <v>13299</v>
      </c>
    </row>
    <row r="13639" spans="1:16" x14ac:dyDescent="0.25">
      <c r="A13639" t="s">
        <v>0</v>
      </c>
      <c r="B13639" t="s">
        <v>1246</v>
      </c>
      <c r="C13639" t="s">
        <v>17564</v>
      </c>
      <c r="D13639" t="s">
        <v>7852</v>
      </c>
      <c r="E13639" t="s">
        <v>20</v>
      </c>
      <c r="F13639" t="b">
        <v>0</v>
      </c>
      <c r="G13639" t="s">
        <v>27</v>
      </c>
      <c r="H13639" s="4">
        <v>45836.583414351851</v>
      </c>
      <c r="I13639" t="b">
        <v>0</v>
      </c>
      <c r="J13639" t="b">
        <v>1</v>
      </c>
      <c r="K13639" t="s">
        <v>24</v>
      </c>
      <c r="L13639" t="s">
        <v>22</v>
      </c>
      <c r="M13639">
        <v>62500</v>
      </c>
      <c r="O13639" t="s">
        <v>17565</v>
      </c>
      <c r="P13639" t="s">
        <v>17566</v>
      </c>
    </row>
    <row r="13640" spans="1:16" x14ac:dyDescent="0.25">
      <c r="A13640" t="s">
        <v>25</v>
      </c>
      <c r="B13640" t="s">
        <v>9137</v>
      </c>
      <c r="C13640" t="s">
        <v>316</v>
      </c>
      <c r="D13640" t="s">
        <v>7852</v>
      </c>
      <c r="E13640" t="s">
        <v>20</v>
      </c>
      <c r="F13640" t="b">
        <v>0</v>
      </c>
      <c r="G13640" t="s">
        <v>35</v>
      </c>
      <c r="H13640" s="4">
        <v>45836.583796296298</v>
      </c>
      <c r="I13640" t="b">
        <v>0</v>
      </c>
      <c r="J13640" t="b">
        <v>1</v>
      </c>
      <c r="K13640" t="s">
        <v>24</v>
      </c>
      <c r="L13640" t="s">
        <v>22</v>
      </c>
      <c r="M13640">
        <v>133120</v>
      </c>
      <c r="O13640" t="s">
        <v>9138</v>
      </c>
      <c r="P13640" t="s">
        <v>1682</v>
      </c>
    </row>
    <row r="13641" spans="1:16" x14ac:dyDescent="0.25">
      <c r="A13641" t="s">
        <v>0</v>
      </c>
      <c r="B13641" t="s">
        <v>17567</v>
      </c>
      <c r="C13641" t="s">
        <v>151</v>
      </c>
      <c r="D13641" t="s">
        <v>7852</v>
      </c>
      <c r="E13641" t="s">
        <v>34</v>
      </c>
      <c r="F13641" t="b">
        <v>0</v>
      </c>
      <c r="G13641" t="s">
        <v>30</v>
      </c>
      <c r="H13641" s="4">
        <v>45836.58394675926</v>
      </c>
      <c r="I13641" t="b">
        <v>0</v>
      </c>
      <c r="J13641" t="b">
        <v>1</v>
      </c>
      <c r="K13641" t="s">
        <v>24</v>
      </c>
      <c r="L13641" t="s">
        <v>22</v>
      </c>
      <c r="M13641">
        <v>110240</v>
      </c>
      <c r="O13641" t="s">
        <v>15845</v>
      </c>
    </row>
    <row r="13642" spans="1:16" x14ac:dyDescent="0.25">
      <c r="A13642" t="s">
        <v>2</v>
      </c>
      <c r="B13642" t="s">
        <v>583</v>
      </c>
      <c r="C13642" t="s">
        <v>981</v>
      </c>
      <c r="D13642" t="s">
        <v>3828</v>
      </c>
      <c r="E13642" t="s">
        <v>20</v>
      </c>
      <c r="F13642" t="b">
        <v>0</v>
      </c>
      <c r="G13642" t="s">
        <v>27</v>
      </c>
      <c r="H13642" s="4">
        <v>45836.584768518522</v>
      </c>
      <c r="I13642" t="b">
        <v>0</v>
      </c>
      <c r="J13642" t="b">
        <v>1</v>
      </c>
      <c r="K13642" t="s">
        <v>24</v>
      </c>
      <c r="L13642" t="s">
        <v>22</v>
      </c>
      <c r="M13642">
        <v>175648</v>
      </c>
      <c r="O13642" t="s">
        <v>17202</v>
      </c>
      <c r="P13642" t="s">
        <v>17568</v>
      </c>
    </row>
    <row r="13643" spans="1:16" x14ac:dyDescent="0.25">
      <c r="A13643" t="s">
        <v>25</v>
      </c>
      <c r="B13643" t="s">
        <v>15379</v>
      </c>
      <c r="C13643" t="s">
        <v>713</v>
      </c>
      <c r="D13643" t="s">
        <v>7852</v>
      </c>
      <c r="E13643" t="s">
        <v>20</v>
      </c>
      <c r="F13643" t="b">
        <v>0</v>
      </c>
      <c r="G13643" t="s">
        <v>23</v>
      </c>
      <c r="H13643" s="4">
        <v>45836.585972222223</v>
      </c>
      <c r="I13643" t="b">
        <v>1</v>
      </c>
      <c r="J13643" t="b">
        <v>1</v>
      </c>
      <c r="K13643" t="s">
        <v>24</v>
      </c>
      <c r="L13643" t="s">
        <v>22</v>
      </c>
      <c r="M13643">
        <v>133120</v>
      </c>
      <c r="O13643" t="s">
        <v>3704</v>
      </c>
      <c r="P13643" t="s">
        <v>1682</v>
      </c>
    </row>
    <row r="13644" spans="1:16" x14ac:dyDescent="0.25">
      <c r="A13644" t="s">
        <v>40</v>
      </c>
      <c r="B13644" t="s">
        <v>9449</v>
      </c>
      <c r="C13644" t="s">
        <v>44</v>
      </c>
      <c r="D13644" t="s">
        <v>9450</v>
      </c>
      <c r="E13644" t="s">
        <v>20</v>
      </c>
      <c r="F13644" t="b">
        <v>0</v>
      </c>
      <c r="G13644" t="s">
        <v>27</v>
      </c>
      <c r="H13644" s="4">
        <v>45836.668182870373</v>
      </c>
      <c r="I13644" t="b">
        <v>1</v>
      </c>
      <c r="J13644" t="b">
        <v>0</v>
      </c>
      <c r="K13644" t="s">
        <v>24</v>
      </c>
      <c r="L13644" t="s">
        <v>22</v>
      </c>
      <c r="M13644">
        <v>190000</v>
      </c>
      <c r="O13644" t="s">
        <v>9451</v>
      </c>
      <c r="P13644" t="s">
        <v>9452</v>
      </c>
    </row>
    <row r="13645" spans="1:16" x14ac:dyDescent="0.25">
      <c r="A13645" t="s">
        <v>0</v>
      </c>
      <c r="B13645" t="s">
        <v>0</v>
      </c>
      <c r="C13645" t="s">
        <v>598</v>
      </c>
      <c r="D13645" t="s">
        <v>4083</v>
      </c>
      <c r="E13645" t="s">
        <v>34</v>
      </c>
      <c r="F13645" t="b">
        <v>0</v>
      </c>
      <c r="G13645" t="s">
        <v>35</v>
      </c>
      <c r="H13645" s="4">
        <v>45836.708796296298</v>
      </c>
      <c r="I13645" t="b">
        <v>1</v>
      </c>
      <c r="J13645" t="b">
        <v>1</v>
      </c>
      <c r="K13645" t="s">
        <v>24</v>
      </c>
      <c r="L13645" t="s">
        <v>22</v>
      </c>
      <c r="M13645">
        <v>110000</v>
      </c>
      <c r="O13645" t="s">
        <v>17030</v>
      </c>
      <c r="P13645" t="s">
        <v>17031</v>
      </c>
    </row>
    <row r="13646" spans="1:16" x14ac:dyDescent="0.25">
      <c r="A13646" t="s">
        <v>0</v>
      </c>
      <c r="B13646" t="s">
        <v>17044</v>
      </c>
      <c r="C13646" t="s">
        <v>160</v>
      </c>
      <c r="D13646" t="s">
        <v>4083</v>
      </c>
      <c r="E13646" t="s">
        <v>20</v>
      </c>
      <c r="F13646" t="b">
        <v>0</v>
      </c>
      <c r="G13646" t="s">
        <v>52</v>
      </c>
      <c r="H13646" s="4">
        <v>45836.709131944437</v>
      </c>
      <c r="I13646" t="b">
        <v>0</v>
      </c>
      <c r="J13646" t="b">
        <v>0</v>
      </c>
      <c r="K13646" t="s">
        <v>24</v>
      </c>
      <c r="L13646" t="s">
        <v>22</v>
      </c>
      <c r="M13646">
        <v>110000</v>
      </c>
      <c r="O13646" t="s">
        <v>17045</v>
      </c>
      <c r="P13646" t="s">
        <v>17046</v>
      </c>
    </row>
    <row r="13647" spans="1:16" x14ac:dyDescent="0.25">
      <c r="A13647" t="s">
        <v>19</v>
      </c>
      <c r="B13647" t="s">
        <v>19</v>
      </c>
      <c r="C13647" t="s">
        <v>1845</v>
      </c>
      <c r="D13647" t="s">
        <v>4083</v>
      </c>
      <c r="E13647" t="s">
        <v>20</v>
      </c>
      <c r="F13647" t="b">
        <v>0</v>
      </c>
      <c r="G13647" t="s">
        <v>27</v>
      </c>
      <c r="H13647" s="4">
        <v>45836.709236111114</v>
      </c>
      <c r="I13647" t="b">
        <v>0</v>
      </c>
      <c r="J13647" t="b">
        <v>0</v>
      </c>
      <c r="K13647" t="s">
        <v>24</v>
      </c>
      <c r="L13647" t="s">
        <v>22</v>
      </c>
      <c r="M13647">
        <v>140000</v>
      </c>
      <c r="O13647" t="s">
        <v>1388</v>
      </c>
      <c r="P13647" t="s">
        <v>193</v>
      </c>
    </row>
    <row r="13648" spans="1:16" x14ac:dyDescent="0.25">
      <c r="A13648" t="s">
        <v>1</v>
      </c>
      <c r="B13648" t="s">
        <v>10554</v>
      </c>
      <c r="C13648" t="s">
        <v>118</v>
      </c>
      <c r="D13648" t="s">
        <v>4083</v>
      </c>
      <c r="E13648" t="s">
        <v>20</v>
      </c>
      <c r="F13648" t="b">
        <v>0</v>
      </c>
      <c r="G13648" t="s">
        <v>27</v>
      </c>
      <c r="H13648" s="4">
        <v>45836.70925925926</v>
      </c>
      <c r="I13648" t="b">
        <v>0</v>
      </c>
      <c r="J13648" t="b">
        <v>1</v>
      </c>
      <c r="K13648" t="s">
        <v>24</v>
      </c>
      <c r="L13648" t="s">
        <v>22</v>
      </c>
      <c r="M13648">
        <v>134275</v>
      </c>
      <c r="O13648" t="s">
        <v>10555</v>
      </c>
      <c r="P13648" t="s">
        <v>1587</v>
      </c>
    </row>
    <row r="13649" spans="1:16" x14ac:dyDescent="0.25">
      <c r="A13649" t="s">
        <v>2</v>
      </c>
      <c r="B13649" t="s">
        <v>638</v>
      </c>
      <c r="C13649" t="s">
        <v>17569</v>
      </c>
      <c r="D13649" t="s">
        <v>3956</v>
      </c>
      <c r="E13649" t="s">
        <v>20</v>
      </c>
      <c r="F13649" t="b">
        <v>0</v>
      </c>
      <c r="G13649" t="s">
        <v>27</v>
      </c>
      <c r="H13649" s="4">
        <v>45836.709965277783</v>
      </c>
      <c r="I13649" t="b">
        <v>0</v>
      </c>
      <c r="J13649" t="b">
        <v>1</v>
      </c>
      <c r="K13649" t="s">
        <v>24</v>
      </c>
      <c r="L13649" t="s">
        <v>36</v>
      </c>
      <c r="N13649">
        <v>42.020000457763672</v>
      </c>
      <c r="O13649" t="s">
        <v>6116</v>
      </c>
      <c r="P13649" t="s">
        <v>11962</v>
      </c>
    </row>
    <row r="13650" spans="1:16" x14ac:dyDescent="0.25">
      <c r="A13650" t="s">
        <v>2</v>
      </c>
      <c r="B13650" t="s">
        <v>11389</v>
      </c>
      <c r="C13650" t="s">
        <v>17570</v>
      </c>
      <c r="D13650" t="s">
        <v>3956</v>
      </c>
      <c r="E13650" t="s">
        <v>20</v>
      </c>
      <c r="F13650" t="b">
        <v>0</v>
      </c>
      <c r="G13650" t="s">
        <v>27</v>
      </c>
      <c r="H13650" s="4">
        <v>45836.709988425922</v>
      </c>
      <c r="I13650" t="b">
        <v>0</v>
      </c>
      <c r="J13650" t="b">
        <v>1</v>
      </c>
      <c r="K13650" t="s">
        <v>24</v>
      </c>
      <c r="L13650" t="s">
        <v>36</v>
      </c>
      <c r="N13650">
        <v>42.020000457763672</v>
      </c>
      <c r="O13650" t="s">
        <v>6116</v>
      </c>
      <c r="P13650" t="s">
        <v>11962</v>
      </c>
    </row>
    <row r="13651" spans="1:16" x14ac:dyDescent="0.25">
      <c r="A13651" t="s">
        <v>2</v>
      </c>
      <c r="B13651" t="s">
        <v>884</v>
      </c>
      <c r="C13651" t="s">
        <v>17571</v>
      </c>
      <c r="D13651" t="s">
        <v>3956</v>
      </c>
      <c r="E13651" t="s">
        <v>20</v>
      </c>
      <c r="F13651" t="b">
        <v>0</v>
      </c>
      <c r="G13651" t="s">
        <v>27</v>
      </c>
      <c r="H13651" s="4">
        <v>45836.709988425922</v>
      </c>
      <c r="I13651" t="b">
        <v>0</v>
      </c>
      <c r="J13651" t="b">
        <v>1</v>
      </c>
      <c r="K13651" t="s">
        <v>24</v>
      </c>
      <c r="L13651" t="s">
        <v>36</v>
      </c>
      <c r="N13651">
        <v>42.020000457763672</v>
      </c>
      <c r="O13651" t="s">
        <v>6116</v>
      </c>
      <c r="P13651" t="s">
        <v>11962</v>
      </c>
    </row>
    <row r="13652" spans="1:16" x14ac:dyDescent="0.25">
      <c r="A13652" t="s">
        <v>0</v>
      </c>
      <c r="B13652" t="s">
        <v>12899</v>
      </c>
      <c r="C13652" t="s">
        <v>203</v>
      </c>
      <c r="D13652" t="s">
        <v>3972</v>
      </c>
      <c r="E13652" t="s">
        <v>51</v>
      </c>
      <c r="F13652" t="b">
        <v>0</v>
      </c>
      <c r="G13652" t="s">
        <v>23</v>
      </c>
      <c r="H13652" s="4">
        <v>45836.752627314818</v>
      </c>
      <c r="I13652" t="b">
        <v>0</v>
      </c>
      <c r="J13652" t="b">
        <v>1</v>
      </c>
      <c r="K13652" t="s">
        <v>24</v>
      </c>
      <c r="L13652" t="s">
        <v>36</v>
      </c>
      <c r="N13652">
        <v>65.5</v>
      </c>
      <c r="O13652" t="s">
        <v>4343</v>
      </c>
    </row>
    <row r="13653" spans="1:16" x14ac:dyDescent="0.25">
      <c r="A13653" t="s">
        <v>2</v>
      </c>
      <c r="B13653" t="s">
        <v>17572</v>
      </c>
      <c r="C13653" t="s">
        <v>71</v>
      </c>
      <c r="D13653" t="s">
        <v>3972</v>
      </c>
      <c r="E13653" t="s">
        <v>20</v>
      </c>
      <c r="F13653" t="b">
        <v>0</v>
      </c>
      <c r="G13653" t="s">
        <v>27</v>
      </c>
      <c r="H13653" s="4">
        <v>45836.79315972222</v>
      </c>
      <c r="I13653" t="b">
        <v>0</v>
      </c>
      <c r="J13653" t="b">
        <v>1</v>
      </c>
      <c r="K13653" t="s">
        <v>24</v>
      </c>
      <c r="L13653" t="s">
        <v>22</v>
      </c>
      <c r="M13653">
        <v>207000</v>
      </c>
      <c r="O13653" t="s">
        <v>16164</v>
      </c>
      <c r="P13653" t="s">
        <v>17573</v>
      </c>
    </row>
    <row r="13654" spans="1:16" x14ac:dyDescent="0.25">
      <c r="A13654" t="s">
        <v>2</v>
      </c>
      <c r="B13654" t="s">
        <v>6874</v>
      </c>
      <c r="C13654" t="s">
        <v>118</v>
      </c>
      <c r="D13654" t="s">
        <v>3972</v>
      </c>
      <c r="E13654" t="s">
        <v>20</v>
      </c>
      <c r="F13654" t="b">
        <v>0</v>
      </c>
      <c r="G13654" t="s">
        <v>27</v>
      </c>
      <c r="H13654" s="4">
        <v>45836.959745370368</v>
      </c>
      <c r="I13654" t="b">
        <v>0</v>
      </c>
      <c r="J13654" t="b">
        <v>1</v>
      </c>
      <c r="K13654" t="s">
        <v>24</v>
      </c>
      <c r="L13654" t="s">
        <v>22</v>
      </c>
      <c r="M13654">
        <v>125000</v>
      </c>
      <c r="O13654" t="s">
        <v>554</v>
      </c>
      <c r="P13654" t="s">
        <v>17574</v>
      </c>
    </row>
    <row r="13655" spans="1:16" x14ac:dyDescent="0.25">
      <c r="A13655" t="s">
        <v>89</v>
      </c>
      <c r="B13655" t="s">
        <v>17575</v>
      </c>
      <c r="C13655" t="s">
        <v>386</v>
      </c>
      <c r="D13655" t="s">
        <v>3828</v>
      </c>
      <c r="E13655" t="s">
        <v>20</v>
      </c>
      <c r="F13655" t="b">
        <v>0</v>
      </c>
      <c r="G13655" t="s">
        <v>27</v>
      </c>
      <c r="H13655" s="4">
        <v>45836.959814814807</v>
      </c>
      <c r="I13655" t="b">
        <v>0</v>
      </c>
      <c r="J13655" t="b">
        <v>1</v>
      </c>
      <c r="K13655" t="s">
        <v>24</v>
      </c>
      <c r="L13655" t="s">
        <v>22</v>
      </c>
      <c r="M13655">
        <v>230000</v>
      </c>
      <c r="O13655" t="s">
        <v>1009</v>
      </c>
      <c r="P13655" t="s">
        <v>17576</v>
      </c>
    </row>
    <row r="13656" spans="1:16" x14ac:dyDescent="0.25">
      <c r="A13656" t="s">
        <v>25</v>
      </c>
      <c r="B13656" t="s">
        <v>17577</v>
      </c>
      <c r="C13656" t="s">
        <v>1557</v>
      </c>
      <c r="D13656" t="s">
        <v>5534</v>
      </c>
      <c r="E13656" t="s">
        <v>20</v>
      </c>
      <c r="F13656" t="b">
        <v>0</v>
      </c>
      <c r="G13656" t="s">
        <v>27</v>
      </c>
      <c r="H13656" s="4">
        <v>45837.0000462963</v>
      </c>
      <c r="I13656" t="b">
        <v>0</v>
      </c>
      <c r="J13656" t="b">
        <v>0</v>
      </c>
      <c r="K13656" t="s">
        <v>24</v>
      </c>
      <c r="L13656" t="s">
        <v>22</v>
      </c>
      <c r="M13656">
        <v>147637.5</v>
      </c>
      <c r="O13656" t="s">
        <v>17578</v>
      </c>
      <c r="P13656" t="s">
        <v>17579</v>
      </c>
    </row>
    <row r="13657" spans="1:16" x14ac:dyDescent="0.25">
      <c r="A13657" t="s">
        <v>0</v>
      </c>
      <c r="B13657" t="s">
        <v>6861</v>
      </c>
      <c r="C13657" t="s">
        <v>6862</v>
      </c>
      <c r="D13657" t="s">
        <v>5122</v>
      </c>
      <c r="E13657" t="s">
        <v>20</v>
      </c>
      <c r="F13657" t="b">
        <v>0</v>
      </c>
      <c r="G13657" t="s">
        <v>27</v>
      </c>
      <c r="H13657" s="4">
        <v>45837.000127314823</v>
      </c>
      <c r="I13657" t="b">
        <v>0</v>
      </c>
      <c r="J13657" t="b">
        <v>0</v>
      </c>
      <c r="K13657" t="s">
        <v>24</v>
      </c>
      <c r="L13657" t="s">
        <v>22</v>
      </c>
      <c r="M13657">
        <v>57600</v>
      </c>
      <c r="O13657" t="s">
        <v>6863</v>
      </c>
      <c r="P13657" t="s">
        <v>1297</v>
      </c>
    </row>
    <row r="13658" spans="1:16" x14ac:dyDescent="0.25">
      <c r="A13658" t="s">
        <v>2</v>
      </c>
      <c r="B13658" t="s">
        <v>17408</v>
      </c>
      <c r="C13658" t="s">
        <v>3616</v>
      </c>
      <c r="D13658" t="s">
        <v>5534</v>
      </c>
      <c r="E13658" t="s">
        <v>20</v>
      </c>
      <c r="F13658" t="b">
        <v>0</v>
      </c>
      <c r="G13658" t="s">
        <v>27</v>
      </c>
      <c r="H13658" s="4">
        <v>45837.001377314817</v>
      </c>
      <c r="I13658" t="b">
        <v>1</v>
      </c>
      <c r="J13658" t="b">
        <v>1</v>
      </c>
      <c r="K13658" t="s">
        <v>24</v>
      </c>
      <c r="L13658" t="s">
        <v>22</v>
      </c>
      <c r="M13658">
        <v>127952</v>
      </c>
      <c r="O13658" t="s">
        <v>1172</v>
      </c>
      <c r="P13658" t="s">
        <v>17409</v>
      </c>
    </row>
    <row r="13659" spans="1:16" x14ac:dyDescent="0.25">
      <c r="A13659" t="s">
        <v>40</v>
      </c>
      <c r="B13659" t="s">
        <v>17580</v>
      </c>
      <c r="C13659" t="s">
        <v>39</v>
      </c>
      <c r="D13659" t="s">
        <v>6389</v>
      </c>
      <c r="E13659" t="s">
        <v>20</v>
      </c>
      <c r="F13659" t="b">
        <v>1</v>
      </c>
      <c r="G13659" t="s">
        <v>27</v>
      </c>
      <c r="H13659" s="4">
        <v>45837.001458333332</v>
      </c>
      <c r="I13659" t="b">
        <v>0</v>
      </c>
      <c r="J13659" t="b">
        <v>1</v>
      </c>
      <c r="K13659" t="s">
        <v>24</v>
      </c>
      <c r="L13659" t="s">
        <v>22</v>
      </c>
      <c r="M13659">
        <v>220000</v>
      </c>
      <c r="O13659" t="s">
        <v>602</v>
      </c>
      <c r="P13659" t="s">
        <v>8246</v>
      </c>
    </row>
    <row r="13660" spans="1:16" x14ac:dyDescent="0.25">
      <c r="A13660" t="s">
        <v>2</v>
      </c>
      <c r="B13660" t="s">
        <v>17581</v>
      </c>
      <c r="C13660" t="s">
        <v>357</v>
      </c>
      <c r="D13660" t="s">
        <v>5534</v>
      </c>
      <c r="E13660" t="s">
        <v>20</v>
      </c>
      <c r="F13660" t="b">
        <v>0</v>
      </c>
      <c r="G13660" t="s">
        <v>35</v>
      </c>
      <c r="H13660" s="4">
        <v>45837.002025462964</v>
      </c>
      <c r="I13660" t="b">
        <v>0</v>
      </c>
      <c r="J13660" t="b">
        <v>0</v>
      </c>
      <c r="K13660" t="s">
        <v>24</v>
      </c>
      <c r="L13660" t="s">
        <v>22</v>
      </c>
      <c r="M13660">
        <v>147637.5</v>
      </c>
      <c r="O13660" t="s">
        <v>59</v>
      </c>
      <c r="P13660" t="s">
        <v>137</v>
      </c>
    </row>
    <row r="13661" spans="1:16" x14ac:dyDescent="0.25">
      <c r="A13661" t="s">
        <v>1</v>
      </c>
      <c r="B13661" t="s">
        <v>17582</v>
      </c>
      <c r="C13661" t="s">
        <v>82</v>
      </c>
      <c r="D13661" t="s">
        <v>4083</v>
      </c>
      <c r="E13661" t="s">
        <v>20</v>
      </c>
      <c r="F13661" t="b">
        <v>0</v>
      </c>
      <c r="G13661" t="s">
        <v>27</v>
      </c>
      <c r="H13661" s="4">
        <v>45837.042546296303</v>
      </c>
      <c r="I13661" t="b">
        <v>0</v>
      </c>
      <c r="J13661" t="b">
        <v>0</v>
      </c>
      <c r="K13661" t="s">
        <v>24</v>
      </c>
      <c r="L13661" t="s">
        <v>22</v>
      </c>
      <c r="M13661">
        <v>152500</v>
      </c>
      <c r="O13661" t="s">
        <v>17583</v>
      </c>
      <c r="P13661" t="s">
        <v>17584</v>
      </c>
    </row>
    <row r="13662" spans="1:16" x14ac:dyDescent="0.25">
      <c r="A13662" t="s">
        <v>0</v>
      </c>
      <c r="B13662" t="s">
        <v>17585</v>
      </c>
      <c r="C13662" t="s">
        <v>1643</v>
      </c>
      <c r="D13662" t="s">
        <v>3828</v>
      </c>
      <c r="E13662" t="s">
        <v>20</v>
      </c>
      <c r="F13662" t="b">
        <v>0</v>
      </c>
      <c r="G13662" t="s">
        <v>27</v>
      </c>
      <c r="H13662" s="4">
        <v>45837.250023148154</v>
      </c>
      <c r="I13662" t="b">
        <v>0</v>
      </c>
      <c r="J13662" t="b">
        <v>1</v>
      </c>
      <c r="K13662" t="s">
        <v>24</v>
      </c>
      <c r="L13662" t="s">
        <v>22</v>
      </c>
      <c r="M13662">
        <v>101079.5</v>
      </c>
      <c r="O13662" t="s">
        <v>7521</v>
      </c>
      <c r="P13662" t="s">
        <v>1410</v>
      </c>
    </row>
    <row r="13663" spans="1:16" x14ac:dyDescent="0.25">
      <c r="A13663" t="s">
        <v>0</v>
      </c>
      <c r="B13663" t="s">
        <v>17586</v>
      </c>
      <c r="C13663" t="s">
        <v>82</v>
      </c>
      <c r="D13663" t="s">
        <v>5561</v>
      </c>
      <c r="E13663" t="s">
        <v>20</v>
      </c>
      <c r="F13663" t="b">
        <v>0</v>
      </c>
      <c r="G13663" t="s">
        <v>27</v>
      </c>
      <c r="H13663" s="4">
        <v>45837.250023148154</v>
      </c>
      <c r="I13663" t="b">
        <v>0</v>
      </c>
      <c r="J13663" t="b">
        <v>1</v>
      </c>
      <c r="K13663" t="s">
        <v>24</v>
      </c>
      <c r="L13663" t="s">
        <v>22</v>
      </c>
      <c r="M13663">
        <v>105683.46875</v>
      </c>
      <c r="O13663" t="s">
        <v>5562</v>
      </c>
      <c r="P13663" t="s">
        <v>17587</v>
      </c>
    </row>
    <row r="13664" spans="1:16" x14ac:dyDescent="0.25">
      <c r="A13664" t="s">
        <v>1</v>
      </c>
      <c r="B13664" t="s">
        <v>6496</v>
      </c>
      <c r="C13664" t="s">
        <v>1521</v>
      </c>
      <c r="D13664" t="s">
        <v>3600</v>
      </c>
      <c r="E13664" t="s">
        <v>20</v>
      </c>
      <c r="F13664" t="b">
        <v>0</v>
      </c>
      <c r="G13664" t="s">
        <v>52</v>
      </c>
      <c r="H13664" s="4">
        <v>45837.251712962963</v>
      </c>
      <c r="I13664" t="b">
        <v>0</v>
      </c>
      <c r="J13664" t="b">
        <v>1</v>
      </c>
      <c r="K13664" t="s">
        <v>24</v>
      </c>
      <c r="L13664" t="s">
        <v>22</v>
      </c>
      <c r="M13664">
        <v>105000</v>
      </c>
      <c r="O13664" t="s">
        <v>1549</v>
      </c>
      <c r="P13664" t="s">
        <v>1198</v>
      </c>
    </row>
    <row r="13665" spans="1:16" x14ac:dyDescent="0.25">
      <c r="A13665" t="s">
        <v>1</v>
      </c>
      <c r="B13665" t="s">
        <v>9349</v>
      </c>
      <c r="C13665" t="s">
        <v>1521</v>
      </c>
      <c r="D13665" t="s">
        <v>9752</v>
      </c>
      <c r="E13665" t="s">
        <v>20</v>
      </c>
      <c r="F13665" t="b">
        <v>0</v>
      </c>
      <c r="G13665" t="s">
        <v>52</v>
      </c>
      <c r="H13665" s="4">
        <v>45837.251712962963</v>
      </c>
      <c r="I13665" t="b">
        <v>0</v>
      </c>
      <c r="J13665" t="b">
        <v>1</v>
      </c>
      <c r="K13665" t="s">
        <v>24</v>
      </c>
      <c r="L13665" t="s">
        <v>22</v>
      </c>
      <c r="M13665">
        <v>80000</v>
      </c>
      <c r="O13665" t="s">
        <v>1549</v>
      </c>
      <c r="P13665" t="s">
        <v>700</v>
      </c>
    </row>
    <row r="13666" spans="1:16" x14ac:dyDescent="0.25">
      <c r="A13666" t="s">
        <v>2</v>
      </c>
      <c r="B13666" t="s">
        <v>6874</v>
      </c>
      <c r="C13666" t="s">
        <v>82</v>
      </c>
      <c r="D13666" t="s">
        <v>3972</v>
      </c>
      <c r="E13666" t="s">
        <v>20</v>
      </c>
      <c r="F13666" t="b">
        <v>0</v>
      </c>
      <c r="G13666" t="s">
        <v>27</v>
      </c>
      <c r="H13666" s="4">
        <v>45837.251805555563</v>
      </c>
      <c r="I13666" t="b">
        <v>0</v>
      </c>
      <c r="J13666" t="b">
        <v>1</v>
      </c>
      <c r="K13666" t="s">
        <v>24</v>
      </c>
      <c r="L13666" t="s">
        <v>22</v>
      </c>
      <c r="M13666">
        <v>127707.5</v>
      </c>
      <c r="O13666" t="s">
        <v>554</v>
      </c>
      <c r="P13666" t="s">
        <v>6875</v>
      </c>
    </row>
    <row r="13667" spans="1:16" x14ac:dyDescent="0.25">
      <c r="A13667" t="s">
        <v>1</v>
      </c>
      <c r="B13667" t="s">
        <v>10769</v>
      </c>
      <c r="C13667" t="s">
        <v>192</v>
      </c>
      <c r="D13667" t="s">
        <v>4083</v>
      </c>
      <c r="E13667" t="s">
        <v>20</v>
      </c>
      <c r="F13667" t="b">
        <v>0</v>
      </c>
      <c r="G13667" t="s">
        <v>23</v>
      </c>
      <c r="H13667" s="4">
        <v>45837.252754629633</v>
      </c>
      <c r="I13667" t="b">
        <v>0</v>
      </c>
      <c r="J13667" t="b">
        <v>0</v>
      </c>
      <c r="K13667" t="s">
        <v>24</v>
      </c>
      <c r="L13667" t="s">
        <v>22</v>
      </c>
      <c r="M13667">
        <v>210000</v>
      </c>
      <c r="O13667" t="s">
        <v>1308</v>
      </c>
      <c r="P13667" t="s">
        <v>10770</v>
      </c>
    </row>
    <row r="13668" spans="1:16" x14ac:dyDescent="0.25">
      <c r="A13668" t="s">
        <v>0</v>
      </c>
      <c r="B13668" t="s">
        <v>0</v>
      </c>
      <c r="C13668" t="s">
        <v>2534</v>
      </c>
      <c r="D13668" t="s">
        <v>4034</v>
      </c>
      <c r="E13668" t="s">
        <v>20</v>
      </c>
      <c r="F13668" t="b">
        <v>0</v>
      </c>
      <c r="G13668" t="s">
        <v>862</v>
      </c>
      <c r="H13668" s="4">
        <v>45837.255694444437</v>
      </c>
      <c r="I13668" t="b">
        <v>0</v>
      </c>
      <c r="J13668" t="b">
        <v>0</v>
      </c>
      <c r="K13668" t="s">
        <v>862</v>
      </c>
      <c r="L13668" t="s">
        <v>22</v>
      </c>
      <c r="M13668">
        <v>39040</v>
      </c>
      <c r="O13668" t="s">
        <v>1819</v>
      </c>
    </row>
    <row r="13669" spans="1:16" x14ac:dyDescent="0.25">
      <c r="A13669" t="s">
        <v>0</v>
      </c>
      <c r="B13669" t="s">
        <v>17588</v>
      </c>
      <c r="C13669" t="s">
        <v>1390</v>
      </c>
      <c r="D13669" t="s">
        <v>530</v>
      </c>
      <c r="E13669" t="s">
        <v>20</v>
      </c>
      <c r="F13669" t="b">
        <v>0</v>
      </c>
      <c r="G13669" t="s">
        <v>1391</v>
      </c>
      <c r="H13669" s="4">
        <v>45837.272256944438</v>
      </c>
      <c r="I13669" t="b">
        <v>1</v>
      </c>
      <c r="J13669" t="b">
        <v>0</v>
      </c>
      <c r="K13669" t="s">
        <v>1391</v>
      </c>
      <c r="L13669" t="s">
        <v>22</v>
      </c>
      <c r="M13669">
        <v>90000</v>
      </c>
      <c r="O13669" t="s">
        <v>530</v>
      </c>
      <c r="P13669" t="s">
        <v>3915</v>
      </c>
    </row>
    <row r="13670" spans="1:16" x14ac:dyDescent="0.25">
      <c r="A13670" t="s">
        <v>0</v>
      </c>
      <c r="B13670" t="s">
        <v>0</v>
      </c>
      <c r="C13670" t="s">
        <v>1291</v>
      </c>
      <c r="D13670" t="s">
        <v>3828</v>
      </c>
      <c r="E13670" t="s">
        <v>20</v>
      </c>
      <c r="F13670" t="b">
        <v>0</v>
      </c>
      <c r="G13670" t="s">
        <v>1247</v>
      </c>
      <c r="H13670" s="4">
        <v>45837.277303240742</v>
      </c>
      <c r="I13670" t="b">
        <v>0</v>
      </c>
      <c r="J13670" t="b">
        <v>0</v>
      </c>
      <c r="K13670" t="s">
        <v>1247</v>
      </c>
      <c r="L13670" t="s">
        <v>22</v>
      </c>
      <c r="M13670">
        <v>50000</v>
      </c>
      <c r="O13670" t="s">
        <v>15524</v>
      </c>
      <c r="P13670" t="s">
        <v>17589</v>
      </c>
    </row>
    <row r="13671" spans="1:16" x14ac:dyDescent="0.25">
      <c r="A13671" t="s">
        <v>28</v>
      </c>
      <c r="B13671" t="s">
        <v>7576</v>
      </c>
      <c r="C13671" t="s">
        <v>39</v>
      </c>
      <c r="D13671" t="s">
        <v>3984</v>
      </c>
      <c r="E13671" t="s">
        <v>20</v>
      </c>
      <c r="F13671" t="b">
        <v>1</v>
      </c>
      <c r="G13671" t="s">
        <v>2713</v>
      </c>
      <c r="H13671" s="4">
        <v>45837.294016203698</v>
      </c>
      <c r="I13671" t="b">
        <v>0</v>
      </c>
      <c r="J13671" t="b">
        <v>1</v>
      </c>
      <c r="K13671" t="s">
        <v>2713</v>
      </c>
      <c r="L13671" t="s">
        <v>22</v>
      </c>
      <c r="M13671">
        <v>138433.5</v>
      </c>
      <c r="O13671" t="s">
        <v>7577</v>
      </c>
    </row>
    <row r="13672" spans="1:16" x14ac:dyDescent="0.25">
      <c r="A13672" t="s">
        <v>2</v>
      </c>
      <c r="B13672" t="s">
        <v>358</v>
      </c>
      <c r="C13672" t="s">
        <v>7811</v>
      </c>
      <c r="D13672" t="s">
        <v>17590</v>
      </c>
      <c r="E13672" t="s">
        <v>20</v>
      </c>
      <c r="F13672" t="b">
        <v>0</v>
      </c>
      <c r="G13672" t="s">
        <v>4030</v>
      </c>
      <c r="H13672" s="4">
        <v>45837.294432870367</v>
      </c>
      <c r="I13672" t="b">
        <v>1</v>
      </c>
      <c r="J13672" t="b">
        <v>0</v>
      </c>
      <c r="K13672" t="s">
        <v>4030</v>
      </c>
      <c r="L13672" t="s">
        <v>22</v>
      </c>
      <c r="M13672">
        <v>65000</v>
      </c>
      <c r="O13672" t="s">
        <v>7812</v>
      </c>
      <c r="P13672" t="s">
        <v>7813</v>
      </c>
    </row>
    <row r="13673" spans="1:16" x14ac:dyDescent="0.25">
      <c r="A13673" t="s">
        <v>0</v>
      </c>
      <c r="B13673" t="s">
        <v>17591</v>
      </c>
      <c r="C13673" t="s">
        <v>39</v>
      </c>
      <c r="D13673" t="s">
        <v>2208</v>
      </c>
      <c r="E13673" t="s">
        <v>51</v>
      </c>
      <c r="F13673" t="b">
        <v>1</v>
      </c>
      <c r="G13673" t="s">
        <v>27</v>
      </c>
      <c r="H13673" s="4">
        <v>45837.333425925928</v>
      </c>
      <c r="I13673" t="b">
        <v>1</v>
      </c>
      <c r="J13673" t="b">
        <v>0</v>
      </c>
      <c r="K13673" t="s">
        <v>24</v>
      </c>
      <c r="L13673" t="s">
        <v>22</v>
      </c>
      <c r="M13673">
        <v>115000</v>
      </c>
      <c r="O13673" t="s">
        <v>17592</v>
      </c>
    </row>
    <row r="13674" spans="1:16" x14ac:dyDescent="0.25">
      <c r="A13674" t="s">
        <v>2</v>
      </c>
      <c r="B13674" t="s">
        <v>2</v>
      </c>
      <c r="C13674" t="s">
        <v>3031</v>
      </c>
      <c r="D13674" t="s">
        <v>3969</v>
      </c>
      <c r="E13674" t="s">
        <v>20</v>
      </c>
      <c r="F13674" t="b">
        <v>0</v>
      </c>
      <c r="G13674" t="s">
        <v>41</v>
      </c>
      <c r="H13674" s="4">
        <v>45837.335462962961</v>
      </c>
      <c r="I13674" t="b">
        <v>0</v>
      </c>
      <c r="J13674" t="b">
        <v>1</v>
      </c>
      <c r="K13674" t="s">
        <v>24</v>
      </c>
      <c r="L13674" t="s">
        <v>22</v>
      </c>
      <c r="M13674">
        <v>104823.5</v>
      </c>
      <c r="O13674" t="s">
        <v>17540</v>
      </c>
      <c r="P13674" t="s">
        <v>2159</v>
      </c>
    </row>
    <row r="13675" spans="1:16" x14ac:dyDescent="0.25">
      <c r="A13675" t="s">
        <v>0</v>
      </c>
      <c r="B13675" t="s">
        <v>17593</v>
      </c>
      <c r="C13675" t="s">
        <v>2246</v>
      </c>
      <c r="D13675" t="s">
        <v>3600</v>
      </c>
      <c r="E13675" t="s">
        <v>20</v>
      </c>
      <c r="F13675" t="b">
        <v>0</v>
      </c>
      <c r="G13675" t="s">
        <v>30</v>
      </c>
      <c r="H13675" s="4">
        <v>45837.375671296293</v>
      </c>
      <c r="I13675" t="b">
        <v>0</v>
      </c>
      <c r="J13675" t="b">
        <v>1</v>
      </c>
      <c r="K13675" t="s">
        <v>24</v>
      </c>
      <c r="L13675" t="s">
        <v>22</v>
      </c>
      <c r="M13675">
        <v>99000</v>
      </c>
      <c r="O13675" t="s">
        <v>2697</v>
      </c>
      <c r="P13675" t="s">
        <v>700</v>
      </c>
    </row>
    <row r="13676" spans="1:16" x14ac:dyDescent="0.25">
      <c r="A13676" t="s">
        <v>2</v>
      </c>
      <c r="B13676" t="s">
        <v>11762</v>
      </c>
      <c r="C13676" t="s">
        <v>1679</v>
      </c>
      <c r="D13676" t="s">
        <v>3600</v>
      </c>
      <c r="E13676" t="s">
        <v>20</v>
      </c>
      <c r="F13676" t="b">
        <v>0</v>
      </c>
      <c r="G13676" t="s">
        <v>27</v>
      </c>
      <c r="H13676" s="4">
        <v>45837.375960648147</v>
      </c>
      <c r="I13676" t="b">
        <v>0</v>
      </c>
      <c r="J13676" t="b">
        <v>1</v>
      </c>
      <c r="K13676" t="s">
        <v>24</v>
      </c>
      <c r="L13676" t="s">
        <v>22</v>
      </c>
      <c r="M13676">
        <v>200905</v>
      </c>
      <c r="O13676" t="s">
        <v>3134</v>
      </c>
      <c r="P13676" t="s">
        <v>11763</v>
      </c>
    </row>
    <row r="13677" spans="1:16" x14ac:dyDescent="0.25">
      <c r="A13677" t="s">
        <v>40</v>
      </c>
      <c r="B13677" t="s">
        <v>17594</v>
      </c>
      <c r="C13677" t="s">
        <v>8579</v>
      </c>
      <c r="D13677" t="s">
        <v>3600</v>
      </c>
      <c r="E13677" t="s">
        <v>20</v>
      </c>
      <c r="F13677" t="b">
        <v>0</v>
      </c>
      <c r="G13677" t="s">
        <v>35</v>
      </c>
      <c r="H13677" s="4">
        <v>45837.377500000002</v>
      </c>
      <c r="I13677" t="b">
        <v>0</v>
      </c>
      <c r="J13677" t="b">
        <v>0</v>
      </c>
      <c r="K13677" t="s">
        <v>24</v>
      </c>
      <c r="L13677" t="s">
        <v>22</v>
      </c>
      <c r="M13677">
        <v>149468</v>
      </c>
      <c r="O13677" t="s">
        <v>17595</v>
      </c>
      <c r="P13677" t="s">
        <v>17596</v>
      </c>
    </row>
    <row r="13678" spans="1:16" x14ac:dyDescent="0.25">
      <c r="A13678" t="s">
        <v>191</v>
      </c>
      <c r="B13678" t="s">
        <v>17597</v>
      </c>
      <c r="C13678" t="s">
        <v>39</v>
      </c>
      <c r="D13678" t="s">
        <v>16100</v>
      </c>
      <c r="E13678" t="s">
        <v>20</v>
      </c>
      <c r="F13678" t="b">
        <v>1</v>
      </c>
      <c r="G13678" t="s">
        <v>418</v>
      </c>
      <c r="H13678" s="4">
        <v>45837.380428240736</v>
      </c>
      <c r="I13678" t="b">
        <v>1</v>
      </c>
      <c r="J13678" t="b">
        <v>0</v>
      </c>
      <c r="K13678" t="s">
        <v>418</v>
      </c>
      <c r="L13678" t="s">
        <v>22</v>
      </c>
      <c r="M13678">
        <v>102500</v>
      </c>
      <c r="O13678" t="s">
        <v>4051</v>
      </c>
      <c r="P13678" t="s">
        <v>15013</v>
      </c>
    </row>
    <row r="13679" spans="1:16" x14ac:dyDescent="0.25">
      <c r="A13679" t="s">
        <v>0</v>
      </c>
      <c r="B13679" t="s">
        <v>5466</v>
      </c>
      <c r="C13679" t="s">
        <v>1353</v>
      </c>
      <c r="D13679" t="s">
        <v>4092</v>
      </c>
      <c r="E13679" t="s">
        <v>51</v>
      </c>
      <c r="F13679" t="b">
        <v>0</v>
      </c>
      <c r="G13679" t="s">
        <v>52</v>
      </c>
      <c r="H13679" s="4">
        <v>45837.417442129627</v>
      </c>
      <c r="I13679" t="b">
        <v>0</v>
      </c>
      <c r="J13679" t="b">
        <v>1</v>
      </c>
      <c r="K13679" t="s">
        <v>24</v>
      </c>
      <c r="L13679" t="s">
        <v>36</v>
      </c>
      <c r="N13679">
        <v>29.5</v>
      </c>
      <c r="O13679" t="s">
        <v>2579</v>
      </c>
      <c r="P13679" t="s">
        <v>10217</v>
      </c>
    </row>
    <row r="13680" spans="1:16" x14ac:dyDescent="0.25">
      <c r="A13680" t="s">
        <v>2</v>
      </c>
      <c r="B13680" t="s">
        <v>4384</v>
      </c>
      <c r="C13680" t="s">
        <v>3515</v>
      </c>
      <c r="D13680" t="s">
        <v>2208</v>
      </c>
      <c r="E13680" t="s">
        <v>34</v>
      </c>
      <c r="F13680" t="b">
        <v>0</v>
      </c>
      <c r="G13680" t="s">
        <v>41</v>
      </c>
      <c r="H13680" s="4">
        <v>45837.418923611112</v>
      </c>
      <c r="I13680" t="b">
        <v>0</v>
      </c>
      <c r="J13680" t="b">
        <v>1</v>
      </c>
      <c r="K13680" t="s">
        <v>24</v>
      </c>
      <c r="L13680" t="s">
        <v>22</v>
      </c>
      <c r="M13680">
        <v>165000</v>
      </c>
      <c r="O13680" t="s">
        <v>428</v>
      </c>
      <c r="P13680" t="s">
        <v>7450</v>
      </c>
    </row>
    <row r="13681" spans="1:16" x14ac:dyDescent="0.25">
      <c r="A13681" t="s">
        <v>1</v>
      </c>
      <c r="B13681" t="s">
        <v>135</v>
      </c>
      <c r="C13681" t="s">
        <v>39</v>
      </c>
      <c r="D13681" t="s">
        <v>2208</v>
      </c>
      <c r="E13681" t="s">
        <v>20</v>
      </c>
      <c r="F13681" t="b">
        <v>1</v>
      </c>
      <c r="G13681" t="s">
        <v>23</v>
      </c>
      <c r="H13681" s="4">
        <v>45837.420706018522</v>
      </c>
      <c r="I13681" t="b">
        <v>0</v>
      </c>
      <c r="J13681" t="b">
        <v>1</v>
      </c>
      <c r="K13681" t="s">
        <v>24</v>
      </c>
      <c r="L13681" t="s">
        <v>22</v>
      </c>
      <c r="M13681">
        <v>179126.5</v>
      </c>
      <c r="O13681" t="s">
        <v>17598</v>
      </c>
      <c r="P13681" t="s">
        <v>17599</v>
      </c>
    </row>
    <row r="13682" spans="1:16" x14ac:dyDescent="0.25">
      <c r="A13682" t="s">
        <v>0</v>
      </c>
      <c r="B13682" t="s">
        <v>17600</v>
      </c>
      <c r="C13682" t="s">
        <v>2461</v>
      </c>
      <c r="D13682" t="s">
        <v>2208</v>
      </c>
      <c r="E13682" t="s">
        <v>20</v>
      </c>
      <c r="F13682" t="b">
        <v>0</v>
      </c>
      <c r="G13682" t="s">
        <v>27</v>
      </c>
      <c r="H13682" s="4">
        <v>45837.541759259257</v>
      </c>
      <c r="I13682" t="b">
        <v>0</v>
      </c>
      <c r="J13682" t="b">
        <v>0</v>
      </c>
      <c r="K13682" t="s">
        <v>24</v>
      </c>
      <c r="L13682" t="s">
        <v>36</v>
      </c>
      <c r="N13682">
        <v>25</v>
      </c>
      <c r="O13682" t="s">
        <v>17601</v>
      </c>
      <c r="P13682" t="s">
        <v>204</v>
      </c>
    </row>
    <row r="13683" spans="1:16" x14ac:dyDescent="0.25">
      <c r="A13683" t="s">
        <v>0</v>
      </c>
      <c r="B13683" t="s">
        <v>17602</v>
      </c>
      <c r="C13683" t="s">
        <v>315</v>
      </c>
      <c r="D13683" t="s">
        <v>7852</v>
      </c>
      <c r="E13683" t="s">
        <v>20</v>
      </c>
      <c r="F13683" t="b">
        <v>0</v>
      </c>
      <c r="G13683" t="s">
        <v>27</v>
      </c>
      <c r="H13683" s="4">
        <v>45837.583553240736</v>
      </c>
      <c r="I13683" t="b">
        <v>0</v>
      </c>
      <c r="J13683" t="b">
        <v>1</v>
      </c>
      <c r="K13683" t="s">
        <v>24</v>
      </c>
      <c r="L13683" t="s">
        <v>22</v>
      </c>
      <c r="M13683">
        <v>162000</v>
      </c>
      <c r="O13683" t="s">
        <v>1906</v>
      </c>
      <c r="P13683" t="s">
        <v>17603</v>
      </c>
    </row>
    <row r="13684" spans="1:16" x14ac:dyDescent="0.25">
      <c r="A13684" t="s">
        <v>25</v>
      </c>
      <c r="B13684" t="s">
        <v>9137</v>
      </c>
      <c r="C13684" t="s">
        <v>49</v>
      </c>
      <c r="D13684" t="s">
        <v>7852</v>
      </c>
      <c r="E13684" t="s">
        <v>20</v>
      </c>
      <c r="F13684" t="b">
        <v>0</v>
      </c>
      <c r="G13684" t="s">
        <v>41</v>
      </c>
      <c r="H13684" s="4">
        <v>45837.583761574067</v>
      </c>
      <c r="I13684" t="b">
        <v>0</v>
      </c>
      <c r="J13684" t="b">
        <v>1</v>
      </c>
      <c r="K13684" t="s">
        <v>24</v>
      </c>
      <c r="L13684" t="s">
        <v>22</v>
      </c>
      <c r="M13684">
        <v>133120</v>
      </c>
      <c r="O13684" t="s">
        <v>9138</v>
      </c>
      <c r="P13684" t="s">
        <v>1682</v>
      </c>
    </row>
    <row r="13685" spans="1:16" x14ac:dyDescent="0.25">
      <c r="A13685" t="s">
        <v>1</v>
      </c>
      <c r="B13685" t="s">
        <v>11998</v>
      </c>
      <c r="C13685" t="s">
        <v>1240</v>
      </c>
      <c r="D13685" t="s">
        <v>7852</v>
      </c>
      <c r="E13685" t="s">
        <v>20</v>
      </c>
      <c r="F13685" t="b">
        <v>0</v>
      </c>
      <c r="G13685" t="s">
        <v>27</v>
      </c>
      <c r="H13685" s="4">
        <v>45837.584340277783</v>
      </c>
      <c r="I13685" t="b">
        <v>0</v>
      </c>
      <c r="J13685" t="b">
        <v>1</v>
      </c>
      <c r="K13685" t="s">
        <v>24</v>
      </c>
      <c r="L13685" t="s">
        <v>22</v>
      </c>
      <c r="M13685">
        <v>45000</v>
      </c>
      <c r="O13685" t="s">
        <v>2897</v>
      </c>
      <c r="P13685" t="s">
        <v>1749</v>
      </c>
    </row>
    <row r="13686" spans="1:16" x14ac:dyDescent="0.25">
      <c r="A13686" t="s">
        <v>2</v>
      </c>
      <c r="B13686" t="s">
        <v>195</v>
      </c>
      <c r="C13686" t="s">
        <v>559</v>
      </c>
      <c r="D13686" t="s">
        <v>7852</v>
      </c>
      <c r="E13686" t="s">
        <v>20</v>
      </c>
      <c r="F13686" t="b">
        <v>0</v>
      </c>
      <c r="G13686" t="s">
        <v>27</v>
      </c>
      <c r="H13686" s="4">
        <v>45837.585185185177</v>
      </c>
      <c r="I13686" t="b">
        <v>1</v>
      </c>
      <c r="J13686" t="b">
        <v>1</v>
      </c>
      <c r="K13686" t="s">
        <v>24</v>
      </c>
      <c r="L13686" t="s">
        <v>22</v>
      </c>
      <c r="M13686">
        <v>176938.65625</v>
      </c>
      <c r="O13686" t="s">
        <v>9138</v>
      </c>
      <c r="P13686" t="s">
        <v>11460</v>
      </c>
    </row>
    <row r="13687" spans="1:16" x14ac:dyDescent="0.25">
      <c r="A13687" t="s">
        <v>2</v>
      </c>
      <c r="B13687" t="s">
        <v>195</v>
      </c>
      <c r="C13687" t="s">
        <v>325</v>
      </c>
      <c r="D13687" t="s">
        <v>7852</v>
      </c>
      <c r="E13687" t="s">
        <v>20</v>
      </c>
      <c r="F13687" t="b">
        <v>0</v>
      </c>
      <c r="G13687" t="s">
        <v>27</v>
      </c>
      <c r="H13687" s="4">
        <v>45837.58520833333</v>
      </c>
      <c r="I13687" t="b">
        <v>1</v>
      </c>
      <c r="J13687" t="b">
        <v>1</v>
      </c>
      <c r="K13687" t="s">
        <v>24</v>
      </c>
      <c r="L13687" t="s">
        <v>22</v>
      </c>
      <c r="M13687">
        <v>176938.65625</v>
      </c>
      <c r="O13687" t="s">
        <v>9138</v>
      </c>
      <c r="P13687" t="s">
        <v>11460</v>
      </c>
    </row>
    <row r="13688" spans="1:16" x14ac:dyDescent="0.25">
      <c r="A13688" t="s">
        <v>2</v>
      </c>
      <c r="B13688" t="s">
        <v>195</v>
      </c>
      <c r="C13688" t="s">
        <v>1365</v>
      </c>
      <c r="D13688" t="s">
        <v>7852</v>
      </c>
      <c r="E13688" t="s">
        <v>20</v>
      </c>
      <c r="F13688" t="b">
        <v>0</v>
      </c>
      <c r="G13688" t="s">
        <v>27</v>
      </c>
      <c r="H13688" s="4">
        <v>45837.585277777784</v>
      </c>
      <c r="I13688" t="b">
        <v>1</v>
      </c>
      <c r="J13688" t="b">
        <v>1</v>
      </c>
      <c r="K13688" t="s">
        <v>24</v>
      </c>
      <c r="L13688" t="s">
        <v>22</v>
      </c>
      <c r="M13688">
        <v>176938.65625</v>
      </c>
      <c r="O13688" t="s">
        <v>9138</v>
      </c>
      <c r="P13688" t="s">
        <v>11460</v>
      </c>
    </row>
    <row r="13689" spans="1:16" x14ac:dyDescent="0.25">
      <c r="A13689" t="s">
        <v>40</v>
      </c>
      <c r="B13689" t="s">
        <v>40</v>
      </c>
      <c r="C13689" t="s">
        <v>3869</v>
      </c>
      <c r="D13689" t="s">
        <v>7852</v>
      </c>
      <c r="E13689" t="s">
        <v>20</v>
      </c>
      <c r="F13689" t="b">
        <v>0</v>
      </c>
      <c r="G13689" t="s">
        <v>35</v>
      </c>
      <c r="H13689" s="4">
        <v>45837.585752314822</v>
      </c>
      <c r="I13689" t="b">
        <v>1</v>
      </c>
      <c r="J13689" t="b">
        <v>1</v>
      </c>
      <c r="K13689" t="s">
        <v>24</v>
      </c>
      <c r="L13689" t="s">
        <v>22</v>
      </c>
      <c r="M13689">
        <v>132704</v>
      </c>
      <c r="O13689" t="s">
        <v>9138</v>
      </c>
    </row>
    <row r="13690" spans="1:16" x14ac:dyDescent="0.25">
      <c r="A13690" t="s">
        <v>2</v>
      </c>
      <c r="B13690" t="s">
        <v>2307</v>
      </c>
      <c r="C13690" t="s">
        <v>2047</v>
      </c>
      <c r="D13690" t="s">
        <v>7852</v>
      </c>
      <c r="E13690" t="s">
        <v>20</v>
      </c>
      <c r="F13690" t="b">
        <v>0</v>
      </c>
      <c r="G13690" t="s">
        <v>35</v>
      </c>
      <c r="H13690" s="4">
        <v>45837.585844907408</v>
      </c>
      <c r="I13690" t="b">
        <v>0</v>
      </c>
      <c r="J13690" t="b">
        <v>1</v>
      </c>
      <c r="K13690" t="s">
        <v>24</v>
      </c>
      <c r="L13690" t="s">
        <v>22</v>
      </c>
      <c r="M13690">
        <v>95000</v>
      </c>
      <c r="O13690" t="s">
        <v>9135</v>
      </c>
    </row>
    <row r="13691" spans="1:16" x14ac:dyDescent="0.25">
      <c r="A13691" t="s">
        <v>0</v>
      </c>
      <c r="B13691" t="s">
        <v>17604</v>
      </c>
      <c r="C13691" t="s">
        <v>167</v>
      </c>
      <c r="D13691" t="s">
        <v>3828</v>
      </c>
      <c r="E13691" t="s">
        <v>20</v>
      </c>
      <c r="F13691" t="b">
        <v>0</v>
      </c>
      <c r="G13691" t="s">
        <v>35</v>
      </c>
      <c r="H13691" s="4">
        <v>45837.667141203703</v>
      </c>
      <c r="I13691" t="b">
        <v>0</v>
      </c>
      <c r="J13691" t="b">
        <v>1</v>
      </c>
      <c r="K13691" t="s">
        <v>24</v>
      </c>
      <c r="L13691" t="s">
        <v>22</v>
      </c>
      <c r="M13691">
        <v>92500</v>
      </c>
      <c r="O13691" t="s">
        <v>3511</v>
      </c>
      <c r="P13691" t="s">
        <v>17605</v>
      </c>
    </row>
    <row r="13692" spans="1:16" x14ac:dyDescent="0.25">
      <c r="A13692" t="s">
        <v>25</v>
      </c>
      <c r="B13692" t="s">
        <v>1160</v>
      </c>
      <c r="C13692" t="s">
        <v>236</v>
      </c>
      <c r="D13692" t="s">
        <v>4083</v>
      </c>
      <c r="E13692" t="s">
        <v>20</v>
      </c>
      <c r="F13692" t="b">
        <v>0</v>
      </c>
      <c r="G13692" t="s">
        <v>27</v>
      </c>
      <c r="H13692" s="4">
        <v>45837.750300925924</v>
      </c>
      <c r="I13692" t="b">
        <v>0</v>
      </c>
      <c r="J13692" t="b">
        <v>0</v>
      </c>
      <c r="K13692" t="s">
        <v>24</v>
      </c>
      <c r="L13692" t="s">
        <v>22</v>
      </c>
      <c r="M13692">
        <v>170000</v>
      </c>
      <c r="O13692" t="s">
        <v>1275</v>
      </c>
      <c r="P13692" t="s">
        <v>10867</v>
      </c>
    </row>
    <row r="13693" spans="1:16" x14ac:dyDescent="0.25">
      <c r="A13693" t="s">
        <v>1</v>
      </c>
      <c r="B13693" t="s">
        <v>9456</v>
      </c>
      <c r="C13693" t="s">
        <v>82</v>
      </c>
      <c r="D13693" t="s">
        <v>4083</v>
      </c>
      <c r="E13693" t="s">
        <v>20</v>
      </c>
      <c r="F13693" t="b">
        <v>0</v>
      </c>
      <c r="G13693" t="s">
        <v>27</v>
      </c>
      <c r="H13693" s="4">
        <v>45837.750960648147</v>
      </c>
      <c r="I13693" t="b">
        <v>0</v>
      </c>
      <c r="J13693" t="b">
        <v>0</v>
      </c>
      <c r="K13693" t="s">
        <v>24</v>
      </c>
      <c r="L13693" t="s">
        <v>22</v>
      </c>
      <c r="M13693">
        <v>245000</v>
      </c>
      <c r="O13693" t="s">
        <v>2761</v>
      </c>
      <c r="P13693" t="s">
        <v>3842</v>
      </c>
    </row>
    <row r="13694" spans="1:16" x14ac:dyDescent="0.25">
      <c r="A13694" t="s">
        <v>2</v>
      </c>
      <c r="B13694" t="s">
        <v>9859</v>
      </c>
      <c r="C13694" t="s">
        <v>713</v>
      </c>
      <c r="D13694" t="s">
        <v>3956</v>
      </c>
      <c r="E13694" t="s">
        <v>20</v>
      </c>
      <c r="F13694" t="b">
        <v>0</v>
      </c>
      <c r="G13694" t="s">
        <v>27</v>
      </c>
      <c r="H13694" s="4">
        <v>45837.835370370369</v>
      </c>
      <c r="I13694" t="b">
        <v>0</v>
      </c>
      <c r="J13694" t="b">
        <v>1</v>
      </c>
      <c r="K13694" t="s">
        <v>24</v>
      </c>
      <c r="L13694" t="s">
        <v>36</v>
      </c>
      <c r="N13694">
        <v>47.010002136230469</v>
      </c>
      <c r="O13694" t="s">
        <v>1066</v>
      </c>
      <c r="P13694" t="s">
        <v>594</v>
      </c>
    </row>
    <row r="13695" spans="1:16" x14ac:dyDescent="0.25">
      <c r="A13695" t="s">
        <v>0</v>
      </c>
      <c r="B13695" t="s">
        <v>1632</v>
      </c>
      <c r="C13695" t="s">
        <v>33</v>
      </c>
      <c r="D13695" t="s">
        <v>3828</v>
      </c>
      <c r="E13695" t="s">
        <v>219</v>
      </c>
      <c r="F13695" t="b">
        <v>0</v>
      </c>
      <c r="G13695" t="s">
        <v>35</v>
      </c>
      <c r="H13695" s="4">
        <v>45837.875474537039</v>
      </c>
      <c r="I13695" t="b">
        <v>0</v>
      </c>
      <c r="J13695" t="b">
        <v>0</v>
      </c>
      <c r="K13695" t="s">
        <v>24</v>
      </c>
      <c r="L13695" t="s">
        <v>22</v>
      </c>
      <c r="M13695">
        <v>50000</v>
      </c>
      <c r="O13695" t="s">
        <v>9562</v>
      </c>
      <c r="P13695" t="s">
        <v>3867</v>
      </c>
    </row>
    <row r="13696" spans="1:16" x14ac:dyDescent="0.25">
      <c r="A13696" t="s">
        <v>0</v>
      </c>
      <c r="B13696" t="s">
        <v>17606</v>
      </c>
      <c r="C13696" t="s">
        <v>400</v>
      </c>
      <c r="D13696" t="s">
        <v>3956</v>
      </c>
      <c r="E13696" t="s">
        <v>20</v>
      </c>
      <c r="F13696" t="b">
        <v>0</v>
      </c>
      <c r="G13696" t="s">
        <v>30</v>
      </c>
      <c r="H13696" s="4">
        <v>45837.917361111111</v>
      </c>
      <c r="I13696" t="b">
        <v>0</v>
      </c>
      <c r="J13696" t="b">
        <v>1</v>
      </c>
      <c r="K13696" t="s">
        <v>24</v>
      </c>
      <c r="L13696" t="s">
        <v>36</v>
      </c>
      <c r="N13696">
        <v>36.849998474121087</v>
      </c>
      <c r="O13696" t="s">
        <v>401</v>
      </c>
      <c r="P13696" t="s">
        <v>17607</v>
      </c>
    </row>
    <row r="13697" spans="1:16" x14ac:dyDescent="0.25">
      <c r="A13697" t="s">
        <v>2</v>
      </c>
      <c r="B13697" t="s">
        <v>17608</v>
      </c>
      <c r="C13697" t="s">
        <v>56</v>
      </c>
      <c r="D13697" t="s">
        <v>3828</v>
      </c>
      <c r="E13697" t="s">
        <v>20</v>
      </c>
      <c r="F13697" t="b">
        <v>0</v>
      </c>
      <c r="G13697" t="s">
        <v>41</v>
      </c>
      <c r="H13697" s="4">
        <v>45837.918877314813</v>
      </c>
      <c r="I13697" t="b">
        <v>0</v>
      </c>
      <c r="J13697" t="b">
        <v>1</v>
      </c>
      <c r="K13697" t="s">
        <v>24</v>
      </c>
      <c r="L13697" t="s">
        <v>22</v>
      </c>
      <c r="M13697">
        <v>158000</v>
      </c>
      <c r="O13697" t="s">
        <v>9430</v>
      </c>
      <c r="P13697" t="s">
        <v>17609</v>
      </c>
    </row>
    <row r="13698" spans="1:16" x14ac:dyDescent="0.25">
      <c r="A13698" t="s">
        <v>1</v>
      </c>
      <c r="B13698" t="s">
        <v>1767</v>
      </c>
      <c r="C13698" t="s">
        <v>17610</v>
      </c>
      <c r="D13698" t="s">
        <v>7657</v>
      </c>
      <c r="E13698" t="s">
        <v>20</v>
      </c>
      <c r="F13698" t="b">
        <v>0</v>
      </c>
      <c r="G13698" t="s">
        <v>804</v>
      </c>
      <c r="H13698" s="4">
        <v>45837.987488425933</v>
      </c>
      <c r="I13698" t="b">
        <v>0</v>
      </c>
      <c r="J13698" t="b">
        <v>0</v>
      </c>
      <c r="K13698" t="s">
        <v>804</v>
      </c>
      <c r="L13698" t="s">
        <v>22</v>
      </c>
      <c r="M13698">
        <v>135000</v>
      </c>
      <c r="O13698" t="s">
        <v>3597</v>
      </c>
      <c r="P13698" t="s">
        <v>17611</v>
      </c>
    </row>
    <row r="13699" spans="1:16" x14ac:dyDescent="0.25">
      <c r="A13699" t="s">
        <v>25</v>
      </c>
      <c r="B13699" t="s">
        <v>2845</v>
      </c>
      <c r="C13699" t="s">
        <v>825</v>
      </c>
      <c r="D13699" t="s">
        <v>3972</v>
      </c>
      <c r="E13699" t="s">
        <v>20</v>
      </c>
      <c r="F13699" t="b">
        <v>0</v>
      </c>
      <c r="G13699" t="s">
        <v>30</v>
      </c>
      <c r="H13699" s="4">
        <v>45838.000648148147</v>
      </c>
      <c r="I13699" t="b">
        <v>0</v>
      </c>
      <c r="J13699" t="b">
        <v>1</v>
      </c>
      <c r="K13699" t="s">
        <v>24</v>
      </c>
      <c r="L13699" t="s">
        <v>22</v>
      </c>
      <c r="M13699">
        <v>105500</v>
      </c>
      <c r="O13699" t="s">
        <v>5481</v>
      </c>
      <c r="P13699" t="s">
        <v>274</v>
      </c>
    </row>
    <row r="13700" spans="1:16" x14ac:dyDescent="0.25">
      <c r="A13700" t="s">
        <v>0</v>
      </c>
      <c r="B13700" t="s">
        <v>15403</v>
      </c>
      <c r="C13700" t="s">
        <v>292</v>
      </c>
      <c r="D13700" t="s">
        <v>3972</v>
      </c>
      <c r="E13700" t="s">
        <v>20</v>
      </c>
      <c r="F13700" t="b">
        <v>0</v>
      </c>
      <c r="G13700" t="s">
        <v>30</v>
      </c>
      <c r="H13700" s="4">
        <v>45838.000671296293</v>
      </c>
      <c r="I13700" t="b">
        <v>0</v>
      </c>
      <c r="J13700" t="b">
        <v>1</v>
      </c>
      <c r="K13700" t="s">
        <v>24</v>
      </c>
      <c r="L13700" t="s">
        <v>22</v>
      </c>
      <c r="M13700">
        <v>70700</v>
      </c>
      <c r="O13700" t="s">
        <v>5481</v>
      </c>
      <c r="P13700" t="s">
        <v>1678</v>
      </c>
    </row>
    <row r="13701" spans="1:16" x14ac:dyDescent="0.25">
      <c r="A13701" t="s">
        <v>0</v>
      </c>
      <c r="B13701" t="s">
        <v>17612</v>
      </c>
      <c r="C13701" t="s">
        <v>17613</v>
      </c>
      <c r="D13701" t="s">
        <v>5534</v>
      </c>
      <c r="E13701" t="s">
        <v>20</v>
      </c>
      <c r="F13701" t="b">
        <v>0</v>
      </c>
      <c r="G13701" t="s">
        <v>27</v>
      </c>
      <c r="H13701" s="4">
        <v>45838.000983796293</v>
      </c>
      <c r="I13701" t="b">
        <v>0</v>
      </c>
      <c r="J13701" t="b">
        <v>1</v>
      </c>
      <c r="K13701" t="s">
        <v>24</v>
      </c>
      <c r="L13701" t="s">
        <v>22</v>
      </c>
      <c r="M13701">
        <v>108267</v>
      </c>
      <c r="O13701" t="s">
        <v>1755</v>
      </c>
      <c r="P13701" t="s">
        <v>3539</v>
      </c>
    </row>
    <row r="13702" spans="1:16" x14ac:dyDescent="0.25">
      <c r="H13702" s="4"/>
      <c r="M13702" s="5"/>
      <c r="N13702" s="6"/>
    </row>
    <row r="13703" spans="1:16" x14ac:dyDescent="0.25">
      <c r="H13703" s="4"/>
      <c r="M13703" s="5"/>
      <c r="N13703" s="6"/>
    </row>
    <row r="13704" spans="1:16" x14ac:dyDescent="0.25">
      <c r="H13704" s="4"/>
      <c r="M13704" s="5"/>
      <c r="N13704" s="6"/>
    </row>
    <row r="13705" spans="1:16" x14ac:dyDescent="0.25">
      <c r="H13705" s="4"/>
      <c r="M13705" s="5"/>
      <c r="N13705" s="6"/>
    </row>
    <row r="13706" spans="1:16" x14ac:dyDescent="0.25">
      <c r="H13706" s="4"/>
      <c r="M13706" s="5"/>
      <c r="N13706" s="6"/>
    </row>
    <row r="13707" spans="1:16" x14ac:dyDescent="0.25">
      <c r="H13707" s="4"/>
      <c r="M13707" s="5"/>
      <c r="N13707" s="6"/>
    </row>
    <row r="13708" spans="1:16" x14ac:dyDescent="0.25">
      <c r="H13708" s="4"/>
      <c r="M13708" s="5"/>
      <c r="N13708" s="6"/>
    </row>
    <row r="13709" spans="1:16" x14ac:dyDescent="0.25">
      <c r="H13709" s="4"/>
      <c r="M13709" s="5"/>
      <c r="N13709" s="6"/>
    </row>
    <row r="13710" spans="1:16" x14ac:dyDescent="0.25">
      <c r="H13710" s="4"/>
      <c r="M13710" s="5"/>
      <c r="N13710" s="6"/>
    </row>
    <row r="13711" spans="1:16" x14ac:dyDescent="0.25">
      <c r="H13711" s="4"/>
      <c r="M13711" s="5"/>
      <c r="N13711" s="6"/>
    </row>
    <row r="13712" spans="1:16" x14ac:dyDescent="0.25">
      <c r="H13712" s="4"/>
      <c r="M13712" s="5"/>
      <c r="N13712" s="6"/>
    </row>
    <row r="13713" spans="8:14" x14ac:dyDescent="0.25">
      <c r="H13713" s="4"/>
      <c r="M13713" s="5"/>
      <c r="N13713" s="6"/>
    </row>
    <row r="13714" spans="8:14" x14ac:dyDescent="0.25">
      <c r="H13714" s="4"/>
      <c r="M13714" s="5"/>
      <c r="N13714" s="6"/>
    </row>
    <row r="13715" spans="8:14" x14ac:dyDescent="0.25">
      <c r="H13715" s="4"/>
      <c r="M13715" s="5"/>
      <c r="N13715" s="6"/>
    </row>
    <row r="13716" spans="8:14" x14ac:dyDescent="0.25">
      <c r="H13716" s="4"/>
      <c r="M13716" s="5"/>
      <c r="N13716" s="6"/>
    </row>
    <row r="13717" spans="8:14" x14ac:dyDescent="0.25">
      <c r="H13717" s="4"/>
      <c r="M13717" s="5"/>
      <c r="N13717" s="6"/>
    </row>
    <row r="13718" spans="8:14" x14ac:dyDescent="0.25">
      <c r="H13718" s="4"/>
      <c r="M13718" s="5"/>
      <c r="N13718" s="6"/>
    </row>
    <row r="13719" spans="8:14" x14ac:dyDescent="0.25">
      <c r="H13719" s="4"/>
      <c r="M13719" s="5"/>
      <c r="N13719" s="6"/>
    </row>
    <row r="13720" spans="8:14" x14ac:dyDescent="0.25">
      <c r="H13720" s="4"/>
      <c r="M13720" s="5"/>
      <c r="N13720" s="6"/>
    </row>
    <row r="13721" spans="8:14" x14ac:dyDescent="0.25">
      <c r="H13721" s="4"/>
      <c r="M13721" s="5"/>
      <c r="N13721" s="6"/>
    </row>
    <row r="13722" spans="8:14" x14ac:dyDescent="0.25">
      <c r="H13722" s="4"/>
      <c r="M13722" s="5"/>
      <c r="N13722" s="6"/>
    </row>
    <row r="13723" spans="8:14" x14ac:dyDescent="0.25">
      <c r="H13723" s="4"/>
      <c r="M13723" s="5"/>
      <c r="N13723" s="6"/>
    </row>
    <row r="13724" spans="8:14" x14ac:dyDescent="0.25">
      <c r="H13724" s="4"/>
      <c r="M13724" s="5"/>
      <c r="N13724" s="6"/>
    </row>
    <row r="13725" spans="8:14" x14ac:dyDescent="0.25">
      <c r="H13725" s="4"/>
      <c r="M13725" s="5"/>
      <c r="N13725" s="6"/>
    </row>
    <row r="13726" spans="8:14" x14ac:dyDescent="0.25">
      <c r="H13726" s="4"/>
      <c r="M13726" s="5"/>
      <c r="N13726" s="6"/>
    </row>
    <row r="13727" spans="8:14" x14ac:dyDescent="0.25">
      <c r="H13727" s="4"/>
      <c r="M13727" s="5"/>
      <c r="N13727" s="6"/>
    </row>
    <row r="13728" spans="8:14" x14ac:dyDescent="0.25">
      <c r="H13728" s="4"/>
      <c r="M13728" s="5"/>
      <c r="N13728" s="6"/>
    </row>
    <row r="13729" spans="8:14" x14ac:dyDescent="0.25">
      <c r="H13729" s="4"/>
      <c r="M13729" s="5"/>
      <c r="N13729" s="6"/>
    </row>
    <row r="13730" spans="8:14" x14ac:dyDescent="0.25">
      <c r="H13730" s="4"/>
      <c r="M13730" s="5"/>
      <c r="N13730" s="6"/>
    </row>
    <row r="13731" spans="8:14" x14ac:dyDescent="0.25">
      <c r="H13731" s="4"/>
      <c r="M13731" s="5"/>
      <c r="N13731" s="6"/>
    </row>
    <row r="13732" spans="8:14" x14ac:dyDescent="0.25">
      <c r="H13732" s="4"/>
      <c r="M13732" s="5"/>
      <c r="N13732" s="6"/>
    </row>
    <row r="13733" spans="8:14" x14ac:dyDescent="0.25">
      <c r="H13733" s="4"/>
      <c r="M13733" s="5"/>
      <c r="N13733" s="6"/>
    </row>
    <row r="13734" spans="8:14" x14ac:dyDescent="0.25">
      <c r="H13734" s="4"/>
      <c r="M13734" s="5"/>
      <c r="N13734" s="6"/>
    </row>
    <row r="13735" spans="8:14" x14ac:dyDescent="0.25">
      <c r="H13735" s="4"/>
      <c r="M13735" s="5"/>
      <c r="N13735" s="6"/>
    </row>
    <row r="13736" spans="8:14" x14ac:dyDescent="0.25">
      <c r="H13736" s="4"/>
      <c r="M13736" s="5"/>
      <c r="N13736" s="6"/>
    </row>
    <row r="13737" spans="8:14" x14ac:dyDescent="0.25">
      <c r="H13737" s="4"/>
      <c r="M13737" s="5"/>
      <c r="N13737" s="6"/>
    </row>
    <row r="13738" spans="8:14" x14ac:dyDescent="0.25">
      <c r="H13738" s="4"/>
      <c r="M13738" s="5"/>
      <c r="N13738" s="6"/>
    </row>
    <row r="13739" spans="8:14" x14ac:dyDescent="0.25">
      <c r="H13739" s="4"/>
      <c r="M13739" s="5"/>
      <c r="N13739" s="6"/>
    </row>
    <row r="13740" spans="8:14" x14ac:dyDescent="0.25">
      <c r="H13740" s="4"/>
      <c r="M13740" s="5"/>
      <c r="N13740" s="6"/>
    </row>
    <row r="13741" spans="8:14" x14ac:dyDescent="0.25">
      <c r="H13741" s="4"/>
      <c r="M13741" s="5"/>
      <c r="N13741" s="6"/>
    </row>
    <row r="13742" spans="8:14" x14ac:dyDescent="0.25">
      <c r="H13742" s="4"/>
      <c r="M13742" s="5"/>
      <c r="N13742" s="6"/>
    </row>
    <row r="13743" spans="8:14" x14ac:dyDescent="0.25">
      <c r="H13743" s="4"/>
      <c r="M13743" s="5"/>
      <c r="N13743" s="6"/>
    </row>
    <row r="13744" spans="8:14" x14ac:dyDescent="0.25">
      <c r="H13744" s="4"/>
      <c r="M13744" s="5"/>
      <c r="N13744" s="6"/>
    </row>
    <row r="13745" spans="8:14" x14ac:dyDescent="0.25">
      <c r="H13745" s="4"/>
      <c r="M13745" s="5"/>
      <c r="N13745" s="6"/>
    </row>
    <row r="13746" spans="8:14" x14ac:dyDescent="0.25">
      <c r="H13746" s="4"/>
      <c r="M13746" s="5"/>
      <c r="N13746" s="6"/>
    </row>
    <row r="13747" spans="8:14" x14ac:dyDescent="0.25">
      <c r="H13747" s="4"/>
      <c r="M13747" s="5"/>
      <c r="N13747" s="6"/>
    </row>
    <row r="13748" spans="8:14" x14ac:dyDescent="0.25">
      <c r="H13748" s="4"/>
      <c r="M13748" s="5"/>
      <c r="N13748" s="6"/>
    </row>
    <row r="13749" spans="8:14" x14ac:dyDescent="0.25">
      <c r="H13749" s="4"/>
      <c r="M13749" s="5"/>
      <c r="N13749" s="6"/>
    </row>
    <row r="13750" spans="8:14" x14ac:dyDescent="0.25">
      <c r="H13750" s="4"/>
      <c r="M13750" s="5"/>
      <c r="N13750" s="6"/>
    </row>
    <row r="13751" spans="8:14" x14ac:dyDescent="0.25">
      <c r="H13751" s="4"/>
      <c r="M13751" s="5"/>
      <c r="N13751" s="6"/>
    </row>
    <row r="13752" spans="8:14" x14ac:dyDescent="0.25">
      <c r="H13752" s="4"/>
      <c r="M13752" s="5"/>
      <c r="N13752" s="6"/>
    </row>
    <row r="13753" spans="8:14" x14ac:dyDescent="0.25">
      <c r="H13753" s="4"/>
      <c r="M13753" s="5"/>
      <c r="N13753" s="6"/>
    </row>
    <row r="13754" spans="8:14" x14ac:dyDescent="0.25">
      <c r="H13754" s="4"/>
      <c r="M13754" s="5"/>
      <c r="N13754" s="6"/>
    </row>
    <row r="13755" spans="8:14" x14ac:dyDescent="0.25">
      <c r="H13755" s="4"/>
      <c r="M13755" s="5"/>
      <c r="N13755" s="6"/>
    </row>
    <row r="13756" spans="8:14" x14ac:dyDescent="0.25">
      <c r="H13756" s="4"/>
      <c r="M13756" s="5"/>
      <c r="N13756" s="6"/>
    </row>
    <row r="13757" spans="8:14" x14ac:dyDescent="0.25">
      <c r="H13757" s="4"/>
      <c r="M13757" s="5"/>
      <c r="N13757" s="6"/>
    </row>
    <row r="13758" spans="8:14" x14ac:dyDescent="0.25">
      <c r="H13758" s="4"/>
      <c r="M13758" s="5"/>
      <c r="N13758" s="6"/>
    </row>
    <row r="13759" spans="8:14" x14ac:dyDescent="0.25">
      <c r="H13759" s="4"/>
      <c r="M13759" s="5"/>
      <c r="N13759" s="6"/>
    </row>
    <row r="13760" spans="8:14" x14ac:dyDescent="0.25">
      <c r="H13760" s="4"/>
      <c r="M13760" s="5"/>
      <c r="N13760" s="6"/>
    </row>
    <row r="13761" spans="8:14" x14ac:dyDescent="0.25">
      <c r="H13761" s="4"/>
      <c r="M13761" s="5"/>
      <c r="N13761" s="6"/>
    </row>
    <row r="13762" spans="8:14" x14ac:dyDescent="0.25">
      <c r="H13762" s="4"/>
      <c r="M13762" s="5"/>
      <c r="N13762" s="6"/>
    </row>
    <row r="13763" spans="8:14" x14ac:dyDescent="0.25">
      <c r="H13763" s="4"/>
      <c r="M13763" s="5"/>
      <c r="N13763" s="6"/>
    </row>
    <row r="13764" spans="8:14" x14ac:dyDescent="0.25">
      <c r="H13764" s="4"/>
      <c r="M13764" s="5"/>
      <c r="N13764" s="6"/>
    </row>
    <row r="13765" spans="8:14" x14ac:dyDescent="0.25">
      <c r="H13765" s="4"/>
      <c r="M13765" s="5"/>
      <c r="N13765" s="6"/>
    </row>
    <row r="13766" spans="8:14" x14ac:dyDescent="0.25">
      <c r="H13766" s="4"/>
      <c r="M13766" s="5"/>
      <c r="N13766" s="6"/>
    </row>
    <row r="13767" spans="8:14" x14ac:dyDescent="0.25">
      <c r="H13767" s="4"/>
      <c r="M13767" s="5"/>
      <c r="N13767" s="6"/>
    </row>
    <row r="13768" spans="8:14" x14ac:dyDescent="0.25">
      <c r="H13768" s="4"/>
      <c r="M13768" s="5"/>
      <c r="N13768" s="6"/>
    </row>
    <row r="13769" spans="8:14" x14ac:dyDescent="0.25">
      <c r="H13769" s="4"/>
      <c r="M13769" s="5"/>
      <c r="N13769" s="6"/>
    </row>
    <row r="13770" spans="8:14" x14ac:dyDescent="0.25">
      <c r="H13770" s="4"/>
      <c r="M13770" s="5"/>
      <c r="N13770" s="6"/>
    </row>
    <row r="13771" spans="8:14" x14ac:dyDescent="0.25">
      <c r="H13771" s="4"/>
      <c r="M13771" s="5"/>
      <c r="N13771" s="6"/>
    </row>
    <row r="13772" spans="8:14" x14ac:dyDescent="0.25">
      <c r="H13772" s="4"/>
      <c r="M13772" s="5"/>
      <c r="N13772" s="6"/>
    </row>
    <row r="13773" spans="8:14" x14ac:dyDescent="0.25">
      <c r="H13773" s="4"/>
      <c r="M13773" s="5"/>
      <c r="N13773" s="6"/>
    </row>
    <row r="13774" spans="8:14" x14ac:dyDescent="0.25">
      <c r="H13774" s="4"/>
      <c r="M13774" s="5"/>
      <c r="N13774" s="6"/>
    </row>
    <row r="13775" spans="8:14" x14ac:dyDescent="0.25">
      <c r="H13775" s="4"/>
      <c r="M13775" s="5"/>
      <c r="N13775" s="6"/>
    </row>
    <row r="13776" spans="8:14" x14ac:dyDescent="0.25">
      <c r="H13776" s="4"/>
      <c r="M13776" s="5"/>
      <c r="N13776" s="6"/>
    </row>
    <row r="13777" spans="8:14" x14ac:dyDescent="0.25">
      <c r="H13777" s="4"/>
      <c r="M13777" s="5"/>
      <c r="N13777" s="6"/>
    </row>
    <row r="13778" spans="8:14" x14ac:dyDescent="0.25">
      <c r="H13778" s="4"/>
      <c r="M13778" s="5"/>
      <c r="N13778" s="6"/>
    </row>
    <row r="13779" spans="8:14" x14ac:dyDescent="0.25">
      <c r="H13779" s="4"/>
      <c r="M13779" s="5"/>
      <c r="N13779" s="6"/>
    </row>
    <row r="13780" spans="8:14" x14ac:dyDescent="0.25">
      <c r="H13780" s="4"/>
      <c r="M13780" s="5"/>
      <c r="N13780" s="6"/>
    </row>
    <row r="13781" spans="8:14" x14ac:dyDescent="0.25">
      <c r="H13781" s="4"/>
      <c r="M13781" s="5"/>
      <c r="N13781" s="6"/>
    </row>
    <row r="13782" spans="8:14" x14ac:dyDescent="0.25">
      <c r="H13782" s="4"/>
      <c r="M13782" s="5"/>
      <c r="N13782" s="6"/>
    </row>
    <row r="13783" spans="8:14" x14ac:dyDescent="0.25">
      <c r="H13783" s="4"/>
      <c r="M13783" s="5"/>
      <c r="N13783" s="6"/>
    </row>
    <row r="13784" spans="8:14" x14ac:dyDescent="0.25">
      <c r="H13784" s="4"/>
      <c r="M13784" s="5"/>
      <c r="N13784" s="6"/>
    </row>
    <row r="13785" spans="8:14" x14ac:dyDescent="0.25">
      <c r="H13785" s="4"/>
      <c r="M13785" s="5"/>
      <c r="N13785" s="6"/>
    </row>
    <row r="13786" spans="8:14" x14ac:dyDescent="0.25">
      <c r="H13786" s="4"/>
      <c r="M13786" s="5"/>
      <c r="N13786" s="6"/>
    </row>
    <row r="13787" spans="8:14" x14ac:dyDescent="0.25">
      <c r="H13787" s="4"/>
      <c r="M13787" s="5"/>
      <c r="N13787" s="6"/>
    </row>
    <row r="13788" spans="8:14" x14ac:dyDescent="0.25">
      <c r="H13788" s="4"/>
      <c r="M13788" s="5"/>
      <c r="N13788" s="6"/>
    </row>
    <row r="13789" spans="8:14" x14ac:dyDescent="0.25">
      <c r="H13789" s="4"/>
      <c r="M13789" s="5"/>
      <c r="N13789" s="6"/>
    </row>
    <row r="13790" spans="8:14" x14ac:dyDescent="0.25">
      <c r="H13790" s="4"/>
      <c r="M13790" s="5"/>
      <c r="N13790" s="6"/>
    </row>
    <row r="13791" spans="8:14" x14ac:dyDescent="0.25">
      <c r="H13791" s="4"/>
      <c r="M13791" s="5"/>
      <c r="N13791" s="6"/>
    </row>
    <row r="13792" spans="8:14" x14ac:dyDescent="0.25">
      <c r="H13792" s="4"/>
      <c r="M13792" s="5"/>
      <c r="N13792" s="6"/>
    </row>
    <row r="13793" spans="8:14" x14ac:dyDescent="0.25">
      <c r="H13793" s="4"/>
      <c r="M13793" s="5"/>
      <c r="N13793" s="6"/>
    </row>
    <row r="13794" spans="8:14" x14ac:dyDescent="0.25">
      <c r="H13794" s="4"/>
      <c r="M13794" s="5"/>
      <c r="N13794" s="6"/>
    </row>
    <row r="13795" spans="8:14" x14ac:dyDescent="0.25">
      <c r="H13795" s="4"/>
      <c r="M13795" s="5"/>
      <c r="N13795" s="6"/>
    </row>
    <row r="13796" spans="8:14" x14ac:dyDescent="0.25">
      <c r="H13796" s="4"/>
      <c r="M13796" s="5"/>
      <c r="N13796" s="6"/>
    </row>
    <row r="13797" spans="8:14" x14ac:dyDescent="0.25">
      <c r="H13797" s="4"/>
      <c r="M13797" s="5"/>
      <c r="N13797" s="6"/>
    </row>
    <row r="13798" spans="8:14" x14ac:dyDescent="0.25">
      <c r="H13798" s="4"/>
      <c r="M13798" s="5"/>
      <c r="N13798" s="6"/>
    </row>
    <row r="13799" spans="8:14" x14ac:dyDescent="0.25">
      <c r="H13799" s="4"/>
      <c r="M13799" s="5"/>
      <c r="N13799" s="6"/>
    </row>
    <row r="13800" spans="8:14" x14ac:dyDescent="0.25">
      <c r="H13800" s="4"/>
      <c r="M13800" s="5"/>
      <c r="N13800" s="6"/>
    </row>
    <row r="13801" spans="8:14" x14ac:dyDescent="0.25">
      <c r="H13801" s="4"/>
      <c r="M13801" s="5"/>
      <c r="N13801" s="6"/>
    </row>
    <row r="13802" spans="8:14" x14ac:dyDescent="0.25">
      <c r="H13802" s="4"/>
      <c r="M13802" s="5"/>
      <c r="N13802" s="6"/>
    </row>
    <row r="13803" spans="8:14" x14ac:dyDescent="0.25">
      <c r="H13803" s="4"/>
      <c r="M13803" s="5"/>
      <c r="N13803" s="6"/>
    </row>
    <row r="13804" spans="8:14" x14ac:dyDescent="0.25">
      <c r="H13804" s="4"/>
      <c r="M13804" s="5"/>
      <c r="N13804" s="6"/>
    </row>
    <row r="13805" spans="8:14" x14ac:dyDescent="0.25">
      <c r="H13805" s="4"/>
      <c r="M13805" s="5"/>
      <c r="N13805" s="6"/>
    </row>
    <row r="13806" spans="8:14" x14ac:dyDescent="0.25">
      <c r="H13806" s="4"/>
      <c r="M13806" s="5"/>
      <c r="N13806" s="6"/>
    </row>
    <row r="13807" spans="8:14" x14ac:dyDescent="0.25">
      <c r="H13807" s="4"/>
      <c r="M13807" s="5"/>
      <c r="N13807" s="6"/>
    </row>
    <row r="13808" spans="8:14" x14ac:dyDescent="0.25">
      <c r="H13808" s="4"/>
      <c r="M13808" s="5"/>
      <c r="N13808" s="6"/>
    </row>
    <row r="13809" spans="8:14" x14ac:dyDescent="0.25">
      <c r="H13809" s="4"/>
      <c r="M13809" s="5"/>
      <c r="N13809" s="6"/>
    </row>
    <row r="13810" spans="8:14" x14ac:dyDescent="0.25">
      <c r="H13810" s="4"/>
      <c r="M13810" s="5"/>
      <c r="N13810" s="6"/>
    </row>
    <row r="13811" spans="8:14" x14ac:dyDescent="0.25">
      <c r="H13811" s="4"/>
      <c r="M13811" s="5"/>
      <c r="N13811" s="6"/>
    </row>
    <row r="13812" spans="8:14" x14ac:dyDescent="0.25">
      <c r="H13812" s="4"/>
      <c r="M13812" s="5"/>
      <c r="N13812" s="6"/>
    </row>
    <row r="13813" spans="8:14" x14ac:dyDescent="0.25">
      <c r="H13813" s="4"/>
      <c r="M13813" s="5"/>
      <c r="N13813" s="6"/>
    </row>
    <row r="13814" spans="8:14" x14ac:dyDescent="0.25">
      <c r="H13814" s="4"/>
      <c r="M13814" s="5"/>
      <c r="N13814" s="6"/>
    </row>
    <row r="13815" spans="8:14" x14ac:dyDescent="0.25">
      <c r="H13815" s="4"/>
      <c r="M13815" s="5"/>
      <c r="N13815" s="6"/>
    </row>
    <row r="13816" spans="8:14" x14ac:dyDescent="0.25">
      <c r="H13816" s="4"/>
      <c r="M13816" s="5"/>
      <c r="N13816" s="6"/>
    </row>
    <row r="13817" spans="8:14" x14ac:dyDescent="0.25">
      <c r="H13817" s="4"/>
      <c r="M13817" s="5"/>
      <c r="N13817" s="6"/>
    </row>
    <row r="13818" spans="8:14" x14ac:dyDescent="0.25">
      <c r="H13818" s="4"/>
      <c r="M13818" s="5"/>
      <c r="N13818" s="6"/>
    </row>
    <row r="13819" spans="8:14" x14ac:dyDescent="0.25">
      <c r="H13819" s="4"/>
      <c r="M13819" s="5"/>
      <c r="N13819" s="6"/>
    </row>
    <row r="13820" spans="8:14" x14ac:dyDescent="0.25">
      <c r="H13820" s="4"/>
      <c r="M13820" s="5"/>
      <c r="N13820" s="6"/>
    </row>
    <row r="13821" spans="8:14" x14ac:dyDescent="0.25">
      <c r="H13821" s="4"/>
      <c r="M13821" s="5"/>
      <c r="N13821" s="6"/>
    </row>
    <row r="13822" spans="8:14" x14ac:dyDescent="0.25">
      <c r="H13822" s="4"/>
      <c r="M13822" s="5"/>
      <c r="N13822" s="6"/>
    </row>
    <row r="13823" spans="8:14" x14ac:dyDescent="0.25">
      <c r="H13823" s="4"/>
      <c r="M13823" s="5"/>
      <c r="N13823" s="6"/>
    </row>
    <row r="13824" spans="8:14" x14ac:dyDescent="0.25">
      <c r="H13824" s="4"/>
      <c r="M13824" s="5"/>
      <c r="N13824" s="6"/>
    </row>
    <row r="13825" spans="8:14" x14ac:dyDescent="0.25">
      <c r="H13825" s="4"/>
      <c r="M13825" s="5"/>
      <c r="N13825" s="6"/>
    </row>
    <row r="13826" spans="8:14" x14ac:dyDescent="0.25">
      <c r="H13826" s="4"/>
      <c r="M13826" s="5"/>
      <c r="N13826" s="6"/>
    </row>
    <row r="13827" spans="8:14" x14ac:dyDescent="0.25">
      <c r="H13827" s="4"/>
      <c r="M13827" s="5"/>
      <c r="N13827" s="6"/>
    </row>
    <row r="13828" spans="8:14" x14ac:dyDescent="0.25">
      <c r="H13828" s="4"/>
      <c r="M13828" s="5"/>
      <c r="N13828" s="6"/>
    </row>
    <row r="13829" spans="8:14" x14ac:dyDescent="0.25">
      <c r="H13829" s="4"/>
      <c r="M13829" s="5"/>
      <c r="N13829" s="6"/>
    </row>
    <row r="13830" spans="8:14" x14ac:dyDescent="0.25">
      <c r="H13830" s="4"/>
      <c r="M13830" s="5"/>
      <c r="N13830" s="6"/>
    </row>
    <row r="13831" spans="8:14" x14ac:dyDescent="0.25">
      <c r="H13831" s="4"/>
      <c r="M13831" s="5"/>
      <c r="N13831" s="6"/>
    </row>
    <row r="13832" spans="8:14" x14ac:dyDescent="0.25">
      <c r="H13832" s="4"/>
      <c r="M13832" s="5"/>
      <c r="N13832" s="6"/>
    </row>
    <row r="13833" spans="8:14" x14ac:dyDescent="0.25">
      <c r="H13833" s="4"/>
      <c r="M13833" s="5"/>
      <c r="N13833" s="6"/>
    </row>
    <row r="13834" spans="8:14" x14ac:dyDescent="0.25">
      <c r="H13834" s="4"/>
      <c r="M13834" s="5"/>
      <c r="N13834" s="6"/>
    </row>
    <row r="13835" spans="8:14" x14ac:dyDescent="0.25">
      <c r="H13835" s="4"/>
      <c r="M13835" s="5"/>
      <c r="N13835" s="6"/>
    </row>
    <row r="13836" spans="8:14" x14ac:dyDescent="0.25">
      <c r="H13836" s="4"/>
      <c r="M13836" s="5"/>
      <c r="N13836" s="6"/>
    </row>
    <row r="13837" spans="8:14" x14ac:dyDescent="0.25">
      <c r="H13837" s="4"/>
      <c r="M13837" s="5"/>
      <c r="N13837" s="6"/>
    </row>
    <row r="13838" spans="8:14" x14ac:dyDescent="0.25">
      <c r="H13838" s="4"/>
      <c r="M13838" s="5"/>
      <c r="N13838" s="6"/>
    </row>
    <row r="13839" spans="8:14" x14ac:dyDescent="0.25">
      <c r="H13839" s="4"/>
      <c r="M13839" s="5"/>
      <c r="N13839" s="6"/>
    </row>
    <row r="13840" spans="8:14" x14ac:dyDescent="0.25">
      <c r="H13840" s="4"/>
      <c r="M13840" s="5"/>
      <c r="N13840" s="6"/>
    </row>
    <row r="13841" spans="8:14" x14ac:dyDescent="0.25">
      <c r="H13841" s="4"/>
      <c r="M13841" s="5"/>
      <c r="N13841" s="6"/>
    </row>
    <row r="13842" spans="8:14" x14ac:dyDescent="0.25">
      <c r="H13842" s="4"/>
      <c r="M13842" s="5"/>
      <c r="N13842" s="6"/>
    </row>
    <row r="13843" spans="8:14" x14ac:dyDescent="0.25">
      <c r="H13843" s="4"/>
      <c r="M13843" s="5"/>
      <c r="N13843" s="6"/>
    </row>
    <row r="13844" spans="8:14" x14ac:dyDescent="0.25">
      <c r="H13844" s="4"/>
      <c r="M13844" s="5"/>
      <c r="N13844" s="6"/>
    </row>
    <row r="13845" spans="8:14" x14ac:dyDescent="0.25">
      <c r="H13845" s="4"/>
      <c r="M13845" s="5"/>
      <c r="N13845" s="6"/>
    </row>
    <row r="13846" spans="8:14" x14ac:dyDescent="0.25">
      <c r="H13846" s="4"/>
      <c r="M13846" s="5"/>
      <c r="N13846" s="6"/>
    </row>
    <row r="13847" spans="8:14" x14ac:dyDescent="0.25">
      <c r="H13847" s="4"/>
      <c r="M13847" s="5"/>
      <c r="N13847" s="6"/>
    </row>
    <row r="13848" spans="8:14" x14ac:dyDescent="0.25">
      <c r="H13848" s="4"/>
      <c r="M13848" s="5"/>
      <c r="N13848" s="6"/>
    </row>
    <row r="13849" spans="8:14" x14ac:dyDescent="0.25">
      <c r="H13849" s="4"/>
      <c r="M13849" s="5"/>
      <c r="N13849" s="6"/>
    </row>
    <row r="13850" spans="8:14" x14ac:dyDescent="0.25">
      <c r="H13850" s="4"/>
      <c r="M13850" s="5"/>
      <c r="N13850" s="6"/>
    </row>
    <row r="13851" spans="8:14" x14ac:dyDescent="0.25">
      <c r="H13851" s="4"/>
      <c r="M13851" s="5"/>
      <c r="N13851" s="6"/>
    </row>
    <row r="13852" spans="8:14" x14ac:dyDescent="0.25">
      <c r="H13852" s="4"/>
      <c r="M13852" s="5"/>
      <c r="N13852" s="6"/>
    </row>
    <row r="13853" spans="8:14" x14ac:dyDescent="0.25">
      <c r="H13853" s="4"/>
      <c r="M13853" s="5"/>
      <c r="N13853" s="6"/>
    </row>
    <row r="13854" spans="8:14" x14ac:dyDescent="0.25">
      <c r="H13854" s="4"/>
      <c r="M13854" s="5"/>
      <c r="N13854" s="6"/>
    </row>
    <row r="13855" spans="8:14" x14ac:dyDescent="0.25">
      <c r="H13855" s="4"/>
      <c r="M13855" s="5"/>
      <c r="N13855" s="6"/>
    </row>
    <row r="13856" spans="8:14" x14ac:dyDescent="0.25">
      <c r="H13856" s="4"/>
      <c r="M13856" s="5"/>
      <c r="N13856" s="6"/>
    </row>
    <row r="13857" spans="8:14" x14ac:dyDescent="0.25">
      <c r="H13857" s="4"/>
      <c r="M13857" s="5"/>
      <c r="N13857" s="6"/>
    </row>
    <row r="13858" spans="8:14" x14ac:dyDescent="0.25">
      <c r="H13858" s="4"/>
      <c r="M13858" s="5"/>
      <c r="N13858" s="6"/>
    </row>
    <row r="13859" spans="8:14" x14ac:dyDescent="0.25">
      <c r="H13859" s="4"/>
      <c r="M13859" s="5"/>
      <c r="N13859" s="6"/>
    </row>
    <row r="13860" spans="8:14" x14ac:dyDescent="0.25">
      <c r="H13860" s="4"/>
      <c r="M13860" s="5"/>
      <c r="N13860" s="6"/>
    </row>
    <row r="13861" spans="8:14" x14ac:dyDescent="0.25">
      <c r="H13861" s="4"/>
      <c r="M13861" s="5"/>
      <c r="N13861" s="6"/>
    </row>
    <row r="13862" spans="8:14" x14ac:dyDescent="0.25">
      <c r="H13862" s="4"/>
      <c r="M13862" s="5"/>
      <c r="N13862" s="6"/>
    </row>
    <row r="13863" spans="8:14" x14ac:dyDescent="0.25">
      <c r="H13863" s="4"/>
      <c r="M13863" s="5"/>
      <c r="N13863" s="6"/>
    </row>
    <row r="13864" spans="8:14" x14ac:dyDescent="0.25">
      <c r="H13864" s="4"/>
      <c r="M13864" s="5"/>
      <c r="N13864" s="6"/>
    </row>
    <row r="13865" spans="8:14" x14ac:dyDescent="0.25">
      <c r="H13865" s="4"/>
      <c r="M13865" s="5"/>
      <c r="N13865" s="6"/>
    </row>
    <row r="13866" spans="8:14" x14ac:dyDescent="0.25">
      <c r="H13866" s="4"/>
      <c r="M13866" s="5"/>
      <c r="N13866" s="6"/>
    </row>
    <row r="13867" spans="8:14" x14ac:dyDescent="0.25">
      <c r="H13867" s="4"/>
      <c r="M13867" s="5"/>
      <c r="N13867" s="6"/>
    </row>
    <row r="13868" spans="8:14" x14ac:dyDescent="0.25">
      <c r="H13868" s="4"/>
      <c r="M13868" s="5"/>
      <c r="N13868" s="6"/>
    </row>
    <row r="13869" spans="8:14" x14ac:dyDescent="0.25">
      <c r="H13869" s="4"/>
      <c r="M13869" s="5"/>
      <c r="N13869" s="6"/>
    </row>
    <row r="13870" spans="8:14" x14ac:dyDescent="0.25">
      <c r="H13870" s="4"/>
      <c r="M13870" s="5"/>
      <c r="N13870" s="6"/>
    </row>
    <row r="13871" spans="8:14" x14ac:dyDescent="0.25">
      <c r="H13871" s="4"/>
      <c r="M13871" s="5"/>
      <c r="N13871" s="6"/>
    </row>
    <row r="13872" spans="8:14" x14ac:dyDescent="0.25">
      <c r="H13872" s="4"/>
      <c r="M13872" s="5"/>
      <c r="N13872" s="6"/>
    </row>
    <row r="13873" spans="8:14" x14ac:dyDescent="0.25">
      <c r="H13873" s="4"/>
      <c r="M13873" s="5"/>
      <c r="N13873" s="6"/>
    </row>
    <row r="13874" spans="8:14" x14ac:dyDescent="0.25">
      <c r="H13874" s="4"/>
      <c r="M13874" s="5"/>
      <c r="N13874" s="6"/>
    </row>
    <row r="13875" spans="8:14" x14ac:dyDescent="0.25">
      <c r="H13875" s="4"/>
      <c r="M13875" s="5"/>
      <c r="N13875" s="6"/>
    </row>
    <row r="13876" spans="8:14" x14ac:dyDescent="0.25">
      <c r="H13876" s="4"/>
      <c r="M13876" s="5"/>
      <c r="N13876" s="6"/>
    </row>
    <row r="13877" spans="8:14" x14ac:dyDescent="0.25">
      <c r="H13877" s="4"/>
      <c r="M13877" s="5"/>
      <c r="N13877" s="6"/>
    </row>
    <row r="13878" spans="8:14" x14ac:dyDescent="0.25">
      <c r="H13878" s="4"/>
      <c r="M13878" s="5"/>
      <c r="N13878" s="6"/>
    </row>
    <row r="13879" spans="8:14" x14ac:dyDescent="0.25">
      <c r="H13879" s="4"/>
      <c r="M13879" s="5"/>
      <c r="N13879" s="6"/>
    </row>
    <row r="13880" spans="8:14" x14ac:dyDescent="0.25">
      <c r="H13880" s="4"/>
      <c r="M13880" s="5"/>
      <c r="N13880" s="6"/>
    </row>
    <row r="13881" spans="8:14" x14ac:dyDescent="0.25">
      <c r="H13881" s="4"/>
      <c r="M13881" s="5"/>
      <c r="N13881" s="6"/>
    </row>
    <row r="13882" spans="8:14" x14ac:dyDescent="0.25">
      <c r="H13882" s="4"/>
      <c r="M13882" s="5"/>
      <c r="N13882" s="6"/>
    </row>
    <row r="13883" spans="8:14" x14ac:dyDescent="0.25">
      <c r="H13883" s="4"/>
      <c r="M13883" s="5"/>
      <c r="N13883" s="6"/>
    </row>
    <row r="13884" spans="8:14" x14ac:dyDescent="0.25">
      <c r="H13884" s="4"/>
      <c r="M13884" s="5"/>
      <c r="N13884" s="6"/>
    </row>
    <row r="13885" spans="8:14" x14ac:dyDescent="0.25">
      <c r="H13885" s="4"/>
      <c r="M13885" s="5"/>
      <c r="N13885" s="6"/>
    </row>
    <row r="13886" spans="8:14" x14ac:dyDescent="0.25">
      <c r="H13886" s="4"/>
      <c r="M13886" s="5"/>
      <c r="N13886" s="6"/>
    </row>
    <row r="13887" spans="8:14" x14ac:dyDescent="0.25">
      <c r="H13887" s="4"/>
      <c r="M13887" s="5"/>
      <c r="N13887" s="6"/>
    </row>
    <row r="13888" spans="8:14" x14ac:dyDescent="0.25">
      <c r="H13888" s="4"/>
      <c r="M13888" s="5"/>
      <c r="N13888" s="6"/>
    </row>
    <row r="13889" spans="8:14" x14ac:dyDescent="0.25">
      <c r="H13889" s="4"/>
      <c r="M13889" s="5"/>
      <c r="N13889" s="6"/>
    </row>
    <row r="13890" spans="8:14" x14ac:dyDescent="0.25">
      <c r="H13890" s="4"/>
      <c r="M13890" s="5"/>
      <c r="N13890" s="6"/>
    </row>
    <row r="13891" spans="8:14" x14ac:dyDescent="0.25">
      <c r="H13891" s="4"/>
      <c r="M13891" s="5"/>
      <c r="N13891" s="6"/>
    </row>
    <row r="13892" spans="8:14" x14ac:dyDescent="0.25">
      <c r="H13892" s="4"/>
      <c r="M13892" s="5"/>
      <c r="N13892" s="6"/>
    </row>
    <row r="13893" spans="8:14" x14ac:dyDescent="0.25">
      <c r="H13893" s="4"/>
      <c r="M13893" s="5"/>
      <c r="N13893" s="6"/>
    </row>
    <row r="13894" spans="8:14" x14ac:dyDescent="0.25">
      <c r="H13894" s="4"/>
      <c r="M13894" s="5"/>
      <c r="N13894" s="6"/>
    </row>
    <row r="13895" spans="8:14" x14ac:dyDescent="0.25">
      <c r="H13895" s="4"/>
      <c r="M13895" s="5"/>
      <c r="N13895" s="6"/>
    </row>
    <row r="13896" spans="8:14" x14ac:dyDescent="0.25">
      <c r="H13896" s="4"/>
      <c r="M13896" s="5"/>
      <c r="N13896" s="6"/>
    </row>
    <row r="13897" spans="8:14" x14ac:dyDescent="0.25">
      <c r="H13897" s="4"/>
      <c r="M13897" s="5"/>
      <c r="N13897" s="6"/>
    </row>
    <row r="13898" spans="8:14" x14ac:dyDescent="0.25">
      <c r="H13898" s="4"/>
      <c r="M13898" s="5"/>
      <c r="N13898" s="6"/>
    </row>
    <row r="13899" spans="8:14" x14ac:dyDescent="0.25">
      <c r="H13899" s="4"/>
      <c r="M13899" s="5"/>
      <c r="N13899" s="6"/>
    </row>
    <row r="13900" spans="8:14" x14ac:dyDescent="0.25">
      <c r="H13900" s="4"/>
      <c r="M13900" s="5"/>
      <c r="N13900" s="6"/>
    </row>
    <row r="13901" spans="8:14" x14ac:dyDescent="0.25">
      <c r="H13901" s="4"/>
      <c r="M13901" s="5"/>
      <c r="N13901" s="6"/>
    </row>
    <row r="13902" spans="8:14" x14ac:dyDescent="0.25">
      <c r="H13902" s="4"/>
      <c r="M13902" s="5"/>
      <c r="N13902" s="6"/>
    </row>
    <row r="13903" spans="8:14" x14ac:dyDescent="0.25">
      <c r="H13903" s="4"/>
      <c r="M13903" s="5"/>
      <c r="N13903" s="6"/>
    </row>
    <row r="13904" spans="8:14" x14ac:dyDescent="0.25">
      <c r="H13904" s="4"/>
      <c r="M13904" s="5"/>
      <c r="N13904" s="6"/>
    </row>
    <row r="13905" spans="8:14" x14ac:dyDescent="0.25">
      <c r="H13905" s="4"/>
      <c r="M13905" s="5"/>
      <c r="N13905" s="6"/>
    </row>
    <row r="13906" spans="8:14" x14ac:dyDescent="0.25">
      <c r="H13906" s="4"/>
      <c r="M13906" s="5"/>
      <c r="N13906" s="6"/>
    </row>
    <row r="13907" spans="8:14" x14ac:dyDescent="0.25">
      <c r="H13907" s="4"/>
      <c r="M13907" s="5"/>
      <c r="N13907" s="6"/>
    </row>
    <row r="13908" spans="8:14" x14ac:dyDescent="0.25">
      <c r="H13908" s="4"/>
      <c r="M13908" s="5"/>
      <c r="N13908" s="6"/>
    </row>
    <row r="13909" spans="8:14" x14ac:dyDescent="0.25">
      <c r="H13909" s="4"/>
      <c r="M13909" s="5"/>
      <c r="N13909" s="6"/>
    </row>
    <row r="13910" spans="8:14" x14ac:dyDescent="0.25">
      <c r="H13910" s="4"/>
      <c r="M13910" s="5"/>
      <c r="N13910" s="6"/>
    </row>
    <row r="13911" spans="8:14" x14ac:dyDescent="0.25">
      <c r="H13911" s="4"/>
      <c r="M13911" s="5"/>
      <c r="N13911" s="6"/>
    </row>
    <row r="13912" spans="8:14" x14ac:dyDescent="0.25">
      <c r="H13912" s="4"/>
      <c r="M13912" s="5"/>
      <c r="N13912" s="6"/>
    </row>
    <row r="13913" spans="8:14" x14ac:dyDescent="0.25">
      <c r="H13913" s="4"/>
      <c r="M13913" s="5"/>
      <c r="N13913" s="6"/>
    </row>
    <row r="13914" spans="8:14" x14ac:dyDescent="0.25">
      <c r="H13914" s="4"/>
      <c r="M13914" s="5"/>
      <c r="N13914" s="6"/>
    </row>
    <row r="13915" spans="8:14" x14ac:dyDescent="0.25">
      <c r="H13915" s="4"/>
      <c r="M13915" s="5"/>
      <c r="N13915" s="6"/>
    </row>
    <row r="13916" spans="8:14" x14ac:dyDescent="0.25">
      <c r="H13916" s="4"/>
      <c r="M13916" s="5"/>
      <c r="N13916" s="6"/>
    </row>
    <row r="13917" spans="8:14" x14ac:dyDescent="0.25">
      <c r="H13917" s="4"/>
      <c r="M13917" s="5"/>
      <c r="N13917" s="6"/>
    </row>
    <row r="13918" spans="8:14" x14ac:dyDescent="0.25">
      <c r="H13918" s="4"/>
      <c r="M13918" s="5"/>
      <c r="N13918" s="6"/>
    </row>
    <row r="13919" spans="8:14" x14ac:dyDescent="0.25">
      <c r="H13919" s="4"/>
      <c r="M13919" s="5"/>
      <c r="N13919" s="6"/>
    </row>
    <row r="13920" spans="8:14" x14ac:dyDescent="0.25">
      <c r="H13920" s="4"/>
      <c r="M13920" s="5"/>
      <c r="N13920" s="6"/>
    </row>
    <row r="13921" spans="8:14" x14ac:dyDescent="0.25">
      <c r="H13921" s="4"/>
      <c r="M13921" s="5"/>
      <c r="N13921" s="6"/>
    </row>
    <row r="13922" spans="8:14" x14ac:dyDescent="0.25">
      <c r="H13922" s="4"/>
      <c r="M13922" s="5"/>
      <c r="N13922" s="6"/>
    </row>
    <row r="13923" spans="8:14" x14ac:dyDescent="0.25">
      <c r="H13923" s="4"/>
      <c r="M13923" s="5"/>
      <c r="N13923" s="6"/>
    </row>
    <row r="13924" spans="8:14" x14ac:dyDescent="0.25">
      <c r="H13924" s="4"/>
      <c r="M13924" s="5"/>
      <c r="N13924" s="6"/>
    </row>
    <row r="13925" spans="8:14" x14ac:dyDescent="0.25">
      <c r="H13925" s="4"/>
      <c r="M13925" s="5"/>
      <c r="N13925" s="6"/>
    </row>
    <row r="13926" spans="8:14" x14ac:dyDescent="0.25">
      <c r="H13926" s="4"/>
      <c r="M13926" s="5"/>
      <c r="N13926" s="6"/>
    </row>
    <row r="13927" spans="8:14" x14ac:dyDescent="0.25">
      <c r="H13927" s="4"/>
      <c r="M13927" s="5"/>
      <c r="N13927" s="6"/>
    </row>
    <row r="13928" spans="8:14" x14ac:dyDescent="0.25">
      <c r="H13928" s="4"/>
      <c r="M13928" s="5"/>
      <c r="N13928" s="6"/>
    </row>
    <row r="13929" spans="8:14" x14ac:dyDescent="0.25">
      <c r="H13929" s="4"/>
      <c r="M13929" s="5"/>
      <c r="N13929" s="6"/>
    </row>
    <row r="13930" spans="8:14" x14ac:dyDescent="0.25">
      <c r="H13930" s="4"/>
      <c r="M13930" s="5"/>
      <c r="N13930" s="6"/>
    </row>
    <row r="13931" spans="8:14" x14ac:dyDescent="0.25">
      <c r="H13931" s="4"/>
      <c r="M13931" s="5"/>
      <c r="N13931" s="6"/>
    </row>
    <row r="13932" spans="8:14" x14ac:dyDescent="0.25">
      <c r="H13932" s="4"/>
      <c r="M13932" s="5"/>
      <c r="N13932" s="6"/>
    </row>
    <row r="13933" spans="8:14" x14ac:dyDescent="0.25">
      <c r="H13933" s="4"/>
      <c r="M13933" s="5"/>
      <c r="N13933" s="6"/>
    </row>
    <row r="13934" spans="8:14" x14ac:dyDescent="0.25">
      <c r="H13934" s="4"/>
      <c r="M13934" s="5"/>
      <c r="N13934" s="6"/>
    </row>
    <row r="13935" spans="8:14" x14ac:dyDescent="0.25">
      <c r="H13935" s="4"/>
      <c r="M13935" s="5"/>
      <c r="N13935" s="6"/>
    </row>
    <row r="13936" spans="8:14" x14ac:dyDescent="0.25">
      <c r="H13936" s="4"/>
      <c r="M13936" s="5"/>
      <c r="N13936" s="6"/>
    </row>
    <row r="13937" spans="8:14" x14ac:dyDescent="0.25">
      <c r="H13937" s="4"/>
      <c r="M13937" s="5"/>
      <c r="N13937" s="6"/>
    </row>
    <row r="13938" spans="8:14" x14ac:dyDescent="0.25">
      <c r="H13938" s="4"/>
      <c r="M13938" s="5"/>
      <c r="N13938" s="6"/>
    </row>
    <row r="13939" spans="8:14" x14ac:dyDescent="0.25">
      <c r="H13939" s="4"/>
      <c r="M13939" s="5"/>
      <c r="N13939" s="6"/>
    </row>
    <row r="13940" spans="8:14" x14ac:dyDescent="0.25">
      <c r="H13940" s="4"/>
      <c r="M13940" s="5"/>
      <c r="N13940" s="6"/>
    </row>
    <row r="13941" spans="8:14" x14ac:dyDescent="0.25">
      <c r="H13941" s="4"/>
      <c r="M13941" s="5"/>
      <c r="N13941" s="6"/>
    </row>
    <row r="13942" spans="8:14" x14ac:dyDescent="0.25">
      <c r="H13942" s="4"/>
      <c r="M13942" s="5"/>
      <c r="N13942" s="6"/>
    </row>
    <row r="13943" spans="8:14" x14ac:dyDescent="0.25">
      <c r="H13943" s="4"/>
      <c r="M13943" s="5"/>
      <c r="N13943" s="6"/>
    </row>
    <row r="13944" spans="8:14" x14ac:dyDescent="0.25">
      <c r="H13944" s="4"/>
      <c r="M13944" s="5"/>
      <c r="N13944" s="6"/>
    </row>
    <row r="13945" spans="8:14" x14ac:dyDescent="0.25">
      <c r="H13945" s="4"/>
      <c r="M13945" s="5"/>
      <c r="N13945" s="6"/>
    </row>
    <row r="13946" spans="8:14" x14ac:dyDescent="0.25">
      <c r="H13946" s="4"/>
      <c r="M13946" s="5"/>
      <c r="N13946" s="6"/>
    </row>
    <row r="13947" spans="8:14" x14ac:dyDescent="0.25">
      <c r="H13947" s="4"/>
      <c r="M13947" s="5"/>
      <c r="N13947" s="6"/>
    </row>
    <row r="13948" spans="8:14" x14ac:dyDescent="0.25">
      <c r="H13948" s="4"/>
      <c r="M13948" s="5"/>
      <c r="N13948" s="6"/>
    </row>
    <row r="13949" spans="8:14" x14ac:dyDescent="0.25">
      <c r="H13949" s="4"/>
      <c r="M13949" s="5"/>
      <c r="N13949" s="6"/>
    </row>
    <row r="13950" spans="8:14" x14ac:dyDescent="0.25">
      <c r="H13950" s="4"/>
      <c r="M13950" s="5"/>
      <c r="N13950" s="6"/>
    </row>
    <row r="13951" spans="8:14" x14ac:dyDescent="0.25">
      <c r="H13951" s="4"/>
      <c r="M13951" s="5"/>
      <c r="N13951" s="6"/>
    </row>
    <row r="13952" spans="8:14" x14ac:dyDescent="0.25">
      <c r="H13952" s="4"/>
      <c r="M13952" s="5"/>
      <c r="N13952" s="6"/>
    </row>
    <row r="13953" spans="8:14" x14ac:dyDescent="0.25">
      <c r="H13953" s="4"/>
      <c r="M13953" s="5"/>
      <c r="N13953" s="6"/>
    </row>
    <row r="13954" spans="8:14" x14ac:dyDescent="0.25">
      <c r="H13954" s="4"/>
      <c r="M13954" s="5"/>
      <c r="N13954" s="6"/>
    </row>
    <row r="13955" spans="8:14" x14ac:dyDescent="0.25">
      <c r="H13955" s="4"/>
      <c r="M13955" s="5"/>
      <c r="N13955" s="6"/>
    </row>
    <row r="13956" spans="8:14" x14ac:dyDescent="0.25">
      <c r="H13956" s="4"/>
      <c r="M13956" s="5"/>
      <c r="N13956" s="6"/>
    </row>
    <row r="13957" spans="8:14" x14ac:dyDescent="0.25">
      <c r="H13957" s="4"/>
      <c r="M13957" s="5"/>
      <c r="N13957" s="6"/>
    </row>
    <row r="13958" spans="8:14" x14ac:dyDescent="0.25">
      <c r="H13958" s="4"/>
      <c r="M13958" s="5"/>
      <c r="N13958" s="6"/>
    </row>
    <row r="13959" spans="8:14" x14ac:dyDescent="0.25">
      <c r="H13959" s="4"/>
      <c r="M13959" s="5"/>
      <c r="N13959" s="6"/>
    </row>
    <row r="13960" spans="8:14" x14ac:dyDescent="0.25">
      <c r="H13960" s="4"/>
      <c r="M13960" s="5"/>
      <c r="N13960" s="6"/>
    </row>
    <row r="13961" spans="8:14" x14ac:dyDescent="0.25">
      <c r="H13961" s="4"/>
      <c r="M13961" s="5"/>
      <c r="N13961" s="6"/>
    </row>
    <row r="13962" spans="8:14" x14ac:dyDescent="0.25">
      <c r="H13962" s="4"/>
      <c r="M13962" s="5"/>
      <c r="N13962" s="6"/>
    </row>
    <row r="13963" spans="8:14" x14ac:dyDescent="0.25">
      <c r="H13963" s="4"/>
      <c r="M13963" s="5"/>
      <c r="N13963" s="6"/>
    </row>
    <row r="13964" spans="8:14" x14ac:dyDescent="0.25">
      <c r="H13964" s="4"/>
      <c r="M13964" s="5"/>
      <c r="N13964" s="6"/>
    </row>
    <row r="13965" spans="8:14" x14ac:dyDescent="0.25">
      <c r="H13965" s="4"/>
      <c r="M13965" s="5"/>
      <c r="N13965" s="6"/>
    </row>
    <row r="13966" spans="8:14" x14ac:dyDescent="0.25">
      <c r="H13966" s="4"/>
      <c r="M13966" s="5"/>
      <c r="N13966" s="6"/>
    </row>
    <row r="13967" spans="8:14" x14ac:dyDescent="0.25">
      <c r="H13967" s="4"/>
      <c r="M13967" s="5"/>
      <c r="N13967" s="6"/>
    </row>
    <row r="13968" spans="8:14" x14ac:dyDescent="0.25">
      <c r="H13968" s="4"/>
      <c r="M13968" s="5"/>
      <c r="N13968" s="6"/>
    </row>
    <row r="13969" spans="8:14" x14ac:dyDescent="0.25">
      <c r="H13969" s="4"/>
      <c r="M13969" s="5"/>
      <c r="N13969" s="6"/>
    </row>
    <row r="13970" spans="8:14" x14ac:dyDescent="0.25">
      <c r="H13970" s="4"/>
      <c r="M13970" s="5"/>
      <c r="N13970" s="6"/>
    </row>
    <row r="13971" spans="8:14" x14ac:dyDescent="0.25">
      <c r="H13971" s="4"/>
      <c r="M13971" s="5"/>
      <c r="N13971" s="6"/>
    </row>
    <row r="13972" spans="8:14" x14ac:dyDescent="0.25">
      <c r="H13972" s="4"/>
      <c r="M13972" s="5"/>
      <c r="N13972" s="6"/>
    </row>
    <row r="13973" spans="8:14" x14ac:dyDescent="0.25">
      <c r="H13973" s="4"/>
      <c r="M13973" s="5"/>
      <c r="N13973" s="6"/>
    </row>
    <row r="13974" spans="8:14" x14ac:dyDescent="0.25">
      <c r="H13974" s="4"/>
      <c r="M13974" s="5"/>
      <c r="N13974" s="6"/>
    </row>
    <row r="13975" spans="8:14" x14ac:dyDescent="0.25">
      <c r="H13975" s="4"/>
      <c r="M13975" s="5"/>
      <c r="N13975" s="6"/>
    </row>
    <row r="13976" spans="8:14" x14ac:dyDescent="0.25">
      <c r="H13976" s="4"/>
      <c r="M13976" s="5"/>
      <c r="N13976" s="6"/>
    </row>
    <row r="13977" spans="8:14" x14ac:dyDescent="0.25">
      <c r="H13977" s="4"/>
      <c r="M13977" s="5"/>
      <c r="N13977" s="6"/>
    </row>
    <row r="13978" spans="8:14" x14ac:dyDescent="0.25">
      <c r="H13978" s="4"/>
      <c r="M13978" s="5"/>
      <c r="N13978" s="6"/>
    </row>
    <row r="13979" spans="8:14" x14ac:dyDescent="0.25">
      <c r="H13979" s="4"/>
      <c r="M13979" s="5"/>
      <c r="N13979" s="6"/>
    </row>
    <row r="13980" spans="8:14" x14ac:dyDescent="0.25">
      <c r="H13980" s="4"/>
      <c r="M13980" s="5"/>
      <c r="N13980" s="6"/>
    </row>
    <row r="13981" spans="8:14" x14ac:dyDescent="0.25">
      <c r="H13981" s="4"/>
      <c r="M13981" s="5"/>
      <c r="N13981" s="6"/>
    </row>
    <row r="13982" spans="8:14" x14ac:dyDescent="0.25">
      <c r="H13982" s="4"/>
      <c r="M13982" s="5"/>
      <c r="N13982" s="6"/>
    </row>
    <row r="13983" spans="8:14" x14ac:dyDescent="0.25">
      <c r="H13983" s="4"/>
      <c r="M13983" s="5"/>
      <c r="N13983" s="6"/>
    </row>
    <row r="13984" spans="8:14" x14ac:dyDescent="0.25">
      <c r="H13984" s="4"/>
      <c r="M13984" s="5"/>
      <c r="N13984" s="6"/>
    </row>
    <row r="13985" spans="8:14" x14ac:dyDescent="0.25">
      <c r="H13985" s="4"/>
      <c r="M13985" s="5"/>
      <c r="N13985" s="6"/>
    </row>
    <row r="13986" spans="8:14" x14ac:dyDescent="0.25">
      <c r="H13986" s="4"/>
      <c r="M13986" s="5"/>
      <c r="N13986" s="6"/>
    </row>
    <row r="13987" spans="8:14" x14ac:dyDescent="0.25">
      <c r="H13987" s="4"/>
      <c r="M13987" s="5"/>
      <c r="N13987" s="6"/>
    </row>
    <row r="13988" spans="8:14" x14ac:dyDescent="0.25">
      <c r="H13988" s="4"/>
      <c r="M13988" s="5"/>
      <c r="N13988" s="6"/>
    </row>
    <row r="13989" spans="8:14" x14ac:dyDescent="0.25">
      <c r="H13989" s="4"/>
      <c r="M13989" s="5"/>
      <c r="N13989" s="6"/>
    </row>
    <row r="13990" spans="8:14" x14ac:dyDescent="0.25">
      <c r="H13990" s="4"/>
      <c r="M13990" s="5"/>
      <c r="N13990" s="6"/>
    </row>
    <row r="13991" spans="8:14" x14ac:dyDescent="0.25">
      <c r="H13991" s="4"/>
      <c r="M13991" s="5"/>
      <c r="N13991" s="6"/>
    </row>
    <row r="13992" spans="8:14" x14ac:dyDescent="0.25">
      <c r="H13992" s="4"/>
      <c r="M13992" s="5"/>
      <c r="N13992" s="6"/>
    </row>
    <row r="13993" spans="8:14" x14ac:dyDescent="0.25">
      <c r="H13993" s="4"/>
      <c r="M13993" s="5"/>
      <c r="N13993" s="6"/>
    </row>
    <row r="13994" spans="8:14" x14ac:dyDescent="0.25">
      <c r="H13994" s="4"/>
      <c r="M13994" s="5"/>
      <c r="N13994" s="6"/>
    </row>
    <row r="13995" spans="8:14" x14ac:dyDescent="0.25">
      <c r="H13995" s="4"/>
      <c r="M13995" s="5"/>
      <c r="N13995" s="6"/>
    </row>
    <row r="13996" spans="8:14" x14ac:dyDescent="0.25">
      <c r="H13996" s="4"/>
      <c r="M13996" s="5"/>
      <c r="N13996" s="6"/>
    </row>
    <row r="13997" spans="8:14" x14ac:dyDescent="0.25">
      <c r="H13997" s="4"/>
      <c r="M13997" s="5"/>
      <c r="N13997" s="6"/>
    </row>
    <row r="13998" spans="8:14" x14ac:dyDescent="0.25">
      <c r="H13998" s="4"/>
      <c r="M13998" s="5"/>
      <c r="N13998" s="6"/>
    </row>
    <row r="13999" spans="8:14" x14ac:dyDescent="0.25">
      <c r="H13999" s="4"/>
      <c r="M13999" s="5"/>
      <c r="N13999" s="6"/>
    </row>
    <row r="14000" spans="8:14" x14ac:dyDescent="0.25">
      <c r="H14000" s="4"/>
      <c r="M14000" s="5"/>
      <c r="N14000" s="6"/>
    </row>
    <row r="14001" spans="8:14" x14ac:dyDescent="0.25">
      <c r="H14001" s="4"/>
      <c r="M14001" s="5"/>
      <c r="N14001" s="6"/>
    </row>
    <row r="14002" spans="8:14" x14ac:dyDescent="0.25">
      <c r="H14002" s="4"/>
      <c r="M14002" s="5"/>
      <c r="N14002" s="6"/>
    </row>
    <row r="14003" spans="8:14" x14ac:dyDescent="0.25">
      <c r="H14003" s="4"/>
      <c r="M14003" s="5"/>
      <c r="N14003" s="6"/>
    </row>
    <row r="14004" spans="8:14" x14ac:dyDescent="0.25">
      <c r="H14004" s="4"/>
      <c r="M14004" s="5"/>
      <c r="N14004" s="6"/>
    </row>
    <row r="14005" spans="8:14" x14ac:dyDescent="0.25">
      <c r="H14005" s="4"/>
      <c r="M14005" s="5"/>
      <c r="N14005" s="6"/>
    </row>
    <row r="14006" spans="8:14" x14ac:dyDescent="0.25">
      <c r="H14006" s="4"/>
      <c r="M14006" s="5"/>
      <c r="N14006" s="6"/>
    </row>
    <row r="14007" spans="8:14" x14ac:dyDescent="0.25">
      <c r="H14007" s="4"/>
      <c r="M14007" s="5"/>
      <c r="N14007" s="6"/>
    </row>
    <row r="14008" spans="8:14" x14ac:dyDescent="0.25">
      <c r="H14008" s="4"/>
      <c r="M14008" s="5"/>
      <c r="N14008" s="6"/>
    </row>
    <row r="14009" spans="8:14" x14ac:dyDescent="0.25">
      <c r="H14009" s="4"/>
      <c r="M14009" s="5"/>
      <c r="N14009" s="6"/>
    </row>
    <row r="14010" spans="8:14" x14ac:dyDescent="0.25">
      <c r="H14010" s="4"/>
      <c r="M14010" s="5"/>
      <c r="N14010" s="6"/>
    </row>
    <row r="14011" spans="8:14" x14ac:dyDescent="0.25">
      <c r="H14011" s="4"/>
      <c r="M14011" s="5"/>
      <c r="N14011" s="6"/>
    </row>
    <row r="14012" spans="8:14" x14ac:dyDescent="0.25">
      <c r="H14012" s="4"/>
      <c r="M14012" s="5"/>
      <c r="N14012" s="6"/>
    </row>
    <row r="14013" spans="8:14" x14ac:dyDescent="0.25">
      <c r="H14013" s="4"/>
      <c r="M14013" s="5"/>
      <c r="N14013" s="6"/>
    </row>
    <row r="14014" spans="8:14" x14ac:dyDescent="0.25">
      <c r="H14014" s="4"/>
      <c r="M14014" s="5"/>
      <c r="N14014" s="6"/>
    </row>
    <row r="14015" spans="8:14" x14ac:dyDescent="0.25">
      <c r="H14015" s="4"/>
      <c r="M14015" s="5"/>
      <c r="N14015" s="6"/>
    </row>
    <row r="14016" spans="8:14" x14ac:dyDescent="0.25">
      <c r="H14016" s="4"/>
      <c r="M14016" s="5"/>
      <c r="N14016" s="6"/>
    </row>
    <row r="14017" spans="8:14" x14ac:dyDescent="0.25">
      <c r="H14017" s="4"/>
      <c r="M14017" s="5"/>
      <c r="N14017" s="6"/>
    </row>
    <row r="14018" spans="8:14" x14ac:dyDescent="0.25">
      <c r="H14018" s="4"/>
      <c r="M14018" s="5"/>
      <c r="N14018" s="6"/>
    </row>
    <row r="14019" spans="8:14" x14ac:dyDescent="0.25">
      <c r="H14019" s="4"/>
      <c r="M14019" s="5"/>
      <c r="N14019" s="6"/>
    </row>
    <row r="14020" spans="8:14" x14ac:dyDescent="0.25">
      <c r="H14020" s="4"/>
      <c r="M14020" s="5"/>
      <c r="N14020" s="6"/>
    </row>
    <row r="14021" spans="8:14" x14ac:dyDescent="0.25">
      <c r="H14021" s="4"/>
      <c r="M14021" s="5"/>
      <c r="N14021" s="6"/>
    </row>
    <row r="14022" spans="8:14" x14ac:dyDescent="0.25">
      <c r="H14022" s="4"/>
      <c r="M14022" s="5"/>
      <c r="N14022" s="6"/>
    </row>
    <row r="14023" spans="8:14" x14ac:dyDescent="0.25">
      <c r="H14023" s="4"/>
      <c r="M14023" s="5"/>
      <c r="N14023" s="6"/>
    </row>
    <row r="14024" spans="8:14" x14ac:dyDescent="0.25">
      <c r="H14024" s="4"/>
      <c r="M14024" s="5"/>
      <c r="N14024" s="6"/>
    </row>
    <row r="14025" spans="8:14" x14ac:dyDescent="0.25">
      <c r="H14025" s="4"/>
      <c r="M14025" s="5"/>
      <c r="N14025" s="6"/>
    </row>
    <row r="14026" spans="8:14" x14ac:dyDescent="0.25">
      <c r="H14026" s="4"/>
      <c r="M14026" s="5"/>
      <c r="N14026" s="6"/>
    </row>
    <row r="14027" spans="8:14" x14ac:dyDescent="0.25">
      <c r="H14027" s="4"/>
      <c r="M14027" s="5"/>
      <c r="N14027" s="6"/>
    </row>
    <row r="14028" spans="8:14" x14ac:dyDescent="0.25">
      <c r="H14028" s="4"/>
      <c r="M14028" s="5"/>
      <c r="N14028" s="6"/>
    </row>
    <row r="14029" spans="8:14" x14ac:dyDescent="0.25">
      <c r="H14029" s="4"/>
      <c r="M14029" s="5"/>
      <c r="N14029" s="6"/>
    </row>
    <row r="14030" spans="8:14" x14ac:dyDescent="0.25">
      <c r="H14030" s="4"/>
      <c r="M14030" s="5"/>
      <c r="N14030" s="6"/>
    </row>
    <row r="14031" spans="8:14" x14ac:dyDescent="0.25">
      <c r="H14031" s="4"/>
      <c r="M14031" s="5"/>
      <c r="N14031" s="6"/>
    </row>
    <row r="14032" spans="8:14" x14ac:dyDescent="0.25">
      <c r="H14032" s="4"/>
      <c r="M14032" s="5"/>
      <c r="N14032" s="6"/>
    </row>
    <row r="14033" spans="8:14" x14ac:dyDescent="0.25">
      <c r="H14033" s="4"/>
      <c r="M14033" s="5"/>
      <c r="N14033" s="6"/>
    </row>
    <row r="14034" spans="8:14" x14ac:dyDescent="0.25">
      <c r="H14034" s="4"/>
      <c r="M14034" s="5"/>
      <c r="N14034" s="6"/>
    </row>
    <row r="14035" spans="8:14" x14ac:dyDescent="0.25">
      <c r="H14035" s="4"/>
      <c r="M14035" s="5"/>
      <c r="N14035" s="6"/>
    </row>
    <row r="14036" spans="8:14" x14ac:dyDescent="0.25">
      <c r="H14036" s="4"/>
      <c r="M14036" s="5"/>
      <c r="N14036" s="6"/>
    </row>
    <row r="14037" spans="8:14" x14ac:dyDescent="0.25">
      <c r="H14037" s="4"/>
      <c r="M14037" s="5"/>
      <c r="N14037" s="6"/>
    </row>
    <row r="14038" spans="8:14" x14ac:dyDescent="0.25">
      <c r="H14038" s="4"/>
      <c r="M14038" s="5"/>
      <c r="N14038" s="6"/>
    </row>
    <row r="14039" spans="8:14" x14ac:dyDescent="0.25">
      <c r="H14039" s="4"/>
      <c r="M14039" s="5"/>
      <c r="N14039" s="6"/>
    </row>
    <row r="14040" spans="8:14" x14ac:dyDescent="0.25">
      <c r="H14040" s="4"/>
      <c r="M14040" s="5"/>
      <c r="N14040" s="6"/>
    </row>
    <row r="14041" spans="8:14" x14ac:dyDescent="0.25">
      <c r="H14041" s="4"/>
      <c r="M14041" s="5"/>
      <c r="N14041" s="6"/>
    </row>
    <row r="14042" spans="8:14" x14ac:dyDescent="0.25">
      <c r="H14042" s="4"/>
      <c r="M14042" s="5"/>
      <c r="N14042" s="6"/>
    </row>
    <row r="14043" spans="8:14" x14ac:dyDescent="0.25">
      <c r="H14043" s="4"/>
      <c r="M14043" s="5"/>
      <c r="N14043" s="6"/>
    </row>
    <row r="14044" spans="8:14" x14ac:dyDescent="0.25">
      <c r="H14044" s="4"/>
      <c r="M14044" s="5"/>
      <c r="N14044" s="6"/>
    </row>
    <row r="14045" spans="8:14" x14ac:dyDescent="0.25">
      <c r="H14045" s="4"/>
      <c r="M14045" s="5"/>
      <c r="N14045" s="6"/>
    </row>
    <row r="14046" spans="8:14" x14ac:dyDescent="0.25">
      <c r="H14046" s="4"/>
      <c r="M14046" s="5"/>
      <c r="N14046" s="6"/>
    </row>
    <row r="14047" spans="8:14" x14ac:dyDescent="0.25">
      <c r="H14047" s="4"/>
      <c r="M14047" s="5"/>
      <c r="N14047" s="6"/>
    </row>
    <row r="14048" spans="8:14" x14ac:dyDescent="0.25">
      <c r="H14048" s="4"/>
      <c r="M14048" s="5"/>
      <c r="N14048" s="6"/>
    </row>
    <row r="14049" spans="8:14" x14ac:dyDescent="0.25">
      <c r="H14049" s="4"/>
      <c r="M14049" s="5"/>
      <c r="N14049" s="6"/>
    </row>
    <row r="14050" spans="8:14" x14ac:dyDescent="0.25">
      <c r="H14050" s="4"/>
      <c r="M14050" s="5"/>
      <c r="N14050" s="6"/>
    </row>
    <row r="14051" spans="8:14" x14ac:dyDescent="0.25">
      <c r="H14051" s="4"/>
      <c r="M14051" s="5"/>
      <c r="N14051" s="6"/>
    </row>
    <row r="14052" spans="8:14" x14ac:dyDescent="0.25">
      <c r="H14052" s="4"/>
      <c r="M14052" s="5"/>
      <c r="N14052" s="6"/>
    </row>
    <row r="14053" spans="8:14" x14ac:dyDescent="0.25">
      <c r="H14053" s="4"/>
      <c r="M14053" s="5"/>
      <c r="N14053" s="6"/>
    </row>
    <row r="14054" spans="8:14" x14ac:dyDescent="0.25">
      <c r="H14054" s="4"/>
      <c r="M14054" s="5"/>
      <c r="N14054" s="6"/>
    </row>
    <row r="14055" spans="8:14" x14ac:dyDescent="0.25">
      <c r="H14055" s="4"/>
      <c r="M14055" s="5"/>
      <c r="N14055" s="6"/>
    </row>
    <row r="14056" spans="8:14" x14ac:dyDescent="0.25">
      <c r="H14056" s="4"/>
      <c r="M14056" s="5"/>
      <c r="N14056" s="6"/>
    </row>
    <row r="14057" spans="8:14" x14ac:dyDescent="0.25">
      <c r="H14057" s="4"/>
      <c r="M14057" s="5"/>
      <c r="N14057" s="6"/>
    </row>
    <row r="14058" spans="8:14" x14ac:dyDescent="0.25">
      <c r="H14058" s="4"/>
      <c r="M14058" s="5"/>
      <c r="N14058" s="6"/>
    </row>
    <row r="14059" spans="8:14" x14ac:dyDescent="0.25">
      <c r="H14059" s="4"/>
      <c r="M14059" s="5"/>
      <c r="N14059" s="6"/>
    </row>
    <row r="14060" spans="8:14" x14ac:dyDescent="0.25">
      <c r="H14060" s="4"/>
      <c r="M14060" s="5"/>
      <c r="N14060" s="6"/>
    </row>
    <row r="14061" spans="8:14" x14ac:dyDescent="0.25">
      <c r="H14061" s="4"/>
      <c r="M14061" s="5"/>
      <c r="N14061" s="6"/>
    </row>
    <row r="14062" spans="8:14" x14ac:dyDescent="0.25">
      <c r="H14062" s="4"/>
      <c r="M14062" s="5"/>
      <c r="N14062" s="6"/>
    </row>
    <row r="14063" spans="8:14" x14ac:dyDescent="0.25">
      <c r="H14063" s="4"/>
      <c r="M14063" s="5"/>
      <c r="N14063" s="6"/>
    </row>
    <row r="14064" spans="8:14" x14ac:dyDescent="0.25">
      <c r="H14064" s="4"/>
      <c r="M14064" s="5"/>
      <c r="N14064" s="6"/>
    </row>
    <row r="14065" spans="8:14" x14ac:dyDescent="0.25">
      <c r="H14065" s="4"/>
      <c r="M14065" s="5"/>
      <c r="N14065" s="6"/>
    </row>
    <row r="14066" spans="8:14" x14ac:dyDescent="0.25">
      <c r="H14066" s="4"/>
      <c r="M14066" s="5"/>
      <c r="N14066" s="6"/>
    </row>
    <row r="14067" spans="8:14" x14ac:dyDescent="0.25">
      <c r="H14067" s="4"/>
      <c r="M14067" s="5"/>
      <c r="N14067" s="6"/>
    </row>
    <row r="14068" spans="8:14" x14ac:dyDescent="0.25">
      <c r="H14068" s="4"/>
      <c r="M14068" s="5"/>
      <c r="N14068" s="6"/>
    </row>
    <row r="14069" spans="8:14" x14ac:dyDescent="0.25">
      <c r="H14069" s="4"/>
      <c r="M14069" s="5"/>
      <c r="N14069" s="6"/>
    </row>
    <row r="14070" spans="8:14" x14ac:dyDescent="0.25">
      <c r="H14070" s="4"/>
      <c r="M14070" s="5"/>
      <c r="N14070" s="6"/>
    </row>
    <row r="14071" spans="8:14" x14ac:dyDescent="0.25">
      <c r="H14071" s="4"/>
      <c r="M14071" s="5"/>
      <c r="N14071" s="6"/>
    </row>
    <row r="14072" spans="8:14" x14ac:dyDescent="0.25">
      <c r="H14072" s="4"/>
      <c r="M14072" s="5"/>
      <c r="N14072" s="6"/>
    </row>
    <row r="14073" spans="8:14" x14ac:dyDescent="0.25">
      <c r="H14073" s="4"/>
      <c r="M14073" s="5"/>
      <c r="N14073" s="6"/>
    </row>
    <row r="14074" spans="8:14" x14ac:dyDescent="0.25">
      <c r="H14074" s="4"/>
      <c r="M14074" s="5"/>
      <c r="N14074" s="6"/>
    </row>
    <row r="14075" spans="8:14" x14ac:dyDescent="0.25">
      <c r="H14075" s="4"/>
      <c r="M14075" s="5"/>
      <c r="N14075" s="6"/>
    </row>
    <row r="14076" spans="8:14" x14ac:dyDescent="0.25">
      <c r="H14076" s="4"/>
      <c r="M14076" s="5"/>
      <c r="N14076" s="6"/>
    </row>
    <row r="14077" spans="8:14" x14ac:dyDescent="0.25">
      <c r="H14077" s="4"/>
      <c r="M14077" s="5"/>
      <c r="N14077" s="6"/>
    </row>
    <row r="14078" spans="8:14" x14ac:dyDescent="0.25">
      <c r="H14078" s="4"/>
      <c r="M14078" s="5"/>
      <c r="N14078" s="6"/>
    </row>
    <row r="14079" spans="8:14" x14ac:dyDescent="0.25">
      <c r="H14079" s="4"/>
      <c r="M14079" s="5"/>
      <c r="N14079" s="6"/>
    </row>
    <row r="14080" spans="8:14" x14ac:dyDescent="0.25">
      <c r="H14080" s="4"/>
      <c r="M14080" s="5"/>
      <c r="N14080" s="6"/>
    </row>
    <row r="14081" spans="8:14" x14ac:dyDescent="0.25">
      <c r="H14081" s="4"/>
      <c r="M14081" s="5"/>
      <c r="N14081" s="6"/>
    </row>
    <row r="14082" spans="8:14" x14ac:dyDescent="0.25">
      <c r="H14082" s="4"/>
      <c r="M14082" s="5"/>
      <c r="N14082" s="6"/>
    </row>
    <row r="14083" spans="8:14" x14ac:dyDescent="0.25">
      <c r="H14083" s="4"/>
      <c r="M14083" s="5"/>
      <c r="N14083" s="6"/>
    </row>
    <row r="14084" spans="8:14" x14ac:dyDescent="0.25">
      <c r="H14084" s="4"/>
      <c r="M14084" s="5"/>
      <c r="N14084" s="6"/>
    </row>
    <row r="14085" spans="8:14" x14ac:dyDescent="0.25">
      <c r="H14085" s="4"/>
      <c r="M14085" s="5"/>
      <c r="N14085" s="6"/>
    </row>
    <row r="14086" spans="8:14" x14ac:dyDescent="0.25">
      <c r="H14086" s="4"/>
      <c r="M14086" s="5"/>
      <c r="N14086" s="6"/>
    </row>
    <row r="14087" spans="8:14" x14ac:dyDescent="0.25">
      <c r="H14087" s="4"/>
      <c r="M14087" s="5"/>
      <c r="N14087" s="6"/>
    </row>
    <row r="14088" spans="8:14" x14ac:dyDescent="0.25">
      <c r="H14088" s="4"/>
      <c r="M14088" s="5"/>
      <c r="N14088" s="6"/>
    </row>
    <row r="14089" spans="8:14" x14ac:dyDescent="0.25">
      <c r="H14089" s="4"/>
      <c r="M14089" s="5"/>
      <c r="N14089" s="6"/>
    </row>
    <row r="14090" spans="8:14" x14ac:dyDescent="0.25">
      <c r="H14090" s="4"/>
      <c r="M14090" s="5"/>
      <c r="N14090" s="6"/>
    </row>
    <row r="14091" spans="8:14" x14ac:dyDescent="0.25">
      <c r="H14091" s="4"/>
      <c r="M14091" s="5"/>
      <c r="N14091" s="6"/>
    </row>
    <row r="14092" spans="8:14" x14ac:dyDescent="0.25">
      <c r="H14092" s="4"/>
      <c r="M14092" s="5"/>
      <c r="N14092" s="6"/>
    </row>
    <row r="14093" spans="8:14" x14ac:dyDescent="0.25">
      <c r="H14093" s="4"/>
      <c r="M14093" s="5"/>
      <c r="N14093" s="6"/>
    </row>
    <row r="14094" spans="8:14" x14ac:dyDescent="0.25">
      <c r="H14094" s="4"/>
      <c r="M14094" s="5"/>
      <c r="N14094" s="6"/>
    </row>
    <row r="14095" spans="8:14" x14ac:dyDescent="0.25">
      <c r="H14095" s="4"/>
      <c r="M14095" s="5"/>
      <c r="N14095" s="6"/>
    </row>
    <row r="14096" spans="8:14" x14ac:dyDescent="0.25">
      <c r="H14096" s="4"/>
      <c r="M14096" s="5"/>
      <c r="N14096" s="6"/>
    </row>
    <row r="14097" spans="8:14" x14ac:dyDescent="0.25">
      <c r="H14097" s="4"/>
      <c r="M14097" s="5"/>
      <c r="N14097" s="6"/>
    </row>
    <row r="14098" spans="8:14" x14ac:dyDescent="0.25">
      <c r="H14098" s="4"/>
      <c r="M14098" s="5"/>
      <c r="N14098" s="6"/>
    </row>
    <row r="14099" spans="8:14" x14ac:dyDescent="0.25">
      <c r="H14099" s="4"/>
      <c r="M14099" s="5"/>
      <c r="N14099" s="6"/>
    </row>
    <row r="14100" spans="8:14" x14ac:dyDescent="0.25">
      <c r="H14100" s="4"/>
      <c r="M14100" s="5"/>
      <c r="N14100" s="6"/>
    </row>
    <row r="14101" spans="8:14" x14ac:dyDescent="0.25">
      <c r="H14101" s="4"/>
      <c r="M14101" s="5"/>
      <c r="N14101" s="6"/>
    </row>
    <row r="14102" spans="8:14" x14ac:dyDescent="0.25">
      <c r="H14102" s="4"/>
      <c r="M14102" s="5"/>
      <c r="N14102" s="6"/>
    </row>
    <row r="14103" spans="8:14" x14ac:dyDescent="0.25">
      <c r="H14103" s="4"/>
      <c r="M14103" s="5"/>
      <c r="N14103" s="6"/>
    </row>
    <row r="14104" spans="8:14" x14ac:dyDescent="0.25">
      <c r="H14104" s="4"/>
      <c r="M14104" s="5"/>
      <c r="N14104" s="6"/>
    </row>
    <row r="14105" spans="8:14" x14ac:dyDescent="0.25">
      <c r="H14105" s="4"/>
      <c r="M14105" s="5"/>
      <c r="N14105" s="6"/>
    </row>
    <row r="14106" spans="8:14" x14ac:dyDescent="0.25">
      <c r="H14106" s="4"/>
      <c r="M14106" s="5"/>
      <c r="N14106" s="6"/>
    </row>
    <row r="14107" spans="8:14" x14ac:dyDescent="0.25">
      <c r="H14107" s="4"/>
      <c r="M14107" s="5"/>
      <c r="N14107" s="6"/>
    </row>
    <row r="14108" spans="8:14" x14ac:dyDescent="0.25">
      <c r="H14108" s="4"/>
      <c r="M14108" s="5"/>
      <c r="N14108" s="6"/>
    </row>
    <row r="14109" spans="8:14" x14ac:dyDescent="0.25">
      <c r="H14109" s="4"/>
      <c r="M14109" s="5"/>
      <c r="N14109" s="6"/>
    </row>
    <row r="14110" spans="8:14" x14ac:dyDescent="0.25">
      <c r="H14110" s="4"/>
      <c r="M14110" s="5"/>
      <c r="N14110" s="6"/>
    </row>
    <row r="14111" spans="8:14" x14ac:dyDescent="0.25">
      <c r="H14111" s="4"/>
      <c r="M14111" s="5"/>
      <c r="N14111" s="6"/>
    </row>
    <row r="14112" spans="8:14" x14ac:dyDescent="0.25">
      <c r="H14112" s="4"/>
      <c r="M14112" s="5"/>
      <c r="N14112" s="6"/>
    </row>
    <row r="14113" spans="8:14" x14ac:dyDescent="0.25">
      <c r="H14113" s="4"/>
      <c r="M14113" s="5"/>
      <c r="N14113" s="6"/>
    </row>
    <row r="14114" spans="8:14" x14ac:dyDescent="0.25">
      <c r="H14114" s="4"/>
      <c r="M14114" s="5"/>
      <c r="N14114" s="6"/>
    </row>
    <row r="14115" spans="8:14" x14ac:dyDescent="0.25">
      <c r="H14115" s="4"/>
      <c r="M14115" s="5"/>
      <c r="N14115" s="6"/>
    </row>
    <row r="14116" spans="8:14" x14ac:dyDescent="0.25">
      <c r="H14116" s="4"/>
      <c r="M14116" s="5"/>
      <c r="N14116" s="6"/>
    </row>
    <row r="14117" spans="8:14" x14ac:dyDescent="0.25">
      <c r="H14117" s="4"/>
      <c r="M14117" s="5"/>
      <c r="N14117" s="6"/>
    </row>
    <row r="14118" spans="8:14" x14ac:dyDescent="0.25">
      <c r="H14118" s="4"/>
      <c r="M14118" s="5"/>
      <c r="N14118" s="6"/>
    </row>
    <row r="14119" spans="8:14" x14ac:dyDescent="0.25">
      <c r="H14119" s="4"/>
      <c r="M14119" s="5"/>
      <c r="N14119" s="6"/>
    </row>
    <row r="14120" spans="8:14" x14ac:dyDescent="0.25">
      <c r="H14120" s="4"/>
      <c r="M14120" s="5"/>
      <c r="N14120" s="6"/>
    </row>
    <row r="14121" spans="8:14" x14ac:dyDescent="0.25">
      <c r="H14121" s="4"/>
      <c r="M14121" s="5"/>
      <c r="N14121" s="6"/>
    </row>
    <row r="14122" spans="8:14" x14ac:dyDescent="0.25">
      <c r="H14122" s="4"/>
      <c r="M14122" s="5"/>
      <c r="N14122" s="6"/>
    </row>
    <row r="14123" spans="8:14" x14ac:dyDescent="0.25">
      <c r="H14123" s="4"/>
      <c r="M14123" s="5"/>
      <c r="N14123" s="6"/>
    </row>
    <row r="14124" spans="8:14" x14ac:dyDescent="0.25">
      <c r="H14124" s="4"/>
      <c r="M14124" s="5"/>
      <c r="N14124" s="6"/>
    </row>
    <row r="14125" spans="8:14" x14ac:dyDescent="0.25">
      <c r="H14125" s="4"/>
      <c r="M14125" s="5"/>
      <c r="N14125" s="6"/>
    </row>
    <row r="14126" spans="8:14" x14ac:dyDescent="0.25">
      <c r="H14126" s="4"/>
      <c r="M14126" s="5"/>
      <c r="N14126" s="6"/>
    </row>
    <row r="14127" spans="8:14" x14ac:dyDescent="0.25">
      <c r="H14127" s="4"/>
      <c r="M14127" s="5"/>
      <c r="N14127" s="6"/>
    </row>
    <row r="14128" spans="8:14" x14ac:dyDescent="0.25">
      <c r="H14128" s="4"/>
      <c r="M14128" s="5"/>
      <c r="N14128" s="6"/>
    </row>
    <row r="14129" spans="8:14" x14ac:dyDescent="0.25">
      <c r="H14129" s="4"/>
      <c r="M14129" s="5"/>
      <c r="N14129" s="6"/>
    </row>
    <row r="14130" spans="8:14" x14ac:dyDescent="0.25">
      <c r="H14130" s="4"/>
      <c r="M14130" s="5"/>
      <c r="N14130" s="6"/>
    </row>
    <row r="14131" spans="8:14" x14ac:dyDescent="0.25">
      <c r="H14131" s="4"/>
      <c r="M14131" s="5"/>
      <c r="N14131" s="6"/>
    </row>
    <row r="14132" spans="8:14" x14ac:dyDescent="0.25">
      <c r="H14132" s="4"/>
      <c r="M14132" s="5"/>
      <c r="N14132" s="6"/>
    </row>
    <row r="14133" spans="8:14" x14ac:dyDescent="0.25">
      <c r="H14133" s="4"/>
      <c r="M14133" s="5"/>
      <c r="N14133" s="6"/>
    </row>
    <row r="14134" spans="8:14" x14ac:dyDescent="0.25">
      <c r="H14134" s="4"/>
      <c r="M14134" s="5"/>
      <c r="N14134" s="6"/>
    </row>
    <row r="14135" spans="8:14" x14ac:dyDescent="0.25">
      <c r="H14135" s="4"/>
      <c r="M14135" s="5"/>
      <c r="N14135" s="6"/>
    </row>
    <row r="14136" spans="8:14" x14ac:dyDescent="0.25">
      <c r="H14136" s="4"/>
      <c r="M14136" s="5"/>
      <c r="N14136" s="6"/>
    </row>
    <row r="14137" spans="8:14" x14ac:dyDescent="0.25">
      <c r="H14137" s="4"/>
      <c r="M14137" s="5"/>
      <c r="N14137" s="6"/>
    </row>
    <row r="14138" spans="8:14" x14ac:dyDescent="0.25">
      <c r="H14138" s="4"/>
      <c r="M14138" s="5"/>
      <c r="N14138" s="6"/>
    </row>
    <row r="14139" spans="8:14" x14ac:dyDescent="0.25">
      <c r="H14139" s="4"/>
      <c r="M14139" s="5"/>
      <c r="N14139" s="6"/>
    </row>
    <row r="14140" spans="8:14" x14ac:dyDescent="0.25">
      <c r="H14140" s="4"/>
      <c r="M14140" s="5"/>
      <c r="N14140" s="6"/>
    </row>
    <row r="14141" spans="8:14" x14ac:dyDescent="0.25">
      <c r="H14141" s="4"/>
      <c r="M14141" s="5"/>
      <c r="N14141" s="6"/>
    </row>
    <row r="14142" spans="8:14" x14ac:dyDescent="0.25">
      <c r="H14142" s="4"/>
      <c r="M14142" s="5"/>
      <c r="N14142" s="6"/>
    </row>
    <row r="14143" spans="8:14" x14ac:dyDescent="0.25">
      <c r="H14143" s="4"/>
      <c r="M14143" s="5"/>
      <c r="N14143" s="6"/>
    </row>
    <row r="14144" spans="8:14" x14ac:dyDescent="0.25">
      <c r="H14144" s="4"/>
      <c r="M14144" s="5"/>
      <c r="N14144" s="6"/>
    </row>
    <row r="14145" spans="8:14" x14ac:dyDescent="0.25">
      <c r="H14145" s="4"/>
      <c r="M14145" s="5"/>
      <c r="N14145" s="6"/>
    </row>
    <row r="14146" spans="8:14" x14ac:dyDescent="0.25">
      <c r="H14146" s="4"/>
      <c r="M14146" s="5"/>
      <c r="N14146" s="6"/>
    </row>
    <row r="14147" spans="8:14" x14ac:dyDescent="0.25">
      <c r="H14147" s="4"/>
      <c r="M14147" s="5"/>
      <c r="N14147" s="6"/>
    </row>
    <row r="14148" spans="8:14" x14ac:dyDescent="0.25">
      <c r="H14148" s="4"/>
      <c r="M14148" s="5"/>
      <c r="N14148" s="6"/>
    </row>
    <row r="14149" spans="8:14" x14ac:dyDescent="0.25">
      <c r="H14149" s="4"/>
      <c r="M14149" s="5"/>
      <c r="N14149" s="6"/>
    </row>
    <row r="14150" spans="8:14" x14ac:dyDescent="0.25">
      <c r="H14150" s="4"/>
      <c r="M14150" s="5"/>
      <c r="N14150" s="6"/>
    </row>
    <row r="14151" spans="8:14" x14ac:dyDescent="0.25">
      <c r="H14151" s="4"/>
      <c r="M14151" s="5"/>
      <c r="N14151" s="6"/>
    </row>
    <row r="14152" spans="8:14" x14ac:dyDescent="0.25">
      <c r="H14152" s="4"/>
      <c r="M14152" s="5"/>
      <c r="N14152" s="6"/>
    </row>
    <row r="14153" spans="8:14" x14ac:dyDescent="0.25">
      <c r="H14153" s="4"/>
      <c r="M14153" s="5"/>
      <c r="N14153" s="6"/>
    </row>
    <row r="14154" spans="8:14" x14ac:dyDescent="0.25">
      <c r="H14154" s="4"/>
      <c r="M14154" s="5"/>
      <c r="N14154" s="6"/>
    </row>
    <row r="14155" spans="8:14" x14ac:dyDescent="0.25">
      <c r="H14155" s="4"/>
      <c r="M14155" s="5"/>
      <c r="N14155" s="6"/>
    </row>
    <row r="14156" spans="8:14" x14ac:dyDescent="0.25">
      <c r="H14156" s="4"/>
      <c r="M14156" s="5"/>
      <c r="N14156" s="6"/>
    </row>
    <row r="14157" spans="8:14" x14ac:dyDescent="0.25">
      <c r="H14157" s="4"/>
      <c r="M14157" s="5"/>
      <c r="N14157" s="6"/>
    </row>
    <row r="14158" spans="8:14" x14ac:dyDescent="0.25">
      <c r="H14158" s="4"/>
      <c r="M14158" s="5"/>
      <c r="N14158" s="6"/>
    </row>
    <row r="14159" spans="8:14" x14ac:dyDescent="0.25">
      <c r="H14159" s="4"/>
      <c r="M14159" s="5"/>
      <c r="N14159" s="6"/>
    </row>
    <row r="14160" spans="8:14" x14ac:dyDescent="0.25">
      <c r="H14160" s="4"/>
      <c r="M14160" s="5"/>
      <c r="N14160" s="6"/>
    </row>
    <row r="14161" spans="8:14" x14ac:dyDescent="0.25">
      <c r="H14161" s="4"/>
      <c r="M14161" s="5"/>
      <c r="N14161" s="6"/>
    </row>
    <row r="14162" spans="8:14" x14ac:dyDescent="0.25">
      <c r="H14162" s="4"/>
      <c r="M14162" s="5"/>
      <c r="N14162" s="6"/>
    </row>
    <row r="14163" spans="8:14" x14ac:dyDescent="0.25">
      <c r="H14163" s="4"/>
      <c r="M14163" s="5"/>
      <c r="N14163" s="6"/>
    </row>
    <row r="14164" spans="8:14" x14ac:dyDescent="0.25">
      <c r="H14164" s="4"/>
      <c r="M14164" s="5"/>
      <c r="N14164" s="6"/>
    </row>
    <row r="14165" spans="8:14" x14ac:dyDescent="0.25">
      <c r="H14165" s="4"/>
      <c r="M14165" s="5"/>
      <c r="N14165" s="6"/>
    </row>
    <row r="14166" spans="8:14" x14ac:dyDescent="0.25">
      <c r="H14166" s="4"/>
      <c r="M14166" s="5"/>
      <c r="N14166" s="6"/>
    </row>
    <row r="14167" spans="8:14" x14ac:dyDescent="0.25">
      <c r="H14167" s="4"/>
      <c r="M14167" s="5"/>
      <c r="N14167" s="6"/>
    </row>
    <row r="14168" spans="8:14" x14ac:dyDescent="0.25">
      <c r="H14168" s="4"/>
      <c r="M14168" s="5"/>
      <c r="N14168" s="6"/>
    </row>
    <row r="14169" spans="8:14" x14ac:dyDescent="0.25">
      <c r="H14169" s="4"/>
      <c r="M14169" s="5"/>
      <c r="N14169" s="6"/>
    </row>
    <row r="14170" spans="8:14" x14ac:dyDescent="0.25">
      <c r="H14170" s="4"/>
      <c r="M14170" s="5"/>
      <c r="N14170" s="6"/>
    </row>
    <row r="14171" spans="8:14" x14ac:dyDescent="0.25">
      <c r="H14171" s="4"/>
      <c r="M14171" s="5"/>
      <c r="N14171" s="6"/>
    </row>
    <row r="14172" spans="8:14" x14ac:dyDescent="0.25">
      <c r="H14172" s="4"/>
      <c r="M14172" s="5"/>
      <c r="N14172" s="6"/>
    </row>
    <row r="14173" spans="8:14" x14ac:dyDescent="0.25">
      <c r="H14173" s="4"/>
      <c r="M14173" s="5"/>
      <c r="N14173" s="6"/>
    </row>
    <row r="14174" spans="8:14" x14ac:dyDescent="0.25">
      <c r="H14174" s="4"/>
      <c r="M14174" s="5"/>
      <c r="N14174" s="6"/>
    </row>
    <row r="14175" spans="8:14" x14ac:dyDescent="0.25">
      <c r="H14175" s="4"/>
      <c r="M14175" s="5"/>
      <c r="N14175" s="6"/>
    </row>
    <row r="14176" spans="8:14" x14ac:dyDescent="0.25">
      <c r="H14176" s="4"/>
      <c r="M14176" s="5"/>
      <c r="N14176" s="6"/>
    </row>
    <row r="14177" spans="8:14" x14ac:dyDescent="0.25">
      <c r="H14177" s="4"/>
      <c r="M14177" s="5"/>
      <c r="N14177" s="6"/>
    </row>
    <row r="14178" spans="8:14" x14ac:dyDescent="0.25">
      <c r="H14178" s="4"/>
      <c r="M14178" s="5"/>
      <c r="N14178" s="6"/>
    </row>
    <row r="14179" spans="8:14" x14ac:dyDescent="0.25">
      <c r="H14179" s="4"/>
      <c r="M14179" s="5"/>
      <c r="N14179" s="6"/>
    </row>
    <row r="14180" spans="8:14" x14ac:dyDescent="0.25">
      <c r="H14180" s="4"/>
      <c r="M14180" s="5"/>
      <c r="N14180" s="6"/>
    </row>
    <row r="14181" spans="8:14" x14ac:dyDescent="0.25">
      <c r="H14181" s="4"/>
      <c r="M14181" s="5"/>
      <c r="N14181" s="6"/>
    </row>
    <row r="14182" spans="8:14" x14ac:dyDescent="0.25">
      <c r="H14182" s="4"/>
      <c r="M14182" s="5"/>
      <c r="N14182" s="6"/>
    </row>
    <row r="14183" spans="8:14" x14ac:dyDescent="0.25">
      <c r="H14183" s="4"/>
      <c r="M14183" s="5"/>
      <c r="N14183" s="6"/>
    </row>
    <row r="14184" spans="8:14" x14ac:dyDescent="0.25">
      <c r="H14184" s="4"/>
      <c r="M14184" s="5"/>
      <c r="N14184" s="6"/>
    </row>
    <row r="14185" spans="8:14" x14ac:dyDescent="0.25">
      <c r="H14185" s="4"/>
      <c r="M14185" s="5"/>
      <c r="N14185" s="6"/>
    </row>
    <row r="14186" spans="8:14" x14ac:dyDescent="0.25">
      <c r="H14186" s="4"/>
      <c r="M14186" s="5"/>
      <c r="N14186" s="6"/>
    </row>
    <row r="14187" spans="8:14" x14ac:dyDescent="0.25">
      <c r="H14187" s="4"/>
      <c r="M14187" s="5"/>
      <c r="N14187" s="6"/>
    </row>
    <row r="14188" spans="8:14" x14ac:dyDescent="0.25">
      <c r="H14188" s="4"/>
      <c r="M14188" s="5"/>
      <c r="N14188" s="6"/>
    </row>
    <row r="14189" spans="8:14" x14ac:dyDescent="0.25">
      <c r="H14189" s="4"/>
      <c r="M14189" s="5"/>
      <c r="N14189" s="6"/>
    </row>
    <row r="14190" spans="8:14" x14ac:dyDescent="0.25">
      <c r="H14190" s="4"/>
      <c r="M14190" s="5"/>
      <c r="N14190" s="6"/>
    </row>
    <row r="14191" spans="8:14" x14ac:dyDescent="0.25">
      <c r="H14191" s="4"/>
      <c r="M14191" s="5"/>
      <c r="N14191" s="6"/>
    </row>
    <row r="14192" spans="8:14" x14ac:dyDescent="0.25">
      <c r="H14192" s="4"/>
      <c r="M14192" s="5"/>
      <c r="N14192" s="6"/>
    </row>
    <row r="14193" spans="8:14" x14ac:dyDescent="0.25">
      <c r="H14193" s="4"/>
      <c r="M14193" s="5"/>
      <c r="N14193" s="6"/>
    </row>
    <row r="14194" spans="8:14" x14ac:dyDescent="0.25">
      <c r="H14194" s="4"/>
      <c r="M14194" s="5"/>
      <c r="N14194" s="6"/>
    </row>
    <row r="14195" spans="8:14" x14ac:dyDescent="0.25">
      <c r="H14195" s="4"/>
      <c r="M14195" s="5"/>
      <c r="N14195" s="6"/>
    </row>
    <row r="14196" spans="8:14" x14ac:dyDescent="0.25">
      <c r="H14196" s="4"/>
      <c r="M14196" s="5"/>
      <c r="N14196" s="6"/>
    </row>
    <row r="14197" spans="8:14" x14ac:dyDescent="0.25">
      <c r="H14197" s="4"/>
      <c r="M14197" s="5"/>
      <c r="N14197" s="6"/>
    </row>
    <row r="14198" spans="8:14" x14ac:dyDescent="0.25">
      <c r="H14198" s="4"/>
      <c r="M14198" s="5"/>
      <c r="N14198" s="6"/>
    </row>
    <row r="14199" spans="8:14" x14ac:dyDescent="0.25">
      <c r="H14199" s="4"/>
      <c r="M14199" s="5"/>
      <c r="N14199" s="6"/>
    </row>
    <row r="14200" spans="8:14" x14ac:dyDescent="0.25">
      <c r="H14200" s="4"/>
      <c r="M14200" s="5"/>
      <c r="N14200" s="6"/>
    </row>
    <row r="14201" spans="8:14" x14ac:dyDescent="0.25">
      <c r="H14201" s="4"/>
      <c r="M14201" s="5"/>
      <c r="N14201" s="6"/>
    </row>
    <row r="14202" spans="8:14" x14ac:dyDescent="0.25">
      <c r="H14202" s="4"/>
      <c r="M14202" s="5"/>
      <c r="N14202" s="6"/>
    </row>
    <row r="14203" spans="8:14" x14ac:dyDescent="0.25">
      <c r="H14203" s="4"/>
      <c r="M14203" s="5"/>
      <c r="N14203" s="6"/>
    </row>
    <row r="14204" spans="8:14" x14ac:dyDescent="0.25">
      <c r="H14204" s="4"/>
      <c r="M14204" s="5"/>
      <c r="N14204" s="6"/>
    </row>
    <row r="14205" spans="8:14" x14ac:dyDescent="0.25">
      <c r="H14205" s="4"/>
      <c r="M14205" s="5"/>
      <c r="N14205" s="6"/>
    </row>
    <row r="14206" spans="8:14" x14ac:dyDescent="0.25">
      <c r="H14206" s="4"/>
      <c r="M14206" s="5"/>
      <c r="N14206" s="6"/>
    </row>
    <row r="14207" spans="8:14" x14ac:dyDescent="0.25">
      <c r="H14207" s="4"/>
      <c r="M14207" s="5"/>
      <c r="N14207" s="6"/>
    </row>
    <row r="14208" spans="8:14" x14ac:dyDescent="0.25">
      <c r="H14208" s="4"/>
      <c r="M14208" s="5"/>
      <c r="N14208" s="6"/>
    </row>
    <row r="14209" spans="8:14" x14ac:dyDescent="0.25">
      <c r="H14209" s="4"/>
      <c r="M14209" s="5"/>
      <c r="N14209" s="6"/>
    </row>
    <row r="14210" spans="8:14" x14ac:dyDescent="0.25">
      <c r="H14210" s="4"/>
      <c r="M14210" s="5"/>
      <c r="N14210" s="6"/>
    </row>
    <row r="14211" spans="8:14" x14ac:dyDescent="0.25">
      <c r="H14211" s="4"/>
      <c r="M14211" s="5"/>
      <c r="N14211" s="6"/>
    </row>
    <row r="14212" spans="8:14" x14ac:dyDescent="0.25">
      <c r="H14212" s="4"/>
      <c r="M14212" s="5"/>
      <c r="N14212" s="6"/>
    </row>
    <row r="14213" spans="8:14" x14ac:dyDescent="0.25">
      <c r="H14213" s="4"/>
      <c r="M14213" s="5"/>
      <c r="N14213" s="6"/>
    </row>
    <row r="14214" spans="8:14" x14ac:dyDescent="0.25">
      <c r="H14214" s="4"/>
      <c r="M14214" s="5"/>
      <c r="N14214" s="6"/>
    </row>
    <row r="14215" spans="8:14" x14ac:dyDescent="0.25">
      <c r="H14215" s="4"/>
      <c r="M14215" s="5"/>
      <c r="N14215" s="6"/>
    </row>
    <row r="14216" spans="8:14" x14ac:dyDescent="0.25">
      <c r="H14216" s="4"/>
      <c r="M14216" s="5"/>
      <c r="N14216" s="6"/>
    </row>
    <row r="14217" spans="8:14" x14ac:dyDescent="0.25">
      <c r="H14217" s="4"/>
      <c r="M14217" s="5"/>
      <c r="N14217" s="6"/>
    </row>
    <row r="14218" spans="8:14" x14ac:dyDescent="0.25">
      <c r="H14218" s="4"/>
      <c r="M14218" s="5"/>
      <c r="N14218" s="6"/>
    </row>
    <row r="14219" spans="8:14" x14ac:dyDescent="0.25">
      <c r="H14219" s="4"/>
      <c r="M14219" s="5"/>
      <c r="N14219" s="6"/>
    </row>
    <row r="14220" spans="8:14" x14ac:dyDescent="0.25">
      <c r="H14220" s="4"/>
      <c r="M14220" s="5"/>
      <c r="N14220" s="6"/>
    </row>
    <row r="14221" spans="8:14" x14ac:dyDescent="0.25">
      <c r="H14221" s="4"/>
      <c r="M14221" s="5"/>
      <c r="N14221" s="6"/>
    </row>
    <row r="14222" spans="8:14" x14ac:dyDescent="0.25">
      <c r="H14222" s="4"/>
      <c r="M14222" s="5"/>
      <c r="N14222" s="6"/>
    </row>
    <row r="14223" spans="8:14" x14ac:dyDescent="0.25">
      <c r="H14223" s="4"/>
      <c r="M14223" s="5"/>
      <c r="N14223" s="6"/>
    </row>
    <row r="14224" spans="8:14" x14ac:dyDescent="0.25">
      <c r="H14224" s="4"/>
      <c r="M14224" s="5"/>
      <c r="N14224" s="6"/>
    </row>
    <row r="14225" spans="8:14" x14ac:dyDescent="0.25">
      <c r="H14225" s="4"/>
      <c r="M14225" s="5"/>
      <c r="N14225" s="6"/>
    </row>
    <row r="14226" spans="8:14" x14ac:dyDescent="0.25">
      <c r="H14226" s="4"/>
      <c r="M14226" s="5"/>
      <c r="N14226" s="6"/>
    </row>
    <row r="14227" spans="8:14" x14ac:dyDescent="0.25">
      <c r="H14227" s="4"/>
      <c r="M14227" s="5"/>
      <c r="N14227" s="6"/>
    </row>
    <row r="14228" spans="8:14" x14ac:dyDescent="0.25">
      <c r="H14228" s="4"/>
      <c r="M14228" s="5"/>
      <c r="N14228" s="6"/>
    </row>
    <row r="14229" spans="8:14" x14ac:dyDescent="0.25">
      <c r="H14229" s="4"/>
      <c r="M14229" s="5"/>
      <c r="N14229" s="6"/>
    </row>
    <row r="14230" spans="8:14" x14ac:dyDescent="0.25">
      <c r="H14230" s="4"/>
      <c r="M14230" s="5"/>
      <c r="N14230" s="6"/>
    </row>
    <row r="14231" spans="8:14" x14ac:dyDescent="0.25">
      <c r="H14231" s="4"/>
      <c r="M14231" s="5"/>
      <c r="N14231" s="6"/>
    </row>
    <row r="14232" spans="8:14" x14ac:dyDescent="0.25">
      <c r="H14232" s="4"/>
      <c r="M14232" s="5"/>
      <c r="N14232" s="6"/>
    </row>
    <row r="14233" spans="8:14" x14ac:dyDescent="0.25">
      <c r="H14233" s="4"/>
      <c r="M14233" s="5"/>
      <c r="N14233" s="6"/>
    </row>
    <row r="14234" spans="8:14" x14ac:dyDescent="0.25">
      <c r="H14234" s="4"/>
      <c r="M14234" s="5"/>
      <c r="N14234" s="6"/>
    </row>
    <row r="14235" spans="8:14" x14ac:dyDescent="0.25">
      <c r="H14235" s="4"/>
      <c r="M14235" s="5"/>
      <c r="N14235" s="6"/>
    </row>
    <row r="14236" spans="8:14" x14ac:dyDescent="0.25">
      <c r="H14236" s="4"/>
      <c r="M14236" s="5"/>
      <c r="N14236" s="6"/>
    </row>
    <row r="14237" spans="8:14" x14ac:dyDescent="0.25">
      <c r="H14237" s="4"/>
      <c r="M14237" s="5"/>
      <c r="N14237" s="6"/>
    </row>
    <row r="14238" spans="8:14" x14ac:dyDescent="0.25">
      <c r="H14238" s="4"/>
      <c r="M14238" s="5"/>
      <c r="N14238" s="6"/>
    </row>
    <row r="14239" spans="8:14" x14ac:dyDescent="0.25">
      <c r="H14239" s="4"/>
      <c r="M14239" s="5"/>
      <c r="N14239" s="6"/>
    </row>
    <row r="14240" spans="8:14" x14ac:dyDescent="0.25">
      <c r="H14240" s="4"/>
      <c r="M14240" s="5"/>
      <c r="N14240" s="6"/>
    </row>
    <row r="14241" spans="8:14" x14ac:dyDescent="0.25">
      <c r="H14241" s="4"/>
      <c r="M14241" s="5"/>
      <c r="N14241" s="6"/>
    </row>
    <row r="14242" spans="8:14" x14ac:dyDescent="0.25">
      <c r="H14242" s="4"/>
      <c r="M14242" s="5"/>
      <c r="N14242" s="6"/>
    </row>
    <row r="14243" spans="8:14" x14ac:dyDescent="0.25">
      <c r="H14243" s="4"/>
      <c r="M14243" s="5"/>
      <c r="N14243" s="6"/>
    </row>
    <row r="14244" spans="8:14" x14ac:dyDescent="0.25">
      <c r="H14244" s="4"/>
      <c r="M14244" s="5"/>
      <c r="N14244" s="6"/>
    </row>
    <row r="14245" spans="8:14" x14ac:dyDescent="0.25">
      <c r="H14245" s="4"/>
      <c r="M14245" s="5"/>
      <c r="N14245" s="6"/>
    </row>
    <row r="14246" spans="8:14" x14ac:dyDescent="0.25">
      <c r="H14246" s="4"/>
      <c r="M14246" s="5"/>
      <c r="N14246" s="6"/>
    </row>
    <row r="14247" spans="8:14" x14ac:dyDescent="0.25">
      <c r="H14247" s="4"/>
      <c r="M14247" s="5"/>
      <c r="N14247" s="6"/>
    </row>
    <row r="14248" spans="8:14" x14ac:dyDescent="0.25">
      <c r="H14248" s="4"/>
      <c r="M14248" s="5"/>
      <c r="N14248" s="6"/>
    </row>
    <row r="14249" spans="8:14" x14ac:dyDescent="0.25">
      <c r="H14249" s="4"/>
      <c r="M14249" s="5"/>
      <c r="N14249" s="6"/>
    </row>
    <row r="14250" spans="8:14" x14ac:dyDescent="0.25">
      <c r="H14250" s="4"/>
      <c r="M14250" s="5"/>
      <c r="N14250" s="6"/>
    </row>
    <row r="14251" spans="8:14" x14ac:dyDescent="0.25">
      <c r="H14251" s="4"/>
      <c r="M14251" s="5"/>
      <c r="N14251" s="6"/>
    </row>
    <row r="14252" spans="8:14" x14ac:dyDescent="0.25">
      <c r="H14252" s="4"/>
      <c r="M14252" s="5"/>
      <c r="N14252" s="6"/>
    </row>
    <row r="14253" spans="8:14" x14ac:dyDescent="0.25">
      <c r="H14253" s="4"/>
      <c r="M14253" s="5"/>
      <c r="N14253" s="6"/>
    </row>
    <row r="14254" spans="8:14" x14ac:dyDescent="0.25">
      <c r="H14254" s="4"/>
      <c r="M14254" s="5"/>
      <c r="N14254" s="6"/>
    </row>
    <row r="14255" spans="8:14" x14ac:dyDescent="0.25">
      <c r="H14255" s="4"/>
      <c r="M14255" s="5"/>
      <c r="N14255" s="6"/>
    </row>
    <row r="14256" spans="8:14" x14ac:dyDescent="0.25">
      <c r="H14256" s="4"/>
      <c r="M14256" s="5"/>
      <c r="N14256" s="6"/>
    </row>
    <row r="14257" spans="8:14" x14ac:dyDescent="0.25">
      <c r="H14257" s="4"/>
      <c r="M14257" s="5"/>
      <c r="N14257" s="6"/>
    </row>
    <row r="14258" spans="8:14" x14ac:dyDescent="0.25">
      <c r="H14258" s="4"/>
      <c r="M14258" s="5"/>
      <c r="N14258" s="6"/>
    </row>
    <row r="14259" spans="8:14" x14ac:dyDescent="0.25">
      <c r="H14259" s="4"/>
      <c r="M14259" s="5"/>
      <c r="N14259" s="6"/>
    </row>
    <row r="14260" spans="8:14" x14ac:dyDescent="0.25">
      <c r="H14260" s="4"/>
      <c r="M14260" s="5"/>
      <c r="N14260" s="6"/>
    </row>
    <row r="14261" spans="8:14" x14ac:dyDescent="0.25">
      <c r="H14261" s="4"/>
      <c r="M14261" s="5"/>
      <c r="N14261" s="6"/>
    </row>
    <row r="14262" spans="8:14" x14ac:dyDescent="0.25">
      <c r="H14262" s="4"/>
      <c r="M14262" s="5"/>
      <c r="N14262" s="6"/>
    </row>
    <row r="14263" spans="8:14" x14ac:dyDescent="0.25">
      <c r="H14263" s="4"/>
      <c r="M14263" s="5"/>
      <c r="N14263" s="6"/>
    </row>
    <row r="14264" spans="8:14" x14ac:dyDescent="0.25">
      <c r="H14264" s="4"/>
      <c r="M14264" s="5"/>
      <c r="N14264" s="6"/>
    </row>
    <row r="14265" spans="8:14" x14ac:dyDescent="0.25">
      <c r="H14265" s="4"/>
      <c r="M14265" s="5"/>
      <c r="N14265" s="6"/>
    </row>
    <row r="14266" spans="8:14" x14ac:dyDescent="0.25">
      <c r="H14266" s="4"/>
      <c r="M14266" s="5"/>
      <c r="N14266" s="6"/>
    </row>
    <row r="14267" spans="8:14" x14ac:dyDescent="0.25">
      <c r="H14267" s="4"/>
      <c r="M14267" s="5"/>
      <c r="N14267" s="6"/>
    </row>
    <row r="14268" spans="8:14" x14ac:dyDescent="0.25">
      <c r="H14268" s="4"/>
      <c r="M14268" s="5"/>
      <c r="N14268" s="6"/>
    </row>
    <row r="14269" spans="8:14" x14ac:dyDescent="0.25">
      <c r="H14269" s="4"/>
      <c r="M14269" s="5"/>
      <c r="N14269" s="6"/>
    </row>
    <row r="14270" spans="8:14" x14ac:dyDescent="0.25">
      <c r="H14270" s="4"/>
      <c r="M14270" s="5"/>
      <c r="N14270" s="6"/>
    </row>
    <row r="14271" spans="8:14" x14ac:dyDescent="0.25">
      <c r="H14271" s="4"/>
      <c r="M14271" s="5"/>
      <c r="N14271" s="6"/>
    </row>
    <row r="14272" spans="8:14" x14ac:dyDescent="0.25">
      <c r="H14272" s="4"/>
      <c r="M14272" s="5"/>
      <c r="N14272" s="6"/>
    </row>
    <row r="14273" spans="8:14" x14ac:dyDescent="0.25">
      <c r="H14273" s="4"/>
      <c r="M14273" s="5"/>
      <c r="N14273" s="6"/>
    </row>
    <row r="14274" spans="8:14" x14ac:dyDescent="0.25">
      <c r="H14274" s="4"/>
      <c r="M14274" s="5"/>
      <c r="N14274" s="6"/>
    </row>
    <row r="14275" spans="8:14" x14ac:dyDescent="0.25">
      <c r="H14275" s="4"/>
      <c r="M14275" s="5"/>
      <c r="N14275" s="6"/>
    </row>
    <row r="14276" spans="8:14" x14ac:dyDescent="0.25">
      <c r="H14276" s="4"/>
      <c r="M14276" s="5"/>
      <c r="N14276" s="6"/>
    </row>
    <row r="14277" spans="8:14" x14ac:dyDescent="0.25">
      <c r="H14277" s="4"/>
      <c r="M14277" s="5"/>
      <c r="N14277" s="6"/>
    </row>
    <row r="14278" spans="8:14" x14ac:dyDescent="0.25">
      <c r="H14278" s="4"/>
      <c r="M14278" s="5"/>
      <c r="N14278" s="6"/>
    </row>
    <row r="14279" spans="8:14" x14ac:dyDescent="0.25">
      <c r="H14279" s="4"/>
      <c r="M14279" s="5"/>
      <c r="N14279" s="6"/>
    </row>
    <row r="14280" spans="8:14" x14ac:dyDescent="0.25">
      <c r="H14280" s="4"/>
      <c r="M14280" s="5"/>
      <c r="N14280" s="6"/>
    </row>
    <row r="14281" spans="8:14" x14ac:dyDescent="0.25">
      <c r="H14281" s="4"/>
      <c r="M14281" s="5"/>
      <c r="N14281" s="6"/>
    </row>
    <row r="14282" spans="8:14" x14ac:dyDescent="0.25">
      <c r="H14282" s="4"/>
      <c r="M14282" s="5"/>
      <c r="N14282" s="6"/>
    </row>
    <row r="14283" spans="8:14" x14ac:dyDescent="0.25">
      <c r="H14283" s="4"/>
      <c r="M14283" s="5"/>
      <c r="N14283" s="6"/>
    </row>
    <row r="14284" spans="8:14" x14ac:dyDescent="0.25">
      <c r="H14284" s="4"/>
      <c r="M14284" s="5"/>
      <c r="N14284" s="6"/>
    </row>
    <row r="14285" spans="8:14" x14ac:dyDescent="0.25">
      <c r="H14285" s="4"/>
      <c r="M14285" s="5"/>
      <c r="N14285" s="6"/>
    </row>
    <row r="14286" spans="8:14" x14ac:dyDescent="0.25">
      <c r="H14286" s="4"/>
      <c r="M14286" s="5"/>
      <c r="N14286" s="6"/>
    </row>
    <row r="14287" spans="8:14" x14ac:dyDescent="0.25">
      <c r="H14287" s="4"/>
      <c r="M14287" s="5"/>
      <c r="N14287" s="6"/>
    </row>
    <row r="14288" spans="8:14" x14ac:dyDescent="0.25">
      <c r="H14288" s="4"/>
      <c r="M14288" s="5"/>
      <c r="N14288" s="6"/>
    </row>
    <row r="14289" spans="8:14" x14ac:dyDescent="0.25">
      <c r="H14289" s="4"/>
      <c r="M14289" s="5"/>
      <c r="N14289" s="6"/>
    </row>
    <row r="14290" spans="8:14" x14ac:dyDescent="0.25">
      <c r="H14290" s="4"/>
      <c r="M14290" s="5"/>
      <c r="N14290" s="6"/>
    </row>
    <row r="14291" spans="8:14" x14ac:dyDescent="0.25">
      <c r="H14291" s="4"/>
      <c r="M14291" s="5"/>
      <c r="N14291" s="6"/>
    </row>
    <row r="14292" spans="8:14" x14ac:dyDescent="0.25">
      <c r="H14292" s="4"/>
      <c r="M14292" s="5"/>
      <c r="N14292" s="6"/>
    </row>
    <row r="14293" spans="8:14" x14ac:dyDescent="0.25">
      <c r="H14293" s="4"/>
      <c r="M14293" s="5"/>
      <c r="N14293" s="6"/>
    </row>
    <row r="14294" spans="8:14" x14ac:dyDescent="0.25">
      <c r="H14294" s="4"/>
      <c r="M14294" s="5"/>
      <c r="N14294" s="6"/>
    </row>
    <row r="14295" spans="8:14" x14ac:dyDescent="0.25">
      <c r="H14295" s="4"/>
      <c r="M14295" s="5"/>
      <c r="N14295" s="6"/>
    </row>
    <row r="14296" spans="8:14" x14ac:dyDescent="0.25">
      <c r="H14296" s="4"/>
      <c r="M14296" s="5"/>
      <c r="N14296" s="6"/>
    </row>
    <row r="14297" spans="8:14" x14ac:dyDescent="0.25">
      <c r="H14297" s="4"/>
      <c r="M14297" s="5"/>
      <c r="N14297" s="6"/>
    </row>
    <row r="14298" spans="8:14" x14ac:dyDescent="0.25">
      <c r="H14298" s="4"/>
      <c r="M14298" s="5"/>
      <c r="N14298" s="6"/>
    </row>
    <row r="14299" spans="8:14" x14ac:dyDescent="0.25">
      <c r="H14299" s="4"/>
      <c r="M14299" s="5"/>
      <c r="N14299" s="6"/>
    </row>
    <row r="14300" spans="8:14" x14ac:dyDescent="0.25">
      <c r="H14300" s="4"/>
      <c r="M14300" s="5"/>
      <c r="N14300" s="6"/>
    </row>
    <row r="14301" spans="8:14" x14ac:dyDescent="0.25">
      <c r="H14301" s="4"/>
      <c r="M14301" s="5"/>
      <c r="N14301" s="6"/>
    </row>
    <row r="14302" spans="8:14" x14ac:dyDescent="0.25">
      <c r="H14302" s="4"/>
      <c r="M14302" s="5"/>
      <c r="N14302" s="6"/>
    </row>
    <row r="14303" spans="8:14" x14ac:dyDescent="0.25">
      <c r="H14303" s="4"/>
      <c r="M14303" s="5"/>
      <c r="N14303" s="6"/>
    </row>
    <row r="14304" spans="8:14" x14ac:dyDescent="0.25">
      <c r="H14304" s="4"/>
      <c r="M14304" s="5"/>
      <c r="N14304" s="6"/>
    </row>
    <row r="14305" spans="8:14" x14ac:dyDescent="0.25">
      <c r="H14305" s="4"/>
      <c r="M14305" s="5"/>
      <c r="N14305" s="6"/>
    </row>
    <row r="14306" spans="8:14" x14ac:dyDescent="0.25">
      <c r="H14306" s="4"/>
      <c r="M14306" s="5"/>
      <c r="N14306" s="6"/>
    </row>
    <row r="14307" spans="8:14" x14ac:dyDescent="0.25">
      <c r="H14307" s="4"/>
      <c r="M14307" s="5"/>
      <c r="N14307" s="6"/>
    </row>
    <row r="14308" spans="8:14" x14ac:dyDescent="0.25">
      <c r="H14308" s="4"/>
      <c r="M14308" s="5"/>
      <c r="N14308" s="6"/>
    </row>
    <row r="14309" spans="8:14" x14ac:dyDescent="0.25">
      <c r="H14309" s="4"/>
      <c r="M14309" s="5"/>
      <c r="N14309" s="6"/>
    </row>
    <row r="14310" spans="8:14" x14ac:dyDescent="0.25">
      <c r="H14310" s="4"/>
      <c r="M14310" s="5"/>
      <c r="N14310" s="6"/>
    </row>
    <row r="14311" spans="8:14" x14ac:dyDescent="0.25">
      <c r="H14311" s="4"/>
      <c r="M14311" s="5"/>
      <c r="N14311" s="6"/>
    </row>
    <row r="14312" spans="8:14" x14ac:dyDescent="0.25">
      <c r="H14312" s="4"/>
      <c r="M14312" s="5"/>
      <c r="N14312" s="6"/>
    </row>
    <row r="14313" spans="8:14" x14ac:dyDescent="0.25">
      <c r="H14313" s="4"/>
      <c r="M14313" s="5"/>
      <c r="N14313" s="6"/>
    </row>
    <row r="14314" spans="8:14" x14ac:dyDescent="0.25">
      <c r="H14314" s="4"/>
      <c r="M14314" s="5"/>
      <c r="N14314" s="6"/>
    </row>
    <row r="14315" spans="8:14" x14ac:dyDescent="0.25">
      <c r="H14315" s="4"/>
      <c r="M14315" s="5"/>
      <c r="N14315" s="6"/>
    </row>
    <row r="14316" spans="8:14" x14ac:dyDescent="0.25">
      <c r="H14316" s="4"/>
      <c r="M14316" s="5"/>
      <c r="N14316" s="6"/>
    </row>
    <row r="14317" spans="8:14" x14ac:dyDescent="0.25">
      <c r="H14317" s="4"/>
      <c r="M14317" s="5"/>
      <c r="N14317" s="6"/>
    </row>
    <row r="14318" spans="8:14" x14ac:dyDescent="0.25">
      <c r="H14318" s="4"/>
      <c r="M14318" s="5"/>
      <c r="N14318" s="6"/>
    </row>
    <row r="14319" spans="8:14" x14ac:dyDescent="0.25">
      <c r="H14319" s="4"/>
      <c r="M14319" s="5"/>
      <c r="N14319" s="6"/>
    </row>
    <row r="14320" spans="8:14" x14ac:dyDescent="0.25">
      <c r="H14320" s="4"/>
      <c r="M14320" s="5"/>
      <c r="N14320" s="6"/>
    </row>
    <row r="14321" spans="8:14" x14ac:dyDescent="0.25">
      <c r="H14321" s="4"/>
      <c r="M14321" s="5"/>
      <c r="N14321" s="6"/>
    </row>
    <row r="14322" spans="8:14" x14ac:dyDescent="0.25">
      <c r="H14322" s="4"/>
      <c r="M14322" s="5"/>
      <c r="N14322" s="6"/>
    </row>
    <row r="14323" spans="8:14" x14ac:dyDescent="0.25">
      <c r="H14323" s="4"/>
      <c r="M14323" s="5"/>
      <c r="N14323" s="6"/>
    </row>
    <row r="14324" spans="8:14" x14ac:dyDescent="0.25">
      <c r="H14324" s="4"/>
      <c r="M14324" s="5"/>
      <c r="N14324" s="6"/>
    </row>
    <row r="14325" spans="8:14" x14ac:dyDescent="0.25">
      <c r="H14325" s="4"/>
      <c r="M14325" s="5"/>
      <c r="N14325" s="6"/>
    </row>
    <row r="14326" spans="8:14" x14ac:dyDescent="0.25">
      <c r="H14326" s="4"/>
      <c r="M14326" s="5"/>
      <c r="N14326" s="6"/>
    </row>
    <row r="14327" spans="8:14" x14ac:dyDescent="0.25">
      <c r="H14327" s="4"/>
      <c r="M14327" s="5"/>
      <c r="N14327" s="6"/>
    </row>
    <row r="14328" spans="8:14" x14ac:dyDescent="0.25">
      <c r="H14328" s="4"/>
      <c r="M14328" s="5"/>
      <c r="N14328" s="6"/>
    </row>
    <row r="14329" spans="8:14" x14ac:dyDescent="0.25">
      <c r="H14329" s="4"/>
      <c r="M14329" s="5"/>
      <c r="N14329" s="6"/>
    </row>
    <row r="14330" spans="8:14" x14ac:dyDescent="0.25">
      <c r="H14330" s="4"/>
      <c r="M14330" s="5"/>
      <c r="N14330" s="6"/>
    </row>
    <row r="14331" spans="8:14" x14ac:dyDescent="0.25">
      <c r="H14331" s="4"/>
      <c r="M14331" s="5"/>
      <c r="N14331" s="6"/>
    </row>
    <row r="14332" spans="8:14" x14ac:dyDescent="0.25">
      <c r="H14332" s="4"/>
      <c r="M14332" s="5"/>
      <c r="N14332" s="6"/>
    </row>
    <row r="14333" spans="8:14" x14ac:dyDescent="0.25">
      <c r="H14333" s="4"/>
      <c r="M14333" s="5"/>
      <c r="N14333" s="6"/>
    </row>
    <row r="14334" spans="8:14" x14ac:dyDescent="0.25">
      <c r="H14334" s="4"/>
      <c r="M14334" s="5"/>
      <c r="N14334" s="6"/>
    </row>
    <row r="14335" spans="8:14" x14ac:dyDescent="0.25">
      <c r="H14335" s="4"/>
      <c r="M14335" s="5"/>
      <c r="N14335" s="6"/>
    </row>
    <row r="14336" spans="8:14" x14ac:dyDescent="0.25">
      <c r="H14336" s="4"/>
      <c r="M14336" s="5"/>
      <c r="N14336" s="6"/>
    </row>
    <row r="14337" spans="8:14" x14ac:dyDescent="0.25">
      <c r="H14337" s="4"/>
      <c r="M14337" s="5"/>
      <c r="N14337" s="6"/>
    </row>
    <row r="14338" spans="8:14" x14ac:dyDescent="0.25">
      <c r="H14338" s="4"/>
      <c r="M14338" s="5"/>
      <c r="N14338" s="6"/>
    </row>
    <row r="14339" spans="8:14" x14ac:dyDescent="0.25">
      <c r="H14339" s="4"/>
      <c r="M14339" s="5"/>
      <c r="N14339" s="6"/>
    </row>
    <row r="14340" spans="8:14" x14ac:dyDescent="0.25">
      <c r="H14340" s="4"/>
      <c r="M14340" s="5"/>
      <c r="N14340" s="6"/>
    </row>
    <row r="14341" spans="8:14" x14ac:dyDescent="0.25">
      <c r="H14341" s="4"/>
      <c r="M14341" s="5"/>
      <c r="N14341" s="6"/>
    </row>
    <row r="14342" spans="8:14" x14ac:dyDescent="0.25">
      <c r="H14342" s="4"/>
      <c r="M14342" s="5"/>
      <c r="N14342" s="6"/>
    </row>
    <row r="14343" spans="8:14" x14ac:dyDescent="0.25">
      <c r="H14343" s="4"/>
      <c r="M14343" s="5"/>
      <c r="N14343" s="6"/>
    </row>
    <row r="14344" spans="8:14" x14ac:dyDescent="0.25">
      <c r="H14344" s="4"/>
      <c r="M14344" s="5"/>
      <c r="N14344" s="6"/>
    </row>
    <row r="14345" spans="8:14" x14ac:dyDescent="0.25">
      <c r="H14345" s="4"/>
      <c r="M14345" s="5"/>
      <c r="N14345" s="6"/>
    </row>
    <row r="14346" spans="8:14" x14ac:dyDescent="0.25">
      <c r="H14346" s="4"/>
      <c r="M14346" s="5"/>
      <c r="N14346" s="6"/>
    </row>
    <row r="14347" spans="8:14" x14ac:dyDescent="0.25">
      <c r="H14347" s="4"/>
      <c r="M14347" s="5"/>
      <c r="N14347" s="6"/>
    </row>
    <row r="14348" spans="8:14" x14ac:dyDescent="0.25">
      <c r="H14348" s="4"/>
      <c r="M14348" s="5"/>
      <c r="N14348" s="6"/>
    </row>
    <row r="14349" spans="8:14" x14ac:dyDescent="0.25">
      <c r="H14349" s="4"/>
      <c r="M14349" s="5"/>
      <c r="N14349" s="6"/>
    </row>
    <row r="14350" spans="8:14" x14ac:dyDescent="0.25">
      <c r="H14350" s="4"/>
      <c r="M14350" s="5"/>
      <c r="N14350" s="6"/>
    </row>
    <row r="14351" spans="8:14" x14ac:dyDescent="0.25">
      <c r="H14351" s="4"/>
      <c r="M14351" s="5"/>
      <c r="N14351" s="6"/>
    </row>
    <row r="14352" spans="8:14" x14ac:dyDescent="0.25">
      <c r="H14352" s="4"/>
      <c r="M14352" s="5"/>
      <c r="N14352" s="6"/>
    </row>
    <row r="14353" spans="8:14" x14ac:dyDescent="0.25">
      <c r="H14353" s="4"/>
      <c r="M14353" s="5"/>
      <c r="N14353" s="6"/>
    </row>
    <row r="14354" spans="8:14" x14ac:dyDescent="0.25">
      <c r="H14354" s="4"/>
      <c r="M14354" s="5"/>
      <c r="N14354" s="6"/>
    </row>
    <row r="14355" spans="8:14" x14ac:dyDescent="0.25">
      <c r="H14355" s="4"/>
      <c r="M14355" s="5"/>
      <c r="N14355" s="6"/>
    </row>
    <row r="14356" spans="8:14" x14ac:dyDescent="0.25">
      <c r="H14356" s="4"/>
      <c r="M14356" s="5"/>
      <c r="N14356" s="6"/>
    </row>
    <row r="14357" spans="8:14" x14ac:dyDescent="0.25">
      <c r="H14357" s="4"/>
      <c r="M14357" s="5"/>
      <c r="N14357" s="6"/>
    </row>
    <row r="14358" spans="8:14" x14ac:dyDescent="0.25">
      <c r="H14358" s="4"/>
      <c r="M14358" s="5"/>
      <c r="N14358" s="6"/>
    </row>
    <row r="14359" spans="8:14" x14ac:dyDescent="0.25">
      <c r="H14359" s="4"/>
      <c r="M14359" s="5"/>
      <c r="N14359" s="6"/>
    </row>
    <row r="14360" spans="8:14" x14ac:dyDescent="0.25">
      <c r="H14360" s="4"/>
      <c r="M14360" s="5"/>
      <c r="N14360" s="6"/>
    </row>
    <row r="14361" spans="8:14" x14ac:dyDescent="0.25">
      <c r="H14361" s="4"/>
      <c r="M14361" s="5"/>
      <c r="N14361" s="6"/>
    </row>
    <row r="14362" spans="8:14" x14ac:dyDescent="0.25">
      <c r="H14362" s="4"/>
      <c r="M14362" s="5"/>
      <c r="N14362" s="6"/>
    </row>
    <row r="14363" spans="8:14" x14ac:dyDescent="0.25">
      <c r="H14363" s="4"/>
      <c r="M14363" s="5"/>
      <c r="N14363" s="6"/>
    </row>
    <row r="14364" spans="8:14" x14ac:dyDescent="0.25">
      <c r="H14364" s="4"/>
      <c r="M14364" s="5"/>
      <c r="N14364" s="6"/>
    </row>
    <row r="14365" spans="8:14" x14ac:dyDescent="0.25">
      <c r="H14365" s="4"/>
      <c r="M14365" s="5"/>
      <c r="N14365" s="6"/>
    </row>
    <row r="14366" spans="8:14" x14ac:dyDescent="0.25">
      <c r="H14366" s="4"/>
      <c r="M14366" s="5"/>
      <c r="N14366" s="6"/>
    </row>
    <row r="14367" spans="8:14" x14ac:dyDescent="0.25">
      <c r="H14367" s="4"/>
      <c r="M14367" s="5"/>
      <c r="N14367" s="6"/>
    </row>
    <row r="14368" spans="8:14" x14ac:dyDescent="0.25">
      <c r="H14368" s="4"/>
      <c r="M14368" s="5"/>
      <c r="N14368" s="6"/>
    </row>
    <row r="14369" spans="8:14" x14ac:dyDescent="0.25">
      <c r="H14369" s="4"/>
      <c r="M14369" s="5"/>
      <c r="N14369" s="6"/>
    </row>
    <row r="14370" spans="8:14" x14ac:dyDescent="0.25">
      <c r="H14370" s="4"/>
      <c r="M14370" s="5"/>
      <c r="N14370" s="6"/>
    </row>
    <row r="14371" spans="8:14" x14ac:dyDescent="0.25">
      <c r="H14371" s="4"/>
      <c r="M14371" s="5"/>
      <c r="N14371" s="6"/>
    </row>
    <row r="14372" spans="8:14" x14ac:dyDescent="0.25">
      <c r="H14372" s="4"/>
      <c r="M14372" s="5"/>
      <c r="N14372" s="6"/>
    </row>
    <row r="14373" spans="8:14" x14ac:dyDescent="0.25">
      <c r="H14373" s="4"/>
      <c r="M14373" s="5"/>
      <c r="N14373" s="6"/>
    </row>
    <row r="14374" spans="8:14" x14ac:dyDescent="0.25">
      <c r="H14374" s="4"/>
      <c r="M14374" s="5"/>
      <c r="N14374" s="6"/>
    </row>
    <row r="14375" spans="8:14" x14ac:dyDescent="0.25">
      <c r="H14375" s="4"/>
      <c r="M14375" s="5"/>
      <c r="N14375" s="6"/>
    </row>
    <row r="14376" spans="8:14" x14ac:dyDescent="0.25">
      <c r="H14376" s="4"/>
      <c r="M14376" s="5"/>
      <c r="N14376" s="6"/>
    </row>
    <row r="14377" spans="8:14" x14ac:dyDescent="0.25">
      <c r="H14377" s="4"/>
      <c r="M14377" s="5"/>
      <c r="N14377" s="6"/>
    </row>
    <row r="14378" spans="8:14" x14ac:dyDescent="0.25">
      <c r="H14378" s="4"/>
      <c r="M14378" s="5"/>
      <c r="N14378" s="6"/>
    </row>
    <row r="14379" spans="8:14" x14ac:dyDescent="0.25">
      <c r="H14379" s="4"/>
      <c r="M14379" s="5"/>
      <c r="N14379" s="6"/>
    </row>
    <row r="14380" spans="8:14" x14ac:dyDescent="0.25">
      <c r="H14380" s="4"/>
      <c r="M14380" s="5"/>
      <c r="N14380" s="6"/>
    </row>
    <row r="14381" spans="8:14" x14ac:dyDescent="0.25">
      <c r="H14381" s="4"/>
      <c r="M14381" s="5"/>
      <c r="N14381" s="6"/>
    </row>
    <row r="14382" spans="8:14" x14ac:dyDescent="0.25">
      <c r="H14382" s="4"/>
      <c r="M14382" s="5"/>
      <c r="N14382" s="6"/>
    </row>
    <row r="14383" spans="8:14" x14ac:dyDescent="0.25">
      <c r="H14383" s="4"/>
      <c r="M14383" s="5"/>
      <c r="N14383" s="6"/>
    </row>
    <row r="14384" spans="8:14" x14ac:dyDescent="0.25">
      <c r="H14384" s="4"/>
      <c r="M14384" s="5"/>
      <c r="N14384" s="6"/>
    </row>
    <row r="14385" spans="8:14" x14ac:dyDescent="0.25">
      <c r="H14385" s="4"/>
      <c r="M14385" s="5"/>
      <c r="N14385" s="6"/>
    </row>
    <row r="14386" spans="8:14" x14ac:dyDescent="0.25">
      <c r="H14386" s="4"/>
      <c r="M14386" s="5"/>
      <c r="N14386" s="6"/>
    </row>
    <row r="14387" spans="8:14" x14ac:dyDescent="0.25">
      <c r="H14387" s="4"/>
      <c r="M14387" s="5"/>
      <c r="N14387" s="6"/>
    </row>
    <row r="14388" spans="8:14" x14ac:dyDescent="0.25">
      <c r="H14388" s="4"/>
      <c r="M14388" s="5"/>
      <c r="N14388" s="6"/>
    </row>
    <row r="14389" spans="8:14" x14ac:dyDescent="0.25">
      <c r="H14389" s="4"/>
      <c r="M14389" s="5"/>
      <c r="N14389" s="6"/>
    </row>
    <row r="14390" spans="8:14" x14ac:dyDescent="0.25">
      <c r="H14390" s="4"/>
      <c r="M14390" s="5"/>
      <c r="N14390" s="6"/>
    </row>
    <row r="14391" spans="8:14" x14ac:dyDescent="0.25">
      <c r="H14391" s="4"/>
      <c r="M14391" s="5"/>
      <c r="N14391" s="6"/>
    </row>
    <row r="14392" spans="8:14" x14ac:dyDescent="0.25">
      <c r="H14392" s="4"/>
      <c r="M14392" s="5"/>
      <c r="N14392" s="6"/>
    </row>
    <row r="14393" spans="8:14" x14ac:dyDescent="0.25">
      <c r="H14393" s="4"/>
      <c r="M14393" s="5"/>
      <c r="N14393" s="6"/>
    </row>
    <row r="14394" spans="8:14" x14ac:dyDescent="0.25">
      <c r="H14394" s="4"/>
      <c r="M14394" s="5"/>
      <c r="N14394" s="6"/>
    </row>
    <row r="14395" spans="8:14" x14ac:dyDescent="0.25">
      <c r="H14395" s="4"/>
      <c r="M14395" s="5"/>
      <c r="N14395" s="6"/>
    </row>
    <row r="14396" spans="8:14" x14ac:dyDescent="0.25">
      <c r="H14396" s="4"/>
      <c r="M14396" s="5"/>
      <c r="N14396" s="6"/>
    </row>
    <row r="14397" spans="8:14" x14ac:dyDescent="0.25">
      <c r="H14397" s="4"/>
      <c r="M14397" s="5"/>
      <c r="N14397" s="6"/>
    </row>
    <row r="14398" spans="8:14" x14ac:dyDescent="0.25">
      <c r="H14398" s="4"/>
      <c r="M14398" s="5"/>
      <c r="N14398" s="6"/>
    </row>
    <row r="14399" spans="8:14" x14ac:dyDescent="0.25">
      <c r="H14399" s="4"/>
      <c r="M14399" s="5"/>
      <c r="N14399" s="6"/>
    </row>
    <row r="14400" spans="8:14" x14ac:dyDescent="0.25">
      <c r="H14400" s="4"/>
      <c r="M14400" s="5"/>
      <c r="N14400" s="6"/>
    </row>
    <row r="14401" spans="8:14" x14ac:dyDescent="0.25">
      <c r="H14401" s="4"/>
      <c r="M14401" s="5"/>
      <c r="N14401" s="6"/>
    </row>
    <row r="14402" spans="8:14" x14ac:dyDescent="0.25">
      <c r="H14402" s="4"/>
      <c r="M14402" s="5"/>
      <c r="N14402" s="6"/>
    </row>
    <row r="14403" spans="8:14" x14ac:dyDescent="0.25">
      <c r="H14403" s="4"/>
      <c r="M14403" s="5"/>
      <c r="N14403" s="6"/>
    </row>
    <row r="14404" spans="8:14" x14ac:dyDescent="0.25">
      <c r="H14404" s="4"/>
      <c r="M14404" s="5"/>
      <c r="N14404" s="6"/>
    </row>
    <row r="14405" spans="8:14" x14ac:dyDescent="0.25">
      <c r="H14405" s="4"/>
      <c r="M14405" s="5"/>
      <c r="N14405" s="6"/>
    </row>
    <row r="14406" spans="8:14" x14ac:dyDescent="0.25">
      <c r="H14406" s="4"/>
      <c r="M14406" s="5"/>
      <c r="N14406" s="6"/>
    </row>
    <row r="14407" spans="8:14" x14ac:dyDescent="0.25">
      <c r="H14407" s="4"/>
      <c r="M14407" s="5"/>
      <c r="N14407" s="6"/>
    </row>
    <row r="14408" spans="8:14" x14ac:dyDescent="0.25">
      <c r="H14408" s="4"/>
      <c r="M14408" s="5"/>
      <c r="N14408" s="6"/>
    </row>
    <row r="14409" spans="8:14" x14ac:dyDescent="0.25">
      <c r="H14409" s="4"/>
      <c r="M14409" s="5"/>
      <c r="N14409" s="6"/>
    </row>
    <row r="14410" spans="8:14" x14ac:dyDescent="0.25">
      <c r="H14410" s="4"/>
      <c r="M14410" s="5"/>
      <c r="N14410" s="6"/>
    </row>
    <row r="14411" spans="8:14" x14ac:dyDescent="0.25">
      <c r="H14411" s="4"/>
      <c r="M14411" s="5"/>
      <c r="N14411" s="6"/>
    </row>
    <row r="14412" spans="8:14" x14ac:dyDescent="0.25">
      <c r="H14412" s="4"/>
      <c r="M14412" s="5"/>
      <c r="N14412" s="6"/>
    </row>
    <row r="14413" spans="8:14" x14ac:dyDescent="0.25">
      <c r="H14413" s="4"/>
      <c r="M14413" s="5"/>
      <c r="N14413" s="6"/>
    </row>
    <row r="14414" spans="8:14" x14ac:dyDescent="0.25">
      <c r="H14414" s="4"/>
      <c r="M14414" s="5"/>
      <c r="N14414" s="6"/>
    </row>
    <row r="14415" spans="8:14" x14ac:dyDescent="0.25">
      <c r="H14415" s="4"/>
      <c r="M14415" s="5"/>
      <c r="N14415" s="6"/>
    </row>
    <row r="14416" spans="8:14" x14ac:dyDescent="0.25">
      <c r="H14416" s="4"/>
      <c r="M14416" s="5"/>
      <c r="N14416" s="6"/>
    </row>
    <row r="14417" spans="8:14" x14ac:dyDescent="0.25">
      <c r="H14417" s="4"/>
      <c r="M14417" s="5"/>
      <c r="N14417" s="6"/>
    </row>
    <row r="14418" spans="8:14" x14ac:dyDescent="0.25">
      <c r="H14418" s="4"/>
      <c r="M14418" s="5"/>
      <c r="N14418" s="6"/>
    </row>
    <row r="14419" spans="8:14" x14ac:dyDescent="0.25">
      <c r="H14419" s="4"/>
      <c r="M14419" s="5"/>
      <c r="N14419" s="6"/>
    </row>
    <row r="14420" spans="8:14" x14ac:dyDescent="0.25">
      <c r="H14420" s="4"/>
      <c r="M14420" s="5"/>
      <c r="N14420" s="6"/>
    </row>
    <row r="14421" spans="8:14" x14ac:dyDescent="0.25">
      <c r="H14421" s="4"/>
      <c r="M14421" s="5"/>
      <c r="N14421" s="6"/>
    </row>
    <row r="14422" spans="8:14" x14ac:dyDescent="0.25">
      <c r="H14422" s="4"/>
      <c r="M14422" s="5"/>
      <c r="N14422" s="6"/>
    </row>
    <row r="14423" spans="8:14" x14ac:dyDescent="0.25">
      <c r="H14423" s="4"/>
      <c r="M14423" s="5"/>
      <c r="N14423" s="6"/>
    </row>
    <row r="14424" spans="8:14" x14ac:dyDescent="0.25">
      <c r="H14424" s="4"/>
      <c r="M14424" s="5"/>
      <c r="N14424" s="6"/>
    </row>
    <row r="14425" spans="8:14" x14ac:dyDescent="0.25">
      <c r="H14425" s="4"/>
      <c r="M14425" s="5"/>
      <c r="N14425" s="6"/>
    </row>
    <row r="14426" spans="8:14" x14ac:dyDescent="0.25">
      <c r="H14426" s="4"/>
      <c r="M14426" s="5"/>
      <c r="N14426" s="6"/>
    </row>
    <row r="14427" spans="8:14" x14ac:dyDescent="0.25">
      <c r="H14427" s="4"/>
      <c r="M14427" s="5"/>
      <c r="N14427" s="6"/>
    </row>
    <row r="14428" spans="8:14" x14ac:dyDescent="0.25">
      <c r="H14428" s="4"/>
      <c r="M14428" s="5"/>
      <c r="N14428" s="6"/>
    </row>
    <row r="14429" spans="8:14" x14ac:dyDescent="0.25">
      <c r="H14429" s="4"/>
      <c r="M14429" s="5"/>
      <c r="N14429" s="6"/>
    </row>
    <row r="14430" spans="8:14" x14ac:dyDescent="0.25">
      <c r="H14430" s="4"/>
      <c r="M14430" s="5"/>
      <c r="N14430" s="6"/>
    </row>
    <row r="14431" spans="8:14" x14ac:dyDescent="0.25">
      <c r="H14431" s="4"/>
      <c r="M14431" s="5"/>
      <c r="N14431" s="6"/>
    </row>
    <row r="14432" spans="8:14" x14ac:dyDescent="0.25">
      <c r="H14432" s="4"/>
      <c r="M14432" s="5"/>
      <c r="N14432" s="6"/>
    </row>
    <row r="14433" spans="8:14" x14ac:dyDescent="0.25">
      <c r="H14433" s="4"/>
      <c r="M14433" s="5"/>
      <c r="N14433" s="6"/>
    </row>
    <row r="14434" spans="8:14" x14ac:dyDescent="0.25">
      <c r="H14434" s="4"/>
      <c r="M14434" s="5"/>
      <c r="N14434" s="6"/>
    </row>
    <row r="14435" spans="8:14" x14ac:dyDescent="0.25">
      <c r="H14435" s="4"/>
      <c r="M14435" s="5"/>
      <c r="N14435" s="6"/>
    </row>
    <row r="14436" spans="8:14" x14ac:dyDescent="0.25">
      <c r="H14436" s="4"/>
      <c r="M14436" s="5"/>
      <c r="N14436" s="6"/>
    </row>
    <row r="14437" spans="8:14" x14ac:dyDescent="0.25">
      <c r="H14437" s="4"/>
      <c r="M14437" s="5"/>
      <c r="N14437" s="6"/>
    </row>
    <row r="14438" spans="8:14" x14ac:dyDescent="0.25">
      <c r="H14438" s="4"/>
      <c r="M14438" s="5"/>
      <c r="N14438" s="6"/>
    </row>
    <row r="14439" spans="8:14" x14ac:dyDescent="0.25">
      <c r="H14439" s="4"/>
      <c r="M14439" s="5"/>
      <c r="N14439" s="6"/>
    </row>
    <row r="14440" spans="8:14" x14ac:dyDescent="0.25">
      <c r="H14440" s="4"/>
      <c r="M14440" s="5"/>
      <c r="N14440" s="6"/>
    </row>
    <row r="14441" spans="8:14" x14ac:dyDescent="0.25">
      <c r="H14441" s="4"/>
      <c r="M14441" s="5"/>
      <c r="N14441" s="6"/>
    </row>
    <row r="14442" spans="8:14" x14ac:dyDescent="0.25">
      <c r="H14442" s="4"/>
      <c r="M14442" s="5"/>
      <c r="N14442" s="6"/>
    </row>
    <row r="14443" spans="8:14" x14ac:dyDescent="0.25">
      <c r="H14443" s="4"/>
      <c r="M14443" s="5"/>
      <c r="N14443" s="6"/>
    </row>
    <row r="14444" spans="8:14" x14ac:dyDescent="0.25">
      <c r="H14444" s="4"/>
      <c r="M14444" s="5"/>
      <c r="N14444" s="6"/>
    </row>
    <row r="14445" spans="8:14" x14ac:dyDescent="0.25">
      <c r="H14445" s="4"/>
      <c r="M14445" s="5"/>
      <c r="N14445" s="6"/>
    </row>
    <row r="14446" spans="8:14" x14ac:dyDescent="0.25">
      <c r="H14446" s="4"/>
      <c r="M14446" s="5"/>
      <c r="N14446" s="6"/>
    </row>
    <row r="14447" spans="8:14" x14ac:dyDescent="0.25">
      <c r="H14447" s="4"/>
      <c r="M14447" s="5"/>
      <c r="N14447" s="6"/>
    </row>
    <row r="14448" spans="8:14" x14ac:dyDescent="0.25">
      <c r="H14448" s="4"/>
      <c r="M14448" s="5"/>
      <c r="N14448" s="6"/>
    </row>
    <row r="14449" spans="8:14" x14ac:dyDescent="0.25">
      <c r="H14449" s="4"/>
      <c r="M14449" s="5"/>
      <c r="N14449" s="6"/>
    </row>
    <row r="14450" spans="8:14" x14ac:dyDescent="0.25">
      <c r="H14450" s="4"/>
      <c r="M14450" s="5"/>
      <c r="N14450" s="6"/>
    </row>
    <row r="14451" spans="8:14" x14ac:dyDescent="0.25">
      <c r="H14451" s="4"/>
      <c r="M14451" s="5"/>
      <c r="N14451" s="6"/>
    </row>
    <row r="14452" spans="8:14" x14ac:dyDescent="0.25">
      <c r="H14452" s="4"/>
      <c r="M14452" s="5"/>
      <c r="N14452" s="6"/>
    </row>
    <row r="14453" spans="8:14" x14ac:dyDescent="0.25">
      <c r="H14453" s="4"/>
      <c r="M14453" s="5"/>
      <c r="N14453" s="6"/>
    </row>
    <row r="14454" spans="8:14" x14ac:dyDescent="0.25">
      <c r="H14454" s="4"/>
      <c r="M14454" s="5"/>
      <c r="N14454" s="6"/>
    </row>
    <row r="14455" spans="8:14" x14ac:dyDescent="0.25">
      <c r="H14455" s="4"/>
      <c r="M14455" s="5"/>
      <c r="N14455" s="6"/>
    </row>
    <row r="14456" spans="8:14" x14ac:dyDescent="0.25">
      <c r="H14456" s="4"/>
      <c r="M14456" s="5"/>
      <c r="N14456" s="6"/>
    </row>
    <row r="14457" spans="8:14" x14ac:dyDescent="0.25">
      <c r="H14457" s="4"/>
      <c r="M14457" s="5"/>
      <c r="N14457" s="6"/>
    </row>
    <row r="14458" spans="8:14" x14ac:dyDescent="0.25">
      <c r="H14458" s="4"/>
      <c r="M14458" s="5"/>
      <c r="N14458" s="6"/>
    </row>
    <row r="14459" spans="8:14" x14ac:dyDescent="0.25">
      <c r="H14459" s="4"/>
      <c r="M14459" s="5"/>
      <c r="N14459" s="6"/>
    </row>
    <row r="14460" spans="8:14" x14ac:dyDescent="0.25">
      <c r="H14460" s="4"/>
      <c r="M14460" s="5"/>
      <c r="N14460" s="6"/>
    </row>
    <row r="14461" spans="8:14" x14ac:dyDescent="0.25">
      <c r="H14461" s="4"/>
      <c r="M14461" s="5"/>
      <c r="N14461" s="6"/>
    </row>
    <row r="14462" spans="8:14" x14ac:dyDescent="0.25">
      <c r="H14462" s="4"/>
      <c r="M14462" s="5"/>
      <c r="N14462" s="6"/>
    </row>
    <row r="14463" spans="8:14" x14ac:dyDescent="0.25">
      <c r="H14463" s="4"/>
      <c r="M14463" s="5"/>
      <c r="N14463" s="6"/>
    </row>
    <row r="14464" spans="8:14" x14ac:dyDescent="0.25">
      <c r="H14464" s="4"/>
      <c r="M14464" s="5"/>
      <c r="N14464" s="6"/>
    </row>
    <row r="14465" spans="8:14" x14ac:dyDescent="0.25">
      <c r="H14465" s="4"/>
      <c r="M14465" s="5"/>
      <c r="N14465" s="6"/>
    </row>
    <row r="14466" spans="8:14" x14ac:dyDescent="0.25">
      <c r="H14466" s="4"/>
      <c r="M14466" s="5"/>
      <c r="N14466" s="6"/>
    </row>
    <row r="14467" spans="8:14" x14ac:dyDescent="0.25">
      <c r="H14467" s="4"/>
      <c r="M14467" s="5"/>
      <c r="N14467" s="6"/>
    </row>
    <row r="14468" spans="8:14" x14ac:dyDescent="0.25">
      <c r="H14468" s="4"/>
      <c r="M14468" s="5"/>
      <c r="N14468" s="6"/>
    </row>
    <row r="14469" spans="8:14" x14ac:dyDescent="0.25">
      <c r="H14469" s="4"/>
      <c r="M14469" s="5"/>
      <c r="N14469" s="6"/>
    </row>
    <row r="14470" spans="8:14" x14ac:dyDescent="0.25">
      <c r="H14470" s="4"/>
      <c r="M14470" s="5"/>
      <c r="N14470" s="6"/>
    </row>
    <row r="14471" spans="8:14" x14ac:dyDescent="0.25">
      <c r="H14471" s="4"/>
      <c r="M14471" s="5"/>
      <c r="N14471" s="6"/>
    </row>
    <row r="14472" spans="8:14" x14ac:dyDescent="0.25">
      <c r="H14472" s="4"/>
      <c r="M14472" s="5"/>
      <c r="N14472" s="6"/>
    </row>
    <row r="14473" spans="8:14" x14ac:dyDescent="0.25">
      <c r="H14473" s="4"/>
      <c r="M14473" s="5"/>
      <c r="N14473" s="6"/>
    </row>
    <row r="14474" spans="8:14" x14ac:dyDescent="0.25">
      <c r="H14474" s="4"/>
      <c r="M14474" s="5"/>
      <c r="N14474" s="6"/>
    </row>
    <row r="14475" spans="8:14" x14ac:dyDescent="0.25">
      <c r="H14475" s="4"/>
      <c r="M14475" s="5"/>
      <c r="N14475" s="6"/>
    </row>
    <row r="14476" spans="8:14" x14ac:dyDescent="0.25">
      <c r="H14476" s="4"/>
      <c r="M14476" s="5"/>
      <c r="N14476" s="6"/>
    </row>
    <row r="14477" spans="8:14" x14ac:dyDescent="0.25">
      <c r="H14477" s="4"/>
      <c r="M14477" s="5"/>
      <c r="N14477" s="6"/>
    </row>
    <row r="14478" spans="8:14" x14ac:dyDescent="0.25">
      <c r="H14478" s="4"/>
      <c r="M14478" s="5"/>
      <c r="N14478" s="6"/>
    </row>
    <row r="14479" spans="8:14" x14ac:dyDescent="0.25">
      <c r="H14479" s="4"/>
      <c r="M14479" s="5"/>
      <c r="N14479" s="6"/>
    </row>
    <row r="14480" spans="8:14" x14ac:dyDescent="0.25">
      <c r="H14480" s="4"/>
      <c r="M14480" s="5"/>
      <c r="N14480" s="6"/>
    </row>
    <row r="14481" spans="8:14" x14ac:dyDescent="0.25">
      <c r="H14481" s="4"/>
      <c r="M14481" s="5"/>
      <c r="N14481" s="6"/>
    </row>
    <row r="14482" spans="8:14" x14ac:dyDescent="0.25">
      <c r="H14482" s="4"/>
      <c r="M14482" s="5"/>
      <c r="N14482" s="6"/>
    </row>
    <row r="14483" spans="8:14" x14ac:dyDescent="0.25">
      <c r="H14483" s="4"/>
      <c r="M14483" s="5"/>
      <c r="N14483" s="6"/>
    </row>
    <row r="14484" spans="8:14" x14ac:dyDescent="0.25">
      <c r="H14484" s="4"/>
      <c r="M14484" s="5"/>
      <c r="N14484" s="6"/>
    </row>
    <row r="14485" spans="8:14" x14ac:dyDescent="0.25">
      <c r="H14485" s="4"/>
      <c r="M14485" s="5"/>
      <c r="N14485" s="6"/>
    </row>
    <row r="14486" spans="8:14" x14ac:dyDescent="0.25">
      <c r="H14486" s="4"/>
      <c r="M14486" s="5"/>
      <c r="N14486" s="6"/>
    </row>
    <row r="14487" spans="8:14" x14ac:dyDescent="0.25">
      <c r="H14487" s="4"/>
      <c r="M14487" s="5"/>
      <c r="N14487" s="6"/>
    </row>
    <row r="14488" spans="8:14" x14ac:dyDescent="0.25">
      <c r="H14488" s="4"/>
      <c r="M14488" s="5"/>
      <c r="N14488" s="6"/>
    </row>
    <row r="14489" spans="8:14" x14ac:dyDescent="0.25">
      <c r="H14489" s="4"/>
      <c r="M14489" s="5"/>
      <c r="N14489" s="6"/>
    </row>
    <row r="14490" spans="8:14" x14ac:dyDescent="0.25">
      <c r="H14490" s="4"/>
      <c r="M14490" s="5"/>
      <c r="N14490" s="6"/>
    </row>
    <row r="14491" spans="8:14" x14ac:dyDescent="0.25">
      <c r="H14491" s="4"/>
      <c r="M14491" s="5"/>
      <c r="N14491" s="6"/>
    </row>
    <row r="14492" spans="8:14" x14ac:dyDescent="0.25">
      <c r="H14492" s="4"/>
      <c r="M14492" s="5"/>
      <c r="N14492" s="6"/>
    </row>
    <row r="14493" spans="8:14" x14ac:dyDescent="0.25">
      <c r="H14493" s="4"/>
      <c r="M14493" s="5"/>
      <c r="N14493" s="6"/>
    </row>
    <row r="14494" spans="8:14" x14ac:dyDescent="0.25">
      <c r="H14494" s="4"/>
      <c r="M14494" s="5"/>
      <c r="N14494" s="6"/>
    </row>
    <row r="14495" spans="8:14" x14ac:dyDescent="0.25">
      <c r="H14495" s="4"/>
      <c r="M14495" s="5"/>
      <c r="N14495" s="6"/>
    </row>
    <row r="14496" spans="8:14" x14ac:dyDescent="0.25">
      <c r="H14496" s="4"/>
      <c r="M14496" s="5"/>
      <c r="N14496" s="6"/>
    </row>
    <row r="14497" spans="8:14" x14ac:dyDescent="0.25">
      <c r="H14497" s="4"/>
      <c r="M14497" s="5"/>
      <c r="N14497" s="6"/>
    </row>
    <row r="14498" spans="8:14" x14ac:dyDescent="0.25">
      <c r="H14498" s="4"/>
      <c r="M14498" s="5"/>
      <c r="N14498" s="6"/>
    </row>
    <row r="14499" spans="8:14" x14ac:dyDescent="0.25">
      <c r="H14499" s="4"/>
      <c r="M14499" s="5"/>
      <c r="N14499" s="6"/>
    </row>
    <row r="14500" spans="8:14" x14ac:dyDescent="0.25">
      <c r="H14500" s="4"/>
      <c r="M14500" s="5"/>
      <c r="N14500" s="6"/>
    </row>
    <row r="14501" spans="8:14" x14ac:dyDescent="0.25">
      <c r="H14501" s="4"/>
      <c r="M14501" s="5"/>
      <c r="N14501" s="6"/>
    </row>
    <row r="14502" spans="8:14" x14ac:dyDescent="0.25">
      <c r="H14502" s="4"/>
      <c r="M14502" s="5"/>
      <c r="N14502" s="6"/>
    </row>
    <row r="14503" spans="8:14" x14ac:dyDescent="0.25">
      <c r="H14503" s="4"/>
      <c r="M14503" s="5"/>
      <c r="N14503" s="6"/>
    </row>
    <row r="14504" spans="8:14" x14ac:dyDescent="0.25">
      <c r="H14504" s="4"/>
      <c r="M14504" s="5"/>
      <c r="N14504" s="6"/>
    </row>
    <row r="14505" spans="8:14" x14ac:dyDescent="0.25">
      <c r="H14505" s="4"/>
      <c r="M14505" s="5"/>
      <c r="N14505" s="6"/>
    </row>
    <row r="14506" spans="8:14" x14ac:dyDescent="0.25">
      <c r="H14506" s="4"/>
      <c r="M14506" s="5"/>
      <c r="N14506" s="6"/>
    </row>
    <row r="14507" spans="8:14" x14ac:dyDescent="0.25">
      <c r="H14507" s="4"/>
      <c r="M14507" s="5"/>
      <c r="N14507" s="6"/>
    </row>
    <row r="14508" spans="8:14" x14ac:dyDescent="0.25">
      <c r="H14508" s="4"/>
      <c r="M14508" s="5"/>
      <c r="N14508" s="6"/>
    </row>
    <row r="14509" spans="8:14" x14ac:dyDescent="0.25">
      <c r="H14509" s="4"/>
      <c r="M14509" s="5"/>
      <c r="N14509" s="6"/>
    </row>
    <row r="14510" spans="8:14" x14ac:dyDescent="0.25">
      <c r="H14510" s="4"/>
      <c r="M14510" s="5"/>
      <c r="N14510" s="6"/>
    </row>
    <row r="14511" spans="8:14" x14ac:dyDescent="0.25">
      <c r="H14511" s="4"/>
      <c r="M14511" s="5"/>
      <c r="N14511" s="6"/>
    </row>
    <row r="14512" spans="8:14" x14ac:dyDescent="0.25">
      <c r="H14512" s="4"/>
      <c r="M14512" s="5"/>
      <c r="N14512" s="6"/>
    </row>
    <row r="14513" spans="8:14" x14ac:dyDescent="0.25">
      <c r="H14513" s="4"/>
      <c r="M14513" s="5"/>
      <c r="N14513" s="6"/>
    </row>
    <row r="14514" spans="8:14" x14ac:dyDescent="0.25">
      <c r="H14514" s="4"/>
      <c r="M14514" s="5"/>
      <c r="N14514" s="6"/>
    </row>
    <row r="14515" spans="8:14" x14ac:dyDescent="0.25">
      <c r="H14515" s="4"/>
      <c r="M14515" s="5"/>
      <c r="N14515" s="6"/>
    </row>
    <row r="14516" spans="8:14" x14ac:dyDescent="0.25">
      <c r="H14516" s="4"/>
      <c r="M14516" s="5"/>
      <c r="N14516" s="6"/>
    </row>
    <row r="14517" spans="8:14" x14ac:dyDescent="0.25">
      <c r="H14517" s="4"/>
      <c r="M14517" s="5"/>
      <c r="N14517" s="6"/>
    </row>
    <row r="14518" spans="8:14" x14ac:dyDescent="0.25">
      <c r="H14518" s="4"/>
      <c r="M14518" s="5"/>
      <c r="N14518" s="6"/>
    </row>
    <row r="14519" spans="8:14" x14ac:dyDescent="0.25">
      <c r="H14519" s="4"/>
      <c r="M14519" s="5"/>
      <c r="N14519" s="6"/>
    </row>
    <row r="14520" spans="8:14" x14ac:dyDescent="0.25">
      <c r="H14520" s="4"/>
      <c r="M14520" s="5"/>
      <c r="N14520" s="6"/>
    </row>
    <row r="14521" spans="8:14" x14ac:dyDescent="0.25">
      <c r="H14521" s="4"/>
      <c r="M14521" s="5"/>
      <c r="N14521" s="6"/>
    </row>
    <row r="14522" spans="8:14" x14ac:dyDescent="0.25">
      <c r="H14522" s="4"/>
      <c r="M14522" s="5"/>
      <c r="N14522" s="6"/>
    </row>
    <row r="14523" spans="8:14" x14ac:dyDescent="0.25">
      <c r="H14523" s="4"/>
      <c r="M14523" s="5"/>
      <c r="N14523" s="6"/>
    </row>
    <row r="14524" spans="8:14" x14ac:dyDescent="0.25">
      <c r="H14524" s="4"/>
      <c r="M14524" s="5"/>
      <c r="N14524" s="6"/>
    </row>
    <row r="14525" spans="8:14" x14ac:dyDescent="0.25">
      <c r="H14525" s="4"/>
      <c r="M14525" s="5"/>
      <c r="N14525" s="6"/>
    </row>
    <row r="14526" spans="8:14" x14ac:dyDescent="0.25">
      <c r="H14526" s="4"/>
      <c r="M14526" s="5"/>
      <c r="N14526" s="6"/>
    </row>
    <row r="14527" spans="8:14" x14ac:dyDescent="0.25">
      <c r="H14527" s="4"/>
      <c r="M14527" s="5"/>
      <c r="N14527" s="6"/>
    </row>
    <row r="14528" spans="8:14" x14ac:dyDescent="0.25">
      <c r="H14528" s="4"/>
      <c r="M14528" s="5"/>
      <c r="N14528" s="6"/>
    </row>
    <row r="14529" spans="8:14" x14ac:dyDescent="0.25">
      <c r="H14529" s="4"/>
      <c r="M14529" s="5"/>
      <c r="N14529" s="6"/>
    </row>
    <row r="14530" spans="8:14" x14ac:dyDescent="0.25">
      <c r="H14530" s="4"/>
      <c r="M14530" s="5"/>
      <c r="N14530" s="6"/>
    </row>
    <row r="14531" spans="8:14" x14ac:dyDescent="0.25">
      <c r="H14531" s="4"/>
      <c r="M14531" s="5"/>
      <c r="N14531" s="6"/>
    </row>
    <row r="14532" spans="8:14" x14ac:dyDescent="0.25">
      <c r="H14532" s="4"/>
      <c r="M14532" s="5"/>
      <c r="N14532" s="6"/>
    </row>
    <row r="14533" spans="8:14" x14ac:dyDescent="0.25">
      <c r="H14533" s="4"/>
      <c r="M14533" s="5"/>
      <c r="N14533" s="6"/>
    </row>
    <row r="14534" spans="8:14" x14ac:dyDescent="0.25">
      <c r="H14534" s="4"/>
      <c r="M14534" s="5"/>
      <c r="N14534" s="6"/>
    </row>
    <row r="14535" spans="8:14" x14ac:dyDescent="0.25">
      <c r="H14535" s="4"/>
      <c r="M14535" s="5"/>
      <c r="N14535" s="6"/>
    </row>
    <row r="14536" spans="8:14" x14ac:dyDescent="0.25">
      <c r="H14536" s="4"/>
      <c r="M14536" s="5"/>
      <c r="N14536" s="6"/>
    </row>
    <row r="14537" spans="8:14" x14ac:dyDescent="0.25">
      <c r="H14537" s="4"/>
      <c r="M14537" s="5"/>
      <c r="N14537" s="6"/>
    </row>
    <row r="14538" spans="8:14" x14ac:dyDescent="0.25">
      <c r="H14538" s="4"/>
      <c r="M14538" s="5"/>
      <c r="N14538" s="6"/>
    </row>
    <row r="14539" spans="8:14" x14ac:dyDescent="0.25">
      <c r="H14539" s="4"/>
      <c r="M14539" s="5"/>
      <c r="N14539" s="6"/>
    </row>
    <row r="14540" spans="8:14" x14ac:dyDescent="0.25">
      <c r="H14540" s="4"/>
      <c r="M14540" s="5"/>
      <c r="N14540" s="6"/>
    </row>
    <row r="14541" spans="8:14" x14ac:dyDescent="0.25">
      <c r="H14541" s="4"/>
      <c r="M14541" s="5"/>
      <c r="N14541" s="6"/>
    </row>
    <row r="14542" spans="8:14" x14ac:dyDescent="0.25">
      <c r="H14542" s="4"/>
      <c r="M14542" s="5"/>
      <c r="N14542" s="6"/>
    </row>
    <row r="14543" spans="8:14" x14ac:dyDescent="0.25">
      <c r="H14543" s="4"/>
      <c r="M14543" s="5"/>
      <c r="N14543" s="6"/>
    </row>
    <row r="14544" spans="8:14" x14ac:dyDescent="0.25">
      <c r="H14544" s="4"/>
      <c r="M14544" s="5"/>
      <c r="N14544" s="6"/>
    </row>
    <row r="14545" spans="8:14" x14ac:dyDescent="0.25">
      <c r="H14545" s="4"/>
      <c r="M14545" s="5"/>
      <c r="N14545" s="6"/>
    </row>
    <row r="14546" spans="8:14" x14ac:dyDescent="0.25">
      <c r="H14546" s="4"/>
      <c r="M14546" s="5"/>
      <c r="N14546" s="6"/>
    </row>
    <row r="14547" spans="8:14" x14ac:dyDescent="0.25">
      <c r="H14547" s="4"/>
      <c r="M14547" s="5"/>
      <c r="N14547" s="6"/>
    </row>
    <row r="14548" spans="8:14" x14ac:dyDescent="0.25">
      <c r="H14548" s="4"/>
      <c r="M14548" s="5"/>
      <c r="N14548" s="6"/>
    </row>
    <row r="14549" spans="8:14" x14ac:dyDescent="0.25">
      <c r="H14549" s="4"/>
      <c r="M14549" s="5"/>
      <c r="N14549" s="6"/>
    </row>
    <row r="14550" spans="8:14" x14ac:dyDescent="0.25">
      <c r="H14550" s="4"/>
      <c r="M14550" s="5"/>
      <c r="N14550" s="6"/>
    </row>
    <row r="14551" spans="8:14" x14ac:dyDescent="0.25">
      <c r="H14551" s="4"/>
      <c r="M14551" s="5"/>
      <c r="N14551" s="6"/>
    </row>
    <row r="14552" spans="8:14" x14ac:dyDescent="0.25">
      <c r="H14552" s="4"/>
      <c r="M14552" s="5"/>
      <c r="N14552" s="6"/>
    </row>
    <row r="14553" spans="8:14" x14ac:dyDescent="0.25">
      <c r="H14553" s="4"/>
      <c r="M14553" s="5"/>
      <c r="N14553" s="6"/>
    </row>
    <row r="14554" spans="8:14" x14ac:dyDescent="0.25">
      <c r="H14554" s="4"/>
      <c r="M14554" s="5"/>
      <c r="N14554" s="6"/>
    </row>
    <row r="14555" spans="8:14" x14ac:dyDescent="0.25">
      <c r="H14555" s="4"/>
      <c r="M14555" s="5"/>
      <c r="N14555" s="6"/>
    </row>
    <row r="14556" spans="8:14" x14ac:dyDescent="0.25">
      <c r="H14556" s="4"/>
      <c r="M14556" s="5"/>
      <c r="N14556" s="6"/>
    </row>
    <row r="14557" spans="8:14" x14ac:dyDescent="0.25">
      <c r="H14557" s="4"/>
      <c r="M14557" s="5"/>
      <c r="N14557" s="6"/>
    </row>
    <row r="14558" spans="8:14" x14ac:dyDescent="0.25">
      <c r="H14558" s="4"/>
      <c r="M14558" s="5"/>
      <c r="N14558" s="6"/>
    </row>
    <row r="14559" spans="8:14" x14ac:dyDescent="0.25">
      <c r="H14559" s="4"/>
      <c r="M14559" s="5"/>
      <c r="N14559" s="6"/>
    </row>
    <row r="14560" spans="8:14" x14ac:dyDescent="0.25">
      <c r="H14560" s="4"/>
      <c r="M14560" s="5"/>
      <c r="N14560" s="6"/>
    </row>
    <row r="14561" spans="8:14" x14ac:dyDescent="0.25">
      <c r="H14561" s="4"/>
      <c r="M14561" s="5"/>
      <c r="N14561" s="6"/>
    </row>
    <row r="14562" spans="8:14" x14ac:dyDescent="0.25">
      <c r="H14562" s="4"/>
      <c r="M14562" s="5"/>
      <c r="N14562" s="6"/>
    </row>
    <row r="14563" spans="8:14" x14ac:dyDescent="0.25">
      <c r="H14563" s="4"/>
      <c r="M14563" s="5"/>
      <c r="N14563" s="6"/>
    </row>
    <row r="14564" spans="8:14" x14ac:dyDescent="0.25">
      <c r="H14564" s="4"/>
      <c r="M14564" s="5"/>
      <c r="N14564" s="6"/>
    </row>
    <row r="14565" spans="8:14" x14ac:dyDescent="0.25">
      <c r="H14565" s="4"/>
      <c r="M14565" s="5"/>
      <c r="N14565" s="6"/>
    </row>
    <row r="14566" spans="8:14" x14ac:dyDescent="0.25">
      <c r="H14566" s="4"/>
      <c r="M14566" s="5"/>
      <c r="N14566" s="6"/>
    </row>
    <row r="14567" spans="8:14" x14ac:dyDescent="0.25">
      <c r="H14567" s="4"/>
      <c r="M14567" s="5"/>
      <c r="N14567" s="6"/>
    </row>
    <row r="14568" spans="8:14" x14ac:dyDescent="0.25">
      <c r="H14568" s="4"/>
      <c r="M14568" s="5"/>
      <c r="N14568" s="6"/>
    </row>
    <row r="14569" spans="8:14" x14ac:dyDescent="0.25">
      <c r="H14569" s="4"/>
      <c r="M14569" s="5"/>
      <c r="N14569" s="6"/>
    </row>
    <row r="14570" spans="8:14" x14ac:dyDescent="0.25">
      <c r="H14570" s="4"/>
      <c r="M14570" s="5"/>
      <c r="N14570" s="6"/>
    </row>
    <row r="14571" spans="8:14" x14ac:dyDescent="0.25">
      <c r="H14571" s="4"/>
      <c r="M14571" s="5"/>
      <c r="N14571" s="6"/>
    </row>
    <row r="14572" spans="8:14" x14ac:dyDescent="0.25">
      <c r="H14572" s="4"/>
      <c r="M14572" s="5"/>
      <c r="N14572" s="6"/>
    </row>
    <row r="14573" spans="8:14" x14ac:dyDescent="0.25">
      <c r="H14573" s="4"/>
      <c r="M14573" s="5"/>
      <c r="N14573" s="6"/>
    </row>
    <row r="14574" spans="8:14" x14ac:dyDescent="0.25">
      <c r="H14574" s="4"/>
      <c r="M14574" s="5"/>
      <c r="N14574" s="6"/>
    </row>
    <row r="14575" spans="8:14" x14ac:dyDescent="0.25">
      <c r="H14575" s="4"/>
      <c r="M14575" s="5"/>
      <c r="N14575" s="6"/>
    </row>
    <row r="14576" spans="8:14" x14ac:dyDescent="0.25">
      <c r="H14576" s="4"/>
      <c r="M14576" s="5"/>
      <c r="N14576" s="6"/>
    </row>
    <row r="14577" spans="8:14" x14ac:dyDescent="0.25">
      <c r="H14577" s="4"/>
      <c r="M14577" s="5"/>
      <c r="N14577" s="6"/>
    </row>
    <row r="14578" spans="8:14" x14ac:dyDescent="0.25">
      <c r="H14578" s="4"/>
      <c r="M14578" s="5"/>
      <c r="N14578" s="6"/>
    </row>
    <row r="14579" spans="8:14" x14ac:dyDescent="0.25">
      <c r="H14579" s="4"/>
      <c r="M14579" s="5"/>
      <c r="N14579" s="6"/>
    </row>
    <row r="14580" spans="8:14" x14ac:dyDescent="0.25">
      <c r="H14580" s="4"/>
      <c r="M14580" s="5"/>
      <c r="N14580" s="6"/>
    </row>
    <row r="14581" spans="8:14" x14ac:dyDescent="0.25">
      <c r="H14581" s="4"/>
      <c r="M14581" s="5"/>
      <c r="N14581" s="6"/>
    </row>
    <row r="14582" spans="8:14" x14ac:dyDescent="0.25">
      <c r="H14582" s="4"/>
      <c r="M14582" s="5"/>
      <c r="N14582" s="6"/>
    </row>
    <row r="14583" spans="8:14" x14ac:dyDescent="0.25">
      <c r="H14583" s="4"/>
      <c r="M14583" s="5"/>
      <c r="N14583" s="6"/>
    </row>
    <row r="14584" spans="8:14" x14ac:dyDescent="0.25">
      <c r="H14584" s="4"/>
      <c r="M14584" s="5"/>
      <c r="N14584" s="6"/>
    </row>
    <row r="14585" spans="8:14" x14ac:dyDescent="0.25">
      <c r="H14585" s="4"/>
      <c r="M14585" s="5"/>
      <c r="N14585" s="6"/>
    </row>
    <row r="14586" spans="8:14" x14ac:dyDescent="0.25">
      <c r="H14586" s="4"/>
      <c r="M14586" s="5"/>
      <c r="N14586" s="6"/>
    </row>
    <row r="14587" spans="8:14" x14ac:dyDescent="0.25">
      <c r="H14587" s="4"/>
      <c r="M14587" s="5"/>
      <c r="N14587" s="6"/>
    </row>
    <row r="14588" spans="8:14" x14ac:dyDescent="0.25">
      <c r="H14588" s="4"/>
      <c r="M14588" s="5"/>
      <c r="N14588" s="6"/>
    </row>
    <row r="14589" spans="8:14" x14ac:dyDescent="0.25">
      <c r="H14589" s="4"/>
      <c r="M14589" s="5"/>
      <c r="N14589" s="6"/>
    </row>
    <row r="14590" spans="8:14" x14ac:dyDescent="0.25">
      <c r="H14590" s="4"/>
      <c r="M14590" s="5"/>
      <c r="N14590" s="6"/>
    </row>
    <row r="14591" spans="8:14" x14ac:dyDescent="0.25">
      <c r="H14591" s="4"/>
      <c r="M14591" s="5"/>
      <c r="N14591" s="6"/>
    </row>
    <row r="14592" spans="8:14" x14ac:dyDescent="0.25">
      <c r="H14592" s="4"/>
      <c r="M14592" s="5"/>
      <c r="N14592" s="6"/>
    </row>
    <row r="14593" spans="8:14" x14ac:dyDescent="0.25">
      <c r="H14593" s="4"/>
      <c r="M14593" s="5"/>
      <c r="N14593" s="6"/>
    </row>
    <row r="14594" spans="8:14" x14ac:dyDescent="0.25">
      <c r="H14594" s="4"/>
      <c r="M14594" s="5"/>
      <c r="N14594" s="6"/>
    </row>
    <row r="14595" spans="8:14" x14ac:dyDescent="0.25">
      <c r="H14595" s="4"/>
      <c r="M14595" s="5"/>
      <c r="N14595" s="6"/>
    </row>
    <row r="14596" spans="8:14" x14ac:dyDescent="0.25">
      <c r="H14596" s="4"/>
      <c r="M14596" s="5"/>
      <c r="N14596" s="6"/>
    </row>
    <row r="14597" spans="8:14" x14ac:dyDescent="0.25">
      <c r="H14597" s="4"/>
      <c r="M14597" s="5"/>
      <c r="N14597" s="6"/>
    </row>
    <row r="14598" spans="8:14" x14ac:dyDescent="0.25">
      <c r="H14598" s="4"/>
      <c r="M14598" s="5"/>
      <c r="N14598" s="6"/>
    </row>
    <row r="14599" spans="8:14" x14ac:dyDescent="0.25">
      <c r="H14599" s="4"/>
      <c r="M14599" s="5"/>
      <c r="N14599" s="6"/>
    </row>
    <row r="14600" spans="8:14" x14ac:dyDescent="0.25">
      <c r="H14600" s="4"/>
      <c r="M14600" s="5"/>
      <c r="N14600" s="6"/>
    </row>
    <row r="14601" spans="8:14" x14ac:dyDescent="0.25">
      <c r="H14601" s="4"/>
      <c r="M14601" s="5"/>
      <c r="N14601" s="6"/>
    </row>
    <row r="14602" spans="8:14" x14ac:dyDescent="0.25">
      <c r="H14602" s="4"/>
      <c r="M14602" s="5"/>
      <c r="N14602" s="6"/>
    </row>
    <row r="14603" spans="8:14" x14ac:dyDescent="0.25">
      <c r="H14603" s="4"/>
      <c r="M14603" s="5"/>
      <c r="N14603" s="6"/>
    </row>
    <row r="14604" spans="8:14" x14ac:dyDescent="0.25">
      <c r="H14604" s="4"/>
      <c r="M14604" s="5"/>
      <c r="N14604" s="6"/>
    </row>
    <row r="14605" spans="8:14" x14ac:dyDescent="0.25">
      <c r="H14605" s="4"/>
      <c r="M14605" s="5"/>
      <c r="N14605" s="6"/>
    </row>
    <row r="14606" spans="8:14" x14ac:dyDescent="0.25">
      <c r="H14606" s="4"/>
      <c r="M14606" s="5"/>
      <c r="N14606" s="6"/>
    </row>
    <row r="14607" spans="8:14" x14ac:dyDescent="0.25">
      <c r="H14607" s="4"/>
      <c r="M14607" s="5"/>
      <c r="N14607" s="6"/>
    </row>
    <row r="14608" spans="8:14" x14ac:dyDescent="0.25">
      <c r="H14608" s="4"/>
      <c r="M14608" s="5"/>
      <c r="N14608" s="6"/>
    </row>
    <row r="14609" spans="8:14" x14ac:dyDescent="0.25">
      <c r="H14609" s="4"/>
      <c r="M14609" s="5"/>
      <c r="N14609" s="6"/>
    </row>
    <row r="14610" spans="8:14" x14ac:dyDescent="0.25">
      <c r="H14610" s="4"/>
      <c r="M14610" s="5"/>
      <c r="N14610" s="6"/>
    </row>
    <row r="14611" spans="8:14" x14ac:dyDescent="0.25">
      <c r="H14611" s="4"/>
      <c r="M14611" s="5"/>
      <c r="N14611" s="6"/>
    </row>
    <row r="14612" spans="8:14" x14ac:dyDescent="0.25">
      <c r="H14612" s="4"/>
      <c r="M14612" s="5"/>
      <c r="N14612" s="6"/>
    </row>
    <row r="14613" spans="8:14" x14ac:dyDescent="0.25">
      <c r="H14613" s="4"/>
      <c r="M14613" s="5"/>
      <c r="N14613" s="6"/>
    </row>
    <row r="14614" spans="8:14" x14ac:dyDescent="0.25">
      <c r="H14614" s="4"/>
      <c r="M14614" s="5"/>
      <c r="N14614" s="6"/>
    </row>
    <row r="14615" spans="8:14" x14ac:dyDescent="0.25">
      <c r="H14615" s="4"/>
      <c r="M14615" s="5"/>
      <c r="N14615" s="6"/>
    </row>
    <row r="14616" spans="8:14" x14ac:dyDescent="0.25">
      <c r="H14616" s="4"/>
      <c r="M14616" s="5"/>
      <c r="N14616" s="6"/>
    </row>
    <row r="14617" spans="8:14" x14ac:dyDescent="0.25">
      <c r="H14617" s="4"/>
      <c r="M14617" s="5"/>
      <c r="N14617" s="6"/>
    </row>
    <row r="14618" spans="8:14" x14ac:dyDescent="0.25">
      <c r="H14618" s="4"/>
      <c r="M14618" s="5"/>
      <c r="N14618" s="6"/>
    </row>
    <row r="14619" spans="8:14" x14ac:dyDescent="0.25">
      <c r="H14619" s="4"/>
      <c r="M14619" s="5"/>
      <c r="N14619" s="6"/>
    </row>
    <row r="14620" spans="8:14" x14ac:dyDescent="0.25">
      <c r="H14620" s="4"/>
      <c r="M14620" s="5"/>
      <c r="N14620" s="6"/>
    </row>
    <row r="14621" spans="8:14" x14ac:dyDescent="0.25">
      <c r="H14621" s="4"/>
      <c r="M14621" s="5"/>
      <c r="N14621" s="6"/>
    </row>
    <row r="14622" spans="8:14" x14ac:dyDescent="0.25">
      <c r="H14622" s="4"/>
      <c r="M14622" s="5"/>
      <c r="N14622" s="6"/>
    </row>
    <row r="14623" spans="8:14" x14ac:dyDescent="0.25">
      <c r="H14623" s="4"/>
      <c r="M14623" s="5"/>
      <c r="N14623" s="6"/>
    </row>
    <row r="14624" spans="8:14" x14ac:dyDescent="0.25">
      <c r="H14624" s="4"/>
      <c r="M14624" s="5"/>
      <c r="N14624" s="6"/>
    </row>
    <row r="14625" spans="8:14" x14ac:dyDescent="0.25">
      <c r="H14625" s="4"/>
      <c r="M14625" s="5"/>
      <c r="N14625" s="6"/>
    </row>
    <row r="14626" spans="8:14" x14ac:dyDescent="0.25">
      <c r="H14626" s="4"/>
      <c r="M14626" s="5"/>
      <c r="N14626" s="6"/>
    </row>
    <row r="14627" spans="8:14" x14ac:dyDescent="0.25">
      <c r="H14627" s="4"/>
      <c r="M14627" s="5"/>
      <c r="N14627" s="6"/>
    </row>
    <row r="14628" spans="8:14" x14ac:dyDescent="0.25">
      <c r="H14628" s="4"/>
      <c r="M14628" s="5"/>
      <c r="N14628" s="6"/>
    </row>
    <row r="14629" spans="8:14" x14ac:dyDescent="0.25">
      <c r="H14629" s="4"/>
      <c r="M14629" s="5"/>
      <c r="N14629" s="6"/>
    </row>
    <row r="14630" spans="8:14" x14ac:dyDescent="0.25">
      <c r="H14630" s="4"/>
      <c r="M14630" s="5"/>
      <c r="N14630" s="6"/>
    </row>
    <row r="14631" spans="8:14" x14ac:dyDescent="0.25">
      <c r="H14631" s="4"/>
      <c r="M14631" s="5"/>
      <c r="N14631" s="6"/>
    </row>
    <row r="14632" spans="8:14" x14ac:dyDescent="0.25">
      <c r="H14632" s="4"/>
      <c r="M14632" s="5"/>
      <c r="N14632" s="6"/>
    </row>
    <row r="14633" spans="8:14" x14ac:dyDescent="0.25">
      <c r="H14633" s="4"/>
      <c r="M14633" s="5"/>
      <c r="N14633" s="6"/>
    </row>
    <row r="14634" spans="8:14" x14ac:dyDescent="0.25">
      <c r="H14634" s="4"/>
      <c r="M14634" s="5"/>
      <c r="N14634" s="6"/>
    </row>
    <row r="14635" spans="8:14" x14ac:dyDescent="0.25">
      <c r="H14635" s="4"/>
      <c r="M14635" s="5"/>
      <c r="N14635" s="6"/>
    </row>
    <row r="14636" spans="8:14" x14ac:dyDescent="0.25">
      <c r="H14636" s="4"/>
      <c r="M14636" s="5"/>
      <c r="N14636" s="6"/>
    </row>
    <row r="14637" spans="8:14" x14ac:dyDescent="0.25">
      <c r="H14637" s="4"/>
      <c r="M14637" s="5"/>
      <c r="N14637" s="6"/>
    </row>
    <row r="14638" spans="8:14" x14ac:dyDescent="0.25">
      <c r="H14638" s="4"/>
      <c r="M14638" s="5"/>
      <c r="N14638" s="6"/>
    </row>
    <row r="14639" spans="8:14" x14ac:dyDescent="0.25">
      <c r="H14639" s="4"/>
      <c r="M14639" s="5"/>
      <c r="N14639" s="6"/>
    </row>
    <row r="14640" spans="8:14" x14ac:dyDescent="0.25">
      <c r="H14640" s="4"/>
      <c r="M14640" s="5"/>
      <c r="N14640" s="6"/>
    </row>
    <row r="14641" spans="8:14" x14ac:dyDescent="0.25">
      <c r="H14641" s="4"/>
      <c r="M14641" s="5"/>
      <c r="N14641" s="6"/>
    </row>
    <row r="14642" spans="8:14" x14ac:dyDescent="0.25">
      <c r="H14642" s="4"/>
      <c r="M14642" s="5"/>
      <c r="N14642" s="6"/>
    </row>
    <row r="14643" spans="8:14" x14ac:dyDescent="0.25">
      <c r="H14643" s="4"/>
      <c r="M14643" s="5"/>
      <c r="N14643" s="6"/>
    </row>
    <row r="14644" spans="8:14" x14ac:dyDescent="0.25">
      <c r="H14644" s="4"/>
      <c r="M14644" s="5"/>
      <c r="N14644" s="6"/>
    </row>
    <row r="14645" spans="8:14" x14ac:dyDescent="0.25">
      <c r="H14645" s="4"/>
      <c r="M14645" s="5"/>
      <c r="N14645" s="6"/>
    </row>
    <row r="14646" spans="8:14" x14ac:dyDescent="0.25">
      <c r="H14646" s="4"/>
      <c r="M14646" s="5"/>
      <c r="N14646" s="6"/>
    </row>
    <row r="14647" spans="8:14" x14ac:dyDescent="0.25">
      <c r="H14647" s="4"/>
      <c r="M14647" s="5"/>
      <c r="N14647" s="6"/>
    </row>
    <row r="14648" spans="8:14" x14ac:dyDescent="0.25">
      <c r="H14648" s="4"/>
      <c r="M14648" s="5"/>
      <c r="N14648" s="6"/>
    </row>
    <row r="14649" spans="8:14" x14ac:dyDescent="0.25">
      <c r="H14649" s="4"/>
      <c r="M14649" s="5"/>
      <c r="N14649" s="6"/>
    </row>
    <row r="14650" spans="8:14" x14ac:dyDescent="0.25">
      <c r="H14650" s="4"/>
      <c r="M14650" s="5"/>
      <c r="N14650" s="6"/>
    </row>
    <row r="14651" spans="8:14" x14ac:dyDescent="0.25">
      <c r="H14651" s="4"/>
      <c r="M14651" s="5"/>
      <c r="N14651" s="6"/>
    </row>
    <row r="14652" spans="8:14" x14ac:dyDescent="0.25">
      <c r="H14652" s="4"/>
      <c r="M14652" s="5"/>
      <c r="N14652" s="6"/>
    </row>
    <row r="14653" spans="8:14" x14ac:dyDescent="0.25">
      <c r="H14653" s="4"/>
      <c r="M14653" s="5"/>
      <c r="N14653" s="6"/>
    </row>
    <row r="14654" spans="8:14" x14ac:dyDescent="0.25">
      <c r="H14654" s="4"/>
      <c r="M14654" s="5"/>
      <c r="N14654" s="6"/>
    </row>
    <row r="14655" spans="8:14" x14ac:dyDescent="0.25">
      <c r="H14655" s="4"/>
      <c r="M14655" s="5"/>
      <c r="N14655" s="6"/>
    </row>
    <row r="14656" spans="8:14" x14ac:dyDescent="0.25">
      <c r="H14656" s="4"/>
      <c r="M14656" s="5"/>
      <c r="N14656" s="6"/>
    </row>
    <row r="14657" spans="8:14" x14ac:dyDescent="0.25">
      <c r="H14657" s="4"/>
      <c r="M14657" s="5"/>
      <c r="N14657" s="6"/>
    </row>
    <row r="14658" spans="8:14" x14ac:dyDescent="0.25">
      <c r="H14658" s="4"/>
      <c r="M14658" s="5"/>
      <c r="N14658" s="6"/>
    </row>
    <row r="14659" spans="8:14" x14ac:dyDescent="0.25">
      <c r="H14659" s="4"/>
      <c r="M14659" s="5"/>
      <c r="N14659" s="6"/>
    </row>
    <row r="14660" spans="8:14" x14ac:dyDescent="0.25">
      <c r="H14660" s="4"/>
      <c r="M14660" s="5"/>
      <c r="N14660" s="6"/>
    </row>
    <row r="14661" spans="8:14" x14ac:dyDescent="0.25">
      <c r="H14661" s="4"/>
      <c r="M14661" s="5"/>
      <c r="N14661" s="6"/>
    </row>
    <row r="14662" spans="8:14" x14ac:dyDescent="0.25">
      <c r="H14662" s="4"/>
      <c r="M14662" s="5"/>
      <c r="N14662" s="6"/>
    </row>
    <row r="14663" spans="8:14" x14ac:dyDescent="0.25">
      <c r="H14663" s="4"/>
      <c r="M14663" s="5"/>
      <c r="N14663" s="6"/>
    </row>
    <row r="14664" spans="8:14" x14ac:dyDescent="0.25">
      <c r="H14664" s="4"/>
      <c r="M14664" s="5"/>
      <c r="N14664" s="6"/>
    </row>
    <row r="14665" spans="8:14" x14ac:dyDescent="0.25">
      <c r="H14665" s="4"/>
      <c r="M14665" s="5"/>
      <c r="N14665" s="6"/>
    </row>
    <row r="14666" spans="8:14" x14ac:dyDescent="0.25">
      <c r="H14666" s="4"/>
      <c r="M14666" s="5"/>
      <c r="N14666" s="6"/>
    </row>
    <row r="14667" spans="8:14" x14ac:dyDescent="0.25">
      <c r="H14667" s="4"/>
      <c r="M14667" s="5"/>
      <c r="N14667" s="6"/>
    </row>
    <row r="14668" spans="8:14" x14ac:dyDescent="0.25">
      <c r="H14668" s="4"/>
      <c r="M14668" s="5"/>
      <c r="N14668" s="6"/>
    </row>
    <row r="14669" spans="8:14" x14ac:dyDescent="0.25">
      <c r="H14669" s="4"/>
      <c r="M14669" s="5"/>
      <c r="N14669" s="6"/>
    </row>
    <row r="14670" spans="8:14" x14ac:dyDescent="0.25">
      <c r="H14670" s="4"/>
      <c r="M14670" s="5"/>
      <c r="N14670" s="6"/>
    </row>
    <row r="14671" spans="8:14" x14ac:dyDescent="0.25">
      <c r="H14671" s="4"/>
      <c r="M14671" s="5"/>
      <c r="N14671" s="6"/>
    </row>
    <row r="14672" spans="8:14" x14ac:dyDescent="0.25">
      <c r="H14672" s="4"/>
      <c r="M14672" s="5"/>
      <c r="N14672" s="6"/>
    </row>
    <row r="14673" spans="8:14" x14ac:dyDescent="0.25">
      <c r="H14673" s="4"/>
      <c r="M14673" s="5"/>
      <c r="N14673" s="6"/>
    </row>
    <row r="14674" spans="8:14" x14ac:dyDescent="0.25">
      <c r="H14674" s="4"/>
      <c r="M14674" s="5"/>
      <c r="N14674" s="6"/>
    </row>
    <row r="14675" spans="8:14" x14ac:dyDescent="0.25">
      <c r="H14675" s="4"/>
      <c r="M14675" s="5"/>
      <c r="N14675" s="6"/>
    </row>
    <row r="14676" spans="8:14" x14ac:dyDescent="0.25">
      <c r="H14676" s="4"/>
      <c r="M14676" s="5"/>
      <c r="N14676" s="6"/>
    </row>
    <row r="14677" spans="8:14" x14ac:dyDescent="0.25">
      <c r="H14677" s="4"/>
      <c r="M14677" s="5"/>
      <c r="N14677" s="6"/>
    </row>
    <row r="14678" spans="8:14" x14ac:dyDescent="0.25">
      <c r="H14678" s="4"/>
      <c r="M14678" s="5"/>
      <c r="N14678" s="6"/>
    </row>
    <row r="14679" spans="8:14" x14ac:dyDescent="0.25">
      <c r="H14679" s="4"/>
      <c r="M14679" s="5"/>
      <c r="N14679" s="6"/>
    </row>
    <row r="14680" spans="8:14" x14ac:dyDescent="0.25">
      <c r="H14680" s="4"/>
      <c r="M14680" s="5"/>
      <c r="N14680" s="6"/>
    </row>
    <row r="14681" spans="8:14" x14ac:dyDescent="0.25">
      <c r="H14681" s="4"/>
      <c r="M14681" s="5"/>
      <c r="N14681" s="6"/>
    </row>
    <row r="14682" spans="8:14" x14ac:dyDescent="0.25">
      <c r="H14682" s="4"/>
      <c r="M14682" s="5"/>
      <c r="N14682" s="6"/>
    </row>
    <row r="14683" spans="8:14" x14ac:dyDescent="0.25">
      <c r="H14683" s="4"/>
      <c r="M14683" s="5"/>
      <c r="N14683" s="6"/>
    </row>
    <row r="14684" spans="8:14" x14ac:dyDescent="0.25">
      <c r="H14684" s="4"/>
      <c r="M14684" s="5"/>
      <c r="N14684" s="6"/>
    </row>
    <row r="14685" spans="8:14" x14ac:dyDescent="0.25">
      <c r="H14685" s="4"/>
      <c r="M14685" s="5"/>
      <c r="N14685" s="6"/>
    </row>
    <row r="14686" spans="8:14" x14ac:dyDescent="0.25">
      <c r="H14686" s="4"/>
      <c r="M14686" s="5"/>
      <c r="N14686" s="6"/>
    </row>
    <row r="14687" spans="8:14" x14ac:dyDescent="0.25">
      <c r="H14687" s="4"/>
      <c r="M14687" s="5"/>
      <c r="N14687" s="6"/>
    </row>
    <row r="14688" spans="8:14" x14ac:dyDescent="0.25">
      <c r="H14688" s="4"/>
      <c r="M14688" s="5"/>
      <c r="N14688" s="6"/>
    </row>
    <row r="14689" spans="8:14" x14ac:dyDescent="0.25">
      <c r="H14689" s="4"/>
      <c r="M14689" s="5"/>
      <c r="N14689" s="6"/>
    </row>
    <row r="14690" spans="8:14" x14ac:dyDescent="0.25">
      <c r="H14690" s="4"/>
      <c r="M14690" s="5"/>
      <c r="N14690" s="6"/>
    </row>
    <row r="14691" spans="8:14" x14ac:dyDescent="0.25">
      <c r="H14691" s="4"/>
      <c r="M14691" s="5"/>
      <c r="N14691" s="6"/>
    </row>
    <row r="14692" spans="8:14" x14ac:dyDescent="0.25">
      <c r="H14692" s="4"/>
      <c r="M14692" s="5"/>
      <c r="N14692" s="6"/>
    </row>
    <row r="14693" spans="8:14" x14ac:dyDescent="0.25">
      <c r="H14693" s="4"/>
      <c r="M14693" s="5"/>
      <c r="N14693" s="6"/>
    </row>
    <row r="14694" spans="8:14" x14ac:dyDescent="0.25">
      <c r="H14694" s="4"/>
      <c r="M14694" s="5"/>
      <c r="N14694" s="6"/>
    </row>
    <row r="14695" spans="8:14" x14ac:dyDescent="0.25">
      <c r="H14695" s="4"/>
      <c r="M14695" s="5"/>
      <c r="N14695" s="6"/>
    </row>
    <row r="14696" spans="8:14" x14ac:dyDescent="0.25">
      <c r="H14696" s="4"/>
      <c r="M14696" s="5"/>
      <c r="N14696" s="6"/>
    </row>
    <row r="14697" spans="8:14" x14ac:dyDescent="0.25">
      <c r="H14697" s="4"/>
      <c r="M14697" s="5"/>
      <c r="N14697" s="6"/>
    </row>
    <row r="14698" spans="8:14" x14ac:dyDescent="0.25">
      <c r="H14698" s="4"/>
      <c r="M14698" s="5"/>
      <c r="N14698" s="6"/>
    </row>
    <row r="14699" spans="8:14" x14ac:dyDescent="0.25">
      <c r="H14699" s="4"/>
      <c r="M14699" s="5"/>
      <c r="N14699" s="6"/>
    </row>
    <row r="14700" spans="8:14" x14ac:dyDescent="0.25">
      <c r="H14700" s="4"/>
      <c r="M14700" s="5"/>
      <c r="N14700" s="6"/>
    </row>
    <row r="14701" spans="8:14" x14ac:dyDescent="0.25">
      <c r="H14701" s="4"/>
      <c r="M14701" s="5"/>
      <c r="N14701" s="6"/>
    </row>
    <row r="14702" spans="8:14" x14ac:dyDescent="0.25">
      <c r="H14702" s="4"/>
      <c r="M14702" s="5"/>
      <c r="N14702" s="6"/>
    </row>
    <row r="14703" spans="8:14" x14ac:dyDescent="0.25">
      <c r="H14703" s="4"/>
      <c r="M14703" s="5"/>
      <c r="N14703" s="6"/>
    </row>
    <row r="14704" spans="8:14" x14ac:dyDescent="0.25">
      <c r="H14704" s="4"/>
      <c r="M14704" s="5"/>
      <c r="N14704" s="6"/>
    </row>
    <row r="14705" spans="8:14" x14ac:dyDescent="0.25">
      <c r="H14705" s="4"/>
      <c r="M14705" s="5"/>
      <c r="N14705" s="6"/>
    </row>
    <row r="14706" spans="8:14" x14ac:dyDescent="0.25">
      <c r="H14706" s="4"/>
      <c r="M14706" s="5"/>
      <c r="N14706" s="6"/>
    </row>
    <row r="14707" spans="8:14" x14ac:dyDescent="0.25">
      <c r="H14707" s="4"/>
      <c r="M14707" s="5"/>
      <c r="N14707" s="6"/>
    </row>
    <row r="14708" spans="8:14" x14ac:dyDescent="0.25">
      <c r="H14708" s="4"/>
      <c r="M14708" s="5"/>
      <c r="N14708" s="6"/>
    </row>
    <row r="14709" spans="8:14" x14ac:dyDescent="0.25">
      <c r="H14709" s="4"/>
      <c r="M14709" s="5"/>
      <c r="N14709" s="6"/>
    </row>
    <row r="14710" spans="8:14" x14ac:dyDescent="0.25">
      <c r="H14710" s="4"/>
      <c r="M14710" s="5"/>
      <c r="N14710" s="6"/>
    </row>
    <row r="14711" spans="8:14" x14ac:dyDescent="0.25">
      <c r="H14711" s="4"/>
      <c r="M14711" s="5"/>
      <c r="N14711" s="6"/>
    </row>
    <row r="14712" spans="8:14" x14ac:dyDescent="0.25">
      <c r="H14712" s="4"/>
      <c r="M14712" s="5"/>
      <c r="N14712" s="6"/>
    </row>
    <row r="14713" spans="8:14" x14ac:dyDescent="0.25">
      <c r="H14713" s="4"/>
      <c r="M14713" s="5"/>
      <c r="N14713" s="6"/>
    </row>
    <row r="14714" spans="8:14" x14ac:dyDescent="0.25">
      <c r="H14714" s="4"/>
      <c r="M14714" s="5"/>
      <c r="N14714" s="6"/>
    </row>
    <row r="14715" spans="8:14" x14ac:dyDescent="0.25">
      <c r="H14715" s="4"/>
      <c r="M14715" s="5"/>
      <c r="N14715" s="6"/>
    </row>
    <row r="14716" spans="8:14" x14ac:dyDescent="0.25">
      <c r="H14716" s="4"/>
      <c r="M14716" s="5"/>
      <c r="N14716" s="6"/>
    </row>
    <row r="14717" spans="8:14" x14ac:dyDescent="0.25">
      <c r="H14717" s="4"/>
      <c r="M14717" s="5"/>
      <c r="N14717" s="6"/>
    </row>
    <row r="14718" spans="8:14" x14ac:dyDescent="0.25">
      <c r="H14718" s="4"/>
      <c r="M14718" s="5"/>
      <c r="N14718" s="6"/>
    </row>
    <row r="14719" spans="8:14" x14ac:dyDescent="0.25">
      <c r="H14719" s="4"/>
      <c r="M14719" s="5"/>
      <c r="N14719" s="6"/>
    </row>
    <row r="14720" spans="8:14" x14ac:dyDescent="0.25">
      <c r="H14720" s="4"/>
      <c r="M14720" s="5"/>
      <c r="N14720" s="6"/>
    </row>
    <row r="14721" spans="8:14" x14ac:dyDescent="0.25">
      <c r="H14721" s="4"/>
      <c r="M14721" s="5"/>
      <c r="N14721" s="6"/>
    </row>
    <row r="14722" spans="8:14" x14ac:dyDescent="0.25">
      <c r="H14722" s="4"/>
      <c r="M14722" s="5"/>
      <c r="N14722" s="6"/>
    </row>
    <row r="14723" spans="8:14" x14ac:dyDescent="0.25">
      <c r="H14723" s="4"/>
      <c r="M14723" s="5"/>
      <c r="N14723" s="6"/>
    </row>
    <row r="14724" spans="8:14" x14ac:dyDescent="0.25">
      <c r="H14724" s="4"/>
      <c r="M14724" s="5"/>
      <c r="N14724" s="6"/>
    </row>
    <row r="14725" spans="8:14" x14ac:dyDescent="0.25">
      <c r="H14725" s="4"/>
      <c r="M14725" s="5"/>
      <c r="N14725" s="6"/>
    </row>
    <row r="14726" spans="8:14" x14ac:dyDescent="0.25">
      <c r="H14726" s="4"/>
      <c r="M14726" s="5"/>
      <c r="N14726" s="6"/>
    </row>
    <row r="14727" spans="8:14" x14ac:dyDescent="0.25">
      <c r="H14727" s="4"/>
      <c r="M14727" s="5"/>
      <c r="N14727" s="6"/>
    </row>
    <row r="14728" spans="8:14" x14ac:dyDescent="0.25">
      <c r="H14728" s="4"/>
      <c r="M14728" s="5"/>
      <c r="N14728" s="6"/>
    </row>
    <row r="14729" spans="8:14" x14ac:dyDescent="0.25">
      <c r="H14729" s="4"/>
      <c r="M14729" s="5"/>
      <c r="N14729" s="6"/>
    </row>
    <row r="14730" spans="8:14" x14ac:dyDescent="0.25">
      <c r="H14730" s="4"/>
      <c r="M14730" s="5"/>
      <c r="N14730" s="6"/>
    </row>
    <row r="14731" spans="8:14" x14ac:dyDescent="0.25">
      <c r="H14731" s="4"/>
      <c r="M14731" s="5"/>
      <c r="N14731" s="6"/>
    </row>
    <row r="14732" spans="8:14" x14ac:dyDescent="0.25">
      <c r="H14732" s="4"/>
      <c r="M14732" s="5"/>
      <c r="N14732" s="6"/>
    </row>
    <row r="14733" spans="8:14" x14ac:dyDescent="0.25">
      <c r="H14733" s="4"/>
      <c r="M14733" s="5"/>
      <c r="N14733" s="6"/>
    </row>
    <row r="14734" spans="8:14" x14ac:dyDescent="0.25">
      <c r="H14734" s="4"/>
      <c r="M14734" s="5"/>
      <c r="N14734" s="6"/>
    </row>
    <row r="14735" spans="8:14" x14ac:dyDescent="0.25">
      <c r="H14735" s="4"/>
      <c r="M14735" s="5"/>
      <c r="N14735" s="6"/>
    </row>
    <row r="14736" spans="8:14" x14ac:dyDescent="0.25">
      <c r="H14736" s="4"/>
      <c r="M14736" s="5"/>
      <c r="N14736" s="6"/>
    </row>
    <row r="14737" spans="8:14" x14ac:dyDescent="0.25">
      <c r="H14737" s="4"/>
      <c r="M14737" s="5"/>
      <c r="N14737" s="6"/>
    </row>
    <row r="14738" spans="8:14" x14ac:dyDescent="0.25">
      <c r="H14738" s="4"/>
      <c r="M14738" s="5"/>
      <c r="N14738" s="6"/>
    </row>
    <row r="14739" spans="8:14" x14ac:dyDescent="0.25">
      <c r="H14739" s="4"/>
      <c r="M14739" s="5"/>
      <c r="N14739" s="6"/>
    </row>
    <row r="14740" spans="8:14" x14ac:dyDescent="0.25">
      <c r="H14740" s="4"/>
      <c r="M14740" s="5"/>
      <c r="N14740" s="6"/>
    </row>
    <row r="14741" spans="8:14" x14ac:dyDescent="0.25">
      <c r="H14741" s="4"/>
      <c r="M14741" s="5"/>
      <c r="N14741" s="6"/>
    </row>
    <row r="14742" spans="8:14" x14ac:dyDescent="0.25">
      <c r="H14742" s="4"/>
      <c r="M14742" s="5"/>
      <c r="N14742" s="6"/>
    </row>
    <row r="14743" spans="8:14" x14ac:dyDescent="0.25">
      <c r="H14743" s="4"/>
      <c r="M14743" s="5"/>
      <c r="N14743" s="6"/>
    </row>
    <row r="14744" spans="8:14" x14ac:dyDescent="0.25">
      <c r="H14744" s="4"/>
      <c r="M14744" s="5"/>
      <c r="N14744" s="6"/>
    </row>
    <row r="14745" spans="8:14" x14ac:dyDescent="0.25">
      <c r="H14745" s="4"/>
      <c r="M14745" s="5"/>
      <c r="N14745" s="6"/>
    </row>
    <row r="14746" spans="8:14" x14ac:dyDescent="0.25">
      <c r="H14746" s="4"/>
      <c r="M14746" s="5"/>
      <c r="N14746" s="6"/>
    </row>
    <row r="14747" spans="8:14" x14ac:dyDescent="0.25">
      <c r="H14747" s="4"/>
      <c r="M14747" s="5"/>
      <c r="N14747" s="6"/>
    </row>
    <row r="14748" spans="8:14" x14ac:dyDescent="0.25">
      <c r="H14748" s="4"/>
      <c r="M14748" s="5"/>
      <c r="N14748" s="6"/>
    </row>
    <row r="14749" spans="8:14" x14ac:dyDescent="0.25">
      <c r="H14749" s="4"/>
      <c r="M14749" s="5"/>
      <c r="N14749" s="6"/>
    </row>
    <row r="14750" spans="8:14" x14ac:dyDescent="0.25">
      <c r="H14750" s="4"/>
      <c r="M14750" s="5"/>
      <c r="N14750" s="6"/>
    </row>
    <row r="14751" spans="8:14" x14ac:dyDescent="0.25">
      <c r="H14751" s="4"/>
      <c r="M14751" s="5"/>
      <c r="N14751" s="6"/>
    </row>
    <row r="14752" spans="8:14" x14ac:dyDescent="0.25">
      <c r="H14752" s="4"/>
      <c r="M14752" s="5"/>
      <c r="N14752" s="6"/>
    </row>
    <row r="14753" spans="8:14" x14ac:dyDescent="0.25">
      <c r="H14753" s="4"/>
      <c r="M14753" s="5"/>
      <c r="N14753" s="6"/>
    </row>
    <row r="14754" spans="8:14" x14ac:dyDescent="0.25">
      <c r="H14754" s="4"/>
      <c r="M14754" s="5"/>
      <c r="N14754" s="6"/>
    </row>
    <row r="14755" spans="8:14" x14ac:dyDescent="0.25">
      <c r="H14755" s="4"/>
      <c r="M14755" s="5"/>
      <c r="N14755" s="6"/>
    </row>
    <row r="14756" spans="8:14" x14ac:dyDescent="0.25">
      <c r="H14756" s="4"/>
      <c r="M14756" s="5"/>
      <c r="N14756" s="6"/>
    </row>
    <row r="14757" spans="8:14" x14ac:dyDescent="0.25">
      <c r="H14757" s="4"/>
      <c r="M14757" s="5"/>
      <c r="N14757" s="6"/>
    </row>
    <row r="14758" spans="8:14" x14ac:dyDescent="0.25">
      <c r="H14758" s="4"/>
      <c r="M14758" s="5"/>
      <c r="N14758" s="6"/>
    </row>
    <row r="14759" spans="8:14" x14ac:dyDescent="0.25">
      <c r="H14759" s="4"/>
      <c r="M14759" s="5"/>
      <c r="N14759" s="6"/>
    </row>
    <row r="14760" spans="8:14" x14ac:dyDescent="0.25">
      <c r="H14760" s="4"/>
      <c r="M14760" s="5"/>
      <c r="N14760" s="6"/>
    </row>
    <row r="14761" spans="8:14" x14ac:dyDescent="0.25">
      <c r="H14761" s="4"/>
      <c r="M14761" s="5"/>
      <c r="N14761" s="6"/>
    </row>
    <row r="14762" spans="8:14" x14ac:dyDescent="0.25">
      <c r="H14762" s="4"/>
      <c r="M14762" s="5"/>
      <c r="N14762" s="6"/>
    </row>
    <row r="14763" spans="8:14" x14ac:dyDescent="0.25">
      <c r="H14763" s="4"/>
      <c r="M14763" s="5"/>
      <c r="N14763" s="6"/>
    </row>
    <row r="14764" spans="8:14" x14ac:dyDescent="0.25">
      <c r="H14764" s="4"/>
      <c r="M14764" s="5"/>
      <c r="N14764" s="6"/>
    </row>
    <row r="14765" spans="8:14" x14ac:dyDescent="0.25">
      <c r="H14765" s="4"/>
      <c r="M14765" s="5"/>
      <c r="N14765" s="6"/>
    </row>
    <row r="14766" spans="8:14" x14ac:dyDescent="0.25">
      <c r="H14766" s="4"/>
      <c r="M14766" s="5"/>
      <c r="N14766" s="6"/>
    </row>
    <row r="14767" spans="8:14" x14ac:dyDescent="0.25">
      <c r="H14767" s="4"/>
      <c r="M14767" s="5"/>
      <c r="N14767" s="6"/>
    </row>
    <row r="14768" spans="8:14" x14ac:dyDescent="0.25">
      <c r="H14768" s="4"/>
      <c r="M14768" s="5"/>
      <c r="N14768" s="6"/>
    </row>
    <row r="14769" spans="8:14" x14ac:dyDescent="0.25">
      <c r="H14769" s="4"/>
      <c r="M14769" s="5"/>
      <c r="N14769" s="6"/>
    </row>
    <row r="14770" spans="8:14" x14ac:dyDescent="0.25">
      <c r="H14770" s="4"/>
      <c r="M14770" s="5"/>
      <c r="N14770" s="6"/>
    </row>
    <row r="14771" spans="8:14" x14ac:dyDescent="0.25">
      <c r="H14771" s="4"/>
      <c r="M14771" s="5"/>
      <c r="N14771" s="6"/>
    </row>
    <row r="14772" spans="8:14" x14ac:dyDescent="0.25">
      <c r="H14772" s="4"/>
      <c r="M14772" s="5"/>
      <c r="N14772" s="6"/>
    </row>
    <row r="14773" spans="8:14" x14ac:dyDescent="0.25">
      <c r="H14773" s="4"/>
      <c r="M14773" s="5"/>
      <c r="N14773" s="6"/>
    </row>
    <row r="14774" spans="8:14" x14ac:dyDescent="0.25">
      <c r="H14774" s="4"/>
      <c r="M14774" s="5"/>
      <c r="N14774" s="6"/>
    </row>
    <row r="14775" spans="8:14" x14ac:dyDescent="0.25">
      <c r="H14775" s="4"/>
      <c r="M14775" s="5"/>
      <c r="N14775" s="6"/>
    </row>
    <row r="14776" spans="8:14" x14ac:dyDescent="0.25">
      <c r="H14776" s="4"/>
      <c r="M14776" s="5"/>
      <c r="N14776" s="6"/>
    </row>
    <row r="14777" spans="8:14" x14ac:dyDescent="0.25">
      <c r="H14777" s="4"/>
      <c r="M14777" s="5"/>
      <c r="N14777" s="6"/>
    </row>
    <row r="14778" spans="8:14" x14ac:dyDescent="0.25">
      <c r="H14778" s="4"/>
      <c r="M14778" s="5"/>
      <c r="N14778" s="6"/>
    </row>
    <row r="14779" spans="8:14" x14ac:dyDescent="0.25">
      <c r="H14779" s="4"/>
      <c r="M14779" s="5"/>
      <c r="N14779" s="6"/>
    </row>
    <row r="14780" spans="8:14" x14ac:dyDescent="0.25">
      <c r="H14780" s="4"/>
      <c r="M14780" s="5"/>
      <c r="N14780" s="6"/>
    </row>
    <row r="14781" spans="8:14" x14ac:dyDescent="0.25">
      <c r="H14781" s="4"/>
      <c r="M14781" s="5"/>
      <c r="N14781" s="6"/>
    </row>
    <row r="14782" spans="8:14" x14ac:dyDescent="0.25">
      <c r="H14782" s="4"/>
      <c r="M14782" s="5"/>
      <c r="N14782" s="6"/>
    </row>
    <row r="14783" spans="8:14" x14ac:dyDescent="0.25">
      <c r="H14783" s="4"/>
      <c r="M14783" s="5"/>
      <c r="N14783" s="6"/>
    </row>
    <row r="14784" spans="8:14" x14ac:dyDescent="0.25">
      <c r="H14784" s="4"/>
      <c r="M14784" s="5"/>
      <c r="N14784" s="6"/>
    </row>
    <row r="14785" spans="8:14" x14ac:dyDescent="0.25">
      <c r="H14785" s="4"/>
      <c r="M14785" s="5"/>
      <c r="N14785" s="6"/>
    </row>
    <row r="14786" spans="8:14" x14ac:dyDescent="0.25">
      <c r="H14786" s="4"/>
      <c r="M14786" s="5"/>
      <c r="N14786" s="6"/>
    </row>
    <row r="14787" spans="8:14" x14ac:dyDescent="0.25">
      <c r="H14787" s="4"/>
      <c r="M14787" s="5"/>
      <c r="N14787" s="6"/>
    </row>
    <row r="14788" spans="8:14" x14ac:dyDescent="0.25">
      <c r="H14788" s="4"/>
      <c r="M14788" s="5"/>
      <c r="N14788" s="6"/>
    </row>
    <row r="14789" spans="8:14" x14ac:dyDescent="0.25">
      <c r="H14789" s="4"/>
      <c r="M14789" s="5"/>
      <c r="N14789" s="6"/>
    </row>
    <row r="14790" spans="8:14" x14ac:dyDescent="0.25">
      <c r="H14790" s="4"/>
      <c r="M14790" s="5"/>
      <c r="N14790" s="6"/>
    </row>
    <row r="14791" spans="8:14" x14ac:dyDescent="0.25">
      <c r="H14791" s="4"/>
      <c r="M14791" s="5"/>
      <c r="N14791" s="6"/>
    </row>
    <row r="14792" spans="8:14" x14ac:dyDescent="0.25">
      <c r="H14792" s="4"/>
      <c r="M14792" s="5"/>
      <c r="N14792" s="6"/>
    </row>
    <row r="14793" spans="8:14" x14ac:dyDescent="0.25">
      <c r="H14793" s="4"/>
      <c r="M14793" s="5"/>
      <c r="N14793" s="6"/>
    </row>
    <row r="14794" spans="8:14" x14ac:dyDescent="0.25">
      <c r="H14794" s="4"/>
      <c r="M14794" s="5"/>
      <c r="N14794" s="6"/>
    </row>
    <row r="14795" spans="8:14" x14ac:dyDescent="0.25">
      <c r="H14795" s="4"/>
      <c r="M14795" s="5"/>
      <c r="N14795" s="6"/>
    </row>
    <row r="14796" spans="8:14" x14ac:dyDescent="0.25">
      <c r="H14796" s="4"/>
      <c r="M14796" s="5"/>
      <c r="N14796" s="6"/>
    </row>
    <row r="14797" spans="8:14" x14ac:dyDescent="0.25">
      <c r="H14797" s="4"/>
      <c r="M14797" s="5"/>
      <c r="N14797" s="6"/>
    </row>
    <row r="14798" spans="8:14" x14ac:dyDescent="0.25">
      <c r="H14798" s="4"/>
      <c r="M14798" s="5"/>
      <c r="N14798" s="6"/>
    </row>
    <row r="14799" spans="8:14" x14ac:dyDescent="0.25">
      <c r="H14799" s="4"/>
      <c r="M14799" s="5"/>
      <c r="N14799" s="6"/>
    </row>
    <row r="14800" spans="8:14" x14ac:dyDescent="0.25">
      <c r="H14800" s="4"/>
      <c r="M14800" s="5"/>
      <c r="N14800" s="6"/>
    </row>
    <row r="14801" spans="8:14" x14ac:dyDescent="0.25">
      <c r="H14801" s="4"/>
      <c r="M14801" s="5"/>
      <c r="N14801" s="6"/>
    </row>
    <row r="14802" spans="8:14" x14ac:dyDescent="0.25">
      <c r="H14802" s="4"/>
      <c r="M14802" s="5"/>
      <c r="N14802" s="6"/>
    </row>
    <row r="14803" spans="8:14" x14ac:dyDescent="0.25">
      <c r="H14803" s="4"/>
      <c r="M14803" s="5"/>
      <c r="N14803" s="6"/>
    </row>
    <row r="14804" spans="8:14" x14ac:dyDescent="0.25">
      <c r="H14804" s="4"/>
      <c r="M14804" s="5"/>
      <c r="N14804" s="6"/>
    </row>
    <row r="14805" spans="8:14" x14ac:dyDescent="0.25">
      <c r="H14805" s="4"/>
      <c r="M14805" s="5"/>
      <c r="N14805" s="6"/>
    </row>
    <row r="14806" spans="8:14" x14ac:dyDescent="0.25">
      <c r="H14806" s="4"/>
      <c r="M14806" s="5"/>
      <c r="N14806" s="6"/>
    </row>
    <row r="14807" spans="8:14" x14ac:dyDescent="0.25">
      <c r="H14807" s="4"/>
      <c r="M14807" s="5"/>
      <c r="N14807" s="6"/>
    </row>
    <row r="14808" spans="8:14" x14ac:dyDescent="0.25">
      <c r="H14808" s="4"/>
      <c r="M14808" s="5"/>
      <c r="N14808" s="6"/>
    </row>
    <row r="14809" spans="8:14" x14ac:dyDescent="0.25">
      <c r="H14809" s="4"/>
      <c r="M14809" s="5"/>
      <c r="N14809" s="6"/>
    </row>
    <row r="14810" spans="8:14" x14ac:dyDescent="0.25">
      <c r="H14810" s="4"/>
      <c r="M14810" s="5"/>
      <c r="N14810" s="6"/>
    </row>
    <row r="14811" spans="8:14" x14ac:dyDescent="0.25">
      <c r="H14811" s="4"/>
      <c r="M14811" s="5"/>
      <c r="N14811" s="6"/>
    </row>
    <row r="14812" spans="8:14" x14ac:dyDescent="0.25">
      <c r="H14812" s="4"/>
      <c r="M14812" s="5"/>
      <c r="N14812" s="6"/>
    </row>
    <row r="14813" spans="8:14" x14ac:dyDescent="0.25">
      <c r="H14813" s="4"/>
      <c r="M14813" s="5"/>
      <c r="N14813" s="6"/>
    </row>
    <row r="14814" spans="8:14" x14ac:dyDescent="0.25">
      <c r="H14814" s="4"/>
      <c r="M14814" s="5"/>
      <c r="N14814" s="6"/>
    </row>
    <row r="14815" spans="8:14" x14ac:dyDescent="0.25">
      <c r="H14815" s="4"/>
      <c r="M14815" s="5"/>
      <c r="N14815" s="6"/>
    </row>
    <row r="14816" spans="8:14" x14ac:dyDescent="0.25">
      <c r="H14816" s="4"/>
      <c r="M14816" s="5"/>
      <c r="N14816" s="6"/>
    </row>
    <row r="14817" spans="8:14" x14ac:dyDescent="0.25">
      <c r="H14817" s="4"/>
      <c r="M14817" s="5"/>
      <c r="N14817" s="6"/>
    </row>
    <row r="14818" spans="8:14" x14ac:dyDescent="0.25">
      <c r="H14818" s="4"/>
      <c r="M14818" s="5"/>
      <c r="N14818" s="6"/>
    </row>
    <row r="14819" spans="8:14" x14ac:dyDescent="0.25">
      <c r="H14819" s="4"/>
      <c r="M14819" s="5"/>
      <c r="N14819" s="6"/>
    </row>
    <row r="14820" spans="8:14" x14ac:dyDescent="0.25">
      <c r="H14820" s="4"/>
      <c r="M14820" s="5"/>
      <c r="N14820" s="6"/>
    </row>
    <row r="14821" spans="8:14" x14ac:dyDescent="0.25">
      <c r="H14821" s="4"/>
      <c r="M14821" s="5"/>
      <c r="N14821" s="6"/>
    </row>
    <row r="14822" spans="8:14" x14ac:dyDescent="0.25">
      <c r="H14822" s="4"/>
      <c r="M14822" s="5"/>
      <c r="N14822" s="6"/>
    </row>
    <row r="14823" spans="8:14" x14ac:dyDescent="0.25">
      <c r="H14823" s="4"/>
      <c r="M14823" s="5"/>
      <c r="N14823" s="6"/>
    </row>
    <row r="14824" spans="8:14" x14ac:dyDescent="0.25">
      <c r="H14824" s="4"/>
      <c r="M14824" s="5"/>
      <c r="N14824" s="6"/>
    </row>
    <row r="14825" spans="8:14" x14ac:dyDescent="0.25">
      <c r="H14825" s="4"/>
      <c r="M14825" s="5"/>
      <c r="N14825" s="6"/>
    </row>
    <row r="14826" spans="8:14" x14ac:dyDescent="0.25">
      <c r="H14826" s="4"/>
      <c r="M14826" s="5"/>
      <c r="N14826" s="6"/>
    </row>
    <row r="14827" spans="8:14" x14ac:dyDescent="0.25">
      <c r="H14827" s="4"/>
      <c r="M14827" s="5"/>
      <c r="N14827" s="6"/>
    </row>
    <row r="14828" spans="8:14" x14ac:dyDescent="0.25">
      <c r="H14828" s="4"/>
      <c r="M14828" s="5"/>
      <c r="N14828" s="6"/>
    </row>
    <row r="14829" spans="8:14" x14ac:dyDescent="0.25">
      <c r="H14829" s="4"/>
      <c r="M14829" s="5"/>
      <c r="N14829" s="6"/>
    </row>
    <row r="14830" spans="8:14" x14ac:dyDescent="0.25">
      <c r="H14830" s="4"/>
      <c r="M14830" s="5"/>
      <c r="N14830" s="6"/>
    </row>
    <row r="14831" spans="8:14" x14ac:dyDescent="0.25">
      <c r="H14831" s="4"/>
      <c r="M14831" s="5"/>
      <c r="N14831" s="6"/>
    </row>
    <row r="14832" spans="8:14" x14ac:dyDescent="0.25">
      <c r="H14832" s="4"/>
      <c r="M14832" s="5"/>
      <c r="N14832" s="6"/>
    </row>
    <row r="14833" spans="8:14" x14ac:dyDescent="0.25">
      <c r="H14833" s="4"/>
      <c r="M14833" s="5"/>
      <c r="N14833" s="6"/>
    </row>
    <row r="14834" spans="8:14" x14ac:dyDescent="0.25">
      <c r="H14834" s="4"/>
      <c r="M14834" s="5"/>
      <c r="N14834" s="6"/>
    </row>
    <row r="14835" spans="8:14" x14ac:dyDescent="0.25">
      <c r="H14835" s="4"/>
      <c r="M14835" s="5"/>
      <c r="N14835" s="6"/>
    </row>
    <row r="14836" spans="8:14" x14ac:dyDescent="0.25">
      <c r="H14836" s="4"/>
      <c r="M14836" s="5"/>
      <c r="N14836" s="6"/>
    </row>
    <row r="14837" spans="8:14" x14ac:dyDescent="0.25">
      <c r="H14837" s="4"/>
      <c r="M14837" s="5"/>
      <c r="N14837" s="6"/>
    </row>
    <row r="14838" spans="8:14" x14ac:dyDescent="0.25">
      <c r="H14838" s="4"/>
      <c r="M14838" s="5"/>
      <c r="N14838" s="6"/>
    </row>
    <row r="14839" spans="8:14" x14ac:dyDescent="0.25">
      <c r="H14839" s="4"/>
      <c r="M14839" s="5"/>
      <c r="N14839" s="6"/>
    </row>
    <row r="14840" spans="8:14" x14ac:dyDescent="0.25">
      <c r="H14840" s="4"/>
      <c r="M14840" s="5"/>
      <c r="N14840" s="6"/>
    </row>
    <row r="14841" spans="8:14" x14ac:dyDescent="0.25">
      <c r="H14841" s="4"/>
      <c r="M14841" s="5"/>
      <c r="N14841" s="6"/>
    </row>
    <row r="14842" spans="8:14" x14ac:dyDescent="0.25">
      <c r="H14842" s="4"/>
      <c r="M14842" s="5"/>
      <c r="N14842" s="6"/>
    </row>
    <row r="14843" spans="8:14" x14ac:dyDescent="0.25">
      <c r="H14843" s="4"/>
      <c r="M14843" s="5"/>
      <c r="N14843" s="6"/>
    </row>
    <row r="14844" spans="8:14" x14ac:dyDescent="0.25">
      <c r="H14844" s="4"/>
      <c r="M14844" s="5"/>
      <c r="N14844" s="6"/>
    </row>
    <row r="14845" spans="8:14" x14ac:dyDescent="0.25">
      <c r="H14845" s="4"/>
      <c r="M14845" s="5"/>
      <c r="N14845" s="6"/>
    </row>
    <row r="14846" spans="8:14" x14ac:dyDescent="0.25">
      <c r="H14846" s="4"/>
      <c r="M14846" s="5"/>
      <c r="N14846" s="6"/>
    </row>
    <row r="14847" spans="8:14" x14ac:dyDescent="0.25">
      <c r="H14847" s="4"/>
      <c r="M14847" s="5"/>
      <c r="N14847" s="6"/>
    </row>
    <row r="14848" spans="8:14" x14ac:dyDescent="0.25">
      <c r="H14848" s="4"/>
      <c r="M14848" s="5"/>
      <c r="N14848" s="6"/>
    </row>
    <row r="14849" spans="8:14" x14ac:dyDescent="0.25">
      <c r="H14849" s="4"/>
      <c r="M14849" s="5"/>
      <c r="N14849" s="6"/>
    </row>
    <row r="14850" spans="8:14" x14ac:dyDescent="0.25">
      <c r="H14850" s="4"/>
      <c r="M14850" s="5"/>
      <c r="N14850" s="6"/>
    </row>
    <row r="14851" spans="8:14" x14ac:dyDescent="0.25">
      <c r="H14851" s="4"/>
      <c r="M14851" s="5"/>
      <c r="N14851" s="6"/>
    </row>
    <row r="14852" spans="8:14" x14ac:dyDescent="0.25">
      <c r="H14852" s="4"/>
      <c r="M14852" s="5"/>
      <c r="N14852" s="6"/>
    </row>
    <row r="14853" spans="8:14" x14ac:dyDescent="0.25">
      <c r="H14853" s="4"/>
      <c r="M14853" s="5"/>
      <c r="N14853" s="6"/>
    </row>
    <row r="14854" spans="8:14" x14ac:dyDescent="0.25">
      <c r="H14854" s="4"/>
      <c r="M14854" s="5"/>
      <c r="N14854" s="6"/>
    </row>
    <row r="14855" spans="8:14" x14ac:dyDescent="0.25">
      <c r="H14855" s="4"/>
      <c r="M14855" s="5"/>
      <c r="N14855" s="6"/>
    </row>
    <row r="14856" spans="8:14" x14ac:dyDescent="0.25">
      <c r="H14856" s="4"/>
      <c r="M14856" s="5"/>
      <c r="N14856" s="6"/>
    </row>
    <row r="14857" spans="8:14" x14ac:dyDescent="0.25">
      <c r="H14857" s="4"/>
      <c r="M14857" s="5"/>
      <c r="N14857" s="6"/>
    </row>
    <row r="14858" spans="8:14" x14ac:dyDescent="0.25">
      <c r="H14858" s="4"/>
      <c r="M14858" s="5"/>
      <c r="N14858" s="6"/>
    </row>
    <row r="14859" spans="8:14" x14ac:dyDescent="0.25">
      <c r="H14859" s="4"/>
      <c r="M14859" s="5"/>
      <c r="N14859" s="6"/>
    </row>
    <row r="14860" spans="8:14" x14ac:dyDescent="0.25">
      <c r="H14860" s="4"/>
      <c r="M14860" s="5"/>
      <c r="N14860" s="6"/>
    </row>
    <row r="14861" spans="8:14" x14ac:dyDescent="0.25">
      <c r="H14861" s="4"/>
      <c r="M14861" s="5"/>
      <c r="N14861" s="6"/>
    </row>
    <row r="14862" spans="8:14" x14ac:dyDescent="0.25">
      <c r="H14862" s="4"/>
      <c r="M14862" s="5"/>
      <c r="N14862" s="6"/>
    </row>
    <row r="14863" spans="8:14" x14ac:dyDescent="0.25">
      <c r="H14863" s="4"/>
      <c r="M14863" s="5"/>
      <c r="N14863" s="6"/>
    </row>
    <row r="14864" spans="8:14" x14ac:dyDescent="0.25">
      <c r="H14864" s="4"/>
      <c r="M14864" s="5"/>
      <c r="N14864" s="6"/>
    </row>
    <row r="14865" spans="8:14" x14ac:dyDescent="0.25">
      <c r="H14865" s="4"/>
      <c r="M14865" s="5"/>
      <c r="N14865" s="6"/>
    </row>
    <row r="14866" spans="8:14" x14ac:dyDescent="0.25">
      <c r="H14866" s="4"/>
      <c r="M14866" s="5"/>
      <c r="N14866" s="6"/>
    </row>
    <row r="14867" spans="8:14" x14ac:dyDescent="0.25">
      <c r="H14867" s="4"/>
      <c r="M14867" s="5"/>
      <c r="N14867" s="6"/>
    </row>
    <row r="14868" spans="8:14" x14ac:dyDescent="0.25">
      <c r="H14868" s="4"/>
      <c r="M14868" s="5"/>
      <c r="N14868" s="6"/>
    </row>
    <row r="14869" spans="8:14" x14ac:dyDescent="0.25">
      <c r="H14869" s="4"/>
      <c r="M14869" s="5"/>
      <c r="N14869" s="6"/>
    </row>
    <row r="14870" spans="8:14" x14ac:dyDescent="0.25">
      <c r="H14870" s="4"/>
      <c r="M14870" s="5"/>
      <c r="N14870" s="6"/>
    </row>
    <row r="14871" spans="8:14" x14ac:dyDescent="0.25">
      <c r="H14871" s="4"/>
      <c r="M14871" s="5"/>
      <c r="N14871" s="6"/>
    </row>
    <row r="14872" spans="8:14" x14ac:dyDescent="0.25">
      <c r="H14872" s="4"/>
      <c r="M14872" s="5"/>
      <c r="N14872" s="6"/>
    </row>
    <row r="14873" spans="8:14" x14ac:dyDescent="0.25">
      <c r="H14873" s="4"/>
      <c r="M14873" s="5"/>
      <c r="N14873" s="6"/>
    </row>
    <row r="14874" spans="8:14" x14ac:dyDescent="0.25">
      <c r="H14874" s="4"/>
      <c r="M14874" s="5"/>
      <c r="N14874" s="6"/>
    </row>
    <row r="14875" spans="8:14" x14ac:dyDescent="0.25">
      <c r="H14875" s="4"/>
      <c r="M14875" s="5"/>
      <c r="N14875" s="6"/>
    </row>
    <row r="14876" spans="8:14" x14ac:dyDescent="0.25">
      <c r="H14876" s="4"/>
      <c r="M14876" s="5"/>
      <c r="N14876" s="6"/>
    </row>
    <row r="14877" spans="8:14" x14ac:dyDescent="0.25">
      <c r="H14877" s="4"/>
      <c r="M14877" s="5"/>
      <c r="N14877" s="6"/>
    </row>
    <row r="14878" spans="8:14" x14ac:dyDescent="0.25">
      <c r="H14878" s="4"/>
      <c r="M14878" s="5"/>
      <c r="N14878" s="6"/>
    </row>
    <row r="14879" spans="8:14" x14ac:dyDescent="0.25">
      <c r="H14879" s="4"/>
      <c r="M14879" s="5"/>
      <c r="N14879" s="6"/>
    </row>
    <row r="14880" spans="8:14" x14ac:dyDescent="0.25">
      <c r="H14880" s="4"/>
      <c r="M14880" s="5"/>
      <c r="N14880" s="6"/>
    </row>
    <row r="14881" spans="8:14" x14ac:dyDescent="0.25">
      <c r="H14881" s="4"/>
      <c r="M14881" s="5"/>
      <c r="N14881" s="6"/>
    </row>
    <row r="14882" spans="8:14" x14ac:dyDescent="0.25">
      <c r="H14882" s="4"/>
      <c r="M14882" s="5"/>
      <c r="N14882" s="6"/>
    </row>
    <row r="14883" spans="8:14" x14ac:dyDescent="0.25">
      <c r="H14883" s="4"/>
      <c r="M14883" s="5"/>
      <c r="N14883" s="6"/>
    </row>
    <row r="14884" spans="8:14" x14ac:dyDescent="0.25">
      <c r="H14884" s="4"/>
      <c r="M14884" s="5"/>
      <c r="N14884" s="6"/>
    </row>
    <row r="14885" spans="8:14" x14ac:dyDescent="0.25">
      <c r="H14885" s="4"/>
      <c r="M14885" s="5"/>
      <c r="N14885" s="6"/>
    </row>
    <row r="14886" spans="8:14" x14ac:dyDescent="0.25">
      <c r="H14886" s="4"/>
      <c r="M14886" s="5"/>
      <c r="N14886" s="6"/>
    </row>
    <row r="14887" spans="8:14" x14ac:dyDescent="0.25">
      <c r="H14887" s="4"/>
      <c r="M14887" s="5"/>
      <c r="N14887" s="6"/>
    </row>
    <row r="14888" spans="8:14" x14ac:dyDescent="0.25">
      <c r="H14888" s="4"/>
      <c r="M14888" s="5"/>
      <c r="N14888" s="6"/>
    </row>
    <row r="14889" spans="8:14" x14ac:dyDescent="0.25">
      <c r="H14889" s="4"/>
      <c r="M14889" s="5"/>
      <c r="N14889" s="6"/>
    </row>
    <row r="14890" spans="8:14" x14ac:dyDescent="0.25">
      <c r="H14890" s="4"/>
      <c r="M14890" s="5"/>
      <c r="N14890" s="6"/>
    </row>
    <row r="14891" spans="8:14" x14ac:dyDescent="0.25">
      <c r="H14891" s="4"/>
      <c r="M14891" s="5"/>
      <c r="N14891" s="6"/>
    </row>
    <row r="14892" spans="8:14" x14ac:dyDescent="0.25">
      <c r="H14892" s="4"/>
      <c r="M14892" s="5"/>
      <c r="N14892" s="6"/>
    </row>
    <row r="14893" spans="8:14" x14ac:dyDescent="0.25">
      <c r="H14893" s="4"/>
      <c r="M14893" s="5"/>
      <c r="N14893" s="6"/>
    </row>
    <row r="14894" spans="8:14" x14ac:dyDescent="0.25">
      <c r="H14894" s="4"/>
      <c r="M14894" s="5"/>
      <c r="N14894" s="6"/>
    </row>
    <row r="14895" spans="8:14" x14ac:dyDescent="0.25">
      <c r="H14895" s="4"/>
      <c r="M14895" s="5"/>
      <c r="N14895" s="6"/>
    </row>
    <row r="14896" spans="8:14" x14ac:dyDescent="0.25">
      <c r="H14896" s="4"/>
      <c r="M14896" s="5"/>
      <c r="N14896" s="6"/>
    </row>
    <row r="14897" spans="8:14" x14ac:dyDescent="0.25">
      <c r="H14897" s="4"/>
      <c r="M14897" s="5"/>
      <c r="N14897" s="6"/>
    </row>
    <row r="14898" spans="8:14" x14ac:dyDescent="0.25">
      <c r="H14898" s="4"/>
      <c r="M14898" s="5"/>
      <c r="N14898" s="6"/>
    </row>
    <row r="14899" spans="8:14" x14ac:dyDescent="0.25">
      <c r="H14899" s="4"/>
      <c r="M14899" s="5"/>
      <c r="N14899" s="6"/>
    </row>
    <row r="14900" spans="8:14" x14ac:dyDescent="0.25">
      <c r="H14900" s="4"/>
      <c r="M14900" s="5"/>
      <c r="N14900" s="6"/>
    </row>
    <row r="14901" spans="8:14" x14ac:dyDescent="0.25">
      <c r="H14901" s="4"/>
      <c r="M14901" s="5"/>
      <c r="N14901" s="6"/>
    </row>
    <row r="14902" spans="8:14" x14ac:dyDescent="0.25">
      <c r="H14902" s="4"/>
      <c r="M14902" s="5"/>
      <c r="N14902" s="6"/>
    </row>
    <row r="14903" spans="8:14" x14ac:dyDescent="0.25">
      <c r="H14903" s="4"/>
      <c r="M14903" s="5"/>
      <c r="N14903" s="6"/>
    </row>
    <row r="14904" spans="8:14" x14ac:dyDescent="0.25">
      <c r="H14904" s="4"/>
      <c r="M14904" s="5"/>
      <c r="N14904" s="6"/>
    </row>
    <row r="14905" spans="8:14" x14ac:dyDescent="0.25">
      <c r="H14905" s="4"/>
      <c r="M14905" s="5"/>
      <c r="N14905" s="6"/>
    </row>
    <row r="14906" spans="8:14" x14ac:dyDescent="0.25">
      <c r="H14906" s="4"/>
      <c r="M14906" s="5"/>
      <c r="N14906" s="6"/>
    </row>
    <row r="14907" spans="8:14" x14ac:dyDescent="0.25">
      <c r="H14907" s="4"/>
      <c r="M14907" s="5"/>
      <c r="N14907" s="6"/>
    </row>
    <row r="14908" spans="8:14" x14ac:dyDescent="0.25">
      <c r="H14908" s="4"/>
      <c r="M14908" s="5"/>
      <c r="N14908" s="6"/>
    </row>
    <row r="14909" spans="8:14" x14ac:dyDescent="0.25">
      <c r="H14909" s="4"/>
      <c r="M14909" s="5"/>
      <c r="N14909" s="6"/>
    </row>
    <row r="14910" spans="8:14" x14ac:dyDescent="0.25">
      <c r="H14910" s="4"/>
      <c r="M14910" s="5"/>
      <c r="N14910" s="6"/>
    </row>
    <row r="14911" spans="8:14" x14ac:dyDescent="0.25">
      <c r="H14911" s="4"/>
      <c r="M14911" s="5"/>
      <c r="N14911" s="6"/>
    </row>
    <row r="14912" spans="8:14" x14ac:dyDescent="0.25">
      <c r="H14912" s="4"/>
      <c r="M14912" s="5"/>
      <c r="N14912" s="6"/>
    </row>
    <row r="14913" spans="8:14" x14ac:dyDescent="0.25">
      <c r="H14913" s="4"/>
      <c r="M14913" s="5"/>
      <c r="N14913" s="6"/>
    </row>
    <row r="14914" spans="8:14" x14ac:dyDescent="0.25">
      <c r="H14914" s="4"/>
      <c r="M14914" s="5"/>
      <c r="N14914" s="6"/>
    </row>
    <row r="14915" spans="8:14" x14ac:dyDescent="0.25">
      <c r="H14915" s="4"/>
      <c r="M14915" s="5"/>
      <c r="N14915" s="6"/>
    </row>
    <row r="14916" spans="8:14" x14ac:dyDescent="0.25">
      <c r="H14916" s="4"/>
      <c r="M14916" s="5"/>
      <c r="N14916" s="6"/>
    </row>
    <row r="14917" spans="8:14" x14ac:dyDescent="0.25">
      <c r="H14917" s="4"/>
      <c r="M14917" s="5"/>
      <c r="N14917" s="6"/>
    </row>
    <row r="14918" spans="8:14" x14ac:dyDescent="0.25">
      <c r="H14918" s="4"/>
      <c r="M14918" s="5"/>
      <c r="N14918" s="6"/>
    </row>
    <row r="14919" spans="8:14" x14ac:dyDescent="0.25">
      <c r="H14919" s="4"/>
      <c r="M14919" s="5"/>
      <c r="N14919" s="6"/>
    </row>
    <row r="14920" spans="8:14" x14ac:dyDescent="0.25">
      <c r="H14920" s="4"/>
      <c r="M14920" s="5"/>
      <c r="N14920" s="6"/>
    </row>
    <row r="14921" spans="8:14" x14ac:dyDescent="0.25">
      <c r="H14921" s="4"/>
      <c r="M14921" s="5"/>
      <c r="N14921" s="6"/>
    </row>
    <row r="14922" spans="8:14" x14ac:dyDescent="0.25">
      <c r="H14922" s="4"/>
      <c r="M14922" s="5"/>
      <c r="N14922" s="6"/>
    </row>
    <row r="14923" spans="8:14" x14ac:dyDescent="0.25">
      <c r="H14923" s="4"/>
      <c r="M14923" s="5"/>
      <c r="N14923" s="6"/>
    </row>
    <row r="14924" spans="8:14" x14ac:dyDescent="0.25">
      <c r="H14924" s="4"/>
      <c r="M14924" s="5"/>
      <c r="N14924" s="6"/>
    </row>
    <row r="14925" spans="8:14" x14ac:dyDescent="0.25">
      <c r="H14925" s="4"/>
      <c r="M14925" s="5"/>
      <c r="N14925" s="6"/>
    </row>
    <row r="14926" spans="8:14" x14ac:dyDescent="0.25">
      <c r="H14926" s="4"/>
      <c r="M14926" s="5"/>
      <c r="N14926" s="6"/>
    </row>
    <row r="14927" spans="8:14" x14ac:dyDescent="0.25">
      <c r="H14927" s="4"/>
      <c r="M14927" s="5"/>
      <c r="N14927" s="6"/>
    </row>
    <row r="14928" spans="8:14" x14ac:dyDescent="0.25">
      <c r="H14928" s="4"/>
      <c r="M14928" s="5"/>
      <c r="N14928" s="6"/>
    </row>
    <row r="14929" spans="8:14" x14ac:dyDescent="0.25">
      <c r="H14929" s="4"/>
      <c r="M14929" s="5"/>
      <c r="N14929" s="6"/>
    </row>
    <row r="14930" spans="8:14" x14ac:dyDescent="0.25">
      <c r="H14930" s="4"/>
      <c r="M14930" s="5"/>
      <c r="N14930" s="6"/>
    </row>
    <row r="14931" spans="8:14" x14ac:dyDescent="0.25">
      <c r="H14931" s="4"/>
      <c r="M14931" s="5"/>
      <c r="N14931" s="6"/>
    </row>
    <row r="14932" spans="8:14" x14ac:dyDescent="0.25">
      <c r="H14932" s="4"/>
      <c r="M14932" s="5"/>
      <c r="N14932" s="6"/>
    </row>
    <row r="14933" spans="8:14" x14ac:dyDescent="0.25">
      <c r="H14933" s="4"/>
      <c r="M14933" s="5"/>
      <c r="N14933" s="6"/>
    </row>
    <row r="14934" spans="8:14" x14ac:dyDescent="0.25">
      <c r="H14934" s="4"/>
      <c r="M14934" s="5"/>
      <c r="N14934" s="6"/>
    </row>
    <row r="14935" spans="8:14" x14ac:dyDescent="0.25">
      <c r="H14935" s="4"/>
      <c r="M14935" s="5"/>
      <c r="N14935" s="6"/>
    </row>
    <row r="14936" spans="8:14" x14ac:dyDescent="0.25">
      <c r="H14936" s="4"/>
      <c r="M14936" s="5"/>
      <c r="N14936" s="6"/>
    </row>
    <row r="14937" spans="8:14" x14ac:dyDescent="0.25">
      <c r="H14937" s="4"/>
      <c r="M14937" s="5"/>
      <c r="N14937" s="6"/>
    </row>
    <row r="14938" spans="8:14" x14ac:dyDescent="0.25">
      <c r="H14938" s="4"/>
      <c r="M14938" s="5"/>
      <c r="N14938" s="6"/>
    </row>
    <row r="14939" spans="8:14" x14ac:dyDescent="0.25">
      <c r="H14939" s="4"/>
      <c r="M14939" s="5"/>
      <c r="N14939" s="6"/>
    </row>
    <row r="14940" spans="8:14" x14ac:dyDescent="0.25">
      <c r="H14940" s="4"/>
      <c r="M14940" s="5"/>
      <c r="N14940" s="6"/>
    </row>
    <row r="14941" spans="8:14" x14ac:dyDescent="0.25">
      <c r="H14941" s="4"/>
      <c r="M14941" s="5"/>
      <c r="N14941" s="6"/>
    </row>
    <row r="14942" spans="8:14" x14ac:dyDescent="0.25">
      <c r="H14942" s="4"/>
      <c r="M14942" s="5"/>
      <c r="N14942" s="6"/>
    </row>
    <row r="14943" spans="8:14" x14ac:dyDescent="0.25">
      <c r="H14943" s="4"/>
      <c r="M14943" s="5"/>
      <c r="N14943" s="6"/>
    </row>
    <row r="14944" spans="8:14" x14ac:dyDescent="0.25">
      <c r="H14944" s="4"/>
      <c r="M14944" s="5"/>
      <c r="N14944" s="6"/>
    </row>
    <row r="14945" spans="8:14" x14ac:dyDescent="0.25">
      <c r="H14945" s="4"/>
      <c r="M14945" s="5"/>
      <c r="N14945" s="6"/>
    </row>
    <row r="14946" spans="8:14" x14ac:dyDescent="0.25">
      <c r="H14946" s="4"/>
      <c r="M14946" s="5"/>
      <c r="N14946" s="6"/>
    </row>
    <row r="14947" spans="8:14" x14ac:dyDescent="0.25">
      <c r="H14947" s="4"/>
      <c r="M14947" s="5"/>
      <c r="N14947" s="6"/>
    </row>
    <row r="14948" spans="8:14" x14ac:dyDescent="0.25">
      <c r="H14948" s="4"/>
      <c r="M14948" s="5"/>
      <c r="N14948" s="6"/>
    </row>
    <row r="14949" spans="8:14" x14ac:dyDescent="0.25">
      <c r="H14949" s="4"/>
      <c r="M14949" s="5"/>
      <c r="N14949" s="6"/>
    </row>
    <row r="14950" spans="8:14" x14ac:dyDescent="0.25">
      <c r="H14950" s="4"/>
      <c r="M14950" s="5"/>
      <c r="N14950" s="6"/>
    </row>
    <row r="14951" spans="8:14" x14ac:dyDescent="0.25">
      <c r="H14951" s="4"/>
      <c r="M14951" s="5"/>
      <c r="N14951" s="6"/>
    </row>
    <row r="14952" spans="8:14" x14ac:dyDescent="0.25">
      <c r="H14952" s="4"/>
      <c r="M14952" s="5"/>
      <c r="N14952" s="6"/>
    </row>
    <row r="14953" spans="8:14" x14ac:dyDescent="0.25">
      <c r="H14953" s="4"/>
      <c r="M14953" s="5"/>
      <c r="N14953" s="6"/>
    </row>
    <row r="14954" spans="8:14" x14ac:dyDescent="0.25">
      <c r="H14954" s="4"/>
      <c r="M14954" s="5"/>
      <c r="N14954" s="6"/>
    </row>
    <row r="14955" spans="8:14" x14ac:dyDescent="0.25">
      <c r="H14955" s="4"/>
      <c r="M14955" s="5"/>
      <c r="N14955" s="6"/>
    </row>
    <row r="14956" spans="8:14" x14ac:dyDescent="0.25">
      <c r="H14956" s="4"/>
      <c r="M14956" s="5"/>
      <c r="N14956" s="6"/>
    </row>
    <row r="14957" spans="8:14" x14ac:dyDescent="0.25">
      <c r="H14957" s="4"/>
      <c r="M14957" s="5"/>
      <c r="N14957" s="6"/>
    </row>
    <row r="14958" spans="8:14" x14ac:dyDescent="0.25">
      <c r="H14958" s="4"/>
      <c r="M14958" s="5"/>
      <c r="N14958" s="6"/>
    </row>
    <row r="14959" spans="8:14" x14ac:dyDescent="0.25">
      <c r="H14959" s="4"/>
      <c r="M14959" s="5"/>
      <c r="N14959" s="6"/>
    </row>
    <row r="14960" spans="8:14" x14ac:dyDescent="0.25">
      <c r="H14960" s="4"/>
      <c r="M14960" s="5"/>
      <c r="N14960" s="6"/>
    </row>
    <row r="14961" spans="8:14" x14ac:dyDescent="0.25">
      <c r="H14961" s="4"/>
      <c r="M14961" s="5"/>
      <c r="N14961" s="6"/>
    </row>
    <row r="14962" spans="8:14" x14ac:dyDescent="0.25">
      <c r="H14962" s="4"/>
      <c r="M14962" s="5"/>
      <c r="N14962" s="6"/>
    </row>
    <row r="14963" spans="8:14" x14ac:dyDescent="0.25">
      <c r="H14963" s="4"/>
      <c r="M14963" s="5"/>
      <c r="N14963" s="6"/>
    </row>
    <row r="14964" spans="8:14" x14ac:dyDescent="0.25">
      <c r="H14964" s="4"/>
      <c r="M14964" s="5"/>
      <c r="N14964" s="6"/>
    </row>
    <row r="14965" spans="8:14" x14ac:dyDescent="0.25">
      <c r="H14965" s="4"/>
      <c r="M14965" s="5"/>
      <c r="N14965" s="6"/>
    </row>
    <row r="14966" spans="8:14" x14ac:dyDescent="0.25">
      <c r="H14966" s="4"/>
      <c r="M14966" s="5"/>
      <c r="N14966" s="6"/>
    </row>
    <row r="14967" spans="8:14" x14ac:dyDescent="0.25">
      <c r="H14967" s="4"/>
      <c r="M14967" s="5"/>
      <c r="N14967" s="6"/>
    </row>
    <row r="14968" spans="8:14" x14ac:dyDescent="0.25">
      <c r="H14968" s="4"/>
      <c r="M14968" s="5"/>
      <c r="N14968" s="6"/>
    </row>
    <row r="14969" spans="8:14" x14ac:dyDescent="0.25">
      <c r="H14969" s="4"/>
      <c r="M14969" s="5"/>
      <c r="N14969" s="6"/>
    </row>
    <row r="14970" spans="8:14" x14ac:dyDescent="0.25">
      <c r="H14970" s="4"/>
      <c r="M14970" s="5"/>
      <c r="N14970" s="6"/>
    </row>
    <row r="14971" spans="8:14" x14ac:dyDescent="0.25">
      <c r="H14971" s="4"/>
      <c r="M14971" s="5"/>
      <c r="N14971" s="6"/>
    </row>
    <row r="14972" spans="8:14" x14ac:dyDescent="0.25">
      <c r="H14972" s="4"/>
      <c r="M14972" s="5"/>
      <c r="N14972" s="6"/>
    </row>
    <row r="14973" spans="8:14" x14ac:dyDescent="0.25">
      <c r="H14973" s="4"/>
      <c r="M14973" s="5"/>
      <c r="N14973" s="6"/>
    </row>
    <row r="14974" spans="8:14" x14ac:dyDescent="0.25">
      <c r="H14974" s="4"/>
      <c r="M14974" s="5"/>
      <c r="N14974" s="6"/>
    </row>
    <row r="14975" spans="8:14" x14ac:dyDescent="0.25">
      <c r="H14975" s="4"/>
      <c r="M14975" s="5"/>
      <c r="N14975" s="6"/>
    </row>
    <row r="14976" spans="8:14" x14ac:dyDescent="0.25">
      <c r="H14976" s="4"/>
      <c r="M14976" s="5"/>
      <c r="N14976" s="6"/>
    </row>
    <row r="14977" spans="8:14" x14ac:dyDescent="0.25">
      <c r="H14977" s="4"/>
      <c r="M14977" s="5"/>
      <c r="N14977" s="6"/>
    </row>
    <row r="14978" spans="8:14" x14ac:dyDescent="0.25">
      <c r="H14978" s="4"/>
      <c r="M14978" s="5"/>
      <c r="N14978" s="6"/>
    </row>
    <row r="14979" spans="8:14" x14ac:dyDescent="0.25">
      <c r="H14979" s="4"/>
      <c r="M14979" s="5"/>
      <c r="N14979" s="6"/>
    </row>
    <row r="14980" spans="8:14" x14ac:dyDescent="0.25">
      <c r="H14980" s="4"/>
      <c r="M14980" s="5"/>
      <c r="N14980" s="6"/>
    </row>
    <row r="14981" spans="8:14" x14ac:dyDescent="0.25">
      <c r="H14981" s="4"/>
      <c r="M14981" s="5"/>
      <c r="N14981" s="6"/>
    </row>
    <row r="14982" spans="8:14" x14ac:dyDescent="0.25">
      <c r="H14982" s="4"/>
      <c r="M14982" s="5"/>
      <c r="N14982" s="6"/>
    </row>
    <row r="14983" spans="8:14" x14ac:dyDescent="0.25">
      <c r="H14983" s="4"/>
      <c r="M14983" s="5"/>
      <c r="N14983" s="6"/>
    </row>
    <row r="14984" spans="8:14" x14ac:dyDescent="0.25">
      <c r="H14984" s="4"/>
      <c r="M14984" s="5"/>
      <c r="N14984" s="6"/>
    </row>
    <row r="14985" spans="8:14" x14ac:dyDescent="0.25">
      <c r="H14985" s="4"/>
      <c r="M14985" s="5"/>
      <c r="N14985" s="6"/>
    </row>
    <row r="14986" spans="8:14" x14ac:dyDescent="0.25">
      <c r="H14986" s="4"/>
      <c r="M14986" s="5"/>
      <c r="N14986" s="6"/>
    </row>
    <row r="14987" spans="8:14" x14ac:dyDescent="0.25">
      <c r="H14987" s="4"/>
      <c r="M14987" s="5"/>
      <c r="N14987" s="6"/>
    </row>
    <row r="14988" spans="8:14" x14ac:dyDescent="0.25">
      <c r="H14988" s="4"/>
      <c r="M14988" s="5"/>
      <c r="N14988" s="6"/>
    </row>
    <row r="14989" spans="8:14" x14ac:dyDescent="0.25">
      <c r="H14989" s="4"/>
      <c r="M14989" s="5"/>
      <c r="N14989" s="6"/>
    </row>
    <row r="14990" spans="8:14" x14ac:dyDescent="0.25">
      <c r="H14990" s="4"/>
      <c r="M14990" s="5"/>
      <c r="N14990" s="6"/>
    </row>
    <row r="14991" spans="8:14" x14ac:dyDescent="0.25">
      <c r="H14991" s="4"/>
      <c r="M14991" s="5"/>
      <c r="N14991" s="6"/>
    </row>
    <row r="14992" spans="8:14" x14ac:dyDescent="0.25">
      <c r="H14992" s="4"/>
      <c r="M14992" s="5"/>
      <c r="N14992" s="6"/>
    </row>
    <row r="14993" spans="8:14" x14ac:dyDescent="0.25">
      <c r="H14993" s="4"/>
      <c r="M14993" s="5"/>
      <c r="N14993" s="6"/>
    </row>
    <row r="14994" spans="8:14" x14ac:dyDescent="0.25">
      <c r="H14994" s="4"/>
      <c r="M14994" s="5"/>
      <c r="N14994" s="6"/>
    </row>
    <row r="14995" spans="8:14" x14ac:dyDescent="0.25">
      <c r="H14995" s="4"/>
      <c r="M14995" s="5"/>
      <c r="N14995" s="6"/>
    </row>
    <row r="14996" spans="8:14" x14ac:dyDescent="0.25">
      <c r="H14996" s="4"/>
      <c r="M14996" s="5"/>
      <c r="N14996" s="6"/>
    </row>
    <row r="14997" spans="8:14" x14ac:dyDescent="0.25">
      <c r="H14997" s="4"/>
      <c r="M14997" s="5"/>
      <c r="N14997" s="6"/>
    </row>
    <row r="14998" spans="8:14" x14ac:dyDescent="0.25">
      <c r="H14998" s="4"/>
      <c r="M14998" s="5"/>
      <c r="N14998" s="6"/>
    </row>
    <row r="14999" spans="8:14" x14ac:dyDescent="0.25">
      <c r="H14999" s="4"/>
      <c r="M14999" s="5"/>
      <c r="N14999" s="6"/>
    </row>
    <row r="15000" spans="8:14" x14ac:dyDescent="0.25">
      <c r="H15000" s="4"/>
      <c r="M15000" s="5"/>
      <c r="N15000" s="6"/>
    </row>
    <row r="15001" spans="8:14" x14ac:dyDescent="0.25">
      <c r="H15001" s="4"/>
      <c r="M15001" s="5"/>
      <c r="N15001" s="6"/>
    </row>
    <row r="15002" spans="8:14" x14ac:dyDescent="0.25">
      <c r="H15002" s="4"/>
      <c r="M15002" s="5"/>
      <c r="N15002" s="6"/>
    </row>
    <row r="15003" spans="8:14" x14ac:dyDescent="0.25">
      <c r="H15003" s="4"/>
      <c r="M15003" s="5"/>
      <c r="N15003" s="6"/>
    </row>
    <row r="15004" spans="8:14" x14ac:dyDescent="0.25">
      <c r="H15004" s="4"/>
      <c r="M15004" s="5"/>
      <c r="N15004" s="6"/>
    </row>
    <row r="15005" spans="8:14" x14ac:dyDescent="0.25">
      <c r="H15005" s="4"/>
      <c r="M15005" s="5"/>
      <c r="N15005" s="6"/>
    </row>
    <row r="15006" spans="8:14" x14ac:dyDescent="0.25">
      <c r="H15006" s="4"/>
      <c r="M15006" s="5"/>
      <c r="N15006" s="6"/>
    </row>
    <row r="15007" spans="8:14" x14ac:dyDescent="0.25">
      <c r="H15007" s="4"/>
      <c r="M15007" s="5"/>
      <c r="N15007" s="6"/>
    </row>
    <row r="15008" spans="8:14" x14ac:dyDescent="0.25">
      <c r="H15008" s="4"/>
      <c r="M15008" s="5"/>
      <c r="N15008" s="6"/>
    </row>
    <row r="15009" spans="8:14" x14ac:dyDescent="0.25">
      <c r="H15009" s="4"/>
      <c r="M15009" s="5"/>
      <c r="N15009" s="6"/>
    </row>
    <row r="15010" spans="8:14" x14ac:dyDescent="0.25">
      <c r="H15010" s="4"/>
      <c r="M15010" s="5"/>
      <c r="N15010" s="6"/>
    </row>
    <row r="15011" spans="8:14" x14ac:dyDescent="0.25">
      <c r="H15011" s="4"/>
      <c r="M15011" s="5"/>
      <c r="N15011" s="6"/>
    </row>
    <row r="15012" spans="8:14" x14ac:dyDescent="0.25">
      <c r="H15012" s="4"/>
      <c r="M15012" s="5"/>
      <c r="N15012" s="6"/>
    </row>
    <row r="15013" spans="8:14" x14ac:dyDescent="0.25">
      <c r="H15013" s="4"/>
      <c r="M15013" s="5"/>
      <c r="N15013" s="6"/>
    </row>
    <row r="15014" spans="8:14" x14ac:dyDescent="0.25">
      <c r="H15014" s="4"/>
      <c r="M15014" s="5"/>
      <c r="N15014" s="6"/>
    </row>
    <row r="15015" spans="8:14" x14ac:dyDescent="0.25">
      <c r="H15015" s="4"/>
      <c r="M15015" s="5"/>
      <c r="N15015" s="6"/>
    </row>
    <row r="15016" spans="8:14" x14ac:dyDescent="0.25">
      <c r="H15016" s="4"/>
      <c r="M15016" s="5"/>
      <c r="N15016" s="6"/>
    </row>
    <row r="15017" spans="8:14" x14ac:dyDescent="0.25">
      <c r="H15017" s="4"/>
      <c r="M15017" s="5"/>
      <c r="N15017" s="6"/>
    </row>
    <row r="15018" spans="8:14" x14ac:dyDescent="0.25">
      <c r="H15018" s="4"/>
      <c r="M15018" s="5"/>
      <c r="N15018" s="6"/>
    </row>
    <row r="15019" spans="8:14" x14ac:dyDescent="0.25">
      <c r="H15019" s="4"/>
      <c r="M15019" s="5"/>
      <c r="N15019" s="6"/>
    </row>
    <row r="15020" spans="8:14" x14ac:dyDescent="0.25">
      <c r="H15020" s="4"/>
      <c r="M15020" s="5"/>
      <c r="N15020" s="6"/>
    </row>
    <row r="15021" spans="8:14" x14ac:dyDescent="0.25">
      <c r="H15021" s="4"/>
      <c r="M15021" s="5"/>
      <c r="N15021" s="6"/>
    </row>
    <row r="15022" spans="8:14" x14ac:dyDescent="0.25">
      <c r="H15022" s="4"/>
      <c r="M15022" s="5"/>
      <c r="N15022" s="6"/>
    </row>
    <row r="15023" spans="8:14" x14ac:dyDescent="0.25">
      <c r="H15023" s="4"/>
      <c r="M15023" s="5"/>
      <c r="N15023" s="6"/>
    </row>
    <row r="15024" spans="8:14" x14ac:dyDescent="0.25">
      <c r="H15024" s="4"/>
      <c r="M15024" s="5"/>
      <c r="N15024" s="6"/>
    </row>
    <row r="15025" spans="8:14" x14ac:dyDescent="0.25">
      <c r="H15025" s="4"/>
      <c r="M15025" s="5"/>
      <c r="N15025" s="6"/>
    </row>
    <row r="15026" spans="8:14" x14ac:dyDescent="0.25">
      <c r="H15026" s="4"/>
      <c r="M15026" s="5"/>
      <c r="N15026" s="6"/>
    </row>
    <row r="15027" spans="8:14" x14ac:dyDescent="0.25">
      <c r="H15027" s="4"/>
      <c r="M15027" s="5"/>
      <c r="N15027" s="6"/>
    </row>
    <row r="15028" spans="8:14" x14ac:dyDescent="0.25">
      <c r="H15028" s="4"/>
      <c r="M15028" s="5"/>
      <c r="N15028" s="6"/>
    </row>
    <row r="15029" spans="8:14" x14ac:dyDescent="0.25">
      <c r="H15029" s="4"/>
      <c r="M15029" s="5"/>
      <c r="N15029" s="6"/>
    </row>
    <row r="15030" spans="8:14" x14ac:dyDescent="0.25">
      <c r="H15030" s="4"/>
      <c r="M15030" s="5"/>
      <c r="N15030" s="6"/>
    </row>
    <row r="15031" spans="8:14" x14ac:dyDescent="0.25">
      <c r="H15031" s="4"/>
      <c r="M15031" s="5"/>
      <c r="N15031" s="6"/>
    </row>
    <row r="15032" spans="8:14" x14ac:dyDescent="0.25">
      <c r="H15032" s="4"/>
      <c r="M15032" s="5"/>
      <c r="N15032" s="6"/>
    </row>
    <row r="15033" spans="8:14" x14ac:dyDescent="0.25">
      <c r="H15033" s="4"/>
      <c r="M15033" s="5"/>
      <c r="N15033" s="6"/>
    </row>
    <row r="15034" spans="8:14" x14ac:dyDescent="0.25">
      <c r="H15034" s="4"/>
      <c r="M15034" s="5"/>
      <c r="N15034" s="6"/>
    </row>
    <row r="15035" spans="8:14" x14ac:dyDescent="0.25">
      <c r="H15035" s="4"/>
      <c r="M15035" s="5"/>
      <c r="N15035" s="6"/>
    </row>
    <row r="15036" spans="8:14" x14ac:dyDescent="0.25">
      <c r="H15036" s="4"/>
      <c r="M15036" s="5"/>
      <c r="N15036" s="6"/>
    </row>
    <row r="15037" spans="8:14" x14ac:dyDescent="0.25">
      <c r="H15037" s="4"/>
      <c r="M15037" s="5"/>
      <c r="N15037" s="6"/>
    </row>
    <row r="15038" spans="8:14" x14ac:dyDescent="0.25">
      <c r="H15038" s="4"/>
      <c r="M15038" s="5"/>
      <c r="N15038" s="6"/>
    </row>
    <row r="15039" spans="8:14" x14ac:dyDescent="0.25">
      <c r="H15039" s="4"/>
      <c r="M15039" s="5"/>
      <c r="N15039" s="6"/>
    </row>
    <row r="15040" spans="8:14" x14ac:dyDescent="0.25">
      <c r="H15040" s="4"/>
      <c r="M15040" s="5"/>
      <c r="N15040" s="6"/>
    </row>
    <row r="15041" spans="8:14" x14ac:dyDescent="0.25">
      <c r="H15041" s="4"/>
      <c r="M15041" s="5"/>
      <c r="N15041" s="6"/>
    </row>
    <row r="15042" spans="8:14" x14ac:dyDescent="0.25">
      <c r="H15042" s="4"/>
      <c r="M15042" s="5"/>
      <c r="N15042" s="6"/>
    </row>
    <row r="15043" spans="8:14" x14ac:dyDescent="0.25">
      <c r="H15043" s="4"/>
      <c r="M15043" s="5"/>
      <c r="N15043" s="6"/>
    </row>
    <row r="15044" spans="8:14" x14ac:dyDescent="0.25">
      <c r="H15044" s="4"/>
      <c r="M15044" s="5"/>
      <c r="N15044" s="6"/>
    </row>
    <row r="15045" spans="8:14" x14ac:dyDescent="0.25">
      <c r="H15045" s="4"/>
      <c r="M15045" s="5"/>
      <c r="N15045" s="6"/>
    </row>
    <row r="15046" spans="8:14" x14ac:dyDescent="0.25">
      <c r="H15046" s="4"/>
      <c r="M15046" s="5"/>
      <c r="N15046" s="6"/>
    </row>
    <row r="15047" spans="8:14" x14ac:dyDescent="0.25">
      <c r="H15047" s="4"/>
      <c r="M15047" s="5"/>
      <c r="N15047" s="6"/>
    </row>
    <row r="15048" spans="8:14" x14ac:dyDescent="0.25">
      <c r="H15048" s="4"/>
      <c r="M15048" s="5"/>
      <c r="N15048" s="6"/>
    </row>
    <row r="15049" spans="8:14" x14ac:dyDescent="0.25">
      <c r="H15049" s="4"/>
      <c r="M15049" s="5"/>
      <c r="N15049" s="6"/>
    </row>
    <row r="15050" spans="8:14" x14ac:dyDescent="0.25">
      <c r="H15050" s="4"/>
      <c r="M15050" s="5"/>
      <c r="N15050" s="6"/>
    </row>
    <row r="15051" spans="8:14" x14ac:dyDescent="0.25">
      <c r="H15051" s="4"/>
      <c r="M15051" s="5"/>
      <c r="N15051" s="6"/>
    </row>
    <row r="15052" spans="8:14" x14ac:dyDescent="0.25">
      <c r="H15052" s="4"/>
      <c r="M15052" s="5"/>
      <c r="N15052" s="6"/>
    </row>
    <row r="15053" spans="8:14" x14ac:dyDescent="0.25">
      <c r="H15053" s="4"/>
      <c r="M15053" s="5"/>
      <c r="N15053" s="6"/>
    </row>
    <row r="15054" spans="8:14" x14ac:dyDescent="0.25">
      <c r="H15054" s="4"/>
      <c r="M15054" s="5"/>
      <c r="N15054" s="6"/>
    </row>
    <row r="15055" spans="8:14" x14ac:dyDescent="0.25">
      <c r="H15055" s="4"/>
      <c r="M15055" s="5"/>
      <c r="N15055" s="6"/>
    </row>
    <row r="15056" spans="8:14" x14ac:dyDescent="0.25">
      <c r="H15056" s="4"/>
      <c r="M15056" s="5"/>
      <c r="N15056" s="6"/>
    </row>
    <row r="15057" spans="8:14" x14ac:dyDescent="0.25">
      <c r="H15057" s="4"/>
      <c r="M15057" s="5"/>
      <c r="N15057" s="6"/>
    </row>
    <row r="15058" spans="8:14" x14ac:dyDescent="0.25">
      <c r="H15058" s="4"/>
      <c r="M15058" s="5"/>
      <c r="N15058" s="6"/>
    </row>
    <row r="15059" spans="8:14" x14ac:dyDescent="0.25">
      <c r="H15059" s="4"/>
      <c r="M15059" s="5"/>
      <c r="N15059" s="6"/>
    </row>
    <row r="15060" spans="8:14" x14ac:dyDescent="0.25">
      <c r="H15060" s="4"/>
      <c r="M15060" s="5"/>
      <c r="N15060" s="6"/>
    </row>
    <row r="15061" spans="8:14" x14ac:dyDescent="0.25">
      <c r="H15061" s="4"/>
      <c r="M15061" s="5"/>
      <c r="N15061" s="6"/>
    </row>
    <row r="15062" spans="8:14" x14ac:dyDescent="0.25">
      <c r="H15062" s="4"/>
      <c r="M15062" s="5"/>
      <c r="N15062" s="6"/>
    </row>
    <row r="15063" spans="8:14" x14ac:dyDescent="0.25">
      <c r="H15063" s="4"/>
      <c r="M15063" s="5"/>
      <c r="N15063" s="6"/>
    </row>
    <row r="15064" spans="8:14" x14ac:dyDescent="0.25">
      <c r="H15064" s="4"/>
      <c r="M15064" s="5"/>
      <c r="N15064" s="6"/>
    </row>
    <row r="15065" spans="8:14" x14ac:dyDescent="0.25">
      <c r="H15065" s="4"/>
      <c r="M15065" s="5"/>
      <c r="N15065" s="6"/>
    </row>
    <row r="15066" spans="8:14" x14ac:dyDescent="0.25">
      <c r="H15066" s="4"/>
      <c r="M15066" s="5"/>
      <c r="N15066" s="6"/>
    </row>
    <row r="15067" spans="8:14" x14ac:dyDescent="0.25">
      <c r="H15067" s="4"/>
      <c r="M15067" s="5"/>
      <c r="N15067" s="6"/>
    </row>
    <row r="15068" spans="8:14" x14ac:dyDescent="0.25">
      <c r="H15068" s="4"/>
      <c r="M15068" s="5"/>
      <c r="N15068" s="6"/>
    </row>
    <row r="15069" spans="8:14" x14ac:dyDescent="0.25">
      <c r="H15069" s="4"/>
      <c r="M15069" s="5"/>
      <c r="N15069" s="6"/>
    </row>
    <row r="15070" spans="8:14" x14ac:dyDescent="0.25">
      <c r="H15070" s="4"/>
      <c r="M15070" s="5"/>
      <c r="N15070" s="6"/>
    </row>
    <row r="15071" spans="8:14" x14ac:dyDescent="0.25">
      <c r="H15071" s="4"/>
      <c r="M15071" s="5"/>
      <c r="N15071" s="6"/>
    </row>
    <row r="15072" spans="8:14" x14ac:dyDescent="0.25">
      <c r="H15072" s="4"/>
      <c r="M15072" s="5"/>
      <c r="N15072" s="6"/>
    </row>
    <row r="15073" spans="8:14" x14ac:dyDescent="0.25">
      <c r="H15073" s="4"/>
      <c r="M15073" s="5"/>
      <c r="N15073" s="6"/>
    </row>
    <row r="15074" spans="8:14" x14ac:dyDescent="0.25">
      <c r="H15074" s="4"/>
      <c r="M15074" s="5"/>
      <c r="N15074" s="6"/>
    </row>
    <row r="15075" spans="8:14" x14ac:dyDescent="0.25">
      <c r="H15075" s="4"/>
      <c r="M15075" s="5"/>
      <c r="N15075" s="6"/>
    </row>
    <row r="15076" spans="8:14" x14ac:dyDescent="0.25">
      <c r="H15076" s="4"/>
      <c r="M15076" s="5"/>
      <c r="N15076" s="6"/>
    </row>
    <row r="15077" spans="8:14" x14ac:dyDescent="0.25">
      <c r="H15077" s="4"/>
      <c r="M15077" s="5"/>
      <c r="N15077" s="6"/>
    </row>
    <row r="15078" spans="8:14" x14ac:dyDescent="0.25">
      <c r="H15078" s="4"/>
      <c r="M15078" s="5"/>
      <c r="N15078" s="6"/>
    </row>
    <row r="15079" spans="8:14" x14ac:dyDescent="0.25">
      <c r="H15079" s="4"/>
      <c r="M15079" s="5"/>
      <c r="N15079" s="6"/>
    </row>
    <row r="15080" spans="8:14" x14ac:dyDescent="0.25">
      <c r="H15080" s="4"/>
      <c r="M15080" s="5"/>
      <c r="N15080" s="6"/>
    </row>
    <row r="15081" spans="8:14" x14ac:dyDescent="0.25">
      <c r="H15081" s="4"/>
      <c r="M15081" s="5"/>
      <c r="N15081" s="6"/>
    </row>
    <row r="15082" spans="8:14" x14ac:dyDescent="0.25">
      <c r="H15082" s="4"/>
      <c r="M15082" s="5"/>
      <c r="N15082" s="6"/>
    </row>
    <row r="15083" spans="8:14" x14ac:dyDescent="0.25">
      <c r="H15083" s="4"/>
      <c r="M15083" s="5"/>
      <c r="N15083" s="6"/>
    </row>
    <row r="15084" spans="8:14" x14ac:dyDescent="0.25">
      <c r="H15084" s="4"/>
      <c r="M15084" s="5"/>
      <c r="N15084" s="6"/>
    </row>
    <row r="15085" spans="8:14" x14ac:dyDescent="0.25">
      <c r="H15085" s="4"/>
      <c r="M15085" s="5"/>
      <c r="N15085" s="6"/>
    </row>
    <row r="15086" spans="8:14" x14ac:dyDescent="0.25">
      <c r="H15086" s="4"/>
      <c r="M15086" s="5"/>
      <c r="N15086" s="6"/>
    </row>
    <row r="15087" spans="8:14" x14ac:dyDescent="0.25">
      <c r="H15087" s="4"/>
      <c r="M15087" s="5"/>
      <c r="N15087" s="6"/>
    </row>
    <row r="15088" spans="8:14" x14ac:dyDescent="0.25">
      <c r="H15088" s="4"/>
      <c r="M15088" s="5"/>
      <c r="N15088" s="6"/>
    </row>
    <row r="15089" spans="8:14" x14ac:dyDescent="0.25">
      <c r="H15089" s="4"/>
      <c r="M15089" s="5"/>
      <c r="N15089" s="6"/>
    </row>
    <row r="15090" spans="8:14" x14ac:dyDescent="0.25">
      <c r="H15090" s="4"/>
      <c r="M15090" s="5"/>
      <c r="N15090" s="6"/>
    </row>
    <row r="15091" spans="8:14" x14ac:dyDescent="0.25">
      <c r="H15091" s="4"/>
      <c r="M15091" s="5"/>
      <c r="N15091" s="6"/>
    </row>
    <row r="15092" spans="8:14" x14ac:dyDescent="0.25">
      <c r="H15092" s="4"/>
      <c r="M15092" s="5"/>
      <c r="N15092" s="6"/>
    </row>
    <row r="15093" spans="8:14" x14ac:dyDescent="0.25">
      <c r="H15093" s="4"/>
      <c r="M15093" s="5"/>
      <c r="N15093" s="6"/>
    </row>
    <row r="15094" spans="8:14" x14ac:dyDescent="0.25">
      <c r="H15094" s="4"/>
      <c r="M15094" s="5"/>
      <c r="N15094" s="6"/>
    </row>
    <row r="15095" spans="8:14" x14ac:dyDescent="0.25">
      <c r="H15095" s="4"/>
      <c r="M15095" s="5"/>
      <c r="N15095" s="6"/>
    </row>
    <row r="15096" spans="8:14" x14ac:dyDescent="0.25">
      <c r="H15096" s="4"/>
      <c r="M15096" s="5"/>
      <c r="N15096" s="6"/>
    </row>
    <row r="15097" spans="8:14" x14ac:dyDescent="0.25">
      <c r="H15097" s="4"/>
      <c r="M15097" s="5"/>
      <c r="N15097" s="6"/>
    </row>
    <row r="15098" spans="8:14" x14ac:dyDescent="0.25">
      <c r="H15098" s="4"/>
      <c r="M15098" s="5"/>
      <c r="N15098" s="6"/>
    </row>
    <row r="15099" spans="8:14" x14ac:dyDescent="0.25">
      <c r="H15099" s="4"/>
      <c r="M15099" s="5"/>
      <c r="N15099" s="6"/>
    </row>
    <row r="15100" spans="8:14" x14ac:dyDescent="0.25">
      <c r="H15100" s="4"/>
      <c r="M15100" s="5"/>
      <c r="N15100" s="6"/>
    </row>
    <row r="15101" spans="8:14" x14ac:dyDescent="0.25">
      <c r="H15101" s="4"/>
      <c r="M15101" s="5"/>
      <c r="N15101" s="6"/>
    </row>
    <row r="15102" spans="8:14" x14ac:dyDescent="0.25">
      <c r="H15102" s="4"/>
      <c r="M15102" s="5"/>
      <c r="N15102" s="6"/>
    </row>
    <row r="15103" spans="8:14" x14ac:dyDescent="0.25">
      <c r="H15103" s="4"/>
      <c r="M15103" s="5"/>
      <c r="N15103" s="6"/>
    </row>
    <row r="15104" spans="8:14" x14ac:dyDescent="0.25">
      <c r="H15104" s="4"/>
      <c r="M15104" s="5"/>
      <c r="N15104" s="6"/>
    </row>
    <row r="15105" spans="8:14" x14ac:dyDescent="0.25">
      <c r="H15105" s="4"/>
      <c r="M15105" s="5"/>
      <c r="N15105" s="6"/>
    </row>
    <row r="15106" spans="8:14" x14ac:dyDescent="0.25">
      <c r="H15106" s="4"/>
      <c r="M15106" s="5"/>
      <c r="N15106" s="6"/>
    </row>
    <row r="15107" spans="8:14" x14ac:dyDescent="0.25">
      <c r="H15107" s="4"/>
      <c r="M15107" s="5"/>
      <c r="N15107" s="6"/>
    </row>
    <row r="15108" spans="8:14" x14ac:dyDescent="0.25">
      <c r="H15108" s="4"/>
      <c r="M15108" s="5"/>
      <c r="N15108" s="6"/>
    </row>
    <row r="15109" spans="8:14" x14ac:dyDescent="0.25">
      <c r="H15109" s="4"/>
      <c r="M15109" s="5"/>
      <c r="N15109" s="6"/>
    </row>
    <row r="15110" spans="8:14" x14ac:dyDescent="0.25">
      <c r="H15110" s="4"/>
      <c r="M15110" s="5"/>
      <c r="N15110" s="6"/>
    </row>
    <row r="15111" spans="8:14" x14ac:dyDescent="0.25">
      <c r="H15111" s="4"/>
      <c r="M15111" s="5"/>
      <c r="N15111" s="6"/>
    </row>
    <row r="15112" spans="8:14" x14ac:dyDescent="0.25">
      <c r="H15112" s="4"/>
      <c r="M15112" s="5"/>
      <c r="N15112" s="6"/>
    </row>
    <row r="15113" spans="8:14" x14ac:dyDescent="0.25">
      <c r="H15113" s="4"/>
      <c r="M15113" s="5"/>
      <c r="N15113" s="6"/>
    </row>
    <row r="15114" spans="8:14" x14ac:dyDescent="0.25">
      <c r="H15114" s="4"/>
      <c r="M15114" s="5"/>
      <c r="N15114" s="6"/>
    </row>
    <row r="15115" spans="8:14" x14ac:dyDescent="0.25">
      <c r="H15115" s="4"/>
      <c r="M15115" s="5"/>
      <c r="N15115" s="6"/>
    </row>
    <row r="15116" spans="8:14" x14ac:dyDescent="0.25">
      <c r="H15116" s="4"/>
      <c r="M15116" s="5"/>
      <c r="N15116" s="6"/>
    </row>
    <row r="15117" spans="8:14" x14ac:dyDescent="0.25">
      <c r="H15117" s="4"/>
      <c r="M15117" s="5"/>
      <c r="N15117" s="6"/>
    </row>
    <row r="15118" spans="8:14" x14ac:dyDescent="0.25">
      <c r="H15118" s="4"/>
      <c r="M15118" s="5"/>
      <c r="N15118" s="6"/>
    </row>
    <row r="15119" spans="8:14" x14ac:dyDescent="0.25">
      <c r="H15119" s="4"/>
      <c r="M15119" s="5"/>
      <c r="N15119" s="6"/>
    </row>
    <row r="15120" spans="8:14" x14ac:dyDescent="0.25">
      <c r="H15120" s="4"/>
      <c r="M15120" s="5"/>
      <c r="N15120" s="6"/>
    </row>
    <row r="15121" spans="8:14" x14ac:dyDescent="0.25">
      <c r="H15121" s="4"/>
      <c r="M15121" s="5"/>
      <c r="N15121" s="6"/>
    </row>
    <row r="15122" spans="8:14" x14ac:dyDescent="0.25">
      <c r="H15122" s="4"/>
      <c r="M15122" s="5"/>
      <c r="N15122" s="6"/>
    </row>
    <row r="15123" spans="8:14" x14ac:dyDescent="0.25">
      <c r="H15123" s="4"/>
      <c r="M15123" s="5"/>
      <c r="N15123" s="6"/>
    </row>
    <row r="15124" spans="8:14" x14ac:dyDescent="0.25">
      <c r="H15124" s="4"/>
      <c r="M15124" s="5"/>
      <c r="N15124" s="6"/>
    </row>
    <row r="15125" spans="8:14" x14ac:dyDescent="0.25">
      <c r="H15125" s="4"/>
      <c r="M15125" s="5"/>
      <c r="N15125" s="6"/>
    </row>
    <row r="15126" spans="8:14" x14ac:dyDescent="0.25">
      <c r="H15126" s="4"/>
      <c r="M15126" s="5"/>
      <c r="N15126" s="6"/>
    </row>
    <row r="15127" spans="8:14" x14ac:dyDescent="0.25">
      <c r="H15127" s="4"/>
      <c r="M15127" s="5"/>
      <c r="N15127" s="6"/>
    </row>
    <row r="15128" spans="8:14" x14ac:dyDescent="0.25">
      <c r="H15128" s="4"/>
      <c r="M15128" s="5"/>
      <c r="N15128" s="6"/>
    </row>
    <row r="15129" spans="8:14" x14ac:dyDescent="0.25">
      <c r="H15129" s="4"/>
      <c r="M15129" s="5"/>
      <c r="N15129" s="6"/>
    </row>
    <row r="15130" spans="8:14" x14ac:dyDescent="0.25">
      <c r="H15130" s="4"/>
      <c r="M15130" s="5"/>
      <c r="N15130" s="6"/>
    </row>
    <row r="15131" spans="8:14" x14ac:dyDescent="0.25">
      <c r="H15131" s="4"/>
      <c r="M15131" s="5"/>
      <c r="N15131" s="6"/>
    </row>
    <row r="15132" spans="8:14" x14ac:dyDescent="0.25">
      <c r="H15132" s="4"/>
      <c r="M15132" s="5"/>
      <c r="N15132" s="6"/>
    </row>
    <row r="15133" spans="8:14" x14ac:dyDescent="0.25">
      <c r="H15133" s="4"/>
      <c r="M15133" s="5"/>
      <c r="N15133" s="6"/>
    </row>
    <row r="15134" spans="8:14" x14ac:dyDescent="0.25">
      <c r="H15134" s="4"/>
      <c r="M15134" s="5"/>
      <c r="N15134" s="6"/>
    </row>
    <row r="15135" spans="8:14" x14ac:dyDescent="0.25">
      <c r="H15135" s="4"/>
      <c r="M15135" s="5"/>
      <c r="N15135" s="6"/>
    </row>
    <row r="15136" spans="8:14" x14ac:dyDescent="0.25">
      <c r="H15136" s="4"/>
      <c r="M15136" s="5"/>
      <c r="N15136" s="6"/>
    </row>
    <row r="15137" spans="8:14" x14ac:dyDescent="0.25">
      <c r="H15137" s="4"/>
      <c r="M15137" s="5"/>
      <c r="N15137" s="6"/>
    </row>
    <row r="15138" spans="8:14" x14ac:dyDescent="0.25">
      <c r="H15138" s="4"/>
      <c r="M15138" s="5"/>
      <c r="N15138" s="6"/>
    </row>
    <row r="15139" spans="8:14" x14ac:dyDescent="0.25">
      <c r="H15139" s="4"/>
      <c r="M15139" s="5"/>
      <c r="N15139" s="6"/>
    </row>
    <row r="15140" spans="8:14" x14ac:dyDescent="0.25">
      <c r="H15140" s="4"/>
      <c r="M15140" s="5"/>
      <c r="N15140" s="6"/>
    </row>
    <row r="15141" spans="8:14" x14ac:dyDescent="0.25">
      <c r="H15141" s="4"/>
      <c r="M15141" s="5"/>
      <c r="N15141" s="6"/>
    </row>
    <row r="15142" spans="8:14" x14ac:dyDescent="0.25">
      <c r="H15142" s="4"/>
      <c r="M15142" s="5"/>
      <c r="N15142" s="6"/>
    </row>
    <row r="15143" spans="8:14" x14ac:dyDescent="0.25">
      <c r="H15143" s="4"/>
      <c r="M15143" s="5"/>
      <c r="N15143" s="6"/>
    </row>
    <row r="15144" spans="8:14" x14ac:dyDescent="0.25">
      <c r="H15144" s="4"/>
      <c r="M15144" s="5"/>
      <c r="N15144" s="6"/>
    </row>
    <row r="15145" spans="8:14" x14ac:dyDescent="0.25">
      <c r="H15145" s="4"/>
      <c r="M15145" s="5"/>
      <c r="N15145" s="6"/>
    </row>
    <row r="15146" spans="8:14" x14ac:dyDescent="0.25">
      <c r="H15146" s="4"/>
      <c r="M15146" s="5"/>
      <c r="N15146" s="6"/>
    </row>
    <row r="15147" spans="8:14" x14ac:dyDescent="0.25">
      <c r="H15147" s="4"/>
      <c r="M15147" s="5"/>
      <c r="N15147" s="6"/>
    </row>
    <row r="15148" spans="8:14" x14ac:dyDescent="0.25">
      <c r="H15148" s="4"/>
      <c r="M15148" s="5"/>
      <c r="N15148" s="6"/>
    </row>
    <row r="15149" spans="8:14" x14ac:dyDescent="0.25">
      <c r="H15149" s="4"/>
      <c r="M15149" s="5"/>
      <c r="N15149" s="6"/>
    </row>
    <row r="15150" spans="8:14" x14ac:dyDescent="0.25">
      <c r="H15150" s="4"/>
      <c r="M15150" s="5"/>
      <c r="N15150" s="6"/>
    </row>
    <row r="15151" spans="8:14" x14ac:dyDescent="0.25">
      <c r="H15151" s="4"/>
      <c r="M15151" s="5"/>
      <c r="N15151" s="6"/>
    </row>
    <row r="15152" spans="8:14" x14ac:dyDescent="0.25">
      <c r="H15152" s="4"/>
      <c r="M15152" s="5"/>
      <c r="N15152" s="6"/>
    </row>
    <row r="15153" spans="8:14" x14ac:dyDescent="0.25">
      <c r="H15153" s="4"/>
      <c r="M15153" s="5"/>
      <c r="N15153" s="6"/>
    </row>
    <row r="15154" spans="8:14" x14ac:dyDescent="0.25">
      <c r="H15154" s="4"/>
      <c r="M15154" s="5"/>
      <c r="N15154" s="6"/>
    </row>
    <row r="15155" spans="8:14" x14ac:dyDescent="0.25">
      <c r="H15155" s="4"/>
      <c r="M15155" s="5"/>
      <c r="N15155" s="6"/>
    </row>
    <row r="15156" spans="8:14" x14ac:dyDescent="0.25">
      <c r="H15156" s="4"/>
      <c r="M15156" s="5"/>
      <c r="N15156" s="6"/>
    </row>
    <row r="15157" spans="8:14" x14ac:dyDescent="0.25">
      <c r="H15157" s="4"/>
      <c r="M15157" s="5"/>
      <c r="N15157" s="6"/>
    </row>
    <row r="15158" spans="8:14" x14ac:dyDescent="0.25">
      <c r="H15158" s="4"/>
      <c r="M15158" s="5"/>
      <c r="N15158" s="6"/>
    </row>
    <row r="15159" spans="8:14" x14ac:dyDescent="0.25">
      <c r="H15159" s="4"/>
      <c r="M15159" s="5"/>
      <c r="N15159" s="6"/>
    </row>
    <row r="15160" spans="8:14" x14ac:dyDescent="0.25">
      <c r="H15160" s="4"/>
      <c r="M15160" s="5"/>
      <c r="N15160" s="6"/>
    </row>
    <row r="15161" spans="8:14" x14ac:dyDescent="0.25">
      <c r="H15161" s="4"/>
      <c r="M15161" s="5"/>
      <c r="N15161" s="6"/>
    </row>
    <row r="15162" spans="8:14" x14ac:dyDescent="0.25">
      <c r="H15162" s="4"/>
      <c r="M15162" s="5"/>
      <c r="N15162" s="6"/>
    </row>
    <row r="15163" spans="8:14" x14ac:dyDescent="0.25">
      <c r="H15163" s="4"/>
      <c r="M15163" s="5"/>
      <c r="N15163" s="6"/>
    </row>
    <row r="15164" spans="8:14" x14ac:dyDescent="0.25">
      <c r="H15164" s="4"/>
      <c r="M15164" s="5"/>
      <c r="N15164" s="6"/>
    </row>
    <row r="15165" spans="8:14" x14ac:dyDescent="0.25">
      <c r="H15165" s="4"/>
      <c r="M15165" s="5"/>
      <c r="N15165" s="6"/>
    </row>
    <row r="15166" spans="8:14" x14ac:dyDescent="0.25">
      <c r="H15166" s="4"/>
      <c r="M15166" s="5"/>
      <c r="N15166" s="6"/>
    </row>
    <row r="15167" spans="8:14" x14ac:dyDescent="0.25">
      <c r="H15167" s="4"/>
      <c r="M15167" s="5"/>
      <c r="N15167" s="6"/>
    </row>
    <row r="15168" spans="8:14" x14ac:dyDescent="0.25">
      <c r="H15168" s="4"/>
      <c r="M15168" s="5"/>
      <c r="N15168" s="6"/>
    </row>
    <row r="15169" spans="8:14" x14ac:dyDescent="0.25">
      <c r="H15169" s="4"/>
      <c r="M15169" s="5"/>
      <c r="N15169" s="6"/>
    </row>
    <row r="15170" spans="8:14" x14ac:dyDescent="0.25">
      <c r="H15170" s="4"/>
      <c r="M15170" s="5"/>
      <c r="N15170" s="6"/>
    </row>
    <row r="15171" spans="8:14" x14ac:dyDescent="0.25">
      <c r="H15171" s="4"/>
      <c r="M15171" s="5"/>
      <c r="N15171" s="6"/>
    </row>
    <row r="15172" spans="8:14" x14ac:dyDescent="0.25">
      <c r="H15172" s="4"/>
      <c r="M15172" s="5"/>
      <c r="N15172" s="6"/>
    </row>
    <row r="15173" spans="8:14" x14ac:dyDescent="0.25">
      <c r="H15173" s="4"/>
      <c r="M15173" s="5"/>
      <c r="N15173" s="6"/>
    </row>
    <row r="15174" spans="8:14" x14ac:dyDescent="0.25">
      <c r="H15174" s="4"/>
      <c r="M15174" s="5"/>
      <c r="N15174" s="6"/>
    </row>
    <row r="15175" spans="8:14" x14ac:dyDescent="0.25">
      <c r="H15175" s="4"/>
      <c r="M15175" s="5"/>
      <c r="N15175" s="6"/>
    </row>
    <row r="15176" spans="8:14" x14ac:dyDescent="0.25">
      <c r="H15176" s="4"/>
      <c r="M15176" s="5"/>
      <c r="N15176" s="6"/>
    </row>
    <row r="15177" spans="8:14" x14ac:dyDescent="0.25">
      <c r="H15177" s="4"/>
      <c r="M15177" s="5"/>
      <c r="N15177" s="6"/>
    </row>
    <row r="15178" spans="8:14" x14ac:dyDescent="0.25">
      <c r="H15178" s="4"/>
      <c r="M15178" s="5"/>
      <c r="N15178" s="6"/>
    </row>
    <row r="15179" spans="8:14" x14ac:dyDescent="0.25">
      <c r="H15179" s="4"/>
      <c r="M15179" s="5"/>
      <c r="N15179" s="6"/>
    </row>
    <row r="15180" spans="8:14" x14ac:dyDescent="0.25">
      <c r="H15180" s="4"/>
      <c r="M15180" s="5"/>
      <c r="N15180" s="6"/>
    </row>
    <row r="15181" spans="8:14" x14ac:dyDescent="0.25">
      <c r="H15181" s="4"/>
      <c r="M15181" s="5"/>
      <c r="N15181" s="6"/>
    </row>
    <row r="15182" spans="8:14" x14ac:dyDescent="0.25">
      <c r="H15182" s="4"/>
      <c r="M15182" s="5"/>
      <c r="N15182" s="6"/>
    </row>
    <row r="15183" spans="8:14" x14ac:dyDescent="0.25">
      <c r="H15183" s="4"/>
      <c r="M15183" s="5"/>
      <c r="N15183" s="6"/>
    </row>
    <row r="15184" spans="8:14" x14ac:dyDescent="0.25">
      <c r="H15184" s="4"/>
      <c r="M15184" s="5"/>
      <c r="N15184" s="6"/>
    </row>
    <row r="15185" spans="8:14" x14ac:dyDescent="0.25">
      <c r="H15185" s="4"/>
      <c r="M15185" s="5"/>
      <c r="N15185" s="6"/>
    </row>
    <row r="15186" spans="8:14" x14ac:dyDescent="0.25">
      <c r="H15186" s="4"/>
      <c r="M15186" s="5"/>
      <c r="N15186" s="6"/>
    </row>
    <row r="15187" spans="8:14" x14ac:dyDescent="0.25">
      <c r="H15187" s="4"/>
      <c r="M15187" s="5"/>
      <c r="N15187" s="6"/>
    </row>
    <row r="15188" spans="8:14" x14ac:dyDescent="0.25">
      <c r="H15188" s="4"/>
      <c r="M15188" s="5"/>
      <c r="N15188" s="6"/>
    </row>
    <row r="15189" spans="8:14" x14ac:dyDescent="0.25">
      <c r="H15189" s="4"/>
      <c r="M15189" s="5"/>
      <c r="N15189" s="6"/>
    </row>
    <row r="15190" spans="8:14" x14ac:dyDescent="0.25">
      <c r="H15190" s="4"/>
      <c r="M15190" s="5"/>
      <c r="N15190" s="6"/>
    </row>
    <row r="15191" spans="8:14" x14ac:dyDescent="0.25">
      <c r="H15191" s="4"/>
      <c r="M15191" s="5"/>
      <c r="N15191" s="6"/>
    </row>
    <row r="15192" spans="8:14" x14ac:dyDescent="0.25">
      <c r="H15192" s="4"/>
      <c r="M15192" s="5"/>
      <c r="N15192" s="6"/>
    </row>
    <row r="15193" spans="8:14" x14ac:dyDescent="0.25">
      <c r="H15193" s="4"/>
      <c r="M15193" s="5"/>
      <c r="N15193" s="6"/>
    </row>
    <row r="15194" spans="8:14" x14ac:dyDescent="0.25">
      <c r="H15194" s="4"/>
      <c r="M15194" s="5"/>
      <c r="N15194" s="6"/>
    </row>
    <row r="15195" spans="8:14" x14ac:dyDescent="0.25">
      <c r="H15195" s="4"/>
      <c r="M15195" s="5"/>
      <c r="N15195" s="6"/>
    </row>
    <row r="15196" spans="8:14" x14ac:dyDescent="0.25">
      <c r="H15196" s="4"/>
      <c r="M15196" s="5"/>
      <c r="N15196" s="6"/>
    </row>
    <row r="15197" spans="8:14" x14ac:dyDescent="0.25">
      <c r="H15197" s="4"/>
      <c r="M15197" s="5"/>
      <c r="N15197" s="6"/>
    </row>
    <row r="15198" spans="8:14" x14ac:dyDescent="0.25">
      <c r="H15198" s="4"/>
      <c r="M15198" s="5"/>
      <c r="N15198" s="6"/>
    </row>
    <row r="15199" spans="8:14" x14ac:dyDescent="0.25">
      <c r="H15199" s="4"/>
      <c r="M15199" s="5"/>
      <c r="N15199" s="6"/>
    </row>
    <row r="15200" spans="8:14" x14ac:dyDescent="0.25">
      <c r="H15200" s="4"/>
      <c r="M15200" s="5"/>
      <c r="N15200" s="6"/>
    </row>
    <row r="15201" spans="8:14" x14ac:dyDescent="0.25">
      <c r="H15201" s="4"/>
      <c r="M15201" s="5"/>
      <c r="N15201" s="6"/>
    </row>
    <row r="15202" spans="8:14" x14ac:dyDescent="0.25">
      <c r="H15202" s="4"/>
      <c r="M15202" s="5"/>
      <c r="N15202" s="6"/>
    </row>
    <row r="15203" spans="8:14" x14ac:dyDescent="0.25">
      <c r="H15203" s="4"/>
      <c r="M15203" s="5"/>
      <c r="N15203" s="6"/>
    </row>
    <row r="15204" spans="8:14" x14ac:dyDescent="0.25">
      <c r="H15204" s="4"/>
      <c r="M15204" s="5"/>
      <c r="N15204" s="6"/>
    </row>
    <row r="15205" spans="8:14" x14ac:dyDescent="0.25">
      <c r="H15205" s="4"/>
      <c r="M15205" s="5"/>
      <c r="N15205" s="6"/>
    </row>
    <row r="15206" spans="8:14" x14ac:dyDescent="0.25">
      <c r="H15206" s="4"/>
      <c r="M15206" s="5"/>
      <c r="N15206" s="6"/>
    </row>
    <row r="15207" spans="8:14" x14ac:dyDescent="0.25">
      <c r="H15207" s="4"/>
      <c r="M15207" s="5"/>
      <c r="N15207" s="6"/>
    </row>
    <row r="15208" spans="8:14" x14ac:dyDescent="0.25">
      <c r="H15208" s="4"/>
      <c r="M15208" s="5"/>
      <c r="N15208" s="6"/>
    </row>
    <row r="15209" spans="8:14" x14ac:dyDescent="0.25">
      <c r="H15209" s="4"/>
      <c r="M15209" s="5"/>
      <c r="N15209" s="6"/>
    </row>
    <row r="15210" spans="8:14" x14ac:dyDescent="0.25">
      <c r="H15210" s="4"/>
      <c r="M15210" s="5"/>
      <c r="N15210" s="6"/>
    </row>
    <row r="15211" spans="8:14" x14ac:dyDescent="0.25">
      <c r="H15211" s="4"/>
      <c r="M15211" s="5"/>
      <c r="N15211" s="6"/>
    </row>
    <row r="15212" spans="8:14" x14ac:dyDescent="0.25">
      <c r="H15212" s="4"/>
      <c r="M15212" s="5"/>
      <c r="N15212" s="6"/>
    </row>
    <row r="15213" spans="8:14" x14ac:dyDescent="0.25">
      <c r="H15213" s="4"/>
      <c r="M15213" s="5"/>
      <c r="N15213" s="6"/>
    </row>
    <row r="15214" spans="8:14" x14ac:dyDescent="0.25">
      <c r="H15214" s="4"/>
      <c r="M15214" s="5"/>
      <c r="N15214" s="6"/>
    </row>
    <row r="15215" spans="8:14" x14ac:dyDescent="0.25">
      <c r="H15215" s="4"/>
      <c r="M15215" s="5"/>
      <c r="N15215" s="6"/>
    </row>
    <row r="15216" spans="8:14" x14ac:dyDescent="0.25">
      <c r="H15216" s="4"/>
      <c r="M15216" s="5"/>
      <c r="N15216" s="6"/>
    </row>
    <row r="15217" spans="8:14" x14ac:dyDescent="0.25">
      <c r="H15217" s="4"/>
      <c r="M15217" s="5"/>
      <c r="N15217" s="6"/>
    </row>
    <row r="15218" spans="8:14" x14ac:dyDescent="0.25">
      <c r="H15218" s="4"/>
      <c r="M15218" s="5"/>
      <c r="N15218" s="6"/>
    </row>
    <row r="15219" spans="8:14" x14ac:dyDescent="0.25">
      <c r="H15219" s="4"/>
      <c r="M15219" s="5"/>
      <c r="N15219" s="6"/>
    </row>
    <row r="15220" spans="8:14" x14ac:dyDescent="0.25">
      <c r="H15220" s="4"/>
      <c r="M15220" s="5"/>
      <c r="N15220" s="6"/>
    </row>
    <row r="15221" spans="8:14" x14ac:dyDescent="0.25">
      <c r="H15221" s="4"/>
      <c r="M15221" s="5"/>
      <c r="N15221" s="6"/>
    </row>
    <row r="15222" spans="8:14" x14ac:dyDescent="0.25">
      <c r="H15222" s="4"/>
      <c r="M15222" s="5"/>
      <c r="N15222" s="6"/>
    </row>
    <row r="15223" spans="8:14" x14ac:dyDescent="0.25">
      <c r="H15223" s="4"/>
      <c r="M15223" s="5"/>
      <c r="N15223" s="6"/>
    </row>
    <row r="15224" spans="8:14" x14ac:dyDescent="0.25">
      <c r="H15224" s="4"/>
      <c r="M15224" s="5"/>
      <c r="N15224" s="6"/>
    </row>
    <row r="15225" spans="8:14" x14ac:dyDescent="0.25">
      <c r="H15225" s="4"/>
      <c r="M15225" s="5"/>
      <c r="N15225" s="6"/>
    </row>
    <row r="15226" spans="8:14" x14ac:dyDescent="0.25">
      <c r="H15226" s="4"/>
      <c r="M15226" s="5"/>
      <c r="N15226" s="6"/>
    </row>
    <row r="15227" spans="8:14" x14ac:dyDescent="0.25">
      <c r="H15227" s="4"/>
      <c r="M15227" s="5"/>
      <c r="N15227" s="6"/>
    </row>
    <row r="15228" spans="8:14" x14ac:dyDescent="0.25">
      <c r="H15228" s="4"/>
      <c r="M15228" s="5"/>
      <c r="N15228" s="6"/>
    </row>
    <row r="15229" spans="8:14" x14ac:dyDescent="0.25">
      <c r="H15229" s="4"/>
      <c r="M15229" s="5"/>
      <c r="N15229" s="6"/>
    </row>
    <row r="15230" spans="8:14" x14ac:dyDescent="0.25">
      <c r="H15230" s="4"/>
      <c r="M15230" s="5"/>
      <c r="N15230" s="6"/>
    </row>
    <row r="15231" spans="8:14" x14ac:dyDescent="0.25">
      <c r="H15231" s="4"/>
      <c r="M15231" s="5"/>
      <c r="N15231" s="6"/>
    </row>
    <row r="15232" spans="8:14" x14ac:dyDescent="0.25">
      <c r="H15232" s="4"/>
      <c r="M15232" s="5"/>
      <c r="N15232" s="6"/>
    </row>
    <row r="15233" spans="8:14" x14ac:dyDescent="0.25">
      <c r="H15233" s="4"/>
      <c r="M15233" s="5"/>
      <c r="N15233" s="6"/>
    </row>
    <row r="15234" spans="8:14" x14ac:dyDescent="0.25">
      <c r="H15234" s="4"/>
      <c r="M15234" s="5"/>
      <c r="N15234" s="6"/>
    </row>
    <row r="15235" spans="8:14" x14ac:dyDescent="0.25">
      <c r="H15235" s="4"/>
      <c r="M15235" s="5"/>
      <c r="N15235" s="6"/>
    </row>
    <row r="15236" spans="8:14" x14ac:dyDescent="0.25">
      <c r="H15236" s="4"/>
      <c r="M15236" s="5"/>
      <c r="N15236" s="6"/>
    </row>
    <row r="15237" spans="8:14" x14ac:dyDescent="0.25">
      <c r="H15237" s="4"/>
      <c r="M15237" s="5"/>
      <c r="N15237" s="6"/>
    </row>
    <row r="15238" spans="8:14" x14ac:dyDescent="0.25">
      <c r="H15238" s="4"/>
      <c r="M15238" s="5"/>
      <c r="N15238" s="6"/>
    </row>
    <row r="15239" spans="8:14" x14ac:dyDescent="0.25">
      <c r="H15239" s="4"/>
      <c r="M15239" s="5"/>
      <c r="N15239" s="6"/>
    </row>
    <row r="15240" spans="8:14" x14ac:dyDescent="0.25">
      <c r="H15240" s="4"/>
      <c r="M15240" s="5"/>
      <c r="N15240" s="6"/>
    </row>
    <row r="15241" spans="8:14" x14ac:dyDescent="0.25">
      <c r="H15241" s="4"/>
      <c r="M15241" s="5"/>
      <c r="N15241" s="6"/>
    </row>
    <row r="15242" spans="8:14" x14ac:dyDescent="0.25">
      <c r="H15242" s="4"/>
      <c r="M15242" s="5"/>
      <c r="N15242" s="6"/>
    </row>
    <row r="15243" spans="8:14" x14ac:dyDescent="0.25">
      <c r="H15243" s="4"/>
      <c r="M15243" s="5"/>
      <c r="N15243" s="6"/>
    </row>
    <row r="15244" spans="8:14" x14ac:dyDescent="0.25">
      <c r="H15244" s="4"/>
      <c r="M15244" s="5"/>
      <c r="N15244" s="6"/>
    </row>
    <row r="15245" spans="8:14" x14ac:dyDescent="0.25">
      <c r="H15245" s="4"/>
      <c r="M15245" s="5"/>
      <c r="N15245" s="6"/>
    </row>
    <row r="15246" spans="8:14" x14ac:dyDescent="0.25">
      <c r="H15246" s="4"/>
      <c r="M15246" s="5"/>
      <c r="N15246" s="6"/>
    </row>
    <row r="15247" spans="8:14" x14ac:dyDescent="0.25">
      <c r="H15247" s="4"/>
      <c r="M15247" s="5"/>
      <c r="N15247" s="6"/>
    </row>
    <row r="15248" spans="8:14" x14ac:dyDescent="0.25">
      <c r="H15248" s="4"/>
      <c r="M15248" s="5"/>
      <c r="N15248" s="6"/>
    </row>
    <row r="15249" spans="8:14" x14ac:dyDescent="0.25">
      <c r="H15249" s="4"/>
      <c r="M15249" s="5"/>
      <c r="N15249" s="6"/>
    </row>
    <row r="15250" spans="8:14" x14ac:dyDescent="0.25">
      <c r="H15250" s="4"/>
      <c r="M15250" s="5"/>
      <c r="N15250" s="6"/>
    </row>
    <row r="15251" spans="8:14" x14ac:dyDescent="0.25">
      <c r="H15251" s="4"/>
      <c r="M15251" s="5"/>
      <c r="N15251" s="6"/>
    </row>
    <row r="15252" spans="8:14" x14ac:dyDescent="0.25">
      <c r="H15252" s="4"/>
      <c r="M15252" s="5"/>
      <c r="N15252" s="6"/>
    </row>
    <row r="15253" spans="8:14" x14ac:dyDescent="0.25">
      <c r="H15253" s="4"/>
      <c r="M15253" s="5"/>
      <c r="N15253" s="6"/>
    </row>
    <row r="15254" spans="8:14" x14ac:dyDescent="0.25">
      <c r="H15254" s="4"/>
      <c r="M15254" s="5"/>
      <c r="N15254" s="6"/>
    </row>
    <row r="15255" spans="8:14" x14ac:dyDescent="0.25">
      <c r="H15255" s="4"/>
      <c r="M15255" s="5"/>
      <c r="N15255" s="6"/>
    </row>
    <row r="15256" spans="8:14" x14ac:dyDescent="0.25">
      <c r="H15256" s="4"/>
      <c r="M15256" s="5"/>
      <c r="N15256" s="6"/>
    </row>
    <row r="15257" spans="8:14" x14ac:dyDescent="0.25">
      <c r="H15257" s="4"/>
      <c r="M15257" s="5"/>
      <c r="N15257" s="6"/>
    </row>
    <row r="15258" spans="8:14" x14ac:dyDescent="0.25">
      <c r="H15258" s="4"/>
      <c r="M15258" s="5"/>
      <c r="N15258" s="6"/>
    </row>
    <row r="15259" spans="8:14" x14ac:dyDescent="0.25">
      <c r="H15259" s="4"/>
      <c r="M15259" s="5"/>
      <c r="N15259" s="6"/>
    </row>
    <row r="15260" spans="8:14" x14ac:dyDescent="0.25">
      <c r="H15260" s="4"/>
      <c r="M15260" s="5"/>
      <c r="N15260" s="6"/>
    </row>
    <row r="15261" spans="8:14" x14ac:dyDescent="0.25">
      <c r="H15261" s="4"/>
      <c r="M15261" s="5"/>
      <c r="N15261" s="6"/>
    </row>
    <row r="15262" spans="8:14" x14ac:dyDescent="0.25">
      <c r="H15262" s="4"/>
      <c r="M15262" s="5"/>
      <c r="N15262" s="6"/>
    </row>
    <row r="15263" spans="8:14" x14ac:dyDescent="0.25">
      <c r="H15263" s="4"/>
      <c r="M15263" s="5"/>
      <c r="N15263" s="6"/>
    </row>
    <row r="15264" spans="8:14" x14ac:dyDescent="0.25">
      <c r="H15264" s="4"/>
      <c r="M15264" s="5"/>
      <c r="N15264" s="6"/>
    </row>
    <row r="15265" spans="8:14" x14ac:dyDescent="0.25">
      <c r="H15265" s="4"/>
      <c r="M15265" s="5"/>
      <c r="N15265" s="6"/>
    </row>
    <row r="15266" spans="8:14" x14ac:dyDescent="0.25">
      <c r="H15266" s="4"/>
      <c r="M15266" s="5"/>
      <c r="N15266" s="6"/>
    </row>
    <row r="15267" spans="8:14" x14ac:dyDescent="0.25">
      <c r="H15267" s="4"/>
      <c r="M15267" s="5"/>
      <c r="N15267" s="6"/>
    </row>
    <row r="15268" spans="8:14" x14ac:dyDescent="0.25">
      <c r="H15268" s="4"/>
      <c r="M15268" s="5"/>
      <c r="N15268" s="6"/>
    </row>
    <row r="15269" spans="8:14" x14ac:dyDescent="0.25">
      <c r="H15269" s="4"/>
      <c r="M15269" s="5"/>
      <c r="N15269" s="6"/>
    </row>
    <row r="15270" spans="8:14" x14ac:dyDescent="0.25">
      <c r="H15270" s="4"/>
      <c r="M15270" s="5"/>
      <c r="N15270" s="6"/>
    </row>
    <row r="15271" spans="8:14" x14ac:dyDescent="0.25">
      <c r="H15271" s="4"/>
      <c r="M15271" s="5"/>
      <c r="N15271" s="6"/>
    </row>
    <row r="15272" spans="8:14" x14ac:dyDescent="0.25">
      <c r="H15272" s="4"/>
      <c r="M15272" s="5"/>
      <c r="N15272" s="6"/>
    </row>
    <row r="15273" spans="8:14" x14ac:dyDescent="0.25">
      <c r="H15273" s="4"/>
      <c r="M15273" s="5"/>
      <c r="N15273" s="6"/>
    </row>
    <row r="15274" spans="8:14" x14ac:dyDescent="0.25">
      <c r="H15274" s="4"/>
      <c r="M15274" s="5"/>
      <c r="N15274" s="6"/>
    </row>
    <row r="15275" spans="8:14" x14ac:dyDescent="0.25">
      <c r="H15275" s="4"/>
      <c r="M15275" s="5"/>
      <c r="N15275" s="6"/>
    </row>
    <row r="15276" spans="8:14" x14ac:dyDescent="0.25">
      <c r="H15276" s="4"/>
      <c r="M15276" s="5"/>
      <c r="N15276" s="6"/>
    </row>
    <row r="15277" spans="8:14" x14ac:dyDescent="0.25">
      <c r="H15277" s="4"/>
      <c r="M15277" s="5"/>
      <c r="N15277" s="6"/>
    </row>
    <row r="15278" spans="8:14" x14ac:dyDescent="0.25">
      <c r="H15278" s="4"/>
      <c r="M15278" s="5"/>
      <c r="N15278" s="6"/>
    </row>
    <row r="15279" spans="8:14" x14ac:dyDescent="0.25">
      <c r="H15279" s="4"/>
      <c r="M15279" s="5"/>
      <c r="N15279" s="6"/>
    </row>
    <row r="15280" spans="8:14" x14ac:dyDescent="0.25">
      <c r="H15280" s="4"/>
      <c r="M15280" s="5"/>
      <c r="N15280" s="6"/>
    </row>
    <row r="15281" spans="8:14" x14ac:dyDescent="0.25">
      <c r="H15281" s="4"/>
      <c r="M15281" s="5"/>
      <c r="N15281" s="6"/>
    </row>
    <row r="15282" spans="8:14" x14ac:dyDescent="0.25">
      <c r="H15282" s="4"/>
      <c r="M15282" s="5"/>
      <c r="N15282" s="6"/>
    </row>
    <row r="15283" spans="8:14" x14ac:dyDescent="0.25">
      <c r="H15283" s="4"/>
      <c r="M15283" s="5"/>
      <c r="N15283" s="6"/>
    </row>
    <row r="15284" spans="8:14" x14ac:dyDescent="0.25">
      <c r="H15284" s="4"/>
      <c r="M15284" s="5"/>
      <c r="N15284" s="6"/>
    </row>
    <row r="15285" spans="8:14" x14ac:dyDescent="0.25">
      <c r="H15285" s="4"/>
      <c r="M15285" s="5"/>
      <c r="N15285" s="6"/>
    </row>
    <row r="15286" spans="8:14" x14ac:dyDescent="0.25">
      <c r="H15286" s="4"/>
      <c r="M15286" s="5"/>
      <c r="N15286" s="6"/>
    </row>
    <row r="15287" spans="8:14" x14ac:dyDescent="0.25">
      <c r="H15287" s="4"/>
      <c r="M15287" s="5"/>
      <c r="N15287" s="6"/>
    </row>
    <row r="15288" spans="8:14" x14ac:dyDescent="0.25">
      <c r="H15288" s="4"/>
      <c r="M15288" s="5"/>
      <c r="N15288" s="6"/>
    </row>
    <row r="15289" spans="8:14" x14ac:dyDescent="0.25">
      <c r="H15289" s="4"/>
      <c r="M15289" s="5"/>
      <c r="N15289" s="6"/>
    </row>
    <row r="15290" spans="8:14" x14ac:dyDescent="0.25">
      <c r="H15290" s="4"/>
      <c r="M15290" s="5"/>
      <c r="N15290" s="6"/>
    </row>
    <row r="15291" spans="8:14" x14ac:dyDescent="0.25">
      <c r="H15291" s="4"/>
      <c r="M15291" s="5"/>
      <c r="N15291" s="6"/>
    </row>
    <row r="15292" spans="8:14" x14ac:dyDescent="0.25">
      <c r="H15292" s="4"/>
      <c r="M15292" s="5"/>
      <c r="N15292" s="6"/>
    </row>
    <row r="15293" spans="8:14" x14ac:dyDescent="0.25">
      <c r="H15293" s="4"/>
      <c r="M15293" s="5"/>
      <c r="N15293" s="6"/>
    </row>
    <row r="15294" spans="8:14" x14ac:dyDescent="0.25">
      <c r="H15294" s="4"/>
      <c r="M15294" s="5"/>
      <c r="N15294" s="6"/>
    </row>
    <row r="15295" spans="8:14" x14ac:dyDescent="0.25">
      <c r="H15295" s="4"/>
      <c r="M15295" s="5"/>
      <c r="N15295" s="6"/>
    </row>
    <row r="15296" spans="8:14" x14ac:dyDescent="0.25">
      <c r="H15296" s="4"/>
      <c r="M15296" s="5"/>
      <c r="N15296" s="6"/>
    </row>
    <row r="15297" spans="8:14" x14ac:dyDescent="0.25">
      <c r="H15297" s="4"/>
      <c r="M15297" s="5"/>
      <c r="N15297" s="6"/>
    </row>
    <row r="15298" spans="8:14" x14ac:dyDescent="0.25">
      <c r="H15298" s="4"/>
      <c r="M15298" s="5"/>
      <c r="N15298" s="6"/>
    </row>
    <row r="15299" spans="8:14" x14ac:dyDescent="0.25">
      <c r="H15299" s="4"/>
      <c r="M15299" s="5"/>
      <c r="N15299" s="6"/>
    </row>
    <row r="15300" spans="8:14" x14ac:dyDescent="0.25">
      <c r="H15300" s="4"/>
      <c r="M15300" s="5"/>
      <c r="N15300" s="6"/>
    </row>
    <row r="15301" spans="8:14" x14ac:dyDescent="0.25">
      <c r="H15301" s="4"/>
      <c r="M15301" s="5"/>
      <c r="N15301" s="6"/>
    </row>
    <row r="15302" spans="8:14" x14ac:dyDescent="0.25">
      <c r="H15302" s="4"/>
      <c r="M15302" s="5"/>
      <c r="N15302" s="6"/>
    </row>
    <row r="15303" spans="8:14" x14ac:dyDescent="0.25">
      <c r="H15303" s="4"/>
      <c r="M15303" s="5"/>
      <c r="N15303" s="6"/>
    </row>
    <row r="15304" spans="8:14" x14ac:dyDescent="0.25">
      <c r="H15304" s="4"/>
      <c r="M15304" s="5"/>
      <c r="N15304" s="6"/>
    </row>
    <row r="15305" spans="8:14" x14ac:dyDescent="0.25">
      <c r="H15305" s="4"/>
      <c r="M15305" s="5"/>
      <c r="N15305" s="6"/>
    </row>
    <row r="15306" spans="8:14" x14ac:dyDescent="0.25">
      <c r="H15306" s="4"/>
      <c r="M15306" s="5"/>
      <c r="N15306" s="6"/>
    </row>
    <row r="15307" spans="8:14" x14ac:dyDescent="0.25">
      <c r="H15307" s="4"/>
      <c r="M15307" s="5"/>
      <c r="N15307" s="6"/>
    </row>
    <row r="15308" spans="8:14" x14ac:dyDescent="0.25">
      <c r="H15308" s="4"/>
      <c r="M15308" s="5"/>
      <c r="N15308" s="6"/>
    </row>
    <row r="15309" spans="8:14" x14ac:dyDescent="0.25">
      <c r="H15309" s="4"/>
      <c r="M15309" s="5"/>
      <c r="N15309" s="6"/>
    </row>
    <row r="15310" spans="8:14" x14ac:dyDescent="0.25">
      <c r="H15310" s="4"/>
      <c r="M15310" s="5"/>
      <c r="N15310" s="6"/>
    </row>
    <row r="15311" spans="8:14" x14ac:dyDescent="0.25">
      <c r="H15311" s="4"/>
      <c r="M15311" s="5"/>
      <c r="N15311" s="6"/>
    </row>
    <row r="15312" spans="8:14" x14ac:dyDescent="0.25">
      <c r="H15312" s="4"/>
      <c r="M15312" s="5"/>
      <c r="N15312" s="6"/>
    </row>
    <row r="15313" spans="8:14" x14ac:dyDescent="0.25">
      <c r="H15313" s="4"/>
      <c r="M15313" s="5"/>
      <c r="N15313" s="6"/>
    </row>
    <row r="15314" spans="8:14" x14ac:dyDescent="0.25">
      <c r="H15314" s="4"/>
      <c r="M15314" s="5"/>
      <c r="N15314" s="6"/>
    </row>
    <row r="15315" spans="8:14" x14ac:dyDescent="0.25">
      <c r="H15315" s="4"/>
      <c r="M15315" s="5"/>
      <c r="N15315" s="6"/>
    </row>
    <row r="15316" spans="8:14" x14ac:dyDescent="0.25">
      <c r="H15316" s="4"/>
      <c r="M15316" s="5"/>
      <c r="N15316" s="6"/>
    </row>
    <row r="15317" spans="8:14" x14ac:dyDescent="0.25">
      <c r="H15317" s="4"/>
      <c r="M15317" s="5"/>
      <c r="N15317" s="6"/>
    </row>
    <row r="15318" spans="8:14" x14ac:dyDescent="0.25">
      <c r="H15318" s="4"/>
      <c r="M15318" s="5"/>
      <c r="N15318" s="6"/>
    </row>
    <row r="15319" spans="8:14" x14ac:dyDescent="0.25">
      <c r="H15319" s="4"/>
      <c r="M15319" s="5"/>
      <c r="N15319" s="6"/>
    </row>
    <row r="15320" spans="8:14" x14ac:dyDescent="0.25">
      <c r="H15320" s="4"/>
      <c r="M15320" s="5"/>
      <c r="N15320" s="6"/>
    </row>
    <row r="15321" spans="8:14" x14ac:dyDescent="0.25">
      <c r="H15321" s="4"/>
      <c r="M15321" s="5"/>
      <c r="N15321" s="6"/>
    </row>
    <row r="15322" spans="8:14" x14ac:dyDescent="0.25">
      <c r="H15322" s="4"/>
      <c r="M15322" s="5"/>
      <c r="N15322" s="6"/>
    </row>
    <row r="15323" spans="8:14" x14ac:dyDescent="0.25">
      <c r="H15323" s="4"/>
      <c r="M15323" s="5"/>
      <c r="N15323" s="6"/>
    </row>
    <row r="15324" spans="8:14" x14ac:dyDescent="0.25">
      <c r="H15324" s="4"/>
      <c r="M15324" s="5"/>
      <c r="N15324" s="6"/>
    </row>
    <row r="15325" spans="8:14" x14ac:dyDescent="0.25">
      <c r="H15325" s="4"/>
      <c r="M15325" s="5"/>
      <c r="N15325" s="6"/>
    </row>
    <row r="15326" spans="8:14" x14ac:dyDescent="0.25">
      <c r="H15326" s="4"/>
      <c r="M15326" s="5"/>
      <c r="N15326" s="6"/>
    </row>
    <row r="15327" spans="8:14" x14ac:dyDescent="0.25">
      <c r="H15327" s="4"/>
      <c r="M15327" s="5"/>
      <c r="N15327" s="6"/>
    </row>
    <row r="15328" spans="8:14" x14ac:dyDescent="0.25">
      <c r="H15328" s="4"/>
      <c r="M15328" s="5"/>
      <c r="N15328" s="6"/>
    </row>
    <row r="15329" spans="8:14" x14ac:dyDescent="0.25">
      <c r="H15329" s="4"/>
      <c r="M15329" s="5"/>
      <c r="N15329" s="6"/>
    </row>
    <row r="15330" spans="8:14" x14ac:dyDescent="0.25">
      <c r="H15330" s="4"/>
      <c r="M15330" s="5"/>
      <c r="N15330" s="6"/>
    </row>
    <row r="15331" spans="8:14" x14ac:dyDescent="0.25">
      <c r="H15331" s="4"/>
      <c r="M15331" s="5"/>
      <c r="N15331" s="6"/>
    </row>
    <row r="15332" spans="8:14" x14ac:dyDescent="0.25">
      <c r="H15332" s="4"/>
      <c r="M15332" s="5"/>
      <c r="N15332" s="6"/>
    </row>
    <row r="15333" spans="8:14" x14ac:dyDescent="0.25">
      <c r="H15333" s="4"/>
      <c r="M15333" s="5"/>
      <c r="N15333" s="6"/>
    </row>
    <row r="15334" spans="8:14" x14ac:dyDescent="0.25">
      <c r="H15334" s="4"/>
      <c r="M15334" s="5"/>
      <c r="N15334" s="6"/>
    </row>
    <row r="15335" spans="8:14" x14ac:dyDescent="0.25">
      <c r="H15335" s="4"/>
      <c r="M15335" s="5"/>
      <c r="N15335" s="6"/>
    </row>
    <row r="15336" spans="8:14" x14ac:dyDescent="0.25">
      <c r="H15336" s="4"/>
      <c r="M15336" s="5"/>
      <c r="N15336" s="6"/>
    </row>
    <row r="15337" spans="8:14" x14ac:dyDescent="0.25">
      <c r="H15337" s="4"/>
      <c r="M15337" s="5"/>
      <c r="N15337" s="6"/>
    </row>
    <row r="15338" spans="8:14" x14ac:dyDescent="0.25">
      <c r="H15338" s="4"/>
      <c r="M15338" s="5"/>
      <c r="N15338" s="6"/>
    </row>
    <row r="15339" spans="8:14" x14ac:dyDescent="0.25">
      <c r="H15339" s="4"/>
      <c r="M15339" s="5"/>
      <c r="N15339" s="6"/>
    </row>
    <row r="15340" spans="8:14" x14ac:dyDescent="0.25">
      <c r="H15340" s="4"/>
      <c r="M15340" s="5"/>
      <c r="N15340" s="6"/>
    </row>
    <row r="15341" spans="8:14" x14ac:dyDescent="0.25">
      <c r="H15341" s="4"/>
      <c r="M15341" s="5"/>
      <c r="N15341" s="6"/>
    </row>
    <row r="15342" spans="8:14" x14ac:dyDescent="0.25">
      <c r="H15342" s="4"/>
      <c r="M15342" s="5"/>
      <c r="N15342" s="6"/>
    </row>
    <row r="15343" spans="8:14" x14ac:dyDescent="0.25">
      <c r="H15343" s="4"/>
      <c r="M15343" s="5"/>
      <c r="N15343" s="6"/>
    </row>
    <row r="15344" spans="8:14" x14ac:dyDescent="0.25">
      <c r="H15344" s="4"/>
      <c r="M15344" s="5"/>
      <c r="N15344" s="6"/>
    </row>
    <row r="15345" spans="8:14" x14ac:dyDescent="0.25">
      <c r="H15345" s="4"/>
      <c r="M15345" s="5"/>
      <c r="N15345" s="6"/>
    </row>
    <row r="15346" spans="8:14" x14ac:dyDescent="0.25">
      <c r="H15346" s="4"/>
      <c r="M15346" s="5"/>
      <c r="N15346" s="6"/>
    </row>
    <row r="15347" spans="8:14" x14ac:dyDescent="0.25">
      <c r="H15347" s="4"/>
      <c r="M15347" s="5"/>
      <c r="N15347" s="6"/>
    </row>
    <row r="15348" spans="8:14" x14ac:dyDescent="0.25">
      <c r="H15348" s="4"/>
      <c r="M15348" s="5"/>
      <c r="N15348" s="6"/>
    </row>
    <row r="15349" spans="8:14" x14ac:dyDescent="0.25">
      <c r="H15349" s="4"/>
      <c r="M15349" s="5"/>
      <c r="N15349" s="6"/>
    </row>
    <row r="15350" spans="8:14" x14ac:dyDescent="0.25">
      <c r="H15350" s="4"/>
      <c r="M15350" s="5"/>
      <c r="N15350" s="6"/>
    </row>
    <row r="15351" spans="8:14" x14ac:dyDescent="0.25">
      <c r="H15351" s="4"/>
      <c r="M15351" s="5"/>
      <c r="N15351" s="6"/>
    </row>
    <row r="15352" spans="8:14" x14ac:dyDescent="0.25">
      <c r="H15352" s="4"/>
      <c r="M15352" s="5"/>
      <c r="N15352" s="6"/>
    </row>
    <row r="15353" spans="8:14" x14ac:dyDescent="0.25">
      <c r="H15353" s="4"/>
      <c r="M15353" s="5"/>
      <c r="N15353" s="6"/>
    </row>
    <row r="15354" spans="8:14" x14ac:dyDescent="0.25">
      <c r="H15354" s="4"/>
      <c r="M15354" s="5"/>
      <c r="N15354" s="6"/>
    </row>
    <row r="15355" spans="8:14" x14ac:dyDescent="0.25">
      <c r="H15355" s="4"/>
      <c r="M15355" s="5"/>
      <c r="N15355" s="6"/>
    </row>
    <row r="15356" spans="8:14" x14ac:dyDescent="0.25">
      <c r="H15356" s="4"/>
      <c r="M15356" s="5"/>
      <c r="N15356" s="6"/>
    </row>
    <row r="15357" spans="8:14" x14ac:dyDescent="0.25">
      <c r="H15357" s="4"/>
      <c r="M15357" s="5"/>
      <c r="N15357" s="6"/>
    </row>
    <row r="15358" spans="8:14" x14ac:dyDescent="0.25">
      <c r="H15358" s="4"/>
      <c r="M15358" s="5"/>
      <c r="N15358" s="6"/>
    </row>
    <row r="15359" spans="8:14" x14ac:dyDescent="0.25">
      <c r="H15359" s="4"/>
      <c r="M15359" s="5"/>
      <c r="N15359" s="6"/>
    </row>
    <row r="15360" spans="8:14" x14ac:dyDescent="0.25">
      <c r="H15360" s="4"/>
      <c r="M15360" s="5"/>
      <c r="N15360" s="6"/>
    </row>
    <row r="15361" spans="8:14" x14ac:dyDescent="0.25">
      <c r="H15361" s="4"/>
      <c r="M15361" s="5"/>
      <c r="N15361" s="6"/>
    </row>
    <row r="15362" spans="8:14" x14ac:dyDescent="0.25">
      <c r="H15362" s="4"/>
      <c r="M15362" s="5"/>
      <c r="N15362" s="6"/>
    </row>
    <row r="15363" spans="8:14" x14ac:dyDescent="0.25">
      <c r="H15363" s="4"/>
      <c r="M15363" s="5"/>
      <c r="N15363" s="6"/>
    </row>
    <row r="15364" spans="8:14" x14ac:dyDescent="0.25">
      <c r="H15364" s="4"/>
      <c r="M15364" s="5"/>
      <c r="N15364" s="6"/>
    </row>
    <row r="15365" spans="8:14" x14ac:dyDescent="0.25">
      <c r="H15365" s="4"/>
      <c r="M15365" s="5"/>
      <c r="N15365" s="6"/>
    </row>
    <row r="15366" spans="8:14" x14ac:dyDescent="0.25">
      <c r="H15366" s="4"/>
      <c r="M15366" s="5"/>
      <c r="N15366" s="6"/>
    </row>
    <row r="15367" spans="8:14" x14ac:dyDescent="0.25">
      <c r="H15367" s="4"/>
      <c r="M15367" s="5"/>
      <c r="N15367" s="6"/>
    </row>
    <row r="15368" spans="8:14" x14ac:dyDescent="0.25">
      <c r="H15368" s="4"/>
      <c r="M15368" s="5"/>
      <c r="N15368" s="6"/>
    </row>
    <row r="15369" spans="8:14" x14ac:dyDescent="0.25">
      <c r="H15369" s="4"/>
      <c r="M15369" s="5"/>
      <c r="N15369" s="6"/>
    </row>
    <row r="15370" spans="8:14" x14ac:dyDescent="0.25">
      <c r="H15370" s="4"/>
      <c r="M15370" s="5"/>
      <c r="N15370" s="6"/>
    </row>
    <row r="15371" spans="8:14" x14ac:dyDescent="0.25">
      <c r="H15371" s="4"/>
      <c r="M15371" s="5"/>
      <c r="N15371" s="6"/>
    </row>
    <row r="15372" spans="8:14" x14ac:dyDescent="0.25">
      <c r="H15372" s="4"/>
      <c r="M15372" s="5"/>
      <c r="N15372" s="6"/>
    </row>
    <row r="15373" spans="8:14" x14ac:dyDescent="0.25">
      <c r="H15373" s="4"/>
      <c r="M15373" s="5"/>
      <c r="N15373" s="6"/>
    </row>
    <row r="15374" spans="8:14" x14ac:dyDescent="0.25">
      <c r="H15374" s="4"/>
      <c r="M15374" s="5"/>
      <c r="N15374" s="6"/>
    </row>
    <row r="15375" spans="8:14" x14ac:dyDescent="0.25">
      <c r="H15375" s="4"/>
      <c r="M15375" s="5"/>
      <c r="N15375" s="6"/>
    </row>
    <row r="15376" spans="8:14" x14ac:dyDescent="0.25">
      <c r="H15376" s="4"/>
      <c r="M15376" s="5"/>
      <c r="N15376" s="6"/>
    </row>
    <row r="15377" spans="8:14" x14ac:dyDescent="0.25">
      <c r="H15377" s="4"/>
      <c r="M15377" s="5"/>
      <c r="N15377" s="6"/>
    </row>
    <row r="15378" spans="8:14" x14ac:dyDescent="0.25">
      <c r="H15378" s="4"/>
      <c r="M15378" s="5"/>
      <c r="N15378" s="6"/>
    </row>
    <row r="15379" spans="8:14" x14ac:dyDescent="0.25">
      <c r="H15379" s="4"/>
      <c r="M15379" s="5"/>
      <c r="N15379" s="6"/>
    </row>
    <row r="15380" spans="8:14" x14ac:dyDescent="0.25">
      <c r="H15380" s="4"/>
      <c r="M15380" s="5"/>
      <c r="N15380" s="6"/>
    </row>
    <row r="15381" spans="8:14" x14ac:dyDescent="0.25">
      <c r="H15381" s="4"/>
      <c r="M15381" s="5"/>
      <c r="N15381" s="6"/>
    </row>
    <row r="15382" spans="8:14" x14ac:dyDescent="0.25">
      <c r="H15382" s="4"/>
      <c r="M15382" s="5"/>
      <c r="N15382" s="6"/>
    </row>
    <row r="15383" spans="8:14" x14ac:dyDescent="0.25">
      <c r="H15383" s="4"/>
      <c r="M15383" s="5"/>
      <c r="N15383" s="6"/>
    </row>
    <row r="15384" spans="8:14" x14ac:dyDescent="0.25">
      <c r="H15384" s="4"/>
      <c r="M15384" s="5"/>
      <c r="N15384" s="6"/>
    </row>
    <row r="15385" spans="8:14" x14ac:dyDescent="0.25">
      <c r="H15385" s="4"/>
      <c r="M15385" s="5"/>
      <c r="N15385" s="6"/>
    </row>
    <row r="15386" spans="8:14" x14ac:dyDescent="0.25">
      <c r="H15386" s="4"/>
      <c r="M15386" s="5"/>
      <c r="N15386" s="6"/>
    </row>
    <row r="15387" spans="8:14" x14ac:dyDescent="0.25">
      <c r="H15387" s="4"/>
      <c r="M15387" s="5"/>
      <c r="N15387" s="6"/>
    </row>
    <row r="15388" spans="8:14" x14ac:dyDescent="0.25">
      <c r="H15388" s="4"/>
      <c r="M15388" s="5"/>
      <c r="N15388" s="6"/>
    </row>
    <row r="15389" spans="8:14" x14ac:dyDescent="0.25">
      <c r="H15389" s="4"/>
      <c r="M15389" s="5"/>
      <c r="N15389" s="6"/>
    </row>
    <row r="15390" spans="8:14" x14ac:dyDescent="0.25">
      <c r="H15390" s="4"/>
      <c r="M15390" s="5"/>
      <c r="N15390" s="6"/>
    </row>
    <row r="15391" spans="8:14" x14ac:dyDescent="0.25">
      <c r="H15391" s="4"/>
      <c r="M15391" s="5"/>
      <c r="N15391" s="6"/>
    </row>
    <row r="15392" spans="8:14" x14ac:dyDescent="0.25">
      <c r="H15392" s="4"/>
      <c r="M15392" s="5"/>
      <c r="N15392" s="6"/>
    </row>
    <row r="15393" spans="8:14" x14ac:dyDescent="0.25">
      <c r="H15393" s="4"/>
      <c r="M15393" s="5"/>
      <c r="N15393" s="6"/>
    </row>
    <row r="15394" spans="8:14" x14ac:dyDescent="0.25">
      <c r="H15394" s="4"/>
      <c r="M15394" s="5"/>
      <c r="N15394" s="6"/>
    </row>
    <row r="15395" spans="8:14" x14ac:dyDescent="0.25">
      <c r="H15395" s="4"/>
      <c r="M15395" s="5"/>
      <c r="N15395" s="6"/>
    </row>
    <row r="15396" spans="8:14" x14ac:dyDescent="0.25">
      <c r="H15396" s="4"/>
      <c r="M15396" s="5"/>
      <c r="N15396" s="6"/>
    </row>
    <row r="15397" spans="8:14" x14ac:dyDescent="0.25">
      <c r="H15397" s="4"/>
      <c r="M15397" s="5"/>
      <c r="N15397" s="6"/>
    </row>
    <row r="15398" spans="8:14" x14ac:dyDescent="0.25">
      <c r="H15398" s="4"/>
      <c r="M15398" s="5"/>
      <c r="N15398" s="6"/>
    </row>
    <row r="15399" spans="8:14" x14ac:dyDescent="0.25">
      <c r="H15399" s="4"/>
      <c r="M15399" s="5"/>
      <c r="N15399" s="6"/>
    </row>
    <row r="15400" spans="8:14" x14ac:dyDescent="0.25">
      <c r="H15400" s="4"/>
      <c r="M15400" s="5"/>
      <c r="N15400" s="6"/>
    </row>
    <row r="15401" spans="8:14" x14ac:dyDescent="0.25">
      <c r="H15401" s="4"/>
      <c r="M15401" s="5"/>
      <c r="N15401" s="6"/>
    </row>
    <row r="15402" spans="8:14" x14ac:dyDescent="0.25">
      <c r="H15402" s="4"/>
      <c r="M15402" s="5"/>
      <c r="N15402" s="6"/>
    </row>
    <row r="15403" spans="8:14" x14ac:dyDescent="0.25">
      <c r="H15403" s="4"/>
      <c r="M15403" s="5"/>
      <c r="N15403" s="6"/>
    </row>
    <row r="15404" spans="8:14" x14ac:dyDescent="0.25">
      <c r="H15404" s="4"/>
      <c r="M15404" s="5"/>
      <c r="N15404" s="6"/>
    </row>
    <row r="15405" spans="8:14" x14ac:dyDescent="0.25">
      <c r="H15405" s="4"/>
      <c r="M15405" s="5"/>
      <c r="N15405" s="6"/>
    </row>
    <row r="15406" spans="8:14" x14ac:dyDescent="0.25">
      <c r="H15406" s="4"/>
      <c r="M15406" s="5"/>
      <c r="N15406" s="6"/>
    </row>
    <row r="15407" spans="8:14" x14ac:dyDescent="0.25">
      <c r="H15407" s="4"/>
      <c r="M15407" s="5"/>
      <c r="N15407" s="6"/>
    </row>
    <row r="15408" spans="8:14" x14ac:dyDescent="0.25">
      <c r="H15408" s="4"/>
      <c r="M15408" s="5"/>
      <c r="N15408" s="6"/>
    </row>
    <row r="15409" spans="8:14" x14ac:dyDescent="0.25">
      <c r="H15409" s="4"/>
      <c r="M15409" s="5"/>
      <c r="N15409" s="6"/>
    </row>
    <row r="15410" spans="8:14" x14ac:dyDescent="0.25">
      <c r="H15410" s="4"/>
      <c r="M15410" s="5"/>
      <c r="N15410" s="6"/>
    </row>
    <row r="15411" spans="8:14" x14ac:dyDescent="0.25">
      <c r="H15411" s="4"/>
      <c r="M15411" s="5"/>
      <c r="N15411" s="6"/>
    </row>
    <row r="15412" spans="8:14" x14ac:dyDescent="0.25">
      <c r="H15412" s="4"/>
      <c r="M15412" s="5"/>
      <c r="N15412" s="6"/>
    </row>
    <row r="15413" spans="8:14" x14ac:dyDescent="0.25">
      <c r="H15413" s="4"/>
      <c r="M15413" s="5"/>
      <c r="N15413" s="6"/>
    </row>
    <row r="15414" spans="8:14" x14ac:dyDescent="0.25">
      <c r="H15414" s="4"/>
      <c r="M15414" s="5"/>
      <c r="N15414" s="6"/>
    </row>
    <row r="15415" spans="8:14" x14ac:dyDescent="0.25">
      <c r="H15415" s="4"/>
      <c r="M15415" s="5"/>
      <c r="N15415" s="6"/>
    </row>
    <row r="15416" spans="8:14" x14ac:dyDescent="0.25">
      <c r="H15416" s="4"/>
      <c r="M15416" s="5"/>
      <c r="N15416" s="6"/>
    </row>
    <row r="15417" spans="8:14" x14ac:dyDescent="0.25">
      <c r="H15417" s="4"/>
      <c r="M15417" s="5"/>
      <c r="N15417" s="6"/>
    </row>
    <row r="15418" spans="8:14" x14ac:dyDescent="0.25">
      <c r="H15418" s="4"/>
      <c r="M15418" s="5"/>
      <c r="N15418" s="6"/>
    </row>
    <row r="15419" spans="8:14" x14ac:dyDescent="0.25">
      <c r="H15419" s="4"/>
      <c r="M15419" s="5"/>
      <c r="N15419" s="6"/>
    </row>
    <row r="15420" spans="8:14" x14ac:dyDescent="0.25">
      <c r="H15420" s="4"/>
      <c r="M15420" s="5"/>
      <c r="N15420" s="6"/>
    </row>
    <row r="15421" spans="8:14" x14ac:dyDescent="0.25">
      <c r="H15421" s="4"/>
      <c r="M15421" s="5"/>
      <c r="N15421" s="6"/>
    </row>
    <row r="15422" spans="8:14" x14ac:dyDescent="0.25">
      <c r="H15422" s="4"/>
      <c r="M15422" s="5"/>
      <c r="N15422" s="6"/>
    </row>
    <row r="15423" spans="8:14" x14ac:dyDescent="0.25">
      <c r="H15423" s="4"/>
      <c r="M15423" s="5"/>
      <c r="N15423" s="6"/>
    </row>
    <row r="15424" spans="8:14" x14ac:dyDescent="0.25">
      <c r="H15424" s="4"/>
      <c r="M15424" s="5"/>
      <c r="N15424" s="6"/>
    </row>
    <row r="15425" spans="8:14" x14ac:dyDescent="0.25">
      <c r="H15425" s="4"/>
      <c r="M15425" s="5"/>
      <c r="N15425" s="6"/>
    </row>
    <row r="15426" spans="8:14" x14ac:dyDescent="0.25">
      <c r="H15426" s="4"/>
      <c r="M15426" s="5"/>
      <c r="N15426" s="6"/>
    </row>
    <row r="15427" spans="8:14" x14ac:dyDescent="0.25">
      <c r="H15427" s="4"/>
      <c r="M15427" s="5"/>
      <c r="N15427" s="6"/>
    </row>
    <row r="15428" spans="8:14" x14ac:dyDescent="0.25">
      <c r="H15428" s="4"/>
      <c r="M15428" s="5"/>
      <c r="N15428" s="6"/>
    </row>
    <row r="15429" spans="8:14" x14ac:dyDescent="0.25">
      <c r="H15429" s="4"/>
      <c r="M15429" s="5"/>
      <c r="N15429" s="6"/>
    </row>
    <row r="15430" spans="8:14" x14ac:dyDescent="0.25">
      <c r="H15430" s="4"/>
      <c r="M15430" s="5"/>
      <c r="N15430" s="6"/>
    </row>
    <row r="15431" spans="8:14" x14ac:dyDescent="0.25">
      <c r="H15431" s="4"/>
      <c r="M15431" s="5"/>
      <c r="N15431" s="6"/>
    </row>
    <row r="15432" spans="8:14" x14ac:dyDescent="0.25">
      <c r="H15432" s="4"/>
      <c r="M15432" s="5"/>
      <c r="N15432" s="6"/>
    </row>
    <row r="15433" spans="8:14" x14ac:dyDescent="0.25">
      <c r="H15433" s="4"/>
      <c r="M15433" s="5"/>
      <c r="N15433" s="6"/>
    </row>
    <row r="15434" spans="8:14" x14ac:dyDescent="0.25">
      <c r="H15434" s="4"/>
      <c r="M15434" s="5"/>
      <c r="N15434" s="6"/>
    </row>
    <row r="15435" spans="8:14" x14ac:dyDescent="0.25">
      <c r="H15435" s="4"/>
      <c r="M15435" s="5"/>
      <c r="N15435" s="6"/>
    </row>
    <row r="15436" spans="8:14" x14ac:dyDescent="0.25">
      <c r="H15436" s="4"/>
      <c r="M15436" s="5"/>
      <c r="N15436" s="6"/>
    </row>
    <row r="15437" spans="8:14" x14ac:dyDescent="0.25">
      <c r="H15437" s="4"/>
      <c r="M15437" s="5"/>
      <c r="N15437" s="6"/>
    </row>
    <row r="15438" spans="8:14" x14ac:dyDescent="0.25">
      <c r="H15438" s="4"/>
      <c r="M15438" s="5"/>
      <c r="N15438" s="6"/>
    </row>
    <row r="15439" spans="8:14" x14ac:dyDescent="0.25">
      <c r="H15439" s="4"/>
      <c r="M15439" s="5"/>
      <c r="N15439" s="6"/>
    </row>
    <row r="15440" spans="8:14" x14ac:dyDescent="0.25">
      <c r="H15440" s="4"/>
      <c r="M15440" s="5"/>
      <c r="N15440" s="6"/>
    </row>
    <row r="15441" spans="8:14" x14ac:dyDescent="0.25">
      <c r="H15441" s="4"/>
      <c r="M15441" s="5"/>
      <c r="N15441" s="6"/>
    </row>
    <row r="15442" spans="8:14" x14ac:dyDescent="0.25">
      <c r="H15442" s="4"/>
      <c r="M15442" s="5"/>
      <c r="N15442" s="6"/>
    </row>
    <row r="15443" spans="8:14" x14ac:dyDescent="0.25">
      <c r="H15443" s="4"/>
      <c r="M15443" s="5"/>
      <c r="N15443" s="6"/>
    </row>
    <row r="15444" spans="8:14" x14ac:dyDescent="0.25">
      <c r="H15444" s="4"/>
      <c r="M15444" s="5"/>
      <c r="N15444" s="6"/>
    </row>
    <row r="15445" spans="8:14" x14ac:dyDescent="0.25">
      <c r="H15445" s="4"/>
      <c r="M15445" s="5"/>
      <c r="N15445" s="6"/>
    </row>
    <row r="15446" spans="8:14" x14ac:dyDescent="0.25">
      <c r="H15446" s="4"/>
      <c r="M15446" s="5"/>
      <c r="N15446" s="6"/>
    </row>
    <row r="15447" spans="8:14" x14ac:dyDescent="0.25">
      <c r="H15447" s="4"/>
      <c r="M15447" s="5"/>
      <c r="N15447" s="6"/>
    </row>
    <row r="15448" spans="8:14" x14ac:dyDescent="0.25">
      <c r="H15448" s="4"/>
      <c r="M15448" s="5"/>
      <c r="N15448" s="6"/>
    </row>
    <row r="15449" spans="8:14" x14ac:dyDescent="0.25">
      <c r="H15449" s="4"/>
      <c r="M15449" s="5"/>
      <c r="N15449" s="6"/>
    </row>
    <row r="15450" spans="8:14" x14ac:dyDescent="0.25">
      <c r="H15450" s="4"/>
      <c r="M15450" s="5"/>
      <c r="N15450" s="6"/>
    </row>
    <row r="15451" spans="8:14" x14ac:dyDescent="0.25">
      <c r="H15451" s="4"/>
      <c r="M15451" s="5"/>
      <c r="N15451" s="6"/>
    </row>
    <row r="15452" spans="8:14" x14ac:dyDescent="0.25">
      <c r="H15452" s="4"/>
      <c r="M15452" s="5"/>
      <c r="N15452" s="6"/>
    </row>
    <row r="15453" spans="8:14" x14ac:dyDescent="0.25">
      <c r="H15453" s="4"/>
      <c r="M15453" s="5"/>
      <c r="N15453" s="6"/>
    </row>
    <row r="15454" spans="8:14" x14ac:dyDescent="0.25">
      <c r="H15454" s="4"/>
      <c r="M15454" s="5"/>
      <c r="N15454" s="6"/>
    </row>
    <row r="15455" spans="8:14" x14ac:dyDescent="0.25">
      <c r="H15455" s="4"/>
      <c r="M15455" s="5"/>
      <c r="N15455" s="6"/>
    </row>
    <row r="15456" spans="8:14" x14ac:dyDescent="0.25">
      <c r="H15456" s="4"/>
      <c r="M15456" s="5"/>
      <c r="N15456" s="6"/>
    </row>
    <row r="15457" spans="8:14" x14ac:dyDescent="0.25">
      <c r="H15457" s="4"/>
      <c r="M15457" s="5"/>
      <c r="N15457" s="6"/>
    </row>
    <row r="15458" spans="8:14" x14ac:dyDescent="0.25">
      <c r="H15458" s="4"/>
      <c r="M15458" s="5"/>
      <c r="N15458" s="6"/>
    </row>
    <row r="15459" spans="8:14" x14ac:dyDescent="0.25">
      <c r="H15459" s="4"/>
      <c r="M15459" s="5"/>
      <c r="N15459" s="6"/>
    </row>
    <row r="15460" spans="8:14" x14ac:dyDescent="0.25">
      <c r="H15460" s="4"/>
      <c r="M15460" s="5"/>
      <c r="N15460" s="6"/>
    </row>
    <row r="15461" spans="8:14" x14ac:dyDescent="0.25">
      <c r="H15461" s="4"/>
      <c r="M15461" s="5"/>
      <c r="N15461" s="6"/>
    </row>
    <row r="15462" spans="8:14" x14ac:dyDescent="0.25">
      <c r="H15462" s="4"/>
      <c r="M15462" s="5"/>
      <c r="N15462" s="6"/>
    </row>
    <row r="15463" spans="8:14" x14ac:dyDescent="0.25">
      <c r="H15463" s="4"/>
      <c r="M15463" s="5"/>
      <c r="N15463" s="6"/>
    </row>
    <row r="15464" spans="8:14" x14ac:dyDescent="0.25">
      <c r="H15464" s="4"/>
      <c r="M15464" s="5"/>
      <c r="N15464" s="6"/>
    </row>
    <row r="15465" spans="8:14" x14ac:dyDescent="0.25">
      <c r="H15465" s="4"/>
      <c r="M15465" s="5"/>
      <c r="N15465" s="6"/>
    </row>
    <row r="15466" spans="8:14" x14ac:dyDescent="0.25">
      <c r="H15466" s="4"/>
      <c r="M15466" s="5"/>
      <c r="N15466" s="6"/>
    </row>
    <row r="15467" spans="8:14" x14ac:dyDescent="0.25">
      <c r="H15467" s="4"/>
      <c r="M15467" s="5"/>
      <c r="N15467" s="6"/>
    </row>
    <row r="15468" spans="8:14" x14ac:dyDescent="0.25">
      <c r="H15468" s="4"/>
      <c r="M15468" s="5"/>
      <c r="N15468" s="6"/>
    </row>
    <row r="15469" spans="8:14" x14ac:dyDescent="0.25">
      <c r="H15469" s="4"/>
      <c r="M15469" s="5"/>
      <c r="N15469" s="6"/>
    </row>
    <row r="15470" spans="8:14" x14ac:dyDescent="0.25">
      <c r="H15470" s="4"/>
      <c r="M15470" s="5"/>
      <c r="N15470" s="6"/>
    </row>
    <row r="15471" spans="8:14" x14ac:dyDescent="0.25">
      <c r="H15471" s="4"/>
      <c r="M15471" s="5"/>
      <c r="N15471" s="6"/>
    </row>
    <row r="15472" spans="8:14" x14ac:dyDescent="0.25">
      <c r="H15472" s="4"/>
      <c r="M15472" s="5"/>
      <c r="N15472" s="6"/>
    </row>
    <row r="15473" spans="8:14" x14ac:dyDescent="0.25">
      <c r="H15473" s="4"/>
      <c r="M15473" s="5"/>
      <c r="N15473" s="6"/>
    </row>
    <row r="15474" spans="8:14" x14ac:dyDescent="0.25">
      <c r="H15474" s="4"/>
      <c r="M15474" s="5"/>
      <c r="N15474" s="6"/>
    </row>
    <row r="15475" spans="8:14" x14ac:dyDescent="0.25">
      <c r="H15475" s="4"/>
      <c r="M15475" s="5"/>
      <c r="N15475" s="6"/>
    </row>
    <row r="15476" spans="8:14" x14ac:dyDescent="0.25">
      <c r="H15476" s="4"/>
      <c r="M15476" s="5"/>
      <c r="N15476" s="6"/>
    </row>
    <row r="15477" spans="8:14" x14ac:dyDescent="0.25">
      <c r="H15477" s="4"/>
      <c r="M15477" s="5"/>
      <c r="N15477" s="6"/>
    </row>
    <row r="15478" spans="8:14" x14ac:dyDescent="0.25">
      <c r="H15478" s="4"/>
      <c r="M15478" s="5"/>
      <c r="N15478" s="6"/>
    </row>
    <row r="15479" spans="8:14" x14ac:dyDescent="0.25">
      <c r="H15479" s="4"/>
      <c r="M15479" s="5"/>
      <c r="N15479" s="6"/>
    </row>
    <row r="15480" spans="8:14" x14ac:dyDescent="0.25">
      <c r="H15480" s="4"/>
      <c r="M15480" s="5"/>
      <c r="N15480" s="6"/>
    </row>
    <row r="15481" spans="8:14" x14ac:dyDescent="0.25">
      <c r="H15481" s="4"/>
      <c r="M15481" s="5"/>
      <c r="N15481" s="6"/>
    </row>
    <row r="15482" spans="8:14" x14ac:dyDescent="0.25">
      <c r="H15482" s="4"/>
      <c r="M15482" s="5"/>
      <c r="N15482" s="6"/>
    </row>
    <row r="15483" spans="8:14" x14ac:dyDescent="0.25">
      <c r="H15483" s="4"/>
      <c r="M15483" s="5"/>
      <c r="N15483" s="6"/>
    </row>
    <row r="15484" spans="8:14" x14ac:dyDescent="0.25">
      <c r="H15484" s="4"/>
      <c r="M15484" s="5"/>
      <c r="N15484" s="6"/>
    </row>
    <row r="15485" spans="8:14" x14ac:dyDescent="0.25">
      <c r="H15485" s="4"/>
      <c r="M15485" s="5"/>
      <c r="N15485" s="6"/>
    </row>
    <row r="15486" spans="8:14" x14ac:dyDescent="0.25">
      <c r="H15486" s="4"/>
      <c r="M15486" s="5"/>
      <c r="N15486" s="6"/>
    </row>
    <row r="15487" spans="8:14" x14ac:dyDescent="0.25">
      <c r="H15487" s="4"/>
      <c r="M15487" s="5"/>
      <c r="N15487" s="6"/>
    </row>
    <row r="15488" spans="8:14" x14ac:dyDescent="0.25">
      <c r="H15488" s="4"/>
      <c r="M15488" s="5"/>
      <c r="N15488" s="6"/>
    </row>
    <row r="15489" spans="8:14" x14ac:dyDescent="0.25">
      <c r="H15489" s="4"/>
      <c r="M15489" s="5"/>
      <c r="N15489" s="6"/>
    </row>
    <row r="15490" spans="8:14" x14ac:dyDescent="0.25">
      <c r="H15490" s="4"/>
      <c r="M15490" s="5"/>
      <c r="N15490" s="6"/>
    </row>
    <row r="15491" spans="8:14" x14ac:dyDescent="0.25">
      <c r="H15491" s="4"/>
      <c r="M15491" s="5"/>
      <c r="N15491" s="6"/>
    </row>
    <row r="15492" spans="8:14" x14ac:dyDescent="0.25">
      <c r="H15492" s="4"/>
      <c r="M15492" s="5"/>
      <c r="N15492" s="6"/>
    </row>
    <row r="15493" spans="8:14" x14ac:dyDescent="0.25">
      <c r="H15493" s="4"/>
      <c r="M15493" s="5"/>
      <c r="N15493" s="6"/>
    </row>
    <row r="15494" spans="8:14" x14ac:dyDescent="0.25">
      <c r="H15494" s="4"/>
      <c r="M15494" s="5"/>
      <c r="N15494" s="6"/>
    </row>
    <row r="15495" spans="8:14" x14ac:dyDescent="0.25">
      <c r="H15495" s="4"/>
      <c r="M15495" s="5"/>
      <c r="N15495" s="6"/>
    </row>
    <row r="15496" spans="8:14" x14ac:dyDescent="0.25">
      <c r="H15496" s="4"/>
      <c r="M15496" s="5"/>
      <c r="N15496" s="6"/>
    </row>
    <row r="15497" spans="8:14" x14ac:dyDescent="0.25">
      <c r="H15497" s="4"/>
      <c r="M15497" s="5"/>
      <c r="N15497" s="6"/>
    </row>
    <row r="15498" spans="8:14" x14ac:dyDescent="0.25">
      <c r="H15498" s="4"/>
      <c r="M15498" s="5"/>
      <c r="N15498" s="6"/>
    </row>
    <row r="15499" spans="8:14" x14ac:dyDescent="0.25">
      <c r="H15499" s="4"/>
      <c r="M15499" s="5"/>
      <c r="N15499" s="6"/>
    </row>
    <row r="15500" spans="8:14" x14ac:dyDescent="0.25">
      <c r="H15500" s="4"/>
      <c r="M15500" s="5"/>
      <c r="N15500" s="6"/>
    </row>
    <row r="15501" spans="8:14" x14ac:dyDescent="0.25">
      <c r="H15501" s="4"/>
      <c r="M15501" s="5"/>
      <c r="N15501" s="6"/>
    </row>
    <row r="15502" spans="8:14" x14ac:dyDescent="0.25">
      <c r="H15502" s="4"/>
      <c r="M15502" s="5"/>
      <c r="N15502" s="6"/>
    </row>
    <row r="15503" spans="8:14" x14ac:dyDescent="0.25">
      <c r="H15503" s="4"/>
      <c r="M15503" s="5"/>
      <c r="N15503" s="6"/>
    </row>
    <row r="15504" spans="8:14" x14ac:dyDescent="0.25">
      <c r="H15504" s="4"/>
      <c r="M15504" s="5"/>
      <c r="N15504" s="6"/>
    </row>
    <row r="15505" spans="8:14" x14ac:dyDescent="0.25">
      <c r="H15505" s="4"/>
      <c r="M15505" s="5"/>
      <c r="N15505" s="6"/>
    </row>
    <row r="15506" spans="8:14" x14ac:dyDescent="0.25">
      <c r="H15506" s="4"/>
      <c r="M15506" s="5"/>
      <c r="N15506" s="6"/>
    </row>
    <row r="15507" spans="8:14" x14ac:dyDescent="0.25">
      <c r="H15507" s="4"/>
      <c r="M15507" s="5"/>
      <c r="N15507" s="6"/>
    </row>
    <row r="15508" spans="8:14" x14ac:dyDescent="0.25">
      <c r="H15508" s="4"/>
      <c r="M15508" s="5"/>
      <c r="N15508" s="6"/>
    </row>
    <row r="15509" spans="8:14" x14ac:dyDescent="0.25">
      <c r="H15509" s="4"/>
      <c r="M15509" s="5"/>
      <c r="N15509" s="6"/>
    </row>
    <row r="15510" spans="8:14" x14ac:dyDescent="0.25">
      <c r="H15510" s="4"/>
      <c r="M15510" s="5"/>
      <c r="N15510" s="6"/>
    </row>
    <row r="15511" spans="8:14" x14ac:dyDescent="0.25">
      <c r="H15511" s="4"/>
      <c r="M15511" s="5"/>
      <c r="N15511" s="6"/>
    </row>
    <row r="15512" spans="8:14" x14ac:dyDescent="0.25">
      <c r="H15512" s="4"/>
      <c r="M15512" s="5"/>
      <c r="N15512" s="6"/>
    </row>
    <row r="15513" spans="8:14" x14ac:dyDescent="0.25">
      <c r="H15513" s="4"/>
      <c r="M15513" s="5"/>
      <c r="N15513" s="6"/>
    </row>
    <row r="15514" spans="8:14" x14ac:dyDescent="0.25">
      <c r="H15514" s="4"/>
      <c r="M15514" s="5"/>
      <c r="N15514" s="6"/>
    </row>
    <row r="15515" spans="8:14" x14ac:dyDescent="0.25">
      <c r="H15515" s="4"/>
      <c r="M15515" s="5"/>
      <c r="N15515" s="6"/>
    </row>
    <row r="15516" spans="8:14" x14ac:dyDescent="0.25">
      <c r="H15516" s="4"/>
      <c r="M15516" s="5"/>
      <c r="N15516" s="6"/>
    </row>
    <row r="15517" spans="8:14" x14ac:dyDescent="0.25">
      <c r="H15517" s="4"/>
      <c r="M15517" s="5"/>
      <c r="N15517" s="6"/>
    </row>
    <row r="15518" spans="8:14" x14ac:dyDescent="0.25">
      <c r="H15518" s="4"/>
      <c r="M15518" s="5"/>
      <c r="N15518" s="6"/>
    </row>
    <row r="15519" spans="8:14" x14ac:dyDescent="0.25">
      <c r="H15519" s="4"/>
      <c r="M15519" s="5"/>
      <c r="N15519" s="6"/>
    </row>
    <row r="15520" spans="8:14" x14ac:dyDescent="0.25">
      <c r="H15520" s="4"/>
      <c r="M15520" s="5"/>
      <c r="N15520" s="6"/>
    </row>
    <row r="15521" spans="8:14" x14ac:dyDescent="0.25">
      <c r="H15521" s="4"/>
      <c r="M15521" s="5"/>
      <c r="N15521" s="6"/>
    </row>
    <row r="15522" spans="8:14" x14ac:dyDescent="0.25">
      <c r="H15522" s="4"/>
      <c r="M15522" s="5"/>
      <c r="N15522" s="6"/>
    </row>
    <row r="15523" spans="8:14" x14ac:dyDescent="0.25">
      <c r="H15523" s="4"/>
      <c r="M15523" s="5"/>
      <c r="N15523" s="6"/>
    </row>
    <row r="15524" spans="8:14" x14ac:dyDescent="0.25">
      <c r="H15524" s="4"/>
      <c r="M15524" s="5"/>
      <c r="N15524" s="6"/>
    </row>
    <row r="15525" spans="8:14" x14ac:dyDescent="0.25">
      <c r="H15525" s="4"/>
      <c r="M15525" s="5"/>
      <c r="N15525" s="6"/>
    </row>
    <row r="15526" spans="8:14" x14ac:dyDescent="0.25">
      <c r="H15526" s="4"/>
      <c r="M15526" s="5"/>
      <c r="N15526" s="6"/>
    </row>
    <row r="15527" spans="8:14" x14ac:dyDescent="0.25">
      <c r="H15527" s="4"/>
      <c r="M15527" s="5"/>
      <c r="N15527" s="6"/>
    </row>
    <row r="15528" spans="8:14" x14ac:dyDescent="0.25">
      <c r="H15528" s="4"/>
      <c r="M15528" s="5"/>
      <c r="N15528" s="6"/>
    </row>
    <row r="15529" spans="8:14" x14ac:dyDescent="0.25">
      <c r="H15529" s="4"/>
      <c r="M15529" s="5"/>
      <c r="N15529" s="6"/>
    </row>
    <row r="15530" spans="8:14" x14ac:dyDescent="0.25">
      <c r="H15530" s="4"/>
      <c r="M15530" s="5"/>
      <c r="N15530" s="6"/>
    </row>
    <row r="15531" spans="8:14" x14ac:dyDescent="0.25">
      <c r="H15531" s="4"/>
      <c r="M15531" s="5"/>
      <c r="N15531" s="6"/>
    </row>
    <row r="15532" spans="8:14" x14ac:dyDescent="0.25">
      <c r="H15532" s="4"/>
      <c r="M15532" s="5"/>
      <c r="N15532" s="6"/>
    </row>
    <row r="15533" spans="8:14" x14ac:dyDescent="0.25">
      <c r="H15533" s="4"/>
      <c r="M15533" s="5"/>
      <c r="N15533" s="6"/>
    </row>
    <row r="15534" spans="8:14" x14ac:dyDescent="0.25">
      <c r="H15534" s="4"/>
      <c r="M15534" s="5"/>
      <c r="N15534" s="6"/>
    </row>
    <row r="15535" spans="8:14" x14ac:dyDescent="0.25">
      <c r="H15535" s="4"/>
      <c r="M15535" s="5"/>
      <c r="N15535" s="6"/>
    </row>
    <row r="15536" spans="8:14" x14ac:dyDescent="0.25">
      <c r="H15536" s="4"/>
      <c r="M15536" s="5"/>
      <c r="N15536" s="6"/>
    </row>
    <row r="15537" spans="8:14" x14ac:dyDescent="0.25">
      <c r="H15537" s="4"/>
      <c r="M15537" s="5"/>
      <c r="N15537" s="6"/>
    </row>
    <row r="15538" spans="8:14" x14ac:dyDescent="0.25">
      <c r="H15538" s="4"/>
      <c r="M15538" s="5"/>
      <c r="N15538" s="6"/>
    </row>
    <row r="15539" spans="8:14" x14ac:dyDescent="0.25">
      <c r="H15539" s="4"/>
      <c r="M15539" s="5"/>
      <c r="N15539" s="6"/>
    </row>
    <row r="15540" spans="8:14" x14ac:dyDescent="0.25">
      <c r="H15540" s="4"/>
      <c r="M15540" s="5"/>
      <c r="N15540" s="6"/>
    </row>
    <row r="15541" spans="8:14" x14ac:dyDescent="0.25">
      <c r="H15541" s="4"/>
      <c r="M15541" s="5"/>
      <c r="N15541" s="6"/>
    </row>
    <row r="15542" spans="8:14" x14ac:dyDescent="0.25">
      <c r="H15542" s="4"/>
      <c r="M15542" s="5"/>
      <c r="N15542" s="6"/>
    </row>
    <row r="15543" spans="8:14" x14ac:dyDescent="0.25">
      <c r="H15543" s="4"/>
      <c r="M15543" s="5"/>
      <c r="N15543" s="6"/>
    </row>
    <row r="15544" spans="8:14" x14ac:dyDescent="0.25">
      <c r="H15544" s="4"/>
      <c r="M15544" s="5"/>
      <c r="N15544" s="6"/>
    </row>
    <row r="15545" spans="8:14" x14ac:dyDescent="0.25">
      <c r="H15545" s="4"/>
      <c r="M15545" s="5"/>
      <c r="N15545" s="6"/>
    </row>
    <row r="15546" spans="8:14" x14ac:dyDescent="0.25">
      <c r="H15546" s="4"/>
      <c r="M15546" s="5"/>
      <c r="N15546" s="6"/>
    </row>
    <row r="15547" spans="8:14" x14ac:dyDescent="0.25">
      <c r="H15547" s="4"/>
      <c r="M15547" s="5"/>
      <c r="N15547" s="6"/>
    </row>
    <row r="15548" spans="8:14" x14ac:dyDescent="0.25">
      <c r="H15548" s="4"/>
      <c r="M15548" s="5"/>
      <c r="N15548" s="6"/>
    </row>
    <row r="15549" spans="8:14" x14ac:dyDescent="0.25">
      <c r="H15549" s="4"/>
      <c r="M15549" s="5"/>
      <c r="N15549" s="6"/>
    </row>
    <row r="15550" spans="8:14" x14ac:dyDescent="0.25">
      <c r="H15550" s="4"/>
      <c r="M15550" s="5"/>
      <c r="N15550" s="6"/>
    </row>
    <row r="15551" spans="8:14" x14ac:dyDescent="0.25">
      <c r="H15551" s="4"/>
      <c r="M15551" s="5"/>
      <c r="N15551" s="6"/>
    </row>
    <row r="15552" spans="8:14" x14ac:dyDescent="0.25">
      <c r="H15552" s="4"/>
      <c r="M15552" s="5"/>
      <c r="N15552" s="6"/>
    </row>
    <row r="15553" spans="8:14" x14ac:dyDescent="0.25">
      <c r="H15553" s="4"/>
      <c r="M15553" s="5"/>
      <c r="N15553" s="6"/>
    </row>
    <row r="15554" spans="8:14" x14ac:dyDescent="0.25">
      <c r="H15554" s="4"/>
      <c r="M15554" s="5"/>
      <c r="N15554" s="6"/>
    </row>
    <row r="15555" spans="8:14" x14ac:dyDescent="0.25">
      <c r="H15555" s="4"/>
      <c r="M15555" s="5"/>
      <c r="N15555" s="6"/>
    </row>
    <row r="15556" spans="8:14" x14ac:dyDescent="0.25">
      <c r="H15556" s="4"/>
      <c r="M15556" s="5"/>
      <c r="N15556" s="6"/>
    </row>
    <row r="15557" spans="8:14" x14ac:dyDescent="0.25">
      <c r="H15557" s="4"/>
      <c r="M15557" s="5"/>
      <c r="N15557" s="6"/>
    </row>
    <row r="15558" spans="8:14" x14ac:dyDescent="0.25">
      <c r="H15558" s="4"/>
      <c r="M15558" s="5"/>
      <c r="N15558" s="6"/>
    </row>
    <row r="15559" spans="8:14" x14ac:dyDescent="0.25">
      <c r="H15559" s="4"/>
      <c r="M15559" s="5"/>
      <c r="N15559" s="6"/>
    </row>
    <row r="15560" spans="8:14" x14ac:dyDescent="0.25">
      <c r="H15560" s="4"/>
      <c r="M15560" s="5"/>
      <c r="N15560" s="6"/>
    </row>
    <row r="15561" spans="8:14" x14ac:dyDescent="0.25">
      <c r="H15561" s="4"/>
      <c r="M15561" s="5"/>
      <c r="N15561" s="6"/>
    </row>
    <row r="15562" spans="8:14" x14ac:dyDescent="0.25">
      <c r="H15562" s="4"/>
      <c r="M15562" s="5"/>
      <c r="N15562" s="6"/>
    </row>
    <row r="15563" spans="8:14" x14ac:dyDescent="0.25">
      <c r="H15563" s="4"/>
      <c r="M15563" s="5"/>
      <c r="N15563" s="6"/>
    </row>
    <row r="15564" spans="8:14" x14ac:dyDescent="0.25">
      <c r="H15564" s="4"/>
      <c r="M15564" s="5"/>
      <c r="N15564" s="6"/>
    </row>
    <row r="15565" spans="8:14" x14ac:dyDescent="0.25">
      <c r="H15565" s="4"/>
      <c r="M15565" s="5"/>
      <c r="N15565" s="6"/>
    </row>
    <row r="15566" spans="8:14" x14ac:dyDescent="0.25">
      <c r="H15566" s="4"/>
      <c r="M15566" s="5"/>
      <c r="N15566" s="6"/>
    </row>
    <row r="15567" spans="8:14" x14ac:dyDescent="0.25">
      <c r="H15567" s="4"/>
      <c r="M15567" s="5"/>
      <c r="N15567" s="6"/>
    </row>
    <row r="15568" spans="8:14" x14ac:dyDescent="0.25">
      <c r="H15568" s="4"/>
      <c r="M15568" s="5"/>
      <c r="N15568" s="6"/>
    </row>
    <row r="15569" spans="8:14" x14ac:dyDescent="0.25">
      <c r="H15569" s="4"/>
      <c r="M15569" s="5"/>
      <c r="N15569" s="6"/>
    </row>
    <row r="15570" spans="8:14" x14ac:dyDescent="0.25">
      <c r="H15570" s="4"/>
      <c r="M15570" s="5"/>
      <c r="N15570" s="6"/>
    </row>
    <row r="15571" spans="8:14" x14ac:dyDescent="0.25">
      <c r="H15571" s="4"/>
      <c r="M15571" s="5"/>
      <c r="N15571" s="6"/>
    </row>
    <row r="15572" spans="8:14" x14ac:dyDescent="0.25">
      <c r="H15572" s="4"/>
      <c r="M15572" s="5"/>
      <c r="N15572" s="6"/>
    </row>
    <row r="15573" spans="8:14" x14ac:dyDescent="0.25">
      <c r="H15573" s="4"/>
      <c r="M15573" s="5"/>
      <c r="N15573" s="6"/>
    </row>
    <row r="15574" spans="8:14" x14ac:dyDescent="0.25">
      <c r="H15574" s="4"/>
      <c r="M15574" s="5"/>
      <c r="N15574" s="6"/>
    </row>
    <row r="15575" spans="8:14" x14ac:dyDescent="0.25">
      <c r="H15575" s="4"/>
      <c r="M15575" s="5"/>
      <c r="N15575" s="6"/>
    </row>
    <row r="15576" spans="8:14" x14ac:dyDescent="0.25">
      <c r="H15576" s="4"/>
      <c r="M15576" s="5"/>
      <c r="N15576" s="6"/>
    </row>
    <row r="15577" spans="8:14" x14ac:dyDescent="0.25">
      <c r="H15577" s="4"/>
      <c r="M15577" s="5"/>
      <c r="N15577" s="6"/>
    </row>
    <row r="15578" spans="8:14" x14ac:dyDescent="0.25">
      <c r="H15578" s="4"/>
      <c r="M15578" s="5"/>
      <c r="N15578" s="6"/>
    </row>
    <row r="15579" spans="8:14" x14ac:dyDescent="0.25">
      <c r="H15579" s="4"/>
      <c r="M15579" s="5"/>
      <c r="N15579" s="6"/>
    </row>
    <row r="15580" spans="8:14" x14ac:dyDescent="0.25">
      <c r="H15580" s="4"/>
      <c r="M15580" s="5"/>
      <c r="N15580" s="6"/>
    </row>
    <row r="15581" spans="8:14" x14ac:dyDescent="0.25">
      <c r="H15581" s="4"/>
      <c r="M15581" s="5"/>
      <c r="N15581" s="6"/>
    </row>
    <row r="15582" spans="8:14" x14ac:dyDescent="0.25">
      <c r="H15582" s="4"/>
      <c r="M15582" s="5"/>
      <c r="N15582" s="6"/>
    </row>
    <row r="15583" spans="8:14" x14ac:dyDescent="0.25">
      <c r="H15583" s="4"/>
      <c r="M15583" s="5"/>
      <c r="N15583" s="6"/>
    </row>
    <row r="15584" spans="8:14" x14ac:dyDescent="0.25">
      <c r="H15584" s="4"/>
      <c r="M15584" s="5"/>
      <c r="N15584" s="6"/>
    </row>
    <row r="15585" spans="8:14" x14ac:dyDescent="0.25">
      <c r="H15585" s="4"/>
      <c r="M15585" s="5"/>
      <c r="N15585" s="6"/>
    </row>
    <row r="15586" spans="8:14" x14ac:dyDescent="0.25">
      <c r="H15586" s="4"/>
      <c r="M15586" s="5"/>
      <c r="N15586" s="6"/>
    </row>
    <row r="15587" spans="8:14" x14ac:dyDescent="0.25">
      <c r="H15587" s="4"/>
      <c r="M15587" s="5"/>
      <c r="N15587" s="6"/>
    </row>
    <row r="15588" spans="8:14" x14ac:dyDescent="0.25">
      <c r="H15588" s="4"/>
      <c r="M15588" s="5"/>
      <c r="N15588" s="6"/>
    </row>
    <row r="15589" spans="8:14" x14ac:dyDescent="0.25">
      <c r="H15589" s="4"/>
      <c r="M15589" s="5"/>
      <c r="N15589" s="6"/>
    </row>
    <row r="15590" spans="8:14" x14ac:dyDescent="0.25">
      <c r="H15590" s="4"/>
      <c r="M15590" s="5"/>
      <c r="N15590" s="6"/>
    </row>
    <row r="15591" spans="8:14" x14ac:dyDescent="0.25">
      <c r="H15591" s="4"/>
      <c r="M15591" s="5"/>
      <c r="N15591" s="6"/>
    </row>
    <row r="15592" spans="8:14" x14ac:dyDescent="0.25">
      <c r="H15592" s="4"/>
      <c r="M15592" s="5"/>
      <c r="N15592" s="6"/>
    </row>
    <row r="15593" spans="8:14" x14ac:dyDescent="0.25">
      <c r="H15593" s="4"/>
      <c r="M15593" s="5"/>
      <c r="N15593" s="6"/>
    </row>
    <row r="15594" spans="8:14" x14ac:dyDescent="0.25">
      <c r="H15594" s="4"/>
      <c r="M15594" s="5"/>
      <c r="N15594" s="6"/>
    </row>
    <row r="15595" spans="8:14" x14ac:dyDescent="0.25">
      <c r="H15595" s="4"/>
      <c r="M15595" s="5"/>
      <c r="N15595" s="6"/>
    </row>
    <row r="15596" spans="8:14" x14ac:dyDescent="0.25">
      <c r="H15596" s="4"/>
      <c r="M15596" s="5"/>
      <c r="N15596" s="6"/>
    </row>
    <row r="15597" spans="8:14" x14ac:dyDescent="0.25">
      <c r="H15597" s="4"/>
      <c r="M15597" s="5"/>
      <c r="N15597" s="6"/>
    </row>
    <row r="15598" spans="8:14" x14ac:dyDescent="0.25">
      <c r="H15598" s="4"/>
      <c r="M15598" s="5"/>
      <c r="N15598" s="6"/>
    </row>
    <row r="15599" spans="8:14" x14ac:dyDescent="0.25">
      <c r="H15599" s="4"/>
      <c r="M15599" s="5"/>
      <c r="N15599" s="6"/>
    </row>
    <row r="15600" spans="8:14" x14ac:dyDescent="0.25">
      <c r="H15600" s="4"/>
      <c r="M15600" s="5"/>
      <c r="N15600" s="6"/>
    </row>
    <row r="15601" spans="8:14" x14ac:dyDescent="0.25">
      <c r="H15601" s="4"/>
      <c r="M15601" s="5"/>
      <c r="N15601" s="6"/>
    </row>
    <row r="15602" spans="8:14" x14ac:dyDescent="0.25">
      <c r="H15602" s="4"/>
      <c r="M15602" s="5"/>
      <c r="N15602" s="6"/>
    </row>
    <row r="15603" spans="8:14" x14ac:dyDescent="0.25">
      <c r="H15603" s="4"/>
      <c r="M15603" s="5"/>
      <c r="N15603" s="6"/>
    </row>
    <row r="15604" spans="8:14" x14ac:dyDescent="0.25">
      <c r="H15604" s="4"/>
      <c r="M15604" s="5"/>
      <c r="N15604" s="6"/>
    </row>
    <row r="15605" spans="8:14" x14ac:dyDescent="0.25">
      <c r="H15605" s="4"/>
      <c r="M15605" s="5"/>
      <c r="N15605" s="6"/>
    </row>
    <row r="15606" spans="8:14" x14ac:dyDescent="0.25">
      <c r="H15606" s="4"/>
      <c r="M15606" s="5"/>
      <c r="N15606" s="6"/>
    </row>
    <row r="15607" spans="8:14" x14ac:dyDescent="0.25">
      <c r="H15607" s="4"/>
      <c r="M15607" s="5"/>
      <c r="N15607" s="6"/>
    </row>
    <row r="15608" spans="8:14" x14ac:dyDescent="0.25">
      <c r="H15608" s="4"/>
      <c r="M15608" s="5"/>
      <c r="N15608" s="6"/>
    </row>
    <row r="15609" spans="8:14" x14ac:dyDescent="0.25">
      <c r="H15609" s="4"/>
      <c r="M15609" s="5"/>
      <c r="N15609" s="6"/>
    </row>
    <row r="15610" spans="8:14" x14ac:dyDescent="0.25">
      <c r="H15610" s="4"/>
      <c r="M15610" s="5"/>
      <c r="N15610" s="6"/>
    </row>
    <row r="15611" spans="8:14" x14ac:dyDescent="0.25">
      <c r="H15611" s="4"/>
      <c r="M15611" s="5"/>
      <c r="N15611" s="6"/>
    </row>
    <row r="15612" spans="8:14" x14ac:dyDescent="0.25">
      <c r="H15612" s="4"/>
      <c r="M15612" s="5"/>
      <c r="N15612" s="6"/>
    </row>
    <row r="15613" spans="8:14" x14ac:dyDescent="0.25">
      <c r="H15613" s="4"/>
      <c r="M15613" s="5"/>
      <c r="N15613" s="6"/>
    </row>
    <row r="15614" spans="8:14" x14ac:dyDescent="0.25">
      <c r="H15614" s="4"/>
      <c r="M15614" s="5"/>
      <c r="N15614" s="6"/>
    </row>
    <row r="15615" spans="8:14" x14ac:dyDescent="0.25">
      <c r="H15615" s="4"/>
      <c r="M15615" s="5"/>
      <c r="N15615" s="6"/>
    </row>
    <row r="15616" spans="8:14" x14ac:dyDescent="0.25">
      <c r="H15616" s="4"/>
      <c r="M15616" s="5"/>
      <c r="N15616" s="6"/>
    </row>
    <row r="15617" spans="8:14" x14ac:dyDescent="0.25">
      <c r="H15617" s="4"/>
      <c r="M15617" s="5"/>
      <c r="N15617" s="6"/>
    </row>
    <row r="15618" spans="8:14" x14ac:dyDescent="0.25">
      <c r="H15618" s="4"/>
      <c r="M15618" s="5"/>
      <c r="N15618" s="6"/>
    </row>
    <row r="15619" spans="8:14" x14ac:dyDescent="0.25">
      <c r="H15619" s="4"/>
      <c r="M15619" s="5"/>
      <c r="N15619" s="6"/>
    </row>
    <row r="15620" spans="8:14" x14ac:dyDescent="0.25">
      <c r="H15620" s="4"/>
      <c r="M15620" s="5"/>
      <c r="N15620" s="6"/>
    </row>
    <row r="15621" spans="8:14" x14ac:dyDescent="0.25">
      <c r="H15621" s="4"/>
      <c r="M15621" s="5"/>
      <c r="N15621" s="6"/>
    </row>
    <row r="15622" spans="8:14" x14ac:dyDescent="0.25">
      <c r="H15622" s="4"/>
      <c r="M15622" s="5"/>
      <c r="N15622" s="6"/>
    </row>
    <row r="15623" spans="8:14" x14ac:dyDescent="0.25">
      <c r="H15623" s="4"/>
      <c r="M15623" s="5"/>
      <c r="N15623" s="6"/>
    </row>
    <row r="15624" spans="8:14" x14ac:dyDescent="0.25">
      <c r="H15624" s="4"/>
      <c r="M15624" s="5"/>
      <c r="N15624" s="6"/>
    </row>
    <row r="15625" spans="8:14" x14ac:dyDescent="0.25">
      <c r="H15625" s="4"/>
      <c r="M15625" s="5"/>
      <c r="N15625" s="6"/>
    </row>
    <row r="15626" spans="8:14" x14ac:dyDescent="0.25">
      <c r="H15626" s="4"/>
      <c r="M15626" s="5"/>
      <c r="N15626" s="6"/>
    </row>
    <row r="15627" spans="8:14" x14ac:dyDescent="0.25">
      <c r="H15627" s="4"/>
      <c r="M15627" s="5"/>
      <c r="N15627" s="6"/>
    </row>
    <row r="15628" spans="8:14" x14ac:dyDescent="0.25">
      <c r="H15628" s="4"/>
      <c r="M15628" s="5"/>
      <c r="N15628" s="6"/>
    </row>
    <row r="15629" spans="8:14" x14ac:dyDescent="0.25">
      <c r="H15629" s="4"/>
      <c r="M15629" s="5"/>
      <c r="N15629" s="6"/>
    </row>
    <row r="15630" spans="8:14" x14ac:dyDescent="0.25">
      <c r="H15630" s="4"/>
      <c r="M15630" s="5"/>
      <c r="N15630" s="6"/>
    </row>
    <row r="15631" spans="8:14" x14ac:dyDescent="0.25">
      <c r="H15631" s="4"/>
      <c r="M15631" s="5"/>
      <c r="N15631" s="6"/>
    </row>
    <row r="15632" spans="8:14" x14ac:dyDescent="0.25">
      <c r="H15632" s="4"/>
      <c r="M15632" s="5"/>
      <c r="N15632" s="6"/>
    </row>
    <row r="15633" spans="8:14" x14ac:dyDescent="0.25">
      <c r="H15633" s="4"/>
      <c r="M15633" s="5"/>
      <c r="N15633" s="6"/>
    </row>
    <row r="15634" spans="8:14" x14ac:dyDescent="0.25">
      <c r="H15634" s="4"/>
      <c r="M15634" s="5"/>
      <c r="N15634" s="6"/>
    </row>
    <row r="15635" spans="8:14" x14ac:dyDescent="0.25">
      <c r="H15635" s="4"/>
      <c r="M15635" s="5"/>
      <c r="N15635" s="6"/>
    </row>
    <row r="15636" spans="8:14" x14ac:dyDescent="0.25">
      <c r="H15636" s="4"/>
      <c r="M15636" s="5"/>
      <c r="N15636" s="6"/>
    </row>
    <row r="15637" spans="8:14" x14ac:dyDescent="0.25">
      <c r="H15637" s="4"/>
      <c r="M15637" s="5"/>
      <c r="N15637" s="6"/>
    </row>
    <row r="15638" spans="8:14" x14ac:dyDescent="0.25">
      <c r="H15638" s="4"/>
      <c r="M15638" s="5"/>
      <c r="N15638" s="6"/>
    </row>
    <row r="15639" spans="8:14" x14ac:dyDescent="0.25">
      <c r="H15639" s="4"/>
      <c r="M15639" s="5"/>
      <c r="N15639" s="6"/>
    </row>
    <row r="15640" spans="8:14" x14ac:dyDescent="0.25">
      <c r="H15640" s="4"/>
      <c r="M15640" s="5"/>
      <c r="N15640" s="6"/>
    </row>
    <row r="15641" spans="8:14" x14ac:dyDescent="0.25">
      <c r="H15641" s="4"/>
      <c r="M15641" s="5"/>
      <c r="N15641" s="6"/>
    </row>
    <row r="15642" spans="8:14" x14ac:dyDescent="0.25">
      <c r="H15642" s="4"/>
      <c r="M15642" s="5"/>
      <c r="N15642" s="6"/>
    </row>
    <row r="15643" spans="8:14" x14ac:dyDescent="0.25">
      <c r="H15643" s="4"/>
      <c r="M15643" s="5"/>
      <c r="N15643" s="6"/>
    </row>
    <row r="15644" spans="8:14" x14ac:dyDescent="0.25">
      <c r="H15644" s="4"/>
      <c r="M15644" s="5"/>
      <c r="N15644" s="6"/>
    </row>
    <row r="15645" spans="8:14" x14ac:dyDescent="0.25">
      <c r="H15645" s="4"/>
      <c r="M15645" s="5"/>
      <c r="N15645" s="6"/>
    </row>
    <row r="15646" spans="8:14" x14ac:dyDescent="0.25">
      <c r="H15646" s="4"/>
      <c r="M15646" s="5"/>
      <c r="N15646" s="6"/>
    </row>
    <row r="15647" spans="8:14" x14ac:dyDescent="0.25">
      <c r="H15647" s="4"/>
      <c r="M15647" s="5"/>
      <c r="N15647" s="6"/>
    </row>
    <row r="15648" spans="8:14" x14ac:dyDescent="0.25">
      <c r="H15648" s="4"/>
      <c r="M15648" s="5"/>
      <c r="N15648" s="6"/>
    </row>
    <row r="15649" spans="8:14" x14ac:dyDescent="0.25">
      <c r="H15649" s="4"/>
      <c r="M15649" s="5"/>
      <c r="N15649" s="6"/>
    </row>
    <row r="15650" spans="8:14" x14ac:dyDescent="0.25">
      <c r="H15650" s="4"/>
      <c r="M15650" s="5"/>
      <c r="N15650" s="6"/>
    </row>
    <row r="15651" spans="8:14" x14ac:dyDescent="0.25">
      <c r="H15651" s="4"/>
      <c r="M15651" s="5"/>
      <c r="N15651" s="6"/>
    </row>
    <row r="15652" spans="8:14" x14ac:dyDescent="0.25">
      <c r="H15652" s="4"/>
      <c r="M15652" s="5"/>
      <c r="N15652" s="6"/>
    </row>
    <row r="15653" spans="8:14" x14ac:dyDescent="0.25">
      <c r="H15653" s="4"/>
      <c r="M15653" s="5"/>
      <c r="N15653" s="6"/>
    </row>
    <row r="15654" spans="8:14" x14ac:dyDescent="0.25">
      <c r="H15654" s="4"/>
      <c r="M15654" s="5"/>
      <c r="N15654" s="6"/>
    </row>
    <row r="15655" spans="8:14" x14ac:dyDescent="0.25">
      <c r="H15655" s="4"/>
      <c r="M15655" s="5"/>
      <c r="N15655" s="6"/>
    </row>
    <row r="15656" spans="8:14" x14ac:dyDescent="0.25">
      <c r="H15656" s="4"/>
      <c r="M15656" s="5"/>
      <c r="N15656" s="6"/>
    </row>
    <row r="15657" spans="8:14" x14ac:dyDescent="0.25">
      <c r="H15657" s="4"/>
      <c r="M15657" s="5"/>
      <c r="N15657" s="6"/>
    </row>
    <row r="15658" spans="8:14" x14ac:dyDescent="0.25">
      <c r="H15658" s="4"/>
      <c r="M15658" s="5"/>
      <c r="N15658" s="6"/>
    </row>
    <row r="15659" spans="8:14" x14ac:dyDescent="0.25">
      <c r="H15659" s="4"/>
      <c r="M15659" s="5"/>
      <c r="N15659" s="6"/>
    </row>
    <row r="15660" spans="8:14" x14ac:dyDescent="0.25">
      <c r="H15660" s="4"/>
      <c r="M15660" s="5"/>
      <c r="N15660" s="6"/>
    </row>
    <row r="15661" spans="8:14" x14ac:dyDescent="0.25">
      <c r="H15661" s="4"/>
      <c r="M15661" s="5"/>
      <c r="N15661" s="6"/>
    </row>
    <row r="15662" spans="8:14" x14ac:dyDescent="0.25">
      <c r="H15662" s="4"/>
      <c r="M15662" s="5"/>
      <c r="N15662" s="6"/>
    </row>
    <row r="15663" spans="8:14" x14ac:dyDescent="0.25">
      <c r="H15663" s="4"/>
      <c r="M15663" s="5"/>
      <c r="N15663" s="6"/>
    </row>
    <row r="15664" spans="8:14" x14ac:dyDescent="0.25">
      <c r="H15664" s="4"/>
      <c r="M15664" s="5"/>
      <c r="N15664" s="6"/>
    </row>
    <row r="15665" spans="8:14" x14ac:dyDescent="0.25">
      <c r="H15665" s="4"/>
      <c r="M15665" s="5"/>
      <c r="N15665" s="6"/>
    </row>
    <row r="15666" spans="8:14" x14ac:dyDescent="0.25">
      <c r="H15666" s="4"/>
      <c r="M15666" s="5"/>
      <c r="N15666" s="6"/>
    </row>
    <row r="15667" spans="8:14" x14ac:dyDescent="0.25">
      <c r="H15667" s="4"/>
      <c r="M15667" s="5"/>
      <c r="N15667" s="6"/>
    </row>
    <row r="15668" spans="8:14" x14ac:dyDescent="0.25">
      <c r="H15668" s="4"/>
      <c r="M15668" s="5"/>
      <c r="N15668" s="6"/>
    </row>
    <row r="15669" spans="8:14" x14ac:dyDescent="0.25">
      <c r="H15669" s="4"/>
      <c r="M15669" s="5"/>
      <c r="N15669" s="6"/>
    </row>
    <row r="15670" spans="8:14" x14ac:dyDescent="0.25">
      <c r="H15670" s="4"/>
      <c r="M15670" s="5"/>
      <c r="N15670" s="6"/>
    </row>
    <row r="15671" spans="8:14" x14ac:dyDescent="0.25">
      <c r="H15671" s="4"/>
      <c r="M15671" s="5"/>
      <c r="N15671" s="6"/>
    </row>
    <row r="15672" spans="8:14" x14ac:dyDescent="0.25">
      <c r="H15672" s="4"/>
      <c r="M15672" s="5"/>
      <c r="N15672" s="6"/>
    </row>
    <row r="15673" spans="8:14" x14ac:dyDescent="0.25">
      <c r="H15673" s="4"/>
      <c r="M15673" s="5"/>
      <c r="N15673" s="6"/>
    </row>
    <row r="15674" spans="8:14" x14ac:dyDescent="0.25">
      <c r="H15674" s="4"/>
      <c r="M15674" s="5"/>
      <c r="N15674" s="6"/>
    </row>
    <row r="15675" spans="8:14" x14ac:dyDescent="0.25">
      <c r="H15675" s="4"/>
      <c r="M15675" s="5"/>
      <c r="N15675" s="6"/>
    </row>
    <row r="15676" spans="8:14" x14ac:dyDescent="0.25">
      <c r="H15676" s="4"/>
      <c r="M15676" s="5"/>
      <c r="N15676" s="6"/>
    </row>
    <row r="15677" spans="8:14" x14ac:dyDescent="0.25">
      <c r="H15677" s="4"/>
      <c r="M15677" s="5"/>
      <c r="N15677" s="6"/>
    </row>
    <row r="15678" spans="8:14" x14ac:dyDescent="0.25">
      <c r="H15678" s="4"/>
      <c r="M15678" s="5"/>
      <c r="N15678" s="6"/>
    </row>
    <row r="15679" spans="8:14" x14ac:dyDescent="0.25">
      <c r="H15679" s="4"/>
      <c r="M15679" s="5"/>
      <c r="N15679" s="6"/>
    </row>
    <row r="15680" spans="8:14" x14ac:dyDescent="0.25">
      <c r="H15680" s="4"/>
      <c r="M15680" s="5"/>
      <c r="N15680" s="6"/>
    </row>
    <row r="15681" spans="8:14" x14ac:dyDescent="0.25">
      <c r="H15681" s="4"/>
      <c r="M15681" s="5"/>
      <c r="N15681" s="6"/>
    </row>
    <row r="15682" spans="8:14" x14ac:dyDescent="0.25">
      <c r="H15682" s="4"/>
      <c r="M15682" s="5"/>
      <c r="N15682" s="6"/>
    </row>
    <row r="15683" spans="8:14" x14ac:dyDescent="0.25">
      <c r="H15683" s="4"/>
      <c r="M15683" s="5"/>
      <c r="N15683" s="6"/>
    </row>
    <row r="15684" spans="8:14" x14ac:dyDescent="0.25">
      <c r="H15684" s="4"/>
      <c r="M15684" s="5"/>
      <c r="N15684" s="6"/>
    </row>
    <row r="15685" spans="8:14" x14ac:dyDescent="0.25">
      <c r="H15685" s="4"/>
      <c r="M15685" s="5"/>
      <c r="N15685" s="6"/>
    </row>
    <row r="15686" spans="8:14" x14ac:dyDescent="0.25">
      <c r="H15686" s="4"/>
      <c r="M15686" s="5"/>
      <c r="N15686" s="6"/>
    </row>
    <row r="15687" spans="8:14" x14ac:dyDescent="0.25">
      <c r="H15687" s="4"/>
      <c r="M15687" s="5"/>
      <c r="N15687" s="6"/>
    </row>
    <row r="15688" spans="8:14" x14ac:dyDescent="0.25">
      <c r="H15688" s="4"/>
      <c r="M15688" s="5"/>
      <c r="N15688" s="6"/>
    </row>
    <row r="15689" spans="8:14" x14ac:dyDescent="0.25">
      <c r="H15689" s="4"/>
      <c r="M15689" s="5"/>
      <c r="N15689" s="6"/>
    </row>
    <row r="15690" spans="8:14" x14ac:dyDescent="0.25">
      <c r="H15690" s="4"/>
      <c r="M15690" s="5"/>
      <c r="N15690" s="6"/>
    </row>
    <row r="15691" spans="8:14" x14ac:dyDescent="0.25">
      <c r="H15691" s="4"/>
      <c r="M15691" s="5"/>
      <c r="N15691" s="6"/>
    </row>
    <row r="15692" spans="8:14" x14ac:dyDescent="0.25">
      <c r="H15692" s="4"/>
      <c r="M15692" s="5"/>
      <c r="N15692" s="6"/>
    </row>
    <row r="15693" spans="8:14" x14ac:dyDescent="0.25">
      <c r="H15693" s="4"/>
      <c r="M15693" s="5"/>
      <c r="N15693" s="6"/>
    </row>
    <row r="15694" spans="8:14" x14ac:dyDescent="0.25">
      <c r="H15694" s="4"/>
      <c r="M15694" s="5"/>
      <c r="N15694" s="6"/>
    </row>
    <row r="15695" spans="8:14" x14ac:dyDescent="0.25">
      <c r="H15695" s="4"/>
      <c r="M15695" s="5"/>
      <c r="N15695" s="6"/>
    </row>
    <row r="15696" spans="8:14" x14ac:dyDescent="0.25">
      <c r="H15696" s="4"/>
      <c r="M15696" s="5"/>
      <c r="N15696" s="6"/>
    </row>
    <row r="15697" spans="8:14" x14ac:dyDescent="0.25">
      <c r="H15697" s="4"/>
      <c r="M15697" s="5"/>
      <c r="N15697" s="6"/>
    </row>
    <row r="15698" spans="8:14" x14ac:dyDescent="0.25">
      <c r="H15698" s="4"/>
      <c r="M15698" s="5"/>
      <c r="N15698" s="6"/>
    </row>
    <row r="15699" spans="8:14" x14ac:dyDescent="0.25">
      <c r="H15699" s="4"/>
      <c r="M15699" s="5"/>
      <c r="N15699" s="6"/>
    </row>
    <row r="15700" spans="8:14" x14ac:dyDescent="0.25">
      <c r="H15700" s="4"/>
      <c r="M15700" s="5"/>
      <c r="N15700" s="6"/>
    </row>
    <row r="15701" spans="8:14" x14ac:dyDescent="0.25">
      <c r="H15701" s="4"/>
      <c r="M15701" s="5"/>
      <c r="N15701" s="6"/>
    </row>
    <row r="15702" spans="8:14" x14ac:dyDescent="0.25">
      <c r="H15702" s="4"/>
      <c r="M15702" s="5"/>
      <c r="N15702" s="6"/>
    </row>
    <row r="15703" spans="8:14" x14ac:dyDescent="0.25">
      <c r="H15703" s="4"/>
      <c r="M15703" s="5"/>
      <c r="N15703" s="6"/>
    </row>
    <row r="15704" spans="8:14" x14ac:dyDescent="0.25">
      <c r="H15704" s="4"/>
      <c r="M15704" s="5"/>
      <c r="N15704" s="6"/>
    </row>
    <row r="15705" spans="8:14" x14ac:dyDescent="0.25">
      <c r="H15705" s="4"/>
      <c r="M15705" s="5"/>
      <c r="N15705" s="6"/>
    </row>
    <row r="15706" spans="8:14" x14ac:dyDescent="0.25">
      <c r="H15706" s="4"/>
      <c r="M15706" s="5"/>
      <c r="N15706" s="6"/>
    </row>
    <row r="15707" spans="8:14" x14ac:dyDescent="0.25">
      <c r="H15707" s="4"/>
      <c r="M15707" s="5"/>
      <c r="N15707" s="6"/>
    </row>
    <row r="15708" spans="8:14" x14ac:dyDescent="0.25">
      <c r="H15708" s="4"/>
      <c r="M15708" s="5"/>
      <c r="N15708" s="6"/>
    </row>
    <row r="15709" spans="8:14" x14ac:dyDescent="0.25">
      <c r="H15709" s="4"/>
      <c r="M15709" s="5"/>
      <c r="N15709" s="6"/>
    </row>
    <row r="15710" spans="8:14" x14ac:dyDescent="0.25">
      <c r="H15710" s="4"/>
      <c r="M15710" s="5"/>
      <c r="N15710" s="6"/>
    </row>
    <row r="15711" spans="8:14" x14ac:dyDescent="0.25">
      <c r="H15711" s="4"/>
      <c r="M15711" s="5"/>
      <c r="N15711" s="6"/>
    </row>
    <row r="15712" spans="8:14" x14ac:dyDescent="0.25">
      <c r="H15712" s="4"/>
      <c r="M15712" s="5"/>
      <c r="N15712" s="6"/>
    </row>
    <row r="15713" spans="8:14" x14ac:dyDescent="0.25">
      <c r="H15713" s="4"/>
      <c r="M15713" s="5"/>
      <c r="N15713" s="6"/>
    </row>
    <row r="15714" spans="8:14" x14ac:dyDescent="0.25">
      <c r="H15714" s="4"/>
      <c r="M15714" s="5"/>
      <c r="N15714" s="6"/>
    </row>
    <row r="15715" spans="8:14" x14ac:dyDescent="0.25">
      <c r="H15715" s="4"/>
      <c r="M15715" s="5"/>
      <c r="N15715" s="6"/>
    </row>
    <row r="15716" spans="8:14" x14ac:dyDescent="0.25">
      <c r="H15716" s="4"/>
      <c r="M15716" s="5"/>
      <c r="N15716" s="6"/>
    </row>
    <row r="15717" spans="8:14" x14ac:dyDescent="0.25">
      <c r="H15717" s="4"/>
      <c r="M15717" s="5"/>
      <c r="N15717" s="6"/>
    </row>
    <row r="15718" spans="8:14" x14ac:dyDescent="0.25">
      <c r="H15718" s="4"/>
      <c r="M15718" s="5"/>
      <c r="N15718" s="6"/>
    </row>
    <row r="15719" spans="8:14" x14ac:dyDescent="0.25">
      <c r="H15719" s="4"/>
      <c r="M15719" s="5"/>
      <c r="N15719" s="6"/>
    </row>
    <row r="15720" spans="8:14" x14ac:dyDescent="0.25">
      <c r="H15720" s="4"/>
      <c r="M15720" s="5"/>
      <c r="N15720" s="6"/>
    </row>
    <row r="15721" spans="8:14" x14ac:dyDescent="0.25">
      <c r="H15721" s="4"/>
      <c r="M15721" s="5"/>
      <c r="N15721" s="6"/>
    </row>
    <row r="15722" spans="8:14" x14ac:dyDescent="0.25">
      <c r="H15722" s="4"/>
      <c r="M15722" s="5"/>
      <c r="N15722" s="6"/>
    </row>
    <row r="15723" spans="8:14" x14ac:dyDescent="0.25">
      <c r="H15723" s="4"/>
      <c r="M15723" s="5"/>
      <c r="N15723" s="6"/>
    </row>
    <row r="15724" spans="8:14" x14ac:dyDescent="0.25">
      <c r="H15724" s="4"/>
      <c r="M15724" s="5"/>
      <c r="N15724" s="6"/>
    </row>
    <row r="15725" spans="8:14" x14ac:dyDescent="0.25">
      <c r="H15725" s="4"/>
      <c r="M15725" s="5"/>
      <c r="N15725" s="6"/>
    </row>
    <row r="15726" spans="8:14" x14ac:dyDescent="0.25">
      <c r="H15726" s="4"/>
      <c r="M15726" s="5"/>
      <c r="N15726" s="6"/>
    </row>
    <row r="15727" spans="8:14" x14ac:dyDescent="0.25">
      <c r="H15727" s="4"/>
      <c r="M15727" s="5"/>
      <c r="N15727" s="6"/>
    </row>
    <row r="15728" spans="8:14" x14ac:dyDescent="0.25">
      <c r="H15728" s="4"/>
      <c r="M15728" s="5"/>
      <c r="N15728" s="6"/>
    </row>
    <row r="15729" spans="8:14" x14ac:dyDescent="0.25">
      <c r="H15729" s="4"/>
      <c r="M15729" s="5"/>
      <c r="N15729" s="6"/>
    </row>
    <row r="15730" spans="8:14" x14ac:dyDescent="0.25">
      <c r="H15730" s="4"/>
      <c r="M15730" s="5"/>
      <c r="N15730" s="6"/>
    </row>
    <row r="15731" spans="8:14" x14ac:dyDescent="0.25">
      <c r="H15731" s="4"/>
      <c r="M15731" s="5"/>
      <c r="N15731" s="6"/>
    </row>
    <row r="15732" spans="8:14" x14ac:dyDescent="0.25">
      <c r="H15732" s="4"/>
      <c r="M15732" s="5"/>
      <c r="N15732" s="6"/>
    </row>
    <row r="15733" spans="8:14" x14ac:dyDescent="0.25">
      <c r="H15733" s="4"/>
      <c r="M15733" s="5"/>
      <c r="N15733" s="6"/>
    </row>
    <row r="15734" spans="8:14" x14ac:dyDescent="0.25">
      <c r="H15734" s="4"/>
      <c r="M15734" s="5"/>
      <c r="N15734" s="6"/>
    </row>
    <row r="15735" spans="8:14" x14ac:dyDescent="0.25">
      <c r="H15735" s="4"/>
      <c r="M15735" s="5"/>
      <c r="N15735" s="6"/>
    </row>
    <row r="15736" spans="8:14" x14ac:dyDescent="0.25">
      <c r="H15736" s="4"/>
      <c r="M15736" s="5"/>
      <c r="N15736" s="6"/>
    </row>
    <row r="15737" spans="8:14" x14ac:dyDescent="0.25">
      <c r="H15737" s="4"/>
      <c r="M15737" s="5"/>
      <c r="N15737" s="6"/>
    </row>
    <row r="15738" spans="8:14" x14ac:dyDescent="0.25">
      <c r="H15738" s="4"/>
      <c r="M15738" s="5"/>
      <c r="N15738" s="6"/>
    </row>
    <row r="15739" spans="8:14" x14ac:dyDescent="0.25">
      <c r="H15739" s="4"/>
      <c r="M15739" s="5"/>
      <c r="N15739" s="6"/>
    </row>
    <row r="15740" spans="8:14" x14ac:dyDescent="0.25">
      <c r="H15740" s="4"/>
      <c r="M15740" s="5"/>
      <c r="N15740" s="6"/>
    </row>
    <row r="15741" spans="8:14" x14ac:dyDescent="0.25">
      <c r="H15741" s="4"/>
      <c r="M15741" s="5"/>
      <c r="N15741" s="6"/>
    </row>
    <row r="15742" spans="8:14" x14ac:dyDescent="0.25">
      <c r="H15742" s="4"/>
      <c r="M15742" s="5"/>
      <c r="N15742" s="6"/>
    </row>
    <row r="15743" spans="8:14" x14ac:dyDescent="0.25">
      <c r="H15743" s="4"/>
      <c r="M15743" s="5"/>
      <c r="N15743" s="6"/>
    </row>
    <row r="15744" spans="8:14" x14ac:dyDescent="0.25">
      <c r="H15744" s="4"/>
      <c r="M15744" s="5"/>
      <c r="N15744" s="6"/>
    </row>
    <row r="15745" spans="8:14" x14ac:dyDescent="0.25">
      <c r="H15745" s="4"/>
      <c r="M15745" s="5"/>
      <c r="N15745" s="6"/>
    </row>
    <row r="15746" spans="8:14" x14ac:dyDescent="0.25">
      <c r="H15746" s="4"/>
      <c r="M15746" s="5"/>
      <c r="N15746" s="6"/>
    </row>
    <row r="15747" spans="8:14" x14ac:dyDescent="0.25">
      <c r="H15747" s="4"/>
      <c r="M15747" s="5"/>
      <c r="N15747" s="6"/>
    </row>
    <row r="15748" spans="8:14" x14ac:dyDescent="0.25">
      <c r="H15748" s="4"/>
      <c r="M15748" s="5"/>
      <c r="N15748" s="6"/>
    </row>
    <row r="15749" spans="8:14" x14ac:dyDescent="0.25">
      <c r="H15749" s="4"/>
      <c r="M15749" s="5"/>
      <c r="N15749" s="6"/>
    </row>
    <row r="15750" spans="8:14" x14ac:dyDescent="0.25">
      <c r="H15750" s="4"/>
      <c r="M15750" s="5"/>
      <c r="N15750" s="6"/>
    </row>
    <row r="15751" spans="8:14" x14ac:dyDescent="0.25">
      <c r="H15751" s="4"/>
      <c r="M15751" s="5"/>
      <c r="N15751" s="6"/>
    </row>
    <row r="15752" spans="8:14" x14ac:dyDescent="0.25">
      <c r="H15752" s="4"/>
      <c r="M15752" s="5"/>
      <c r="N15752" s="6"/>
    </row>
    <row r="15753" spans="8:14" x14ac:dyDescent="0.25">
      <c r="H15753" s="4"/>
      <c r="M15753" s="5"/>
      <c r="N15753" s="6"/>
    </row>
    <row r="15754" spans="8:14" x14ac:dyDescent="0.25">
      <c r="H15754" s="4"/>
      <c r="M15754" s="5"/>
      <c r="N15754" s="6"/>
    </row>
    <row r="15755" spans="8:14" x14ac:dyDescent="0.25">
      <c r="H15755" s="4"/>
      <c r="M15755" s="5"/>
      <c r="N15755" s="6"/>
    </row>
    <row r="15756" spans="8:14" x14ac:dyDescent="0.25">
      <c r="H15756" s="4"/>
      <c r="M15756" s="5"/>
      <c r="N15756" s="6"/>
    </row>
    <row r="15757" spans="8:14" x14ac:dyDescent="0.25">
      <c r="H15757" s="4"/>
      <c r="M15757" s="5"/>
      <c r="N15757" s="6"/>
    </row>
    <row r="15758" spans="8:14" x14ac:dyDescent="0.25">
      <c r="H15758" s="4"/>
      <c r="M15758" s="5"/>
      <c r="N15758" s="6"/>
    </row>
    <row r="15759" spans="8:14" x14ac:dyDescent="0.25">
      <c r="H15759" s="4"/>
      <c r="M15759" s="5"/>
      <c r="N15759" s="6"/>
    </row>
    <row r="15760" spans="8:14" x14ac:dyDescent="0.25">
      <c r="H15760" s="4"/>
      <c r="M15760" s="5"/>
      <c r="N15760" s="6"/>
    </row>
    <row r="15761" spans="8:14" x14ac:dyDescent="0.25">
      <c r="H15761" s="4"/>
      <c r="M15761" s="5"/>
      <c r="N15761" s="6"/>
    </row>
    <row r="15762" spans="8:14" x14ac:dyDescent="0.25">
      <c r="H15762" s="4"/>
      <c r="M15762" s="5"/>
      <c r="N15762" s="6"/>
    </row>
    <row r="15763" spans="8:14" x14ac:dyDescent="0.25">
      <c r="H15763" s="4"/>
      <c r="M15763" s="5"/>
      <c r="N15763" s="6"/>
    </row>
    <row r="15764" spans="8:14" x14ac:dyDescent="0.25">
      <c r="H15764" s="4"/>
      <c r="M15764" s="5"/>
      <c r="N15764" s="6"/>
    </row>
    <row r="15765" spans="8:14" x14ac:dyDescent="0.25">
      <c r="H15765" s="4"/>
      <c r="M15765" s="5"/>
      <c r="N15765" s="6"/>
    </row>
    <row r="15766" spans="8:14" x14ac:dyDescent="0.25">
      <c r="H15766" s="4"/>
      <c r="M15766" s="5"/>
      <c r="N15766" s="6"/>
    </row>
    <row r="15767" spans="8:14" x14ac:dyDescent="0.25">
      <c r="H15767" s="4"/>
      <c r="M15767" s="5"/>
      <c r="N15767" s="6"/>
    </row>
    <row r="15768" spans="8:14" x14ac:dyDescent="0.25">
      <c r="H15768" s="4"/>
      <c r="M15768" s="5"/>
      <c r="N15768" s="6"/>
    </row>
    <row r="15769" spans="8:14" x14ac:dyDescent="0.25">
      <c r="H15769" s="4"/>
      <c r="M15769" s="5"/>
      <c r="N15769" s="6"/>
    </row>
    <row r="15770" spans="8:14" x14ac:dyDescent="0.25">
      <c r="H15770" s="4"/>
      <c r="M15770" s="5"/>
      <c r="N15770" s="6"/>
    </row>
    <row r="15771" spans="8:14" x14ac:dyDescent="0.25">
      <c r="H15771" s="4"/>
      <c r="M15771" s="5"/>
      <c r="N15771" s="6"/>
    </row>
    <row r="15772" spans="8:14" x14ac:dyDescent="0.25">
      <c r="H15772" s="4"/>
      <c r="M15772" s="5"/>
      <c r="N15772" s="6"/>
    </row>
    <row r="15773" spans="8:14" x14ac:dyDescent="0.25">
      <c r="H15773" s="4"/>
      <c r="M15773" s="5"/>
      <c r="N15773" s="6"/>
    </row>
    <row r="15774" spans="8:14" x14ac:dyDescent="0.25">
      <c r="H15774" s="4"/>
      <c r="M15774" s="5"/>
      <c r="N15774" s="6"/>
    </row>
    <row r="15775" spans="8:14" x14ac:dyDescent="0.25">
      <c r="H15775" s="4"/>
      <c r="M15775" s="5"/>
      <c r="N15775" s="6"/>
    </row>
    <row r="15776" spans="8:14" x14ac:dyDescent="0.25">
      <c r="H15776" s="4"/>
      <c r="M15776" s="5"/>
      <c r="N15776" s="6"/>
    </row>
    <row r="15777" spans="8:14" x14ac:dyDescent="0.25">
      <c r="H15777" s="4"/>
      <c r="M15777" s="5"/>
      <c r="N15777" s="6"/>
    </row>
    <row r="15778" spans="8:14" x14ac:dyDescent="0.25">
      <c r="H15778" s="4"/>
      <c r="M15778" s="5"/>
      <c r="N15778" s="6"/>
    </row>
    <row r="15779" spans="8:14" x14ac:dyDescent="0.25">
      <c r="H15779" s="4"/>
      <c r="M15779" s="5"/>
      <c r="N15779" s="6"/>
    </row>
    <row r="15780" spans="8:14" x14ac:dyDescent="0.25">
      <c r="H15780" s="4"/>
      <c r="M15780" s="5"/>
      <c r="N15780" s="6"/>
    </row>
    <row r="15781" spans="8:14" x14ac:dyDescent="0.25">
      <c r="H15781" s="4"/>
      <c r="M15781" s="5"/>
      <c r="N15781" s="6"/>
    </row>
    <row r="15782" spans="8:14" x14ac:dyDescent="0.25">
      <c r="H15782" s="4"/>
      <c r="M15782" s="5"/>
      <c r="N15782" s="6"/>
    </row>
    <row r="15783" spans="8:14" x14ac:dyDescent="0.25">
      <c r="H15783" s="4"/>
      <c r="M15783" s="5"/>
      <c r="N15783" s="6"/>
    </row>
    <row r="15784" spans="8:14" x14ac:dyDescent="0.25">
      <c r="H15784" s="4"/>
      <c r="M15784" s="5"/>
      <c r="N15784" s="6"/>
    </row>
    <row r="15785" spans="8:14" x14ac:dyDescent="0.25">
      <c r="H15785" s="4"/>
      <c r="M15785" s="5"/>
      <c r="N15785" s="6"/>
    </row>
    <row r="15786" spans="8:14" x14ac:dyDescent="0.25">
      <c r="H15786" s="4"/>
      <c r="M15786" s="5"/>
      <c r="N15786" s="6"/>
    </row>
    <row r="15787" spans="8:14" x14ac:dyDescent="0.25">
      <c r="H15787" s="4"/>
      <c r="M15787" s="5"/>
      <c r="N15787" s="6"/>
    </row>
    <row r="15788" spans="8:14" x14ac:dyDescent="0.25">
      <c r="H15788" s="4"/>
      <c r="M15788" s="5"/>
      <c r="N15788" s="6"/>
    </row>
    <row r="15789" spans="8:14" x14ac:dyDescent="0.25">
      <c r="H15789" s="4"/>
      <c r="M15789" s="5"/>
      <c r="N15789" s="6"/>
    </row>
    <row r="15790" spans="8:14" x14ac:dyDescent="0.25">
      <c r="H15790" s="4"/>
      <c r="M15790" s="5"/>
      <c r="N15790" s="6"/>
    </row>
    <row r="15791" spans="8:14" x14ac:dyDescent="0.25">
      <c r="H15791" s="4"/>
      <c r="M15791" s="5"/>
      <c r="N15791" s="6"/>
    </row>
    <row r="15792" spans="8:14" x14ac:dyDescent="0.25">
      <c r="H15792" s="4"/>
      <c r="M15792" s="5"/>
      <c r="N15792" s="6"/>
    </row>
    <row r="15793" spans="8:14" x14ac:dyDescent="0.25">
      <c r="H15793" s="4"/>
      <c r="M15793" s="5"/>
      <c r="N15793" s="6"/>
    </row>
    <row r="15794" spans="8:14" x14ac:dyDescent="0.25">
      <c r="H15794" s="4"/>
      <c r="M15794" s="5"/>
      <c r="N15794" s="6"/>
    </row>
    <row r="15795" spans="8:14" x14ac:dyDescent="0.25">
      <c r="H15795" s="4"/>
      <c r="M15795" s="5"/>
      <c r="N15795" s="6"/>
    </row>
    <row r="15796" spans="8:14" x14ac:dyDescent="0.25">
      <c r="H15796" s="4"/>
      <c r="M15796" s="5"/>
      <c r="N15796" s="6"/>
    </row>
    <row r="15797" spans="8:14" x14ac:dyDescent="0.25">
      <c r="H15797" s="4"/>
      <c r="M15797" s="5"/>
      <c r="N15797" s="6"/>
    </row>
    <row r="15798" spans="8:14" x14ac:dyDescent="0.25">
      <c r="H15798" s="4"/>
      <c r="M15798" s="5"/>
      <c r="N15798" s="6"/>
    </row>
    <row r="15799" spans="8:14" x14ac:dyDescent="0.25">
      <c r="H15799" s="4"/>
      <c r="M15799" s="5"/>
      <c r="N15799" s="6"/>
    </row>
    <row r="15800" spans="8:14" x14ac:dyDescent="0.25">
      <c r="H15800" s="4"/>
      <c r="M15800" s="5"/>
      <c r="N15800" s="6"/>
    </row>
    <row r="15801" spans="8:14" x14ac:dyDescent="0.25">
      <c r="H15801" s="4"/>
      <c r="M15801" s="5"/>
      <c r="N15801" s="6"/>
    </row>
    <row r="15802" spans="8:14" x14ac:dyDescent="0.25">
      <c r="H15802" s="4"/>
      <c r="M15802" s="5"/>
      <c r="N15802" s="6"/>
    </row>
    <row r="15803" spans="8:14" x14ac:dyDescent="0.25">
      <c r="H15803" s="4"/>
      <c r="M15803" s="5"/>
      <c r="N15803" s="6"/>
    </row>
    <row r="15804" spans="8:14" x14ac:dyDescent="0.25">
      <c r="H15804" s="4"/>
      <c r="M15804" s="5"/>
      <c r="N15804" s="6"/>
    </row>
    <row r="15805" spans="8:14" x14ac:dyDescent="0.25">
      <c r="H15805" s="4"/>
      <c r="M15805" s="5"/>
      <c r="N15805" s="6"/>
    </row>
    <row r="15806" spans="8:14" x14ac:dyDescent="0.25">
      <c r="H15806" s="4"/>
      <c r="M15806" s="5"/>
      <c r="N15806" s="6"/>
    </row>
    <row r="15807" spans="8:14" x14ac:dyDescent="0.25">
      <c r="H15807" s="4"/>
      <c r="M15807" s="5"/>
      <c r="N15807" s="6"/>
    </row>
    <row r="15808" spans="8:14" x14ac:dyDescent="0.25">
      <c r="H15808" s="4"/>
      <c r="M15808" s="5"/>
      <c r="N15808" s="6"/>
    </row>
    <row r="15809" spans="8:14" x14ac:dyDescent="0.25">
      <c r="H15809" s="4"/>
      <c r="M15809" s="5"/>
      <c r="N15809" s="6"/>
    </row>
    <row r="15810" spans="8:14" x14ac:dyDescent="0.25">
      <c r="H15810" s="4"/>
      <c r="M15810" s="5"/>
      <c r="N15810" s="6"/>
    </row>
    <row r="15811" spans="8:14" x14ac:dyDescent="0.25">
      <c r="H15811" s="4"/>
      <c r="M15811" s="5"/>
      <c r="N15811" s="6"/>
    </row>
    <row r="15812" spans="8:14" x14ac:dyDescent="0.25">
      <c r="H15812" s="4"/>
      <c r="M15812" s="5"/>
      <c r="N15812" s="6"/>
    </row>
    <row r="15813" spans="8:14" x14ac:dyDescent="0.25">
      <c r="H15813" s="4"/>
      <c r="M15813" s="5"/>
      <c r="N15813" s="6"/>
    </row>
    <row r="15814" spans="8:14" x14ac:dyDescent="0.25">
      <c r="H15814" s="4"/>
      <c r="M15814" s="5"/>
      <c r="N15814" s="6"/>
    </row>
    <row r="15815" spans="8:14" x14ac:dyDescent="0.25">
      <c r="H15815" s="4"/>
      <c r="M15815" s="5"/>
      <c r="N15815" s="6"/>
    </row>
    <row r="15816" spans="8:14" x14ac:dyDescent="0.25">
      <c r="H15816" s="4"/>
      <c r="M15816" s="5"/>
      <c r="N15816" s="6"/>
    </row>
    <row r="15817" spans="8:14" x14ac:dyDescent="0.25">
      <c r="H15817" s="4"/>
      <c r="M15817" s="5"/>
      <c r="N15817" s="6"/>
    </row>
    <row r="15818" spans="8:14" x14ac:dyDescent="0.25">
      <c r="H15818" s="4"/>
      <c r="M15818" s="5"/>
      <c r="N15818" s="6"/>
    </row>
    <row r="15819" spans="8:14" x14ac:dyDescent="0.25">
      <c r="H15819" s="4"/>
      <c r="M15819" s="5"/>
      <c r="N15819" s="6"/>
    </row>
    <row r="15820" spans="8:14" x14ac:dyDescent="0.25">
      <c r="H15820" s="4"/>
      <c r="M15820" s="5"/>
      <c r="N15820" s="6"/>
    </row>
    <row r="15821" spans="8:14" x14ac:dyDescent="0.25">
      <c r="H15821" s="4"/>
      <c r="M15821" s="5"/>
      <c r="N15821" s="6"/>
    </row>
    <row r="15822" spans="8:14" x14ac:dyDescent="0.25">
      <c r="H15822" s="4"/>
      <c r="M15822" s="5"/>
      <c r="N15822" s="6"/>
    </row>
    <row r="15823" spans="8:14" x14ac:dyDescent="0.25">
      <c r="H15823" s="4"/>
      <c r="M15823" s="5"/>
      <c r="N15823" s="6"/>
    </row>
    <row r="15824" spans="8:14" x14ac:dyDescent="0.25">
      <c r="H15824" s="4"/>
      <c r="M15824" s="5"/>
      <c r="N15824" s="6"/>
    </row>
    <row r="15825" spans="8:14" x14ac:dyDescent="0.25">
      <c r="H15825" s="4"/>
      <c r="M15825" s="5"/>
      <c r="N15825" s="6"/>
    </row>
    <row r="15826" spans="8:14" x14ac:dyDescent="0.25">
      <c r="H15826" s="4"/>
      <c r="M15826" s="5"/>
      <c r="N15826" s="6"/>
    </row>
    <row r="15827" spans="8:14" x14ac:dyDescent="0.25">
      <c r="H15827" s="4"/>
      <c r="M15827" s="5"/>
      <c r="N15827" s="6"/>
    </row>
    <row r="15828" spans="8:14" x14ac:dyDescent="0.25">
      <c r="H15828" s="4"/>
      <c r="M15828" s="5"/>
      <c r="N15828" s="6"/>
    </row>
    <row r="15829" spans="8:14" x14ac:dyDescent="0.25">
      <c r="H15829" s="4"/>
      <c r="M15829" s="5"/>
      <c r="N15829" s="6"/>
    </row>
    <row r="15830" spans="8:14" x14ac:dyDescent="0.25">
      <c r="H15830" s="4"/>
      <c r="M15830" s="5"/>
      <c r="N15830" s="6"/>
    </row>
    <row r="15831" spans="8:14" x14ac:dyDescent="0.25">
      <c r="H15831" s="4"/>
      <c r="M15831" s="5"/>
      <c r="N15831" s="6"/>
    </row>
    <row r="15832" spans="8:14" x14ac:dyDescent="0.25">
      <c r="H15832" s="4"/>
      <c r="M15832" s="5"/>
      <c r="N15832" s="6"/>
    </row>
    <row r="15833" spans="8:14" x14ac:dyDescent="0.25">
      <c r="H15833" s="4"/>
      <c r="M15833" s="5"/>
      <c r="N15833" s="6"/>
    </row>
    <row r="15834" spans="8:14" x14ac:dyDescent="0.25">
      <c r="H15834" s="4"/>
      <c r="M15834" s="5"/>
      <c r="N15834" s="6"/>
    </row>
    <row r="15835" spans="8:14" x14ac:dyDescent="0.25">
      <c r="H15835" s="4"/>
      <c r="M15835" s="5"/>
      <c r="N15835" s="6"/>
    </row>
    <row r="15836" spans="8:14" x14ac:dyDescent="0.25">
      <c r="H15836" s="4"/>
      <c r="M15836" s="5"/>
      <c r="N15836" s="6"/>
    </row>
    <row r="15837" spans="8:14" x14ac:dyDescent="0.25">
      <c r="H15837" s="4"/>
      <c r="M15837" s="5"/>
      <c r="N15837" s="6"/>
    </row>
    <row r="15838" spans="8:14" x14ac:dyDescent="0.25">
      <c r="H15838" s="4"/>
      <c r="M15838" s="5"/>
      <c r="N15838" s="6"/>
    </row>
    <row r="15839" spans="8:14" x14ac:dyDescent="0.25">
      <c r="H15839" s="4"/>
      <c r="M15839" s="5"/>
      <c r="N15839" s="6"/>
    </row>
    <row r="15840" spans="8:14" x14ac:dyDescent="0.25">
      <c r="H15840" s="4"/>
      <c r="M15840" s="5"/>
      <c r="N15840" s="6"/>
    </row>
    <row r="15841" spans="8:14" x14ac:dyDescent="0.25">
      <c r="H15841" s="4"/>
      <c r="M15841" s="5"/>
      <c r="N15841" s="6"/>
    </row>
    <row r="15842" spans="8:14" x14ac:dyDescent="0.25">
      <c r="H15842" s="4"/>
      <c r="M15842" s="5"/>
      <c r="N15842" s="6"/>
    </row>
    <row r="15843" spans="8:14" x14ac:dyDescent="0.25">
      <c r="H15843" s="4"/>
      <c r="M15843" s="5"/>
      <c r="N15843" s="6"/>
    </row>
    <row r="15844" spans="8:14" x14ac:dyDescent="0.25">
      <c r="H15844" s="4"/>
      <c r="M15844" s="5"/>
      <c r="N15844" s="6"/>
    </row>
    <row r="15845" spans="8:14" x14ac:dyDescent="0.25">
      <c r="H15845" s="4"/>
      <c r="M15845" s="5"/>
      <c r="N15845" s="6"/>
    </row>
    <row r="15846" spans="8:14" x14ac:dyDescent="0.25">
      <c r="H15846" s="4"/>
      <c r="M15846" s="5"/>
      <c r="N15846" s="6"/>
    </row>
    <row r="15847" spans="8:14" x14ac:dyDescent="0.25">
      <c r="H15847" s="4"/>
      <c r="M15847" s="5"/>
      <c r="N15847" s="6"/>
    </row>
    <row r="15848" spans="8:14" x14ac:dyDescent="0.25">
      <c r="H15848" s="4"/>
      <c r="M15848" s="5"/>
      <c r="N15848" s="6"/>
    </row>
    <row r="15849" spans="8:14" x14ac:dyDescent="0.25">
      <c r="H15849" s="4"/>
      <c r="M15849" s="5"/>
      <c r="N15849" s="6"/>
    </row>
    <row r="15850" spans="8:14" x14ac:dyDescent="0.25">
      <c r="H15850" s="4"/>
      <c r="M15850" s="5"/>
      <c r="N15850" s="6"/>
    </row>
    <row r="15851" spans="8:14" x14ac:dyDescent="0.25">
      <c r="H15851" s="4"/>
      <c r="M15851" s="5"/>
      <c r="N15851" s="6"/>
    </row>
    <row r="15852" spans="8:14" x14ac:dyDescent="0.25">
      <c r="H15852" s="4"/>
      <c r="M15852" s="5"/>
      <c r="N15852" s="6"/>
    </row>
    <row r="15853" spans="8:14" x14ac:dyDescent="0.25">
      <c r="H15853" s="4"/>
      <c r="M15853" s="5"/>
      <c r="N15853" s="6"/>
    </row>
    <row r="15854" spans="8:14" x14ac:dyDescent="0.25">
      <c r="H15854" s="4"/>
      <c r="M15854" s="5"/>
      <c r="N15854" s="6"/>
    </row>
    <row r="15855" spans="8:14" x14ac:dyDescent="0.25">
      <c r="H15855" s="4"/>
      <c r="M15855" s="5"/>
      <c r="N15855" s="6"/>
    </row>
    <row r="15856" spans="8:14" x14ac:dyDescent="0.25">
      <c r="H15856" s="4"/>
      <c r="M15856" s="5"/>
      <c r="N15856" s="6"/>
    </row>
    <row r="15857" spans="8:14" x14ac:dyDescent="0.25">
      <c r="H15857" s="4"/>
      <c r="M15857" s="5"/>
      <c r="N15857" s="6"/>
    </row>
    <row r="15858" spans="8:14" x14ac:dyDescent="0.25">
      <c r="H15858" s="4"/>
      <c r="M15858" s="5"/>
      <c r="N15858" s="6"/>
    </row>
    <row r="15859" spans="8:14" x14ac:dyDescent="0.25">
      <c r="H15859" s="4"/>
      <c r="M15859" s="5"/>
      <c r="N15859" s="6"/>
    </row>
    <row r="15860" spans="8:14" x14ac:dyDescent="0.25">
      <c r="H15860" s="4"/>
      <c r="M15860" s="5"/>
      <c r="N15860" s="6"/>
    </row>
    <row r="15861" spans="8:14" x14ac:dyDescent="0.25">
      <c r="H15861" s="4"/>
      <c r="M15861" s="5"/>
      <c r="N15861" s="6"/>
    </row>
    <row r="15862" spans="8:14" x14ac:dyDescent="0.25">
      <c r="H15862" s="4"/>
      <c r="M15862" s="5"/>
      <c r="N15862" s="6"/>
    </row>
    <row r="15863" spans="8:14" x14ac:dyDescent="0.25">
      <c r="H15863" s="4"/>
      <c r="M15863" s="5"/>
      <c r="N15863" s="6"/>
    </row>
    <row r="15864" spans="8:14" x14ac:dyDescent="0.25">
      <c r="H15864" s="4"/>
      <c r="M15864" s="5"/>
      <c r="N15864" s="6"/>
    </row>
    <row r="15865" spans="8:14" x14ac:dyDescent="0.25">
      <c r="H15865" s="4"/>
      <c r="M15865" s="5"/>
      <c r="N15865" s="6"/>
    </row>
    <row r="15866" spans="8:14" x14ac:dyDescent="0.25">
      <c r="H15866" s="4"/>
      <c r="M15866" s="5"/>
      <c r="N15866" s="6"/>
    </row>
    <row r="15867" spans="8:14" x14ac:dyDescent="0.25">
      <c r="H15867" s="4"/>
      <c r="M15867" s="5"/>
      <c r="N15867" s="6"/>
    </row>
    <row r="15868" spans="8:14" x14ac:dyDescent="0.25">
      <c r="H15868" s="4"/>
      <c r="M15868" s="5"/>
      <c r="N15868" s="6"/>
    </row>
    <row r="15869" spans="8:14" x14ac:dyDescent="0.25">
      <c r="H15869" s="4"/>
      <c r="M15869" s="5"/>
      <c r="N15869" s="6"/>
    </row>
    <row r="15870" spans="8:14" x14ac:dyDescent="0.25">
      <c r="H15870" s="4"/>
      <c r="M15870" s="5"/>
      <c r="N15870" s="6"/>
    </row>
    <row r="15871" spans="8:14" x14ac:dyDescent="0.25">
      <c r="H15871" s="4"/>
      <c r="M15871" s="5"/>
      <c r="N15871" s="6"/>
    </row>
    <row r="15872" spans="8:14" x14ac:dyDescent="0.25">
      <c r="H15872" s="4"/>
      <c r="M15872" s="5"/>
      <c r="N15872" s="6"/>
    </row>
    <row r="15873" spans="8:14" x14ac:dyDescent="0.25">
      <c r="H15873" s="4"/>
      <c r="M15873" s="5"/>
      <c r="N15873" s="6"/>
    </row>
    <row r="15874" spans="8:14" x14ac:dyDescent="0.25">
      <c r="H15874" s="4"/>
      <c r="M15874" s="5"/>
      <c r="N15874" s="6"/>
    </row>
    <row r="15875" spans="8:14" x14ac:dyDescent="0.25">
      <c r="H15875" s="4"/>
      <c r="M15875" s="5"/>
      <c r="N15875" s="6"/>
    </row>
    <row r="15876" spans="8:14" x14ac:dyDescent="0.25">
      <c r="H15876" s="4"/>
      <c r="M15876" s="5"/>
      <c r="N15876" s="6"/>
    </row>
    <row r="15877" spans="8:14" x14ac:dyDescent="0.25">
      <c r="H15877" s="4"/>
      <c r="M15877" s="5"/>
      <c r="N15877" s="6"/>
    </row>
    <row r="15878" spans="8:14" x14ac:dyDescent="0.25">
      <c r="H15878" s="4"/>
      <c r="M15878" s="5"/>
      <c r="N15878" s="6"/>
    </row>
    <row r="15879" spans="8:14" x14ac:dyDescent="0.25">
      <c r="H15879" s="4"/>
      <c r="M15879" s="5"/>
      <c r="N15879" s="6"/>
    </row>
    <row r="15880" spans="8:14" x14ac:dyDescent="0.25">
      <c r="H15880" s="4"/>
      <c r="M15880" s="5"/>
      <c r="N15880" s="6"/>
    </row>
    <row r="15881" spans="8:14" x14ac:dyDescent="0.25">
      <c r="H15881" s="4"/>
      <c r="M15881" s="5"/>
      <c r="N15881" s="6"/>
    </row>
    <row r="15882" spans="8:14" x14ac:dyDescent="0.25">
      <c r="H15882" s="4"/>
      <c r="M15882" s="5"/>
      <c r="N15882" s="6"/>
    </row>
    <row r="15883" spans="8:14" x14ac:dyDescent="0.25">
      <c r="H15883" s="4"/>
      <c r="M15883" s="5"/>
      <c r="N15883" s="6"/>
    </row>
    <row r="15884" spans="8:14" x14ac:dyDescent="0.25">
      <c r="H15884" s="4"/>
      <c r="M15884" s="5"/>
      <c r="N15884" s="6"/>
    </row>
    <row r="15885" spans="8:14" x14ac:dyDescent="0.25">
      <c r="H15885" s="4"/>
      <c r="M15885" s="5"/>
      <c r="N15885" s="6"/>
    </row>
    <row r="15886" spans="8:14" x14ac:dyDescent="0.25">
      <c r="H15886" s="4"/>
      <c r="M15886" s="5"/>
      <c r="N15886" s="6"/>
    </row>
    <row r="15887" spans="8:14" x14ac:dyDescent="0.25">
      <c r="H15887" s="4"/>
      <c r="M15887" s="5"/>
      <c r="N15887" s="6"/>
    </row>
    <row r="15888" spans="8:14" x14ac:dyDescent="0.25">
      <c r="H15888" s="4"/>
      <c r="M15888" s="5"/>
      <c r="N15888" s="6"/>
    </row>
    <row r="15889" spans="8:14" x14ac:dyDescent="0.25">
      <c r="H15889" s="4"/>
      <c r="M15889" s="5"/>
      <c r="N15889" s="6"/>
    </row>
    <row r="15890" spans="8:14" x14ac:dyDescent="0.25">
      <c r="H15890" s="4"/>
      <c r="M15890" s="5"/>
      <c r="N15890" s="6"/>
    </row>
    <row r="15891" spans="8:14" x14ac:dyDescent="0.25">
      <c r="H15891" s="4"/>
      <c r="M15891" s="5"/>
      <c r="N15891" s="6"/>
    </row>
    <row r="15892" spans="8:14" x14ac:dyDescent="0.25">
      <c r="H15892" s="4"/>
      <c r="M15892" s="5"/>
      <c r="N15892" s="6"/>
    </row>
    <row r="15893" spans="8:14" x14ac:dyDescent="0.25">
      <c r="H15893" s="4"/>
      <c r="M15893" s="5"/>
      <c r="N15893" s="6"/>
    </row>
    <row r="15894" spans="8:14" x14ac:dyDescent="0.25">
      <c r="H15894" s="4"/>
      <c r="M15894" s="5"/>
      <c r="N15894" s="6"/>
    </row>
    <row r="15895" spans="8:14" x14ac:dyDescent="0.25">
      <c r="H15895" s="4"/>
      <c r="M15895" s="5"/>
      <c r="N15895" s="6"/>
    </row>
    <row r="15896" spans="8:14" x14ac:dyDescent="0.25">
      <c r="H15896" s="4"/>
      <c r="M15896" s="5"/>
      <c r="N15896" s="6"/>
    </row>
    <row r="15897" spans="8:14" x14ac:dyDescent="0.25">
      <c r="H15897" s="4"/>
      <c r="M15897" s="5"/>
      <c r="N15897" s="6"/>
    </row>
    <row r="15898" spans="8:14" x14ac:dyDescent="0.25">
      <c r="H15898" s="4"/>
      <c r="M15898" s="5"/>
      <c r="N15898" s="6"/>
    </row>
    <row r="15899" spans="8:14" x14ac:dyDescent="0.25">
      <c r="H15899" s="4"/>
      <c r="M15899" s="5"/>
      <c r="N15899" s="6"/>
    </row>
    <row r="15900" spans="8:14" x14ac:dyDescent="0.25">
      <c r="H15900" s="4"/>
      <c r="M15900" s="5"/>
      <c r="N15900" s="6"/>
    </row>
    <row r="15901" spans="8:14" x14ac:dyDescent="0.25">
      <c r="H15901" s="4"/>
      <c r="M15901" s="5"/>
      <c r="N15901" s="6"/>
    </row>
    <row r="15902" spans="8:14" x14ac:dyDescent="0.25">
      <c r="H15902" s="4"/>
      <c r="M15902" s="5"/>
      <c r="N15902" s="6"/>
    </row>
    <row r="15903" spans="8:14" x14ac:dyDescent="0.25">
      <c r="H15903" s="4"/>
      <c r="M15903" s="5"/>
      <c r="N15903" s="6"/>
    </row>
    <row r="15904" spans="8:14" x14ac:dyDescent="0.25">
      <c r="H15904" s="4"/>
      <c r="M15904" s="5"/>
      <c r="N15904" s="6"/>
    </row>
    <row r="15905" spans="8:14" x14ac:dyDescent="0.25">
      <c r="H15905" s="4"/>
      <c r="M15905" s="5"/>
      <c r="N15905" s="6"/>
    </row>
    <row r="15906" spans="8:14" x14ac:dyDescent="0.25">
      <c r="H15906" s="4"/>
      <c r="M15906" s="5"/>
      <c r="N15906" s="6"/>
    </row>
    <row r="15907" spans="8:14" x14ac:dyDescent="0.25">
      <c r="H15907" s="4"/>
      <c r="M15907" s="5"/>
      <c r="N15907" s="6"/>
    </row>
    <row r="15908" spans="8:14" x14ac:dyDescent="0.25">
      <c r="H15908" s="4"/>
      <c r="M15908" s="5"/>
      <c r="N15908" s="6"/>
    </row>
    <row r="15909" spans="8:14" x14ac:dyDescent="0.25">
      <c r="H15909" s="4"/>
      <c r="M15909" s="5"/>
      <c r="N15909" s="6"/>
    </row>
    <row r="15910" spans="8:14" x14ac:dyDescent="0.25">
      <c r="H15910" s="4"/>
      <c r="M15910" s="5"/>
      <c r="N15910" s="6"/>
    </row>
    <row r="15911" spans="8:14" x14ac:dyDescent="0.25">
      <c r="H15911" s="4"/>
      <c r="M15911" s="5"/>
      <c r="N15911" s="6"/>
    </row>
    <row r="15912" spans="8:14" x14ac:dyDescent="0.25">
      <c r="H15912" s="4"/>
      <c r="M15912" s="5"/>
      <c r="N15912" s="6"/>
    </row>
    <row r="15913" spans="8:14" x14ac:dyDescent="0.25">
      <c r="H15913" s="4"/>
      <c r="M15913" s="5"/>
      <c r="N15913" s="6"/>
    </row>
    <row r="15914" spans="8:14" x14ac:dyDescent="0.25">
      <c r="H15914" s="4"/>
      <c r="M15914" s="5"/>
      <c r="N15914" s="6"/>
    </row>
    <row r="15915" spans="8:14" x14ac:dyDescent="0.25">
      <c r="H15915" s="4"/>
      <c r="M15915" s="5"/>
      <c r="N15915" s="6"/>
    </row>
    <row r="15916" spans="8:14" x14ac:dyDescent="0.25">
      <c r="H15916" s="4"/>
      <c r="M15916" s="5"/>
      <c r="N15916" s="6"/>
    </row>
    <row r="15917" spans="8:14" x14ac:dyDescent="0.25">
      <c r="H15917" s="4"/>
      <c r="M15917" s="5"/>
      <c r="N15917" s="6"/>
    </row>
    <row r="15918" spans="8:14" x14ac:dyDescent="0.25">
      <c r="H15918" s="4"/>
      <c r="M15918" s="5"/>
      <c r="N15918" s="6"/>
    </row>
    <row r="15919" spans="8:14" x14ac:dyDescent="0.25">
      <c r="H15919" s="4"/>
      <c r="M15919" s="5"/>
      <c r="N15919" s="6"/>
    </row>
    <row r="15920" spans="8:14" x14ac:dyDescent="0.25">
      <c r="H15920" s="4"/>
      <c r="M15920" s="5"/>
      <c r="N15920" s="6"/>
    </row>
    <row r="15921" spans="8:14" x14ac:dyDescent="0.25">
      <c r="H15921" s="4"/>
      <c r="M15921" s="5"/>
      <c r="N15921" s="6"/>
    </row>
    <row r="15922" spans="8:14" x14ac:dyDescent="0.25">
      <c r="H15922" s="4"/>
      <c r="M15922" s="5"/>
      <c r="N15922" s="6"/>
    </row>
    <row r="15923" spans="8:14" x14ac:dyDescent="0.25">
      <c r="H15923" s="4"/>
      <c r="M15923" s="5"/>
      <c r="N15923" s="6"/>
    </row>
    <row r="15924" spans="8:14" x14ac:dyDescent="0.25">
      <c r="H15924" s="4"/>
      <c r="M15924" s="5"/>
      <c r="N15924" s="6"/>
    </row>
    <row r="15925" spans="8:14" x14ac:dyDescent="0.25">
      <c r="H15925" s="4"/>
      <c r="M15925" s="5"/>
      <c r="N15925" s="6"/>
    </row>
    <row r="15926" spans="8:14" x14ac:dyDescent="0.25">
      <c r="H15926" s="4"/>
      <c r="M15926" s="5"/>
      <c r="N15926" s="6"/>
    </row>
    <row r="15927" spans="8:14" x14ac:dyDescent="0.25">
      <c r="H15927" s="4"/>
      <c r="M15927" s="5"/>
      <c r="N15927" s="6"/>
    </row>
    <row r="15928" spans="8:14" x14ac:dyDescent="0.25">
      <c r="H15928" s="4"/>
      <c r="M15928" s="5"/>
      <c r="N15928" s="6"/>
    </row>
    <row r="15929" spans="8:14" x14ac:dyDescent="0.25">
      <c r="H15929" s="4"/>
      <c r="M15929" s="5"/>
      <c r="N15929" s="6"/>
    </row>
    <row r="15930" spans="8:14" x14ac:dyDescent="0.25">
      <c r="H15930" s="4"/>
      <c r="M15930" s="5"/>
      <c r="N15930" s="6"/>
    </row>
    <row r="15931" spans="8:14" x14ac:dyDescent="0.25">
      <c r="H15931" s="4"/>
      <c r="M15931" s="5"/>
      <c r="N15931" s="6"/>
    </row>
    <row r="15932" spans="8:14" x14ac:dyDescent="0.25">
      <c r="H15932" s="4"/>
      <c r="M15932" s="5"/>
      <c r="N15932" s="6"/>
    </row>
    <row r="15933" spans="8:14" x14ac:dyDescent="0.25">
      <c r="H15933" s="4"/>
      <c r="M15933" s="5"/>
      <c r="N15933" s="6"/>
    </row>
    <row r="15934" spans="8:14" x14ac:dyDescent="0.25">
      <c r="H15934" s="4"/>
      <c r="M15934" s="5"/>
      <c r="N15934" s="6"/>
    </row>
    <row r="15935" spans="8:14" x14ac:dyDescent="0.25">
      <c r="H15935" s="4"/>
      <c r="M15935" s="5"/>
      <c r="N15935" s="6"/>
    </row>
    <row r="15936" spans="8:14" x14ac:dyDescent="0.25">
      <c r="H15936" s="4"/>
      <c r="M15936" s="5"/>
      <c r="N15936" s="6"/>
    </row>
    <row r="15937" spans="8:14" x14ac:dyDescent="0.25">
      <c r="H15937" s="4"/>
      <c r="M15937" s="5"/>
      <c r="N15937" s="6"/>
    </row>
    <row r="15938" spans="8:14" x14ac:dyDescent="0.25">
      <c r="H15938" s="4"/>
      <c r="M15938" s="5"/>
      <c r="N15938" s="6"/>
    </row>
    <row r="15939" spans="8:14" x14ac:dyDescent="0.25">
      <c r="H15939" s="4"/>
      <c r="M15939" s="5"/>
      <c r="N15939" s="6"/>
    </row>
    <row r="15940" spans="8:14" x14ac:dyDescent="0.25">
      <c r="H15940" s="4"/>
      <c r="M15940" s="5"/>
      <c r="N15940" s="6"/>
    </row>
    <row r="15941" spans="8:14" x14ac:dyDescent="0.25">
      <c r="H15941" s="4"/>
      <c r="M15941" s="5"/>
      <c r="N15941" s="6"/>
    </row>
    <row r="15942" spans="8:14" x14ac:dyDescent="0.25">
      <c r="H15942" s="4"/>
      <c r="M15942" s="5"/>
      <c r="N15942" s="6"/>
    </row>
    <row r="15943" spans="8:14" x14ac:dyDescent="0.25">
      <c r="H15943" s="4"/>
      <c r="M15943" s="5"/>
      <c r="N15943" s="6"/>
    </row>
    <row r="15944" spans="8:14" x14ac:dyDescent="0.25">
      <c r="H15944" s="4"/>
      <c r="M15944" s="5"/>
      <c r="N15944" s="6"/>
    </row>
    <row r="15945" spans="8:14" x14ac:dyDescent="0.25">
      <c r="H15945" s="4"/>
      <c r="M15945" s="5"/>
      <c r="N15945" s="6"/>
    </row>
    <row r="15946" spans="8:14" x14ac:dyDescent="0.25">
      <c r="H15946" s="4"/>
      <c r="M15946" s="5"/>
      <c r="N15946" s="6"/>
    </row>
    <row r="15947" spans="8:14" x14ac:dyDescent="0.25">
      <c r="H15947" s="4"/>
      <c r="M15947" s="5"/>
      <c r="N15947" s="6"/>
    </row>
    <row r="15948" spans="8:14" x14ac:dyDescent="0.25">
      <c r="H15948" s="4"/>
      <c r="M15948" s="5"/>
      <c r="N15948" s="6"/>
    </row>
    <row r="15949" spans="8:14" x14ac:dyDescent="0.25">
      <c r="H15949" s="4"/>
      <c r="M15949" s="5"/>
      <c r="N15949" s="6"/>
    </row>
    <row r="15950" spans="8:14" x14ac:dyDescent="0.25">
      <c r="H15950" s="4"/>
      <c r="M15950" s="5"/>
      <c r="N15950" s="6"/>
    </row>
    <row r="15951" spans="8:14" x14ac:dyDescent="0.25">
      <c r="H15951" s="4"/>
      <c r="M15951" s="5"/>
      <c r="N15951" s="6"/>
    </row>
    <row r="15952" spans="8:14" x14ac:dyDescent="0.25">
      <c r="H15952" s="4"/>
      <c r="M15952" s="5"/>
      <c r="N15952" s="6"/>
    </row>
    <row r="15953" spans="8:14" x14ac:dyDescent="0.25">
      <c r="H15953" s="4"/>
      <c r="M15953" s="5"/>
      <c r="N15953" s="6"/>
    </row>
    <row r="15954" spans="8:14" x14ac:dyDescent="0.25">
      <c r="H15954" s="4"/>
      <c r="M15954" s="5"/>
      <c r="N15954" s="6"/>
    </row>
    <row r="15955" spans="8:14" x14ac:dyDescent="0.25">
      <c r="H15955" s="4"/>
      <c r="M15955" s="5"/>
      <c r="N15955" s="6"/>
    </row>
    <row r="15956" spans="8:14" x14ac:dyDescent="0.25">
      <c r="H15956" s="4"/>
      <c r="M15956" s="5"/>
      <c r="N15956" s="6"/>
    </row>
    <row r="15957" spans="8:14" x14ac:dyDescent="0.25">
      <c r="H15957" s="4"/>
      <c r="M15957" s="5"/>
      <c r="N15957" s="6"/>
    </row>
    <row r="15958" spans="8:14" x14ac:dyDescent="0.25">
      <c r="H15958" s="4"/>
      <c r="M15958" s="5"/>
      <c r="N15958" s="6"/>
    </row>
    <row r="15959" spans="8:14" x14ac:dyDescent="0.25">
      <c r="H15959" s="4"/>
      <c r="M15959" s="5"/>
      <c r="N15959" s="6"/>
    </row>
    <row r="15960" spans="8:14" x14ac:dyDescent="0.25">
      <c r="H15960" s="4"/>
      <c r="M15960" s="5"/>
      <c r="N15960" s="6"/>
    </row>
    <row r="15961" spans="8:14" x14ac:dyDescent="0.25">
      <c r="H15961" s="4"/>
      <c r="M15961" s="5"/>
      <c r="N15961" s="6"/>
    </row>
    <row r="15962" spans="8:14" x14ac:dyDescent="0.25">
      <c r="H15962" s="4"/>
      <c r="M15962" s="5"/>
      <c r="N15962" s="6"/>
    </row>
    <row r="15963" spans="8:14" x14ac:dyDescent="0.25">
      <c r="H15963" s="4"/>
      <c r="M15963" s="5"/>
      <c r="N15963" s="6"/>
    </row>
    <row r="15964" spans="8:14" x14ac:dyDescent="0.25">
      <c r="H15964" s="4"/>
      <c r="M15964" s="5"/>
      <c r="N15964" s="6"/>
    </row>
    <row r="15965" spans="8:14" x14ac:dyDescent="0.25">
      <c r="H15965" s="4"/>
      <c r="M15965" s="5"/>
      <c r="N15965" s="6"/>
    </row>
    <row r="15966" spans="8:14" x14ac:dyDescent="0.25">
      <c r="H15966" s="4"/>
      <c r="M15966" s="5"/>
      <c r="N15966" s="6"/>
    </row>
    <row r="15967" spans="8:14" x14ac:dyDescent="0.25">
      <c r="H15967" s="4"/>
      <c r="M15967" s="5"/>
      <c r="N15967" s="6"/>
    </row>
    <row r="15968" spans="8:14" x14ac:dyDescent="0.25">
      <c r="H15968" s="4"/>
      <c r="M15968" s="5"/>
      <c r="N15968" s="6"/>
    </row>
    <row r="15969" spans="8:14" x14ac:dyDescent="0.25">
      <c r="H15969" s="4"/>
      <c r="M15969" s="5"/>
      <c r="N15969" s="6"/>
    </row>
    <row r="15970" spans="8:14" x14ac:dyDescent="0.25">
      <c r="H15970" s="4"/>
      <c r="M15970" s="5"/>
      <c r="N15970" s="6"/>
    </row>
    <row r="15971" spans="8:14" x14ac:dyDescent="0.25">
      <c r="H15971" s="4"/>
      <c r="M15971" s="5"/>
      <c r="N15971" s="6"/>
    </row>
    <row r="15972" spans="8:14" x14ac:dyDescent="0.25">
      <c r="H15972" s="4"/>
      <c r="M15972" s="5"/>
      <c r="N15972" s="6"/>
    </row>
    <row r="15973" spans="8:14" x14ac:dyDescent="0.25">
      <c r="H15973" s="4"/>
      <c r="M15973" s="5"/>
      <c r="N15973" s="6"/>
    </row>
    <row r="15974" spans="8:14" x14ac:dyDescent="0.25">
      <c r="H15974" s="4"/>
      <c r="M15974" s="5"/>
      <c r="N15974" s="6"/>
    </row>
    <row r="15975" spans="8:14" x14ac:dyDescent="0.25">
      <c r="H15975" s="4"/>
      <c r="M15975" s="5"/>
      <c r="N15975" s="6"/>
    </row>
    <row r="15976" spans="8:14" x14ac:dyDescent="0.25">
      <c r="H15976" s="4"/>
      <c r="M15976" s="5"/>
      <c r="N15976" s="6"/>
    </row>
    <row r="15977" spans="8:14" x14ac:dyDescent="0.25">
      <c r="H15977" s="4"/>
      <c r="M15977" s="5"/>
      <c r="N15977" s="6"/>
    </row>
    <row r="15978" spans="8:14" x14ac:dyDescent="0.25">
      <c r="H15978" s="4"/>
      <c r="M15978" s="5"/>
      <c r="N15978" s="6"/>
    </row>
    <row r="15979" spans="8:14" x14ac:dyDescent="0.25">
      <c r="H15979" s="4"/>
      <c r="M15979" s="5"/>
      <c r="N15979" s="6"/>
    </row>
    <row r="15980" spans="8:14" x14ac:dyDescent="0.25">
      <c r="H15980" s="4"/>
      <c r="M15980" s="5"/>
      <c r="N15980" s="6"/>
    </row>
    <row r="15981" spans="8:14" x14ac:dyDescent="0.25">
      <c r="H15981" s="4"/>
      <c r="M15981" s="5"/>
      <c r="N15981" s="6"/>
    </row>
    <row r="15982" spans="8:14" x14ac:dyDescent="0.25">
      <c r="H15982" s="4"/>
      <c r="M15982" s="5"/>
      <c r="N15982" s="6"/>
    </row>
    <row r="15983" spans="8:14" x14ac:dyDescent="0.25">
      <c r="H15983" s="4"/>
      <c r="M15983" s="5"/>
      <c r="N15983" s="6"/>
    </row>
    <row r="15984" spans="8:14" x14ac:dyDescent="0.25">
      <c r="H15984" s="4"/>
      <c r="M15984" s="5"/>
      <c r="N15984" s="6"/>
    </row>
    <row r="15985" spans="8:14" x14ac:dyDescent="0.25">
      <c r="H15985" s="4"/>
      <c r="M15985" s="5"/>
      <c r="N15985" s="6"/>
    </row>
    <row r="15986" spans="8:14" x14ac:dyDescent="0.25">
      <c r="H15986" s="4"/>
      <c r="M15986" s="5"/>
      <c r="N15986" s="6"/>
    </row>
    <row r="15987" spans="8:14" x14ac:dyDescent="0.25">
      <c r="H15987" s="4"/>
      <c r="M15987" s="5"/>
      <c r="N15987" s="6"/>
    </row>
    <row r="15988" spans="8:14" x14ac:dyDescent="0.25">
      <c r="H15988" s="4"/>
      <c r="M15988" s="5"/>
      <c r="N15988" s="6"/>
    </row>
    <row r="15989" spans="8:14" x14ac:dyDescent="0.25">
      <c r="H15989" s="4"/>
      <c r="M15989" s="5"/>
      <c r="N15989" s="6"/>
    </row>
    <row r="15990" spans="8:14" x14ac:dyDescent="0.25">
      <c r="H15990" s="4"/>
      <c r="M15990" s="5"/>
      <c r="N15990" s="6"/>
    </row>
    <row r="15991" spans="8:14" x14ac:dyDescent="0.25">
      <c r="H15991" s="4"/>
      <c r="M15991" s="5"/>
      <c r="N15991" s="6"/>
    </row>
    <row r="15992" spans="8:14" x14ac:dyDescent="0.25">
      <c r="H15992" s="4"/>
      <c r="M15992" s="5"/>
      <c r="N15992" s="6"/>
    </row>
    <row r="15993" spans="8:14" x14ac:dyDescent="0.25">
      <c r="H15993" s="4"/>
      <c r="M15993" s="5"/>
      <c r="N15993" s="6"/>
    </row>
    <row r="15994" spans="8:14" x14ac:dyDescent="0.25">
      <c r="H15994" s="4"/>
      <c r="M15994" s="5"/>
      <c r="N15994" s="6"/>
    </row>
    <row r="15995" spans="8:14" x14ac:dyDescent="0.25">
      <c r="H15995" s="4"/>
      <c r="M15995" s="5"/>
      <c r="N15995" s="6"/>
    </row>
    <row r="15996" spans="8:14" x14ac:dyDescent="0.25">
      <c r="H15996" s="4"/>
      <c r="M15996" s="5"/>
      <c r="N15996" s="6"/>
    </row>
    <row r="15997" spans="8:14" x14ac:dyDescent="0.25">
      <c r="H15997" s="4"/>
      <c r="M15997" s="5"/>
      <c r="N15997" s="6"/>
    </row>
    <row r="15998" spans="8:14" x14ac:dyDescent="0.25">
      <c r="H15998" s="4"/>
      <c r="M15998" s="5"/>
      <c r="N15998" s="6"/>
    </row>
    <row r="15999" spans="8:14" x14ac:dyDescent="0.25">
      <c r="H15999" s="4"/>
      <c r="M15999" s="5"/>
      <c r="N15999" s="6"/>
    </row>
    <row r="16000" spans="8:14" x14ac:dyDescent="0.25">
      <c r="H16000" s="4"/>
      <c r="M16000" s="5"/>
      <c r="N16000" s="6"/>
    </row>
    <row r="16001" spans="8:14" x14ac:dyDescent="0.25">
      <c r="H16001" s="4"/>
      <c r="M16001" s="5"/>
      <c r="N16001" s="6"/>
    </row>
    <row r="16002" spans="8:14" x14ac:dyDescent="0.25">
      <c r="H16002" s="4"/>
      <c r="M16002" s="5"/>
      <c r="N16002" s="6"/>
    </row>
    <row r="16003" spans="8:14" x14ac:dyDescent="0.25">
      <c r="H16003" s="4"/>
      <c r="M16003" s="5"/>
      <c r="N16003" s="6"/>
    </row>
    <row r="16004" spans="8:14" x14ac:dyDescent="0.25">
      <c r="H16004" s="4"/>
      <c r="M16004" s="5"/>
      <c r="N16004" s="6"/>
    </row>
    <row r="16005" spans="8:14" x14ac:dyDescent="0.25">
      <c r="H16005" s="4"/>
      <c r="M16005" s="5"/>
      <c r="N16005" s="6"/>
    </row>
    <row r="16006" spans="8:14" x14ac:dyDescent="0.25">
      <c r="H16006" s="4"/>
      <c r="M16006" s="5"/>
      <c r="N16006" s="6"/>
    </row>
    <row r="16007" spans="8:14" x14ac:dyDescent="0.25">
      <c r="H16007" s="4"/>
      <c r="M16007" s="5"/>
      <c r="N16007" s="6"/>
    </row>
    <row r="16008" spans="8:14" x14ac:dyDescent="0.25">
      <c r="H16008" s="4"/>
      <c r="M16008" s="5"/>
      <c r="N16008" s="6"/>
    </row>
    <row r="16009" spans="8:14" x14ac:dyDescent="0.25">
      <c r="H16009" s="4"/>
      <c r="M16009" s="5"/>
      <c r="N16009" s="6"/>
    </row>
    <row r="16010" spans="8:14" x14ac:dyDescent="0.25">
      <c r="H16010" s="4"/>
      <c r="M16010" s="5"/>
      <c r="N16010" s="6"/>
    </row>
    <row r="16011" spans="8:14" x14ac:dyDescent="0.25">
      <c r="H16011" s="4"/>
      <c r="M16011" s="5"/>
      <c r="N16011" s="6"/>
    </row>
    <row r="16012" spans="8:14" x14ac:dyDescent="0.25">
      <c r="H16012" s="4"/>
      <c r="M16012" s="5"/>
      <c r="N16012" s="6"/>
    </row>
    <row r="16013" spans="8:14" x14ac:dyDescent="0.25">
      <c r="H16013" s="4"/>
      <c r="M16013" s="5"/>
      <c r="N16013" s="6"/>
    </row>
    <row r="16014" spans="8:14" x14ac:dyDescent="0.25">
      <c r="H16014" s="4"/>
      <c r="M16014" s="5"/>
      <c r="N16014" s="6"/>
    </row>
    <row r="16015" spans="8:14" x14ac:dyDescent="0.25">
      <c r="H16015" s="4"/>
      <c r="M16015" s="5"/>
      <c r="N16015" s="6"/>
    </row>
    <row r="16016" spans="8:14" x14ac:dyDescent="0.25">
      <c r="H16016" s="4"/>
      <c r="M16016" s="5"/>
      <c r="N16016" s="6"/>
    </row>
    <row r="16017" spans="8:14" x14ac:dyDescent="0.25">
      <c r="H16017" s="4"/>
      <c r="M16017" s="5"/>
      <c r="N16017" s="6"/>
    </row>
    <row r="16018" spans="8:14" x14ac:dyDescent="0.25">
      <c r="H16018" s="4"/>
      <c r="M16018" s="5"/>
      <c r="N16018" s="6"/>
    </row>
    <row r="16019" spans="8:14" x14ac:dyDescent="0.25">
      <c r="H16019" s="4"/>
      <c r="M16019" s="5"/>
      <c r="N16019" s="6"/>
    </row>
    <row r="16020" spans="8:14" x14ac:dyDescent="0.25">
      <c r="H16020" s="4"/>
      <c r="M16020" s="5"/>
      <c r="N16020" s="6"/>
    </row>
    <row r="16021" spans="8:14" x14ac:dyDescent="0.25">
      <c r="H16021" s="4"/>
      <c r="M16021" s="5"/>
      <c r="N16021" s="6"/>
    </row>
    <row r="16022" spans="8:14" x14ac:dyDescent="0.25">
      <c r="H16022" s="4"/>
      <c r="M16022" s="5"/>
      <c r="N16022" s="6"/>
    </row>
    <row r="16023" spans="8:14" x14ac:dyDescent="0.25">
      <c r="H16023" s="4"/>
      <c r="M16023" s="5"/>
      <c r="N16023" s="6"/>
    </row>
    <row r="16024" spans="8:14" x14ac:dyDescent="0.25">
      <c r="H16024" s="4"/>
      <c r="M16024" s="5"/>
      <c r="N16024" s="6"/>
    </row>
    <row r="16025" spans="8:14" x14ac:dyDescent="0.25">
      <c r="H16025" s="4"/>
      <c r="M16025" s="5"/>
      <c r="N16025" s="6"/>
    </row>
    <row r="16026" spans="8:14" x14ac:dyDescent="0.25">
      <c r="H16026" s="4"/>
      <c r="M16026" s="5"/>
      <c r="N16026" s="6"/>
    </row>
    <row r="16027" spans="8:14" x14ac:dyDescent="0.25">
      <c r="H16027" s="4"/>
      <c r="M16027" s="5"/>
      <c r="N16027" s="6"/>
    </row>
    <row r="16028" spans="8:14" x14ac:dyDescent="0.25">
      <c r="H16028" s="4"/>
      <c r="M16028" s="5"/>
      <c r="N16028" s="6"/>
    </row>
    <row r="16029" spans="8:14" x14ac:dyDescent="0.25">
      <c r="H16029" s="4"/>
      <c r="M16029" s="5"/>
      <c r="N16029" s="6"/>
    </row>
    <row r="16030" spans="8:14" x14ac:dyDescent="0.25">
      <c r="H16030" s="4"/>
      <c r="M16030" s="5"/>
      <c r="N16030" s="6"/>
    </row>
    <row r="16031" spans="8:14" x14ac:dyDescent="0.25">
      <c r="H16031" s="4"/>
      <c r="M16031" s="5"/>
      <c r="N16031" s="6"/>
    </row>
    <row r="16032" spans="8:14" x14ac:dyDescent="0.25">
      <c r="H16032" s="4"/>
      <c r="M16032" s="5"/>
      <c r="N16032" s="6"/>
    </row>
    <row r="16033" spans="8:14" x14ac:dyDescent="0.25">
      <c r="H16033" s="4"/>
      <c r="M16033" s="5"/>
      <c r="N16033" s="6"/>
    </row>
    <row r="16034" spans="8:14" x14ac:dyDescent="0.25">
      <c r="H16034" s="4"/>
      <c r="M16034" s="5"/>
      <c r="N16034" s="6"/>
    </row>
    <row r="16035" spans="8:14" x14ac:dyDescent="0.25">
      <c r="H16035" s="4"/>
      <c r="M16035" s="5"/>
      <c r="N16035" s="6"/>
    </row>
    <row r="16036" spans="8:14" x14ac:dyDescent="0.25">
      <c r="H16036" s="4"/>
      <c r="M16036" s="5"/>
      <c r="N16036" s="6"/>
    </row>
    <row r="16037" spans="8:14" x14ac:dyDescent="0.25">
      <c r="H16037" s="4"/>
      <c r="M16037" s="5"/>
      <c r="N16037" s="6"/>
    </row>
    <row r="16038" spans="8:14" x14ac:dyDescent="0.25">
      <c r="H16038" s="4"/>
      <c r="M16038" s="5"/>
      <c r="N16038" s="6"/>
    </row>
    <row r="16039" spans="8:14" x14ac:dyDescent="0.25">
      <c r="H16039" s="4"/>
      <c r="M16039" s="5"/>
      <c r="N16039" s="6"/>
    </row>
    <row r="16040" spans="8:14" x14ac:dyDescent="0.25">
      <c r="H16040" s="4"/>
      <c r="M16040" s="5"/>
      <c r="N16040" s="6"/>
    </row>
    <row r="16041" spans="8:14" x14ac:dyDescent="0.25">
      <c r="H16041" s="4"/>
      <c r="M16041" s="5"/>
      <c r="N16041" s="6"/>
    </row>
    <row r="16042" spans="8:14" x14ac:dyDescent="0.25">
      <c r="H16042" s="4"/>
      <c r="M16042" s="5"/>
      <c r="N16042" s="6"/>
    </row>
    <row r="16043" spans="8:14" x14ac:dyDescent="0.25">
      <c r="H16043" s="4"/>
      <c r="M16043" s="5"/>
      <c r="N16043" s="6"/>
    </row>
    <row r="16044" spans="8:14" x14ac:dyDescent="0.25">
      <c r="H16044" s="4"/>
      <c r="M16044" s="5"/>
      <c r="N16044" s="6"/>
    </row>
    <row r="16045" spans="8:14" x14ac:dyDescent="0.25">
      <c r="H16045" s="4"/>
      <c r="M16045" s="5"/>
      <c r="N16045" s="6"/>
    </row>
    <row r="16046" spans="8:14" x14ac:dyDescent="0.25">
      <c r="H16046" s="4"/>
      <c r="M16046" s="5"/>
      <c r="N16046" s="6"/>
    </row>
    <row r="16047" spans="8:14" x14ac:dyDescent="0.25">
      <c r="H16047" s="4"/>
      <c r="M16047" s="5"/>
      <c r="N16047" s="6"/>
    </row>
    <row r="16048" spans="8:14" x14ac:dyDescent="0.25">
      <c r="H16048" s="4"/>
      <c r="M16048" s="5"/>
      <c r="N16048" s="6"/>
    </row>
    <row r="16049" spans="8:14" x14ac:dyDescent="0.25">
      <c r="H16049" s="4"/>
      <c r="M16049" s="5"/>
      <c r="N16049" s="6"/>
    </row>
    <row r="16050" spans="8:14" x14ac:dyDescent="0.25">
      <c r="H16050" s="4"/>
      <c r="M16050" s="5"/>
      <c r="N16050" s="6"/>
    </row>
    <row r="16051" spans="8:14" x14ac:dyDescent="0.25">
      <c r="H16051" s="4"/>
      <c r="M16051" s="5"/>
      <c r="N16051" s="6"/>
    </row>
    <row r="16052" spans="8:14" x14ac:dyDescent="0.25">
      <c r="H16052" s="4"/>
      <c r="M16052" s="5"/>
      <c r="N16052" s="6"/>
    </row>
    <row r="16053" spans="8:14" x14ac:dyDescent="0.25">
      <c r="H16053" s="4"/>
      <c r="M16053" s="5"/>
      <c r="N16053" s="6"/>
    </row>
    <row r="16054" spans="8:14" x14ac:dyDescent="0.25">
      <c r="H16054" s="4"/>
      <c r="M16054" s="5"/>
      <c r="N16054" s="6"/>
    </row>
    <row r="16055" spans="8:14" x14ac:dyDescent="0.25">
      <c r="H16055" s="4"/>
      <c r="M16055" s="5"/>
      <c r="N16055" s="6"/>
    </row>
    <row r="16056" spans="8:14" x14ac:dyDescent="0.25">
      <c r="H16056" s="4"/>
      <c r="M16056" s="5"/>
      <c r="N16056" s="6"/>
    </row>
    <row r="16057" spans="8:14" x14ac:dyDescent="0.25">
      <c r="H16057" s="4"/>
      <c r="M16057" s="5"/>
      <c r="N16057" s="6"/>
    </row>
    <row r="16058" spans="8:14" x14ac:dyDescent="0.25">
      <c r="H16058" s="4"/>
      <c r="M16058" s="5"/>
      <c r="N16058" s="6"/>
    </row>
    <row r="16059" spans="8:14" x14ac:dyDescent="0.25">
      <c r="H16059" s="4"/>
      <c r="M16059" s="5"/>
      <c r="N16059" s="6"/>
    </row>
    <row r="16060" spans="8:14" x14ac:dyDescent="0.25">
      <c r="H16060" s="4"/>
      <c r="M16060" s="5"/>
      <c r="N16060" s="6"/>
    </row>
    <row r="16061" spans="8:14" x14ac:dyDescent="0.25">
      <c r="H16061" s="4"/>
      <c r="M16061" s="5"/>
      <c r="N16061" s="6"/>
    </row>
    <row r="16062" spans="8:14" x14ac:dyDescent="0.25">
      <c r="H16062" s="4"/>
      <c r="M16062" s="5"/>
      <c r="N16062" s="6"/>
    </row>
    <row r="16063" spans="8:14" x14ac:dyDescent="0.25">
      <c r="H16063" s="4"/>
      <c r="M16063" s="5"/>
      <c r="N16063" s="6"/>
    </row>
    <row r="16064" spans="8:14" x14ac:dyDescent="0.25">
      <c r="H16064" s="4"/>
      <c r="M16064" s="5"/>
      <c r="N16064" s="6"/>
    </row>
    <row r="16065" spans="8:14" x14ac:dyDescent="0.25">
      <c r="H16065" s="4"/>
      <c r="M16065" s="5"/>
      <c r="N16065" s="6"/>
    </row>
    <row r="16066" spans="8:14" x14ac:dyDescent="0.25">
      <c r="H16066" s="4"/>
      <c r="M16066" s="5"/>
      <c r="N16066" s="6"/>
    </row>
    <row r="16067" spans="8:14" x14ac:dyDescent="0.25">
      <c r="H16067" s="4"/>
      <c r="M16067" s="5"/>
      <c r="N16067" s="6"/>
    </row>
    <row r="16068" spans="8:14" x14ac:dyDescent="0.25">
      <c r="H16068" s="4"/>
      <c r="M16068" s="5"/>
      <c r="N16068" s="6"/>
    </row>
    <row r="16069" spans="8:14" x14ac:dyDescent="0.25">
      <c r="H16069" s="4"/>
      <c r="M16069" s="5"/>
      <c r="N16069" s="6"/>
    </row>
    <row r="16070" spans="8:14" x14ac:dyDescent="0.25">
      <c r="H16070" s="4"/>
      <c r="M16070" s="5"/>
      <c r="N16070" s="6"/>
    </row>
    <row r="16071" spans="8:14" x14ac:dyDescent="0.25">
      <c r="H16071" s="4"/>
      <c r="M16071" s="5"/>
      <c r="N16071" s="6"/>
    </row>
    <row r="16072" spans="8:14" x14ac:dyDescent="0.25">
      <c r="H16072" s="4"/>
      <c r="M16072" s="5"/>
      <c r="N16072" s="6"/>
    </row>
    <row r="16073" spans="8:14" x14ac:dyDescent="0.25">
      <c r="H16073" s="4"/>
      <c r="M16073" s="5"/>
      <c r="N16073" s="6"/>
    </row>
    <row r="16074" spans="8:14" x14ac:dyDescent="0.25">
      <c r="H16074" s="4"/>
      <c r="M16074" s="5"/>
      <c r="N16074" s="6"/>
    </row>
    <row r="16075" spans="8:14" x14ac:dyDescent="0.25">
      <c r="H16075" s="4"/>
      <c r="M16075" s="5"/>
      <c r="N16075" s="6"/>
    </row>
    <row r="16076" spans="8:14" x14ac:dyDescent="0.25">
      <c r="H16076" s="4"/>
      <c r="M16076" s="5"/>
      <c r="N16076" s="6"/>
    </row>
    <row r="16077" spans="8:14" x14ac:dyDescent="0.25">
      <c r="H16077" s="4"/>
      <c r="M16077" s="5"/>
      <c r="N16077" s="6"/>
    </row>
    <row r="16078" spans="8:14" x14ac:dyDescent="0.25">
      <c r="H16078" s="4"/>
      <c r="M16078" s="5"/>
      <c r="N16078" s="6"/>
    </row>
    <row r="16079" spans="8:14" x14ac:dyDescent="0.25">
      <c r="H16079" s="4"/>
      <c r="M16079" s="5"/>
      <c r="N16079" s="6"/>
    </row>
    <row r="16080" spans="8:14" x14ac:dyDescent="0.25">
      <c r="H16080" s="4"/>
      <c r="M16080" s="5"/>
      <c r="N16080" s="6"/>
    </row>
    <row r="16081" spans="8:14" x14ac:dyDescent="0.25">
      <c r="H16081" s="4"/>
      <c r="M16081" s="5"/>
      <c r="N16081" s="6"/>
    </row>
    <row r="16082" spans="8:14" x14ac:dyDescent="0.25">
      <c r="H16082" s="4"/>
      <c r="M16082" s="5"/>
      <c r="N16082" s="6"/>
    </row>
    <row r="16083" spans="8:14" x14ac:dyDescent="0.25">
      <c r="H16083" s="4"/>
      <c r="M16083" s="5"/>
      <c r="N16083" s="6"/>
    </row>
    <row r="16084" spans="8:14" x14ac:dyDescent="0.25">
      <c r="H16084" s="4"/>
      <c r="M16084" s="5"/>
      <c r="N16084" s="6"/>
    </row>
    <row r="16085" spans="8:14" x14ac:dyDescent="0.25">
      <c r="H16085" s="4"/>
      <c r="M16085" s="5"/>
      <c r="N16085" s="6"/>
    </row>
    <row r="16086" spans="8:14" x14ac:dyDescent="0.25">
      <c r="H16086" s="4"/>
      <c r="M16086" s="5"/>
      <c r="N16086" s="6"/>
    </row>
    <row r="16087" spans="8:14" x14ac:dyDescent="0.25">
      <c r="H16087" s="4"/>
      <c r="M16087" s="5"/>
      <c r="N16087" s="6"/>
    </row>
    <row r="16088" spans="8:14" x14ac:dyDescent="0.25">
      <c r="H16088" s="4"/>
      <c r="M16088" s="5"/>
      <c r="N16088" s="6"/>
    </row>
    <row r="16089" spans="8:14" x14ac:dyDescent="0.25">
      <c r="H16089" s="4"/>
      <c r="M16089" s="5"/>
      <c r="N16089" s="6"/>
    </row>
    <row r="16090" spans="8:14" x14ac:dyDescent="0.25">
      <c r="H16090" s="4"/>
      <c r="M16090" s="5"/>
      <c r="N16090" s="6"/>
    </row>
    <row r="16091" spans="8:14" x14ac:dyDescent="0.25">
      <c r="H16091" s="4"/>
      <c r="M16091" s="5"/>
      <c r="N16091" s="6"/>
    </row>
    <row r="16092" spans="8:14" x14ac:dyDescent="0.25">
      <c r="H16092" s="4"/>
      <c r="M16092" s="5"/>
      <c r="N16092" s="6"/>
    </row>
    <row r="16093" spans="8:14" x14ac:dyDescent="0.25">
      <c r="H16093" s="4"/>
      <c r="M16093" s="5"/>
      <c r="N16093" s="6"/>
    </row>
    <row r="16094" spans="8:14" x14ac:dyDescent="0.25">
      <c r="H16094" s="4"/>
      <c r="M16094" s="5"/>
      <c r="N16094" s="6"/>
    </row>
    <row r="16095" spans="8:14" x14ac:dyDescent="0.25">
      <c r="H16095" s="4"/>
      <c r="M16095" s="5"/>
      <c r="N16095" s="6"/>
    </row>
    <row r="16096" spans="8:14" x14ac:dyDescent="0.25">
      <c r="H16096" s="4"/>
      <c r="M16096" s="5"/>
      <c r="N16096" s="6"/>
    </row>
    <row r="16097" spans="8:14" x14ac:dyDescent="0.25">
      <c r="H16097" s="4"/>
      <c r="M16097" s="5"/>
      <c r="N16097" s="6"/>
    </row>
    <row r="16098" spans="8:14" x14ac:dyDescent="0.25">
      <c r="H16098" s="4"/>
      <c r="M16098" s="5"/>
      <c r="N16098" s="6"/>
    </row>
    <row r="16099" spans="8:14" x14ac:dyDescent="0.25">
      <c r="H16099" s="4"/>
      <c r="M16099" s="5"/>
      <c r="N16099" s="6"/>
    </row>
    <row r="16100" spans="8:14" x14ac:dyDescent="0.25">
      <c r="H16100" s="4"/>
      <c r="M16100" s="5"/>
      <c r="N16100" s="6"/>
    </row>
    <row r="16101" spans="8:14" x14ac:dyDescent="0.25">
      <c r="H16101" s="4"/>
      <c r="M16101" s="5"/>
      <c r="N16101" s="6"/>
    </row>
    <row r="16102" spans="8:14" x14ac:dyDescent="0.25">
      <c r="H16102" s="4"/>
      <c r="M16102" s="5"/>
      <c r="N16102" s="6"/>
    </row>
    <row r="16103" spans="8:14" x14ac:dyDescent="0.25">
      <c r="H16103" s="4"/>
      <c r="M16103" s="5"/>
      <c r="N16103" s="6"/>
    </row>
    <row r="16104" spans="8:14" x14ac:dyDescent="0.25">
      <c r="H16104" s="4"/>
      <c r="M16104" s="5"/>
      <c r="N16104" s="6"/>
    </row>
    <row r="16105" spans="8:14" x14ac:dyDescent="0.25">
      <c r="H16105" s="4"/>
      <c r="M16105" s="5"/>
      <c r="N16105" s="6"/>
    </row>
    <row r="16106" spans="8:14" x14ac:dyDescent="0.25">
      <c r="H16106" s="4"/>
      <c r="M16106" s="5"/>
      <c r="N16106" s="6"/>
    </row>
    <row r="16107" spans="8:14" x14ac:dyDescent="0.25">
      <c r="H16107" s="4"/>
      <c r="M16107" s="5"/>
      <c r="N16107" s="6"/>
    </row>
    <row r="16108" spans="8:14" x14ac:dyDescent="0.25">
      <c r="H16108" s="4"/>
      <c r="M16108" s="5"/>
      <c r="N16108" s="6"/>
    </row>
    <row r="16109" spans="8:14" x14ac:dyDescent="0.25">
      <c r="H16109" s="4"/>
      <c r="M16109" s="5"/>
      <c r="N16109" s="6"/>
    </row>
    <row r="16110" spans="8:14" x14ac:dyDescent="0.25">
      <c r="H16110" s="4"/>
      <c r="M16110" s="5"/>
      <c r="N16110" s="6"/>
    </row>
    <row r="16111" spans="8:14" x14ac:dyDescent="0.25">
      <c r="H16111" s="4"/>
      <c r="M16111" s="5"/>
      <c r="N16111" s="6"/>
    </row>
    <row r="16112" spans="8:14" x14ac:dyDescent="0.25">
      <c r="H16112" s="4"/>
      <c r="M16112" s="5"/>
      <c r="N16112" s="6"/>
    </row>
    <row r="16113" spans="8:14" x14ac:dyDescent="0.25">
      <c r="H16113" s="4"/>
      <c r="M16113" s="5"/>
      <c r="N16113" s="6"/>
    </row>
    <row r="16114" spans="8:14" x14ac:dyDescent="0.25">
      <c r="H16114" s="4"/>
      <c r="M16114" s="5"/>
      <c r="N16114" s="6"/>
    </row>
    <row r="16115" spans="8:14" x14ac:dyDescent="0.25">
      <c r="H16115" s="4"/>
      <c r="M16115" s="5"/>
      <c r="N16115" s="6"/>
    </row>
    <row r="16116" spans="8:14" x14ac:dyDescent="0.25">
      <c r="H16116" s="4"/>
      <c r="M16116" s="5"/>
      <c r="N16116" s="6"/>
    </row>
    <row r="16117" spans="8:14" x14ac:dyDescent="0.25">
      <c r="H16117" s="4"/>
      <c r="M16117" s="5"/>
      <c r="N16117" s="6"/>
    </row>
    <row r="16118" spans="8:14" x14ac:dyDescent="0.25">
      <c r="H16118" s="4"/>
      <c r="M16118" s="5"/>
      <c r="N16118" s="6"/>
    </row>
    <row r="16119" spans="8:14" x14ac:dyDescent="0.25">
      <c r="H16119" s="4"/>
      <c r="M16119" s="5"/>
      <c r="N16119" s="6"/>
    </row>
    <row r="16120" spans="8:14" x14ac:dyDescent="0.25">
      <c r="H16120" s="4"/>
      <c r="M16120" s="5"/>
      <c r="N16120" s="6"/>
    </row>
    <row r="16121" spans="8:14" x14ac:dyDescent="0.25">
      <c r="H16121" s="4"/>
      <c r="M16121" s="5"/>
      <c r="N16121" s="6"/>
    </row>
    <row r="16122" spans="8:14" x14ac:dyDescent="0.25">
      <c r="H16122" s="4"/>
      <c r="M16122" s="5"/>
      <c r="N16122" s="6"/>
    </row>
    <row r="16123" spans="8:14" x14ac:dyDescent="0.25">
      <c r="H16123" s="4"/>
      <c r="M16123" s="5"/>
      <c r="N16123" s="6"/>
    </row>
    <row r="16124" spans="8:14" x14ac:dyDescent="0.25">
      <c r="H16124" s="4"/>
      <c r="M16124" s="5"/>
      <c r="N16124" s="6"/>
    </row>
    <row r="16125" spans="8:14" x14ac:dyDescent="0.25">
      <c r="H16125" s="4"/>
      <c r="M16125" s="5"/>
      <c r="N16125" s="6"/>
    </row>
    <row r="16126" spans="8:14" x14ac:dyDescent="0.25">
      <c r="H16126" s="4"/>
      <c r="M16126" s="5"/>
      <c r="N16126" s="6"/>
    </row>
    <row r="16127" spans="8:14" x14ac:dyDescent="0.25">
      <c r="H16127" s="4"/>
      <c r="M16127" s="5"/>
      <c r="N16127" s="6"/>
    </row>
    <row r="16128" spans="8:14" x14ac:dyDescent="0.25">
      <c r="H16128" s="4"/>
      <c r="M16128" s="5"/>
      <c r="N16128" s="6"/>
    </row>
    <row r="16129" spans="8:14" x14ac:dyDescent="0.25">
      <c r="H16129" s="4"/>
      <c r="M16129" s="5"/>
      <c r="N16129" s="6"/>
    </row>
    <row r="16130" spans="8:14" x14ac:dyDescent="0.25">
      <c r="H16130" s="4"/>
      <c r="M16130" s="5"/>
      <c r="N16130" s="6"/>
    </row>
    <row r="16131" spans="8:14" x14ac:dyDescent="0.25">
      <c r="H16131" s="4"/>
      <c r="M16131" s="5"/>
      <c r="N16131" s="6"/>
    </row>
    <row r="16132" spans="8:14" x14ac:dyDescent="0.25">
      <c r="H16132" s="4"/>
      <c r="M16132" s="5"/>
      <c r="N16132" s="6"/>
    </row>
    <row r="16133" spans="8:14" x14ac:dyDescent="0.25">
      <c r="H16133" s="4"/>
      <c r="M16133" s="5"/>
      <c r="N16133" s="6"/>
    </row>
    <row r="16134" spans="8:14" x14ac:dyDescent="0.25">
      <c r="H16134" s="4"/>
      <c r="M16134" s="5"/>
      <c r="N16134" s="6"/>
    </row>
    <row r="16135" spans="8:14" x14ac:dyDescent="0.25">
      <c r="H16135" s="4"/>
      <c r="M16135" s="5"/>
      <c r="N16135" s="6"/>
    </row>
    <row r="16136" spans="8:14" x14ac:dyDescent="0.25">
      <c r="H16136" s="4"/>
      <c r="M16136" s="5"/>
      <c r="N16136" s="6"/>
    </row>
    <row r="16137" spans="8:14" x14ac:dyDescent="0.25">
      <c r="H16137" s="4"/>
      <c r="M16137" s="5"/>
      <c r="N16137" s="6"/>
    </row>
    <row r="16138" spans="8:14" x14ac:dyDescent="0.25">
      <c r="H16138" s="4"/>
      <c r="M16138" s="5"/>
      <c r="N16138" s="6"/>
    </row>
    <row r="16139" spans="8:14" x14ac:dyDescent="0.25">
      <c r="H16139" s="4"/>
      <c r="M16139" s="5"/>
      <c r="N16139" s="6"/>
    </row>
    <row r="16140" spans="8:14" x14ac:dyDescent="0.25">
      <c r="H16140" s="4"/>
      <c r="M16140" s="5"/>
      <c r="N16140" s="6"/>
    </row>
    <row r="16141" spans="8:14" x14ac:dyDescent="0.25">
      <c r="H16141" s="4"/>
      <c r="M16141" s="5"/>
      <c r="N16141" s="6"/>
    </row>
    <row r="16142" spans="8:14" x14ac:dyDescent="0.25">
      <c r="H16142" s="4"/>
      <c r="M16142" s="5"/>
      <c r="N16142" s="6"/>
    </row>
    <row r="16143" spans="8:14" x14ac:dyDescent="0.25">
      <c r="H16143" s="4"/>
      <c r="M16143" s="5"/>
      <c r="N16143" s="6"/>
    </row>
    <row r="16144" spans="8:14" x14ac:dyDescent="0.25">
      <c r="H16144" s="4"/>
      <c r="M16144" s="5"/>
      <c r="N16144" s="6"/>
    </row>
    <row r="16145" spans="8:14" x14ac:dyDescent="0.25">
      <c r="H16145" s="4"/>
      <c r="M16145" s="5"/>
      <c r="N16145" s="6"/>
    </row>
    <row r="16146" spans="8:14" x14ac:dyDescent="0.25">
      <c r="H16146" s="4"/>
      <c r="M16146" s="5"/>
      <c r="N16146" s="6"/>
    </row>
    <row r="16147" spans="8:14" x14ac:dyDescent="0.25">
      <c r="H16147" s="4"/>
      <c r="M16147" s="5"/>
      <c r="N16147" s="6"/>
    </row>
    <row r="16148" spans="8:14" x14ac:dyDescent="0.25">
      <c r="H16148" s="4"/>
      <c r="M16148" s="5"/>
      <c r="N16148" s="6"/>
    </row>
    <row r="16149" spans="8:14" x14ac:dyDescent="0.25">
      <c r="H16149" s="4"/>
      <c r="M16149" s="5"/>
      <c r="N16149" s="6"/>
    </row>
    <row r="16150" spans="8:14" x14ac:dyDescent="0.25">
      <c r="H16150" s="4"/>
      <c r="M16150" s="5"/>
      <c r="N16150" s="6"/>
    </row>
    <row r="16151" spans="8:14" x14ac:dyDescent="0.25">
      <c r="H16151" s="4"/>
      <c r="M16151" s="5"/>
      <c r="N16151" s="6"/>
    </row>
    <row r="16152" spans="8:14" x14ac:dyDescent="0.25">
      <c r="H16152" s="4"/>
      <c r="M16152" s="5"/>
      <c r="N16152" s="6"/>
    </row>
    <row r="16153" spans="8:14" x14ac:dyDescent="0.25">
      <c r="H16153" s="4"/>
      <c r="M16153" s="5"/>
      <c r="N16153" s="6"/>
    </row>
    <row r="16154" spans="8:14" x14ac:dyDescent="0.25">
      <c r="H16154" s="4"/>
      <c r="M16154" s="5"/>
      <c r="N16154" s="6"/>
    </row>
    <row r="16155" spans="8:14" x14ac:dyDescent="0.25">
      <c r="H16155" s="4"/>
      <c r="M16155" s="5"/>
      <c r="N16155" s="6"/>
    </row>
    <row r="16156" spans="8:14" x14ac:dyDescent="0.25">
      <c r="H16156" s="4"/>
      <c r="M16156" s="5"/>
      <c r="N16156" s="6"/>
    </row>
    <row r="16157" spans="8:14" x14ac:dyDescent="0.25">
      <c r="H16157" s="4"/>
      <c r="M16157" s="5"/>
      <c r="N16157" s="6"/>
    </row>
    <row r="16158" spans="8:14" x14ac:dyDescent="0.25">
      <c r="H16158" s="4"/>
      <c r="M16158" s="5"/>
      <c r="N16158" s="6"/>
    </row>
    <row r="16159" spans="8:14" x14ac:dyDescent="0.25">
      <c r="H16159" s="4"/>
      <c r="M16159" s="5"/>
      <c r="N16159" s="6"/>
    </row>
    <row r="16160" spans="8:14" x14ac:dyDescent="0.25">
      <c r="H16160" s="4"/>
      <c r="M16160" s="5"/>
      <c r="N16160" s="6"/>
    </row>
    <row r="16161" spans="8:14" x14ac:dyDescent="0.25">
      <c r="H16161" s="4"/>
      <c r="M16161" s="5"/>
      <c r="N16161" s="6"/>
    </row>
    <row r="16162" spans="8:14" x14ac:dyDescent="0.25">
      <c r="H16162" s="4"/>
      <c r="M16162" s="5"/>
      <c r="N16162" s="6"/>
    </row>
    <row r="16163" spans="8:14" x14ac:dyDescent="0.25">
      <c r="H16163" s="4"/>
      <c r="M16163" s="5"/>
      <c r="N16163" s="6"/>
    </row>
    <row r="16164" spans="8:14" x14ac:dyDescent="0.25">
      <c r="H16164" s="4"/>
      <c r="M16164" s="5"/>
      <c r="N16164" s="6"/>
    </row>
    <row r="16165" spans="8:14" x14ac:dyDescent="0.25">
      <c r="H16165" s="4"/>
      <c r="M16165" s="5"/>
      <c r="N16165" s="6"/>
    </row>
    <row r="16166" spans="8:14" x14ac:dyDescent="0.25">
      <c r="H16166" s="4"/>
      <c r="M16166" s="5"/>
      <c r="N16166" s="6"/>
    </row>
    <row r="16167" spans="8:14" x14ac:dyDescent="0.25">
      <c r="H16167" s="4"/>
      <c r="M16167" s="5"/>
      <c r="N16167" s="6"/>
    </row>
    <row r="16168" spans="8:14" x14ac:dyDescent="0.25">
      <c r="H16168" s="4"/>
      <c r="M16168" s="5"/>
      <c r="N16168" s="6"/>
    </row>
    <row r="16169" spans="8:14" x14ac:dyDescent="0.25">
      <c r="H16169" s="4"/>
      <c r="M16169" s="5"/>
      <c r="N16169" s="6"/>
    </row>
    <row r="16170" spans="8:14" x14ac:dyDescent="0.25">
      <c r="H16170" s="4"/>
      <c r="M16170" s="5"/>
      <c r="N16170" s="6"/>
    </row>
    <row r="16171" spans="8:14" x14ac:dyDescent="0.25">
      <c r="H16171" s="4"/>
      <c r="M16171" s="5"/>
      <c r="N16171" s="6"/>
    </row>
    <row r="16172" spans="8:14" x14ac:dyDescent="0.25">
      <c r="H16172" s="4"/>
      <c r="M16172" s="5"/>
      <c r="N16172" s="6"/>
    </row>
    <row r="16173" spans="8:14" x14ac:dyDescent="0.25">
      <c r="H16173" s="4"/>
      <c r="M16173" s="5"/>
      <c r="N16173" s="6"/>
    </row>
    <row r="16174" spans="8:14" x14ac:dyDescent="0.25">
      <c r="H16174" s="4"/>
      <c r="M16174" s="5"/>
      <c r="N16174" s="6"/>
    </row>
    <row r="16175" spans="8:14" x14ac:dyDescent="0.25">
      <c r="H16175" s="4"/>
      <c r="M16175" s="5"/>
      <c r="N16175" s="6"/>
    </row>
    <row r="16176" spans="8:14" x14ac:dyDescent="0.25">
      <c r="H16176" s="4"/>
      <c r="M16176" s="5"/>
      <c r="N16176" s="6"/>
    </row>
    <row r="16177" spans="8:14" x14ac:dyDescent="0.25">
      <c r="H16177" s="4"/>
      <c r="M16177" s="5"/>
      <c r="N16177" s="6"/>
    </row>
    <row r="16178" spans="8:14" x14ac:dyDescent="0.25">
      <c r="H16178" s="4"/>
      <c r="M16178" s="5"/>
      <c r="N16178" s="6"/>
    </row>
    <row r="16179" spans="8:14" x14ac:dyDescent="0.25">
      <c r="H16179" s="4"/>
      <c r="M16179" s="5"/>
      <c r="N16179" s="6"/>
    </row>
    <row r="16180" spans="8:14" x14ac:dyDescent="0.25">
      <c r="H16180" s="4"/>
      <c r="M16180" s="5"/>
      <c r="N16180" s="6"/>
    </row>
    <row r="16181" spans="8:14" x14ac:dyDescent="0.25">
      <c r="H16181" s="4"/>
      <c r="M16181" s="5"/>
      <c r="N16181" s="6"/>
    </row>
    <row r="16182" spans="8:14" x14ac:dyDescent="0.25">
      <c r="H16182" s="4"/>
      <c r="M16182" s="5"/>
      <c r="N16182" s="6"/>
    </row>
    <row r="16183" spans="8:14" x14ac:dyDescent="0.25">
      <c r="H16183" s="4"/>
      <c r="M16183" s="5"/>
      <c r="N16183" s="6"/>
    </row>
    <row r="16184" spans="8:14" x14ac:dyDescent="0.25">
      <c r="H16184" s="4"/>
      <c r="M16184" s="5"/>
      <c r="N16184" s="6"/>
    </row>
    <row r="16185" spans="8:14" x14ac:dyDescent="0.25">
      <c r="H16185" s="4"/>
      <c r="M16185" s="5"/>
      <c r="N16185" s="6"/>
    </row>
    <row r="16186" spans="8:14" x14ac:dyDescent="0.25">
      <c r="H16186" s="4"/>
      <c r="M16186" s="5"/>
      <c r="N16186" s="6"/>
    </row>
    <row r="16187" spans="8:14" x14ac:dyDescent="0.25">
      <c r="H16187" s="4"/>
      <c r="M16187" s="5"/>
      <c r="N16187" s="6"/>
    </row>
    <row r="16188" spans="8:14" x14ac:dyDescent="0.25">
      <c r="H16188" s="4"/>
      <c r="M16188" s="5"/>
      <c r="N16188" s="6"/>
    </row>
    <row r="16189" spans="8:14" x14ac:dyDescent="0.25">
      <c r="H16189" s="4"/>
      <c r="M16189" s="5"/>
      <c r="N16189" s="6"/>
    </row>
    <row r="16190" spans="8:14" x14ac:dyDescent="0.25">
      <c r="H16190" s="4"/>
      <c r="M16190" s="5"/>
      <c r="N16190" s="6"/>
    </row>
    <row r="16191" spans="8:14" x14ac:dyDescent="0.25">
      <c r="H16191" s="4"/>
      <c r="M16191" s="5"/>
      <c r="N16191" s="6"/>
    </row>
    <row r="16192" spans="8:14" x14ac:dyDescent="0.25">
      <c r="H16192" s="4"/>
      <c r="M16192" s="5"/>
      <c r="N16192" s="6"/>
    </row>
    <row r="16193" spans="8:14" x14ac:dyDescent="0.25">
      <c r="H16193" s="4"/>
      <c r="M16193" s="5"/>
      <c r="N16193" s="6"/>
    </row>
    <row r="16194" spans="8:14" x14ac:dyDescent="0.25">
      <c r="H16194" s="4"/>
      <c r="M16194" s="5"/>
      <c r="N16194" s="6"/>
    </row>
    <row r="16195" spans="8:14" x14ac:dyDescent="0.25">
      <c r="H16195" s="4"/>
      <c r="M16195" s="5"/>
      <c r="N16195" s="6"/>
    </row>
    <row r="16196" spans="8:14" x14ac:dyDescent="0.25">
      <c r="H16196" s="4"/>
      <c r="M16196" s="5"/>
      <c r="N16196" s="6"/>
    </row>
    <row r="16197" spans="8:14" x14ac:dyDescent="0.25">
      <c r="H16197" s="4"/>
      <c r="M16197" s="5"/>
      <c r="N16197" s="6"/>
    </row>
    <row r="16198" spans="8:14" x14ac:dyDescent="0.25">
      <c r="H16198" s="4"/>
      <c r="M16198" s="5"/>
      <c r="N16198" s="6"/>
    </row>
    <row r="16199" spans="8:14" x14ac:dyDescent="0.25">
      <c r="H16199" s="4"/>
      <c r="M16199" s="5"/>
      <c r="N16199" s="6"/>
    </row>
    <row r="16200" spans="8:14" x14ac:dyDescent="0.25">
      <c r="H16200" s="4"/>
      <c r="M16200" s="5"/>
      <c r="N16200" s="6"/>
    </row>
    <row r="16201" spans="8:14" x14ac:dyDescent="0.25">
      <c r="H16201" s="4"/>
      <c r="M16201" s="5"/>
      <c r="N16201" s="6"/>
    </row>
    <row r="16202" spans="8:14" x14ac:dyDescent="0.25">
      <c r="H16202" s="4"/>
      <c r="M16202" s="5"/>
      <c r="N16202" s="6"/>
    </row>
    <row r="16203" spans="8:14" x14ac:dyDescent="0.25">
      <c r="H16203" s="4"/>
      <c r="M16203" s="5"/>
      <c r="N16203" s="6"/>
    </row>
    <row r="16204" spans="8:14" x14ac:dyDescent="0.25">
      <c r="H16204" s="4"/>
      <c r="M16204" s="5"/>
      <c r="N16204" s="6"/>
    </row>
    <row r="16205" spans="8:14" x14ac:dyDescent="0.25">
      <c r="H16205" s="4"/>
      <c r="M16205" s="5"/>
      <c r="N16205" s="6"/>
    </row>
    <row r="16206" spans="8:14" x14ac:dyDescent="0.25">
      <c r="H16206" s="4"/>
      <c r="M16206" s="5"/>
      <c r="N16206" s="6"/>
    </row>
    <row r="16207" spans="8:14" x14ac:dyDescent="0.25">
      <c r="H16207" s="4"/>
      <c r="M16207" s="5"/>
      <c r="N16207" s="6"/>
    </row>
    <row r="16208" spans="8:14" x14ac:dyDescent="0.25">
      <c r="H16208" s="4"/>
      <c r="M16208" s="5"/>
      <c r="N16208" s="6"/>
    </row>
    <row r="16209" spans="8:14" x14ac:dyDescent="0.25">
      <c r="H16209" s="4"/>
      <c r="M16209" s="5"/>
      <c r="N16209" s="6"/>
    </row>
    <row r="16210" spans="8:14" x14ac:dyDescent="0.25">
      <c r="H16210" s="4"/>
      <c r="M16210" s="5"/>
      <c r="N16210" s="6"/>
    </row>
    <row r="16211" spans="8:14" x14ac:dyDescent="0.25">
      <c r="H16211" s="4"/>
      <c r="M16211" s="5"/>
      <c r="N16211" s="6"/>
    </row>
    <row r="16212" spans="8:14" x14ac:dyDescent="0.25">
      <c r="H16212" s="4"/>
      <c r="M16212" s="5"/>
      <c r="N16212" s="6"/>
    </row>
    <row r="16213" spans="8:14" x14ac:dyDescent="0.25">
      <c r="H16213" s="4"/>
      <c r="M16213" s="5"/>
      <c r="N16213" s="6"/>
    </row>
    <row r="16214" spans="8:14" x14ac:dyDescent="0.25">
      <c r="H16214" s="4"/>
      <c r="M16214" s="5"/>
      <c r="N16214" s="6"/>
    </row>
    <row r="16215" spans="8:14" x14ac:dyDescent="0.25">
      <c r="H16215" s="4"/>
      <c r="M16215" s="5"/>
      <c r="N16215" s="6"/>
    </row>
    <row r="16216" spans="8:14" x14ac:dyDescent="0.25">
      <c r="H16216" s="4"/>
      <c r="M16216" s="5"/>
      <c r="N16216" s="6"/>
    </row>
    <row r="16217" spans="8:14" x14ac:dyDescent="0.25">
      <c r="H16217" s="4"/>
      <c r="M16217" s="5"/>
      <c r="N16217" s="6"/>
    </row>
    <row r="16218" spans="8:14" x14ac:dyDescent="0.25">
      <c r="H16218" s="4"/>
      <c r="M16218" s="5"/>
      <c r="N16218" s="6"/>
    </row>
    <row r="16219" spans="8:14" x14ac:dyDescent="0.25">
      <c r="H16219" s="4"/>
      <c r="M16219" s="5"/>
      <c r="N16219" s="6"/>
    </row>
    <row r="16220" spans="8:14" x14ac:dyDescent="0.25">
      <c r="H16220" s="4"/>
      <c r="M16220" s="5"/>
      <c r="N16220" s="6"/>
    </row>
    <row r="16221" spans="8:14" x14ac:dyDescent="0.25">
      <c r="H16221" s="4"/>
      <c r="M16221" s="5"/>
      <c r="N16221" s="6"/>
    </row>
    <row r="16222" spans="8:14" x14ac:dyDescent="0.25">
      <c r="H16222" s="4"/>
      <c r="M16222" s="5"/>
      <c r="N16222" s="6"/>
    </row>
    <row r="16223" spans="8:14" x14ac:dyDescent="0.25">
      <c r="H16223" s="4"/>
      <c r="M16223" s="5"/>
      <c r="N16223" s="6"/>
    </row>
    <row r="16224" spans="8:14" x14ac:dyDescent="0.25">
      <c r="H16224" s="4"/>
      <c r="M16224" s="5"/>
      <c r="N16224" s="6"/>
    </row>
    <row r="16225" spans="8:14" x14ac:dyDescent="0.25">
      <c r="H16225" s="4"/>
      <c r="M16225" s="5"/>
      <c r="N16225" s="6"/>
    </row>
    <row r="16226" spans="8:14" x14ac:dyDescent="0.25">
      <c r="H16226" s="4"/>
      <c r="M16226" s="5"/>
      <c r="N16226" s="6"/>
    </row>
    <row r="16227" spans="8:14" x14ac:dyDescent="0.25">
      <c r="H16227" s="4"/>
      <c r="M16227" s="5"/>
      <c r="N16227" s="6"/>
    </row>
    <row r="16228" spans="8:14" x14ac:dyDescent="0.25">
      <c r="H16228" s="4"/>
      <c r="M16228" s="5"/>
      <c r="N16228" s="6"/>
    </row>
    <row r="16229" spans="8:14" x14ac:dyDescent="0.25">
      <c r="H16229" s="4"/>
      <c r="M16229" s="5"/>
      <c r="N16229" s="6"/>
    </row>
    <row r="16230" spans="8:14" x14ac:dyDescent="0.25">
      <c r="H16230" s="4"/>
      <c r="M16230" s="5"/>
      <c r="N16230" s="6"/>
    </row>
    <row r="16231" spans="8:14" x14ac:dyDescent="0.25">
      <c r="H16231" s="4"/>
      <c r="M16231" s="5"/>
      <c r="N16231" s="6"/>
    </row>
    <row r="16232" spans="8:14" x14ac:dyDescent="0.25">
      <c r="H16232" s="4"/>
      <c r="M16232" s="5"/>
      <c r="N16232" s="6"/>
    </row>
    <row r="16233" spans="8:14" x14ac:dyDescent="0.25">
      <c r="H16233" s="4"/>
      <c r="M16233" s="5"/>
      <c r="N16233" s="6"/>
    </row>
    <row r="16234" spans="8:14" x14ac:dyDescent="0.25">
      <c r="H16234" s="4"/>
      <c r="M16234" s="5"/>
      <c r="N16234" s="6"/>
    </row>
    <row r="16235" spans="8:14" x14ac:dyDescent="0.25">
      <c r="H16235" s="4"/>
      <c r="M16235" s="5"/>
      <c r="N16235" s="6"/>
    </row>
    <row r="16236" spans="8:14" x14ac:dyDescent="0.25">
      <c r="H16236" s="4"/>
      <c r="M16236" s="5"/>
      <c r="N16236" s="6"/>
    </row>
    <row r="16237" spans="8:14" x14ac:dyDescent="0.25">
      <c r="H16237" s="4"/>
      <c r="M16237" s="5"/>
      <c r="N16237" s="6"/>
    </row>
    <row r="16238" spans="8:14" x14ac:dyDescent="0.25">
      <c r="H16238" s="4"/>
      <c r="M16238" s="5"/>
      <c r="N16238" s="6"/>
    </row>
    <row r="16239" spans="8:14" x14ac:dyDescent="0.25">
      <c r="H16239" s="4"/>
      <c r="M16239" s="5"/>
      <c r="N16239" s="6"/>
    </row>
    <row r="16240" spans="8:14" x14ac:dyDescent="0.25">
      <c r="H16240" s="4"/>
      <c r="M16240" s="5"/>
      <c r="N16240" s="6"/>
    </row>
    <row r="16241" spans="8:14" x14ac:dyDescent="0.25">
      <c r="H16241" s="4"/>
      <c r="M16241" s="5"/>
      <c r="N16241" s="6"/>
    </row>
    <row r="16242" spans="8:14" x14ac:dyDescent="0.25">
      <c r="H16242" s="4"/>
      <c r="M16242" s="5"/>
      <c r="N16242" s="6"/>
    </row>
    <row r="16243" spans="8:14" x14ac:dyDescent="0.25">
      <c r="H16243" s="4"/>
      <c r="M16243" s="5"/>
      <c r="N16243" s="6"/>
    </row>
    <row r="16244" spans="8:14" x14ac:dyDescent="0.25">
      <c r="H16244" s="4"/>
      <c r="M16244" s="5"/>
      <c r="N16244" s="6"/>
    </row>
    <row r="16245" spans="8:14" x14ac:dyDescent="0.25">
      <c r="H16245" s="4"/>
      <c r="M16245" s="5"/>
      <c r="N16245" s="6"/>
    </row>
    <row r="16246" spans="8:14" x14ac:dyDescent="0.25">
      <c r="H16246" s="4"/>
      <c r="M16246" s="5"/>
      <c r="N16246" s="6"/>
    </row>
    <row r="16247" spans="8:14" x14ac:dyDescent="0.25">
      <c r="H16247" s="4"/>
      <c r="M16247" s="5"/>
      <c r="N16247" s="6"/>
    </row>
    <row r="16248" spans="8:14" x14ac:dyDescent="0.25">
      <c r="H16248" s="4"/>
      <c r="M16248" s="5"/>
      <c r="N16248" s="6"/>
    </row>
    <row r="16249" spans="8:14" x14ac:dyDescent="0.25">
      <c r="H16249" s="4"/>
      <c r="M16249" s="5"/>
      <c r="N16249" s="6"/>
    </row>
    <row r="16250" spans="8:14" x14ac:dyDescent="0.25">
      <c r="H16250" s="4"/>
      <c r="M16250" s="5"/>
      <c r="N16250" s="6"/>
    </row>
    <row r="16251" spans="8:14" x14ac:dyDescent="0.25">
      <c r="H16251" s="4"/>
      <c r="M16251" s="5"/>
      <c r="N16251" s="6"/>
    </row>
    <row r="16252" spans="8:14" x14ac:dyDescent="0.25">
      <c r="H16252" s="4"/>
      <c r="M16252" s="5"/>
      <c r="N16252" s="6"/>
    </row>
    <row r="16253" spans="8:14" x14ac:dyDescent="0.25">
      <c r="H16253" s="4"/>
      <c r="M16253" s="5"/>
      <c r="N16253" s="6"/>
    </row>
    <row r="16254" spans="8:14" x14ac:dyDescent="0.25">
      <c r="H16254" s="4"/>
      <c r="M16254" s="5"/>
      <c r="N16254" s="6"/>
    </row>
    <row r="16255" spans="8:14" x14ac:dyDescent="0.25">
      <c r="H16255" s="4"/>
      <c r="M16255" s="5"/>
      <c r="N16255" s="6"/>
    </row>
    <row r="16256" spans="8:14" x14ac:dyDescent="0.25">
      <c r="H16256" s="4"/>
      <c r="M16256" s="5"/>
      <c r="N16256" s="6"/>
    </row>
    <row r="16257" spans="8:14" x14ac:dyDescent="0.25">
      <c r="H16257" s="4"/>
      <c r="M16257" s="5"/>
      <c r="N16257" s="6"/>
    </row>
    <row r="16258" spans="8:14" x14ac:dyDescent="0.25">
      <c r="H16258" s="4"/>
      <c r="M16258" s="5"/>
      <c r="N16258" s="6"/>
    </row>
    <row r="16259" spans="8:14" x14ac:dyDescent="0.25">
      <c r="H16259" s="4"/>
      <c r="M16259" s="5"/>
      <c r="N16259" s="6"/>
    </row>
    <row r="16260" spans="8:14" x14ac:dyDescent="0.25">
      <c r="H16260" s="4"/>
      <c r="M16260" s="5"/>
      <c r="N16260" s="6"/>
    </row>
    <row r="16261" spans="8:14" x14ac:dyDescent="0.25">
      <c r="H16261" s="4"/>
      <c r="M16261" s="5"/>
      <c r="N16261" s="6"/>
    </row>
    <row r="16262" spans="8:14" x14ac:dyDescent="0.25">
      <c r="H16262" s="4"/>
      <c r="M16262" s="5"/>
      <c r="N16262" s="6"/>
    </row>
    <row r="16263" spans="8:14" x14ac:dyDescent="0.25">
      <c r="H16263" s="4"/>
      <c r="M16263" s="5"/>
      <c r="N16263" s="6"/>
    </row>
    <row r="16264" spans="8:14" x14ac:dyDescent="0.25">
      <c r="H16264" s="4"/>
      <c r="M16264" s="5"/>
      <c r="N16264" s="6"/>
    </row>
    <row r="16265" spans="8:14" x14ac:dyDescent="0.25">
      <c r="H16265" s="4"/>
      <c r="M16265" s="5"/>
      <c r="N16265" s="6"/>
    </row>
    <row r="16266" spans="8:14" x14ac:dyDescent="0.25">
      <c r="H16266" s="4"/>
      <c r="M16266" s="5"/>
      <c r="N16266" s="6"/>
    </row>
    <row r="16267" spans="8:14" x14ac:dyDescent="0.25">
      <c r="H16267" s="4"/>
      <c r="M16267" s="5"/>
      <c r="N16267" s="6"/>
    </row>
    <row r="16268" spans="8:14" x14ac:dyDescent="0.25">
      <c r="H16268" s="4"/>
      <c r="M16268" s="5"/>
      <c r="N16268" s="6"/>
    </row>
    <row r="16269" spans="8:14" x14ac:dyDescent="0.25">
      <c r="H16269" s="4"/>
      <c r="M16269" s="5"/>
      <c r="N16269" s="6"/>
    </row>
    <row r="16270" spans="8:14" x14ac:dyDescent="0.25">
      <c r="H16270" s="4"/>
      <c r="M16270" s="5"/>
      <c r="N16270" s="6"/>
    </row>
    <row r="16271" spans="8:14" x14ac:dyDescent="0.25">
      <c r="H16271" s="4"/>
      <c r="M16271" s="5"/>
      <c r="N16271" s="6"/>
    </row>
    <row r="16272" spans="8:14" x14ac:dyDescent="0.25">
      <c r="H16272" s="4"/>
      <c r="M16272" s="5"/>
      <c r="N16272" s="6"/>
    </row>
    <row r="16273" spans="8:14" x14ac:dyDescent="0.25">
      <c r="H16273" s="4"/>
      <c r="M16273" s="5"/>
      <c r="N16273" s="6"/>
    </row>
    <row r="16274" spans="8:14" x14ac:dyDescent="0.25">
      <c r="H16274" s="4"/>
      <c r="M16274" s="5"/>
      <c r="N16274" s="6"/>
    </row>
    <row r="16275" spans="8:14" x14ac:dyDescent="0.25">
      <c r="H16275" s="4"/>
      <c r="M16275" s="5"/>
      <c r="N16275" s="6"/>
    </row>
    <row r="16276" spans="8:14" x14ac:dyDescent="0.25">
      <c r="H16276" s="4"/>
      <c r="M16276" s="5"/>
      <c r="N16276" s="6"/>
    </row>
    <row r="16277" spans="8:14" x14ac:dyDescent="0.25">
      <c r="H16277" s="4"/>
      <c r="M16277" s="5"/>
      <c r="N16277" s="6"/>
    </row>
    <row r="16278" spans="8:14" x14ac:dyDescent="0.25">
      <c r="H16278" s="4"/>
      <c r="M16278" s="5"/>
      <c r="N16278" s="6"/>
    </row>
    <row r="16279" spans="8:14" x14ac:dyDescent="0.25">
      <c r="H16279" s="4"/>
      <c r="M16279" s="5"/>
      <c r="N16279" s="6"/>
    </row>
    <row r="16280" spans="8:14" x14ac:dyDescent="0.25">
      <c r="H16280" s="4"/>
      <c r="M16280" s="5"/>
      <c r="N16280" s="6"/>
    </row>
    <row r="16281" spans="8:14" x14ac:dyDescent="0.25">
      <c r="H16281" s="4"/>
      <c r="M16281" s="5"/>
      <c r="N16281" s="6"/>
    </row>
    <row r="16282" spans="8:14" x14ac:dyDescent="0.25">
      <c r="H16282" s="4"/>
      <c r="M16282" s="5"/>
      <c r="N16282" s="6"/>
    </row>
    <row r="16283" spans="8:14" x14ac:dyDescent="0.25">
      <c r="H16283" s="4"/>
      <c r="M16283" s="5"/>
      <c r="N16283" s="6"/>
    </row>
    <row r="16284" spans="8:14" x14ac:dyDescent="0.25">
      <c r="H16284" s="4"/>
      <c r="M16284" s="5"/>
      <c r="N16284" s="6"/>
    </row>
    <row r="16285" spans="8:14" x14ac:dyDescent="0.25">
      <c r="H16285" s="4"/>
      <c r="M16285" s="5"/>
      <c r="N16285" s="6"/>
    </row>
    <row r="16286" spans="8:14" x14ac:dyDescent="0.25">
      <c r="H16286" s="4"/>
      <c r="M16286" s="5"/>
      <c r="N16286" s="6"/>
    </row>
    <row r="16287" spans="8:14" x14ac:dyDescent="0.25">
      <c r="H16287" s="4"/>
      <c r="M16287" s="5"/>
      <c r="N16287" s="6"/>
    </row>
    <row r="16288" spans="8:14" x14ac:dyDescent="0.25">
      <c r="H16288" s="4"/>
      <c r="M16288" s="5"/>
      <c r="N16288" s="6"/>
    </row>
    <row r="16289" spans="8:14" x14ac:dyDescent="0.25">
      <c r="H16289" s="4"/>
      <c r="M16289" s="5"/>
      <c r="N16289" s="6"/>
    </row>
    <row r="16290" spans="8:14" x14ac:dyDescent="0.25">
      <c r="H16290" s="4"/>
      <c r="M16290" s="5"/>
      <c r="N16290" s="6"/>
    </row>
    <row r="16291" spans="8:14" x14ac:dyDescent="0.25">
      <c r="H16291" s="4"/>
      <c r="M16291" s="5"/>
      <c r="N16291" s="6"/>
    </row>
    <row r="16292" spans="8:14" x14ac:dyDescent="0.25">
      <c r="H16292" s="4"/>
      <c r="M16292" s="5"/>
      <c r="N16292" s="6"/>
    </row>
    <row r="16293" spans="8:14" x14ac:dyDescent="0.25">
      <c r="H16293" s="4"/>
      <c r="M16293" s="5"/>
      <c r="N16293" s="6"/>
    </row>
    <row r="16294" spans="8:14" x14ac:dyDescent="0.25">
      <c r="H16294" s="4"/>
      <c r="M16294" s="5"/>
      <c r="N16294" s="6"/>
    </row>
    <row r="16295" spans="8:14" x14ac:dyDescent="0.25">
      <c r="H16295" s="4"/>
      <c r="M16295" s="5"/>
      <c r="N16295" s="6"/>
    </row>
    <row r="16296" spans="8:14" x14ac:dyDescent="0.25">
      <c r="H16296" s="4"/>
      <c r="M16296" s="5"/>
      <c r="N16296" s="6"/>
    </row>
    <row r="16297" spans="8:14" x14ac:dyDescent="0.25">
      <c r="H16297" s="4"/>
      <c r="M16297" s="5"/>
      <c r="N16297" s="6"/>
    </row>
    <row r="16298" spans="8:14" x14ac:dyDescent="0.25">
      <c r="H16298" s="4"/>
      <c r="M16298" s="5"/>
      <c r="N16298" s="6"/>
    </row>
    <row r="16299" spans="8:14" x14ac:dyDescent="0.25">
      <c r="H16299" s="4"/>
      <c r="M16299" s="5"/>
      <c r="N16299" s="6"/>
    </row>
    <row r="16300" spans="8:14" x14ac:dyDescent="0.25">
      <c r="H16300" s="4"/>
      <c r="M16300" s="5"/>
      <c r="N16300" s="6"/>
    </row>
    <row r="16301" spans="8:14" x14ac:dyDescent="0.25">
      <c r="H16301" s="4"/>
      <c r="M16301" s="5"/>
      <c r="N16301" s="6"/>
    </row>
    <row r="16302" spans="8:14" x14ac:dyDescent="0.25">
      <c r="H16302" s="4"/>
      <c r="M16302" s="5"/>
      <c r="N16302" s="6"/>
    </row>
    <row r="16303" spans="8:14" x14ac:dyDescent="0.25">
      <c r="H16303" s="4"/>
      <c r="M16303" s="5"/>
      <c r="N16303" s="6"/>
    </row>
    <row r="16304" spans="8:14" x14ac:dyDescent="0.25">
      <c r="H16304" s="4"/>
      <c r="M16304" s="5"/>
      <c r="N16304" s="6"/>
    </row>
    <row r="16305" spans="8:14" x14ac:dyDescent="0.25">
      <c r="H16305" s="4"/>
      <c r="M16305" s="5"/>
      <c r="N16305" s="6"/>
    </row>
    <row r="16306" spans="8:14" x14ac:dyDescent="0.25">
      <c r="H16306" s="4"/>
      <c r="M16306" s="5"/>
      <c r="N16306" s="6"/>
    </row>
    <row r="16307" spans="8:14" x14ac:dyDescent="0.25">
      <c r="H16307" s="4"/>
      <c r="M16307" s="5"/>
      <c r="N16307" s="6"/>
    </row>
    <row r="16308" spans="8:14" x14ac:dyDescent="0.25">
      <c r="H16308" s="4"/>
      <c r="M16308" s="5"/>
      <c r="N16308" s="6"/>
    </row>
    <row r="16309" spans="8:14" x14ac:dyDescent="0.25">
      <c r="H16309" s="4"/>
      <c r="M16309" s="5"/>
      <c r="N16309" s="6"/>
    </row>
    <row r="16310" spans="8:14" x14ac:dyDescent="0.25">
      <c r="H16310" s="4"/>
      <c r="M16310" s="5"/>
      <c r="N16310" s="6"/>
    </row>
    <row r="16311" spans="8:14" x14ac:dyDescent="0.25">
      <c r="H16311" s="4"/>
      <c r="M16311" s="5"/>
      <c r="N16311" s="6"/>
    </row>
    <row r="16312" spans="8:14" x14ac:dyDescent="0.25">
      <c r="H16312" s="4"/>
      <c r="M16312" s="5"/>
      <c r="N16312" s="6"/>
    </row>
    <row r="16313" spans="8:14" x14ac:dyDescent="0.25">
      <c r="H16313" s="4"/>
      <c r="M16313" s="5"/>
      <c r="N16313" s="6"/>
    </row>
    <row r="16314" spans="8:14" x14ac:dyDescent="0.25">
      <c r="H16314" s="4"/>
      <c r="M16314" s="5"/>
      <c r="N16314" s="6"/>
    </row>
    <row r="16315" spans="8:14" x14ac:dyDescent="0.25">
      <c r="H16315" s="4"/>
      <c r="M16315" s="5"/>
      <c r="N16315" s="6"/>
    </row>
    <row r="16316" spans="8:14" x14ac:dyDescent="0.25">
      <c r="H16316" s="4"/>
      <c r="M16316" s="5"/>
      <c r="N16316" s="6"/>
    </row>
    <row r="16317" spans="8:14" x14ac:dyDescent="0.25">
      <c r="H16317" s="4"/>
      <c r="M16317" s="5"/>
      <c r="N16317" s="6"/>
    </row>
    <row r="16318" spans="8:14" x14ac:dyDescent="0.25">
      <c r="H16318" s="4"/>
      <c r="M16318" s="5"/>
      <c r="N16318" s="6"/>
    </row>
    <row r="16319" spans="8:14" x14ac:dyDescent="0.25">
      <c r="H16319" s="4"/>
      <c r="M16319" s="5"/>
      <c r="N16319" s="6"/>
    </row>
    <row r="16320" spans="8:14" x14ac:dyDescent="0.25">
      <c r="H16320" s="4"/>
      <c r="M16320" s="5"/>
      <c r="N16320" s="6"/>
    </row>
    <row r="16321" spans="8:14" x14ac:dyDescent="0.25">
      <c r="H16321" s="4"/>
      <c r="M16321" s="5"/>
      <c r="N16321" s="6"/>
    </row>
    <row r="16322" spans="8:14" x14ac:dyDescent="0.25">
      <c r="H16322" s="4"/>
      <c r="M16322" s="5"/>
      <c r="N16322" s="6"/>
    </row>
    <row r="16323" spans="8:14" x14ac:dyDescent="0.25">
      <c r="H16323" s="4"/>
      <c r="M16323" s="5"/>
      <c r="N16323" s="6"/>
    </row>
    <row r="16324" spans="8:14" x14ac:dyDescent="0.25">
      <c r="H16324" s="4"/>
      <c r="M16324" s="5"/>
      <c r="N16324" s="6"/>
    </row>
    <row r="16325" spans="8:14" x14ac:dyDescent="0.25">
      <c r="H16325" s="4"/>
      <c r="M16325" s="5"/>
      <c r="N16325" s="6"/>
    </row>
    <row r="16326" spans="8:14" x14ac:dyDescent="0.25">
      <c r="H16326" s="4"/>
      <c r="M16326" s="5"/>
      <c r="N16326" s="6"/>
    </row>
    <row r="16327" spans="8:14" x14ac:dyDescent="0.25">
      <c r="H16327" s="4"/>
      <c r="M16327" s="5"/>
      <c r="N16327" s="6"/>
    </row>
    <row r="16328" spans="8:14" x14ac:dyDescent="0.25">
      <c r="H16328" s="4"/>
      <c r="M16328" s="5"/>
      <c r="N16328" s="6"/>
    </row>
    <row r="16329" spans="8:14" x14ac:dyDescent="0.25">
      <c r="H16329" s="4"/>
      <c r="M16329" s="5"/>
      <c r="N16329" s="6"/>
    </row>
    <row r="16330" spans="8:14" x14ac:dyDescent="0.25">
      <c r="H16330" s="4"/>
      <c r="M16330" s="5"/>
      <c r="N16330" s="6"/>
    </row>
    <row r="16331" spans="8:14" x14ac:dyDescent="0.25">
      <c r="H16331" s="4"/>
      <c r="M16331" s="5"/>
      <c r="N16331" s="6"/>
    </row>
    <row r="16332" spans="8:14" x14ac:dyDescent="0.25">
      <c r="H16332" s="4"/>
      <c r="M16332" s="5"/>
      <c r="N16332" s="6"/>
    </row>
    <row r="16333" spans="8:14" x14ac:dyDescent="0.25">
      <c r="H16333" s="4"/>
      <c r="M16333" s="5"/>
      <c r="N16333" s="6"/>
    </row>
    <row r="16334" spans="8:14" x14ac:dyDescent="0.25">
      <c r="H16334" s="4"/>
      <c r="M16334" s="5"/>
      <c r="N16334" s="6"/>
    </row>
    <row r="16335" spans="8:14" x14ac:dyDescent="0.25">
      <c r="H16335" s="4"/>
      <c r="M16335" s="5"/>
      <c r="N16335" s="6"/>
    </row>
    <row r="16336" spans="8:14" x14ac:dyDescent="0.25">
      <c r="H16336" s="4"/>
      <c r="M16336" s="5"/>
      <c r="N16336" s="6"/>
    </row>
    <row r="16337" spans="8:14" x14ac:dyDescent="0.25">
      <c r="H16337" s="4"/>
      <c r="M16337" s="5"/>
      <c r="N16337" s="6"/>
    </row>
    <row r="16338" spans="8:14" x14ac:dyDescent="0.25">
      <c r="H16338" s="4"/>
      <c r="M16338" s="5"/>
      <c r="N16338" s="6"/>
    </row>
    <row r="16339" spans="8:14" x14ac:dyDescent="0.25">
      <c r="H16339" s="4"/>
      <c r="M16339" s="5"/>
      <c r="N16339" s="6"/>
    </row>
    <row r="16340" spans="8:14" x14ac:dyDescent="0.25">
      <c r="H16340" s="4"/>
      <c r="M16340" s="5"/>
      <c r="N16340" s="6"/>
    </row>
    <row r="16341" spans="8:14" x14ac:dyDescent="0.25">
      <c r="H16341" s="4"/>
      <c r="M16341" s="5"/>
      <c r="N16341" s="6"/>
    </row>
    <row r="16342" spans="8:14" x14ac:dyDescent="0.25">
      <c r="H16342" s="4"/>
      <c r="M16342" s="5"/>
      <c r="N16342" s="6"/>
    </row>
    <row r="16343" spans="8:14" x14ac:dyDescent="0.25">
      <c r="H16343" s="4"/>
      <c r="M16343" s="5"/>
      <c r="N16343" s="6"/>
    </row>
    <row r="16344" spans="8:14" x14ac:dyDescent="0.25">
      <c r="H16344" s="4"/>
      <c r="M16344" s="5"/>
      <c r="N16344" s="6"/>
    </row>
    <row r="16345" spans="8:14" x14ac:dyDescent="0.25">
      <c r="H16345" s="4"/>
      <c r="M16345" s="5"/>
      <c r="N16345" s="6"/>
    </row>
    <row r="16346" spans="8:14" x14ac:dyDescent="0.25">
      <c r="H16346" s="4"/>
      <c r="M16346" s="5"/>
      <c r="N16346" s="6"/>
    </row>
    <row r="16347" spans="8:14" x14ac:dyDescent="0.25">
      <c r="H16347" s="4"/>
      <c r="M16347" s="5"/>
      <c r="N16347" s="6"/>
    </row>
    <row r="16348" spans="8:14" x14ac:dyDescent="0.25">
      <c r="H16348" s="4"/>
      <c r="M16348" s="5"/>
      <c r="N16348" s="6"/>
    </row>
    <row r="16349" spans="8:14" x14ac:dyDescent="0.25">
      <c r="H16349" s="4"/>
      <c r="M16349" s="5"/>
      <c r="N16349" s="6"/>
    </row>
    <row r="16350" spans="8:14" x14ac:dyDescent="0.25">
      <c r="H16350" s="4"/>
      <c r="M16350" s="5"/>
      <c r="N16350" s="6"/>
    </row>
    <row r="16351" spans="8:14" x14ac:dyDescent="0.25">
      <c r="H16351" s="4"/>
      <c r="M16351" s="5"/>
      <c r="N16351" s="6"/>
    </row>
    <row r="16352" spans="8:14" x14ac:dyDescent="0.25">
      <c r="H16352" s="4"/>
      <c r="M16352" s="5"/>
      <c r="N16352" s="6"/>
    </row>
    <row r="16353" spans="8:14" x14ac:dyDescent="0.25">
      <c r="H16353" s="4"/>
      <c r="M16353" s="5"/>
      <c r="N16353" s="6"/>
    </row>
    <row r="16354" spans="8:14" x14ac:dyDescent="0.25">
      <c r="H16354" s="4"/>
      <c r="M16354" s="5"/>
      <c r="N16354" s="6"/>
    </row>
    <row r="16355" spans="8:14" x14ac:dyDescent="0.25">
      <c r="H16355" s="4"/>
      <c r="M16355" s="5"/>
      <c r="N16355" s="6"/>
    </row>
    <row r="16356" spans="8:14" x14ac:dyDescent="0.25">
      <c r="H16356" s="4"/>
      <c r="M16356" s="5"/>
      <c r="N16356" s="6"/>
    </row>
    <row r="16357" spans="8:14" x14ac:dyDescent="0.25">
      <c r="H16357" s="4"/>
      <c r="M16357" s="5"/>
      <c r="N16357" s="6"/>
    </row>
    <row r="16358" spans="8:14" x14ac:dyDescent="0.25">
      <c r="H16358" s="4"/>
      <c r="M16358" s="5"/>
      <c r="N16358" s="6"/>
    </row>
    <row r="16359" spans="8:14" x14ac:dyDescent="0.25">
      <c r="H16359" s="4"/>
      <c r="M16359" s="5"/>
      <c r="N16359" s="6"/>
    </row>
    <row r="16360" spans="8:14" x14ac:dyDescent="0.25">
      <c r="H16360" s="4"/>
      <c r="M16360" s="5"/>
      <c r="N16360" s="6"/>
    </row>
    <row r="16361" spans="8:14" x14ac:dyDescent="0.25">
      <c r="H16361" s="4"/>
      <c r="M16361" s="5"/>
      <c r="N16361" s="6"/>
    </row>
    <row r="16362" spans="8:14" x14ac:dyDescent="0.25">
      <c r="H16362" s="4"/>
      <c r="M16362" s="5"/>
      <c r="N16362" s="6"/>
    </row>
    <row r="16363" spans="8:14" x14ac:dyDescent="0.25">
      <c r="H16363" s="4"/>
      <c r="M16363" s="5"/>
      <c r="N16363" s="6"/>
    </row>
    <row r="16364" spans="8:14" x14ac:dyDescent="0.25">
      <c r="H16364" s="4"/>
      <c r="M16364" s="5"/>
      <c r="N16364" s="6"/>
    </row>
    <row r="16365" spans="8:14" x14ac:dyDescent="0.25">
      <c r="H16365" s="4"/>
      <c r="M16365" s="5"/>
      <c r="N16365" s="6"/>
    </row>
    <row r="16366" spans="8:14" x14ac:dyDescent="0.25">
      <c r="H16366" s="4"/>
      <c r="M16366" s="5"/>
      <c r="N16366" s="6"/>
    </row>
    <row r="16367" spans="8:14" x14ac:dyDescent="0.25">
      <c r="H16367" s="4"/>
      <c r="M16367" s="5"/>
      <c r="N16367" s="6"/>
    </row>
    <row r="16368" spans="8:14" x14ac:dyDescent="0.25">
      <c r="H16368" s="4"/>
      <c r="M16368" s="5"/>
      <c r="N16368" s="6"/>
    </row>
    <row r="16369" spans="8:14" x14ac:dyDescent="0.25">
      <c r="H16369" s="4"/>
      <c r="M16369" s="5"/>
      <c r="N16369" s="6"/>
    </row>
    <row r="16370" spans="8:14" x14ac:dyDescent="0.25">
      <c r="H16370" s="4"/>
      <c r="M16370" s="5"/>
      <c r="N16370" s="6"/>
    </row>
    <row r="16371" spans="8:14" x14ac:dyDescent="0.25">
      <c r="H16371" s="4"/>
      <c r="M16371" s="5"/>
      <c r="N16371" s="6"/>
    </row>
    <row r="16372" spans="8:14" x14ac:dyDescent="0.25">
      <c r="H16372" s="4"/>
      <c r="M16372" s="5"/>
      <c r="N16372" s="6"/>
    </row>
    <row r="16373" spans="8:14" x14ac:dyDescent="0.25">
      <c r="H16373" s="4"/>
      <c r="M16373" s="5"/>
      <c r="N16373" s="6"/>
    </row>
    <row r="16374" spans="8:14" x14ac:dyDescent="0.25">
      <c r="H16374" s="4"/>
      <c r="M16374" s="5"/>
      <c r="N16374" s="6"/>
    </row>
    <row r="16375" spans="8:14" x14ac:dyDescent="0.25">
      <c r="H16375" s="4"/>
      <c r="M16375" s="5"/>
      <c r="N16375" s="6"/>
    </row>
    <row r="16376" spans="8:14" x14ac:dyDescent="0.25">
      <c r="H16376" s="4"/>
      <c r="M16376" s="5"/>
      <c r="N16376" s="6"/>
    </row>
    <row r="16377" spans="8:14" x14ac:dyDescent="0.25">
      <c r="H16377" s="4"/>
      <c r="M16377" s="5"/>
      <c r="N16377" s="6"/>
    </row>
    <row r="16378" spans="8:14" x14ac:dyDescent="0.25">
      <c r="H16378" s="4"/>
      <c r="M16378" s="5"/>
      <c r="N16378" s="6"/>
    </row>
    <row r="16379" spans="8:14" x14ac:dyDescent="0.25">
      <c r="H16379" s="4"/>
      <c r="M16379" s="5"/>
      <c r="N16379" s="6"/>
    </row>
    <row r="16380" spans="8:14" x14ac:dyDescent="0.25">
      <c r="H16380" s="4"/>
      <c r="M16380" s="5"/>
      <c r="N16380" s="6"/>
    </row>
    <row r="16381" spans="8:14" x14ac:dyDescent="0.25">
      <c r="H16381" s="4"/>
      <c r="M16381" s="5"/>
      <c r="N16381" s="6"/>
    </row>
    <row r="16382" spans="8:14" x14ac:dyDescent="0.25">
      <c r="H16382" s="4"/>
      <c r="M16382" s="5"/>
      <c r="N16382" s="6"/>
    </row>
    <row r="16383" spans="8:14" x14ac:dyDescent="0.25">
      <c r="H16383" s="4"/>
      <c r="M16383" s="5"/>
      <c r="N16383" s="6"/>
    </row>
    <row r="16384" spans="8:14" x14ac:dyDescent="0.25">
      <c r="H16384" s="4"/>
      <c r="M16384" s="5"/>
      <c r="N16384" s="6"/>
    </row>
    <row r="16385" spans="8:14" x14ac:dyDescent="0.25">
      <c r="H16385" s="4"/>
      <c r="M16385" s="5"/>
      <c r="N16385" s="6"/>
    </row>
    <row r="16386" spans="8:14" x14ac:dyDescent="0.25">
      <c r="H16386" s="4"/>
      <c r="M16386" s="5"/>
      <c r="N16386" s="6"/>
    </row>
    <row r="16387" spans="8:14" x14ac:dyDescent="0.25">
      <c r="H16387" s="4"/>
      <c r="M16387" s="5"/>
      <c r="N16387" s="6"/>
    </row>
    <row r="16388" spans="8:14" x14ac:dyDescent="0.25">
      <c r="H16388" s="4"/>
      <c r="M16388" s="5"/>
      <c r="N16388" s="6"/>
    </row>
    <row r="16389" spans="8:14" x14ac:dyDescent="0.25">
      <c r="H16389" s="4"/>
      <c r="M16389" s="5"/>
      <c r="N16389" s="6"/>
    </row>
    <row r="16390" spans="8:14" x14ac:dyDescent="0.25">
      <c r="H16390" s="4"/>
      <c r="M16390" s="5"/>
      <c r="N16390" s="6"/>
    </row>
    <row r="16391" spans="8:14" x14ac:dyDescent="0.25">
      <c r="H16391" s="4"/>
      <c r="M16391" s="5"/>
      <c r="N16391" s="6"/>
    </row>
    <row r="16392" spans="8:14" x14ac:dyDescent="0.25">
      <c r="H16392" s="4"/>
      <c r="M16392" s="5"/>
      <c r="N16392" s="6"/>
    </row>
    <row r="16393" spans="8:14" x14ac:dyDescent="0.25">
      <c r="H16393" s="4"/>
      <c r="M16393" s="5"/>
      <c r="N16393" s="6"/>
    </row>
    <row r="16394" spans="8:14" x14ac:dyDescent="0.25">
      <c r="H16394" s="4"/>
      <c r="M16394" s="5"/>
      <c r="N16394" s="6"/>
    </row>
    <row r="16395" spans="8:14" x14ac:dyDescent="0.25">
      <c r="H16395" s="4"/>
      <c r="M16395" s="5"/>
      <c r="N16395" s="6"/>
    </row>
    <row r="16396" spans="8:14" x14ac:dyDescent="0.25">
      <c r="H16396" s="4"/>
      <c r="M16396" s="5"/>
      <c r="N16396" s="6"/>
    </row>
    <row r="16397" spans="8:14" x14ac:dyDescent="0.25">
      <c r="H16397" s="4"/>
      <c r="M16397" s="5"/>
      <c r="N16397" s="6"/>
    </row>
    <row r="16398" spans="8:14" x14ac:dyDescent="0.25">
      <c r="H16398" s="4"/>
      <c r="M16398" s="5"/>
      <c r="N16398" s="6"/>
    </row>
    <row r="16399" spans="8:14" x14ac:dyDescent="0.25">
      <c r="H16399" s="4"/>
      <c r="M16399" s="5"/>
      <c r="N16399" s="6"/>
    </row>
    <row r="16400" spans="8:14" x14ac:dyDescent="0.25">
      <c r="H16400" s="4"/>
      <c r="M16400" s="5"/>
      <c r="N16400" s="6"/>
    </row>
    <row r="16401" spans="8:14" x14ac:dyDescent="0.25">
      <c r="H16401" s="4"/>
      <c r="M16401" s="5"/>
      <c r="N16401" s="6"/>
    </row>
    <row r="16402" spans="8:14" x14ac:dyDescent="0.25">
      <c r="H16402" s="4"/>
      <c r="M16402" s="5"/>
      <c r="N16402" s="6"/>
    </row>
    <row r="16403" spans="8:14" x14ac:dyDescent="0.25">
      <c r="H16403" s="4"/>
      <c r="M16403" s="5"/>
      <c r="N16403" s="6"/>
    </row>
    <row r="16404" spans="8:14" x14ac:dyDescent="0.25">
      <c r="H16404" s="4"/>
      <c r="M16404" s="5"/>
      <c r="N16404" s="6"/>
    </row>
    <row r="16405" spans="8:14" x14ac:dyDescent="0.25">
      <c r="H16405" s="4"/>
      <c r="M16405" s="5"/>
      <c r="N16405" s="6"/>
    </row>
    <row r="16406" spans="8:14" x14ac:dyDescent="0.25">
      <c r="H16406" s="4"/>
      <c r="M16406" s="5"/>
      <c r="N16406" s="6"/>
    </row>
    <row r="16407" spans="8:14" x14ac:dyDescent="0.25">
      <c r="H16407" s="4"/>
      <c r="M16407" s="5"/>
      <c r="N16407" s="6"/>
    </row>
    <row r="16408" spans="8:14" x14ac:dyDescent="0.25">
      <c r="H16408" s="4"/>
      <c r="M16408" s="5"/>
      <c r="N16408" s="6"/>
    </row>
    <row r="16409" spans="8:14" x14ac:dyDescent="0.25">
      <c r="H16409" s="4"/>
      <c r="M16409" s="5"/>
      <c r="N16409" s="6"/>
    </row>
    <row r="16410" spans="8:14" x14ac:dyDescent="0.25">
      <c r="H16410" s="4"/>
      <c r="M16410" s="5"/>
      <c r="N16410" s="6"/>
    </row>
    <row r="16411" spans="8:14" x14ac:dyDescent="0.25">
      <c r="H16411" s="4"/>
      <c r="M16411" s="5"/>
      <c r="N16411" s="6"/>
    </row>
    <row r="16412" spans="8:14" x14ac:dyDescent="0.25">
      <c r="H16412" s="4"/>
      <c r="M16412" s="5"/>
      <c r="N16412" s="6"/>
    </row>
    <row r="16413" spans="8:14" x14ac:dyDescent="0.25">
      <c r="H16413" s="4"/>
      <c r="M16413" s="5"/>
      <c r="N16413" s="6"/>
    </row>
    <row r="16414" spans="8:14" x14ac:dyDescent="0.25">
      <c r="H16414" s="4"/>
      <c r="M16414" s="5"/>
      <c r="N16414" s="6"/>
    </row>
    <row r="16415" spans="8:14" x14ac:dyDescent="0.25">
      <c r="H16415" s="4"/>
      <c r="M16415" s="5"/>
      <c r="N16415" s="6"/>
    </row>
    <row r="16416" spans="8:14" x14ac:dyDescent="0.25">
      <c r="H16416" s="4"/>
      <c r="M16416" s="5"/>
      <c r="N16416" s="6"/>
    </row>
    <row r="16417" spans="8:14" x14ac:dyDescent="0.25">
      <c r="H16417" s="4"/>
      <c r="M16417" s="5"/>
      <c r="N16417" s="6"/>
    </row>
    <row r="16418" spans="8:14" x14ac:dyDescent="0.25">
      <c r="H16418" s="4"/>
      <c r="M16418" s="5"/>
      <c r="N16418" s="6"/>
    </row>
    <row r="16419" spans="8:14" x14ac:dyDescent="0.25">
      <c r="H16419" s="4"/>
      <c r="M16419" s="5"/>
      <c r="N16419" s="6"/>
    </row>
    <row r="16420" spans="8:14" x14ac:dyDescent="0.25">
      <c r="H16420" s="4"/>
      <c r="M16420" s="5"/>
      <c r="N16420" s="6"/>
    </row>
    <row r="16421" spans="8:14" x14ac:dyDescent="0.25">
      <c r="H16421" s="4"/>
      <c r="M16421" s="5"/>
      <c r="N16421" s="6"/>
    </row>
    <row r="16422" spans="8:14" x14ac:dyDescent="0.25">
      <c r="H16422" s="4"/>
      <c r="M16422" s="5"/>
      <c r="N16422" s="6"/>
    </row>
    <row r="16423" spans="8:14" x14ac:dyDescent="0.25">
      <c r="H16423" s="4"/>
      <c r="M16423" s="5"/>
      <c r="N16423" s="6"/>
    </row>
    <row r="16424" spans="8:14" x14ac:dyDescent="0.25">
      <c r="H16424" s="4"/>
      <c r="M16424" s="5"/>
      <c r="N16424" s="6"/>
    </row>
    <row r="16425" spans="8:14" x14ac:dyDescent="0.25">
      <c r="H16425" s="4"/>
      <c r="M16425" s="5"/>
      <c r="N16425" s="6"/>
    </row>
    <row r="16426" spans="8:14" x14ac:dyDescent="0.25">
      <c r="H16426" s="4"/>
      <c r="M16426" s="5"/>
      <c r="N16426" s="6"/>
    </row>
    <row r="16427" spans="8:14" x14ac:dyDescent="0.25">
      <c r="H16427" s="4"/>
      <c r="M16427" s="5"/>
      <c r="N16427" s="6"/>
    </row>
    <row r="16428" spans="8:14" x14ac:dyDescent="0.25">
      <c r="H16428" s="4"/>
      <c r="M16428" s="5"/>
      <c r="N16428" s="6"/>
    </row>
    <row r="16429" spans="8:14" x14ac:dyDescent="0.25">
      <c r="H16429" s="4"/>
      <c r="M16429" s="5"/>
      <c r="N16429" s="6"/>
    </row>
    <row r="16430" spans="8:14" x14ac:dyDescent="0.25">
      <c r="H16430" s="4"/>
      <c r="M16430" s="5"/>
      <c r="N16430" s="6"/>
    </row>
    <row r="16431" spans="8:14" x14ac:dyDescent="0.25">
      <c r="H16431" s="4"/>
      <c r="M16431" s="5"/>
      <c r="N16431" s="6"/>
    </row>
    <row r="16432" spans="8:14" x14ac:dyDescent="0.25">
      <c r="H16432" s="4"/>
      <c r="M16432" s="5"/>
      <c r="N16432" s="6"/>
    </row>
    <row r="16433" spans="8:14" x14ac:dyDescent="0.25">
      <c r="H16433" s="4"/>
      <c r="M16433" s="5"/>
      <c r="N16433" s="6"/>
    </row>
    <row r="16434" spans="8:14" x14ac:dyDescent="0.25">
      <c r="H16434" s="4"/>
      <c r="M16434" s="5"/>
      <c r="N16434" s="6"/>
    </row>
    <row r="16435" spans="8:14" x14ac:dyDescent="0.25">
      <c r="H16435" s="4"/>
      <c r="M16435" s="5"/>
      <c r="N16435" s="6"/>
    </row>
    <row r="16436" spans="8:14" x14ac:dyDescent="0.25">
      <c r="H16436" s="4"/>
      <c r="M16436" s="5"/>
      <c r="N16436" s="6"/>
    </row>
    <row r="16437" spans="8:14" x14ac:dyDescent="0.25">
      <c r="H16437" s="4"/>
      <c r="M16437" s="5"/>
      <c r="N16437" s="6"/>
    </row>
    <row r="16438" spans="8:14" x14ac:dyDescent="0.25">
      <c r="H16438" s="4"/>
      <c r="M16438" s="5"/>
      <c r="N16438" s="6"/>
    </row>
    <row r="16439" spans="8:14" x14ac:dyDescent="0.25">
      <c r="H16439" s="4"/>
      <c r="M16439" s="5"/>
      <c r="N16439" s="6"/>
    </row>
    <row r="16440" spans="8:14" x14ac:dyDescent="0.25">
      <c r="H16440" s="4"/>
      <c r="M16440" s="5"/>
      <c r="N16440" s="6"/>
    </row>
    <row r="16441" spans="8:14" x14ac:dyDescent="0.25">
      <c r="H16441" s="4"/>
      <c r="M16441" s="5"/>
      <c r="N16441" s="6"/>
    </row>
    <row r="16442" spans="8:14" x14ac:dyDescent="0.25">
      <c r="H16442" s="4"/>
      <c r="M16442" s="5"/>
      <c r="N16442" s="6"/>
    </row>
    <row r="16443" spans="8:14" x14ac:dyDescent="0.25">
      <c r="H16443" s="4"/>
      <c r="M16443" s="5"/>
      <c r="N16443" s="6"/>
    </row>
    <row r="16444" spans="8:14" x14ac:dyDescent="0.25">
      <c r="H16444" s="4"/>
      <c r="M16444" s="5"/>
      <c r="N16444" s="6"/>
    </row>
    <row r="16445" spans="8:14" x14ac:dyDescent="0.25">
      <c r="H16445" s="4"/>
      <c r="M16445" s="5"/>
      <c r="N16445" s="6"/>
    </row>
    <row r="16446" spans="8:14" x14ac:dyDescent="0.25">
      <c r="H16446" s="4"/>
      <c r="M16446" s="5"/>
      <c r="N16446" s="6"/>
    </row>
    <row r="16447" spans="8:14" x14ac:dyDescent="0.25">
      <c r="H16447" s="4"/>
      <c r="M16447" s="5"/>
      <c r="N16447" s="6"/>
    </row>
    <row r="16448" spans="8:14" x14ac:dyDescent="0.25">
      <c r="H16448" s="4"/>
      <c r="M16448" s="5"/>
      <c r="N16448" s="6"/>
    </row>
    <row r="16449" spans="8:14" x14ac:dyDescent="0.25">
      <c r="H16449" s="4"/>
      <c r="M16449" s="5"/>
      <c r="N16449" s="6"/>
    </row>
    <row r="16450" spans="8:14" x14ac:dyDescent="0.25">
      <c r="H16450" s="4"/>
      <c r="M16450" s="5"/>
      <c r="N16450" s="6"/>
    </row>
    <row r="16451" spans="8:14" x14ac:dyDescent="0.25">
      <c r="H16451" s="4"/>
      <c r="M16451" s="5"/>
      <c r="N16451" s="6"/>
    </row>
    <row r="16452" spans="8:14" x14ac:dyDescent="0.25">
      <c r="H16452" s="4"/>
      <c r="M16452" s="5"/>
      <c r="N16452" s="6"/>
    </row>
    <row r="16453" spans="8:14" x14ac:dyDescent="0.25">
      <c r="H16453" s="4"/>
      <c r="M16453" s="5"/>
      <c r="N16453" s="6"/>
    </row>
    <row r="16454" spans="8:14" x14ac:dyDescent="0.25">
      <c r="H16454" s="4"/>
      <c r="M16454" s="5"/>
      <c r="N16454" s="6"/>
    </row>
    <row r="16455" spans="8:14" x14ac:dyDescent="0.25">
      <c r="H16455" s="4"/>
      <c r="M16455" s="5"/>
      <c r="N16455" s="6"/>
    </row>
    <row r="16456" spans="8:14" x14ac:dyDescent="0.25">
      <c r="H16456" s="4"/>
      <c r="M16456" s="5"/>
      <c r="N16456" s="6"/>
    </row>
    <row r="16457" spans="8:14" x14ac:dyDescent="0.25">
      <c r="H16457" s="4"/>
      <c r="M16457" s="5"/>
      <c r="N16457" s="6"/>
    </row>
    <row r="16458" spans="8:14" x14ac:dyDescent="0.25">
      <c r="H16458" s="4"/>
      <c r="M16458" s="5"/>
      <c r="N16458" s="6"/>
    </row>
    <row r="16459" spans="8:14" x14ac:dyDescent="0.25">
      <c r="H16459" s="4"/>
      <c r="M16459" s="5"/>
      <c r="N16459" s="6"/>
    </row>
    <row r="16460" spans="8:14" x14ac:dyDescent="0.25">
      <c r="H16460" s="4"/>
      <c r="M16460" s="5"/>
      <c r="N16460" s="6"/>
    </row>
    <row r="16461" spans="8:14" x14ac:dyDescent="0.25">
      <c r="H16461" s="4"/>
      <c r="M16461" s="5"/>
      <c r="N16461" s="6"/>
    </row>
    <row r="16462" spans="8:14" x14ac:dyDescent="0.25">
      <c r="H16462" s="4"/>
      <c r="M16462" s="5"/>
      <c r="N16462" s="6"/>
    </row>
    <row r="16463" spans="8:14" x14ac:dyDescent="0.25">
      <c r="H16463" s="4"/>
      <c r="M16463" s="5"/>
      <c r="N16463" s="6"/>
    </row>
    <row r="16464" spans="8:14" x14ac:dyDescent="0.25">
      <c r="H16464" s="4"/>
      <c r="M16464" s="5"/>
      <c r="N16464" s="6"/>
    </row>
    <row r="16465" spans="8:14" x14ac:dyDescent="0.25">
      <c r="H16465" s="4"/>
      <c r="M16465" s="5"/>
      <c r="N16465" s="6"/>
    </row>
    <row r="16466" spans="8:14" x14ac:dyDescent="0.25">
      <c r="H16466" s="4"/>
      <c r="M16466" s="5"/>
      <c r="N16466" s="6"/>
    </row>
    <row r="16467" spans="8:14" x14ac:dyDescent="0.25">
      <c r="H16467" s="4"/>
      <c r="M16467" s="5"/>
      <c r="N16467" s="6"/>
    </row>
    <row r="16468" spans="8:14" x14ac:dyDescent="0.25">
      <c r="H16468" s="4"/>
      <c r="M16468" s="5"/>
      <c r="N16468" s="6"/>
    </row>
    <row r="16469" spans="8:14" x14ac:dyDescent="0.25">
      <c r="H16469" s="4"/>
      <c r="M16469" s="5"/>
      <c r="N16469" s="6"/>
    </row>
    <row r="16470" spans="8:14" x14ac:dyDescent="0.25">
      <c r="H16470" s="4"/>
      <c r="M16470" s="5"/>
      <c r="N16470" s="6"/>
    </row>
    <row r="16471" spans="8:14" x14ac:dyDescent="0.25">
      <c r="H16471" s="4"/>
      <c r="M16471" s="5"/>
      <c r="N16471" s="6"/>
    </row>
    <row r="16472" spans="8:14" x14ac:dyDescent="0.25">
      <c r="H16472" s="4"/>
      <c r="M16472" s="5"/>
      <c r="N16472" s="6"/>
    </row>
    <row r="16473" spans="8:14" x14ac:dyDescent="0.25">
      <c r="H16473" s="4"/>
      <c r="M16473" s="5"/>
      <c r="N16473" s="6"/>
    </row>
    <row r="16474" spans="8:14" x14ac:dyDescent="0.25">
      <c r="H16474" s="4"/>
      <c r="M16474" s="5"/>
      <c r="N16474" s="6"/>
    </row>
    <row r="16475" spans="8:14" x14ac:dyDescent="0.25">
      <c r="H16475" s="4"/>
      <c r="M16475" s="5"/>
      <c r="N16475" s="6"/>
    </row>
    <row r="16476" spans="8:14" x14ac:dyDescent="0.25">
      <c r="H16476" s="4"/>
      <c r="M16476" s="5"/>
      <c r="N16476" s="6"/>
    </row>
    <row r="16477" spans="8:14" x14ac:dyDescent="0.25">
      <c r="H16477" s="4"/>
      <c r="M16477" s="5"/>
      <c r="N16477" s="6"/>
    </row>
    <row r="16478" spans="8:14" x14ac:dyDescent="0.25">
      <c r="H16478" s="4"/>
      <c r="M16478" s="5"/>
      <c r="N16478" s="6"/>
    </row>
    <row r="16479" spans="8:14" x14ac:dyDescent="0.25">
      <c r="H16479" s="4"/>
      <c r="M16479" s="5"/>
      <c r="N16479" s="6"/>
    </row>
    <row r="16480" spans="8:14" x14ac:dyDescent="0.25">
      <c r="H16480" s="4"/>
      <c r="M16480" s="5"/>
      <c r="N16480" s="6"/>
    </row>
    <row r="16481" spans="8:14" x14ac:dyDescent="0.25">
      <c r="H16481" s="4"/>
      <c r="M16481" s="5"/>
      <c r="N16481" s="6"/>
    </row>
    <row r="16482" spans="8:14" x14ac:dyDescent="0.25">
      <c r="H16482" s="4"/>
      <c r="M16482" s="5"/>
      <c r="N16482" s="6"/>
    </row>
    <row r="16483" spans="8:14" x14ac:dyDescent="0.25">
      <c r="H16483" s="4"/>
      <c r="M16483" s="5"/>
      <c r="N16483" s="6"/>
    </row>
    <row r="16484" spans="8:14" x14ac:dyDescent="0.25">
      <c r="H16484" s="4"/>
      <c r="M16484" s="5"/>
      <c r="N16484" s="6"/>
    </row>
    <row r="16485" spans="8:14" x14ac:dyDescent="0.25">
      <c r="H16485" s="4"/>
      <c r="M16485" s="5"/>
      <c r="N16485" s="6"/>
    </row>
    <row r="16486" spans="8:14" x14ac:dyDescent="0.25">
      <c r="H16486" s="4"/>
      <c r="M16486" s="5"/>
      <c r="N16486" s="6"/>
    </row>
    <row r="16487" spans="8:14" x14ac:dyDescent="0.25">
      <c r="H16487" s="4"/>
      <c r="M16487" s="5"/>
      <c r="N16487" s="6"/>
    </row>
    <row r="16488" spans="8:14" x14ac:dyDescent="0.25">
      <c r="H16488" s="4"/>
      <c r="M16488" s="5"/>
      <c r="N16488" s="6"/>
    </row>
    <row r="16489" spans="8:14" x14ac:dyDescent="0.25">
      <c r="H16489" s="4"/>
      <c r="M16489" s="5"/>
      <c r="N16489" s="6"/>
    </row>
    <row r="16490" spans="8:14" x14ac:dyDescent="0.25">
      <c r="H16490" s="4"/>
      <c r="M16490" s="5"/>
      <c r="N16490" s="6"/>
    </row>
    <row r="16491" spans="8:14" x14ac:dyDescent="0.25">
      <c r="H16491" s="4"/>
      <c r="M16491" s="5"/>
      <c r="N16491" s="6"/>
    </row>
    <row r="16492" spans="8:14" x14ac:dyDescent="0.25">
      <c r="H16492" s="4"/>
      <c r="M16492" s="5"/>
      <c r="N16492" s="6"/>
    </row>
    <row r="16493" spans="8:14" x14ac:dyDescent="0.25">
      <c r="H16493" s="4"/>
      <c r="M16493" s="5"/>
      <c r="N16493" s="6"/>
    </row>
    <row r="16494" spans="8:14" x14ac:dyDescent="0.25">
      <c r="H16494" s="4"/>
      <c r="M16494" s="5"/>
      <c r="N16494" s="6"/>
    </row>
    <row r="16495" spans="8:14" x14ac:dyDescent="0.25">
      <c r="H16495" s="4"/>
      <c r="M16495" s="5"/>
      <c r="N16495" s="6"/>
    </row>
    <row r="16496" spans="8:14" x14ac:dyDescent="0.25">
      <c r="H16496" s="4"/>
      <c r="M16496" s="5"/>
      <c r="N16496" s="6"/>
    </row>
    <row r="16497" spans="8:14" x14ac:dyDescent="0.25">
      <c r="H16497" s="4"/>
      <c r="M16497" s="5"/>
      <c r="N16497" s="6"/>
    </row>
    <row r="16498" spans="8:14" x14ac:dyDescent="0.25">
      <c r="H16498" s="4"/>
      <c r="M16498" s="5"/>
      <c r="N16498" s="6"/>
    </row>
    <row r="16499" spans="8:14" x14ac:dyDescent="0.25">
      <c r="H16499" s="4"/>
      <c r="M16499" s="5"/>
      <c r="N16499" s="6"/>
    </row>
    <row r="16500" spans="8:14" x14ac:dyDescent="0.25">
      <c r="H16500" s="4"/>
      <c r="M16500" s="5"/>
      <c r="N16500" s="6"/>
    </row>
    <row r="16501" spans="8:14" x14ac:dyDescent="0.25">
      <c r="H16501" s="4"/>
      <c r="M16501" s="5"/>
      <c r="N16501" s="6"/>
    </row>
    <row r="16502" spans="8:14" x14ac:dyDescent="0.25">
      <c r="H16502" s="4"/>
      <c r="M16502" s="5"/>
      <c r="N16502" s="6"/>
    </row>
    <row r="16503" spans="8:14" x14ac:dyDescent="0.25">
      <c r="H16503" s="4"/>
      <c r="M16503" s="5"/>
      <c r="N16503" s="6"/>
    </row>
    <row r="16504" spans="8:14" x14ac:dyDescent="0.25">
      <c r="H16504" s="4"/>
      <c r="M16504" s="5"/>
      <c r="N16504" s="6"/>
    </row>
    <row r="16505" spans="8:14" x14ac:dyDescent="0.25">
      <c r="H16505" s="4"/>
      <c r="M16505" s="5"/>
      <c r="N16505" s="6"/>
    </row>
    <row r="16506" spans="8:14" x14ac:dyDescent="0.25">
      <c r="H16506" s="4"/>
      <c r="M16506" s="5"/>
      <c r="N16506" s="6"/>
    </row>
    <row r="16507" spans="8:14" x14ac:dyDescent="0.25">
      <c r="H16507" s="4"/>
      <c r="M16507" s="5"/>
      <c r="N16507" s="6"/>
    </row>
    <row r="16508" spans="8:14" x14ac:dyDescent="0.25">
      <c r="H16508" s="4"/>
      <c r="M16508" s="5"/>
      <c r="N16508" s="6"/>
    </row>
    <row r="16509" spans="8:14" x14ac:dyDescent="0.25">
      <c r="H16509" s="4"/>
      <c r="M16509" s="5"/>
      <c r="N16509" s="6"/>
    </row>
    <row r="16510" spans="8:14" x14ac:dyDescent="0.25">
      <c r="H16510" s="4"/>
      <c r="M16510" s="5"/>
      <c r="N16510" s="6"/>
    </row>
    <row r="16511" spans="8:14" x14ac:dyDescent="0.25">
      <c r="H16511" s="4"/>
      <c r="M16511" s="5"/>
      <c r="N16511" s="6"/>
    </row>
    <row r="16512" spans="8:14" x14ac:dyDescent="0.25">
      <c r="H16512" s="4"/>
      <c r="M16512" s="5"/>
      <c r="N16512" s="6"/>
    </row>
    <row r="16513" spans="8:14" x14ac:dyDescent="0.25">
      <c r="H16513" s="4"/>
      <c r="M16513" s="5"/>
      <c r="N16513" s="6"/>
    </row>
    <row r="16514" spans="8:14" x14ac:dyDescent="0.25">
      <c r="H16514" s="4"/>
      <c r="M16514" s="5"/>
      <c r="N16514" s="6"/>
    </row>
    <row r="16515" spans="8:14" x14ac:dyDescent="0.25">
      <c r="H16515" s="4"/>
      <c r="M16515" s="5"/>
      <c r="N16515" s="6"/>
    </row>
    <row r="16516" spans="8:14" x14ac:dyDescent="0.25">
      <c r="H16516" s="4"/>
      <c r="M16516" s="5"/>
      <c r="N16516" s="6"/>
    </row>
    <row r="16517" spans="8:14" x14ac:dyDescent="0.25">
      <c r="H16517" s="4"/>
      <c r="M16517" s="5"/>
      <c r="N16517" s="6"/>
    </row>
    <row r="16518" spans="8:14" x14ac:dyDescent="0.25">
      <c r="H16518" s="4"/>
      <c r="M16518" s="5"/>
      <c r="N16518" s="6"/>
    </row>
    <row r="16519" spans="8:14" x14ac:dyDescent="0.25">
      <c r="H16519" s="4"/>
      <c r="M16519" s="5"/>
      <c r="N16519" s="6"/>
    </row>
    <row r="16520" spans="8:14" x14ac:dyDescent="0.25">
      <c r="H16520" s="4"/>
      <c r="M16520" s="5"/>
      <c r="N16520" s="6"/>
    </row>
    <row r="16521" spans="8:14" x14ac:dyDescent="0.25">
      <c r="H16521" s="4"/>
      <c r="M16521" s="5"/>
      <c r="N16521" s="6"/>
    </row>
    <row r="16522" spans="8:14" x14ac:dyDescent="0.25">
      <c r="H16522" s="4"/>
      <c r="M16522" s="5"/>
      <c r="N16522" s="6"/>
    </row>
    <row r="16523" spans="8:14" x14ac:dyDescent="0.25">
      <c r="H16523" s="4"/>
      <c r="M16523" s="5"/>
      <c r="N16523" s="6"/>
    </row>
    <row r="16524" spans="8:14" x14ac:dyDescent="0.25">
      <c r="H16524" s="4"/>
      <c r="M16524" s="5"/>
      <c r="N16524" s="6"/>
    </row>
    <row r="16525" spans="8:14" x14ac:dyDescent="0.25">
      <c r="H16525" s="4"/>
      <c r="M16525" s="5"/>
      <c r="N16525" s="6"/>
    </row>
    <row r="16526" spans="8:14" x14ac:dyDescent="0.25">
      <c r="H16526" s="4"/>
      <c r="M16526" s="5"/>
      <c r="N16526" s="6"/>
    </row>
    <row r="16527" spans="8:14" x14ac:dyDescent="0.25">
      <c r="H16527" s="4"/>
      <c r="M16527" s="5"/>
      <c r="N16527" s="6"/>
    </row>
    <row r="16528" spans="8:14" x14ac:dyDescent="0.25">
      <c r="H16528" s="4"/>
      <c r="M16528" s="5"/>
      <c r="N16528" s="6"/>
    </row>
    <row r="16529" spans="8:14" x14ac:dyDescent="0.25">
      <c r="H16529" s="4"/>
      <c r="M16529" s="5"/>
      <c r="N16529" s="6"/>
    </row>
    <row r="16530" spans="8:14" x14ac:dyDescent="0.25">
      <c r="H16530" s="4"/>
      <c r="M16530" s="5"/>
      <c r="N16530" s="6"/>
    </row>
    <row r="16531" spans="8:14" x14ac:dyDescent="0.25">
      <c r="H16531" s="4"/>
      <c r="M16531" s="5"/>
      <c r="N16531" s="6"/>
    </row>
    <row r="16532" spans="8:14" x14ac:dyDescent="0.25">
      <c r="H16532" s="4"/>
      <c r="M16532" s="5"/>
      <c r="N16532" s="6"/>
    </row>
    <row r="16533" spans="8:14" x14ac:dyDescent="0.25">
      <c r="H16533" s="4"/>
      <c r="M16533" s="5"/>
      <c r="N16533" s="6"/>
    </row>
    <row r="16534" spans="8:14" x14ac:dyDescent="0.25">
      <c r="H16534" s="4"/>
      <c r="M16534" s="5"/>
      <c r="N16534" s="6"/>
    </row>
    <row r="16535" spans="8:14" x14ac:dyDescent="0.25">
      <c r="H16535" s="4"/>
      <c r="M16535" s="5"/>
      <c r="N16535" s="6"/>
    </row>
    <row r="16536" spans="8:14" x14ac:dyDescent="0.25">
      <c r="H16536" s="4"/>
      <c r="M16536" s="5"/>
      <c r="N16536" s="6"/>
    </row>
    <row r="16537" spans="8:14" x14ac:dyDescent="0.25">
      <c r="H16537" s="4"/>
      <c r="M16537" s="5"/>
      <c r="N16537" s="6"/>
    </row>
    <row r="16538" spans="8:14" x14ac:dyDescent="0.25">
      <c r="H16538" s="4"/>
      <c r="M16538" s="5"/>
      <c r="N16538" s="6"/>
    </row>
    <row r="16539" spans="8:14" x14ac:dyDescent="0.25">
      <c r="H16539" s="4"/>
      <c r="M16539" s="5"/>
      <c r="N16539" s="6"/>
    </row>
    <row r="16540" spans="8:14" x14ac:dyDescent="0.25">
      <c r="H16540" s="4"/>
      <c r="M16540" s="5"/>
      <c r="N16540" s="6"/>
    </row>
    <row r="16541" spans="8:14" x14ac:dyDescent="0.25">
      <c r="H16541" s="4"/>
      <c r="M16541" s="5"/>
      <c r="N16541" s="6"/>
    </row>
    <row r="16542" spans="8:14" x14ac:dyDescent="0.25">
      <c r="H16542" s="4"/>
      <c r="M16542" s="5"/>
      <c r="N16542" s="6"/>
    </row>
    <row r="16543" spans="8:14" x14ac:dyDescent="0.25">
      <c r="H16543" s="4"/>
      <c r="M16543" s="5"/>
      <c r="N16543" s="6"/>
    </row>
    <row r="16544" spans="8:14" x14ac:dyDescent="0.25">
      <c r="H16544" s="4"/>
      <c r="M16544" s="5"/>
      <c r="N16544" s="6"/>
    </row>
    <row r="16545" spans="8:14" x14ac:dyDescent="0.25">
      <c r="H16545" s="4"/>
      <c r="M16545" s="5"/>
      <c r="N16545" s="6"/>
    </row>
    <row r="16546" spans="8:14" x14ac:dyDescent="0.25">
      <c r="H16546" s="4"/>
      <c r="M16546" s="5"/>
      <c r="N16546" s="6"/>
    </row>
    <row r="16547" spans="8:14" x14ac:dyDescent="0.25">
      <c r="H16547" s="4"/>
      <c r="M16547" s="5"/>
      <c r="N16547" s="6"/>
    </row>
    <row r="16548" spans="8:14" x14ac:dyDescent="0.25">
      <c r="H16548" s="4"/>
      <c r="M16548" s="5"/>
      <c r="N16548" s="6"/>
    </row>
    <row r="16549" spans="8:14" x14ac:dyDescent="0.25">
      <c r="H16549" s="4"/>
      <c r="M16549" s="5"/>
      <c r="N16549" s="6"/>
    </row>
    <row r="16550" spans="8:14" x14ac:dyDescent="0.25">
      <c r="H16550" s="4"/>
      <c r="M16550" s="5"/>
      <c r="N16550" s="6"/>
    </row>
    <row r="16551" spans="8:14" x14ac:dyDescent="0.25">
      <c r="H16551" s="4"/>
      <c r="M16551" s="5"/>
      <c r="N16551" s="6"/>
    </row>
    <row r="16552" spans="8:14" x14ac:dyDescent="0.25">
      <c r="H16552" s="4"/>
      <c r="M16552" s="5"/>
      <c r="N16552" s="6"/>
    </row>
    <row r="16553" spans="8:14" x14ac:dyDescent="0.25">
      <c r="H16553" s="4"/>
      <c r="M16553" s="5"/>
      <c r="N16553" s="6"/>
    </row>
    <row r="16554" spans="8:14" x14ac:dyDescent="0.25">
      <c r="H16554" s="4"/>
      <c r="M16554" s="5"/>
      <c r="N16554" s="6"/>
    </row>
    <row r="16555" spans="8:14" x14ac:dyDescent="0.25">
      <c r="H16555" s="4"/>
      <c r="M16555" s="5"/>
      <c r="N16555" s="6"/>
    </row>
    <row r="16556" spans="8:14" x14ac:dyDescent="0.25">
      <c r="H16556" s="4"/>
      <c r="M16556" s="5"/>
      <c r="N16556" s="6"/>
    </row>
    <row r="16557" spans="8:14" x14ac:dyDescent="0.25">
      <c r="H16557" s="4"/>
      <c r="M16557" s="5"/>
      <c r="N16557" s="6"/>
    </row>
    <row r="16558" spans="8:14" x14ac:dyDescent="0.25">
      <c r="H16558" s="4"/>
      <c r="M16558" s="5"/>
      <c r="N16558" s="6"/>
    </row>
    <row r="16559" spans="8:14" x14ac:dyDescent="0.25">
      <c r="H16559" s="4"/>
      <c r="M16559" s="5"/>
      <c r="N16559" s="6"/>
    </row>
    <row r="16560" spans="8:14" x14ac:dyDescent="0.25">
      <c r="H16560" s="4"/>
      <c r="M16560" s="5"/>
      <c r="N16560" s="6"/>
    </row>
    <row r="16561" spans="8:14" x14ac:dyDescent="0.25">
      <c r="H16561" s="4"/>
      <c r="M16561" s="5"/>
      <c r="N16561" s="6"/>
    </row>
    <row r="16562" spans="8:14" x14ac:dyDescent="0.25">
      <c r="H16562" s="4"/>
      <c r="M16562" s="5"/>
      <c r="N16562" s="6"/>
    </row>
    <row r="16563" spans="8:14" x14ac:dyDescent="0.25">
      <c r="H16563" s="4"/>
      <c r="M16563" s="5"/>
      <c r="N16563" s="6"/>
    </row>
    <row r="16564" spans="8:14" x14ac:dyDescent="0.25">
      <c r="H16564" s="4"/>
      <c r="M16564" s="5"/>
      <c r="N16564" s="6"/>
    </row>
    <row r="16565" spans="8:14" x14ac:dyDescent="0.25">
      <c r="H16565" s="4"/>
      <c r="M16565" s="5"/>
      <c r="N16565" s="6"/>
    </row>
    <row r="16566" spans="8:14" x14ac:dyDescent="0.25">
      <c r="H16566" s="4"/>
      <c r="M16566" s="5"/>
      <c r="N16566" s="6"/>
    </row>
    <row r="16567" spans="8:14" x14ac:dyDescent="0.25">
      <c r="H16567" s="4"/>
      <c r="M16567" s="5"/>
      <c r="N16567" s="6"/>
    </row>
    <row r="16568" spans="8:14" x14ac:dyDescent="0.25">
      <c r="H16568" s="4"/>
      <c r="M16568" s="5"/>
      <c r="N16568" s="6"/>
    </row>
    <row r="16569" spans="8:14" x14ac:dyDescent="0.25">
      <c r="H16569" s="4"/>
      <c r="M16569" s="5"/>
      <c r="N16569" s="6"/>
    </row>
    <row r="16570" spans="8:14" x14ac:dyDescent="0.25">
      <c r="H16570" s="4"/>
      <c r="M16570" s="5"/>
      <c r="N16570" s="6"/>
    </row>
    <row r="16571" spans="8:14" x14ac:dyDescent="0.25">
      <c r="H16571" s="4"/>
      <c r="M16571" s="5"/>
      <c r="N16571" s="6"/>
    </row>
    <row r="16572" spans="8:14" x14ac:dyDescent="0.25">
      <c r="H16572" s="4"/>
      <c r="M16572" s="5"/>
      <c r="N16572" s="6"/>
    </row>
    <row r="16573" spans="8:14" x14ac:dyDescent="0.25">
      <c r="H16573" s="4"/>
      <c r="M16573" s="5"/>
      <c r="N16573" s="6"/>
    </row>
    <row r="16574" spans="8:14" x14ac:dyDescent="0.25">
      <c r="H16574" s="4"/>
      <c r="M16574" s="5"/>
      <c r="N16574" s="6"/>
    </row>
    <row r="16575" spans="8:14" x14ac:dyDescent="0.25">
      <c r="H16575" s="4"/>
      <c r="M16575" s="5"/>
      <c r="N16575" s="6"/>
    </row>
    <row r="16576" spans="8:14" x14ac:dyDescent="0.25">
      <c r="H16576" s="4"/>
      <c r="M16576" s="5"/>
      <c r="N16576" s="6"/>
    </row>
    <row r="16577" spans="8:14" x14ac:dyDescent="0.25">
      <c r="H16577" s="4"/>
      <c r="M16577" s="5"/>
      <c r="N16577" s="6"/>
    </row>
    <row r="16578" spans="8:14" x14ac:dyDescent="0.25">
      <c r="H16578" s="4"/>
      <c r="M16578" s="5"/>
      <c r="N16578" s="6"/>
    </row>
    <row r="16579" spans="8:14" x14ac:dyDescent="0.25">
      <c r="H16579" s="4"/>
      <c r="M16579" s="5"/>
      <c r="N16579" s="6"/>
    </row>
    <row r="16580" spans="8:14" x14ac:dyDescent="0.25">
      <c r="H16580" s="4"/>
      <c r="M16580" s="5"/>
      <c r="N16580" s="6"/>
    </row>
    <row r="16581" spans="8:14" x14ac:dyDescent="0.25">
      <c r="H16581" s="4"/>
      <c r="M16581" s="5"/>
      <c r="N16581" s="6"/>
    </row>
    <row r="16582" spans="8:14" x14ac:dyDescent="0.25">
      <c r="H16582" s="4"/>
      <c r="M16582" s="5"/>
      <c r="N16582" s="6"/>
    </row>
    <row r="16583" spans="8:14" x14ac:dyDescent="0.25">
      <c r="H16583" s="4"/>
      <c r="M16583" s="5"/>
      <c r="N16583" s="6"/>
    </row>
    <row r="16584" spans="8:14" x14ac:dyDescent="0.25">
      <c r="H16584" s="4"/>
      <c r="M16584" s="5"/>
      <c r="N16584" s="6"/>
    </row>
    <row r="16585" spans="8:14" x14ac:dyDescent="0.25">
      <c r="H16585" s="4"/>
      <c r="M16585" s="5"/>
      <c r="N16585" s="6"/>
    </row>
    <row r="16586" spans="8:14" x14ac:dyDescent="0.25">
      <c r="H16586" s="4"/>
      <c r="M16586" s="5"/>
      <c r="N16586" s="6"/>
    </row>
    <row r="16587" spans="8:14" x14ac:dyDescent="0.25">
      <c r="H16587" s="4"/>
      <c r="M16587" s="5"/>
      <c r="N16587" s="6"/>
    </row>
    <row r="16588" spans="8:14" x14ac:dyDescent="0.25">
      <c r="H16588" s="4"/>
      <c r="M16588" s="5"/>
      <c r="N16588" s="6"/>
    </row>
    <row r="16589" spans="8:14" x14ac:dyDescent="0.25">
      <c r="H16589" s="4"/>
      <c r="M16589" s="5"/>
      <c r="N16589" s="6"/>
    </row>
    <row r="16590" spans="8:14" x14ac:dyDescent="0.25">
      <c r="H16590" s="4"/>
      <c r="M16590" s="5"/>
      <c r="N16590" s="6"/>
    </row>
    <row r="16591" spans="8:14" x14ac:dyDescent="0.25">
      <c r="H16591" s="4"/>
      <c r="M16591" s="5"/>
      <c r="N16591" s="6"/>
    </row>
    <row r="16592" spans="8:14" x14ac:dyDescent="0.25">
      <c r="H16592" s="4"/>
      <c r="M16592" s="5"/>
      <c r="N16592" s="6"/>
    </row>
    <row r="16593" spans="8:14" x14ac:dyDescent="0.25">
      <c r="H16593" s="4"/>
      <c r="M16593" s="5"/>
      <c r="N16593" s="6"/>
    </row>
    <row r="16594" spans="8:14" x14ac:dyDescent="0.25">
      <c r="H16594" s="4"/>
      <c r="M16594" s="5"/>
      <c r="N16594" s="6"/>
    </row>
    <row r="16595" spans="8:14" x14ac:dyDescent="0.25">
      <c r="H16595" s="4"/>
      <c r="M16595" s="5"/>
      <c r="N16595" s="6"/>
    </row>
    <row r="16596" spans="8:14" x14ac:dyDescent="0.25">
      <c r="H16596" s="4"/>
      <c r="M16596" s="5"/>
      <c r="N16596" s="6"/>
    </row>
    <row r="16597" spans="8:14" x14ac:dyDescent="0.25">
      <c r="H16597" s="4"/>
      <c r="M16597" s="5"/>
      <c r="N16597" s="6"/>
    </row>
    <row r="16598" spans="8:14" x14ac:dyDescent="0.25">
      <c r="H16598" s="4"/>
      <c r="M16598" s="5"/>
      <c r="N16598" s="6"/>
    </row>
    <row r="16599" spans="8:14" x14ac:dyDescent="0.25">
      <c r="H16599" s="4"/>
      <c r="M16599" s="5"/>
      <c r="N16599" s="6"/>
    </row>
    <row r="16600" spans="8:14" x14ac:dyDescent="0.25">
      <c r="H16600" s="4"/>
      <c r="M16600" s="5"/>
      <c r="N16600" s="6"/>
    </row>
    <row r="16601" spans="8:14" x14ac:dyDescent="0.25">
      <c r="H16601" s="4"/>
      <c r="M16601" s="5"/>
      <c r="N16601" s="6"/>
    </row>
    <row r="16602" spans="8:14" x14ac:dyDescent="0.25">
      <c r="H16602" s="4"/>
      <c r="M16602" s="5"/>
      <c r="N16602" s="6"/>
    </row>
    <row r="16603" spans="8:14" x14ac:dyDescent="0.25">
      <c r="H16603" s="4"/>
      <c r="M16603" s="5"/>
      <c r="N16603" s="6"/>
    </row>
    <row r="16604" spans="8:14" x14ac:dyDescent="0.25">
      <c r="H16604" s="4"/>
      <c r="M16604" s="5"/>
      <c r="N16604" s="6"/>
    </row>
    <row r="16605" spans="8:14" x14ac:dyDescent="0.25">
      <c r="H16605" s="4"/>
      <c r="M16605" s="5"/>
      <c r="N16605" s="6"/>
    </row>
    <row r="16606" spans="8:14" x14ac:dyDescent="0.25">
      <c r="H16606" s="4"/>
      <c r="M16606" s="5"/>
      <c r="N16606" s="6"/>
    </row>
    <row r="16607" spans="8:14" x14ac:dyDescent="0.25">
      <c r="H16607" s="4"/>
      <c r="M16607" s="5"/>
      <c r="N16607" s="6"/>
    </row>
    <row r="16608" spans="8:14" x14ac:dyDescent="0.25">
      <c r="H16608" s="4"/>
      <c r="M16608" s="5"/>
      <c r="N16608" s="6"/>
    </row>
    <row r="16609" spans="8:14" x14ac:dyDescent="0.25">
      <c r="H16609" s="4"/>
      <c r="M16609" s="5"/>
      <c r="N16609" s="6"/>
    </row>
    <row r="16610" spans="8:14" x14ac:dyDescent="0.25">
      <c r="H16610" s="4"/>
      <c r="M16610" s="5"/>
      <c r="N16610" s="6"/>
    </row>
    <row r="16611" spans="8:14" x14ac:dyDescent="0.25">
      <c r="H16611" s="4"/>
      <c r="M16611" s="5"/>
      <c r="N16611" s="6"/>
    </row>
    <row r="16612" spans="8:14" x14ac:dyDescent="0.25">
      <c r="H16612" s="4"/>
      <c r="M16612" s="5"/>
      <c r="N16612" s="6"/>
    </row>
    <row r="16613" spans="8:14" x14ac:dyDescent="0.25">
      <c r="H16613" s="4"/>
      <c r="M16613" s="5"/>
      <c r="N16613" s="6"/>
    </row>
    <row r="16614" spans="8:14" x14ac:dyDescent="0.25">
      <c r="H16614" s="4"/>
      <c r="M16614" s="5"/>
      <c r="N16614" s="6"/>
    </row>
    <row r="16615" spans="8:14" x14ac:dyDescent="0.25">
      <c r="H16615" s="4"/>
      <c r="M16615" s="5"/>
      <c r="N16615" s="6"/>
    </row>
    <row r="16616" spans="8:14" x14ac:dyDescent="0.25">
      <c r="H16616" s="4"/>
      <c r="M16616" s="5"/>
      <c r="N16616" s="6"/>
    </row>
    <row r="16617" spans="8:14" x14ac:dyDescent="0.25">
      <c r="H16617" s="4"/>
      <c r="M16617" s="5"/>
      <c r="N16617" s="6"/>
    </row>
    <row r="16618" spans="8:14" x14ac:dyDescent="0.25">
      <c r="H16618" s="4"/>
      <c r="M16618" s="5"/>
      <c r="N16618" s="6"/>
    </row>
    <row r="16619" spans="8:14" x14ac:dyDescent="0.25">
      <c r="H16619" s="4"/>
      <c r="M16619" s="5"/>
      <c r="N16619" s="6"/>
    </row>
    <row r="16620" spans="8:14" x14ac:dyDescent="0.25">
      <c r="H16620" s="4"/>
      <c r="M16620" s="5"/>
      <c r="N16620" s="6"/>
    </row>
    <row r="16621" spans="8:14" x14ac:dyDescent="0.25">
      <c r="H16621" s="4"/>
      <c r="M16621" s="5"/>
      <c r="N16621" s="6"/>
    </row>
    <row r="16622" spans="8:14" x14ac:dyDescent="0.25">
      <c r="H16622" s="4"/>
      <c r="M16622" s="5"/>
      <c r="N16622" s="6"/>
    </row>
    <row r="16623" spans="8:14" x14ac:dyDescent="0.25">
      <c r="H16623" s="4"/>
      <c r="M16623" s="5"/>
      <c r="N16623" s="6"/>
    </row>
    <row r="16624" spans="8:14" x14ac:dyDescent="0.25">
      <c r="H16624" s="4"/>
      <c r="M16624" s="5"/>
      <c r="N16624" s="6"/>
    </row>
    <row r="16625" spans="8:14" x14ac:dyDescent="0.25">
      <c r="H16625" s="4"/>
      <c r="M16625" s="5"/>
      <c r="N16625" s="6"/>
    </row>
    <row r="16626" spans="8:14" x14ac:dyDescent="0.25">
      <c r="H16626" s="4"/>
      <c r="M16626" s="5"/>
      <c r="N16626" s="6"/>
    </row>
    <row r="16627" spans="8:14" x14ac:dyDescent="0.25">
      <c r="H16627" s="4"/>
      <c r="M16627" s="5"/>
      <c r="N16627" s="6"/>
    </row>
    <row r="16628" spans="8:14" x14ac:dyDescent="0.25">
      <c r="H16628" s="4"/>
      <c r="M16628" s="5"/>
      <c r="N16628" s="6"/>
    </row>
    <row r="16629" spans="8:14" x14ac:dyDescent="0.25">
      <c r="H16629" s="4"/>
      <c r="M16629" s="5"/>
      <c r="N16629" s="6"/>
    </row>
    <row r="16630" spans="8:14" x14ac:dyDescent="0.25">
      <c r="H16630" s="4"/>
      <c r="M16630" s="5"/>
      <c r="N16630" s="6"/>
    </row>
    <row r="16631" spans="8:14" x14ac:dyDescent="0.25">
      <c r="H16631" s="4"/>
      <c r="M16631" s="5"/>
      <c r="N16631" s="6"/>
    </row>
    <row r="16632" spans="8:14" x14ac:dyDescent="0.25">
      <c r="H16632" s="4"/>
      <c r="M16632" s="5"/>
      <c r="N16632" s="6"/>
    </row>
    <row r="16633" spans="8:14" x14ac:dyDescent="0.25">
      <c r="H16633" s="4"/>
      <c r="M16633" s="5"/>
      <c r="N16633" s="6"/>
    </row>
    <row r="16634" spans="8:14" x14ac:dyDescent="0.25">
      <c r="H16634" s="4"/>
      <c r="M16634" s="5"/>
      <c r="N16634" s="6"/>
    </row>
    <row r="16635" spans="8:14" x14ac:dyDescent="0.25">
      <c r="H16635" s="4"/>
      <c r="M16635" s="5"/>
      <c r="N16635" s="6"/>
    </row>
    <row r="16636" spans="8:14" x14ac:dyDescent="0.25">
      <c r="H16636" s="4"/>
      <c r="M16636" s="5"/>
      <c r="N16636" s="6"/>
    </row>
    <row r="16637" spans="8:14" x14ac:dyDescent="0.25">
      <c r="H16637" s="4"/>
      <c r="M16637" s="5"/>
      <c r="N16637" s="6"/>
    </row>
    <row r="16638" spans="8:14" x14ac:dyDescent="0.25">
      <c r="H16638" s="4"/>
      <c r="M16638" s="5"/>
      <c r="N16638" s="6"/>
    </row>
    <row r="16639" spans="8:14" x14ac:dyDescent="0.25">
      <c r="H16639" s="4"/>
      <c r="M16639" s="5"/>
      <c r="N16639" s="6"/>
    </row>
    <row r="16640" spans="8:14" x14ac:dyDescent="0.25">
      <c r="H16640" s="4"/>
      <c r="M16640" s="5"/>
      <c r="N16640" s="6"/>
    </row>
    <row r="16641" spans="8:14" x14ac:dyDescent="0.25">
      <c r="H16641" s="4"/>
      <c r="M16641" s="5"/>
      <c r="N16641" s="6"/>
    </row>
    <row r="16642" spans="8:14" x14ac:dyDescent="0.25">
      <c r="H16642" s="4"/>
      <c r="M16642" s="5"/>
      <c r="N16642" s="6"/>
    </row>
    <row r="16643" spans="8:14" x14ac:dyDescent="0.25">
      <c r="H16643" s="4"/>
      <c r="M16643" s="5"/>
      <c r="N16643" s="6"/>
    </row>
    <row r="16644" spans="8:14" x14ac:dyDescent="0.25">
      <c r="H16644" s="4"/>
      <c r="M16644" s="5"/>
      <c r="N16644" s="6"/>
    </row>
    <row r="16645" spans="8:14" x14ac:dyDescent="0.25">
      <c r="H16645" s="4"/>
      <c r="M16645" s="5"/>
      <c r="N16645" s="6"/>
    </row>
    <row r="16646" spans="8:14" x14ac:dyDescent="0.25">
      <c r="H16646" s="4"/>
      <c r="M16646" s="5"/>
      <c r="N16646" s="6"/>
    </row>
    <row r="16647" spans="8:14" x14ac:dyDescent="0.25">
      <c r="H16647" s="4"/>
      <c r="M16647" s="5"/>
      <c r="N16647" s="6"/>
    </row>
    <row r="16648" spans="8:14" x14ac:dyDescent="0.25">
      <c r="H16648" s="4"/>
      <c r="M16648" s="5"/>
      <c r="N16648" s="6"/>
    </row>
    <row r="16649" spans="8:14" x14ac:dyDescent="0.25">
      <c r="H16649" s="4"/>
      <c r="M16649" s="5"/>
      <c r="N16649" s="6"/>
    </row>
    <row r="16650" spans="8:14" x14ac:dyDescent="0.25">
      <c r="H16650" s="4"/>
      <c r="M16650" s="5"/>
      <c r="N16650" s="6"/>
    </row>
    <row r="16651" spans="8:14" x14ac:dyDescent="0.25">
      <c r="H16651" s="4"/>
      <c r="M16651" s="5"/>
      <c r="N16651" s="6"/>
    </row>
    <row r="16652" spans="8:14" x14ac:dyDescent="0.25">
      <c r="H16652" s="4"/>
      <c r="M16652" s="5"/>
      <c r="N16652" s="6"/>
    </row>
    <row r="16653" spans="8:14" x14ac:dyDescent="0.25">
      <c r="H16653" s="4"/>
      <c r="M16653" s="5"/>
      <c r="N16653" s="6"/>
    </row>
    <row r="16654" spans="8:14" x14ac:dyDescent="0.25">
      <c r="H16654" s="4"/>
      <c r="M16654" s="5"/>
      <c r="N16654" s="6"/>
    </row>
    <row r="16655" spans="8:14" x14ac:dyDescent="0.25">
      <c r="H16655" s="4"/>
      <c r="M16655" s="5"/>
      <c r="N16655" s="6"/>
    </row>
    <row r="16656" spans="8:14" x14ac:dyDescent="0.25">
      <c r="H16656" s="4"/>
      <c r="M16656" s="5"/>
      <c r="N16656" s="6"/>
    </row>
    <row r="16657" spans="8:14" x14ac:dyDescent="0.25">
      <c r="H16657" s="4"/>
      <c r="M16657" s="5"/>
      <c r="N16657" s="6"/>
    </row>
    <row r="16658" spans="8:14" x14ac:dyDescent="0.25">
      <c r="H16658" s="4"/>
      <c r="M16658" s="5"/>
      <c r="N16658" s="6"/>
    </row>
    <row r="16659" spans="8:14" x14ac:dyDescent="0.25">
      <c r="H16659" s="4"/>
      <c r="M16659" s="5"/>
      <c r="N16659" s="6"/>
    </row>
    <row r="16660" spans="8:14" x14ac:dyDescent="0.25">
      <c r="H16660" s="4"/>
      <c r="M16660" s="5"/>
      <c r="N16660" s="6"/>
    </row>
    <row r="16661" spans="8:14" x14ac:dyDescent="0.25">
      <c r="H16661" s="4"/>
      <c r="M16661" s="5"/>
      <c r="N16661" s="6"/>
    </row>
    <row r="16662" spans="8:14" x14ac:dyDescent="0.25">
      <c r="H16662" s="4"/>
      <c r="M16662" s="5"/>
      <c r="N16662" s="6"/>
    </row>
    <row r="16663" spans="8:14" x14ac:dyDescent="0.25">
      <c r="H16663" s="4"/>
      <c r="M16663" s="5"/>
      <c r="N16663" s="6"/>
    </row>
    <row r="16664" spans="8:14" x14ac:dyDescent="0.25">
      <c r="H16664" s="4"/>
      <c r="M16664" s="5"/>
      <c r="N16664" s="6"/>
    </row>
    <row r="16665" spans="8:14" x14ac:dyDescent="0.25">
      <c r="H16665" s="4"/>
      <c r="M16665" s="5"/>
      <c r="N16665" s="6"/>
    </row>
    <row r="16666" spans="8:14" x14ac:dyDescent="0.25">
      <c r="H16666" s="4"/>
      <c r="M16666" s="5"/>
      <c r="N16666" s="6"/>
    </row>
    <row r="16667" spans="8:14" x14ac:dyDescent="0.25">
      <c r="H16667" s="4"/>
      <c r="M16667" s="5"/>
      <c r="N16667" s="6"/>
    </row>
    <row r="16668" spans="8:14" x14ac:dyDescent="0.25">
      <c r="H16668" s="4"/>
      <c r="M16668" s="5"/>
      <c r="N16668" s="6"/>
    </row>
    <row r="16669" spans="8:14" x14ac:dyDescent="0.25">
      <c r="H16669" s="4"/>
      <c r="M16669" s="5"/>
      <c r="N16669" s="6"/>
    </row>
    <row r="16670" spans="8:14" x14ac:dyDescent="0.25">
      <c r="H16670" s="4"/>
      <c r="M16670" s="5"/>
      <c r="N16670" s="6"/>
    </row>
    <row r="16671" spans="8:14" x14ac:dyDescent="0.25">
      <c r="H16671" s="4"/>
      <c r="M16671" s="5"/>
      <c r="N16671" s="6"/>
    </row>
    <row r="16672" spans="8:14" x14ac:dyDescent="0.25">
      <c r="H16672" s="4"/>
      <c r="M16672" s="5"/>
      <c r="N16672" s="6"/>
    </row>
    <row r="16673" spans="8:14" x14ac:dyDescent="0.25">
      <c r="H16673" s="4"/>
      <c r="M16673" s="5"/>
      <c r="N16673" s="6"/>
    </row>
    <row r="16674" spans="8:14" x14ac:dyDescent="0.25">
      <c r="H16674" s="4"/>
      <c r="M16674" s="5"/>
      <c r="N16674" s="6"/>
    </row>
    <row r="16675" spans="8:14" x14ac:dyDescent="0.25">
      <c r="H16675" s="4"/>
      <c r="M16675" s="5"/>
      <c r="N16675" s="6"/>
    </row>
    <row r="16676" spans="8:14" x14ac:dyDescent="0.25">
      <c r="H16676" s="4"/>
      <c r="M16676" s="5"/>
      <c r="N16676" s="6"/>
    </row>
    <row r="16677" spans="8:14" x14ac:dyDescent="0.25">
      <c r="H16677" s="4"/>
      <c r="M16677" s="5"/>
      <c r="N16677" s="6"/>
    </row>
    <row r="16678" spans="8:14" x14ac:dyDescent="0.25">
      <c r="H16678" s="4"/>
      <c r="M16678" s="5"/>
      <c r="N16678" s="6"/>
    </row>
    <row r="16679" spans="8:14" x14ac:dyDescent="0.25">
      <c r="H16679" s="4"/>
      <c r="M16679" s="5"/>
      <c r="N16679" s="6"/>
    </row>
    <row r="16680" spans="8:14" x14ac:dyDescent="0.25">
      <c r="H16680" s="4"/>
      <c r="M16680" s="5"/>
      <c r="N16680" s="6"/>
    </row>
    <row r="16681" spans="8:14" x14ac:dyDescent="0.25">
      <c r="H16681" s="4"/>
      <c r="M16681" s="5"/>
      <c r="N16681" s="6"/>
    </row>
    <row r="16682" spans="8:14" x14ac:dyDescent="0.25">
      <c r="H16682" s="4"/>
      <c r="M16682" s="5"/>
      <c r="N16682" s="6"/>
    </row>
    <row r="16683" spans="8:14" x14ac:dyDescent="0.25">
      <c r="H16683" s="4"/>
      <c r="M16683" s="5"/>
      <c r="N16683" s="6"/>
    </row>
    <row r="16684" spans="8:14" x14ac:dyDescent="0.25">
      <c r="H16684" s="4"/>
      <c r="M16684" s="5"/>
      <c r="N16684" s="6"/>
    </row>
    <row r="16685" spans="8:14" x14ac:dyDescent="0.25">
      <c r="H16685" s="4"/>
      <c r="M16685" s="5"/>
      <c r="N16685" s="6"/>
    </row>
    <row r="16686" spans="8:14" x14ac:dyDescent="0.25">
      <c r="H16686" s="4"/>
      <c r="M16686" s="5"/>
      <c r="N16686" s="6"/>
    </row>
    <row r="16687" spans="8:14" x14ac:dyDescent="0.25">
      <c r="H16687" s="4"/>
      <c r="M16687" s="5"/>
      <c r="N16687" s="6"/>
    </row>
    <row r="16688" spans="8:14" x14ac:dyDescent="0.25">
      <c r="H16688" s="4"/>
      <c r="M16688" s="5"/>
      <c r="N16688" s="6"/>
    </row>
    <row r="16689" spans="8:14" x14ac:dyDescent="0.25">
      <c r="H16689" s="4"/>
      <c r="M16689" s="5"/>
      <c r="N16689" s="6"/>
    </row>
    <row r="16690" spans="8:14" x14ac:dyDescent="0.25">
      <c r="H16690" s="4"/>
      <c r="M16690" s="5"/>
      <c r="N16690" s="6"/>
    </row>
    <row r="16691" spans="8:14" x14ac:dyDescent="0.25">
      <c r="H16691" s="4"/>
      <c r="M16691" s="5"/>
      <c r="N16691" s="6"/>
    </row>
    <row r="16692" spans="8:14" x14ac:dyDescent="0.25">
      <c r="H16692" s="4"/>
      <c r="M16692" s="5"/>
      <c r="N16692" s="6"/>
    </row>
    <row r="16693" spans="8:14" x14ac:dyDescent="0.25">
      <c r="H16693" s="4"/>
      <c r="M16693" s="5"/>
      <c r="N16693" s="6"/>
    </row>
    <row r="16694" spans="8:14" x14ac:dyDescent="0.25">
      <c r="H16694" s="4"/>
      <c r="M16694" s="5"/>
      <c r="N16694" s="6"/>
    </row>
    <row r="16695" spans="8:14" x14ac:dyDescent="0.25">
      <c r="H16695" s="4"/>
      <c r="M16695" s="5"/>
      <c r="N16695" s="6"/>
    </row>
    <row r="16696" spans="8:14" x14ac:dyDescent="0.25">
      <c r="H16696" s="4"/>
      <c r="M16696" s="5"/>
      <c r="N16696" s="6"/>
    </row>
    <row r="16697" spans="8:14" x14ac:dyDescent="0.25">
      <c r="H16697" s="4"/>
      <c r="M16697" s="5"/>
      <c r="N16697" s="6"/>
    </row>
    <row r="16698" spans="8:14" x14ac:dyDescent="0.25">
      <c r="H16698" s="4"/>
      <c r="M16698" s="5"/>
      <c r="N16698" s="6"/>
    </row>
    <row r="16699" spans="8:14" x14ac:dyDescent="0.25">
      <c r="H16699" s="4"/>
      <c r="M16699" s="5"/>
      <c r="N16699" s="6"/>
    </row>
    <row r="16700" spans="8:14" x14ac:dyDescent="0.25">
      <c r="H16700" s="4"/>
      <c r="M16700" s="5"/>
      <c r="N16700" s="6"/>
    </row>
    <row r="16701" spans="8:14" x14ac:dyDescent="0.25">
      <c r="H16701" s="4"/>
      <c r="M16701" s="5"/>
      <c r="N16701" s="6"/>
    </row>
    <row r="16702" spans="8:14" x14ac:dyDescent="0.25">
      <c r="H16702" s="4"/>
      <c r="M16702" s="5"/>
      <c r="N16702" s="6"/>
    </row>
    <row r="16703" spans="8:14" x14ac:dyDescent="0.25">
      <c r="H16703" s="4"/>
      <c r="M16703" s="5"/>
      <c r="N16703" s="6"/>
    </row>
    <row r="16704" spans="8:14" x14ac:dyDescent="0.25">
      <c r="H16704" s="4"/>
      <c r="M16704" s="5"/>
      <c r="N16704" s="6"/>
    </row>
    <row r="16705" spans="8:14" x14ac:dyDescent="0.25">
      <c r="H16705" s="4"/>
      <c r="M16705" s="5"/>
      <c r="N16705" s="6"/>
    </row>
    <row r="16706" spans="8:14" x14ac:dyDescent="0.25">
      <c r="H16706" s="4"/>
      <c r="M16706" s="5"/>
      <c r="N16706" s="6"/>
    </row>
    <row r="16707" spans="8:14" x14ac:dyDescent="0.25">
      <c r="H16707" s="4"/>
      <c r="M16707" s="5"/>
      <c r="N16707" s="6"/>
    </row>
    <row r="16708" spans="8:14" x14ac:dyDescent="0.25">
      <c r="H16708" s="4"/>
      <c r="M16708" s="5"/>
      <c r="N16708" s="6"/>
    </row>
    <row r="16709" spans="8:14" x14ac:dyDescent="0.25">
      <c r="H16709" s="4"/>
      <c r="M16709" s="5"/>
      <c r="N16709" s="6"/>
    </row>
    <row r="16710" spans="8:14" x14ac:dyDescent="0.25">
      <c r="H16710" s="4"/>
      <c r="M16710" s="5"/>
      <c r="N16710" s="6"/>
    </row>
    <row r="16711" spans="8:14" x14ac:dyDescent="0.25">
      <c r="H16711" s="4"/>
      <c r="M16711" s="5"/>
      <c r="N16711" s="6"/>
    </row>
    <row r="16712" spans="8:14" x14ac:dyDescent="0.25">
      <c r="H16712" s="4"/>
      <c r="M16712" s="5"/>
      <c r="N16712" s="6"/>
    </row>
    <row r="16713" spans="8:14" x14ac:dyDescent="0.25">
      <c r="H16713" s="4"/>
      <c r="M16713" s="5"/>
      <c r="N16713" s="6"/>
    </row>
    <row r="16714" spans="8:14" x14ac:dyDescent="0.25">
      <c r="H16714" s="4"/>
      <c r="M16714" s="5"/>
      <c r="N16714" s="6"/>
    </row>
    <row r="16715" spans="8:14" x14ac:dyDescent="0.25">
      <c r="H16715" s="4"/>
      <c r="M16715" s="5"/>
      <c r="N16715" s="6"/>
    </row>
    <row r="16716" spans="8:14" x14ac:dyDescent="0.25">
      <c r="H16716" s="4"/>
      <c r="M16716" s="5"/>
      <c r="N16716" s="6"/>
    </row>
    <row r="16717" spans="8:14" x14ac:dyDescent="0.25">
      <c r="H16717" s="4"/>
      <c r="M16717" s="5"/>
      <c r="N16717" s="6"/>
    </row>
    <row r="16718" spans="8:14" x14ac:dyDescent="0.25">
      <c r="H16718" s="4"/>
      <c r="M16718" s="5"/>
      <c r="N16718" s="6"/>
    </row>
    <row r="16719" spans="8:14" x14ac:dyDescent="0.25">
      <c r="H16719" s="4"/>
      <c r="M16719" s="5"/>
      <c r="N16719" s="6"/>
    </row>
    <row r="16720" spans="8:14" x14ac:dyDescent="0.25">
      <c r="H16720" s="4"/>
      <c r="M16720" s="5"/>
      <c r="N16720" s="6"/>
    </row>
    <row r="16721" spans="8:14" x14ac:dyDescent="0.25">
      <c r="H16721" s="4"/>
      <c r="M16721" s="5"/>
      <c r="N16721" s="6"/>
    </row>
    <row r="16722" spans="8:14" x14ac:dyDescent="0.25">
      <c r="H16722" s="4"/>
      <c r="M16722" s="5"/>
      <c r="N16722" s="6"/>
    </row>
    <row r="16723" spans="8:14" x14ac:dyDescent="0.25">
      <c r="H16723" s="4"/>
      <c r="M16723" s="5"/>
      <c r="N16723" s="6"/>
    </row>
    <row r="16724" spans="8:14" x14ac:dyDescent="0.25">
      <c r="H16724" s="4"/>
      <c r="M16724" s="5"/>
      <c r="N16724" s="6"/>
    </row>
    <row r="16725" spans="8:14" x14ac:dyDescent="0.25">
      <c r="H16725" s="4"/>
      <c r="M16725" s="5"/>
      <c r="N16725" s="6"/>
    </row>
    <row r="16726" spans="8:14" x14ac:dyDescent="0.25">
      <c r="H16726" s="4"/>
      <c r="M16726" s="5"/>
      <c r="N16726" s="6"/>
    </row>
    <row r="16727" spans="8:14" x14ac:dyDescent="0.25">
      <c r="H16727" s="4"/>
      <c r="M16727" s="5"/>
      <c r="N16727" s="6"/>
    </row>
    <row r="16728" spans="8:14" x14ac:dyDescent="0.25">
      <c r="H16728" s="4"/>
      <c r="M16728" s="5"/>
      <c r="N16728" s="6"/>
    </row>
    <row r="16729" spans="8:14" x14ac:dyDescent="0.25">
      <c r="H16729" s="4"/>
      <c r="M16729" s="5"/>
      <c r="N16729" s="6"/>
    </row>
    <row r="16730" spans="8:14" x14ac:dyDescent="0.25">
      <c r="H16730" s="4"/>
      <c r="M16730" s="5"/>
      <c r="N16730" s="6"/>
    </row>
    <row r="16731" spans="8:14" x14ac:dyDescent="0.25">
      <c r="H16731" s="4"/>
      <c r="M16731" s="5"/>
      <c r="N16731" s="6"/>
    </row>
    <row r="16732" spans="8:14" x14ac:dyDescent="0.25">
      <c r="H16732" s="4"/>
      <c r="M16732" s="5"/>
      <c r="N16732" s="6"/>
    </row>
    <row r="16733" spans="8:14" x14ac:dyDescent="0.25">
      <c r="H16733" s="4"/>
      <c r="M16733" s="5"/>
      <c r="N16733" s="6"/>
    </row>
    <row r="16734" spans="8:14" x14ac:dyDescent="0.25">
      <c r="H16734" s="4"/>
      <c r="M16734" s="5"/>
      <c r="N16734" s="6"/>
    </row>
    <row r="16735" spans="8:14" x14ac:dyDescent="0.25">
      <c r="H16735" s="4"/>
      <c r="M16735" s="5"/>
      <c r="N16735" s="6"/>
    </row>
    <row r="16736" spans="8:14" x14ac:dyDescent="0.25">
      <c r="H16736" s="4"/>
      <c r="M16736" s="5"/>
      <c r="N16736" s="6"/>
    </row>
    <row r="16737" spans="8:14" x14ac:dyDescent="0.25">
      <c r="H16737" s="4"/>
      <c r="M16737" s="5"/>
      <c r="N16737" s="6"/>
    </row>
    <row r="16738" spans="8:14" x14ac:dyDescent="0.25">
      <c r="H16738" s="4"/>
      <c r="M16738" s="5"/>
      <c r="N16738" s="6"/>
    </row>
    <row r="16739" spans="8:14" x14ac:dyDescent="0.25">
      <c r="H16739" s="4"/>
      <c r="M16739" s="5"/>
      <c r="N16739" s="6"/>
    </row>
    <row r="16740" spans="8:14" x14ac:dyDescent="0.25">
      <c r="H16740" s="4"/>
      <c r="M16740" s="5"/>
      <c r="N16740" s="6"/>
    </row>
    <row r="16741" spans="8:14" x14ac:dyDescent="0.25">
      <c r="H16741" s="4"/>
      <c r="M16741" s="5"/>
      <c r="N16741" s="6"/>
    </row>
    <row r="16742" spans="8:14" x14ac:dyDescent="0.25">
      <c r="H16742" s="4"/>
      <c r="M16742" s="5"/>
      <c r="N16742" s="6"/>
    </row>
    <row r="16743" spans="8:14" x14ac:dyDescent="0.25">
      <c r="H16743" s="4"/>
      <c r="M16743" s="5"/>
      <c r="N16743" s="6"/>
    </row>
    <row r="16744" spans="8:14" x14ac:dyDescent="0.25">
      <c r="H16744" s="4"/>
      <c r="M16744" s="5"/>
      <c r="N16744" s="6"/>
    </row>
    <row r="16745" spans="8:14" x14ac:dyDescent="0.25">
      <c r="H16745" s="4"/>
      <c r="M16745" s="5"/>
      <c r="N16745" s="6"/>
    </row>
    <row r="16746" spans="8:14" x14ac:dyDescent="0.25">
      <c r="H16746" s="4"/>
      <c r="M16746" s="5"/>
      <c r="N16746" s="6"/>
    </row>
    <row r="16747" spans="8:14" x14ac:dyDescent="0.25">
      <c r="H16747" s="4"/>
      <c r="M16747" s="5"/>
      <c r="N16747" s="6"/>
    </row>
    <row r="16748" spans="8:14" x14ac:dyDescent="0.25">
      <c r="H16748" s="4"/>
      <c r="M16748" s="5"/>
      <c r="N16748" s="6"/>
    </row>
    <row r="16749" spans="8:14" x14ac:dyDescent="0.25">
      <c r="H16749" s="4"/>
      <c r="M16749" s="5"/>
      <c r="N16749" s="6"/>
    </row>
    <row r="16750" spans="8:14" x14ac:dyDescent="0.25">
      <c r="H16750" s="4"/>
      <c r="M16750" s="5"/>
      <c r="N16750" s="6"/>
    </row>
    <row r="16751" spans="8:14" x14ac:dyDescent="0.25">
      <c r="H16751" s="4"/>
      <c r="M16751" s="5"/>
      <c r="N16751" s="6"/>
    </row>
    <row r="16752" spans="8:14" x14ac:dyDescent="0.25">
      <c r="H16752" s="4"/>
      <c r="M16752" s="5"/>
      <c r="N16752" s="6"/>
    </row>
    <row r="16753" spans="8:14" x14ac:dyDescent="0.25">
      <c r="H16753" s="4"/>
      <c r="M16753" s="5"/>
      <c r="N16753" s="6"/>
    </row>
    <row r="16754" spans="8:14" x14ac:dyDescent="0.25">
      <c r="H16754" s="4"/>
      <c r="M16754" s="5"/>
      <c r="N16754" s="6"/>
    </row>
    <row r="16755" spans="8:14" x14ac:dyDescent="0.25">
      <c r="H16755" s="4"/>
      <c r="M16755" s="5"/>
      <c r="N16755" s="6"/>
    </row>
    <row r="16756" spans="8:14" x14ac:dyDescent="0.25">
      <c r="H16756" s="4"/>
      <c r="M16756" s="5"/>
      <c r="N16756" s="6"/>
    </row>
    <row r="16757" spans="8:14" x14ac:dyDescent="0.25">
      <c r="H16757" s="4"/>
      <c r="M16757" s="5"/>
      <c r="N16757" s="6"/>
    </row>
    <row r="16758" spans="8:14" x14ac:dyDescent="0.25">
      <c r="H16758" s="4"/>
      <c r="M16758" s="5"/>
      <c r="N16758" s="6"/>
    </row>
    <row r="16759" spans="8:14" x14ac:dyDescent="0.25">
      <c r="H16759" s="4"/>
      <c r="M16759" s="5"/>
      <c r="N16759" s="6"/>
    </row>
    <row r="16760" spans="8:14" x14ac:dyDescent="0.25">
      <c r="H16760" s="4"/>
      <c r="M16760" s="5"/>
      <c r="N16760" s="6"/>
    </row>
    <row r="16761" spans="8:14" x14ac:dyDescent="0.25">
      <c r="H16761" s="4"/>
      <c r="M16761" s="5"/>
      <c r="N16761" s="6"/>
    </row>
    <row r="16762" spans="8:14" x14ac:dyDescent="0.25">
      <c r="H16762" s="4"/>
      <c r="M16762" s="5"/>
      <c r="N16762" s="6"/>
    </row>
    <row r="16763" spans="8:14" x14ac:dyDescent="0.25">
      <c r="H16763" s="4"/>
      <c r="M16763" s="5"/>
      <c r="N16763" s="6"/>
    </row>
    <row r="16764" spans="8:14" x14ac:dyDescent="0.25">
      <c r="H16764" s="4"/>
      <c r="M16764" s="5"/>
      <c r="N16764" s="6"/>
    </row>
    <row r="16765" spans="8:14" x14ac:dyDescent="0.25">
      <c r="H16765" s="4"/>
      <c r="M16765" s="5"/>
      <c r="N16765" s="6"/>
    </row>
    <row r="16766" spans="8:14" x14ac:dyDescent="0.25">
      <c r="H16766" s="4"/>
      <c r="M16766" s="5"/>
      <c r="N16766" s="6"/>
    </row>
    <row r="16767" spans="8:14" x14ac:dyDescent="0.25">
      <c r="H16767" s="4"/>
      <c r="M16767" s="5"/>
      <c r="N16767" s="6"/>
    </row>
    <row r="16768" spans="8:14" x14ac:dyDescent="0.25">
      <c r="H16768" s="4"/>
      <c r="M16768" s="5"/>
      <c r="N16768" s="6"/>
    </row>
    <row r="16769" spans="8:14" x14ac:dyDescent="0.25">
      <c r="H16769" s="4"/>
      <c r="M16769" s="5"/>
      <c r="N16769" s="6"/>
    </row>
    <row r="16770" spans="8:14" x14ac:dyDescent="0.25">
      <c r="H16770" s="4"/>
      <c r="M16770" s="5"/>
      <c r="N16770" s="6"/>
    </row>
    <row r="16771" spans="8:14" x14ac:dyDescent="0.25">
      <c r="H16771" s="4"/>
      <c r="M16771" s="5"/>
      <c r="N16771" s="6"/>
    </row>
    <row r="16772" spans="8:14" x14ac:dyDescent="0.25">
      <c r="H16772" s="4"/>
      <c r="M16772" s="5"/>
      <c r="N16772" s="6"/>
    </row>
    <row r="16773" spans="8:14" x14ac:dyDescent="0.25">
      <c r="H16773" s="4"/>
      <c r="M16773" s="5"/>
      <c r="N16773" s="6"/>
    </row>
    <row r="16774" spans="8:14" x14ac:dyDescent="0.25">
      <c r="H16774" s="4"/>
      <c r="M16774" s="5"/>
      <c r="N16774" s="6"/>
    </row>
    <row r="16775" spans="8:14" x14ac:dyDescent="0.25">
      <c r="H16775" s="4"/>
      <c r="M16775" s="5"/>
      <c r="N16775" s="6"/>
    </row>
    <row r="16776" spans="8:14" x14ac:dyDescent="0.25">
      <c r="H16776" s="4"/>
      <c r="M16776" s="5"/>
      <c r="N16776" s="6"/>
    </row>
    <row r="16777" spans="8:14" x14ac:dyDescent="0.25">
      <c r="H16777" s="4"/>
      <c r="M16777" s="5"/>
      <c r="N16777" s="6"/>
    </row>
    <row r="16778" spans="8:14" x14ac:dyDescent="0.25">
      <c r="H16778" s="4"/>
      <c r="M16778" s="5"/>
      <c r="N16778" s="6"/>
    </row>
    <row r="16779" spans="8:14" x14ac:dyDescent="0.25">
      <c r="H16779" s="4"/>
      <c r="M16779" s="5"/>
      <c r="N16779" s="6"/>
    </row>
    <row r="16780" spans="8:14" x14ac:dyDescent="0.25">
      <c r="H16780" s="4"/>
      <c r="M16780" s="5"/>
      <c r="N16780" s="6"/>
    </row>
    <row r="16781" spans="8:14" x14ac:dyDescent="0.25">
      <c r="H16781" s="4"/>
      <c r="M16781" s="5"/>
      <c r="N16781" s="6"/>
    </row>
    <row r="16782" spans="8:14" x14ac:dyDescent="0.25">
      <c r="H16782" s="4"/>
      <c r="M16782" s="5"/>
      <c r="N16782" s="6"/>
    </row>
    <row r="16783" spans="8:14" x14ac:dyDescent="0.25">
      <c r="H16783" s="4"/>
      <c r="M16783" s="5"/>
      <c r="N16783" s="6"/>
    </row>
    <row r="16784" spans="8:14" x14ac:dyDescent="0.25">
      <c r="H16784" s="4"/>
      <c r="M16784" s="5"/>
      <c r="N16784" s="6"/>
    </row>
    <row r="16785" spans="8:14" x14ac:dyDescent="0.25">
      <c r="H16785" s="4"/>
      <c r="M16785" s="5"/>
      <c r="N16785" s="6"/>
    </row>
    <row r="16786" spans="8:14" x14ac:dyDescent="0.25">
      <c r="H16786" s="4"/>
      <c r="M16786" s="5"/>
      <c r="N16786" s="6"/>
    </row>
    <row r="16787" spans="8:14" x14ac:dyDescent="0.25">
      <c r="H16787" s="4"/>
      <c r="M16787" s="5"/>
      <c r="N16787" s="6"/>
    </row>
    <row r="16788" spans="8:14" x14ac:dyDescent="0.25">
      <c r="H16788" s="4"/>
      <c r="M16788" s="5"/>
      <c r="N16788" s="6"/>
    </row>
    <row r="16789" spans="8:14" x14ac:dyDescent="0.25">
      <c r="H16789" s="4"/>
      <c r="M16789" s="5"/>
      <c r="N16789" s="6"/>
    </row>
    <row r="16790" spans="8:14" x14ac:dyDescent="0.25">
      <c r="H16790" s="4"/>
      <c r="M16790" s="5"/>
      <c r="N16790" s="6"/>
    </row>
    <row r="16791" spans="8:14" x14ac:dyDescent="0.25">
      <c r="H16791" s="4"/>
      <c r="M16791" s="5"/>
      <c r="N16791" s="6"/>
    </row>
    <row r="16792" spans="8:14" x14ac:dyDescent="0.25">
      <c r="H16792" s="4"/>
      <c r="M16792" s="5"/>
      <c r="N16792" s="6"/>
    </row>
    <row r="16793" spans="8:14" x14ac:dyDescent="0.25">
      <c r="H16793" s="4"/>
      <c r="M16793" s="5"/>
      <c r="N16793" s="6"/>
    </row>
    <row r="16794" spans="8:14" x14ac:dyDescent="0.25">
      <c r="H16794" s="4"/>
      <c r="M16794" s="5"/>
      <c r="N16794" s="6"/>
    </row>
    <row r="16795" spans="8:14" x14ac:dyDescent="0.25">
      <c r="H16795" s="4"/>
      <c r="M16795" s="5"/>
      <c r="N16795" s="6"/>
    </row>
    <row r="16796" spans="8:14" x14ac:dyDescent="0.25">
      <c r="H16796" s="4"/>
      <c r="M16796" s="5"/>
      <c r="N16796" s="6"/>
    </row>
    <row r="16797" spans="8:14" x14ac:dyDescent="0.25">
      <c r="H16797" s="4"/>
      <c r="M16797" s="5"/>
      <c r="N16797" s="6"/>
    </row>
    <row r="16798" spans="8:14" x14ac:dyDescent="0.25">
      <c r="H16798" s="4"/>
      <c r="M16798" s="5"/>
      <c r="N16798" s="6"/>
    </row>
    <row r="16799" spans="8:14" x14ac:dyDescent="0.25">
      <c r="H16799" s="4"/>
      <c r="M16799" s="5"/>
      <c r="N16799" s="6"/>
    </row>
    <row r="16800" spans="8:14" x14ac:dyDescent="0.25">
      <c r="H16800" s="4"/>
      <c r="M16800" s="5"/>
      <c r="N16800" s="6"/>
    </row>
    <row r="16801" spans="8:14" x14ac:dyDescent="0.25">
      <c r="H16801" s="4"/>
      <c r="M16801" s="5"/>
      <c r="N16801" s="6"/>
    </row>
    <row r="16802" spans="8:14" x14ac:dyDescent="0.25">
      <c r="H16802" s="4"/>
      <c r="M16802" s="5"/>
      <c r="N16802" s="6"/>
    </row>
    <row r="16803" spans="8:14" x14ac:dyDescent="0.25">
      <c r="H16803" s="4"/>
      <c r="M16803" s="5"/>
      <c r="N16803" s="6"/>
    </row>
    <row r="16804" spans="8:14" x14ac:dyDescent="0.25">
      <c r="H16804" s="4"/>
      <c r="M16804" s="5"/>
      <c r="N16804" s="6"/>
    </row>
    <row r="16805" spans="8:14" x14ac:dyDescent="0.25">
      <c r="H16805" s="4"/>
      <c r="M16805" s="5"/>
      <c r="N16805" s="6"/>
    </row>
    <row r="16806" spans="8:14" x14ac:dyDescent="0.25">
      <c r="H16806" s="4"/>
      <c r="M16806" s="5"/>
      <c r="N16806" s="6"/>
    </row>
    <row r="16807" spans="8:14" x14ac:dyDescent="0.25">
      <c r="H16807" s="4"/>
      <c r="M16807" s="5"/>
      <c r="N16807" s="6"/>
    </row>
    <row r="16808" spans="8:14" x14ac:dyDescent="0.25">
      <c r="H16808" s="4"/>
      <c r="M16808" s="5"/>
      <c r="N16808" s="6"/>
    </row>
    <row r="16809" spans="8:14" x14ac:dyDescent="0.25">
      <c r="H16809" s="4"/>
      <c r="M16809" s="5"/>
      <c r="N16809" s="6"/>
    </row>
    <row r="16810" spans="8:14" x14ac:dyDescent="0.25">
      <c r="H16810" s="4"/>
      <c r="M16810" s="5"/>
      <c r="N16810" s="6"/>
    </row>
    <row r="16811" spans="8:14" x14ac:dyDescent="0.25">
      <c r="H16811" s="4"/>
      <c r="M16811" s="5"/>
      <c r="N16811" s="6"/>
    </row>
    <row r="16812" spans="8:14" x14ac:dyDescent="0.25">
      <c r="H16812" s="4"/>
      <c r="M16812" s="5"/>
      <c r="N16812" s="6"/>
    </row>
    <row r="16813" spans="8:14" x14ac:dyDescent="0.25">
      <c r="H16813" s="4"/>
      <c r="M16813" s="5"/>
      <c r="N16813" s="6"/>
    </row>
    <row r="16814" spans="8:14" x14ac:dyDescent="0.25">
      <c r="H16814" s="4"/>
      <c r="M16814" s="5"/>
      <c r="N16814" s="6"/>
    </row>
    <row r="16815" spans="8:14" x14ac:dyDescent="0.25">
      <c r="H16815" s="4"/>
      <c r="M16815" s="5"/>
      <c r="N16815" s="6"/>
    </row>
    <row r="16816" spans="8:14" x14ac:dyDescent="0.25">
      <c r="H16816" s="4"/>
      <c r="M16816" s="5"/>
      <c r="N16816" s="6"/>
    </row>
    <row r="16817" spans="8:14" x14ac:dyDescent="0.25">
      <c r="H16817" s="4"/>
      <c r="M16817" s="5"/>
      <c r="N16817" s="6"/>
    </row>
    <row r="16818" spans="8:14" x14ac:dyDescent="0.25">
      <c r="H16818" s="4"/>
      <c r="M16818" s="5"/>
      <c r="N16818" s="6"/>
    </row>
    <row r="16819" spans="8:14" x14ac:dyDescent="0.25">
      <c r="H16819" s="4"/>
      <c r="M16819" s="5"/>
      <c r="N16819" s="6"/>
    </row>
    <row r="16820" spans="8:14" x14ac:dyDescent="0.25">
      <c r="H16820" s="4"/>
      <c r="M16820" s="5"/>
      <c r="N16820" s="6"/>
    </row>
    <row r="16821" spans="8:14" x14ac:dyDescent="0.25">
      <c r="H16821" s="4"/>
      <c r="M16821" s="5"/>
      <c r="N16821" s="6"/>
    </row>
    <row r="16822" spans="8:14" x14ac:dyDescent="0.25">
      <c r="H16822" s="4"/>
      <c r="M16822" s="5"/>
      <c r="N16822" s="6"/>
    </row>
    <row r="16823" spans="8:14" x14ac:dyDescent="0.25">
      <c r="H16823" s="4"/>
      <c r="M16823" s="5"/>
      <c r="N16823" s="6"/>
    </row>
    <row r="16824" spans="8:14" x14ac:dyDescent="0.25">
      <c r="H16824" s="4"/>
      <c r="M16824" s="5"/>
      <c r="N16824" s="6"/>
    </row>
    <row r="16825" spans="8:14" x14ac:dyDescent="0.25">
      <c r="H16825" s="4"/>
      <c r="M16825" s="5"/>
      <c r="N16825" s="6"/>
    </row>
    <row r="16826" spans="8:14" x14ac:dyDescent="0.25">
      <c r="H16826" s="4"/>
      <c r="M16826" s="5"/>
      <c r="N16826" s="6"/>
    </row>
    <row r="16827" spans="8:14" x14ac:dyDescent="0.25">
      <c r="H16827" s="4"/>
      <c r="M16827" s="5"/>
      <c r="N16827" s="6"/>
    </row>
    <row r="16828" spans="8:14" x14ac:dyDescent="0.25">
      <c r="H16828" s="4"/>
      <c r="M16828" s="5"/>
      <c r="N16828" s="6"/>
    </row>
    <row r="16829" spans="8:14" x14ac:dyDescent="0.25">
      <c r="H16829" s="4"/>
      <c r="M16829" s="5"/>
      <c r="N16829" s="6"/>
    </row>
    <row r="16830" spans="8:14" x14ac:dyDescent="0.25">
      <c r="H16830" s="4"/>
      <c r="M16830" s="5"/>
      <c r="N16830" s="6"/>
    </row>
    <row r="16831" spans="8:14" x14ac:dyDescent="0.25">
      <c r="H16831" s="4"/>
      <c r="M16831" s="5"/>
      <c r="N16831" s="6"/>
    </row>
    <row r="16832" spans="8:14" x14ac:dyDescent="0.25">
      <c r="H16832" s="4"/>
      <c r="M16832" s="5"/>
      <c r="N16832" s="6"/>
    </row>
    <row r="16833" spans="8:14" x14ac:dyDescent="0.25">
      <c r="H16833" s="4"/>
      <c r="M16833" s="5"/>
      <c r="N16833" s="6"/>
    </row>
    <row r="16834" spans="8:14" x14ac:dyDescent="0.25">
      <c r="H16834" s="4"/>
      <c r="M16834" s="5"/>
      <c r="N16834" s="6"/>
    </row>
    <row r="16835" spans="8:14" x14ac:dyDescent="0.25">
      <c r="H16835" s="4"/>
      <c r="M16835" s="5"/>
      <c r="N16835" s="6"/>
    </row>
    <row r="16836" spans="8:14" x14ac:dyDescent="0.25">
      <c r="H16836" s="4"/>
      <c r="M16836" s="5"/>
      <c r="N16836" s="6"/>
    </row>
    <row r="16837" spans="8:14" x14ac:dyDescent="0.25">
      <c r="H16837" s="4"/>
      <c r="M16837" s="5"/>
      <c r="N16837" s="6"/>
    </row>
    <row r="16838" spans="8:14" x14ac:dyDescent="0.25">
      <c r="H16838" s="4"/>
      <c r="M16838" s="5"/>
      <c r="N16838" s="6"/>
    </row>
    <row r="16839" spans="8:14" x14ac:dyDescent="0.25">
      <c r="H16839" s="4"/>
      <c r="M16839" s="5"/>
      <c r="N16839" s="6"/>
    </row>
    <row r="16840" spans="8:14" x14ac:dyDescent="0.25">
      <c r="H16840" s="4"/>
      <c r="M16840" s="5"/>
      <c r="N16840" s="6"/>
    </row>
    <row r="16841" spans="8:14" x14ac:dyDescent="0.25">
      <c r="H16841" s="4"/>
      <c r="M16841" s="5"/>
      <c r="N16841" s="6"/>
    </row>
    <row r="16842" spans="8:14" x14ac:dyDescent="0.25">
      <c r="H16842" s="4"/>
      <c r="M16842" s="5"/>
      <c r="N16842" s="6"/>
    </row>
    <row r="16843" spans="8:14" x14ac:dyDescent="0.25">
      <c r="H16843" s="4"/>
      <c r="M16843" s="5"/>
      <c r="N16843" s="6"/>
    </row>
    <row r="16844" spans="8:14" x14ac:dyDescent="0.25">
      <c r="H16844" s="4"/>
      <c r="M16844" s="5"/>
      <c r="N16844" s="6"/>
    </row>
    <row r="16845" spans="8:14" x14ac:dyDescent="0.25">
      <c r="H16845" s="4"/>
      <c r="M16845" s="5"/>
      <c r="N16845" s="6"/>
    </row>
    <row r="16846" spans="8:14" x14ac:dyDescent="0.25">
      <c r="H16846" s="4"/>
      <c r="M16846" s="5"/>
      <c r="N16846" s="6"/>
    </row>
    <row r="16847" spans="8:14" x14ac:dyDescent="0.25">
      <c r="H16847" s="4"/>
      <c r="M16847" s="5"/>
      <c r="N16847" s="6"/>
    </row>
    <row r="16848" spans="8:14" x14ac:dyDescent="0.25">
      <c r="H16848" s="4"/>
      <c r="M16848" s="5"/>
      <c r="N16848" s="6"/>
    </row>
    <row r="16849" spans="8:14" x14ac:dyDescent="0.25">
      <c r="H16849" s="4"/>
      <c r="M16849" s="5"/>
      <c r="N16849" s="6"/>
    </row>
    <row r="16850" spans="8:14" x14ac:dyDescent="0.25">
      <c r="H16850" s="4"/>
      <c r="M16850" s="5"/>
      <c r="N16850" s="6"/>
    </row>
    <row r="16851" spans="8:14" x14ac:dyDescent="0.25">
      <c r="H16851" s="4"/>
      <c r="M16851" s="5"/>
      <c r="N16851" s="6"/>
    </row>
    <row r="16852" spans="8:14" x14ac:dyDescent="0.25">
      <c r="H16852" s="4"/>
      <c r="M16852" s="5"/>
      <c r="N16852" s="6"/>
    </row>
    <row r="16853" spans="8:14" x14ac:dyDescent="0.25">
      <c r="H16853" s="4"/>
      <c r="M16853" s="5"/>
      <c r="N16853" s="6"/>
    </row>
    <row r="16854" spans="8:14" x14ac:dyDescent="0.25">
      <c r="H16854" s="4"/>
      <c r="M16854" s="5"/>
      <c r="N16854" s="6"/>
    </row>
    <row r="16855" spans="8:14" x14ac:dyDescent="0.25">
      <c r="H16855" s="4"/>
      <c r="M16855" s="5"/>
      <c r="N16855" s="6"/>
    </row>
    <row r="16856" spans="8:14" x14ac:dyDescent="0.25">
      <c r="H16856" s="4"/>
      <c r="M16856" s="5"/>
      <c r="N16856" s="6"/>
    </row>
    <row r="16857" spans="8:14" x14ac:dyDescent="0.25">
      <c r="H16857" s="4"/>
      <c r="M16857" s="5"/>
      <c r="N16857" s="6"/>
    </row>
    <row r="16858" spans="8:14" x14ac:dyDescent="0.25">
      <c r="H16858" s="4"/>
      <c r="M16858" s="5"/>
      <c r="N16858" s="6"/>
    </row>
    <row r="16859" spans="8:14" x14ac:dyDescent="0.25">
      <c r="H16859" s="4"/>
      <c r="M16859" s="5"/>
      <c r="N16859" s="6"/>
    </row>
    <row r="16860" spans="8:14" x14ac:dyDescent="0.25">
      <c r="H16860" s="4"/>
      <c r="M16860" s="5"/>
      <c r="N16860" s="6"/>
    </row>
    <row r="16861" spans="8:14" x14ac:dyDescent="0.25">
      <c r="H16861" s="4"/>
      <c r="M16861" s="5"/>
      <c r="N16861" s="6"/>
    </row>
    <row r="16862" spans="8:14" x14ac:dyDescent="0.25">
      <c r="H16862" s="4"/>
      <c r="M16862" s="5"/>
      <c r="N16862" s="6"/>
    </row>
    <row r="16863" spans="8:14" x14ac:dyDescent="0.25">
      <c r="H16863" s="4"/>
      <c r="M16863" s="5"/>
      <c r="N16863" s="6"/>
    </row>
    <row r="16864" spans="8:14" x14ac:dyDescent="0.25">
      <c r="H16864" s="4"/>
      <c r="M16864" s="5"/>
      <c r="N16864" s="6"/>
    </row>
    <row r="16865" spans="8:14" x14ac:dyDescent="0.25">
      <c r="H16865" s="4"/>
      <c r="M16865" s="5"/>
      <c r="N16865" s="6"/>
    </row>
    <row r="16866" spans="8:14" x14ac:dyDescent="0.25">
      <c r="H16866" s="4"/>
      <c r="M16866" s="5"/>
      <c r="N16866" s="6"/>
    </row>
    <row r="16867" spans="8:14" x14ac:dyDescent="0.25">
      <c r="H16867" s="4"/>
      <c r="M16867" s="5"/>
      <c r="N16867" s="6"/>
    </row>
    <row r="16868" spans="8:14" x14ac:dyDescent="0.25">
      <c r="H16868" s="4"/>
      <c r="M16868" s="5"/>
      <c r="N16868" s="6"/>
    </row>
    <row r="16869" spans="8:14" x14ac:dyDescent="0.25">
      <c r="H16869" s="4"/>
      <c r="M16869" s="5"/>
      <c r="N16869" s="6"/>
    </row>
    <row r="16870" spans="8:14" x14ac:dyDescent="0.25">
      <c r="H16870" s="4"/>
      <c r="M16870" s="5"/>
      <c r="N16870" s="6"/>
    </row>
    <row r="16871" spans="8:14" x14ac:dyDescent="0.25">
      <c r="H16871" s="4"/>
      <c r="M16871" s="5"/>
      <c r="N16871" s="6"/>
    </row>
    <row r="16872" spans="8:14" x14ac:dyDescent="0.25">
      <c r="H16872" s="4"/>
      <c r="M16872" s="5"/>
      <c r="N16872" s="6"/>
    </row>
    <row r="16873" spans="8:14" x14ac:dyDescent="0.25">
      <c r="H16873" s="4"/>
      <c r="M16873" s="5"/>
      <c r="N16873" s="6"/>
    </row>
    <row r="16874" spans="8:14" x14ac:dyDescent="0.25">
      <c r="H16874" s="4"/>
      <c r="M16874" s="5"/>
      <c r="N16874" s="6"/>
    </row>
    <row r="16875" spans="8:14" x14ac:dyDescent="0.25">
      <c r="H16875" s="4"/>
      <c r="M16875" s="5"/>
      <c r="N16875" s="6"/>
    </row>
    <row r="16876" spans="8:14" x14ac:dyDescent="0.25">
      <c r="H16876" s="4"/>
      <c r="M16876" s="5"/>
      <c r="N16876" s="6"/>
    </row>
    <row r="16877" spans="8:14" x14ac:dyDescent="0.25">
      <c r="H16877" s="4"/>
      <c r="M16877" s="5"/>
      <c r="N16877" s="6"/>
    </row>
    <row r="16878" spans="8:14" x14ac:dyDescent="0.25">
      <c r="H16878" s="4"/>
      <c r="M16878" s="5"/>
      <c r="N16878" s="6"/>
    </row>
    <row r="16879" spans="8:14" x14ac:dyDescent="0.25">
      <c r="H16879" s="4"/>
      <c r="M16879" s="5"/>
      <c r="N16879" s="6"/>
    </row>
    <row r="16880" spans="8:14" x14ac:dyDescent="0.25">
      <c r="H16880" s="4"/>
      <c r="M16880" s="5"/>
      <c r="N16880" s="6"/>
    </row>
    <row r="16881" spans="8:14" x14ac:dyDescent="0.25">
      <c r="H16881" s="4"/>
      <c r="M16881" s="5"/>
      <c r="N16881" s="6"/>
    </row>
    <row r="16882" spans="8:14" x14ac:dyDescent="0.25">
      <c r="H16882" s="4"/>
      <c r="M16882" s="5"/>
      <c r="N16882" s="6"/>
    </row>
    <row r="16883" spans="8:14" x14ac:dyDescent="0.25">
      <c r="H16883" s="4"/>
      <c r="M16883" s="5"/>
      <c r="N16883" s="6"/>
    </row>
    <row r="16884" spans="8:14" x14ac:dyDescent="0.25">
      <c r="H16884" s="4"/>
      <c r="M16884" s="5"/>
      <c r="N16884" s="6"/>
    </row>
    <row r="16885" spans="8:14" x14ac:dyDescent="0.25">
      <c r="H16885" s="4"/>
      <c r="M16885" s="5"/>
      <c r="N16885" s="6"/>
    </row>
    <row r="16886" spans="8:14" x14ac:dyDescent="0.25">
      <c r="H16886" s="4"/>
      <c r="M16886" s="5"/>
      <c r="N16886" s="6"/>
    </row>
    <row r="16887" spans="8:14" x14ac:dyDescent="0.25">
      <c r="H16887" s="4"/>
      <c r="M16887" s="5"/>
      <c r="N16887" s="6"/>
    </row>
    <row r="16888" spans="8:14" x14ac:dyDescent="0.25">
      <c r="H16888" s="4"/>
      <c r="M16888" s="5"/>
      <c r="N16888" s="6"/>
    </row>
    <row r="16889" spans="8:14" x14ac:dyDescent="0.25">
      <c r="H16889" s="4"/>
      <c r="M16889" s="5"/>
      <c r="N16889" s="6"/>
    </row>
    <row r="16890" spans="8:14" x14ac:dyDescent="0.25">
      <c r="H16890" s="4"/>
      <c r="M16890" s="5"/>
      <c r="N16890" s="6"/>
    </row>
    <row r="16891" spans="8:14" x14ac:dyDescent="0.25">
      <c r="H16891" s="4"/>
      <c r="M16891" s="5"/>
      <c r="N16891" s="6"/>
    </row>
    <row r="16892" spans="8:14" x14ac:dyDescent="0.25">
      <c r="H16892" s="4"/>
      <c r="M16892" s="5"/>
      <c r="N16892" s="6"/>
    </row>
    <row r="16893" spans="8:14" x14ac:dyDescent="0.25">
      <c r="H16893" s="4"/>
      <c r="M16893" s="5"/>
      <c r="N16893" s="6"/>
    </row>
    <row r="16894" spans="8:14" x14ac:dyDescent="0.25">
      <c r="H16894" s="4"/>
      <c r="M16894" s="5"/>
      <c r="N16894" s="6"/>
    </row>
    <row r="16895" spans="8:14" x14ac:dyDescent="0.25">
      <c r="H16895" s="4"/>
      <c r="M16895" s="5"/>
      <c r="N16895" s="6"/>
    </row>
    <row r="16896" spans="8:14" x14ac:dyDescent="0.25">
      <c r="H16896" s="4"/>
      <c r="M16896" s="5"/>
      <c r="N16896" s="6"/>
    </row>
    <row r="16897" spans="8:14" x14ac:dyDescent="0.25">
      <c r="H16897" s="4"/>
      <c r="M16897" s="5"/>
      <c r="N16897" s="6"/>
    </row>
    <row r="16898" spans="8:14" x14ac:dyDescent="0.25">
      <c r="H16898" s="4"/>
      <c r="M16898" s="5"/>
      <c r="N16898" s="6"/>
    </row>
    <row r="16899" spans="8:14" x14ac:dyDescent="0.25">
      <c r="H16899" s="4"/>
      <c r="M16899" s="5"/>
      <c r="N16899" s="6"/>
    </row>
    <row r="16900" spans="8:14" x14ac:dyDescent="0.25">
      <c r="H16900" s="4"/>
      <c r="M16900" s="5"/>
      <c r="N16900" s="6"/>
    </row>
    <row r="16901" spans="8:14" x14ac:dyDescent="0.25">
      <c r="H16901" s="4"/>
      <c r="M16901" s="5"/>
      <c r="N16901" s="6"/>
    </row>
    <row r="16902" spans="8:14" x14ac:dyDescent="0.25">
      <c r="H16902" s="4"/>
      <c r="M16902" s="5"/>
      <c r="N16902" s="6"/>
    </row>
    <row r="16903" spans="8:14" x14ac:dyDescent="0.25">
      <c r="H16903" s="4"/>
      <c r="M16903" s="5"/>
      <c r="N16903" s="6"/>
    </row>
    <row r="16904" spans="8:14" x14ac:dyDescent="0.25">
      <c r="H16904" s="4"/>
      <c r="M16904" s="5"/>
      <c r="N16904" s="6"/>
    </row>
    <row r="16905" spans="8:14" x14ac:dyDescent="0.25">
      <c r="H16905" s="4"/>
      <c r="M16905" s="5"/>
      <c r="N16905" s="6"/>
    </row>
    <row r="16906" spans="8:14" x14ac:dyDescent="0.25">
      <c r="H16906" s="4"/>
      <c r="M16906" s="5"/>
      <c r="N16906" s="6"/>
    </row>
    <row r="16907" spans="8:14" x14ac:dyDescent="0.25">
      <c r="H16907" s="4"/>
      <c r="M16907" s="5"/>
      <c r="N16907" s="6"/>
    </row>
    <row r="16908" spans="8:14" x14ac:dyDescent="0.25">
      <c r="H16908" s="4"/>
      <c r="M16908" s="5"/>
      <c r="N16908" s="6"/>
    </row>
    <row r="16909" spans="8:14" x14ac:dyDescent="0.25">
      <c r="H16909" s="4"/>
      <c r="M16909" s="5"/>
      <c r="N16909" s="6"/>
    </row>
    <row r="16910" spans="8:14" x14ac:dyDescent="0.25">
      <c r="H16910" s="4"/>
      <c r="M16910" s="5"/>
      <c r="N16910" s="6"/>
    </row>
    <row r="16911" spans="8:14" x14ac:dyDescent="0.25">
      <c r="H16911" s="4"/>
      <c r="M16911" s="5"/>
      <c r="N16911" s="6"/>
    </row>
    <row r="16912" spans="8:14" x14ac:dyDescent="0.25">
      <c r="H16912" s="4"/>
      <c r="M16912" s="5"/>
      <c r="N16912" s="6"/>
    </row>
    <row r="16913" spans="8:14" x14ac:dyDescent="0.25">
      <c r="H16913" s="4"/>
      <c r="M16913" s="5"/>
      <c r="N16913" s="6"/>
    </row>
    <row r="16914" spans="8:14" x14ac:dyDescent="0.25">
      <c r="H16914" s="4"/>
      <c r="M16914" s="5"/>
      <c r="N16914" s="6"/>
    </row>
    <row r="16915" spans="8:14" x14ac:dyDescent="0.25">
      <c r="H16915" s="4"/>
      <c r="M16915" s="5"/>
      <c r="N16915" s="6"/>
    </row>
    <row r="16916" spans="8:14" x14ac:dyDescent="0.25">
      <c r="H16916" s="4"/>
      <c r="M16916" s="5"/>
      <c r="N16916" s="6"/>
    </row>
    <row r="16917" spans="8:14" x14ac:dyDescent="0.25">
      <c r="H16917" s="4"/>
      <c r="M16917" s="5"/>
      <c r="N16917" s="6"/>
    </row>
    <row r="16918" spans="8:14" x14ac:dyDescent="0.25">
      <c r="H16918" s="4"/>
      <c r="M16918" s="5"/>
      <c r="N16918" s="6"/>
    </row>
    <row r="16919" spans="8:14" x14ac:dyDescent="0.25">
      <c r="H16919" s="4"/>
      <c r="M16919" s="5"/>
      <c r="N16919" s="6"/>
    </row>
    <row r="16920" spans="8:14" x14ac:dyDescent="0.25">
      <c r="H16920" s="4"/>
      <c r="M16920" s="5"/>
      <c r="N16920" s="6"/>
    </row>
    <row r="16921" spans="8:14" x14ac:dyDescent="0.25">
      <c r="H16921" s="4"/>
      <c r="M16921" s="5"/>
      <c r="N16921" s="6"/>
    </row>
    <row r="16922" spans="8:14" x14ac:dyDescent="0.25">
      <c r="H16922" s="4"/>
      <c r="M16922" s="5"/>
      <c r="N16922" s="6"/>
    </row>
    <row r="16923" spans="8:14" x14ac:dyDescent="0.25">
      <c r="H16923" s="4"/>
      <c r="M16923" s="5"/>
      <c r="N16923" s="6"/>
    </row>
    <row r="16924" spans="8:14" x14ac:dyDescent="0.25">
      <c r="H16924" s="4"/>
      <c r="M16924" s="5"/>
      <c r="N16924" s="6"/>
    </row>
    <row r="16925" spans="8:14" x14ac:dyDescent="0.25">
      <c r="H16925" s="4"/>
      <c r="M16925" s="5"/>
      <c r="N16925" s="6"/>
    </row>
    <row r="16926" spans="8:14" x14ac:dyDescent="0.25">
      <c r="H16926" s="4"/>
      <c r="M16926" s="5"/>
      <c r="N16926" s="6"/>
    </row>
    <row r="16927" spans="8:14" x14ac:dyDescent="0.25">
      <c r="H16927" s="4"/>
      <c r="M16927" s="5"/>
      <c r="N16927" s="6"/>
    </row>
    <row r="16928" spans="8:14" x14ac:dyDescent="0.25">
      <c r="H16928" s="4"/>
      <c r="M16928" s="5"/>
      <c r="N16928" s="6"/>
    </row>
    <row r="16929" spans="8:14" x14ac:dyDescent="0.25">
      <c r="H16929" s="4"/>
      <c r="M16929" s="5"/>
      <c r="N16929" s="6"/>
    </row>
    <row r="16930" spans="8:14" x14ac:dyDescent="0.25">
      <c r="H16930" s="4"/>
      <c r="M16930" s="5"/>
      <c r="N16930" s="6"/>
    </row>
    <row r="16931" spans="8:14" x14ac:dyDescent="0.25">
      <c r="H16931" s="4"/>
      <c r="M16931" s="5"/>
      <c r="N16931" s="6"/>
    </row>
    <row r="16932" spans="8:14" x14ac:dyDescent="0.25">
      <c r="H16932" s="4"/>
      <c r="M16932" s="5"/>
      <c r="N16932" s="6"/>
    </row>
    <row r="16933" spans="8:14" x14ac:dyDescent="0.25">
      <c r="H16933" s="4"/>
      <c r="M16933" s="5"/>
      <c r="N16933" s="6"/>
    </row>
    <row r="16934" spans="8:14" x14ac:dyDescent="0.25">
      <c r="H16934" s="4"/>
      <c r="M16934" s="5"/>
      <c r="N16934" s="6"/>
    </row>
    <row r="16935" spans="8:14" x14ac:dyDescent="0.25">
      <c r="H16935" s="4"/>
      <c r="M16935" s="5"/>
      <c r="N16935" s="6"/>
    </row>
    <row r="16936" spans="8:14" x14ac:dyDescent="0.25">
      <c r="H16936" s="4"/>
      <c r="M16936" s="5"/>
      <c r="N16936" s="6"/>
    </row>
    <row r="16937" spans="8:14" x14ac:dyDescent="0.25">
      <c r="H16937" s="4"/>
      <c r="M16937" s="5"/>
      <c r="N16937" s="6"/>
    </row>
    <row r="16938" spans="8:14" x14ac:dyDescent="0.25">
      <c r="H16938" s="4"/>
      <c r="M16938" s="5"/>
      <c r="N16938" s="6"/>
    </row>
    <row r="16939" spans="8:14" x14ac:dyDescent="0.25">
      <c r="H16939" s="4"/>
      <c r="M16939" s="5"/>
      <c r="N16939" s="6"/>
    </row>
    <row r="16940" spans="8:14" x14ac:dyDescent="0.25">
      <c r="H16940" s="4"/>
      <c r="M16940" s="5"/>
      <c r="N16940" s="6"/>
    </row>
    <row r="16941" spans="8:14" x14ac:dyDescent="0.25">
      <c r="H16941" s="4"/>
      <c r="M16941" s="5"/>
      <c r="N16941" s="6"/>
    </row>
    <row r="16942" spans="8:14" x14ac:dyDescent="0.25">
      <c r="H16942" s="4"/>
      <c r="M16942" s="5"/>
      <c r="N16942" s="6"/>
    </row>
    <row r="16943" spans="8:14" x14ac:dyDescent="0.25">
      <c r="H16943" s="4"/>
      <c r="M16943" s="5"/>
      <c r="N16943" s="6"/>
    </row>
    <row r="16944" spans="8:14" x14ac:dyDescent="0.25">
      <c r="H16944" s="4"/>
      <c r="M16944" s="5"/>
      <c r="N16944" s="6"/>
    </row>
    <row r="16945" spans="8:14" x14ac:dyDescent="0.25">
      <c r="H16945" s="4"/>
      <c r="M16945" s="5"/>
      <c r="N16945" s="6"/>
    </row>
    <row r="16946" spans="8:14" x14ac:dyDescent="0.25">
      <c r="H16946" s="4"/>
      <c r="M16946" s="5"/>
      <c r="N16946" s="6"/>
    </row>
    <row r="16947" spans="8:14" x14ac:dyDescent="0.25">
      <c r="H16947" s="4"/>
      <c r="M16947" s="5"/>
      <c r="N16947" s="6"/>
    </row>
    <row r="16948" spans="8:14" x14ac:dyDescent="0.25">
      <c r="H16948" s="4"/>
      <c r="M16948" s="5"/>
      <c r="N16948" s="6"/>
    </row>
    <row r="16949" spans="8:14" x14ac:dyDescent="0.25">
      <c r="H16949" s="4"/>
      <c r="M16949" s="5"/>
      <c r="N16949" s="6"/>
    </row>
    <row r="16950" spans="8:14" x14ac:dyDescent="0.25">
      <c r="H16950" s="4"/>
      <c r="M16950" s="5"/>
      <c r="N16950" s="6"/>
    </row>
    <row r="16951" spans="8:14" x14ac:dyDescent="0.25">
      <c r="H16951" s="4"/>
      <c r="M16951" s="5"/>
      <c r="N16951" s="6"/>
    </row>
    <row r="16952" spans="8:14" x14ac:dyDescent="0.25">
      <c r="H16952" s="4"/>
      <c r="M16952" s="5"/>
      <c r="N16952" s="6"/>
    </row>
    <row r="16953" spans="8:14" x14ac:dyDescent="0.25">
      <c r="H16953" s="4"/>
      <c r="M16953" s="5"/>
      <c r="N16953" s="6"/>
    </row>
    <row r="16954" spans="8:14" x14ac:dyDescent="0.25">
      <c r="H16954" s="4"/>
      <c r="M16954" s="5"/>
      <c r="N16954" s="6"/>
    </row>
    <row r="16955" spans="8:14" x14ac:dyDescent="0.25">
      <c r="H16955" s="4"/>
      <c r="M16955" s="5"/>
      <c r="N16955" s="6"/>
    </row>
    <row r="16956" spans="8:14" x14ac:dyDescent="0.25">
      <c r="H16956" s="4"/>
      <c r="M16956" s="5"/>
      <c r="N16956" s="6"/>
    </row>
    <row r="16957" spans="8:14" x14ac:dyDescent="0.25">
      <c r="H16957" s="4"/>
      <c r="M16957" s="5"/>
      <c r="N16957" s="6"/>
    </row>
    <row r="16958" spans="8:14" x14ac:dyDescent="0.25">
      <c r="H16958" s="4"/>
      <c r="M16958" s="5"/>
      <c r="N16958" s="6"/>
    </row>
    <row r="16959" spans="8:14" x14ac:dyDescent="0.25">
      <c r="H16959" s="4"/>
      <c r="M16959" s="5"/>
      <c r="N16959" s="6"/>
    </row>
    <row r="16960" spans="8:14" x14ac:dyDescent="0.25">
      <c r="H16960" s="4"/>
      <c r="M16960" s="5"/>
      <c r="N16960" s="6"/>
    </row>
    <row r="16961" spans="8:14" x14ac:dyDescent="0.25">
      <c r="H16961" s="4"/>
      <c r="M16961" s="5"/>
      <c r="N16961" s="6"/>
    </row>
    <row r="16962" spans="8:14" x14ac:dyDescent="0.25">
      <c r="H16962" s="4"/>
      <c r="M16962" s="5"/>
      <c r="N16962" s="6"/>
    </row>
    <row r="16963" spans="8:14" x14ac:dyDescent="0.25">
      <c r="H16963" s="4"/>
      <c r="M16963" s="5"/>
      <c r="N16963" s="6"/>
    </row>
    <row r="16964" spans="8:14" x14ac:dyDescent="0.25">
      <c r="H16964" s="4"/>
      <c r="M16964" s="5"/>
      <c r="N16964" s="6"/>
    </row>
    <row r="16965" spans="8:14" x14ac:dyDescent="0.25">
      <c r="H16965" s="4"/>
      <c r="M16965" s="5"/>
      <c r="N16965" s="6"/>
    </row>
    <row r="16966" spans="8:14" x14ac:dyDescent="0.25">
      <c r="H16966" s="4"/>
      <c r="M16966" s="5"/>
      <c r="N16966" s="6"/>
    </row>
    <row r="16967" spans="8:14" x14ac:dyDescent="0.25">
      <c r="H16967" s="4"/>
      <c r="M16967" s="5"/>
      <c r="N16967" s="6"/>
    </row>
    <row r="16968" spans="8:14" x14ac:dyDescent="0.25">
      <c r="H16968" s="4"/>
      <c r="M16968" s="5"/>
      <c r="N16968" s="6"/>
    </row>
    <row r="16969" spans="8:14" x14ac:dyDescent="0.25">
      <c r="H16969" s="4"/>
      <c r="M16969" s="5"/>
      <c r="N16969" s="6"/>
    </row>
    <row r="16970" spans="8:14" x14ac:dyDescent="0.25">
      <c r="H16970" s="4"/>
      <c r="M16970" s="5"/>
      <c r="N16970" s="6"/>
    </row>
    <row r="16971" spans="8:14" x14ac:dyDescent="0.25">
      <c r="H16971" s="4"/>
      <c r="M16971" s="5"/>
      <c r="N16971" s="6"/>
    </row>
    <row r="16972" spans="8:14" x14ac:dyDescent="0.25">
      <c r="H16972" s="4"/>
      <c r="M16972" s="5"/>
      <c r="N16972" s="6"/>
    </row>
    <row r="16973" spans="8:14" x14ac:dyDescent="0.25">
      <c r="H16973" s="4"/>
      <c r="M16973" s="5"/>
      <c r="N16973" s="6"/>
    </row>
    <row r="16974" spans="8:14" x14ac:dyDescent="0.25">
      <c r="H16974" s="4"/>
      <c r="M16974" s="5"/>
      <c r="N16974" s="6"/>
    </row>
    <row r="16975" spans="8:14" x14ac:dyDescent="0.25">
      <c r="H16975" s="4"/>
      <c r="M16975" s="5"/>
      <c r="N16975" s="6"/>
    </row>
    <row r="16976" spans="8:14" x14ac:dyDescent="0.25">
      <c r="H16976" s="4"/>
      <c r="M16976" s="5"/>
      <c r="N16976" s="6"/>
    </row>
    <row r="16977" spans="8:14" x14ac:dyDescent="0.25">
      <c r="H16977" s="4"/>
      <c r="M16977" s="5"/>
      <c r="N16977" s="6"/>
    </row>
    <row r="16978" spans="8:14" x14ac:dyDescent="0.25">
      <c r="H16978" s="4"/>
      <c r="M16978" s="5"/>
      <c r="N16978" s="6"/>
    </row>
    <row r="16979" spans="8:14" x14ac:dyDescent="0.25">
      <c r="H16979" s="4"/>
      <c r="M16979" s="5"/>
      <c r="N16979" s="6"/>
    </row>
    <row r="16980" spans="8:14" x14ac:dyDescent="0.25">
      <c r="H16980" s="4"/>
      <c r="M16980" s="5"/>
      <c r="N16980" s="6"/>
    </row>
    <row r="16981" spans="8:14" x14ac:dyDescent="0.25">
      <c r="H16981" s="4"/>
      <c r="M16981" s="5"/>
      <c r="N16981" s="6"/>
    </row>
    <row r="16982" spans="8:14" x14ac:dyDescent="0.25">
      <c r="H16982" s="4"/>
      <c r="M16982" s="5"/>
      <c r="N16982" s="6"/>
    </row>
    <row r="16983" spans="8:14" x14ac:dyDescent="0.25">
      <c r="H16983" s="4"/>
      <c r="M16983" s="5"/>
      <c r="N16983" s="6"/>
    </row>
    <row r="16984" spans="8:14" x14ac:dyDescent="0.25">
      <c r="H16984" s="4"/>
      <c r="M16984" s="5"/>
      <c r="N16984" s="6"/>
    </row>
    <row r="16985" spans="8:14" x14ac:dyDescent="0.25">
      <c r="H16985" s="4"/>
      <c r="M16985" s="5"/>
      <c r="N16985" s="6"/>
    </row>
    <row r="16986" spans="8:14" x14ac:dyDescent="0.25">
      <c r="H16986" s="4"/>
      <c r="M16986" s="5"/>
      <c r="N16986" s="6"/>
    </row>
    <row r="16987" spans="8:14" x14ac:dyDescent="0.25">
      <c r="H16987" s="4"/>
      <c r="M16987" s="5"/>
      <c r="N16987" s="6"/>
    </row>
    <row r="16988" spans="8:14" x14ac:dyDescent="0.25">
      <c r="H16988" s="4"/>
      <c r="M16988" s="5"/>
      <c r="N16988" s="6"/>
    </row>
    <row r="16989" spans="8:14" x14ac:dyDescent="0.25">
      <c r="H16989" s="4"/>
      <c r="M16989" s="5"/>
      <c r="N16989" s="6"/>
    </row>
    <row r="16990" spans="8:14" x14ac:dyDescent="0.25">
      <c r="H16990" s="4"/>
      <c r="M16990" s="5"/>
      <c r="N16990" s="6"/>
    </row>
    <row r="16991" spans="8:14" x14ac:dyDescent="0.25">
      <c r="H16991" s="4"/>
      <c r="M16991" s="5"/>
      <c r="N16991" s="6"/>
    </row>
    <row r="16992" spans="8:14" x14ac:dyDescent="0.25">
      <c r="H16992" s="4"/>
      <c r="M16992" s="5"/>
      <c r="N16992" s="6"/>
    </row>
    <row r="16993" spans="8:14" x14ac:dyDescent="0.25">
      <c r="H16993" s="4"/>
      <c r="M16993" s="5"/>
      <c r="N16993" s="6"/>
    </row>
    <row r="16994" spans="8:14" x14ac:dyDescent="0.25">
      <c r="H16994" s="4"/>
      <c r="M16994" s="5"/>
      <c r="N16994" s="6"/>
    </row>
    <row r="16995" spans="8:14" x14ac:dyDescent="0.25">
      <c r="H16995" s="4"/>
      <c r="M16995" s="5"/>
      <c r="N16995" s="6"/>
    </row>
    <row r="16996" spans="8:14" x14ac:dyDescent="0.25">
      <c r="H16996" s="4"/>
      <c r="M16996" s="5"/>
      <c r="N16996" s="6"/>
    </row>
    <row r="16997" spans="8:14" x14ac:dyDescent="0.25">
      <c r="H16997" s="4"/>
      <c r="M16997" s="5"/>
      <c r="N16997" s="6"/>
    </row>
    <row r="16998" spans="8:14" x14ac:dyDescent="0.25">
      <c r="H16998" s="4"/>
      <c r="M16998" s="5"/>
      <c r="N16998" s="6"/>
    </row>
    <row r="16999" spans="8:14" x14ac:dyDescent="0.25">
      <c r="H16999" s="4"/>
      <c r="M16999" s="5"/>
      <c r="N16999" s="6"/>
    </row>
    <row r="17000" spans="8:14" x14ac:dyDescent="0.25">
      <c r="H17000" s="4"/>
      <c r="M17000" s="5"/>
      <c r="N17000" s="6"/>
    </row>
    <row r="17001" spans="8:14" x14ac:dyDescent="0.25">
      <c r="H17001" s="4"/>
      <c r="M17001" s="5"/>
      <c r="N17001" s="6"/>
    </row>
    <row r="17002" spans="8:14" x14ac:dyDescent="0.25">
      <c r="H17002" s="4"/>
      <c r="M17002" s="5"/>
      <c r="N17002" s="6"/>
    </row>
    <row r="17003" spans="8:14" x14ac:dyDescent="0.25">
      <c r="H17003" s="4"/>
      <c r="M17003" s="5"/>
      <c r="N17003" s="6"/>
    </row>
    <row r="17004" spans="8:14" x14ac:dyDescent="0.25">
      <c r="H17004" s="4"/>
      <c r="M17004" s="5"/>
      <c r="N17004" s="6"/>
    </row>
    <row r="17005" spans="8:14" x14ac:dyDescent="0.25">
      <c r="H17005" s="4"/>
      <c r="M17005" s="5"/>
      <c r="N17005" s="6"/>
    </row>
    <row r="17006" spans="8:14" x14ac:dyDescent="0.25">
      <c r="H17006" s="4"/>
      <c r="M17006" s="5"/>
      <c r="N17006" s="6"/>
    </row>
    <row r="17007" spans="8:14" x14ac:dyDescent="0.25">
      <c r="H17007" s="4"/>
      <c r="M17007" s="5"/>
      <c r="N17007" s="6"/>
    </row>
    <row r="17008" spans="8:14" x14ac:dyDescent="0.25">
      <c r="H17008" s="4"/>
      <c r="M17008" s="5"/>
      <c r="N17008" s="6"/>
    </row>
    <row r="17009" spans="8:14" x14ac:dyDescent="0.25">
      <c r="H17009" s="4"/>
      <c r="M17009" s="5"/>
      <c r="N17009" s="6"/>
    </row>
    <row r="17010" spans="8:14" x14ac:dyDescent="0.25">
      <c r="H17010" s="4"/>
      <c r="M17010" s="5"/>
      <c r="N17010" s="6"/>
    </row>
    <row r="17011" spans="8:14" x14ac:dyDescent="0.25">
      <c r="H17011" s="4"/>
      <c r="M17011" s="5"/>
      <c r="N17011" s="6"/>
    </row>
    <row r="17012" spans="8:14" x14ac:dyDescent="0.25">
      <c r="H17012" s="4"/>
      <c r="M17012" s="5"/>
      <c r="N17012" s="6"/>
    </row>
    <row r="17013" spans="8:14" x14ac:dyDescent="0.25">
      <c r="H17013" s="4"/>
      <c r="M17013" s="5"/>
      <c r="N17013" s="6"/>
    </row>
    <row r="17014" spans="8:14" x14ac:dyDescent="0.25">
      <c r="H17014" s="4"/>
      <c r="M17014" s="5"/>
      <c r="N17014" s="6"/>
    </row>
    <row r="17015" spans="8:14" x14ac:dyDescent="0.25">
      <c r="H17015" s="4"/>
      <c r="M17015" s="5"/>
      <c r="N17015" s="6"/>
    </row>
    <row r="17016" spans="8:14" x14ac:dyDescent="0.25">
      <c r="H17016" s="4"/>
      <c r="M17016" s="5"/>
      <c r="N17016" s="6"/>
    </row>
    <row r="17017" spans="8:14" x14ac:dyDescent="0.25">
      <c r="H17017" s="4"/>
      <c r="M17017" s="5"/>
      <c r="N17017" s="6"/>
    </row>
    <row r="17018" spans="8:14" x14ac:dyDescent="0.25">
      <c r="H17018" s="4"/>
      <c r="M17018" s="5"/>
      <c r="N17018" s="6"/>
    </row>
    <row r="17019" spans="8:14" x14ac:dyDescent="0.25">
      <c r="H17019" s="4"/>
      <c r="M17019" s="5"/>
      <c r="N17019" s="6"/>
    </row>
    <row r="17020" spans="8:14" x14ac:dyDescent="0.25">
      <c r="H17020" s="4"/>
      <c r="M17020" s="5"/>
      <c r="N17020" s="6"/>
    </row>
    <row r="17021" spans="8:14" x14ac:dyDescent="0.25">
      <c r="H17021" s="4"/>
      <c r="M17021" s="5"/>
      <c r="N17021" s="6"/>
    </row>
    <row r="17022" spans="8:14" x14ac:dyDescent="0.25">
      <c r="H17022" s="4"/>
      <c r="M17022" s="5"/>
      <c r="N17022" s="6"/>
    </row>
    <row r="17023" spans="8:14" x14ac:dyDescent="0.25">
      <c r="H17023" s="4"/>
      <c r="M17023" s="5"/>
      <c r="N17023" s="6"/>
    </row>
    <row r="17024" spans="8:14" x14ac:dyDescent="0.25">
      <c r="H17024" s="4"/>
      <c r="M17024" s="5"/>
      <c r="N17024" s="6"/>
    </row>
    <row r="17025" spans="8:14" x14ac:dyDescent="0.25">
      <c r="H17025" s="4"/>
      <c r="M17025" s="5"/>
      <c r="N17025" s="6"/>
    </row>
    <row r="17026" spans="8:14" x14ac:dyDescent="0.25">
      <c r="H17026" s="4"/>
      <c r="M17026" s="5"/>
      <c r="N17026" s="6"/>
    </row>
    <row r="17027" spans="8:14" x14ac:dyDescent="0.25">
      <c r="H17027" s="4"/>
      <c r="M17027" s="5"/>
      <c r="N17027" s="6"/>
    </row>
    <row r="17028" spans="8:14" x14ac:dyDescent="0.25">
      <c r="H17028" s="4"/>
      <c r="M17028" s="5"/>
      <c r="N17028" s="6"/>
    </row>
    <row r="17029" spans="8:14" x14ac:dyDescent="0.25">
      <c r="H17029" s="4"/>
      <c r="M17029" s="5"/>
      <c r="N17029" s="6"/>
    </row>
    <row r="17030" spans="8:14" x14ac:dyDescent="0.25">
      <c r="H17030" s="4"/>
      <c r="M17030" s="5"/>
      <c r="N17030" s="6"/>
    </row>
    <row r="17031" spans="8:14" x14ac:dyDescent="0.25">
      <c r="H17031" s="4"/>
      <c r="M17031" s="5"/>
      <c r="N17031" s="6"/>
    </row>
    <row r="17032" spans="8:14" x14ac:dyDescent="0.25">
      <c r="H17032" s="4"/>
      <c r="M17032" s="5"/>
      <c r="N17032" s="6"/>
    </row>
    <row r="17033" spans="8:14" x14ac:dyDescent="0.25">
      <c r="H17033" s="4"/>
      <c r="M17033" s="5"/>
      <c r="N17033" s="6"/>
    </row>
    <row r="17034" spans="8:14" x14ac:dyDescent="0.25">
      <c r="H17034" s="4"/>
      <c r="M17034" s="5"/>
      <c r="N17034" s="6"/>
    </row>
    <row r="17035" spans="8:14" x14ac:dyDescent="0.25">
      <c r="H17035" s="4"/>
      <c r="M17035" s="5"/>
      <c r="N17035" s="6"/>
    </row>
    <row r="17036" spans="8:14" x14ac:dyDescent="0.25">
      <c r="H17036" s="4"/>
      <c r="M17036" s="5"/>
      <c r="N17036" s="6"/>
    </row>
    <row r="17037" spans="8:14" x14ac:dyDescent="0.25">
      <c r="H17037" s="4"/>
      <c r="M17037" s="5"/>
      <c r="N17037" s="6"/>
    </row>
    <row r="17038" spans="8:14" x14ac:dyDescent="0.25">
      <c r="H17038" s="4"/>
      <c r="M17038" s="5"/>
      <c r="N17038" s="6"/>
    </row>
    <row r="17039" spans="8:14" x14ac:dyDescent="0.25">
      <c r="H17039" s="4"/>
      <c r="M17039" s="5"/>
      <c r="N17039" s="6"/>
    </row>
    <row r="17040" spans="8:14" x14ac:dyDescent="0.25">
      <c r="H17040" s="4"/>
      <c r="M17040" s="5"/>
      <c r="N17040" s="6"/>
    </row>
    <row r="17041" spans="8:14" x14ac:dyDescent="0.25">
      <c r="H17041" s="4"/>
      <c r="M17041" s="5"/>
      <c r="N17041" s="6"/>
    </row>
    <row r="17042" spans="8:14" x14ac:dyDescent="0.25">
      <c r="H17042" s="4"/>
      <c r="M17042" s="5"/>
      <c r="N17042" s="6"/>
    </row>
    <row r="17043" spans="8:14" x14ac:dyDescent="0.25">
      <c r="H17043" s="4"/>
      <c r="M17043" s="5"/>
      <c r="N17043" s="6"/>
    </row>
    <row r="17044" spans="8:14" x14ac:dyDescent="0.25">
      <c r="H17044" s="4"/>
      <c r="M17044" s="5"/>
      <c r="N17044" s="6"/>
    </row>
    <row r="17045" spans="8:14" x14ac:dyDescent="0.25">
      <c r="H17045" s="4"/>
      <c r="M17045" s="5"/>
      <c r="N17045" s="6"/>
    </row>
    <row r="17046" spans="8:14" x14ac:dyDescent="0.25">
      <c r="H17046" s="4"/>
      <c r="M17046" s="5"/>
      <c r="N17046" s="6"/>
    </row>
    <row r="17047" spans="8:14" x14ac:dyDescent="0.25">
      <c r="H17047" s="4"/>
      <c r="M17047" s="5"/>
      <c r="N17047" s="6"/>
    </row>
    <row r="17048" spans="8:14" x14ac:dyDescent="0.25">
      <c r="H17048" s="4"/>
      <c r="M17048" s="5"/>
      <c r="N17048" s="6"/>
    </row>
    <row r="17049" spans="8:14" x14ac:dyDescent="0.25">
      <c r="H17049" s="4"/>
      <c r="M17049" s="5"/>
      <c r="N17049" s="6"/>
    </row>
    <row r="17050" spans="8:14" x14ac:dyDescent="0.25">
      <c r="H17050" s="4"/>
      <c r="M17050" s="5"/>
      <c r="N17050" s="6"/>
    </row>
    <row r="17051" spans="8:14" x14ac:dyDescent="0.25">
      <c r="H17051" s="4"/>
      <c r="M17051" s="5"/>
      <c r="N17051" s="6"/>
    </row>
    <row r="17052" spans="8:14" x14ac:dyDescent="0.25">
      <c r="H17052" s="4"/>
      <c r="M17052" s="5"/>
      <c r="N17052" s="6"/>
    </row>
    <row r="17053" spans="8:14" x14ac:dyDescent="0.25">
      <c r="H17053" s="4"/>
      <c r="M17053" s="5"/>
      <c r="N17053" s="6"/>
    </row>
    <row r="17054" spans="8:14" x14ac:dyDescent="0.25">
      <c r="H17054" s="4"/>
      <c r="M17054" s="5"/>
      <c r="N17054" s="6"/>
    </row>
    <row r="17055" spans="8:14" x14ac:dyDescent="0.25">
      <c r="H17055" s="4"/>
      <c r="M17055" s="5"/>
      <c r="N17055" s="6"/>
    </row>
    <row r="17056" spans="8:14" x14ac:dyDescent="0.25">
      <c r="H17056" s="4"/>
      <c r="M17056" s="5"/>
      <c r="N17056" s="6"/>
    </row>
    <row r="17057" spans="8:14" x14ac:dyDescent="0.25">
      <c r="H17057" s="4"/>
      <c r="M17057" s="5"/>
      <c r="N17057" s="6"/>
    </row>
    <row r="17058" spans="8:14" x14ac:dyDescent="0.25">
      <c r="H17058" s="4"/>
      <c r="M17058" s="5"/>
      <c r="N17058" s="6"/>
    </row>
    <row r="17059" spans="8:14" x14ac:dyDescent="0.25">
      <c r="H17059" s="4"/>
      <c r="M17059" s="5"/>
      <c r="N17059" s="6"/>
    </row>
    <row r="17060" spans="8:14" x14ac:dyDescent="0.25">
      <c r="H17060" s="4"/>
      <c r="M17060" s="5"/>
      <c r="N17060" s="6"/>
    </row>
    <row r="17061" spans="8:14" x14ac:dyDescent="0.25">
      <c r="H17061" s="4"/>
      <c r="M17061" s="5"/>
      <c r="N17061" s="6"/>
    </row>
    <row r="17062" spans="8:14" x14ac:dyDescent="0.25">
      <c r="H17062" s="4"/>
      <c r="M17062" s="5"/>
      <c r="N17062" s="6"/>
    </row>
    <row r="17063" spans="8:14" x14ac:dyDescent="0.25">
      <c r="H17063" s="4"/>
      <c r="M17063" s="5"/>
      <c r="N17063" s="6"/>
    </row>
    <row r="17064" spans="8:14" x14ac:dyDescent="0.25">
      <c r="H17064" s="4"/>
      <c r="M17064" s="5"/>
      <c r="N17064" s="6"/>
    </row>
    <row r="17065" spans="8:14" x14ac:dyDescent="0.25">
      <c r="H17065" s="4"/>
      <c r="M17065" s="5"/>
      <c r="N17065" s="6"/>
    </row>
    <row r="17066" spans="8:14" x14ac:dyDescent="0.25">
      <c r="H17066" s="4"/>
      <c r="M17066" s="5"/>
      <c r="N17066" s="6"/>
    </row>
    <row r="17067" spans="8:14" x14ac:dyDescent="0.25">
      <c r="H17067" s="4"/>
      <c r="M17067" s="5"/>
      <c r="N17067" s="6"/>
    </row>
    <row r="17068" spans="8:14" x14ac:dyDescent="0.25">
      <c r="H17068" s="4"/>
      <c r="M17068" s="5"/>
      <c r="N17068" s="6"/>
    </row>
    <row r="17069" spans="8:14" x14ac:dyDescent="0.25">
      <c r="H17069" s="4"/>
      <c r="M17069" s="5"/>
      <c r="N17069" s="6"/>
    </row>
    <row r="17070" spans="8:14" x14ac:dyDescent="0.25">
      <c r="H17070" s="4"/>
      <c r="M17070" s="5"/>
      <c r="N17070" s="6"/>
    </row>
    <row r="17071" spans="8:14" x14ac:dyDescent="0.25">
      <c r="H17071" s="4"/>
      <c r="M17071" s="5"/>
      <c r="N17071" s="6"/>
    </row>
    <row r="17072" spans="8:14" x14ac:dyDescent="0.25">
      <c r="H17072" s="4"/>
      <c r="M17072" s="5"/>
      <c r="N17072" s="6"/>
    </row>
    <row r="17073" spans="8:14" x14ac:dyDescent="0.25">
      <c r="H17073" s="4"/>
      <c r="M17073" s="5"/>
      <c r="N17073" s="6"/>
    </row>
    <row r="17074" spans="8:14" x14ac:dyDescent="0.25">
      <c r="H17074" s="4"/>
      <c r="M17074" s="5"/>
      <c r="N17074" s="6"/>
    </row>
    <row r="17075" spans="8:14" x14ac:dyDescent="0.25">
      <c r="H17075" s="4"/>
      <c r="M17075" s="5"/>
      <c r="N17075" s="6"/>
    </row>
    <row r="17076" spans="8:14" x14ac:dyDescent="0.25">
      <c r="H17076" s="4"/>
      <c r="M17076" s="5"/>
      <c r="N17076" s="6"/>
    </row>
    <row r="17077" spans="8:14" x14ac:dyDescent="0.25">
      <c r="H17077" s="4"/>
      <c r="M17077" s="5"/>
      <c r="N17077" s="6"/>
    </row>
    <row r="17078" spans="8:14" x14ac:dyDescent="0.25">
      <c r="H17078" s="4"/>
      <c r="M17078" s="5"/>
      <c r="N17078" s="6"/>
    </row>
    <row r="17079" spans="8:14" x14ac:dyDescent="0.25">
      <c r="H17079" s="4"/>
      <c r="M17079" s="5"/>
      <c r="N17079" s="6"/>
    </row>
    <row r="17080" spans="8:14" x14ac:dyDescent="0.25">
      <c r="H17080" s="4"/>
      <c r="M17080" s="5"/>
      <c r="N17080" s="6"/>
    </row>
    <row r="17081" spans="8:14" x14ac:dyDescent="0.25">
      <c r="H17081" s="4"/>
      <c r="M17081" s="5"/>
      <c r="N17081" s="6"/>
    </row>
    <row r="17082" spans="8:14" x14ac:dyDescent="0.25">
      <c r="H17082" s="4"/>
      <c r="M17082" s="5"/>
      <c r="N17082" s="6"/>
    </row>
    <row r="17083" spans="8:14" x14ac:dyDescent="0.25">
      <c r="H17083" s="4"/>
      <c r="M17083" s="5"/>
      <c r="N17083" s="6"/>
    </row>
    <row r="17084" spans="8:14" x14ac:dyDescent="0.25">
      <c r="H17084" s="4"/>
      <c r="M17084" s="5"/>
      <c r="N17084" s="6"/>
    </row>
    <row r="17085" spans="8:14" x14ac:dyDescent="0.25">
      <c r="H17085" s="4"/>
      <c r="M17085" s="5"/>
      <c r="N17085" s="6"/>
    </row>
    <row r="17086" spans="8:14" x14ac:dyDescent="0.25">
      <c r="H17086" s="4"/>
      <c r="M17086" s="5"/>
      <c r="N17086" s="6"/>
    </row>
    <row r="17087" spans="8:14" x14ac:dyDescent="0.25">
      <c r="H17087" s="4"/>
      <c r="M17087" s="5"/>
      <c r="N17087" s="6"/>
    </row>
    <row r="17088" spans="8:14" x14ac:dyDescent="0.25">
      <c r="H17088" s="4"/>
      <c r="M17088" s="5"/>
      <c r="N17088" s="6"/>
    </row>
    <row r="17089" spans="8:14" x14ac:dyDescent="0.25">
      <c r="H17089" s="4"/>
      <c r="M17089" s="5"/>
      <c r="N17089" s="6"/>
    </row>
    <row r="17090" spans="8:14" x14ac:dyDescent="0.25">
      <c r="H17090" s="4"/>
      <c r="M17090" s="5"/>
      <c r="N17090" s="6"/>
    </row>
    <row r="17091" spans="8:14" x14ac:dyDescent="0.25">
      <c r="H17091" s="4"/>
      <c r="M17091" s="5"/>
      <c r="N17091" s="6"/>
    </row>
    <row r="17092" spans="8:14" x14ac:dyDescent="0.25">
      <c r="H17092" s="4"/>
      <c r="M17092" s="5"/>
      <c r="N17092" s="6"/>
    </row>
    <row r="17093" spans="8:14" x14ac:dyDescent="0.25">
      <c r="H17093" s="4"/>
      <c r="M17093" s="5"/>
      <c r="N17093" s="6"/>
    </row>
    <row r="17094" spans="8:14" x14ac:dyDescent="0.25">
      <c r="H17094" s="4"/>
      <c r="M17094" s="5"/>
      <c r="N17094" s="6"/>
    </row>
    <row r="17095" spans="8:14" x14ac:dyDescent="0.25">
      <c r="H17095" s="4"/>
      <c r="M17095" s="5"/>
      <c r="N17095" s="6"/>
    </row>
    <row r="17096" spans="8:14" x14ac:dyDescent="0.25">
      <c r="H17096" s="4"/>
      <c r="M17096" s="5"/>
      <c r="N17096" s="6"/>
    </row>
    <row r="17097" spans="8:14" x14ac:dyDescent="0.25">
      <c r="H17097" s="4"/>
      <c r="M17097" s="5"/>
      <c r="N17097" s="6"/>
    </row>
    <row r="17098" spans="8:14" x14ac:dyDescent="0.25">
      <c r="H17098" s="4"/>
      <c r="M17098" s="5"/>
      <c r="N17098" s="6"/>
    </row>
    <row r="17099" spans="8:14" x14ac:dyDescent="0.25">
      <c r="H17099" s="4"/>
      <c r="M17099" s="5"/>
      <c r="N17099" s="6"/>
    </row>
    <row r="17100" spans="8:14" x14ac:dyDescent="0.25">
      <c r="H17100" s="4"/>
      <c r="M17100" s="5"/>
      <c r="N17100" s="6"/>
    </row>
    <row r="17101" spans="8:14" x14ac:dyDescent="0.25">
      <c r="H17101" s="4"/>
      <c r="M17101" s="5"/>
      <c r="N17101" s="6"/>
    </row>
    <row r="17102" spans="8:14" x14ac:dyDescent="0.25">
      <c r="H17102" s="4"/>
      <c r="M17102" s="5"/>
      <c r="N17102" s="6"/>
    </row>
    <row r="17103" spans="8:14" x14ac:dyDescent="0.25">
      <c r="H17103" s="4"/>
      <c r="M17103" s="5"/>
      <c r="N17103" s="6"/>
    </row>
    <row r="17104" spans="8:14" x14ac:dyDescent="0.25">
      <c r="H17104" s="4"/>
      <c r="M17104" s="5"/>
      <c r="N17104" s="6"/>
    </row>
    <row r="17105" spans="8:14" x14ac:dyDescent="0.25">
      <c r="H17105" s="4"/>
      <c r="M17105" s="5"/>
      <c r="N17105" s="6"/>
    </row>
    <row r="17106" spans="8:14" x14ac:dyDescent="0.25">
      <c r="H17106" s="4"/>
      <c r="M17106" s="5"/>
      <c r="N17106" s="6"/>
    </row>
    <row r="17107" spans="8:14" x14ac:dyDescent="0.25">
      <c r="H17107" s="4"/>
      <c r="M17107" s="5"/>
      <c r="N17107" s="6"/>
    </row>
    <row r="17108" spans="8:14" x14ac:dyDescent="0.25">
      <c r="H17108" s="4"/>
      <c r="M17108" s="5"/>
      <c r="N17108" s="6"/>
    </row>
    <row r="17109" spans="8:14" x14ac:dyDescent="0.25">
      <c r="H17109" s="4"/>
      <c r="M17109" s="5"/>
      <c r="N17109" s="6"/>
    </row>
    <row r="17110" spans="8:14" x14ac:dyDescent="0.25">
      <c r="H17110" s="4"/>
      <c r="M17110" s="5"/>
      <c r="N17110" s="6"/>
    </row>
    <row r="17111" spans="8:14" x14ac:dyDescent="0.25">
      <c r="H17111" s="4"/>
      <c r="M17111" s="5"/>
      <c r="N17111" s="6"/>
    </row>
    <row r="17112" spans="8:14" x14ac:dyDescent="0.25">
      <c r="H17112" s="4"/>
      <c r="M17112" s="5"/>
      <c r="N17112" s="6"/>
    </row>
    <row r="17113" spans="8:14" x14ac:dyDescent="0.25">
      <c r="H17113" s="4"/>
      <c r="M17113" s="5"/>
      <c r="N17113" s="6"/>
    </row>
    <row r="17114" spans="8:14" x14ac:dyDescent="0.25">
      <c r="H17114" s="4"/>
      <c r="M17114" s="5"/>
      <c r="N17114" s="6"/>
    </row>
    <row r="17115" spans="8:14" x14ac:dyDescent="0.25">
      <c r="H17115" s="4"/>
      <c r="M17115" s="5"/>
      <c r="N17115" s="6"/>
    </row>
    <row r="17116" spans="8:14" x14ac:dyDescent="0.25">
      <c r="H17116" s="4"/>
      <c r="M17116" s="5"/>
      <c r="N17116" s="6"/>
    </row>
    <row r="17117" spans="8:14" x14ac:dyDescent="0.25">
      <c r="H17117" s="4"/>
      <c r="M17117" s="5"/>
      <c r="N17117" s="6"/>
    </row>
    <row r="17118" spans="8:14" x14ac:dyDescent="0.25">
      <c r="H17118" s="4"/>
      <c r="M17118" s="5"/>
      <c r="N17118" s="6"/>
    </row>
    <row r="17119" spans="8:14" x14ac:dyDescent="0.25">
      <c r="H17119" s="4"/>
      <c r="M17119" s="5"/>
      <c r="N17119" s="6"/>
    </row>
    <row r="17120" spans="8:14" x14ac:dyDescent="0.25">
      <c r="H17120" s="4"/>
      <c r="M17120" s="5"/>
      <c r="N17120" s="6"/>
    </row>
    <row r="17121" spans="8:14" x14ac:dyDescent="0.25">
      <c r="H17121" s="4"/>
      <c r="M17121" s="5"/>
      <c r="N17121" s="6"/>
    </row>
    <row r="17122" spans="8:14" x14ac:dyDescent="0.25">
      <c r="H17122" s="4"/>
      <c r="M17122" s="5"/>
      <c r="N17122" s="6"/>
    </row>
    <row r="17123" spans="8:14" x14ac:dyDescent="0.25">
      <c r="H17123" s="4"/>
      <c r="M17123" s="5"/>
      <c r="N17123" s="6"/>
    </row>
    <row r="17124" spans="8:14" x14ac:dyDescent="0.25">
      <c r="H17124" s="4"/>
      <c r="M17124" s="5"/>
      <c r="N17124" s="6"/>
    </row>
    <row r="17125" spans="8:14" x14ac:dyDescent="0.25">
      <c r="H17125" s="4"/>
      <c r="M17125" s="5"/>
      <c r="N17125" s="6"/>
    </row>
    <row r="17126" spans="8:14" x14ac:dyDescent="0.25">
      <c r="H17126" s="4"/>
      <c r="M17126" s="5"/>
      <c r="N17126" s="6"/>
    </row>
    <row r="17127" spans="8:14" x14ac:dyDescent="0.25">
      <c r="H17127" s="4"/>
      <c r="M17127" s="5"/>
      <c r="N17127" s="6"/>
    </row>
    <row r="17128" spans="8:14" x14ac:dyDescent="0.25">
      <c r="H17128" s="4"/>
      <c r="M17128" s="5"/>
      <c r="N17128" s="6"/>
    </row>
    <row r="17129" spans="8:14" x14ac:dyDescent="0.25">
      <c r="H17129" s="4"/>
      <c r="M17129" s="5"/>
      <c r="N17129" s="6"/>
    </row>
    <row r="17130" spans="8:14" x14ac:dyDescent="0.25">
      <c r="H17130" s="4"/>
      <c r="M17130" s="5"/>
      <c r="N17130" s="6"/>
    </row>
    <row r="17131" spans="8:14" x14ac:dyDescent="0.25">
      <c r="H17131" s="4"/>
      <c r="M17131" s="5"/>
      <c r="N17131" s="6"/>
    </row>
    <row r="17132" spans="8:14" x14ac:dyDescent="0.25">
      <c r="H17132" s="4"/>
      <c r="M17132" s="5"/>
      <c r="N17132" s="6"/>
    </row>
    <row r="17133" spans="8:14" x14ac:dyDescent="0.25">
      <c r="H17133" s="4"/>
      <c r="M17133" s="5"/>
      <c r="N17133" s="6"/>
    </row>
    <row r="17134" spans="8:14" x14ac:dyDescent="0.25">
      <c r="H17134" s="4"/>
      <c r="M17134" s="5"/>
      <c r="N17134" s="6"/>
    </row>
    <row r="17135" spans="8:14" x14ac:dyDescent="0.25">
      <c r="H17135" s="4"/>
      <c r="M17135" s="5"/>
      <c r="N17135" s="6"/>
    </row>
    <row r="17136" spans="8:14" x14ac:dyDescent="0.25">
      <c r="H17136" s="4"/>
      <c r="M17136" s="5"/>
      <c r="N17136" s="6"/>
    </row>
    <row r="17137" spans="8:14" x14ac:dyDescent="0.25">
      <c r="H17137" s="4"/>
      <c r="M17137" s="5"/>
      <c r="N17137" s="6"/>
    </row>
    <row r="17138" spans="8:14" x14ac:dyDescent="0.25">
      <c r="H17138" s="4"/>
      <c r="M17138" s="5"/>
      <c r="N17138" s="6"/>
    </row>
    <row r="17139" spans="8:14" x14ac:dyDescent="0.25">
      <c r="H17139" s="4"/>
      <c r="M17139" s="5"/>
      <c r="N17139" s="6"/>
    </row>
    <row r="17140" spans="8:14" x14ac:dyDescent="0.25">
      <c r="H17140" s="4"/>
      <c r="M17140" s="5"/>
      <c r="N17140" s="6"/>
    </row>
    <row r="17141" spans="8:14" x14ac:dyDescent="0.25">
      <c r="H17141" s="4"/>
      <c r="M17141" s="5"/>
      <c r="N17141" s="6"/>
    </row>
    <row r="17142" spans="8:14" x14ac:dyDescent="0.25">
      <c r="H17142" s="4"/>
      <c r="M17142" s="5"/>
      <c r="N17142" s="6"/>
    </row>
    <row r="17143" spans="8:14" x14ac:dyDescent="0.25">
      <c r="H17143" s="4"/>
      <c r="M17143" s="5"/>
      <c r="N17143" s="6"/>
    </row>
    <row r="17144" spans="8:14" x14ac:dyDescent="0.25">
      <c r="H17144" s="4"/>
      <c r="M17144" s="5"/>
      <c r="N17144" s="6"/>
    </row>
    <row r="17145" spans="8:14" x14ac:dyDescent="0.25">
      <c r="H17145" s="4"/>
      <c r="M17145" s="5"/>
      <c r="N17145" s="6"/>
    </row>
    <row r="17146" spans="8:14" x14ac:dyDescent="0.25">
      <c r="H17146" s="4"/>
      <c r="M17146" s="5"/>
      <c r="N17146" s="6"/>
    </row>
    <row r="17147" spans="8:14" x14ac:dyDescent="0.25">
      <c r="H17147" s="4"/>
      <c r="M17147" s="5"/>
      <c r="N17147" s="6"/>
    </row>
    <row r="17148" spans="8:14" x14ac:dyDescent="0.25">
      <c r="H17148" s="4"/>
      <c r="M17148" s="5"/>
      <c r="N17148" s="6"/>
    </row>
    <row r="17149" spans="8:14" x14ac:dyDescent="0.25">
      <c r="H17149" s="4"/>
      <c r="M17149" s="5"/>
      <c r="N17149" s="6"/>
    </row>
    <row r="17150" spans="8:14" x14ac:dyDescent="0.25">
      <c r="H17150" s="4"/>
      <c r="M17150" s="5"/>
      <c r="N17150" s="6"/>
    </row>
    <row r="17151" spans="8:14" x14ac:dyDescent="0.25">
      <c r="H17151" s="4"/>
      <c r="M17151" s="5"/>
      <c r="N17151" s="6"/>
    </row>
    <row r="17152" spans="8:14" x14ac:dyDescent="0.25">
      <c r="H17152" s="4"/>
      <c r="M17152" s="5"/>
      <c r="N17152" s="6"/>
    </row>
    <row r="17153" spans="8:14" x14ac:dyDescent="0.25">
      <c r="H17153" s="4"/>
      <c r="M17153" s="5"/>
      <c r="N17153" s="6"/>
    </row>
    <row r="17154" spans="8:14" x14ac:dyDescent="0.25">
      <c r="H17154" s="4"/>
      <c r="M17154" s="5"/>
      <c r="N17154" s="6"/>
    </row>
    <row r="17155" spans="8:14" x14ac:dyDescent="0.25">
      <c r="H17155" s="4"/>
      <c r="M17155" s="5"/>
      <c r="N17155" s="6"/>
    </row>
    <row r="17156" spans="8:14" x14ac:dyDescent="0.25">
      <c r="H17156" s="4"/>
      <c r="M17156" s="5"/>
      <c r="N17156" s="6"/>
    </row>
    <row r="17157" spans="8:14" x14ac:dyDescent="0.25">
      <c r="H17157" s="4"/>
      <c r="M17157" s="5"/>
      <c r="N17157" s="6"/>
    </row>
    <row r="17158" spans="8:14" x14ac:dyDescent="0.25">
      <c r="H17158" s="4"/>
      <c r="M17158" s="5"/>
      <c r="N17158" s="6"/>
    </row>
    <row r="17159" spans="8:14" x14ac:dyDescent="0.25">
      <c r="H17159" s="4"/>
      <c r="M17159" s="5"/>
      <c r="N17159" s="6"/>
    </row>
    <row r="17160" spans="8:14" x14ac:dyDescent="0.25">
      <c r="H17160" s="4"/>
      <c r="M17160" s="5"/>
      <c r="N17160" s="6"/>
    </row>
    <row r="17161" spans="8:14" x14ac:dyDescent="0.25">
      <c r="H17161" s="4"/>
      <c r="M17161" s="5"/>
      <c r="N17161" s="6"/>
    </row>
    <row r="17162" spans="8:14" x14ac:dyDescent="0.25">
      <c r="H17162" s="4"/>
      <c r="M17162" s="5"/>
      <c r="N17162" s="6"/>
    </row>
    <row r="17163" spans="8:14" x14ac:dyDescent="0.25">
      <c r="H17163" s="4"/>
      <c r="M17163" s="5"/>
      <c r="N17163" s="6"/>
    </row>
    <row r="17164" spans="8:14" x14ac:dyDescent="0.25">
      <c r="H17164" s="4"/>
      <c r="M17164" s="5"/>
      <c r="N17164" s="6"/>
    </row>
    <row r="17165" spans="8:14" x14ac:dyDescent="0.25">
      <c r="H17165" s="4"/>
      <c r="M17165" s="5"/>
      <c r="N17165" s="6"/>
    </row>
    <row r="17166" spans="8:14" x14ac:dyDescent="0.25">
      <c r="H17166" s="4"/>
      <c r="M17166" s="5"/>
      <c r="N17166" s="6"/>
    </row>
    <row r="17167" spans="8:14" x14ac:dyDescent="0.25">
      <c r="H17167" s="4"/>
      <c r="M17167" s="5"/>
      <c r="N17167" s="6"/>
    </row>
    <row r="17168" spans="8:14" x14ac:dyDescent="0.25">
      <c r="H17168" s="4"/>
      <c r="M17168" s="5"/>
      <c r="N17168" s="6"/>
    </row>
    <row r="17169" spans="8:14" x14ac:dyDescent="0.25">
      <c r="H17169" s="4"/>
      <c r="M17169" s="5"/>
      <c r="N17169" s="6"/>
    </row>
    <row r="17170" spans="8:14" x14ac:dyDescent="0.25">
      <c r="H17170" s="4"/>
      <c r="M17170" s="5"/>
      <c r="N17170" s="6"/>
    </row>
    <row r="17171" spans="8:14" x14ac:dyDescent="0.25">
      <c r="H17171" s="4"/>
      <c r="M17171" s="5"/>
      <c r="N17171" s="6"/>
    </row>
    <row r="17172" spans="8:14" x14ac:dyDescent="0.25">
      <c r="H17172" s="4"/>
      <c r="M17172" s="5"/>
      <c r="N17172" s="6"/>
    </row>
    <row r="17173" spans="8:14" x14ac:dyDescent="0.25">
      <c r="H17173" s="4"/>
      <c r="M17173" s="5"/>
      <c r="N17173" s="6"/>
    </row>
    <row r="17174" spans="8:14" x14ac:dyDescent="0.25">
      <c r="H17174" s="4"/>
      <c r="M17174" s="5"/>
      <c r="N17174" s="6"/>
    </row>
    <row r="17175" spans="8:14" x14ac:dyDescent="0.25">
      <c r="H17175" s="4"/>
      <c r="M17175" s="5"/>
      <c r="N17175" s="6"/>
    </row>
    <row r="17176" spans="8:14" x14ac:dyDescent="0.25">
      <c r="H17176" s="4"/>
      <c r="M17176" s="5"/>
      <c r="N17176" s="6"/>
    </row>
    <row r="17177" spans="8:14" x14ac:dyDescent="0.25">
      <c r="H17177" s="4"/>
      <c r="M17177" s="5"/>
      <c r="N17177" s="6"/>
    </row>
    <row r="17178" spans="8:14" x14ac:dyDescent="0.25">
      <c r="H17178" s="4"/>
      <c r="M17178" s="5"/>
      <c r="N17178" s="6"/>
    </row>
    <row r="17179" spans="8:14" x14ac:dyDescent="0.25">
      <c r="H17179" s="4"/>
      <c r="M17179" s="5"/>
      <c r="N17179" s="6"/>
    </row>
    <row r="17180" spans="8:14" x14ac:dyDescent="0.25">
      <c r="H17180" s="4"/>
      <c r="M17180" s="5"/>
      <c r="N17180" s="6"/>
    </row>
    <row r="17181" spans="8:14" x14ac:dyDescent="0.25">
      <c r="H17181" s="4"/>
      <c r="M17181" s="5"/>
      <c r="N17181" s="6"/>
    </row>
    <row r="17182" spans="8:14" x14ac:dyDescent="0.25">
      <c r="H17182" s="4"/>
      <c r="M17182" s="5"/>
      <c r="N17182" s="6"/>
    </row>
    <row r="17183" spans="8:14" x14ac:dyDescent="0.25">
      <c r="H17183" s="4"/>
      <c r="M17183" s="5"/>
      <c r="N17183" s="6"/>
    </row>
    <row r="17184" spans="8:14" x14ac:dyDescent="0.25">
      <c r="H17184" s="4"/>
      <c r="M17184" s="5"/>
      <c r="N17184" s="6"/>
    </row>
    <row r="17185" spans="8:14" x14ac:dyDescent="0.25">
      <c r="H17185" s="4"/>
      <c r="M17185" s="5"/>
      <c r="N17185" s="6"/>
    </row>
    <row r="17186" spans="8:14" x14ac:dyDescent="0.25">
      <c r="H17186" s="4"/>
      <c r="M17186" s="5"/>
      <c r="N17186" s="6"/>
    </row>
    <row r="17187" spans="8:14" x14ac:dyDescent="0.25">
      <c r="H17187" s="4"/>
      <c r="M17187" s="5"/>
      <c r="N17187" s="6"/>
    </row>
    <row r="17188" spans="8:14" x14ac:dyDescent="0.25">
      <c r="H17188" s="4"/>
      <c r="M17188" s="5"/>
      <c r="N17188" s="6"/>
    </row>
    <row r="17189" spans="8:14" x14ac:dyDescent="0.25">
      <c r="H17189" s="4"/>
      <c r="M17189" s="5"/>
      <c r="N17189" s="6"/>
    </row>
    <row r="17190" spans="8:14" x14ac:dyDescent="0.25">
      <c r="H17190" s="4"/>
      <c r="M17190" s="5"/>
      <c r="N17190" s="6"/>
    </row>
    <row r="17191" spans="8:14" x14ac:dyDescent="0.25">
      <c r="H17191" s="4"/>
      <c r="M17191" s="5"/>
      <c r="N17191" s="6"/>
    </row>
    <row r="17192" spans="8:14" x14ac:dyDescent="0.25">
      <c r="H17192" s="4"/>
      <c r="M17192" s="5"/>
      <c r="N17192" s="6"/>
    </row>
    <row r="17193" spans="8:14" x14ac:dyDescent="0.25">
      <c r="H17193" s="4"/>
      <c r="M17193" s="5"/>
      <c r="N17193" s="6"/>
    </row>
    <row r="17194" spans="8:14" x14ac:dyDescent="0.25">
      <c r="H17194" s="4"/>
      <c r="M17194" s="5"/>
      <c r="N17194" s="6"/>
    </row>
    <row r="17195" spans="8:14" x14ac:dyDescent="0.25">
      <c r="H17195" s="4"/>
      <c r="M17195" s="5"/>
      <c r="N17195" s="6"/>
    </row>
    <row r="17196" spans="8:14" x14ac:dyDescent="0.25">
      <c r="H17196" s="4"/>
      <c r="M17196" s="5"/>
      <c r="N17196" s="6"/>
    </row>
    <row r="17197" spans="8:14" x14ac:dyDescent="0.25">
      <c r="H17197" s="4"/>
      <c r="M17197" s="5"/>
      <c r="N17197" s="6"/>
    </row>
    <row r="17198" spans="8:14" x14ac:dyDescent="0.25">
      <c r="H17198" s="4"/>
      <c r="M17198" s="5"/>
      <c r="N17198" s="6"/>
    </row>
    <row r="17199" spans="8:14" x14ac:dyDescent="0.25">
      <c r="H17199" s="4"/>
      <c r="M17199" s="5"/>
      <c r="N17199" s="6"/>
    </row>
    <row r="17200" spans="8:14" x14ac:dyDescent="0.25">
      <c r="H17200" s="4"/>
      <c r="M17200" s="5"/>
      <c r="N17200" s="6"/>
    </row>
    <row r="17201" spans="8:14" x14ac:dyDescent="0.25">
      <c r="H17201" s="4"/>
      <c r="M17201" s="5"/>
      <c r="N17201" s="6"/>
    </row>
    <row r="17202" spans="8:14" x14ac:dyDescent="0.25">
      <c r="H17202" s="4"/>
      <c r="M17202" s="5"/>
      <c r="N17202" s="6"/>
    </row>
    <row r="17203" spans="8:14" x14ac:dyDescent="0.25">
      <c r="H17203" s="4"/>
      <c r="M17203" s="5"/>
      <c r="N17203" s="6"/>
    </row>
    <row r="17204" spans="8:14" x14ac:dyDescent="0.25">
      <c r="H17204" s="4"/>
      <c r="M17204" s="5"/>
      <c r="N17204" s="6"/>
    </row>
    <row r="17205" spans="8:14" x14ac:dyDescent="0.25">
      <c r="H17205" s="4"/>
      <c r="M17205" s="5"/>
      <c r="N17205" s="6"/>
    </row>
    <row r="17206" spans="8:14" x14ac:dyDescent="0.25">
      <c r="H17206" s="4"/>
      <c r="M17206" s="5"/>
      <c r="N17206" s="6"/>
    </row>
    <row r="17207" spans="8:14" x14ac:dyDescent="0.25">
      <c r="H17207" s="4"/>
      <c r="M17207" s="5"/>
      <c r="N17207" s="6"/>
    </row>
    <row r="17208" spans="8:14" x14ac:dyDescent="0.25">
      <c r="H17208" s="4"/>
      <c r="M17208" s="5"/>
      <c r="N17208" s="6"/>
    </row>
    <row r="17209" spans="8:14" x14ac:dyDescent="0.25">
      <c r="H17209" s="4"/>
      <c r="M17209" s="5"/>
      <c r="N17209" s="6"/>
    </row>
    <row r="17210" spans="8:14" x14ac:dyDescent="0.25">
      <c r="H17210" s="4"/>
      <c r="M17210" s="5"/>
      <c r="N17210" s="6"/>
    </row>
    <row r="17211" spans="8:14" x14ac:dyDescent="0.25">
      <c r="H17211" s="4"/>
      <c r="M17211" s="5"/>
      <c r="N17211" s="6"/>
    </row>
    <row r="17212" spans="8:14" x14ac:dyDescent="0.25">
      <c r="H17212" s="4"/>
      <c r="M17212" s="5"/>
      <c r="N17212" s="6"/>
    </row>
    <row r="17213" spans="8:14" x14ac:dyDescent="0.25">
      <c r="H17213" s="4"/>
      <c r="M17213" s="5"/>
      <c r="N17213" s="6"/>
    </row>
    <row r="17214" spans="8:14" x14ac:dyDescent="0.25">
      <c r="H17214" s="4"/>
      <c r="M17214" s="5"/>
      <c r="N17214" s="6"/>
    </row>
    <row r="17215" spans="8:14" x14ac:dyDescent="0.25">
      <c r="H17215" s="4"/>
      <c r="M17215" s="5"/>
      <c r="N17215" s="6"/>
    </row>
    <row r="17216" spans="8:14" x14ac:dyDescent="0.25">
      <c r="H17216" s="4"/>
      <c r="M17216" s="5"/>
      <c r="N17216" s="6"/>
    </row>
    <row r="17217" spans="8:14" x14ac:dyDescent="0.25">
      <c r="H17217" s="4"/>
      <c r="M17217" s="5"/>
      <c r="N17217" s="6"/>
    </row>
    <row r="17218" spans="8:14" x14ac:dyDescent="0.25">
      <c r="H17218" s="4"/>
      <c r="M17218" s="5"/>
      <c r="N17218" s="6"/>
    </row>
    <row r="17219" spans="8:14" x14ac:dyDescent="0.25">
      <c r="H17219" s="4"/>
      <c r="M17219" s="5"/>
      <c r="N17219" s="6"/>
    </row>
    <row r="17220" spans="8:14" x14ac:dyDescent="0.25">
      <c r="H17220" s="4"/>
      <c r="M17220" s="5"/>
      <c r="N17220" s="6"/>
    </row>
    <row r="17221" spans="8:14" x14ac:dyDescent="0.25">
      <c r="H17221" s="4"/>
      <c r="M17221" s="5"/>
      <c r="N17221" s="6"/>
    </row>
    <row r="17222" spans="8:14" x14ac:dyDescent="0.25">
      <c r="H17222" s="4"/>
      <c r="M17222" s="5"/>
      <c r="N17222" s="6"/>
    </row>
    <row r="17223" spans="8:14" x14ac:dyDescent="0.25">
      <c r="H17223" s="4"/>
      <c r="M17223" s="5"/>
      <c r="N17223" s="6"/>
    </row>
    <row r="17224" spans="8:14" x14ac:dyDescent="0.25">
      <c r="H17224" s="4"/>
      <c r="M17224" s="5"/>
      <c r="N17224" s="6"/>
    </row>
    <row r="17225" spans="8:14" x14ac:dyDescent="0.25">
      <c r="H17225" s="4"/>
      <c r="M17225" s="5"/>
      <c r="N17225" s="6"/>
    </row>
    <row r="17226" spans="8:14" x14ac:dyDescent="0.25">
      <c r="H17226" s="4"/>
      <c r="M17226" s="5"/>
      <c r="N17226" s="6"/>
    </row>
    <row r="17227" spans="8:14" x14ac:dyDescent="0.25">
      <c r="H17227" s="4"/>
      <c r="M17227" s="5"/>
      <c r="N17227" s="6"/>
    </row>
    <row r="17228" spans="8:14" x14ac:dyDescent="0.25">
      <c r="H17228" s="4"/>
      <c r="M17228" s="5"/>
      <c r="N17228" s="6"/>
    </row>
    <row r="17229" spans="8:14" x14ac:dyDescent="0.25">
      <c r="H17229" s="4"/>
      <c r="M17229" s="5"/>
      <c r="N17229" s="6"/>
    </row>
    <row r="17230" spans="8:14" x14ac:dyDescent="0.25">
      <c r="H17230" s="4"/>
      <c r="M17230" s="5"/>
      <c r="N17230" s="6"/>
    </row>
    <row r="17231" spans="8:14" x14ac:dyDescent="0.25">
      <c r="H17231" s="4"/>
      <c r="M17231" s="5"/>
      <c r="N17231" s="6"/>
    </row>
    <row r="17232" spans="8:14" x14ac:dyDescent="0.25">
      <c r="H17232" s="4"/>
      <c r="M17232" s="5"/>
      <c r="N17232" s="6"/>
    </row>
    <row r="17233" spans="8:14" x14ac:dyDescent="0.25">
      <c r="H17233" s="4"/>
      <c r="M17233" s="5"/>
      <c r="N17233" s="6"/>
    </row>
    <row r="17234" spans="8:14" x14ac:dyDescent="0.25">
      <c r="H17234" s="4"/>
      <c r="M17234" s="5"/>
      <c r="N17234" s="6"/>
    </row>
    <row r="17235" spans="8:14" x14ac:dyDescent="0.25">
      <c r="H17235" s="4"/>
      <c r="M17235" s="5"/>
      <c r="N17235" s="6"/>
    </row>
    <row r="17236" spans="8:14" x14ac:dyDescent="0.25">
      <c r="H17236" s="4"/>
      <c r="M17236" s="5"/>
      <c r="N17236" s="6"/>
    </row>
    <row r="17237" spans="8:14" x14ac:dyDescent="0.25">
      <c r="H17237" s="4"/>
      <c r="M17237" s="5"/>
      <c r="N17237" s="6"/>
    </row>
    <row r="17238" spans="8:14" x14ac:dyDescent="0.25">
      <c r="H17238" s="4"/>
      <c r="M17238" s="5"/>
      <c r="N17238" s="6"/>
    </row>
    <row r="17239" spans="8:14" x14ac:dyDescent="0.25">
      <c r="H17239" s="4"/>
      <c r="M17239" s="5"/>
      <c r="N17239" s="6"/>
    </row>
    <row r="17240" spans="8:14" x14ac:dyDescent="0.25">
      <c r="H17240" s="4"/>
      <c r="M17240" s="5"/>
      <c r="N17240" s="6"/>
    </row>
    <row r="17241" spans="8:14" x14ac:dyDescent="0.25">
      <c r="H17241" s="4"/>
      <c r="M17241" s="5"/>
      <c r="N17241" s="6"/>
    </row>
    <row r="17242" spans="8:14" x14ac:dyDescent="0.25">
      <c r="H17242" s="4"/>
      <c r="M17242" s="5"/>
      <c r="N17242" s="6"/>
    </row>
    <row r="17243" spans="8:14" x14ac:dyDescent="0.25">
      <c r="H17243" s="4"/>
      <c r="M17243" s="5"/>
      <c r="N17243" s="6"/>
    </row>
    <row r="17244" spans="8:14" x14ac:dyDescent="0.25">
      <c r="H17244" s="4"/>
      <c r="M17244" s="5"/>
      <c r="N17244" s="6"/>
    </row>
    <row r="17245" spans="8:14" x14ac:dyDescent="0.25">
      <c r="H17245" s="4"/>
      <c r="M17245" s="5"/>
      <c r="N17245" s="6"/>
    </row>
    <row r="17246" spans="8:14" x14ac:dyDescent="0.25">
      <c r="H17246" s="4"/>
      <c r="M17246" s="5"/>
      <c r="N17246" s="6"/>
    </row>
    <row r="17247" spans="8:14" x14ac:dyDescent="0.25">
      <c r="H17247" s="4"/>
      <c r="M17247" s="5"/>
      <c r="N17247" s="6"/>
    </row>
    <row r="17248" spans="8:14" x14ac:dyDescent="0.25">
      <c r="H17248" s="4"/>
      <c r="M17248" s="5"/>
      <c r="N17248" s="6"/>
    </row>
    <row r="17249" spans="8:14" x14ac:dyDescent="0.25">
      <c r="H17249" s="4"/>
      <c r="M17249" s="5"/>
      <c r="N17249" s="6"/>
    </row>
    <row r="17250" spans="8:14" x14ac:dyDescent="0.25">
      <c r="H17250" s="4"/>
      <c r="M17250" s="5"/>
      <c r="N17250" s="6"/>
    </row>
    <row r="17251" spans="8:14" x14ac:dyDescent="0.25">
      <c r="H17251" s="4"/>
      <c r="M17251" s="5"/>
      <c r="N17251" s="6"/>
    </row>
    <row r="17252" spans="8:14" x14ac:dyDescent="0.25">
      <c r="H17252" s="4"/>
      <c r="M17252" s="5"/>
      <c r="N17252" s="6"/>
    </row>
    <row r="17253" spans="8:14" x14ac:dyDescent="0.25">
      <c r="H17253" s="4"/>
      <c r="M17253" s="5"/>
      <c r="N17253" s="6"/>
    </row>
    <row r="17254" spans="8:14" x14ac:dyDescent="0.25">
      <c r="H17254" s="4"/>
      <c r="M17254" s="5"/>
      <c r="N17254" s="6"/>
    </row>
    <row r="17255" spans="8:14" x14ac:dyDescent="0.25">
      <c r="H17255" s="4"/>
      <c r="M17255" s="5"/>
      <c r="N17255" s="6"/>
    </row>
    <row r="17256" spans="8:14" x14ac:dyDescent="0.25">
      <c r="H17256" s="4"/>
      <c r="M17256" s="5"/>
      <c r="N17256" s="6"/>
    </row>
    <row r="17257" spans="8:14" x14ac:dyDescent="0.25">
      <c r="H17257" s="4"/>
      <c r="M17257" s="5"/>
      <c r="N17257" s="6"/>
    </row>
    <row r="17258" spans="8:14" x14ac:dyDescent="0.25">
      <c r="H17258" s="4"/>
      <c r="M17258" s="5"/>
      <c r="N17258" s="6"/>
    </row>
    <row r="17259" spans="8:14" x14ac:dyDescent="0.25">
      <c r="H17259" s="4"/>
      <c r="M17259" s="5"/>
      <c r="N17259" s="6"/>
    </row>
    <row r="17260" spans="8:14" x14ac:dyDescent="0.25">
      <c r="H17260" s="4"/>
      <c r="M17260" s="5"/>
      <c r="N17260" s="6"/>
    </row>
    <row r="17261" spans="8:14" x14ac:dyDescent="0.25">
      <c r="H17261" s="4"/>
      <c r="M17261" s="5"/>
      <c r="N17261" s="6"/>
    </row>
    <row r="17262" spans="8:14" x14ac:dyDescent="0.25">
      <c r="H17262" s="4"/>
      <c r="M17262" s="5"/>
      <c r="N17262" s="6"/>
    </row>
    <row r="17263" spans="8:14" x14ac:dyDescent="0.25">
      <c r="H17263" s="4"/>
      <c r="M17263" s="5"/>
      <c r="N17263" s="6"/>
    </row>
    <row r="17264" spans="8:14" x14ac:dyDescent="0.25">
      <c r="H17264" s="4"/>
      <c r="M17264" s="5"/>
      <c r="N17264" s="6"/>
    </row>
    <row r="17265" spans="8:14" x14ac:dyDescent="0.25">
      <c r="H17265" s="4"/>
      <c r="M17265" s="5"/>
      <c r="N17265" s="6"/>
    </row>
    <row r="17266" spans="8:14" x14ac:dyDescent="0.25">
      <c r="H17266" s="4"/>
      <c r="M17266" s="5"/>
      <c r="N17266" s="6"/>
    </row>
    <row r="17267" spans="8:14" x14ac:dyDescent="0.25">
      <c r="H17267" s="4"/>
      <c r="M17267" s="5"/>
      <c r="N17267" s="6"/>
    </row>
    <row r="17268" spans="8:14" x14ac:dyDescent="0.25">
      <c r="H17268" s="4"/>
      <c r="M17268" s="5"/>
      <c r="N17268" s="6"/>
    </row>
    <row r="17269" spans="8:14" x14ac:dyDescent="0.25">
      <c r="H17269" s="4"/>
      <c r="M17269" s="5"/>
      <c r="N17269" s="6"/>
    </row>
    <row r="17270" spans="8:14" x14ac:dyDescent="0.25">
      <c r="H17270" s="4"/>
      <c r="M17270" s="5"/>
      <c r="N17270" s="6"/>
    </row>
    <row r="17271" spans="8:14" x14ac:dyDescent="0.25">
      <c r="H17271" s="4"/>
      <c r="M17271" s="5"/>
      <c r="N17271" s="6"/>
    </row>
    <row r="17272" spans="8:14" x14ac:dyDescent="0.25">
      <c r="H17272" s="4"/>
      <c r="M17272" s="5"/>
      <c r="N17272" s="6"/>
    </row>
    <row r="17273" spans="8:14" x14ac:dyDescent="0.25">
      <c r="H17273" s="4"/>
      <c r="M17273" s="5"/>
      <c r="N17273" s="6"/>
    </row>
    <row r="17274" spans="8:14" x14ac:dyDescent="0.25">
      <c r="H17274" s="4"/>
      <c r="M17274" s="5"/>
      <c r="N17274" s="6"/>
    </row>
    <row r="17275" spans="8:14" x14ac:dyDescent="0.25">
      <c r="H17275" s="4"/>
      <c r="M17275" s="5"/>
      <c r="N17275" s="6"/>
    </row>
    <row r="17276" spans="8:14" x14ac:dyDescent="0.25">
      <c r="H17276" s="4"/>
      <c r="M17276" s="5"/>
      <c r="N17276" s="6"/>
    </row>
    <row r="17277" spans="8:14" x14ac:dyDescent="0.25">
      <c r="H17277" s="4"/>
      <c r="M17277" s="5"/>
      <c r="N17277" s="6"/>
    </row>
    <row r="17278" spans="8:14" x14ac:dyDescent="0.25">
      <c r="H17278" s="4"/>
      <c r="M17278" s="5"/>
      <c r="N17278" s="6"/>
    </row>
    <row r="17279" spans="8:14" x14ac:dyDescent="0.25">
      <c r="H17279" s="4"/>
      <c r="M17279" s="5"/>
      <c r="N17279" s="6"/>
    </row>
    <row r="17280" spans="8:14" x14ac:dyDescent="0.25">
      <c r="H17280" s="4"/>
      <c r="M17280" s="5"/>
      <c r="N17280" s="6"/>
    </row>
    <row r="17281" spans="8:14" x14ac:dyDescent="0.25">
      <c r="H17281" s="4"/>
      <c r="M17281" s="5"/>
      <c r="N17281" s="6"/>
    </row>
    <row r="17282" spans="8:14" x14ac:dyDescent="0.25">
      <c r="H17282" s="4"/>
      <c r="M17282" s="5"/>
      <c r="N17282" s="6"/>
    </row>
    <row r="17283" spans="8:14" x14ac:dyDescent="0.25">
      <c r="H17283" s="4"/>
      <c r="M17283" s="5"/>
      <c r="N17283" s="6"/>
    </row>
    <row r="17284" spans="8:14" x14ac:dyDescent="0.25">
      <c r="H17284" s="4"/>
      <c r="M17284" s="5"/>
      <c r="N17284" s="6"/>
    </row>
    <row r="17285" spans="8:14" x14ac:dyDescent="0.25">
      <c r="H17285" s="4"/>
      <c r="M17285" s="5"/>
      <c r="N17285" s="6"/>
    </row>
    <row r="17286" spans="8:14" x14ac:dyDescent="0.25">
      <c r="H17286" s="4"/>
      <c r="M17286" s="5"/>
      <c r="N17286" s="6"/>
    </row>
    <row r="17287" spans="8:14" x14ac:dyDescent="0.25">
      <c r="H17287" s="4"/>
      <c r="M17287" s="5"/>
      <c r="N17287" s="6"/>
    </row>
    <row r="17288" spans="8:14" x14ac:dyDescent="0.25">
      <c r="H17288" s="4"/>
      <c r="M17288" s="5"/>
      <c r="N17288" s="6"/>
    </row>
    <row r="17289" spans="8:14" x14ac:dyDescent="0.25">
      <c r="H17289" s="4"/>
      <c r="M17289" s="5"/>
      <c r="N17289" s="6"/>
    </row>
    <row r="17290" spans="8:14" x14ac:dyDescent="0.25">
      <c r="H17290" s="4"/>
      <c r="M17290" s="5"/>
      <c r="N17290" s="6"/>
    </row>
    <row r="17291" spans="8:14" x14ac:dyDescent="0.25">
      <c r="H17291" s="4"/>
      <c r="M17291" s="5"/>
      <c r="N17291" s="6"/>
    </row>
    <row r="17292" spans="8:14" x14ac:dyDescent="0.25">
      <c r="H17292" s="4"/>
      <c r="M17292" s="5"/>
      <c r="N17292" s="6"/>
    </row>
    <row r="17293" spans="8:14" x14ac:dyDescent="0.25">
      <c r="H17293" s="4"/>
      <c r="M17293" s="5"/>
      <c r="N17293" s="6"/>
    </row>
    <row r="17294" spans="8:14" x14ac:dyDescent="0.25">
      <c r="H17294" s="4"/>
      <c r="M17294" s="5"/>
      <c r="N17294" s="6"/>
    </row>
    <row r="17295" spans="8:14" x14ac:dyDescent="0.25">
      <c r="H17295" s="4"/>
      <c r="M17295" s="5"/>
      <c r="N17295" s="6"/>
    </row>
    <row r="17296" spans="8:14" x14ac:dyDescent="0.25">
      <c r="H17296" s="4"/>
      <c r="M17296" s="5"/>
      <c r="N17296" s="6"/>
    </row>
    <row r="17297" spans="8:14" x14ac:dyDescent="0.25">
      <c r="H17297" s="4"/>
      <c r="M17297" s="5"/>
      <c r="N17297" s="6"/>
    </row>
    <row r="17298" spans="8:14" x14ac:dyDescent="0.25">
      <c r="H17298" s="4"/>
      <c r="M17298" s="5"/>
      <c r="N17298" s="6"/>
    </row>
    <row r="17299" spans="8:14" x14ac:dyDescent="0.25">
      <c r="H17299" s="4"/>
      <c r="M17299" s="5"/>
      <c r="N17299" s="6"/>
    </row>
    <row r="17300" spans="8:14" x14ac:dyDescent="0.25">
      <c r="H17300" s="4"/>
      <c r="M17300" s="5"/>
      <c r="N17300" s="6"/>
    </row>
    <row r="17301" spans="8:14" x14ac:dyDescent="0.25">
      <c r="H17301" s="4"/>
      <c r="M17301" s="5"/>
      <c r="N17301" s="6"/>
    </row>
    <row r="17302" spans="8:14" x14ac:dyDescent="0.25">
      <c r="H17302" s="4"/>
      <c r="M17302" s="5"/>
      <c r="N17302" s="6"/>
    </row>
    <row r="17303" spans="8:14" x14ac:dyDescent="0.25">
      <c r="H17303" s="4"/>
      <c r="M17303" s="5"/>
      <c r="N17303" s="6"/>
    </row>
    <row r="17304" spans="8:14" x14ac:dyDescent="0.25">
      <c r="H17304" s="4"/>
      <c r="M17304" s="5"/>
      <c r="N17304" s="6"/>
    </row>
    <row r="17305" spans="8:14" x14ac:dyDescent="0.25">
      <c r="H17305" s="4"/>
      <c r="M17305" s="5"/>
      <c r="N17305" s="6"/>
    </row>
    <row r="17306" spans="8:14" x14ac:dyDescent="0.25">
      <c r="H17306" s="4"/>
      <c r="M17306" s="5"/>
      <c r="N17306" s="6"/>
    </row>
    <row r="17307" spans="8:14" x14ac:dyDescent="0.25">
      <c r="H17307" s="4"/>
      <c r="M17307" s="5"/>
      <c r="N17307" s="6"/>
    </row>
    <row r="17308" spans="8:14" x14ac:dyDescent="0.25">
      <c r="H17308" s="4"/>
      <c r="M17308" s="5"/>
      <c r="N17308" s="6"/>
    </row>
    <row r="17309" spans="8:14" x14ac:dyDescent="0.25">
      <c r="H17309" s="4"/>
      <c r="M17309" s="5"/>
      <c r="N17309" s="6"/>
    </row>
    <row r="17310" spans="8:14" x14ac:dyDescent="0.25">
      <c r="H17310" s="4"/>
      <c r="M17310" s="5"/>
      <c r="N17310" s="6"/>
    </row>
    <row r="17311" spans="8:14" x14ac:dyDescent="0.25">
      <c r="H17311" s="4"/>
      <c r="M17311" s="5"/>
      <c r="N17311" s="6"/>
    </row>
    <row r="17312" spans="8:14" x14ac:dyDescent="0.25">
      <c r="H17312" s="4"/>
      <c r="M17312" s="5"/>
      <c r="N17312" s="6"/>
    </row>
    <row r="17313" spans="8:14" x14ac:dyDescent="0.25">
      <c r="H17313" s="4"/>
      <c r="M17313" s="5"/>
      <c r="N17313" s="6"/>
    </row>
    <row r="17314" spans="8:14" x14ac:dyDescent="0.25">
      <c r="H17314" s="4"/>
      <c r="M17314" s="5"/>
      <c r="N17314" s="6"/>
    </row>
    <row r="17315" spans="8:14" x14ac:dyDescent="0.25">
      <c r="H17315" s="4"/>
      <c r="M17315" s="5"/>
      <c r="N17315" s="6"/>
    </row>
    <row r="17316" spans="8:14" x14ac:dyDescent="0.25">
      <c r="H17316" s="4"/>
      <c r="M17316" s="5"/>
      <c r="N17316" s="6"/>
    </row>
    <row r="17317" spans="8:14" x14ac:dyDescent="0.25">
      <c r="H17317" s="4"/>
      <c r="M17317" s="5"/>
      <c r="N17317" s="6"/>
    </row>
    <row r="17318" spans="8:14" x14ac:dyDescent="0.25">
      <c r="H17318" s="4"/>
      <c r="M17318" s="5"/>
      <c r="N17318" s="6"/>
    </row>
    <row r="17319" spans="8:14" x14ac:dyDescent="0.25">
      <c r="H17319" s="4"/>
      <c r="M17319" s="5"/>
      <c r="N17319" s="6"/>
    </row>
    <row r="17320" spans="8:14" x14ac:dyDescent="0.25">
      <c r="H17320" s="4"/>
      <c r="M17320" s="5"/>
      <c r="N17320" s="6"/>
    </row>
    <row r="17321" spans="8:14" x14ac:dyDescent="0.25">
      <c r="H17321" s="4"/>
      <c r="M17321" s="5"/>
      <c r="N17321" s="6"/>
    </row>
    <row r="17322" spans="8:14" x14ac:dyDescent="0.25">
      <c r="H17322" s="4"/>
      <c r="M17322" s="5"/>
      <c r="N17322" s="6"/>
    </row>
    <row r="17323" spans="8:14" x14ac:dyDescent="0.25">
      <c r="H17323" s="4"/>
      <c r="M17323" s="5"/>
      <c r="N17323" s="6"/>
    </row>
    <row r="17324" spans="8:14" x14ac:dyDescent="0.25">
      <c r="H17324" s="4"/>
      <c r="M17324" s="5"/>
      <c r="N17324" s="6"/>
    </row>
    <row r="17325" spans="8:14" x14ac:dyDescent="0.25">
      <c r="H17325" s="4"/>
      <c r="M17325" s="5"/>
      <c r="N17325" s="6"/>
    </row>
    <row r="17326" spans="8:14" x14ac:dyDescent="0.25">
      <c r="H17326" s="4"/>
      <c r="M17326" s="5"/>
      <c r="N17326" s="6"/>
    </row>
    <row r="17327" spans="8:14" x14ac:dyDescent="0.25">
      <c r="H17327" s="4"/>
      <c r="M17327" s="5"/>
      <c r="N17327" s="6"/>
    </row>
    <row r="17328" spans="8:14" x14ac:dyDescent="0.25">
      <c r="H17328" s="4"/>
      <c r="M17328" s="5"/>
      <c r="N17328" s="6"/>
    </row>
    <row r="17329" spans="8:14" x14ac:dyDescent="0.25">
      <c r="H17329" s="4"/>
      <c r="M17329" s="5"/>
      <c r="N17329" s="6"/>
    </row>
    <row r="17330" spans="8:14" x14ac:dyDescent="0.25">
      <c r="H17330" s="4"/>
      <c r="M17330" s="5"/>
      <c r="N17330" s="6"/>
    </row>
    <row r="17331" spans="8:14" x14ac:dyDescent="0.25">
      <c r="H17331" s="4"/>
      <c r="M17331" s="5"/>
      <c r="N17331" s="6"/>
    </row>
    <row r="17332" spans="8:14" x14ac:dyDescent="0.25">
      <c r="H17332" s="4"/>
      <c r="M17332" s="5"/>
      <c r="N17332" s="6"/>
    </row>
    <row r="17333" spans="8:14" x14ac:dyDescent="0.25">
      <c r="H17333" s="4"/>
      <c r="M17333" s="5"/>
      <c r="N17333" s="6"/>
    </row>
    <row r="17334" spans="8:14" x14ac:dyDescent="0.25">
      <c r="H17334" s="4"/>
      <c r="M17334" s="5"/>
      <c r="N17334" s="6"/>
    </row>
    <row r="17335" spans="8:14" x14ac:dyDescent="0.25">
      <c r="H17335" s="4"/>
      <c r="M17335" s="5"/>
      <c r="N17335" s="6"/>
    </row>
    <row r="17336" spans="8:14" x14ac:dyDescent="0.25">
      <c r="H17336" s="4"/>
      <c r="M17336" s="5"/>
      <c r="N17336" s="6"/>
    </row>
    <row r="17337" spans="8:14" x14ac:dyDescent="0.25">
      <c r="H17337" s="4"/>
      <c r="M17337" s="5"/>
      <c r="N17337" s="6"/>
    </row>
    <row r="17338" spans="8:14" x14ac:dyDescent="0.25">
      <c r="H17338" s="4"/>
      <c r="M17338" s="5"/>
      <c r="N17338" s="6"/>
    </row>
    <row r="17339" spans="8:14" x14ac:dyDescent="0.25">
      <c r="H17339" s="4"/>
      <c r="M17339" s="5"/>
      <c r="N17339" s="6"/>
    </row>
    <row r="17340" spans="8:14" x14ac:dyDescent="0.25">
      <c r="H17340" s="4"/>
      <c r="M17340" s="5"/>
      <c r="N17340" s="6"/>
    </row>
    <row r="17341" spans="8:14" x14ac:dyDescent="0.25">
      <c r="H17341" s="4"/>
      <c r="M17341" s="5"/>
      <c r="N17341" s="6"/>
    </row>
    <row r="17342" spans="8:14" x14ac:dyDescent="0.25">
      <c r="H17342" s="4"/>
      <c r="M17342" s="5"/>
      <c r="N17342" s="6"/>
    </row>
    <row r="17343" spans="8:14" x14ac:dyDescent="0.25">
      <c r="H17343" s="4"/>
      <c r="M17343" s="5"/>
      <c r="N17343" s="6"/>
    </row>
    <row r="17344" spans="8:14" x14ac:dyDescent="0.25">
      <c r="H17344" s="4"/>
      <c r="M17344" s="5"/>
      <c r="N17344" s="6"/>
    </row>
    <row r="17345" spans="8:14" x14ac:dyDescent="0.25">
      <c r="H17345" s="4"/>
      <c r="M17345" s="5"/>
      <c r="N17345" s="6"/>
    </row>
    <row r="17346" spans="8:14" x14ac:dyDescent="0.25">
      <c r="H17346" s="4"/>
      <c r="M17346" s="5"/>
      <c r="N17346" s="6"/>
    </row>
    <row r="17347" spans="8:14" x14ac:dyDescent="0.25">
      <c r="H17347" s="4"/>
      <c r="M17347" s="5"/>
      <c r="N17347" s="6"/>
    </row>
    <row r="17348" spans="8:14" x14ac:dyDescent="0.25">
      <c r="H17348" s="4"/>
      <c r="M17348" s="5"/>
      <c r="N17348" s="6"/>
    </row>
    <row r="17349" spans="8:14" x14ac:dyDescent="0.25">
      <c r="H17349" s="4"/>
      <c r="M17349" s="5"/>
      <c r="N17349" s="6"/>
    </row>
    <row r="17350" spans="8:14" x14ac:dyDescent="0.25">
      <c r="H17350" s="4"/>
      <c r="M17350" s="5"/>
      <c r="N17350" s="6"/>
    </row>
    <row r="17351" spans="8:14" x14ac:dyDescent="0.25">
      <c r="H17351" s="4"/>
      <c r="M17351" s="5"/>
      <c r="N17351" s="6"/>
    </row>
    <row r="17352" spans="8:14" x14ac:dyDescent="0.25">
      <c r="H17352" s="4"/>
      <c r="M17352" s="5"/>
      <c r="N17352" s="6"/>
    </row>
    <row r="17353" spans="8:14" x14ac:dyDescent="0.25">
      <c r="H17353" s="4"/>
      <c r="M17353" s="5"/>
      <c r="N17353" s="6"/>
    </row>
    <row r="17354" spans="8:14" x14ac:dyDescent="0.25">
      <c r="H17354" s="4"/>
      <c r="M17354" s="5"/>
      <c r="N17354" s="6"/>
    </row>
    <row r="17355" spans="8:14" x14ac:dyDescent="0.25">
      <c r="H17355" s="4"/>
      <c r="M17355" s="5"/>
      <c r="N17355" s="6"/>
    </row>
    <row r="17356" spans="8:14" x14ac:dyDescent="0.25">
      <c r="H17356" s="4"/>
      <c r="M17356" s="5"/>
      <c r="N17356" s="6"/>
    </row>
    <row r="17357" spans="8:14" x14ac:dyDescent="0.25">
      <c r="H17357" s="4"/>
      <c r="M17357" s="5"/>
      <c r="N17357" s="6"/>
    </row>
    <row r="17358" spans="8:14" x14ac:dyDescent="0.25">
      <c r="H17358" s="4"/>
      <c r="M17358" s="5"/>
      <c r="N17358" s="6"/>
    </row>
    <row r="17359" spans="8:14" x14ac:dyDescent="0.25">
      <c r="H17359" s="4"/>
      <c r="M17359" s="5"/>
      <c r="N17359" s="6"/>
    </row>
    <row r="17360" spans="8:14" x14ac:dyDescent="0.25">
      <c r="H17360" s="4"/>
      <c r="M17360" s="5"/>
      <c r="N17360" s="6"/>
    </row>
    <row r="17361" spans="8:14" x14ac:dyDescent="0.25">
      <c r="H17361" s="4"/>
      <c r="M17361" s="5"/>
      <c r="N17361" s="6"/>
    </row>
    <row r="17362" spans="8:14" x14ac:dyDescent="0.25">
      <c r="H17362" s="4"/>
      <c r="M17362" s="5"/>
      <c r="N17362" s="6"/>
    </row>
    <row r="17363" spans="8:14" x14ac:dyDescent="0.25">
      <c r="H17363" s="4"/>
      <c r="M17363" s="5"/>
      <c r="N17363" s="6"/>
    </row>
    <row r="17364" spans="8:14" x14ac:dyDescent="0.25">
      <c r="H17364" s="4"/>
      <c r="M17364" s="5"/>
      <c r="N17364" s="6"/>
    </row>
    <row r="17365" spans="8:14" x14ac:dyDescent="0.25">
      <c r="H17365" s="4"/>
      <c r="M17365" s="5"/>
      <c r="N17365" s="6"/>
    </row>
    <row r="17366" spans="8:14" x14ac:dyDescent="0.25">
      <c r="H17366" s="4"/>
      <c r="M17366" s="5"/>
      <c r="N17366" s="6"/>
    </row>
    <row r="17367" spans="8:14" x14ac:dyDescent="0.25">
      <c r="H17367" s="4"/>
      <c r="M17367" s="5"/>
      <c r="N17367" s="6"/>
    </row>
    <row r="17368" spans="8:14" x14ac:dyDescent="0.25">
      <c r="H17368" s="4"/>
      <c r="M17368" s="5"/>
      <c r="N17368" s="6"/>
    </row>
    <row r="17369" spans="8:14" x14ac:dyDescent="0.25">
      <c r="H17369" s="4"/>
      <c r="M17369" s="5"/>
      <c r="N17369" s="6"/>
    </row>
    <row r="17370" spans="8:14" x14ac:dyDescent="0.25">
      <c r="H17370" s="4"/>
      <c r="M17370" s="5"/>
      <c r="N17370" s="6"/>
    </row>
    <row r="17371" spans="8:14" x14ac:dyDescent="0.25">
      <c r="H17371" s="4"/>
      <c r="M17371" s="5"/>
      <c r="N17371" s="6"/>
    </row>
    <row r="17372" spans="8:14" x14ac:dyDescent="0.25">
      <c r="H17372" s="4"/>
      <c r="M17372" s="5"/>
      <c r="N17372" s="6"/>
    </row>
    <row r="17373" spans="8:14" x14ac:dyDescent="0.25">
      <c r="H17373" s="4"/>
      <c r="M17373" s="5"/>
      <c r="N17373" s="6"/>
    </row>
    <row r="17374" spans="8:14" x14ac:dyDescent="0.25">
      <c r="H17374" s="4"/>
      <c r="M17374" s="5"/>
      <c r="N17374" s="6"/>
    </row>
    <row r="17375" spans="8:14" x14ac:dyDescent="0.25">
      <c r="H17375" s="4"/>
      <c r="M17375" s="5"/>
      <c r="N17375" s="6"/>
    </row>
    <row r="17376" spans="8:14" x14ac:dyDescent="0.25">
      <c r="H17376" s="4"/>
      <c r="M17376" s="5"/>
      <c r="N17376" s="6"/>
    </row>
    <row r="17377" spans="8:14" x14ac:dyDescent="0.25">
      <c r="H17377" s="4"/>
      <c r="M17377" s="5"/>
      <c r="N17377" s="6"/>
    </row>
    <row r="17378" spans="8:14" x14ac:dyDescent="0.25">
      <c r="H17378" s="4"/>
      <c r="M17378" s="5"/>
      <c r="N17378" s="6"/>
    </row>
    <row r="17379" spans="8:14" x14ac:dyDescent="0.25">
      <c r="H17379" s="4"/>
      <c r="M17379" s="5"/>
      <c r="N17379" s="6"/>
    </row>
    <row r="17380" spans="8:14" x14ac:dyDescent="0.25">
      <c r="H17380" s="4"/>
      <c r="M17380" s="5"/>
      <c r="N17380" s="6"/>
    </row>
    <row r="17381" spans="8:14" x14ac:dyDescent="0.25">
      <c r="H17381" s="4"/>
      <c r="M17381" s="5"/>
      <c r="N17381" s="6"/>
    </row>
    <row r="17382" spans="8:14" x14ac:dyDescent="0.25">
      <c r="H17382" s="4"/>
      <c r="M17382" s="5"/>
      <c r="N17382" s="6"/>
    </row>
    <row r="17383" spans="8:14" x14ac:dyDescent="0.25">
      <c r="H17383" s="4"/>
      <c r="M17383" s="5"/>
      <c r="N17383" s="6"/>
    </row>
    <row r="17384" spans="8:14" x14ac:dyDescent="0.25">
      <c r="H17384" s="4"/>
      <c r="M17384" s="5"/>
      <c r="N17384" s="6"/>
    </row>
    <row r="17385" spans="8:14" x14ac:dyDescent="0.25">
      <c r="H17385" s="4"/>
      <c r="M17385" s="5"/>
      <c r="N17385" s="6"/>
    </row>
    <row r="17386" spans="8:14" x14ac:dyDescent="0.25">
      <c r="H17386" s="4"/>
      <c r="M17386" s="5"/>
      <c r="N17386" s="6"/>
    </row>
    <row r="17387" spans="8:14" x14ac:dyDescent="0.25">
      <c r="H17387" s="4"/>
      <c r="M17387" s="5"/>
      <c r="N17387" s="6"/>
    </row>
    <row r="17388" spans="8:14" x14ac:dyDescent="0.25">
      <c r="H17388" s="4"/>
      <c r="M17388" s="5"/>
      <c r="N17388" s="6"/>
    </row>
    <row r="17389" spans="8:14" x14ac:dyDescent="0.25">
      <c r="H17389" s="4"/>
      <c r="M17389" s="5"/>
      <c r="N17389" s="6"/>
    </row>
    <row r="17390" spans="8:14" x14ac:dyDescent="0.25">
      <c r="H17390" s="4"/>
      <c r="M17390" s="5"/>
      <c r="N17390" s="6"/>
    </row>
    <row r="17391" spans="8:14" x14ac:dyDescent="0.25">
      <c r="H17391" s="4"/>
      <c r="M17391" s="5"/>
      <c r="N17391" s="6"/>
    </row>
    <row r="17392" spans="8:14" x14ac:dyDescent="0.25">
      <c r="H17392" s="4"/>
      <c r="M17392" s="5"/>
      <c r="N17392" s="6"/>
    </row>
    <row r="17393" spans="8:14" x14ac:dyDescent="0.25">
      <c r="H17393" s="4"/>
      <c r="M17393" s="5"/>
      <c r="N17393" s="6"/>
    </row>
    <row r="17394" spans="8:14" x14ac:dyDescent="0.25">
      <c r="H17394" s="4"/>
      <c r="M17394" s="5"/>
      <c r="N17394" s="6"/>
    </row>
    <row r="17395" spans="8:14" x14ac:dyDescent="0.25">
      <c r="H17395" s="4"/>
      <c r="M17395" s="5"/>
      <c r="N17395" s="6"/>
    </row>
    <row r="17396" spans="8:14" x14ac:dyDescent="0.25">
      <c r="H17396" s="4"/>
      <c r="M17396" s="5"/>
      <c r="N17396" s="6"/>
    </row>
    <row r="17397" spans="8:14" x14ac:dyDescent="0.25">
      <c r="H17397" s="4"/>
      <c r="M17397" s="5"/>
      <c r="N17397" s="6"/>
    </row>
    <row r="17398" spans="8:14" x14ac:dyDescent="0.25">
      <c r="H17398" s="4"/>
      <c r="M17398" s="5"/>
      <c r="N17398" s="6"/>
    </row>
    <row r="17399" spans="8:14" x14ac:dyDescent="0.25">
      <c r="H17399" s="4"/>
      <c r="M17399" s="5"/>
      <c r="N17399" s="6"/>
    </row>
    <row r="17400" spans="8:14" x14ac:dyDescent="0.25">
      <c r="H17400" s="4"/>
      <c r="M17400" s="5"/>
      <c r="N17400" s="6"/>
    </row>
    <row r="17401" spans="8:14" x14ac:dyDescent="0.25">
      <c r="H17401" s="4"/>
      <c r="M17401" s="5"/>
      <c r="N17401" s="6"/>
    </row>
    <row r="17402" spans="8:14" x14ac:dyDescent="0.25">
      <c r="H17402" s="4"/>
      <c r="M17402" s="5"/>
      <c r="N17402" s="6"/>
    </row>
    <row r="17403" spans="8:14" x14ac:dyDescent="0.25">
      <c r="H17403" s="4"/>
      <c r="M17403" s="5"/>
      <c r="N17403" s="6"/>
    </row>
    <row r="17404" spans="8:14" x14ac:dyDescent="0.25">
      <c r="H17404" s="4"/>
      <c r="M17404" s="5"/>
      <c r="N17404" s="6"/>
    </row>
    <row r="17405" spans="8:14" x14ac:dyDescent="0.25">
      <c r="H17405" s="4"/>
      <c r="M17405" s="5"/>
      <c r="N17405" s="6"/>
    </row>
    <row r="17406" spans="8:14" x14ac:dyDescent="0.25">
      <c r="H17406" s="4"/>
      <c r="M17406" s="5"/>
      <c r="N17406" s="6"/>
    </row>
    <row r="17407" spans="8:14" x14ac:dyDescent="0.25">
      <c r="H17407" s="4"/>
      <c r="M17407" s="5"/>
      <c r="N17407" s="6"/>
    </row>
    <row r="17408" spans="8:14" x14ac:dyDescent="0.25">
      <c r="H17408" s="4"/>
      <c r="M17408" s="5"/>
      <c r="N17408" s="6"/>
    </row>
    <row r="17409" spans="8:14" x14ac:dyDescent="0.25">
      <c r="H17409" s="4"/>
      <c r="M17409" s="5"/>
      <c r="N17409" s="6"/>
    </row>
    <row r="17410" spans="8:14" x14ac:dyDescent="0.25">
      <c r="H17410" s="4"/>
      <c r="M17410" s="5"/>
      <c r="N17410" s="6"/>
    </row>
    <row r="17411" spans="8:14" x14ac:dyDescent="0.25">
      <c r="H17411" s="4"/>
      <c r="M17411" s="5"/>
      <c r="N17411" s="6"/>
    </row>
    <row r="17412" spans="8:14" x14ac:dyDescent="0.25">
      <c r="H17412" s="4"/>
      <c r="M17412" s="5"/>
      <c r="N17412" s="6"/>
    </row>
    <row r="17413" spans="8:14" x14ac:dyDescent="0.25">
      <c r="H17413" s="4"/>
      <c r="M17413" s="5"/>
      <c r="N17413" s="6"/>
    </row>
    <row r="17414" spans="8:14" x14ac:dyDescent="0.25">
      <c r="H17414" s="4"/>
      <c r="M17414" s="5"/>
      <c r="N17414" s="6"/>
    </row>
    <row r="17415" spans="8:14" x14ac:dyDescent="0.25">
      <c r="H17415" s="4"/>
      <c r="M17415" s="5"/>
      <c r="N17415" s="6"/>
    </row>
    <row r="17416" spans="8:14" x14ac:dyDescent="0.25">
      <c r="H17416" s="4"/>
      <c r="M17416" s="5"/>
      <c r="N17416" s="6"/>
    </row>
    <row r="17417" spans="8:14" x14ac:dyDescent="0.25">
      <c r="H17417" s="4"/>
      <c r="M17417" s="5"/>
      <c r="N17417" s="6"/>
    </row>
    <row r="17418" spans="8:14" x14ac:dyDescent="0.25">
      <c r="H17418" s="4"/>
      <c r="M17418" s="5"/>
      <c r="N17418" s="6"/>
    </row>
    <row r="17419" spans="8:14" x14ac:dyDescent="0.25">
      <c r="H17419" s="4"/>
      <c r="M17419" s="5"/>
      <c r="N17419" s="6"/>
    </row>
    <row r="17420" spans="8:14" x14ac:dyDescent="0.25">
      <c r="H17420" s="4"/>
      <c r="M17420" s="5"/>
      <c r="N17420" s="6"/>
    </row>
    <row r="17421" spans="8:14" x14ac:dyDescent="0.25">
      <c r="H17421" s="4"/>
      <c r="M17421" s="5"/>
      <c r="N17421" s="6"/>
    </row>
    <row r="17422" spans="8:14" x14ac:dyDescent="0.25">
      <c r="H17422" s="4"/>
      <c r="M17422" s="5"/>
      <c r="N17422" s="6"/>
    </row>
    <row r="17423" spans="8:14" x14ac:dyDescent="0.25">
      <c r="H17423" s="4"/>
      <c r="M17423" s="5"/>
      <c r="N17423" s="6"/>
    </row>
    <row r="17424" spans="8:14" x14ac:dyDescent="0.25">
      <c r="H17424" s="4"/>
      <c r="M17424" s="5"/>
      <c r="N17424" s="6"/>
    </row>
    <row r="17425" spans="8:14" x14ac:dyDescent="0.25">
      <c r="H17425" s="4"/>
      <c r="M17425" s="5"/>
      <c r="N17425" s="6"/>
    </row>
    <row r="17426" spans="8:14" x14ac:dyDescent="0.25">
      <c r="H17426" s="4"/>
      <c r="M17426" s="5"/>
      <c r="N17426" s="6"/>
    </row>
    <row r="17427" spans="8:14" x14ac:dyDescent="0.25">
      <c r="H17427" s="4"/>
      <c r="M17427" s="5"/>
      <c r="N17427" s="6"/>
    </row>
    <row r="17428" spans="8:14" x14ac:dyDescent="0.25">
      <c r="H17428" s="4"/>
      <c r="M17428" s="5"/>
      <c r="N17428" s="6"/>
    </row>
    <row r="17429" spans="8:14" x14ac:dyDescent="0.25">
      <c r="H17429" s="4"/>
      <c r="M17429" s="5"/>
      <c r="N17429" s="6"/>
    </row>
    <row r="17430" spans="8:14" x14ac:dyDescent="0.25">
      <c r="H17430" s="4"/>
      <c r="M17430" s="5"/>
      <c r="N17430" s="6"/>
    </row>
    <row r="17431" spans="8:14" x14ac:dyDescent="0.25">
      <c r="H17431" s="4"/>
      <c r="M17431" s="5"/>
      <c r="N17431" s="6"/>
    </row>
    <row r="17432" spans="8:14" x14ac:dyDescent="0.25">
      <c r="H17432" s="4"/>
      <c r="M17432" s="5"/>
      <c r="N17432" s="6"/>
    </row>
    <row r="17433" spans="8:14" x14ac:dyDescent="0.25">
      <c r="H17433" s="4"/>
      <c r="M17433" s="5"/>
      <c r="N17433" s="6"/>
    </row>
    <row r="17434" spans="8:14" x14ac:dyDescent="0.25">
      <c r="H17434" s="4"/>
      <c r="M17434" s="5"/>
      <c r="N17434" s="6"/>
    </row>
    <row r="17435" spans="8:14" x14ac:dyDescent="0.25">
      <c r="H17435" s="4"/>
      <c r="M17435" s="5"/>
      <c r="N17435" s="6"/>
    </row>
    <row r="17436" spans="8:14" x14ac:dyDescent="0.25">
      <c r="H17436" s="4"/>
      <c r="M17436" s="5"/>
      <c r="N17436" s="6"/>
    </row>
    <row r="17437" spans="8:14" x14ac:dyDescent="0.25">
      <c r="H17437" s="4"/>
      <c r="M17437" s="5"/>
      <c r="N17437" s="6"/>
    </row>
    <row r="17438" spans="8:14" x14ac:dyDescent="0.25">
      <c r="H17438" s="4"/>
      <c r="M17438" s="5"/>
      <c r="N17438" s="6"/>
    </row>
    <row r="17439" spans="8:14" x14ac:dyDescent="0.25">
      <c r="H17439" s="4"/>
      <c r="M17439" s="5"/>
      <c r="N17439" s="6"/>
    </row>
    <row r="17440" spans="8:14" x14ac:dyDescent="0.25">
      <c r="H17440" s="4"/>
      <c r="M17440" s="5"/>
      <c r="N17440" s="6"/>
    </row>
    <row r="17441" spans="8:14" x14ac:dyDescent="0.25">
      <c r="H17441" s="4"/>
      <c r="M17441" s="5"/>
      <c r="N17441" s="6"/>
    </row>
    <row r="17442" spans="8:14" x14ac:dyDescent="0.25">
      <c r="H17442" s="4"/>
      <c r="M17442" s="5"/>
      <c r="N17442" s="6"/>
    </row>
    <row r="17443" spans="8:14" x14ac:dyDescent="0.25">
      <c r="H17443" s="4"/>
      <c r="M17443" s="5"/>
      <c r="N17443" s="6"/>
    </row>
    <row r="17444" spans="8:14" x14ac:dyDescent="0.25">
      <c r="H17444" s="4"/>
      <c r="M17444" s="5"/>
      <c r="N17444" s="6"/>
    </row>
    <row r="17445" spans="8:14" x14ac:dyDescent="0.25">
      <c r="H17445" s="4"/>
      <c r="M17445" s="5"/>
      <c r="N17445" s="6"/>
    </row>
    <row r="17446" spans="8:14" x14ac:dyDescent="0.25">
      <c r="H17446" s="4"/>
      <c r="M17446" s="5"/>
      <c r="N17446" s="6"/>
    </row>
    <row r="17447" spans="8:14" x14ac:dyDescent="0.25">
      <c r="H17447" s="4"/>
      <c r="M17447" s="5"/>
      <c r="N17447" s="6"/>
    </row>
    <row r="17448" spans="8:14" x14ac:dyDescent="0.25">
      <c r="H17448" s="4"/>
      <c r="M17448" s="5"/>
      <c r="N17448" s="6"/>
    </row>
    <row r="17449" spans="8:14" x14ac:dyDescent="0.25">
      <c r="H17449" s="4"/>
      <c r="M17449" s="5"/>
      <c r="N17449" s="6"/>
    </row>
    <row r="17450" spans="8:14" x14ac:dyDescent="0.25">
      <c r="H17450" s="4"/>
      <c r="M17450" s="5"/>
      <c r="N17450" s="6"/>
    </row>
    <row r="17451" spans="8:14" x14ac:dyDescent="0.25">
      <c r="H17451" s="4"/>
      <c r="M17451" s="5"/>
      <c r="N17451" s="6"/>
    </row>
    <row r="17452" spans="8:14" x14ac:dyDescent="0.25">
      <c r="H17452" s="4"/>
      <c r="M17452" s="5"/>
      <c r="N17452" s="6"/>
    </row>
    <row r="17453" spans="8:14" x14ac:dyDescent="0.25">
      <c r="H17453" s="4"/>
      <c r="M17453" s="5"/>
      <c r="N17453" s="6"/>
    </row>
    <row r="17454" spans="8:14" x14ac:dyDescent="0.25">
      <c r="H17454" s="4"/>
      <c r="M17454" s="5"/>
      <c r="N17454" s="6"/>
    </row>
    <row r="17455" spans="8:14" x14ac:dyDescent="0.25">
      <c r="H17455" s="4"/>
      <c r="M17455" s="5"/>
      <c r="N17455" s="6"/>
    </row>
    <row r="17456" spans="8:14" x14ac:dyDescent="0.25">
      <c r="H17456" s="4"/>
      <c r="M17456" s="5"/>
      <c r="N17456" s="6"/>
    </row>
    <row r="17457" spans="8:14" x14ac:dyDescent="0.25">
      <c r="H17457" s="4"/>
      <c r="M17457" s="5"/>
      <c r="N17457" s="6"/>
    </row>
    <row r="17458" spans="8:14" x14ac:dyDescent="0.25">
      <c r="H17458" s="4"/>
      <c r="M17458" s="5"/>
      <c r="N17458" s="6"/>
    </row>
    <row r="17459" spans="8:14" x14ac:dyDescent="0.25">
      <c r="H17459" s="4"/>
      <c r="M17459" s="5"/>
      <c r="N17459" s="6"/>
    </row>
    <row r="17460" spans="8:14" x14ac:dyDescent="0.25">
      <c r="H17460" s="4"/>
      <c r="M17460" s="5"/>
      <c r="N17460" s="6"/>
    </row>
    <row r="17461" spans="8:14" x14ac:dyDescent="0.25">
      <c r="H17461" s="4"/>
      <c r="M17461" s="5"/>
      <c r="N17461" s="6"/>
    </row>
    <row r="17462" spans="8:14" x14ac:dyDescent="0.25">
      <c r="H17462" s="4"/>
      <c r="M17462" s="5"/>
      <c r="N17462" s="6"/>
    </row>
    <row r="17463" spans="8:14" x14ac:dyDescent="0.25">
      <c r="H17463" s="4"/>
      <c r="M17463" s="5"/>
      <c r="N17463" s="6"/>
    </row>
    <row r="17464" spans="8:14" x14ac:dyDescent="0.25">
      <c r="H17464" s="4"/>
      <c r="M17464" s="5"/>
      <c r="N17464" s="6"/>
    </row>
    <row r="17465" spans="8:14" x14ac:dyDescent="0.25">
      <c r="H17465" s="4"/>
      <c r="M17465" s="5"/>
      <c r="N17465" s="6"/>
    </row>
    <row r="17466" spans="8:14" x14ac:dyDescent="0.25">
      <c r="H17466" s="4"/>
      <c r="M17466" s="5"/>
      <c r="N17466" s="6"/>
    </row>
    <row r="17467" spans="8:14" x14ac:dyDescent="0.25">
      <c r="H17467" s="4"/>
      <c r="M17467" s="5"/>
      <c r="N17467" s="6"/>
    </row>
    <row r="17468" spans="8:14" x14ac:dyDescent="0.25">
      <c r="H17468" s="4"/>
      <c r="M17468" s="5"/>
      <c r="N17468" s="6"/>
    </row>
    <row r="17469" spans="8:14" x14ac:dyDescent="0.25">
      <c r="H17469" s="4"/>
      <c r="M17469" s="5"/>
      <c r="N17469" s="6"/>
    </row>
    <row r="17470" spans="8:14" x14ac:dyDescent="0.25">
      <c r="H17470" s="4"/>
      <c r="M17470" s="5"/>
      <c r="N17470" s="6"/>
    </row>
    <row r="17471" spans="8:14" x14ac:dyDescent="0.25">
      <c r="H17471" s="4"/>
      <c r="M17471" s="5"/>
      <c r="N17471" s="6"/>
    </row>
    <row r="17472" spans="8:14" x14ac:dyDescent="0.25">
      <c r="H17472" s="4"/>
      <c r="M17472" s="5"/>
      <c r="N17472" s="6"/>
    </row>
    <row r="17473" spans="8:14" x14ac:dyDescent="0.25">
      <c r="H17473" s="4"/>
      <c r="M17473" s="5"/>
      <c r="N17473" s="6"/>
    </row>
    <row r="17474" spans="8:14" x14ac:dyDescent="0.25">
      <c r="H17474" s="4"/>
      <c r="M17474" s="5"/>
      <c r="N17474" s="6"/>
    </row>
    <row r="17475" spans="8:14" x14ac:dyDescent="0.25">
      <c r="H17475" s="4"/>
      <c r="M17475" s="5"/>
      <c r="N17475" s="6"/>
    </row>
    <row r="17476" spans="8:14" x14ac:dyDescent="0.25">
      <c r="H17476" s="4"/>
      <c r="M17476" s="5"/>
      <c r="N17476" s="6"/>
    </row>
    <row r="17477" spans="8:14" x14ac:dyDescent="0.25">
      <c r="H17477" s="4"/>
      <c r="M17477" s="5"/>
      <c r="N17477" s="6"/>
    </row>
    <row r="17478" spans="8:14" x14ac:dyDescent="0.25">
      <c r="H17478" s="4"/>
      <c r="M17478" s="5"/>
      <c r="N17478" s="6"/>
    </row>
    <row r="17479" spans="8:14" x14ac:dyDescent="0.25">
      <c r="H17479" s="4"/>
      <c r="M17479" s="5"/>
      <c r="N17479" s="6"/>
    </row>
    <row r="17480" spans="8:14" x14ac:dyDescent="0.25">
      <c r="H17480" s="4"/>
      <c r="M17480" s="5"/>
      <c r="N17480" s="6"/>
    </row>
    <row r="17481" spans="8:14" x14ac:dyDescent="0.25">
      <c r="H17481" s="4"/>
      <c r="M17481" s="5"/>
      <c r="N17481" s="6"/>
    </row>
    <row r="17482" spans="8:14" x14ac:dyDescent="0.25">
      <c r="H17482" s="4"/>
      <c r="M17482" s="5"/>
      <c r="N17482" s="6"/>
    </row>
    <row r="17483" spans="8:14" x14ac:dyDescent="0.25">
      <c r="H17483" s="4"/>
      <c r="M17483" s="5"/>
      <c r="N17483" s="6"/>
    </row>
    <row r="17484" spans="8:14" x14ac:dyDescent="0.25">
      <c r="H17484" s="4"/>
      <c r="M17484" s="5"/>
      <c r="N17484" s="6"/>
    </row>
    <row r="17485" spans="8:14" x14ac:dyDescent="0.25">
      <c r="H17485" s="4"/>
      <c r="M17485" s="5"/>
      <c r="N17485" s="6"/>
    </row>
    <row r="17486" spans="8:14" x14ac:dyDescent="0.25">
      <c r="H17486" s="4"/>
      <c r="M17486" s="5"/>
      <c r="N17486" s="6"/>
    </row>
    <row r="17487" spans="8:14" x14ac:dyDescent="0.25">
      <c r="H17487" s="4"/>
      <c r="M17487" s="5"/>
      <c r="N17487" s="6"/>
    </row>
    <row r="17488" spans="8:14" x14ac:dyDescent="0.25">
      <c r="H17488" s="4"/>
      <c r="M17488" s="5"/>
      <c r="N17488" s="6"/>
    </row>
    <row r="17489" spans="8:14" x14ac:dyDescent="0.25">
      <c r="H17489" s="4"/>
      <c r="M17489" s="5"/>
      <c r="N17489" s="6"/>
    </row>
    <row r="17490" spans="8:14" x14ac:dyDescent="0.25">
      <c r="H17490" s="4"/>
      <c r="M17490" s="5"/>
      <c r="N17490" s="6"/>
    </row>
    <row r="17491" spans="8:14" x14ac:dyDescent="0.25">
      <c r="H17491" s="4"/>
      <c r="M17491" s="5"/>
      <c r="N17491" s="6"/>
    </row>
    <row r="17492" spans="8:14" x14ac:dyDescent="0.25">
      <c r="H17492" s="4"/>
      <c r="M17492" s="5"/>
      <c r="N17492" s="6"/>
    </row>
    <row r="17493" spans="8:14" x14ac:dyDescent="0.25">
      <c r="H17493" s="4"/>
      <c r="M17493" s="5"/>
      <c r="N17493" s="6"/>
    </row>
    <row r="17494" spans="8:14" x14ac:dyDescent="0.25">
      <c r="H17494" s="4"/>
      <c r="M17494" s="5"/>
      <c r="N17494" s="6"/>
    </row>
    <row r="17495" spans="8:14" x14ac:dyDescent="0.25">
      <c r="H17495" s="4"/>
      <c r="M17495" s="5"/>
      <c r="N17495" s="6"/>
    </row>
    <row r="17496" spans="8:14" x14ac:dyDescent="0.25">
      <c r="H17496" s="4"/>
      <c r="M17496" s="5"/>
      <c r="N17496" s="6"/>
    </row>
    <row r="17497" spans="8:14" x14ac:dyDescent="0.25">
      <c r="H17497" s="4"/>
      <c r="M17497" s="5"/>
      <c r="N17497" s="6"/>
    </row>
    <row r="17498" spans="8:14" x14ac:dyDescent="0.25">
      <c r="H17498" s="4"/>
      <c r="M17498" s="5"/>
      <c r="N17498" s="6"/>
    </row>
    <row r="17499" spans="8:14" x14ac:dyDescent="0.25">
      <c r="H17499" s="4"/>
      <c r="M17499" s="5"/>
      <c r="N17499" s="6"/>
    </row>
    <row r="17500" spans="8:14" x14ac:dyDescent="0.25">
      <c r="H17500" s="4"/>
      <c r="M17500" s="5"/>
      <c r="N17500" s="6"/>
    </row>
    <row r="17501" spans="8:14" x14ac:dyDescent="0.25">
      <c r="H17501" s="4"/>
      <c r="M17501" s="5"/>
      <c r="N17501" s="6"/>
    </row>
    <row r="17502" spans="8:14" x14ac:dyDescent="0.25">
      <c r="H17502" s="4"/>
      <c r="M17502" s="5"/>
      <c r="N17502" s="6"/>
    </row>
    <row r="17503" spans="8:14" x14ac:dyDescent="0.25">
      <c r="H17503" s="4"/>
      <c r="M17503" s="5"/>
      <c r="N17503" s="6"/>
    </row>
    <row r="17504" spans="8:14" x14ac:dyDescent="0.25">
      <c r="H17504" s="4"/>
      <c r="M17504" s="5"/>
      <c r="N17504" s="6"/>
    </row>
    <row r="17505" spans="8:14" x14ac:dyDescent="0.25">
      <c r="H17505" s="4"/>
      <c r="M17505" s="5"/>
      <c r="N17505" s="6"/>
    </row>
    <row r="17506" spans="8:14" x14ac:dyDescent="0.25">
      <c r="H17506" s="4"/>
      <c r="M17506" s="5"/>
      <c r="N17506" s="6"/>
    </row>
    <row r="17507" spans="8:14" x14ac:dyDescent="0.25">
      <c r="H17507" s="4"/>
      <c r="M17507" s="5"/>
      <c r="N17507" s="6"/>
    </row>
    <row r="17508" spans="8:14" x14ac:dyDescent="0.25">
      <c r="H17508" s="4"/>
      <c r="M17508" s="5"/>
      <c r="N17508" s="6"/>
    </row>
    <row r="17509" spans="8:14" x14ac:dyDescent="0.25">
      <c r="H17509" s="4"/>
      <c r="M17509" s="5"/>
      <c r="N17509" s="6"/>
    </row>
    <row r="17510" spans="8:14" x14ac:dyDescent="0.25">
      <c r="H17510" s="4"/>
      <c r="M17510" s="5"/>
      <c r="N17510" s="6"/>
    </row>
    <row r="17511" spans="8:14" x14ac:dyDescent="0.25">
      <c r="H17511" s="4"/>
      <c r="M17511" s="5"/>
      <c r="N17511" s="6"/>
    </row>
    <row r="17512" spans="8:14" x14ac:dyDescent="0.25">
      <c r="H17512" s="4"/>
      <c r="M17512" s="5"/>
      <c r="N17512" s="6"/>
    </row>
    <row r="17513" spans="8:14" x14ac:dyDescent="0.25">
      <c r="H17513" s="4"/>
      <c r="M17513" s="5"/>
      <c r="N17513" s="6"/>
    </row>
    <row r="17514" spans="8:14" x14ac:dyDescent="0.25">
      <c r="H17514" s="4"/>
      <c r="M17514" s="5"/>
      <c r="N17514" s="6"/>
    </row>
    <row r="17515" spans="8:14" x14ac:dyDescent="0.25">
      <c r="H17515" s="4"/>
      <c r="M17515" s="5"/>
      <c r="N17515" s="6"/>
    </row>
    <row r="17516" spans="8:14" x14ac:dyDescent="0.25">
      <c r="H17516" s="4"/>
      <c r="M17516" s="5"/>
      <c r="N17516" s="6"/>
    </row>
    <row r="17517" spans="8:14" x14ac:dyDescent="0.25">
      <c r="H17517" s="4"/>
      <c r="M17517" s="5"/>
      <c r="N17517" s="6"/>
    </row>
    <row r="17518" spans="8:14" x14ac:dyDescent="0.25">
      <c r="H17518" s="4"/>
      <c r="M17518" s="5"/>
      <c r="N17518" s="6"/>
    </row>
    <row r="17519" spans="8:14" x14ac:dyDescent="0.25">
      <c r="H17519" s="4"/>
      <c r="M17519" s="5"/>
      <c r="N17519" s="6"/>
    </row>
    <row r="17520" spans="8:14" x14ac:dyDescent="0.25">
      <c r="H17520" s="4"/>
      <c r="M17520" s="5"/>
      <c r="N17520" s="6"/>
    </row>
    <row r="17521" spans="8:14" x14ac:dyDescent="0.25">
      <c r="H17521" s="4"/>
      <c r="M17521" s="5"/>
      <c r="N17521" s="6"/>
    </row>
    <row r="17522" spans="8:14" x14ac:dyDescent="0.25">
      <c r="H17522" s="4"/>
      <c r="M17522" s="5"/>
      <c r="N17522" s="6"/>
    </row>
    <row r="17523" spans="8:14" x14ac:dyDescent="0.25">
      <c r="H17523" s="4"/>
      <c r="M17523" s="5"/>
      <c r="N17523" s="6"/>
    </row>
    <row r="17524" spans="8:14" x14ac:dyDescent="0.25">
      <c r="H17524" s="4"/>
      <c r="M17524" s="5"/>
      <c r="N17524" s="6"/>
    </row>
    <row r="17525" spans="8:14" x14ac:dyDescent="0.25">
      <c r="H17525" s="4"/>
      <c r="M17525" s="5"/>
      <c r="N17525" s="6"/>
    </row>
    <row r="17526" spans="8:14" x14ac:dyDescent="0.25">
      <c r="H17526" s="4"/>
      <c r="M17526" s="5"/>
      <c r="N17526" s="6"/>
    </row>
    <row r="17527" spans="8:14" x14ac:dyDescent="0.25">
      <c r="H17527" s="4"/>
      <c r="M17527" s="5"/>
      <c r="N17527" s="6"/>
    </row>
    <row r="17528" spans="8:14" x14ac:dyDescent="0.25">
      <c r="H17528" s="4"/>
      <c r="M17528" s="5"/>
      <c r="N17528" s="6"/>
    </row>
    <row r="17529" spans="8:14" x14ac:dyDescent="0.25">
      <c r="H17529" s="4"/>
      <c r="M17529" s="5"/>
      <c r="N17529" s="6"/>
    </row>
    <row r="17530" spans="8:14" x14ac:dyDescent="0.25">
      <c r="H17530" s="4"/>
      <c r="M17530" s="5"/>
      <c r="N17530" s="6"/>
    </row>
    <row r="17531" spans="8:14" x14ac:dyDescent="0.25">
      <c r="H17531" s="4"/>
      <c r="M17531" s="5"/>
      <c r="N17531" s="6"/>
    </row>
    <row r="17532" spans="8:14" x14ac:dyDescent="0.25">
      <c r="H17532" s="4"/>
      <c r="M17532" s="5"/>
      <c r="N17532" s="6"/>
    </row>
    <row r="17533" spans="8:14" x14ac:dyDescent="0.25">
      <c r="H17533" s="4"/>
      <c r="M17533" s="5"/>
      <c r="N17533" s="6"/>
    </row>
    <row r="17534" spans="8:14" x14ac:dyDescent="0.25">
      <c r="H17534" s="4"/>
      <c r="M17534" s="5"/>
      <c r="N17534" s="6"/>
    </row>
    <row r="17535" spans="8:14" x14ac:dyDescent="0.25">
      <c r="H17535" s="4"/>
      <c r="M17535" s="5"/>
      <c r="N17535" s="6"/>
    </row>
    <row r="17536" spans="8:14" x14ac:dyDescent="0.25">
      <c r="H17536" s="4"/>
      <c r="M17536" s="5"/>
      <c r="N17536" s="6"/>
    </row>
    <row r="17537" spans="8:14" x14ac:dyDescent="0.25">
      <c r="H17537" s="4"/>
      <c r="M17537" s="5"/>
      <c r="N17537" s="6"/>
    </row>
    <row r="17538" spans="8:14" x14ac:dyDescent="0.25">
      <c r="H17538" s="4"/>
      <c r="M17538" s="5"/>
      <c r="N17538" s="6"/>
    </row>
    <row r="17539" spans="8:14" x14ac:dyDescent="0.25">
      <c r="H17539" s="4"/>
      <c r="M17539" s="5"/>
      <c r="N17539" s="6"/>
    </row>
    <row r="17540" spans="8:14" x14ac:dyDescent="0.25">
      <c r="H17540" s="4"/>
      <c r="M17540" s="5"/>
      <c r="N17540" s="6"/>
    </row>
    <row r="17541" spans="8:14" x14ac:dyDescent="0.25">
      <c r="H17541" s="4"/>
      <c r="M17541" s="5"/>
      <c r="N17541" s="6"/>
    </row>
    <row r="17542" spans="8:14" x14ac:dyDescent="0.25">
      <c r="H17542" s="4"/>
      <c r="M17542" s="5"/>
      <c r="N17542" s="6"/>
    </row>
    <row r="17543" spans="8:14" x14ac:dyDescent="0.25">
      <c r="H17543" s="4"/>
      <c r="M17543" s="5"/>
      <c r="N17543" s="6"/>
    </row>
    <row r="17544" spans="8:14" x14ac:dyDescent="0.25">
      <c r="H17544" s="4"/>
      <c r="M17544" s="5"/>
      <c r="N17544" s="6"/>
    </row>
    <row r="17545" spans="8:14" x14ac:dyDescent="0.25">
      <c r="H17545" s="4"/>
      <c r="M17545" s="5"/>
      <c r="N17545" s="6"/>
    </row>
    <row r="17546" spans="8:14" x14ac:dyDescent="0.25">
      <c r="H17546" s="4"/>
      <c r="M17546" s="5"/>
      <c r="N17546" s="6"/>
    </row>
    <row r="17547" spans="8:14" x14ac:dyDescent="0.25">
      <c r="H17547" s="4"/>
      <c r="M17547" s="5"/>
      <c r="N17547" s="6"/>
    </row>
    <row r="17548" spans="8:14" x14ac:dyDescent="0.25">
      <c r="H17548" s="4"/>
      <c r="M17548" s="5"/>
      <c r="N17548" s="6"/>
    </row>
    <row r="17549" spans="8:14" x14ac:dyDescent="0.25">
      <c r="H17549" s="4"/>
      <c r="M17549" s="5"/>
      <c r="N17549" s="6"/>
    </row>
    <row r="17550" spans="8:14" x14ac:dyDescent="0.25">
      <c r="H17550" s="4"/>
      <c r="M17550" s="5"/>
      <c r="N17550" s="6"/>
    </row>
    <row r="17551" spans="8:14" x14ac:dyDescent="0.25">
      <c r="H17551" s="4"/>
      <c r="M17551" s="5"/>
      <c r="N17551" s="6"/>
    </row>
    <row r="17552" spans="8:14" x14ac:dyDescent="0.25">
      <c r="H17552" s="4"/>
      <c r="M17552" s="5"/>
      <c r="N17552" s="6"/>
    </row>
    <row r="17553" spans="8:14" x14ac:dyDescent="0.25">
      <c r="H17553" s="4"/>
      <c r="M17553" s="5"/>
      <c r="N17553" s="6"/>
    </row>
    <row r="17554" spans="8:14" x14ac:dyDescent="0.25">
      <c r="H17554" s="4"/>
      <c r="M17554" s="5"/>
      <c r="N17554" s="6"/>
    </row>
    <row r="17555" spans="8:14" x14ac:dyDescent="0.25">
      <c r="H17555" s="4"/>
      <c r="M17555" s="5"/>
      <c r="N17555" s="6"/>
    </row>
    <row r="17556" spans="8:14" x14ac:dyDescent="0.25">
      <c r="H17556" s="4"/>
      <c r="M17556" s="5"/>
      <c r="N17556" s="6"/>
    </row>
    <row r="17557" spans="8:14" x14ac:dyDescent="0.25">
      <c r="H17557" s="4"/>
      <c r="M17557" s="5"/>
      <c r="N17557" s="6"/>
    </row>
    <row r="17558" spans="8:14" x14ac:dyDescent="0.25">
      <c r="H17558" s="4"/>
      <c r="M17558" s="5"/>
      <c r="N17558" s="6"/>
    </row>
    <row r="17559" spans="8:14" x14ac:dyDescent="0.25">
      <c r="H17559" s="4"/>
      <c r="M17559" s="5"/>
      <c r="N17559" s="6"/>
    </row>
    <row r="17560" spans="8:14" x14ac:dyDescent="0.25">
      <c r="H17560" s="4"/>
      <c r="M17560" s="5"/>
      <c r="N17560" s="6"/>
    </row>
    <row r="17561" spans="8:14" x14ac:dyDescent="0.25">
      <c r="H17561" s="4"/>
      <c r="M17561" s="5"/>
      <c r="N17561" s="6"/>
    </row>
    <row r="17562" spans="8:14" x14ac:dyDescent="0.25">
      <c r="H17562" s="4"/>
      <c r="M17562" s="5"/>
      <c r="N17562" s="6"/>
    </row>
    <row r="17563" spans="8:14" x14ac:dyDescent="0.25">
      <c r="H17563" s="4"/>
      <c r="M17563" s="5"/>
      <c r="N17563" s="6"/>
    </row>
    <row r="17564" spans="8:14" x14ac:dyDescent="0.25">
      <c r="H17564" s="4"/>
      <c r="M17564" s="5"/>
      <c r="N17564" s="6"/>
    </row>
    <row r="17565" spans="8:14" x14ac:dyDescent="0.25">
      <c r="H17565" s="4"/>
      <c r="M17565" s="5"/>
      <c r="N17565" s="6"/>
    </row>
    <row r="17566" spans="8:14" x14ac:dyDescent="0.25">
      <c r="H17566" s="4"/>
      <c r="M17566" s="5"/>
      <c r="N17566" s="6"/>
    </row>
    <row r="17567" spans="8:14" x14ac:dyDescent="0.25">
      <c r="H17567" s="4"/>
      <c r="M17567" s="5"/>
      <c r="N17567" s="6"/>
    </row>
    <row r="17568" spans="8:14" x14ac:dyDescent="0.25">
      <c r="H17568" s="4"/>
      <c r="M17568" s="5"/>
      <c r="N17568" s="6"/>
    </row>
    <row r="17569" spans="8:14" x14ac:dyDescent="0.25">
      <c r="H17569" s="4"/>
      <c r="M17569" s="5"/>
      <c r="N17569" s="6"/>
    </row>
    <row r="17570" spans="8:14" x14ac:dyDescent="0.25">
      <c r="H17570" s="4"/>
      <c r="M17570" s="5"/>
      <c r="N17570" s="6"/>
    </row>
    <row r="17571" spans="8:14" x14ac:dyDescent="0.25">
      <c r="H17571" s="4"/>
      <c r="M17571" s="5"/>
      <c r="N17571" s="6"/>
    </row>
    <row r="17572" spans="8:14" x14ac:dyDescent="0.25">
      <c r="H17572" s="4"/>
      <c r="M17572" s="5"/>
      <c r="N17572" s="6"/>
    </row>
    <row r="17573" spans="8:14" x14ac:dyDescent="0.25">
      <c r="H17573" s="4"/>
      <c r="M17573" s="5"/>
      <c r="N17573" s="6"/>
    </row>
    <row r="17574" spans="8:14" x14ac:dyDescent="0.25">
      <c r="H17574" s="4"/>
      <c r="M17574" s="5"/>
      <c r="N17574" s="6"/>
    </row>
    <row r="17575" spans="8:14" x14ac:dyDescent="0.25">
      <c r="H17575" s="4"/>
      <c r="M17575" s="5"/>
      <c r="N17575" s="6"/>
    </row>
    <row r="17576" spans="8:14" x14ac:dyDescent="0.25">
      <c r="H17576" s="4"/>
      <c r="M17576" s="5"/>
      <c r="N17576" s="6"/>
    </row>
    <row r="17577" spans="8:14" x14ac:dyDescent="0.25">
      <c r="H17577" s="4"/>
      <c r="M17577" s="5"/>
      <c r="N17577" s="6"/>
    </row>
    <row r="17578" spans="8:14" x14ac:dyDescent="0.25">
      <c r="H17578" s="4"/>
      <c r="M17578" s="5"/>
      <c r="N17578" s="6"/>
    </row>
    <row r="17579" spans="8:14" x14ac:dyDescent="0.25">
      <c r="H17579" s="4"/>
      <c r="M17579" s="5"/>
      <c r="N17579" s="6"/>
    </row>
    <row r="17580" spans="8:14" x14ac:dyDescent="0.25">
      <c r="H17580" s="4"/>
      <c r="M17580" s="5"/>
      <c r="N17580" s="6"/>
    </row>
    <row r="17581" spans="8:14" x14ac:dyDescent="0.25">
      <c r="H17581" s="4"/>
      <c r="M17581" s="5"/>
      <c r="N17581" s="6"/>
    </row>
    <row r="17582" spans="8:14" x14ac:dyDescent="0.25">
      <c r="H17582" s="4"/>
      <c r="M17582" s="5"/>
      <c r="N17582" s="6"/>
    </row>
    <row r="17583" spans="8:14" x14ac:dyDescent="0.25">
      <c r="H17583" s="4"/>
      <c r="M17583" s="5"/>
      <c r="N17583" s="6"/>
    </row>
    <row r="17584" spans="8:14" x14ac:dyDescent="0.25">
      <c r="H17584" s="4"/>
      <c r="M17584" s="5"/>
      <c r="N17584" s="6"/>
    </row>
    <row r="17585" spans="8:14" x14ac:dyDescent="0.25">
      <c r="H17585" s="4"/>
      <c r="M17585" s="5"/>
      <c r="N17585" s="6"/>
    </row>
    <row r="17586" spans="8:14" x14ac:dyDescent="0.25">
      <c r="H17586" s="4"/>
      <c r="M17586" s="5"/>
      <c r="N17586" s="6"/>
    </row>
    <row r="17587" spans="8:14" x14ac:dyDescent="0.25">
      <c r="H17587" s="4"/>
      <c r="M17587" s="5"/>
      <c r="N17587" s="6"/>
    </row>
    <row r="17588" spans="8:14" x14ac:dyDescent="0.25">
      <c r="H17588" s="4"/>
      <c r="M17588" s="5"/>
      <c r="N17588" s="6"/>
    </row>
    <row r="17589" spans="8:14" x14ac:dyDescent="0.25">
      <c r="H17589" s="4"/>
      <c r="M17589" s="5"/>
      <c r="N17589" s="6"/>
    </row>
    <row r="17590" spans="8:14" x14ac:dyDescent="0.25">
      <c r="H17590" s="4"/>
      <c r="M17590" s="5"/>
      <c r="N17590" s="6"/>
    </row>
    <row r="17591" spans="8:14" x14ac:dyDescent="0.25">
      <c r="H17591" s="4"/>
      <c r="M17591" s="5"/>
      <c r="N17591" s="6"/>
    </row>
    <row r="17592" spans="8:14" x14ac:dyDescent="0.25">
      <c r="H17592" s="4"/>
      <c r="M17592" s="5"/>
      <c r="N17592" s="6"/>
    </row>
    <row r="17593" spans="8:14" x14ac:dyDescent="0.25">
      <c r="H17593" s="4"/>
      <c r="M17593" s="5"/>
      <c r="N17593" s="6"/>
    </row>
    <row r="17594" spans="8:14" x14ac:dyDescent="0.25">
      <c r="H17594" s="4"/>
      <c r="M17594" s="5"/>
      <c r="N17594" s="6"/>
    </row>
    <row r="17595" spans="8:14" x14ac:dyDescent="0.25">
      <c r="H17595" s="4"/>
      <c r="M17595" s="5"/>
      <c r="N17595" s="6"/>
    </row>
    <row r="17596" spans="8:14" x14ac:dyDescent="0.25">
      <c r="H17596" s="4"/>
      <c r="M17596" s="5"/>
      <c r="N17596" s="6"/>
    </row>
    <row r="17597" spans="8:14" x14ac:dyDescent="0.25">
      <c r="H17597" s="4"/>
      <c r="M17597" s="5"/>
      <c r="N17597" s="6"/>
    </row>
    <row r="17598" spans="8:14" x14ac:dyDescent="0.25">
      <c r="H17598" s="4"/>
      <c r="M17598" s="5"/>
      <c r="N17598" s="6"/>
    </row>
    <row r="17599" spans="8:14" x14ac:dyDescent="0.25">
      <c r="H17599" s="4"/>
      <c r="M17599" s="5"/>
      <c r="N17599" s="6"/>
    </row>
    <row r="17600" spans="8:14" x14ac:dyDescent="0.25">
      <c r="H17600" s="4"/>
      <c r="M17600" s="5"/>
      <c r="N17600" s="6"/>
    </row>
    <row r="17601" spans="8:14" x14ac:dyDescent="0.25">
      <c r="H17601" s="4"/>
      <c r="M17601" s="5"/>
      <c r="N17601" s="6"/>
    </row>
    <row r="17602" spans="8:14" x14ac:dyDescent="0.25">
      <c r="H17602" s="4"/>
      <c r="M17602" s="5"/>
      <c r="N17602" s="6"/>
    </row>
    <row r="17603" spans="8:14" x14ac:dyDescent="0.25">
      <c r="H17603" s="4"/>
      <c r="M17603" s="5"/>
      <c r="N17603" s="6"/>
    </row>
    <row r="17604" spans="8:14" x14ac:dyDescent="0.25">
      <c r="H17604" s="4"/>
      <c r="M17604" s="5"/>
      <c r="N17604" s="6"/>
    </row>
    <row r="17605" spans="8:14" x14ac:dyDescent="0.25">
      <c r="H17605" s="4"/>
      <c r="M17605" s="5"/>
      <c r="N17605" s="6"/>
    </row>
    <row r="17606" spans="8:14" x14ac:dyDescent="0.25">
      <c r="H17606" s="4"/>
      <c r="M17606" s="5"/>
      <c r="N17606" s="6"/>
    </row>
    <row r="17607" spans="8:14" x14ac:dyDescent="0.25">
      <c r="H17607" s="4"/>
      <c r="M17607" s="5"/>
      <c r="N17607" s="6"/>
    </row>
    <row r="17608" spans="8:14" x14ac:dyDescent="0.25">
      <c r="H17608" s="4"/>
      <c r="M17608" s="5"/>
      <c r="N17608" s="6"/>
    </row>
    <row r="17609" spans="8:14" x14ac:dyDescent="0.25">
      <c r="H17609" s="4"/>
      <c r="M17609" s="5"/>
      <c r="N17609" s="6"/>
    </row>
    <row r="17610" spans="8:14" x14ac:dyDescent="0.25">
      <c r="H17610" s="4"/>
      <c r="M17610" s="5"/>
      <c r="N17610" s="6"/>
    </row>
    <row r="17611" spans="8:14" x14ac:dyDescent="0.25">
      <c r="H17611" s="4"/>
      <c r="M17611" s="5"/>
      <c r="N17611" s="6"/>
    </row>
    <row r="17612" spans="8:14" x14ac:dyDescent="0.25">
      <c r="H17612" s="4"/>
      <c r="M17612" s="5"/>
      <c r="N17612" s="6"/>
    </row>
    <row r="17613" spans="8:14" x14ac:dyDescent="0.25">
      <c r="H17613" s="4"/>
      <c r="M17613" s="5"/>
      <c r="N17613" s="6"/>
    </row>
    <row r="17614" spans="8:14" x14ac:dyDescent="0.25">
      <c r="H17614" s="4"/>
      <c r="M17614" s="5"/>
      <c r="N17614" s="6"/>
    </row>
    <row r="17615" spans="8:14" x14ac:dyDescent="0.25">
      <c r="H17615" s="4"/>
      <c r="M17615" s="5"/>
      <c r="N17615" s="6"/>
    </row>
    <row r="17616" spans="8:14" x14ac:dyDescent="0.25">
      <c r="H17616" s="4"/>
      <c r="M17616" s="5"/>
      <c r="N17616" s="6"/>
    </row>
    <row r="17617" spans="8:14" x14ac:dyDescent="0.25">
      <c r="H17617" s="4"/>
      <c r="M17617" s="5"/>
      <c r="N17617" s="6"/>
    </row>
    <row r="17618" spans="8:14" x14ac:dyDescent="0.25">
      <c r="H17618" s="4"/>
      <c r="M17618" s="5"/>
      <c r="N17618" s="6"/>
    </row>
    <row r="17619" spans="8:14" x14ac:dyDescent="0.25">
      <c r="H17619" s="4"/>
      <c r="M17619" s="5"/>
      <c r="N17619" s="6"/>
    </row>
    <row r="17620" spans="8:14" x14ac:dyDescent="0.25">
      <c r="H17620" s="4"/>
      <c r="M17620" s="5"/>
      <c r="N17620" s="6"/>
    </row>
    <row r="17621" spans="8:14" x14ac:dyDescent="0.25">
      <c r="H17621" s="4"/>
      <c r="M17621" s="5"/>
      <c r="N17621" s="6"/>
    </row>
    <row r="17622" spans="8:14" x14ac:dyDescent="0.25">
      <c r="H17622" s="4"/>
      <c r="M17622" s="5"/>
      <c r="N17622" s="6"/>
    </row>
    <row r="17623" spans="8:14" x14ac:dyDescent="0.25">
      <c r="H17623" s="4"/>
      <c r="M17623" s="5"/>
      <c r="N17623" s="6"/>
    </row>
    <row r="17624" spans="8:14" x14ac:dyDescent="0.25">
      <c r="H17624" s="4"/>
      <c r="M17624" s="5"/>
      <c r="N17624" s="6"/>
    </row>
    <row r="17625" spans="8:14" x14ac:dyDescent="0.25">
      <c r="H17625" s="4"/>
      <c r="M17625" s="5"/>
      <c r="N17625" s="6"/>
    </row>
    <row r="17626" spans="8:14" x14ac:dyDescent="0.25">
      <c r="H17626" s="4"/>
      <c r="M17626" s="5"/>
      <c r="N17626" s="6"/>
    </row>
    <row r="17627" spans="8:14" x14ac:dyDescent="0.25">
      <c r="H17627" s="4"/>
      <c r="M17627" s="5"/>
      <c r="N17627" s="6"/>
    </row>
    <row r="17628" spans="8:14" x14ac:dyDescent="0.25">
      <c r="H17628" s="4"/>
      <c r="M17628" s="5"/>
      <c r="N17628" s="6"/>
    </row>
    <row r="17629" spans="8:14" x14ac:dyDescent="0.25">
      <c r="H17629" s="4"/>
      <c r="M17629" s="5"/>
      <c r="N17629" s="6"/>
    </row>
    <row r="17630" spans="8:14" x14ac:dyDescent="0.25">
      <c r="H17630" s="4"/>
      <c r="M17630" s="5"/>
      <c r="N17630" s="6"/>
    </row>
    <row r="17631" spans="8:14" x14ac:dyDescent="0.25">
      <c r="H17631" s="4"/>
      <c r="M17631" s="5"/>
      <c r="N17631" s="6"/>
    </row>
    <row r="17632" spans="8:14" x14ac:dyDescent="0.25">
      <c r="H17632" s="4"/>
      <c r="M17632" s="5"/>
      <c r="N17632" s="6"/>
    </row>
    <row r="17633" spans="8:14" x14ac:dyDescent="0.25">
      <c r="H17633" s="4"/>
      <c r="M17633" s="5"/>
      <c r="N17633" s="6"/>
    </row>
    <row r="17634" spans="8:14" x14ac:dyDescent="0.25">
      <c r="H17634" s="4"/>
      <c r="M17634" s="5"/>
      <c r="N17634" s="6"/>
    </row>
    <row r="17635" spans="8:14" x14ac:dyDescent="0.25">
      <c r="H17635" s="4"/>
      <c r="M17635" s="5"/>
      <c r="N17635" s="6"/>
    </row>
    <row r="17636" spans="8:14" x14ac:dyDescent="0.25">
      <c r="H17636" s="4"/>
      <c r="M17636" s="5"/>
      <c r="N17636" s="6"/>
    </row>
    <row r="17637" spans="8:14" x14ac:dyDescent="0.25">
      <c r="H17637" s="4"/>
      <c r="M17637" s="5"/>
      <c r="N17637" s="6"/>
    </row>
    <row r="17638" spans="8:14" x14ac:dyDescent="0.25">
      <c r="H17638" s="4"/>
      <c r="M17638" s="5"/>
      <c r="N17638" s="6"/>
    </row>
    <row r="17639" spans="8:14" x14ac:dyDescent="0.25">
      <c r="H17639" s="4"/>
      <c r="M17639" s="5"/>
      <c r="N17639" s="6"/>
    </row>
    <row r="17640" spans="8:14" x14ac:dyDescent="0.25">
      <c r="H17640" s="4"/>
      <c r="M17640" s="5"/>
      <c r="N17640" s="6"/>
    </row>
    <row r="17641" spans="8:14" x14ac:dyDescent="0.25">
      <c r="H17641" s="4"/>
      <c r="M17641" s="5"/>
      <c r="N17641" s="6"/>
    </row>
    <row r="17642" spans="8:14" x14ac:dyDescent="0.25">
      <c r="H17642" s="4"/>
      <c r="M17642" s="5"/>
      <c r="N17642" s="6"/>
    </row>
    <row r="17643" spans="8:14" x14ac:dyDescent="0.25">
      <c r="H17643" s="4"/>
      <c r="M17643" s="5"/>
      <c r="N17643" s="6"/>
    </row>
    <row r="17644" spans="8:14" x14ac:dyDescent="0.25">
      <c r="H17644" s="4"/>
      <c r="M17644" s="5"/>
      <c r="N17644" s="6"/>
    </row>
    <row r="17645" spans="8:14" x14ac:dyDescent="0.25">
      <c r="H17645" s="4"/>
      <c r="M17645" s="5"/>
      <c r="N17645" s="6"/>
    </row>
    <row r="17646" spans="8:14" x14ac:dyDescent="0.25">
      <c r="H17646" s="4"/>
      <c r="M17646" s="5"/>
      <c r="N17646" s="6"/>
    </row>
    <row r="17647" spans="8:14" x14ac:dyDescent="0.25">
      <c r="H17647" s="4"/>
      <c r="M17647" s="5"/>
      <c r="N17647" s="6"/>
    </row>
    <row r="17648" spans="8:14" x14ac:dyDescent="0.25">
      <c r="H17648" s="4"/>
      <c r="M17648" s="5"/>
      <c r="N17648" s="6"/>
    </row>
    <row r="17649" spans="8:14" x14ac:dyDescent="0.25">
      <c r="H17649" s="4"/>
      <c r="M17649" s="5"/>
      <c r="N17649" s="6"/>
    </row>
    <row r="17650" spans="8:14" x14ac:dyDescent="0.25">
      <c r="H17650" s="4"/>
      <c r="M17650" s="5"/>
      <c r="N17650" s="6"/>
    </row>
    <row r="17651" spans="8:14" x14ac:dyDescent="0.25">
      <c r="H17651" s="4"/>
      <c r="M17651" s="5"/>
      <c r="N17651" s="6"/>
    </row>
    <row r="17652" spans="8:14" x14ac:dyDescent="0.25">
      <c r="H17652" s="4"/>
      <c r="M17652" s="5"/>
      <c r="N17652" s="6"/>
    </row>
    <row r="17653" spans="8:14" x14ac:dyDescent="0.25">
      <c r="H17653" s="4"/>
      <c r="M17653" s="5"/>
      <c r="N17653" s="6"/>
    </row>
    <row r="17654" spans="8:14" x14ac:dyDescent="0.25">
      <c r="H17654" s="4"/>
      <c r="M17654" s="5"/>
      <c r="N17654" s="6"/>
    </row>
    <row r="17655" spans="8:14" x14ac:dyDescent="0.25">
      <c r="H17655" s="4"/>
      <c r="M17655" s="5"/>
      <c r="N17655" s="6"/>
    </row>
    <row r="17656" spans="8:14" x14ac:dyDescent="0.25">
      <c r="H17656" s="4"/>
      <c r="M17656" s="5"/>
      <c r="N17656" s="6"/>
    </row>
    <row r="17657" spans="8:14" x14ac:dyDescent="0.25">
      <c r="H17657" s="4"/>
      <c r="M17657" s="5"/>
      <c r="N17657" s="6"/>
    </row>
    <row r="17658" spans="8:14" x14ac:dyDescent="0.25">
      <c r="H17658" s="4"/>
      <c r="M17658" s="5"/>
      <c r="N17658" s="6"/>
    </row>
    <row r="17659" spans="8:14" x14ac:dyDescent="0.25">
      <c r="H17659" s="4"/>
      <c r="M17659" s="5"/>
      <c r="N17659" s="6"/>
    </row>
    <row r="17660" spans="8:14" x14ac:dyDescent="0.25">
      <c r="H17660" s="4"/>
      <c r="M17660" s="5"/>
      <c r="N17660" s="6"/>
    </row>
    <row r="17661" spans="8:14" x14ac:dyDescent="0.25">
      <c r="H17661" s="4"/>
      <c r="M17661" s="5"/>
      <c r="N17661" s="6"/>
    </row>
    <row r="17662" spans="8:14" x14ac:dyDescent="0.25">
      <c r="H17662" s="4"/>
      <c r="M17662" s="5"/>
      <c r="N17662" s="6"/>
    </row>
    <row r="17663" spans="8:14" x14ac:dyDescent="0.25">
      <c r="H17663" s="4"/>
      <c r="M17663" s="5"/>
      <c r="N17663" s="6"/>
    </row>
    <row r="17664" spans="8:14" x14ac:dyDescent="0.25">
      <c r="H17664" s="4"/>
      <c r="M17664" s="5"/>
      <c r="N17664" s="6"/>
    </row>
    <row r="17665" spans="8:14" x14ac:dyDescent="0.25">
      <c r="H17665" s="4"/>
      <c r="M17665" s="5"/>
      <c r="N17665" s="6"/>
    </row>
    <row r="17666" spans="8:14" x14ac:dyDescent="0.25">
      <c r="H17666" s="4"/>
      <c r="M17666" s="5"/>
      <c r="N17666" s="6"/>
    </row>
    <row r="17667" spans="8:14" x14ac:dyDescent="0.25">
      <c r="H17667" s="4"/>
      <c r="M17667" s="5"/>
      <c r="N17667" s="6"/>
    </row>
    <row r="17668" spans="8:14" x14ac:dyDescent="0.25">
      <c r="H17668" s="4"/>
      <c r="M17668" s="5"/>
      <c r="N17668" s="6"/>
    </row>
    <row r="17669" spans="8:14" x14ac:dyDescent="0.25">
      <c r="H17669" s="4"/>
      <c r="M17669" s="5"/>
      <c r="N17669" s="6"/>
    </row>
    <row r="17670" spans="8:14" x14ac:dyDescent="0.25">
      <c r="H17670" s="4"/>
      <c r="M17670" s="5"/>
      <c r="N17670" s="6"/>
    </row>
    <row r="17671" spans="8:14" x14ac:dyDescent="0.25">
      <c r="H17671" s="4"/>
      <c r="M17671" s="5"/>
      <c r="N17671" s="6"/>
    </row>
    <row r="17672" spans="8:14" x14ac:dyDescent="0.25">
      <c r="H17672" s="4"/>
      <c r="M17672" s="5"/>
      <c r="N17672" s="6"/>
    </row>
    <row r="17673" spans="8:14" x14ac:dyDescent="0.25">
      <c r="H17673" s="4"/>
      <c r="M17673" s="5"/>
      <c r="N17673" s="6"/>
    </row>
    <row r="17674" spans="8:14" x14ac:dyDescent="0.25">
      <c r="H17674" s="4"/>
      <c r="M17674" s="5"/>
      <c r="N17674" s="6"/>
    </row>
    <row r="17675" spans="8:14" x14ac:dyDescent="0.25">
      <c r="H17675" s="4"/>
      <c r="M17675" s="5"/>
      <c r="N17675" s="6"/>
    </row>
    <row r="17676" spans="8:14" x14ac:dyDescent="0.25">
      <c r="H17676" s="4"/>
      <c r="M17676" s="5"/>
      <c r="N17676" s="6"/>
    </row>
    <row r="17677" spans="8:14" x14ac:dyDescent="0.25">
      <c r="H17677" s="4"/>
      <c r="M17677" s="5"/>
      <c r="N17677" s="6"/>
    </row>
    <row r="17678" spans="8:14" x14ac:dyDescent="0.25">
      <c r="H17678" s="4"/>
      <c r="M17678" s="5"/>
      <c r="N17678" s="6"/>
    </row>
    <row r="17679" spans="8:14" x14ac:dyDescent="0.25">
      <c r="H17679" s="4"/>
      <c r="M17679" s="5"/>
      <c r="N17679" s="6"/>
    </row>
    <row r="17680" spans="8:14" x14ac:dyDescent="0.25">
      <c r="H17680" s="4"/>
      <c r="M17680" s="5"/>
      <c r="N17680" s="6"/>
    </row>
    <row r="17681" spans="8:14" x14ac:dyDescent="0.25">
      <c r="H17681" s="4"/>
      <c r="M17681" s="5"/>
      <c r="N17681" s="6"/>
    </row>
    <row r="17682" spans="8:14" x14ac:dyDescent="0.25">
      <c r="H17682" s="4"/>
      <c r="M17682" s="5"/>
      <c r="N17682" s="6"/>
    </row>
    <row r="17683" spans="8:14" x14ac:dyDescent="0.25">
      <c r="H17683" s="4"/>
      <c r="M17683" s="5"/>
      <c r="N17683" s="6"/>
    </row>
    <row r="17684" spans="8:14" x14ac:dyDescent="0.25">
      <c r="H17684" s="4"/>
      <c r="M17684" s="5"/>
      <c r="N17684" s="6"/>
    </row>
    <row r="17685" spans="8:14" x14ac:dyDescent="0.25">
      <c r="H17685" s="4"/>
      <c r="M17685" s="5"/>
      <c r="N17685" s="6"/>
    </row>
    <row r="17686" spans="8:14" x14ac:dyDescent="0.25">
      <c r="H17686" s="4"/>
      <c r="M17686" s="5"/>
      <c r="N17686" s="6"/>
    </row>
    <row r="17687" spans="8:14" x14ac:dyDescent="0.25">
      <c r="H17687" s="4"/>
      <c r="M17687" s="5"/>
      <c r="N17687" s="6"/>
    </row>
    <row r="17688" spans="8:14" x14ac:dyDescent="0.25">
      <c r="H17688" s="4"/>
      <c r="M17688" s="5"/>
      <c r="N17688" s="6"/>
    </row>
    <row r="17689" spans="8:14" x14ac:dyDescent="0.25">
      <c r="H17689" s="4"/>
      <c r="M17689" s="5"/>
      <c r="N17689" s="6"/>
    </row>
    <row r="17690" spans="8:14" x14ac:dyDescent="0.25">
      <c r="H17690" s="4"/>
      <c r="M17690" s="5"/>
      <c r="N17690" s="6"/>
    </row>
    <row r="17691" spans="8:14" x14ac:dyDescent="0.25">
      <c r="H17691" s="4"/>
      <c r="M17691" s="5"/>
      <c r="N17691" s="6"/>
    </row>
    <row r="17692" spans="8:14" x14ac:dyDescent="0.25">
      <c r="H17692" s="4"/>
      <c r="M17692" s="5"/>
      <c r="N17692" s="6"/>
    </row>
    <row r="17693" spans="8:14" x14ac:dyDescent="0.25">
      <c r="H17693" s="4"/>
      <c r="M17693" s="5"/>
      <c r="N17693" s="6"/>
    </row>
    <row r="17694" spans="8:14" x14ac:dyDescent="0.25">
      <c r="H17694" s="4"/>
      <c r="M17694" s="5"/>
      <c r="N17694" s="6"/>
    </row>
    <row r="17695" spans="8:14" x14ac:dyDescent="0.25">
      <c r="H17695" s="4"/>
      <c r="M17695" s="5"/>
      <c r="N17695" s="6"/>
    </row>
    <row r="17696" spans="8:14" x14ac:dyDescent="0.25">
      <c r="H17696" s="4"/>
      <c r="M17696" s="5"/>
      <c r="N17696" s="6"/>
    </row>
    <row r="17697" spans="8:14" x14ac:dyDescent="0.25">
      <c r="H17697" s="4"/>
      <c r="M17697" s="5"/>
      <c r="N17697" s="6"/>
    </row>
    <row r="17698" spans="8:14" x14ac:dyDescent="0.25">
      <c r="H17698" s="4"/>
      <c r="M17698" s="5"/>
      <c r="N17698" s="6"/>
    </row>
    <row r="17699" spans="8:14" x14ac:dyDescent="0.25">
      <c r="H17699" s="4"/>
      <c r="M17699" s="5"/>
      <c r="N17699" s="6"/>
    </row>
    <row r="17700" spans="8:14" x14ac:dyDescent="0.25">
      <c r="H17700" s="4"/>
      <c r="M17700" s="5"/>
      <c r="N17700" s="6"/>
    </row>
    <row r="17701" spans="8:14" x14ac:dyDescent="0.25">
      <c r="H17701" s="4"/>
      <c r="M17701" s="5"/>
      <c r="N17701" s="6"/>
    </row>
    <row r="17702" spans="8:14" x14ac:dyDescent="0.25">
      <c r="H17702" s="4"/>
      <c r="M17702" s="5"/>
      <c r="N17702" s="6"/>
    </row>
    <row r="17703" spans="8:14" x14ac:dyDescent="0.25">
      <c r="H17703" s="4"/>
      <c r="M17703" s="5"/>
      <c r="N17703" s="6"/>
    </row>
    <row r="17704" spans="8:14" x14ac:dyDescent="0.25">
      <c r="H17704" s="4"/>
      <c r="M17704" s="5"/>
      <c r="N17704" s="6"/>
    </row>
    <row r="17705" spans="8:14" x14ac:dyDescent="0.25">
      <c r="H17705" s="4"/>
      <c r="M17705" s="5"/>
      <c r="N17705" s="6"/>
    </row>
    <row r="17706" spans="8:14" x14ac:dyDescent="0.25">
      <c r="H17706" s="4"/>
      <c r="M17706" s="5"/>
      <c r="N17706" s="6"/>
    </row>
    <row r="17707" spans="8:14" x14ac:dyDescent="0.25">
      <c r="H17707" s="4"/>
      <c r="M17707" s="5"/>
      <c r="N17707" s="6"/>
    </row>
    <row r="17708" spans="8:14" x14ac:dyDescent="0.25">
      <c r="H17708" s="4"/>
      <c r="M17708" s="5"/>
      <c r="N17708" s="6"/>
    </row>
    <row r="17709" spans="8:14" x14ac:dyDescent="0.25">
      <c r="H17709" s="4"/>
      <c r="M17709" s="5"/>
      <c r="N17709" s="6"/>
    </row>
    <row r="17710" spans="8:14" x14ac:dyDescent="0.25">
      <c r="H17710" s="4"/>
      <c r="M17710" s="5"/>
      <c r="N17710" s="6"/>
    </row>
    <row r="17711" spans="8:14" x14ac:dyDescent="0.25">
      <c r="H17711" s="4"/>
      <c r="M17711" s="5"/>
      <c r="N17711" s="6"/>
    </row>
    <row r="17712" spans="8:14" x14ac:dyDescent="0.25">
      <c r="H17712" s="4"/>
      <c r="M17712" s="5"/>
      <c r="N17712" s="6"/>
    </row>
    <row r="17713" spans="8:14" x14ac:dyDescent="0.25">
      <c r="H17713" s="4"/>
      <c r="M17713" s="5"/>
      <c r="N17713" s="6"/>
    </row>
    <row r="17714" spans="8:14" x14ac:dyDescent="0.25">
      <c r="H17714" s="4"/>
      <c r="M17714" s="5"/>
      <c r="N17714" s="6"/>
    </row>
    <row r="17715" spans="8:14" x14ac:dyDescent="0.25">
      <c r="H17715" s="4"/>
      <c r="M17715" s="5"/>
      <c r="N17715" s="6"/>
    </row>
    <row r="17716" spans="8:14" x14ac:dyDescent="0.25">
      <c r="H17716" s="4"/>
      <c r="M17716" s="5"/>
      <c r="N17716" s="6"/>
    </row>
    <row r="17717" spans="8:14" x14ac:dyDescent="0.25">
      <c r="H17717" s="4"/>
      <c r="M17717" s="5"/>
      <c r="N17717" s="6"/>
    </row>
    <row r="17718" spans="8:14" x14ac:dyDescent="0.25">
      <c r="H17718" s="4"/>
      <c r="M17718" s="5"/>
      <c r="N17718" s="6"/>
    </row>
    <row r="17719" spans="8:14" x14ac:dyDescent="0.25">
      <c r="H17719" s="4"/>
      <c r="M17719" s="5"/>
      <c r="N17719" s="6"/>
    </row>
    <row r="17720" spans="8:14" x14ac:dyDescent="0.25">
      <c r="H17720" s="4"/>
      <c r="M17720" s="5"/>
      <c r="N17720" s="6"/>
    </row>
    <row r="17721" spans="8:14" x14ac:dyDescent="0.25">
      <c r="H17721" s="4"/>
      <c r="M17721" s="5"/>
      <c r="N17721" s="6"/>
    </row>
    <row r="17722" spans="8:14" x14ac:dyDescent="0.25">
      <c r="H17722" s="4"/>
      <c r="M17722" s="5"/>
      <c r="N17722" s="6"/>
    </row>
    <row r="17723" spans="8:14" x14ac:dyDescent="0.25">
      <c r="H17723" s="4"/>
      <c r="M17723" s="5"/>
      <c r="N17723" s="6"/>
    </row>
    <row r="17724" spans="8:14" x14ac:dyDescent="0.25">
      <c r="H17724" s="4"/>
      <c r="M17724" s="5"/>
      <c r="N17724" s="6"/>
    </row>
    <row r="17725" spans="8:14" x14ac:dyDescent="0.25">
      <c r="H17725" s="4"/>
      <c r="M17725" s="5"/>
      <c r="N17725" s="6"/>
    </row>
    <row r="17726" spans="8:14" x14ac:dyDescent="0.25">
      <c r="H17726" s="4"/>
      <c r="M17726" s="5"/>
      <c r="N17726" s="6"/>
    </row>
    <row r="17727" spans="8:14" x14ac:dyDescent="0.25">
      <c r="H17727" s="4"/>
      <c r="M17727" s="5"/>
      <c r="N17727" s="6"/>
    </row>
    <row r="17728" spans="8:14" x14ac:dyDescent="0.25">
      <c r="H17728" s="4"/>
      <c r="M17728" s="5"/>
      <c r="N17728" s="6"/>
    </row>
    <row r="17729" spans="8:14" x14ac:dyDescent="0.25">
      <c r="H17729" s="4"/>
      <c r="M17729" s="5"/>
      <c r="N17729" s="6"/>
    </row>
    <row r="17730" spans="8:14" x14ac:dyDescent="0.25">
      <c r="H17730" s="4"/>
      <c r="M17730" s="5"/>
      <c r="N17730" s="6"/>
    </row>
    <row r="17731" spans="8:14" x14ac:dyDescent="0.25">
      <c r="H17731" s="4"/>
      <c r="M17731" s="5"/>
      <c r="N17731" s="6"/>
    </row>
    <row r="17732" spans="8:14" x14ac:dyDescent="0.25">
      <c r="H17732" s="4"/>
      <c r="M17732" s="5"/>
      <c r="N17732" s="6"/>
    </row>
    <row r="17733" spans="8:14" x14ac:dyDescent="0.25">
      <c r="H17733" s="4"/>
      <c r="M17733" s="5"/>
      <c r="N17733" s="6"/>
    </row>
    <row r="17734" spans="8:14" x14ac:dyDescent="0.25">
      <c r="H17734" s="4"/>
      <c r="M17734" s="5"/>
      <c r="N17734" s="6"/>
    </row>
    <row r="17735" spans="8:14" x14ac:dyDescent="0.25">
      <c r="H17735" s="4"/>
      <c r="M17735" s="5"/>
      <c r="N17735" s="6"/>
    </row>
    <row r="17736" spans="8:14" x14ac:dyDescent="0.25">
      <c r="H17736" s="4"/>
      <c r="M17736" s="5"/>
      <c r="N17736" s="6"/>
    </row>
    <row r="17737" spans="8:14" x14ac:dyDescent="0.25">
      <c r="H17737" s="4"/>
      <c r="M17737" s="5"/>
      <c r="N17737" s="6"/>
    </row>
    <row r="17738" spans="8:14" x14ac:dyDescent="0.25">
      <c r="H17738" s="4"/>
      <c r="M17738" s="5"/>
      <c r="N17738" s="6"/>
    </row>
    <row r="17739" spans="8:14" x14ac:dyDescent="0.25">
      <c r="H17739" s="4"/>
      <c r="M17739" s="5"/>
      <c r="N17739" s="6"/>
    </row>
    <row r="17740" spans="8:14" x14ac:dyDescent="0.25">
      <c r="H17740" s="4"/>
      <c r="M17740" s="5"/>
      <c r="N17740" s="6"/>
    </row>
    <row r="17741" spans="8:14" x14ac:dyDescent="0.25">
      <c r="H17741" s="4"/>
      <c r="M17741" s="5"/>
      <c r="N17741" s="6"/>
    </row>
    <row r="17742" spans="8:14" x14ac:dyDescent="0.25">
      <c r="H17742" s="4"/>
      <c r="M17742" s="5"/>
      <c r="N17742" s="6"/>
    </row>
    <row r="17743" spans="8:14" x14ac:dyDescent="0.25">
      <c r="H17743" s="4"/>
      <c r="M17743" s="5"/>
      <c r="N17743" s="6"/>
    </row>
    <row r="17744" spans="8:14" x14ac:dyDescent="0.25">
      <c r="H17744" s="4"/>
      <c r="M17744" s="5"/>
      <c r="N17744" s="6"/>
    </row>
    <row r="17745" spans="8:14" x14ac:dyDescent="0.25">
      <c r="H17745" s="4"/>
      <c r="M17745" s="5"/>
      <c r="N17745" s="6"/>
    </row>
    <row r="17746" spans="8:14" x14ac:dyDescent="0.25">
      <c r="H17746" s="4"/>
      <c r="M17746" s="5"/>
      <c r="N17746" s="6"/>
    </row>
    <row r="17747" spans="8:14" x14ac:dyDescent="0.25">
      <c r="H17747" s="4"/>
      <c r="M17747" s="5"/>
      <c r="N17747" s="6"/>
    </row>
    <row r="17748" spans="8:14" x14ac:dyDescent="0.25">
      <c r="H17748" s="4"/>
      <c r="M17748" s="5"/>
      <c r="N17748" s="6"/>
    </row>
    <row r="17749" spans="8:14" x14ac:dyDescent="0.25">
      <c r="H17749" s="4"/>
      <c r="M17749" s="5"/>
      <c r="N17749" s="6"/>
    </row>
    <row r="17750" spans="8:14" x14ac:dyDescent="0.25">
      <c r="H17750" s="4"/>
      <c r="M17750" s="5"/>
      <c r="N17750" s="6"/>
    </row>
    <row r="17751" spans="8:14" x14ac:dyDescent="0.25">
      <c r="H17751" s="4"/>
      <c r="M17751" s="5"/>
      <c r="N17751" s="6"/>
    </row>
    <row r="17752" spans="8:14" x14ac:dyDescent="0.25">
      <c r="H17752" s="4"/>
      <c r="M17752" s="5"/>
      <c r="N17752" s="6"/>
    </row>
    <row r="17753" spans="8:14" x14ac:dyDescent="0.25">
      <c r="H17753" s="4"/>
      <c r="M17753" s="5"/>
      <c r="N17753" s="6"/>
    </row>
    <row r="17754" spans="8:14" x14ac:dyDescent="0.25">
      <c r="H17754" s="4"/>
      <c r="M17754" s="5"/>
      <c r="N17754" s="6"/>
    </row>
    <row r="17755" spans="8:14" x14ac:dyDescent="0.25">
      <c r="H17755" s="4"/>
      <c r="M17755" s="5"/>
      <c r="N17755" s="6"/>
    </row>
    <row r="17756" spans="8:14" x14ac:dyDescent="0.25">
      <c r="H17756" s="4"/>
      <c r="M17756" s="5"/>
      <c r="N17756" s="6"/>
    </row>
    <row r="17757" spans="8:14" x14ac:dyDescent="0.25">
      <c r="H17757" s="4"/>
      <c r="M17757" s="5"/>
      <c r="N17757" s="6"/>
    </row>
    <row r="17758" spans="8:14" x14ac:dyDescent="0.25">
      <c r="H17758" s="4"/>
      <c r="M17758" s="5"/>
      <c r="N17758" s="6"/>
    </row>
    <row r="17759" spans="8:14" x14ac:dyDescent="0.25">
      <c r="H17759" s="4"/>
      <c r="M17759" s="5"/>
      <c r="N17759" s="6"/>
    </row>
    <row r="17760" spans="8:14" x14ac:dyDescent="0.25">
      <c r="H17760" s="4"/>
      <c r="M17760" s="5"/>
      <c r="N17760" s="6"/>
    </row>
    <row r="17761" spans="8:14" x14ac:dyDescent="0.25">
      <c r="H17761" s="4"/>
      <c r="M17761" s="5"/>
      <c r="N17761" s="6"/>
    </row>
    <row r="17762" spans="8:14" x14ac:dyDescent="0.25">
      <c r="H17762" s="4"/>
      <c r="M17762" s="5"/>
      <c r="N17762" s="6"/>
    </row>
    <row r="17763" spans="8:14" x14ac:dyDescent="0.25">
      <c r="H17763" s="4"/>
      <c r="M17763" s="5"/>
      <c r="N17763" s="6"/>
    </row>
    <row r="17764" spans="8:14" x14ac:dyDescent="0.25">
      <c r="H17764" s="4"/>
      <c r="M17764" s="5"/>
      <c r="N17764" s="6"/>
    </row>
    <row r="17765" spans="8:14" x14ac:dyDescent="0.25">
      <c r="H17765" s="4"/>
      <c r="M17765" s="5"/>
      <c r="N17765" s="6"/>
    </row>
    <row r="17766" spans="8:14" x14ac:dyDescent="0.25">
      <c r="H17766" s="4"/>
      <c r="M17766" s="5"/>
      <c r="N17766" s="6"/>
    </row>
    <row r="17767" spans="8:14" x14ac:dyDescent="0.25">
      <c r="H17767" s="4"/>
      <c r="M17767" s="5"/>
      <c r="N17767" s="6"/>
    </row>
    <row r="17768" spans="8:14" x14ac:dyDescent="0.25">
      <c r="H17768" s="4"/>
      <c r="M17768" s="5"/>
      <c r="N17768" s="6"/>
    </row>
    <row r="17769" spans="8:14" x14ac:dyDescent="0.25">
      <c r="H17769" s="4"/>
      <c r="M17769" s="5"/>
      <c r="N17769" s="6"/>
    </row>
    <row r="17770" spans="8:14" x14ac:dyDescent="0.25">
      <c r="H17770" s="4"/>
      <c r="M17770" s="5"/>
      <c r="N17770" s="6"/>
    </row>
    <row r="17771" spans="8:14" x14ac:dyDescent="0.25">
      <c r="H17771" s="4"/>
      <c r="M17771" s="5"/>
      <c r="N17771" s="6"/>
    </row>
    <row r="17772" spans="8:14" x14ac:dyDescent="0.25">
      <c r="H17772" s="4"/>
      <c r="M17772" s="5"/>
      <c r="N17772" s="6"/>
    </row>
    <row r="17773" spans="8:14" x14ac:dyDescent="0.25">
      <c r="H17773" s="4"/>
      <c r="M17773" s="5"/>
      <c r="N17773" s="6"/>
    </row>
    <row r="17774" spans="8:14" x14ac:dyDescent="0.25">
      <c r="H17774" s="4"/>
      <c r="M17774" s="5"/>
      <c r="N17774" s="6"/>
    </row>
    <row r="17775" spans="8:14" x14ac:dyDescent="0.25">
      <c r="H17775" s="4"/>
      <c r="M17775" s="5"/>
      <c r="N17775" s="6"/>
    </row>
    <row r="17776" spans="8:14" x14ac:dyDescent="0.25">
      <c r="H17776" s="4"/>
      <c r="M17776" s="5"/>
      <c r="N17776" s="6"/>
    </row>
    <row r="17777" spans="8:14" x14ac:dyDescent="0.25">
      <c r="H17777" s="4"/>
      <c r="M17777" s="5"/>
      <c r="N17777" s="6"/>
    </row>
    <row r="17778" spans="8:14" x14ac:dyDescent="0.25">
      <c r="H17778" s="4"/>
      <c r="M17778" s="5"/>
      <c r="N17778" s="6"/>
    </row>
    <row r="17779" spans="8:14" x14ac:dyDescent="0.25">
      <c r="H17779" s="4"/>
      <c r="M17779" s="5"/>
      <c r="N17779" s="6"/>
    </row>
    <row r="17780" spans="8:14" x14ac:dyDescent="0.25">
      <c r="H17780" s="4"/>
      <c r="M17780" s="5"/>
      <c r="N17780" s="6"/>
    </row>
    <row r="17781" spans="8:14" x14ac:dyDescent="0.25">
      <c r="H17781" s="4"/>
      <c r="M17781" s="5"/>
      <c r="N17781" s="6"/>
    </row>
    <row r="17782" spans="8:14" x14ac:dyDescent="0.25">
      <c r="H17782" s="4"/>
      <c r="M17782" s="5"/>
      <c r="N17782" s="6"/>
    </row>
    <row r="17783" spans="8:14" x14ac:dyDescent="0.25">
      <c r="H17783" s="4"/>
      <c r="M17783" s="5"/>
      <c r="N17783" s="6"/>
    </row>
    <row r="17784" spans="8:14" x14ac:dyDescent="0.25">
      <c r="H17784" s="4"/>
      <c r="M17784" s="5"/>
      <c r="N17784" s="6"/>
    </row>
    <row r="17785" spans="8:14" x14ac:dyDescent="0.25">
      <c r="H17785" s="4"/>
      <c r="M17785" s="5"/>
      <c r="N17785" s="6"/>
    </row>
    <row r="17786" spans="8:14" x14ac:dyDescent="0.25">
      <c r="H17786" s="4"/>
      <c r="M17786" s="5"/>
      <c r="N17786" s="6"/>
    </row>
    <row r="17787" spans="8:14" x14ac:dyDescent="0.25">
      <c r="H17787" s="4"/>
      <c r="M17787" s="5"/>
      <c r="N17787" s="6"/>
    </row>
    <row r="17788" spans="8:14" x14ac:dyDescent="0.25">
      <c r="H17788" s="4"/>
      <c r="M17788" s="5"/>
      <c r="N17788" s="6"/>
    </row>
    <row r="17789" spans="8:14" x14ac:dyDescent="0.25">
      <c r="H17789" s="4"/>
      <c r="M17789" s="5"/>
      <c r="N17789" s="6"/>
    </row>
    <row r="17790" spans="8:14" x14ac:dyDescent="0.25">
      <c r="H17790" s="4"/>
      <c r="M17790" s="5"/>
      <c r="N17790" s="6"/>
    </row>
    <row r="17791" spans="8:14" x14ac:dyDescent="0.25">
      <c r="H17791" s="4"/>
      <c r="M17791" s="5"/>
      <c r="N17791" s="6"/>
    </row>
    <row r="17792" spans="8:14" x14ac:dyDescent="0.25">
      <c r="H17792" s="4"/>
      <c r="M17792" s="5"/>
      <c r="N17792" s="6"/>
    </row>
    <row r="17793" spans="8:14" x14ac:dyDescent="0.25">
      <c r="H17793" s="4"/>
      <c r="M17793" s="5"/>
      <c r="N17793" s="6"/>
    </row>
    <row r="17794" spans="8:14" x14ac:dyDescent="0.25">
      <c r="H17794" s="4"/>
      <c r="M17794" s="5"/>
      <c r="N17794" s="6"/>
    </row>
    <row r="17795" spans="8:14" x14ac:dyDescent="0.25">
      <c r="H17795" s="4"/>
      <c r="M17795" s="5"/>
      <c r="N17795" s="6"/>
    </row>
    <row r="17796" spans="8:14" x14ac:dyDescent="0.25">
      <c r="H17796" s="4"/>
      <c r="M17796" s="5"/>
      <c r="N17796" s="6"/>
    </row>
    <row r="17797" spans="8:14" x14ac:dyDescent="0.25">
      <c r="H17797" s="4"/>
      <c r="M17797" s="5"/>
      <c r="N17797" s="6"/>
    </row>
    <row r="17798" spans="8:14" x14ac:dyDescent="0.25">
      <c r="H17798" s="4"/>
      <c r="M17798" s="5"/>
      <c r="N17798" s="6"/>
    </row>
    <row r="17799" spans="8:14" x14ac:dyDescent="0.25">
      <c r="H17799" s="4"/>
      <c r="M17799" s="5"/>
      <c r="N17799" s="6"/>
    </row>
    <row r="17800" spans="8:14" x14ac:dyDescent="0.25">
      <c r="H17800" s="4"/>
      <c r="M17800" s="5"/>
      <c r="N17800" s="6"/>
    </row>
    <row r="17801" spans="8:14" x14ac:dyDescent="0.25">
      <c r="H17801" s="4"/>
      <c r="M17801" s="5"/>
      <c r="N17801" s="6"/>
    </row>
    <row r="17802" spans="8:14" x14ac:dyDescent="0.25">
      <c r="H17802" s="4"/>
      <c r="M17802" s="5"/>
      <c r="N17802" s="6"/>
    </row>
    <row r="17803" spans="8:14" x14ac:dyDescent="0.25">
      <c r="H17803" s="4"/>
      <c r="M17803" s="5"/>
      <c r="N17803" s="6"/>
    </row>
    <row r="17804" spans="8:14" x14ac:dyDescent="0.25">
      <c r="H17804" s="4"/>
      <c r="M17804" s="5"/>
      <c r="N17804" s="6"/>
    </row>
    <row r="17805" spans="8:14" x14ac:dyDescent="0.25">
      <c r="H17805" s="4"/>
      <c r="M17805" s="5"/>
      <c r="N17805" s="6"/>
    </row>
    <row r="17806" spans="8:14" x14ac:dyDescent="0.25">
      <c r="H17806" s="4"/>
      <c r="M17806" s="5"/>
      <c r="N17806" s="6"/>
    </row>
    <row r="17807" spans="8:14" x14ac:dyDescent="0.25">
      <c r="H17807" s="4"/>
      <c r="M17807" s="5"/>
      <c r="N17807" s="6"/>
    </row>
    <row r="17808" spans="8:14" x14ac:dyDescent="0.25">
      <c r="H17808" s="4"/>
      <c r="M17808" s="5"/>
      <c r="N17808" s="6"/>
    </row>
    <row r="17809" spans="8:14" x14ac:dyDescent="0.25">
      <c r="H17809" s="4"/>
      <c r="M17809" s="5"/>
      <c r="N17809" s="6"/>
    </row>
    <row r="17810" spans="8:14" x14ac:dyDescent="0.25">
      <c r="H17810" s="4"/>
      <c r="M17810" s="5"/>
      <c r="N17810" s="6"/>
    </row>
    <row r="17811" spans="8:14" x14ac:dyDescent="0.25">
      <c r="H17811" s="4"/>
      <c r="M17811" s="5"/>
      <c r="N17811" s="6"/>
    </row>
    <row r="17812" spans="8:14" x14ac:dyDescent="0.25">
      <c r="H17812" s="4"/>
      <c r="M17812" s="5"/>
      <c r="N17812" s="6"/>
    </row>
    <row r="17813" spans="8:14" x14ac:dyDescent="0.25">
      <c r="H17813" s="4"/>
      <c r="M17813" s="5"/>
      <c r="N17813" s="6"/>
    </row>
    <row r="17814" spans="8:14" x14ac:dyDescent="0.25">
      <c r="H17814" s="4"/>
      <c r="M17814" s="5"/>
      <c r="N17814" s="6"/>
    </row>
    <row r="17815" spans="8:14" x14ac:dyDescent="0.25">
      <c r="H17815" s="4"/>
      <c r="M17815" s="5"/>
      <c r="N17815" s="6"/>
    </row>
    <row r="17816" spans="8:14" x14ac:dyDescent="0.25">
      <c r="H17816" s="4"/>
      <c r="M17816" s="5"/>
      <c r="N17816" s="6"/>
    </row>
    <row r="17817" spans="8:14" x14ac:dyDescent="0.25">
      <c r="H17817" s="4"/>
      <c r="M17817" s="5"/>
      <c r="N17817" s="6"/>
    </row>
    <row r="17818" spans="8:14" x14ac:dyDescent="0.25">
      <c r="H17818" s="4"/>
      <c r="M17818" s="5"/>
      <c r="N17818" s="6"/>
    </row>
    <row r="17819" spans="8:14" x14ac:dyDescent="0.25">
      <c r="H17819" s="4"/>
      <c r="M17819" s="5"/>
      <c r="N17819" s="6"/>
    </row>
    <row r="17820" spans="8:14" x14ac:dyDescent="0.25">
      <c r="H17820" s="4"/>
      <c r="M17820" s="5"/>
      <c r="N17820" s="6"/>
    </row>
    <row r="17821" spans="8:14" x14ac:dyDescent="0.25">
      <c r="H17821" s="4"/>
      <c r="M17821" s="5"/>
      <c r="N17821" s="6"/>
    </row>
    <row r="17822" spans="8:14" x14ac:dyDescent="0.25">
      <c r="H17822" s="4"/>
      <c r="M17822" s="5"/>
      <c r="N17822" s="6"/>
    </row>
    <row r="17823" spans="8:14" x14ac:dyDescent="0.25">
      <c r="H17823" s="4"/>
      <c r="M17823" s="5"/>
      <c r="N17823" s="6"/>
    </row>
    <row r="17824" spans="8:14" x14ac:dyDescent="0.25">
      <c r="H17824" s="4"/>
      <c r="M17824" s="5"/>
      <c r="N17824" s="6"/>
    </row>
    <row r="17825" spans="8:14" x14ac:dyDescent="0.25">
      <c r="H17825" s="4"/>
      <c r="M17825" s="5"/>
      <c r="N17825" s="6"/>
    </row>
    <row r="17826" spans="8:14" x14ac:dyDescent="0.25">
      <c r="H17826" s="4"/>
      <c r="M17826" s="5"/>
      <c r="N17826" s="6"/>
    </row>
    <row r="17827" spans="8:14" x14ac:dyDescent="0.25">
      <c r="H17827" s="4"/>
      <c r="M17827" s="5"/>
      <c r="N17827" s="6"/>
    </row>
    <row r="17828" spans="8:14" x14ac:dyDescent="0.25">
      <c r="H17828" s="4"/>
      <c r="M17828" s="5"/>
      <c r="N17828" s="6"/>
    </row>
    <row r="17829" spans="8:14" x14ac:dyDescent="0.25">
      <c r="H17829" s="4"/>
      <c r="M17829" s="5"/>
      <c r="N17829" s="6"/>
    </row>
    <row r="17830" spans="8:14" x14ac:dyDescent="0.25">
      <c r="H17830" s="4"/>
      <c r="M17830" s="5"/>
      <c r="N17830" s="6"/>
    </row>
    <row r="17831" spans="8:14" x14ac:dyDescent="0.25">
      <c r="H17831" s="4"/>
      <c r="M17831" s="5"/>
      <c r="N17831" s="6"/>
    </row>
    <row r="17832" spans="8:14" x14ac:dyDescent="0.25">
      <c r="H17832" s="4"/>
      <c r="M17832" s="5"/>
      <c r="N17832" s="6"/>
    </row>
    <row r="17833" spans="8:14" x14ac:dyDescent="0.25">
      <c r="H17833" s="4"/>
      <c r="M17833" s="5"/>
      <c r="N17833" s="6"/>
    </row>
    <row r="17834" spans="8:14" x14ac:dyDescent="0.25">
      <c r="H17834" s="4"/>
      <c r="M17834" s="5"/>
      <c r="N17834" s="6"/>
    </row>
    <row r="17835" spans="8:14" x14ac:dyDescent="0.25">
      <c r="H17835" s="4"/>
      <c r="M17835" s="5"/>
      <c r="N17835" s="6"/>
    </row>
    <row r="17836" spans="8:14" x14ac:dyDescent="0.25">
      <c r="H17836" s="4"/>
      <c r="M17836" s="5"/>
      <c r="N17836" s="6"/>
    </row>
    <row r="17837" spans="8:14" x14ac:dyDescent="0.25">
      <c r="H17837" s="4"/>
      <c r="M17837" s="5"/>
      <c r="N17837" s="6"/>
    </row>
    <row r="17838" spans="8:14" x14ac:dyDescent="0.25">
      <c r="H17838" s="4"/>
      <c r="M17838" s="5"/>
      <c r="N17838" s="6"/>
    </row>
    <row r="17839" spans="8:14" x14ac:dyDescent="0.25">
      <c r="H17839" s="4"/>
      <c r="M17839" s="5"/>
      <c r="N17839" s="6"/>
    </row>
    <row r="17840" spans="8:14" x14ac:dyDescent="0.25">
      <c r="H17840" s="4"/>
      <c r="M17840" s="5"/>
      <c r="N17840" s="6"/>
    </row>
    <row r="17841" spans="8:14" x14ac:dyDescent="0.25">
      <c r="H17841" s="4"/>
      <c r="M17841" s="5"/>
      <c r="N17841" s="6"/>
    </row>
    <row r="17842" spans="8:14" x14ac:dyDescent="0.25">
      <c r="H17842" s="4"/>
      <c r="M17842" s="5"/>
      <c r="N17842" s="6"/>
    </row>
    <row r="17843" spans="8:14" x14ac:dyDescent="0.25">
      <c r="H17843" s="4"/>
      <c r="M17843" s="5"/>
      <c r="N17843" s="6"/>
    </row>
    <row r="17844" spans="8:14" x14ac:dyDescent="0.25">
      <c r="H17844" s="4"/>
      <c r="M17844" s="5"/>
      <c r="N17844" s="6"/>
    </row>
    <row r="17845" spans="8:14" x14ac:dyDescent="0.25">
      <c r="H17845" s="4"/>
      <c r="M17845" s="5"/>
      <c r="N17845" s="6"/>
    </row>
    <row r="17846" spans="8:14" x14ac:dyDescent="0.25">
      <c r="H17846" s="4"/>
      <c r="M17846" s="5"/>
      <c r="N17846" s="6"/>
    </row>
    <row r="17847" spans="8:14" x14ac:dyDescent="0.25">
      <c r="H17847" s="4"/>
      <c r="M17847" s="5"/>
      <c r="N17847" s="6"/>
    </row>
    <row r="17848" spans="8:14" x14ac:dyDescent="0.25">
      <c r="H17848" s="4"/>
      <c r="M17848" s="5"/>
      <c r="N17848" s="6"/>
    </row>
    <row r="17849" spans="8:14" x14ac:dyDescent="0.25">
      <c r="H17849" s="4"/>
      <c r="M17849" s="5"/>
      <c r="N17849" s="6"/>
    </row>
    <row r="17850" spans="8:14" x14ac:dyDescent="0.25">
      <c r="H17850" s="4"/>
      <c r="M17850" s="5"/>
      <c r="N17850" s="6"/>
    </row>
    <row r="17851" spans="8:14" x14ac:dyDescent="0.25">
      <c r="H17851" s="4"/>
      <c r="M17851" s="5"/>
      <c r="N17851" s="6"/>
    </row>
    <row r="17852" spans="8:14" x14ac:dyDescent="0.25">
      <c r="H17852" s="4"/>
      <c r="M17852" s="5"/>
      <c r="N17852" s="6"/>
    </row>
    <row r="17853" spans="8:14" x14ac:dyDescent="0.25">
      <c r="H17853" s="4"/>
      <c r="M17853" s="5"/>
      <c r="N17853" s="6"/>
    </row>
    <row r="17854" spans="8:14" x14ac:dyDescent="0.25">
      <c r="H17854" s="4"/>
      <c r="M17854" s="5"/>
      <c r="N17854" s="6"/>
    </row>
    <row r="17855" spans="8:14" x14ac:dyDescent="0.25">
      <c r="H17855" s="4"/>
      <c r="M17855" s="5"/>
      <c r="N17855" s="6"/>
    </row>
    <row r="17856" spans="8:14" x14ac:dyDescent="0.25">
      <c r="H17856" s="4"/>
      <c r="M17856" s="5"/>
      <c r="N17856" s="6"/>
    </row>
    <row r="17857" spans="8:14" x14ac:dyDescent="0.25">
      <c r="H17857" s="4"/>
      <c r="M17857" s="5"/>
      <c r="N17857" s="6"/>
    </row>
    <row r="17858" spans="8:14" x14ac:dyDescent="0.25">
      <c r="H17858" s="4"/>
      <c r="M17858" s="5"/>
      <c r="N17858" s="6"/>
    </row>
    <row r="17859" spans="8:14" x14ac:dyDescent="0.25">
      <c r="H17859" s="4"/>
      <c r="M17859" s="5"/>
      <c r="N17859" s="6"/>
    </row>
    <row r="17860" spans="8:14" x14ac:dyDescent="0.25">
      <c r="H17860" s="4"/>
      <c r="M17860" s="5"/>
      <c r="N17860" s="6"/>
    </row>
    <row r="17861" spans="8:14" x14ac:dyDescent="0.25">
      <c r="H17861" s="4"/>
      <c r="M17861" s="5"/>
      <c r="N17861" s="6"/>
    </row>
    <row r="17862" spans="8:14" x14ac:dyDescent="0.25">
      <c r="H17862" s="4"/>
      <c r="M17862" s="5"/>
      <c r="N17862" s="6"/>
    </row>
    <row r="17863" spans="8:14" x14ac:dyDescent="0.25">
      <c r="H17863" s="4"/>
      <c r="M17863" s="5"/>
      <c r="N17863" s="6"/>
    </row>
    <row r="17864" spans="8:14" x14ac:dyDescent="0.25">
      <c r="H17864" s="4"/>
      <c r="M17864" s="5"/>
      <c r="N17864" s="6"/>
    </row>
    <row r="17865" spans="8:14" x14ac:dyDescent="0.25">
      <c r="H17865" s="4"/>
      <c r="M17865" s="5"/>
      <c r="N17865" s="6"/>
    </row>
    <row r="17866" spans="8:14" x14ac:dyDescent="0.25">
      <c r="H17866" s="4"/>
      <c r="M17866" s="5"/>
      <c r="N17866" s="6"/>
    </row>
    <row r="17867" spans="8:14" x14ac:dyDescent="0.25">
      <c r="H17867" s="4"/>
      <c r="M17867" s="5"/>
      <c r="N17867" s="6"/>
    </row>
    <row r="17868" spans="8:14" x14ac:dyDescent="0.25">
      <c r="H17868" s="4"/>
      <c r="M17868" s="5"/>
      <c r="N17868" s="6"/>
    </row>
    <row r="17869" spans="8:14" x14ac:dyDescent="0.25">
      <c r="H17869" s="4"/>
      <c r="M17869" s="5"/>
      <c r="N17869" s="6"/>
    </row>
    <row r="17870" spans="8:14" x14ac:dyDescent="0.25">
      <c r="H17870" s="4"/>
      <c r="M17870" s="5"/>
      <c r="N17870" s="6"/>
    </row>
    <row r="17871" spans="8:14" x14ac:dyDescent="0.25">
      <c r="H17871" s="4"/>
      <c r="M17871" s="5"/>
      <c r="N17871" s="6"/>
    </row>
    <row r="17872" spans="8:14" x14ac:dyDescent="0.25">
      <c r="H17872" s="4"/>
      <c r="M17872" s="5"/>
      <c r="N17872" s="6"/>
    </row>
    <row r="17873" spans="8:14" x14ac:dyDescent="0.25">
      <c r="H17873" s="4"/>
      <c r="M17873" s="5"/>
      <c r="N17873" s="6"/>
    </row>
    <row r="17874" spans="8:14" x14ac:dyDescent="0.25">
      <c r="H17874" s="4"/>
      <c r="M17874" s="5"/>
      <c r="N17874" s="6"/>
    </row>
    <row r="17875" spans="8:14" x14ac:dyDescent="0.25">
      <c r="H17875" s="4"/>
      <c r="M17875" s="5"/>
      <c r="N17875" s="6"/>
    </row>
    <row r="17876" spans="8:14" x14ac:dyDescent="0.25">
      <c r="H17876" s="4"/>
      <c r="M17876" s="5"/>
      <c r="N17876" s="6"/>
    </row>
    <row r="17877" spans="8:14" x14ac:dyDescent="0.25">
      <c r="H17877" s="4"/>
      <c r="M17877" s="5"/>
      <c r="N17877" s="6"/>
    </row>
    <row r="17878" spans="8:14" x14ac:dyDescent="0.25">
      <c r="H17878" s="4"/>
      <c r="M17878" s="5"/>
      <c r="N17878" s="6"/>
    </row>
    <row r="17879" spans="8:14" x14ac:dyDescent="0.25">
      <c r="H17879" s="4"/>
      <c r="M17879" s="5"/>
      <c r="N17879" s="6"/>
    </row>
    <row r="17880" spans="8:14" x14ac:dyDescent="0.25">
      <c r="H17880" s="4"/>
      <c r="M17880" s="5"/>
      <c r="N17880" s="6"/>
    </row>
    <row r="17881" spans="8:14" x14ac:dyDescent="0.25">
      <c r="H17881" s="4"/>
      <c r="M17881" s="5"/>
      <c r="N17881" s="6"/>
    </row>
    <row r="17882" spans="8:14" x14ac:dyDescent="0.25">
      <c r="H17882" s="4"/>
      <c r="M17882" s="5"/>
      <c r="N17882" s="6"/>
    </row>
    <row r="17883" spans="8:14" x14ac:dyDescent="0.25">
      <c r="H17883" s="4"/>
      <c r="M17883" s="5"/>
      <c r="N17883" s="6"/>
    </row>
    <row r="17884" spans="8:14" x14ac:dyDescent="0.25">
      <c r="H17884" s="4"/>
      <c r="M17884" s="5"/>
      <c r="N17884" s="6"/>
    </row>
    <row r="17885" spans="8:14" x14ac:dyDescent="0.25">
      <c r="H17885" s="4"/>
      <c r="M17885" s="5"/>
      <c r="N17885" s="6"/>
    </row>
    <row r="17886" spans="8:14" x14ac:dyDescent="0.25">
      <c r="H17886" s="4"/>
      <c r="M17886" s="5"/>
      <c r="N17886" s="6"/>
    </row>
    <row r="17887" spans="8:14" x14ac:dyDescent="0.25">
      <c r="H17887" s="4"/>
      <c r="M17887" s="5"/>
      <c r="N17887" s="6"/>
    </row>
    <row r="17888" spans="8:14" x14ac:dyDescent="0.25">
      <c r="H17888" s="4"/>
      <c r="M17888" s="5"/>
      <c r="N17888" s="6"/>
    </row>
    <row r="17889" spans="8:14" x14ac:dyDescent="0.25">
      <c r="H17889" s="4"/>
      <c r="M17889" s="5"/>
      <c r="N17889" s="6"/>
    </row>
    <row r="17890" spans="8:14" x14ac:dyDescent="0.25">
      <c r="H17890" s="4"/>
      <c r="M17890" s="5"/>
      <c r="N17890" s="6"/>
    </row>
    <row r="17891" spans="8:14" x14ac:dyDescent="0.25">
      <c r="H17891" s="4"/>
      <c r="M17891" s="5"/>
      <c r="N17891" s="6"/>
    </row>
    <row r="17892" spans="8:14" x14ac:dyDescent="0.25">
      <c r="H17892" s="4"/>
      <c r="M17892" s="5"/>
      <c r="N17892" s="6"/>
    </row>
    <row r="17893" spans="8:14" x14ac:dyDescent="0.25">
      <c r="H17893" s="4"/>
      <c r="M17893" s="5"/>
      <c r="N17893" s="6"/>
    </row>
    <row r="17894" spans="8:14" x14ac:dyDescent="0.25">
      <c r="H17894" s="4"/>
      <c r="M17894" s="5"/>
      <c r="N17894" s="6"/>
    </row>
    <row r="17895" spans="8:14" x14ac:dyDescent="0.25">
      <c r="H17895" s="4"/>
      <c r="M17895" s="5"/>
      <c r="N17895" s="6"/>
    </row>
    <row r="17896" spans="8:14" x14ac:dyDescent="0.25">
      <c r="H17896" s="4"/>
      <c r="M17896" s="5"/>
      <c r="N17896" s="6"/>
    </row>
    <row r="17897" spans="8:14" x14ac:dyDescent="0.25">
      <c r="H17897" s="4"/>
      <c r="M17897" s="5"/>
      <c r="N17897" s="6"/>
    </row>
    <row r="17898" spans="8:14" x14ac:dyDescent="0.25">
      <c r="H17898" s="4"/>
      <c r="M17898" s="5"/>
      <c r="N17898" s="6"/>
    </row>
    <row r="17899" spans="8:14" x14ac:dyDescent="0.25">
      <c r="H17899" s="4"/>
      <c r="M17899" s="5"/>
      <c r="N17899" s="6"/>
    </row>
    <row r="17900" spans="8:14" x14ac:dyDescent="0.25">
      <c r="H17900" s="4"/>
      <c r="M17900" s="5"/>
      <c r="N17900" s="6"/>
    </row>
    <row r="17901" spans="8:14" x14ac:dyDescent="0.25">
      <c r="H17901" s="4"/>
      <c r="M17901" s="5"/>
      <c r="N17901" s="6"/>
    </row>
    <row r="17902" spans="8:14" x14ac:dyDescent="0.25">
      <c r="H17902" s="4"/>
      <c r="M17902" s="5"/>
      <c r="N17902" s="6"/>
    </row>
    <row r="17903" spans="8:14" x14ac:dyDescent="0.25">
      <c r="H17903" s="4"/>
      <c r="M17903" s="5"/>
      <c r="N17903" s="6"/>
    </row>
    <row r="17904" spans="8:14" x14ac:dyDescent="0.25">
      <c r="H17904" s="4"/>
      <c r="M17904" s="5"/>
      <c r="N17904" s="6"/>
    </row>
    <row r="17905" spans="8:14" x14ac:dyDescent="0.25">
      <c r="H17905" s="4"/>
      <c r="M17905" s="5"/>
      <c r="N17905" s="6"/>
    </row>
    <row r="17906" spans="8:14" x14ac:dyDescent="0.25">
      <c r="H17906" s="4"/>
      <c r="M17906" s="5"/>
      <c r="N17906" s="6"/>
    </row>
    <row r="17907" spans="8:14" x14ac:dyDescent="0.25">
      <c r="H17907" s="4"/>
      <c r="M17907" s="5"/>
      <c r="N17907" s="6"/>
    </row>
    <row r="17908" spans="8:14" x14ac:dyDescent="0.25">
      <c r="H17908" s="4"/>
      <c r="M17908" s="5"/>
      <c r="N17908" s="6"/>
    </row>
    <row r="17909" spans="8:14" x14ac:dyDescent="0.25">
      <c r="H17909" s="4"/>
      <c r="M17909" s="5"/>
      <c r="N17909" s="6"/>
    </row>
    <row r="17910" spans="8:14" x14ac:dyDescent="0.25">
      <c r="H17910" s="4"/>
      <c r="M17910" s="5"/>
      <c r="N17910" s="6"/>
    </row>
    <row r="17911" spans="8:14" x14ac:dyDescent="0.25">
      <c r="H17911" s="4"/>
      <c r="M17911" s="5"/>
      <c r="N17911" s="6"/>
    </row>
    <row r="17912" spans="8:14" x14ac:dyDescent="0.25">
      <c r="H17912" s="4"/>
      <c r="M17912" s="5"/>
      <c r="N17912" s="6"/>
    </row>
    <row r="17913" spans="8:14" x14ac:dyDescent="0.25">
      <c r="H17913" s="4"/>
      <c r="M17913" s="5"/>
      <c r="N17913" s="6"/>
    </row>
    <row r="17914" spans="8:14" x14ac:dyDescent="0.25">
      <c r="H17914" s="4"/>
      <c r="M17914" s="5"/>
      <c r="N17914" s="6"/>
    </row>
    <row r="17915" spans="8:14" x14ac:dyDescent="0.25">
      <c r="H17915" s="4"/>
      <c r="M17915" s="5"/>
      <c r="N17915" s="6"/>
    </row>
    <row r="17916" spans="8:14" x14ac:dyDescent="0.25">
      <c r="H17916" s="4"/>
      <c r="M17916" s="5"/>
      <c r="N17916" s="6"/>
    </row>
    <row r="17917" spans="8:14" x14ac:dyDescent="0.25">
      <c r="H17917" s="4"/>
      <c r="M17917" s="5"/>
      <c r="N17917" s="6"/>
    </row>
    <row r="17918" spans="8:14" x14ac:dyDescent="0.25">
      <c r="H17918" s="4"/>
      <c r="M17918" s="5"/>
      <c r="N17918" s="6"/>
    </row>
    <row r="17919" spans="8:14" x14ac:dyDescent="0.25">
      <c r="H17919" s="4"/>
      <c r="M17919" s="5"/>
      <c r="N17919" s="6"/>
    </row>
    <row r="17920" spans="8:14" x14ac:dyDescent="0.25">
      <c r="H17920" s="4"/>
      <c r="M17920" s="5"/>
      <c r="N17920" s="6"/>
    </row>
    <row r="17921" spans="8:14" x14ac:dyDescent="0.25">
      <c r="H17921" s="4"/>
      <c r="M17921" s="5"/>
      <c r="N17921" s="6"/>
    </row>
    <row r="17922" spans="8:14" x14ac:dyDescent="0.25">
      <c r="H17922" s="4"/>
      <c r="M17922" s="5"/>
      <c r="N17922" s="6"/>
    </row>
    <row r="17923" spans="8:14" x14ac:dyDescent="0.25">
      <c r="H17923" s="4"/>
      <c r="M17923" s="5"/>
      <c r="N17923" s="6"/>
    </row>
    <row r="17924" spans="8:14" x14ac:dyDescent="0.25">
      <c r="H17924" s="4"/>
      <c r="M17924" s="5"/>
      <c r="N17924" s="6"/>
    </row>
    <row r="17925" spans="8:14" x14ac:dyDescent="0.25">
      <c r="H17925" s="4"/>
      <c r="M17925" s="5"/>
      <c r="N17925" s="6"/>
    </row>
    <row r="17926" spans="8:14" x14ac:dyDescent="0.25">
      <c r="H17926" s="4"/>
      <c r="M17926" s="5"/>
      <c r="N17926" s="6"/>
    </row>
    <row r="17927" spans="8:14" x14ac:dyDescent="0.25">
      <c r="H17927" s="4"/>
      <c r="M17927" s="5"/>
      <c r="N17927" s="6"/>
    </row>
    <row r="17928" spans="8:14" x14ac:dyDescent="0.25">
      <c r="H17928" s="4"/>
      <c r="M17928" s="5"/>
      <c r="N17928" s="6"/>
    </row>
    <row r="17929" spans="8:14" x14ac:dyDescent="0.25">
      <c r="H17929" s="4"/>
      <c r="M17929" s="5"/>
      <c r="N17929" s="6"/>
    </row>
    <row r="17930" spans="8:14" x14ac:dyDescent="0.25">
      <c r="H17930" s="4"/>
      <c r="M17930" s="5"/>
      <c r="N17930" s="6"/>
    </row>
    <row r="17931" spans="8:14" x14ac:dyDescent="0.25">
      <c r="H17931" s="4"/>
      <c r="M17931" s="5"/>
      <c r="N17931" s="6"/>
    </row>
    <row r="17932" spans="8:14" x14ac:dyDescent="0.25">
      <c r="H17932" s="4"/>
      <c r="M17932" s="5"/>
      <c r="N17932" s="6"/>
    </row>
    <row r="17933" spans="8:14" x14ac:dyDescent="0.25">
      <c r="H17933" s="4"/>
      <c r="M17933" s="5"/>
      <c r="N17933" s="6"/>
    </row>
    <row r="17934" spans="8:14" x14ac:dyDescent="0.25">
      <c r="H17934" s="4"/>
      <c r="M17934" s="5"/>
      <c r="N17934" s="6"/>
    </row>
    <row r="17935" spans="8:14" x14ac:dyDescent="0.25">
      <c r="H17935" s="4"/>
      <c r="M17935" s="5"/>
      <c r="N17935" s="6"/>
    </row>
    <row r="17936" spans="8:14" x14ac:dyDescent="0.25">
      <c r="H17936" s="4"/>
      <c r="M17936" s="5"/>
      <c r="N17936" s="6"/>
    </row>
    <row r="17937" spans="8:14" x14ac:dyDescent="0.25">
      <c r="H17937" s="4"/>
      <c r="M17937" s="5"/>
      <c r="N17937" s="6"/>
    </row>
    <row r="17938" spans="8:14" x14ac:dyDescent="0.25">
      <c r="H17938" s="4"/>
      <c r="M17938" s="5"/>
      <c r="N17938" s="6"/>
    </row>
    <row r="17939" spans="8:14" x14ac:dyDescent="0.25">
      <c r="H17939" s="4"/>
      <c r="M17939" s="5"/>
      <c r="N17939" s="6"/>
    </row>
    <row r="17940" spans="8:14" x14ac:dyDescent="0.25">
      <c r="H17940" s="4"/>
      <c r="M17940" s="5"/>
      <c r="N17940" s="6"/>
    </row>
    <row r="17941" spans="8:14" x14ac:dyDescent="0.25">
      <c r="H17941" s="4"/>
      <c r="M17941" s="5"/>
      <c r="N17941" s="6"/>
    </row>
    <row r="17942" spans="8:14" x14ac:dyDescent="0.25">
      <c r="H17942" s="4"/>
      <c r="M17942" s="5"/>
      <c r="N17942" s="6"/>
    </row>
    <row r="17943" spans="8:14" x14ac:dyDescent="0.25">
      <c r="H17943" s="4"/>
      <c r="M17943" s="5"/>
      <c r="N17943" s="6"/>
    </row>
    <row r="17944" spans="8:14" x14ac:dyDescent="0.25">
      <c r="H17944" s="4"/>
      <c r="M17944" s="5"/>
      <c r="N17944" s="6"/>
    </row>
    <row r="17945" spans="8:14" x14ac:dyDescent="0.25">
      <c r="H17945" s="4"/>
      <c r="M17945" s="5"/>
      <c r="N17945" s="6"/>
    </row>
    <row r="17946" spans="8:14" x14ac:dyDescent="0.25">
      <c r="H17946" s="4"/>
      <c r="M17946" s="5"/>
      <c r="N17946" s="6"/>
    </row>
    <row r="17947" spans="8:14" x14ac:dyDescent="0.25">
      <c r="H17947" s="4"/>
      <c r="M17947" s="5"/>
      <c r="N17947" s="6"/>
    </row>
    <row r="17948" spans="8:14" x14ac:dyDescent="0.25">
      <c r="H17948" s="4"/>
      <c r="M17948" s="5"/>
      <c r="N17948" s="6"/>
    </row>
    <row r="17949" spans="8:14" x14ac:dyDescent="0.25">
      <c r="H17949" s="4"/>
      <c r="M17949" s="5"/>
      <c r="N17949" s="6"/>
    </row>
    <row r="17950" spans="8:14" x14ac:dyDescent="0.25">
      <c r="H17950" s="4"/>
      <c r="M17950" s="5"/>
      <c r="N17950" s="6"/>
    </row>
    <row r="17951" spans="8:14" x14ac:dyDescent="0.25">
      <c r="H17951" s="4"/>
      <c r="M17951" s="5"/>
      <c r="N17951" s="6"/>
    </row>
    <row r="17952" spans="8:14" x14ac:dyDescent="0.25">
      <c r="H17952" s="4"/>
      <c r="M17952" s="5"/>
      <c r="N17952" s="6"/>
    </row>
    <row r="17953" spans="8:14" x14ac:dyDescent="0.25">
      <c r="H17953" s="4"/>
      <c r="M17953" s="5"/>
      <c r="N17953" s="6"/>
    </row>
    <row r="17954" spans="8:14" x14ac:dyDescent="0.25">
      <c r="H17954" s="4"/>
      <c r="M17954" s="5"/>
      <c r="N17954" s="6"/>
    </row>
    <row r="17955" spans="8:14" x14ac:dyDescent="0.25">
      <c r="H17955" s="4"/>
      <c r="M17955" s="5"/>
      <c r="N17955" s="6"/>
    </row>
    <row r="17956" spans="8:14" x14ac:dyDescent="0.25">
      <c r="H17956" s="4"/>
      <c r="M17956" s="5"/>
      <c r="N17956" s="6"/>
    </row>
    <row r="17957" spans="8:14" x14ac:dyDescent="0.25">
      <c r="H17957" s="4"/>
      <c r="M17957" s="5"/>
      <c r="N17957" s="6"/>
    </row>
    <row r="17958" spans="8:14" x14ac:dyDescent="0.25">
      <c r="H17958" s="4"/>
      <c r="M17958" s="5"/>
      <c r="N17958" s="6"/>
    </row>
    <row r="17959" spans="8:14" x14ac:dyDescent="0.25">
      <c r="H17959" s="4"/>
      <c r="M17959" s="5"/>
      <c r="N17959" s="6"/>
    </row>
    <row r="17960" spans="8:14" x14ac:dyDescent="0.25">
      <c r="H17960" s="4"/>
      <c r="M17960" s="5"/>
      <c r="N17960" s="6"/>
    </row>
    <row r="17961" spans="8:14" x14ac:dyDescent="0.25">
      <c r="H17961" s="4"/>
      <c r="M17961" s="5"/>
      <c r="N17961" s="6"/>
    </row>
    <row r="17962" spans="8:14" x14ac:dyDescent="0.25">
      <c r="H17962" s="4"/>
      <c r="M17962" s="5"/>
      <c r="N17962" s="6"/>
    </row>
    <row r="17963" spans="8:14" x14ac:dyDescent="0.25">
      <c r="H17963" s="4"/>
      <c r="M17963" s="5"/>
      <c r="N17963" s="6"/>
    </row>
    <row r="17964" spans="8:14" x14ac:dyDescent="0.25">
      <c r="H17964" s="4"/>
      <c r="M17964" s="5"/>
      <c r="N17964" s="6"/>
    </row>
    <row r="17965" spans="8:14" x14ac:dyDescent="0.25">
      <c r="H17965" s="4"/>
      <c r="M17965" s="5"/>
      <c r="N17965" s="6"/>
    </row>
    <row r="17966" spans="8:14" x14ac:dyDescent="0.25">
      <c r="H17966" s="4"/>
      <c r="M17966" s="5"/>
      <c r="N17966" s="6"/>
    </row>
    <row r="17967" spans="8:14" x14ac:dyDescent="0.25">
      <c r="H17967" s="4"/>
      <c r="M17967" s="5"/>
      <c r="N17967" s="6"/>
    </row>
    <row r="17968" spans="8:14" x14ac:dyDescent="0.25">
      <c r="H17968" s="4"/>
      <c r="M17968" s="5"/>
      <c r="N17968" s="6"/>
    </row>
    <row r="17969" spans="8:14" x14ac:dyDescent="0.25">
      <c r="H17969" s="4"/>
      <c r="M17969" s="5"/>
      <c r="N17969" s="6"/>
    </row>
    <row r="17970" spans="8:14" x14ac:dyDescent="0.25">
      <c r="H17970" s="4"/>
      <c r="M17970" s="5"/>
      <c r="N17970" s="6"/>
    </row>
    <row r="17971" spans="8:14" x14ac:dyDescent="0.25">
      <c r="H17971" s="4"/>
      <c r="M17971" s="5"/>
      <c r="N17971" s="6"/>
    </row>
    <row r="17972" spans="8:14" x14ac:dyDescent="0.25">
      <c r="H17972" s="4"/>
      <c r="M17972" s="5"/>
      <c r="N17972" s="6"/>
    </row>
    <row r="17973" spans="8:14" x14ac:dyDescent="0.25">
      <c r="H17973" s="4"/>
      <c r="M17973" s="5"/>
      <c r="N17973" s="6"/>
    </row>
    <row r="17974" spans="8:14" x14ac:dyDescent="0.25">
      <c r="H17974" s="4"/>
      <c r="M17974" s="5"/>
      <c r="N17974" s="6"/>
    </row>
    <row r="17975" spans="8:14" x14ac:dyDescent="0.25">
      <c r="H17975" s="4"/>
      <c r="M17975" s="5"/>
      <c r="N17975" s="6"/>
    </row>
    <row r="17976" spans="8:14" x14ac:dyDescent="0.25">
      <c r="H17976" s="4"/>
      <c r="M17976" s="5"/>
      <c r="N17976" s="6"/>
    </row>
    <row r="17977" spans="8:14" x14ac:dyDescent="0.25">
      <c r="H17977" s="4"/>
      <c r="M17977" s="5"/>
      <c r="N17977" s="6"/>
    </row>
    <row r="17978" spans="8:14" x14ac:dyDescent="0.25">
      <c r="H17978" s="4"/>
      <c r="M17978" s="5"/>
      <c r="N17978" s="6"/>
    </row>
    <row r="17979" spans="8:14" x14ac:dyDescent="0.25">
      <c r="H17979" s="4"/>
      <c r="M17979" s="5"/>
      <c r="N17979" s="6"/>
    </row>
    <row r="17980" spans="8:14" x14ac:dyDescent="0.25">
      <c r="H17980" s="4"/>
      <c r="M17980" s="5"/>
      <c r="N17980" s="6"/>
    </row>
    <row r="17981" spans="8:14" x14ac:dyDescent="0.25">
      <c r="H17981" s="4"/>
      <c r="M17981" s="5"/>
      <c r="N17981" s="6"/>
    </row>
    <row r="17982" spans="8:14" x14ac:dyDescent="0.25">
      <c r="H17982" s="4"/>
      <c r="M17982" s="5"/>
      <c r="N17982" s="6"/>
    </row>
    <row r="17983" spans="8:14" x14ac:dyDescent="0.25">
      <c r="H17983" s="4"/>
      <c r="M17983" s="5"/>
      <c r="N17983" s="6"/>
    </row>
    <row r="17984" spans="8:14" x14ac:dyDescent="0.25">
      <c r="H17984" s="4"/>
      <c r="M17984" s="5"/>
      <c r="N17984" s="6"/>
    </row>
    <row r="17985" spans="8:14" x14ac:dyDescent="0.25">
      <c r="H17985" s="4"/>
      <c r="M17985" s="5"/>
      <c r="N17985" s="6"/>
    </row>
    <row r="17986" spans="8:14" x14ac:dyDescent="0.25">
      <c r="H17986" s="4"/>
      <c r="M17986" s="5"/>
      <c r="N17986" s="6"/>
    </row>
    <row r="17987" spans="8:14" x14ac:dyDescent="0.25">
      <c r="H17987" s="4"/>
      <c r="M17987" s="5"/>
      <c r="N17987" s="6"/>
    </row>
    <row r="17988" spans="8:14" x14ac:dyDescent="0.25">
      <c r="H17988" s="4"/>
      <c r="M17988" s="5"/>
      <c r="N17988" s="6"/>
    </row>
    <row r="17989" spans="8:14" x14ac:dyDescent="0.25">
      <c r="H17989" s="4"/>
      <c r="M17989" s="5"/>
      <c r="N17989" s="6"/>
    </row>
    <row r="17990" spans="8:14" x14ac:dyDescent="0.25">
      <c r="H17990" s="4"/>
      <c r="M17990" s="5"/>
      <c r="N17990" s="6"/>
    </row>
    <row r="17991" spans="8:14" x14ac:dyDescent="0.25">
      <c r="H17991" s="4"/>
      <c r="M17991" s="5"/>
      <c r="N17991" s="6"/>
    </row>
    <row r="17992" spans="8:14" x14ac:dyDescent="0.25">
      <c r="H17992" s="4"/>
      <c r="M17992" s="5"/>
      <c r="N17992" s="6"/>
    </row>
    <row r="17993" spans="8:14" x14ac:dyDescent="0.25">
      <c r="H17993" s="4"/>
      <c r="M17993" s="5"/>
      <c r="N17993" s="6"/>
    </row>
    <row r="17994" spans="8:14" x14ac:dyDescent="0.25">
      <c r="H17994" s="4"/>
      <c r="M17994" s="5"/>
      <c r="N17994" s="6"/>
    </row>
    <row r="17995" spans="8:14" x14ac:dyDescent="0.25">
      <c r="H17995" s="4"/>
      <c r="M17995" s="5"/>
      <c r="N17995" s="6"/>
    </row>
    <row r="17996" spans="8:14" x14ac:dyDescent="0.25">
      <c r="H17996" s="4"/>
      <c r="M17996" s="5"/>
      <c r="N17996" s="6"/>
    </row>
    <row r="17997" spans="8:14" x14ac:dyDescent="0.25">
      <c r="H17997" s="4"/>
      <c r="M17997" s="5"/>
      <c r="N17997" s="6"/>
    </row>
    <row r="17998" spans="8:14" x14ac:dyDescent="0.25">
      <c r="H17998" s="4"/>
      <c r="M17998" s="5"/>
      <c r="N17998" s="6"/>
    </row>
    <row r="17999" spans="8:14" x14ac:dyDescent="0.25">
      <c r="H17999" s="4"/>
      <c r="M17999" s="5"/>
      <c r="N17999" s="6"/>
    </row>
    <row r="18000" spans="8:14" x14ac:dyDescent="0.25">
      <c r="H18000" s="4"/>
      <c r="M18000" s="5"/>
      <c r="N18000" s="6"/>
    </row>
    <row r="18001" spans="8:14" x14ac:dyDescent="0.25">
      <c r="H18001" s="4"/>
      <c r="M18001" s="5"/>
      <c r="N18001" s="6"/>
    </row>
    <row r="18002" spans="8:14" x14ac:dyDescent="0.25">
      <c r="H18002" s="4"/>
      <c r="M18002" s="5"/>
      <c r="N18002" s="6"/>
    </row>
    <row r="18003" spans="8:14" x14ac:dyDescent="0.25">
      <c r="H18003" s="4"/>
      <c r="M18003" s="5"/>
      <c r="N18003" s="6"/>
    </row>
    <row r="18004" spans="8:14" x14ac:dyDescent="0.25">
      <c r="H18004" s="4"/>
      <c r="M18004" s="5"/>
      <c r="N18004" s="6"/>
    </row>
    <row r="18005" spans="8:14" x14ac:dyDescent="0.25">
      <c r="H18005" s="4"/>
      <c r="M18005" s="5"/>
      <c r="N18005" s="6"/>
    </row>
    <row r="18006" spans="8:14" x14ac:dyDescent="0.25">
      <c r="H18006" s="4"/>
      <c r="M18006" s="5"/>
      <c r="N18006" s="6"/>
    </row>
    <row r="18007" spans="8:14" x14ac:dyDescent="0.25">
      <c r="H18007" s="4"/>
      <c r="M18007" s="5"/>
      <c r="N18007" s="6"/>
    </row>
    <row r="18008" spans="8:14" x14ac:dyDescent="0.25">
      <c r="H18008" s="4"/>
      <c r="M18008" s="5"/>
      <c r="N18008" s="6"/>
    </row>
    <row r="18009" spans="8:14" x14ac:dyDescent="0.25">
      <c r="H18009" s="4"/>
      <c r="M18009" s="5"/>
      <c r="N18009" s="6"/>
    </row>
    <row r="18010" spans="8:14" x14ac:dyDescent="0.25">
      <c r="H18010" s="4"/>
      <c r="M18010" s="5"/>
      <c r="N18010" s="6"/>
    </row>
    <row r="18011" spans="8:14" x14ac:dyDescent="0.25">
      <c r="H18011" s="4"/>
      <c r="M18011" s="5"/>
      <c r="N18011" s="6"/>
    </row>
    <row r="18012" spans="8:14" x14ac:dyDescent="0.25">
      <c r="H18012" s="4"/>
      <c r="M18012" s="5"/>
      <c r="N18012" s="6"/>
    </row>
    <row r="18013" spans="8:14" x14ac:dyDescent="0.25">
      <c r="H18013" s="4"/>
      <c r="M18013" s="5"/>
      <c r="N18013" s="6"/>
    </row>
    <row r="18014" spans="8:14" x14ac:dyDescent="0.25">
      <c r="H18014" s="4"/>
      <c r="M18014" s="5"/>
      <c r="N18014" s="6"/>
    </row>
    <row r="18015" spans="8:14" x14ac:dyDescent="0.25">
      <c r="H18015" s="4"/>
      <c r="M18015" s="5"/>
      <c r="N18015" s="6"/>
    </row>
    <row r="18016" spans="8:14" x14ac:dyDescent="0.25">
      <c r="H18016" s="4"/>
      <c r="M18016" s="5"/>
      <c r="N18016" s="6"/>
    </row>
    <row r="18017" spans="8:14" x14ac:dyDescent="0.25">
      <c r="H18017" s="4"/>
      <c r="M18017" s="5"/>
      <c r="N18017" s="6"/>
    </row>
    <row r="18018" spans="8:14" x14ac:dyDescent="0.25">
      <c r="H18018" s="4"/>
      <c r="M18018" s="5"/>
      <c r="N18018" s="6"/>
    </row>
    <row r="18019" spans="8:14" x14ac:dyDescent="0.25">
      <c r="H18019" s="4"/>
      <c r="M18019" s="5"/>
      <c r="N18019" s="6"/>
    </row>
    <row r="18020" spans="8:14" x14ac:dyDescent="0.25">
      <c r="H18020" s="4"/>
      <c r="M18020" s="5"/>
      <c r="N18020" s="6"/>
    </row>
    <row r="18021" spans="8:14" x14ac:dyDescent="0.25">
      <c r="H18021" s="4"/>
      <c r="M18021" s="5"/>
      <c r="N18021" s="6"/>
    </row>
    <row r="18022" spans="8:14" x14ac:dyDescent="0.25">
      <c r="H18022" s="4"/>
      <c r="M18022" s="5"/>
      <c r="N18022" s="6"/>
    </row>
    <row r="18023" spans="8:14" x14ac:dyDescent="0.25">
      <c r="H18023" s="4"/>
      <c r="M18023" s="5"/>
      <c r="N18023" s="6"/>
    </row>
    <row r="18024" spans="8:14" x14ac:dyDescent="0.25">
      <c r="H18024" s="4"/>
      <c r="M18024" s="5"/>
      <c r="N18024" s="6"/>
    </row>
    <row r="18025" spans="8:14" x14ac:dyDescent="0.25">
      <c r="H18025" s="4"/>
      <c r="M18025" s="5"/>
      <c r="N18025" s="6"/>
    </row>
    <row r="18026" spans="8:14" x14ac:dyDescent="0.25">
      <c r="H18026" s="4"/>
      <c r="M18026" s="5"/>
      <c r="N18026" s="6"/>
    </row>
    <row r="18027" spans="8:14" x14ac:dyDescent="0.25">
      <c r="H18027" s="4"/>
      <c r="M18027" s="5"/>
      <c r="N18027" s="6"/>
    </row>
    <row r="18028" spans="8:14" x14ac:dyDescent="0.25">
      <c r="H18028" s="4"/>
      <c r="M18028" s="5"/>
      <c r="N18028" s="6"/>
    </row>
    <row r="18029" spans="8:14" x14ac:dyDescent="0.25">
      <c r="H18029" s="4"/>
      <c r="M18029" s="5"/>
      <c r="N18029" s="6"/>
    </row>
    <row r="18030" spans="8:14" x14ac:dyDescent="0.25">
      <c r="H18030" s="4"/>
      <c r="M18030" s="5"/>
      <c r="N18030" s="6"/>
    </row>
    <row r="18031" spans="8:14" x14ac:dyDescent="0.25">
      <c r="H18031" s="4"/>
      <c r="M18031" s="5"/>
      <c r="N18031" s="6"/>
    </row>
    <row r="18032" spans="8:14" x14ac:dyDescent="0.25">
      <c r="H18032" s="4"/>
      <c r="M18032" s="5"/>
      <c r="N18032" s="6"/>
    </row>
    <row r="18033" spans="8:14" x14ac:dyDescent="0.25">
      <c r="H18033" s="4"/>
      <c r="M18033" s="5"/>
      <c r="N18033" s="6"/>
    </row>
    <row r="18034" spans="8:14" x14ac:dyDescent="0.25">
      <c r="H18034" s="4"/>
      <c r="M18034" s="5"/>
      <c r="N18034" s="6"/>
    </row>
    <row r="18035" spans="8:14" x14ac:dyDescent="0.25">
      <c r="H18035" s="4"/>
      <c r="M18035" s="5"/>
      <c r="N18035" s="6"/>
    </row>
    <row r="18036" spans="8:14" x14ac:dyDescent="0.25">
      <c r="H18036" s="4"/>
      <c r="M18036" s="5"/>
      <c r="N18036" s="6"/>
    </row>
    <row r="18037" spans="8:14" x14ac:dyDescent="0.25">
      <c r="H18037" s="4"/>
      <c r="M18037" s="5"/>
      <c r="N18037" s="6"/>
    </row>
    <row r="18038" spans="8:14" x14ac:dyDescent="0.25">
      <c r="H18038" s="4"/>
      <c r="M18038" s="5"/>
      <c r="N18038" s="6"/>
    </row>
    <row r="18039" spans="8:14" x14ac:dyDescent="0.25">
      <c r="H18039" s="4"/>
      <c r="M18039" s="5"/>
      <c r="N18039" s="6"/>
    </row>
    <row r="18040" spans="8:14" x14ac:dyDescent="0.25">
      <c r="H18040" s="4"/>
      <c r="M18040" s="5"/>
      <c r="N18040" s="6"/>
    </row>
    <row r="18041" spans="8:14" x14ac:dyDescent="0.25">
      <c r="H18041" s="4"/>
      <c r="M18041" s="5"/>
      <c r="N18041" s="6"/>
    </row>
    <row r="18042" spans="8:14" x14ac:dyDescent="0.25">
      <c r="H18042" s="4"/>
      <c r="M18042" s="5"/>
      <c r="N18042" s="6"/>
    </row>
    <row r="18043" spans="8:14" x14ac:dyDescent="0.25">
      <c r="H18043" s="4"/>
      <c r="M18043" s="5"/>
      <c r="N18043" s="6"/>
    </row>
    <row r="18044" spans="8:14" x14ac:dyDescent="0.25">
      <c r="H18044" s="4"/>
      <c r="M18044" s="5"/>
      <c r="N18044" s="6"/>
    </row>
    <row r="18045" spans="8:14" x14ac:dyDescent="0.25">
      <c r="H18045" s="4"/>
      <c r="M18045" s="5"/>
      <c r="N18045" s="6"/>
    </row>
    <row r="18046" spans="8:14" x14ac:dyDescent="0.25">
      <c r="H18046" s="4"/>
      <c r="M18046" s="5"/>
      <c r="N18046" s="6"/>
    </row>
    <row r="18047" spans="8:14" x14ac:dyDescent="0.25">
      <c r="H18047" s="4"/>
      <c r="M18047" s="5"/>
      <c r="N18047" s="6"/>
    </row>
    <row r="18048" spans="8:14" x14ac:dyDescent="0.25">
      <c r="H18048" s="4"/>
      <c r="M18048" s="5"/>
      <c r="N18048" s="6"/>
    </row>
    <row r="18049" spans="8:14" x14ac:dyDescent="0.25">
      <c r="H18049" s="4"/>
      <c r="M18049" s="5"/>
      <c r="N18049" s="6"/>
    </row>
    <row r="18050" spans="8:14" x14ac:dyDescent="0.25">
      <c r="H18050" s="4"/>
      <c r="M18050" s="5"/>
      <c r="N18050" s="6"/>
    </row>
    <row r="18051" spans="8:14" x14ac:dyDescent="0.25">
      <c r="H18051" s="4"/>
      <c r="M18051" s="5"/>
      <c r="N18051" s="6"/>
    </row>
    <row r="18052" spans="8:14" x14ac:dyDescent="0.25">
      <c r="H18052" s="4"/>
      <c r="M18052" s="5"/>
      <c r="N18052" s="6"/>
    </row>
    <row r="18053" spans="8:14" x14ac:dyDescent="0.25">
      <c r="H18053" s="4"/>
      <c r="M18053" s="5"/>
      <c r="N18053" s="6"/>
    </row>
    <row r="18054" spans="8:14" x14ac:dyDescent="0.25">
      <c r="H18054" s="4"/>
      <c r="M18054" s="5"/>
      <c r="N18054" s="6"/>
    </row>
    <row r="18055" spans="8:14" x14ac:dyDescent="0.25">
      <c r="H18055" s="4"/>
      <c r="M18055" s="5"/>
      <c r="N18055" s="6"/>
    </row>
    <row r="18056" spans="8:14" x14ac:dyDescent="0.25">
      <c r="H18056" s="4"/>
      <c r="M18056" s="5"/>
      <c r="N18056" s="6"/>
    </row>
    <row r="18057" spans="8:14" x14ac:dyDescent="0.25">
      <c r="H18057" s="4"/>
      <c r="M18057" s="5"/>
      <c r="N18057" s="6"/>
    </row>
    <row r="18058" spans="8:14" x14ac:dyDescent="0.25">
      <c r="H18058" s="4"/>
      <c r="M18058" s="5"/>
      <c r="N18058" s="6"/>
    </row>
    <row r="18059" spans="8:14" x14ac:dyDescent="0.25">
      <c r="H18059" s="4"/>
      <c r="M18059" s="5"/>
      <c r="N18059" s="6"/>
    </row>
    <row r="18060" spans="8:14" x14ac:dyDescent="0.25">
      <c r="H18060" s="4"/>
      <c r="M18060" s="5"/>
      <c r="N18060" s="6"/>
    </row>
    <row r="18061" spans="8:14" x14ac:dyDescent="0.25">
      <c r="H18061" s="4"/>
      <c r="M18061" s="5"/>
      <c r="N18061" s="6"/>
    </row>
    <row r="18062" spans="8:14" x14ac:dyDescent="0.25">
      <c r="H18062" s="4"/>
      <c r="M18062" s="5"/>
      <c r="N18062" s="6"/>
    </row>
    <row r="18063" spans="8:14" x14ac:dyDescent="0.25">
      <c r="H18063" s="4"/>
      <c r="M18063" s="5"/>
      <c r="N18063" s="6"/>
    </row>
    <row r="18064" spans="8:14" x14ac:dyDescent="0.25">
      <c r="H18064" s="4"/>
      <c r="M18064" s="5"/>
      <c r="N18064" s="6"/>
    </row>
    <row r="18065" spans="8:14" x14ac:dyDescent="0.25">
      <c r="H18065" s="4"/>
      <c r="M18065" s="5"/>
      <c r="N18065" s="6"/>
    </row>
    <row r="18066" spans="8:14" x14ac:dyDescent="0.25">
      <c r="H18066" s="4"/>
      <c r="M18066" s="5"/>
      <c r="N18066" s="6"/>
    </row>
    <row r="18067" spans="8:14" x14ac:dyDescent="0.25">
      <c r="H18067" s="4"/>
      <c r="M18067" s="5"/>
      <c r="N18067" s="6"/>
    </row>
    <row r="18068" spans="8:14" x14ac:dyDescent="0.25">
      <c r="H18068" s="4"/>
      <c r="M18068" s="5"/>
      <c r="N18068" s="6"/>
    </row>
    <row r="18069" spans="8:14" x14ac:dyDescent="0.25">
      <c r="H18069" s="4"/>
      <c r="M18069" s="5"/>
      <c r="N18069" s="6"/>
    </row>
    <row r="18070" spans="8:14" x14ac:dyDescent="0.25">
      <c r="H18070" s="4"/>
      <c r="M18070" s="5"/>
      <c r="N18070" s="6"/>
    </row>
    <row r="18071" spans="8:14" x14ac:dyDescent="0.25">
      <c r="H18071" s="4"/>
      <c r="M18071" s="5"/>
      <c r="N18071" s="6"/>
    </row>
    <row r="18072" spans="8:14" x14ac:dyDescent="0.25">
      <c r="H18072" s="4"/>
      <c r="M18072" s="5"/>
      <c r="N18072" s="6"/>
    </row>
    <row r="18073" spans="8:14" x14ac:dyDescent="0.25">
      <c r="H18073" s="4"/>
      <c r="M18073" s="5"/>
      <c r="N18073" s="6"/>
    </row>
    <row r="18074" spans="8:14" x14ac:dyDescent="0.25">
      <c r="H18074" s="4"/>
      <c r="M18074" s="5"/>
      <c r="N18074" s="6"/>
    </row>
    <row r="18075" spans="8:14" x14ac:dyDescent="0.25">
      <c r="H18075" s="4"/>
      <c r="M18075" s="5"/>
      <c r="N18075" s="6"/>
    </row>
    <row r="18076" spans="8:14" x14ac:dyDescent="0.25">
      <c r="H18076" s="4"/>
      <c r="M18076" s="5"/>
      <c r="N18076" s="6"/>
    </row>
    <row r="18077" spans="8:14" x14ac:dyDescent="0.25">
      <c r="H18077" s="4"/>
      <c r="M18077" s="5"/>
      <c r="N18077" s="6"/>
    </row>
    <row r="18078" spans="8:14" x14ac:dyDescent="0.25">
      <c r="H18078" s="4"/>
      <c r="M18078" s="5"/>
      <c r="N18078" s="6"/>
    </row>
    <row r="18079" spans="8:14" x14ac:dyDescent="0.25">
      <c r="H18079" s="4"/>
      <c r="M18079" s="5"/>
      <c r="N18079" s="6"/>
    </row>
    <row r="18080" spans="8:14" x14ac:dyDescent="0.25">
      <c r="H18080" s="4"/>
      <c r="M18080" s="5"/>
      <c r="N18080" s="6"/>
    </row>
    <row r="18081" spans="8:14" x14ac:dyDescent="0.25">
      <c r="H18081" s="4"/>
      <c r="M18081" s="5"/>
      <c r="N18081" s="6"/>
    </row>
    <row r="18082" spans="8:14" x14ac:dyDescent="0.25">
      <c r="H18082" s="4"/>
      <c r="M18082" s="5"/>
      <c r="N18082" s="6"/>
    </row>
    <row r="18083" spans="8:14" x14ac:dyDescent="0.25">
      <c r="H18083" s="4"/>
      <c r="M18083" s="5"/>
      <c r="N18083" s="6"/>
    </row>
    <row r="18084" spans="8:14" x14ac:dyDescent="0.25">
      <c r="H18084" s="4"/>
      <c r="M18084" s="5"/>
      <c r="N18084" s="6"/>
    </row>
    <row r="18085" spans="8:14" x14ac:dyDescent="0.25">
      <c r="H18085" s="4"/>
      <c r="M18085" s="5"/>
      <c r="N18085" s="6"/>
    </row>
    <row r="18086" spans="8:14" x14ac:dyDescent="0.25">
      <c r="H18086" s="4"/>
      <c r="M18086" s="5"/>
      <c r="N18086" s="6"/>
    </row>
    <row r="18087" spans="8:14" x14ac:dyDescent="0.25">
      <c r="H18087" s="4"/>
      <c r="M18087" s="5"/>
      <c r="N18087" s="6"/>
    </row>
    <row r="18088" spans="8:14" x14ac:dyDescent="0.25">
      <c r="H18088" s="4"/>
      <c r="M18088" s="5"/>
      <c r="N18088" s="6"/>
    </row>
    <row r="18089" spans="8:14" x14ac:dyDescent="0.25">
      <c r="H18089" s="4"/>
      <c r="M18089" s="5"/>
      <c r="N18089" s="6"/>
    </row>
    <row r="18090" spans="8:14" x14ac:dyDescent="0.25">
      <c r="H18090" s="4"/>
      <c r="M18090" s="5"/>
      <c r="N18090" s="6"/>
    </row>
    <row r="18091" spans="8:14" x14ac:dyDescent="0.25">
      <c r="H18091" s="4"/>
      <c r="M18091" s="5"/>
      <c r="N18091" s="6"/>
    </row>
    <row r="18092" spans="8:14" x14ac:dyDescent="0.25">
      <c r="H18092" s="4"/>
      <c r="M18092" s="5"/>
      <c r="N18092" s="6"/>
    </row>
    <row r="18093" spans="8:14" x14ac:dyDescent="0.25">
      <c r="H18093" s="4"/>
      <c r="M18093" s="5"/>
      <c r="N18093" s="6"/>
    </row>
    <row r="18094" spans="8:14" x14ac:dyDescent="0.25">
      <c r="H18094" s="4"/>
      <c r="M18094" s="5"/>
      <c r="N18094" s="6"/>
    </row>
    <row r="18095" spans="8:14" x14ac:dyDescent="0.25">
      <c r="H18095" s="4"/>
      <c r="M18095" s="5"/>
      <c r="N18095" s="6"/>
    </row>
    <row r="18096" spans="8:14" x14ac:dyDescent="0.25">
      <c r="H18096" s="4"/>
      <c r="M18096" s="5"/>
      <c r="N18096" s="6"/>
    </row>
    <row r="18097" spans="8:14" x14ac:dyDescent="0.25">
      <c r="H18097" s="4"/>
      <c r="M18097" s="5"/>
      <c r="N18097" s="6"/>
    </row>
    <row r="18098" spans="8:14" x14ac:dyDescent="0.25">
      <c r="H18098" s="4"/>
      <c r="M18098" s="5"/>
      <c r="N18098" s="6"/>
    </row>
    <row r="18099" spans="8:14" x14ac:dyDescent="0.25">
      <c r="H18099" s="4"/>
      <c r="M18099" s="5"/>
      <c r="N18099" s="6"/>
    </row>
    <row r="18100" spans="8:14" x14ac:dyDescent="0.25">
      <c r="H18100" s="4"/>
      <c r="M18100" s="5"/>
      <c r="N18100" s="6"/>
    </row>
    <row r="18101" spans="8:14" x14ac:dyDescent="0.25">
      <c r="H18101" s="4"/>
      <c r="M18101" s="5"/>
      <c r="N18101" s="6"/>
    </row>
    <row r="18102" spans="8:14" x14ac:dyDescent="0.25">
      <c r="H18102" s="4"/>
      <c r="M18102" s="5"/>
      <c r="N18102" s="6"/>
    </row>
    <row r="18103" spans="8:14" x14ac:dyDescent="0.25">
      <c r="H18103" s="4"/>
      <c r="M18103" s="5"/>
      <c r="N18103" s="6"/>
    </row>
    <row r="18104" spans="8:14" x14ac:dyDescent="0.25">
      <c r="H18104" s="4"/>
      <c r="M18104" s="5"/>
      <c r="N18104" s="6"/>
    </row>
    <row r="18105" spans="8:14" x14ac:dyDescent="0.25">
      <c r="H18105" s="4"/>
      <c r="M18105" s="5"/>
      <c r="N18105" s="6"/>
    </row>
    <row r="18106" spans="8:14" x14ac:dyDescent="0.25">
      <c r="H18106" s="4"/>
      <c r="M18106" s="5"/>
      <c r="N18106" s="6"/>
    </row>
    <row r="18107" spans="8:14" x14ac:dyDescent="0.25">
      <c r="H18107" s="4"/>
      <c r="M18107" s="5"/>
      <c r="N18107" s="6"/>
    </row>
    <row r="18108" spans="8:14" x14ac:dyDescent="0.25">
      <c r="H18108" s="4"/>
      <c r="M18108" s="5"/>
      <c r="N18108" s="6"/>
    </row>
    <row r="18109" spans="8:14" x14ac:dyDescent="0.25">
      <c r="H18109" s="4"/>
      <c r="M18109" s="5"/>
      <c r="N18109" s="6"/>
    </row>
    <row r="18110" spans="8:14" x14ac:dyDescent="0.25">
      <c r="H18110" s="4"/>
      <c r="M18110" s="5"/>
      <c r="N18110" s="6"/>
    </row>
    <row r="18111" spans="8:14" x14ac:dyDescent="0.25">
      <c r="H18111" s="4"/>
      <c r="M18111" s="5"/>
      <c r="N18111" s="6"/>
    </row>
    <row r="18112" spans="8:14" x14ac:dyDescent="0.25">
      <c r="H18112" s="4"/>
      <c r="M18112" s="5"/>
      <c r="N18112" s="6"/>
    </row>
    <row r="18113" spans="8:14" x14ac:dyDescent="0.25">
      <c r="H18113" s="4"/>
      <c r="M18113" s="5"/>
      <c r="N18113" s="6"/>
    </row>
    <row r="18114" spans="8:14" x14ac:dyDescent="0.25">
      <c r="H18114" s="4"/>
      <c r="M18114" s="5"/>
      <c r="N18114" s="6"/>
    </row>
    <row r="18115" spans="8:14" x14ac:dyDescent="0.25">
      <c r="H18115" s="4"/>
      <c r="M18115" s="5"/>
      <c r="N18115" s="6"/>
    </row>
    <row r="18116" spans="8:14" x14ac:dyDescent="0.25">
      <c r="H18116" s="4"/>
      <c r="M18116" s="5"/>
      <c r="N18116" s="6"/>
    </row>
    <row r="18117" spans="8:14" x14ac:dyDescent="0.25">
      <c r="H18117" s="4"/>
      <c r="M18117" s="5"/>
      <c r="N18117" s="6"/>
    </row>
    <row r="18118" spans="8:14" x14ac:dyDescent="0.25">
      <c r="H18118" s="4"/>
      <c r="M18118" s="5"/>
      <c r="N18118" s="6"/>
    </row>
    <row r="18119" spans="8:14" x14ac:dyDescent="0.25">
      <c r="H18119" s="4"/>
      <c r="M18119" s="5"/>
      <c r="N18119" s="6"/>
    </row>
    <row r="18120" spans="8:14" x14ac:dyDescent="0.25">
      <c r="H18120" s="4"/>
      <c r="M18120" s="5"/>
      <c r="N18120" s="6"/>
    </row>
    <row r="18121" spans="8:14" x14ac:dyDescent="0.25">
      <c r="H18121" s="4"/>
      <c r="M18121" s="5"/>
      <c r="N18121" s="6"/>
    </row>
    <row r="18122" spans="8:14" x14ac:dyDescent="0.25">
      <c r="H18122" s="4"/>
      <c r="M18122" s="5"/>
      <c r="N18122" s="6"/>
    </row>
    <row r="18123" spans="8:14" x14ac:dyDescent="0.25">
      <c r="H18123" s="4"/>
      <c r="M18123" s="5"/>
      <c r="N18123" s="6"/>
    </row>
    <row r="18124" spans="8:14" x14ac:dyDescent="0.25">
      <c r="H18124" s="4"/>
      <c r="M18124" s="5"/>
      <c r="N18124" s="6"/>
    </row>
    <row r="18125" spans="8:14" x14ac:dyDescent="0.25">
      <c r="H18125" s="4"/>
      <c r="M18125" s="5"/>
      <c r="N18125" s="6"/>
    </row>
    <row r="18126" spans="8:14" x14ac:dyDescent="0.25">
      <c r="H18126" s="4"/>
      <c r="M18126" s="5"/>
      <c r="N18126" s="6"/>
    </row>
    <row r="18127" spans="8:14" x14ac:dyDescent="0.25">
      <c r="H18127" s="4"/>
      <c r="M18127" s="5"/>
      <c r="N18127" s="6"/>
    </row>
    <row r="18128" spans="8:14" x14ac:dyDescent="0.25">
      <c r="H18128" s="4"/>
      <c r="M18128" s="5"/>
      <c r="N18128" s="6"/>
    </row>
    <row r="18129" spans="8:14" x14ac:dyDescent="0.25">
      <c r="H18129" s="4"/>
      <c r="M18129" s="5"/>
      <c r="N18129" s="6"/>
    </row>
    <row r="18130" spans="8:14" x14ac:dyDescent="0.25">
      <c r="H18130" s="4"/>
      <c r="M18130" s="5"/>
      <c r="N18130" s="6"/>
    </row>
    <row r="18131" spans="8:14" x14ac:dyDescent="0.25">
      <c r="H18131" s="4"/>
      <c r="M18131" s="5"/>
      <c r="N18131" s="6"/>
    </row>
    <row r="18132" spans="8:14" x14ac:dyDescent="0.25">
      <c r="H18132" s="4"/>
      <c r="M18132" s="5"/>
      <c r="N18132" s="6"/>
    </row>
    <row r="18133" spans="8:14" x14ac:dyDescent="0.25">
      <c r="H18133" s="4"/>
      <c r="M18133" s="5"/>
      <c r="N18133" s="6"/>
    </row>
    <row r="18134" spans="8:14" x14ac:dyDescent="0.25">
      <c r="H18134" s="4"/>
      <c r="M18134" s="5"/>
      <c r="N18134" s="6"/>
    </row>
    <row r="18135" spans="8:14" x14ac:dyDescent="0.25">
      <c r="H18135" s="4"/>
      <c r="M18135" s="5"/>
      <c r="N18135" s="6"/>
    </row>
    <row r="18136" spans="8:14" x14ac:dyDescent="0.25">
      <c r="H18136" s="4"/>
      <c r="M18136" s="5"/>
      <c r="N18136" s="6"/>
    </row>
    <row r="18137" spans="8:14" x14ac:dyDescent="0.25">
      <c r="H18137" s="4"/>
      <c r="M18137" s="5"/>
      <c r="N18137" s="6"/>
    </row>
    <row r="18138" spans="8:14" x14ac:dyDescent="0.25">
      <c r="H18138" s="4"/>
      <c r="M18138" s="5"/>
      <c r="N18138" s="6"/>
    </row>
    <row r="18139" spans="8:14" x14ac:dyDescent="0.25">
      <c r="H18139" s="4"/>
      <c r="M18139" s="5"/>
      <c r="N18139" s="6"/>
    </row>
    <row r="18140" spans="8:14" x14ac:dyDescent="0.25">
      <c r="H18140" s="4"/>
      <c r="M18140" s="5"/>
      <c r="N18140" s="6"/>
    </row>
    <row r="18141" spans="8:14" x14ac:dyDescent="0.25">
      <c r="H18141" s="4"/>
      <c r="M18141" s="5"/>
      <c r="N18141" s="6"/>
    </row>
    <row r="18142" spans="8:14" x14ac:dyDescent="0.25">
      <c r="H18142" s="4"/>
      <c r="M18142" s="5"/>
      <c r="N18142" s="6"/>
    </row>
    <row r="18143" spans="8:14" x14ac:dyDescent="0.25">
      <c r="H18143" s="4"/>
      <c r="M18143" s="5"/>
      <c r="N18143" s="6"/>
    </row>
    <row r="18144" spans="8:14" x14ac:dyDescent="0.25">
      <c r="H18144" s="4"/>
      <c r="M18144" s="5"/>
      <c r="N18144" s="6"/>
    </row>
    <row r="18145" spans="8:14" x14ac:dyDescent="0.25">
      <c r="H18145" s="4"/>
      <c r="M18145" s="5"/>
      <c r="N18145" s="6"/>
    </row>
    <row r="18146" spans="8:14" x14ac:dyDescent="0.25">
      <c r="H18146" s="4"/>
      <c r="M18146" s="5"/>
      <c r="N18146" s="6"/>
    </row>
    <row r="18147" spans="8:14" x14ac:dyDescent="0.25">
      <c r="H18147" s="4"/>
      <c r="M18147" s="5"/>
      <c r="N18147" s="6"/>
    </row>
    <row r="18148" spans="8:14" x14ac:dyDescent="0.25">
      <c r="H18148" s="4"/>
      <c r="M18148" s="5"/>
      <c r="N18148" s="6"/>
    </row>
    <row r="18149" spans="8:14" x14ac:dyDescent="0.25">
      <c r="H18149" s="4"/>
      <c r="M18149" s="5"/>
      <c r="N18149" s="6"/>
    </row>
    <row r="18150" spans="8:14" x14ac:dyDescent="0.25">
      <c r="H18150" s="4"/>
      <c r="M18150" s="5"/>
      <c r="N18150" s="6"/>
    </row>
    <row r="18151" spans="8:14" x14ac:dyDescent="0.25">
      <c r="H18151" s="4"/>
      <c r="M18151" s="5"/>
      <c r="N18151" s="6"/>
    </row>
    <row r="18152" spans="8:14" x14ac:dyDescent="0.25">
      <c r="H18152" s="4"/>
      <c r="M18152" s="5"/>
      <c r="N18152" s="6"/>
    </row>
    <row r="18153" spans="8:14" x14ac:dyDescent="0.25">
      <c r="H18153" s="4"/>
      <c r="M18153" s="5"/>
      <c r="N18153" s="6"/>
    </row>
    <row r="18154" spans="8:14" x14ac:dyDescent="0.25">
      <c r="H18154" s="4"/>
      <c r="M18154" s="5"/>
      <c r="N18154" s="6"/>
    </row>
    <row r="18155" spans="8:14" x14ac:dyDescent="0.25">
      <c r="H18155" s="4"/>
      <c r="M18155" s="5"/>
      <c r="N18155" s="6"/>
    </row>
    <row r="18156" spans="8:14" x14ac:dyDescent="0.25">
      <c r="H18156" s="4"/>
      <c r="M18156" s="5"/>
      <c r="N18156" s="6"/>
    </row>
    <row r="18157" spans="8:14" x14ac:dyDescent="0.25">
      <c r="H18157" s="4"/>
      <c r="M18157" s="5"/>
      <c r="N18157" s="6"/>
    </row>
    <row r="18158" spans="8:14" x14ac:dyDescent="0.25">
      <c r="H18158" s="4"/>
      <c r="M18158" s="5"/>
      <c r="N18158" s="6"/>
    </row>
    <row r="18159" spans="8:14" x14ac:dyDescent="0.25">
      <c r="H18159" s="4"/>
      <c r="M18159" s="5"/>
      <c r="N18159" s="6"/>
    </row>
    <row r="18160" spans="8:14" x14ac:dyDescent="0.25">
      <c r="H18160" s="4"/>
      <c r="M18160" s="5"/>
      <c r="N18160" s="6"/>
    </row>
    <row r="18161" spans="8:14" x14ac:dyDescent="0.25">
      <c r="H18161" s="4"/>
      <c r="M18161" s="5"/>
      <c r="N18161" s="6"/>
    </row>
    <row r="18162" spans="8:14" x14ac:dyDescent="0.25">
      <c r="H18162" s="4"/>
      <c r="M18162" s="5"/>
      <c r="N18162" s="6"/>
    </row>
    <row r="18163" spans="8:14" x14ac:dyDescent="0.25">
      <c r="H18163" s="4"/>
      <c r="M18163" s="5"/>
      <c r="N18163" s="6"/>
    </row>
    <row r="18164" spans="8:14" x14ac:dyDescent="0.25">
      <c r="H18164" s="4"/>
      <c r="M18164" s="5"/>
      <c r="N18164" s="6"/>
    </row>
    <row r="18165" spans="8:14" x14ac:dyDescent="0.25">
      <c r="H18165" s="4"/>
      <c r="M18165" s="5"/>
      <c r="N18165" s="6"/>
    </row>
    <row r="18166" spans="8:14" x14ac:dyDescent="0.25">
      <c r="H18166" s="4"/>
      <c r="M18166" s="5"/>
      <c r="N18166" s="6"/>
    </row>
    <row r="18167" spans="8:14" x14ac:dyDescent="0.25">
      <c r="H18167" s="4"/>
      <c r="M18167" s="5"/>
      <c r="N18167" s="6"/>
    </row>
    <row r="18168" spans="8:14" x14ac:dyDescent="0.25">
      <c r="H18168" s="4"/>
      <c r="M18168" s="5"/>
      <c r="N18168" s="6"/>
    </row>
    <row r="18169" spans="8:14" x14ac:dyDescent="0.25">
      <c r="H18169" s="4"/>
      <c r="M18169" s="5"/>
      <c r="N18169" s="6"/>
    </row>
    <row r="18170" spans="8:14" x14ac:dyDescent="0.25">
      <c r="H18170" s="4"/>
      <c r="M18170" s="5"/>
      <c r="N18170" s="6"/>
    </row>
    <row r="18171" spans="8:14" x14ac:dyDescent="0.25">
      <c r="H18171" s="4"/>
      <c r="M18171" s="5"/>
      <c r="N18171" s="6"/>
    </row>
    <row r="18172" spans="8:14" x14ac:dyDescent="0.25">
      <c r="H18172" s="4"/>
      <c r="M18172" s="5"/>
      <c r="N18172" s="6"/>
    </row>
    <row r="18173" spans="8:14" x14ac:dyDescent="0.25">
      <c r="H18173" s="4"/>
      <c r="M18173" s="5"/>
      <c r="N18173" s="6"/>
    </row>
    <row r="18174" spans="8:14" x14ac:dyDescent="0.25">
      <c r="H18174" s="4"/>
      <c r="M18174" s="5"/>
      <c r="N18174" s="6"/>
    </row>
    <row r="18175" spans="8:14" x14ac:dyDescent="0.25">
      <c r="H18175" s="4"/>
      <c r="M18175" s="5"/>
      <c r="N18175" s="6"/>
    </row>
    <row r="18176" spans="8:14" x14ac:dyDescent="0.25">
      <c r="H18176" s="4"/>
      <c r="M18176" s="5"/>
      <c r="N18176" s="6"/>
    </row>
    <row r="18177" spans="8:14" x14ac:dyDescent="0.25">
      <c r="H18177" s="4"/>
      <c r="M18177" s="5"/>
      <c r="N18177" s="6"/>
    </row>
    <row r="18178" spans="8:14" x14ac:dyDescent="0.25">
      <c r="H18178" s="4"/>
      <c r="M18178" s="5"/>
      <c r="N18178" s="6"/>
    </row>
    <row r="18179" spans="8:14" x14ac:dyDescent="0.25">
      <c r="H18179" s="4"/>
      <c r="M18179" s="5"/>
      <c r="N18179" s="6"/>
    </row>
    <row r="18180" spans="8:14" x14ac:dyDescent="0.25">
      <c r="H18180" s="4"/>
      <c r="M18180" s="5"/>
      <c r="N18180" s="6"/>
    </row>
    <row r="18181" spans="8:14" x14ac:dyDescent="0.25">
      <c r="H18181" s="4"/>
      <c r="M18181" s="5"/>
      <c r="N18181" s="6"/>
    </row>
    <row r="18182" spans="8:14" x14ac:dyDescent="0.25">
      <c r="H18182" s="4"/>
      <c r="M18182" s="5"/>
      <c r="N18182" s="6"/>
    </row>
    <row r="18183" spans="8:14" x14ac:dyDescent="0.25">
      <c r="H18183" s="4"/>
      <c r="M18183" s="5"/>
      <c r="N18183" s="6"/>
    </row>
    <row r="18184" spans="8:14" x14ac:dyDescent="0.25">
      <c r="H18184" s="4"/>
      <c r="M18184" s="5"/>
      <c r="N18184" s="6"/>
    </row>
    <row r="18185" spans="8:14" x14ac:dyDescent="0.25">
      <c r="H18185" s="4"/>
      <c r="M18185" s="5"/>
      <c r="N18185" s="6"/>
    </row>
    <row r="18186" spans="8:14" x14ac:dyDescent="0.25">
      <c r="H18186" s="4"/>
      <c r="M18186" s="5"/>
      <c r="N18186" s="6"/>
    </row>
    <row r="18187" spans="8:14" x14ac:dyDescent="0.25">
      <c r="H18187" s="4"/>
      <c r="M18187" s="5"/>
      <c r="N18187" s="6"/>
    </row>
    <row r="18188" spans="8:14" x14ac:dyDescent="0.25">
      <c r="H18188" s="4"/>
      <c r="M18188" s="5"/>
      <c r="N18188" s="6"/>
    </row>
    <row r="18189" spans="8:14" x14ac:dyDescent="0.25">
      <c r="H18189" s="4"/>
      <c r="M18189" s="5"/>
      <c r="N18189" s="6"/>
    </row>
    <row r="18190" spans="8:14" x14ac:dyDescent="0.25">
      <c r="H18190" s="4"/>
      <c r="M18190" s="5"/>
      <c r="N18190" s="6"/>
    </row>
    <row r="18191" spans="8:14" x14ac:dyDescent="0.25">
      <c r="H18191" s="4"/>
      <c r="M18191" s="5"/>
      <c r="N18191" s="6"/>
    </row>
    <row r="18192" spans="8:14" x14ac:dyDescent="0.25">
      <c r="H18192" s="4"/>
      <c r="M18192" s="5"/>
      <c r="N18192" s="6"/>
    </row>
    <row r="18193" spans="8:14" x14ac:dyDescent="0.25">
      <c r="H18193" s="4"/>
      <c r="M18193" s="5"/>
      <c r="N18193" s="6"/>
    </row>
    <row r="18194" spans="8:14" x14ac:dyDescent="0.25">
      <c r="H18194" s="4"/>
      <c r="M18194" s="5"/>
      <c r="N18194" s="6"/>
    </row>
    <row r="18195" spans="8:14" x14ac:dyDescent="0.25">
      <c r="H18195" s="4"/>
      <c r="M18195" s="5"/>
      <c r="N18195" s="6"/>
    </row>
    <row r="18196" spans="8:14" x14ac:dyDescent="0.25">
      <c r="H18196" s="4"/>
      <c r="M18196" s="5"/>
      <c r="N18196" s="6"/>
    </row>
    <row r="18197" spans="8:14" x14ac:dyDescent="0.25">
      <c r="H18197" s="4"/>
      <c r="M18197" s="5"/>
      <c r="N18197" s="6"/>
    </row>
    <row r="18198" spans="8:14" x14ac:dyDescent="0.25">
      <c r="H18198" s="4"/>
      <c r="M18198" s="5"/>
      <c r="N18198" s="6"/>
    </row>
    <row r="18199" spans="8:14" x14ac:dyDescent="0.25">
      <c r="H18199" s="4"/>
      <c r="M18199" s="5"/>
      <c r="N18199" s="6"/>
    </row>
    <row r="18200" spans="8:14" x14ac:dyDescent="0.25">
      <c r="H18200" s="4"/>
      <c r="M18200" s="5"/>
      <c r="N18200" s="6"/>
    </row>
    <row r="18201" spans="8:14" x14ac:dyDescent="0.25">
      <c r="H18201" s="4"/>
      <c r="M18201" s="5"/>
      <c r="N18201" s="6"/>
    </row>
    <row r="18202" spans="8:14" x14ac:dyDescent="0.25">
      <c r="H18202" s="4"/>
      <c r="M18202" s="5"/>
      <c r="N18202" s="6"/>
    </row>
    <row r="18203" spans="8:14" x14ac:dyDescent="0.25">
      <c r="H18203" s="4"/>
      <c r="M18203" s="5"/>
      <c r="N18203" s="6"/>
    </row>
    <row r="18204" spans="8:14" x14ac:dyDescent="0.25">
      <c r="H18204" s="4"/>
      <c r="M18204" s="5"/>
      <c r="N18204" s="6"/>
    </row>
    <row r="18205" spans="8:14" x14ac:dyDescent="0.25">
      <c r="H18205" s="4"/>
      <c r="M18205" s="5"/>
      <c r="N18205" s="6"/>
    </row>
    <row r="18206" spans="8:14" x14ac:dyDescent="0.25">
      <c r="H18206" s="4"/>
      <c r="M18206" s="5"/>
      <c r="N18206" s="6"/>
    </row>
    <row r="18207" spans="8:14" x14ac:dyDescent="0.25">
      <c r="H18207" s="4"/>
      <c r="M18207" s="5"/>
      <c r="N18207" s="6"/>
    </row>
    <row r="18208" spans="8:14" x14ac:dyDescent="0.25">
      <c r="H18208" s="4"/>
      <c r="M18208" s="5"/>
      <c r="N18208" s="6"/>
    </row>
    <row r="18209" spans="8:14" x14ac:dyDescent="0.25">
      <c r="H18209" s="4"/>
      <c r="M18209" s="5"/>
      <c r="N18209" s="6"/>
    </row>
    <row r="18210" spans="8:14" x14ac:dyDescent="0.25">
      <c r="H18210" s="4"/>
      <c r="M18210" s="5"/>
      <c r="N18210" s="6"/>
    </row>
    <row r="18211" spans="8:14" x14ac:dyDescent="0.25">
      <c r="H18211" s="4"/>
      <c r="M18211" s="5"/>
      <c r="N18211" s="6"/>
    </row>
    <row r="18212" spans="8:14" x14ac:dyDescent="0.25">
      <c r="H18212" s="4"/>
      <c r="M18212" s="5"/>
      <c r="N18212" s="6"/>
    </row>
    <row r="18213" spans="8:14" x14ac:dyDescent="0.25">
      <c r="H18213" s="4"/>
      <c r="M18213" s="5"/>
      <c r="N18213" s="6"/>
    </row>
    <row r="18214" spans="8:14" x14ac:dyDescent="0.25">
      <c r="H18214" s="4"/>
      <c r="M18214" s="5"/>
      <c r="N18214" s="6"/>
    </row>
    <row r="18215" spans="8:14" x14ac:dyDescent="0.25">
      <c r="H18215" s="4"/>
      <c r="M18215" s="5"/>
      <c r="N18215" s="6"/>
    </row>
    <row r="18216" spans="8:14" x14ac:dyDescent="0.25">
      <c r="H18216" s="4"/>
      <c r="M18216" s="5"/>
      <c r="N18216" s="6"/>
    </row>
    <row r="18217" spans="8:14" x14ac:dyDescent="0.25">
      <c r="H18217" s="4"/>
      <c r="M18217" s="5"/>
      <c r="N18217" s="6"/>
    </row>
    <row r="18218" spans="8:14" x14ac:dyDescent="0.25">
      <c r="H18218" s="4"/>
      <c r="M18218" s="5"/>
      <c r="N18218" s="6"/>
    </row>
    <row r="18219" spans="8:14" x14ac:dyDescent="0.25">
      <c r="H18219" s="4"/>
      <c r="M18219" s="5"/>
      <c r="N18219" s="6"/>
    </row>
    <row r="18220" spans="8:14" x14ac:dyDescent="0.25">
      <c r="H18220" s="4"/>
      <c r="M18220" s="5"/>
      <c r="N18220" s="6"/>
    </row>
    <row r="18221" spans="8:14" x14ac:dyDescent="0.25">
      <c r="H18221" s="4"/>
      <c r="M18221" s="5"/>
      <c r="N18221" s="6"/>
    </row>
    <row r="18222" spans="8:14" x14ac:dyDescent="0.25">
      <c r="H18222" s="4"/>
      <c r="M18222" s="5"/>
      <c r="N18222" s="6"/>
    </row>
    <row r="18223" spans="8:14" x14ac:dyDescent="0.25">
      <c r="H18223" s="4"/>
      <c r="M18223" s="5"/>
      <c r="N18223" s="6"/>
    </row>
    <row r="18224" spans="8:14" x14ac:dyDescent="0.25">
      <c r="H18224" s="4"/>
      <c r="M18224" s="5"/>
      <c r="N18224" s="6"/>
    </row>
    <row r="18225" spans="8:14" x14ac:dyDescent="0.25">
      <c r="H18225" s="4"/>
      <c r="M18225" s="5"/>
      <c r="N18225" s="6"/>
    </row>
    <row r="18226" spans="8:14" x14ac:dyDescent="0.25">
      <c r="H18226" s="4"/>
      <c r="M18226" s="5"/>
      <c r="N18226" s="6"/>
    </row>
    <row r="18227" spans="8:14" x14ac:dyDescent="0.25">
      <c r="H18227" s="4"/>
      <c r="M18227" s="5"/>
      <c r="N18227" s="6"/>
    </row>
    <row r="18228" spans="8:14" x14ac:dyDescent="0.25">
      <c r="H18228" s="4"/>
      <c r="M18228" s="5"/>
      <c r="N18228" s="6"/>
    </row>
    <row r="18229" spans="8:14" x14ac:dyDescent="0.25">
      <c r="H18229" s="4"/>
      <c r="M18229" s="5"/>
      <c r="N18229" s="6"/>
    </row>
    <row r="18230" spans="8:14" x14ac:dyDescent="0.25">
      <c r="H18230" s="4"/>
      <c r="M18230" s="5"/>
      <c r="N18230" s="6"/>
    </row>
    <row r="18231" spans="8:14" x14ac:dyDescent="0.25">
      <c r="H18231" s="4"/>
      <c r="M18231" s="5"/>
      <c r="N18231" s="6"/>
    </row>
    <row r="18232" spans="8:14" x14ac:dyDescent="0.25">
      <c r="H18232" s="4"/>
      <c r="M18232" s="5"/>
      <c r="N18232" s="6"/>
    </row>
    <row r="18233" spans="8:14" x14ac:dyDescent="0.25">
      <c r="H18233" s="4"/>
      <c r="M18233" s="5"/>
      <c r="N18233" s="6"/>
    </row>
    <row r="18234" spans="8:14" x14ac:dyDescent="0.25">
      <c r="H18234" s="4"/>
      <c r="M18234" s="5"/>
      <c r="N18234" s="6"/>
    </row>
    <row r="18235" spans="8:14" x14ac:dyDescent="0.25">
      <c r="H18235" s="4"/>
      <c r="M18235" s="5"/>
      <c r="N18235" s="6"/>
    </row>
    <row r="18236" spans="8:14" x14ac:dyDescent="0.25">
      <c r="H18236" s="4"/>
      <c r="M18236" s="5"/>
      <c r="N18236" s="6"/>
    </row>
    <row r="18237" spans="8:14" x14ac:dyDescent="0.25">
      <c r="H18237" s="4"/>
      <c r="M18237" s="5"/>
      <c r="N18237" s="6"/>
    </row>
    <row r="18238" spans="8:14" x14ac:dyDescent="0.25">
      <c r="H18238" s="4"/>
      <c r="M18238" s="5"/>
      <c r="N18238" s="6"/>
    </row>
    <row r="18239" spans="8:14" x14ac:dyDescent="0.25">
      <c r="H18239" s="4"/>
      <c r="M18239" s="5"/>
      <c r="N18239" s="6"/>
    </row>
    <row r="18240" spans="8:14" x14ac:dyDescent="0.25">
      <c r="H18240" s="4"/>
      <c r="M18240" s="5"/>
      <c r="N18240" s="6"/>
    </row>
    <row r="18241" spans="8:14" x14ac:dyDescent="0.25">
      <c r="H18241" s="4"/>
      <c r="M18241" s="5"/>
      <c r="N18241" s="6"/>
    </row>
    <row r="18242" spans="8:14" x14ac:dyDescent="0.25">
      <c r="H18242" s="4"/>
      <c r="M18242" s="5"/>
      <c r="N18242" s="6"/>
    </row>
    <row r="18243" spans="8:14" x14ac:dyDescent="0.25">
      <c r="H18243" s="4"/>
      <c r="M18243" s="5"/>
      <c r="N18243" s="6"/>
    </row>
    <row r="18244" spans="8:14" x14ac:dyDescent="0.25">
      <c r="H18244" s="4"/>
      <c r="M18244" s="5"/>
      <c r="N18244" s="6"/>
    </row>
    <row r="18245" spans="8:14" x14ac:dyDescent="0.25">
      <c r="H18245" s="4"/>
      <c r="M18245" s="5"/>
      <c r="N18245" s="6"/>
    </row>
    <row r="18246" spans="8:14" x14ac:dyDescent="0.25">
      <c r="H18246" s="4"/>
      <c r="M18246" s="5"/>
      <c r="N18246" s="6"/>
    </row>
    <row r="18247" spans="8:14" x14ac:dyDescent="0.25">
      <c r="H18247" s="4"/>
      <c r="M18247" s="5"/>
      <c r="N18247" s="6"/>
    </row>
    <row r="18248" spans="8:14" x14ac:dyDescent="0.25">
      <c r="H18248" s="4"/>
      <c r="M18248" s="5"/>
      <c r="N18248" s="6"/>
    </row>
    <row r="18249" spans="8:14" x14ac:dyDescent="0.25">
      <c r="H18249" s="4"/>
      <c r="M18249" s="5"/>
      <c r="N18249" s="6"/>
    </row>
    <row r="18250" spans="8:14" x14ac:dyDescent="0.25">
      <c r="H18250" s="4"/>
      <c r="M18250" s="5"/>
      <c r="N18250" s="6"/>
    </row>
    <row r="18251" spans="8:14" x14ac:dyDescent="0.25">
      <c r="H18251" s="4"/>
      <c r="M18251" s="5"/>
      <c r="N18251" s="6"/>
    </row>
    <row r="18252" spans="8:14" x14ac:dyDescent="0.25">
      <c r="H18252" s="4"/>
      <c r="M18252" s="5"/>
      <c r="N18252" s="6"/>
    </row>
    <row r="18253" spans="8:14" x14ac:dyDescent="0.25">
      <c r="H18253" s="4"/>
      <c r="M18253" s="5"/>
      <c r="N18253" s="6"/>
    </row>
    <row r="18254" spans="8:14" x14ac:dyDescent="0.25">
      <c r="H18254" s="4"/>
      <c r="M18254" s="5"/>
      <c r="N18254" s="6"/>
    </row>
    <row r="18255" spans="8:14" x14ac:dyDescent="0.25">
      <c r="H18255" s="4"/>
      <c r="M18255" s="5"/>
      <c r="N18255" s="6"/>
    </row>
    <row r="18256" spans="8:14" x14ac:dyDescent="0.25">
      <c r="H18256" s="4"/>
      <c r="M18256" s="5"/>
      <c r="N18256" s="6"/>
    </row>
    <row r="18257" spans="8:14" x14ac:dyDescent="0.25">
      <c r="H18257" s="4"/>
      <c r="M18257" s="5"/>
      <c r="N18257" s="6"/>
    </row>
    <row r="18258" spans="8:14" x14ac:dyDescent="0.25">
      <c r="H18258" s="4"/>
      <c r="M18258" s="5"/>
      <c r="N18258" s="6"/>
    </row>
    <row r="18259" spans="8:14" x14ac:dyDescent="0.25">
      <c r="H18259" s="4"/>
      <c r="M18259" s="5"/>
      <c r="N18259" s="6"/>
    </row>
    <row r="18260" spans="8:14" x14ac:dyDescent="0.25">
      <c r="H18260" s="4"/>
      <c r="M18260" s="5"/>
      <c r="N18260" s="6"/>
    </row>
    <row r="18261" spans="8:14" x14ac:dyDescent="0.25">
      <c r="H18261" s="4"/>
      <c r="M18261" s="5"/>
      <c r="N18261" s="6"/>
    </row>
    <row r="18262" spans="8:14" x14ac:dyDescent="0.25">
      <c r="H18262" s="4"/>
      <c r="M18262" s="5"/>
      <c r="N18262" s="6"/>
    </row>
    <row r="18263" spans="8:14" x14ac:dyDescent="0.25">
      <c r="H18263" s="4"/>
      <c r="M18263" s="5"/>
      <c r="N18263" s="6"/>
    </row>
    <row r="18264" spans="8:14" x14ac:dyDescent="0.25">
      <c r="H18264" s="4"/>
      <c r="M18264" s="5"/>
      <c r="N18264" s="6"/>
    </row>
    <row r="18265" spans="8:14" x14ac:dyDescent="0.25">
      <c r="H18265" s="4"/>
      <c r="M18265" s="5"/>
      <c r="N18265" s="6"/>
    </row>
    <row r="18266" spans="8:14" x14ac:dyDescent="0.25">
      <c r="H18266" s="4"/>
      <c r="M18266" s="5"/>
      <c r="N18266" s="6"/>
    </row>
    <row r="18267" spans="8:14" x14ac:dyDescent="0.25">
      <c r="H18267" s="4"/>
      <c r="M18267" s="5"/>
      <c r="N18267" s="6"/>
    </row>
    <row r="18268" spans="8:14" x14ac:dyDescent="0.25">
      <c r="H18268" s="4"/>
      <c r="M18268" s="5"/>
      <c r="N18268" s="6"/>
    </row>
    <row r="18269" spans="8:14" x14ac:dyDescent="0.25">
      <c r="H18269" s="4"/>
      <c r="M18269" s="5"/>
      <c r="N18269" s="6"/>
    </row>
    <row r="18270" spans="8:14" x14ac:dyDescent="0.25">
      <c r="H18270" s="4"/>
      <c r="M18270" s="5"/>
      <c r="N18270" s="6"/>
    </row>
    <row r="18271" spans="8:14" x14ac:dyDescent="0.25">
      <c r="H18271" s="4"/>
      <c r="M18271" s="5"/>
      <c r="N18271" s="6"/>
    </row>
    <row r="18272" spans="8:14" x14ac:dyDescent="0.25">
      <c r="H18272" s="4"/>
      <c r="M18272" s="5"/>
      <c r="N18272" s="6"/>
    </row>
    <row r="18273" spans="8:14" x14ac:dyDescent="0.25">
      <c r="H18273" s="4"/>
      <c r="M18273" s="5"/>
      <c r="N18273" s="6"/>
    </row>
    <row r="18274" spans="8:14" x14ac:dyDescent="0.25">
      <c r="H18274" s="4"/>
      <c r="M18274" s="5"/>
      <c r="N18274" s="6"/>
    </row>
    <row r="18275" spans="8:14" x14ac:dyDescent="0.25">
      <c r="H18275" s="4"/>
      <c r="M18275" s="5"/>
      <c r="N18275" s="6"/>
    </row>
    <row r="18276" spans="8:14" x14ac:dyDescent="0.25">
      <c r="H18276" s="4"/>
      <c r="M18276" s="5"/>
      <c r="N18276" s="6"/>
    </row>
    <row r="18277" spans="8:14" x14ac:dyDescent="0.25">
      <c r="H18277" s="4"/>
      <c r="M18277" s="5"/>
      <c r="N18277" s="6"/>
    </row>
    <row r="18278" spans="8:14" x14ac:dyDescent="0.25">
      <c r="H18278" s="4"/>
      <c r="M18278" s="5"/>
      <c r="N18278" s="6"/>
    </row>
    <row r="18279" spans="8:14" x14ac:dyDescent="0.25">
      <c r="H18279" s="4"/>
      <c r="M18279" s="5"/>
      <c r="N18279" s="6"/>
    </row>
    <row r="18280" spans="8:14" x14ac:dyDescent="0.25">
      <c r="H18280" s="4"/>
      <c r="M18280" s="5"/>
      <c r="N18280" s="6"/>
    </row>
    <row r="18281" spans="8:14" x14ac:dyDescent="0.25">
      <c r="H18281" s="4"/>
      <c r="M18281" s="5"/>
      <c r="N18281" s="6"/>
    </row>
    <row r="18282" spans="8:14" x14ac:dyDescent="0.25">
      <c r="H18282" s="4"/>
      <c r="M18282" s="5"/>
      <c r="N18282" s="6"/>
    </row>
    <row r="18283" spans="8:14" x14ac:dyDescent="0.25">
      <c r="H18283" s="4"/>
      <c r="M18283" s="5"/>
      <c r="N18283" s="6"/>
    </row>
    <row r="18284" spans="8:14" x14ac:dyDescent="0.25">
      <c r="H18284" s="4"/>
      <c r="M18284" s="5"/>
      <c r="N18284" s="6"/>
    </row>
    <row r="18285" spans="8:14" x14ac:dyDescent="0.25">
      <c r="H18285" s="4"/>
      <c r="M18285" s="5"/>
      <c r="N18285" s="6"/>
    </row>
    <row r="18286" spans="8:14" x14ac:dyDescent="0.25">
      <c r="H18286" s="4"/>
      <c r="M18286" s="5"/>
      <c r="N18286" s="6"/>
    </row>
    <row r="18287" spans="8:14" x14ac:dyDescent="0.25">
      <c r="H18287" s="4"/>
      <c r="M18287" s="5"/>
      <c r="N18287" s="6"/>
    </row>
    <row r="18288" spans="8:14" x14ac:dyDescent="0.25">
      <c r="H18288" s="4"/>
      <c r="M18288" s="5"/>
      <c r="N18288" s="6"/>
    </row>
    <row r="18289" spans="8:14" x14ac:dyDescent="0.25">
      <c r="H18289" s="4"/>
      <c r="M18289" s="5"/>
      <c r="N18289" s="6"/>
    </row>
    <row r="18290" spans="8:14" x14ac:dyDescent="0.25">
      <c r="H18290" s="4"/>
      <c r="M18290" s="5"/>
      <c r="N18290" s="6"/>
    </row>
    <row r="18291" spans="8:14" x14ac:dyDescent="0.25">
      <c r="H18291" s="4"/>
      <c r="M18291" s="5"/>
      <c r="N18291" s="6"/>
    </row>
    <row r="18292" spans="8:14" x14ac:dyDescent="0.25">
      <c r="H18292" s="4"/>
      <c r="M18292" s="5"/>
      <c r="N18292" s="6"/>
    </row>
    <row r="18293" spans="8:14" x14ac:dyDescent="0.25">
      <c r="H18293" s="4"/>
      <c r="M18293" s="5"/>
      <c r="N18293" s="6"/>
    </row>
    <row r="18294" spans="8:14" x14ac:dyDescent="0.25">
      <c r="H18294" s="4"/>
      <c r="M18294" s="5"/>
      <c r="N18294" s="6"/>
    </row>
    <row r="18295" spans="8:14" x14ac:dyDescent="0.25">
      <c r="H18295" s="4"/>
      <c r="M18295" s="5"/>
      <c r="N18295" s="6"/>
    </row>
    <row r="18296" spans="8:14" x14ac:dyDescent="0.25">
      <c r="H18296" s="4"/>
      <c r="M18296" s="5"/>
      <c r="N18296" s="6"/>
    </row>
    <row r="18297" spans="8:14" x14ac:dyDescent="0.25">
      <c r="H18297" s="4"/>
      <c r="M18297" s="5"/>
      <c r="N18297" s="6"/>
    </row>
    <row r="18298" spans="8:14" x14ac:dyDescent="0.25">
      <c r="H18298" s="4"/>
      <c r="M18298" s="5"/>
      <c r="N18298" s="6"/>
    </row>
    <row r="18299" spans="8:14" x14ac:dyDescent="0.25">
      <c r="H18299" s="4"/>
      <c r="M18299" s="5"/>
      <c r="N18299" s="6"/>
    </row>
    <row r="18300" spans="8:14" x14ac:dyDescent="0.25">
      <c r="H18300" s="4"/>
      <c r="M18300" s="5"/>
      <c r="N18300" s="6"/>
    </row>
    <row r="18301" spans="8:14" x14ac:dyDescent="0.25">
      <c r="H18301" s="4"/>
      <c r="M18301" s="5"/>
      <c r="N18301" s="6"/>
    </row>
    <row r="18302" spans="8:14" x14ac:dyDescent="0.25">
      <c r="H18302" s="4"/>
      <c r="M18302" s="5"/>
      <c r="N18302" s="6"/>
    </row>
    <row r="18303" spans="8:14" x14ac:dyDescent="0.25">
      <c r="H18303" s="4"/>
      <c r="M18303" s="5"/>
      <c r="N18303" s="6"/>
    </row>
    <row r="18304" spans="8:14" x14ac:dyDescent="0.25">
      <c r="H18304" s="4"/>
      <c r="M18304" s="5"/>
      <c r="N18304" s="6"/>
    </row>
    <row r="18305" spans="8:14" x14ac:dyDescent="0.25">
      <c r="H18305" s="4"/>
      <c r="M18305" s="5"/>
      <c r="N18305" s="6"/>
    </row>
    <row r="18306" spans="8:14" x14ac:dyDescent="0.25">
      <c r="H18306" s="4"/>
      <c r="M18306" s="5"/>
      <c r="N18306" s="6"/>
    </row>
    <row r="18307" spans="8:14" x14ac:dyDescent="0.25">
      <c r="H18307" s="4"/>
      <c r="M18307" s="5"/>
      <c r="N18307" s="6"/>
    </row>
    <row r="18308" spans="8:14" x14ac:dyDescent="0.25">
      <c r="H18308" s="4"/>
      <c r="M18308" s="5"/>
      <c r="N18308" s="6"/>
    </row>
    <row r="18309" spans="8:14" x14ac:dyDescent="0.25">
      <c r="H18309" s="4"/>
      <c r="M18309" s="5"/>
      <c r="N18309" s="6"/>
    </row>
    <row r="18310" spans="8:14" x14ac:dyDescent="0.25">
      <c r="H18310" s="4"/>
      <c r="M18310" s="5"/>
      <c r="N18310" s="6"/>
    </row>
    <row r="18311" spans="8:14" x14ac:dyDescent="0.25">
      <c r="H18311" s="4"/>
      <c r="M18311" s="5"/>
      <c r="N18311" s="6"/>
    </row>
    <row r="18312" spans="8:14" x14ac:dyDescent="0.25">
      <c r="H18312" s="4"/>
      <c r="M18312" s="5"/>
      <c r="N18312" s="6"/>
    </row>
    <row r="18313" spans="8:14" x14ac:dyDescent="0.25">
      <c r="H18313" s="4"/>
      <c r="M18313" s="5"/>
      <c r="N18313" s="6"/>
    </row>
    <row r="18314" spans="8:14" x14ac:dyDescent="0.25">
      <c r="H18314" s="4"/>
      <c r="M18314" s="5"/>
      <c r="N18314" s="6"/>
    </row>
    <row r="18315" spans="8:14" x14ac:dyDescent="0.25">
      <c r="H18315" s="4"/>
      <c r="M18315" s="5"/>
      <c r="N18315" s="6"/>
    </row>
    <row r="18316" spans="8:14" x14ac:dyDescent="0.25">
      <c r="H18316" s="4"/>
      <c r="M18316" s="5"/>
      <c r="N18316" s="6"/>
    </row>
    <row r="18317" spans="8:14" x14ac:dyDescent="0.25">
      <c r="H18317" s="4"/>
      <c r="M18317" s="5"/>
      <c r="N18317" s="6"/>
    </row>
    <row r="18318" spans="8:14" x14ac:dyDescent="0.25">
      <c r="H18318" s="4"/>
      <c r="M18318" s="5"/>
      <c r="N18318" s="6"/>
    </row>
    <row r="18319" spans="8:14" x14ac:dyDescent="0.25">
      <c r="H18319" s="4"/>
      <c r="M18319" s="5"/>
      <c r="N18319" s="6"/>
    </row>
    <row r="18320" spans="8:14" x14ac:dyDescent="0.25">
      <c r="H18320" s="4"/>
      <c r="M18320" s="5"/>
      <c r="N18320" s="6"/>
    </row>
    <row r="18321" spans="8:14" x14ac:dyDescent="0.25">
      <c r="H18321" s="4"/>
      <c r="M18321" s="5"/>
      <c r="N18321" s="6"/>
    </row>
    <row r="18322" spans="8:14" x14ac:dyDescent="0.25">
      <c r="H18322" s="4"/>
      <c r="M18322" s="5"/>
      <c r="N18322" s="6"/>
    </row>
    <row r="18323" spans="8:14" x14ac:dyDescent="0.25">
      <c r="H18323" s="4"/>
      <c r="M18323" s="5"/>
      <c r="N18323" s="6"/>
    </row>
    <row r="18324" spans="8:14" x14ac:dyDescent="0.25">
      <c r="H18324" s="4"/>
      <c r="M18324" s="5"/>
      <c r="N18324" s="6"/>
    </row>
    <row r="18325" spans="8:14" x14ac:dyDescent="0.25">
      <c r="H18325" s="4"/>
      <c r="M18325" s="5"/>
      <c r="N18325" s="6"/>
    </row>
    <row r="18326" spans="8:14" x14ac:dyDescent="0.25">
      <c r="H18326" s="4"/>
      <c r="M18326" s="5"/>
      <c r="N18326" s="6"/>
    </row>
    <row r="18327" spans="8:14" x14ac:dyDescent="0.25">
      <c r="H18327" s="4"/>
      <c r="M18327" s="5"/>
      <c r="N18327" s="6"/>
    </row>
    <row r="18328" spans="8:14" x14ac:dyDescent="0.25">
      <c r="H18328" s="4"/>
      <c r="M18328" s="5"/>
      <c r="N18328" s="6"/>
    </row>
    <row r="18329" spans="8:14" x14ac:dyDescent="0.25">
      <c r="H18329" s="4"/>
      <c r="M18329" s="5"/>
      <c r="N18329" s="6"/>
    </row>
    <row r="18330" spans="8:14" x14ac:dyDescent="0.25">
      <c r="H18330" s="4"/>
      <c r="M18330" s="5"/>
      <c r="N18330" s="6"/>
    </row>
    <row r="18331" spans="8:14" x14ac:dyDescent="0.25">
      <c r="H18331" s="4"/>
      <c r="M18331" s="5"/>
      <c r="N18331" s="6"/>
    </row>
    <row r="18332" spans="8:14" x14ac:dyDescent="0.25">
      <c r="H18332" s="4"/>
      <c r="M18332" s="5"/>
      <c r="N18332" s="6"/>
    </row>
    <row r="18333" spans="8:14" x14ac:dyDescent="0.25">
      <c r="H18333" s="4"/>
      <c r="M18333" s="5"/>
      <c r="N18333" s="6"/>
    </row>
    <row r="18334" spans="8:14" x14ac:dyDescent="0.25">
      <c r="H18334" s="4"/>
      <c r="M18334" s="5"/>
      <c r="N18334" s="6"/>
    </row>
    <row r="18335" spans="8:14" x14ac:dyDescent="0.25">
      <c r="H18335" s="4"/>
      <c r="M18335" s="5"/>
      <c r="N18335" s="6"/>
    </row>
    <row r="18336" spans="8:14" x14ac:dyDescent="0.25">
      <c r="H18336" s="4"/>
      <c r="M18336" s="5"/>
      <c r="N18336" s="6"/>
    </row>
    <row r="18337" spans="8:14" x14ac:dyDescent="0.25">
      <c r="H18337" s="4"/>
      <c r="M18337" s="5"/>
      <c r="N18337" s="6"/>
    </row>
    <row r="18338" spans="8:14" x14ac:dyDescent="0.25">
      <c r="H18338" s="4"/>
      <c r="M18338" s="5"/>
      <c r="N18338" s="6"/>
    </row>
    <row r="18339" spans="8:14" x14ac:dyDescent="0.25">
      <c r="H18339" s="4"/>
      <c r="M18339" s="5"/>
      <c r="N18339" s="6"/>
    </row>
    <row r="18340" spans="8:14" x14ac:dyDescent="0.25">
      <c r="H18340" s="4"/>
      <c r="M18340" s="5"/>
      <c r="N18340" s="6"/>
    </row>
    <row r="18341" spans="8:14" x14ac:dyDescent="0.25">
      <c r="H18341" s="4"/>
      <c r="M18341" s="5"/>
      <c r="N18341" s="6"/>
    </row>
    <row r="18342" spans="8:14" x14ac:dyDescent="0.25">
      <c r="H18342" s="4"/>
      <c r="M18342" s="5"/>
      <c r="N18342" s="6"/>
    </row>
    <row r="18343" spans="8:14" x14ac:dyDescent="0.25">
      <c r="H18343" s="4"/>
      <c r="M18343" s="5"/>
      <c r="N18343" s="6"/>
    </row>
    <row r="18344" spans="8:14" x14ac:dyDescent="0.25">
      <c r="H18344" s="4"/>
      <c r="M18344" s="5"/>
      <c r="N18344" s="6"/>
    </row>
    <row r="18345" spans="8:14" x14ac:dyDescent="0.25">
      <c r="H18345" s="4"/>
      <c r="M18345" s="5"/>
      <c r="N18345" s="6"/>
    </row>
    <row r="18346" spans="8:14" x14ac:dyDescent="0.25">
      <c r="H18346" s="4"/>
      <c r="M18346" s="5"/>
      <c r="N18346" s="6"/>
    </row>
    <row r="18347" spans="8:14" x14ac:dyDescent="0.25">
      <c r="H18347" s="4"/>
      <c r="M18347" s="5"/>
      <c r="N18347" s="6"/>
    </row>
    <row r="18348" spans="8:14" x14ac:dyDescent="0.25">
      <c r="H18348" s="4"/>
      <c r="M18348" s="5"/>
      <c r="N18348" s="6"/>
    </row>
    <row r="18349" spans="8:14" x14ac:dyDescent="0.25">
      <c r="H18349" s="4"/>
      <c r="M18349" s="5"/>
      <c r="N18349" s="6"/>
    </row>
    <row r="18350" spans="8:14" x14ac:dyDescent="0.25">
      <c r="H18350" s="4"/>
      <c r="M18350" s="5"/>
      <c r="N18350" s="6"/>
    </row>
    <row r="18351" spans="8:14" x14ac:dyDescent="0.25">
      <c r="H18351" s="4"/>
      <c r="M18351" s="5"/>
      <c r="N18351" s="6"/>
    </row>
    <row r="18352" spans="8:14" x14ac:dyDescent="0.25">
      <c r="H18352" s="4"/>
      <c r="M18352" s="5"/>
      <c r="N18352" s="6"/>
    </row>
    <row r="18353" spans="8:14" x14ac:dyDescent="0.25">
      <c r="H18353" s="4"/>
      <c r="M18353" s="5"/>
      <c r="N18353" s="6"/>
    </row>
    <row r="18354" spans="8:14" x14ac:dyDescent="0.25">
      <c r="H18354" s="4"/>
      <c r="M18354" s="5"/>
      <c r="N18354" s="6"/>
    </row>
    <row r="18355" spans="8:14" x14ac:dyDescent="0.25">
      <c r="H18355" s="4"/>
      <c r="M18355" s="5"/>
      <c r="N18355" s="6"/>
    </row>
    <row r="18356" spans="8:14" x14ac:dyDescent="0.25">
      <c r="H18356" s="4"/>
      <c r="M18356" s="5"/>
      <c r="N18356" s="6"/>
    </row>
    <row r="18357" spans="8:14" x14ac:dyDescent="0.25">
      <c r="H18357" s="4"/>
      <c r="M18357" s="5"/>
      <c r="N18357" s="6"/>
    </row>
    <row r="18358" spans="8:14" x14ac:dyDescent="0.25">
      <c r="H18358" s="4"/>
      <c r="M18358" s="5"/>
      <c r="N18358" s="6"/>
    </row>
    <row r="18359" spans="8:14" x14ac:dyDescent="0.25">
      <c r="H18359" s="4"/>
      <c r="M18359" s="5"/>
      <c r="N18359" s="6"/>
    </row>
    <row r="18360" spans="8:14" x14ac:dyDescent="0.25">
      <c r="H18360" s="4"/>
      <c r="M18360" s="5"/>
      <c r="N18360" s="6"/>
    </row>
    <row r="18361" spans="8:14" x14ac:dyDescent="0.25">
      <c r="H18361" s="4"/>
      <c r="M18361" s="5"/>
      <c r="N18361" s="6"/>
    </row>
    <row r="18362" spans="8:14" x14ac:dyDescent="0.25">
      <c r="H18362" s="4"/>
      <c r="M18362" s="5"/>
      <c r="N18362" s="6"/>
    </row>
    <row r="18363" spans="8:14" x14ac:dyDescent="0.25">
      <c r="H18363" s="4"/>
      <c r="M18363" s="5"/>
      <c r="N18363" s="6"/>
    </row>
    <row r="18364" spans="8:14" x14ac:dyDescent="0.25">
      <c r="H18364" s="4"/>
      <c r="M18364" s="5"/>
      <c r="N18364" s="6"/>
    </row>
    <row r="18365" spans="8:14" x14ac:dyDescent="0.25">
      <c r="H18365" s="4"/>
      <c r="M18365" s="5"/>
      <c r="N18365" s="6"/>
    </row>
    <row r="18366" spans="8:14" x14ac:dyDescent="0.25">
      <c r="H18366" s="4"/>
      <c r="M18366" s="5"/>
      <c r="N18366" s="6"/>
    </row>
    <row r="18367" spans="8:14" x14ac:dyDescent="0.25">
      <c r="H18367" s="4"/>
      <c r="M18367" s="5"/>
      <c r="N18367" s="6"/>
    </row>
    <row r="18368" spans="8:14" x14ac:dyDescent="0.25">
      <c r="H18368" s="4"/>
      <c r="M18368" s="5"/>
      <c r="N18368" s="6"/>
    </row>
    <row r="18369" spans="8:14" x14ac:dyDescent="0.25">
      <c r="H18369" s="4"/>
      <c r="M18369" s="5"/>
      <c r="N18369" s="6"/>
    </row>
    <row r="18370" spans="8:14" x14ac:dyDescent="0.25">
      <c r="H18370" s="4"/>
      <c r="M18370" s="5"/>
      <c r="N18370" s="6"/>
    </row>
    <row r="18371" spans="8:14" x14ac:dyDescent="0.25">
      <c r="H18371" s="4"/>
      <c r="M18371" s="5"/>
      <c r="N18371" s="6"/>
    </row>
    <row r="18372" spans="8:14" x14ac:dyDescent="0.25">
      <c r="H18372" s="4"/>
      <c r="M18372" s="5"/>
      <c r="N18372" s="6"/>
    </row>
    <row r="18373" spans="8:14" x14ac:dyDescent="0.25">
      <c r="H18373" s="4"/>
      <c r="M18373" s="5"/>
      <c r="N18373" s="6"/>
    </row>
    <row r="18374" spans="8:14" x14ac:dyDescent="0.25">
      <c r="H18374" s="4"/>
      <c r="M18374" s="5"/>
      <c r="N18374" s="6"/>
    </row>
    <row r="18375" spans="8:14" x14ac:dyDescent="0.25">
      <c r="H18375" s="4"/>
      <c r="M18375" s="5"/>
      <c r="N18375" s="6"/>
    </row>
    <row r="18376" spans="8:14" x14ac:dyDescent="0.25">
      <c r="H18376" s="4"/>
      <c r="M18376" s="5"/>
      <c r="N18376" s="6"/>
    </row>
    <row r="18377" spans="8:14" x14ac:dyDescent="0.25">
      <c r="H18377" s="4"/>
      <c r="M18377" s="5"/>
      <c r="N18377" s="6"/>
    </row>
    <row r="18378" spans="8:14" x14ac:dyDescent="0.25">
      <c r="H18378" s="4"/>
      <c r="M18378" s="5"/>
      <c r="N18378" s="6"/>
    </row>
    <row r="18379" spans="8:14" x14ac:dyDescent="0.25">
      <c r="H18379" s="4"/>
      <c r="M18379" s="5"/>
      <c r="N18379" s="6"/>
    </row>
    <row r="18380" spans="8:14" x14ac:dyDescent="0.25">
      <c r="H18380" s="4"/>
      <c r="M18380" s="5"/>
      <c r="N18380" s="6"/>
    </row>
    <row r="18381" spans="8:14" x14ac:dyDescent="0.25">
      <c r="H18381" s="4"/>
      <c r="M18381" s="5"/>
      <c r="N18381" s="6"/>
    </row>
    <row r="18382" spans="8:14" x14ac:dyDescent="0.25">
      <c r="H18382" s="4"/>
      <c r="M18382" s="5"/>
      <c r="N18382" s="6"/>
    </row>
    <row r="18383" spans="8:14" x14ac:dyDescent="0.25">
      <c r="H18383" s="4"/>
      <c r="M18383" s="5"/>
      <c r="N18383" s="6"/>
    </row>
    <row r="18384" spans="8:14" x14ac:dyDescent="0.25">
      <c r="H18384" s="4"/>
      <c r="M18384" s="5"/>
      <c r="N18384" s="6"/>
    </row>
    <row r="18385" spans="8:14" x14ac:dyDescent="0.25">
      <c r="H18385" s="4"/>
      <c r="M18385" s="5"/>
      <c r="N18385" s="6"/>
    </row>
    <row r="18386" spans="8:14" x14ac:dyDescent="0.25">
      <c r="H18386" s="4"/>
      <c r="M18386" s="5"/>
      <c r="N18386" s="6"/>
    </row>
    <row r="18387" spans="8:14" x14ac:dyDescent="0.25">
      <c r="H18387" s="4"/>
      <c r="M18387" s="5"/>
      <c r="N18387" s="6"/>
    </row>
    <row r="18388" spans="8:14" x14ac:dyDescent="0.25">
      <c r="H18388" s="4"/>
      <c r="M18388" s="5"/>
      <c r="N18388" s="6"/>
    </row>
    <row r="18389" spans="8:14" x14ac:dyDescent="0.25">
      <c r="H18389" s="4"/>
      <c r="M18389" s="5"/>
      <c r="N18389" s="6"/>
    </row>
    <row r="18390" spans="8:14" x14ac:dyDescent="0.25">
      <c r="H18390" s="4"/>
      <c r="M18390" s="5"/>
      <c r="N18390" s="6"/>
    </row>
    <row r="18391" spans="8:14" x14ac:dyDescent="0.25">
      <c r="H18391" s="4"/>
      <c r="M18391" s="5"/>
      <c r="N18391" s="6"/>
    </row>
    <row r="18392" spans="8:14" x14ac:dyDescent="0.25">
      <c r="H18392" s="4"/>
      <c r="M18392" s="5"/>
      <c r="N18392" s="6"/>
    </row>
    <row r="18393" spans="8:14" x14ac:dyDescent="0.25">
      <c r="H18393" s="4"/>
      <c r="M18393" s="5"/>
      <c r="N18393" s="6"/>
    </row>
    <row r="18394" spans="8:14" x14ac:dyDescent="0.25">
      <c r="H18394" s="4"/>
      <c r="M18394" s="5"/>
      <c r="N18394" s="6"/>
    </row>
    <row r="18395" spans="8:14" x14ac:dyDescent="0.25">
      <c r="H18395" s="4"/>
      <c r="M18395" s="5"/>
      <c r="N18395" s="6"/>
    </row>
    <row r="18396" spans="8:14" x14ac:dyDescent="0.25">
      <c r="H18396" s="4"/>
      <c r="M18396" s="5"/>
      <c r="N18396" s="6"/>
    </row>
    <row r="18397" spans="8:14" x14ac:dyDescent="0.25">
      <c r="H18397" s="4"/>
      <c r="M18397" s="5"/>
      <c r="N18397" s="6"/>
    </row>
    <row r="18398" spans="8:14" x14ac:dyDescent="0.25">
      <c r="H18398" s="4"/>
      <c r="M18398" s="5"/>
      <c r="N18398" s="6"/>
    </row>
    <row r="18399" spans="8:14" x14ac:dyDescent="0.25">
      <c r="H18399" s="4"/>
      <c r="M18399" s="5"/>
      <c r="N18399" s="6"/>
    </row>
    <row r="18400" spans="8:14" x14ac:dyDescent="0.25">
      <c r="H18400" s="4"/>
      <c r="M18400" s="5"/>
      <c r="N18400" s="6"/>
    </row>
    <row r="18401" spans="8:14" x14ac:dyDescent="0.25">
      <c r="H18401" s="4"/>
      <c r="M18401" s="5"/>
      <c r="N18401" s="6"/>
    </row>
    <row r="18402" spans="8:14" x14ac:dyDescent="0.25">
      <c r="H18402" s="4"/>
      <c r="M18402" s="5"/>
      <c r="N18402" s="6"/>
    </row>
    <row r="18403" spans="8:14" x14ac:dyDescent="0.25">
      <c r="H18403" s="4"/>
      <c r="M18403" s="5"/>
      <c r="N18403" s="6"/>
    </row>
    <row r="18404" spans="8:14" x14ac:dyDescent="0.25">
      <c r="H18404" s="4"/>
      <c r="M18404" s="5"/>
      <c r="N18404" s="6"/>
    </row>
    <row r="18405" spans="8:14" x14ac:dyDescent="0.25">
      <c r="H18405" s="4"/>
      <c r="M18405" s="5"/>
      <c r="N18405" s="6"/>
    </row>
    <row r="18406" spans="8:14" x14ac:dyDescent="0.25">
      <c r="H18406" s="4"/>
      <c r="M18406" s="5"/>
      <c r="N18406" s="6"/>
    </row>
    <row r="18407" spans="8:14" x14ac:dyDescent="0.25">
      <c r="H18407" s="4"/>
      <c r="M18407" s="5"/>
      <c r="N18407" s="6"/>
    </row>
    <row r="18408" spans="8:14" x14ac:dyDescent="0.25">
      <c r="H18408" s="4"/>
      <c r="M18408" s="5"/>
      <c r="N18408" s="6"/>
    </row>
    <row r="18409" spans="8:14" x14ac:dyDescent="0.25">
      <c r="H18409" s="4"/>
      <c r="M18409" s="5"/>
      <c r="N18409" s="6"/>
    </row>
    <row r="18410" spans="8:14" x14ac:dyDescent="0.25">
      <c r="H18410" s="4"/>
      <c r="M18410" s="5"/>
      <c r="N18410" s="6"/>
    </row>
    <row r="18411" spans="8:14" x14ac:dyDescent="0.25">
      <c r="H18411" s="4"/>
      <c r="M18411" s="5"/>
      <c r="N18411" s="6"/>
    </row>
    <row r="18412" spans="8:14" x14ac:dyDescent="0.25">
      <c r="H18412" s="4"/>
      <c r="M18412" s="5"/>
      <c r="N18412" s="6"/>
    </row>
    <row r="18413" spans="8:14" x14ac:dyDescent="0.25">
      <c r="H18413" s="4"/>
      <c r="M18413" s="5"/>
      <c r="N18413" s="6"/>
    </row>
    <row r="18414" spans="8:14" x14ac:dyDescent="0.25">
      <c r="H18414" s="4"/>
      <c r="M18414" s="5"/>
      <c r="N18414" s="6"/>
    </row>
    <row r="18415" spans="8:14" x14ac:dyDescent="0.25">
      <c r="H18415" s="4"/>
      <c r="M18415" s="5"/>
      <c r="N18415" s="6"/>
    </row>
    <row r="18416" spans="8:14" x14ac:dyDescent="0.25">
      <c r="H18416" s="4"/>
      <c r="M18416" s="5"/>
      <c r="N18416" s="6"/>
    </row>
    <row r="18417" spans="8:14" x14ac:dyDescent="0.25">
      <c r="H18417" s="4"/>
      <c r="M18417" s="5"/>
      <c r="N18417" s="6"/>
    </row>
    <row r="18418" spans="8:14" x14ac:dyDescent="0.25">
      <c r="H18418" s="4"/>
      <c r="M18418" s="5"/>
      <c r="N18418" s="6"/>
    </row>
    <row r="18419" spans="8:14" x14ac:dyDescent="0.25">
      <c r="H18419" s="4"/>
      <c r="M18419" s="5"/>
      <c r="N18419" s="6"/>
    </row>
    <row r="18420" spans="8:14" x14ac:dyDescent="0.25">
      <c r="H18420" s="4"/>
      <c r="M18420" s="5"/>
      <c r="N18420" s="6"/>
    </row>
    <row r="18421" spans="8:14" x14ac:dyDescent="0.25">
      <c r="H18421" s="4"/>
      <c r="M18421" s="5"/>
      <c r="N18421" s="6"/>
    </row>
    <row r="18422" spans="8:14" x14ac:dyDescent="0.25">
      <c r="H18422" s="4"/>
      <c r="M18422" s="5"/>
      <c r="N18422" s="6"/>
    </row>
    <row r="18423" spans="8:14" x14ac:dyDescent="0.25">
      <c r="H18423" s="4"/>
      <c r="M18423" s="5"/>
      <c r="N18423" s="6"/>
    </row>
    <row r="18424" spans="8:14" x14ac:dyDescent="0.25">
      <c r="H18424" s="4"/>
      <c r="M18424" s="5"/>
      <c r="N18424" s="6"/>
    </row>
    <row r="18425" spans="8:14" x14ac:dyDescent="0.25">
      <c r="H18425" s="4"/>
      <c r="M18425" s="5"/>
      <c r="N18425" s="6"/>
    </row>
    <row r="18426" spans="8:14" x14ac:dyDescent="0.25">
      <c r="H18426" s="4"/>
      <c r="M18426" s="5"/>
      <c r="N18426" s="6"/>
    </row>
    <row r="18427" spans="8:14" x14ac:dyDescent="0.25">
      <c r="H18427" s="4"/>
      <c r="M18427" s="5"/>
      <c r="N18427" s="6"/>
    </row>
    <row r="18428" spans="8:14" x14ac:dyDescent="0.25">
      <c r="H18428" s="4"/>
      <c r="M18428" s="5"/>
      <c r="N18428" s="6"/>
    </row>
    <row r="18429" spans="8:14" x14ac:dyDescent="0.25">
      <c r="H18429" s="4"/>
      <c r="M18429" s="5"/>
      <c r="N18429" s="6"/>
    </row>
    <row r="18430" spans="8:14" x14ac:dyDescent="0.25">
      <c r="H18430" s="4"/>
      <c r="M18430" s="5"/>
      <c r="N18430" s="6"/>
    </row>
    <row r="18431" spans="8:14" x14ac:dyDescent="0.25">
      <c r="H18431" s="4"/>
      <c r="M18431" s="5"/>
      <c r="N18431" s="6"/>
    </row>
    <row r="18432" spans="8:14" x14ac:dyDescent="0.25">
      <c r="H18432" s="4"/>
      <c r="M18432" s="5"/>
      <c r="N18432" s="6"/>
    </row>
    <row r="18433" spans="8:14" x14ac:dyDescent="0.25">
      <c r="H18433" s="4"/>
      <c r="M18433" s="5"/>
      <c r="N18433" s="6"/>
    </row>
    <row r="18434" spans="8:14" x14ac:dyDescent="0.25">
      <c r="H18434" s="4"/>
      <c r="M18434" s="5"/>
      <c r="N18434" s="6"/>
    </row>
    <row r="18435" spans="8:14" x14ac:dyDescent="0.25">
      <c r="H18435" s="4"/>
      <c r="M18435" s="5"/>
      <c r="N18435" s="6"/>
    </row>
    <row r="18436" spans="8:14" x14ac:dyDescent="0.25">
      <c r="H18436" s="4"/>
      <c r="M18436" s="5"/>
      <c r="N18436" s="6"/>
    </row>
    <row r="18437" spans="8:14" x14ac:dyDescent="0.25">
      <c r="H18437" s="4"/>
      <c r="M18437" s="5"/>
      <c r="N18437" s="6"/>
    </row>
    <row r="18438" spans="8:14" x14ac:dyDescent="0.25">
      <c r="H18438" s="4"/>
      <c r="M18438" s="5"/>
      <c r="N18438" s="6"/>
    </row>
    <row r="18439" spans="8:14" x14ac:dyDescent="0.25">
      <c r="H18439" s="4"/>
      <c r="M18439" s="5"/>
      <c r="N18439" s="6"/>
    </row>
    <row r="18440" spans="8:14" x14ac:dyDescent="0.25">
      <c r="H18440" s="4"/>
      <c r="M18440" s="5"/>
      <c r="N18440" s="6"/>
    </row>
    <row r="18441" spans="8:14" x14ac:dyDescent="0.25">
      <c r="H18441" s="4"/>
      <c r="M18441" s="5"/>
      <c r="N18441" s="6"/>
    </row>
    <row r="18442" spans="8:14" x14ac:dyDescent="0.25">
      <c r="H18442" s="4"/>
      <c r="M18442" s="5"/>
      <c r="N18442" s="6"/>
    </row>
    <row r="18443" spans="8:14" x14ac:dyDescent="0.25">
      <c r="H18443" s="4"/>
      <c r="M18443" s="5"/>
      <c r="N18443" s="6"/>
    </row>
    <row r="18444" spans="8:14" x14ac:dyDescent="0.25">
      <c r="H18444" s="4"/>
      <c r="M18444" s="5"/>
      <c r="N18444" s="6"/>
    </row>
    <row r="18445" spans="8:14" x14ac:dyDescent="0.25">
      <c r="H18445" s="4"/>
      <c r="M18445" s="5"/>
      <c r="N18445" s="6"/>
    </row>
    <row r="18446" spans="8:14" x14ac:dyDescent="0.25">
      <c r="H18446" s="4"/>
      <c r="M18446" s="5"/>
      <c r="N18446" s="6"/>
    </row>
    <row r="18447" spans="8:14" x14ac:dyDescent="0.25">
      <c r="H18447" s="4"/>
      <c r="M18447" s="5"/>
      <c r="N18447" s="6"/>
    </row>
    <row r="18448" spans="8:14" x14ac:dyDescent="0.25">
      <c r="H18448" s="4"/>
      <c r="M18448" s="5"/>
      <c r="N18448" s="6"/>
    </row>
    <row r="18449" spans="8:14" x14ac:dyDescent="0.25">
      <c r="H18449" s="4"/>
      <c r="M18449" s="5"/>
      <c r="N18449" s="6"/>
    </row>
    <row r="18450" spans="8:14" x14ac:dyDescent="0.25">
      <c r="H18450" s="4"/>
      <c r="M18450" s="5"/>
      <c r="N18450" s="6"/>
    </row>
    <row r="18451" spans="8:14" x14ac:dyDescent="0.25">
      <c r="H18451" s="4"/>
      <c r="M18451" s="5"/>
      <c r="N18451" s="6"/>
    </row>
    <row r="18452" spans="8:14" x14ac:dyDescent="0.25">
      <c r="H18452" s="4"/>
      <c r="M18452" s="5"/>
      <c r="N18452" s="6"/>
    </row>
    <row r="18453" spans="8:14" x14ac:dyDescent="0.25">
      <c r="H18453" s="4"/>
      <c r="M18453" s="5"/>
      <c r="N18453" s="6"/>
    </row>
    <row r="18454" spans="8:14" x14ac:dyDescent="0.25">
      <c r="H18454" s="4"/>
      <c r="M18454" s="5"/>
      <c r="N18454" s="6"/>
    </row>
    <row r="18455" spans="8:14" x14ac:dyDescent="0.25">
      <c r="H18455" s="4"/>
      <c r="M18455" s="5"/>
      <c r="N18455" s="6"/>
    </row>
    <row r="18456" spans="8:14" x14ac:dyDescent="0.25">
      <c r="H18456" s="4"/>
      <c r="M18456" s="5"/>
      <c r="N18456" s="6"/>
    </row>
    <row r="18457" spans="8:14" x14ac:dyDescent="0.25">
      <c r="H18457" s="4"/>
      <c r="M18457" s="5"/>
      <c r="N18457" s="6"/>
    </row>
    <row r="18458" spans="8:14" x14ac:dyDescent="0.25">
      <c r="H18458" s="4"/>
      <c r="M18458" s="5"/>
      <c r="N18458" s="6"/>
    </row>
    <row r="18459" spans="8:14" x14ac:dyDescent="0.25">
      <c r="H18459" s="4"/>
      <c r="M18459" s="5"/>
      <c r="N18459" s="6"/>
    </row>
    <row r="18460" spans="8:14" x14ac:dyDescent="0.25">
      <c r="H18460" s="4"/>
      <c r="M18460" s="5"/>
      <c r="N18460" s="6"/>
    </row>
    <row r="18461" spans="8:14" x14ac:dyDescent="0.25">
      <c r="H18461" s="4"/>
      <c r="M18461" s="5"/>
      <c r="N18461" s="6"/>
    </row>
    <row r="18462" spans="8:14" x14ac:dyDescent="0.25">
      <c r="H18462" s="4"/>
      <c r="M18462" s="5"/>
      <c r="N18462" s="6"/>
    </row>
    <row r="18463" spans="8:14" x14ac:dyDescent="0.25">
      <c r="H18463" s="4"/>
      <c r="M18463" s="5"/>
      <c r="N18463" s="6"/>
    </row>
    <row r="18464" spans="8:14" x14ac:dyDescent="0.25">
      <c r="H18464" s="4"/>
      <c r="M18464" s="5"/>
      <c r="N18464" s="6"/>
    </row>
    <row r="18465" spans="8:14" x14ac:dyDescent="0.25">
      <c r="H18465" s="4"/>
      <c r="M18465" s="5"/>
      <c r="N18465" s="6"/>
    </row>
    <row r="18466" spans="8:14" x14ac:dyDescent="0.25">
      <c r="H18466" s="4"/>
      <c r="M18466" s="5"/>
      <c r="N18466" s="6"/>
    </row>
    <row r="18467" spans="8:14" x14ac:dyDescent="0.25">
      <c r="H18467" s="4"/>
      <c r="M18467" s="5"/>
      <c r="N18467" s="6"/>
    </row>
    <row r="18468" spans="8:14" x14ac:dyDescent="0.25">
      <c r="H18468" s="4"/>
      <c r="M18468" s="5"/>
      <c r="N18468" s="6"/>
    </row>
    <row r="18469" spans="8:14" x14ac:dyDescent="0.25">
      <c r="H18469" s="4"/>
      <c r="M18469" s="5"/>
      <c r="N18469" s="6"/>
    </row>
    <row r="18470" spans="8:14" x14ac:dyDescent="0.25">
      <c r="H18470" s="4"/>
      <c r="M18470" s="5"/>
      <c r="N18470" s="6"/>
    </row>
    <row r="18471" spans="8:14" x14ac:dyDescent="0.25">
      <c r="H18471" s="4"/>
      <c r="M18471" s="5"/>
      <c r="N18471" s="6"/>
    </row>
    <row r="18472" spans="8:14" x14ac:dyDescent="0.25">
      <c r="H18472" s="4"/>
      <c r="M18472" s="5"/>
      <c r="N18472" s="6"/>
    </row>
    <row r="18473" spans="8:14" x14ac:dyDescent="0.25">
      <c r="H18473" s="4"/>
      <c r="M18473" s="5"/>
      <c r="N18473" s="6"/>
    </row>
    <row r="18474" spans="8:14" x14ac:dyDescent="0.25">
      <c r="H18474" s="4"/>
      <c r="M18474" s="5"/>
      <c r="N18474" s="6"/>
    </row>
    <row r="18475" spans="8:14" x14ac:dyDescent="0.25">
      <c r="H18475" s="4"/>
      <c r="M18475" s="5"/>
      <c r="N18475" s="6"/>
    </row>
    <row r="18476" spans="8:14" x14ac:dyDescent="0.25">
      <c r="H18476" s="4"/>
      <c r="M18476" s="5"/>
      <c r="N18476" s="6"/>
    </row>
    <row r="18477" spans="8:14" x14ac:dyDescent="0.25">
      <c r="H18477" s="4"/>
      <c r="M18477" s="5"/>
      <c r="N18477" s="6"/>
    </row>
    <row r="18478" spans="8:14" x14ac:dyDescent="0.25">
      <c r="H18478" s="4"/>
      <c r="M18478" s="5"/>
      <c r="N18478" s="6"/>
    </row>
    <row r="18479" spans="8:14" x14ac:dyDescent="0.25">
      <c r="H18479" s="4"/>
      <c r="M18479" s="5"/>
      <c r="N18479" s="6"/>
    </row>
    <row r="18480" spans="8:14" x14ac:dyDescent="0.25">
      <c r="H18480" s="4"/>
      <c r="M18480" s="5"/>
      <c r="N18480" s="6"/>
    </row>
    <row r="18481" spans="8:14" x14ac:dyDescent="0.25">
      <c r="H18481" s="4"/>
      <c r="M18481" s="5"/>
      <c r="N18481" s="6"/>
    </row>
    <row r="18482" spans="8:14" x14ac:dyDescent="0.25">
      <c r="H18482" s="4"/>
      <c r="M18482" s="5"/>
      <c r="N18482" s="6"/>
    </row>
    <row r="18483" spans="8:14" x14ac:dyDescent="0.25">
      <c r="H18483" s="4"/>
      <c r="M18483" s="5"/>
      <c r="N18483" s="6"/>
    </row>
    <row r="18484" spans="8:14" x14ac:dyDescent="0.25">
      <c r="H18484" s="4"/>
      <c r="M18484" s="5"/>
      <c r="N18484" s="6"/>
    </row>
    <row r="18485" spans="8:14" x14ac:dyDescent="0.25">
      <c r="H18485" s="4"/>
      <c r="M18485" s="5"/>
      <c r="N18485" s="6"/>
    </row>
    <row r="18486" spans="8:14" x14ac:dyDescent="0.25">
      <c r="H18486" s="4"/>
      <c r="M18486" s="5"/>
      <c r="N18486" s="6"/>
    </row>
    <row r="18487" spans="8:14" x14ac:dyDescent="0.25">
      <c r="H18487" s="4"/>
      <c r="M18487" s="5"/>
      <c r="N18487" s="6"/>
    </row>
    <row r="18488" spans="8:14" x14ac:dyDescent="0.25">
      <c r="H18488" s="4"/>
      <c r="M18488" s="5"/>
      <c r="N18488" s="6"/>
    </row>
    <row r="18489" spans="8:14" x14ac:dyDescent="0.25">
      <c r="H18489" s="4"/>
      <c r="M18489" s="5"/>
      <c r="N18489" s="6"/>
    </row>
    <row r="18490" spans="8:14" x14ac:dyDescent="0.25">
      <c r="H18490" s="4"/>
      <c r="M18490" s="5"/>
      <c r="N18490" s="6"/>
    </row>
    <row r="18491" spans="8:14" x14ac:dyDescent="0.25">
      <c r="H18491" s="4"/>
      <c r="M18491" s="5"/>
      <c r="N18491" s="6"/>
    </row>
    <row r="18492" spans="8:14" x14ac:dyDescent="0.25">
      <c r="H18492" s="4"/>
      <c r="M18492" s="5"/>
      <c r="N18492" s="6"/>
    </row>
    <row r="18493" spans="8:14" x14ac:dyDescent="0.25">
      <c r="H18493" s="4"/>
      <c r="M18493" s="5"/>
      <c r="N18493" s="6"/>
    </row>
    <row r="18494" spans="8:14" x14ac:dyDescent="0.25">
      <c r="H18494" s="4"/>
      <c r="M18494" s="5"/>
      <c r="N18494" s="6"/>
    </row>
    <row r="18495" spans="8:14" x14ac:dyDescent="0.25">
      <c r="H18495" s="4"/>
      <c r="M18495" s="5"/>
      <c r="N18495" s="6"/>
    </row>
    <row r="18496" spans="8:14" x14ac:dyDescent="0.25">
      <c r="H18496" s="4"/>
      <c r="M18496" s="5"/>
      <c r="N18496" s="6"/>
    </row>
    <row r="18497" spans="8:14" x14ac:dyDescent="0.25">
      <c r="H18497" s="4"/>
      <c r="M18497" s="5"/>
      <c r="N18497" s="6"/>
    </row>
    <row r="18498" spans="8:14" x14ac:dyDescent="0.25">
      <c r="H18498" s="4"/>
      <c r="M18498" s="5"/>
      <c r="N18498" s="6"/>
    </row>
    <row r="18499" spans="8:14" x14ac:dyDescent="0.25">
      <c r="H18499" s="4"/>
      <c r="M18499" s="5"/>
      <c r="N18499" s="6"/>
    </row>
    <row r="18500" spans="8:14" x14ac:dyDescent="0.25">
      <c r="H18500" s="4"/>
      <c r="M18500" s="5"/>
      <c r="N18500" s="6"/>
    </row>
    <row r="18501" spans="8:14" x14ac:dyDescent="0.25">
      <c r="H18501" s="4"/>
      <c r="M18501" s="5"/>
      <c r="N18501" s="6"/>
    </row>
    <row r="18502" spans="8:14" x14ac:dyDescent="0.25">
      <c r="H18502" s="4"/>
      <c r="M18502" s="5"/>
      <c r="N18502" s="6"/>
    </row>
    <row r="18503" spans="8:14" x14ac:dyDescent="0.25">
      <c r="H18503" s="4"/>
      <c r="M18503" s="5"/>
      <c r="N18503" s="6"/>
    </row>
    <row r="18504" spans="8:14" x14ac:dyDescent="0.25">
      <c r="H18504" s="4"/>
      <c r="M18504" s="5"/>
      <c r="N18504" s="6"/>
    </row>
    <row r="18505" spans="8:14" x14ac:dyDescent="0.25">
      <c r="H18505" s="4"/>
      <c r="M18505" s="5"/>
      <c r="N18505" s="6"/>
    </row>
    <row r="18506" spans="8:14" x14ac:dyDescent="0.25">
      <c r="H18506" s="4"/>
      <c r="M18506" s="5"/>
      <c r="N18506" s="6"/>
    </row>
    <row r="18507" spans="8:14" x14ac:dyDescent="0.25">
      <c r="H18507" s="4"/>
      <c r="M18507" s="5"/>
      <c r="N18507" s="6"/>
    </row>
    <row r="18508" spans="8:14" x14ac:dyDescent="0.25">
      <c r="H18508" s="4"/>
      <c r="M18508" s="5"/>
      <c r="N18508" s="6"/>
    </row>
    <row r="18509" spans="8:14" x14ac:dyDescent="0.25">
      <c r="H18509" s="4"/>
      <c r="M18509" s="5"/>
      <c r="N18509" s="6"/>
    </row>
    <row r="18510" spans="8:14" x14ac:dyDescent="0.25">
      <c r="H18510" s="4"/>
      <c r="M18510" s="5"/>
      <c r="N18510" s="6"/>
    </row>
    <row r="18511" spans="8:14" x14ac:dyDescent="0.25">
      <c r="H18511" s="4"/>
      <c r="M18511" s="5"/>
      <c r="N18511" s="6"/>
    </row>
    <row r="18512" spans="8:14" x14ac:dyDescent="0.25">
      <c r="H18512" s="4"/>
      <c r="M18512" s="5"/>
      <c r="N18512" s="6"/>
    </row>
    <row r="18513" spans="8:14" x14ac:dyDescent="0.25">
      <c r="H18513" s="4"/>
      <c r="M18513" s="5"/>
      <c r="N18513" s="6"/>
    </row>
    <row r="18514" spans="8:14" x14ac:dyDescent="0.25">
      <c r="H18514" s="4"/>
      <c r="M18514" s="5"/>
      <c r="N18514" s="6"/>
    </row>
    <row r="18515" spans="8:14" x14ac:dyDescent="0.25">
      <c r="H18515" s="4"/>
      <c r="M18515" s="5"/>
      <c r="N18515" s="6"/>
    </row>
    <row r="18516" spans="8:14" x14ac:dyDescent="0.25">
      <c r="H18516" s="4"/>
      <c r="M18516" s="5"/>
      <c r="N18516" s="6"/>
    </row>
    <row r="18517" spans="8:14" x14ac:dyDescent="0.25">
      <c r="H18517" s="4"/>
      <c r="M18517" s="5"/>
      <c r="N18517" s="6"/>
    </row>
    <row r="18518" spans="8:14" x14ac:dyDescent="0.25">
      <c r="H18518" s="4"/>
      <c r="M18518" s="5"/>
      <c r="N18518" s="6"/>
    </row>
    <row r="18519" spans="8:14" x14ac:dyDescent="0.25">
      <c r="H18519" s="4"/>
      <c r="M18519" s="5"/>
      <c r="N18519" s="6"/>
    </row>
    <row r="18520" spans="8:14" x14ac:dyDescent="0.25">
      <c r="H18520" s="4"/>
      <c r="M18520" s="5"/>
      <c r="N18520" s="6"/>
    </row>
    <row r="18521" spans="8:14" x14ac:dyDescent="0.25">
      <c r="H18521" s="4"/>
      <c r="M18521" s="5"/>
      <c r="N18521" s="6"/>
    </row>
    <row r="18522" spans="8:14" x14ac:dyDescent="0.25">
      <c r="H18522" s="4"/>
      <c r="M18522" s="5"/>
      <c r="N18522" s="6"/>
    </row>
    <row r="18523" spans="8:14" x14ac:dyDescent="0.25">
      <c r="H18523" s="4"/>
      <c r="M18523" s="5"/>
      <c r="N18523" s="6"/>
    </row>
    <row r="18524" spans="8:14" x14ac:dyDescent="0.25">
      <c r="H18524" s="4"/>
      <c r="M18524" s="5"/>
      <c r="N18524" s="6"/>
    </row>
    <row r="18525" spans="8:14" x14ac:dyDescent="0.25">
      <c r="H18525" s="4"/>
      <c r="M18525" s="5"/>
      <c r="N18525" s="6"/>
    </row>
    <row r="18526" spans="8:14" x14ac:dyDescent="0.25">
      <c r="H18526" s="4"/>
      <c r="M18526" s="5"/>
      <c r="N18526" s="6"/>
    </row>
    <row r="18527" spans="8:14" x14ac:dyDescent="0.25">
      <c r="H18527" s="4"/>
      <c r="M18527" s="5"/>
      <c r="N18527" s="6"/>
    </row>
    <row r="18528" spans="8:14" x14ac:dyDescent="0.25">
      <c r="H18528" s="4"/>
      <c r="M18528" s="5"/>
      <c r="N18528" s="6"/>
    </row>
    <row r="18529" spans="8:14" x14ac:dyDescent="0.25">
      <c r="H18529" s="4"/>
      <c r="M18529" s="5"/>
      <c r="N18529" s="6"/>
    </row>
    <row r="18530" spans="8:14" x14ac:dyDescent="0.25">
      <c r="H18530" s="4"/>
      <c r="M18530" s="5"/>
      <c r="N18530" s="6"/>
    </row>
    <row r="18531" spans="8:14" x14ac:dyDescent="0.25">
      <c r="H18531" s="4"/>
      <c r="M18531" s="5"/>
      <c r="N18531" s="6"/>
    </row>
    <row r="18532" spans="8:14" x14ac:dyDescent="0.25">
      <c r="H18532" s="4"/>
      <c r="M18532" s="5"/>
      <c r="N18532" s="6"/>
    </row>
    <row r="18533" spans="8:14" x14ac:dyDescent="0.25">
      <c r="H18533" s="4"/>
      <c r="M18533" s="5"/>
      <c r="N18533" s="6"/>
    </row>
    <row r="18534" spans="8:14" x14ac:dyDescent="0.25">
      <c r="H18534" s="4"/>
      <c r="M18534" s="5"/>
      <c r="N18534" s="6"/>
    </row>
    <row r="18535" spans="8:14" x14ac:dyDescent="0.25">
      <c r="H18535" s="4"/>
      <c r="M18535" s="5"/>
      <c r="N18535" s="6"/>
    </row>
    <row r="18536" spans="8:14" x14ac:dyDescent="0.25">
      <c r="H18536" s="4"/>
      <c r="M18536" s="5"/>
      <c r="N18536" s="6"/>
    </row>
    <row r="18537" spans="8:14" x14ac:dyDescent="0.25">
      <c r="H18537" s="4"/>
      <c r="M18537" s="5"/>
      <c r="N18537" s="6"/>
    </row>
    <row r="18538" spans="8:14" x14ac:dyDescent="0.25">
      <c r="H18538" s="4"/>
      <c r="M18538" s="5"/>
      <c r="N18538" s="6"/>
    </row>
    <row r="18539" spans="8:14" x14ac:dyDescent="0.25">
      <c r="H18539" s="4"/>
      <c r="M18539" s="5"/>
      <c r="N18539" s="6"/>
    </row>
    <row r="18540" spans="8:14" x14ac:dyDescent="0.25">
      <c r="H18540" s="4"/>
      <c r="M18540" s="5"/>
      <c r="N18540" s="6"/>
    </row>
    <row r="18541" spans="8:14" x14ac:dyDescent="0.25">
      <c r="H18541" s="4"/>
      <c r="M18541" s="5"/>
      <c r="N18541" s="6"/>
    </row>
    <row r="18542" spans="8:14" x14ac:dyDescent="0.25">
      <c r="H18542" s="4"/>
      <c r="M18542" s="5"/>
      <c r="N18542" s="6"/>
    </row>
    <row r="18543" spans="8:14" x14ac:dyDescent="0.25">
      <c r="H18543" s="4"/>
      <c r="M18543" s="5"/>
      <c r="N18543" s="6"/>
    </row>
    <row r="18544" spans="8:14" x14ac:dyDescent="0.25">
      <c r="H18544" s="4"/>
      <c r="M18544" s="5"/>
      <c r="N18544" s="6"/>
    </row>
    <row r="18545" spans="8:14" x14ac:dyDescent="0.25">
      <c r="H18545" s="4"/>
      <c r="M18545" s="5"/>
      <c r="N18545" s="6"/>
    </row>
    <row r="18546" spans="8:14" x14ac:dyDescent="0.25">
      <c r="H18546" s="4"/>
      <c r="M18546" s="5"/>
      <c r="N18546" s="6"/>
    </row>
    <row r="18547" spans="8:14" x14ac:dyDescent="0.25">
      <c r="H18547" s="4"/>
      <c r="M18547" s="5"/>
      <c r="N18547" s="6"/>
    </row>
    <row r="18548" spans="8:14" x14ac:dyDescent="0.25">
      <c r="H18548" s="4"/>
      <c r="M18548" s="5"/>
      <c r="N18548" s="6"/>
    </row>
    <row r="18549" spans="8:14" x14ac:dyDescent="0.25">
      <c r="H18549" s="4"/>
      <c r="M18549" s="5"/>
      <c r="N18549" s="6"/>
    </row>
    <row r="18550" spans="8:14" x14ac:dyDescent="0.25">
      <c r="H18550" s="4"/>
      <c r="M18550" s="5"/>
      <c r="N18550" s="6"/>
    </row>
    <row r="18551" spans="8:14" x14ac:dyDescent="0.25">
      <c r="H18551" s="4"/>
      <c r="M18551" s="5"/>
      <c r="N18551" s="6"/>
    </row>
    <row r="18552" spans="8:14" x14ac:dyDescent="0.25">
      <c r="H18552" s="4"/>
      <c r="M18552" s="5"/>
      <c r="N18552" s="6"/>
    </row>
    <row r="18553" spans="8:14" x14ac:dyDescent="0.25">
      <c r="H18553" s="4"/>
      <c r="M18553" s="5"/>
      <c r="N18553" s="6"/>
    </row>
    <row r="18554" spans="8:14" x14ac:dyDescent="0.25">
      <c r="H18554" s="4"/>
      <c r="M18554" s="5"/>
      <c r="N18554" s="6"/>
    </row>
    <row r="18555" spans="8:14" x14ac:dyDescent="0.25">
      <c r="H18555" s="4"/>
      <c r="M18555" s="5"/>
      <c r="N18555" s="6"/>
    </row>
    <row r="18556" spans="8:14" x14ac:dyDescent="0.25">
      <c r="H18556" s="4"/>
      <c r="M18556" s="5"/>
      <c r="N18556" s="6"/>
    </row>
    <row r="18557" spans="8:14" x14ac:dyDescent="0.25">
      <c r="H18557" s="4"/>
      <c r="M18557" s="5"/>
      <c r="N18557" s="6"/>
    </row>
    <row r="18558" spans="8:14" x14ac:dyDescent="0.25">
      <c r="H18558" s="4"/>
      <c r="M18558" s="5"/>
      <c r="N18558" s="6"/>
    </row>
    <row r="18559" spans="8:14" x14ac:dyDescent="0.25">
      <c r="H18559" s="4"/>
      <c r="M18559" s="5"/>
      <c r="N18559" s="6"/>
    </row>
    <row r="18560" spans="8:14" x14ac:dyDescent="0.25">
      <c r="H18560" s="4"/>
      <c r="M18560" s="5"/>
      <c r="N18560" s="6"/>
    </row>
    <row r="18561" spans="8:14" x14ac:dyDescent="0.25">
      <c r="H18561" s="4"/>
      <c r="M18561" s="5"/>
      <c r="N18561" s="6"/>
    </row>
    <row r="18562" spans="8:14" x14ac:dyDescent="0.25">
      <c r="H18562" s="4"/>
      <c r="M18562" s="5"/>
      <c r="N18562" s="6"/>
    </row>
    <row r="18563" spans="8:14" x14ac:dyDescent="0.25">
      <c r="H18563" s="4"/>
      <c r="M18563" s="5"/>
      <c r="N18563" s="6"/>
    </row>
    <row r="18564" spans="8:14" x14ac:dyDescent="0.25">
      <c r="H18564" s="4"/>
      <c r="M18564" s="5"/>
      <c r="N18564" s="6"/>
    </row>
    <row r="18565" spans="8:14" x14ac:dyDescent="0.25">
      <c r="H18565" s="4"/>
      <c r="M18565" s="5"/>
      <c r="N18565" s="6"/>
    </row>
    <row r="18566" spans="8:14" x14ac:dyDescent="0.25">
      <c r="H18566" s="4"/>
      <c r="M18566" s="5"/>
      <c r="N18566" s="6"/>
    </row>
    <row r="18567" spans="8:14" x14ac:dyDescent="0.25">
      <c r="H18567" s="4"/>
      <c r="M18567" s="5"/>
      <c r="N18567" s="6"/>
    </row>
    <row r="18568" spans="8:14" x14ac:dyDescent="0.25">
      <c r="H18568" s="4"/>
      <c r="M18568" s="5"/>
      <c r="N18568" s="6"/>
    </row>
    <row r="18569" spans="8:14" x14ac:dyDescent="0.25">
      <c r="H18569" s="4"/>
      <c r="M18569" s="5"/>
      <c r="N18569" s="6"/>
    </row>
    <row r="18570" spans="8:14" x14ac:dyDescent="0.25">
      <c r="H18570" s="4"/>
      <c r="M18570" s="5"/>
      <c r="N18570" s="6"/>
    </row>
    <row r="18571" spans="8:14" x14ac:dyDescent="0.25">
      <c r="H18571" s="4"/>
      <c r="M18571" s="5"/>
      <c r="N18571" s="6"/>
    </row>
    <row r="18572" spans="8:14" x14ac:dyDescent="0.25">
      <c r="H18572" s="4"/>
      <c r="M18572" s="5"/>
      <c r="N18572" s="6"/>
    </row>
    <row r="18573" spans="8:14" x14ac:dyDescent="0.25">
      <c r="H18573" s="4"/>
      <c r="M18573" s="5"/>
      <c r="N18573" s="6"/>
    </row>
    <row r="18574" spans="8:14" x14ac:dyDescent="0.25">
      <c r="H18574" s="4"/>
      <c r="M18574" s="5"/>
      <c r="N18574" s="6"/>
    </row>
    <row r="18575" spans="8:14" x14ac:dyDescent="0.25">
      <c r="H18575" s="4"/>
      <c r="M18575" s="5"/>
      <c r="N18575" s="6"/>
    </row>
    <row r="18576" spans="8:14" x14ac:dyDescent="0.25">
      <c r="H18576" s="4"/>
      <c r="M18576" s="5"/>
      <c r="N18576" s="6"/>
    </row>
    <row r="18577" spans="8:14" x14ac:dyDescent="0.25">
      <c r="H18577" s="4"/>
      <c r="M18577" s="5"/>
      <c r="N18577" s="6"/>
    </row>
    <row r="18578" spans="8:14" x14ac:dyDescent="0.25">
      <c r="H18578" s="4"/>
      <c r="M18578" s="5"/>
      <c r="N18578" s="6"/>
    </row>
    <row r="18579" spans="8:14" x14ac:dyDescent="0.25">
      <c r="H18579" s="4"/>
      <c r="M18579" s="5"/>
      <c r="N18579" s="6"/>
    </row>
    <row r="18580" spans="8:14" x14ac:dyDescent="0.25">
      <c r="H18580" s="4"/>
      <c r="M18580" s="5"/>
      <c r="N18580" s="6"/>
    </row>
    <row r="18581" spans="8:14" x14ac:dyDescent="0.25">
      <c r="H18581" s="4"/>
      <c r="M18581" s="5"/>
      <c r="N18581" s="6"/>
    </row>
    <row r="18582" spans="8:14" x14ac:dyDescent="0.25">
      <c r="H18582" s="4"/>
      <c r="M18582" s="5"/>
      <c r="N18582" s="6"/>
    </row>
    <row r="18583" spans="8:14" x14ac:dyDescent="0.25">
      <c r="H18583" s="4"/>
      <c r="M18583" s="5"/>
      <c r="N18583" s="6"/>
    </row>
    <row r="18584" spans="8:14" x14ac:dyDescent="0.25">
      <c r="H18584" s="4"/>
      <c r="M18584" s="5"/>
      <c r="N18584" s="6"/>
    </row>
    <row r="18585" spans="8:14" x14ac:dyDescent="0.25">
      <c r="H18585" s="4"/>
      <c r="M18585" s="5"/>
      <c r="N18585" s="6"/>
    </row>
    <row r="18586" spans="8:14" x14ac:dyDescent="0.25">
      <c r="H18586" s="4"/>
      <c r="M18586" s="5"/>
      <c r="N18586" s="6"/>
    </row>
    <row r="18587" spans="8:14" x14ac:dyDescent="0.25">
      <c r="H18587" s="4"/>
      <c r="M18587" s="5"/>
      <c r="N18587" s="6"/>
    </row>
    <row r="18588" spans="8:14" x14ac:dyDescent="0.25">
      <c r="H18588" s="4"/>
      <c r="M18588" s="5"/>
      <c r="N18588" s="6"/>
    </row>
    <row r="18589" spans="8:14" x14ac:dyDescent="0.25">
      <c r="H18589" s="4"/>
      <c r="M18589" s="5"/>
      <c r="N18589" s="6"/>
    </row>
    <row r="18590" spans="8:14" x14ac:dyDescent="0.25">
      <c r="H18590" s="4"/>
      <c r="M18590" s="5"/>
      <c r="N18590" s="6"/>
    </row>
    <row r="18591" spans="8:14" x14ac:dyDescent="0.25">
      <c r="H18591" s="4"/>
      <c r="M18591" s="5"/>
      <c r="N18591" s="6"/>
    </row>
    <row r="18592" spans="8:14" x14ac:dyDescent="0.25">
      <c r="H18592" s="4"/>
      <c r="M18592" s="5"/>
      <c r="N18592" s="6"/>
    </row>
    <row r="18593" spans="8:14" x14ac:dyDescent="0.25">
      <c r="H18593" s="4"/>
      <c r="M18593" s="5"/>
      <c r="N18593" s="6"/>
    </row>
    <row r="18594" spans="8:14" x14ac:dyDescent="0.25">
      <c r="H18594" s="4"/>
      <c r="M18594" s="5"/>
      <c r="N18594" s="6"/>
    </row>
    <row r="18595" spans="8:14" x14ac:dyDescent="0.25">
      <c r="H18595" s="4"/>
      <c r="M18595" s="5"/>
      <c r="N18595" s="6"/>
    </row>
    <row r="18596" spans="8:14" x14ac:dyDescent="0.25">
      <c r="H18596" s="4"/>
      <c r="M18596" s="5"/>
      <c r="N18596" s="6"/>
    </row>
    <row r="18597" spans="8:14" x14ac:dyDescent="0.25">
      <c r="H18597" s="4"/>
      <c r="M18597" s="5"/>
      <c r="N18597" s="6"/>
    </row>
    <row r="18598" spans="8:14" x14ac:dyDescent="0.25">
      <c r="H18598" s="4"/>
      <c r="M18598" s="5"/>
      <c r="N18598" s="6"/>
    </row>
    <row r="18599" spans="8:14" x14ac:dyDescent="0.25">
      <c r="H18599" s="4"/>
      <c r="M18599" s="5"/>
      <c r="N18599" s="6"/>
    </row>
    <row r="18600" spans="8:14" x14ac:dyDescent="0.25">
      <c r="H18600" s="4"/>
      <c r="M18600" s="5"/>
      <c r="N18600" s="6"/>
    </row>
    <row r="18601" spans="8:14" x14ac:dyDescent="0.25">
      <c r="H18601" s="4"/>
      <c r="M18601" s="5"/>
      <c r="N18601" s="6"/>
    </row>
    <row r="18602" spans="8:14" x14ac:dyDescent="0.25">
      <c r="H18602" s="4"/>
      <c r="M18602" s="5"/>
      <c r="N18602" s="6"/>
    </row>
    <row r="18603" spans="8:14" x14ac:dyDescent="0.25">
      <c r="H18603" s="4"/>
      <c r="M18603" s="5"/>
      <c r="N18603" s="6"/>
    </row>
    <row r="18604" spans="8:14" x14ac:dyDescent="0.25">
      <c r="H18604" s="4"/>
      <c r="M18604" s="5"/>
      <c r="N18604" s="6"/>
    </row>
    <row r="18605" spans="8:14" x14ac:dyDescent="0.25">
      <c r="H18605" s="4"/>
      <c r="M18605" s="5"/>
      <c r="N18605" s="6"/>
    </row>
    <row r="18606" spans="8:14" x14ac:dyDescent="0.25">
      <c r="H18606" s="4"/>
      <c r="M18606" s="5"/>
      <c r="N18606" s="6"/>
    </row>
    <row r="18607" spans="8:14" x14ac:dyDescent="0.25">
      <c r="H18607" s="4"/>
      <c r="M18607" s="5"/>
      <c r="N18607" s="6"/>
    </row>
    <row r="18608" spans="8:14" x14ac:dyDescent="0.25">
      <c r="H18608" s="4"/>
      <c r="M18608" s="5"/>
      <c r="N18608" s="6"/>
    </row>
    <row r="18609" spans="8:14" x14ac:dyDescent="0.25">
      <c r="H18609" s="4"/>
      <c r="M18609" s="5"/>
      <c r="N18609" s="6"/>
    </row>
    <row r="18610" spans="8:14" x14ac:dyDescent="0.25">
      <c r="H18610" s="4"/>
      <c r="M18610" s="5"/>
      <c r="N18610" s="6"/>
    </row>
    <row r="18611" spans="8:14" x14ac:dyDescent="0.25">
      <c r="H18611" s="4"/>
      <c r="M18611" s="5"/>
      <c r="N18611" s="6"/>
    </row>
    <row r="18612" spans="8:14" x14ac:dyDescent="0.25">
      <c r="H18612" s="4"/>
      <c r="M18612" s="5"/>
      <c r="N18612" s="6"/>
    </row>
    <row r="18613" spans="8:14" x14ac:dyDescent="0.25">
      <c r="H18613" s="4"/>
      <c r="M18613" s="5"/>
      <c r="N18613" s="6"/>
    </row>
    <row r="18614" spans="8:14" x14ac:dyDescent="0.25">
      <c r="H18614" s="4"/>
      <c r="M18614" s="5"/>
      <c r="N18614" s="6"/>
    </row>
    <row r="18615" spans="8:14" x14ac:dyDescent="0.25">
      <c r="H18615" s="4"/>
      <c r="M18615" s="5"/>
      <c r="N18615" s="6"/>
    </row>
    <row r="18616" spans="8:14" x14ac:dyDescent="0.25">
      <c r="H18616" s="4"/>
      <c r="M18616" s="5"/>
      <c r="N18616" s="6"/>
    </row>
    <row r="18617" spans="8:14" x14ac:dyDescent="0.25">
      <c r="H18617" s="4"/>
      <c r="M18617" s="5"/>
      <c r="N18617" s="6"/>
    </row>
    <row r="18618" spans="8:14" x14ac:dyDescent="0.25">
      <c r="H18618" s="4"/>
      <c r="M18618" s="5"/>
      <c r="N18618" s="6"/>
    </row>
    <row r="18619" spans="8:14" x14ac:dyDescent="0.25">
      <c r="H18619" s="4"/>
      <c r="M18619" s="5"/>
      <c r="N18619" s="6"/>
    </row>
    <row r="18620" spans="8:14" x14ac:dyDescent="0.25">
      <c r="H18620" s="4"/>
      <c r="M18620" s="5"/>
      <c r="N18620" s="6"/>
    </row>
    <row r="18621" spans="8:14" x14ac:dyDescent="0.25">
      <c r="H18621" s="4"/>
      <c r="M18621" s="5"/>
      <c r="N18621" s="6"/>
    </row>
    <row r="18622" spans="8:14" x14ac:dyDescent="0.25">
      <c r="H18622" s="4"/>
      <c r="M18622" s="5"/>
      <c r="N18622" s="6"/>
    </row>
    <row r="18623" spans="8:14" x14ac:dyDescent="0.25">
      <c r="H18623" s="4"/>
      <c r="M18623" s="5"/>
      <c r="N18623" s="6"/>
    </row>
    <row r="18624" spans="8:14" x14ac:dyDescent="0.25">
      <c r="H18624" s="4"/>
      <c r="M18624" s="5"/>
      <c r="N18624" s="6"/>
    </row>
    <row r="18625" spans="8:14" x14ac:dyDescent="0.25">
      <c r="H18625" s="4"/>
      <c r="M18625" s="5"/>
      <c r="N18625" s="6"/>
    </row>
    <row r="18626" spans="8:14" x14ac:dyDescent="0.25">
      <c r="H18626" s="4"/>
      <c r="M18626" s="5"/>
      <c r="N18626" s="6"/>
    </row>
    <row r="18627" spans="8:14" x14ac:dyDescent="0.25">
      <c r="H18627" s="4"/>
      <c r="M18627" s="5"/>
      <c r="N18627" s="6"/>
    </row>
    <row r="18628" spans="8:14" x14ac:dyDescent="0.25">
      <c r="H18628" s="4"/>
      <c r="M18628" s="5"/>
      <c r="N18628" s="6"/>
    </row>
    <row r="18629" spans="8:14" x14ac:dyDescent="0.25">
      <c r="H18629" s="4"/>
      <c r="M18629" s="5"/>
      <c r="N18629" s="6"/>
    </row>
    <row r="18630" spans="8:14" x14ac:dyDescent="0.25">
      <c r="H18630" s="4"/>
      <c r="M18630" s="5"/>
      <c r="N18630" s="6"/>
    </row>
    <row r="18631" spans="8:14" x14ac:dyDescent="0.25">
      <c r="H18631" s="4"/>
      <c r="M18631" s="5"/>
      <c r="N18631" s="6"/>
    </row>
    <row r="18632" spans="8:14" x14ac:dyDescent="0.25">
      <c r="H18632" s="4"/>
      <c r="M18632" s="5"/>
      <c r="N18632" s="6"/>
    </row>
    <row r="18633" spans="8:14" x14ac:dyDescent="0.25">
      <c r="H18633" s="4"/>
      <c r="M18633" s="5"/>
      <c r="N18633" s="6"/>
    </row>
    <row r="18634" spans="8:14" x14ac:dyDescent="0.25">
      <c r="H18634" s="4"/>
      <c r="M18634" s="5"/>
      <c r="N18634" s="6"/>
    </row>
    <row r="18635" spans="8:14" x14ac:dyDescent="0.25">
      <c r="H18635" s="4"/>
      <c r="M18635" s="5"/>
      <c r="N18635" s="6"/>
    </row>
    <row r="18636" spans="8:14" x14ac:dyDescent="0.25">
      <c r="H18636" s="4"/>
      <c r="M18636" s="5"/>
      <c r="N18636" s="6"/>
    </row>
    <row r="18637" spans="8:14" x14ac:dyDescent="0.25">
      <c r="H18637" s="4"/>
      <c r="M18637" s="5"/>
      <c r="N18637" s="6"/>
    </row>
    <row r="18638" spans="8:14" x14ac:dyDescent="0.25">
      <c r="H18638" s="4"/>
      <c r="M18638" s="5"/>
      <c r="N18638" s="6"/>
    </row>
    <row r="18639" spans="8:14" x14ac:dyDescent="0.25">
      <c r="H18639" s="4"/>
      <c r="M18639" s="5"/>
      <c r="N18639" s="6"/>
    </row>
    <row r="18640" spans="8:14" x14ac:dyDescent="0.25">
      <c r="H18640" s="4"/>
      <c r="M18640" s="5"/>
      <c r="N18640" s="6"/>
    </row>
    <row r="18641" spans="8:14" x14ac:dyDescent="0.25">
      <c r="H18641" s="4"/>
      <c r="M18641" s="5"/>
      <c r="N18641" s="6"/>
    </row>
    <row r="18642" spans="8:14" x14ac:dyDescent="0.25">
      <c r="H18642" s="4"/>
      <c r="M18642" s="5"/>
      <c r="N18642" s="6"/>
    </row>
    <row r="18643" spans="8:14" x14ac:dyDescent="0.25">
      <c r="H18643" s="4"/>
      <c r="M18643" s="5"/>
      <c r="N18643" s="6"/>
    </row>
    <row r="18644" spans="8:14" x14ac:dyDescent="0.25">
      <c r="H18644" s="4"/>
      <c r="M18644" s="5"/>
      <c r="N18644" s="6"/>
    </row>
    <row r="18645" spans="8:14" x14ac:dyDescent="0.25">
      <c r="H18645" s="4"/>
      <c r="M18645" s="5"/>
      <c r="N18645" s="6"/>
    </row>
    <row r="18646" spans="8:14" x14ac:dyDescent="0.25">
      <c r="H18646" s="4"/>
      <c r="M18646" s="5"/>
      <c r="N18646" s="6"/>
    </row>
    <row r="18647" spans="8:14" x14ac:dyDescent="0.25">
      <c r="H18647" s="4"/>
      <c r="M18647" s="5"/>
      <c r="N18647" s="6"/>
    </row>
    <row r="18648" spans="8:14" x14ac:dyDescent="0.25">
      <c r="H18648" s="4"/>
      <c r="M18648" s="5"/>
      <c r="N18648" s="6"/>
    </row>
    <row r="18649" spans="8:14" x14ac:dyDescent="0.25">
      <c r="H18649" s="4"/>
      <c r="M18649" s="5"/>
      <c r="N18649" s="6"/>
    </row>
    <row r="18650" spans="8:14" x14ac:dyDescent="0.25">
      <c r="H18650" s="4"/>
      <c r="M18650" s="5"/>
      <c r="N18650" s="6"/>
    </row>
    <row r="18651" spans="8:14" x14ac:dyDescent="0.25">
      <c r="H18651" s="4"/>
      <c r="M18651" s="5"/>
      <c r="N18651" s="6"/>
    </row>
    <row r="18652" spans="8:14" x14ac:dyDescent="0.25">
      <c r="H18652" s="4"/>
      <c r="M18652" s="5"/>
      <c r="N18652" s="6"/>
    </row>
    <row r="18653" spans="8:14" x14ac:dyDescent="0.25">
      <c r="H18653" s="4"/>
      <c r="M18653" s="5"/>
      <c r="N18653" s="6"/>
    </row>
    <row r="18654" spans="8:14" x14ac:dyDescent="0.25">
      <c r="H18654" s="4"/>
      <c r="M18654" s="5"/>
      <c r="N18654" s="6"/>
    </row>
    <row r="18655" spans="8:14" x14ac:dyDescent="0.25">
      <c r="H18655" s="4"/>
      <c r="M18655" s="5"/>
      <c r="N18655" s="6"/>
    </row>
    <row r="18656" spans="8:14" x14ac:dyDescent="0.25">
      <c r="H18656" s="4"/>
      <c r="M18656" s="5"/>
      <c r="N18656" s="6"/>
    </row>
    <row r="18657" spans="8:14" x14ac:dyDescent="0.25">
      <c r="H18657" s="4"/>
      <c r="M18657" s="5"/>
      <c r="N18657" s="6"/>
    </row>
    <row r="18658" spans="8:14" x14ac:dyDescent="0.25">
      <c r="H18658" s="4"/>
      <c r="M18658" s="5"/>
      <c r="N18658" s="6"/>
    </row>
    <row r="18659" spans="8:14" x14ac:dyDescent="0.25">
      <c r="H18659" s="4"/>
      <c r="M18659" s="5"/>
      <c r="N18659" s="6"/>
    </row>
    <row r="18660" spans="8:14" x14ac:dyDescent="0.25">
      <c r="H18660" s="4"/>
      <c r="M18660" s="5"/>
      <c r="N18660" s="6"/>
    </row>
    <row r="18661" spans="8:14" x14ac:dyDescent="0.25">
      <c r="H18661" s="4"/>
      <c r="M18661" s="5"/>
      <c r="N18661" s="6"/>
    </row>
    <row r="18662" spans="8:14" x14ac:dyDescent="0.25">
      <c r="H18662" s="4"/>
      <c r="M18662" s="5"/>
      <c r="N18662" s="6"/>
    </row>
    <row r="18663" spans="8:14" x14ac:dyDescent="0.25">
      <c r="H18663" s="4"/>
      <c r="M18663" s="5"/>
      <c r="N18663" s="6"/>
    </row>
    <row r="18664" spans="8:14" x14ac:dyDescent="0.25">
      <c r="H18664" s="4"/>
      <c r="M18664" s="5"/>
      <c r="N18664" s="6"/>
    </row>
    <row r="18665" spans="8:14" x14ac:dyDescent="0.25">
      <c r="H18665" s="4"/>
      <c r="M18665" s="5"/>
      <c r="N18665" s="6"/>
    </row>
    <row r="18666" spans="8:14" x14ac:dyDescent="0.25">
      <c r="H18666" s="4"/>
      <c r="M18666" s="5"/>
      <c r="N18666" s="6"/>
    </row>
    <row r="18667" spans="8:14" x14ac:dyDescent="0.25">
      <c r="H18667" s="4"/>
      <c r="M18667" s="5"/>
      <c r="N18667" s="6"/>
    </row>
    <row r="18668" spans="8:14" x14ac:dyDescent="0.25">
      <c r="H18668" s="4"/>
      <c r="M18668" s="5"/>
      <c r="N18668" s="6"/>
    </row>
    <row r="18669" spans="8:14" x14ac:dyDescent="0.25">
      <c r="H18669" s="4"/>
      <c r="M18669" s="5"/>
      <c r="N18669" s="6"/>
    </row>
    <row r="18670" spans="8:14" x14ac:dyDescent="0.25">
      <c r="H18670" s="4"/>
      <c r="M18670" s="5"/>
      <c r="N18670" s="6"/>
    </row>
    <row r="18671" spans="8:14" x14ac:dyDescent="0.25">
      <c r="H18671" s="4"/>
      <c r="M18671" s="5"/>
      <c r="N18671" s="6"/>
    </row>
    <row r="18672" spans="8:14" x14ac:dyDescent="0.25">
      <c r="H18672" s="4"/>
      <c r="M18672" s="5"/>
      <c r="N18672" s="6"/>
    </row>
    <row r="18673" spans="8:14" x14ac:dyDescent="0.25">
      <c r="H18673" s="4"/>
      <c r="M18673" s="5"/>
      <c r="N18673" s="6"/>
    </row>
    <row r="18674" spans="8:14" x14ac:dyDescent="0.25">
      <c r="H18674" s="4"/>
      <c r="M18674" s="5"/>
      <c r="N18674" s="6"/>
    </row>
    <row r="18675" spans="8:14" x14ac:dyDescent="0.25">
      <c r="H18675" s="4"/>
      <c r="M18675" s="5"/>
      <c r="N18675" s="6"/>
    </row>
    <row r="18676" spans="8:14" x14ac:dyDescent="0.25">
      <c r="H18676" s="4"/>
      <c r="M18676" s="5"/>
      <c r="N18676" s="6"/>
    </row>
    <row r="18677" spans="8:14" x14ac:dyDescent="0.25">
      <c r="H18677" s="4"/>
      <c r="M18677" s="5"/>
      <c r="N18677" s="6"/>
    </row>
    <row r="18678" spans="8:14" x14ac:dyDescent="0.25">
      <c r="H18678" s="4"/>
      <c r="M18678" s="5"/>
      <c r="N18678" s="6"/>
    </row>
    <row r="18679" spans="8:14" x14ac:dyDescent="0.25">
      <c r="H18679" s="4"/>
      <c r="M18679" s="5"/>
      <c r="N18679" s="6"/>
    </row>
    <row r="18680" spans="8:14" x14ac:dyDescent="0.25">
      <c r="H18680" s="4"/>
      <c r="M18680" s="5"/>
      <c r="N18680" s="6"/>
    </row>
    <row r="18681" spans="8:14" x14ac:dyDescent="0.25">
      <c r="H18681" s="4"/>
      <c r="M18681" s="5"/>
      <c r="N18681" s="6"/>
    </row>
    <row r="18682" spans="8:14" x14ac:dyDescent="0.25">
      <c r="H18682" s="4"/>
      <c r="M18682" s="5"/>
      <c r="N18682" s="6"/>
    </row>
    <row r="18683" spans="8:14" x14ac:dyDescent="0.25">
      <c r="H18683" s="4"/>
      <c r="M18683" s="5"/>
      <c r="N18683" s="6"/>
    </row>
    <row r="18684" spans="8:14" x14ac:dyDescent="0.25">
      <c r="H18684" s="4"/>
      <c r="M18684" s="5"/>
      <c r="N18684" s="6"/>
    </row>
    <row r="18685" spans="8:14" x14ac:dyDescent="0.25">
      <c r="H18685" s="4"/>
      <c r="M18685" s="5"/>
      <c r="N18685" s="6"/>
    </row>
    <row r="18686" spans="8:14" x14ac:dyDescent="0.25">
      <c r="H18686" s="4"/>
      <c r="M18686" s="5"/>
      <c r="N18686" s="6"/>
    </row>
    <row r="18687" spans="8:14" x14ac:dyDescent="0.25">
      <c r="H18687" s="4"/>
      <c r="M18687" s="5"/>
      <c r="N18687" s="6"/>
    </row>
    <row r="18688" spans="8:14" x14ac:dyDescent="0.25">
      <c r="H18688" s="4"/>
      <c r="M18688" s="5"/>
      <c r="N18688" s="6"/>
    </row>
    <row r="18689" spans="8:14" x14ac:dyDescent="0.25">
      <c r="H18689" s="4"/>
      <c r="M18689" s="5"/>
      <c r="N18689" s="6"/>
    </row>
    <row r="18690" spans="8:14" x14ac:dyDescent="0.25">
      <c r="H18690" s="4"/>
      <c r="M18690" s="5"/>
      <c r="N18690" s="6"/>
    </row>
    <row r="18691" spans="8:14" x14ac:dyDescent="0.25">
      <c r="H18691" s="4"/>
      <c r="M18691" s="5"/>
      <c r="N18691" s="6"/>
    </row>
    <row r="18692" spans="8:14" x14ac:dyDescent="0.25">
      <c r="H18692" s="4"/>
      <c r="M18692" s="5"/>
      <c r="N18692" s="6"/>
    </row>
    <row r="18693" spans="8:14" x14ac:dyDescent="0.25">
      <c r="H18693" s="4"/>
      <c r="M18693" s="5"/>
      <c r="N18693" s="6"/>
    </row>
    <row r="18694" spans="8:14" x14ac:dyDescent="0.25">
      <c r="H18694" s="4"/>
      <c r="M18694" s="5"/>
      <c r="N18694" s="6"/>
    </row>
    <row r="18695" spans="8:14" x14ac:dyDescent="0.25">
      <c r="H18695" s="4"/>
      <c r="M18695" s="5"/>
      <c r="N18695" s="6"/>
    </row>
    <row r="18696" spans="8:14" x14ac:dyDescent="0.25">
      <c r="H18696" s="4"/>
      <c r="M18696" s="5"/>
      <c r="N18696" s="6"/>
    </row>
    <row r="18697" spans="8:14" x14ac:dyDescent="0.25">
      <c r="H18697" s="4"/>
      <c r="M18697" s="5"/>
      <c r="N18697" s="6"/>
    </row>
    <row r="18698" spans="8:14" x14ac:dyDescent="0.25">
      <c r="H18698" s="4"/>
      <c r="M18698" s="5"/>
      <c r="N18698" s="6"/>
    </row>
    <row r="18699" spans="8:14" x14ac:dyDescent="0.25">
      <c r="H18699" s="4"/>
      <c r="M18699" s="5"/>
      <c r="N18699" s="6"/>
    </row>
    <row r="18700" spans="8:14" x14ac:dyDescent="0.25">
      <c r="H18700" s="4"/>
      <c r="M18700" s="5"/>
      <c r="N18700" s="6"/>
    </row>
    <row r="18701" spans="8:14" x14ac:dyDescent="0.25">
      <c r="H18701" s="4"/>
      <c r="M18701" s="5"/>
      <c r="N18701" s="6"/>
    </row>
    <row r="18702" spans="8:14" x14ac:dyDescent="0.25">
      <c r="H18702" s="4"/>
      <c r="M18702" s="5"/>
      <c r="N18702" s="6"/>
    </row>
    <row r="18703" spans="8:14" x14ac:dyDescent="0.25">
      <c r="H18703" s="4"/>
      <c r="M18703" s="5"/>
      <c r="N18703" s="6"/>
    </row>
    <row r="18704" spans="8:14" x14ac:dyDescent="0.25">
      <c r="H18704" s="4"/>
      <c r="M18704" s="5"/>
      <c r="N18704" s="6"/>
    </row>
    <row r="18705" spans="8:14" x14ac:dyDescent="0.25">
      <c r="H18705" s="4"/>
      <c r="M18705" s="5"/>
      <c r="N18705" s="6"/>
    </row>
    <row r="18706" spans="8:14" x14ac:dyDescent="0.25">
      <c r="H18706" s="4"/>
      <c r="M18706" s="5"/>
      <c r="N18706" s="6"/>
    </row>
    <row r="18707" spans="8:14" x14ac:dyDescent="0.25">
      <c r="H18707" s="4"/>
      <c r="M18707" s="5"/>
      <c r="N18707" s="6"/>
    </row>
    <row r="18708" spans="8:14" x14ac:dyDescent="0.25">
      <c r="H18708" s="4"/>
      <c r="M18708" s="5"/>
      <c r="N18708" s="6"/>
    </row>
    <row r="18709" spans="8:14" x14ac:dyDescent="0.25">
      <c r="H18709" s="4"/>
      <c r="M18709" s="5"/>
      <c r="N18709" s="6"/>
    </row>
    <row r="18710" spans="8:14" x14ac:dyDescent="0.25">
      <c r="H18710" s="4"/>
      <c r="M18710" s="5"/>
      <c r="N18710" s="6"/>
    </row>
    <row r="18711" spans="8:14" x14ac:dyDescent="0.25">
      <c r="H18711" s="4"/>
      <c r="M18711" s="5"/>
      <c r="N18711" s="6"/>
    </row>
    <row r="18712" spans="8:14" x14ac:dyDescent="0.25">
      <c r="H18712" s="4"/>
      <c r="M18712" s="5"/>
      <c r="N18712" s="6"/>
    </row>
    <row r="18713" spans="8:14" x14ac:dyDescent="0.25">
      <c r="H18713" s="4"/>
      <c r="M18713" s="5"/>
      <c r="N18713" s="6"/>
    </row>
    <row r="18714" spans="8:14" x14ac:dyDescent="0.25">
      <c r="H18714" s="4"/>
      <c r="M18714" s="5"/>
      <c r="N18714" s="6"/>
    </row>
    <row r="18715" spans="8:14" x14ac:dyDescent="0.25">
      <c r="H18715" s="4"/>
      <c r="M18715" s="5"/>
      <c r="N18715" s="6"/>
    </row>
    <row r="18716" spans="8:14" x14ac:dyDescent="0.25">
      <c r="H18716" s="4"/>
      <c r="M18716" s="5"/>
      <c r="N18716" s="6"/>
    </row>
    <row r="18717" spans="8:14" x14ac:dyDescent="0.25">
      <c r="H18717" s="4"/>
      <c r="M18717" s="5"/>
      <c r="N18717" s="6"/>
    </row>
    <row r="18718" spans="8:14" x14ac:dyDescent="0.25">
      <c r="H18718" s="4"/>
      <c r="M18718" s="5"/>
      <c r="N18718" s="6"/>
    </row>
    <row r="18719" spans="8:14" x14ac:dyDescent="0.25">
      <c r="H18719" s="4"/>
      <c r="M18719" s="5"/>
      <c r="N18719" s="6"/>
    </row>
    <row r="18720" spans="8:14" x14ac:dyDescent="0.25">
      <c r="H18720" s="4"/>
      <c r="M18720" s="5"/>
      <c r="N18720" s="6"/>
    </row>
    <row r="18721" spans="8:14" x14ac:dyDescent="0.25">
      <c r="H18721" s="4"/>
      <c r="M18721" s="5"/>
      <c r="N18721" s="6"/>
    </row>
    <row r="18722" spans="8:14" x14ac:dyDescent="0.25">
      <c r="H18722" s="4"/>
      <c r="M18722" s="5"/>
      <c r="N18722" s="6"/>
    </row>
    <row r="18723" spans="8:14" x14ac:dyDescent="0.25">
      <c r="H18723" s="4"/>
      <c r="M18723" s="5"/>
      <c r="N18723" s="6"/>
    </row>
    <row r="18724" spans="8:14" x14ac:dyDescent="0.25">
      <c r="H18724" s="4"/>
      <c r="M18724" s="5"/>
      <c r="N18724" s="6"/>
    </row>
    <row r="18725" spans="8:14" x14ac:dyDescent="0.25">
      <c r="H18725" s="4"/>
      <c r="M18725" s="5"/>
      <c r="N18725" s="6"/>
    </row>
    <row r="18726" spans="8:14" x14ac:dyDescent="0.25">
      <c r="H18726" s="4"/>
      <c r="M18726" s="5"/>
      <c r="N18726" s="6"/>
    </row>
    <row r="18727" spans="8:14" x14ac:dyDescent="0.25">
      <c r="H18727" s="4"/>
      <c r="M18727" s="5"/>
      <c r="N18727" s="6"/>
    </row>
    <row r="18728" spans="8:14" x14ac:dyDescent="0.25">
      <c r="H18728" s="4"/>
      <c r="M18728" s="5"/>
      <c r="N18728" s="6"/>
    </row>
    <row r="18729" spans="8:14" x14ac:dyDescent="0.25">
      <c r="H18729" s="4"/>
      <c r="M18729" s="5"/>
      <c r="N18729" s="6"/>
    </row>
    <row r="18730" spans="8:14" x14ac:dyDescent="0.25">
      <c r="H18730" s="4"/>
      <c r="M18730" s="5"/>
      <c r="N18730" s="6"/>
    </row>
    <row r="18731" spans="8:14" x14ac:dyDescent="0.25">
      <c r="H18731" s="4"/>
      <c r="M18731" s="5"/>
      <c r="N18731" s="6"/>
    </row>
    <row r="18732" spans="8:14" x14ac:dyDescent="0.25">
      <c r="H18732" s="4"/>
      <c r="M18732" s="5"/>
      <c r="N18732" s="6"/>
    </row>
    <row r="18733" spans="8:14" x14ac:dyDescent="0.25">
      <c r="H18733" s="4"/>
      <c r="M18733" s="5"/>
      <c r="N18733" s="6"/>
    </row>
    <row r="18734" spans="8:14" x14ac:dyDescent="0.25">
      <c r="H18734" s="4"/>
      <c r="M18734" s="5"/>
      <c r="N18734" s="6"/>
    </row>
    <row r="18735" spans="8:14" x14ac:dyDescent="0.25">
      <c r="H18735" s="4"/>
      <c r="M18735" s="5"/>
      <c r="N18735" s="6"/>
    </row>
    <row r="18736" spans="8:14" x14ac:dyDescent="0.25">
      <c r="H18736" s="4"/>
      <c r="M18736" s="5"/>
      <c r="N18736" s="6"/>
    </row>
    <row r="18737" spans="8:14" x14ac:dyDescent="0.25">
      <c r="H18737" s="4"/>
      <c r="M18737" s="5"/>
      <c r="N18737" s="6"/>
    </row>
    <row r="18738" spans="8:14" x14ac:dyDescent="0.25">
      <c r="H18738" s="4"/>
      <c r="M18738" s="5"/>
      <c r="N18738" s="6"/>
    </row>
    <row r="18739" spans="8:14" x14ac:dyDescent="0.25">
      <c r="H18739" s="4"/>
      <c r="M18739" s="5"/>
      <c r="N18739" s="6"/>
    </row>
    <row r="18740" spans="8:14" x14ac:dyDescent="0.25">
      <c r="H18740" s="4"/>
      <c r="M18740" s="5"/>
      <c r="N18740" s="6"/>
    </row>
    <row r="18741" spans="8:14" x14ac:dyDescent="0.25">
      <c r="H18741" s="4"/>
      <c r="M18741" s="5"/>
      <c r="N18741" s="6"/>
    </row>
    <row r="18742" spans="8:14" x14ac:dyDescent="0.25">
      <c r="H18742" s="4"/>
      <c r="M18742" s="5"/>
      <c r="N18742" s="6"/>
    </row>
    <row r="18743" spans="8:14" x14ac:dyDescent="0.25">
      <c r="H18743" s="4"/>
      <c r="M18743" s="5"/>
      <c r="N18743" s="6"/>
    </row>
    <row r="18744" spans="8:14" x14ac:dyDescent="0.25">
      <c r="H18744" s="4"/>
      <c r="M18744" s="5"/>
      <c r="N18744" s="6"/>
    </row>
    <row r="18745" spans="8:14" x14ac:dyDescent="0.25">
      <c r="H18745" s="4"/>
      <c r="M18745" s="5"/>
      <c r="N18745" s="6"/>
    </row>
    <row r="18746" spans="8:14" x14ac:dyDescent="0.25">
      <c r="H18746" s="4"/>
      <c r="M18746" s="5"/>
      <c r="N18746" s="6"/>
    </row>
    <row r="18747" spans="8:14" x14ac:dyDescent="0.25">
      <c r="H18747" s="4"/>
      <c r="M18747" s="5"/>
      <c r="N18747" s="6"/>
    </row>
    <row r="18748" spans="8:14" x14ac:dyDescent="0.25">
      <c r="H18748" s="4"/>
      <c r="M18748" s="5"/>
      <c r="N18748" s="6"/>
    </row>
    <row r="18749" spans="8:14" x14ac:dyDescent="0.25">
      <c r="H18749" s="4"/>
      <c r="M18749" s="5"/>
      <c r="N18749" s="6"/>
    </row>
    <row r="18750" spans="8:14" x14ac:dyDescent="0.25">
      <c r="H18750" s="4"/>
      <c r="M18750" s="5"/>
      <c r="N18750" s="6"/>
    </row>
    <row r="18751" spans="8:14" x14ac:dyDescent="0.25">
      <c r="H18751" s="4"/>
      <c r="M18751" s="5"/>
      <c r="N18751" s="6"/>
    </row>
    <row r="18752" spans="8:14" x14ac:dyDescent="0.25">
      <c r="H18752" s="4"/>
      <c r="M18752" s="5"/>
      <c r="N18752" s="6"/>
    </row>
    <row r="18753" spans="8:14" x14ac:dyDescent="0.25">
      <c r="H18753" s="4"/>
      <c r="M18753" s="5"/>
      <c r="N18753" s="6"/>
    </row>
    <row r="18754" spans="8:14" x14ac:dyDescent="0.25">
      <c r="H18754" s="4"/>
      <c r="M18754" s="5"/>
      <c r="N18754" s="6"/>
    </row>
    <row r="18755" spans="8:14" x14ac:dyDescent="0.25">
      <c r="H18755" s="4"/>
      <c r="M18755" s="5"/>
      <c r="N18755" s="6"/>
    </row>
    <row r="18756" spans="8:14" x14ac:dyDescent="0.25">
      <c r="H18756" s="4"/>
      <c r="M18756" s="5"/>
      <c r="N18756" s="6"/>
    </row>
    <row r="18757" spans="8:14" x14ac:dyDescent="0.25">
      <c r="H18757" s="4"/>
      <c r="M18757" s="5"/>
      <c r="N18757" s="6"/>
    </row>
    <row r="18758" spans="8:14" x14ac:dyDescent="0.25">
      <c r="H18758" s="4"/>
      <c r="M18758" s="5"/>
      <c r="N18758" s="6"/>
    </row>
    <row r="18759" spans="8:14" x14ac:dyDescent="0.25">
      <c r="H18759" s="4"/>
      <c r="M18759" s="5"/>
      <c r="N18759" s="6"/>
    </row>
    <row r="18760" spans="8:14" x14ac:dyDescent="0.25">
      <c r="H18760" s="4"/>
      <c r="M18760" s="5"/>
      <c r="N18760" s="6"/>
    </row>
    <row r="18761" spans="8:14" x14ac:dyDescent="0.25">
      <c r="H18761" s="4"/>
      <c r="M18761" s="5"/>
      <c r="N18761" s="6"/>
    </row>
    <row r="18762" spans="8:14" x14ac:dyDescent="0.25">
      <c r="H18762" s="4"/>
      <c r="M18762" s="5"/>
      <c r="N18762" s="6"/>
    </row>
    <row r="18763" spans="8:14" x14ac:dyDescent="0.25">
      <c r="H18763" s="4"/>
      <c r="M18763" s="5"/>
      <c r="N18763" s="6"/>
    </row>
    <row r="18764" spans="8:14" x14ac:dyDescent="0.25">
      <c r="H18764" s="4"/>
      <c r="M18764" s="5"/>
      <c r="N18764" s="6"/>
    </row>
    <row r="18765" spans="8:14" x14ac:dyDescent="0.25">
      <c r="H18765" s="4"/>
      <c r="M18765" s="5"/>
      <c r="N18765" s="6"/>
    </row>
    <row r="18766" spans="8:14" x14ac:dyDescent="0.25">
      <c r="H18766" s="4"/>
      <c r="M18766" s="5"/>
      <c r="N18766" s="6"/>
    </row>
    <row r="18767" spans="8:14" x14ac:dyDescent="0.25">
      <c r="H18767" s="4"/>
      <c r="M18767" s="5"/>
      <c r="N18767" s="6"/>
    </row>
    <row r="18768" spans="8:14" x14ac:dyDescent="0.25">
      <c r="H18768" s="4"/>
      <c r="M18768" s="5"/>
      <c r="N18768" s="6"/>
    </row>
    <row r="18769" spans="8:14" x14ac:dyDescent="0.25">
      <c r="H18769" s="4"/>
      <c r="M18769" s="5"/>
      <c r="N18769" s="6"/>
    </row>
    <row r="18770" spans="8:14" x14ac:dyDescent="0.25">
      <c r="H18770" s="4"/>
      <c r="M18770" s="5"/>
      <c r="N18770" s="6"/>
    </row>
    <row r="18771" spans="8:14" x14ac:dyDescent="0.25">
      <c r="H18771" s="4"/>
      <c r="M18771" s="5"/>
      <c r="N18771" s="6"/>
    </row>
    <row r="18772" spans="8:14" x14ac:dyDescent="0.25">
      <c r="H18772" s="4"/>
      <c r="M18772" s="5"/>
      <c r="N18772" s="6"/>
    </row>
    <row r="18773" spans="8:14" x14ac:dyDescent="0.25">
      <c r="H18773" s="4"/>
      <c r="M18773" s="5"/>
      <c r="N18773" s="6"/>
    </row>
    <row r="18774" spans="8:14" x14ac:dyDescent="0.25">
      <c r="H18774" s="4"/>
      <c r="M18774" s="5"/>
      <c r="N18774" s="6"/>
    </row>
    <row r="18775" spans="8:14" x14ac:dyDescent="0.25">
      <c r="H18775" s="4"/>
      <c r="M18775" s="5"/>
      <c r="N18775" s="6"/>
    </row>
    <row r="18776" spans="8:14" x14ac:dyDescent="0.25">
      <c r="H18776" s="4"/>
      <c r="M18776" s="5"/>
      <c r="N18776" s="6"/>
    </row>
    <row r="18777" spans="8:14" x14ac:dyDescent="0.25">
      <c r="H18777" s="4"/>
      <c r="M18777" s="5"/>
      <c r="N18777" s="6"/>
    </row>
    <row r="18778" spans="8:14" x14ac:dyDescent="0.25">
      <c r="H18778" s="4"/>
      <c r="M18778" s="5"/>
      <c r="N18778" s="6"/>
    </row>
    <row r="18779" spans="8:14" x14ac:dyDescent="0.25">
      <c r="H18779" s="4"/>
      <c r="M18779" s="5"/>
      <c r="N18779" s="6"/>
    </row>
    <row r="18780" spans="8:14" x14ac:dyDescent="0.25">
      <c r="H18780" s="4"/>
      <c r="M18780" s="5"/>
      <c r="N18780" s="6"/>
    </row>
    <row r="18781" spans="8:14" x14ac:dyDescent="0.25">
      <c r="H18781" s="4"/>
      <c r="M18781" s="5"/>
      <c r="N18781" s="6"/>
    </row>
    <row r="18782" spans="8:14" x14ac:dyDescent="0.25">
      <c r="H18782" s="4"/>
      <c r="M18782" s="5"/>
      <c r="N18782" s="6"/>
    </row>
    <row r="18783" spans="8:14" x14ac:dyDescent="0.25">
      <c r="H18783" s="4"/>
      <c r="M18783" s="5"/>
      <c r="N18783" s="6"/>
    </row>
    <row r="18784" spans="8:14" x14ac:dyDescent="0.25">
      <c r="H18784" s="4"/>
      <c r="M18784" s="5"/>
      <c r="N18784" s="6"/>
    </row>
    <row r="18785" spans="8:14" x14ac:dyDescent="0.25">
      <c r="H18785" s="4"/>
      <c r="M18785" s="5"/>
      <c r="N18785" s="6"/>
    </row>
    <row r="18786" spans="8:14" x14ac:dyDescent="0.25">
      <c r="H18786" s="4"/>
      <c r="M18786" s="5"/>
      <c r="N18786" s="6"/>
    </row>
    <row r="18787" spans="8:14" x14ac:dyDescent="0.25">
      <c r="H18787" s="4"/>
      <c r="M18787" s="5"/>
      <c r="N18787" s="6"/>
    </row>
    <row r="18788" spans="8:14" x14ac:dyDescent="0.25">
      <c r="H18788" s="4"/>
      <c r="M18788" s="5"/>
      <c r="N18788" s="6"/>
    </row>
    <row r="18789" spans="8:14" x14ac:dyDescent="0.25">
      <c r="H18789" s="4"/>
      <c r="M18789" s="5"/>
      <c r="N18789" s="6"/>
    </row>
    <row r="18790" spans="8:14" x14ac:dyDescent="0.25">
      <c r="H18790" s="4"/>
      <c r="M18790" s="5"/>
      <c r="N18790" s="6"/>
    </row>
    <row r="18791" spans="8:14" x14ac:dyDescent="0.25">
      <c r="H18791" s="4"/>
      <c r="M18791" s="5"/>
      <c r="N18791" s="6"/>
    </row>
    <row r="18792" spans="8:14" x14ac:dyDescent="0.25">
      <c r="H18792" s="4"/>
      <c r="M18792" s="5"/>
      <c r="N18792" s="6"/>
    </row>
    <row r="18793" spans="8:14" x14ac:dyDescent="0.25">
      <c r="H18793" s="4"/>
      <c r="M18793" s="5"/>
      <c r="N18793" s="6"/>
    </row>
    <row r="18794" spans="8:14" x14ac:dyDescent="0.25">
      <c r="H18794" s="4"/>
      <c r="M18794" s="5"/>
      <c r="N18794" s="6"/>
    </row>
    <row r="18795" spans="8:14" x14ac:dyDescent="0.25">
      <c r="H18795" s="4"/>
      <c r="M18795" s="5"/>
      <c r="N18795" s="6"/>
    </row>
    <row r="18796" spans="8:14" x14ac:dyDescent="0.25">
      <c r="H18796" s="4"/>
      <c r="M18796" s="5"/>
      <c r="N18796" s="6"/>
    </row>
    <row r="18797" spans="8:14" x14ac:dyDescent="0.25">
      <c r="H18797" s="4"/>
      <c r="M18797" s="5"/>
      <c r="N18797" s="6"/>
    </row>
    <row r="18798" spans="8:14" x14ac:dyDescent="0.25">
      <c r="H18798" s="4"/>
      <c r="M18798" s="5"/>
      <c r="N18798" s="6"/>
    </row>
    <row r="18799" spans="8:14" x14ac:dyDescent="0.25">
      <c r="H18799" s="4"/>
      <c r="M18799" s="5"/>
      <c r="N18799" s="6"/>
    </row>
    <row r="18800" spans="8:14" x14ac:dyDescent="0.25">
      <c r="H18800" s="4"/>
      <c r="M18800" s="5"/>
      <c r="N18800" s="6"/>
    </row>
    <row r="18801" spans="8:14" x14ac:dyDescent="0.25">
      <c r="H18801" s="4"/>
      <c r="M18801" s="5"/>
      <c r="N18801" s="6"/>
    </row>
    <row r="18802" spans="8:14" x14ac:dyDescent="0.25">
      <c r="H18802" s="4"/>
      <c r="M18802" s="5"/>
      <c r="N18802" s="6"/>
    </row>
    <row r="18803" spans="8:14" x14ac:dyDescent="0.25">
      <c r="H18803" s="4"/>
      <c r="M18803" s="5"/>
      <c r="N18803" s="6"/>
    </row>
    <row r="18804" spans="8:14" x14ac:dyDescent="0.25">
      <c r="H18804" s="4"/>
      <c r="M18804" s="5"/>
      <c r="N18804" s="6"/>
    </row>
    <row r="18805" spans="8:14" x14ac:dyDescent="0.25">
      <c r="H18805" s="4"/>
      <c r="M18805" s="5"/>
      <c r="N18805" s="6"/>
    </row>
    <row r="18806" spans="8:14" x14ac:dyDescent="0.25">
      <c r="H18806" s="4"/>
      <c r="M18806" s="5"/>
      <c r="N18806" s="6"/>
    </row>
    <row r="18807" spans="8:14" x14ac:dyDescent="0.25">
      <c r="H18807" s="4"/>
      <c r="M18807" s="5"/>
      <c r="N18807" s="6"/>
    </row>
    <row r="18808" spans="8:14" x14ac:dyDescent="0.25">
      <c r="H18808" s="4"/>
      <c r="M18808" s="5"/>
      <c r="N18808" s="6"/>
    </row>
    <row r="18809" spans="8:14" x14ac:dyDescent="0.25">
      <c r="H18809" s="4"/>
      <c r="M18809" s="5"/>
      <c r="N18809" s="6"/>
    </row>
    <row r="18810" spans="8:14" x14ac:dyDescent="0.25">
      <c r="H18810" s="4"/>
      <c r="M18810" s="5"/>
      <c r="N18810" s="6"/>
    </row>
    <row r="18811" spans="8:14" x14ac:dyDescent="0.25">
      <c r="H18811" s="4"/>
      <c r="M18811" s="5"/>
      <c r="N18811" s="6"/>
    </row>
    <row r="18812" spans="8:14" x14ac:dyDescent="0.25">
      <c r="H18812" s="4"/>
      <c r="M18812" s="5"/>
      <c r="N18812" s="6"/>
    </row>
    <row r="18813" spans="8:14" x14ac:dyDescent="0.25">
      <c r="H18813" s="4"/>
      <c r="M18813" s="5"/>
      <c r="N18813" s="6"/>
    </row>
    <row r="18814" spans="8:14" x14ac:dyDescent="0.25">
      <c r="H18814" s="4"/>
      <c r="M18814" s="5"/>
      <c r="N18814" s="6"/>
    </row>
    <row r="18815" spans="8:14" x14ac:dyDescent="0.25">
      <c r="H18815" s="4"/>
      <c r="M18815" s="5"/>
      <c r="N18815" s="6"/>
    </row>
    <row r="18816" spans="8:14" x14ac:dyDescent="0.25">
      <c r="H18816" s="4"/>
      <c r="M18816" s="5"/>
      <c r="N18816" s="6"/>
    </row>
    <row r="18817" spans="8:14" x14ac:dyDescent="0.25">
      <c r="H18817" s="4"/>
      <c r="M18817" s="5"/>
      <c r="N18817" s="6"/>
    </row>
    <row r="18818" spans="8:14" x14ac:dyDescent="0.25">
      <c r="H18818" s="4"/>
      <c r="M18818" s="5"/>
      <c r="N18818" s="6"/>
    </row>
    <row r="18819" spans="8:14" x14ac:dyDescent="0.25">
      <c r="H18819" s="4"/>
      <c r="M18819" s="5"/>
      <c r="N18819" s="6"/>
    </row>
    <row r="18820" spans="8:14" x14ac:dyDescent="0.25">
      <c r="H18820" s="4"/>
      <c r="M18820" s="5"/>
      <c r="N18820" s="6"/>
    </row>
    <row r="18821" spans="8:14" x14ac:dyDescent="0.25">
      <c r="H18821" s="4"/>
      <c r="M18821" s="5"/>
      <c r="N18821" s="6"/>
    </row>
    <row r="18822" spans="8:14" x14ac:dyDescent="0.25">
      <c r="H18822" s="4"/>
      <c r="M18822" s="5"/>
      <c r="N18822" s="6"/>
    </row>
    <row r="18823" spans="8:14" x14ac:dyDescent="0.25">
      <c r="H18823" s="4"/>
      <c r="M18823" s="5"/>
      <c r="N18823" s="6"/>
    </row>
    <row r="18824" spans="8:14" x14ac:dyDescent="0.25">
      <c r="H18824" s="4"/>
      <c r="M18824" s="5"/>
      <c r="N18824" s="6"/>
    </row>
    <row r="18825" spans="8:14" x14ac:dyDescent="0.25">
      <c r="H18825" s="4"/>
      <c r="M18825" s="5"/>
      <c r="N18825" s="6"/>
    </row>
    <row r="18826" spans="8:14" x14ac:dyDescent="0.25">
      <c r="H18826" s="4"/>
      <c r="M18826" s="5"/>
      <c r="N18826" s="6"/>
    </row>
    <row r="18827" spans="8:14" x14ac:dyDescent="0.25">
      <c r="H18827" s="4"/>
      <c r="M18827" s="5"/>
      <c r="N18827" s="6"/>
    </row>
    <row r="18828" spans="8:14" x14ac:dyDescent="0.25">
      <c r="H18828" s="4"/>
      <c r="M18828" s="5"/>
      <c r="N18828" s="6"/>
    </row>
    <row r="18829" spans="8:14" x14ac:dyDescent="0.25">
      <c r="H18829" s="4"/>
      <c r="M18829" s="5"/>
      <c r="N18829" s="6"/>
    </row>
    <row r="18830" spans="8:14" x14ac:dyDescent="0.25">
      <c r="H18830" s="4"/>
      <c r="M18830" s="5"/>
      <c r="N18830" s="6"/>
    </row>
    <row r="18831" spans="8:14" x14ac:dyDescent="0.25">
      <c r="H18831" s="4"/>
      <c r="M18831" s="5"/>
      <c r="N18831" s="6"/>
    </row>
    <row r="18832" spans="8:14" x14ac:dyDescent="0.25">
      <c r="H18832" s="4"/>
      <c r="M18832" s="5"/>
      <c r="N18832" s="6"/>
    </row>
    <row r="18833" spans="8:14" x14ac:dyDescent="0.25">
      <c r="H18833" s="4"/>
      <c r="M18833" s="5"/>
      <c r="N18833" s="6"/>
    </row>
    <row r="18834" spans="8:14" x14ac:dyDescent="0.25">
      <c r="H18834" s="4"/>
      <c r="M18834" s="5"/>
      <c r="N18834" s="6"/>
    </row>
    <row r="18835" spans="8:14" x14ac:dyDescent="0.25">
      <c r="H18835" s="4"/>
      <c r="M18835" s="5"/>
      <c r="N18835" s="6"/>
    </row>
    <row r="18836" spans="8:14" x14ac:dyDescent="0.25">
      <c r="H18836" s="4"/>
      <c r="M18836" s="5"/>
      <c r="N18836" s="6"/>
    </row>
    <row r="18837" spans="8:14" x14ac:dyDescent="0.25">
      <c r="H18837" s="4"/>
      <c r="M18837" s="5"/>
      <c r="N18837" s="6"/>
    </row>
    <row r="18838" spans="8:14" x14ac:dyDescent="0.25">
      <c r="H18838" s="4"/>
      <c r="M18838" s="5"/>
      <c r="N18838" s="6"/>
    </row>
    <row r="18839" spans="8:14" x14ac:dyDescent="0.25">
      <c r="H18839" s="4"/>
      <c r="M18839" s="5"/>
      <c r="N18839" s="6"/>
    </row>
    <row r="18840" spans="8:14" x14ac:dyDescent="0.25">
      <c r="H18840" s="4"/>
      <c r="M18840" s="5"/>
      <c r="N18840" s="6"/>
    </row>
    <row r="18841" spans="8:14" x14ac:dyDescent="0.25">
      <c r="H18841" s="4"/>
      <c r="M18841" s="5"/>
      <c r="N18841" s="6"/>
    </row>
    <row r="18842" spans="8:14" x14ac:dyDescent="0.25">
      <c r="H18842" s="4"/>
      <c r="M18842" s="5"/>
      <c r="N18842" s="6"/>
    </row>
    <row r="18843" spans="8:14" x14ac:dyDescent="0.25">
      <c r="H18843" s="4"/>
      <c r="M18843" s="5"/>
      <c r="N18843" s="6"/>
    </row>
    <row r="18844" spans="8:14" x14ac:dyDescent="0.25">
      <c r="H18844" s="4"/>
      <c r="M18844" s="5"/>
      <c r="N18844" s="6"/>
    </row>
    <row r="18845" spans="8:14" x14ac:dyDescent="0.25">
      <c r="H18845" s="4"/>
      <c r="M18845" s="5"/>
      <c r="N18845" s="6"/>
    </row>
    <row r="18846" spans="8:14" x14ac:dyDescent="0.25">
      <c r="H18846" s="4"/>
      <c r="M18846" s="5"/>
      <c r="N18846" s="6"/>
    </row>
    <row r="18847" spans="8:14" x14ac:dyDescent="0.25">
      <c r="H18847" s="4"/>
      <c r="M18847" s="5"/>
      <c r="N18847" s="6"/>
    </row>
    <row r="18848" spans="8:14" x14ac:dyDescent="0.25">
      <c r="H18848" s="4"/>
      <c r="M18848" s="5"/>
      <c r="N18848" s="6"/>
    </row>
    <row r="18849" spans="8:14" x14ac:dyDescent="0.25">
      <c r="H18849" s="4"/>
      <c r="M18849" s="5"/>
      <c r="N18849" s="6"/>
    </row>
    <row r="18850" spans="8:14" x14ac:dyDescent="0.25">
      <c r="H18850" s="4"/>
      <c r="M18850" s="5"/>
      <c r="N18850" s="6"/>
    </row>
    <row r="18851" spans="8:14" x14ac:dyDescent="0.25">
      <c r="H18851" s="4"/>
      <c r="M18851" s="5"/>
      <c r="N18851" s="6"/>
    </row>
    <row r="18852" spans="8:14" x14ac:dyDescent="0.25">
      <c r="H18852" s="4"/>
      <c r="M18852" s="5"/>
      <c r="N18852" s="6"/>
    </row>
    <row r="18853" spans="8:14" x14ac:dyDescent="0.25">
      <c r="H18853" s="4"/>
      <c r="M18853" s="5"/>
      <c r="N18853" s="6"/>
    </row>
    <row r="18854" spans="8:14" x14ac:dyDescent="0.25">
      <c r="H18854" s="4"/>
      <c r="M18854" s="5"/>
      <c r="N18854" s="6"/>
    </row>
    <row r="18855" spans="8:14" x14ac:dyDescent="0.25">
      <c r="H18855" s="4"/>
      <c r="M18855" s="5"/>
      <c r="N18855" s="6"/>
    </row>
    <row r="18856" spans="8:14" x14ac:dyDescent="0.25">
      <c r="H18856" s="4"/>
      <c r="M18856" s="5"/>
      <c r="N18856" s="6"/>
    </row>
    <row r="18857" spans="8:14" x14ac:dyDescent="0.25">
      <c r="H18857" s="4"/>
      <c r="M18857" s="5"/>
      <c r="N18857" s="6"/>
    </row>
    <row r="18858" spans="8:14" x14ac:dyDescent="0.25">
      <c r="H18858" s="4"/>
      <c r="M18858" s="5"/>
      <c r="N18858" s="6"/>
    </row>
    <row r="18859" spans="8:14" x14ac:dyDescent="0.25">
      <c r="H18859" s="4"/>
      <c r="M18859" s="5"/>
      <c r="N18859" s="6"/>
    </row>
    <row r="18860" spans="8:14" x14ac:dyDescent="0.25">
      <c r="H18860" s="4"/>
      <c r="M18860" s="5"/>
      <c r="N18860" s="6"/>
    </row>
    <row r="18861" spans="8:14" x14ac:dyDescent="0.25">
      <c r="H18861" s="4"/>
      <c r="M18861" s="5"/>
      <c r="N18861" s="6"/>
    </row>
    <row r="18862" spans="8:14" x14ac:dyDescent="0.25">
      <c r="H18862" s="4"/>
      <c r="M18862" s="5"/>
      <c r="N18862" s="6"/>
    </row>
    <row r="18863" spans="8:14" x14ac:dyDescent="0.25">
      <c r="H18863" s="4"/>
      <c r="M18863" s="5"/>
      <c r="N18863" s="6"/>
    </row>
    <row r="18864" spans="8:14" x14ac:dyDescent="0.25">
      <c r="H18864" s="4"/>
      <c r="M18864" s="5"/>
      <c r="N18864" s="6"/>
    </row>
    <row r="18865" spans="8:14" x14ac:dyDescent="0.25">
      <c r="H18865" s="4"/>
      <c r="M18865" s="5"/>
      <c r="N18865" s="6"/>
    </row>
    <row r="18866" spans="8:14" x14ac:dyDescent="0.25">
      <c r="H18866" s="4"/>
      <c r="M18866" s="5"/>
      <c r="N18866" s="6"/>
    </row>
    <row r="18867" spans="8:14" x14ac:dyDescent="0.25">
      <c r="H18867" s="4"/>
      <c r="M18867" s="5"/>
      <c r="N18867" s="6"/>
    </row>
    <row r="18868" spans="8:14" x14ac:dyDescent="0.25">
      <c r="H18868" s="4"/>
      <c r="M18868" s="5"/>
      <c r="N18868" s="6"/>
    </row>
    <row r="18869" spans="8:14" x14ac:dyDescent="0.25">
      <c r="H18869" s="4"/>
      <c r="M18869" s="5"/>
      <c r="N18869" s="6"/>
    </row>
    <row r="18870" spans="8:14" x14ac:dyDescent="0.25">
      <c r="H18870" s="4"/>
      <c r="M18870" s="5"/>
      <c r="N18870" s="6"/>
    </row>
    <row r="18871" spans="8:14" x14ac:dyDescent="0.25">
      <c r="H18871" s="4"/>
      <c r="M18871" s="5"/>
      <c r="N18871" s="6"/>
    </row>
    <row r="18872" spans="8:14" x14ac:dyDescent="0.25">
      <c r="H18872" s="4"/>
      <c r="M18872" s="5"/>
      <c r="N18872" s="6"/>
    </row>
    <row r="18873" spans="8:14" x14ac:dyDescent="0.25">
      <c r="H18873" s="4"/>
      <c r="M18873" s="5"/>
      <c r="N18873" s="6"/>
    </row>
    <row r="18874" spans="8:14" x14ac:dyDescent="0.25">
      <c r="H18874" s="4"/>
      <c r="M18874" s="5"/>
      <c r="N18874" s="6"/>
    </row>
    <row r="18875" spans="8:14" x14ac:dyDescent="0.25">
      <c r="H18875" s="4"/>
      <c r="M18875" s="5"/>
      <c r="N18875" s="6"/>
    </row>
    <row r="18876" spans="8:14" x14ac:dyDescent="0.25">
      <c r="H18876" s="4"/>
      <c r="M18876" s="5"/>
      <c r="N18876" s="6"/>
    </row>
    <row r="18877" spans="8:14" x14ac:dyDescent="0.25">
      <c r="H18877" s="4"/>
      <c r="M18877" s="5"/>
      <c r="N18877" s="6"/>
    </row>
    <row r="18878" spans="8:14" x14ac:dyDescent="0.25">
      <c r="H18878" s="4"/>
      <c r="M18878" s="5"/>
      <c r="N18878" s="6"/>
    </row>
    <row r="18879" spans="8:14" x14ac:dyDescent="0.25">
      <c r="H18879" s="4"/>
      <c r="M18879" s="5"/>
      <c r="N18879" s="6"/>
    </row>
    <row r="18880" spans="8:14" x14ac:dyDescent="0.25">
      <c r="H18880" s="4"/>
      <c r="M18880" s="5"/>
      <c r="N18880" s="6"/>
    </row>
    <row r="18881" spans="8:14" x14ac:dyDescent="0.25">
      <c r="H18881" s="4"/>
      <c r="M18881" s="5"/>
      <c r="N18881" s="6"/>
    </row>
    <row r="18882" spans="8:14" x14ac:dyDescent="0.25">
      <c r="H18882" s="4"/>
      <c r="M18882" s="5"/>
      <c r="N18882" s="6"/>
    </row>
    <row r="18883" spans="8:14" x14ac:dyDescent="0.25">
      <c r="H18883" s="4"/>
      <c r="M18883" s="5"/>
      <c r="N18883" s="6"/>
    </row>
    <row r="18884" spans="8:14" x14ac:dyDescent="0.25">
      <c r="H18884" s="4"/>
      <c r="M18884" s="5"/>
      <c r="N18884" s="6"/>
    </row>
    <row r="18885" spans="8:14" x14ac:dyDescent="0.25">
      <c r="H18885" s="4"/>
      <c r="M18885" s="5"/>
      <c r="N18885" s="6"/>
    </row>
    <row r="18886" spans="8:14" x14ac:dyDescent="0.25">
      <c r="H18886" s="4"/>
      <c r="M18886" s="5"/>
      <c r="N18886" s="6"/>
    </row>
    <row r="18887" spans="8:14" x14ac:dyDescent="0.25">
      <c r="H18887" s="4"/>
      <c r="M18887" s="5"/>
      <c r="N18887" s="6"/>
    </row>
    <row r="18888" spans="8:14" x14ac:dyDescent="0.25">
      <c r="H18888" s="4"/>
      <c r="M18888" s="5"/>
      <c r="N18888" s="6"/>
    </row>
    <row r="18889" spans="8:14" x14ac:dyDescent="0.25">
      <c r="H18889" s="4"/>
      <c r="M18889" s="5"/>
      <c r="N18889" s="6"/>
    </row>
    <row r="18890" spans="8:14" x14ac:dyDescent="0.25">
      <c r="H18890" s="4"/>
      <c r="M18890" s="5"/>
      <c r="N18890" s="6"/>
    </row>
    <row r="18891" spans="8:14" x14ac:dyDescent="0.25">
      <c r="H18891" s="4"/>
      <c r="M18891" s="5"/>
      <c r="N18891" s="6"/>
    </row>
    <row r="18892" spans="8:14" x14ac:dyDescent="0.25">
      <c r="H18892" s="4"/>
      <c r="M18892" s="5"/>
      <c r="N18892" s="6"/>
    </row>
    <row r="18893" spans="8:14" x14ac:dyDescent="0.25">
      <c r="H18893" s="4"/>
      <c r="M18893" s="5"/>
      <c r="N18893" s="6"/>
    </row>
    <row r="18894" spans="8:14" x14ac:dyDescent="0.25">
      <c r="H18894" s="4"/>
      <c r="M18894" s="5"/>
      <c r="N18894" s="6"/>
    </row>
    <row r="18895" spans="8:14" x14ac:dyDescent="0.25">
      <c r="H18895" s="4"/>
      <c r="M18895" s="5"/>
      <c r="N18895" s="6"/>
    </row>
    <row r="18896" spans="8:14" x14ac:dyDescent="0.25">
      <c r="H18896" s="4"/>
      <c r="M18896" s="5"/>
      <c r="N18896" s="6"/>
    </row>
    <row r="18897" spans="8:14" x14ac:dyDescent="0.25">
      <c r="H18897" s="4"/>
      <c r="M18897" s="5"/>
      <c r="N18897" s="6"/>
    </row>
    <row r="18898" spans="8:14" x14ac:dyDescent="0.25">
      <c r="H18898" s="4"/>
      <c r="M18898" s="5"/>
      <c r="N18898" s="6"/>
    </row>
    <row r="18899" spans="8:14" x14ac:dyDescent="0.25">
      <c r="H18899" s="4"/>
      <c r="M18899" s="5"/>
      <c r="N18899" s="6"/>
    </row>
    <row r="18900" spans="8:14" x14ac:dyDescent="0.25">
      <c r="H18900" s="4"/>
      <c r="M18900" s="5"/>
      <c r="N18900" s="6"/>
    </row>
    <row r="18901" spans="8:14" x14ac:dyDescent="0.25">
      <c r="H18901" s="4"/>
      <c r="M18901" s="5"/>
      <c r="N18901" s="6"/>
    </row>
    <row r="18902" spans="8:14" x14ac:dyDescent="0.25">
      <c r="H18902" s="4"/>
      <c r="M18902" s="5"/>
      <c r="N18902" s="6"/>
    </row>
    <row r="18903" spans="8:14" x14ac:dyDescent="0.25">
      <c r="H18903" s="4"/>
      <c r="M18903" s="5"/>
      <c r="N18903" s="6"/>
    </row>
    <row r="18904" spans="8:14" x14ac:dyDescent="0.25">
      <c r="H18904" s="4"/>
      <c r="M18904" s="5"/>
      <c r="N18904" s="6"/>
    </row>
    <row r="18905" spans="8:14" x14ac:dyDescent="0.25">
      <c r="H18905" s="4"/>
      <c r="M18905" s="5"/>
      <c r="N18905" s="6"/>
    </row>
    <row r="18906" spans="8:14" x14ac:dyDescent="0.25">
      <c r="H18906" s="4"/>
      <c r="M18906" s="5"/>
      <c r="N18906" s="6"/>
    </row>
    <row r="18907" spans="8:14" x14ac:dyDescent="0.25">
      <c r="H18907" s="4"/>
      <c r="M18907" s="5"/>
      <c r="N18907" s="6"/>
    </row>
    <row r="18908" spans="8:14" x14ac:dyDescent="0.25">
      <c r="H18908" s="4"/>
      <c r="M18908" s="5"/>
      <c r="N18908" s="6"/>
    </row>
    <row r="18909" spans="8:14" x14ac:dyDescent="0.25">
      <c r="H18909" s="4"/>
      <c r="M18909" s="5"/>
      <c r="N18909" s="6"/>
    </row>
    <row r="18910" spans="8:14" x14ac:dyDescent="0.25">
      <c r="H18910" s="4"/>
      <c r="M18910" s="5"/>
      <c r="N18910" s="6"/>
    </row>
    <row r="18911" spans="8:14" x14ac:dyDescent="0.25">
      <c r="H18911" s="4"/>
      <c r="M18911" s="5"/>
      <c r="N18911" s="6"/>
    </row>
    <row r="18912" spans="8:14" x14ac:dyDescent="0.25">
      <c r="H18912" s="4"/>
      <c r="M18912" s="5"/>
      <c r="N18912" s="6"/>
    </row>
    <row r="18913" spans="8:14" x14ac:dyDescent="0.25">
      <c r="H18913" s="4"/>
      <c r="M18913" s="5"/>
      <c r="N18913" s="6"/>
    </row>
    <row r="18914" spans="8:14" x14ac:dyDescent="0.25">
      <c r="H18914" s="4"/>
      <c r="M18914" s="5"/>
      <c r="N18914" s="6"/>
    </row>
    <row r="18915" spans="8:14" x14ac:dyDescent="0.25">
      <c r="H18915" s="4"/>
      <c r="M18915" s="5"/>
      <c r="N18915" s="6"/>
    </row>
    <row r="18916" spans="8:14" x14ac:dyDescent="0.25">
      <c r="H18916" s="4"/>
      <c r="M18916" s="5"/>
      <c r="N18916" s="6"/>
    </row>
    <row r="18917" spans="8:14" x14ac:dyDescent="0.25">
      <c r="H18917" s="4"/>
      <c r="M18917" s="5"/>
      <c r="N18917" s="6"/>
    </row>
    <row r="18918" spans="8:14" x14ac:dyDescent="0.25">
      <c r="H18918" s="4"/>
      <c r="M18918" s="5"/>
      <c r="N18918" s="6"/>
    </row>
    <row r="18919" spans="8:14" x14ac:dyDescent="0.25">
      <c r="H18919" s="4"/>
      <c r="M18919" s="5"/>
      <c r="N18919" s="6"/>
    </row>
    <row r="18920" spans="8:14" x14ac:dyDescent="0.25">
      <c r="H18920" s="4"/>
      <c r="M18920" s="5"/>
      <c r="N18920" s="6"/>
    </row>
    <row r="18921" spans="8:14" x14ac:dyDescent="0.25">
      <c r="H18921" s="4"/>
      <c r="M18921" s="5"/>
      <c r="N18921" s="6"/>
    </row>
    <row r="18922" spans="8:14" x14ac:dyDescent="0.25">
      <c r="H18922" s="4"/>
      <c r="M18922" s="5"/>
      <c r="N18922" s="6"/>
    </row>
    <row r="18923" spans="8:14" x14ac:dyDescent="0.25">
      <c r="H18923" s="4"/>
      <c r="M18923" s="5"/>
      <c r="N18923" s="6"/>
    </row>
    <row r="18924" spans="8:14" x14ac:dyDescent="0.25">
      <c r="H18924" s="4"/>
      <c r="M18924" s="5"/>
      <c r="N18924" s="6"/>
    </row>
    <row r="18925" spans="8:14" x14ac:dyDescent="0.25">
      <c r="H18925" s="4"/>
      <c r="M18925" s="5"/>
      <c r="N18925" s="6"/>
    </row>
    <row r="18926" spans="8:14" x14ac:dyDescent="0.25">
      <c r="H18926" s="4"/>
      <c r="M18926" s="5"/>
      <c r="N18926" s="6"/>
    </row>
    <row r="18927" spans="8:14" x14ac:dyDescent="0.25">
      <c r="H18927" s="4"/>
      <c r="M18927" s="5"/>
      <c r="N18927" s="6"/>
    </row>
    <row r="18928" spans="8:14" x14ac:dyDescent="0.25">
      <c r="H18928" s="4"/>
      <c r="M18928" s="5"/>
      <c r="N18928" s="6"/>
    </row>
    <row r="18929" spans="8:14" x14ac:dyDescent="0.25">
      <c r="H18929" s="4"/>
      <c r="M18929" s="5"/>
      <c r="N18929" s="6"/>
    </row>
    <row r="18930" spans="8:14" x14ac:dyDescent="0.25">
      <c r="H18930" s="4"/>
      <c r="M18930" s="5"/>
      <c r="N18930" s="6"/>
    </row>
    <row r="18931" spans="8:14" x14ac:dyDescent="0.25">
      <c r="H18931" s="4"/>
      <c r="M18931" s="5"/>
      <c r="N18931" s="6"/>
    </row>
    <row r="18932" spans="8:14" x14ac:dyDescent="0.25">
      <c r="H18932" s="4"/>
      <c r="M18932" s="5"/>
      <c r="N18932" s="6"/>
    </row>
    <row r="18933" spans="8:14" x14ac:dyDescent="0.25">
      <c r="H18933" s="4"/>
      <c r="M18933" s="5"/>
      <c r="N18933" s="6"/>
    </row>
    <row r="18934" spans="8:14" x14ac:dyDescent="0.25">
      <c r="H18934" s="4"/>
      <c r="M18934" s="5"/>
      <c r="N18934" s="6"/>
    </row>
    <row r="18935" spans="8:14" x14ac:dyDescent="0.25">
      <c r="H18935" s="4"/>
      <c r="M18935" s="5"/>
      <c r="N18935" s="6"/>
    </row>
    <row r="18936" spans="8:14" x14ac:dyDescent="0.25">
      <c r="H18936" s="4"/>
      <c r="M18936" s="5"/>
      <c r="N18936" s="6"/>
    </row>
    <row r="18937" spans="8:14" x14ac:dyDescent="0.25">
      <c r="H18937" s="4"/>
      <c r="M18937" s="5"/>
      <c r="N18937" s="6"/>
    </row>
    <row r="18938" spans="8:14" x14ac:dyDescent="0.25">
      <c r="H18938" s="4"/>
      <c r="M18938" s="5"/>
      <c r="N18938" s="6"/>
    </row>
    <row r="18939" spans="8:14" x14ac:dyDescent="0.25">
      <c r="H18939" s="4"/>
      <c r="M18939" s="5"/>
      <c r="N18939" s="6"/>
    </row>
    <row r="18940" spans="8:14" x14ac:dyDescent="0.25">
      <c r="H18940" s="4"/>
      <c r="M18940" s="5"/>
      <c r="N18940" s="6"/>
    </row>
    <row r="18941" spans="8:14" x14ac:dyDescent="0.25">
      <c r="H18941" s="4"/>
      <c r="M18941" s="5"/>
      <c r="N18941" s="6"/>
    </row>
    <row r="18942" spans="8:14" x14ac:dyDescent="0.25">
      <c r="H18942" s="4"/>
      <c r="M18942" s="5"/>
      <c r="N18942" s="6"/>
    </row>
    <row r="18943" spans="8:14" x14ac:dyDescent="0.25">
      <c r="H18943" s="4"/>
      <c r="M18943" s="5"/>
      <c r="N18943" s="6"/>
    </row>
    <row r="18944" spans="8:14" x14ac:dyDescent="0.25">
      <c r="H18944" s="4"/>
      <c r="M18944" s="5"/>
      <c r="N18944" s="6"/>
    </row>
    <row r="18945" spans="8:14" x14ac:dyDescent="0.25">
      <c r="H18945" s="4"/>
      <c r="M18945" s="5"/>
      <c r="N18945" s="6"/>
    </row>
    <row r="18946" spans="8:14" x14ac:dyDescent="0.25">
      <c r="H18946" s="4"/>
      <c r="M18946" s="5"/>
      <c r="N18946" s="6"/>
    </row>
    <row r="18947" spans="8:14" x14ac:dyDescent="0.25">
      <c r="H18947" s="4"/>
      <c r="M18947" s="5"/>
      <c r="N18947" s="6"/>
    </row>
    <row r="18948" spans="8:14" x14ac:dyDescent="0.25">
      <c r="H18948" s="4"/>
      <c r="M18948" s="5"/>
      <c r="N18948" s="6"/>
    </row>
    <row r="18949" spans="8:14" x14ac:dyDescent="0.25">
      <c r="H18949" s="4"/>
      <c r="M18949" s="5"/>
      <c r="N18949" s="6"/>
    </row>
    <row r="18950" spans="8:14" x14ac:dyDescent="0.25">
      <c r="H18950" s="4"/>
      <c r="M18950" s="5"/>
      <c r="N18950" s="6"/>
    </row>
    <row r="18951" spans="8:14" x14ac:dyDescent="0.25">
      <c r="H18951" s="4"/>
      <c r="M18951" s="5"/>
      <c r="N18951" s="6"/>
    </row>
    <row r="18952" spans="8:14" x14ac:dyDescent="0.25">
      <c r="H18952" s="4"/>
      <c r="M18952" s="5"/>
      <c r="N18952" s="6"/>
    </row>
    <row r="18953" spans="8:14" x14ac:dyDescent="0.25">
      <c r="H18953" s="4"/>
      <c r="M18953" s="5"/>
      <c r="N18953" s="6"/>
    </row>
    <row r="18954" spans="8:14" x14ac:dyDescent="0.25">
      <c r="H18954" s="4"/>
      <c r="M18954" s="5"/>
      <c r="N18954" s="6"/>
    </row>
    <row r="18955" spans="8:14" x14ac:dyDescent="0.25">
      <c r="H18955" s="4"/>
      <c r="M18955" s="5"/>
      <c r="N18955" s="6"/>
    </row>
    <row r="18956" spans="8:14" x14ac:dyDescent="0.25">
      <c r="H18956" s="4"/>
      <c r="M18956" s="5"/>
      <c r="N18956" s="6"/>
    </row>
    <row r="18957" spans="8:14" x14ac:dyDescent="0.25">
      <c r="H18957" s="4"/>
      <c r="M18957" s="5"/>
      <c r="N18957" s="6"/>
    </row>
    <row r="18958" spans="8:14" x14ac:dyDescent="0.25">
      <c r="H18958" s="4"/>
      <c r="M18958" s="5"/>
      <c r="N18958" s="6"/>
    </row>
    <row r="18959" spans="8:14" x14ac:dyDescent="0.25">
      <c r="H18959" s="4"/>
      <c r="M18959" s="5"/>
      <c r="N18959" s="6"/>
    </row>
    <row r="18960" spans="8:14" x14ac:dyDescent="0.25">
      <c r="H18960" s="4"/>
      <c r="M18960" s="5"/>
      <c r="N18960" s="6"/>
    </row>
    <row r="18961" spans="8:14" x14ac:dyDescent="0.25">
      <c r="H18961" s="4"/>
      <c r="M18961" s="5"/>
      <c r="N18961" s="6"/>
    </row>
    <row r="18962" spans="8:14" x14ac:dyDescent="0.25">
      <c r="H18962" s="4"/>
      <c r="M18962" s="5"/>
      <c r="N18962" s="6"/>
    </row>
    <row r="18963" spans="8:14" x14ac:dyDescent="0.25">
      <c r="H18963" s="4"/>
      <c r="M18963" s="5"/>
      <c r="N18963" s="6"/>
    </row>
    <row r="18964" spans="8:14" x14ac:dyDescent="0.25">
      <c r="H18964" s="4"/>
      <c r="M18964" s="5"/>
      <c r="N18964" s="6"/>
    </row>
    <row r="18965" spans="8:14" x14ac:dyDescent="0.25">
      <c r="H18965" s="4"/>
      <c r="M18965" s="5"/>
      <c r="N18965" s="6"/>
    </row>
    <row r="18966" spans="8:14" x14ac:dyDescent="0.25">
      <c r="H18966" s="4"/>
      <c r="M18966" s="5"/>
      <c r="N18966" s="6"/>
    </row>
    <row r="18967" spans="8:14" x14ac:dyDescent="0.25">
      <c r="H18967" s="4"/>
      <c r="M18967" s="5"/>
      <c r="N18967" s="6"/>
    </row>
    <row r="18968" spans="8:14" x14ac:dyDescent="0.25">
      <c r="H18968" s="4"/>
      <c r="M18968" s="5"/>
      <c r="N18968" s="6"/>
    </row>
    <row r="18969" spans="8:14" x14ac:dyDescent="0.25">
      <c r="H18969" s="4"/>
      <c r="M18969" s="5"/>
      <c r="N18969" s="6"/>
    </row>
    <row r="18970" spans="8:14" x14ac:dyDescent="0.25">
      <c r="H18970" s="4"/>
      <c r="M18970" s="5"/>
      <c r="N18970" s="6"/>
    </row>
    <row r="18971" spans="8:14" x14ac:dyDescent="0.25">
      <c r="H18971" s="4"/>
      <c r="M18971" s="5"/>
      <c r="N18971" s="6"/>
    </row>
    <row r="18972" spans="8:14" x14ac:dyDescent="0.25">
      <c r="H18972" s="4"/>
      <c r="M18972" s="5"/>
      <c r="N18972" s="6"/>
    </row>
    <row r="18973" spans="8:14" x14ac:dyDescent="0.25">
      <c r="H18973" s="4"/>
      <c r="M18973" s="5"/>
      <c r="N18973" s="6"/>
    </row>
    <row r="18974" spans="8:14" x14ac:dyDescent="0.25">
      <c r="H18974" s="4"/>
      <c r="M18974" s="5"/>
      <c r="N18974" s="6"/>
    </row>
    <row r="18975" spans="8:14" x14ac:dyDescent="0.25">
      <c r="H18975" s="4"/>
      <c r="M18975" s="5"/>
      <c r="N18975" s="6"/>
    </row>
    <row r="18976" spans="8:14" x14ac:dyDescent="0.25">
      <c r="H18976" s="4"/>
      <c r="M18976" s="5"/>
      <c r="N18976" s="6"/>
    </row>
    <row r="18977" spans="8:14" x14ac:dyDescent="0.25">
      <c r="H18977" s="4"/>
      <c r="M18977" s="5"/>
      <c r="N18977" s="6"/>
    </row>
    <row r="18978" spans="8:14" x14ac:dyDescent="0.25">
      <c r="H18978" s="4"/>
      <c r="M18978" s="5"/>
      <c r="N18978" s="6"/>
    </row>
    <row r="18979" spans="8:14" x14ac:dyDescent="0.25">
      <c r="H18979" s="4"/>
      <c r="M18979" s="5"/>
      <c r="N18979" s="6"/>
    </row>
    <row r="18980" spans="8:14" x14ac:dyDescent="0.25">
      <c r="H18980" s="4"/>
      <c r="M18980" s="5"/>
      <c r="N18980" s="6"/>
    </row>
    <row r="18981" spans="8:14" x14ac:dyDescent="0.25">
      <c r="H18981" s="4"/>
      <c r="M18981" s="5"/>
      <c r="N18981" s="6"/>
    </row>
    <row r="18982" spans="8:14" x14ac:dyDescent="0.25">
      <c r="H18982" s="4"/>
      <c r="M18982" s="5"/>
      <c r="N18982" s="6"/>
    </row>
    <row r="18983" spans="8:14" x14ac:dyDescent="0.25">
      <c r="H18983" s="4"/>
      <c r="M18983" s="5"/>
      <c r="N18983" s="6"/>
    </row>
    <row r="18984" spans="8:14" x14ac:dyDescent="0.25">
      <c r="H18984" s="4"/>
      <c r="M18984" s="5"/>
      <c r="N18984" s="6"/>
    </row>
    <row r="18985" spans="8:14" x14ac:dyDescent="0.25">
      <c r="H18985" s="4"/>
      <c r="M18985" s="5"/>
      <c r="N18985" s="6"/>
    </row>
    <row r="18986" spans="8:14" x14ac:dyDescent="0.25">
      <c r="H18986" s="4"/>
      <c r="M18986" s="5"/>
      <c r="N18986" s="6"/>
    </row>
    <row r="18987" spans="8:14" x14ac:dyDescent="0.25">
      <c r="H18987" s="4"/>
      <c r="M18987" s="5"/>
      <c r="N18987" s="6"/>
    </row>
    <row r="18988" spans="8:14" x14ac:dyDescent="0.25">
      <c r="H18988" s="4"/>
      <c r="M18988" s="5"/>
      <c r="N18988" s="6"/>
    </row>
    <row r="18989" spans="8:14" x14ac:dyDescent="0.25">
      <c r="H18989" s="4"/>
      <c r="M18989" s="5"/>
      <c r="N18989" s="6"/>
    </row>
    <row r="18990" spans="8:14" x14ac:dyDescent="0.25">
      <c r="H18990" s="4"/>
      <c r="M18990" s="5"/>
      <c r="N18990" s="6"/>
    </row>
    <row r="18991" spans="8:14" x14ac:dyDescent="0.25">
      <c r="H18991" s="4"/>
      <c r="M18991" s="5"/>
      <c r="N18991" s="6"/>
    </row>
    <row r="18992" spans="8:14" x14ac:dyDescent="0.25">
      <c r="H18992" s="4"/>
      <c r="M18992" s="5"/>
      <c r="N18992" s="6"/>
    </row>
    <row r="18993" spans="8:14" x14ac:dyDescent="0.25">
      <c r="H18993" s="4"/>
      <c r="M18993" s="5"/>
      <c r="N18993" s="6"/>
    </row>
    <row r="18994" spans="8:14" x14ac:dyDescent="0.25">
      <c r="H18994" s="4"/>
      <c r="M18994" s="5"/>
      <c r="N18994" s="6"/>
    </row>
    <row r="18995" spans="8:14" x14ac:dyDescent="0.25">
      <c r="H18995" s="4"/>
      <c r="M18995" s="5"/>
      <c r="N18995" s="6"/>
    </row>
    <row r="18996" spans="8:14" x14ac:dyDescent="0.25">
      <c r="H18996" s="4"/>
      <c r="M18996" s="5"/>
      <c r="N18996" s="6"/>
    </row>
    <row r="18997" spans="8:14" x14ac:dyDescent="0.25">
      <c r="H18997" s="4"/>
      <c r="M18997" s="5"/>
      <c r="N18997" s="6"/>
    </row>
    <row r="18998" spans="8:14" x14ac:dyDescent="0.25">
      <c r="H18998" s="4"/>
      <c r="M18998" s="5"/>
      <c r="N18998" s="6"/>
    </row>
    <row r="18999" spans="8:14" x14ac:dyDescent="0.25">
      <c r="H18999" s="4"/>
      <c r="M18999" s="5"/>
      <c r="N18999" s="6"/>
    </row>
    <row r="19000" spans="8:14" x14ac:dyDescent="0.25">
      <c r="H19000" s="4"/>
      <c r="M19000" s="5"/>
      <c r="N19000" s="6"/>
    </row>
    <row r="19001" spans="8:14" x14ac:dyDescent="0.25">
      <c r="H19001" s="4"/>
      <c r="M19001" s="5"/>
      <c r="N19001" s="6"/>
    </row>
    <row r="19002" spans="8:14" x14ac:dyDescent="0.25">
      <c r="H19002" s="4"/>
      <c r="M19002" s="5"/>
      <c r="N19002" s="6"/>
    </row>
    <row r="19003" spans="8:14" x14ac:dyDescent="0.25">
      <c r="H19003" s="4"/>
      <c r="M19003" s="5"/>
      <c r="N19003" s="6"/>
    </row>
    <row r="19004" spans="8:14" x14ac:dyDescent="0.25">
      <c r="H19004" s="4"/>
      <c r="M19004" s="5"/>
      <c r="N19004" s="6"/>
    </row>
    <row r="19005" spans="8:14" x14ac:dyDescent="0.25">
      <c r="H19005" s="4"/>
      <c r="M19005" s="5"/>
      <c r="N19005" s="6"/>
    </row>
    <row r="19006" spans="8:14" x14ac:dyDescent="0.25">
      <c r="H19006" s="4"/>
      <c r="M19006" s="5"/>
      <c r="N19006" s="6"/>
    </row>
    <row r="19007" spans="8:14" x14ac:dyDescent="0.25">
      <c r="H19007" s="4"/>
      <c r="M19007" s="5"/>
      <c r="N19007" s="6"/>
    </row>
    <row r="19008" spans="8:14" x14ac:dyDescent="0.25">
      <c r="H19008" s="4"/>
      <c r="M19008" s="5"/>
      <c r="N19008" s="6"/>
    </row>
    <row r="19009" spans="8:14" x14ac:dyDescent="0.25">
      <c r="H19009" s="4"/>
      <c r="M19009" s="5"/>
      <c r="N19009" s="6"/>
    </row>
    <row r="19010" spans="8:14" x14ac:dyDescent="0.25">
      <c r="H19010" s="4"/>
      <c r="M19010" s="5"/>
      <c r="N19010" s="6"/>
    </row>
    <row r="19011" spans="8:14" x14ac:dyDescent="0.25">
      <c r="H19011" s="4"/>
      <c r="M19011" s="5"/>
      <c r="N19011" s="6"/>
    </row>
    <row r="19012" spans="8:14" x14ac:dyDescent="0.25">
      <c r="H19012" s="4"/>
      <c r="M19012" s="5"/>
      <c r="N19012" s="6"/>
    </row>
    <row r="19013" spans="8:14" x14ac:dyDescent="0.25">
      <c r="H19013" s="4"/>
      <c r="M19013" s="5"/>
      <c r="N19013" s="6"/>
    </row>
    <row r="19014" spans="8:14" x14ac:dyDescent="0.25">
      <c r="H19014" s="4"/>
      <c r="M19014" s="5"/>
      <c r="N19014" s="6"/>
    </row>
    <row r="19015" spans="8:14" x14ac:dyDescent="0.25">
      <c r="H19015" s="4"/>
      <c r="M19015" s="5"/>
      <c r="N19015" s="6"/>
    </row>
    <row r="19016" spans="8:14" x14ac:dyDescent="0.25">
      <c r="H19016" s="4"/>
      <c r="M19016" s="5"/>
      <c r="N19016" s="6"/>
    </row>
    <row r="19017" spans="8:14" x14ac:dyDescent="0.25">
      <c r="H19017" s="4"/>
      <c r="M19017" s="5"/>
      <c r="N19017" s="6"/>
    </row>
    <row r="19018" spans="8:14" x14ac:dyDescent="0.25">
      <c r="H19018" s="4"/>
      <c r="M19018" s="5"/>
      <c r="N19018" s="6"/>
    </row>
    <row r="19019" spans="8:14" x14ac:dyDescent="0.25">
      <c r="H19019" s="4"/>
      <c r="M19019" s="5"/>
      <c r="N19019" s="6"/>
    </row>
    <row r="19020" spans="8:14" x14ac:dyDescent="0.25">
      <c r="H19020" s="4"/>
      <c r="M19020" s="5"/>
      <c r="N19020" s="6"/>
    </row>
    <row r="19021" spans="8:14" x14ac:dyDescent="0.25">
      <c r="H19021" s="4"/>
      <c r="M19021" s="5"/>
      <c r="N19021" s="6"/>
    </row>
    <row r="19022" spans="8:14" x14ac:dyDescent="0.25">
      <c r="H19022" s="4"/>
      <c r="M19022" s="5"/>
      <c r="N19022" s="6"/>
    </row>
    <row r="19023" spans="8:14" x14ac:dyDescent="0.25">
      <c r="H19023" s="4"/>
      <c r="M19023" s="5"/>
      <c r="N19023" s="6"/>
    </row>
    <row r="19024" spans="8:14" x14ac:dyDescent="0.25">
      <c r="H19024" s="4"/>
      <c r="M19024" s="5"/>
      <c r="N19024" s="6"/>
    </row>
    <row r="19025" spans="8:14" x14ac:dyDescent="0.25">
      <c r="H19025" s="4"/>
      <c r="M19025" s="5"/>
      <c r="N19025" s="6"/>
    </row>
    <row r="19026" spans="8:14" x14ac:dyDescent="0.25">
      <c r="H19026" s="4"/>
      <c r="M19026" s="5"/>
      <c r="N19026" s="6"/>
    </row>
    <row r="19027" spans="8:14" x14ac:dyDescent="0.25">
      <c r="H19027" s="4"/>
      <c r="M19027" s="5"/>
      <c r="N19027" s="6"/>
    </row>
    <row r="19028" spans="8:14" x14ac:dyDescent="0.25">
      <c r="H19028" s="4"/>
      <c r="M19028" s="5"/>
      <c r="N19028" s="6"/>
    </row>
    <row r="19029" spans="8:14" x14ac:dyDescent="0.25">
      <c r="H19029" s="4"/>
      <c r="M19029" s="5"/>
      <c r="N19029" s="6"/>
    </row>
    <row r="19030" spans="8:14" x14ac:dyDescent="0.25">
      <c r="H19030" s="4"/>
      <c r="M19030" s="5"/>
      <c r="N19030" s="6"/>
    </row>
    <row r="19031" spans="8:14" x14ac:dyDescent="0.25">
      <c r="H19031" s="4"/>
      <c r="M19031" s="5"/>
      <c r="N19031" s="6"/>
    </row>
    <row r="19032" spans="8:14" x14ac:dyDescent="0.25">
      <c r="H19032" s="4"/>
      <c r="M19032" s="5"/>
      <c r="N19032" s="6"/>
    </row>
    <row r="19033" spans="8:14" x14ac:dyDescent="0.25">
      <c r="H19033" s="4"/>
      <c r="M19033" s="5"/>
      <c r="N19033" s="6"/>
    </row>
    <row r="19034" spans="8:14" x14ac:dyDescent="0.25">
      <c r="H19034" s="4"/>
      <c r="M19034" s="5"/>
      <c r="N19034" s="6"/>
    </row>
    <row r="19035" spans="8:14" x14ac:dyDescent="0.25">
      <c r="H19035" s="4"/>
      <c r="M19035" s="5"/>
      <c r="N19035" s="6"/>
    </row>
    <row r="19036" spans="8:14" x14ac:dyDescent="0.25">
      <c r="H19036" s="4"/>
      <c r="M19036" s="5"/>
      <c r="N19036" s="6"/>
    </row>
    <row r="19037" spans="8:14" x14ac:dyDescent="0.25">
      <c r="H19037" s="4"/>
      <c r="M19037" s="5"/>
      <c r="N19037" s="6"/>
    </row>
    <row r="19038" spans="8:14" x14ac:dyDescent="0.25">
      <c r="H19038" s="4"/>
      <c r="M19038" s="5"/>
      <c r="N19038" s="6"/>
    </row>
    <row r="19039" spans="8:14" x14ac:dyDescent="0.25">
      <c r="H19039" s="4"/>
      <c r="M19039" s="5"/>
      <c r="N19039" s="6"/>
    </row>
    <row r="19040" spans="8:14" x14ac:dyDescent="0.25">
      <c r="H19040" s="4"/>
      <c r="M19040" s="5"/>
      <c r="N19040" s="6"/>
    </row>
    <row r="19041" spans="8:14" x14ac:dyDescent="0.25">
      <c r="H19041" s="4"/>
      <c r="M19041" s="5"/>
      <c r="N19041" s="6"/>
    </row>
    <row r="19042" spans="8:14" x14ac:dyDescent="0.25">
      <c r="H19042" s="4"/>
      <c r="M19042" s="5"/>
      <c r="N19042" s="6"/>
    </row>
    <row r="19043" spans="8:14" x14ac:dyDescent="0.25">
      <c r="H19043" s="4"/>
      <c r="M19043" s="5"/>
      <c r="N19043" s="6"/>
    </row>
    <row r="19044" spans="8:14" x14ac:dyDescent="0.25">
      <c r="H19044" s="4"/>
      <c r="M19044" s="5"/>
      <c r="N19044" s="6"/>
    </row>
    <row r="19045" spans="8:14" x14ac:dyDescent="0.25">
      <c r="H19045" s="4"/>
      <c r="M19045" s="5"/>
      <c r="N19045" s="6"/>
    </row>
    <row r="19046" spans="8:14" x14ac:dyDescent="0.25">
      <c r="H19046" s="4"/>
      <c r="M19046" s="5"/>
      <c r="N19046" s="6"/>
    </row>
    <row r="19047" spans="8:14" x14ac:dyDescent="0.25">
      <c r="H19047" s="4"/>
      <c r="M19047" s="5"/>
      <c r="N19047" s="6"/>
    </row>
    <row r="19048" spans="8:14" x14ac:dyDescent="0.25">
      <c r="H19048" s="4"/>
      <c r="M19048" s="5"/>
      <c r="N19048" s="6"/>
    </row>
    <row r="19049" spans="8:14" x14ac:dyDescent="0.25">
      <c r="H19049" s="4"/>
      <c r="M19049" s="5"/>
      <c r="N19049" s="6"/>
    </row>
    <row r="19050" spans="8:14" x14ac:dyDescent="0.25">
      <c r="H19050" s="4"/>
      <c r="M19050" s="5"/>
      <c r="N19050" s="6"/>
    </row>
    <row r="19051" spans="8:14" x14ac:dyDescent="0.25">
      <c r="H19051" s="4"/>
      <c r="M19051" s="5"/>
      <c r="N19051" s="6"/>
    </row>
    <row r="19052" spans="8:14" x14ac:dyDescent="0.25">
      <c r="H19052" s="4"/>
      <c r="M19052" s="5"/>
      <c r="N19052" s="6"/>
    </row>
    <row r="19053" spans="8:14" x14ac:dyDescent="0.25">
      <c r="H19053" s="4"/>
      <c r="M19053" s="5"/>
      <c r="N19053" s="6"/>
    </row>
    <row r="19054" spans="8:14" x14ac:dyDescent="0.25">
      <c r="H19054" s="4"/>
      <c r="M19054" s="5"/>
      <c r="N19054" s="6"/>
    </row>
    <row r="19055" spans="8:14" x14ac:dyDescent="0.25">
      <c r="H19055" s="4"/>
      <c r="M19055" s="5"/>
      <c r="N19055" s="6"/>
    </row>
    <row r="19056" spans="8:14" x14ac:dyDescent="0.25">
      <c r="H19056" s="4"/>
      <c r="M19056" s="5"/>
      <c r="N19056" s="6"/>
    </row>
    <row r="19057" spans="8:14" x14ac:dyDescent="0.25">
      <c r="H19057" s="4"/>
      <c r="M19057" s="5"/>
      <c r="N19057" s="6"/>
    </row>
    <row r="19058" spans="8:14" x14ac:dyDescent="0.25">
      <c r="H19058" s="4"/>
      <c r="M19058" s="5"/>
      <c r="N19058" s="6"/>
    </row>
    <row r="19059" spans="8:14" x14ac:dyDescent="0.25">
      <c r="H19059" s="4"/>
      <c r="M19059" s="5"/>
      <c r="N19059" s="6"/>
    </row>
    <row r="19060" spans="8:14" x14ac:dyDescent="0.25">
      <c r="H19060" s="4"/>
      <c r="M19060" s="5"/>
      <c r="N19060" s="6"/>
    </row>
    <row r="19061" spans="8:14" x14ac:dyDescent="0.25">
      <c r="H19061" s="4"/>
      <c r="M19061" s="5"/>
      <c r="N19061" s="6"/>
    </row>
    <row r="19062" spans="8:14" x14ac:dyDescent="0.25">
      <c r="H19062" s="4"/>
      <c r="M19062" s="5"/>
      <c r="N19062" s="6"/>
    </row>
    <row r="19063" spans="8:14" x14ac:dyDescent="0.25">
      <c r="H19063" s="4"/>
      <c r="M19063" s="5"/>
      <c r="N19063" s="6"/>
    </row>
    <row r="19064" spans="8:14" x14ac:dyDescent="0.25">
      <c r="H19064" s="4"/>
      <c r="M19064" s="5"/>
      <c r="N19064" s="6"/>
    </row>
    <row r="19065" spans="8:14" x14ac:dyDescent="0.25">
      <c r="H19065" s="4"/>
      <c r="M19065" s="5"/>
      <c r="N19065" s="6"/>
    </row>
    <row r="19066" spans="8:14" x14ac:dyDescent="0.25">
      <c r="H19066" s="4"/>
      <c r="M19066" s="5"/>
      <c r="N19066" s="6"/>
    </row>
    <row r="19067" spans="8:14" x14ac:dyDescent="0.25">
      <c r="H19067" s="4"/>
      <c r="M19067" s="5"/>
      <c r="N19067" s="6"/>
    </row>
    <row r="19068" spans="8:14" x14ac:dyDescent="0.25">
      <c r="H19068" s="4"/>
      <c r="M19068" s="5"/>
      <c r="N19068" s="6"/>
    </row>
    <row r="19069" spans="8:14" x14ac:dyDescent="0.25">
      <c r="H19069" s="4"/>
      <c r="M19069" s="5"/>
      <c r="N19069" s="6"/>
    </row>
    <row r="19070" spans="8:14" x14ac:dyDescent="0.25">
      <c r="H19070" s="4"/>
      <c r="M19070" s="5"/>
      <c r="N19070" s="6"/>
    </row>
    <row r="19071" spans="8:14" x14ac:dyDescent="0.25">
      <c r="H19071" s="4"/>
      <c r="M19071" s="5"/>
      <c r="N19071" s="6"/>
    </row>
    <row r="19072" spans="8:14" x14ac:dyDescent="0.25">
      <c r="H19072" s="4"/>
      <c r="M19072" s="5"/>
      <c r="N19072" s="6"/>
    </row>
    <row r="19073" spans="8:14" x14ac:dyDescent="0.25">
      <c r="H19073" s="4"/>
      <c r="M19073" s="5"/>
      <c r="N19073" s="6"/>
    </row>
    <row r="19074" spans="8:14" x14ac:dyDescent="0.25">
      <c r="H19074" s="4"/>
      <c r="M19074" s="5"/>
      <c r="N19074" s="6"/>
    </row>
    <row r="19075" spans="8:14" x14ac:dyDescent="0.25">
      <c r="H19075" s="4"/>
      <c r="M19075" s="5"/>
      <c r="N19075" s="6"/>
    </row>
    <row r="19076" spans="8:14" x14ac:dyDescent="0.25">
      <c r="H19076" s="4"/>
      <c r="M19076" s="5"/>
      <c r="N19076" s="6"/>
    </row>
    <row r="19077" spans="8:14" x14ac:dyDescent="0.25">
      <c r="H19077" s="4"/>
      <c r="M19077" s="5"/>
      <c r="N19077" s="6"/>
    </row>
    <row r="19078" spans="8:14" x14ac:dyDescent="0.25">
      <c r="H19078" s="4"/>
      <c r="M19078" s="5"/>
      <c r="N19078" s="6"/>
    </row>
    <row r="19079" spans="8:14" x14ac:dyDescent="0.25">
      <c r="H19079" s="4"/>
      <c r="M19079" s="5"/>
      <c r="N19079" s="6"/>
    </row>
    <row r="19080" spans="8:14" x14ac:dyDescent="0.25">
      <c r="H19080" s="4"/>
      <c r="M19080" s="5"/>
      <c r="N19080" s="6"/>
    </row>
    <row r="19081" spans="8:14" x14ac:dyDescent="0.25">
      <c r="H19081" s="4"/>
      <c r="M19081" s="5"/>
      <c r="N19081" s="6"/>
    </row>
    <row r="19082" spans="8:14" x14ac:dyDescent="0.25">
      <c r="H19082" s="4"/>
      <c r="M19082" s="5"/>
      <c r="N19082" s="6"/>
    </row>
    <row r="19083" spans="8:14" x14ac:dyDescent="0.25">
      <c r="H19083" s="4"/>
      <c r="M19083" s="5"/>
      <c r="N19083" s="6"/>
    </row>
    <row r="19084" spans="8:14" x14ac:dyDescent="0.25">
      <c r="H19084" s="4"/>
      <c r="M19084" s="5"/>
      <c r="N19084" s="6"/>
    </row>
    <row r="19085" spans="8:14" x14ac:dyDescent="0.25">
      <c r="H19085" s="4"/>
      <c r="M19085" s="5"/>
      <c r="N19085" s="6"/>
    </row>
    <row r="19086" spans="8:14" x14ac:dyDescent="0.25">
      <c r="H19086" s="4"/>
      <c r="M19086" s="5"/>
      <c r="N19086" s="6"/>
    </row>
    <row r="19087" spans="8:14" x14ac:dyDescent="0.25">
      <c r="H19087" s="4"/>
      <c r="M19087" s="5"/>
      <c r="N19087" s="6"/>
    </row>
    <row r="19088" spans="8:14" x14ac:dyDescent="0.25">
      <c r="H19088" s="4"/>
      <c r="M19088" s="5"/>
      <c r="N19088" s="6"/>
    </row>
    <row r="19089" spans="8:14" x14ac:dyDescent="0.25">
      <c r="H19089" s="4"/>
      <c r="M19089" s="5"/>
      <c r="N19089" s="6"/>
    </row>
    <row r="19090" spans="8:14" x14ac:dyDescent="0.25">
      <c r="H19090" s="4"/>
      <c r="M19090" s="5"/>
      <c r="N19090" s="6"/>
    </row>
    <row r="19091" spans="8:14" x14ac:dyDescent="0.25">
      <c r="H19091" s="4"/>
      <c r="M19091" s="5"/>
      <c r="N19091" s="6"/>
    </row>
    <row r="19092" spans="8:14" x14ac:dyDescent="0.25">
      <c r="H19092" s="4"/>
      <c r="M19092" s="5"/>
      <c r="N19092" s="6"/>
    </row>
    <row r="19093" spans="8:14" x14ac:dyDescent="0.25">
      <c r="H19093" s="4"/>
      <c r="M19093" s="5"/>
      <c r="N19093" s="6"/>
    </row>
    <row r="19094" spans="8:14" x14ac:dyDescent="0.25">
      <c r="H19094" s="4"/>
      <c r="M19094" s="5"/>
      <c r="N19094" s="6"/>
    </row>
    <row r="19095" spans="8:14" x14ac:dyDescent="0.25">
      <c r="H19095" s="4"/>
      <c r="M19095" s="5"/>
      <c r="N19095" s="6"/>
    </row>
    <row r="19096" spans="8:14" x14ac:dyDescent="0.25">
      <c r="H19096" s="4"/>
      <c r="M19096" s="5"/>
      <c r="N19096" s="6"/>
    </row>
    <row r="19097" spans="8:14" x14ac:dyDescent="0.25">
      <c r="H19097" s="4"/>
      <c r="M19097" s="5"/>
      <c r="N19097" s="6"/>
    </row>
    <row r="19098" spans="8:14" x14ac:dyDescent="0.25">
      <c r="H19098" s="4"/>
      <c r="M19098" s="5"/>
      <c r="N19098" s="6"/>
    </row>
    <row r="19099" spans="8:14" x14ac:dyDescent="0.25">
      <c r="H19099" s="4"/>
      <c r="M19099" s="5"/>
      <c r="N19099" s="6"/>
    </row>
    <row r="19100" spans="8:14" x14ac:dyDescent="0.25">
      <c r="H19100" s="4"/>
      <c r="M19100" s="5"/>
      <c r="N19100" s="6"/>
    </row>
    <row r="19101" spans="8:14" x14ac:dyDescent="0.25">
      <c r="H19101" s="4"/>
      <c r="M19101" s="5"/>
      <c r="N19101" s="6"/>
    </row>
    <row r="19102" spans="8:14" x14ac:dyDescent="0.25">
      <c r="H19102" s="4"/>
      <c r="M19102" s="5"/>
      <c r="N19102" s="6"/>
    </row>
    <row r="19103" spans="8:14" x14ac:dyDescent="0.25">
      <c r="H19103" s="4"/>
      <c r="M19103" s="5"/>
      <c r="N19103" s="6"/>
    </row>
    <row r="19104" spans="8:14" x14ac:dyDescent="0.25">
      <c r="H19104" s="4"/>
      <c r="M19104" s="5"/>
      <c r="N19104" s="6"/>
    </row>
    <row r="19105" spans="8:14" x14ac:dyDescent="0.25">
      <c r="H19105" s="4"/>
      <c r="M19105" s="5"/>
      <c r="N19105" s="6"/>
    </row>
    <row r="19106" spans="8:14" x14ac:dyDescent="0.25">
      <c r="H19106" s="4"/>
      <c r="M19106" s="5"/>
      <c r="N19106" s="6"/>
    </row>
    <row r="19107" spans="8:14" x14ac:dyDescent="0.25">
      <c r="H19107" s="4"/>
      <c r="M19107" s="5"/>
      <c r="N19107" s="6"/>
    </row>
    <row r="19108" spans="8:14" x14ac:dyDescent="0.25">
      <c r="H19108" s="4"/>
      <c r="M19108" s="5"/>
      <c r="N19108" s="6"/>
    </row>
    <row r="19109" spans="8:14" x14ac:dyDescent="0.25">
      <c r="H19109" s="4"/>
      <c r="M19109" s="5"/>
      <c r="N19109" s="6"/>
    </row>
    <row r="19110" spans="8:14" x14ac:dyDescent="0.25">
      <c r="H19110" s="4"/>
      <c r="M19110" s="5"/>
      <c r="N19110" s="6"/>
    </row>
    <row r="19111" spans="8:14" x14ac:dyDescent="0.25">
      <c r="H19111" s="4"/>
      <c r="M19111" s="5"/>
      <c r="N19111" s="6"/>
    </row>
    <row r="19112" spans="8:14" x14ac:dyDescent="0.25">
      <c r="H19112" s="4"/>
      <c r="M19112" s="5"/>
      <c r="N19112" s="6"/>
    </row>
    <row r="19113" spans="8:14" x14ac:dyDescent="0.25">
      <c r="H19113" s="4"/>
      <c r="M19113" s="5"/>
      <c r="N19113" s="6"/>
    </row>
    <row r="19114" spans="8:14" x14ac:dyDescent="0.25">
      <c r="H19114" s="4"/>
      <c r="M19114" s="5"/>
      <c r="N19114" s="6"/>
    </row>
    <row r="19115" spans="8:14" x14ac:dyDescent="0.25">
      <c r="H19115" s="4"/>
      <c r="M19115" s="5"/>
      <c r="N19115" s="6"/>
    </row>
    <row r="19116" spans="8:14" x14ac:dyDescent="0.25">
      <c r="H19116" s="4"/>
      <c r="M19116" s="5"/>
      <c r="N19116" s="6"/>
    </row>
    <row r="19117" spans="8:14" x14ac:dyDescent="0.25">
      <c r="H19117" s="4"/>
      <c r="M19117" s="5"/>
      <c r="N19117" s="6"/>
    </row>
    <row r="19118" spans="8:14" x14ac:dyDescent="0.25">
      <c r="H19118" s="4"/>
      <c r="M19118" s="5"/>
      <c r="N19118" s="6"/>
    </row>
    <row r="19119" spans="8:14" x14ac:dyDescent="0.25">
      <c r="H19119" s="4"/>
      <c r="M19119" s="5"/>
      <c r="N19119" s="6"/>
    </row>
    <row r="19120" spans="8:14" x14ac:dyDescent="0.25">
      <c r="H19120" s="4"/>
      <c r="M19120" s="5"/>
      <c r="N19120" s="6"/>
    </row>
    <row r="19121" spans="8:14" x14ac:dyDescent="0.25">
      <c r="H19121" s="4"/>
      <c r="M19121" s="5"/>
      <c r="N19121" s="6"/>
    </row>
    <row r="19122" spans="8:14" x14ac:dyDescent="0.25">
      <c r="H19122" s="4"/>
      <c r="M19122" s="5"/>
      <c r="N19122" s="6"/>
    </row>
    <row r="19123" spans="8:14" x14ac:dyDescent="0.25">
      <c r="H19123" s="4"/>
      <c r="M19123" s="5"/>
      <c r="N19123" s="6"/>
    </row>
    <row r="19124" spans="8:14" x14ac:dyDescent="0.25">
      <c r="H19124" s="4"/>
      <c r="M19124" s="5"/>
      <c r="N19124" s="6"/>
    </row>
    <row r="19125" spans="8:14" x14ac:dyDescent="0.25">
      <c r="H19125" s="4"/>
      <c r="M19125" s="5"/>
      <c r="N19125" s="6"/>
    </row>
    <row r="19126" spans="8:14" x14ac:dyDescent="0.25">
      <c r="H19126" s="4"/>
      <c r="M19126" s="5"/>
      <c r="N19126" s="6"/>
    </row>
    <row r="19127" spans="8:14" x14ac:dyDescent="0.25">
      <c r="H19127" s="4"/>
      <c r="M19127" s="5"/>
      <c r="N19127" s="6"/>
    </row>
    <row r="19128" spans="8:14" x14ac:dyDescent="0.25">
      <c r="H19128" s="4"/>
      <c r="M19128" s="5"/>
      <c r="N19128" s="6"/>
    </row>
    <row r="19129" spans="8:14" x14ac:dyDescent="0.25">
      <c r="H19129" s="4"/>
      <c r="M19129" s="5"/>
      <c r="N19129" s="6"/>
    </row>
    <row r="19130" spans="8:14" x14ac:dyDescent="0.25">
      <c r="H19130" s="4"/>
      <c r="M19130" s="5"/>
      <c r="N19130" s="6"/>
    </row>
    <row r="19131" spans="8:14" x14ac:dyDescent="0.25">
      <c r="H19131" s="4"/>
      <c r="M19131" s="5"/>
      <c r="N19131" s="6"/>
    </row>
    <row r="19132" spans="8:14" x14ac:dyDescent="0.25">
      <c r="H19132" s="4"/>
      <c r="M19132" s="5"/>
      <c r="N19132" s="6"/>
    </row>
    <row r="19133" spans="8:14" x14ac:dyDescent="0.25">
      <c r="H19133" s="4"/>
      <c r="M19133" s="5"/>
      <c r="N19133" s="6"/>
    </row>
    <row r="19134" spans="8:14" x14ac:dyDescent="0.25">
      <c r="H19134" s="4"/>
      <c r="M19134" s="5"/>
      <c r="N19134" s="6"/>
    </row>
    <row r="19135" spans="8:14" x14ac:dyDescent="0.25">
      <c r="H19135" s="4"/>
      <c r="M19135" s="5"/>
      <c r="N19135" s="6"/>
    </row>
    <row r="19136" spans="8:14" x14ac:dyDescent="0.25">
      <c r="H19136" s="4"/>
      <c r="M19136" s="5"/>
      <c r="N19136" s="6"/>
    </row>
    <row r="19137" spans="8:14" x14ac:dyDescent="0.25">
      <c r="H19137" s="4"/>
      <c r="M19137" s="5"/>
      <c r="N19137" s="6"/>
    </row>
    <row r="19138" spans="8:14" x14ac:dyDescent="0.25">
      <c r="H19138" s="4"/>
      <c r="M19138" s="5"/>
      <c r="N19138" s="6"/>
    </row>
    <row r="19139" spans="8:14" x14ac:dyDescent="0.25">
      <c r="H19139" s="4"/>
      <c r="M19139" s="5"/>
      <c r="N19139" s="6"/>
    </row>
    <row r="19140" spans="8:14" x14ac:dyDescent="0.25">
      <c r="H19140" s="4"/>
      <c r="M19140" s="5"/>
      <c r="N19140" s="6"/>
    </row>
    <row r="19141" spans="8:14" x14ac:dyDescent="0.25">
      <c r="H19141" s="4"/>
      <c r="M19141" s="5"/>
      <c r="N19141" s="6"/>
    </row>
    <row r="19142" spans="8:14" x14ac:dyDescent="0.25">
      <c r="H19142" s="4"/>
      <c r="M19142" s="5"/>
      <c r="N19142" s="6"/>
    </row>
    <row r="19143" spans="8:14" x14ac:dyDescent="0.25">
      <c r="H19143" s="4"/>
      <c r="M19143" s="5"/>
      <c r="N19143" s="6"/>
    </row>
    <row r="19144" spans="8:14" x14ac:dyDescent="0.25">
      <c r="H19144" s="4"/>
      <c r="M19144" s="5"/>
      <c r="N19144" s="6"/>
    </row>
    <row r="19145" spans="8:14" x14ac:dyDescent="0.25">
      <c r="H19145" s="4"/>
      <c r="M19145" s="5"/>
      <c r="N19145" s="6"/>
    </row>
    <row r="19146" spans="8:14" x14ac:dyDescent="0.25">
      <c r="H19146" s="4"/>
      <c r="M19146" s="5"/>
      <c r="N19146" s="6"/>
    </row>
    <row r="19147" spans="8:14" x14ac:dyDescent="0.25">
      <c r="H19147" s="4"/>
      <c r="M19147" s="5"/>
      <c r="N19147" s="6"/>
    </row>
    <row r="19148" spans="8:14" x14ac:dyDescent="0.25">
      <c r="H19148" s="4"/>
      <c r="M19148" s="5"/>
      <c r="N19148" s="6"/>
    </row>
    <row r="19149" spans="8:14" x14ac:dyDescent="0.25">
      <c r="H19149" s="4"/>
      <c r="M19149" s="5"/>
      <c r="N19149" s="6"/>
    </row>
    <row r="19150" spans="8:14" x14ac:dyDescent="0.25">
      <c r="H19150" s="4"/>
      <c r="M19150" s="5"/>
      <c r="N19150" s="6"/>
    </row>
    <row r="19151" spans="8:14" x14ac:dyDescent="0.25">
      <c r="H19151" s="4"/>
      <c r="M19151" s="5"/>
      <c r="N19151" s="6"/>
    </row>
    <row r="19152" spans="8:14" x14ac:dyDescent="0.25">
      <c r="H19152" s="4"/>
      <c r="M19152" s="5"/>
      <c r="N19152" s="6"/>
    </row>
    <row r="19153" spans="8:14" x14ac:dyDescent="0.25">
      <c r="H19153" s="4"/>
      <c r="M19153" s="5"/>
      <c r="N19153" s="6"/>
    </row>
    <row r="19154" spans="8:14" x14ac:dyDescent="0.25">
      <c r="H19154" s="4"/>
      <c r="M19154" s="5"/>
      <c r="N19154" s="6"/>
    </row>
    <row r="19155" spans="8:14" x14ac:dyDescent="0.25">
      <c r="H19155" s="4"/>
      <c r="M19155" s="5"/>
      <c r="N19155" s="6"/>
    </row>
    <row r="19156" spans="8:14" x14ac:dyDescent="0.25">
      <c r="H19156" s="4"/>
      <c r="M19156" s="5"/>
      <c r="N19156" s="6"/>
    </row>
    <row r="19157" spans="8:14" x14ac:dyDescent="0.25">
      <c r="H19157" s="4"/>
      <c r="M19157" s="5"/>
      <c r="N19157" s="6"/>
    </row>
    <row r="19158" spans="8:14" x14ac:dyDescent="0.25">
      <c r="H19158" s="4"/>
      <c r="M19158" s="5"/>
      <c r="N19158" s="6"/>
    </row>
    <row r="19159" spans="8:14" x14ac:dyDescent="0.25">
      <c r="H19159" s="4"/>
      <c r="M19159" s="5"/>
      <c r="N19159" s="6"/>
    </row>
    <row r="19160" spans="8:14" x14ac:dyDescent="0.25">
      <c r="H19160" s="4"/>
      <c r="M19160" s="5"/>
      <c r="N19160" s="6"/>
    </row>
    <row r="19161" spans="8:14" x14ac:dyDescent="0.25">
      <c r="H19161" s="4"/>
      <c r="M19161" s="5"/>
      <c r="N19161" s="6"/>
    </row>
    <row r="19162" spans="8:14" x14ac:dyDescent="0.25">
      <c r="H19162" s="4"/>
      <c r="M19162" s="5"/>
      <c r="N19162" s="6"/>
    </row>
    <row r="19163" spans="8:14" x14ac:dyDescent="0.25">
      <c r="H19163" s="4"/>
      <c r="M19163" s="5"/>
      <c r="N19163" s="6"/>
    </row>
    <row r="19164" spans="8:14" x14ac:dyDescent="0.25">
      <c r="H19164" s="4"/>
      <c r="M19164" s="5"/>
      <c r="N19164" s="6"/>
    </row>
    <row r="19165" spans="8:14" x14ac:dyDescent="0.25">
      <c r="H19165" s="4"/>
      <c r="M19165" s="5"/>
      <c r="N19165" s="6"/>
    </row>
    <row r="19166" spans="8:14" x14ac:dyDescent="0.25">
      <c r="H19166" s="4"/>
      <c r="M19166" s="5"/>
      <c r="N19166" s="6"/>
    </row>
    <row r="19167" spans="8:14" x14ac:dyDescent="0.25">
      <c r="H19167" s="4"/>
      <c r="M19167" s="5"/>
      <c r="N19167" s="6"/>
    </row>
    <row r="19168" spans="8:14" x14ac:dyDescent="0.25">
      <c r="H19168" s="4"/>
      <c r="M19168" s="5"/>
      <c r="N19168" s="6"/>
    </row>
    <row r="19169" spans="8:14" x14ac:dyDescent="0.25">
      <c r="H19169" s="4"/>
      <c r="M19169" s="5"/>
      <c r="N19169" s="6"/>
    </row>
    <row r="19170" spans="8:14" x14ac:dyDescent="0.25">
      <c r="H19170" s="4"/>
      <c r="M19170" s="5"/>
      <c r="N19170" s="6"/>
    </row>
    <row r="19171" spans="8:14" x14ac:dyDescent="0.25">
      <c r="H19171" s="4"/>
      <c r="M19171" s="5"/>
      <c r="N19171" s="6"/>
    </row>
    <row r="19172" spans="8:14" x14ac:dyDescent="0.25">
      <c r="H19172" s="4"/>
      <c r="M19172" s="5"/>
      <c r="N19172" s="6"/>
    </row>
    <row r="19173" spans="8:14" x14ac:dyDescent="0.25">
      <c r="H19173" s="4"/>
      <c r="M19173" s="5"/>
      <c r="N19173" s="6"/>
    </row>
    <row r="19174" spans="8:14" x14ac:dyDescent="0.25">
      <c r="H19174" s="4"/>
      <c r="M19174" s="5"/>
      <c r="N19174" s="6"/>
    </row>
    <row r="19175" spans="8:14" x14ac:dyDescent="0.25">
      <c r="H19175" s="4"/>
      <c r="M19175" s="5"/>
      <c r="N19175" s="6"/>
    </row>
    <row r="19176" spans="8:14" x14ac:dyDescent="0.25">
      <c r="H19176" s="4"/>
      <c r="M19176" s="5"/>
      <c r="N19176" s="6"/>
    </row>
    <row r="19177" spans="8:14" x14ac:dyDescent="0.25">
      <c r="H19177" s="4"/>
      <c r="M19177" s="5"/>
      <c r="N19177" s="6"/>
    </row>
    <row r="19178" spans="8:14" x14ac:dyDescent="0.25">
      <c r="H19178" s="4"/>
      <c r="M19178" s="5"/>
      <c r="N19178" s="6"/>
    </row>
    <row r="19179" spans="8:14" x14ac:dyDescent="0.25">
      <c r="H19179" s="4"/>
      <c r="M19179" s="5"/>
      <c r="N19179" s="6"/>
    </row>
    <row r="19180" spans="8:14" x14ac:dyDescent="0.25">
      <c r="H19180" s="4"/>
      <c r="M19180" s="5"/>
      <c r="N19180" s="6"/>
    </row>
    <row r="19181" spans="8:14" x14ac:dyDescent="0.25">
      <c r="H19181" s="4"/>
      <c r="M19181" s="5"/>
      <c r="N19181" s="6"/>
    </row>
    <row r="19182" spans="8:14" x14ac:dyDescent="0.25">
      <c r="H19182" s="4"/>
      <c r="M19182" s="5"/>
      <c r="N19182" s="6"/>
    </row>
    <row r="19183" spans="8:14" x14ac:dyDescent="0.25">
      <c r="H19183" s="4"/>
      <c r="M19183" s="5"/>
      <c r="N19183" s="6"/>
    </row>
    <row r="19184" spans="8:14" x14ac:dyDescent="0.25">
      <c r="H19184" s="4"/>
      <c r="M19184" s="5"/>
      <c r="N19184" s="6"/>
    </row>
    <row r="19185" spans="8:14" x14ac:dyDescent="0.25">
      <c r="H19185" s="4"/>
      <c r="M19185" s="5"/>
      <c r="N19185" s="6"/>
    </row>
    <row r="19186" spans="8:14" x14ac:dyDescent="0.25">
      <c r="H19186" s="4"/>
      <c r="M19186" s="5"/>
      <c r="N19186" s="6"/>
    </row>
    <row r="19187" spans="8:14" x14ac:dyDescent="0.25">
      <c r="H19187" s="4"/>
      <c r="M19187" s="5"/>
      <c r="N19187" s="6"/>
    </row>
    <row r="19188" spans="8:14" x14ac:dyDescent="0.25">
      <c r="H19188" s="4"/>
      <c r="M19188" s="5"/>
      <c r="N19188" s="6"/>
    </row>
    <row r="19189" spans="8:14" x14ac:dyDescent="0.25">
      <c r="H19189" s="4"/>
      <c r="M19189" s="5"/>
      <c r="N19189" s="6"/>
    </row>
    <row r="19190" spans="8:14" x14ac:dyDescent="0.25">
      <c r="H19190" s="4"/>
      <c r="M19190" s="5"/>
      <c r="N19190" s="6"/>
    </row>
    <row r="19191" spans="8:14" x14ac:dyDescent="0.25">
      <c r="H19191" s="4"/>
      <c r="M19191" s="5"/>
      <c r="N19191" s="6"/>
    </row>
    <row r="19192" spans="8:14" x14ac:dyDescent="0.25">
      <c r="H19192" s="4"/>
      <c r="M19192" s="5"/>
      <c r="N19192" s="6"/>
    </row>
    <row r="19193" spans="8:14" x14ac:dyDescent="0.25">
      <c r="H19193" s="4"/>
      <c r="M19193" s="5"/>
      <c r="N19193" s="6"/>
    </row>
    <row r="19194" spans="8:14" x14ac:dyDescent="0.25">
      <c r="H19194" s="4"/>
      <c r="M19194" s="5"/>
      <c r="N19194" s="6"/>
    </row>
    <row r="19195" spans="8:14" x14ac:dyDescent="0.25">
      <c r="H19195" s="4"/>
      <c r="M19195" s="5"/>
      <c r="N19195" s="6"/>
    </row>
    <row r="19196" spans="8:14" x14ac:dyDescent="0.25">
      <c r="H19196" s="4"/>
      <c r="M19196" s="5"/>
      <c r="N19196" s="6"/>
    </row>
    <row r="19197" spans="8:14" x14ac:dyDescent="0.25">
      <c r="H19197" s="4"/>
      <c r="M19197" s="5"/>
      <c r="N19197" s="6"/>
    </row>
    <row r="19198" spans="8:14" x14ac:dyDescent="0.25">
      <c r="H19198" s="4"/>
      <c r="M19198" s="5"/>
      <c r="N19198" s="6"/>
    </row>
    <row r="19199" spans="8:14" x14ac:dyDescent="0.25">
      <c r="H19199" s="4"/>
      <c r="M19199" s="5"/>
      <c r="N19199" s="6"/>
    </row>
    <row r="19200" spans="8:14" x14ac:dyDescent="0.25">
      <c r="H19200" s="4"/>
      <c r="M19200" s="5"/>
      <c r="N19200" s="6"/>
    </row>
    <row r="19201" spans="8:14" x14ac:dyDescent="0.25">
      <c r="H19201" s="4"/>
      <c r="M19201" s="5"/>
      <c r="N19201" s="6"/>
    </row>
    <row r="19202" spans="8:14" x14ac:dyDescent="0.25">
      <c r="H19202" s="4"/>
      <c r="M19202" s="5"/>
      <c r="N19202" s="6"/>
    </row>
    <row r="19203" spans="8:14" x14ac:dyDescent="0.25">
      <c r="H19203" s="4"/>
      <c r="M19203" s="5"/>
      <c r="N19203" s="6"/>
    </row>
    <row r="19204" spans="8:14" x14ac:dyDescent="0.25">
      <c r="H19204" s="4"/>
      <c r="M19204" s="5"/>
      <c r="N19204" s="6"/>
    </row>
    <row r="19205" spans="8:14" x14ac:dyDescent="0.25">
      <c r="H19205" s="4"/>
      <c r="M19205" s="5"/>
      <c r="N19205" s="6"/>
    </row>
    <row r="19206" spans="8:14" x14ac:dyDescent="0.25">
      <c r="H19206" s="4"/>
      <c r="M19206" s="5"/>
      <c r="N19206" s="6"/>
    </row>
    <row r="19207" spans="8:14" x14ac:dyDescent="0.25">
      <c r="H19207" s="4"/>
      <c r="M19207" s="5"/>
      <c r="N19207" s="6"/>
    </row>
    <row r="19208" spans="8:14" x14ac:dyDescent="0.25">
      <c r="H19208" s="4"/>
      <c r="M19208" s="5"/>
      <c r="N19208" s="6"/>
    </row>
    <row r="19209" spans="8:14" x14ac:dyDescent="0.25">
      <c r="H19209" s="4"/>
      <c r="M19209" s="5"/>
      <c r="N19209" s="6"/>
    </row>
    <row r="19210" spans="8:14" x14ac:dyDescent="0.25">
      <c r="H19210" s="4"/>
      <c r="M19210" s="5"/>
      <c r="N19210" s="6"/>
    </row>
    <row r="19211" spans="8:14" x14ac:dyDescent="0.25">
      <c r="H19211" s="4"/>
      <c r="M19211" s="5"/>
      <c r="N19211" s="6"/>
    </row>
    <row r="19212" spans="8:14" x14ac:dyDescent="0.25">
      <c r="H19212" s="4"/>
      <c r="M19212" s="5"/>
      <c r="N19212" s="6"/>
    </row>
    <row r="19213" spans="8:14" x14ac:dyDescent="0.25">
      <c r="H19213" s="4"/>
      <c r="M19213" s="5"/>
      <c r="N19213" s="6"/>
    </row>
    <row r="19214" spans="8:14" x14ac:dyDescent="0.25">
      <c r="H19214" s="4"/>
      <c r="M19214" s="5"/>
      <c r="N19214" s="6"/>
    </row>
    <row r="19215" spans="8:14" x14ac:dyDescent="0.25">
      <c r="H19215" s="4"/>
      <c r="M19215" s="5"/>
      <c r="N19215" s="6"/>
    </row>
    <row r="19216" spans="8:14" x14ac:dyDescent="0.25">
      <c r="H19216" s="4"/>
      <c r="M19216" s="5"/>
      <c r="N19216" s="6"/>
    </row>
    <row r="19217" spans="8:14" x14ac:dyDescent="0.25">
      <c r="H19217" s="4"/>
      <c r="M19217" s="5"/>
      <c r="N19217" s="6"/>
    </row>
    <row r="19218" spans="8:14" x14ac:dyDescent="0.25">
      <c r="H19218" s="4"/>
      <c r="M19218" s="5"/>
      <c r="N19218" s="6"/>
    </row>
    <row r="19219" spans="8:14" x14ac:dyDescent="0.25">
      <c r="H19219" s="4"/>
      <c r="M19219" s="5"/>
      <c r="N19219" s="6"/>
    </row>
    <row r="19220" spans="8:14" x14ac:dyDescent="0.25">
      <c r="H19220" s="4"/>
      <c r="M19220" s="5"/>
      <c r="N19220" s="6"/>
    </row>
    <row r="19221" spans="8:14" x14ac:dyDescent="0.25">
      <c r="H19221" s="4"/>
      <c r="M19221" s="5"/>
      <c r="N19221" s="6"/>
    </row>
    <row r="19222" spans="8:14" x14ac:dyDescent="0.25">
      <c r="H19222" s="4"/>
      <c r="M19222" s="5"/>
      <c r="N19222" s="6"/>
    </row>
    <row r="19223" spans="8:14" x14ac:dyDescent="0.25">
      <c r="H19223" s="4"/>
      <c r="M19223" s="5"/>
      <c r="N19223" s="6"/>
    </row>
    <row r="19224" spans="8:14" x14ac:dyDescent="0.25">
      <c r="H19224" s="4"/>
      <c r="M19224" s="5"/>
      <c r="N19224" s="6"/>
    </row>
    <row r="19225" spans="8:14" x14ac:dyDescent="0.25">
      <c r="H19225" s="4"/>
      <c r="M19225" s="5"/>
      <c r="N19225" s="6"/>
    </row>
    <row r="19226" spans="8:14" x14ac:dyDescent="0.25">
      <c r="H19226" s="4"/>
      <c r="M19226" s="5"/>
      <c r="N19226" s="6"/>
    </row>
    <row r="19227" spans="8:14" x14ac:dyDescent="0.25">
      <c r="H19227" s="4"/>
      <c r="M19227" s="5"/>
      <c r="N19227" s="6"/>
    </row>
    <row r="19228" spans="8:14" x14ac:dyDescent="0.25">
      <c r="H19228" s="4"/>
      <c r="M19228" s="5"/>
      <c r="N19228" s="6"/>
    </row>
    <row r="19229" spans="8:14" x14ac:dyDescent="0.25">
      <c r="H19229" s="4"/>
      <c r="M19229" s="5"/>
      <c r="N19229" s="6"/>
    </row>
    <row r="19230" spans="8:14" x14ac:dyDescent="0.25">
      <c r="H19230" s="4"/>
      <c r="M19230" s="5"/>
      <c r="N19230" s="6"/>
    </row>
    <row r="19231" spans="8:14" x14ac:dyDescent="0.25">
      <c r="H19231" s="4"/>
      <c r="M19231" s="5"/>
      <c r="N19231" s="6"/>
    </row>
    <row r="19232" spans="8:14" x14ac:dyDescent="0.25">
      <c r="H19232" s="4"/>
      <c r="M19232" s="5"/>
      <c r="N19232" s="6"/>
    </row>
    <row r="19233" spans="8:14" x14ac:dyDescent="0.25">
      <c r="H19233" s="4"/>
      <c r="M19233" s="5"/>
      <c r="N19233" s="6"/>
    </row>
    <row r="19234" spans="8:14" x14ac:dyDescent="0.25">
      <c r="H19234" s="4"/>
      <c r="M19234" s="5"/>
      <c r="N19234" s="6"/>
    </row>
    <row r="19235" spans="8:14" x14ac:dyDescent="0.25">
      <c r="H19235" s="4"/>
      <c r="M19235" s="5"/>
      <c r="N19235" s="6"/>
    </row>
    <row r="19236" spans="8:14" x14ac:dyDescent="0.25">
      <c r="H19236" s="4"/>
      <c r="M19236" s="5"/>
      <c r="N19236" s="6"/>
    </row>
    <row r="19237" spans="8:14" x14ac:dyDescent="0.25">
      <c r="H19237" s="4"/>
      <c r="M19237" s="5"/>
      <c r="N19237" s="6"/>
    </row>
    <row r="19238" spans="8:14" x14ac:dyDescent="0.25">
      <c r="H19238" s="4"/>
      <c r="M19238" s="5"/>
      <c r="N19238" s="6"/>
    </row>
    <row r="19239" spans="8:14" x14ac:dyDescent="0.25">
      <c r="H19239" s="4"/>
      <c r="M19239" s="5"/>
      <c r="N19239" s="6"/>
    </row>
    <row r="19240" spans="8:14" x14ac:dyDescent="0.25">
      <c r="H19240" s="4"/>
      <c r="M19240" s="5"/>
      <c r="N19240" s="6"/>
    </row>
    <row r="19241" spans="8:14" x14ac:dyDescent="0.25">
      <c r="H19241" s="4"/>
      <c r="M19241" s="5"/>
      <c r="N19241" s="6"/>
    </row>
    <row r="19242" spans="8:14" x14ac:dyDescent="0.25">
      <c r="H19242" s="4"/>
      <c r="M19242" s="5"/>
      <c r="N19242" s="6"/>
    </row>
    <row r="19243" spans="8:14" x14ac:dyDescent="0.25">
      <c r="H19243" s="4"/>
      <c r="M19243" s="5"/>
      <c r="N19243" s="6"/>
    </row>
    <row r="19244" spans="8:14" x14ac:dyDescent="0.25">
      <c r="H19244" s="4"/>
      <c r="M19244" s="5"/>
      <c r="N19244" s="6"/>
    </row>
    <row r="19245" spans="8:14" x14ac:dyDescent="0.25">
      <c r="H19245" s="4"/>
      <c r="M19245" s="5"/>
      <c r="N19245" s="6"/>
    </row>
    <row r="19246" spans="8:14" x14ac:dyDescent="0.25">
      <c r="H19246" s="4"/>
      <c r="M19246" s="5"/>
      <c r="N19246" s="6"/>
    </row>
    <row r="19247" spans="8:14" x14ac:dyDescent="0.25">
      <c r="H19247" s="4"/>
      <c r="M19247" s="5"/>
      <c r="N19247" s="6"/>
    </row>
    <row r="19248" spans="8:14" x14ac:dyDescent="0.25">
      <c r="H19248" s="4"/>
      <c r="M19248" s="5"/>
      <c r="N19248" s="6"/>
    </row>
    <row r="19249" spans="8:14" x14ac:dyDescent="0.25">
      <c r="H19249" s="4"/>
      <c r="M19249" s="5"/>
      <c r="N19249" s="6"/>
    </row>
    <row r="19250" spans="8:14" x14ac:dyDescent="0.25">
      <c r="H19250" s="4"/>
      <c r="M19250" s="5"/>
      <c r="N19250" s="6"/>
    </row>
    <row r="19251" spans="8:14" x14ac:dyDescent="0.25">
      <c r="H19251" s="4"/>
      <c r="M19251" s="5"/>
      <c r="N19251" s="6"/>
    </row>
    <row r="19252" spans="8:14" x14ac:dyDescent="0.25">
      <c r="H19252" s="4"/>
      <c r="M19252" s="5"/>
      <c r="N19252" s="6"/>
    </row>
    <row r="19253" spans="8:14" x14ac:dyDescent="0.25">
      <c r="H19253" s="4"/>
      <c r="M19253" s="5"/>
      <c r="N19253" s="6"/>
    </row>
    <row r="19254" spans="8:14" x14ac:dyDescent="0.25">
      <c r="H19254" s="4"/>
      <c r="M19254" s="5"/>
      <c r="N19254" s="6"/>
    </row>
    <row r="19255" spans="8:14" x14ac:dyDescent="0.25">
      <c r="H19255" s="4"/>
      <c r="M19255" s="5"/>
      <c r="N19255" s="6"/>
    </row>
    <row r="19256" spans="8:14" x14ac:dyDescent="0.25">
      <c r="H19256" s="4"/>
      <c r="M19256" s="5"/>
      <c r="N19256" s="6"/>
    </row>
    <row r="19257" spans="8:14" x14ac:dyDescent="0.25">
      <c r="H19257" s="4"/>
      <c r="M19257" s="5"/>
      <c r="N19257" s="6"/>
    </row>
    <row r="19258" spans="8:14" x14ac:dyDescent="0.25">
      <c r="H19258" s="4"/>
      <c r="M19258" s="5"/>
      <c r="N19258" s="6"/>
    </row>
    <row r="19259" spans="8:14" x14ac:dyDescent="0.25">
      <c r="H19259" s="4"/>
      <c r="M19259" s="5"/>
      <c r="N19259" s="6"/>
    </row>
    <row r="19260" spans="8:14" x14ac:dyDescent="0.25">
      <c r="H19260" s="4"/>
      <c r="M19260" s="5"/>
      <c r="N19260" s="6"/>
    </row>
    <row r="19261" spans="8:14" x14ac:dyDescent="0.25">
      <c r="H19261" s="4"/>
      <c r="M19261" s="5"/>
      <c r="N19261" s="6"/>
    </row>
    <row r="19262" spans="8:14" x14ac:dyDescent="0.25">
      <c r="H19262" s="4"/>
      <c r="M19262" s="5"/>
      <c r="N19262" s="6"/>
    </row>
    <row r="19263" spans="8:14" x14ac:dyDescent="0.25">
      <c r="H19263" s="4"/>
      <c r="M19263" s="5"/>
      <c r="N19263" s="6"/>
    </row>
    <row r="19264" spans="8:14" x14ac:dyDescent="0.25">
      <c r="H19264" s="4"/>
      <c r="M19264" s="5"/>
      <c r="N19264" s="6"/>
    </row>
    <row r="19265" spans="8:14" x14ac:dyDescent="0.25">
      <c r="H19265" s="4"/>
      <c r="M19265" s="5"/>
      <c r="N19265" s="6"/>
    </row>
    <row r="19266" spans="8:14" x14ac:dyDescent="0.25">
      <c r="H19266" s="4"/>
      <c r="M19266" s="5"/>
      <c r="N19266" s="6"/>
    </row>
    <row r="19267" spans="8:14" x14ac:dyDescent="0.25">
      <c r="H19267" s="4"/>
      <c r="M19267" s="5"/>
      <c r="N19267" s="6"/>
    </row>
    <row r="19268" spans="8:14" x14ac:dyDescent="0.25">
      <c r="H19268" s="4"/>
      <c r="M19268" s="5"/>
      <c r="N19268" s="6"/>
    </row>
    <row r="19269" spans="8:14" x14ac:dyDescent="0.25">
      <c r="H19269" s="4"/>
      <c r="M19269" s="5"/>
      <c r="N19269" s="6"/>
    </row>
    <row r="19270" spans="8:14" x14ac:dyDescent="0.25">
      <c r="H19270" s="4"/>
      <c r="M19270" s="5"/>
      <c r="N19270" s="6"/>
    </row>
    <row r="19271" spans="8:14" x14ac:dyDescent="0.25">
      <c r="H19271" s="4"/>
      <c r="M19271" s="5"/>
      <c r="N19271" s="6"/>
    </row>
    <row r="19272" spans="8:14" x14ac:dyDescent="0.25">
      <c r="H19272" s="4"/>
      <c r="M19272" s="5"/>
      <c r="N19272" s="6"/>
    </row>
    <row r="19273" spans="8:14" x14ac:dyDescent="0.25">
      <c r="H19273" s="4"/>
      <c r="M19273" s="5"/>
      <c r="N19273" s="6"/>
    </row>
    <row r="19274" spans="8:14" x14ac:dyDescent="0.25">
      <c r="H19274" s="4"/>
      <c r="M19274" s="5"/>
      <c r="N19274" s="6"/>
    </row>
    <row r="19275" spans="8:14" x14ac:dyDescent="0.25">
      <c r="H19275" s="4"/>
      <c r="M19275" s="5"/>
      <c r="N19275" s="6"/>
    </row>
    <row r="19276" spans="8:14" x14ac:dyDescent="0.25">
      <c r="H19276" s="4"/>
      <c r="M19276" s="5"/>
      <c r="N19276" s="6"/>
    </row>
    <row r="19277" spans="8:14" x14ac:dyDescent="0.25">
      <c r="H19277" s="4"/>
      <c r="M19277" s="5"/>
      <c r="N19277" s="6"/>
    </row>
    <row r="19278" spans="8:14" x14ac:dyDescent="0.25">
      <c r="H19278" s="4"/>
      <c r="M19278" s="5"/>
      <c r="N19278" s="6"/>
    </row>
    <row r="19279" spans="8:14" x14ac:dyDescent="0.25">
      <c r="H19279" s="4"/>
      <c r="M19279" s="5"/>
      <c r="N19279" s="6"/>
    </row>
    <row r="19280" spans="8:14" x14ac:dyDescent="0.25">
      <c r="H19280" s="4"/>
      <c r="M19280" s="5"/>
      <c r="N19280" s="6"/>
    </row>
    <row r="19281" spans="8:14" x14ac:dyDescent="0.25">
      <c r="H19281" s="4"/>
      <c r="M19281" s="5"/>
      <c r="N19281" s="6"/>
    </row>
    <row r="19282" spans="8:14" x14ac:dyDescent="0.25">
      <c r="H19282" s="4"/>
      <c r="M19282" s="5"/>
      <c r="N19282" s="6"/>
    </row>
    <row r="19283" spans="8:14" x14ac:dyDescent="0.25">
      <c r="H19283" s="4"/>
      <c r="M19283" s="5"/>
      <c r="N19283" s="6"/>
    </row>
    <row r="19284" spans="8:14" x14ac:dyDescent="0.25">
      <c r="H19284" s="4"/>
      <c r="M19284" s="5"/>
      <c r="N19284" s="6"/>
    </row>
    <row r="19285" spans="8:14" x14ac:dyDescent="0.25">
      <c r="H19285" s="4"/>
      <c r="M19285" s="5"/>
      <c r="N19285" s="6"/>
    </row>
    <row r="19286" spans="8:14" x14ac:dyDescent="0.25">
      <c r="H19286" s="4"/>
      <c r="M19286" s="5"/>
      <c r="N19286" s="6"/>
    </row>
    <row r="19287" spans="8:14" x14ac:dyDescent="0.25">
      <c r="H19287" s="4"/>
      <c r="M19287" s="5"/>
      <c r="N19287" s="6"/>
    </row>
    <row r="19288" spans="8:14" x14ac:dyDescent="0.25">
      <c r="H19288" s="4"/>
      <c r="M19288" s="5"/>
      <c r="N19288" s="6"/>
    </row>
    <row r="19289" spans="8:14" x14ac:dyDescent="0.25">
      <c r="H19289" s="4"/>
      <c r="M19289" s="5"/>
      <c r="N19289" s="6"/>
    </row>
    <row r="19290" spans="8:14" x14ac:dyDescent="0.25">
      <c r="H19290" s="4"/>
      <c r="M19290" s="5"/>
      <c r="N19290" s="6"/>
    </row>
    <row r="19291" spans="8:14" x14ac:dyDescent="0.25">
      <c r="H19291" s="4"/>
      <c r="M19291" s="5"/>
      <c r="N19291" s="6"/>
    </row>
    <row r="19292" spans="8:14" x14ac:dyDescent="0.25">
      <c r="H19292" s="4"/>
      <c r="M19292" s="5"/>
      <c r="N19292" s="6"/>
    </row>
    <row r="19293" spans="8:14" x14ac:dyDescent="0.25">
      <c r="H19293" s="4"/>
      <c r="M19293" s="5"/>
      <c r="N19293" s="6"/>
    </row>
    <row r="19294" spans="8:14" x14ac:dyDescent="0.25">
      <c r="H19294" s="4"/>
      <c r="M19294" s="5"/>
      <c r="N19294" s="6"/>
    </row>
    <row r="19295" spans="8:14" x14ac:dyDescent="0.25">
      <c r="H19295" s="4"/>
      <c r="M19295" s="5"/>
      <c r="N19295" s="6"/>
    </row>
    <row r="19296" spans="8:14" x14ac:dyDescent="0.25">
      <c r="H19296" s="4"/>
      <c r="M19296" s="5"/>
      <c r="N19296" s="6"/>
    </row>
    <row r="19297" spans="8:14" x14ac:dyDescent="0.25">
      <c r="H19297" s="4"/>
      <c r="M19297" s="5"/>
      <c r="N19297" s="6"/>
    </row>
    <row r="19298" spans="8:14" x14ac:dyDescent="0.25">
      <c r="H19298" s="4"/>
      <c r="M19298" s="5"/>
      <c r="N19298" s="6"/>
    </row>
    <row r="19299" spans="8:14" x14ac:dyDescent="0.25">
      <c r="H19299" s="4"/>
      <c r="M19299" s="5"/>
      <c r="N19299" s="6"/>
    </row>
    <row r="19300" spans="8:14" x14ac:dyDescent="0.25">
      <c r="H19300" s="4"/>
      <c r="M19300" s="5"/>
      <c r="N19300" s="6"/>
    </row>
    <row r="19301" spans="8:14" x14ac:dyDescent="0.25">
      <c r="H19301" s="4"/>
      <c r="M19301" s="5"/>
      <c r="N19301" s="6"/>
    </row>
    <row r="19302" spans="8:14" x14ac:dyDescent="0.25">
      <c r="H19302" s="4"/>
      <c r="M19302" s="5"/>
      <c r="N19302" s="6"/>
    </row>
    <row r="19303" spans="8:14" x14ac:dyDescent="0.25">
      <c r="H19303" s="4"/>
      <c r="M19303" s="5"/>
      <c r="N19303" s="6"/>
    </row>
    <row r="19304" spans="8:14" x14ac:dyDescent="0.25">
      <c r="H19304" s="4"/>
      <c r="M19304" s="5"/>
      <c r="N19304" s="6"/>
    </row>
    <row r="19305" spans="8:14" x14ac:dyDescent="0.25">
      <c r="H19305" s="4"/>
      <c r="M19305" s="5"/>
      <c r="N19305" s="6"/>
    </row>
    <row r="19306" spans="8:14" x14ac:dyDescent="0.25">
      <c r="H19306" s="4"/>
      <c r="M19306" s="5"/>
      <c r="N19306" s="6"/>
    </row>
    <row r="19307" spans="8:14" x14ac:dyDescent="0.25">
      <c r="H19307" s="4"/>
      <c r="M19307" s="5"/>
      <c r="N19307" s="6"/>
    </row>
    <row r="19308" spans="8:14" x14ac:dyDescent="0.25">
      <c r="H19308" s="4"/>
      <c r="M19308" s="5"/>
      <c r="N19308" s="6"/>
    </row>
    <row r="19309" spans="8:14" x14ac:dyDescent="0.25">
      <c r="H19309" s="4"/>
      <c r="M19309" s="5"/>
      <c r="N19309" s="6"/>
    </row>
    <row r="19310" spans="8:14" x14ac:dyDescent="0.25">
      <c r="H19310" s="4"/>
      <c r="M19310" s="5"/>
      <c r="N19310" s="6"/>
    </row>
    <row r="19311" spans="8:14" x14ac:dyDescent="0.25">
      <c r="H19311" s="4"/>
      <c r="M19311" s="5"/>
      <c r="N19311" s="6"/>
    </row>
    <row r="19312" spans="8:14" x14ac:dyDescent="0.25">
      <c r="H19312" s="4"/>
      <c r="M19312" s="5"/>
      <c r="N19312" s="6"/>
    </row>
    <row r="19313" spans="8:14" x14ac:dyDescent="0.25">
      <c r="H19313" s="4"/>
      <c r="M19313" s="5"/>
      <c r="N19313" s="6"/>
    </row>
    <row r="19314" spans="8:14" x14ac:dyDescent="0.25">
      <c r="H19314" s="4"/>
      <c r="M19314" s="5"/>
      <c r="N19314" s="6"/>
    </row>
    <row r="19315" spans="8:14" x14ac:dyDescent="0.25">
      <c r="H19315" s="4"/>
      <c r="M19315" s="5"/>
      <c r="N19315" s="6"/>
    </row>
    <row r="19316" spans="8:14" x14ac:dyDescent="0.25">
      <c r="H19316" s="4"/>
      <c r="M19316" s="5"/>
      <c r="N19316" s="6"/>
    </row>
    <row r="19317" spans="8:14" x14ac:dyDescent="0.25">
      <c r="H19317" s="4"/>
      <c r="M19317" s="5"/>
      <c r="N19317" s="6"/>
    </row>
    <row r="19318" spans="8:14" x14ac:dyDescent="0.25">
      <c r="H19318" s="4"/>
      <c r="M19318" s="5"/>
      <c r="N19318" s="6"/>
    </row>
    <row r="19319" spans="8:14" x14ac:dyDescent="0.25">
      <c r="H19319" s="4"/>
      <c r="M19319" s="5"/>
      <c r="N19319" s="6"/>
    </row>
    <row r="19320" spans="8:14" x14ac:dyDescent="0.25">
      <c r="H19320" s="4"/>
      <c r="M19320" s="5"/>
      <c r="N19320" s="6"/>
    </row>
    <row r="19321" spans="8:14" x14ac:dyDescent="0.25">
      <c r="H19321" s="4"/>
      <c r="M19321" s="5"/>
      <c r="N19321" s="6"/>
    </row>
    <row r="19322" spans="8:14" x14ac:dyDescent="0.25">
      <c r="H19322" s="4"/>
      <c r="M19322" s="5"/>
      <c r="N19322" s="6"/>
    </row>
    <row r="19323" spans="8:14" x14ac:dyDescent="0.25">
      <c r="H19323" s="4"/>
      <c r="M19323" s="5"/>
      <c r="N19323" s="6"/>
    </row>
    <row r="19324" spans="8:14" x14ac:dyDescent="0.25">
      <c r="H19324" s="4"/>
      <c r="M19324" s="5"/>
      <c r="N19324" s="6"/>
    </row>
    <row r="19325" spans="8:14" x14ac:dyDescent="0.25">
      <c r="H19325" s="4"/>
      <c r="M19325" s="5"/>
      <c r="N19325" s="6"/>
    </row>
    <row r="19326" spans="8:14" x14ac:dyDescent="0.25">
      <c r="H19326" s="4"/>
      <c r="M19326" s="5"/>
      <c r="N19326" s="6"/>
    </row>
    <row r="19327" spans="8:14" x14ac:dyDescent="0.25">
      <c r="H19327" s="4"/>
      <c r="M19327" s="5"/>
      <c r="N19327" s="6"/>
    </row>
    <row r="19328" spans="8:14" x14ac:dyDescent="0.25">
      <c r="H19328" s="4"/>
      <c r="M19328" s="5"/>
      <c r="N19328" s="6"/>
    </row>
    <row r="19329" spans="8:14" x14ac:dyDescent="0.25">
      <c r="H19329" s="4"/>
      <c r="M19329" s="5"/>
      <c r="N19329" s="6"/>
    </row>
    <row r="19330" spans="8:14" x14ac:dyDescent="0.25">
      <c r="H19330" s="4"/>
      <c r="M19330" s="5"/>
      <c r="N19330" s="6"/>
    </row>
    <row r="19331" spans="8:14" x14ac:dyDescent="0.25">
      <c r="H19331" s="4"/>
      <c r="M19331" s="5"/>
      <c r="N19331" s="6"/>
    </row>
    <row r="19332" spans="8:14" x14ac:dyDescent="0.25">
      <c r="H19332" s="4"/>
      <c r="M19332" s="5"/>
      <c r="N19332" s="6"/>
    </row>
    <row r="19333" spans="8:14" x14ac:dyDescent="0.25">
      <c r="H19333" s="4"/>
      <c r="M19333" s="5"/>
      <c r="N19333" s="6"/>
    </row>
    <row r="19334" spans="8:14" x14ac:dyDescent="0.25">
      <c r="H19334" s="4"/>
      <c r="M19334" s="5"/>
      <c r="N19334" s="6"/>
    </row>
    <row r="19335" spans="8:14" x14ac:dyDescent="0.25">
      <c r="H19335" s="4"/>
      <c r="M19335" s="5"/>
      <c r="N19335" s="6"/>
    </row>
    <row r="19336" spans="8:14" x14ac:dyDescent="0.25">
      <c r="H19336" s="4"/>
      <c r="M19336" s="5"/>
      <c r="N19336" s="6"/>
    </row>
    <row r="19337" spans="8:14" x14ac:dyDescent="0.25">
      <c r="H19337" s="4"/>
      <c r="M19337" s="5"/>
      <c r="N19337" s="6"/>
    </row>
    <row r="19338" spans="8:14" x14ac:dyDescent="0.25">
      <c r="H19338" s="4"/>
      <c r="M19338" s="5"/>
      <c r="N19338" s="6"/>
    </row>
    <row r="19339" spans="8:14" x14ac:dyDescent="0.25">
      <c r="H19339" s="4"/>
      <c r="M19339" s="5"/>
      <c r="N19339" s="6"/>
    </row>
    <row r="19340" spans="8:14" x14ac:dyDescent="0.25">
      <c r="H19340" s="4"/>
      <c r="M19340" s="5"/>
      <c r="N19340" s="6"/>
    </row>
    <row r="19341" spans="8:14" x14ac:dyDescent="0.25">
      <c r="H19341" s="4"/>
      <c r="M19341" s="5"/>
      <c r="N19341" s="6"/>
    </row>
    <row r="19342" spans="8:14" x14ac:dyDescent="0.25">
      <c r="H19342" s="4"/>
      <c r="M19342" s="5"/>
      <c r="N19342" s="6"/>
    </row>
    <row r="19343" spans="8:14" x14ac:dyDescent="0.25">
      <c r="H19343" s="4"/>
      <c r="M19343" s="5"/>
      <c r="N19343" s="6"/>
    </row>
    <row r="19344" spans="8:14" x14ac:dyDescent="0.25">
      <c r="H19344" s="4"/>
      <c r="M19344" s="5"/>
      <c r="N19344" s="6"/>
    </row>
    <row r="19345" spans="8:14" x14ac:dyDescent="0.25">
      <c r="H19345" s="4"/>
      <c r="M19345" s="5"/>
      <c r="N19345" s="6"/>
    </row>
    <row r="19346" spans="8:14" x14ac:dyDescent="0.25">
      <c r="H19346" s="4"/>
      <c r="M19346" s="5"/>
      <c r="N19346" s="6"/>
    </row>
    <row r="19347" spans="8:14" x14ac:dyDescent="0.25">
      <c r="H19347" s="4"/>
      <c r="M19347" s="5"/>
      <c r="N19347" s="6"/>
    </row>
    <row r="19348" spans="8:14" x14ac:dyDescent="0.25">
      <c r="H19348" s="4"/>
      <c r="M19348" s="5"/>
      <c r="N19348" s="6"/>
    </row>
    <row r="19349" spans="8:14" x14ac:dyDescent="0.25">
      <c r="H19349" s="4"/>
      <c r="M19349" s="5"/>
      <c r="N19349" s="6"/>
    </row>
    <row r="19350" spans="8:14" x14ac:dyDescent="0.25">
      <c r="H19350" s="4"/>
      <c r="M19350" s="5"/>
      <c r="N19350" s="6"/>
    </row>
    <row r="19351" spans="8:14" x14ac:dyDescent="0.25">
      <c r="H19351" s="4"/>
      <c r="M19351" s="5"/>
      <c r="N19351" s="6"/>
    </row>
    <row r="19352" spans="8:14" x14ac:dyDescent="0.25">
      <c r="H19352" s="4"/>
      <c r="M19352" s="5"/>
      <c r="N19352" s="6"/>
    </row>
    <row r="19353" spans="8:14" x14ac:dyDescent="0.25">
      <c r="H19353" s="4"/>
      <c r="M19353" s="5"/>
      <c r="N19353" s="6"/>
    </row>
    <row r="19354" spans="8:14" x14ac:dyDescent="0.25">
      <c r="H19354" s="4"/>
      <c r="M19354" s="5"/>
      <c r="N19354" s="6"/>
    </row>
    <row r="19355" spans="8:14" x14ac:dyDescent="0.25">
      <c r="H19355" s="4"/>
      <c r="M19355" s="5"/>
      <c r="N19355" s="6"/>
    </row>
    <row r="19356" spans="8:14" x14ac:dyDescent="0.25">
      <c r="H19356" s="4"/>
      <c r="M19356" s="5"/>
      <c r="N19356" s="6"/>
    </row>
    <row r="19357" spans="8:14" x14ac:dyDescent="0.25">
      <c r="H19357" s="4"/>
      <c r="M19357" s="5"/>
      <c r="N19357" s="6"/>
    </row>
    <row r="19358" spans="8:14" x14ac:dyDescent="0.25">
      <c r="H19358" s="4"/>
      <c r="M19358" s="5"/>
      <c r="N19358" s="6"/>
    </row>
    <row r="19359" spans="8:14" x14ac:dyDescent="0.25">
      <c r="H19359" s="4"/>
      <c r="M19359" s="5"/>
      <c r="N19359" s="6"/>
    </row>
    <row r="19360" spans="8:14" x14ac:dyDescent="0.25">
      <c r="H19360" s="4"/>
      <c r="M19360" s="5"/>
      <c r="N19360" s="6"/>
    </row>
    <row r="19361" spans="8:14" x14ac:dyDescent="0.25">
      <c r="H19361" s="4"/>
      <c r="M19361" s="5"/>
      <c r="N19361" s="6"/>
    </row>
    <row r="19362" spans="8:14" x14ac:dyDescent="0.25">
      <c r="H19362" s="4"/>
      <c r="M19362" s="5"/>
      <c r="N19362" s="6"/>
    </row>
    <row r="19363" spans="8:14" x14ac:dyDescent="0.25">
      <c r="H19363" s="4"/>
      <c r="M19363" s="5"/>
      <c r="N19363" s="6"/>
    </row>
    <row r="19364" spans="8:14" x14ac:dyDescent="0.25">
      <c r="H19364" s="4"/>
      <c r="M19364" s="5"/>
      <c r="N19364" s="6"/>
    </row>
    <row r="19365" spans="8:14" x14ac:dyDescent="0.25">
      <c r="H19365" s="4"/>
      <c r="M19365" s="5"/>
      <c r="N19365" s="6"/>
    </row>
    <row r="19366" spans="8:14" x14ac:dyDescent="0.25">
      <c r="H19366" s="4"/>
      <c r="M19366" s="5"/>
      <c r="N19366" s="6"/>
    </row>
    <row r="19367" spans="8:14" x14ac:dyDescent="0.25">
      <c r="H19367" s="4"/>
      <c r="M19367" s="5"/>
      <c r="N19367" s="6"/>
    </row>
    <row r="19368" spans="8:14" x14ac:dyDescent="0.25">
      <c r="H19368" s="4"/>
      <c r="M19368" s="5"/>
      <c r="N19368" s="6"/>
    </row>
    <row r="19369" spans="8:14" x14ac:dyDescent="0.25">
      <c r="H19369" s="4"/>
      <c r="M19369" s="5"/>
      <c r="N19369" s="6"/>
    </row>
    <row r="19370" spans="8:14" x14ac:dyDescent="0.25">
      <c r="H19370" s="4"/>
      <c r="M19370" s="5"/>
      <c r="N19370" s="6"/>
    </row>
    <row r="19371" spans="8:14" x14ac:dyDescent="0.25">
      <c r="H19371" s="4"/>
      <c r="M19371" s="5"/>
      <c r="N19371" s="6"/>
    </row>
    <row r="19372" spans="8:14" x14ac:dyDescent="0.25">
      <c r="H19372" s="4"/>
      <c r="M19372" s="5"/>
      <c r="N19372" s="6"/>
    </row>
    <row r="19373" spans="8:14" x14ac:dyDescent="0.25">
      <c r="H19373" s="4"/>
      <c r="M19373" s="5"/>
      <c r="N19373" s="6"/>
    </row>
    <row r="19374" spans="8:14" x14ac:dyDescent="0.25">
      <c r="H19374" s="4"/>
      <c r="M19374" s="5"/>
      <c r="N19374" s="6"/>
    </row>
    <row r="19375" spans="8:14" x14ac:dyDescent="0.25">
      <c r="H19375" s="4"/>
      <c r="M19375" s="5"/>
      <c r="N19375" s="6"/>
    </row>
    <row r="19376" spans="8:14" x14ac:dyDescent="0.25">
      <c r="H19376" s="4"/>
      <c r="M19376" s="5"/>
      <c r="N19376" s="6"/>
    </row>
    <row r="19377" spans="8:14" x14ac:dyDescent="0.25">
      <c r="H19377" s="4"/>
      <c r="M19377" s="5"/>
      <c r="N19377" s="6"/>
    </row>
    <row r="19378" spans="8:14" x14ac:dyDescent="0.25">
      <c r="H19378" s="4"/>
      <c r="M19378" s="5"/>
      <c r="N19378" s="6"/>
    </row>
    <row r="19379" spans="8:14" x14ac:dyDescent="0.25">
      <c r="H19379" s="4"/>
      <c r="M19379" s="5"/>
      <c r="N19379" s="6"/>
    </row>
    <row r="19380" spans="8:14" x14ac:dyDescent="0.25">
      <c r="H19380" s="4"/>
      <c r="M19380" s="5"/>
      <c r="N19380" s="6"/>
    </row>
    <row r="19381" spans="8:14" x14ac:dyDescent="0.25">
      <c r="H19381" s="4"/>
      <c r="M19381" s="5"/>
      <c r="N19381" s="6"/>
    </row>
    <row r="19382" spans="8:14" x14ac:dyDescent="0.25">
      <c r="H19382" s="4"/>
      <c r="M19382" s="5"/>
      <c r="N19382" s="6"/>
    </row>
    <row r="19383" spans="8:14" x14ac:dyDescent="0.25">
      <c r="H19383" s="4"/>
      <c r="M19383" s="5"/>
      <c r="N19383" s="6"/>
    </row>
    <row r="19384" spans="8:14" x14ac:dyDescent="0.25">
      <c r="H19384" s="4"/>
      <c r="M19384" s="5"/>
      <c r="N19384" s="6"/>
    </row>
    <row r="19385" spans="8:14" x14ac:dyDescent="0.25">
      <c r="H19385" s="4"/>
      <c r="M19385" s="5"/>
      <c r="N19385" s="6"/>
    </row>
    <row r="19386" spans="8:14" x14ac:dyDescent="0.25">
      <c r="H19386" s="4"/>
      <c r="M19386" s="5"/>
      <c r="N19386" s="6"/>
    </row>
    <row r="19387" spans="8:14" x14ac:dyDescent="0.25">
      <c r="H19387" s="4"/>
      <c r="M19387" s="5"/>
      <c r="N19387" s="6"/>
    </row>
    <row r="19388" spans="8:14" x14ac:dyDescent="0.25">
      <c r="H19388" s="4"/>
      <c r="M19388" s="5"/>
      <c r="N19388" s="6"/>
    </row>
    <row r="19389" spans="8:14" x14ac:dyDescent="0.25">
      <c r="H19389" s="4"/>
      <c r="M19389" s="5"/>
      <c r="N19389" s="6"/>
    </row>
    <row r="19390" spans="8:14" x14ac:dyDescent="0.25">
      <c r="H19390" s="4"/>
      <c r="M19390" s="5"/>
      <c r="N19390" s="6"/>
    </row>
    <row r="19391" spans="8:14" x14ac:dyDescent="0.25">
      <c r="H19391" s="4"/>
      <c r="M19391" s="5"/>
      <c r="N19391" s="6"/>
    </row>
    <row r="19392" spans="8:14" x14ac:dyDescent="0.25">
      <c r="H19392" s="4"/>
      <c r="M19392" s="5"/>
      <c r="N19392" s="6"/>
    </row>
    <row r="19393" spans="8:14" x14ac:dyDescent="0.25">
      <c r="H19393" s="4"/>
      <c r="M19393" s="5"/>
      <c r="N19393" s="6"/>
    </row>
    <row r="19394" spans="8:14" x14ac:dyDescent="0.25">
      <c r="H19394" s="4"/>
      <c r="M19394" s="5"/>
      <c r="N19394" s="6"/>
    </row>
    <row r="19395" spans="8:14" x14ac:dyDescent="0.25">
      <c r="H19395" s="4"/>
      <c r="M19395" s="5"/>
      <c r="N19395" s="6"/>
    </row>
    <row r="19396" spans="8:14" x14ac:dyDescent="0.25">
      <c r="H19396" s="4"/>
      <c r="M19396" s="5"/>
      <c r="N19396" s="6"/>
    </row>
    <row r="19397" spans="8:14" x14ac:dyDescent="0.25">
      <c r="H19397" s="4"/>
      <c r="M19397" s="5"/>
      <c r="N19397" s="6"/>
    </row>
    <row r="19398" spans="8:14" x14ac:dyDescent="0.25">
      <c r="H19398" s="4"/>
      <c r="M19398" s="5"/>
      <c r="N19398" s="6"/>
    </row>
    <row r="19399" spans="8:14" x14ac:dyDescent="0.25">
      <c r="H19399" s="4"/>
      <c r="M19399" s="5"/>
      <c r="N19399" s="6"/>
    </row>
    <row r="19400" spans="8:14" x14ac:dyDescent="0.25">
      <c r="H19400" s="4"/>
      <c r="M19400" s="5"/>
      <c r="N19400" s="6"/>
    </row>
    <row r="19401" spans="8:14" x14ac:dyDescent="0.25">
      <c r="H19401" s="4"/>
      <c r="M19401" s="5"/>
      <c r="N19401" s="6"/>
    </row>
    <row r="19402" spans="8:14" x14ac:dyDescent="0.25">
      <c r="H19402" s="4"/>
      <c r="M19402" s="5"/>
      <c r="N19402" s="6"/>
    </row>
    <row r="19403" spans="8:14" x14ac:dyDescent="0.25">
      <c r="H19403" s="4"/>
      <c r="M19403" s="5"/>
      <c r="N19403" s="6"/>
    </row>
    <row r="19404" spans="8:14" x14ac:dyDescent="0.25">
      <c r="H19404" s="4"/>
      <c r="M19404" s="5"/>
      <c r="N19404" s="6"/>
    </row>
    <row r="19405" spans="8:14" x14ac:dyDescent="0.25">
      <c r="H19405" s="4"/>
      <c r="M19405" s="5"/>
      <c r="N19405" s="6"/>
    </row>
    <row r="19406" spans="8:14" x14ac:dyDescent="0.25">
      <c r="H19406" s="4"/>
      <c r="M19406" s="5"/>
      <c r="N19406" s="6"/>
    </row>
    <row r="19407" spans="8:14" x14ac:dyDescent="0.25">
      <c r="H19407" s="4"/>
      <c r="M19407" s="5"/>
      <c r="N19407" s="6"/>
    </row>
    <row r="19408" spans="8:14" x14ac:dyDescent="0.25">
      <c r="H19408" s="4"/>
      <c r="M19408" s="5"/>
      <c r="N19408" s="6"/>
    </row>
    <row r="19409" spans="8:14" x14ac:dyDescent="0.25">
      <c r="H19409" s="4"/>
      <c r="M19409" s="5"/>
      <c r="N19409" s="6"/>
    </row>
    <row r="19410" spans="8:14" x14ac:dyDescent="0.25">
      <c r="H19410" s="4"/>
      <c r="M19410" s="5"/>
      <c r="N19410" s="6"/>
    </row>
    <row r="19411" spans="8:14" x14ac:dyDescent="0.25">
      <c r="H19411" s="4"/>
      <c r="M19411" s="5"/>
      <c r="N19411" s="6"/>
    </row>
    <row r="19412" spans="8:14" x14ac:dyDescent="0.25">
      <c r="H19412" s="4"/>
      <c r="M19412" s="5"/>
      <c r="N19412" s="6"/>
    </row>
    <row r="19413" spans="8:14" x14ac:dyDescent="0.25">
      <c r="H19413" s="4"/>
      <c r="M19413" s="5"/>
      <c r="N19413" s="6"/>
    </row>
    <row r="19414" spans="8:14" x14ac:dyDescent="0.25">
      <c r="H19414" s="4"/>
      <c r="M19414" s="5"/>
      <c r="N19414" s="6"/>
    </row>
    <row r="19415" spans="8:14" x14ac:dyDescent="0.25">
      <c r="H19415" s="4"/>
      <c r="M19415" s="5"/>
      <c r="N19415" s="6"/>
    </row>
    <row r="19416" spans="8:14" x14ac:dyDescent="0.25">
      <c r="H19416" s="4"/>
      <c r="M19416" s="5"/>
      <c r="N19416" s="6"/>
    </row>
    <row r="19417" spans="8:14" x14ac:dyDescent="0.25">
      <c r="H19417" s="4"/>
      <c r="M19417" s="5"/>
      <c r="N19417" s="6"/>
    </row>
    <row r="19418" spans="8:14" x14ac:dyDescent="0.25">
      <c r="H19418" s="4"/>
      <c r="M19418" s="5"/>
      <c r="N19418" s="6"/>
    </row>
    <row r="19419" spans="8:14" x14ac:dyDescent="0.25">
      <c r="H19419" s="4"/>
      <c r="M19419" s="5"/>
      <c r="N19419" s="6"/>
    </row>
    <row r="19420" spans="8:14" x14ac:dyDescent="0.25">
      <c r="H19420" s="4"/>
      <c r="M19420" s="5"/>
      <c r="N19420" s="6"/>
    </row>
    <row r="19421" spans="8:14" x14ac:dyDescent="0.25">
      <c r="H19421" s="4"/>
      <c r="M19421" s="5"/>
      <c r="N19421" s="6"/>
    </row>
    <row r="19422" spans="8:14" x14ac:dyDescent="0.25">
      <c r="H19422" s="4"/>
      <c r="M19422" s="5"/>
      <c r="N19422" s="6"/>
    </row>
    <row r="19423" spans="8:14" x14ac:dyDescent="0.25">
      <c r="H19423" s="4"/>
      <c r="M19423" s="5"/>
      <c r="N19423" s="6"/>
    </row>
    <row r="19424" spans="8:14" x14ac:dyDescent="0.25">
      <c r="H19424" s="4"/>
      <c r="M19424" s="5"/>
      <c r="N19424" s="6"/>
    </row>
    <row r="19425" spans="8:14" x14ac:dyDescent="0.25">
      <c r="H19425" s="4"/>
      <c r="M19425" s="5"/>
      <c r="N19425" s="6"/>
    </row>
    <row r="19426" spans="8:14" x14ac:dyDescent="0.25">
      <c r="H19426" s="4"/>
      <c r="M19426" s="5"/>
      <c r="N19426" s="6"/>
    </row>
    <row r="19427" spans="8:14" x14ac:dyDescent="0.25">
      <c r="H19427" s="4"/>
      <c r="M19427" s="5"/>
      <c r="N19427" s="6"/>
    </row>
    <row r="19428" spans="8:14" x14ac:dyDescent="0.25">
      <c r="H19428" s="4"/>
      <c r="M19428" s="5"/>
      <c r="N19428" s="6"/>
    </row>
    <row r="19429" spans="8:14" x14ac:dyDescent="0.25">
      <c r="H19429" s="4"/>
      <c r="M19429" s="5"/>
      <c r="N19429" s="6"/>
    </row>
    <row r="19430" spans="8:14" x14ac:dyDescent="0.25">
      <c r="H19430" s="4"/>
      <c r="M19430" s="5"/>
      <c r="N19430" s="6"/>
    </row>
    <row r="19431" spans="8:14" x14ac:dyDescent="0.25">
      <c r="H19431" s="4"/>
      <c r="M19431" s="5"/>
      <c r="N19431" s="6"/>
    </row>
    <row r="19432" spans="8:14" x14ac:dyDescent="0.25">
      <c r="H19432" s="4"/>
      <c r="M19432" s="5"/>
      <c r="N19432" s="6"/>
    </row>
    <row r="19433" spans="8:14" x14ac:dyDescent="0.25">
      <c r="H19433" s="4"/>
      <c r="M19433" s="5"/>
      <c r="N19433" s="6"/>
    </row>
    <row r="19434" spans="8:14" x14ac:dyDescent="0.25">
      <c r="H19434" s="4"/>
      <c r="M19434" s="5"/>
      <c r="N19434" s="6"/>
    </row>
    <row r="19435" spans="8:14" x14ac:dyDescent="0.25">
      <c r="H19435" s="4"/>
      <c r="M19435" s="5"/>
      <c r="N19435" s="6"/>
    </row>
    <row r="19436" spans="8:14" x14ac:dyDescent="0.25">
      <c r="H19436" s="4"/>
      <c r="M19436" s="5"/>
      <c r="N19436" s="6"/>
    </row>
    <row r="19437" spans="8:14" x14ac:dyDescent="0.25">
      <c r="H19437" s="4"/>
      <c r="M19437" s="5"/>
      <c r="N19437" s="6"/>
    </row>
    <row r="19438" spans="8:14" x14ac:dyDescent="0.25">
      <c r="H19438" s="4"/>
      <c r="M19438" s="5"/>
      <c r="N19438" s="6"/>
    </row>
    <row r="19439" spans="8:14" x14ac:dyDescent="0.25">
      <c r="H19439" s="4"/>
      <c r="M19439" s="5"/>
      <c r="N19439" s="6"/>
    </row>
    <row r="19440" spans="8:14" x14ac:dyDescent="0.25">
      <c r="H19440" s="4"/>
      <c r="M19440" s="5"/>
      <c r="N19440" s="6"/>
    </row>
    <row r="19441" spans="8:14" x14ac:dyDescent="0.25">
      <c r="H19441" s="4"/>
      <c r="M19441" s="5"/>
      <c r="N19441" s="6"/>
    </row>
    <row r="19442" spans="8:14" x14ac:dyDescent="0.25">
      <c r="H19442" s="4"/>
      <c r="M19442" s="5"/>
      <c r="N19442" s="6"/>
    </row>
    <row r="19443" spans="8:14" x14ac:dyDescent="0.25">
      <c r="H19443" s="4"/>
      <c r="M19443" s="5"/>
      <c r="N19443" s="6"/>
    </row>
    <row r="19444" spans="8:14" x14ac:dyDescent="0.25">
      <c r="H19444" s="4"/>
      <c r="M19444" s="5"/>
      <c r="N19444" s="6"/>
    </row>
    <row r="19445" spans="8:14" x14ac:dyDescent="0.25">
      <c r="H19445" s="4"/>
      <c r="M19445" s="5"/>
      <c r="N19445" s="6"/>
    </row>
    <row r="19446" spans="8:14" x14ac:dyDescent="0.25">
      <c r="H19446" s="4"/>
      <c r="M19446" s="5"/>
      <c r="N19446" s="6"/>
    </row>
    <row r="19447" spans="8:14" x14ac:dyDescent="0.25">
      <c r="H19447" s="4"/>
      <c r="M19447" s="5"/>
      <c r="N19447" s="6"/>
    </row>
    <row r="19448" spans="8:14" x14ac:dyDescent="0.25">
      <c r="H19448" s="4"/>
      <c r="M19448" s="5"/>
      <c r="N19448" s="6"/>
    </row>
    <row r="19449" spans="8:14" x14ac:dyDescent="0.25">
      <c r="H19449" s="4"/>
      <c r="M19449" s="5"/>
      <c r="N19449" s="6"/>
    </row>
    <row r="19450" spans="8:14" x14ac:dyDescent="0.25">
      <c r="H19450" s="4"/>
      <c r="M19450" s="5"/>
      <c r="N19450" s="6"/>
    </row>
    <row r="19451" spans="8:14" x14ac:dyDescent="0.25">
      <c r="H19451" s="4"/>
      <c r="M19451" s="5"/>
      <c r="N19451" s="6"/>
    </row>
    <row r="19452" spans="8:14" x14ac:dyDescent="0.25">
      <c r="H19452" s="4"/>
      <c r="M19452" s="5"/>
      <c r="N19452" s="6"/>
    </row>
    <row r="19453" spans="8:14" x14ac:dyDescent="0.25">
      <c r="H19453" s="4"/>
      <c r="M19453" s="5"/>
      <c r="N19453" s="6"/>
    </row>
    <row r="19454" spans="8:14" x14ac:dyDescent="0.25">
      <c r="H19454" s="4"/>
      <c r="M19454" s="5"/>
      <c r="N19454" s="6"/>
    </row>
    <row r="19455" spans="8:14" x14ac:dyDescent="0.25">
      <c r="H19455" s="4"/>
      <c r="M19455" s="5"/>
      <c r="N19455" s="6"/>
    </row>
    <row r="19456" spans="8:14" x14ac:dyDescent="0.25">
      <c r="H19456" s="4"/>
      <c r="M19456" s="5"/>
      <c r="N19456" s="6"/>
    </row>
    <row r="19457" spans="8:14" x14ac:dyDescent="0.25">
      <c r="H19457" s="4"/>
      <c r="M19457" s="5"/>
      <c r="N19457" s="6"/>
    </row>
    <row r="19458" spans="8:14" x14ac:dyDescent="0.25">
      <c r="H19458" s="4"/>
      <c r="M19458" s="5"/>
      <c r="N19458" s="6"/>
    </row>
    <row r="19459" spans="8:14" x14ac:dyDescent="0.25">
      <c r="H19459" s="4"/>
      <c r="M19459" s="5"/>
      <c r="N19459" s="6"/>
    </row>
    <row r="19460" spans="8:14" x14ac:dyDescent="0.25">
      <c r="H19460" s="4"/>
      <c r="M19460" s="5"/>
      <c r="N19460" s="6"/>
    </row>
    <row r="19461" spans="8:14" x14ac:dyDescent="0.25">
      <c r="H19461" s="4"/>
      <c r="M19461" s="5"/>
      <c r="N19461" s="6"/>
    </row>
    <row r="19462" spans="8:14" x14ac:dyDescent="0.25">
      <c r="H19462" s="4"/>
      <c r="M19462" s="5"/>
      <c r="N19462" s="6"/>
    </row>
    <row r="19463" spans="8:14" x14ac:dyDescent="0.25">
      <c r="H19463" s="4"/>
      <c r="M19463" s="5"/>
      <c r="N19463" s="6"/>
    </row>
    <row r="19464" spans="8:14" x14ac:dyDescent="0.25">
      <c r="H19464" s="4"/>
      <c r="M19464" s="5"/>
      <c r="N19464" s="6"/>
    </row>
    <row r="19465" spans="8:14" x14ac:dyDescent="0.25">
      <c r="H19465" s="4"/>
      <c r="M19465" s="5"/>
      <c r="N19465" s="6"/>
    </row>
    <row r="19466" spans="8:14" x14ac:dyDescent="0.25">
      <c r="H19466" s="4"/>
      <c r="M19466" s="5"/>
      <c r="N19466" s="6"/>
    </row>
    <row r="19467" spans="8:14" x14ac:dyDescent="0.25">
      <c r="H19467" s="4"/>
      <c r="M19467" s="5"/>
      <c r="N19467" s="6"/>
    </row>
    <row r="19468" spans="8:14" x14ac:dyDescent="0.25">
      <c r="H19468" s="4"/>
      <c r="M19468" s="5"/>
      <c r="N19468" s="6"/>
    </row>
    <row r="19469" spans="8:14" x14ac:dyDescent="0.25">
      <c r="H19469" s="4"/>
      <c r="M19469" s="5"/>
      <c r="N19469" s="6"/>
    </row>
    <row r="19470" spans="8:14" x14ac:dyDescent="0.25">
      <c r="H19470" s="4"/>
      <c r="M19470" s="5"/>
      <c r="N19470" s="6"/>
    </row>
    <row r="19471" spans="8:14" x14ac:dyDescent="0.25">
      <c r="H19471" s="4"/>
      <c r="M19471" s="5"/>
      <c r="N19471" s="6"/>
    </row>
    <row r="19472" spans="8:14" x14ac:dyDescent="0.25">
      <c r="H19472" s="4"/>
      <c r="M19472" s="5"/>
      <c r="N19472" s="6"/>
    </row>
    <row r="19473" spans="8:14" x14ac:dyDescent="0.25">
      <c r="H19473" s="4"/>
      <c r="M19473" s="5"/>
      <c r="N19473" s="6"/>
    </row>
    <row r="19474" spans="8:14" x14ac:dyDescent="0.25">
      <c r="H19474" s="4"/>
      <c r="M19474" s="5"/>
      <c r="N19474" s="6"/>
    </row>
    <row r="19475" spans="8:14" x14ac:dyDescent="0.25">
      <c r="H19475" s="4"/>
      <c r="M19475" s="5"/>
      <c r="N19475" s="6"/>
    </row>
    <row r="19476" spans="8:14" x14ac:dyDescent="0.25">
      <c r="H19476" s="4"/>
      <c r="M19476" s="5"/>
      <c r="N19476" s="6"/>
    </row>
    <row r="19477" spans="8:14" x14ac:dyDescent="0.25">
      <c r="H19477" s="4"/>
      <c r="M19477" s="5"/>
      <c r="N19477" s="6"/>
    </row>
    <row r="19478" spans="8:14" x14ac:dyDescent="0.25">
      <c r="H19478" s="4"/>
      <c r="M19478" s="5"/>
      <c r="N19478" s="6"/>
    </row>
    <row r="19479" spans="8:14" x14ac:dyDescent="0.25">
      <c r="H19479" s="4"/>
      <c r="M19479" s="5"/>
      <c r="N19479" s="6"/>
    </row>
    <row r="19480" spans="8:14" x14ac:dyDescent="0.25">
      <c r="H19480" s="4"/>
      <c r="M19480" s="5"/>
      <c r="N19480" s="6"/>
    </row>
    <row r="19481" spans="8:14" x14ac:dyDescent="0.25">
      <c r="H19481" s="4"/>
      <c r="M19481" s="5"/>
      <c r="N19481" s="6"/>
    </row>
    <row r="19482" spans="8:14" x14ac:dyDescent="0.25">
      <c r="H19482" s="4"/>
      <c r="M19482" s="5"/>
      <c r="N19482" s="6"/>
    </row>
    <row r="19483" spans="8:14" x14ac:dyDescent="0.25">
      <c r="H19483" s="4"/>
      <c r="M19483" s="5"/>
      <c r="N19483" s="6"/>
    </row>
    <row r="19484" spans="8:14" x14ac:dyDescent="0.25">
      <c r="H19484" s="4"/>
      <c r="M19484" s="5"/>
      <c r="N19484" s="6"/>
    </row>
    <row r="19485" spans="8:14" x14ac:dyDescent="0.25">
      <c r="H19485" s="4"/>
      <c r="M19485" s="5"/>
      <c r="N19485" s="6"/>
    </row>
    <row r="19486" spans="8:14" x14ac:dyDescent="0.25">
      <c r="H19486" s="4"/>
      <c r="M19486" s="5"/>
      <c r="N19486" s="6"/>
    </row>
    <row r="19487" spans="8:14" x14ac:dyDescent="0.25">
      <c r="H19487" s="4"/>
      <c r="M19487" s="5"/>
      <c r="N19487" s="6"/>
    </row>
    <row r="19488" spans="8:14" x14ac:dyDescent="0.25">
      <c r="H19488" s="4"/>
      <c r="M19488" s="5"/>
      <c r="N19488" s="6"/>
    </row>
    <row r="19489" spans="8:14" x14ac:dyDescent="0.25">
      <c r="H19489" s="4"/>
      <c r="M19489" s="5"/>
      <c r="N19489" s="6"/>
    </row>
    <row r="19490" spans="8:14" x14ac:dyDescent="0.25">
      <c r="H19490" s="4"/>
      <c r="M19490" s="5"/>
      <c r="N19490" s="6"/>
    </row>
    <row r="19491" spans="8:14" x14ac:dyDescent="0.25">
      <c r="H19491" s="4"/>
      <c r="M19491" s="5"/>
      <c r="N19491" s="6"/>
    </row>
    <row r="19492" spans="8:14" x14ac:dyDescent="0.25">
      <c r="H19492" s="4"/>
      <c r="M19492" s="5"/>
      <c r="N19492" s="6"/>
    </row>
    <row r="19493" spans="8:14" x14ac:dyDescent="0.25">
      <c r="H19493" s="4"/>
      <c r="M19493" s="5"/>
      <c r="N19493" s="6"/>
    </row>
    <row r="19494" spans="8:14" x14ac:dyDescent="0.25">
      <c r="H19494" s="4"/>
      <c r="M19494" s="5"/>
      <c r="N19494" s="6"/>
    </row>
    <row r="19495" spans="8:14" x14ac:dyDescent="0.25">
      <c r="H19495" s="4"/>
      <c r="M19495" s="5"/>
      <c r="N19495" s="6"/>
    </row>
    <row r="19496" spans="8:14" x14ac:dyDescent="0.25">
      <c r="H19496" s="4"/>
      <c r="M19496" s="5"/>
      <c r="N19496" s="6"/>
    </row>
    <row r="19497" spans="8:14" x14ac:dyDescent="0.25">
      <c r="H19497" s="4"/>
      <c r="M19497" s="5"/>
      <c r="N19497" s="6"/>
    </row>
    <row r="19498" spans="8:14" x14ac:dyDescent="0.25">
      <c r="H19498" s="4"/>
      <c r="M19498" s="5"/>
      <c r="N19498" s="6"/>
    </row>
    <row r="19499" spans="8:14" x14ac:dyDescent="0.25">
      <c r="H19499" s="4"/>
      <c r="M19499" s="5"/>
      <c r="N19499" s="6"/>
    </row>
    <row r="19500" spans="8:14" x14ac:dyDescent="0.25">
      <c r="H19500" s="4"/>
      <c r="M19500" s="5"/>
      <c r="N19500" s="6"/>
    </row>
    <row r="19501" spans="8:14" x14ac:dyDescent="0.25">
      <c r="H19501" s="4"/>
      <c r="M19501" s="5"/>
      <c r="N19501" s="6"/>
    </row>
    <row r="19502" spans="8:14" x14ac:dyDescent="0.25">
      <c r="H19502" s="4"/>
      <c r="M19502" s="5"/>
      <c r="N19502" s="6"/>
    </row>
    <row r="19503" spans="8:14" x14ac:dyDescent="0.25">
      <c r="H19503" s="4"/>
      <c r="M19503" s="5"/>
      <c r="N19503" s="6"/>
    </row>
    <row r="19504" spans="8:14" x14ac:dyDescent="0.25">
      <c r="H19504" s="4"/>
      <c r="M19504" s="5"/>
      <c r="N19504" s="6"/>
    </row>
    <row r="19505" spans="8:14" x14ac:dyDescent="0.25">
      <c r="H19505" s="4"/>
      <c r="M19505" s="5"/>
      <c r="N19505" s="6"/>
    </row>
    <row r="19506" spans="8:14" x14ac:dyDescent="0.25">
      <c r="H19506" s="4"/>
      <c r="M19506" s="5"/>
      <c r="N19506" s="6"/>
    </row>
    <row r="19507" spans="8:14" x14ac:dyDescent="0.25">
      <c r="H19507" s="4"/>
      <c r="M19507" s="5"/>
      <c r="N19507" s="6"/>
    </row>
    <row r="19508" spans="8:14" x14ac:dyDescent="0.25">
      <c r="H19508" s="4"/>
      <c r="M19508" s="5"/>
      <c r="N19508" s="6"/>
    </row>
    <row r="19509" spans="8:14" x14ac:dyDescent="0.25">
      <c r="H19509" s="4"/>
      <c r="M19509" s="5"/>
      <c r="N19509" s="6"/>
    </row>
    <row r="19510" spans="8:14" x14ac:dyDescent="0.25">
      <c r="H19510" s="4"/>
      <c r="M19510" s="5"/>
      <c r="N19510" s="6"/>
    </row>
    <row r="19511" spans="8:14" x14ac:dyDescent="0.25">
      <c r="H19511" s="4"/>
      <c r="M19511" s="5"/>
      <c r="N19511" s="6"/>
    </row>
    <row r="19512" spans="8:14" x14ac:dyDescent="0.25">
      <c r="H19512" s="4"/>
      <c r="M19512" s="5"/>
      <c r="N19512" s="6"/>
    </row>
    <row r="19513" spans="8:14" x14ac:dyDescent="0.25">
      <c r="H19513" s="4"/>
      <c r="M19513" s="5"/>
      <c r="N19513" s="6"/>
    </row>
    <row r="19514" spans="8:14" x14ac:dyDescent="0.25">
      <c r="H19514" s="4"/>
      <c r="M19514" s="5"/>
      <c r="N19514" s="6"/>
    </row>
    <row r="19515" spans="8:14" x14ac:dyDescent="0.25">
      <c r="H19515" s="4"/>
      <c r="M19515" s="5"/>
      <c r="N19515" s="6"/>
    </row>
    <row r="19516" spans="8:14" x14ac:dyDescent="0.25">
      <c r="H19516" s="4"/>
      <c r="M19516" s="5"/>
      <c r="N19516" s="6"/>
    </row>
    <row r="19517" spans="8:14" x14ac:dyDescent="0.25">
      <c r="H19517" s="4"/>
      <c r="M19517" s="5"/>
      <c r="N19517" s="6"/>
    </row>
    <row r="19518" spans="8:14" x14ac:dyDescent="0.25">
      <c r="H19518" s="4"/>
      <c r="M19518" s="5"/>
      <c r="N19518" s="6"/>
    </row>
    <row r="19519" spans="8:14" x14ac:dyDescent="0.25">
      <c r="H19519" s="4"/>
      <c r="M19519" s="5"/>
      <c r="N19519" s="6"/>
    </row>
    <row r="19520" spans="8:14" x14ac:dyDescent="0.25">
      <c r="H19520" s="4"/>
      <c r="M19520" s="5"/>
      <c r="N19520" s="6"/>
    </row>
    <row r="19521" spans="8:14" x14ac:dyDescent="0.25">
      <c r="H19521" s="4"/>
      <c r="M19521" s="5"/>
      <c r="N19521" s="6"/>
    </row>
    <row r="19522" spans="8:14" x14ac:dyDescent="0.25">
      <c r="H19522" s="4"/>
      <c r="M19522" s="5"/>
      <c r="N19522" s="6"/>
    </row>
    <row r="19523" spans="8:14" x14ac:dyDescent="0.25">
      <c r="H19523" s="4"/>
      <c r="M19523" s="5"/>
      <c r="N19523" s="6"/>
    </row>
    <row r="19524" spans="8:14" x14ac:dyDescent="0.25">
      <c r="H19524" s="4"/>
      <c r="M19524" s="5"/>
      <c r="N19524" s="6"/>
    </row>
    <row r="19525" spans="8:14" x14ac:dyDescent="0.25">
      <c r="H19525" s="4"/>
      <c r="M19525" s="5"/>
      <c r="N19525" s="6"/>
    </row>
    <row r="19526" spans="8:14" x14ac:dyDescent="0.25">
      <c r="H19526" s="4"/>
      <c r="M19526" s="5"/>
      <c r="N19526" s="6"/>
    </row>
    <row r="19527" spans="8:14" x14ac:dyDescent="0.25">
      <c r="H19527" s="4"/>
      <c r="M19527" s="5"/>
      <c r="N19527" s="6"/>
    </row>
    <row r="19528" spans="8:14" x14ac:dyDescent="0.25">
      <c r="H19528" s="4"/>
      <c r="M19528" s="5"/>
      <c r="N19528" s="6"/>
    </row>
    <row r="19529" spans="8:14" x14ac:dyDescent="0.25">
      <c r="H19529" s="4"/>
      <c r="M19529" s="5"/>
      <c r="N19529" s="6"/>
    </row>
    <row r="19530" spans="8:14" x14ac:dyDescent="0.25">
      <c r="H19530" s="4"/>
      <c r="M19530" s="5"/>
      <c r="N19530" s="6"/>
    </row>
    <row r="19531" spans="8:14" x14ac:dyDescent="0.25">
      <c r="H19531" s="4"/>
      <c r="M19531" s="5"/>
      <c r="N19531" s="6"/>
    </row>
    <row r="19532" spans="8:14" x14ac:dyDescent="0.25">
      <c r="H19532" s="4"/>
      <c r="M19532" s="5"/>
      <c r="N19532" s="6"/>
    </row>
    <row r="19533" spans="8:14" x14ac:dyDescent="0.25">
      <c r="H19533" s="4"/>
      <c r="M19533" s="5"/>
      <c r="N19533" s="6"/>
    </row>
    <row r="19534" spans="8:14" x14ac:dyDescent="0.25">
      <c r="H19534" s="4"/>
      <c r="M19534" s="5"/>
      <c r="N19534" s="6"/>
    </row>
    <row r="19535" spans="8:14" x14ac:dyDescent="0.25">
      <c r="H19535" s="4"/>
      <c r="M19535" s="5"/>
      <c r="N19535" s="6"/>
    </row>
    <row r="19536" spans="8:14" x14ac:dyDescent="0.25">
      <c r="H19536" s="4"/>
      <c r="M19536" s="5"/>
      <c r="N19536" s="6"/>
    </row>
    <row r="19537" spans="8:14" x14ac:dyDescent="0.25">
      <c r="H19537" s="4"/>
      <c r="M19537" s="5"/>
      <c r="N19537" s="6"/>
    </row>
    <row r="19538" spans="8:14" x14ac:dyDescent="0.25">
      <c r="H19538" s="4"/>
      <c r="M19538" s="5"/>
      <c r="N19538" s="6"/>
    </row>
    <row r="19539" spans="8:14" x14ac:dyDescent="0.25">
      <c r="H19539" s="4"/>
      <c r="M19539" s="5"/>
      <c r="N19539" s="6"/>
    </row>
    <row r="19540" spans="8:14" x14ac:dyDescent="0.25">
      <c r="H19540" s="4"/>
      <c r="M19540" s="5"/>
      <c r="N19540" s="6"/>
    </row>
    <row r="19541" spans="8:14" x14ac:dyDescent="0.25">
      <c r="H19541" s="4"/>
      <c r="M19541" s="5"/>
      <c r="N19541" s="6"/>
    </row>
    <row r="19542" spans="8:14" x14ac:dyDescent="0.25">
      <c r="H19542" s="4"/>
      <c r="M19542" s="5"/>
      <c r="N19542" s="6"/>
    </row>
    <row r="19543" spans="8:14" x14ac:dyDescent="0.25">
      <c r="H19543" s="4"/>
      <c r="M19543" s="5"/>
      <c r="N19543" s="6"/>
    </row>
    <row r="19544" spans="8:14" x14ac:dyDescent="0.25">
      <c r="H19544" s="4"/>
      <c r="M19544" s="5"/>
      <c r="N19544" s="6"/>
    </row>
    <row r="19545" spans="8:14" x14ac:dyDescent="0.25">
      <c r="H19545" s="4"/>
      <c r="M19545" s="5"/>
      <c r="N19545" s="6"/>
    </row>
    <row r="19546" spans="8:14" x14ac:dyDescent="0.25">
      <c r="H19546" s="4"/>
      <c r="M19546" s="5"/>
      <c r="N19546" s="6"/>
    </row>
    <row r="19547" spans="8:14" x14ac:dyDescent="0.25">
      <c r="H19547" s="4"/>
      <c r="M19547" s="5"/>
      <c r="N19547" s="6"/>
    </row>
    <row r="19548" spans="8:14" x14ac:dyDescent="0.25">
      <c r="H19548" s="4"/>
      <c r="M19548" s="5"/>
      <c r="N19548" s="6"/>
    </row>
    <row r="19549" spans="8:14" x14ac:dyDescent="0.25">
      <c r="H19549" s="4"/>
      <c r="M19549" s="5"/>
      <c r="N19549" s="6"/>
    </row>
    <row r="19550" spans="8:14" x14ac:dyDescent="0.25">
      <c r="H19550" s="4"/>
      <c r="M19550" s="5"/>
      <c r="N19550" s="6"/>
    </row>
    <row r="19551" spans="8:14" x14ac:dyDescent="0.25">
      <c r="H19551" s="4"/>
      <c r="M19551" s="5"/>
      <c r="N19551" s="6"/>
    </row>
    <row r="19552" spans="8:14" x14ac:dyDescent="0.25">
      <c r="H19552" s="4"/>
      <c r="M19552" s="5"/>
      <c r="N19552" s="6"/>
    </row>
    <row r="19553" spans="8:14" x14ac:dyDescent="0.25">
      <c r="H19553" s="4"/>
      <c r="M19553" s="5"/>
      <c r="N19553" s="6"/>
    </row>
    <row r="19554" spans="8:14" x14ac:dyDescent="0.25">
      <c r="H19554" s="4"/>
      <c r="M19554" s="5"/>
      <c r="N19554" s="6"/>
    </row>
    <row r="19555" spans="8:14" x14ac:dyDescent="0.25">
      <c r="H19555" s="4"/>
      <c r="M19555" s="5"/>
      <c r="N19555" s="6"/>
    </row>
    <row r="19556" spans="8:14" x14ac:dyDescent="0.25">
      <c r="H19556" s="4"/>
      <c r="M19556" s="5"/>
      <c r="N19556" s="6"/>
    </row>
    <row r="19557" spans="8:14" x14ac:dyDescent="0.25">
      <c r="H19557" s="4"/>
      <c r="M19557" s="5"/>
      <c r="N19557" s="6"/>
    </row>
    <row r="19558" spans="8:14" x14ac:dyDescent="0.25">
      <c r="H19558" s="4"/>
      <c r="M19558" s="5"/>
      <c r="N19558" s="6"/>
    </row>
    <row r="19559" spans="8:14" x14ac:dyDescent="0.25">
      <c r="H19559" s="4"/>
      <c r="M19559" s="5"/>
      <c r="N19559" s="6"/>
    </row>
    <row r="19560" spans="8:14" x14ac:dyDescent="0.25">
      <c r="H19560" s="4"/>
      <c r="M19560" s="5"/>
      <c r="N19560" s="6"/>
    </row>
    <row r="19561" spans="8:14" x14ac:dyDescent="0.25">
      <c r="H19561" s="4"/>
      <c r="M19561" s="5"/>
      <c r="N19561" s="6"/>
    </row>
    <row r="19562" spans="8:14" x14ac:dyDescent="0.25">
      <c r="H19562" s="4"/>
      <c r="M19562" s="5"/>
      <c r="N19562" s="6"/>
    </row>
    <row r="19563" spans="8:14" x14ac:dyDescent="0.25">
      <c r="H19563" s="4"/>
      <c r="M19563" s="5"/>
      <c r="N19563" s="6"/>
    </row>
    <row r="19564" spans="8:14" x14ac:dyDescent="0.25">
      <c r="H19564" s="4"/>
      <c r="M19564" s="5"/>
      <c r="N19564" s="6"/>
    </row>
    <row r="19565" spans="8:14" x14ac:dyDescent="0.25">
      <c r="H19565" s="4"/>
      <c r="M19565" s="5"/>
      <c r="N19565" s="6"/>
    </row>
    <row r="19566" spans="8:14" x14ac:dyDescent="0.25">
      <c r="H19566" s="4"/>
      <c r="M19566" s="5"/>
      <c r="N19566" s="6"/>
    </row>
    <row r="19567" spans="8:14" x14ac:dyDescent="0.25">
      <c r="H19567" s="4"/>
      <c r="M19567" s="5"/>
      <c r="N19567" s="6"/>
    </row>
    <row r="19568" spans="8:14" x14ac:dyDescent="0.25">
      <c r="H19568" s="4"/>
      <c r="M19568" s="5"/>
      <c r="N19568" s="6"/>
    </row>
    <row r="19569" spans="8:14" x14ac:dyDescent="0.25">
      <c r="H19569" s="4"/>
      <c r="M19569" s="5"/>
      <c r="N19569" s="6"/>
    </row>
    <row r="19570" spans="8:14" x14ac:dyDescent="0.25">
      <c r="H19570" s="4"/>
      <c r="M19570" s="5"/>
      <c r="N19570" s="6"/>
    </row>
    <row r="19571" spans="8:14" x14ac:dyDescent="0.25">
      <c r="H19571" s="4"/>
      <c r="M19571" s="5"/>
      <c r="N19571" s="6"/>
    </row>
    <row r="19572" spans="8:14" x14ac:dyDescent="0.25">
      <c r="H19572" s="4"/>
      <c r="M19572" s="5"/>
      <c r="N19572" s="6"/>
    </row>
    <row r="19573" spans="8:14" x14ac:dyDescent="0.25">
      <c r="H19573" s="4"/>
      <c r="M19573" s="5"/>
      <c r="N19573" s="6"/>
    </row>
    <row r="19574" spans="8:14" x14ac:dyDescent="0.25">
      <c r="H19574" s="4"/>
      <c r="M19574" s="5"/>
      <c r="N19574" s="6"/>
    </row>
    <row r="19575" spans="8:14" x14ac:dyDescent="0.25">
      <c r="H19575" s="4"/>
      <c r="M19575" s="5"/>
      <c r="N19575" s="6"/>
    </row>
    <row r="19576" spans="8:14" x14ac:dyDescent="0.25">
      <c r="H19576" s="4"/>
      <c r="M19576" s="5"/>
      <c r="N19576" s="6"/>
    </row>
    <row r="19577" spans="8:14" x14ac:dyDescent="0.25">
      <c r="H19577" s="4"/>
      <c r="M19577" s="5"/>
      <c r="N19577" s="6"/>
    </row>
    <row r="19578" spans="8:14" x14ac:dyDescent="0.25">
      <c r="H19578" s="4"/>
      <c r="M19578" s="5"/>
      <c r="N19578" s="6"/>
    </row>
    <row r="19579" spans="8:14" x14ac:dyDescent="0.25">
      <c r="H19579" s="4"/>
      <c r="M19579" s="5"/>
      <c r="N19579" s="6"/>
    </row>
    <row r="19580" spans="8:14" x14ac:dyDescent="0.25">
      <c r="H19580" s="4"/>
      <c r="M19580" s="5"/>
      <c r="N19580" s="6"/>
    </row>
    <row r="19581" spans="8:14" x14ac:dyDescent="0.25">
      <c r="H19581" s="4"/>
      <c r="M19581" s="5"/>
      <c r="N19581" s="6"/>
    </row>
    <row r="19582" spans="8:14" x14ac:dyDescent="0.25">
      <c r="H19582" s="4"/>
      <c r="M19582" s="5"/>
      <c r="N19582" s="6"/>
    </row>
    <row r="19583" spans="8:14" x14ac:dyDescent="0.25">
      <c r="H19583" s="4"/>
      <c r="M19583" s="5"/>
      <c r="N19583" s="6"/>
    </row>
    <row r="19584" spans="8:14" x14ac:dyDescent="0.25">
      <c r="H19584" s="4"/>
      <c r="M19584" s="5"/>
      <c r="N19584" s="6"/>
    </row>
    <row r="19585" spans="8:14" x14ac:dyDescent="0.25">
      <c r="H19585" s="4"/>
      <c r="M19585" s="5"/>
      <c r="N19585" s="6"/>
    </row>
    <row r="19586" spans="8:14" x14ac:dyDescent="0.25">
      <c r="H19586" s="4"/>
      <c r="M19586" s="5"/>
      <c r="N19586" s="6"/>
    </row>
    <row r="19587" spans="8:14" x14ac:dyDescent="0.25">
      <c r="H19587" s="4"/>
      <c r="M19587" s="5"/>
      <c r="N19587" s="6"/>
    </row>
    <row r="19588" spans="8:14" x14ac:dyDescent="0.25">
      <c r="H19588" s="4"/>
      <c r="M19588" s="5"/>
      <c r="N19588" s="6"/>
    </row>
    <row r="19589" spans="8:14" x14ac:dyDescent="0.25">
      <c r="H19589" s="4"/>
      <c r="M19589" s="5"/>
      <c r="N19589" s="6"/>
    </row>
    <row r="19590" spans="8:14" x14ac:dyDescent="0.25">
      <c r="H19590" s="4"/>
      <c r="M19590" s="5"/>
      <c r="N19590" s="6"/>
    </row>
    <row r="19591" spans="8:14" x14ac:dyDescent="0.25">
      <c r="H19591" s="4"/>
      <c r="M19591" s="5"/>
      <c r="N19591" s="6"/>
    </row>
    <row r="19592" spans="8:14" x14ac:dyDescent="0.25">
      <c r="H19592" s="4"/>
      <c r="M19592" s="5"/>
      <c r="N19592" s="6"/>
    </row>
    <row r="19593" spans="8:14" x14ac:dyDescent="0.25">
      <c r="H19593" s="4"/>
      <c r="M19593" s="5"/>
      <c r="N19593" s="6"/>
    </row>
    <row r="19594" spans="8:14" x14ac:dyDescent="0.25">
      <c r="H19594" s="4"/>
      <c r="M19594" s="5"/>
      <c r="N19594" s="6"/>
    </row>
    <row r="19595" spans="8:14" x14ac:dyDescent="0.25">
      <c r="H19595" s="4"/>
      <c r="M19595" s="5"/>
      <c r="N19595" s="6"/>
    </row>
    <row r="19596" spans="8:14" x14ac:dyDescent="0.25">
      <c r="H19596" s="4"/>
      <c r="M19596" s="5"/>
      <c r="N19596" s="6"/>
    </row>
    <row r="19597" spans="8:14" x14ac:dyDescent="0.25">
      <c r="H19597" s="4"/>
      <c r="M19597" s="5"/>
      <c r="N19597" s="6"/>
    </row>
    <row r="19598" spans="8:14" x14ac:dyDescent="0.25">
      <c r="H19598" s="4"/>
      <c r="M19598" s="5"/>
      <c r="N19598" s="6"/>
    </row>
    <row r="19599" spans="8:14" x14ac:dyDescent="0.25">
      <c r="H19599" s="4"/>
      <c r="M19599" s="5"/>
      <c r="N19599" s="6"/>
    </row>
    <row r="19600" spans="8:14" x14ac:dyDescent="0.25">
      <c r="H19600" s="4"/>
      <c r="M19600" s="5"/>
      <c r="N19600" s="6"/>
    </row>
    <row r="19601" spans="8:14" x14ac:dyDescent="0.25">
      <c r="H19601" s="4"/>
      <c r="M19601" s="5"/>
      <c r="N19601" s="6"/>
    </row>
    <row r="19602" spans="8:14" x14ac:dyDescent="0.25">
      <c r="H19602" s="4"/>
      <c r="M19602" s="5"/>
      <c r="N19602" s="6"/>
    </row>
    <row r="19603" spans="8:14" x14ac:dyDescent="0.25">
      <c r="H19603" s="4"/>
      <c r="M19603" s="5"/>
      <c r="N19603" s="6"/>
    </row>
    <row r="19604" spans="8:14" x14ac:dyDescent="0.25">
      <c r="H19604" s="4"/>
      <c r="M19604" s="5"/>
      <c r="N19604" s="6"/>
    </row>
    <row r="19605" spans="8:14" x14ac:dyDescent="0.25">
      <c r="H19605" s="4"/>
      <c r="M19605" s="5"/>
      <c r="N19605" s="6"/>
    </row>
    <row r="19606" spans="8:14" x14ac:dyDescent="0.25">
      <c r="H19606" s="4"/>
      <c r="M19606" s="5"/>
      <c r="N19606" s="6"/>
    </row>
    <row r="19607" spans="8:14" x14ac:dyDescent="0.25">
      <c r="H19607" s="4"/>
      <c r="M19607" s="5"/>
      <c r="N19607" s="6"/>
    </row>
    <row r="19608" spans="8:14" x14ac:dyDescent="0.25">
      <c r="H19608" s="4"/>
      <c r="M19608" s="5"/>
      <c r="N19608" s="6"/>
    </row>
    <row r="19609" spans="8:14" x14ac:dyDescent="0.25">
      <c r="H19609" s="4"/>
      <c r="M19609" s="5"/>
      <c r="N19609" s="6"/>
    </row>
    <row r="19610" spans="8:14" x14ac:dyDescent="0.25">
      <c r="H19610" s="4"/>
      <c r="M19610" s="5"/>
      <c r="N19610" s="6"/>
    </row>
    <row r="19611" spans="8:14" x14ac:dyDescent="0.25">
      <c r="H19611" s="4"/>
      <c r="M19611" s="5"/>
      <c r="N19611" s="6"/>
    </row>
    <row r="19612" spans="8:14" x14ac:dyDescent="0.25">
      <c r="H19612" s="4"/>
      <c r="M19612" s="5"/>
      <c r="N19612" s="6"/>
    </row>
    <row r="19613" spans="8:14" x14ac:dyDescent="0.25">
      <c r="H19613" s="4"/>
      <c r="M19613" s="5"/>
      <c r="N19613" s="6"/>
    </row>
    <row r="19614" spans="8:14" x14ac:dyDescent="0.25">
      <c r="H19614" s="4"/>
      <c r="M19614" s="5"/>
      <c r="N19614" s="6"/>
    </row>
    <row r="19615" spans="8:14" x14ac:dyDescent="0.25">
      <c r="H19615" s="4"/>
      <c r="M19615" s="5"/>
      <c r="N19615" s="6"/>
    </row>
    <row r="19616" spans="8:14" x14ac:dyDescent="0.25">
      <c r="H19616" s="4"/>
      <c r="M19616" s="5"/>
      <c r="N19616" s="6"/>
    </row>
    <row r="19617" spans="8:14" x14ac:dyDescent="0.25">
      <c r="H19617" s="4"/>
      <c r="M19617" s="5"/>
      <c r="N19617" s="6"/>
    </row>
    <row r="19618" spans="8:14" x14ac:dyDescent="0.25">
      <c r="H19618" s="4"/>
      <c r="M19618" s="5"/>
      <c r="N19618" s="6"/>
    </row>
    <row r="19619" spans="8:14" x14ac:dyDescent="0.25">
      <c r="H19619" s="4"/>
      <c r="M19619" s="5"/>
      <c r="N19619" s="6"/>
    </row>
    <row r="19620" spans="8:14" x14ac:dyDescent="0.25">
      <c r="H19620" s="4"/>
      <c r="M19620" s="5"/>
      <c r="N19620" s="6"/>
    </row>
    <row r="19621" spans="8:14" x14ac:dyDescent="0.25">
      <c r="H19621" s="4"/>
      <c r="M19621" s="5"/>
      <c r="N19621" s="6"/>
    </row>
    <row r="19622" spans="8:14" x14ac:dyDescent="0.25">
      <c r="H19622" s="4"/>
      <c r="M19622" s="5"/>
      <c r="N19622" s="6"/>
    </row>
    <row r="19623" spans="8:14" x14ac:dyDescent="0.25">
      <c r="H19623" s="4"/>
      <c r="M19623" s="5"/>
      <c r="N19623" s="6"/>
    </row>
    <row r="19624" spans="8:14" x14ac:dyDescent="0.25">
      <c r="H19624" s="4"/>
      <c r="M19624" s="5"/>
      <c r="N19624" s="6"/>
    </row>
    <row r="19625" spans="8:14" x14ac:dyDescent="0.25">
      <c r="H19625" s="4"/>
      <c r="M19625" s="5"/>
      <c r="N19625" s="6"/>
    </row>
    <row r="19626" spans="8:14" x14ac:dyDescent="0.25">
      <c r="H19626" s="4"/>
      <c r="M19626" s="5"/>
      <c r="N19626" s="6"/>
    </row>
    <row r="19627" spans="8:14" x14ac:dyDescent="0.25">
      <c r="H19627" s="4"/>
      <c r="M19627" s="5"/>
      <c r="N19627" s="6"/>
    </row>
    <row r="19628" spans="8:14" x14ac:dyDescent="0.25">
      <c r="H19628" s="4"/>
      <c r="M19628" s="5"/>
      <c r="N19628" s="6"/>
    </row>
    <row r="19629" spans="8:14" x14ac:dyDescent="0.25">
      <c r="H19629" s="4"/>
      <c r="M19629" s="5"/>
      <c r="N19629" s="6"/>
    </row>
    <row r="19630" spans="8:14" x14ac:dyDescent="0.25">
      <c r="H19630" s="4"/>
      <c r="M19630" s="5"/>
      <c r="N19630" s="6"/>
    </row>
    <row r="19631" spans="8:14" x14ac:dyDescent="0.25">
      <c r="H19631" s="4"/>
      <c r="M19631" s="5"/>
      <c r="N19631" s="6"/>
    </row>
    <row r="19632" spans="8:14" x14ac:dyDescent="0.25">
      <c r="H19632" s="4"/>
      <c r="M19632" s="5"/>
      <c r="N19632" s="6"/>
    </row>
    <row r="19633" spans="8:14" x14ac:dyDescent="0.25">
      <c r="H19633" s="4"/>
      <c r="M19633" s="5"/>
      <c r="N19633" s="6"/>
    </row>
    <row r="19634" spans="8:14" x14ac:dyDescent="0.25">
      <c r="H19634" s="4"/>
      <c r="M19634" s="5"/>
      <c r="N19634" s="6"/>
    </row>
    <row r="19635" spans="8:14" x14ac:dyDescent="0.25">
      <c r="H19635" s="4"/>
      <c r="M19635" s="5"/>
      <c r="N19635" s="6"/>
    </row>
    <row r="19636" spans="8:14" x14ac:dyDescent="0.25">
      <c r="H19636" s="4"/>
      <c r="M19636" s="5"/>
      <c r="N19636" s="6"/>
    </row>
    <row r="19637" spans="8:14" x14ac:dyDescent="0.25">
      <c r="H19637" s="4"/>
      <c r="M19637" s="5"/>
      <c r="N19637" s="6"/>
    </row>
    <row r="19638" spans="8:14" x14ac:dyDescent="0.25">
      <c r="H19638" s="4"/>
      <c r="M19638" s="5"/>
      <c r="N19638" s="6"/>
    </row>
    <row r="19639" spans="8:14" x14ac:dyDescent="0.25">
      <c r="H19639" s="4"/>
      <c r="M19639" s="5"/>
      <c r="N19639" s="6"/>
    </row>
    <row r="19640" spans="8:14" x14ac:dyDescent="0.25">
      <c r="H19640" s="4"/>
      <c r="M19640" s="5"/>
      <c r="N19640" s="6"/>
    </row>
    <row r="19641" spans="8:14" x14ac:dyDescent="0.25">
      <c r="H19641" s="4"/>
      <c r="M19641" s="5"/>
      <c r="N19641" s="6"/>
    </row>
    <row r="19642" spans="8:14" x14ac:dyDescent="0.25">
      <c r="H19642" s="4"/>
      <c r="M19642" s="5"/>
      <c r="N19642" s="6"/>
    </row>
    <row r="19643" spans="8:14" x14ac:dyDescent="0.25">
      <c r="H19643" s="4"/>
      <c r="M19643" s="5"/>
      <c r="N19643" s="6"/>
    </row>
    <row r="19644" spans="8:14" x14ac:dyDescent="0.25">
      <c r="H19644" s="4"/>
      <c r="M19644" s="5"/>
      <c r="N19644" s="6"/>
    </row>
    <row r="19645" spans="8:14" x14ac:dyDescent="0.25">
      <c r="H19645" s="4"/>
      <c r="M19645" s="5"/>
      <c r="N19645" s="6"/>
    </row>
    <row r="19646" spans="8:14" x14ac:dyDescent="0.25">
      <c r="H19646" s="4"/>
      <c r="M19646" s="5"/>
      <c r="N19646" s="6"/>
    </row>
    <row r="19647" spans="8:14" x14ac:dyDescent="0.25">
      <c r="H19647" s="4"/>
      <c r="M19647" s="5"/>
      <c r="N19647" s="6"/>
    </row>
    <row r="19648" spans="8:14" x14ac:dyDescent="0.25">
      <c r="H19648" s="4"/>
      <c r="M19648" s="5"/>
      <c r="N19648" s="6"/>
    </row>
    <row r="19649" spans="8:14" x14ac:dyDescent="0.25">
      <c r="H19649" s="4"/>
      <c r="M19649" s="5"/>
      <c r="N19649" s="6"/>
    </row>
    <row r="19650" spans="8:14" x14ac:dyDescent="0.25">
      <c r="H19650" s="4"/>
      <c r="M19650" s="5"/>
      <c r="N19650" s="6"/>
    </row>
    <row r="19651" spans="8:14" x14ac:dyDescent="0.25">
      <c r="H19651" s="4"/>
      <c r="M19651" s="5"/>
      <c r="N19651" s="6"/>
    </row>
    <row r="19652" spans="8:14" x14ac:dyDescent="0.25">
      <c r="H19652" s="4"/>
      <c r="M19652" s="5"/>
      <c r="N19652" s="6"/>
    </row>
    <row r="19653" spans="8:14" x14ac:dyDescent="0.25">
      <c r="H19653" s="4"/>
      <c r="M19653" s="5"/>
      <c r="N19653" s="6"/>
    </row>
    <row r="19654" spans="8:14" x14ac:dyDescent="0.25">
      <c r="H19654" s="4"/>
      <c r="M19654" s="5"/>
      <c r="N19654" s="6"/>
    </row>
    <row r="19655" spans="8:14" x14ac:dyDescent="0.25">
      <c r="H19655" s="4"/>
      <c r="M19655" s="5"/>
      <c r="N19655" s="6"/>
    </row>
    <row r="19656" spans="8:14" x14ac:dyDescent="0.25">
      <c r="H19656" s="4"/>
      <c r="M19656" s="5"/>
      <c r="N19656" s="6"/>
    </row>
    <row r="19657" spans="8:14" x14ac:dyDescent="0.25">
      <c r="H19657" s="4"/>
      <c r="M19657" s="5"/>
      <c r="N19657" s="6"/>
    </row>
    <row r="19658" spans="8:14" x14ac:dyDescent="0.25">
      <c r="H19658" s="4"/>
      <c r="M19658" s="5"/>
      <c r="N19658" s="6"/>
    </row>
    <row r="19659" spans="8:14" x14ac:dyDescent="0.25">
      <c r="H19659" s="4"/>
      <c r="M19659" s="5"/>
      <c r="N19659" s="6"/>
    </row>
    <row r="19660" spans="8:14" x14ac:dyDescent="0.25">
      <c r="H19660" s="4"/>
      <c r="M19660" s="5"/>
      <c r="N19660" s="6"/>
    </row>
    <row r="19661" spans="8:14" x14ac:dyDescent="0.25">
      <c r="H19661" s="4"/>
      <c r="M19661" s="5"/>
      <c r="N19661" s="6"/>
    </row>
    <row r="19662" spans="8:14" x14ac:dyDescent="0.25">
      <c r="H19662" s="4"/>
      <c r="M19662" s="5"/>
      <c r="N19662" s="6"/>
    </row>
    <row r="19663" spans="8:14" x14ac:dyDescent="0.25">
      <c r="H19663" s="4"/>
      <c r="M19663" s="5"/>
      <c r="N19663" s="6"/>
    </row>
    <row r="19664" spans="8:14" x14ac:dyDescent="0.25">
      <c r="H19664" s="4"/>
      <c r="M19664" s="5"/>
      <c r="N19664" s="6"/>
    </row>
    <row r="19665" spans="8:14" x14ac:dyDescent="0.25">
      <c r="H19665" s="4"/>
      <c r="M19665" s="5"/>
      <c r="N19665" s="6"/>
    </row>
    <row r="19666" spans="8:14" x14ac:dyDescent="0.25">
      <c r="H19666" s="4"/>
      <c r="M19666" s="5"/>
      <c r="N19666" s="6"/>
    </row>
    <row r="19667" spans="8:14" x14ac:dyDescent="0.25">
      <c r="H19667" s="4"/>
      <c r="M19667" s="5"/>
      <c r="N19667" s="6"/>
    </row>
    <row r="19668" spans="8:14" x14ac:dyDescent="0.25">
      <c r="H19668" s="4"/>
      <c r="M19668" s="5"/>
      <c r="N19668" s="6"/>
    </row>
    <row r="19669" spans="8:14" x14ac:dyDescent="0.25">
      <c r="H19669" s="4"/>
      <c r="M19669" s="5"/>
      <c r="N19669" s="6"/>
    </row>
    <row r="19670" spans="8:14" x14ac:dyDescent="0.25">
      <c r="H19670" s="4"/>
      <c r="M19670" s="5"/>
      <c r="N19670" s="6"/>
    </row>
    <row r="19671" spans="8:14" x14ac:dyDescent="0.25">
      <c r="H19671" s="4"/>
      <c r="M19671" s="5"/>
      <c r="N19671" s="6"/>
    </row>
    <row r="19672" spans="8:14" x14ac:dyDescent="0.25">
      <c r="H19672" s="4"/>
      <c r="M19672" s="5"/>
      <c r="N19672" s="6"/>
    </row>
    <row r="19673" spans="8:14" x14ac:dyDescent="0.25">
      <c r="H19673" s="4"/>
      <c r="M19673" s="5"/>
      <c r="N19673" s="6"/>
    </row>
    <row r="19674" spans="8:14" x14ac:dyDescent="0.25">
      <c r="H19674" s="4"/>
      <c r="M19674" s="5"/>
      <c r="N19674" s="6"/>
    </row>
    <row r="19675" spans="8:14" x14ac:dyDescent="0.25">
      <c r="H19675" s="4"/>
      <c r="M19675" s="5"/>
      <c r="N19675" s="6"/>
    </row>
    <row r="19676" spans="8:14" x14ac:dyDescent="0.25">
      <c r="H19676" s="4"/>
      <c r="M19676" s="5"/>
      <c r="N19676" s="6"/>
    </row>
    <row r="19677" spans="8:14" x14ac:dyDescent="0.25">
      <c r="H19677" s="4"/>
      <c r="M19677" s="5"/>
      <c r="N19677" s="6"/>
    </row>
    <row r="19678" spans="8:14" x14ac:dyDescent="0.25">
      <c r="H19678" s="4"/>
      <c r="M19678" s="5"/>
      <c r="N19678" s="6"/>
    </row>
    <row r="19679" spans="8:14" x14ac:dyDescent="0.25">
      <c r="H19679" s="4"/>
      <c r="M19679" s="5"/>
      <c r="N19679" s="6"/>
    </row>
    <row r="19680" spans="8:14" x14ac:dyDescent="0.25">
      <c r="H19680" s="4"/>
      <c r="M19680" s="5"/>
      <c r="N19680" s="6"/>
    </row>
    <row r="19681" spans="8:14" x14ac:dyDescent="0.25">
      <c r="H19681" s="4"/>
      <c r="M19681" s="5"/>
      <c r="N19681" s="6"/>
    </row>
    <row r="19682" spans="8:14" x14ac:dyDescent="0.25">
      <c r="H19682" s="4"/>
      <c r="M19682" s="5"/>
      <c r="N19682" s="6"/>
    </row>
    <row r="19683" spans="8:14" x14ac:dyDescent="0.25">
      <c r="H19683" s="4"/>
      <c r="M19683" s="5"/>
      <c r="N19683" s="6"/>
    </row>
    <row r="19684" spans="8:14" x14ac:dyDescent="0.25">
      <c r="H19684" s="4"/>
      <c r="M19684" s="5"/>
      <c r="N19684" s="6"/>
    </row>
    <row r="19685" spans="8:14" x14ac:dyDescent="0.25">
      <c r="H19685" s="4"/>
      <c r="M19685" s="5"/>
      <c r="N19685" s="6"/>
    </row>
    <row r="19686" spans="8:14" x14ac:dyDescent="0.25">
      <c r="H19686" s="4"/>
      <c r="M19686" s="5"/>
      <c r="N19686" s="6"/>
    </row>
    <row r="19687" spans="8:14" x14ac:dyDescent="0.25">
      <c r="H19687" s="4"/>
      <c r="M19687" s="5"/>
      <c r="N19687" s="6"/>
    </row>
    <row r="19688" spans="8:14" x14ac:dyDescent="0.25">
      <c r="H19688" s="4"/>
      <c r="M19688" s="5"/>
      <c r="N19688" s="6"/>
    </row>
    <row r="19689" spans="8:14" x14ac:dyDescent="0.25">
      <c r="H19689" s="4"/>
      <c r="M19689" s="5"/>
      <c r="N19689" s="6"/>
    </row>
    <row r="19690" spans="8:14" x14ac:dyDescent="0.25">
      <c r="H19690" s="4"/>
      <c r="M19690" s="5"/>
      <c r="N19690" s="6"/>
    </row>
    <row r="19691" spans="8:14" x14ac:dyDescent="0.25">
      <c r="H19691" s="4"/>
      <c r="M19691" s="5"/>
      <c r="N19691" s="6"/>
    </row>
    <row r="19692" spans="8:14" x14ac:dyDescent="0.25">
      <c r="H19692" s="4"/>
      <c r="M19692" s="5"/>
      <c r="N19692" s="6"/>
    </row>
    <row r="19693" spans="8:14" x14ac:dyDescent="0.25">
      <c r="H19693" s="4"/>
      <c r="M19693" s="5"/>
      <c r="N19693" s="6"/>
    </row>
    <row r="19694" spans="8:14" x14ac:dyDescent="0.25">
      <c r="H19694" s="4"/>
      <c r="M19694" s="5"/>
      <c r="N19694" s="6"/>
    </row>
    <row r="19695" spans="8:14" x14ac:dyDescent="0.25">
      <c r="H19695" s="4"/>
      <c r="M19695" s="5"/>
      <c r="N19695" s="6"/>
    </row>
    <row r="19696" spans="8:14" x14ac:dyDescent="0.25">
      <c r="H19696" s="4"/>
      <c r="M19696" s="5"/>
      <c r="N19696" s="6"/>
    </row>
    <row r="19697" spans="8:14" x14ac:dyDescent="0.25">
      <c r="H19697" s="4"/>
      <c r="M19697" s="5"/>
      <c r="N19697" s="6"/>
    </row>
    <row r="19698" spans="8:14" x14ac:dyDescent="0.25">
      <c r="H19698" s="4"/>
      <c r="M19698" s="5"/>
      <c r="N19698" s="6"/>
    </row>
    <row r="19699" spans="8:14" x14ac:dyDescent="0.25">
      <c r="H19699" s="4"/>
      <c r="M19699" s="5"/>
      <c r="N19699" s="6"/>
    </row>
    <row r="19700" spans="8:14" x14ac:dyDescent="0.25">
      <c r="H19700" s="4"/>
      <c r="M19700" s="5"/>
      <c r="N19700" s="6"/>
    </row>
    <row r="19701" spans="8:14" x14ac:dyDescent="0.25">
      <c r="H19701" s="4"/>
      <c r="M19701" s="5"/>
      <c r="N19701" s="6"/>
    </row>
    <row r="19702" spans="8:14" x14ac:dyDescent="0.25">
      <c r="H19702" s="4"/>
      <c r="M19702" s="5"/>
      <c r="N19702" s="6"/>
    </row>
    <row r="19703" spans="8:14" x14ac:dyDescent="0.25">
      <c r="H19703" s="4"/>
      <c r="M19703" s="5"/>
      <c r="N19703" s="6"/>
    </row>
    <row r="19704" spans="8:14" x14ac:dyDescent="0.25">
      <c r="H19704" s="4"/>
      <c r="M19704" s="5"/>
      <c r="N19704" s="6"/>
    </row>
    <row r="19705" spans="8:14" x14ac:dyDescent="0.25">
      <c r="H19705" s="4"/>
      <c r="M19705" s="5"/>
      <c r="N19705" s="6"/>
    </row>
    <row r="19706" spans="8:14" x14ac:dyDescent="0.25">
      <c r="H19706" s="4"/>
      <c r="M19706" s="5"/>
      <c r="N19706" s="6"/>
    </row>
    <row r="19707" spans="8:14" x14ac:dyDescent="0.25">
      <c r="H19707" s="4"/>
      <c r="M19707" s="5"/>
      <c r="N19707" s="6"/>
    </row>
    <row r="19708" spans="8:14" x14ac:dyDescent="0.25">
      <c r="H19708" s="4"/>
      <c r="M19708" s="5"/>
      <c r="N19708" s="6"/>
    </row>
    <row r="19709" spans="8:14" x14ac:dyDescent="0.25">
      <c r="H19709" s="4"/>
      <c r="M19709" s="5"/>
      <c r="N19709" s="6"/>
    </row>
    <row r="19710" spans="8:14" x14ac:dyDescent="0.25">
      <c r="H19710" s="4"/>
      <c r="M19710" s="5"/>
      <c r="N19710" s="6"/>
    </row>
    <row r="19711" spans="8:14" x14ac:dyDescent="0.25">
      <c r="H19711" s="4"/>
      <c r="M19711" s="5"/>
      <c r="N19711" s="6"/>
    </row>
    <row r="19712" spans="8:14" x14ac:dyDescent="0.25">
      <c r="H19712" s="4"/>
      <c r="M19712" s="5"/>
      <c r="N19712" s="6"/>
    </row>
    <row r="19713" spans="8:14" x14ac:dyDescent="0.25">
      <c r="H19713" s="4"/>
      <c r="M19713" s="5"/>
      <c r="N19713" s="6"/>
    </row>
    <row r="19714" spans="8:14" x14ac:dyDescent="0.25">
      <c r="H19714" s="4"/>
      <c r="M19714" s="5"/>
      <c r="N19714" s="6"/>
    </row>
    <row r="19715" spans="8:14" x14ac:dyDescent="0.25">
      <c r="H19715" s="4"/>
      <c r="M19715" s="5"/>
      <c r="N19715" s="6"/>
    </row>
    <row r="19716" spans="8:14" x14ac:dyDescent="0.25">
      <c r="H19716" s="4"/>
      <c r="M19716" s="5"/>
      <c r="N19716" s="6"/>
    </row>
    <row r="19717" spans="8:14" x14ac:dyDescent="0.25">
      <c r="H19717" s="4"/>
      <c r="M19717" s="5"/>
      <c r="N19717" s="6"/>
    </row>
    <row r="19718" spans="8:14" x14ac:dyDescent="0.25">
      <c r="H19718" s="4"/>
      <c r="M19718" s="5"/>
      <c r="N19718" s="6"/>
    </row>
    <row r="19719" spans="8:14" x14ac:dyDescent="0.25">
      <c r="H19719" s="4"/>
      <c r="M19719" s="5"/>
      <c r="N19719" s="6"/>
    </row>
    <row r="19720" spans="8:14" x14ac:dyDescent="0.25">
      <c r="H19720" s="4"/>
      <c r="M19720" s="5"/>
      <c r="N19720" s="6"/>
    </row>
    <row r="19721" spans="8:14" x14ac:dyDescent="0.25">
      <c r="H19721" s="4"/>
      <c r="M19721" s="5"/>
      <c r="N19721" s="6"/>
    </row>
    <row r="19722" spans="8:14" x14ac:dyDescent="0.25">
      <c r="H19722" s="4"/>
      <c r="M19722" s="5"/>
      <c r="N19722" s="6"/>
    </row>
    <row r="19723" spans="8:14" x14ac:dyDescent="0.25">
      <c r="H19723" s="4"/>
      <c r="M19723" s="5"/>
      <c r="N19723" s="6"/>
    </row>
    <row r="19724" spans="8:14" x14ac:dyDescent="0.25">
      <c r="H19724" s="4"/>
      <c r="M19724" s="5"/>
      <c r="N19724" s="6"/>
    </row>
    <row r="19725" spans="8:14" x14ac:dyDescent="0.25">
      <c r="H19725" s="4"/>
      <c r="M19725" s="5"/>
      <c r="N19725" s="6"/>
    </row>
    <row r="19726" spans="8:14" x14ac:dyDescent="0.25">
      <c r="H19726" s="4"/>
      <c r="M19726" s="5"/>
      <c r="N19726" s="6"/>
    </row>
    <row r="19727" spans="8:14" x14ac:dyDescent="0.25">
      <c r="H19727" s="4"/>
      <c r="M19727" s="5"/>
      <c r="N19727" s="6"/>
    </row>
    <row r="19728" spans="8:14" x14ac:dyDescent="0.25">
      <c r="H19728" s="4"/>
      <c r="M19728" s="5"/>
      <c r="N19728" s="6"/>
    </row>
    <row r="19729" spans="8:14" x14ac:dyDescent="0.25">
      <c r="H19729" s="4"/>
      <c r="M19729" s="5"/>
      <c r="N19729" s="6"/>
    </row>
    <row r="19730" spans="8:14" x14ac:dyDescent="0.25">
      <c r="H19730" s="4"/>
      <c r="M19730" s="5"/>
      <c r="N19730" s="6"/>
    </row>
    <row r="19731" spans="8:14" x14ac:dyDescent="0.25">
      <c r="H19731" s="4"/>
      <c r="M19731" s="5"/>
      <c r="N19731" s="6"/>
    </row>
    <row r="19732" spans="8:14" x14ac:dyDescent="0.25">
      <c r="H19732" s="4"/>
      <c r="M19732" s="5"/>
      <c r="N19732" s="6"/>
    </row>
    <row r="19733" spans="8:14" x14ac:dyDescent="0.25">
      <c r="H19733" s="4"/>
      <c r="M19733" s="5"/>
      <c r="N19733" s="6"/>
    </row>
    <row r="19734" spans="8:14" x14ac:dyDescent="0.25">
      <c r="H19734" s="4"/>
      <c r="M19734" s="5"/>
      <c r="N19734" s="6"/>
    </row>
    <row r="19735" spans="8:14" x14ac:dyDescent="0.25">
      <c r="H19735" s="4"/>
      <c r="M19735" s="5"/>
      <c r="N19735" s="6"/>
    </row>
    <row r="19736" spans="8:14" x14ac:dyDescent="0.25">
      <c r="H19736" s="4"/>
      <c r="M19736" s="5"/>
      <c r="N19736" s="6"/>
    </row>
    <row r="19737" spans="8:14" x14ac:dyDescent="0.25">
      <c r="H19737" s="4"/>
      <c r="M19737" s="5"/>
      <c r="N19737" s="6"/>
    </row>
    <row r="19738" spans="8:14" x14ac:dyDescent="0.25">
      <c r="H19738" s="4"/>
      <c r="M19738" s="5"/>
      <c r="N19738" s="6"/>
    </row>
    <row r="19739" spans="8:14" x14ac:dyDescent="0.25">
      <c r="H19739" s="4"/>
      <c r="M19739" s="5"/>
      <c r="N19739" s="6"/>
    </row>
    <row r="19740" spans="8:14" x14ac:dyDescent="0.25">
      <c r="H19740" s="4"/>
      <c r="M19740" s="5"/>
      <c r="N19740" s="6"/>
    </row>
    <row r="19741" spans="8:14" x14ac:dyDescent="0.25">
      <c r="H19741" s="4"/>
      <c r="M19741" s="5"/>
      <c r="N19741" s="6"/>
    </row>
    <row r="19742" spans="8:14" x14ac:dyDescent="0.25">
      <c r="H19742" s="4"/>
      <c r="M19742" s="5"/>
      <c r="N19742" s="6"/>
    </row>
    <row r="19743" spans="8:14" x14ac:dyDescent="0.25">
      <c r="H19743" s="4"/>
      <c r="M19743" s="5"/>
      <c r="N19743" s="6"/>
    </row>
    <row r="19744" spans="8:14" x14ac:dyDescent="0.25">
      <c r="H19744" s="4"/>
      <c r="M19744" s="5"/>
      <c r="N19744" s="6"/>
    </row>
    <row r="19745" spans="8:14" x14ac:dyDescent="0.25">
      <c r="H19745" s="4"/>
      <c r="M19745" s="5"/>
      <c r="N19745" s="6"/>
    </row>
    <row r="19746" spans="8:14" x14ac:dyDescent="0.25">
      <c r="H19746" s="4"/>
      <c r="M19746" s="5"/>
      <c r="N19746" s="6"/>
    </row>
    <row r="19747" spans="8:14" x14ac:dyDescent="0.25">
      <c r="H19747" s="4"/>
      <c r="M19747" s="5"/>
      <c r="N19747" s="6"/>
    </row>
    <row r="19748" spans="8:14" x14ac:dyDescent="0.25">
      <c r="H19748" s="4"/>
      <c r="M19748" s="5"/>
      <c r="N19748" s="6"/>
    </row>
    <row r="19749" spans="8:14" x14ac:dyDescent="0.25">
      <c r="H19749" s="4"/>
      <c r="M19749" s="5"/>
      <c r="N19749" s="6"/>
    </row>
    <row r="19750" spans="8:14" x14ac:dyDescent="0.25">
      <c r="H19750" s="4"/>
      <c r="M19750" s="5"/>
      <c r="N19750" s="6"/>
    </row>
    <row r="19751" spans="8:14" x14ac:dyDescent="0.25">
      <c r="H19751" s="4"/>
      <c r="M19751" s="5"/>
      <c r="N19751" s="6"/>
    </row>
    <row r="19752" spans="8:14" x14ac:dyDescent="0.25">
      <c r="H19752" s="4"/>
      <c r="M19752" s="5"/>
      <c r="N19752" s="6"/>
    </row>
    <row r="19753" spans="8:14" x14ac:dyDescent="0.25">
      <c r="H19753" s="4"/>
      <c r="M19753" s="5"/>
      <c r="N19753" s="6"/>
    </row>
    <row r="19754" spans="8:14" x14ac:dyDescent="0.25">
      <c r="H19754" s="4"/>
      <c r="M19754" s="5"/>
      <c r="N19754" s="6"/>
    </row>
    <row r="19755" spans="8:14" x14ac:dyDescent="0.25">
      <c r="H19755" s="4"/>
      <c r="M19755" s="5"/>
      <c r="N19755" s="6"/>
    </row>
    <row r="19756" spans="8:14" x14ac:dyDescent="0.25">
      <c r="H19756" s="4"/>
      <c r="M19756" s="5"/>
      <c r="N19756" s="6"/>
    </row>
    <row r="19757" spans="8:14" x14ac:dyDescent="0.25">
      <c r="H19757" s="4"/>
      <c r="M19757" s="5"/>
      <c r="N19757" s="6"/>
    </row>
    <row r="19758" spans="8:14" x14ac:dyDescent="0.25">
      <c r="H19758" s="4"/>
      <c r="M19758" s="5"/>
      <c r="N19758" s="6"/>
    </row>
    <row r="19759" spans="8:14" x14ac:dyDescent="0.25">
      <c r="H19759" s="4"/>
      <c r="M19759" s="5"/>
      <c r="N19759" s="6"/>
    </row>
    <row r="19760" spans="8:14" x14ac:dyDescent="0.25">
      <c r="H19760" s="4"/>
      <c r="M19760" s="5"/>
      <c r="N19760" s="6"/>
    </row>
    <row r="19761" spans="8:14" x14ac:dyDescent="0.25">
      <c r="H19761" s="4"/>
      <c r="M19761" s="5"/>
      <c r="N19761" s="6"/>
    </row>
    <row r="19762" spans="8:14" x14ac:dyDescent="0.25">
      <c r="H19762" s="4"/>
      <c r="M19762" s="5"/>
      <c r="N19762" s="6"/>
    </row>
    <row r="19763" spans="8:14" x14ac:dyDescent="0.25">
      <c r="H19763" s="4"/>
      <c r="M19763" s="5"/>
      <c r="N19763" s="6"/>
    </row>
    <row r="19764" spans="8:14" x14ac:dyDescent="0.25">
      <c r="H19764" s="4"/>
      <c r="M19764" s="5"/>
      <c r="N19764" s="6"/>
    </row>
    <row r="19765" spans="8:14" x14ac:dyDescent="0.25">
      <c r="H19765" s="4"/>
      <c r="M19765" s="5"/>
      <c r="N19765" s="6"/>
    </row>
    <row r="19766" spans="8:14" x14ac:dyDescent="0.25">
      <c r="H19766" s="4"/>
      <c r="M19766" s="5"/>
      <c r="N19766" s="6"/>
    </row>
    <row r="19767" spans="8:14" x14ac:dyDescent="0.25">
      <c r="H19767" s="4"/>
      <c r="M19767" s="5"/>
      <c r="N19767" s="6"/>
    </row>
    <row r="19768" spans="8:14" x14ac:dyDescent="0.25">
      <c r="H19768" s="4"/>
      <c r="M19768" s="5"/>
      <c r="N19768" s="6"/>
    </row>
    <row r="19769" spans="8:14" x14ac:dyDescent="0.25">
      <c r="H19769" s="4"/>
      <c r="M19769" s="5"/>
      <c r="N19769" s="6"/>
    </row>
    <row r="19770" spans="8:14" x14ac:dyDescent="0.25">
      <c r="H19770" s="4"/>
      <c r="M19770" s="5"/>
      <c r="N19770" s="6"/>
    </row>
    <row r="19771" spans="8:14" x14ac:dyDescent="0.25">
      <c r="H19771" s="4"/>
      <c r="M19771" s="5"/>
      <c r="N19771" s="6"/>
    </row>
    <row r="19772" spans="8:14" x14ac:dyDescent="0.25">
      <c r="H19772" s="4"/>
      <c r="M19772" s="5"/>
      <c r="N19772" s="6"/>
    </row>
    <row r="19773" spans="8:14" x14ac:dyDescent="0.25">
      <c r="H19773" s="4"/>
      <c r="M19773" s="5"/>
      <c r="N19773" s="6"/>
    </row>
    <row r="19774" spans="8:14" x14ac:dyDescent="0.25">
      <c r="H19774" s="4"/>
      <c r="M19774" s="5"/>
      <c r="N19774" s="6"/>
    </row>
    <row r="19775" spans="8:14" x14ac:dyDescent="0.25">
      <c r="H19775" s="4"/>
      <c r="M19775" s="5"/>
      <c r="N19775" s="6"/>
    </row>
    <row r="19776" spans="8:14" x14ac:dyDescent="0.25">
      <c r="H19776" s="4"/>
      <c r="M19776" s="5"/>
      <c r="N19776" s="6"/>
    </row>
    <row r="19777" spans="8:14" x14ac:dyDescent="0.25">
      <c r="H19777" s="4"/>
      <c r="M19777" s="5"/>
      <c r="N19777" s="6"/>
    </row>
    <row r="19778" spans="8:14" x14ac:dyDescent="0.25">
      <c r="H19778" s="4"/>
      <c r="M19778" s="5"/>
      <c r="N19778" s="6"/>
    </row>
    <row r="19779" spans="8:14" x14ac:dyDescent="0.25">
      <c r="H19779" s="4"/>
      <c r="M19779" s="5"/>
      <c r="N19779" s="6"/>
    </row>
    <row r="19780" spans="8:14" x14ac:dyDescent="0.25">
      <c r="H19780" s="4"/>
      <c r="M19780" s="5"/>
      <c r="N19780" s="6"/>
    </row>
    <row r="19781" spans="8:14" x14ac:dyDescent="0.25">
      <c r="H19781" s="4"/>
      <c r="M19781" s="5"/>
      <c r="N19781" s="6"/>
    </row>
    <row r="19782" spans="8:14" x14ac:dyDescent="0.25">
      <c r="H19782" s="4"/>
      <c r="M19782" s="5"/>
      <c r="N19782" s="6"/>
    </row>
    <row r="19783" spans="8:14" x14ac:dyDescent="0.25">
      <c r="H19783" s="4"/>
      <c r="M19783" s="5"/>
      <c r="N19783" s="6"/>
    </row>
    <row r="19784" spans="8:14" x14ac:dyDescent="0.25">
      <c r="H19784" s="4"/>
      <c r="M19784" s="5"/>
      <c r="N19784" s="6"/>
    </row>
    <row r="19785" spans="8:14" x14ac:dyDescent="0.25">
      <c r="H19785" s="4"/>
      <c r="M19785" s="5"/>
      <c r="N19785" s="6"/>
    </row>
    <row r="19786" spans="8:14" x14ac:dyDescent="0.25">
      <c r="H19786" s="4"/>
      <c r="M19786" s="5"/>
      <c r="N19786" s="6"/>
    </row>
    <row r="19787" spans="8:14" x14ac:dyDescent="0.25">
      <c r="H19787" s="4"/>
      <c r="M19787" s="5"/>
      <c r="N19787" s="6"/>
    </row>
    <row r="19788" spans="8:14" x14ac:dyDescent="0.25">
      <c r="H19788" s="4"/>
      <c r="M19788" s="5"/>
      <c r="N19788" s="6"/>
    </row>
    <row r="19789" spans="8:14" x14ac:dyDescent="0.25">
      <c r="H19789" s="4"/>
      <c r="M19789" s="5"/>
      <c r="N19789" s="6"/>
    </row>
    <row r="19790" spans="8:14" x14ac:dyDescent="0.25">
      <c r="H19790" s="4"/>
      <c r="M19790" s="5"/>
      <c r="N19790" s="6"/>
    </row>
    <row r="19791" spans="8:14" x14ac:dyDescent="0.25">
      <c r="H19791" s="4"/>
      <c r="M19791" s="5"/>
      <c r="N19791" s="6"/>
    </row>
    <row r="19792" spans="8:14" x14ac:dyDescent="0.25">
      <c r="H19792" s="4"/>
      <c r="M19792" s="5"/>
      <c r="N19792" s="6"/>
    </row>
    <row r="19793" spans="8:14" x14ac:dyDescent="0.25">
      <c r="H19793" s="4"/>
      <c r="M19793" s="5"/>
      <c r="N19793" s="6"/>
    </row>
    <row r="19794" spans="8:14" x14ac:dyDescent="0.25">
      <c r="H19794" s="4"/>
      <c r="M19794" s="5"/>
      <c r="N19794" s="6"/>
    </row>
    <row r="19795" spans="8:14" x14ac:dyDescent="0.25">
      <c r="H19795" s="4"/>
      <c r="M19795" s="5"/>
      <c r="N19795" s="6"/>
    </row>
    <row r="19796" spans="8:14" x14ac:dyDescent="0.25">
      <c r="H19796" s="4"/>
      <c r="M19796" s="5"/>
      <c r="N19796" s="6"/>
    </row>
    <row r="19797" spans="8:14" x14ac:dyDescent="0.25">
      <c r="H19797" s="4"/>
      <c r="M19797" s="5"/>
      <c r="N19797" s="6"/>
    </row>
    <row r="19798" spans="8:14" x14ac:dyDescent="0.25">
      <c r="H19798" s="4"/>
      <c r="M19798" s="5"/>
      <c r="N19798" s="6"/>
    </row>
    <row r="19799" spans="8:14" x14ac:dyDescent="0.25">
      <c r="H19799" s="4"/>
      <c r="M19799" s="5"/>
      <c r="N19799" s="6"/>
    </row>
    <row r="19800" spans="8:14" x14ac:dyDescent="0.25">
      <c r="H19800" s="4"/>
      <c r="M19800" s="5"/>
      <c r="N19800" s="6"/>
    </row>
    <row r="19801" spans="8:14" x14ac:dyDescent="0.25">
      <c r="H19801" s="4"/>
      <c r="M19801" s="5"/>
      <c r="N19801" s="6"/>
    </row>
    <row r="19802" spans="8:14" x14ac:dyDescent="0.25">
      <c r="H19802" s="4"/>
      <c r="M19802" s="5"/>
      <c r="N19802" s="6"/>
    </row>
    <row r="19803" spans="8:14" x14ac:dyDescent="0.25">
      <c r="H19803" s="4"/>
      <c r="M19803" s="5"/>
      <c r="N19803" s="6"/>
    </row>
    <row r="19804" spans="8:14" x14ac:dyDescent="0.25">
      <c r="H19804" s="4"/>
      <c r="M19804" s="5"/>
      <c r="N19804" s="6"/>
    </row>
    <row r="19805" spans="8:14" x14ac:dyDescent="0.25">
      <c r="H19805" s="4"/>
      <c r="M19805" s="5"/>
      <c r="N19805" s="6"/>
    </row>
    <row r="19806" spans="8:14" x14ac:dyDescent="0.25">
      <c r="H19806" s="4"/>
      <c r="M19806" s="5"/>
      <c r="N19806" s="6"/>
    </row>
    <row r="19807" spans="8:14" x14ac:dyDescent="0.25">
      <c r="H19807" s="4"/>
      <c r="M19807" s="5"/>
      <c r="N19807" s="6"/>
    </row>
    <row r="19808" spans="8:14" x14ac:dyDescent="0.25">
      <c r="H19808" s="4"/>
      <c r="M19808" s="5"/>
      <c r="N19808" s="6"/>
    </row>
    <row r="19809" spans="8:14" x14ac:dyDescent="0.25">
      <c r="H19809" s="4"/>
      <c r="M19809" s="5"/>
      <c r="N19809" s="6"/>
    </row>
    <row r="19810" spans="8:14" x14ac:dyDescent="0.25">
      <c r="H19810" s="4"/>
      <c r="M19810" s="5"/>
      <c r="N19810" s="6"/>
    </row>
    <row r="19811" spans="8:14" x14ac:dyDescent="0.25">
      <c r="H19811" s="4"/>
      <c r="M19811" s="5"/>
      <c r="N19811" s="6"/>
    </row>
    <row r="19812" spans="8:14" x14ac:dyDescent="0.25">
      <c r="H19812" s="4"/>
      <c r="M19812" s="5"/>
      <c r="N19812" s="6"/>
    </row>
    <row r="19813" spans="8:14" x14ac:dyDescent="0.25">
      <c r="H19813" s="4"/>
      <c r="M19813" s="5"/>
      <c r="N19813" s="6"/>
    </row>
    <row r="19814" spans="8:14" x14ac:dyDescent="0.25">
      <c r="H19814" s="4"/>
      <c r="M19814" s="5"/>
      <c r="N19814" s="6"/>
    </row>
    <row r="19815" spans="8:14" x14ac:dyDescent="0.25">
      <c r="H19815" s="4"/>
      <c r="M19815" s="5"/>
      <c r="N19815" s="6"/>
    </row>
    <row r="19816" spans="8:14" x14ac:dyDescent="0.25">
      <c r="H19816" s="4"/>
      <c r="M19816" s="5"/>
      <c r="N19816" s="6"/>
    </row>
    <row r="19817" spans="8:14" x14ac:dyDescent="0.25">
      <c r="H19817" s="4"/>
      <c r="M19817" s="5"/>
      <c r="N19817" s="6"/>
    </row>
    <row r="19818" spans="8:14" x14ac:dyDescent="0.25">
      <c r="H19818" s="4"/>
      <c r="M19818" s="5"/>
      <c r="N19818" s="6"/>
    </row>
    <row r="19819" spans="8:14" x14ac:dyDescent="0.25">
      <c r="H19819" s="4"/>
      <c r="M19819" s="5"/>
      <c r="N19819" s="6"/>
    </row>
    <row r="19820" spans="8:14" x14ac:dyDescent="0.25">
      <c r="H19820" s="4"/>
      <c r="M19820" s="5"/>
      <c r="N19820" s="6"/>
    </row>
    <row r="19821" spans="8:14" x14ac:dyDescent="0.25">
      <c r="H19821" s="4"/>
      <c r="M19821" s="5"/>
      <c r="N19821" s="6"/>
    </row>
    <row r="19822" spans="8:14" x14ac:dyDescent="0.25">
      <c r="H19822" s="4"/>
      <c r="M19822" s="5"/>
      <c r="N19822" s="6"/>
    </row>
    <row r="19823" spans="8:14" x14ac:dyDescent="0.25">
      <c r="H19823" s="4"/>
      <c r="M19823" s="5"/>
      <c r="N19823" s="6"/>
    </row>
    <row r="19824" spans="8:14" x14ac:dyDescent="0.25">
      <c r="H19824" s="4"/>
      <c r="M19824" s="5"/>
      <c r="N19824" s="6"/>
    </row>
    <row r="19825" spans="8:14" x14ac:dyDescent="0.25">
      <c r="H19825" s="4"/>
      <c r="M19825" s="5"/>
      <c r="N19825" s="6"/>
    </row>
    <row r="19826" spans="8:14" x14ac:dyDescent="0.25">
      <c r="H19826" s="4"/>
      <c r="M19826" s="5"/>
      <c r="N19826" s="6"/>
    </row>
    <row r="19827" spans="8:14" x14ac:dyDescent="0.25">
      <c r="H19827" s="4"/>
      <c r="M19827" s="5"/>
      <c r="N19827" s="6"/>
    </row>
    <row r="19828" spans="8:14" x14ac:dyDescent="0.25">
      <c r="H19828" s="4"/>
      <c r="M19828" s="5"/>
      <c r="N19828" s="6"/>
    </row>
    <row r="19829" spans="8:14" x14ac:dyDescent="0.25">
      <c r="H19829" s="4"/>
      <c r="M19829" s="5"/>
      <c r="N19829" s="6"/>
    </row>
    <row r="19830" spans="8:14" x14ac:dyDescent="0.25">
      <c r="H19830" s="4"/>
      <c r="M19830" s="5"/>
      <c r="N19830" s="6"/>
    </row>
    <row r="19831" spans="8:14" x14ac:dyDescent="0.25">
      <c r="H19831" s="4"/>
      <c r="M19831" s="5"/>
      <c r="N19831" s="6"/>
    </row>
    <row r="19832" spans="8:14" x14ac:dyDescent="0.25">
      <c r="H19832" s="4"/>
      <c r="M19832" s="5"/>
      <c r="N19832" s="6"/>
    </row>
    <row r="19833" spans="8:14" x14ac:dyDescent="0.25">
      <c r="H19833" s="4"/>
      <c r="M19833" s="5"/>
      <c r="N19833" s="6"/>
    </row>
    <row r="19834" spans="8:14" x14ac:dyDescent="0.25">
      <c r="H19834" s="4"/>
      <c r="M19834" s="5"/>
      <c r="N19834" s="6"/>
    </row>
    <row r="19835" spans="8:14" x14ac:dyDescent="0.25">
      <c r="H19835" s="4"/>
      <c r="M19835" s="5"/>
      <c r="N19835" s="6"/>
    </row>
    <row r="19836" spans="8:14" x14ac:dyDescent="0.25">
      <c r="H19836" s="4"/>
      <c r="M19836" s="5"/>
      <c r="N19836" s="6"/>
    </row>
    <row r="19837" spans="8:14" x14ac:dyDescent="0.25">
      <c r="H19837" s="4"/>
      <c r="M19837" s="5"/>
      <c r="N19837" s="6"/>
    </row>
    <row r="19838" spans="8:14" x14ac:dyDescent="0.25">
      <c r="H19838" s="4"/>
      <c r="M19838" s="5"/>
      <c r="N19838" s="6"/>
    </row>
    <row r="19839" spans="8:14" x14ac:dyDescent="0.25">
      <c r="H19839" s="4"/>
      <c r="M19839" s="5"/>
      <c r="N19839" s="6"/>
    </row>
    <row r="19840" spans="8:14" x14ac:dyDescent="0.25">
      <c r="H19840" s="4"/>
      <c r="M19840" s="5"/>
      <c r="N19840" s="6"/>
    </row>
    <row r="19841" spans="8:14" x14ac:dyDescent="0.25">
      <c r="H19841" s="4"/>
      <c r="M19841" s="5"/>
      <c r="N19841" s="6"/>
    </row>
    <row r="19842" spans="8:14" x14ac:dyDescent="0.25">
      <c r="H19842" s="4"/>
      <c r="M19842" s="5"/>
      <c r="N19842" s="6"/>
    </row>
    <row r="19843" spans="8:14" x14ac:dyDescent="0.25">
      <c r="H19843" s="4"/>
      <c r="M19843" s="5"/>
      <c r="N19843" s="6"/>
    </row>
    <row r="19844" spans="8:14" x14ac:dyDescent="0.25">
      <c r="H19844" s="4"/>
      <c r="M19844" s="5"/>
      <c r="N19844" s="6"/>
    </row>
    <row r="19845" spans="8:14" x14ac:dyDescent="0.25">
      <c r="H19845" s="4"/>
      <c r="M19845" s="5"/>
      <c r="N19845" s="6"/>
    </row>
    <row r="19846" spans="8:14" x14ac:dyDescent="0.25">
      <c r="H19846" s="4"/>
      <c r="M19846" s="5"/>
      <c r="N19846" s="6"/>
    </row>
    <row r="19847" spans="8:14" x14ac:dyDescent="0.25">
      <c r="H19847" s="4"/>
      <c r="M19847" s="5"/>
      <c r="N19847" s="6"/>
    </row>
    <row r="19848" spans="8:14" x14ac:dyDescent="0.25">
      <c r="H19848" s="4"/>
      <c r="M19848" s="5"/>
      <c r="N19848" s="6"/>
    </row>
    <row r="19849" spans="8:14" x14ac:dyDescent="0.25">
      <c r="H19849" s="4"/>
      <c r="M19849" s="5"/>
      <c r="N19849" s="6"/>
    </row>
    <row r="19850" spans="8:14" x14ac:dyDescent="0.25">
      <c r="H19850" s="4"/>
      <c r="M19850" s="5"/>
      <c r="N19850" s="6"/>
    </row>
    <row r="19851" spans="8:14" x14ac:dyDescent="0.25">
      <c r="H19851" s="4"/>
      <c r="M19851" s="5"/>
      <c r="N19851" s="6"/>
    </row>
    <row r="19852" spans="8:14" x14ac:dyDescent="0.25">
      <c r="H19852" s="4"/>
      <c r="M19852" s="5"/>
      <c r="N19852" s="6"/>
    </row>
    <row r="19853" spans="8:14" x14ac:dyDescent="0.25">
      <c r="H19853" s="4"/>
      <c r="M19853" s="5"/>
      <c r="N19853" s="6"/>
    </row>
    <row r="19854" spans="8:14" x14ac:dyDescent="0.25">
      <c r="H19854" s="4"/>
      <c r="M19854" s="5"/>
      <c r="N19854" s="6"/>
    </row>
    <row r="19855" spans="8:14" x14ac:dyDescent="0.25">
      <c r="H19855" s="4"/>
      <c r="M19855" s="5"/>
      <c r="N19855" s="6"/>
    </row>
    <row r="19856" spans="8:14" x14ac:dyDescent="0.25">
      <c r="H19856" s="4"/>
      <c r="M19856" s="5"/>
      <c r="N19856" s="6"/>
    </row>
    <row r="19857" spans="8:14" x14ac:dyDescent="0.25">
      <c r="H19857" s="4"/>
      <c r="M19857" s="5"/>
      <c r="N19857" s="6"/>
    </row>
    <row r="19858" spans="8:14" x14ac:dyDescent="0.25">
      <c r="H19858" s="4"/>
      <c r="M19858" s="5"/>
      <c r="N19858" s="6"/>
    </row>
    <row r="19859" spans="8:14" x14ac:dyDescent="0.25">
      <c r="H19859" s="4"/>
      <c r="M19859" s="5"/>
      <c r="N19859" s="6"/>
    </row>
    <row r="19860" spans="8:14" x14ac:dyDescent="0.25">
      <c r="H19860" s="4"/>
      <c r="M19860" s="5"/>
      <c r="N19860" s="6"/>
    </row>
    <row r="19861" spans="8:14" x14ac:dyDescent="0.25">
      <c r="H19861" s="4"/>
      <c r="M19861" s="5"/>
      <c r="N19861" s="6"/>
    </row>
    <row r="19862" spans="8:14" x14ac:dyDescent="0.25">
      <c r="H19862" s="4"/>
      <c r="M19862" s="5"/>
      <c r="N19862" s="6"/>
    </row>
    <row r="19863" spans="8:14" x14ac:dyDescent="0.25">
      <c r="H19863" s="4"/>
      <c r="M19863" s="5"/>
      <c r="N19863" s="6"/>
    </row>
    <row r="19864" spans="8:14" x14ac:dyDescent="0.25">
      <c r="H19864" s="4"/>
      <c r="M19864" s="5"/>
      <c r="N19864" s="6"/>
    </row>
    <row r="19865" spans="8:14" x14ac:dyDescent="0.25">
      <c r="H19865" s="4"/>
      <c r="M19865" s="5"/>
      <c r="N19865" s="6"/>
    </row>
    <row r="19866" spans="8:14" x14ac:dyDescent="0.25">
      <c r="H19866" s="4"/>
      <c r="M19866" s="5"/>
      <c r="N19866" s="6"/>
    </row>
    <row r="19867" spans="8:14" x14ac:dyDescent="0.25">
      <c r="H19867" s="4"/>
      <c r="M19867" s="5"/>
      <c r="N19867" s="6"/>
    </row>
    <row r="19868" spans="8:14" x14ac:dyDescent="0.25">
      <c r="H19868" s="4"/>
      <c r="M19868" s="5"/>
      <c r="N19868" s="6"/>
    </row>
    <row r="19869" spans="8:14" x14ac:dyDescent="0.25">
      <c r="H19869" s="4"/>
      <c r="M19869" s="5"/>
      <c r="N19869" s="6"/>
    </row>
    <row r="19870" spans="8:14" x14ac:dyDescent="0.25">
      <c r="H19870" s="4"/>
      <c r="M19870" s="5"/>
      <c r="N19870" s="6"/>
    </row>
    <row r="19871" spans="8:14" x14ac:dyDescent="0.25">
      <c r="H19871" s="4"/>
      <c r="M19871" s="5"/>
      <c r="N19871" s="6"/>
    </row>
    <row r="19872" spans="8:14" x14ac:dyDescent="0.25">
      <c r="H19872" s="4"/>
      <c r="M19872" s="5"/>
      <c r="N19872" s="6"/>
    </row>
    <row r="19873" spans="8:14" x14ac:dyDescent="0.25">
      <c r="H19873" s="4"/>
      <c r="M19873" s="5"/>
      <c r="N19873" s="6"/>
    </row>
    <row r="19874" spans="8:14" x14ac:dyDescent="0.25">
      <c r="H19874" s="4"/>
      <c r="M19874" s="5"/>
      <c r="N19874" s="6"/>
    </row>
    <row r="19875" spans="8:14" x14ac:dyDescent="0.25">
      <c r="H19875" s="4"/>
      <c r="M19875" s="5"/>
      <c r="N19875" s="6"/>
    </row>
    <row r="19876" spans="8:14" x14ac:dyDescent="0.25">
      <c r="H19876" s="4"/>
      <c r="M19876" s="5"/>
      <c r="N19876" s="6"/>
    </row>
    <row r="19877" spans="8:14" x14ac:dyDescent="0.25">
      <c r="H19877" s="4"/>
      <c r="M19877" s="5"/>
      <c r="N19877" s="6"/>
    </row>
    <row r="19878" spans="8:14" x14ac:dyDescent="0.25">
      <c r="H19878" s="4"/>
      <c r="M19878" s="5"/>
      <c r="N19878" s="6"/>
    </row>
    <row r="19879" spans="8:14" x14ac:dyDescent="0.25">
      <c r="H19879" s="4"/>
      <c r="M19879" s="5"/>
      <c r="N19879" s="6"/>
    </row>
    <row r="19880" spans="8:14" x14ac:dyDescent="0.25">
      <c r="H19880" s="4"/>
      <c r="M19880" s="5"/>
      <c r="N19880" s="6"/>
    </row>
    <row r="19881" spans="8:14" x14ac:dyDescent="0.25">
      <c r="H19881" s="4"/>
      <c r="M19881" s="5"/>
      <c r="N19881" s="6"/>
    </row>
    <row r="19882" spans="8:14" x14ac:dyDescent="0.25">
      <c r="H19882" s="4"/>
      <c r="M19882" s="5"/>
      <c r="N19882" s="6"/>
    </row>
    <row r="19883" spans="8:14" x14ac:dyDescent="0.25">
      <c r="H19883" s="4"/>
      <c r="M19883" s="5"/>
      <c r="N19883" s="6"/>
    </row>
    <row r="19884" spans="8:14" x14ac:dyDescent="0.25">
      <c r="H19884" s="4"/>
      <c r="M19884" s="5"/>
      <c r="N19884" s="6"/>
    </row>
    <row r="19885" spans="8:14" x14ac:dyDescent="0.25">
      <c r="H19885" s="4"/>
      <c r="M19885" s="5"/>
      <c r="N19885" s="6"/>
    </row>
    <row r="19886" spans="8:14" x14ac:dyDescent="0.25">
      <c r="H19886" s="4"/>
      <c r="M19886" s="5"/>
      <c r="N19886" s="6"/>
    </row>
    <row r="19887" spans="8:14" x14ac:dyDescent="0.25">
      <c r="H19887" s="4"/>
      <c r="M19887" s="5"/>
      <c r="N19887" s="6"/>
    </row>
    <row r="19888" spans="8:14" x14ac:dyDescent="0.25">
      <c r="H19888" s="4"/>
      <c r="M19888" s="5"/>
      <c r="N19888" s="6"/>
    </row>
    <row r="19889" spans="8:14" x14ac:dyDescent="0.25">
      <c r="H19889" s="4"/>
      <c r="M19889" s="5"/>
      <c r="N19889" s="6"/>
    </row>
    <row r="19890" spans="8:14" x14ac:dyDescent="0.25">
      <c r="H19890" s="4"/>
      <c r="M19890" s="5"/>
      <c r="N19890" s="6"/>
    </row>
    <row r="19891" spans="8:14" x14ac:dyDescent="0.25">
      <c r="H19891" s="4"/>
      <c r="M19891" s="5"/>
      <c r="N19891" s="6"/>
    </row>
    <row r="19892" spans="8:14" x14ac:dyDescent="0.25">
      <c r="H19892" s="4"/>
      <c r="M19892" s="5"/>
      <c r="N19892" s="6"/>
    </row>
    <row r="19893" spans="8:14" x14ac:dyDescent="0.25">
      <c r="H19893" s="4"/>
      <c r="M19893" s="5"/>
      <c r="N19893" s="6"/>
    </row>
    <row r="19894" spans="8:14" x14ac:dyDescent="0.25">
      <c r="H19894" s="4"/>
      <c r="M19894" s="5"/>
      <c r="N19894" s="6"/>
    </row>
    <row r="19895" spans="8:14" x14ac:dyDescent="0.25">
      <c r="H19895" s="4"/>
      <c r="M19895" s="5"/>
      <c r="N19895" s="6"/>
    </row>
    <row r="19896" spans="8:14" x14ac:dyDescent="0.25">
      <c r="H19896" s="4"/>
      <c r="M19896" s="5"/>
      <c r="N19896" s="6"/>
    </row>
    <row r="19897" spans="8:14" x14ac:dyDescent="0.25">
      <c r="H19897" s="4"/>
      <c r="M19897" s="5"/>
      <c r="N19897" s="6"/>
    </row>
    <row r="19898" spans="8:14" x14ac:dyDescent="0.25">
      <c r="H19898" s="4"/>
      <c r="M19898" s="5"/>
      <c r="N19898" s="6"/>
    </row>
    <row r="19899" spans="8:14" x14ac:dyDescent="0.25">
      <c r="H19899" s="4"/>
      <c r="M19899" s="5"/>
      <c r="N19899" s="6"/>
    </row>
    <row r="19900" spans="8:14" x14ac:dyDescent="0.25">
      <c r="H19900" s="4"/>
      <c r="M19900" s="5"/>
      <c r="N19900" s="6"/>
    </row>
    <row r="19901" spans="8:14" x14ac:dyDescent="0.25">
      <c r="H19901" s="4"/>
      <c r="M19901" s="5"/>
      <c r="N19901" s="6"/>
    </row>
    <row r="19902" spans="8:14" x14ac:dyDescent="0.25">
      <c r="H19902" s="4"/>
      <c r="M19902" s="5"/>
      <c r="N19902" s="6"/>
    </row>
    <row r="19903" spans="8:14" x14ac:dyDescent="0.25">
      <c r="H19903" s="4"/>
      <c r="M19903" s="5"/>
      <c r="N19903" s="6"/>
    </row>
    <row r="19904" spans="8:14" x14ac:dyDescent="0.25">
      <c r="H19904" s="4"/>
      <c r="M19904" s="5"/>
      <c r="N19904" s="6"/>
    </row>
    <row r="19905" spans="8:14" x14ac:dyDescent="0.25">
      <c r="H19905" s="4"/>
      <c r="M19905" s="5"/>
      <c r="N19905" s="6"/>
    </row>
    <row r="19906" spans="8:14" x14ac:dyDescent="0.25">
      <c r="H19906" s="4"/>
      <c r="M19906" s="5"/>
      <c r="N19906" s="6"/>
    </row>
    <row r="19907" spans="8:14" x14ac:dyDescent="0.25">
      <c r="H19907" s="4"/>
      <c r="M19907" s="5"/>
      <c r="N19907" s="6"/>
    </row>
    <row r="19908" spans="8:14" x14ac:dyDescent="0.25">
      <c r="H19908" s="4"/>
      <c r="M19908" s="5"/>
      <c r="N19908" s="6"/>
    </row>
    <row r="19909" spans="8:14" x14ac:dyDescent="0.25">
      <c r="H19909" s="4"/>
      <c r="M19909" s="5"/>
      <c r="N19909" s="6"/>
    </row>
    <row r="19910" spans="8:14" x14ac:dyDescent="0.25">
      <c r="H19910" s="4"/>
      <c r="M19910" s="5"/>
      <c r="N19910" s="6"/>
    </row>
    <row r="19911" spans="8:14" x14ac:dyDescent="0.25">
      <c r="H19911" s="4"/>
      <c r="M19911" s="5"/>
      <c r="N19911" s="6"/>
    </row>
    <row r="19912" spans="8:14" x14ac:dyDescent="0.25">
      <c r="H19912" s="4"/>
      <c r="M19912" s="5"/>
      <c r="N19912" s="6"/>
    </row>
    <row r="19913" spans="8:14" x14ac:dyDescent="0.25">
      <c r="H19913" s="4"/>
      <c r="M19913" s="5"/>
      <c r="N19913" s="6"/>
    </row>
    <row r="19914" spans="8:14" x14ac:dyDescent="0.25">
      <c r="H19914" s="4"/>
      <c r="M19914" s="5"/>
      <c r="N19914" s="6"/>
    </row>
    <row r="19915" spans="8:14" x14ac:dyDescent="0.25">
      <c r="H19915" s="4"/>
      <c r="M19915" s="5"/>
      <c r="N19915" s="6"/>
    </row>
    <row r="19916" spans="8:14" x14ac:dyDescent="0.25">
      <c r="H19916" s="4"/>
      <c r="M19916" s="5"/>
      <c r="N19916" s="6"/>
    </row>
    <row r="19917" spans="8:14" x14ac:dyDescent="0.25">
      <c r="H19917" s="4"/>
      <c r="M19917" s="5"/>
      <c r="N19917" s="6"/>
    </row>
    <row r="19918" spans="8:14" x14ac:dyDescent="0.25">
      <c r="H19918" s="4"/>
      <c r="M19918" s="5"/>
      <c r="N19918" s="6"/>
    </row>
    <row r="19919" spans="8:14" x14ac:dyDescent="0.25">
      <c r="H19919" s="4"/>
      <c r="M19919" s="5"/>
      <c r="N19919" s="6"/>
    </row>
    <row r="19920" spans="8:14" x14ac:dyDescent="0.25">
      <c r="H19920" s="4"/>
      <c r="M19920" s="5"/>
      <c r="N19920" s="6"/>
    </row>
    <row r="19921" spans="8:14" x14ac:dyDescent="0.25">
      <c r="H19921" s="4"/>
      <c r="M19921" s="5"/>
      <c r="N19921" s="6"/>
    </row>
    <row r="19922" spans="8:14" x14ac:dyDescent="0.25">
      <c r="H19922" s="4"/>
      <c r="M19922" s="5"/>
      <c r="N19922" s="6"/>
    </row>
    <row r="19923" spans="8:14" x14ac:dyDescent="0.25">
      <c r="H19923" s="4"/>
      <c r="M19923" s="5"/>
      <c r="N19923" s="6"/>
    </row>
    <row r="19924" spans="8:14" x14ac:dyDescent="0.25">
      <c r="H19924" s="4"/>
      <c r="M19924" s="5"/>
      <c r="N19924" s="6"/>
    </row>
    <row r="19925" spans="8:14" x14ac:dyDescent="0.25">
      <c r="H19925" s="4"/>
      <c r="M19925" s="5"/>
      <c r="N19925" s="6"/>
    </row>
    <row r="19926" spans="8:14" x14ac:dyDescent="0.25">
      <c r="H19926" s="4"/>
      <c r="M19926" s="5"/>
      <c r="N19926" s="6"/>
    </row>
    <row r="19927" spans="8:14" x14ac:dyDescent="0.25">
      <c r="H19927" s="4"/>
      <c r="M19927" s="5"/>
      <c r="N19927" s="6"/>
    </row>
    <row r="19928" spans="8:14" x14ac:dyDescent="0.25">
      <c r="H19928" s="4"/>
      <c r="M19928" s="5"/>
      <c r="N19928" s="6"/>
    </row>
    <row r="19929" spans="8:14" x14ac:dyDescent="0.25">
      <c r="H19929" s="4"/>
      <c r="M19929" s="5"/>
      <c r="N19929" s="6"/>
    </row>
    <row r="19930" spans="8:14" x14ac:dyDescent="0.25">
      <c r="H19930" s="4"/>
      <c r="M19930" s="5"/>
      <c r="N19930" s="6"/>
    </row>
    <row r="19931" spans="8:14" x14ac:dyDescent="0.25">
      <c r="H19931" s="4"/>
      <c r="M19931" s="5"/>
      <c r="N19931" s="6"/>
    </row>
    <row r="19932" spans="8:14" x14ac:dyDescent="0.25">
      <c r="H19932" s="4"/>
      <c r="M19932" s="5"/>
      <c r="N19932" s="6"/>
    </row>
    <row r="19933" spans="8:14" x14ac:dyDescent="0.25">
      <c r="H19933" s="4"/>
      <c r="M19933" s="5"/>
      <c r="N19933" s="6"/>
    </row>
    <row r="19934" spans="8:14" x14ac:dyDescent="0.25">
      <c r="H19934" s="4"/>
      <c r="M19934" s="5"/>
      <c r="N19934" s="6"/>
    </row>
    <row r="19935" spans="8:14" x14ac:dyDescent="0.25">
      <c r="H19935" s="4"/>
      <c r="M19935" s="5"/>
      <c r="N19935" s="6"/>
    </row>
    <row r="19936" spans="8:14" x14ac:dyDescent="0.25">
      <c r="H19936" s="4"/>
      <c r="M19936" s="5"/>
      <c r="N19936" s="6"/>
    </row>
    <row r="19937" spans="8:14" x14ac:dyDescent="0.25">
      <c r="H19937" s="4"/>
      <c r="M19937" s="5"/>
      <c r="N19937" s="6"/>
    </row>
    <row r="19938" spans="8:14" x14ac:dyDescent="0.25">
      <c r="H19938" s="4"/>
      <c r="M19938" s="5"/>
      <c r="N19938" s="6"/>
    </row>
    <row r="19939" spans="8:14" x14ac:dyDescent="0.25">
      <c r="H19939" s="4"/>
      <c r="M19939" s="5"/>
      <c r="N19939" s="6"/>
    </row>
    <row r="19940" spans="8:14" x14ac:dyDescent="0.25">
      <c r="H19940" s="4"/>
      <c r="M19940" s="5"/>
      <c r="N19940" s="6"/>
    </row>
    <row r="19941" spans="8:14" x14ac:dyDescent="0.25">
      <c r="H19941" s="4"/>
      <c r="M19941" s="5"/>
      <c r="N19941" s="6"/>
    </row>
    <row r="19942" spans="8:14" x14ac:dyDescent="0.25">
      <c r="H19942" s="4"/>
      <c r="M19942" s="5"/>
      <c r="N19942" s="6"/>
    </row>
    <row r="19943" spans="8:14" x14ac:dyDescent="0.25">
      <c r="H19943" s="4"/>
      <c r="M19943" s="5"/>
      <c r="N19943" s="6"/>
    </row>
    <row r="19944" spans="8:14" x14ac:dyDescent="0.25">
      <c r="H19944" s="4"/>
      <c r="M19944" s="5"/>
      <c r="N19944" s="6"/>
    </row>
    <row r="19945" spans="8:14" x14ac:dyDescent="0.25">
      <c r="H19945" s="4"/>
      <c r="M19945" s="5"/>
      <c r="N19945" s="6"/>
    </row>
    <row r="19946" spans="8:14" x14ac:dyDescent="0.25">
      <c r="H19946" s="4"/>
      <c r="M19946" s="5"/>
      <c r="N19946" s="6"/>
    </row>
    <row r="19947" spans="8:14" x14ac:dyDescent="0.25">
      <c r="H19947" s="4"/>
      <c r="M19947" s="5"/>
      <c r="N19947" s="6"/>
    </row>
    <row r="19948" spans="8:14" x14ac:dyDescent="0.25">
      <c r="H19948" s="4"/>
      <c r="M19948" s="5"/>
      <c r="N19948" s="6"/>
    </row>
    <row r="19949" spans="8:14" x14ac:dyDescent="0.25">
      <c r="H19949" s="4"/>
      <c r="M19949" s="5"/>
      <c r="N19949" s="6"/>
    </row>
    <row r="19950" spans="8:14" x14ac:dyDescent="0.25">
      <c r="H19950" s="4"/>
      <c r="M19950" s="5"/>
      <c r="N19950" s="6"/>
    </row>
    <row r="19951" spans="8:14" x14ac:dyDescent="0.25">
      <c r="H19951" s="4"/>
      <c r="M19951" s="5"/>
      <c r="N19951" s="6"/>
    </row>
    <row r="19952" spans="8:14" x14ac:dyDescent="0.25">
      <c r="H19952" s="4"/>
      <c r="M19952" s="5"/>
      <c r="N19952" s="6"/>
    </row>
    <row r="19953" spans="8:14" x14ac:dyDescent="0.25">
      <c r="H19953" s="4"/>
      <c r="M19953" s="5"/>
      <c r="N19953" s="6"/>
    </row>
    <row r="19954" spans="8:14" x14ac:dyDescent="0.25">
      <c r="H19954" s="4"/>
      <c r="M19954" s="5"/>
      <c r="N19954" s="6"/>
    </row>
    <row r="19955" spans="8:14" x14ac:dyDescent="0.25">
      <c r="H19955" s="4"/>
      <c r="M19955" s="5"/>
      <c r="N19955" s="6"/>
    </row>
    <row r="19956" spans="8:14" x14ac:dyDescent="0.25">
      <c r="H19956" s="4"/>
      <c r="M19956" s="5"/>
      <c r="N19956" s="6"/>
    </row>
    <row r="19957" spans="8:14" x14ac:dyDescent="0.25">
      <c r="H19957" s="4"/>
      <c r="M19957" s="5"/>
      <c r="N19957" s="6"/>
    </row>
    <row r="19958" spans="8:14" x14ac:dyDescent="0.25">
      <c r="H19958" s="4"/>
      <c r="M19958" s="5"/>
      <c r="N19958" s="6"/>
    </row>
    <row r="19959" spans="8:14" x14ac:dyDescent="0.25">
      <c r="H19959" s="4"/>
      <c r="M19959" s="5"/>
      <c r="N19959" s="6"/>
    </row>
    <row r="19960" spans="8:14" x14ac:dyDescent="0.25">
      <c r="H19960" s="4"/>
      <c r="M19960" s="5"/>
      <c r="N19960" s="6"/>
    </row>
    <row r="19961" spans="8:14" x14ac:dyDescent="0.25">
      <c r="H19961" s="4"/>
      <c r="M19961" s="5"/>
      <c r="N19961" s="6"/>
    </row>
    <row r="19962" spans="8:14" x14ac:dyDescent="0.25">
      <c r="H19962" s="4"/>
      <c r="M19962" s="5"/>
      <c r="N19962" s="6"/>
    </row>
    <row r="19963" spans="8:14" x14ac:dyDescent="0.25">
      <c r="H19963" s="4"/>
      <c r="M19963" s="5"/>
      <c r="N19963" s="6"/>
    </row>
    <row r="19964" spans="8:14" x14ac:dyDescent="0.25">
      <c r="H19964" s="4"/>
      <c r="M19964" s="5"/>
      <c r="N19964" s="6"/>
    </row>
    <row r="19965" spans="8:14" x14ac:dyDescent="0.25">
      <c r="H19965" s="4"/>
      <c r="M19965" s="5"/>
      <c r="N19965" s="6"/>
    </row>
    <row r="19966" spans="8:14" x14ac:dyDescent="0.25">
      <c r="H19966" s="4"/>
      <c r="M19966" s="5"/>
      <c r="N19966" s="6"/>
    </row>
    <row r="19967" spans="8:14" x14ac:dyDescent="0.25">
      <c r="H19967" s="4"/>
      <c r="M19967" s="5"/>
      <c r="N19967" s="6"/>
    </row>
    <row r="19968" spans="8:14" x14ac:dyDescent="0.25">
      <c r="H19968" s="4"/>
      <c r="M19968" s="5"/>
      <c r="N19968" s="6"/>
    </row>
    <row r="19969" spans="8:14" x14ac:dyDescent="0.25">
      <c r="H19969" s="4"/>
      <c r="M19969" s="5"/>
      <c r="N19969" s="6"/>
    </row>
    <row r="19970" spans="8:14" x14ac:dyDescent="0.25">
      <c r="H19970" s="4"/>
      <c r="M19970" s="5"/>
      <c r="N19970" s="6"/>
    </row>
    <row r="19971" spans="8:14" x14ac:dyDescent="0.25">
      <c r="H19971" s="4"/>
      <c r="M19971" s="5"/>
      <c r="N19971" s="6"/>
    </row>
    <row r="19972" spans="8:14" x14ac:dyDescent="0.25">
      <c r="H19972" s="4"/>
      <c r="M19972" s="5"/>
      <c r="N19972" s="6"/>
    </row>
    <row r="19973" spans="8:14" x14ac:dyDescent="0.25">
      <c r="H19973" s="4"/>
      <c r="M19973" s="5"/>
      <c r="N19973" s="6"/>
    </row>
    <row r="19974" spans="8:14" x14ac:dyDescent="0.25">
      <c r="H19974" s="4"/>
      <c r="M19974" s="5"/>
      <c r="N19974" s="6"/>
    </row>
    <row r="19975" spans="8:14" x14ac:dyDescent="0.25">
      <c r="H19975" s="4"/>
      <c r="M19975" s="5"/>
      <c r="N19975" s="6"/>
    </row>
    <row r="19976" spans="8:14" x14ac:dyDescent="0.25">
      <c r="H19976" s="4"/>
      <c r="M19976" s="5"/>
      <c r="N19976" s="6"/>
    </row>
    <row r="19977" spans="8:14" x14ac:dyDescent="0.25">
      <c r="H19977" s="4"/>
      <c r="M19977" s="5"/>
      <c r="N19977" s="6"/>
    </row>
    <row r="19978" spans="8:14" x14ac:dyDescent="0.25">
      <c r="H19978" s="4"/>
      <c r="M19978" s="5"/>
      <c r="N19978" s="6"/>
    </row>
    <row r="19979" spans="8:14" x14ac:dyDescent="0.25">
      <c r="H19979" s="4"/>
      <c r="M19979" s="5"/>
      <c r="N19979" s="6"/>
    </row>
    <row r="19980" spans="8:14" x14ac:dyDescent="0.25">
      <c r="H19980" s="4"/>
      <c r="M19980" s="5"/>
      <c r="N19980" s="6"/>
    </row>
    <row r="19981" spans="8:14" x14ac:dyDescent="0.25">
      <c r="H19981" s="4"/>
      <c r="M19981" s="5"/>
      <c r="N19981" s="6"/>
    </row>
    <row r="19982" spans="8:14" x14ac:dyDescent="0.25">
      <c r="H19982" s="4"/>
      <c r="M19982" s="5"/>
      <c r="N19982" s="6"/>
    </row>
    <row r="19983" spans="8:14" x14ac:dyDescent="0.25">
      <c r="H19983" s="4"/>
      <c r="M19983" s="5"/>
      <c r="N19983" s="6"/>
    </row>
    <row r="19984" spans="8:14" x14ac:dyDescent="0.25">
      <c r="H19984" s="4"/>
      <c r="M19984" s="5"/>
      <c r="N19984" s="6"/>
    </row>
    <row r="19985" spans="8:14" x14ac:dyDescent="0.25">
      <c r="H19985" s="4"/>
      <c r="M19985" s="5"/>
      <c r="N19985" s="6"/>
    </row>
    <row r="19986" spans="8:14" x14ac:dyDescent="0.25">
      <c r="H19986" s="4"/>
      <c r="M19986" s="5"/>
      <c r="N19986" s="6"/>
    </row>
    <row r="19987" spans="8:14" x14ac:dyDescent="0.25">
      <c r="H19987" s="4"/>
      <c r="M19987" s="5"/>
      <c r="N19987" s="6"/>
    </row>
    <row r="19988" spans="8:14" x14ac:dyDescent="0.25">
      <c r="H19988" s="4"/>
      <c r="M19988" s="5"/>
      <c r="N19988" s="6"/>
    </row>
    <row r="19989" spans="8:14" x14ac:dyDescent="0.25">
      <c r="H19989" s="4"/>
      <c r="M19989" s="5"/>
      <c r="N19989" s="6"/>
    </row>
    <row r="19990" spans="8:14" x14ac:dyDescent="0.25">
      <c r="H19990" s="4"/>
      <c r="M19990" s="5"/>
      <c r="N19990" s="6"/>
    </row>
    <row r="19991" spans="8:14" x14ac:dyDescent="0.25">
      <c r="H19991" s="4"/>
      <c r="M19991" s="5"/>
      <c r="N19991" s="6"/>
    </row>
    <row r="19992" spans="8:14" x14ac:dyDescent="0.25">
      <c r="H19992" s="4"/>
      <c r="M19992" s="5"/>
      <c r="N19992" s="6"/>
    </row>
    <row r="19993" spans="8:14" x14ac:dyDescent="0.25">
      <c r="H19993" s="4"/>
      <c r="M19993" s="5"/>
      <c r="N19993" s="6"/>
    </row>
    <row r="19994" spans="8:14" x14ac:dyDescent="0.25">
      <c r="H19994" s="4"/>
      <c r="M19994" s="5"/>
      <c r="N19994" s="6"/>
    </row>
    <row r="19995" spans="8:14" x14ac:dyDescent="0.25">
      <c r="H19995" s="4"/>
      <c r="M19995" s="5"/>
      <c r="N19995" s="6"/>
    </row>
    <row r="19996" spans="8:14" x14ac:dyDescent="0.25">
      <c r="H19996" s="4"/>
      <c r="M19996" s="5"/>
      <c r="N19996" s="6"/>
    </row>
    <row r="19997" spans="8:14" x14ac:dyDescent="0.25">
      <c r="H19997" s="4"/>
      <c r="M19997" s="5"/>
      <c r="N19997" s="6"/>
    </row>
    <row r="19998" spans="8:14" x14ac:dyDescent="0.25">
      <c r="H19998" s="4"/>
      <c r="M19998" s="5"/>
      <c r="N19998" s="6"/>
    </row>
    <row r="19999" spans="8:14" x14ac:dyDescent="0.25">
      <c r="H19999" s="4"/>
      <c r="M19999" s="5"/>
      <c r="N19999" s="6"/>
    </row>
    <row r="20000" spans="8:14" x14ac:dyDescent="0.25">
      <c r="H20000" s="4"/>
      <c r="M20000" s="5"/>
      <c r="N20000" s="6"/>
    </row>
    <row r="20001" spans="8:14" x14ac:dyDescent="0.25">
      <c r="H20001" s="4"/>
      <c r="M20001" s="5"/>
      <c r="N20001" s="6"/>
    </row>
    <row r="20002" spans="8:14" x14ac:dyDescent="0.25">
      <c r="H20002" s="4"/>
      <c r="M20002" s="5"/>
      <c r="N20002" s="6"/>
    </row>
    <row r="20003" spans="8:14" x14ac:dyDescent="0.25">
      <c r="H20003" s="4"/>
      <c r="M20003" s="5"/>
      <c r="N20003" s="6"/>
    </row>
    <row r="20004" spans="8:14" x14ac:dyDescent="0.25">
      <c r="H20004" s="4"/>
      <c r="M20004" s="5"/>
      <c r="N20004" s="6"/>
    </row>
    <row r="20005" spans="8:14" x14ac:dyDescent="0.25">
      <c r="H20005" s="4"/>
      <c r="M20005" s="5"/>
      <c r="N20005" s="6"/>
    </row>
    <row r="20006" spans="8:14" x14ac:dyDescent="0.25">
      <c r="H20006" s="4"/>
      <c r="M20006" s="5"/>
      <c r="N20006" s="6"/>
    </row>
    <row r="20007" spans="8:14" x14ac:dyDescent="0.25">
      <c r="H20007" s="4"/>
      <c r="M20007" s="5"/>
      <c r="N20007" s="6"/>
    </row>
    <row r="20008" spans="8:14" x14ac:dyDescent="0.25">
      <c r="H20008" s="4"/>
      <c r="M20008" s="5"/>
      <c r="N20008" s="6"/>
    </row>
    <row r="20009" spans="8:14" x14ac:dyDescent="0.25">
      <c r="H20009" s="4"/>
      <c r="M20009" s="5"/>
      <c r="N20009" s="6"/>
    </row>
    <row r="20010" spans="8:14" x14ac:dyDescent="0.25">
      <c r="H20010" s="4"/>
      <c r="M20010" s="5"/>
      <c r="N20010" s="6"/>
    </row>
    <row r="20011" spans="8:14" x14ac:dyDescent="0.25">
      <c r="H20011" s="4"/>
      <c r="M20011" s="5"/>
      <c r="N20011" s="6"/>
    </row>
    <row r="20012" spans="8:14" x14ac:dyDescent="0.25">
      <c r="H20012" s="4"/>
      <c r="M20012" s="5"/>
      <c r="N20012" s="6"/>
    </row>
    <row r="20013" spans="8:14" x14ac:dyDescent="0.25">
      <c r="H20013" s="4"/>
      <c r="M20013" s="5"/>
      <c r="N20013" s="6"/>
    </row>
    <row r="20014" spans="8:14" x14ac:dyDescent="0.25">
      <c r="H20014" s="4"/>
      <c r="M20014" s="5"/>
      <c r="N20014" s="6"/>
    </row>
    <row r="20015" spans="8:14" x14ac:dyDescent="0.25">
      <c r="H20015" s="4"/>
      <c r="M20015" s="5"/>
      <c r="N20015" s="6"/>
    </row>
    <row r="20016" spans="8:14" x14ac:dyDescent="0.25">
      <c r="H20016" s="4"/>
      <c r="M20016" s="5"/>
      <c r="N20016" s="6"/>
    </row>
    <row r="20017" spans="8:14" x14ac:dyDescent="0.25">
      <c r="H20017" s="4"/>
      <c r="M20017" s="5"/>
      <c r="N20017" s="6"/>
    </row>
    <row r="20018" spans="8:14" x14ac:dyDescent="0.25">
      <c r="H20018" s="4"/>
      <c r="M20018" s="5"/>
      <c r="N20018" s="6"/>
    </row>
    <row r="20019" spans="8:14" x14ac:dyDescent="0.25">
      <c r="H20019" s="4"/>
      <c r="M20019" s="5"/>
      <c r="N20019" s="6"/>
    </row>
    <row r="20020" spans="8:14" x14ac:dyDescent="0.25">
      <c r="H20020" s="4"/>
      <c r="M20020" s="5"/>
      <c r="N20020" s="6"/>
    </row>
    <row r="20021" spans="8:14" x14ac:dyDescent="0.25">
      <c r="H20021" s="4"/>
      <c r="M20021" s="5"/>
      <c r="N20021" s="6"/>
    </row>
    <row r="20022" spans="8:14" x14ac:dyDescent="0.25">
      <c r="H20022" s="4"/>
      <c r="M20022" s="5"/>
      <c r="N20022" s="6"/>
    </row>
    <row r="20023" spans="8:14" x14ac:dyDescent="0.25">
      <c r="H20023" s="4"/>
      <c r="M20023" s="5"/>
      <c r="N20023" s="6"/>
    </row>
    <row r="20024" spans="8:14" x14ac:dyDescent="0.25">
      <c r="H20024" s="4"/>
      <c r="M20024" s="5"/>
      <c r="N20024" s="6"/>
    </row>
    <row r="20025" spans="8:14" x14ac:dyDescent="0.25">
      <c r="H20025" s="4"/>
      <c r="M20025" s="5"/>
      <c r="N20025" s="6"/>
    </row>
    <row r="20026" spans="8:14" x14ac:dyDescent="0.25">
      <c r="H20026" s="4"/>
      <c r="M20026" s="5"/>
      <c r="N20026" s="6"/>
    </row>
    <row r="20027" spans="8:14" x14ac:dyDescent="0.25">
      <c r="H20027" s="4"/>
      <c r="M20027" s="5"/>
      <c r="N20027" s="6"/>
    </row>
    <row r="20028" spans="8:14" x14ac:dyDescent="0.25">
      <c r="H20028" s="4"/>
      <c r="M20028" s="5"/>
      <c r="N20028" s="6"/>
    </row>
    <row r="20029" spans="8:14" x14ac:dyDescent="0.25">
      <c r="H20029" s="4"/>
      <c r="M20029" s="5"/>
      <c r="N20029" s="6"/>
    </row>
    <row r="20030" spans="8:14" x14ac:dyDescent="0.25">
      <c r="H20030" s="4"/>
      <c r="M20030" s="5"/>
      <c r="N20030" s="6"/>
    </row>
    <row r="20031" spans="8:14" x14ac:dyDescent="0.25">
      <c r="H20031" s="4"/>
      <c r="M20031" s="5"/>
      <c r="N20031" s="6"/>
    </row>
    <row r="20032" spans="8:14" x14ac:dyDescent="0.25">
      <c r="H20032" s="4"/>
      <c r="M20032" s="5"/>
      <c r="N20032" s="6"/>
    </row>
    <row r="20033" spans="8:14" x14ac:dyDescent="0.25">
      <c r="H20033" s="4"/>
      <c r="M20033" s="5"/>
      <c r="N20033" s="6"/>
    </row>
    <row r="20034" spans="8:14" x14ac:dyDescent="0.25">
      <c r="H20034" s="4"/>
      <c r="M20034" s="5"/>
      <c r="N20034" s="6"/>
    </row>
    <row r="20035" spans="8:14" x14ac:dyDescent="0.25">
      <c r="H20035" s="4"/>
      <c r="M20035" s="5"/>
      <c r="N20035" s="6"/>
    </row>
    <row r="20036" spans="8:14" x14ac:dyDescent="0.25">
      <c r="H20036" s="4"/>
      <c r="M20036" s="5"/>
      <c r="N20036" s="6"/>
    </row>
    <row r="20037" spans="8:14" x14ac:dyDescent="0.25">
      <c r="H20037" s="4"/>
      <c r="M20037" s="5"/>
      <c r="N20037" s="6"/>
    </row>
    <row r="20038" spans="8:14" x14ac:dyDescent="0.25">
      <c r="H20038" s="4"/>
      <c r="M20038" s="5"/>
      <c r="N20038" s="6"/>
    </row>
    <row r="20039" spans="8:14" x14ac:dyDescent="0.25">
      <c r="H20039" s="4"/>
      <c r="M20039" s="5"/>
      <c r="N20039" s="6"/>
    </row>
    <row r="20040" spans="8:14" x14ac:dyDescent="0.25">
      <c r="H20040" s="4"/>
      <c r="M20040" s="5"/>
      <c r="N20040" s="6"/>
    </row>
    <row r="20041" spans="8:14" x14ac:dyDescent="0.25">
      <c r="H20041" s="4"/>
      <c r="M20041" s="5"/>
      <c r="N20041" s="6"/>
    </row>
    <row r="20042" spans="8:14" x14ac:dyDescent="0.25">
      <c r="H20042" s="4"/>
      <c r="M20042" s="5"/>
      <c r="N20042" s="6"/>
    </row>
    <row r="20043" spans="8:14" x14ac:dyDescent="0.25">
      <c r="H20043" s="4"/>
      <c r="M20043" s="5"/>
      <c r="N20043" s="6"/>
    </row>
    <row r="20044" spans="8:14" x14ac:dyDescent="0.25">
      <c r="H20044" s="4"/>
      <c r="M20044" s="5"/>
      <c r="N20044" s="6"/>
    </row>
    <row r="20045" spans="8:14" x14ac:dyDescent="0.25">
      <c r="H20045" s="4"/>
      <c r="M20045" s="5"/>
      <c r="N20045" s="6"/>
    </row>
    <row r="20046" spans="8:14" x14ac:dyDescent="0.25">
      <c r="H20046" s="4"/>
      <c r="M20046" s="5"/>
      <c r="N20046" s="6"/>
    </row>
    <row r="20047" spans="8:14" x14ac:dyDescent="0.25">
      <c r="H20047" s="4"/>
      <c r="M20047" s="5"/>
      <c r="N20047" s="6"/>
    </row>
    <row r="20048" spans="8:14" x14ac:dyDescent="0.25">
      <c r="H20048" s="4"/>
      <c r="M20048" s="5"/>
      <c r="N20048" s="6"/>
    </row>
    <row r="20049" spans="8:14" x14ac:dyDescent="0.25">
      <c r="H20049" s="4"/>
      <c r="M20049" s="5"/>
      <c r="N20049" s="6"/>
    </row>
    <row r="20050" spans="8:14" x14ac:dyDescent="0.25">
      <c r="H20050" s="4"/>
      <c r="M20050" s="5"/>
      <c r="N20050" s="6"/>
    </row>
    <row r="20051" spans="8:14" x14ac:dyDescent="0.25">
      <c r="H20051" s="4"/>
      <c r="M20051" s="5"/>
      <c r="N20051" s="6"/>
    </row>
    <row r="20052" spans="8:14" x14ac:dyDescent="0.25">
      <c r="H20052" s="4"/>
      <c r="M20052" s="5"/>
      <c r="N20052" s="6"/>
    </row>
    <row r="20053" spans="8:14" x14ac:dyDescent="0.25">
      <c r="H20053" s="4"/>
      <c r="M20053" s="5"/>
      <c r="N20053" s="6"/>
    </row>
    <row r="20054" spans="8:14" x14ac:dyDescent="0.25">
      <c r="H20054" s="4"/>
      <c r="M20054" s="5"/>
      <c r="N20054" s="6"/>
    </row>
    <row r="20055" spans="8:14" x14ac:dyDescent="0.25">
      <c r="H20055" s="4"/>
      <c r="M20055" s="5"/>
      <c r="N20055" s="6"/>
    </row>
    <row r="20056" spans="8:14" x14ac:dyDescent="0.25">
      <c r="H20056" s="4"/>
      <c r="M20056" s="5"/>
      <c r="N20056" s="6"/>
    </row>
    <row r="20057" spans="8:14" x14ac:dyDescent="0.25">
      <c r="H20057" s="4"/>
      <c r="M20057" s="5"/>
      <c r="N20057" s="6"/>
    </row>
    <row r="20058" spans="8:14" x14ac:dyDescent="0.25">
      <c r="H20058" s="4"/>
      <c r="M20058" s="5"/>
      <c r="N20058" s="6"/>
    </row>
    <row r="20059" spans="8:14" x14ac:dyDescent="0.25">
      <c r="H20059" s="4"/>
      <c r="M20059" s="5"/>
      <c r="N20059" s="6"/>
    </row>
    <row r="20060" spans="8:14" x14ac:dyDescent="0.25">
      <c r="H20060" s="4"/>
      <c r="M20060" s="5"/>
      <c r="N20060" s="6"/>
    </row>
    <row r="20061" spans="8:14" x14ac:dyDescent="0.25">
      <c r="H20061" s="4"/>
      <c r="M20061" s="5"/>
      <c r="N20061" s="6"/>
    </row>
    <row r="20062" spans="8:14" x14ac:dyDescent="0.25">
      <c r="H20062" s="4"/>
      <c r="M20062" s="5"/>
      <c r="N20062" s="6"/>
    </row>
    <row r="20063" spans="8:14" x14ac:dyDescent="0.25">
      <c r="H20063" s="4"/>
      <c r="M20063" s="5"/>
      <c r="N20063" s="6"/>
    </row>
    <row r="20064" spans="8:14" x14ac:dyDescent="0.25">
      <c r="H20064" s="4"/>
      <c r="M20064" s="5"/>
      <c r="N20064" s="6"/>
    </row>
    <row r="20065" spans="8:14" x14ac:dyDescent="0.25">
      <c r="H20065" s="4"/>
      <c r="M20065" s="5"/>
      <c r="N20065" s="6"/>
    </row>
    <row r="20066" spans="8:14" x14ac:dyDescent="0.25">
      <c r="H20066" s="4"/>
      <c r="M20066" s="5"/>
      <c r="N20066" s="6"/>
    </row>
    <row r="20067" spans="8:14" x14ac:dyDescent="0.25">
      <c r="H20067" s="4"/>
      <c r="M20067" s="5"/>
      <c r="N20067" s="6"/>
    </row>
    <row r="20068" spans="8:14" x14ac:dyDescent="0.25">
      <c r="H20068" s="4"/>
      <c r="M20068" s="5"/>
      <c r="N20068" s="6"/>
    </row>
    <row r="20069" spans="8:14" x14ac:dyDescent="0.25">
      <c r="H20069" s="4"/>
      <c r="M20069" s="5"/>
      <c r="N20069" s="6"/>
    </row>
    <row r="20070" spans="8:14" x14ac:dyDescent="0.25">
      <c r="H20070" s="4"/>
      <c r="M20070" s="5"/>
      <c r="N20070" s="6"/>
    </row>
    <row r="20071" spans="8:14" x14ac:dyDescent="0.25">
      <c r="H20071" s="4"/>
      <c r="M20071" s="5"/>
      <c r="N20071" s="6"/>
    </row>
    <row r="20072" spans="8:14" x14ac:dyDescent="0.25">
      <c r="H20072" s="4"/>
      <c r="M20072" s="5"/>
      <c r="N20072" s="6"/>
    </row>
    <row r="20073" spans="8:14" x14ac:dyDescent="0.25">
      <c r="H20073" s="4"/>
      <c r="M20073" s="5"/>
      <c r="N20073" s="6"/>
    </row>
    <row r="20074" spans="8:14" x14ac:dyDescent="0.25">
      <c r="H20074" s="4"/>
      <c r="M20074" s="5"/>
      <c r="N20074" s="6"/>
    </row>
    <row r="20075" spans="8:14" x14ac:dyDescent="0.25">
      <c r="H20075" s="4"/>
      <c r="M20075" s="5"/>
      <c r="N20075" s="6"/>
    </row>
    <row r="20076" spans="8:14" x14ac:dyDescent="0.25">
      <c r="H20076" s="4"/>
      <c r="M20076" s="5"/>
      <c r="N20076" s="6"/>
    </row>
    <row r="20077" spans="8:14" x14ac:dyDescent="0.25">
      <c r="H20077" s="4"/>
      <c r="M20077" s="5"/>
      <c r="N20077" s="6"/>
    </row>
    <row r="20078" spans="8:14" x14ac:dyDescent="0.25">
      <c r="H20078" s="4"/>
      <c r="M20078" s="5"/>
      <c r="N20078" s="6"/>
    </row>
    <row r="20079" spans="8:14" x14ac:dyDescent="0.25">
      <c r="H20079" s="4"/>
      <c r="M20079" s="5"/>
      <c r="N20079" s="6"/>
    </row>
    <row r="20080" spans="8:14" x14ac:dyDescent="0.25">
      <c r="H20080" s="4"/>
      <c r="M20080" s="5"/>
      <c r="N20080" s="6"/>
    </row>
    <row r="20081" spans="8:14" x14ac:dyDescent="0.25">
      <c r="H20081" s="4"/>
      <c r="M20081" s="5"/>
      <c r="N20081" s="6"/>
    </row>
    <row r="20082" spans="8:14" x14ac:dyDescent="0.25">
      <c r="H20082" s="4"/>
      <c r="M20082" s="5"/>
      <c r="N20082" s="6"/>
    </row>
    <row r="20083" spans="8:14" x14ac:dyDescent="0.25">
      <c r="H20083" s="4"/>
      <c r="M20083" s="5"/>
      <c r="N20083" s="6"/>
    </row>
    <row r="20084" spans="8:14" x14ac:dyDescent="0.25">
      <c r="H20084" s="4"/>
      <c r="M20084" s="5"/>
      <c r="N20084" s="6"/>
    </row>
    <row r="20085" spans="8:14" x14ac:dyDescent="0.25">
      <c r="H20085" s="4"/>
      <c r="M20085" s="5"/>
      <c r="N20085" s="6"/>
    </row>
    <row r="20086" spans="8:14" x14ac:dyDescent="0.25">
      <c r="H20086" s="4"/>
      <c r="M20086" s="5"/>
      <c r="N20086" s="6"/>
    </row>
    <row r="20087" spans="8:14" x14ac:dyDescent="0.25">
      <c r="H20087" s="4"/>
      <c r="M20087" s="5"/>
      <c r="N20087" s="6"/>
    </row>
    <row r="20088" spans="8:14" x14ac:dyDescent="0.25">
      <c r="H20088" s="4"/>
      <c r="M20088" s="5"/>
      <c r="N20088" s="6"/>
    </row>
    <row r="20089" spans="8:14" x14ac:dyDescent="0.25">
      <c r="H20089" s="4"/>
      <c r="M20089" s="5"/>
      <c r="N20089" s="6"/>
    </row>
    <row r="20090" spans="8:14" x14ac:dyDescent="0.25">
      <c r="H20090" s="4"/>
      <c r="M20090" s="5"/>
      <c r="N20090" s="6"/>
    </row>
    <row r="20091" spans="8:14" x14ac:dyDescent="0.25">
      <c r="H20091" s="4"/>
      <c r="M20091" s="5"/>
      <c r="N20091" s="6"/>
    </row>
    <row r="20092" spans="8:14" x14ac:dyDescent="0.25">
      <c r="H20092" s="4"/>
      <c r="M20092" s="5"/>
      <c r="N20092" s="6"/>
    </row>
    <row r="20093" spans="8:14" x14ac:dyDescent="0.25">
      <c r="H20093" s="4"/>
      <c r="M20093" s="5"/>
      <c r="N20093" s="6"/>
    </row>
    <row r="20094" spans="8:14" x14ac:dyDescent="0.25">
      <c r="H20094" s="4"/>
      <c r="M20094" s="5"/>
      <c r="N20094" s="6"/>
    </row>
    <row r="20095" spans="8:14" x14ac:dyDescent="0.25">
      <c r="H20095" s="4"/>
      <c r="M20095" s="5"/>
      <c r="N20095" s="6"/>
    </row>
    <row r="20096" spans="8:14" x14ac:dyDescent="0.25">
      <c r="H20096" s="4"/>
      <c r="M20096" s="5"/>
      <c r="N20096" s="6"/>
    </row>
    <row r="20097" spans="8:14" x14ac:dyDescent="0.25">
      <c r="H20097" s="4"/>
      <c r="M20097" s="5"/>
      <c r="N20097" s="6"/>
    </row>
    <row r="20098" spans="8:14" x14ac:dyDescent="0.25">
      <c r="H20098" s="4"/>
      <c r="M20098" s="5"/>
      <c r="N20098" s="6"/>
    </row>
    <row r="20099" spans="8:14" x14ac:dyDescent="0.25">
      <c r="H20099" s="4"/>
      <c r="M20099" s="5"/>
      <c r="N20099" s="6"/>
    </row>
    <row r="20100" spans="8:14" x14ac:dyDescent="0.25">
      <c r="H20100" s="4"/>
      <c r="M20100" s="5"/>
      <c r="N20100" s="6"/>
    </row>
    <row r="20101" spans="8:14" x14ac:dyDescent="0.25">
      <c r="H20101" s="4"/>
      <c r="M20101" s="5"/>
      <c r="N20101" s="6"/>
    </row>
    <row r="20102" spans="8:14" x14ac:dyDescent="0.25">
      <c r="H20102" s="4"/>
      <c r="M20102" s="5"/>
      <c r="N20102" s="6"/>
    </row>
    <row r="20103" spans="8:14" x14ac:dyDescent="0.25">
      <c r="H20103" s="4"/>
      <c r="M20103" s="5"/>
      <c r="N20103" s="6"/>
    </row>
    <row r="20104" spans="8:14" x14ac:dyDescent="0.25">
      <c r="H20104" s="4"/>
      <c r="M20104" s="5"/>
      <c r="N20104" s="6"/>
    </row>
    <row r="20105" spans="8:14" x14ac:dyDescent="0.25">
      <c r="H20105" s="4"/>
      <c r="M20105" s="5"/>
      <c r="N20105" s="6"/>
    </row>
    <row r="20106" spans="8:14" x14ac:dyDescent="0.25">
      <c r="H20106" s="4"/>
      <c r="M20106" s="5"/>
      <c r="N20106" s="6"/>
    </row>
    <row r="20107" spans="8:14" x14ac:dyDescent="0.25">
      <c r="H20107" s="4"/>
      <c r="M20107" s="5"/>
      <c r="N20107" s="6"/>
    </row>
    <row r="20108" spans="8:14" x14ac:dyDescent="0.25">
      <c r="H20108" s="4"/>
      <c r="M20108" s="5"/>
      <c r="N20108" s="6"/>
    </row>
    <row r="20109" spans="8:14" x14ac:dyDescent="0.25">
      <c r="H20109" s="4"/>
      <c r="M20109" s="5"/>
      <c r="N20109" s="6"/>
    </row>
    <row r="20110" spans="8:14" x14ac:dyDescent="0.25">
      <c r="H20110" s="4"/>
      <c r="M20110" s="5"/>
      <c r="N20110" s="6"/>
    </row>
    <row r="20111" spans="8:14" x14ac:dyDescent="0.25">
      <c r="H20111" s="4"/>
      <c r="M20111" s="5"/>
      <c r="N20111" s="6"/>
    </row>
    <row r="20112" spans="8:14" x14ac:dyDescent="0.25">
      <c r="H20112" s="4"/>
      <c r="M20112" s="5"/>
      <c r="N20112" s="6"/>
    </row>
    <row r="20113" spans="8:14" x14ac:dyDescent="0.25">
      <c r="H20113" s="4"/>
      <c r="M20113" s="5"/>
      <c r="N20113" s="6"/>
    </row>
    <row r="20114" spans="8:14" x14ac:dyDescent="0.25">
      <c r="H20114" s="4"/>
      <c r="M20114" s="5"/>
      <c r="N20114" s="6"/>
    </row>
    <row r="20115" spans="8:14" x14ac:dyDescent="0.25">
      <c r="H20115" s="4"/>
      <c r="M20115" s="5"/>
      <c r="N20115" s="6"/>
    </row>
    <row r="20116" spans="8:14" x14ac:dyDescent="0.25">
      <c r="H20116" s="4"/>
      <c r="M20116" s="5"/>
      <c r="N20116" s="6"/>
    </row>
    <row r="20117" spans="8:14" x14ac:dyDescent="0.25">
      <c r="H20117" s="4"/>
      <c r="M20117" s="5"/>
      <c r="N20117" s="6"/>
    </row>
    <row r="20118" spans="8:14" x14ac:dyDescent="0.25">
      <c r="H20118" s="4"/>
      <c r="M20118" s="5"/>
      <c r="N20118" s="6"/>
    </row>
    <row r="20119" spans="8:14" x14ac:dyDescent="0.25">
      <c r="H20119" s="4"/>
      <c r="M20119" s="5"/>
      <c r="N20119" s="6"/>
    </row>
    <row r="20120" spans="8:14" x14ac:dyDescent="0.25">
      <c r="H20120" s="4"/>
      <c r="M20120" s="5"/>
      <c r="N20120" s="6"/>
    </row>
    <row r="20121" spans="8:14" x14ac:dyDescent="0.25">
      <c r="H20121" s="4"/>
      <c r="M20121" s="5"/>
      <c r="N20121" s="6"/>
    </row>
    <row r="20122" spans="8:14" x14ac:dyDescent="0.25">
      <c r="H20122" s="4"/>
      <c r="M20122" s="5"/>
      <c r="N20122" s="6"/>
    </row>
    <row r="20123" spans="8:14" x14ac:dyDescent="0.25">
      <c r="H20123" s="4"/>
      <c r="M20123" s="5"/>
      <c r="N20123" s="6"/>
    </row>
    <row r="20124" spans="8:14" x14ac:dyDescent="0.25">
      <c r="H20124" s="4"/>
      <c r="M20124" s="5"/>
      <c r="N20124" s="6"/>
    </row>
    <row r="20125" spans="8:14" x14ac:dyDescent="0.25">
      <c r="H20125" s="4"/>
      <c r="M20125" s="5"/>
      <c r="N20125" s="6"/>
    </row>
    <row r="20126" spans="8:14" x14ac:dyDescent="0.25">
      <c r="H20126" s="4"/>
      <c r="M20126" s="5"/>
      <c r="N20126" s="6"/>
    </row>
    <row r="20127" spans="8:14" x14ac:dyDescent="0.25">
      <c r="H20127" s="4"/>
      <c r="M20127" s="5"/>
      <c r="N20127" s="6"/>
    </row>
    <row r="20128" spans="8:14" x14ac:dyDescent="0.25">
      <c r="H20128" s="4"/>
      <c r="M20128" s="5"/>
      <c r="N20128" s="6"/>
    </row>
    <row r="20129" spans="8:14" x14ac:dyDescent="0.25">
      <c r="H20129" s="4"/>
      <c r="M20129" s="5"/>
      <c r="N20129" s="6"/>
    </row>
    <row r="20130" spans="8:14" x14ac:dyDescent="0.25">
      <c r="H20130" s="4"/>
      <c r="M20130" s="5"/>
      <c r="N20130" s="6"/>
    </row>
    <row r="20131" spans="8:14" x14ac:dyDescent="0.25">
      <c r="H20131" s="4"/>
      <c r="M20131" s="5"/>
      <c r="N20131" s="6"/>
    </row>
    <row r="20132" spans="8:14" x14ac:dyDescent="0.25">
      <c r="H20132" s="4"/>
      <c r="M20132" s="5"/>
      <c r="N20132" s="6"/>
    </row>
    <row r="20133" spans="8:14" x14ac:dyDescent="0.25">
      <c r="H20133" s="4"/>
      <c r="M20133" s="5"/>
      <c r="N20133" s="6"/>
    </row>
    <row r="20134" spans="8:14" x14ac:dyDescent="0.25">
      <c r="H20134" s="4"/>
      <c r="M20134" s="5"/>
      <c r="N20134" s="6"/>
    </row>
    <row r="20135" spans="8:14" x14ac:dyDescent="0.25">
      <c r="H20135" s="4"/>
      <c r="M20135" s="5"/>
      <c r="N20135" s="6"/>
    </row>
    <row r="20136" spans="8:14" x14ac:dyDescent="0.25">
      <c r="H20136" s="4"/>
      <c r="M20136" s="5"/>
      <c r="N20136" s="6"/>
    </row>
    <row r="20137" spans="8:14" x14ac:dyDescent="0.25">
      <c r="H20137" s="4"/>
      <c r="M20137" s="5"/>
      <c r="N20137" s="6"/>
    </row>
    <row r="20138" spans="8:14" x14ac:dyDescent="0.25">
      <c r="H20138" s="4"/>
      <c r="M20138" s="5"/>
      <c r="N20138" s="6"/>
    </row>
    <row r="20139" spans="8:14" x14ac:dyDescent="0.25">
      <c r="H20139" s="4"/>
      <c r="M20139" s="5"/>
      <c r="N20139" s="6"/>
    </row>
    <row r="20140" spans="8:14" x14ac:dyDescent="0.25">
      <c r="H20140" s="4"/>
      <c r="M20140" s="5"/>
      <c r="N20140" s="6"/>
    </row>
    <row r="20141" spans="8:14" x14ac:dyDescent="0.25">
      <c r="H20141" s="4"/>
      <c r="M20141" s="5"/>
      <c r="N20141" s="6"/>
    </row>
    <row r="20142" spans="8:14" x14ac:dyDescent="0.25">
      <c r="H20142" s="4"/>
      <c r="M20142" s="5"/>
      <c r="N20142" s="6"/>
    </row>
    <row r="20143" spans="8:14" x14ac:dyDescent="0.25">
      <c r="H20143" s="4"/>
      <c r="M20143" s="5"/>
      <c r="N20143" s="6"/>
    </row>
    <row r="20144" spans="8:14" x14ac:dyDescent="0.25">
      <c r="H20144" s="4"/>
      <c r="M20144" s="5"/>
      <c r="N20144" s="6"/>
    </row>
    <row r="20145" spans="8:14" x14ac:dyDescent="0.25">
      <c r="H20145" s="4"/>
      <c r="M20145" s="5"/>
      <c r="N20145" s="6"/>
    </row>
    <row r="20146" spans="8:14" x14ac:dyDescent="0.25">
      <c r="H20146" s="4"/>
      <c r="M20146" s="5"/>
      <c r="N20146" s="6"/>
    </row>
    <row r="20147" spans="8:14" x14ac:dyDescent="0.25">
      <c r="H20147" s="4"/>
      <c r="M20147" s="5"/>
      <c r="N20147" s="6"/>
    </row>
    <row r="20148" spans="8:14" x14ac:dyDescent="0.25">
      <c r="H20148" s="4"/>
      <c r="M20148" s="5"/>
      <c r="N20148" s="6"/>
    </row>
    <row r="20149" spans="8:14" x14ac:dyDescent="0.25">
      <c r="H20149" s="4"/>
      <c r="M20149" s="5"/>
      <c r="N20149" s="6"/>
    </row>
    <row r="20150" spans="8:14" x14ac:dyDescent="0.25">
      <c r="H20150" s="4"/>
      <c r="M20150" s="5"/>
      <c r="N20150" s="6"/>
    </row>
    <row r="20151" spans="8:14" x14ac:dyDescent="0.25">
      <c r="H20151" s="4"/>
      <c r="M20151" s="5"/>
      <c r="N20151" s="6"/>
    </row>
    <row r="20152" spans="8:14" x14ac:dyDescent="0.25">
      <c r="H20152" s="4"/>
      <c r="M20152" s="5"/>
      <c r="N20152" s="6"/>
    </row>
    <row r="20153" spans="8:14" x14ac:dyDescent="0.25">
      <c r="H20153" s="4"/>
      <c r="M20153" s="5"/>
      <c r="N20153" s="6"/>
    </row>
    <row r="20154" spans="8:14" x14ac:dyDescent="0.25">
      <c r="H20154" s="4"/>
      <c r="M20154" s="5"/>
      <c r="N20154" s="6"/>
    </row>
    <row r="20155" spans="8:14" x14ac:dyDescent="0.25">
      <c r="H20155" s="4"/>
      <c r="M20155" s="5"/>
      <c r="N20155" s="6"/>
    </row>
    <row r="20156" spans="8:14" x14ac:dyDescent="0.25">
      <c r="H20156" s="4"/>
      <c r="M20156" s="5"/>
      <c r="N20156" s="6"/>
    </row>
    <row r="20157" spans="8:14" x14ac:dyDescent="0.25">
      <c r="H20157" s="4"/>
      <c r="M20157" s="5"/>
      <c r="N20157" s="6"/>
    </row>
    <row r="20158" spans="8:14" x14ac:dyDescent="0.25">
      <c r="H20158" s="4"/>
      <c r="M20158" s="5"/>
      <c r="N20158" s="6"/>
    </row>
    <row r="20159" spans="8:14" x14ac:dyDescent="0.25">
      <c r="H20159" s="4"/>
      <c r="M20159" s="5"/>
      <c r="N20159" s="6"/>
    </row>
    <row r="20160" spans="8:14" x14ac:dyDescent="0.25">
      <c r="H20160" s="4"/>
      <c r="M20160" s="5"/>
      <c r="N20160" s="6"/>
    </row>
    <row r="20161" spans="8:14" x14ac:dyDescent="0.25">
      <c r="H20161" s="4"/>
      <c r="M20161" s="5"/>
      <c r="N20161" s="6"/>
    </row>
    <row r="20162" spans="8:14" x14ac:dyDescent="0.25">
      <c r="H20162" s="4"/>
      <c r="M20162" s="5"/>
      <c r="N20162" s="6"/>
    </row>
    <row r="20163" spans="8:14" x14ac:dyDescent="0.25">
      <c r="H20163" s="4"/>
      <c r="M20163" s="5"/>
      <c r="N20163" s="6"/>
    </row>
    <row r="20164" spans="8:14" x14ac:dyDescent="0.25">
      <c r="H20164" s="4"/>
      <c r="M20164" s="5"/>
      <c r="N20164" s="6"/>
    </row>
    <row r="20165" spans="8:14" x14ac:dyDescent="0.25">
      <c r="H20165" s="4"/>
      <c r="M20165" s="5"/>
      <c r="N20165" s="6"/>
    </row>
    <row r="20166" spans="8:14" x14ac:dyDescent="0.25">
      <c r="H20166" s="4"/>
      <c r="M20166" s="5"/>
      <c r="N20166" s="6"/>
    </row>
    <row r="20167" spans="8:14" x14ac:dyDescent="0.25">
      <c r="H20167" s="4"/>
      <c r="M20167" s="5"/>
      <c r="N20167" s="6"/>
    </row>
    <row r="20168" spans="8:14" x14ac:dyDescent="0.25">
      <c r="H20168" s="4"/>
      <c r="M20168" s="5"/>
      <c r="N20168" s="6"/>
    </row>
    <row r="20169" spans="8:14" x14ac:dyDescent="0.25">
      <c r="H20169" s="4"/>
      <c r="M20169" s="5"/>
      <c r="N20169" s="6"/>
    </row>
    <row r="20170" spans="8:14" x14ac:dyDescent="0.25">
      <c r="H20170" s="4"/>
      <c r="M20170" s="5"/>
      <c r="N20170" s="6"/>
    </row>
    <row r="20171" spans="8:14" x14ac:dyDescent="0.25">
      <c r="H20171" s="4"/>
      <c r="M20171" s="5"/>
      <c r="N20171" s="6"/>
    </row>
    <row r="20172" spans="8:14" x14ac:dyDescent="0.25">
      <c r="H20172" s="4"/>
      <c r="M20172" s="5"/>
      <c r="N20172" s="6"/>
    </row>
    <row r="20173" spans="8:14" x14ac:dyDescent="0.25">
      <c r="H20173" s="4"/>
      <c r="M20173" s="5"/>
      <c r="N20173" s="6"/>
    </row>
    <row r="20174" spans="8:14" x14ac:dyDescent="0.25">
      <c r="H20174" s="4"/>
      <c r="M20174" s="5"/>
      <c r="N20174" s="6"/>
    </row>
    <row r="20175" spans="8:14" x14ac:dyDescent="0.25">
      <c r="H20175" s="4"/>
      <c r="M20175" s="5"/>
      <c r="N20175" s="6"/>
    </row>
    <row r="20176" spans="8:14" x14ac:dyDescent="0.25">
      <c r="H20176" s="4"/>
      <c r="M20176" s="5"/>
      <c r="N20176" s="6"/>
    </row>
    <row r="20177" spans="8:14" x14ac:dyDescent="0.25">
      <c r="H20177" s="4"/>
      <c r="M20177" s="5"/>
      <c r="N20177" s="6"/>
    </row>
    <row r="20178" spans="8:14" x14ac:dyDescent="0.25">
      <c r="H20178" s="4"/>
      <c r="M20178" s="5"/>
      <c r="N20178" s="6"/>
    </row>
    <row r="20179" spans="8:14" x14ac:dyDescent="0.25">
      <c r="H20179" s="4"/>
      <c r="M20179" s="5"/>
      <c r="N20179" s="6"/>
    </row>
    <row r="20180" spans="8:14" x14ac:dyDescent="0.25">
      <c r="H20180" s="4"/>
      <c r="M20180" s="5"/>
      <c r="N20180" s="6"/>
    </row>
    <row r="20181" spans="8:14" x14ac:dyDescent="0.25">
      <c r="H20181" s="4"/>
      <c r="M20181" s="5"/>
      <c r="N20181" s="6"/>
    </row>
    <row r="20182" spans="8:14" x14ac:dyDescent="0.25">
      <c r="H20182" s="4"/>
      <c r="M20182" s="5"/>
      <c r="N20182" s="6"/>
    </row>
    <row r="20183" spans="8:14" x14ac:dyDescent="0.25">
      <c r="H20183" s="4"/>
      <c r="M20183" s="5"/>
      <c r="N20183" s="6"/>
    </row>
    <row r="20184" spans="8:14" x14ac:dyDescent="0.25">
      <c r="H20184" s="4"/>
      <c r="M20184" s="5"/>
      <c r="N20184" s="6"/>
    </row>
    <row r="20185" spans="8:14" x14ac:dyDescent="0.25">
      <c r="H20185" s="4"/>
      <c r="M20185" s="5"/>
      <c r="N20185" s="6"/>
    </row>
    <row r="20186" spans="8:14" x14ac:dyDescent="0.25">
      <c r="H20186" s="4"/>
      <c r="M20186" s="5"/>
      <c r="N20186" s="6"/>
    </row>
    <row r="20187" spans="8:14" x14ac:dyDescent="0.25">
      <c r="H20187" s="4"/>
      <c r="M20187" s="5"/>
      <c r="N20187" s="6"/>
    </row>
    <row r="20188" spans="8:14" x14ac:dyDescent="0.25">
      <c r="H20188" s="4"/>
      <c r="M20188" s="5"/>
      <c r="N20188" s="6"/>
    </row>
    <row r="20189" spans="8:14" x14ac:dyDescent="0.25">
      <c r="H20189" s="4"/>
      <c r="M20189" s="5"/>
      <c r="N20189" s="6"/>
    </row>
    <row r="20190" spans="8:14" x14ac:dyDescent="0.25">
      <c r="H20190" s="4"/>
      <c r="M20190" s="5"/>
      <c r="N20190" s="6"/>
    </row>
    <row r="20191" spans="8:14" x14ac:dyDescent="0.25">
      <c r="H20191" s="4"/>
      <c r="M20191" s="5"/>
      <c r="N20191" s="6"/>
    </row>
    <row r="20192" spans="8:14" x14ac:dyDescent="0.25">
      <c r="H20192" s="4"/>
      <c r="M20192" s="5"/>
      <c r="N20192" s="6"/>
    </row>
    <row r="20193" spans="8:14" x14ac:dyDescent="0.25">
      <c r="H20193" s="4"/>
      <c r="M20193" s="5"/>
      <c r="N20193" s="6"/>
    </row>
    <row r="20194" spans="8:14" x14ac:dyDescent="0.25">
      <c r="H20194" s="4"/>
      <c r="M20194" s="5"/>
      <c r="N20194" s="6"/>
    </row>
    <row r="20195" spans="8:14" x14ac:dyDescent="0.25">
      <c r="H20195" s="4"/>
      <c r="M20195" s="5"/>
      <c r="N20195" s="6"/>
    </row>
    <row r="20196" spans="8:14" x14ac:dyDescent="0.25">
      <c r="H20196" s="4"/>
      <c r="M20196" s="5"/>
      <c r="N20196" s="6"/>
    </row>
    <row r="20197" spans="8:14" x14ac:dyDescent="0.25">
      <c r="H20197" s="4"/>
      <c r="M20197" s="5"/>
      <c r="N20197" s="6"/>
    </row>
    <row r="20198" spans="8:14" x14ac:dyDescent="0.25">
      <c r="H20198" s="4"/>
      <c r="M20198" s="5"/>
      <c r="N20198" s="6"/>
    </row>
    <row r="20199" spans="8:14" x14ac:dyDescent="0.25">
      <c r="H20199" s="4"/>
      <c r="M20199" s="5"/>
      <c r="N20199" s="6"/>
    </row>
    <row r="20200" spans="8:14" x14ac:dyDescent="0.25">
      <c r="H20200" s="4"/>
      <c r="M20200" s="5"/>
      <c r="N20200" s="6"/>
    </row>
    <row r="20201" spans="8:14" x14ac:dyDescent="0.25">
      <c r="H20201" s="4"/>
      <c r="M20201" s="5"/>
      <c r="N20201" s="6"/>
    </row>
    <row r="20202" spans="8:14" x14ac:dyDescent="0.25">
      <c r="H20202" s="4"/>
      <c r="M20202" s="5"/>
      <c r="N20202" s="6"/>
    </row>
    <row r="20203" spans="8:14" x14ac:dyDescent="0.25">
      <c r="H20203" s="4"/>
      <c r="M20203" s="5"/>
      <c r="N20203" s="6"/>
    </row>
    <row r="20204" spans="8:14" x14ac:dyDescent="0.25">
      <c r="H20204" s="4"/>
      <c r="M20204" s="5"/>
      <c r="N20204" s="6"/>
    </row>
    <row r="20205" spans="8:14" x14ac:dyDescent="0.25">
      <c r="H20205" s="4"/>
      <c r="M20205" s="5"/>
      <c r="N20205" s="6"/>
    </row>
    <row r="20206" spans="8:14" x14ac:dyDescent="0.25">
      <c r="H20206" s="4"/>
      <c r="M20206" s="5"/>
      <c r="N20206" s="6"/>
    </row>
    <row r="20207" spans="8:14" x14ac:dyDescent="0.25">
      <c r="H20207" s="4"/>
      <c r="M20207" s="5"/>
      <c r="N20207" s="6"/>
    </row>
    <row r="20208" spans="8:14" x14ac:dyDescent="0.25">
      <c r="H20208" s="4"/>
      <c r="M20208" s="5"/>
      <c r="N20208" s="6"/>
    </row>
    <row r="20209" spans="8:14" x14ac:dyDescent="0.25">
      <c r="H20209" s="4"/>
      <c r="M20209" s="5"/>
      <c r="N20209" s="6"/>
    </row>
    <row r="20210" spans="8:14" x14ac:dyDescent="0.25">
      <c r="H20210" s="4"/>
      <c r="M20210" s="5"/>
      <c r="N20210" s="6"/>
    </row>
    <row r="20211" spans="8:14" x14ac:dyDescent="0.25">
      <c r="H20211" s="4"/>
      <c r="M20211" s="5"/>
      <c r="N20211" s="6"/>
    </row>
    <row r="20212" spans="8:14" x14ac:dyDescent="0.25">
      <c r="H20212" s="4"/>
      <c r="M20212" s="5"/>
      <c r="N20212" s="6"/>
    </row>
    <row r="20213" spans="8:14" x14ac:dyDescent="0.25">
      <c r="H20213" s="4"/>
      <c r="M20213" s="5"/>
      <c r="N20213" s="6"/>
    </row>
    <row r="20214" spans="8:14" x14ac:dyDescent="0.25">
      <c r="H20214" s="4"/>
      <c r="M20214" s="5"/>
      <c r="N20214" s="6"/>
    </row>
    <row r="20215" spans="8:14" x14ac:dyDescent="0.25">
      <c r="H20215" s="4"/>
      <c r="M20215" s="5"/>
      <c r="N20215" s="6"/>
    </row>
    <row r="20216" spans="8:14" x14ac:dyDescent="0.25">
      <c r="H20216" s="4"/>
      <c r="M20216" s="5"/>
      <c r="N20216" s="6"/>
    </row>
    <row r="20217" spans="8:14" x14ac:dyDescent="0.25">
      <c r="H20217" s="4"/>
      <c r="M20217" s="5"/>
      <c r="N20217" s="6"/>
    </row>
    <row r="20218" spans="8:14" x14ac:dyDescent="0.25">
      <c r="H20218" s="4"/>
      <c r="M20218" s="5"/>
      <c r="N20218" s="6"/>
    </row>
    <row r="20219" spans="8:14" x14ac:dyDescent="0.25">
      <c r="H20219" s="4"/>
      <c r="M20219" s="5"/>
      <c r="N20219" s="6"/>
    </row>
    <row r="20220" spans="8:14" x14ac:dyDescent="0.25">
      <c r="H20220" s="4"/>
      <c r="M20220" s="5"/>
      <c r="N20220" s="6"/>
    </row>
    <row r="20221" spans="8:14" x14ac:dyDescent="0.25">
      <c r="H20221" s="4"/>
      <c r="M20221" s="5"/>
      <c r="N20221" s="6"/>
    </row>
    <row r="20222" spans="8:14" x14ac:dyDescent="0.25">
      <c r="H20222" s="4"/>
      <c r="M20222" s="5"/>
      <c r="N20222" s="6"/>
    </row>
    <row r="20223" spans="8:14" x14ac:dyDescent="0.25">
      <c r="H20223" s="4"/>
      <c r="M20223" s="5"/>
      <c r="N20223" s="6"/>
    </row>
    <row r="20224" spans="8:14" x14ac:dyDescent="0.25">
      <c r="H20224" s="4"/>
      <c r="M20224" s="5"/>
      <c r="N20224" s="6"/>
    </row>
    <row r="20225" spans="8:14" x14ac:dyDescent="0.25">
      <c r="H20225" s="4"/>
      <c r="M20225" s="5"/>
      <c r="N20225" s="6"/>
    </row>
    <row r="20226" spans="8:14" x14ac:dyDescent="0.25">
      <c r="H20226" s="4"/>
      <c r="M20226" s="5"/>
      <c r="N20226" s="6"/>
    </row>
    <row r="20227" spans="8:14" x14ac:dyDescent="0.25">
      <c r="H20227" s="4"/>
      <c r="M20227" s="5"/>
      <c r="N20227" s="6"/>
    </row>
    <row r="20228" spans="8:14" x14ac:dyDescent="0.25">
      <c r="H20228" s="4"/>
      <c r="M20228" s="5"/>
      <c r="N20228" s="6"/>
    </row>
    <row r="20229" spans="8:14" x14ac:dyDescent="0.25">
      <c r="H20229" s="4"/>
      <c r="M20229" s="5"/>
      <c r="N20229" s="6"/>
    </row>
    <row r="20230" spans="8:14" x14ac:dyDescent="0.25">
      <c r="H20230" s="4"/>
      <c r="M20230" s="5"/>
      <c r="N20230" s="6"/>
    </row>
    <row r="20231" spans="8:14" x14ac:dyDescent="0.25">
      <c r="H20231" s="4"/>
      <c r="M20231" s="5"/>
      <c r="N20231" s="6"/>
    </row>
    <row r="20232" spans="8:14" x14ac:dyDescent="0.25">
      <c r="H20232" s="4"/>
      <c r="M20232" s="5"/>
      <c r="N20232" s="6"/>
    </row>
    <row r="20233" spans="8:14" x14ac:dyDescent="0.25">
      <c r="H20233" s="4"/>
      <c r="M20233" s="5"/>
      <c r="N20233" s="6"/>
    </row>
    <row r="20234" spans="8:14" x14ac:dyDescent="0.25">
      <c r="H20234" s="4"/>
      <c r="M20234" s="5"/>
      <c r="N20234" s="6"/>
    </row>
    <row r="20235" spans="8:14" x14ac:dyDescent="0.25">
      <c r="H20235" s="4"/>
      <c r="M20235" s="5"/>
      <c r="N20235" s="6"/>
    </row>
    <row r="20236" spans="8:14" x14ac:dyDescent="0.25">
      <c r="H20236" s="4"/>
      <c r="M20236" s="5"/>
      <c r="N20236" s="6"/>
    </row>
    <row r="20237" spans="8:14" x14ac:dyDescent="0.25">
      <c r="H20237" s="4"/>
      <c r="M20237" s="5"/>
      <c r="N20237" s="6"/>
    </row>
    <row r="20238" spans="8:14" x14ac:dyDescent="0.25">
      <c r="H20238" s="4"/>
      <c r="M20238" s="5"/>
      <c r="N20238" s="6"/>
    </row>
    <row r="20239" spans="8:14" x14ac:dyDescent="0.25">
      <c r="H20239" s="4"/>
      <c r="M20239" s="5"/>
      <c r="N20239" s="6"/>
    </row>
    <row r="20240" spans="8:14" x14ac:dyDescent="0.25">
      <c r="H20240" s="4"/>
      <c r="M20240" s="5"/>
      <c r="N20240" s="6"/>
    </row>
    <row r="20241" spans="8:14" x14ac:dyDescent="0.25">
      <c r="H20241" s="4"/>
      <c r="M20241" s="5"/>
      <c r="N20241" s="6"/>
    </row>
    <row r="20242" spans="8:14" x14ac:dyDescent="0.25">
      <c r="H20242" s="4"/>
      <c r="M20242" s="5"/>
      <c r="N20242" s="6"/>
    </row>
    <row r="20243" spans="8:14" x14ac:dyDescent="0.25">
      <c r="H20243" s="4"/>
      <c r="M20243" s="5"/>
      <c r="N20243" s="6"/>
    </row>
    <row r="20244" spans="8:14" x14ac:dyDescent="0.25">
      <c r="H20244" s="4"/>
      <c r="M20244" s="5"/>
      <c r="N20244" s="6"/>
    </row>
    <row r="20245" spans="8:14" x14ac:dyDescent="0.25">
      <c r="H20245" s="4"/>
      <c r="M20245" s="5"/>
      <c r="N20245" s="6"/>
    </row>
    <row r="20246" spans="8:14" x14ac:dyDescent="0.25">
      <c r="H20246" s="4"/>
      <c r="M20246" s="5"/>
      <c r="N20246" s="6"/>
    </row>
    <row r="20247" spans="8:14" x14ac:dyDescent="0.25">
      <c r="H20247" s="4"/>
      <c r="M20247" s="5"/>
      <c r="N20247" s="6"/>
    </row>
    <row r="20248" spans="8:14" x14ac:dyDescent="0.25">
      <c r="H20248" s="4"/>
      <c r="M20248" s="5"/>
      <c r="N20248" s="6"/>
    </row>
    <row r="20249" spans="8:14" x14ac:dyDescent="0.25">
      <c r="H20249" s="4"/>
      <c r="M20249" s="5"/>
      <c r="N20249" s="6"/>
    </row>
    <row r="20250" spans="8:14" x14ac:dyDescent="0.25">
      <c r="H20250" s="4"/>
      <c r="M20250" s="5"/>
      <c r="N20250" s="6"/>
    </row>
    <row r="20251" spans="8:14" x14ac:dyDescent="0.25">
      <c r="H20251" s="4"/>
      <c r="M20251" s="5"/>
      <c r="N20251" s="6"/>
    </row>
    <row r="20252" spans="8:14" x14ac:dyDescent="0.25">
      <c r="H20252" s="4"/>
      <c r="M20252" s="5"/>
      <c r="N20252" s="6"/>
    </row>
    <row r="20253" spans="8:14" x14ac:dyDescent="0.25">
      <c r="H20253" s="4"/>
      <c r="M20253" s="5"/>
      <c r="N20253" s="6"/>
    </row>
    <row r="20254" spans="8:14" x14ac:dyDescent="0.25">
      <c r="H20254" s="4"/>
      <c r="M20254" s="5"/>
      <c r="N20254" s="6"/>
    </row>
    <row r="20255" spans="8:14" x14ac:dyDescent="0.25">
      <c r="H20255" s="4"/>
      <c r="M20255" s="5"/>
      <c r="N20255" s="6"/>
    </row>
    <row r="20256" spans="8:14" x14ac:dyDescent="0.25">
      <c r="H20256" s="4"/>
      <c r="M20256" s="5"/>
      <c r="N20256" s="6"/>
    </row>
    <row r="20257" spans="8:14" x14ac:dyDescent="0.25">
      <c r="H20257" s="4"/>
      <c r="M20257" s="5"/>
      <c r="N20257" s="6"/>
    </row>
    <row r="20258" spans="8:14" x14ac:dyDescent="0.25">
      <c r="H20258" s="4"/>
      <c r="M20258" s="5"/>
      <c r="N20258" s="6"/>
    </row>
    <row r="20259" spans="8:14" x14ac:dyDescent="0.25">
      <c r="H20259" s="4"/>
      <c r="M20259" s="5"/>
      <c r="N20259" s="6"/>
    </row>
    <row r="20260" spans="8:14" x14ac:dyDescent="0.25">
      <c r="H20260" s="4"/>
      <c r="M20260" s="5"/>
      <c r="N20260" s="6"/>
    </row>
    <row r="20261" spans="8:14" x14ac:dyDescent="0.25">
      <c r="H20261" s="4"/>
      <c r="M20261" s="5"/>
      <c r="N20261" s="6"/>
    </row>
    <row r="20262" spans="8:14" x14ac:dyDescent="0.25">
      <c r="H20262" s="4"/>
      <c r="M20262" s="5"/>
      <c r="N20262" s="6"/>
    </row>
    <row r="20263" spans="8:14" x14ac:dyDescent="0.25">
      <c r="H20263" s="4"/>
      <c r="M20263" s="5"/>
      <c r="N20263" s="6"/>
    </row>
    <row r="20264" spans="8:14" x14ac:dyDescent="0.25">
      <c r="H20264" s="4"/>
      <c r="M20264" s="5"/>
      <c r="N20264" s="6"/>
    </row>
    <row r="20265" spans="8:14" x14ac:dyDescent="0.25">
      <c r="H20265" s="4"/>
      <c r="M20265" s="5"/>
      <c r="N20265" s="6"/>
    </row>
    <row r="20266" spans="8:14" x14ac:dyDescent="0.25">
      <c r="H20266" s="4"/>
      <c r="M20266" s="5"/>
      <c r="N20266" s="6"/>
    </row>
    <row r="20267" spans="8:14" x14ac:dyDescent="0.25">
      <c r="H20267" s="4"/>
      <c r="M20267" s="5"/>
      <c r="N20267" s="6"/>
    </row>
    <row r="20268" spans="8:14" x14ac:dyDescent="0.25">
      <c r="H20268" s="4"/>
      <c r="M20268" s="5"/>
      <c r="N20268" s="6"/>
    </row>
    <row r="20269" spans="8:14" x14ac:dyDescent="0.25">
      <c r="H20269" s="4"/>
      <c r="M20269" s="5"/>
      <c r="N20269" s="6"/>
    </row>
    <row r="20270" spans="8:14" x14ac:dyDescent="0.25">
      <c r="H20270" s="4"/>
      <c r="M20270" s="5"/>
      <c r="N20270" s="6"/>
    </row>
    <row r="20271" spans="8:14" x14ac:dyDescent="0.25">
      <c r="H20271" s="4"/>
      <c r="M20271" s="5"/>
      <c r="N20271" s="6"/>
    </row>
    <row r="20272" spans="8:14" x14ac:dyDescent="0.25">
      <c r="H20272" s="4"/>
      <c r="M20272" s="5"/>
      <c r="N20272" s="6"/>
    </row>
    <row r="20273" spans="8:14" x14ac:dyDescent="0.25">
      <c r="H20273" s="4"/>
      <c r="M20273" s="5"/>
      <c r="N20273" s="6"/>
    </row>
    <row r="20274" spans="8:14" x14ac:dyDescent="0.25">
      <c r="H20274" s="4"/>
      <c r="M20274" s="5"/>
      <c r="N20274" s="6"/>
    </row>
    <row r="20275" spans="8:14" x14ac:dyDescent="0.25">
      <c r="H20275" s="4"/>
      <c r="M20275" s="5"/>
      <c r="N20275" s="6"/>
    </row>
    <row r="20276" spans="8:14" x14ac:dyDescent="0.25">
      <c r="H20276" s="4"/>
      <c r="M20276" s="5"/>
      <c r="N20276" s="6"/>
    </row>
    <row r="20277" spans="8:14" x14ac:dyDescent="0.25">
      <c r="H20277" s="4"/>
      <c r="M20277" s="5"/>
      <c r="N20277" s="6"/>
    </row>
    <row r="20278" spans="8:14" x14ac:dyDescent="0.25">
      <c r="H20278" s="4"/>
      <c r="M20278" s="5"/>
      <c r="N20278" s="6"/>
    </row>
    <row r="20279" spans="8:14" x14ac:dyDescent="0.25">
      <c r="H20279" s="4"/>
      <c r="M20279" s="5"/>
      <c r="N20279" s="6"/>
    </row>
    <row r="20280" spans="8:14" x14ac:dyDescent="0.25">
      <c r="H20280" s="4"/>
      <c r="M20280" s="5"/>
      <c r="N20280" s="6"/>
    </row>
    <row r="20281" spans="8:14" x14ac:dyDescent="0.25">
      <c r="H20281" s="4"/>
      <c r="M20281" s="5"/>
      <c r="N20281" s="6"/>
    </row>
    <row r="20282" spans="8:14" x14ac:dyDescent="0.25">
      <c r="H20282" s="4"/>
      <c r="M20282" s="5"/>
      <c r="N20282" s="6"/>
    </row>
    <row r="20283" spans="8:14" x14ac:dyDescent="0.25">
      <c r="H20283" s="4"/>
      <c r="M20283" s="5"/>
      <c r="N20283" s="6"/>
    </row>
    <row r="20284" spans="8:14" x14ac:dyDescent="0.25">
      <c r="H20284" s="4"/>
      <c r="M20284" s="5"/>
      <c r="N20284" s="6"/>
    </row>
    <row r="20285" spans="8:14" x14ac:dyDescent="0.25">
      <c r="H20285" s="4"/>
      <c r="M20285" s="5"/>
      <c r="N20285" s="6"/>
    </row>
    <row r="20286" spans="8:14" x14ac:dyDescent="0.25">
      <c r="H20286" s="4"/>
      <c r="M20286" s="5"/>
      <c r="N20286" s="6"/>
    </row>
    <row r="20287" spans="8:14" x14ac:dyDescent="0.25">
      <c r="H20287" s="4"/>
      <c r="M20287" s="5"/>
      <c r="N20287" s="6"/>
    </row>
    <row r="20288" spans="8:14" x14ac:dyDescent="0.25">
      <c r="H20288" s="4"/>
      <c r="M20288" s="5"/>
      <c r="N20288" s="6"/>
    </row>
    <row r="20289" spans="8:14" x14ac:dyDescent="0.25">
      <c r="H20289" s="4"/>
      <c r="M20289" s="5"/>
      <c r="N20289" s="6"/>
    </row>
    <row r="20290" spans="8:14" x14ac:dyDescent="0.25">
      <c r="H20290" s="4"/>
      <c r="M20290" s="5"/>
      <c r="N20290" s="6"/>
    </row>
    <row r="20291" spans="8:14" x14ac:dyDescent="0.25">
      <c r="H20291" s="4"/>
      <c r="M20291" s="5"/>
      <c r="N20291" s="6"/>
    </row>
    <row r="20292" spans="8:14" x14ac:dyDescent="0.25">
      <c r="H20292" s="4"/>
      <c r="M20292" s="5"/>
      <c r="N20292" s="6"/>
    </row>
    <row r="20293" spans="8:14" x14ac:dyDescent="0.25">
      <c r="H20293" s="4"/>
      <c r="M20293" s="5"/>
      <c r="N20293" s="6"/>
    </row>
    <row r="20294" spans="8:14" x14ac:dyDescent="0.25">
      <c r="H20294" s="4"/>
      <c r="M20294" s="5"/>
      <c r="N20294" s="6"/>
    </row>
    <row r="20295" spans="8:14" x14ac:dyDescent="0.25">
      <c r="H20295" s="4"/>
      <c r="M20295" s="5"/>
      <c r="N20295" s="6"/>
    </row>
    <row r="20296" spans="8:14" x14ac:dyDescent="0.25">
      <c r="H20296" s="4"/>
      <c r="M20296" s="5"/>
      <c r="N20296" s="6"/>
    </row>
    <row r="20297" spans="8:14" x14ac:dyDescent="0.25">
      <c r="H20297" s="4"/>
      <c r="M20297" s="5"/>
      <c r="N20297" s="6"/>
    </row>
    <row r="20298" spans="8:14" x14ac:dyDescent="0.25">
      <c r="H20298" s="4"/>
      <c r="M20298" s="5"/>
      <c r="N20298" s="6"/>
    </row>
    <row r="20299" spans="8:14" x14ac:dyDescent="0.25">
      <c r="H20299" s="4"/>
      <c r="M20299" s="5"/>
      <c r="N20299" s="6"/>
    </row>
    <row r="20300" spans="8:14" x14ac:dyDescent="0.25">
      <c r="H20300" s="4"/>
      <c r="M20300" s="5"/>
      <c r="N20300" s="6"/>
    </row>
    <row r="20301" spans="8:14" x14ac:dyDescent="0.25">
      <c r="H20301" s="4"/>
      <c r="M20301" s="5"/>
      <c r="N20301" s="6"/>
    </row>
    <row r="20302" spans="8:14" x14ac:dyDescent="0.25">
      <c r="H20302" s="4"/>
      <c r="M20302" s="5"/>
      <c r="N20302" s="6"/>
    </row>
    <row r="20303" spans="8:14" x14ac:dyDescent="0.25">
      <c r="H20303" s="4"/>
      <c r="M20303" s="5"/>
      <c r="N20303" s="6"/>
    </row>
    <row r="20304" spans="8:14" x14ac:dyDescent="0.25">
      <c r="H20304" s="4"/>
      <c r="M20304" s="5"/>
      <c r="N20304" s="6"/>
    </row>
    <row r="20305" spans="8:14" x14ac:dyDescent="0.25">
      <c r="H20305" s="4"/>
      <c r="M20305" s="5"/>
      <c r="N20305" s="6"/>
    </row>
    <row r="20306" spans="8:14" x14ac:dyDescent="0.25">
      <c r="H20306" s="4"/>
      <c r="M20306" s="5"/>
      <c r="N20306" s="6"/>
    </row>
    <row r="20307" spans="8:14" x14ac:dyDescent="0.25">
      <c r="H20307" s="4"/>
      <c r="M20307" s="5"/>
      <c r="N20307" s="6"/>
    </row>
    <row r="20308" spans="8:14" x14ac:dyDescent="0.25">
      <c r="H20308" s="4"/>
      <c r="M20308" s="5"/>
      <c r="N20308" s="6"/>
    </row>
    <row r="20309" spans="8:14" x14ac:dyDescent="0.25">
      <c r="H20309" s="4"/>
      <c r="M20309" s="5"/>
      <c r="N20309" s="6"/>
    </row>
    <row r="20310" spans="8:14" x14ac:dyDescent="0.25">
      <c r="H20310" s="4"/>
      <c r="M20310" s="5"/>
      <c r="N20310" s="6"/>
    </row>
    <row r="20311" spans="8:14" x14ac:dyDescent="0.25">
      <c r="H20311" s="4"/>
      <c r="M20311" s="5"/>
      <c r="N20311" s="6"/>
    </row>
    <row r="20312" spans="8:14" x14ac:dyDescent="0.25">
      <c r="H20312" s="4"/>
      <c r="M20312" s="5"/>
      <c r="N20312" s="6"/>
    </row>
    <row r="20313" spans="8:14" x14ac:dyDescent="0.25">
      <c r="H20313" s="4"/>
      <c r="M20313" s="5"/>
      <c r="N20313" s="6"/>
    </row>
    <row r="20314" spans="8:14" x14ac:dyDescent="0.25">
      <c r="H20314" s="4"/>
      <c r="M20314" s="5"/>
      <c r="N20314" s="6"/>
    </row>
    <row r="20315" spans="8:14" x14ac:dyDescent="0.25">
      <c r="H20315" s="4"/>
      <c r="M20315" s="5"/>
      <c r="N20315" s="6"/>
    </row>
    <row r="20316" spans="8:14" x14ac:dyDescent="0.25">
      <c r="H20316" s="4"/>
      <c r="M20316" s="5"/>
      <c r="N20316" s="6"/>
    </row>
    <row r="20317" spans="8:14" x14ac:dyDescent="0.25">
      <c r="H20317" s="4"/>
      <c r="M20317" s="5"/>
      <c r="N20317" s="6"/>
    </row>
    <row r="20318" spans="8:14" x14ac:dyDescent="0.25">
      <c r="H20318" s="4"/>
      <c r="M20318" s="5"/>
      <c r="N20318" s="6"/>
    </row>
    <row r="20319" spans="8:14" x14ac:dyDescent="0.25">
      <c r="H20319" s="4"/>
      <c r="M20319" s="5"/>
      <c r="N20319" s="6"/>
    </row>
    <row r="20320" spans="8:14" x14ac:dyDescent="0.25">
      <c r="H20320" s="4"/>
      <c r="M20320" s="5"/>
      <c r="N20320" s="6"/>
    </row>
    <row r="20321" spans="8:14" x14ac:dyDescent="0.25">
      <c r="H20321" s="4"/>
      <c r="M20321" s="5"/>
      <c r="N20321" s="6"/>
    </row>
    <row r="20322" spans="8:14" x14ac:dyDescent="0.25">
      <c r="H20322" s="4"/>
      <c r="M20322" s="5"/>
      <c r="N20322" s="6"/>
    </row>
    <row r="20323" spans="8:14" x14ac:dyDescent="0.25">
      <c r="H20323" s="4"/>
      <c r="M20323" s="5"/>
      <c r="N20323" s="6"/>
    </row>
    <row r="20324" spans="8:14" x14ac:dyDescent="0.25">
      <c r="H20324" s="4"/>
      <c r="M20324" s="5"/>
      <c r="N20324" s="6"/>
    </row>
    <row r="20325" spans="8:14" x14ac:dyDescent="0.25">
      <c r="H20325" s="4"/>
      <c r="M20325" s="5"/>
      <c r="N20325" s="6"/>
    </row>
    <row r="20326" spans="8:14" x14ac:dyDescent="0.25">
      <c r="H20326" s="4"/>
      <c r="M20326" s="5"/>
      <c r="N20326" s="6"/>
    </row>
    <row r="20327" spans="8:14" x14ac:dyDescent="0.25">
      <c r="H20327" s="4"/>
      <c r="M20327" s="5"/>
      <c r="N20327" s="6"/>
    </row>
    <row r="20328" spans="8:14" x14ac:dyDescent="0.25">
      <c r="H20328" s="4"/>
      <c r="M20328" s="5"/>
      <c r="N20328" s="6"/>
    </row>
    <row r="20329" spans="8:14" x14ac:dyDescent="0.25">
      <c r="H20329" s="4"/>
      <c r="M20329" s="5"/>
      <c r="N20329" s="6"/>
    </row>
    <row r="20330" spans="8:14" x14ac:dyDescent="0.25">
      <c r="H20330" s="4"/>
      <c r="M20330" s="5"/>
      <c r="N20330" s="6"/>
    </row>
    <row r="20331" spans="8:14" x14ac:dyDescent="0.25">
      <c r="H20331" s="4"/>
      <c r="M20331" s="5"/>
      <c r="N20331" s="6"/>
    </row>
    <row r="20332" spans="8:14" x14ac:dyDescent="0.25">
      <c r="H20332" s="4"/>
      <c r="M20332" s="5"/>
      <c r="N20332" s="6"/>
    </row>
    <row r="20333" spans="8:14" x14ac:dyDescent="0.25">
      <c r="H20333" s="4"/>
      <c r="M20333" s="5"/>
      <c r="N20333" s="6"/>
    </row>
    <row r="20334" spans="8:14" x14ac:dyDescent="0.25">
      <c r="H20334" s="4"/>
      <c r="M20334" s="5"/>
      <c r="N20334" s="6"/>
    </row>
    <row r="20335" spans="8:14" x14ac:dyDescent="0.25">
      <c r="H20335" s="4"/>
      <c r="M20335" s="5"/>
      <c r="N20335" s="6"/>
    </row>
    <row r="20336" spans="8:14" x14ac:dyDescent="0.25">
      <c r="H20336" s="4"/>
      <c r="M20336" s="5"/>
      <c r="N20336" s="6"/>
    </row>
    <row r="20337" spans="8:14" x14ac:dyDescent="0.25">
      <c r="H20337" s="4"/>
      <c r="M20337" s="5"/>
      <c r="N20337" s="6"/>
    </row>
    <row r="20338" spans="8:14" x14ac:dyDescent="0.25">
      <c r="H20338" s="4"/>
      <c r="M20338" s="5"/>
      <c r="N20338" s="6"/>
    </row>
    <row r="20339" spans="8:14" x14ac:dyDescent="0.25">
      <c r="H20339" s="4"/>
      <c r="M20339" s="5"/>
      <c r="N20339" s="6"/>
    </row>
    <row r="20340" spans="8:14" x14ac:dyDescent="0.25">
      <c r="H20340" s="4"/>
      <c r="M20340" s="5"/>
      <c r="N20340" s="6"/>
    </row>
    <row r="20341" spans="8:14" x14ac:dyDescent="0.25">
      <c r="H20341" s="4"/>
      <c r="M20341" s="5"/>
      <c r="N20341" s="6"/>
    </row>
    <row r="20342" spans="8:14" x14ac:dyDescent="0.25">
      <c r="H20342" s="4"/>
      <c r="M20342" s="5"/>
      <c r="N20342" s="6"/>
    </row>
    <row r="20343" spans="8:14" x14ac:dyDescent="0.25">
      <c r="H20343" s="4"/>
      <c r="M20343" s="5"/>
      <c r="N20343" s="6"/>
    </row>
    <row r="20344" spans="8:14" x14ac:dyDescent="0.25">
      <c r="H20344" s="4"/>
      <c r="M20344" s="5"/>
      <c r="N20344" s="6"/>
    </row>
    <row r="20345" spans="8:14" x14ac:dyDescent="0.25">
      <c r="H20345" s="4"/>
      <c r="M20345" s="5"/>
      <c r="N20345" s="6"/>
    </row>
    <row r="20346" spans="8:14" x14ac:dyDescent="0.25">
      <c r="H20346" s="4"/>
      <c r="M20346" s="5"/>
      <c r="N20346" s="6"/>
    </row>
    <row r="20347" spans="8:14" x14ac:dyDescent="0.25">
      <c r="H20347" s="4"/>
      <c r="M20347" s="5"/>
      <c r="N20347" s="6"/>
    </row>
    <row r="20348" spans="8:14" x14ac:dyDescent="0.25">
      <c r="H20348" s="4"/>
      <c r="M20348" s="5"/>
      <c r="N20348" s="6"/>
    </row>
    <row r="20349" spans="8:14" x14ac:dyDescent="0.25">
      <c r="H20349" s="4"/>
      <c r="M20349" s="5"/>
      <c r="N20349" s="6"/>
    </row>
    <row r="20350" spans="8:14" x14ac:dyDescent="0.25">
      <c r="H20350" s="4"/>
      <c r="M20350" s="5"/>
      <c r="N20350" s="6"/>
    </row>
    <row r="20351" spans="8:14" x14ac:dyDescent="0.25">
      <c r="H20351" s="4"/>
      <c r="M20351" s="5"/>
      <c r="N20351" s="6"/>
    </row>
    <row r="20352" spans="8:14" x14ac:dyDescent="0.25">
      <c r="H20352" s="4"/>
      <c r="M20352" s="5"/>
      <c r="N20352" s="6"/>
    </row>
    <row r="20353" spans="8:14" x14ac:dyDescent="0.25">
      <c r="H20353" s="4"/>
      <c r="M20353" s="5"/>
      <c r="N20353" s="6"/>
    </row>
    <row r="20354" spans="8:14" x14ac:dyDescent="0.25">
      <c r="H20354" s="4"/>
      <c r="M20354" s="5"/>
      <c r="N20354" s="6"/>
    </row>
    <row r="20355" spans="8:14" x14ac:dyDescent="0.25">
      <c r="H20355" s="4"/>
      <c r="M20355" s="5"/>
      <c r="N20355" s="6"/>
    </row>
    <row r="20356" spans="8:14" x14ac:dyDescent="0.25">
      <c r="H20356" s="4"/>
      <c r="M20356" s="5"/>
      <c r="N20356" s="6"/>
    </row>
    <row r="20357" spans="8:14" x14ac:dyDescent="0.25">
      <c r="H20357" s="4"/>
      <c r="M20357" s="5"/>
      <c r="N20357" s="6"/>
    </row>
    <row r="20358" spans="8:14" x14ac:dyDescent="0.25">
      <c r="H20358" s="4"/>
      <c r="M20358" s="5"/>
      <c r="N20358" s="6"/>
    </row>
    <row r="20359" spans="8:14" x14ac:dyDescent="0.25">
      <c r="H20359" s="4"/>
      <c r="M20359" s="5"/>
      <c r="N20359" s="6"/>
    </row>
    <row r="20360" spans="8:14" x14ac:dyDescent="0.25">
      <c r="H20360" s="4"/>
      <c r="M20360" s="5"/>
      <c r="N20360" s="6"/>
    </row>
    <row r="20361" spans="8:14" x14ac:dyDescent="0.25">
      <c r="H20361" s="4"/>
      <c r="M20361" s="5"/>
      <c r="N20361" s="6"/>
    </row>
    <row r="20362" spans="8:14" x14ac:dyDescent="0.25">
      <c r="H20362" s="4"/>
      <c r="M20362" s="5"/>
      <c r="N20362" s="6"/>
    </row>
    <row r="20363" spans="8:14" x14ac:dyDescent="0.25">
      <c r="H20363" s="4"/>
      <c r="M20363" s="5"/>
      <c r="N20363" s="6"/>
    </row>
    <row r="20364" spans="8:14" x14ac:dyDescent="0.25">
      <c r="H20364" s="4"/>
      <c r="M20364" s="5"/>
      <c r="N20364" s="6"/>
    </row>
    <row r="20365" spans="8:14" x14ac:dyDescent="0.25">
      <c r="H20365" s="4"/>
      <c r="M20365" s="5"/>
      <c r="N20365" s="6"/>
    </row>
    <row r="20366" spans="8:14" x14ac:dyDescent="0.25">
      <c r="H20366" s="4"/>
      <c r="M20366" s="5"/>
      <c r="N20366" s="6"/>
    </row>
    <row r="20367" spans="8:14" x14ac:dyDescent="0.25">
      <c r="H20367" s="4"/>
      <c r="M20367" s="5"/>
      <c r="N20367" s="6"/>
    </row>
    <row r="20368" spans="8:14" x14ac:dyDescent="0.25">
      <c r="H20368" s="4"/>
      <c r="M20368" s="5"/>
      <c r="N20368" s="6"/>
    </row>
    <row r="20369" spans="8:14" x14ac:dyDescent="0.25">
      <c r="H20369" s="4"/>
      <c r="M20369" s="5"/>
      <c r="N20369" s="6"/>
    </row>
    <row r="20370" spans="8:14" x14ac:dyDescent="0.25">
      <c r="H20370" s="4"/>
      <c r="M20370" s="5"/>
      <c r="N20370" s="6"/>
    </row>
    <row r="20371" spans="8:14" x14ac:dyDescent="0.25">
      <c r="H20371" s="4"/>
      <c r="M20371" s="5"/>
      <c r="N20371" s="6"/>
    </row>
    <row r="20372" spans="8:14" x14ac:dyDescent="0.25">
      <c r="H20372" s="4"/>
      <c r="M20372" s="5"/>
      <c r="N20372" s="6"/>
    </row>
    <row r="20373" spans="8:14" x14ac:dyDescent="0.25">
      <c r="H20373" s="4"/>
      <c r="M20373" s="5"/>
      <c r="N20373" s="6"/>
    </row>
    <row r="20374" spans="8:14" x14ac:dyDescent="0.25">
      <c r="H20374" s="4"/>
      <c r="M20374" s="5"/>
      <c r="N20374" s="6"/>
    </row>
    <row r="20375" spans="8:14" x14ac:dyDescent="0.25">
      <c r="H20375" s="4"/>
      <c r="M20375" s="5"/>
      <c r="N20375" s="6"/>
    </row>
    <row r="20376" spans="8:14" x14ac:dyDescent="0.25">
      <c r="H20376" s="4"/>
      <c r="M20376" s="5"/>
      <c r="N20376" s="6"/>
    </row>
    <row r="20377" spans="8:14" x14ac:dyDescent="0.25">
      <c r="H20377" s="4"/>
      <c r="M20377" s="5"/>
      <c r="N20377" s="6"/>
    </row>
    <row r="20378" spans="8:14" x14ac:dyDescent="0.25">
      <c r="H20378" s="4"/>
      <c r="M20378" s="5"/>
      <c r="N20378" s="6"/>
    </row>
    <row r="20379" spans="8:14" x14ac:dyDescent="0.25">
      <c r="H20379" s="4"/>
      <c r="M20379" s="5"/>
      <c r="N20379" s="6"/>
    </row>
    <row r="20380" spans="8:14" x14ac:dyDescent="0.25">
      <c r="H20380" s="4"/>
      <c r="M20380" s="5"/>
      <c r="N20380" s="6"/>
    </row>
    <row r="20381" spans="8:14" x14ac:dyDescent="0.25">
      <c r="H20381" s="4"/>
      <c r="M20381" s="5"/>
      <c r="N20381" s="6"/>
    </row>
    <row r="20382" spans="8:14" x14ac:dyDescent="0.25">
      <c r="H20382" s="4"/>
      <c r="M20382" s="5"/>
      <c r="N20382" s="6"/>
    </row>
    <row r="20383" spans="8:14" x14ac:dyDescent="0.25">
      <c r="H20383" s="4"/>
      <c r="M20383" s="5"/>
      <c r="N20383" s="6"/>
    </row>
    <row r="20384" spans="8:14" x14ac:dyDescent="0.25">
      <c r="H20384" s="4"/>
      <c r="M20384" s="5"/>
      <c r="N20384" s="6"/>
    </row>
    <row r="20385" spans="8:14" x14ac:dyDescent="0.25">
      <c r="H20385" s="4"/>
      <c r="M20385" s="5"/>
      <c r="N20385" s="6"/>
    </row>
    <row r="20386" spans="8:14" x14ac:dyDescent="0.25">
      <c r="H20386" s="4"/>
      <c r="M20386" s="5"/>
      <c r="N20386" s="6"/>
    </row>
    <row r="20387" spans="8:14" x14ac:dyDescent="0.25">
      <c r="H20387" s="4"/>
      <c r="M20387" s="5"/>
      <c r="N20387" s="6"/>
    </row>
    <row r="20388" spans="8:14" x14ac:dyDescent="0.25">
      <c r="H20388" s="4"/>
      <c r="M20388" s="5"/>
      <c r="N20388" s="6"/>
    </row>
    <row r="20389" spans="8:14" x14ac:dyDescent="0.25">
      <c r="H20389" s="4"/>
      <c r="M20389" s="5"/>
      <c r="N20389" s="6"/>
    </row>
    <row r="20390" spans="8:14" x14ac:dyDescent="0.25">
      <c r="H20390" s="4"/>
      <c r="M20390" s="5"/>
      <c r="N20390" s="6"/>
    </row>
    <row r="20391" spans="8:14" x14ac:dyDescent="0.25">
      <c r="H20391" s="4"/>
      <c r="M20391" s="5"/>
      <c r="N20391" s="6"/>
    </row>
    <row r="20392" spans="8:14" x14ac:dyDescent="0.25">
      <c r="H20392" s="4"/>
      <c r="M20392" s="5"/>
      <c r="N20392" s="6"/>
    </row>
    <row r="20393" spans="8:14" x14ac:dyDescent="0.25">
      <c r="H20393" s="4"/>
      <c r="M20393" s="5"/>
      <c r="N20393" s="6"/>
    </row>
    <row r="20394" spans="8:14" x14ac:dyDescent="0.25">
      <c r="H20394" s="4"/>
      <c r="M20394" s="5"/>
      <c r="N20394" s="6"/>
    </row>
    <row r="20395" spans="8:14" x14ac:dyDescent="0.25">
      <c r="H20395" s="4"/>
      <c r="M20395" s="5"/>
      <c r="N20395" s="6"/>
    </row>
    <row r="20396" spans="8:14" x14ac:dyDescent="0.25">
      <c r="H20396" s="4"/>
      <c r="M20396" s="5"/>
      <c r="N20396" s="6"/>
    </row>
    <row r="20397" spans="8:14" x14ac:dyDescent="0.25">
      <c r="H20397" s="4"/>
      <c r="M20397" s="5"/>
      <c r="N20397" s="6"/>
    </row>
    <row r="20398" spans="8:14" x14ac:dyDescent="0.25">
      <c r="H20398" s="4"/>
      <c r="M20398" s="5"/>
      <c r="N20398" s="6"/>
    </row>
    <row r="20399" spans="8:14" x14ac:dyDescent="0.25">
      <c r="H20399" s="4"/>
      <c r="M20399" s="5"/>
      <c r="N20399" s="6"/>
    </row>
    <row r="20400" spans="8:14" x14ac:dyDescent="0.25">
      <c r="H20400" s="4"/>
      <c r="M20400" s="5"/>
      <c r="N20400" s="6"/>
    </row>
    <row r="20401" spans="8:14" x14ac:dyDescent="0.25">
      <c r="H20401" s="4"/>
      <c r="M20401" s="5"/>
      <c r="N20401" s="6"/>
    </row>
    <row r="20402" spans="8:14" x14ac:dyDescent="0.25">
      <c r="H20402" s="4"/>
      <c r="M20402" s="5"/>
      <c r="N20402" s="6"/>
    </row>
    <row r="20403" spans="8:14" x14ac:dyDescent="0.25">
      <c r="H20403" s="4"/>
      <c r="M20403" s="5"/>
      <c r="N20403" s="6"/>
    </row>
    <row r="20404" spans="8:14" x14ac:dyDescent="0.25">
      <c r="H20404" s="4"/>
      <c r="M20404" s="5"/>
      <c r="N20404" s="6"/>
    </row>
    <row r="20405" spans="8:14" x14ac:dyDescent="0.25">
      <c r="H20405" s="4"/>
      <c r="M20405" s="5"/>
      <c r="N20405" s="6"/>
    </row>
    <row r="20406" spans="8:14" x14ac:dyDescent="0.25">
      <c r="H20406" s="4"/>
      <c r="M20406" s="5"/>
      <c r="N20406" s="6"/>
    </row>
    <row r="20407" spans="8:14" x14ac:dyDescent="0.25">
      <c r="H20407" s="4"/>
      <c r="M20407" s="5"/>
      <c r="N20407" s="6"/>
    </row>
    <row r="20408" spans="8:14" x14ac:dyDescent="0.25">
      <c r="H20408" s="4"/>
      <c r="M20408" s="5"/>
      <c r="N20408" s="6"/>
    </row>
    <row r="20409" spans="8:14" x14ac:dyDescent="0.25">
      <c r="H20409" s="4"/>
      <c r="M20409" s="5"/>
      <c r="N20409" s="6"/>
    </row>
    <row r="20410" spans="8:14" x14ac:dyDescent="0.25">
      <c r="H20410" s="4"/>
      <c r="M20410" s="5"/>
      <c r="N20410" s="6"/>
    </row>
    <row r="20411" spans="8:14" x14ac:dyDescent="0.25">
      <c r="H20411" s="4"/>
      <c r="M20411" s="5"/>
      <c r="N20411" s="6"/>
    </row>
    <row r="20412" spans="8:14" x14ac:dyDescent="0.25">
      <c r="H20412" s="4"/>
      <c r="M20412" s="5"/>
      <c r="N20412" s="6"/>
    </row>
    <row r="20413" spans="8:14" x14ac:dyDescent="0.25">
      <c r="H20413" s="4"/>
      <c r="M20413" s="5"/>
      <c r="N20413" s="6"/>
    </row>
    <row r="20414" spans="8:14" x14ac:dyDescent="0.25">
      <c r="H20414" s="4"/>
      <c r="M20414" s="5"/>
      <c r="N20414" s="6"/>
    </row>
    <row r="20415" spans="8:14" x14ac:dyDescent="0.25">
      <c r="H20415" s="4"/>
      <c r="M20415" s="5"/>
      <c r="N20415" s="6"/>
    </row>
    <row r="20416" spans="8:14" x14ac:dyDescent="0.25">
      <c r="H20416" s="4"/>
      <c r="M20416" s="5"/>
      <c r="N20416" s="6"/>
    </row>
    <row r="20417" spans="8:14" x14ac:dyDescent="0.25">
      <c r="H20417" s="4"/>
      <c r="M20417" s="5"/>
      <c r="N20417" s="6"/>
    </row>
    <row r="20418" spans="8:14" x14ac:dyDescent="0.25">
      <c r="H20418" s="4"/>
      <c r="M20418" s="5"/>
      <c r="N20418" s="6"/>
    </row>
    <row r="20419" spans="8:14" x14ac:dyDescent="0.25">
      <c r="H20419" s="4"/>
      <c r="M20419" s="5"/>
      <c r="N20419" s="6"/>
    </row>
    <row r="20420" spans="8:14" x14ac:dyDescent="0.25">
      <c r="H20420" s="4"/>
      <c r="M20420" s="5"/>
      <c r="N20420" s="6"/>
    </row>
    <row r="20421" spans="8:14" x14ac:dyDescent="0.25">
      <c r="H20421" s="4"/>
      <c r="M20421" s="5"/>
      <c r="N20421" s="6"/>
    </row>
    <row r="20422" spans="8:14" x14ac:dyDescent="0.25">
      <c r="H20422" s="4"/>
      <c r="M20422" s="5"/>
      <c r="N20422" s="6"/>
    </row>
    <row r="20423" spans="8:14" x14ac:dyDescent="0.25">
      <c r="H20423" s="4"/>
      <c r="M20423" s="5"/>
      <c r="N20423" s="6"/>
    </row>
    <row r="20424" spans="8:14" x14ac:dyDescent="0.25">
      <c r="H20424" s="4"/>
      <c r="M20424" s="5"/>
      <c r="N20424" s="6"/>
    </row>
    <row r="20425" spans="8:14" x14ac:dyDescent="0.25">
      <c r="H20425" s="4"/>
      <c r="M20425" s="5"/>
      <c r="N20425" s="6"/>
    </row>
    <row r="20426" spans="8:14" x14ac:dyDescent="0.25">
      <c r="H20426" s="4"/>
      <c r="M20426" s="5"/>
      <c r="N20426" s="6"/>
    </row>
    <row r="20427" spans="8:14" x14ac:dyDescent="0.25">
      <c r="H20427" s="4"/>
      <c r="M20427" s="5"/>
      <c r="N20427" s="6"/>
    </row>
    <row r="20428" spans="8:14" x14ac:dyDescent="0.25">
      <c r="H20428" s="4"/>
      <c r="M20428" s="5"/>
      <c r="N20428" s="6"/>
    </row>
    <row r="20429" spans="8:14" x14ac:dyDescent="0.25">
      <c r="H20429" s="4"/>
      <c r="M20429" s="5"/>
      <c r="N20429" s="6"/>
    </row>
    <row r="20430" spans="8:14" x14ac:dyDescent="0.25">
      <c r="H20430" s="4"/>
      <c r="M20430" s="5"/>
      <c r="N20430" s="6"/>
    </row>
    <row r="20431" spans="8:14" x14ac:dyDescent="0.25">
      <c r="H20431" s="4"/>
      <c r="M20431" s="5"/>
      <c r="N20431" s="6"/>
    </row>
    <row r="20432" spans="8:14" x14ac:dyDescent="0.25">
      <c r="H20432" s="4"/>
      <c r="M20432" s="5"/>
      <c r="N20432" s="6"/>
    </row>
    <row r="20433" spans="8:14" x14ac:dyDescent="0.25">
      <c r="H20433" s="4"/>
      <c r="M20433" s="5"/>
      <c r="N20433" s="6"/>
    </row>
    <row r="20434" spans="8:14" x14ac:dyDescent="0.25">
      <c r="H20434" s="4"/>
      <c r="M20434" s="5"/>
      <c r="N20434" s="6"/>
    </row>
    <row r="20435" spans="8:14" x14ac:dyDescent="0.25">
      <c r="H20435" s="4"/>
      <c r="M20435" s="5"/>
      <c r="N20435" s="6"/>
    </row>
    <row r="20436" spans="8:14" x14ac:dyDescent="0.25">
      <c r="H20436" s="4"/>
      <c r="M20436" s="5"/>
      <c r="N20436" s="6"/>
    </row>
    <row r="20437" spans="8:14" x14ac:dyDescent="0.25">
      <c r="H20437" s="4"/>
      <c r="M20437" s="5"/>
      <c r="N20437" s="6"/>
    </row>
    <row r="20438" spans="8:14" x14ac:dyDescent="0.25">
      <c r="H20438" s="4"/>
      <c r="M20438" s="5"/>
      <c r="N20438" s="6"/>
    </row>
    <row r="20439" spans="8:14" x14ac:dyDescent="0.25">
      <c r="H20439" s="4"/>
      <c r="M20439" s="5"/>
      <c r="N20439" s="6"/>
    </row>
    <row r="20440" spans="8:14" x14ac:dyDescent="0.25">
      <c r="H20440" s="4"/>
      <c r="M20440" s="5"/>
      <c r="N20440" s="6"/>
    </row>
    <row r="20441" spans="8:14" x14ac:dyDescent="0.25">
      <c r="H20441" s="4"/>
      <c r="M20441" s="5"/>
      <c r="N20441" s="6"/>
    </row>
    <row r="20442" spans="8:14" x14ac:dyDescent="0.25">
      <c r="H20442" s="4"/>
      <c r="M20442" s="5"/>
      <c r="N20442" s="6"/>
    </row>
    <row r="20443" spans="8:14" x14ac:dyDescent="0.25">
      <c r="H20443" s="4"/>
      <c r="M20443" s="5"/>
      <c r="N20443" s="6"/>
    </row>
    <row r="20444" spans="8:14" x14ac:dyDescent="0.25">
      <c r="H20444" s="4"/>
      <c r="M20444" s="5"/>
      <c r="N20444" s="6"/>
    </row>
    <row r="20445" spans="8:14" x14ac:dyDescent="0.25">
      <c r="H20445" s="4"/>
      <c r="M20445" s="5"/>
      <c r="N20445" s="6"/>
    </row>
    <row r="20446" spans="8:14" x14ac:dyDescent="0.25">
      <c r="H20446" s="4"/>
      <c r="M20446" s="5"/>
      <c r="N20446" s="6"/>
    </row>
    <row r="20447" spans="8:14" x14ac:dyDescent="0.25">
      <c r="H20447" s="4"/>
      <c r="M20447" s="5"/>
      <c r="N20447" s="6"/>
    </row>
    <row r="20448" spans="8:14" x14ac:dyDescent="0.25">
      <c r="H20448" s="4"/>
      <c r="M20448" s="5"/>
      <c r="N20448" s="6"/>
    </row>
    <row r="20449" spans="8:14" x14ac:dyDescent="0.25">
      <c r="H20449" s="4"/>
      <c r="M20449" s="5"/>
      <c r="N20449" s="6"/>
    </row>
    <row r="20450" spans="8:14" x14ac:dyDescent="0.25">
      <c r="H20450" s="4"/>
      <c r="M20450" s="5"/>
      <c r="N20450" s="6"/>
    </row>
    <row r="20451" spans="8:14" x14ac:dyDescent="0.25">
      <c r="H20451" s="4"/>
      <c r="M20451" s="5"/>
      <c r="N20451" s="6"/>
    </row>
    <row r="20452" spans="8:14" x14ac:dyDescent="0.25">
      <c r="H20452" s="4"/>
      <c r="M20452" s="5"/>
      <c r="N20452" s="6"/>
    </row>
    <row r="20453" spans="8:14" x14ac:dyDescent="0.25">
      <c r="H20453" s="4"/>
      <c r="M20453" s="5"/>
      <c r="N20453" s="6"/>
    </row>
    <row r="20454" spans="8:14" x14ac:dyDescent="0.25">
      <c r="H20454" s="4"/>
      <c r="M20454" s="5"/>
      <c r="N20454" s="6"/>
    </row>
    <row r="20455" spans="8:14" x14ac:dyDescent="0.25">
      <c r="H20455" s="4"/>
      <c r="M20455" s="5"/>
      <c r="N20455" s="6"/>
    </row>
    <row r="20456" spans="8:14" x14ac:dyDescent="0.25">
      <c r="H20456" s="4"/>
      <c r="M20456" s="5"/>
      <c r="N20456" s="6"/>
    </row>
    <row r="20457" spans="8:14" x14ac:dyDescent="0.25">
      <c r="H20457" s="4"/>
      <c r="M20457" s="5"/>
      <c r="N20457" s="6"/>
    </row>
    <row r="20458" spans="8:14" x14ac:dyDescent="0.25">
      <c r="H20458" s="4"/>
      <c r="M20458" s="5"/>
      <c r="N20458" s="6"/>
    </row>
    <row r="20459" spans="8:14" x14ac:dyDescent="0.25">
      <c r="H20459" s="4"/>
      <c r="M20459" s="5"/>
      <c r="N20459" s="6"/>
    </row>
    <row r="20460" spans="8:14" x14ac:dyDescent="0.25">
      <c r="H20460" s="4"/>
      <c r="M20460" s="5"/>
      <c r="N20460" s="6"/>
    </row>
    <row r="20461" spans="8:14" x14ac:dyDescent="0.25">
      <c r="H20461" s="4"/>
      <c r="M20461" s="5"/>
      <c r="N20461" s="6"/>
    </row>
    <row r="20462" spans="8:14" x14ac:dyDescent="0.25">
      <c r="H20462" s="4"/>
      <c r="M20462" s="5"/>
      <c r="N20462" s="6"/>
    </row>
    <row r="20463" spans="8:14" x14ac:dyDescent="0.25">
      <c r="H20463" s="4"/>
      <c r="M20463" s="5"/>
      <c r="N20463" s="6"/>
    </row>
    <row r="20464" spans="8:14" x14ac:dyDescent="0.25">
      <c r="H20464" s="4"/>
      <c r="M20464" s="5"/>
      <c r="N20464" s="6"/>
    </row>
    <row r="20465" spans="8:14" x14ac:dyDescent="0.25">
      <c r="H20465" s="4"/>
      <c r="M20465" s="5"/>
      <c r="N20465" s="6"/>
    </row>
    <row r="20466" spans="8:14" x14ac:dyDescent="0.25">
      <c r="H20466" s="4"/>
      <c r="M20466" s="5"/>
      <c r="N20466" s="6"/>
    </row>
    <row r="20467" spans="8:14" x14ac:dyDescent="0.25">
      <c r="H20467" s="4"/>
      <c r="M20467" s="5"/>
      <c r="N20467" s="6"/>
    </row>
    <row r="20468" spans="8:14" x14ac:dyDescent="0.25">
      <c r="H20468" s="4"/>
      <c r="M20468" s="5"/>
      <c r="N20468" s="6"/>
    </row>
    <row r="20469" spans="8:14" x14ac:dyDescent="0.25">
      <c r="H20469" s="4"/>
      <c r="M20469" s="5"/>
      <c r="N20469" s="6"/>
    </row>
    <row r="20470" spans="8:14" x14ac:dyDescent="0.25">
      <c r="H20470" s="4"/>
      <c r="M20470" s="5"/>
      <c r="N20470" s="6"/>
    </row>
    <row r="20471" spans="8:14" x14ac:dyDescent="0.25">
      <c r="H20471" s="4"/>
      <c r="M20471" s="5"/>
      <c r="N20471" s="6"/>
    </row>
    <row r="20472" spans="8:14" x14ac:dyDescent="0.25">
      <c r="H20472" s="4"/>
      <c r="M20472" s="5"/>
      <c r="N20472" s="6"/>
    </row>
    <row r="20473" spans="8:14" x14ac:dyDescent="0.25">
      <c r="H20473" s="4"/>
      <c r="M20473" s="5"/>
      <c r="N20473" s="6"/>
    </row>
    <row r="20474" spans="8:14" x14ac:dyDescent="0.25">
      <c r="H20474" s="4"/>
      <c r="M20474" s="5"/>
      <c r="N20474" s="6"/>
    </row>
    <row r="20475" spans="8:14" x14ac:dyDescent="0.25">
      <c r="H20475" s="4"/>
      <c r="M20475" s="5"/>
      <c r="N20475" s="6"/>
    </row>
    <row r="20476" spans="8:14" x14ac:dyDescent="0.25">
      <c r="H20476" s="4"/>
      <c r="M20476" s="5"/>
      <c r="N20476" s="6"/>
    </row>
    <row r="20477" spans="8:14" x14ac:dyDescent="0.25">
      <c r="H20477" s="4"/>
      <c r="M20477" s="5"/>
      <c r="N20477" s="6"/>
    </row>
    <row r="20478" spans="8:14" x14ac:dyDescent="0.25">
      <c r="H20478" s="4"/>
      <c r="M20478" s="5"/>
      <c r="N20478" s="6"/>
    </row>
    <row r="20479" spans="8:14" x14ac:dyDescent="0.25">
      <c r="H20479" s="4"/>
      <c r="M20479" s="5"/>
      <c r="N20479" s="6"/>
    </row>
    <row r="20480" spans="8:14" x14ac:dyDescent="0.25">
      <c r="H20480" s="4"/>
      <c r="M20480" s="5"/>
      <c r="N20480" s="6"/>
    </row>
    <row r="20481" spans="8:14" x14ac:dyDescent="0.25">
      <c r="H20481" s="4"/>
      <c r="M20481" s="5"/>
      <c r="N20481" s="6"/>
    </row>
    <row r="20482" spans="8:14" x14ac:dyDescent="0.25">
      <c r="H20482" s="4"/>
      <c r="M20482" s="5"/>
      <c r="N20482" s="6"/>
    </row>
    <row r="20483" spans="8:14" x14ac:dyDescent="0.25">
      <c r="H20483" s="4"/>
      <c r="M20483" s="5"/>
      <c r="N20483" s="6"/>
    </row>
    <row r="20484" spans="8:14" x14ac:dyDescent="0.25">
      <c r="H20484" s="4"/>
      <c r="M20484" s="5"/>
      <c r="N20484" s="6"/>
    </row>
    <row r="20485" spans="8:14" x14ac:dyDescent="0.25">
      <c r="H20485" s="4"/>
      <c r="M20485" s="5"/>
      <c r="N20485" s="6"/>
    </row>
    <row r="20486" spans="8:14" x14ac:dyDescent="0.25">
      <c r="H20486" s="4"/>
      <c r="M20486" s="5"/>
      <c r="N20486" s="6"/>
    </row>
    <row r="20487" spans="8:14" x14ac:dyDescent="0.25">
      <c r="H20487" s="4"/>
      <c r="M20487" s="5"/>
      <c r="N20487" s="6"/>
    </row>
    <row r="20488" spans="8:14" x14ac:dyDescent="0.25">
      <c r="H20488" s="4"/>
      <c r="M20488" s="5"/>
      <c r="N20488" s="6"/>
    </row>
    <row r="20489" spans="8:14" x14ac:dyDescent="0.25">
      <c r="H20489" s="4"/>
      <c r="M20489" s="5"/>
      <c r="N20489" s="6"/>
    </row>
    <row r="20490" spans="8:14" x14ac:dyDescent="0.25">
      <c r="H20490" s="4"/>
      <c r="M20490" s="5"/>
      <c r="N20490" s="6"/>
    </row>
    <row r="20491" spans="8:14" x14ac:dyDescent="0.25">
      <c r="H20491" s="4"/>
      <c r="M20491" s="5"/>
      <c r="N20491" s="6"/>
    </row>
    <row r="20492" spans="8:14" x14ac:dyDescent="0.25">
      <c r="H20492" s="4"/>
      <c r="M20492" s="5"/>
      <c r="N20492" s="6"/>
    </row>
    <row r="20493" spans="8:14" x14ac:dyDescent="0.25">
      <c r="H20493" s="4"/>
      <c r="M20493" s="5"/>
      <c r="N20493" s="6"/>
    </row>
    <row r="20494" spans="8:14" x14ac:dyDescent="0.25">
      <c r="H20494" s="4"/>
      <c r="M20494" s="5"/>
      <c r="N20494" s="6"/>
    </row>
    <row r="20495" spans="8:14" x14ac:dyDescent="0.25">
      <c r="H20495" s="4"/>
      <c r="M20495" s="5"/>
      <c r="N20495" s="6"/>
    </row>
    <row r="20496" spans="8:14" x14ac:dyDescent="0.25">
      <c r="H20496" s="4"/>
      <c r="M20496" s="5"/>
      <c r="N20496" s="6"/>
    </row>
    <row r="20497" spans="8:14" x14ac:dyDescent="0.25">
      <c r="H20497" s="4"/>
      <c r="M20497" s="5"/>
      <c r="N20497" s="6"/>
    </row>
    <row r="20498" spans="8:14" x14ac:dyDescent="0.25">
      <c r="H20498" s="4"/>
      <c r="M20498" s="5"/>
      <c r="N20498" s="6"/>
    </row>
    <row r="20499" spans="8:14" x14ac:dyDescent="0.25">
      <c r="H20499" s="4"/>
      <c r="M20499" s="5"/>
      <c r="N20499" s="6"/>
    </row>
    <row r="20500" spans="8:14" x14ac:dyDescent="0.25">
      <c r="H20500" s="4"/>
      <c r="M20500" s="5"/>
      <c r="N20500" s="6"/>
    </row>
    <row r="20501" spans="8:14" x14ac:dyDescent="0.25">
      <c r="H20501" s="4"/>
      <c r="M20501" s="5"/>
      <c r="N20501" s="6"/>
    </row>
    <row r="20502" spans="8:14" x14ac:dyDescent="0.25">
      <c r="H20502" s="4"/>
      <c r="M20502" s="5"/>
      <c r="N20502" s="6"/>
    </row>
    <row r="20503" spans="8:14" x14ac:dyDescent="0.25">
      <c r="H20503" s="4"/>
      <c r="M20503" s="5"/>
      <c r="N20503" s="6"/>
    </row>
    <row r="20504" spans="8:14" x14ac:dyDescent="0.25">
      <c r="H20504" s="4"/>
      <c r="M20504" s="5"/>
      <c r="N20504" s="6"/>
    </row>
    <row r="20505" spans="8:14" x14ac:dyDescent="0.25">
      <c r="H20505" s="4"/>
      <c r="M20505" s="5"/>
      <c r="N20505" s="6"/>
    </row>
    <row r="20506" spans="8:14" x14ac:dyDescent="0.25">
      <c r="H20506" s="4"/>
      <c r="M20506" s="5"/>
      <c r="N20506" s="6"/>
    </row>
    <row r="20507" spans="8:14" x14ac:dyDescent="0.25">
      <c r="H20507" s="4"/>
      <c r="M20507" s="5"/>
      <c r="N20507" s="6"/>
    </row>
    <row r="20508" spans="8:14" x14ac:dyDescent="0.25">
      <c r="H20508" s="4"/>
      <c r="M20508" s="5"/>
      <c r="N20508" s="6"/>
    </row>
    <row r="20509" spans="8:14" x14ac:dyDescent="0.25">
      <c r="H20509" s="4"/>
      <c r="M20509" s="5"/>
      <c r="N20509" s="6"/>
    </row>
    <row r="20510" spans="8:14" x14ac:dyDescent="0.25">
      <c r="H20510" s="4"/>
      <c r="M20510" s="5"/>
      <c r="N20510" s="6"/>
    </row>
    <row r="20511" spans="8:14" x14ac:dyDescent="0.25">
      <c r="H20511" s="4"/>
      <c r="M20511" s="5"/>
      <c r="N20511" s="6"/>
    </row>
    <row r="20512" spans="8:14" x14ac:dyDescent="0.25">
      <c r="H20512" s="4"/>
      <c r="M20512" s="5"/>
      <c r="N20512" s="6"/>
    </row>
    <row r="20513" spans="8:14" x14ac:dyDescent="0.25">
      <c r="H20513" s="4"/>
      <c r="M20513" s="5"/>
      <c r="N20513" s="6"/>
    </row>
    <row r="20514" spans="8:14" x14ac:dyDescent="0.25">
      <c r="H20514" s="4"/>
      <c r="M20514" s="5"/>
      <c r="N20514" s="6"/>
    </row>
    <row r="20515" spans="8:14" x14ac:dyDescent="0.25">
      <c r="H20515" s="4"/>
      <c r="M20515" s="5"/>
      <c r="N20515" s="6"/>
    </row>
    <row r="20516" spans="8:14" x14ac:dyDescent="0.25">
      <c r="H20516" s="4"/>
      <c r="M20516" s="5"/>
      <c r="N20516" s="6"/>
    </row>
    <row r="20517" spans="8:14" x14ac:dyDescent="0.25">
      <c r="H20517" s="4"/>
      <c r="M20517" s="5"/>
      <c r="N20517" s="6"/>
    </row>
    <row r="20518" spans="8:14" x14ac:dyDescent="0.25">
      <c r="H20518" s="4"/>
      <c r="M20518" s="5"/>
      <c r="N20518" s="6"/>
    </row>
    <row r="20519" spans="8:14" x14ac:dyDescent="0.25">
      <c r="H20519" s="4"/>
      <c r="M20519" s="5"/>
      <c r="N20519" s="6"/>
    </row>
    <row r="20520" spans="8:14" x14ac:dyDescent="0.25">
      <c r="H20520" s="4"/>
      <c r="M20520" s="5"/>
      <c r="N20520" s="6"/>
    </row>
    <row r="20521" spans="8:14" x14ac:dyDescent="0.25">
      <c r="H20521" s="4"/>
      <c r="M20521" s="5"/>
      <c r="N20521" s="6"/>
    </row>
    <row r="20522" spans="8:14" x14ac:dyDescent="0.25">
      <c r="H20522" s="4"/>
      <c r="M20522" s="5"/>
      <c r="N20522" s="6"/>
    </row>
    <row r="20523" spans="8:14" x14ac:dyDescent="0.25">
      <c r="H20523" s="4"/>
      <c r="M20523" s="5"/>
      <c r="N20523" s="6"/>
    </row>
    <row r="20524" spans="8:14" x14ac:dyDescent="0.25">
      <c r="H20524" s="4"/>
      <c r="M20524" s="5"/>
      <c r="N20524" s="6"/>
    </row>
    <row r="20525" spans="8:14" x14ac:dyDescent="0.25">
      <c r="H20525" s="4"/>
      <c r="M20525" s="5"/>
      <c r="N20525" s="6"/>
    </row>
    <row r="20526" spans="8:14" x14ac:dyDescent="0.25">
      <c r="H20526" s="4"/>
      <c r="M20526" s="5"/>
      <c r="N20526" s="6"/>
    </row>
    <row r="20527" spans="8:14" x14ac:dyDescent="0.25">
      <c r="H20527" s="4"/>
      <c r="M20527" s="5"/>
      <c r="N20527" s="6"/>
    </row>
    <row r="20528" spans="8:14" x14ac:dyDescent="0.25">
      <c r="H20528" s="4"/>
      <c r="M20528" s="5"/>
      <c r="N20528" s="6"/>
    </row>
    <row r="20529" spans="8:14" x14ac:dyDescent="0.25">
      <c r="H20529" s="4"/>
      <c r="M20529" s="5"/>
      <c r="N20529" s="6"/>
    </row>
    <row r="20530" spans="8:14" x14ac:dyDescent="0.25">
      <c r="H20530" s="4"/>
      <c r="M20530" s="5"/>
      <c r="N20530" s="6"/>
    </row>
    <row r="20531" spans="8:14" x14ac:dyDescent="0.25">
      <c r="H20531" s="4"/>
      <c r="M20531" s="5"/>
      <c r="N20531" s="6"/>
    </row>
    <row r="20532" spans="8:14" x14ac:dyDescent="0.25">
      <c r="H20532" s="4"/>
      <c r="M20532" s="5"/>
      <c r="N20532" s="6"/>
    </row>
    <row r="20533" spans="8:14" x14ac:dyDescent="0.25">
      <c r="H20533" s="4"/>
      <c r="M20533" s="5"/>
      <c r="N20533" s="6"/>
    </row>
    <row r="20534" spans="8:14" x14ac:dyDescent="0.25">
      <c r="H20534" s="4"/>
      <c r="M20534" s="5"/>
      <c r="N20534" s="6"/>
    </row>
    <row r="20535" spans="8:14" x14ac:dyDescent="0.25">
      <c r="H20535" s="4"/>
      <c r="M20535" s="5"/>
      <c r="N20535" s="6"/>
    </row>
    <row r="20536" spans="8:14" x14ac:dyDescent="0.25">
      <c r="H20536" s="4"/>
      <c r="M20536" s="5"/>
      <c r="N20536" s="6"/>
    </row>
    <row r="20537" spans="8:14" x14ac:dyDescent="0.25">
      <c r="H20537" s="4"/>
      <c r="M20537" s="5"/>
      <c r="N20537" s="6"/>
    </row>
    <row r="20538" spans="8:14" x14ac:dyDescent="0.25">
      <c r="H20538" s="4"/>
      <c r="M20538" s="5"/>
      <c r="N20538" s="6"/>
    </row>
    <row r="20539" spans="8:14" x14ac:dyDescent="0.25">
      <c r="H20539" s="4"/>
      <c r="M20539" s="5"/>
      <c r="N20539" s="6"/>
    </row>
    <row r="20540" spans="8:14" x14ac:dyDescent="0.25">
      <c r="H20540" s="4"/>
      <c r="M20540" s="5"/>
      <c r="N20540" s="6"/>
    </row>
    <row r="20541" spans="8:14" x14ac:dyDescent="0.25">
      <c r="H20541" s="4"/>
      <c r="M20541" s="5"/>
      <c r="N20541" s="6"/>
    </row>
    <row r="20542" spans="8:14" x14ac:dyDescent="0.25">
      <c r="H20542" s="4"/>
      <c r="M20542" s="5"/>
      <c r="N20542" s="6"/>
    </row>
    <row r="20543" spans="8:14" x14ac:dyDescent="0.25">
      <c r="H20543" s="4"/>
      <c r="M20543" s="5"/>
      <c r="N20543" s="6"/>
    </row>
    <row r="20544" spans="8:14" x14ac:dyDescent="0.25">
      <c r="H20544" s="4"/>
      <c r="M20544" s="5"/>
      <c r="N20544" s="6"/>
    </row>
    <row r="20545" spans="8:14" x14ac:dyDescent="0.25">
      <c r="H20545" s="4"/>
      <c r="M20545" s="5"/>
      <c r="N20545" s="6"/>
    </row>
    <row r="20546" spans="8:14" x14ac:dyDescent="0.25">
      <c r="H20546" s="4"/>
      <c r="M20546" s="5"/>
      <c r="N20546" s="6"/>
    </row>
    <row r="20547" spans="8:14" x14ac:dyDescent="0.25">
      <c r="H20547" s="4"/>
      <c r="M20547" s="5"/>
      <c r="N20547" s="6"/>
    </row>
    <row r="20548" spans="8:14" x14ac:dyDescent="0.25">
      <c r="H20548" s="4"/>
      <c r="M20548" s="5"/>
      <c r="N20548" s="6"/>
    </row>
    <row r="20549" spans="8:14" x14ac:dyDescent="0.25">
      <c r="H20549" s="4"/>
      <c r="M20549" s="5"/>
      <c r="N20549" s="6"/>
    </row>
    <row r="20550" spans="8:14" x14ac:dyDescent="0.25">
      <c r="H20550" s="4"/>
      <c r="M20550" s="5"/>
      <c r="N20550" s="6"/>
    </row>
    <row r="20551" spans="8:14" x14ac:dyDescent="0.25">
      <c r="H20551" s="4"/>
      <c r="M20551" s="5"/>
      <c r="N20551" s="6"/>
    </row>
    <row r="20552" spans="8:14" x14ac:dyDescent="0.25">
      <c r="H20552" s="4"/>
      <c r="M20552" s="5"/>
      <c r="N20552" s="6"/>
    </row>
    <row r="20553" spans="8:14" x14ac:dyDescent="0.25">
      <c r="H20553" s="4"/>
      <c r="M20553" s="5"/>
      <c r="N20553" s="6"/>
    </row>
    <row r="20554" spans="8:14" x14ac:dyDescent="0.25">
      <c r="H20554" s="4"/>
      <c r="M20554" s="5"/>
      <c r="N20554" s="6"/>
    </row>
    <row r="20555" spans="8:14" x14ac:dyDescent="0.25">
      <c r="H20555" s="4"/>
      <c r="M20555" s="5"/>
      <c r="N20555" s="6"/>
    </row>
    <row r="20556" spans="8:14" x14ac:dyDescent="0.25">
      <c r="H20556" s="4"/>
      <c r="M20556" s="5"/>
      <c r="N20556" s="6"/>
    </row>
    <row r="20557" spans="8:14" x14ac:dyDescent="0.25">
      <c r="H20557" s="4"/>
      <c r="M20557" s="5"/>
      <c r="N20557" s="6"/>
    </row>
    <row r="20558" spans="8:14" x14ac:dyDescent="0.25">
      <c r="H20558" s="4"/>
      <c r="M20558" s="5"/>
      <c r="N20558" s="6"/>
    </row>
    <row r="20559" spans="8:14" x14ac:dyDescent="0.25">
      <c r="H20559" s="4"/>
      <c r="M20559" s="5"/>
      <c r="N20559" s="6"/>
    </row>
    <row r="20560" spans="8:14" x14ac:dyDescent="0.25">
      <c r="H20560" s="4"/>
      <c r="M20560" s="5"/>
      <c r="N20560" s="6"/>
    </row>
    <row r="20561" spans="8:14" x14ac:dyDescent="0.25">
      <c r="H20561" s="4"/>
      <c r="M20561" s="5"/>
      <c r="N20561" s="6"/>
    </row>
    <row r="20562" spans="8:14" x14ac:dyDescent="0.25">
      <c r="H20562" s="4"/>
      <c r="M20562" s="5"/>
      <c r="N20562" s="6"/>
    </row>
    <row r="20563" spans="8:14" x14ac:dyDescent="0.25">
      <c r="H20563" s="4"/>
      <c r="M20563" s="5"/>
      <c r="N20563" s="6"/>
    </row>
    <row r="20564" spans="8:14" x14ac:dyDescent="0.25">
      <c r="H20564" s="4"/>
      <c r="M20564" s="5"/>
      <c r="N20564" s="6"/>
    </row>
    <row r="20565" spans="8:14" x14ac:dyDescent="0.25">
      <c r="H20565" s="4"/>
      <c r="M20565" s="5"/>
      <c r="N20565" s="6"/>
    </row>
    <row r="20566" spans="8:14" x14ac:dyDescent="0.25">
      <c r="H20566" s="4"/>
      <c r="M20566" s="5"/>
      <c r="N20566" s="6"/>
    </row>
    <row r="20567" spans="8:14" x14ac:dyDescent="0.25">
      <c r="H20567" s="4"/>
      <c r="M20567" s="5"/>
      <c r="N20567" s="6"/>
    </row>
    <row r="20568" spans="8:14" x14ac:dyDescent="0.25">
      <c r="H20568" s="4"/>
      <c r="M20568" s="5"/>
      <c r="N20568" s="6"/>
    </row>
    <row r="20569" spans="8:14" x14ac:dyDescent="0.25">
      <c r="H20569" s="4"/>
      <c r="M20569" s="5"/>
      <c r="N20569" s="6"/>
    </row>
    <row r="20570" spans="8:14" x14ac:dyDescent="0.25">
      <c r="H20570" s="4"/>
      <c r="M20570" s="5"/>
      <c r="N20570" s="6"/>
    </row>
    <row r="20571" spans="8:14" x14ac:dyDescent="0.25">
      <c r="H20571" s="4"/>
      <c r="M20571" s="5"/>
      <c r="N20571" s="6"/>
    </row>
    <row r="20572" spans="8:14" x14ac:dyDescent="0.25">
      <c r="H20572" s="4"/>
      <c r="M20572" s="5"/>
      <c r="N20572" s="6"/>
    </row>
    <row r="20573" spans="8:14" x14ac:dyDescent="0.25">
      <c r="H20573" s="4"/>
      <c r="M20573" s="5"/>
      <c r="N20573" s="6"/>
    </row>
    <row r="20574" spans="8:14" x14ac:dyDescent="0.25">
      <c r="H20574" s="4"/>
      <c r="M20574" s="5"/>
      <c r="N20574" s="6"/>
    </row>
    <row r="20575" spans="8:14" x14ac:dyDescent="0.25">
      <c r="H20575" s="4"/>
      <c r="M20575" s="5"/>
      <c r="N20575" s="6"/>
    </row>
    <row r="20576" spans="8:14" x14ac:dyDescent="0.25">
      <c r="H20576" s="4"/>
      <c r="M20576" s="5"/>
      <c r="N20576" s="6"/>
    </row>
    <row r="20577" spans="8:14" x14ac:dyDescent="0.25">
      <c r="H20577" s="4"/>
      <c r="M20577" s="5"/>
      <c r="N20577" s="6"/>
    </row>
    <row r="20578" spans="8:14" x14ac:dyDescent="0.25">
      <c r="H20578" s="4"/>
      <c r="M20578" s="5"/>
      <c r="N20578" s="6"/>
    </row>
    <row r="20579" spans="8:14" x14ac:dyDescent="0.25">
      <c r="H20579" s="4"/>
      <c r="M20579" s="5"/>
      <c r="N20579" s="6"/>
    </row>
    <row r="20580" spans="8:14" x14ac:dyDescent="0.25">
      <c r="H20580" s="4"/>
      <c r="M20580" s="5"/>
      <c r="N20580" s="6"/>
    </row>
    <row r="20581" spans="8:14" x14ac:dyDescent="0.25">
      <c r="H20581" s="4"/>
      <c r="M20581" s="5"/>
      <c r="N20581" s="6"/>
    </row>
    <row r="20582" spans="8:14" x14ac:dyDescent="0.25">
      <c r="H20582" s="4"/>
      <c r="M20582" s="5"/>
      <c r="N20582" s="6"/>
    </row>
    <row r="20583" spans="8:14" x14ac:dyDescent="0.25">
      <c r="H20583" s="4"/>
      <c r="M20583" s="5"/>
      <c r="N20583" s="6"/>
    </row>
    <row r="20584" spans="8:14" x14ac:dyDescent="0.25">
      <c r="H20584" s="4"/>
      <c r="M20584" s="5"/>
      <c r="N20584" s="6"/>
    </row>
    <row r="20585" spans="8:14" x14ac:dyDescent="0.25">
      <c r="H20585" s="4"/>
      <c r="M20585" s="5"/>
      <c r="N20585" s="6"/>
    </row>
    <row r="20586" spans="8:14" x14ac:dyDescent="0.25">
      <c r="H20586" s="4"/>
      <c r="M20586" s="5"/>
      <c r="N20586" s="6"/>
    </row>
    <row r="20587" spans="8:14" x14ac:dyDescent="0.25">
      <c r="H20587" s="4"/>
      <c r="M20587" s="5"/>
      <c r="N20587" s="6"/>
    </row>
    <row r="20588" spans="8:14" x14ac:dyDescent="0.25">
      <c r="H20588" s="4"/>
      <c r="M20588" s="5"/>
      <c r="N20588" s="6"/>
    </row>
    <row r="20589" spans="8:14" x14ac:dyDescent="0.25">
      <c r="H20589" s="4"/>
      <c r="M20589" s="5"/>
      <c r="N20589" s="6"/>
    </row>
    <row r="20590" spans="8:14" x14ac:dyDescent="0.25">
      <c r="H20590" s="4"/>
      <c r="M20590" s="5"/>
      <c r="N20590" s="6"/>
    </row>
    <row r="20591" spans="8:14" x14ac:dyDescent="0.25">
      <c r="H20591" s="4"/>
      <c r="M20591" s="5"/>
      <c r="N20591" s="6"/>
    </row>
    <row r="20592" spans="8:14" x14ac:dyDescent="0.25">
      <c r="H20592" s="4"/>
      <c r="M20592" s="5"/>
      <c r="N20592" s="6"/>
    </row>
    <row r="20593" spans="8:14" x14ac:dyDescent="0.25">
      <c r="H20593" s="4"/>
      <c r="M20593" s="5"/>
      <c r="N20593" s="6"/>
    </row>
    <row r="20594" spans="8:14" x14ac:dyDescent="0.25">
      <c r="H20594" s="4"/>
      <c r="M20594" s="5"/>
      <c r="N20594" s="6"/>
    </row>
    <row r="20595" spans="8:14" x14ac:dyDescent="0.25">
      <c r="H20595" s="4"/>
      <c r="M20595" s="5"/>
      <c r="N20595" s="6"/>
    </row>
    <row r="20596" spans="8:14" x14ac:dyDescent="0.25">
      <c r="H20596" s="4"/>
      <c r="M20596" s="5"/>
      <c r="N20596" s="6"/>
    </row>
    <row r="20597" spans="8:14" x14ac:dyDescent="0.25">
      <c r="H20597" s="4"/>
      <c r="M20597" s="5"/>
      <c r="N20597" s="6"/>
    </row>
    <row r="20598" spans="8:14" x14ac:dyDescent="0.25">
      <c r="H20598" s="4"/>
      <c r="M20598" s="5"/>
      <c r="N20598" s="6"/>
    </row>
    <row r="20599" spans="8:14" x14ac:dyDescent="0.25">
      <c r="H20599" s="4"/>
      <c r="M20599" s="5"/>
      <c r="N20599" s="6"/>
    </row>
    <row r="20600" spans="8:14" x14ac:dyDescent="0.25">
      <c r="H20600" s="4"/>
      <c r="M20600" s="5"/>
      <c r="N20600" s="6"/>
    </row>
    <row r="20601" spans="8:14" x14ac:dyDescent="0.25">
      <c r="H20601" s="4"/>
      <c r="M20601" s="5"/>
      <c r="N20601" s="6"/>
    </row>
    <row r="20602" spans="8:14" x14ac:dyDescent="0.25">
      <c r="H20602" s="4"/>
      <c r="M20602" s="5"/>
      <c r="N20602" s="6"/>
    </row>
    <row r="20603" spans="8:14" x14ac:dyDescent="0.25">
      <c r="H20603" s="4"/>
      <c r="M20603" s="5"/>
      <c r="N20603" s="6"/>
    </row>
    <row r="20604" spans="8:14" x14ac:dyDescent="0.25">
      <c r="H20604" s="4"/>
      <c r="M20604" s="5"/>
      <c r="N20604" s="6"/>
    </row>
    <row r="20605" spans="8:14" x14ac:dyDescent="0.25">
      <c r="H20605" s="4"/>
      <c r="M20605" s="5"/>
      <c r="N20605" s="6"/>
    </row>
    <row r="20606" spans="8:14" x14ac:dyDescent="0.25">
      <c r="H20606" s="4"/>
      <c r="M20606" s="5"/>
      <c r="N20606" s="6"/>
    </row>
    <row r="20607" spans="8:14" x14ac:dyDescent="0.25">
      <c r="H20607" s="4"/>
      <c r="M20607" s="5"/>
      <c r="N20607" s="6"/>
    </row>
    <row r="20608" spans="8:14" x14ac:dyDescent="0.25">
      <c r="H20608" s="4"/>
      <c r="M20608" s="5"/>
      <c r="N20608" s="6"/>
    </row>
    <row r="20609" spans="8:14" x14ac:dyDescent="0.25">
      <c r="H20609" s="4"/>
      <c r="M20609" s="5"/>
      <c r="N20609" s="6"/>
    </row>
    <row r="20610" spans="8:14" x14ac:dyDescent="0.25">
      <c r="H20610" s="4"/>
      <c r="M20610" s="5"/>
      <c r="N20610" s="6"/>
    </row>
    <row r="20611" spans="8:14" x14ac:dyDescent="0.25">
      <c r="H20611" s="4"/>
      <c r="M20611" s="5"/>
      <c r="N20611" s="6"/>
    </row>
    <row r="20612" spans="8:14" x14ac:dyDescent="0.25">
      <c r="H20612" s="4"/>
      <c r="M20612" s="5"/>
      <c r="N20612" s="6"/>
    </row>
    <row r="20613" spans="8:14" x14ac:dyDescent="0.25">
      <c r="H20613" s="4"/>
      <c r="M20613" s="5"/>
      <c r="N20613" s="6"/>
    </row>
    <row r="20614" spans="8:14" x14ac:dyDescent="0.25">
      <c r="H20614" s="4"/>
      <c r="M20614" s="5"/>
      <c r="N20614" s="6"/>
    </row>
    <row r="20615" spans="8:14" x14ac:dyDescent="0.25">
      <c r="H20615" s="4"/>
      <c r="M20615" s="5"/>
      <c r="N20615" s="6"/>
    </row>
    <row r="20616" spans="8:14" x14ac:dyDescent="0.25">
      <c r="H20616" s="4"/>
      <c r="M20616" s="5"/>
      <c r="N20616" s="6"/>
    </row>
    <row r="20617" spans="8:14" x14ac:dyDescent="0.25">
      <c r="H20617" s="4"/>
      <c r="M20617" s="5"/>
      <c r="N20617" s="6"/>
    </row>
    <row r="20618" spans="8:14" x14ac:dyDescent="0.25">
      <c r="H20618" s="4"/>
      <c r="M20618" s="5"/>
      <c r="N20618" s="6"/>
    </row>
    <row r="20619" spans="8:14" x14ac:dyDescent="0.25">
      <c r="H20619" s="4"/>
      <c r="M20619" s="5"/>
      <c r="N20619" s="6"/>
    </row>
    <row r="20620" spans="8:14" x14ac:dyDescent="0.25">
      <c r="H20620" s="4"/>
      <c r="M20620" s="5"/>
      <c r="N20620" s="6"/>
    </row>
    <row r="20621" spans="8:14" x14ac:dyDescent="0.25">
      <c r="H20621" s="4"/>
      <c r="M20621" s="5"/>
      <c r="N20621" s="6"/>
    </row>
    <row r="20622" spans="8:14" x14ac:dyDescent="0.25">
      <c r="H20622" s="4"/>
      <c r="M20622" s="5"/>
      <c r="N20622" s="6"/>
    </row>
    <row r="20623" spans="8:14" x14ac:dyDescent="0.25">
      <c r="H20623" s="4"/>
      <c r="M20623" s="5"/>
      <c r="N20623" s="6"/>
    </row>
    <row r="20624" spans="8:14" x14ac:dyDescent="0.25">
      <c r="H20624" s="4"/>
      <c r="M20624" s="5"/>
      <c r="N20624" s="6"/>
    </row>
    <row r="20625" spans="8:14" x14ac:dyDescent="0.25">
      <c r="H20625" s="4"/>
      <c r="M20625" s="5"/>
      <c r="N20625" s="6"/>
    </row>
    <row r="20626" spans="8:14" x14ac:dyDescent="0.25">
      <c r="H20626" s="4"/>
      <c r="M20626" s="5"/>
      <c r="N20626" s="6"/>
    </row>
    <row r="20627" spans="8:14" x14ac:dyDescent="0.25">
      <c r="H20627" s="4"/>
      <c r="M20627" s="5"/>
      <c r="N20627" s="6"/>
    </row>
    <row r="20628" spans="8:14" x14ac:dyDescent="0.25">
      <c r="H20628" s="4"/>
      <c r="M20628" s="5"/>
      <c r="N20628" s="6"/>
    </row>
    <row r="20629" spans="8:14" x14ac:dyDescent="0.25">
      <c r="H20629" s="4"/>
      <c r="M20629" s="5"/>
      <c r="N20629" s="6"/>
    </row>
    <row r="20630" spans="8:14" x14ac:dyDescent="0.25">
      <c r="H20630" s="4"/>
      <c r="M20630" s="5"/>
      <c r="N20630" s="6"/>
    </row>
    <row r="20631" spans="8:14" x14ac:dyDescent="0.25">
      <c r="H20631" s="4"/>
      <c r="M20631" s="5"/>
      <c r="N20631" s="6"/>
    </row>
    <row r="20632" spans="8:14" x14ac:dyDescent="0.25">
      <c r="H20632" s="4"/>
      <c r="M20632" s="5"/>
      <c r="N20632" s="6"/>
    </row>
    <row r="20633" spans="8:14" x14ac:dyDescent="0.25">
      <c r="H20633" s="4"/>
      <c r="M20633" s="5"/>
      <c r="N20633" s="6"/>
    </row>
    <row r="20634" spans="8:14" x14ac:dyDescent="0.25">
      <c r="H20634" s="4"/>
      <c r="M20634" s="5"/>
      <c r="N20634" s="6"/>
    </row>
    <row r="20635" spans="8:14" x14ac:dyDescent="0.25">
      <c r="H20635" s="4"/>
      <c r="M20635" s="5"/>
      <c r="N20635" s="6"/>
    </row>
    <row r="20636" spans="8:14" x14ac:dyDescent="0.25">
      <c r="H20636" s="4"/>
      <c r="M20636" s="5"/>
      <c r="N20636" s="6"/>
    </row>
    <row r="20637" spans="8:14" x14ac:dyDescent="0.25">
      <c r="H20637" s="4"/>
      <c r="M20637" s="5"/>
      <c r="N20637" s="6"/>
    </row>
    <row r="20638" spans="8:14" x14ac:dyDescent="0.25">
      <c r="H20638" s="4"/>
      <c r="M20638" s="5"/>
      <c r="N20638" s="6"/>
    </row>
    <row r="20639" spans="8:14" x14ac:dyDescent="0.25">
      <c r="H20639" s="4"/>
      <c r="M20639" s="5"/>
      <c r="N20639" s="6"/>
    </row>
    <row r="20640" spans="8:14" x14ac:dyDescent="0.25">
      <c r="H20640" s="4"/>
      <c r="M20640" s="5"/>
      <c r="N20640" s="6"/>
    </row>
    <row r="20641" spans="8:14" x14ac:dyDescent="0.25">
      <c r="H20641" s="4"/>
      <c r="M20641" s="5"/>
      <c r="N20641" s="6"/>
    </row>
    <row r="20642" spans="8:14" x14ac:dyDescent="0.25">
      <c r="H20642" s="4"/>
      <c r="M20642" s="5"/>
      <c r="N20642" s="6"/>
    </row>
    <row r="20643" spans="8:14" x14ac:dyDescent="0.25">
      <c r="H20643" s="4"/>
      <c r="M20643" s="5"/>
      <c r="N20643" s="6"/>
    </row>
    <row r="20644" spans="8:14" x14ac:dyDescent="0.25">
      <c r="H20644" s="4"/>
      <c r="M20644" s="5"/>
      <c r="N20644" s="6"/>
    </row>
    <row r="20645" spans="8:14" x14ac:dyDescent="0.25">
      <c r="H20645" s="4"/>
      <c r="M20645" s="5"/>
      <c r="N20645" s="6"/>
    </row>
    <row r="20646" spans="8:14" x14ac:dyDescent="0.25">
      <c r="H20646" s="4"/>
      <c r="M20646" s="5"/>
      <c r="N20646" s="6"/>
    </row>
    <row r="20647" spans="8:14" x14ac:dyDescent="0.25">
      <c r="H20647" s="4"/>
      <c r="M20647" s="5"/>
      <c r="N20647" s="6"/>
    </row>
    <row r="20648" spans="8:14" x14ac:dyDescent="0.25">
      <c r="H20648" s="4"/>
      <c r="M20648" s="5"/>
      <c r="N20648" s="6"/>
    </row>
    <row r="20649" spans="8:14" x14ac:dyDescent="0.25">
      <c r="H20649" s="4"/>
      <c r="M20649" s="5"/>
      <c r="N20649" s="6"/>
    </row>
    <row r="20650" spans="8:14" x14ac:dyDescent="0.25">
      <c r="H20650" s="4"/>
      <c r="M20650" s="5"/>
      <c r="N20650" s="6"/>
    </row>
    <row r="20651" spans="8:14" x14ac:dyDescent="0.25">
      <c r="H20651" s="4"/>
      <c r="M20651" s="5"/>
      <c r="N20651" s="6"/>
    </row>
    <row r="20652" spans="8:14" x14ac:dyDescent="0.25">
      <c r="H20652" s="4"/>
      <c r="M20652" s="5"/>
      <c r="N20652" s="6"/>
    </row>
    <row r="20653" spans="8:14" x14ac:dyDescent="0.25">
      <c r="H20653" s="4"/>
      <c r="M20653" s="5"/>
      <c r="N20653" s="6"/>
    </row>
    <row r="20654" spans="8:14" x14ac:dyDescent="0.25">
      <c r="H20654" s="4"/>
      <c r="M20654" s="5"/>
      <c r="N20654" s="6"/>
    </row>
    <row r="20655" spans="8:14" x14ac:dyDescent="0.25">
      <c r="H20655" s="4"/>
      <c r="M20655" s="5"/>
      <c r="N20655" s="6"/>
    </row>
    <row r="20656" spans="8:14" x14ac:dyDescent="0.25">
      <c r="H20656" s="4"/>
      <c r="M20656" s="5"/>
      <c r="N20656" s="6"/>
    </row>
    <row r="20657" spans="8:14" x14ac:dyDescent="0.25">
      <c r="H20657" s="4"/>
      <c r="M20657" s="5"/>
      <c r="N20657" s="6"/>
    </row>
    <row r="20658" spans="8:14" x14ac:dyDescent="0.25">
      <c r="H20658" s="4"/>
      <c r="M20658" s="5"/>
      <c r="N20658" s="6"/>
    </row>
    <row r="20659" spans="8:14" x14ac:dyDescent="0.25">
      <c r="H20659" s="4"/>
      <c r="M20659" s="5"/>
      <c r="N20659" s="6"/>
    </row>
    <row r="20660" spans="8:14" x14ac:dyDescent="0.25">
      <c r="H20660" s="4"/>
      <c r="M20660" s="5"/>
      <c r="N20660" s="6"/>
    </row>
    <row r="20661" spans="8:14" x14ac:dyDescent="0.25">
      <c r="H20661" s="4"/>
      <c r="M20661" s="5"/>
      <c r="N20661" s="6"/>
    </row>
    <row r="20662" spans="8:14" x14ac:dyDescent="0.25">
      <c r="H20662" s="4"/>
      <c r="M20662" s="5"/>
      <c r="N20662" s="6"/>
    </row>
    <row r="20663" spans="8:14" x14ac:dyDescent="0.25">
      <c r="H20663" s="4"/>
      <c r="M20663" s="5"/>
      <c r="N20663" s="6"/>
    </row>
    <row r="20664" spans="8:14" x14ac:dyDescent="0.25">
      <c r="H20664" s="4"/>
      <c r="M20664" s="5"/>
      <c r="N20664" s="6"/>
    </row>
    <row r="20665" spans="8:14" x14ac:dyDescent="0.25">
      <c r="H20665" s="4"/>
      <c r="M20665" s="5"/>
      <c r="N20665" s="6"/>
    </row>
    <row r="20666" spans="8:14" x14ac:dyDescent="0.25">
      <c r="H20666" s="4"/>
      <c r="M20666" s="5"/>
      <c r="N20666" s="6"/>
    </row>
    <row r="20667" spans="8:14" x14ac:dyDescent="0.25">
      <c r="H20667" s="4"/>
      <c r="M20667" s="5"/>
      <c r="N20667" s="6"/>
    </row>
    <row r="20668" spans="8:14" x14ac:dyDescent="0.25">
      <c r="H20668" s="4"/>
      <c r="M20668" s="5"/>
      <c r="N20668" s="6"/>
    </row>
    <row r="20669" spans="8:14" x14ac:dyDescent="0.25">
      <c r="H20669" s="4"/>
      <c r="M20669" s="5"/>
      <c r="N20669" s="6"/>
    </row>
    <row r="20670" spans="8:14" x14ac:dyDescent="0.25">
      <c r="H20670" s="4"/>
      <c r="M20670" s="5"/>
      <c r="N20670" s="6"/>
    </row>
    <row r="20671" spans="8:14" x14ac:dyDescent="0.25">
      <c r="H20671" s="4"/>
      <c r="M20671" s="5"/>
      <c r="N20671" s="6"/>
    </row>
    <row r="20672" spans="8:14" x14ac:dyDescent="0.25">
      <c r="H20672" s="4"/>
      <c r="M20672" s="5"/>
      <c r="N20672" s="6"/>
    </row>
    <row r="20673" spans="8:14" x14ac:dyDescent="0.25">
      <c r="H20673" s="4"/>
      <c r="M20673" s="5"/>
      <c r="N20673" s="6"/>
    </row>
    <row r="20674" spans="8:14" x14ac:dyDescent="0.25">
      <c r="H20674" s="4"/>
      <c r="M20674" s="5"/>
      <c r="N20674" s="6"/>
    </row>
    <row r="20675" spans="8:14" x14ac:dyDescent="0.25">
      <c r="H20675" s="4"/>
      <c r="M20675" s="5"/>
      <c r="N20675" s="6"/>
    </row>
    <row r="20676" spans="8:14" x14ac:dyDescent="0.25">
      <c r="H20676" s="4"/>
      <c r="M20676" s="5"/>
      <c r="N20676" s="6"/>
    </row>
    <row r="20677" spans="8:14" x14ac:dyDescent="0.25">
      <c r="H20677" s="4"/>
      <c r="M20677" s="5"/>
      <c r="N20677" s="6"/>
    </row>
    <row r="20678" spans="8:14" x14ac:dyDescent="0.25">
      <c r="H20678" s="4"/>
      <c r="M20678" s="5"/>
      <c r="N20678" s="6"/>
    </row>
    <row r="20679" spans="8:14" x14ac:dyDescent="0.25">
      <c r="H20679" s="4"/>
      <c r="M20679" s="5"/>
      <c r="N20679" s="6"/>
    </row>
    <row r="20680" spans="8:14" x14ac:dyDescent="0.25">
      <c r="H20680" s="4"/>
      <c r="M20680" s="5"/>
      <c r="N20680" s="6"/>
    </row>
    <row r="20681" spans="8:14" x14ac:dyDescent="0.25">
      <c r="H20681" s="4"/>
      <c r="M20681" s="5"/>
      <c r="N20681" s="6"/>
    </row>
    <row r="20682" spans="8:14" x14ac:dyDescent="0.25">
      <c r="H20682" s="4"/>
      <c r="M20682" s="5"/>
      <c r="N20682" s="6"/>
    </row>
    <row r="20683" spans="8:14" x14ac:dyDescent="0.25">
      <c r="H20683" s="4"/>
      <c r="M20683" s="5"/>
      <c r="N20683" s="6"/>
    </row>
    <row r="20684" spans="8:14" x14ac:dyDescent="0.25">
      <c r="H20684" s="4"/>
      <c r="M20684" s="5"/>
      <c r="N20684" s="6"/>
    </row>
    <row r="20685" spans="8:14" x14ac:dyDescent="0.25">
      <c r="H20685" s="4"/>
      <c r="M20685" s="5"/>
      <c r="N20685" s="6"/>
    </row>
    <row r="20686" spans="8:14" x14ac:dyDescent="0.25">
      <c r="H20686" s="4"/>
      <c r="M20686" s="5"/>
      <c r="N20686" s="6"/>
    </row>
    <row r="20687" spans="8:14" x14ac:dyDescent="0.25">
      <c r="H20687" s="4"/>
      <c r="M20687" s="5"/>
      <c r="N20687" s="6"/>
    </row>
    <row r="20688" spans="8:14" x14ac:dyDescent="0.25">
      <c r="H20688" s="4"/>
      <c r="M20688" s="5"/>
      <c r="N20688" s="6"/>
    </row>
    <row r="20689" spans="8:14" x14ac:dyDescent="0.25">
      <c r="H20689" s="4"/>
      <c r="M20689" s="5"/>
      <c r="N20689" s="6"/>
    </row>
    <row r="20690" spans="8:14" x14ac:dyDescent="0.25">
      <c r="H20690" s="4"/>
      <c r="M20690" s="5"/>
      <c r="N20690" s="6"/>
    </row>
    <row r="20691" spans="8:14" x14ac:dyDescent="0.25">
      <c r="H20691" s="4"/>
      <c r="M20691" s="5"/>
      <c r="N20691" s="6"/>
    </row>
    <row r="20692" spans="8:14" x14ac:dyDescent="0.25">
      <c r="H20692" s="4"/>
      <c r="M20692" s="5"/>
      <c r="N20692" s="6"/>
    </row>
    <row r="20693" spans="8:14" x14ac:dyDescent="0.25">
      <c r="H20693" s="4"/>
      <c r="M20693" s="5"/>
      <c r="N20693" s="6"/>
    </row>
    <row r="20694" spans="8:14" x14ac:dyDescent="0.25">
      <c r="H20694" s="4"/>
      <c r="M20694" s="5"/>
      <c r="N20694" s="6"/>
    </row>
    <row r="20695" spans="8:14" x14ac:dyDescent="0.25">
      <c r="H20695" s="4"/>
      <c r="M20695" s="5"/>
      <c r="N20695" s="6"/>
    </row>
    <row r="20696" spans="8:14" x14ac:dyDescent="0.25">
      <c r="H20696" s="4"/>
      <c r="M20696" s="5"/>
      <c r="N20696" s="6"/>
    </row>
    <row r="20697" spans="8:14" x14ac:dyDescent="0.25">
      <c r="H20697" s="4"/>
      <c r="M20697" s="5"/>
      <c r="N20697" s="6"/>
    </row>
    <row r="20698" spans="8:14" x14ac:dyDescent="0.25">
      <c r="H20698" s="4"/>
      <c r="M20698" s="5"/>
      <c r="N20698" s="6"/>
    </row>
    <row r="20699" spans="8:14" x14ac:dyDescent="0.25">
      <c r="H20699" s="4"/>
      <c r="M20699" s="5"/>
      <c r="N20699" s="6"/>
    </row>
    <row r="20700" spans="8:14" x14ac:dyDescent="0.25">
      <c r="H20700" s="4"/>
      <c r="M20700" s="5"/>
      <c r="N20700" s="6"/>
    </row>
    <row r="20701" spans="8:14" x14ac:dyDescent="0.25">
      <c r="H20701" s="4"/>
      <c r="M20701" s="5"/>
      <c r="N20701" s="6"/>
    </row>
    <row r="20702" spans="8:14" x14ac:dyDescent="0.25">
      <c r="H20702" s="4"/>
      <c r="M20702" s="5"/>
      <c r="N20702" s="6"/>
    </row>
    <row r="20703" spans="8:14" x14ac:dyDescent="0.25">
      <c r="H20703" s="4"/>
      <c r="M20703" s="5"/>
      <c r="N20703" s="6"/>
    </row>
    <row r="20704" spans="8:14" x14ac:dyDescent="0.25">
      <c r="H20704" s="4"/>
      <c r="M20704" s="5"/>
      <c r="N20704" s="6"/>
    </row>
    <row r="20705" spans="8:14" x14ac:dyDescent="0.25">
      <c r="H20705" s="4"/>
      <c r="M20705" s="5"/>
      <c r="N20705" s="6"/>
    </row>
    <row r="20706" spans="8:14" x14ac:dyDescent="0.25">
      <c r="H20706" s="4"/>
      <c r="M20706" s="5"/>
      <c r="N20706" s="6"/>
    </row>
    <row r="20707" spans="8:14" x14ac:dyDescent="0.25">
      <c r="H20707" s="4"/>
      <c r="M20707" s="5"/>
      <c r="N20707" s="6"/>
    </row>
    <row r="20708" spans="8:14" x14ac:dyDescent="0.25">
      <c r="H20708" s="4"/>
      <c r="M20708" s="5"/>
      <c r="N20708" s="6"/>
    </row>
    <row r="20709" spans="8:14" x14ac:dyDescent="0.25">
      <c r="H20709" s="4"/>
      <c r="M20709" s="5"/>
      <c r="N20709" s="6"/>
    </row>
    <row r="20710" spans="8:14" x14ac:dyDescent="0.25">
      <c r="H20710" s="4"/>
      <c r="M20710" s="5"/>
      <c r="N20710" s="6"/>
    </row>
    <row r="20711" spans="8:14" x14ac:dyDescent="0.25">
      <c r="H20711" s="4"/>
      <c r="M20711" s="5"/>
      <c r="N20711" s="6"/>
    </row>
    <row r="20712" spans="8:14" x14ac:dyDescent="0.25">
      <c r="H20712" s="4"/>
      <c r="M20712" s="5"/>
      <c r="N20712" s="6"/>
    </row>
    <row r="20713" spans="8:14" x14ac:dyDescent="0.25">
      <c r="H20713" s="4"/>
      <c r="M20713" s="5"/>
      <c r="N20713" s="6"/>
    </row>
    <row r="20714" spans="8:14" x14ac:dyDescent="0.25">
      <c r="H20714" s="4"/>
      <c r="M20714" s="5"/>
      <c r="N20714" s="6"/>
    </row>
    <row r="20715" spans="8:14" x14ac:dyDescent="0.25">
      <c r="H20715" s="4"/>
      <c r="M20715" s="5"/>
      <c r="N20715" s="6"/>
    </row>
    <row r="20716" spans="8:14" x14ac:dyDescent="0.25">
      <c r="H20716" s="4"/>
      <c r="M20716" s="5"/>
      <c r="N20716" s="6"/>
    </row>
    <row r="20717" spans="8:14" x14ac:dyDescent="0.25">
      <c r="H20717" s="4"/>
      <c r="M20717" s="5"/>
      <c r="N20717" s="6"/>
    </row>
    <row r="20718" spans="8:14" x14ac:dyDescent="0.25">
      <c r="H20718" s="4"/>
      <c r="M20718" s="5"/>
      <c r="N20718" s="6"/>
    </row>
    <row r="20719" spans="8:14" x14ac:dyDescent="0.25">
      <c r="H20719" s="4"/>
      <c r="M20719" s="5"/>
      <c r="N20719" s="6"/>
    </row>
    <row r="20720" spans="8:14" x14ac:dyDescent="0.25">
      <c r="H20720" s="4"/>
      <c r="M20720" s="5"/>
      <c r="N20720" s="6"/>
    </row>
    <row r="20721" spans="8:14" x14ac:dyDescent="0.25">
      <c r="H20721" s="4"/>
      <c r="M20721" s="5"/>
      <c r="N20721" s="6"/>
    </row>
    <row r="20722" spans="8:14" x14ac:dyDescent="0.25">
      <c r="H20722" s="4"/>
      <c r="M20722" s="5"/>
      <c r="N20722" s="6"/>
    </row>
    <row r="20723" spans="8:14" x14ac:dyDescent="0.25">
      <c r="H20723" s="4"/>
      <c r="M20723" s="5"/>
      <c r="N20723" s="6"/>
    </row>
    <row r="20724" spans="8:14" x14ac:dyDescent="0.25">
      <c r="H20724" s="4"/>
      <c r="M20724" s="5"/>
      <c r="N20724" s="6"/>
    </row>
    <row r="20725" spans="8:14" x14ac:dyDescent="0.25">
      <c r="H20725" s="4"/>
      <c r="M20725" s="5"/>
      <c r="N20725" s="6"/>
    </row>
    <row r="20726" spans="8:14" x14ac:dyDescent="0.25">
      <c r="H20726" s="4"/>
      <c r="M20726" s="5"/>
      <c r="N20726" s="6"/>
    </row>
    <row r="20727" spans="8:14" x14ac:dyDescent="0.25">
      <c r="H20727" s="4"/>
      <c r="M20727" s="5"/>
      <c r="N20727" s="6"/>
    </row>
    <row r="20728" spans="8:14" x14ac:dyDescent="0.25">
      <c r="H20728" s="4"/>
      <c r="M20728" s="5"/>
      <c r="N20728" s="6"/>
    </row>
    <row r="20729" spans="8:14" x14ac:dyDescent="0.25">
      <c r="H20729" s="4"/>
      <c r="M20729" s="5"/>
      <c r="N20729" s="6"/>
    </row>
    <row r="20730" spans="8:14" x14ac:dyDescent="0.25">
      <c r="H20730" s="4"/>
      <c r="M20730" s="5"/>
      <c r="N20730" s="6"/>
    </row>
    <row r="20731" spans="8:14" x14ac:dyDescent="0.25">
      <c r="H20731" s="4"/>
      <c r="M20731" s="5"/>
      <c r="N20731" s="6"/>
    </row>
    <row r="20732" spans="8:14" x14ac:dyDescent="0.25">
      <c r="H20732" s="4"/>
      <c r="M20732" s="5"/>
      <c r="N20732" s="6"/>
    </row>
    <row r="20733" spans="8:14" x14ac:dyDescent="0.25">
      <c r="H20733" s="4"/>
      <c r="M20733" s="5"/>
      <c r="N20733" s="6"/>
    </row>
    <row r="20734" spans="8:14" x14ac:dyDescent="0.25">
      <c r="H20734" s="4"/>
      <c r="M20734" s="5"/>
      <c r="N20734" s="6"/>
    </row>
    <row r="20735" spans="8:14" x14ac:dyDescent="0.25">
      <c r="H20735" s="4"/>
      <c r="M20735" s="5"/>
      <c r="N20735" s="6"/>
    </row>
    <row r="20736" spans="8:14" x14ac:dyDescent="0.25">
      <c r="H20736" s="4"/>
      <c r="M20736" s="5"/>
      <c r="N20736" s="6"/>
    </row>
    <row r="20737" spans="8:14" x14ac:dyDescent="0.25">
      <c r="H20737" s="4"/>
      <c r="M20737" s="5"/>
      <c r="N20737" s="6"/>
    </row>
    <row r="20738" spans="8:14" x14ac:dyDescent="0.25">
      <c r="H20738" s="4"/>
      <c r="M20738" s="5"/>
      <c r="N20738" s="6"/>
    </row>
    <row r="20739" spans="8:14" x14ac:dyDescent="0.25">
      <c r="H20739" s="4"/>
      <c r="M20739" s="5"/>
      <c r="N20739" s="6"/>
    </row>
    <row r="20740" spans="8:14" x14ac:dyDescent="0.25">
      <c r="H20740" s="4"/>
      <c r="M20740" s="5"/>
      <c r="N20740" s="6"/>
    </row>
    <row r="20741" spans="8:14" x14ac:dyDescent="0.25">
      <c r="H20741" s="4"/>
      <c r="M20741" s="5"/>
      <c r="N20741" s="6"/>
    </row>
    <row r="20742" spans="8:14" x14ac:dyDescent="0.25">
      <c r="H20742" s="4"/>
      <c r="M20742" s="5"/>
      <c r="N20742" s="6"/>
    </row>
    <row r="20743" spans="8:14" x14ac:dyDescent="0.25">
      <c r="H20743" s="4"/>
      <c r="M20743" s="5"/>
      <c r="N20743" s="6"/>
    </row>
    <row r="20744" spans="8:14" x14ac:dyDescent="0.25">
      <c r="H20744" s="4"/>
      <c r="M20744" s="5"/>
      <c r="N20744" s="6"/>
    </row>
    <row r="20745" spans="8:14" x14ac:dyDescent="0.25">
      <c r="H20745" s="4"/>
      <c r="M20745" s="5"/>
      <c r="N20745" s="6"/>
    </row>
    <row r="20746" spans="8:14" x14ac:dyDescent="0.25">
      <c r="H20746" s="4"/>
      <c r="M20746" s="5"/>
      <c r="N20746" s="6"/>
    </row>
    <row r="20747" spans="8:14" x14ac:dyDescent="0.25">
      <c r="H20747" s="4"/>
      <c r="M20747" s="5"/>
      <c r="N20747" s="6"/>
    </row>
    <row r="20748" spans="8:14" x14ac:dyDescent="0.25">
      <c r="H20748" s="4"/>
      <c r="M20748" s="5"/>
      <c r="N20748" s="6"/>
    </row>
    <row r="20749" spans="8:14" x14ac:dyDescent="0.25">
      <c r="H20749" s="4"/>
      <c r="M20749" s="5"/>
      <c r="N20749" s="6"/>
    </row>
    <row r="20750" spans="8:14" x14ac:dyDescent="0.25">
      <c r="H20750" s="4"/>
      <c r="M20750" s="5"/>
      <c r="N20750" s="6"/>
    </row>
    <row r="20751" spans="8:14" x14ac:dyDescent="0.25">
      <c r="H20751" s="4"/>
      <c r="M20751" s="5"/>
      <c r="N20751" s="6"/>
    </row>
    <row r="20752" spans="8:14" x14ac:dyDescent="0.25">
      <c r="H20752" s="4"/>
      <c r="M20752" s="5"/>
      <c r="N20752" s="6"/>
    </row>
    <row r="20753" spans="8:14" x14ac:dyDescent="0.25">
      <c r="H20753" s="4"/>
      <c r="M20753" s="5"/>
      <c r="N20753" s="6"/>
    </row>
    <row r="20754" spans="8:14" x14ac:dyDescent="0.25">
      <c r="H20754" s="4"/>
      <c r="M20754" s="5"/>
      <c r="N20754" s="6"/>
    </row>
    <row r="20755" spans="8:14" x14ac:dyDescent="0.25">
      <c r="H20755" s="4"/>
      <c r="M20755" s="5"/>
      <c r="N20755" s="6"/>
    </row>
    <row r="20756" spans="8:14" x14ac:dyDescent="0.25">
      <c r="H20756" s="4"/>
      <c r="M20756" s="5"/>
      <c r="N20756" s="6"/>
    </row>
    <row r="20757" spans="8:14" x14ac:dyDescent="0.25">
      <c r="H20757" s="4"/>
      <c r="M20757" s="5"/>
      <c r="N20757" s="6"/>
    </row>
    <row r="20758" spans="8:14" x14ac:dyDescent="0.25">
      <c r="H20758" s="4"/>
      <c r="M20758" s="5"/>
      <c r="N20758" s="6"/>
    </row>
    <row r="20759" spans="8:14" x14ac:dyDescent="0.25">
      <c r="H20759" s="4"/>
      <c r="M20759" s="5"/>
      <c r="N20759" s="6"/>
    </row>
    <row r="20760" spans="8:14" x14ac:dyDescent="0.25">
      <c r="H20760" s="4"/>
      <c r="M20760" s="5"/>
      <c r="N20760" s="6"/>
    </row>
    <row r="20761" spans="8:14" x14ac:dyDescent="0.25">
      <c r="H20761" s="4"/>
      <c r="M20761" s="5"/>
      <c r="N20761" s="6"/>
    </row>
    <row r="20762" spans="8:14" x14ac:dyDescent="0.25">
      <c r="H20762" s="4"/>
      <c r="M20762" s="5"/>
      <c r="N20762" s="6"/>
    </row>
    <row r="20763" spans="8:14" x14ac:dyDescent="0.25">
      <c r="H20763" s="4"/>
      <c r="M20763" s="5"/>
      <c r="N20763" s="6"/>
    </row>
    <row r="20764" spans="8:14" x14ac:dyDescent="0.25">
      <c r="H20764" s="4"/>
      <c r="M20764" s="5"/>
      <c r="N20764" s="6"/>
    </row>
    <row r="20765" spans="8:14" x14ac:dyDescent="0.25">
      <c r="H20765" s="4"/>
      <c r="M20765" s="5"/>
      <c r="N20765" s="6"/>
    </row>
    <row r="20766" spans="8:14" x14ac:dyDescent="0.25">
      <c r="H20766" s="4"/>
      <c r="M20766" s="5"/>
      <c r="N20766" s="6"/>
    </row>
    <row r="20767" spans="8:14" x14ac:dyDescent="0.25">
      <c r="H20767" s="4"/>
      <c r="M20767" s="5"/>
      <c r="N20767" s="6"/>
    </row>
    <row r="20768" spans="8:14" x14ac:dyDescent="0.25">
      <c r="H20768" s="4"/>
      <c r="M20768" s="5"/>
      <c r="N20768" s="6"/>
    </row>
    <row r="20769" spans="8:14" x14ac:dyDescent="0.25">
      <c r="H20769" s="4"/>
      <c r="M20769" s="5"/>
      <c r="N20769" s="6"/>
    </row>
    <row r="20770" spans="8:14" x14ac:dyDescent="0.25">
      <c r="H20770" s="4"/>
      <c r="M20770" s="5"/>
      <c r="N20770" s="6"/>
    </row>
    <row r="20771" spans="8:14" x14ac:dyDescent="0.25">
      <c r="H20771" s="4"/>
      <c r="M20771" s="5"/>
      <c r="N20771" s="6"/>
    </row>
    <row r="20772" spans="8:14" x14ac:dyDescent="0.25">
      <c r="H20772" s="4"/>
      <c r="M20772" s="5"/>
      <c r="N20772" s="6"/>
    </row>
    <row r="20773" spans="8:14" x14ac:dyDescent="0.25">
      <c r="H20773" s="4"/>
      <c r="M20773" s="5"/>
      <c r="N20773" s="6"/>
    </row>
    <row r="20774" spans="8:14" x14ac:dyDescent="0.25">
      <c r="H20774" s="4"/>
      <c r="M20774" s="5"/>
      <c r="N20774" s="6"/>
    </row>
    <row r="20775" spans="8:14" x14ac:dyDescent="0.25">
      <c r="H20775" s="4"/>
      <c r="M20775" s="5"/>
      <c r="N20775" s="6"/>
    </row>
    <row r="20776" spans="8:14" x14ac:dyDescent="0.25">
      <c r="H20776" s="4"/>
      <c r="M20776" s="5"/>
      <c r="N20776" s="6"/>
    </row>
    <row r="20777" spans="8:14" x14ac:dyDescent="0.25">
      <c r="H20777" s="4"/>
      <c r="M20777" s="5"/>
      <c r="N20777" s="6"/>
    </row>
    <row r="20778" spans="8:14" x14ac:dyDescent="0.25">
      <c r="H20778" s="4"/>
      <c r="M20778" s="5"/>
      <c r="N20778" s="6"/>
    </row>
    <row r="20779" spans="8:14" x14ac:dyDescent="0.25">
      <c r="H20779" s="4"/>
      <c r="M20779" s="5"/>
      <c r="N20779" s="6"/>
    </row>
    <row r="20780" spans="8:14" x14ac:dyDescent="0.25">
      <c r="H20780" s="4"/>
      <c r="M20780" s="5"/>
      <c r="N20780" s="6"/>
    </row>
    <row r="20781" spans="8:14" x14ac:dyDescent="0.25">
      <c r="H20781" s="4"/>
      <c r="M20781" s="5"/>
      <c r="N20781" s="6"/>
    </row>
    <row r="20782" spans="8:14" x14ac:dyDescent="0.25">
      <c r="H20782" s="4"/>
      <c r="M20782" s="5"/>
      <c r="N20782" s="6"/>
    </row>
    <row r="20783" spans="8:14" x14ac:dyDescent="0.25">
      <c r="H20783" s="4"/>
      <c r="M20783" s="5"/>
      <c r="N20783" s="6"/>
    </row>
    <row r="20784" spans="8:14" x14ac:dyDescent="0.25">
      <c r="H20784" s="4"/>
      <c r="M20784" s="5"/>
      <c r="N20784" s="6"/>
    </row>
    <row r="20785" spans="8:14" x14ac:dyDescent="0.25">
      <c r="H20785" s="4"/>
      <c r="M20785" s="5"/>
      <c r="N20785" s="6"/>
    </row>
    <row r="20786" spans="8:14" x14ac:dyDescent="0.25">
      <c r="H20786" s="4"/>
      <c r="M20786" s="5"/>
      <c r="N20786" s="6"/>
    </row>
    <row r="20787" spans="8:14" x14ac:dyDescent="0.25">
      <c r="H20787" s="4"/>
      <c r="M20787" s="5"/>
      <c r="N20787" s="6"/>
    </row>
    <row r="20788" spans="8:14" x14ac:dyDescent="0.25">
      <c r="H20788" s="4"/>
      <c r="M20788" s="5"/>
      <c r="N20788" s="6"/>
    </row>
    <row r="20789" spans="8:14" x14ac:dyDescent="0.25">
      <c r="H20789" s="4"/>
      <c r="M20789" s="5"/>
      <c r="N20789" s="6"/>
    </row>
    <row r="20790" spans="8:14" x14ac:dyDescent="0.25">
      <c r="H20790" s="4"/>
      <c r="M20790" s="5"/>
      <c r="N20790" s="6"/>
    </row>
    <row r="20791" spans="8:14" x14ac:dyDescent="0.25">
      <c r="H20791" s="4"/>
      <c r="M20791" s="5"/>
      <c r="N20791" s="6"/>
    </row>
    <row r="20792" spans="8:14" x14ac:dyDescent="0.25">
      <c r="H20792" s="4"/>
      <c r="M20792" s="5"/>
      <c r="N20792" s="6"/>
    </row>
    <row r="20793" spans="8:14" x14ac:dyDescent="0.25">
      <c r="H20793" s="4"/>
      <c r="M20793" s="5"/>
      <c r="N20793" s="6"/>
    </row>
    <row r="20794" spans="8:14" x14ac:dyDescent="0.25">
      <c r="H20794" s="4"/>
      <c r="M20794" s="5"/>
      <c r="N20794" s="6"/>
    </row>
    <row r="20795" spans="8:14" x14ac:dyDescent="0.25">
      <c r="H20795" s="4"/>
      <c r="M20795" s="5"/>
      <c r="N20795" s="6"/>
    </row>
    <row r="20796" spans="8:14" x14ac:dyDescent="0.25">
      <c r="H20796" s="4"/>
      <c r="M20796" s="5"/>
      <c r="N20796" s="6"/>
    </row>
    <row r="20797" spans="8:14" x14ac:dyDescent="0.25">
      <c r="H20797" s="4"/>
      <c r="M20797" s="5"/>
      <c r="N20797" s="6"/>
    </row>
    <row r="20798" spans="8:14" x14ac:dyDescent="0.25">
      <c r="H20798" s="4"/>
      <c r="M20798" s="5"/>
      <c r="N20798" s="6"/>
    </row>
    <row r="20799" spans="8:14" x14ac:dyDescent="0.25">
      <c r="H20799" s="4"/>
      <c r="M20799" s="5"/>
      <c r="N20799" s="6"/>
    </row>
    <row r="20800" spans="8:14" x14ac:dyDescent="0.25">
      <c r="H20800" s="4"/>
      <c r="M20800" s="5"/>
      <c r="N20800" s="6"/>
    </row>
    <row r="20801" spans="8:14" x14ac:dyDescent="0.25">
      <c r="H20801" s="4"/>
      <c r="M20801" s="5"/>
      <c r="N20801" s="6"/>
    </row>
    <row r="20802" spans="8:14" x14ac:dyDescent="0.25">
      <c r="H20802" s="4"/>
      <c r="M20802" s="5"/>
      <c r="N20802" s="6"/>
    </row>
    <row r="20803" spans="8:14" x14ac:dyDescent="0.25">
      <c r="H20803" s="4"/>
      <c r="M20803" s="5"/>
      <c r="N20803" s="6"/>
    </row>
    <row r="20804" spans="8:14" x14ac:dyDescent="0.25">
      <c r="H20804" s="4"/>
      <c r="M20804" s="5"/>
      <c r="N20804" s="6"/>
    </row>
    <row r="20805" spans="8:14" x14ac:dyDescent="0.25">
      <c r="H20805" s="4"/>
      <c r="M20805" s="5"/>
      <c r="N20805" s="6"/>
    </row>
    <row r="20806" spans="8:14" x14ac:dyDescent="0.25">
      <c r="H20806" s="4"/>
      <c r="M20806" s="5"/>
      <c r="N20806" s="6"/>
    </row>
    <row r="20807" spans="8:14" x14ac:dyDescent="0.25">
      <c r="H20807" s="4"/>
      <c r="M20807" s="5"/>
      <c r="N20807" s="6"/>
    </row>
    <row r="20808" spans="8:14" x14ac:dyDescent="0.25">
      <c r="H20808" s="4"/>
      <c r="M20808" s="5"/>
      <c r="N20808" s="6"/>
    </row>
    <row r="20809" spans="8:14" x14ac:dyDescent="0.25">
      <c r="H20809" s="4"/>
      <c r="M20809" s="5"/>
      <c r="N20809" s="6"/>
    </row>
    <row r="20810" spans="8:14" x14ac:dyDescent="0.25">
      <c r="H20810" s="4"/>
      <c r="M20810" s="5"/>
      <c r="N20810" s="6"/>
    </row>
    <row r="20811" spans="8:14" x14ac:dyDescent="0.25">
      <c r="H20811" s="4"/>
      <c r="M20811" s="5"/>
      <c r="N20811" s="6"/>
    </row>
    <row r="20812" spans="8:14" x14ac:dyDescent="0.25">
      <c r="H20812" s="4"/>
      <c r="M20812" s="5"/>
      <c r="N20812" s="6"/>
    </row>
    <row r="20813" spans="8:14" x14ac:dyDescent="0.25">
      <c r="H20813" s="4"/>
      <c r="M20813" s="5"/>
      <c r="N20813" s="6"/>
    </row>
    <row r="20814" spans="8:14" x14ac:dyDescent="0.25">
      <c r="H20814" s="4"/>
      <c r="M20814" s="5"/>
      <c r="N20814" s="6"/>
    </row>
    <row r="20815" spans="8:14" x14ac:dyDescent="0.25">
      <c r="H20815" s="4"/>
      <c r="M20815" s="5"/>
      <c r="N20815" s="6"/>
    </row>
    <row r="20816" spans="8:14" x14ac:dyDescent="0.25">
      <c r="H20816" s="4"/>
      <c r="M20816" s="5"/>
      <c r="N20816" s="6"/>
    </row>
    <row r="20817" spans="8:14" x14ac:dyDescent="0.25">
      <c r="H20817" s="4"/>
      <c r="M20817" s="5"/>
      <c r="N20817" s="6"/>
    </row>
    <row r="20818" spans="8:14" x14ac:dyDescent="0.25">
      <c r="H20818" s="4"/>
      <c r="M20818" s="5"/>
      <c r="N20818" s="6"/>
    </row>
    <row r="20819" spans="8:14" x14ac:dyDescent="0.25">
      <c r="H20819" s="4"/>
      <c r="M20819" s="5"/>
      <c r="N20819" s="6"/>
    </row>
    <row r="20820" spans="8:14" x14ac:dyDescent="0.25">
      <c r="H20820" s="4"/>
      <c r="M20820" s="5"/>
      <c r="N20820" s="6"/>
    </row>
    <row r="20821" spans="8:14" x14ac:dyDescent="0.25">
      <c r="H20821" s="4"/>
      <c r="M20821" s="5"/>
      <c r="N20821" s="6"/>
    </row>
    <row r="20822" spans="8:14" x14ac:dyDescent="0.25">
      <c r="H20822" s="4"/>
      <c r="M20822" s="5"/>
      <c r="N20822" s="6"/>
    </row>
    <row r="20823" spans="8:14" x14ac:dyDescent="0.25">
      <c r="H20823" s="4"/>
      <c r="M20823" s="5"/>
      <c r="N20823" s="6"/>
    </row>
    <row r="20824" spans="8:14" x14ac:dyDescent="0.25">
      <c r="H20824" s="4"/>
      <c r="M20824" s="5"/>
      <c r="N20824" s="6"/>
    </row>
    <row r="20825" spans="8:14" x14ac:dyDescent="0.25">
      <c r="H20825" s="4"/>
      <c r="M20825" s="5"/>
      <c r="N20825" s="6"/>
    </row>
    <row r="20826" spans="8:14" x14ac:dyDescent="0.25">
      <c r="H20826" s="4"/>
      <c r="M20826" s="5"/>
      <c r="N20826" s="6"/>
    </row>
    <row r="20827" spans="8:14" x14ac:dyDescent="0.25">
      <c r="H20827" s="4"/>
      <c r="M20827" s="5"/>
      <c r="N20827" s="6"/>
    </row>
    <row r="20828" spans="8:14" x14ac:dyDescent="0.25">
      <c r="H20828" s="4"/>
      <c r="M20828" s="5"/>
      <c r="N20828" s="6"/>
    </row>
    <row r="20829" spans="8:14" x14ac:dyDescent="0.25">
      <c r="H20829" s="4"/>
      <c r="M20829" s="5"/>
      <c r="N20829" s="6"/>
    </row>
    <row r="20830" spans="8:14" x14ac:dyDescent="0.25">
      <c r="H20830" s="4"/>
      <c r="M20830" s="5"/>
      <c r="N20830" s="6"/>
    </row>
    <row r="20831" spans="8:14" x14ac:dyDescent="0.25">
      <c r="H20831" s="4"/>
      <c r="M20831" s="5"/>
      <c r="N20831" s="6"/>
    </row>
    <row r="20832" spans="8:14" x14ac:dyDescent="0.25">
      <c r="H20832" s="4"/>
      <c r="M20832" s="5"/>
      <c r="N20832" s="6"/>
    </row>
    <row r="20833" spans="8:14" x14ac:dyDescent="0.25">
      <c r="H20833" s="4"/>
      <c r="M20833" s="5"/>
      <c r="N20833" s="6"/>
    </row>
    <row r="20834" spans="8:14" x14ac:dyDescent="0.25">
      <c r="H20834" s="4"/>
      <c r="M20834" s="5"/>
      <c r="N20834" s="6"/>
    </row>
    <row r="20835" spans="8:14" x14ac:dyDescent="0.25">
      <c r="H20835" s="4"/>
      <c r="M20835" s="5"/>
      <c r="N20835" s="6"/>
    </row>
    <row r="20836" spans="8:14" x14ac:dyDescent="0.25">
      <c r="H20836" s="4"/>
      <c r="M20836" s="5"/>
      <c r="N20836" s="6"/>
    </row>
    <row r="20837" spans="8:14" x14ac:dyDescent="0.25">
      <c r="H20837" s="4"/>
      <c r="M20837" s="5"/>
      <c r="N20837" s="6"/>
    </row>
    <row r="20838" spans="8:14" x14ac:dyDescent="0.25">
      <c r="H20838" s="4"/>
      <c r="M20838" s="5"/>
      <c r="N20838" s="6"/>
    </row>
    <row r="20839" spans="8:14" x14ac:dyDescent="0.25">
      <c r="H20839" s="4"/>
      <c r="M20839" s="5"/>
      <c r="N20839" s="6"/>
    </row>
    <row r="20840" spans="8:14" x14ac:dyDescent="0.25">
      <c r="H20840" s="4"/>
      <c r="M20840" s="5"/>
      <c r="N20840" s="6"/>
    </row>
    <row r="20841" spans="8:14" x14ac:dyDescent="0.25">
      <c r="H20841" s="4"/>
      <c r="M20841" s="5"/>
      <c r="N20841" s="6"/>
    </row>
    <row r="20842" spans="8:14" x14ac:dyDescent="0.25">
      <c r="H20842" s="4"/>
      <c r="M20842" s="5"/>
      <c r="N20842" s="6"/>
    </row>
    <row r="20843" spans="8:14" x14ac:dyDescent="0.25">
      <c r="H20843" s="4"/>
      <c r="M20843" s="5"/>
      <c r="N20843" s="6"/>
    </row>
    <row r="20844" spans="8:14" x14ac:dyDescent="0.25">
      <c r="H20844" s="4"/>
      <c r="M20844" s="5"/>
      <c r="N20844" s="6"/>
    </row>
    <row r="20845" spans="8:14" x14ac:dyDescent="0.25">
      <c r="H20845" s="4"/>
      <c r="M20845" s="5"/>
      <c r="N20845" s="6"/>
    </row>
    <row r="20846" spans="8:14" x14ac:dyDescent="0.25">
      <c r="H20846" s="4"/>
      <c r="M20846" s="5"/>
      <c r="N20846" s="6"/>
    </row>
    <row r="20847" spans="8:14" x14ac:dyDescent="0.25">
      <c r="H20847" s="4"/>
      <c r="M20847" s="5"/>
      <c r="N20847" s="6"/>
    </row>
    <row r="20848" spans="8:14" x14ac:dyDescent="0.25">
      <c r="H20848" s="4"/>
      <c r="M20848" s="5"/>
      <c r="N20848" s="6"/>
    </row>
    <row r="20849" spans="8:14" x14ac:dyDescent="0.25">
      <c r="H20849" s="4"/>
      <c r="M20849" s="5"/>
      <c r="N20849" s="6"/>
    </row>
    <row r="20850" spans="8:14" x14ac:dyDescent="0.25">
      <c r="H20850" s="4"/>
      <c r="M20850" s="5"/>
      <c r="N20850" s="6"/>
    </row>
    <row r="20851" spans="8:14" x14ac:dyDescent="0.25">
      <c r="H20851" s="4"/>
      <c r="M20851" s="5"/>
      <c r="N20851" s="6"/>
    </row>
    <row r="20852" spans="8:14" x14ac:dyDescent="0.25">
      <c r="H20852" s="4"/>
      <c r="M20852" s="5"/>
      <c r="N20852" s="6"/>
    </row>
    <row r="20853" spans="8:14" x14ac:dyDescent="0.25">
      <c r="H20853" s="4"/>
      <c r="M20853" s="5"/>
      <c r="N20853" s="6"/>
    </row>
    <row r="20854" spans="8:14" x14ac:dyDescent="0.25">
      <c r="H20854" s="4"/>
      <c r="M20854" s="5"/>
      <c r="N20854" s="6"/>
    </row>
    <row r="20855" spans="8:14" x14ac:dyDescent="0.25">
      <c r="H20855" s="4"/>
      <c r="M20855" s="5"/>
      <c r="N20855" s="6"/>
    </row>
    <row r="20856" spans="8:14" x14ac:dyDescent="0.25">
      <c r="H20856" s="4"/>
      <c r="M20856" s="5"/>
      <c r="N20856" s="6"/>
    </row>
    <row r="20857" spans="8:14" x14ac:dyDescent="0.25">
      <c r="H20857" s="4"/>
      <c r="M20857" s="5"/>
      <c r="N20857" s="6"/>
    </row>
    <row r="20858" spans="8:14" x14ac:dyDescent="0.25">
      <c r="H20858" s="4"/>
      <c r="M20858" s="5"/>
      <c r="N20858" s="6"/>
    </row>
    <row r="20859" spans="8:14" x14ac:dyDescent="0.25">
      <c r="H20859" s="4"/>
      <c r="M20859" s="5"/>
      <c r="N20859" s="6"/>
    </row>
    <row r="20860" spans="8:14" x14ac:dyDescent="0.25">
      <c r="H20860" s="4"/>
      <c r="M20860" s="5"/>
      <c r="N20860" s="6"/>
    </row>
    <row r="20861" spans="8:14" x14ac:dyDescent="0.25">
      <c r="H20861" s="4"/>
      <c r="M20861" s="5"/>
      <c r="N20861" s="6"/>
    </row>
    <row r="20862" spans="8:14" x14ac:dyDescent="0.25">
      <c r="H20862" s="4"/>
      <c r="M20862" s="5"/>
      <c r="N20862" s="6"/>
    </row>
    <row r="20863" spans="8:14" x14ac:dyDescent="0.25">
      <c r="H20863" s="4"/>
      <c r="M20863" s="5"/>
      <c r="N20863" s="6"/>
    </row>
    <row r="20864" spans="8:14" x14ac:dyDescent="0.25">
      <c r="H20864" s="4"/>
      <c r="M20864" s="5"/>
      <c r="N20864" s="6"/>
    </row>
    <row r="20865" spans="8:14" x14ac:dyDescent="0.25">
      <c r="H20865" s="4"/>
      <c r="M20865" s="5"/>
      <c r="N20865" s="6"/>
    </row>
    <row r="20866" spans="8:14" x14ac:dyDescent="0.25">
      <c r="H20866" s="4"/>
      <c r="M20866" s="5"/>
      <c r="N20866" s="6"/>
    </row>
    <row r="20867" spans="8:14" x14ac:dyDescent="0.25">
      <c r="H20867" s="4"/>
      <c r="M20867" s="5"/>
      <c r="N20867" s="6"/>
    </row>
    <row r="20868" spans="8:14" x14ac:dyDescent="0.25">
      <c r="H20868" s="4"/>
      <c r="M20868" s="5"/>
      <c r="N20868" s="6"/>
    </row>
    <row r="20869" spans="8:14" x14ac:dyDescent="0.25">
      <c r="H20869" s="4"/>
      <c r="M20869" s="5"/>
      <c r="N20869" s="6"/>
    </row>
    <row r="20870" spans="8:14" x14ac:dyDescent="0.25">
      <c r="H20870" s="4"/>
      <c r="M20870" s="5"/>
      <c r="N20870" s="6"/>
    </row>
    <row r="20871" spans="8:14" x14ac:dyDescent="0.25">
      <c r="H20871" s="4"/>
      <c r="M20871" s="5"/>
      <c r="N20871" s="6"/>
    </row>
    <row r="20872" spans="8:14" x14ac:dyDescent="0.25">
      <c r="H20872" s="4"/>
      <c r="M20872" s="5"/>
      <c r="N20872" s="6"/>
    </row>
    <row r="20873" spans="8:14" x14ac:dyDescent="0.25">
      <c r="H20873" s="4"/>
      <c r="M20873" s="5"/>
      <c r="N20873" s="6"/>
    </row>
    <row r="20874" spans="8:14" x14ac:dyDescent="0.25">
      <c r="H20874" s="4"/>
      <c r="M20874" s="5"/>
      <c r="N20874" s="6"/>
    </row>
    <row r="20875" spans="8:14" x14ac:dyDescent="0.25">
      <c r="H20875" s="4"/>
      <c r="M20875" s="5"/>
      <c r="N20875" s="6"/>
    </row>
    <row r="20876" spans="8:14" x14ac:dyDescent="0.25">
      <c r="H20876" s="4"/>
      <c r="M20876" s="5"/>
      <c r="N20876" s="6"/>
    </row>
    <row r="20877" spans="8:14" x14ac:dyDescent="0.25">
      <c r="H20877" s="4"/>
      <c r="M20877" s="5"/>
      <c r="N20877" s="6"/>
    </row>
    <row r="20878" spans="8:14" x14ac:dyDescent="0.25">
      <c r="H20878" s="4"/>
      <c r="M20878" s="5"/>
      <c r="N20878" s="6"/>
    </row>
    <row r="20879" spans="8:14" x14ac:dyDescent="0.25">
      <c r="H20879" s="4"/>
      <c r="M20879" s="5"/>
      <c r="N20879" s="6"/>
    </row>
    <row r="20880" spans="8:14" x14ac:dyDescent="0.25">
      <c r="H20880" s="4"/>
      <c r="M20880" s="5"/>
      <c r="N20880" s="6"/>
    </row>
    <row r="20881" spans="8:14" x14ac:dyDescent="0.25">
      <c r="H20881" s="4"/>
      <c r="M20881" s="5"/>
      <c r="N20881" s="6"/>
    </row>
    <row r="20882" spans="8:14" x14ac:dyDescent="0.25">
      <c r="H20882" s="4"/>
      <c r="M20882" s="5"/>
      <c r="N20882" s="6"/>
    </row>
    <row r="20883" spans="8:14" x14ac:dyDescent="0.25">
      <c r="H20883" s="4"/>
      <c r="M20883" s="5"/>
      <c r="N20883" s="6"/>
    </row>
    <row r="20884" spans="8:14" x14ac:dyDescent="0.25">
      <c r="H20884" s="4"/>
      <c r="M20884" s="5"/>
      <c r="N20884" s="6"/>
    </row>
    <row r="20885" spans="8:14" x14ac:dyDescent="0.25">
      <c r="H20885" s="4"/>
      <c r="M20885" s="5"/>
      <c r="N20885" s="6"/>
    </row>
    <row r="20886" spans="8:14" x14ac:dyDescent="0.25">
      <c r="H20886" s="4"/>
      <c r="M20886" s="5"/>
      <c r="N20886" s="6"/>
    </row>
    <row r="20887" spans="8:14" x14ac:dyDescent="0.25">
      <c r="H20887" s="4"/>
      <c r="M20887" s="5"/>
      <c r="N20887" s="6"/>
    </row>
    <row r="20888" spans="8:14" x14ac:dyDescent="0.25">
      <c r="H20888" s="4"/>
      <c r="M20888" s="5"/>
      <c r="N20888" s="6"/>
    </row>
    <row r="20889" spans="8:14" x14ac:dyDescent="0.25">
      <c r="H20889" s="4"/>
      <c r="M20889" s="5"/>
      <c r="N20889" s="6"/>
    </row>
    <row r="20890" spans="8:14" x14ac:dyDescent="0.25">
      <c r="H20890" s="4"/>
      <c r="M20890" s="5"/>
      <c r="N20890" s="6"/>
    </row>
    <row r="20891" spans="8:14" x14ac:dyDescent="0.25">
      <c r="H20891" s="4"/>
      <c r="M20891" s="5"/>
      <c r="N20891" s="6"/>
    </row>
    <row r="20892" spans="8:14" x14ac:dyDescent="0.25">
      <c r="H20892" s="4"/>
      <c r="M20892" s="5"/>
      <c r="N20892" s="6"/>
    </row>
    <row r="20893" spans="8:14" x14ac:dyDescent="0.25">
      <c r="H20893" s="4"/>
      <c r="M20893" s="5"/>
      <c r="N20893" s="6"/>
    </row>
    <row r="20894" spans="8:14" x14ac:dyDescent="0.25">
      <c r="H20894" s="4"/>
      <c r="M20894" s="5"/>
      <c r="N20894" s="6"/>
    </row>
    <row r="20895" spans="8:14" x14ac:dyDescent="0.25">
      <c r="H20895" s="4"/>
      <c r="M20895" s="5"/>
      <c r="N20895" s="6"/>
    </row>
    <row r="20896" spans="8:14" x14ac:dyDescent="0.25">
      <c r="H20896" s="4"/>
      <c r="M20896" s="5"/>
      <c r="N20896" s="6"/>
    </row>
    <row r="20897" spans="8:14" x14ac:dyDescent="0.25">
      <c r="H20897" s="4"/>
      <c r="M20897" s="5"/>
      <c r="N20897" s="6"/>
    </row>
    <row r="20898" spans="8:14" x14ac:dyDescent="0.25">
      <c r="H20898" s="4"/>
      <c r="M20898" s="5"/>
      <c r="N20898" s="6"/>
    </row>
    <row r="20899" spans="8:14" x14ac:dyDescent="0.25">
      <c r="H20899" s="4"/>
      <c r="M20899" s="5"/>
      <c r="N20899" s="6"/>
    </row>
    <row r="20900" spans="8:14" x14ac:dyDescent="0.25">
      <c r="H20900" s="4"/>
      <c r="M20900" s="5"/>
      <c r="N20900" s="6"/>
    </row>
    <row r="20901" spans="8:14" x14ac:dyDescent="0.25">
      <c r="H20901" s="4"/>
      <c r="M20901" s="5"/>
      <c r="N20901" s="6"/>
    </row>
    <row r="20902" spans="8:14" x14ac:dyDescent="0.25">
      <c r="H20902" s="4"/>
      <c r="M20902" s="5"/>
      <c r="N20902" s="6"/>
    </row>
    <row r="20903" spans="8:14" x14ac:dyDescent="0.25">
      <c r="H20903" s="4"/>
      <c r="M20903" s="5"/>
      <c r="N20903" s="6"/>
    </row>
    <row r="20904" spans="8:14" x14ac:dyDescent="0.25">
      <c r="H20904" s="4"/>
      <c r="M20904" s="5"/>
      <c r="N20904" s="6"/>
    </row>
    <row r="20905" spans="8:14" x14ac:dyDescent="0.25">
      <c r="H20905" s="4"/>
      <c r="M20905" s="5"/>
      <c r="N20905" s="6"/>
    </row>
    <row r="20906" spans="8:14" x14ac:dyDescent="0.25">
      <c r="H20906" s="4"/>
      <c r="M20906" s="5"/>
      <c r="N20906" s="6"/>
    </row>
    <row r="20907" spans="8:14" x14ac:dyDescent="0.25">
      <c r="H20907" s="4"/>
      <c r="M20907" s="5"/>
      <c r="N20907" s="6"/>
    </row>
    <row r="20908" spans="8:14" x14ac:dyDescent="0.25">
      <c r="H20908" s="4"/>
      <c r="M20908" s="5"/>
      <c r="N20908" s="6"/>
    </row>
    <row r="20909" spans="8:14" x14ac:dyDescent="0.25">
      <c r="H20909" s="4"/>
      <c r="M20909" s="5"/>
      <c r="N20909" s="6"/>
    </row>
    <row r="20910" spans="8:14" x14ac:dyDescent="0.25">
      <c r="H20910" s="4"/>
      <c r="M20910" s="5"/>
      <c r="N20910" s="6"/>
    </row>
    <row r="20911" spans="8:14" x14ac:dyDescent="0.25">
      <c r="H20911" s="4"/>
      <c r="M20911" s="5"/>
      <c r="N20911" s="6"/>
    </row>
    <row r="20912" spans="8:14" x14ac:dyDescent="0.25">
      <c r="H20912" s="4"/>
      <c r="M20912" s="5"/>
      <c r="N20912" s="6"/>
    </row>
    <row r="20913" spans="8:14" x14ac:dyDescent="0.25">
      <c r="H20913" s="4"/>
      <c r="M20913" s="5"/>
      <c r="N20913" s="6"/>
    </row>
    <row r="20914" spans="8:14" x14ac:dyDescent="0.25">
      <c r="H20914" s="4"/>
      <c r="M20914" s="5"/>
      <c r="N20914" s="6"/>
    </row>
    <row r="20915" spans="8:14" x14ac:dyDescent="0.25">
      <c r="H20915" s="4"/>
      <c r="M20915" s="5"/>
      <c r="N20915" s="6"/>
    </row>
    <row r="20916" spans="8:14" x14ac:dyDescent="0.25">
      <c r="H20916" s="4"/>
      <c r="M20916" s="5"/>
      <c r="N20916" s="6"/>
    </row>
    <row r="20917" spans="8:14" x14ac:dyDescent="0.25">
      <c r="H20917" s="4"/>
      <c r="M20917" s="5"/>
      <c r="N20917" s="6"/>
    </row>
    <row r="20918" spans="8:14" x14ac:dyDescent="0.25">
      <c r="H20918" s="4"/>
      <c r="M20918" s="5"/>
      <c r="N20918" s="6"/>
    </row>
    <row r="20919" spans="8:14" x14ac:dyDescent="0.25">
      <c r="H20919" s="4"/>
      <c r="M20919" s="5"/>
      <c r="N20919" s="6"/>
    </row>
    <row r="20920" spans="8:14" x14ac:dyDescent="0.25">
      <c r="H20920" s="4"/>
      <c r="M20920" s="5"/>
      <c r="N20920" s="6"/>
    </row>
    <row r="20921" spans="8:14" x14ac:dyDescent="0.25">
      <c r="H20921" s="4"/>
      <c r="M20921" s="5"/>
      <c r="N20921" s="6"/>
    </row>
    <row r="20922" spans="8:14" x14ac:dyDescent="0.25">
      <c r="H20922" s="4"/>
      <c r="M20922" s="5"/>
      <c r="N20922" s="6"/>
    </row>
    <row r="20923" spans="8:14" x14ac:dyDescent="0.25">
      <c r="H20923" s="4"/>
      <c r="M20923" s="5"/>
      <c r="N20923" s="6"/>
    </row>
    <row r="20924" spans="8:14" x14ac:dyDescent="0.25">
      <c r="H20924" s="4"/>
      <c r="M20924" s="5"/>
      <c r="N20924" s="6"/>
    </row>
    <row r="20925" spans="8:14" x14ac:dyDescent="0.25">
      <c r="H20925" s="4"/>
      <c r="M20925" s="5"/>
      <c r="N20925" s="6"/>
    </row>
    <row r="20926" spans="8:14" x14ac:dyDescent="0.25">
      <c r="H20926" s="4"/>
      <c r="M20926" s="5"/>
      <c r="N20926" s="6"/>
    </row>
    <row r="20927" spans="8:14" x14ac:dyDescent="0.25">
      <c r="H20927" s="4"/>
      <c r="M20927" s="5"/>
      <c r="N20927" s="6"/>
    </row>
    <row r="20928" spans="8:14" x14ac:dyDescent="0.25">
      <c r="H20928" s="4"/>
      <c r="M20928" s="5"/>
      <c r="N20928" s="6"/>
    </row>
    <row r="20929" spans="8:14" x14ac:dyDescent="0.25">
      <c r="H20929" s="4"/>
      <c r="M20929" s="5"/>
      <c r="N20929" s="6"/>
    </row>
    <row r="20930" spans="8:14" x14ac:dyDescent="0.25">
      <c r="H20930" s="4"/>
      <c r="M20930" s="5"/>
      <c r="N20930" s="6"/>
    </row>
    <row r="20931" spans="8:14" x14ac:dyDescent="0.25">
      <c r="H20931" s="4"/>
      <c r="M20931" s="5"/>
      <c r="N20931" s="6"/>
    </row>
    <row r="20932" spans="8:14" x14ac:dyDescent="0.25">
      <c r="H20932" s="4"/>
      <c r="M20932" s="5"/>
      <c r="N20932" s="6"/>
    </row>
    <row r="20933" spans="8:14" x14ac:dyDescent="0.25">
      <c r="H20933" s="4"/>
      <c r="M20933" s="5"/>
      <c r="N20933" s="6"/>
    </row>
    <row r="20934" spans="8:14" x14ac:dyDescent="0.25">
      <c r="H20934" s="4"/>
      <c r="M20934" s="5"/>
      <c r="N20934" s="6"/>
    </row>
    <row r="20935" spans="8:14" x14ac:dyDescent="0.25">
      <c r="H20935" s="4"/>
      <c r="M20935" s="5"/>
      <c r="N20935" s="6"/>
    </row>
    <row r="20936" spans="8:14" x14ac:dyDescent="0.25">
      <c r="H20936" s="4"/>
      <c r="M20936" s="5"/>
      <c r="N20936" s="6"/>
    </row>
    <row r="20937" spans="8:14" x14ac:dyDescent="0.25">
      <c r="H20937" s="4"/>
      <c r="M20937" s="5"/>
      <c r="N20937" s="6"/>
    </row>
    <row r="20938" spans="8:14" x14ac:dyDescent="0.25">
      <c r="H20938" s="4"/>
      <c r="M20938" s="5"/>
      <c r="N20938" s="6"/>
    </row>
    <row r="20939" spans="8:14" x14ac:dyDescent="0.25">
      <c r="H20939" s="4"/>
      <c r="M20939" s="5"/>
      <c r="N20939" s="6"/>
    </row>
    <row r="20940" spans="8:14" x14ac:dyDescent="0.25">
      <c r="H20940" s="4"/>
      <c r="M20940" s="5"/>
      <c r="N20940" s="6"/>
    </row>
    <row r="20941" spans="8:14" x14ac:dyDescent="0.25">
      <c r="H20941" s="4"/>
      <c r="M20941" s="5"/>
      <c r="N20941" s="6"/>
    </row>
    <row r="20942" spans="8:14" x14ac:dyDescent="0.25">
      <c r="H20942" s="4"/>
      <c r="M20942" s="5"/>
      <c r="N20942" s="6"/>
    </row>
    <row r="20943" spans="8:14" x14ac:dyDescent="0.25">
      <c r="H20943" s="4"/>
      <c r="M20943" s="5"/>
      <c r="N20943" s="6"/>
    </row>
    <row r="20944" spans="8:14" x14ac:dyDescent="0.25">
      <c r="H20944" s="4"/>
      <c r="M20944" s="5"/>
      <c r="N20944" s="6"/>
    </row>
    <row r="20945" spans="8:14" x14ac:dyDescent="0.25">
      <c r="H20945" s="4"/>
      <c r="M20945" s="5"/>
      <c r="N20945" s="6"/>
    </row>
    <row r="20946" spans="8:14" x14ac:dyDescent="0.25">
      <c r="H20946" s="4"/>
      <c r="M20946" s="5"/>
      <c r="N20946" s="6"/>
    </row>
    <row r="20947" spans="8:14" x14ac:dyDescent="0.25">
      <c r="H20947" s="4"/>
      <c r="M20947" s="5"/>
      <c r="N20947" s="6"/>
    </row>
    <row r="20948" spans="8:14" x14ac:dyDescent="0.25">
      <c r="H20948" s="4"/>
      <c r="M20948" s="5"/>
      <c r="N20948" s="6"/>
    </row>
    <row r="20949" spans="8:14" x14ac:dyDescent="0.25">
      <c r="H20949" s="4"/>
      <c r="M20949" s="5"/>
      <c r="N20949" s="6"/>
    </row>
    <row r="20950" spans="8:14" x14ac:dyDescent="0.25">
      <c r="H20950" s="4"/>
      <c r="M20950" s="5"/>
      <c r="N20950" s="6"/>
    </row>
    <row r="20951" spans="8:14" x14ac:dyDescent="0.25">
      <c r="H20951" s="4"/>
      <c r="M20951" s="5"/>
      <c r="N20951" s="6"/>
    </row>
    <row r="20952" spans="8:14" x14ac:dyDescent="0.25">
      <c r="H20952" s="4"/>
      <c r="M20952" s="5"/>
      <c r="N20952" s="6"/>
    </row>
    <row r="20953" spans="8:14" x14ac:dyDescent="0.25">
      <c r="H20953" s="4"/>
      <c r="M20953" s="5"/>
      <c r="N20953" s="6"/>
    </row>
    <row r="20954" spans="8:14" x14ac:dyDescent="0.25">
      <c r="H20954" s="4"/>
      <c r="M20954" s="5"/>
      <c r="N20954" s="6"/>
    </row>
    <row r="20955" spans="8:14" x14ac:dyDescent="0.25">
      <c r="H20955" s="4"/>
      <c r="M20955" s="5"/>
      <c r="N20955" s="6"/>
    </row>
    <row r="20956" spans="8:14" x14ac:dyDescent="0.25">
      <c r="H20956" s="4"/>
      <c r="M20956" s="5"/>
      <c r="N20956" s="6"/>
    </row>
    <row r="20957" spans="8:14" x14ac:dyDescent="0.25">
      <c r="H20957" s="4"/>
      <c r="M20957" s="5"/>
      <c r="N20957" s="6"/>
    </row>
    <row r="20958" spans="8:14" x14ac:dyDescent="0.25">
      <c r="H20958" s="4"/>
      <c r="M20958" s="5"/>
      <c r="N20958" s="6"/>
    </row>
    <row r="20959" spans="8:14" x14ac:dyDescent="0.25">
      <c r="H20959" s="4"/>
      <c r="M20959" s="5"/>
      <c r="N20959" s="6"/>
    </row>
    <row r="20960" spans="8:14" x14ac:dyDescent="0.25">
      <c r="H20960" s="4"/>
      <c r="M20960" s="5"/>
      <c r="N20960" s="6"/>
    </row>
    <row r="20961" spans="8:14" x14ac:dyDescent="0.25">
      <c r="H20961" s="4"/>
      <c r="M20961" s="5"/>
      <c r="N20961" s="6"/>
    </row>
    <row r="20962" spans="8:14" x14ac:dyDescent="0.25">
      <c r="H20962" s="4"/>
      <c r="M20962" s="5"/>
      <c r="N20962" s="6"/>
    </row>
    <row r="20963" spans="8:14" x14ac:dyDescent="0.25">
      <c r="H20963" s="4"/>
      <c r="M20963" s="5"/>
      <c r="N20963" s="6"/>
    </row>
    <row r="20964" spans="8:14" x14ac:dyDescent="0.25">
      <c r="H20964" s="4"/>
      <c r="M20964" s="5"/>
      <c r="N20964" s="6"/>
    </row>
    <row r="20965" spans="8:14" x14ac:dyDescent="0.25">
      <c r="H20965" s="4"/>
      <c r="M20965" s="5"/>
      <c r="N20965" s="6"/>
    </row>
    <row r="20966" spans="8:14" x14ac:dyDescent="0.25">
      <c r="H20966" s="4"/>
      <c r="M20966" s="5"/>
      <c r="N20966" s="6"/>
    </row>
    <row r="20967" spans="8:14" x14ac:dyDescent="0.25">
      <c r="H20967" s="4"/>
      <c r="M20967" s="5"/>
      <c r="N20967" s="6"/>
    </row>
    <row r="20968" spans="8:14" x14ac:dyDescent="0.25">
      <c r="H20968" s="4"/>
      <c r="M20968" s="5"/>
      <c r="N20968" s="6"/>
    </row>
    <row r="20969" spans="8:14" x14ac:dyDescent="0.25">
      <c r="H20969" s="4"/>
      <c r="M20969" s="5"/>
      <c r="N20969" s="6"/>
    </row>
    <row r="20970" spans="8:14" x14ac:dyDescent="0.25">
      <c r="H20970" s="4"/>
      <c r="M20970" s="5"/>
      <c r="N20970" s="6"/>
    </row>
    <row r="20971" spans="8:14" x14ac:dyDescent="0.25">
      <c r="H20971" s="4"/>
      <c r="M20971" s="5"/>
      <c r="N20971" s="6"/>
    </row>
    <row r="20972" spans="8:14" x14ac:dyDescent="0.25">
      <c r="H20972" s="4"/>
      <c r="M20972" s="5"/>
      <c r="N20972" s="6"/>
    </row>
    <row r="20973" spans="8:14" x14ac:dyDescent="0.25">
      <c r="H20973" s="4"/>
      <c r="M20973" s="5"/>
      <c r="N20973" s="6"/>
    </row>
    <row r="20974" spans="8:14" x14ac:dyDescent="0.25">
      <c r="H20974" s="4"/>
      <c r="M20974" s="5"/>
      <c r="N20974" s="6"/>
    </row>
    <row r="20975" spans="8:14" x14ac:dyDescent="0.25">
      <c r="H20975" s="4"/>
      <c r="M20975" s="5"/>
      <c r="N20975" s="6"/>
    </row>
    <row r="20976" spans="8:14" x14ac:dyDescent="0.25">
      <c r="H20976" s="4"/>
      <c r="M20976" s="5"/>
      <c r="N20976" s="6"/>
    </row>
    <row r="20977" spans="8:14" x14ac:dyDescent="0.25">
      <c r="H20977" s="4"/>
      <c r="M20977" s="5"/>
      <c r="N20977" s="6"/>
    </row>
    <row r="20978" spans="8:14" x14ac:dyDescent="0.25">
      <c r="H20978" s="4"/>
      <c r="M20978" s="5"/>
      <c r="N20978" s="6"/>
    </row>
    <row r="20979" spans="8:14" x14ac:dyDescent="0.25">
      <c r="H20979" s="4"/>
      <c r="M20979" s="5"/>
      <c r="N20979" s="6"/>
    </row>
    <row r="20980" spans="8:14" x14ac:dyDescent="0.25">
      <c r="H20980" s="4"/>
      <c r="M20980" s="5"/>
      <c r="N20980" s="6"/>
    </row>
    <row r="20981" spans="8:14" x14ac:dyDescent="0.25">
      <c r="H20981" s="4"/>
      <c r="M20981" s="5"/>
      <c r="N20981" s="6"/>
    </row>
    <row r="20982" spans="8:14" x14ac:dyDescent="0.25">
      <c r="H20982" s="4"/>
      <c r="M20982" s="5"/>
      <c r="N20982" s="6"/>
    </row>
    <row r="20983" spans="8:14" x14ac:dyDescent="0.25">
      <c r="H20983" s="4"/>
      <c r="M20983" s="5"/>
      <c r="N20983" s="6"/>
    </row>
    <row r="20984" spans="8:14" x14ac:dyDescent="0.25">
      <c r="H20984" s="4"/>
      <c r="M20984" s="5"/>
      <c r="N20984" s="6"/>
    </row>
    <row r="20985" spans="8:14" x14ac:dyDescent="0.25">
      <c r="H20985" s="4"/>
      <c r="M20985" s="5"/>
      <c r="N20985" s="6"/>
    </row>
    <row r="20986" spans="8:14" x14ac:dyDescent="0.25">
      <c r="H20986" s="4"/>
      <c r="M20986" s="5"/>
      <c r="N20986" s="6"/>
    </row>
    <row r="20987" spans="8:14" x14ac:dyDescent="0.25">
      <c r="H20987" s="4"/>
      <c r="M20987" s="5"/>
      <c r="N20987" s="6"/>
    </row>
    <row r="20988" spans="8:14" x14ac:dyDescent="0.25">
      <c r="H20988" s="4"/>
      <c r="M20988" s="5"/>
      <c r="N20988" s="6"/>
    </row>
    <row r="20989" spans="8:14" x14ac:dyDescent="0.25">
      <c r="H20989" s="4"/>
      <c r="M20989" s="5"/>
      <c r="N20989" s="6"/>
    </row>
    <row r="20990" spans="8:14" x14ac:dyDescent="0.25">
      <c r="H20990" s="4"/>
      <c r="M20990" s="5"/>
      <c r="N20990" s="6"/>
    </row>
    <row r="20991" spans="8:14" x14ac:dyDescent="0.25">
      <c r="H20991" s="4"/>
      <c r="M20991" s="5"/>
      <c r="N20991" s="6"/>
    </row>
    <row r="20992" spans="8:14" x14ac:dyDescent="0.25">
      <c r="H20992" s="4"/>
      <c r="M20992" s="5"/>
      <c r="N20992" s="6"/>
    </row>
    <row r="20993" spans="8:14" x14ac:dyDescent="0.25">
      <c r="H20993" s="4"/>
      <c r="M20993" s="5"/>
      <c r="N20993" s="6"/>
    </row>
    <row r="20994" spans="8:14" x14ac:dyDescent="0.25">
      <c r="H20994" s="4"/>
      <c r="M20994" s="5"/>
      <c r="N20994" s="6"/>
    </row>
    <row r="20995" spans="8:14" x14ac:dyDescent="0.25">
      <c r="H20995" s="4"/>
      <c r="M20995" s="5"/>
      <c r="N20995" s="6"/>
    </row>
    <row r="20996" spans="8:14" x14ac:dyDescent="0.25">
      <c r="H20996" s="4"/>
      <c r="M20996" s="5"/>
      <c r="N20996" s="6"/>
    </row>
    <row r="20997" spans="8:14" x14ac:dyDescent="0.25">
      <c r="H20997" s="4"/>
      <c r="M20997" s="5"/>
      <c r="N20997" s="6"/>
    </row>
    <row r="20998" spans="8:14" x14ac:dyDescent="0.25">
      <c r="H20998" s="4"/>
      <c r="M20998" s="5"/>
      <c r="N20998" s="6"/>
    </row>
    <row r="20999" spans="8:14" x14ac:dyDescent="0.25">
      <c r="H20999" s="4"/>
      <c r="M20999" s="5"/>
      <c r="N20999" s="6"/>
    </row>
    <row r="21000" spans="8:14" x14ac:dyDescent="0.25">
      <c r="H21000" s="4"/>
      <c r="M21000" s="5"/>
      <c r="N21000" s="6"/>
    </row>
    <row r="21001" spans="8:14" x14ac:dyDescent="0.25">
      <c r="H21001" s="4"/>
      <c r="M21001" s="5"/>
      <c r="N21001" s="6"/>
    </row>
    <row r="21002" spans="8:14" x14ac:dyDescent="0.25">
      <c r="H21002" s="4"/>
      <c r="M21002" s="5"/>
      <c r="N21002" s="6"/>
    </row>
    <row r="21003" spans="8:14" x14ac:dyDescent="0.25">
      <c r="H21003" s="4"/>
      <c r="M21003" s="5"/>
      <c r="N21003" s="6"/>
    </row>
    <row r="21004" spans="8:14" x14ac:dyDescent="0.25">
      <c r="H21004" s="4"/>
      <c r="M21004" s="5"/>
      <c r="N21004" s="6"/>
    </row>
    <row r="21005" spans="8:14" x14ac:dyDescent="0.25">
      <c r="H21005" s="4"/>
      <c r="M21005" s="5"/>
      <c r="N21005" s="6"/>
    </row>
    <row r="21006" spans="8:14" x14ac:dyDescent="0.25">
      <c r="H21006" s="4"/>
      <c r="M21006" s="5"/>
      <c r="N21006" s="6"/>
    </row>
    <row r="21007" spans="8:14" x14ac:dyDescent="0.25">
      <c r="H21007" s="4"/>
      <c r="M21007" s="5"/>
      <c r="N21007" s="6"/>
    </row>
    <row r="21008" spans="8:14" x14ac:dyDescent="0.25">
      <c r="H21008" s="4"/>
      <c r="M21008" s="5"/>
      <c r="N21008" s="6"/>
    </row>
    <row r="21009" spans="8:14" x14ac:dyDescent="0.25">
      <c r="H21009" s="4"/>
      <c r="M21009" s="5"/>
      <c r="N21009" s="6"/>
    </row>
    <row r="21010" spans="8:14" x14ac:dyDescent="0.25">
      <c r="H21010" s="4"/>
      <c r="M21010" s="5"/>
      <c r="N21010" s="6"/>
    </row>
    <row r="21011" spans="8:14" x14ac:dyDescent="0.25">
      <c r="H21011" s="4"/>
      <c r="M21011" s="5"/>
      <c r="N21011" s="6"/>
    </row>
    <row r="21012" spans="8:14" x14ac:dyDescent="0.25">
      <c r="H21012" s="4"/>
      <c r="M21012" s="5"/>
      <c r="N21012" s="6"/>
    </row>
    <row r="21013" spans="8:14" x14ac:dyDescent="0.25">
      <c r="H21013" s="4"/>
      <c r="M21013" s="5"/>
      <c r="N21013" s="6"/>
    </row>
    <row r="21014" spans="8:14" x14ac:dyDescent="0.25">
      <c r="H21014" s="4"/>
      <c r="M21014" s="5"/>
      <c r="N21014" s="6"/>
    </row>
    <row r="21015" spans="8:14" x14ac:dyDescent="0.25">
      <c r="H21015" s="4"/>
      <c r="M21015" s="5"/>
      <c r="N21015" s="6"/>
    </row>
    <row r="21016" spans="8:14" x14ac:dyDescent="0.25">
      <c r="H21016" s="4"/>
      <c r="M21016" s="5"/>
      <c r="N21016" s="6"/>
    </row>
    <row r="21017" spans="8:14" x14ac:dyDescent="0.25">
      <c r="H21017" s="4"/>
      <c r="M21017" s="5"/>
      <c r="N21017" s="6"/>
    </row>
    <row r="21018" spans="8:14" x14ac:dyDescent="0.25">
      <c r="H21018" s="4"/>
      <c r="M21018" s="5"/>
      <c r="N21018" s="6"/>
    </row>
    <row r="21019" spans="8:14" x14ac:dyDescent="0.25">
      <c r="H21019" s="4"/>
      <c r="M21019" s="5"/>
      <c r="N21019" s="6"/>
    </row>
    <row r="21020" spans="8:14" x14ac:dyDescent="0.25">
      <c r="H21020" s="4"/>
      <c r="M21020" s="5"/>
      <c r="N21020" s="6"/>
    </row>
    <row r="21021" spans="8:14" x14ac:dyDescent="0.25">
      <c r="H21021" s="4"/>
      <c r="M21021" s="5"/>
      <c r="N21021" s="6"/>
    </row>
    <row r="21022" spans="8:14" x14ac:dyDescent="0.25">
      <c r="H21022" s="4"/>
      <c r="M21022" s="5"/>
      <c r="N21022" s="6"/>
    </row>
    <row r="21023" spans="8:14" x14ac:dyDescent="0.25">
      <c r="H21023" s="4"/>
      <c r="M21023" s="5"/>
      <c r="N21023" s="6"/>
    </row>
    <row r="21024" spans="8:14" x14ac:dyDescent="0.25">
      <c r="H21024" s="4"/>
      <c r="M21024" s="5"/>
      <c r="N21024" s="6"/>
    </row>
    <row r="21025" spans="8:14" x14ac:dyDescent="0.25">
      <c r="H21025" s="4"/>
      <c r="M21025" s="5"/>
      <c r="N21025" s="6"/>
    </row>
    <row r="21026" spans="8:14" x14ac:dyDescent="0.25">
      <c r="H21026" s="4"/>
      <c r="M21026" s="5"/>
      <c r="N21026" s="6"/>
    </row>
    <row r="21027" spans="8:14" x14ac:dyDescent="0.25">
      <c r="H21027" s="4"/>
      <c r="M21027" s="5"/>
      <c r="N21027" s="6"/>
    </row>
    <row r="21028" spans="8:14" x14ac:dyDescent="0.25">
      <c r="H21028" s="4"/>
      <c r="M21028" s="5"/>
      <c r="N21028" s="6"/>
    </row>
    <row r="21029" spans="8:14" x14ac:dyDescent="0.25">
      <c r="H21029" s="4"/>
      <c r="M21029" s="5"/>
      <c r="N21029" s="6"/>
    </row>
    <row r="21030" spans="8:14" x14ac:dyDescent="0.25">
      <c r="H21030" s="4"/>
      <c r="M21030" s="5"/>
      <c r="N21030" s="6"/>
    </row>
    <row r="21031" spans="8:14" x14ac:dyDescent="0.25">
      <c r="H21031" s="4"/>
      <c r="M21031" s="5"/>
      <c r="N21031" s="6"/>
    </row>
    <row r="21032" spans="8:14" x14ac:dyDescent="0.25">
      <c r="H21032" s="4"/>
      <c r="M21032" s="5"/>
      <c r="N21032" s="6"/>
    </row>
    <row r="21033" spans="8:14" x14ac:dyDescent="0.25">
      <c r="H21033" s="4"/>
      <c r="M21033" s="5"/>
      <c r="N21033" s="6"/>
    </row>
    <row r="21034" spans="8:14" x14ac:dyDescent="0.25">
      <c r="H21034" s="4"/>
      <c r="M21034" s="5"/>
      <c r="N21034" s="6"/>
    </row>
    <row r="21035" spans="8:14" x14ac:dyDescent="0.25">
      <c r="H21035" s="4"/>
      <c r="M21035" s="5"/>
      <c r="N21035" s="6"/>
    </row>
    <row r="21036" spans="8:14" x14ac:dyDescent="0.25">
      <c r="H21036" s="4"/>
      <c r="M21036" s="5"/>
      <c r="N21036" s="6"/>
    </row>
    <row r="21037" spans="8:14" x14ac:dyDescent="0.25">
      <c r="H21037" s="4"/>
      <c r="M21037" s="5"/>
      <c r="N21037" s="6"/>
    </row>
    <row r="21038" spans="8:14" x14ac:dyDescent="0.25">
      <c r="H21038" s="4"/>
      <c r="M21038" s="5"/>
      <c r="N21038" s="6"/>
    </row>
    <row r="21039" spans="8:14" x14ac:dyDescent="0.25">
      <c r="H21039" s="4"/>
      <c r="M21039" s="5"/>
      <c r="N21039" s="6"/>
    </row>
    <row r="21040" spans="8:14" x14ac:dyDescent="0.25">
      <c r="H21040" s="4"/>
      <c r="M21040" s="5"/>
      <c r="N21040" s="6"/>
    </row>
    <row r="21041" spans="8:14" x14ac:dyDescent="0.25">
      <c r="H21041" s="4"/>
      <c r="M21041" s="5"/>
      <c r="N21041" s="6"/>
    </row>
    <row r="21042" spans="8:14" x14ac:dyDescent="0.25">
      <c r="H21042" s="4"/>
      <c r="M21042" s="5"/>
      <c r="N21042" s="6"/>
    </row>
    <row r="21043" spans="8:14" x14ac:dyDescent="0.25">
      <c r="H21043" s="4"/>
      <c r="M21043" s="5"/>
      <c r="N21043" s="6"/>
    </row>
    <row r="21044" spans="8:14" x14ac:dyDescent="0.25">
      <c r="H21044" s="4"/>
      <c r="M21044" s="5"/>
      <c r="N21044" s="6"/>
    </row>
    <row r="21045" spans="8:14" x14ac:dyDescent="0.25">
      <c r="H21045" s="4"/>
      <c r="M21045" s="5"/>
      <c r="N21045" s="6"/>
    </row>
    <row r="21046" spans="8:14" x14ac:dyDescent="0.25">
      <c r="H21046" s="4"/>
      <c r="M21046" s="5"/>
      <c r="N21046" s="6"/>
    </row>
    <row r="21047" spans="8:14" x14ac:dyDescent="0.25">
      <c r="H21047" s="4"/>
      <c r="M21047" s="5"/>
      <c r="N21047" s="6"/>
    </row>
    <row r="21048" spans="8:14" x14ac:dyDescent="0.25">
      <c r="H21048" s="4"/>
      <c r="M21048" s="5"/>
      <c r="N21048" s="6"/>
    </row>
    <row r="21049" spans="8:14" x14ac:dyDescent="0.25">
      <c r="H21049" s="4"/>
      <c r="M21049" s="5"/>
      <c r="N21049" s="6"/>
    </row>
    <row r="21050" spans="8:14" x14ac:dyDescent="0.25">
      <c r="H21050" s="4"/>
      <c r="M21050" s="5"/>
      <c r="N21050" s="6"/>
    </row>
    <row r="21051" spans="8:14" x14ac:dyDescent="0.25">
      <c r="H21051" s="4"/>
      <c r="M21051" s="5"/>
      <c r="N21051" s="6"/>
    </row>
    <row r="21052" spans="8:14" x14ac:dyDescent="0.25">
      <c r="H21052" s="4"/>
      <c r="M21052" s="5"/>
      <c r="N21052" s="6"/>
    </row>
    <row r="21053" spans="8:14" x14ac:dyDescent="0.25">
      <c r="H21053" s="4"/>
      <c r="M21053" s="5"/>
      <c r="N21053" s="6"/>
    </row>
    <row r="21054" spans="8:14" x14ac:dyDescent="0.25">
      <c r="H21054" s="4"/>
      <c r="M21054" s="5"/>
      <c r="N21054" s="6"/>
    </row>
    <row r="21055" spans="8:14" x14ac:dyDescent="0.25">
      <c r="H21055" s="4"/>
      <c r="M21055" s="5"/>
      <c r="N21055" s="6"/>
    </row>
    <row r="21056" spans="8:14" x14ac:dyDescent="0.25">
      <c r="H21056" s="4"/>
      <c r="M21056" s="5"/>
      <c r="N21056" s="6"/>
    </row>
    <row r="21057" spans="8:14" x14ac:dyDescent="0.25">
      <c r="H21057" s="4"/>
      <c r="M21057" s="5"/>
      <c r="N21057" s="6"/>
    </row>
    <row r="21058" spans="8:14" x14ac:dyDescent="0.25">
      <c r="H21058" s="4"/>
      <c r="M21058" s="5"/>
      <c r="N21058" s="6"/>
    </row>
    <row r="21059" spans="8:14" x14ac:dyDescent="0.25">
      <c r="H21059" s="4"/>
      <c r="M21059" s="5"/>
      <c r="N21059" s="6"/>
    </row>
    <row r="21060" spans="8:14" x14ac:dyDescent="0.25">
      <c r="H21060" s="4"/>
      <c r="M21060" s="5"/>
      <c r="N21060" s="6"/>
    </row>
    <row r="21061" spans="8:14" x14ac:dyDescent="0.25">
      <c r="H21061" s="4"/>
      <c r="M21061" s="5"/>
      <c r="N21061" s="6"/>
    </row>
    <row r="21062" spans="8:14" x14ac:dyDescent="0.25">
      <c r="H21062" s="4"/>
      <c r="M21062" s="5"/>
      <c r="N21062" s="6"/>
    </row>
    <row r="21063" spans="8:14" x14ac:dyDescent="0.25">
      <c r="H21063" s="4"/>
      <c r="M21063" s="5"/>
      <c r="N21063" s="6"/>
    </row>
    <row r="21064" spans="8:14" x14ac:dyDescent="0.25">
      <c r="H21064" s="4"/>
      <c r="M21064" s="5"/>
      <c r="N21064" s="6"/>
    </row>
    <row r="21065" spans="8:14" x14ac:dyDescent="0.25">
      <c r="H21065" s="4"/>
      <c r="M21065" s="5"/>
      <c r="N21065" s="6"/>
    </row>
    <row r="21066" spans="8:14" x14ac:dyDescent="0.25">
      <c r="H21066" s="4"/>
      <c r="M21066" s="5"/>
      <c r="N21066" s="6"/>
    </row>
    <row r="21067" spans="8:14" x14ac:dyDescent="0.25">
      <c r="H21067" s="4"/>
      <c r="M21067" s="5"/>
      <c r="N21067" s="6"/>
    </row>
    <row r="21068" spans="8:14" x14ac:dyDescent="0.25">
      <c r="H21068" s="4"/>
      <c r="M21068" s="5"/>
      <c r="N21068" s="6"/>
    </row>
    <row r="21069" spans="8:14" x14ac:dyDescent="0.25">
      <c r="H21069" s="4"/>
      <c r="M21069" s="5"/>
      <c r="N21069" s="6"/>
    </row>
    <row r="21070" spans="8:14" x14ac:dyDescent="0.25">
      <c r="H21070" s="4"/>
      <c r="M21070" s="5"/>
      <c r="N21070" s="6"/>
    </row>
    <row r="21071" spans="8:14" x14ac:dyDescent="0.25">
      <c r="H21071" s="4"/>
      <c r="M21071" s="5"/>
      <c r="N21071" s="6"/>
    </row>
    <row r="21072" spans="8:14" x14ac:dyDescent="0.25">
      <c r="H21072" s="4"/>
      <c r="M21072" s="5"/>
      <c r="N21072" s="6"/>
    </row>
    <row r="21073" spans="8:14" x14ac:dyDescent="0.25">
      <c r="H21073" s="4"/>
      <c r="M21073" s="5"/>
      <c r="N21073" s="6"/>
    </row>
    <row r="21074" spans="8:14" x14ac:dyDescent="0.25">
      <c r="H21074" s="4"/>
      <c r="M21074" s="5"/>
      <c r="N21074" s="6"/>
    </row>
    <row r="21075" spans="8:14" x14ac:dyDescent="0.25">
      <c r="H21075" s="4"/>
      <c r="M21075" s="5"/>
      <c r="N21075" s="6"/>
    </row>
    <row r="21076" spans="8:14" x14ac:dyDescent="0.25">
      <c r="H21076" s="4"/>
      <c r="M21076" s="5"/>
      <c r="N21076" s="6"/>
    </row>
    <row r="21077" spans="8:14" x14ac:dyDescent="0.25">
      <c r="H21077" s="4"/>
      <c r="M21077" s="5"/>
      <c r="N21077" s="6"/>
    </row>
    <row r="21078" spans="8:14" x14ac:dyDescent="0.25">
      <c r="H21078" s="4"/>
      <c r="M21078" s="5"/>
      <c r="N21078" s="6"/>
    </row>
    <row r="21079" spans="8:14" x14ac:dyDescent="0.25">
      <c r="H21079" s="4"/>
      <c r="M21079" s="5"/>
      <c r="N21079" s="6"/>
    </row>
    <row r="21080" spans="8:14" x14ac:dyDescent="0.25">
      <c r="H21080" s="4"/>
      <c r="M21080" s="5"/>
      <c r="N21080" s="6"/>
    </row>
    <row r="21081" spans="8:14" x14ac:dyDescent="0.25">
      <c r="H21081" s="4"/>
      <c r="M21081" s="5"/>
      <c r="N21081" s="6"/>
    </row>
    <row r="21082" spans="8:14" x14ac:dyDescent="0.25">
      <c r="H21082" s="4"/>
      <c r="M21082" s="5"/>
      <c r="N21082" s="6"/>
    </row>
    <row r="21083" spans="8:14" x14ac:dyDescent="0.25">
      <c r="H21083" s="4"/>
      <c r="M21083" s="5"/>
      <c r="N21083" s="6"/>
    </row>
    <row r="21084" spans="8:14" x14ac:dyDescent="0.25">
      <c r="H21084" s="4"/>
      <c r="M21084" s="5"/>
      <c r="N21084" s="6"/>
    </row>
    <row r="21085" spans="8:14" x14ac:dyDescent="0.25">
      <c r="H21085" s="4"/>
      <c r="M21085" s="5"/>
      <c r="N21085" s="6"/>
    </row>
    <row r="21086" spans="8:14" x14ac:dyDescent="0.25">
      <c r="H21086" s="4"/>
      <c r="M21086" s="5"/>
      <c r="N21086" s="6"/>
    </row>
    <row r="21087" spans="8:14" x14ac:dyDescent="0.25">
      <c r="H21087" s="4"/>
      <c r="M21087" s="5"/>
      <c r="N21087" s="6"/>
    </row>
    <row r="21088" spans="8:14" x14ac:dyDescent="0.25">
      <c r="H21088" s="4"/>
      <c r="M21088" s="5"/>
      <c r="N21088" s="6"/>
    </row>
    <row r="21089" spans="8:14" x14ac:dyDescent="0.25">
      <c r="H21089" s="4"/>
      <c r="M21089" s="5"/>
      <c r="N21089" s="6"/>
    </row>
    <row r="21090" spans="8:14" x14ac:dyDescent="0.25">
      <c r="H21090" s="4"/>
      <c r="M21090" s="5"/>
      <c r="N21090" s="6"/>
    </row>
    <row r="21091" spans="8:14" x14ac:dyDescent="0.25">
      <c r="H21091" s="4"/>
      <c r="M21091" s="5"/>
      <c r="N21091" s="6"/>
    </row>
    <row r="21092" spans="8:14" x14ac:dyDescent="0.25">
      <c r="H21092" s="4"/>
      <c r="M21092" s="5"/>
      <c r="N21092" s="6"/>
    </row>
    <row r="21093" spans="8:14" x14ac:dyDescent="0.25">
      <c r="H21093" s="4"/>
      <c r="M21093" s="5"/>
      <c r="N21093" s="6"/>
    </row>
    <row r="21094" spans="8:14" x14ac:dyDescent="0.25">
      <c r="H21094" s="4"/>
      <c r="M21094" s="5"/>
      <c r="N21094" s="6"/>
    </row>
    <row r="21095" spans="8:14" x14ac:dyDescent="0.25">
      <c r="H21095" s="4"/>
      <c r="M21095" s="5"/>
      <c r="N21095" s="6"/>
    </row>
    <row r="21096" spans="8:14" x14ac:dyDescent="0.25">
      <c r="H21096" s="4"/>
      <c r="M21096" s="5"/>
      <c r="N21096" s="6"/>
    </row>
    <row r="21097" spans="8:14" x14ac:dyDescent="0.25">
      <c r="H21097" s="4"/>
      <c r="M21097" s="5"/>
      <c r="N21097" s="6"/>
    </row>
    <row r="21098" spans="8:14" x14ac:dyDescent="0.25">
      <c r="H21098" s="4"/>
      <c r="M21098" s="5"/>
      <c r="N21098" s="6"/>
    </row>
    <row r="21099" spans="8:14" x14ac:dyDescent="0.25">
      <c r="H21099" s="4"/>
      <c r="M21099" s="5"/>
      <c r="N21099" s="6"/>
    </row>
    <row r="21100" spans="8:14" x14ac:dyDescent="0.25">
      <c r="H21100" s="4"/>
      <c r="M21100" s="5"/>
      <c r="N21100" s="6"/>
    </row>
    <row r="21101" spans="8:14" x14ac:dyDescent="0.25">
      <c r="H21101" s="4"/>
      <c r="M21101" s="5"/>
      <c r="N21101" s="6"/>
    </row>
    <row r="21102" spans="8:14" x14ac:dyDescent="0.25">
      <c r="H21102" s="4"/>
      <c r="M21102" s="5"/>
      <c r="N21102" s="6"/>
    </row>
    <row r="21103" spans="8:14" x14ac:dyDescent="0.25">
      <c r="H21103" s="4"/>
      <c r="M21103" s="5"/>
      <c r="N21103" s="6"/>
    </row>
    <row r="21104" spans="8:14" x14ac:dyDescent="0.25">
      <c r="H21104" s="4"/>
      <c r="M21104" s="5"/>
      <c r="N21104" s="6"/>
    </row>
    <row r="21105" spans="8:14" x14ac:dyDescent="0.25">
      <c r="H21105" s="4"/>
      <c r="M21105" s="5"/>
      <c r="N21105" s="6"/>
    </row>
    <row r="21106" spans="8:14" x14ac:dyDescent="0.25">
      <c r="H21106" s="4"/>
      <c r="M21106" s="5"/>
      <c r="N21106" s="6"/>
    </row>
    <row r="21107" spans="8:14" x14ac:dyDescent="0.25">
      <c r="H21107" s="4"/>
      <c r="M21107" s="5"/>
      <c r="N21107" s="6"/>
    </row>
    <row r="21108" spans="8:14" x14ac:dyDescent="0.25">
      <c r="H21108" s="4"/>
      <c r="M21108" s="5"/>
      <c r="N21108" s="6"/>
    </row>
    <row r="21109" spans="8:14" x14ac:dyDescent="0.25">
      <c r="H21109" s="4"/>
      <c r="M21109" s="5"/>
      <c r="N21109" s="6"/>
    </row>
    <row r="21110" spans="8:14" x14ac:dyDescent="0.25">
      <c r="H21110" s="4"/>
      <c r="M21110" s="5"/>
      <c r="N21110" s="6"/>
    </row>
    <row r="21111" spans="8:14" x14ac:dyDescent="0.25">
      <c r="H21111" s="4"/>
      <c r="M21111" s="5"/>
      <c r="N21111" s="6"/>
    </row>
    <row r="21112" spans="8:14" x14ac:dyDescent="0.25">
      <c r="H21112" s="4"/>
      <c r="M21112" s="5"/>
      <c r="N21112" s="6"/>
    </row>
    <row r="21113" spans="8:14" x14ac:dyDescent="0.25">
      <c r="H21113" s="4"/>
      <c r="M21113" s="5"/>
      <c r="N21113" s="6"/>
    </row>
    <row r="21114" spans="8:14" x14ac:dyDescent="0.25">
      <c r="H21114" s="4"/>
      <c r="M21114" s="5"/>
      <c r="N21114" s="6"/>
    </row>
    <row r="21115" spans="8:14" x14ac:dyDescent="0.25">
      <c r="H21115" s="4"/>
      <c r="M21115" s="5"/>
      <c r="N21115" s="6"/>
    </row>
    <row r="21116" spans="8:14" x14ac:dyDescent="0.25">
      <c r="H21116" s="4"/>
      <c r="M21116" s="5"/>
      <c r="N21116" s="6"/>
    </row>
    <row r="21117" spans="8:14" x14ac:dyDescent="0.25">
      <c r="H21117" s="4"/>
      <c r="M21117" s="5"/>
      <c r="N21117" s="6"/>
    </row>
    <row r="21118" spans="8:14" x14ac:dyDescent="0.25">
      <c r="H21118" s="4"/>
      <c r="M21118" s="5"/>
      <c r="N21118" s="6"/>
    </row>
    <row r="21119" spans="8:14" x14ac:dyDescent="0.25">
      <c r="H21119" s="4"/>
      <c r="M21119" s="5"/>
      <c r="N21119" s="6"/>
    </row>
    <row r="21120" spans="8:14" x14ac:dyDescent="0.25">
      <c r="H21120" s="4"/>
      <c r="M21120" s="5"/>
      <c r="N21120" s="6"/>
    </row>
    <row r="21121" spans="8:14" x14ac:dyDescent="0.25">
      <c r="H21121" s="4"/>
      <c r="M21121" s="5"/>
      <c r="N21121" s="6"/>
    </row>
    <row r="21122" spans="8:14" x14ac:dyDescent="0.25">
      <c r="H21122" s="4"/>
      <c r="M21122" s="5"/>
      <c r="N21122" s="6"/>
    </row>
    <row r="21123" spans="8:14" x14ac:dyDescent="0.25">
      <c r="H21123" s="4"/>
      <c r="M21123" s="5"/>
      <c r="N21123" s="6"/>
    </row>
    <row r="21124" spans="8:14" x14ac:dyDescent="0.25">
      <c r="H21124" s="4"/>
      <c r="M21124" s="5"/>
      <c r="N21124" s="6"/>
    </row>
    <row r="21125" spans="8:14" x14ac:dyDescent="0.25">
      <c r="H21125" s="4"/>
      <c r="M21125" s="5"/>
      <c r="N21125" s="6"/>
    </row>
    <row r="21126" spans="8:14" x14ac:dyDescent="0.25">
      <c r="H21126" s="4"/>
      <c r="M21126" s="5"/>
      <c r="N21126" s="6"/>
    </row>
    <row r="21127" spans="8:14" x14ac:dyDescent="0.25">
      <c r="H21127" s="4"/>
      <c r="M21127" s="5"/>
      <c r="N21127" s="6"/>
    </row>
    <row r="21128" spans="8:14" x14ac:dyDescent="0.25">
      <c r="H21128" s="4"/>
      <c r="M21128" s="5"/>
      <c r="N21128" s="6"/>
    </row>
    <row r="21129" spans="8:14" x14ac:dyDescent="0.25">
      <c r="H21129" s="4"/>
      <c r="M21129" s="5"/>
      <c r="N21129" s="6"/>
    </row>
    <row r="21130" spans="8:14" x14ac:dyDescent="0.25">
      <c r="H21130" s="4"/>
      <c r="M21130" s="5"/>
      <c r="N21130" s="6"/>
    </row>
    <row r="21131" spans="8:14" x14ac:dyDescent="0.25">
      <c r="H21131" s="4"/>
      <c r="M21131" s="5"/>
      <c r="N21131" s="6"/>
    </row>
    <row r="21132" spans="8:14" x14ac:dyDescent="0.25">
      <c r="H21132" s="4"/>
      <c r="M21132" s="5"/>
      <c r="N21132" s="6"/>
    </row>
    <row r="21133" spans="8:14" x14ac:dyDescent="0.25">
      <c r="H21133" s="4"/>
      <c r="M21133" s="5"/>
      <c r="N21133" s="6"/>
    </row>
    <row r="21134" spans="8:14" x14ac:dyDescent="0.25">
      <c r="H21134" s="4"/>
      <c r="M21134" s="5"/>
      <c r="N21134" s="6"/>
    </row>
    <row r="21135" spans="8:14" x14ac:dyDescent="0.25">
      <c r="H21135" s="4"/>
      <c r="M21135" s="5"/>
      <c r="N21135" s="6"/>
    </row>
    <row r="21136" spans="8:14" x14ac:dyDescent="0.25">
      <c r="H21136" s="4"/>
      <c r="M21136" s="5"/>
      <c r="N21136" s="6"/>
    </row>
    <row r="21137" spans="8:14" x14ac:dyDescent="0.25">
      <c r="H21137" s="4"/>
      <c r="M21137" s="5"/>
      <c r="N21137" s="6"/>
    </row>
    <row r="21138" spans="8:14" x14ac:dyDescent="0.25">
      <c r="H21138" s="4"/>
      <c r="M21138" s="5"/>
      <c r="N21138" s="6"/>
    </row>
    <row r="21139" spans="8:14" x14ac:dyDescent="0.25">
      <c r="H21139" s="4"/>
      <c r="M21139" s="5"/>
      <c r="N21139" s="6"/>
    </row>
    <row r="21140" spans="8:14" x14ac:dyDescent="0.25">
      <c r="H21140" s="4"/>
      <c r="M21140" s="5"/>
      <c r="N21140" s="6"/>
    </row>
    <row r="21141" spans="8:14" x14ac:dyDescent="0.25">
      <c r="H21141" s="4"/>
      <c r="M21141" s="5"/>
      <c r="N21141" s="6"/>
    </row>
    <row r="21142" spans="8:14" x14ac:dyDescent="0.25">
      <c r="H21142" s="4"/>
      <c r="M21142" s="5"/>
      <c r="N21142" s="6"/>
    </row>
    <row r="21143" spans="8:14" x14ac:dyDescent="0.25">
      <c r="H21143" s="4"/>
      <c r="M21143" s="5"/>
      <c r="N21143" s="6"/>
    </row>
    <row r="21144" spans="8:14" x14ac:dyDescent="0.25">
      <c r="H21144" s="4"/>
      <c r="M21144" s="5"/>
      <c r="N21144" s="6"/>
    </row>
    <row r="21145" spans="8:14" x14ac:dyDescent="0.25">
      <c r="H21145" s="4"/>
      <c r="M21145" s="5"/>
      <c r="N21145" s="6"/>
    </row>
    <row r="21146" spans="8:14" x14ac:dyDescent="0.25">
      <c r="H21146" s="4"/>
      <c r="M21146" s="5"/>
      <c r="N21146" s="6"/>
    </row>
    <row r="21147" spans="8:14" x14ac:dyDescent="0.25">
      <c r="H21147" s="4"/>
      <c r="M21147" s="5"/>
      <c r="N21147" s="6"/>
    </row>
    <row r="21148" spans="8:14" x14ac:dyDescent="0.25">
      <c r="H21148" s="4"/>
      <c r="M21148" s="5"/>
      <c r="N21148" s="6"/>
    </row>
    <row r="21149" spans="8:14" x14ac:dyDescent="0.25">
      <c r="H21149" s="4"/>
      <c r="M21149" s="5"/>
      <c r="N21149" s="6"/>
    </row>
    <row r="21150" spans="8:14" x14ac:dyDescent="0.25">
      <c r="H21150" s="4"/>
      <c r="M21150" s="5"/>
      <c r="N21150" s="6"/>
    </row>
    <row r="21151" spans="8:14" x14ac:dyDescent="0.25">
      <c r="H21151" s="4"/>
      <c r="M21151" s="5"/>
      <c r="N21151" s="6"/>
    </row>
    <row r="21152" spans="8:14" x14ac:dyDescent="0.25">
      <c r="H21152" s="4"/>
      <c r="M21152" s="5"/>
      <c r="N21152" s="6"/>
    </row>
    <row r="21153" spans="8:14" x14ac:dyDescent="0.25">
      <c r="H21153" s="4"/>
      <c r="M21153" s="5"/>
      <c r="N21153" s="6"/>
    </row>
    <row r="21154" spans="8:14" x14ac:dyDescent="0.25">
      <c r="H21154" s="4"/>
      <c r="M21154" s="5"/>
      <c r="N21154" s="6"/>
    </row>
    <row r="21155" spans="8:14" x14ac:dyDescent="0.25">
      <c r="H21155" s="4"/>
      <c r="M21155" s="5"/>
      <c r="N21155" s="6"/>
    </row>
    <row r="21156" spans="8:14" x14ac:dyDescent="0.25">
      <c r="H21156" s="4"/>
      <c r="M21156" s="5"/>
      <c r="N21156" s="6"/>
    </row>
    <row r="21157" spans="8:14" x14ac:dyDescent="0.25">
      <c r="H21157" s="4"/>
      <c r="M21157" s="5"/>
      <c r="N21157" s="6"/>
    </row>
    <row r="21158" spans="8:14" x14ac:dyDescent="0.25">
      <c r="H21158" s="4"/>
      <c r="M21158" s="5"/>
      <c r="N21158" s="6"/>
    </row>
    <row r="21159" spans="8:14" x14ac:dyDescent="0.25">
      <c r="H21159" s="4"/>
      <c r="M21159" s="5"/>
      <c r="N21159" s="6"/>
    </row>
    <row r="21160" spans="8:14" x14ac:dyDescent="0.25">
      <c r="H21160" s="4"/>
      <c r="M21160" s="5"/>
      <c r="N21160" s="6"/>
    </row>
    <row r="21161" spans="8:14" x14ac:dyDescent="0.25">
      <c r="H21161" s="4"/>
      <c r="M21161" s="5"/>
      <c r="N21161" s="6"/>
    </row>
    <row r="21162" spans="8:14" x14ac:dyDescent="0.25">
      <c r="H21162" s="4"/>
      <c r="M21162" s="5"/>
      <c r="N21162" s="6"/>
    </row>
    <row r="21163" spans="8:14" x14ac:dyDescent="0.25">
      <c r="H21163" s="4"/>
      <c r="M21163" s="5"/>
      <c r="N21163" s="6"/>
    </row>
    <row r="21164" spans="8:14" x14ac:dyDescent="0.25">
      <c r="H21164" s="4"/>
      <c r="M21164" s="5"/>
      <c r="N21164" s="6"/>
    </row>
    <row r="21165" spans="8:14" x14ac:dyDescent="0.25">
      <c r="H21165" s="4"/>
      <c r="M21165" s="5"/>
      <c r="N21165" s="6"/>
    </row>
    <row r="21166" spans="8:14" x14ac:dyDescent="0.25">
      <c r="H21166" s="4"/>
      <c r="M21166" s="5"/>
      <c r="N21166" s="6"/>
    </row>
    <row r="21167" spans="8:14" x14ac:dyDescent="0.25">
      <c r="H21167" s="4"/>
      <c r="M21167" s="5"/>
      <c r="N21167" s="6"/>
    </row>
    <row r="21168" spans="8:14" x14ac:dyDescent="0.25">
      <c r="H21168" s="4"/>
      <c r="M21168" s="5"/>
      <c r="N21168" s="6"/>
    </row>
    <row r="21169" spans="8:14" x14ac:dyDescent="0.25">
      <c r="H21169" s="4"/>
      <c r="M21169" s="5"/>
      <c r="N21169" s="6"/>
    </row>
    <row r="21170" spans="8:14" x14ac:dyDescent="0.25">
      <c r="H21170" s="4"/>
      <c r="M21170" s="5"/>
      <c r="N21170" s="6"/>
    </row>
    <row r="21171" spans="8:14" x14ac:dyDescent="0.25">
      <c r="H21171" s="4"/>
      <c r="M21171" s="5"/>
      <c r="N21171" s="6"/>
    </row>
    <row r="21172" spans="8:14" x14ac:dyDescent="0.25">
      <c r="H21172" s="4"/>
      <c r="M21172" s="5"/>
      <c r="N21172" s="6"/>
    </row>
    <row r="21173" spans="8:14" x14ac:dyDescent="0.25">
      <c r="H21173" s="4"/>
      <c r="M21173" s="5"/>
      <c r="N21173" s="6"/>
    </row>
    <row r="21174" spans="8:14" x14ac:dyDescent="0.25">
      <c r="H21174" s="4"/>
      <c r="M21174" s="5"/>
      <c r="N21174" s="6"/>
    </row>
    <row r="21175" spans="8:14" x14ac:dyDescent="0.25">
      <c r="H21175" s="4"/>
      <c r="M21175" s="5"/>
      <c r="N21175" s="6"/>
    </row>
    <row r="21176" spans="8:14" x14ac:dyDescent="0.25">
      <c r="H21176" s="4"/>
      <c r="M21176" s="5"/>
      <c r="N21176" s="6"/>
    </row>
    <row r="21177" spans="8:14" x14ac:dyDescent="0.25">
      <c r="H21177" s="4"/>
      <c r="M21177" s="5"/>
      <c r="N21177" s="6"/>
    </row>
    <row r="21178" spans="8:14" x14ac:dyDescent="0.25">
      <c r="H21178" s="4"/>
      <c r="M21178" s="5"/>
      <c r="N21178" s="6"/>
    </row>
    <row r="21179" spans="8:14" x14ac:dyDescent="0.25">
      <c r="H21179" s="4"/>
      <c r="M21179" s="5"/>
      <c r="N21179" s="6"/>
    </row>
    <row r="21180" spans="8:14" x14ac:dyDescent="0.25">
      <c r="H21180" s="4"/>
      <c r="M21180" s="5"/>
      <c r="N21180" s="6"/>
    </row>
    <row r="21181" spans="8:14" x14ac:dyDescent="0.25">
      <c r="H21181" s="4"/>
      <c r="M21181" s="5"/>
      <c r="N21181" s="6"/>
    </row>
    <row r="21182" spans="8:14" x14ac:dyDescent="0.25">
      <c r="H21182" s="4"/>
      <c r="M21182" s="5"/>
      <c r="N21182" s="6"/>
    </row>
    <row r="21183" spans="8:14" x14ac:dyDescent="0.25">
      <c r="H21183" s="4"/>
      <c r="M21183" s="5"/>
      <c r="N21183" s="6"/>
    </row>
    <row r="21184" spans="8:14" x14ac:dyDescent="0.25">
      <c r="H21184" s="4"/>
      <c r="M21184" s="5"/>
      <c r="N21184" s="6"/>
    </row>
    <row r="21185" spans="8:14" x14ac:dyDescent="0.25">
      <c r="H21185" s="4"/>
      <c r="M21185" s="5"/>
      <c r="N21185" s="6"/>
    </row>
    <row r="21186" spans="8:14" x14ac:dyDescent="0.25">
      <c r="H21186" s="4"/>
      <c r="M21186" s="5"/>
      <c r="N21186" s="6"/>
    </row>
    <row r="21187" spans="8:14" x14ac:dyDescent="0.25">
      <c r="H21187" s="4"/>
      <c r="M21187" s="5"/>
      <c r="N21187" s="6"/>
    </row>
    <row r="21188" spans="8:14" x14ac:dyDescent="0.25">
      <c r="H21188" s="4"/>
      <c r="M21188" s="5"/>
      <c r="N21188" s="6"/>
    </row>
    <row r="21189" spans="8:14" x14ac:dyDescent="0.25">
      <c r="H21189" s="4"/>
      <c r="M21189" s="5"/>
      <c r="N21189" s="6"/>
    </row>
    <row r="21190" spans="8:14" x14ac:dyDescent="0.25">
      <c r="H21190" s="4"/>
      <c r="M21190" s="5"/>
      <c r="N21190" s="6"/>
    </row>
    <row r="21191" spans="8:14" x14ac:dyDescent="0.25">
      <c r="H21191" s="4"/>
      <c r="M21191" s="5"/>
      <c r="N21191" s="6"/>
    </row>
    <row r="21192" spans="8:14" x14ac:dyDescent="0.25">
      <c r="H21192" s="4"/>
      <c r="M21192" s="5"/>
      <c r="N21192" s="6"/>
    </row>
    <row r="21193" spans="8:14" x14ac:dyDescent="0.25">
      <c r="H21193" s="4"/>
      <c r="M21193" s="5"/>
      <c r="N21193" s="6"/>
    </row>
    <row r="21194" spans="8:14" x14ac:dyDescent="0.25">
      <c r="H21194" s="4"/>
      <c r="M21194" s="5"/>
      <c r="N21194" s="6"/>
    </row>
    <row r="21195" spans="8:14" x14ac:dyDescent="0.25">
      <c r="H21195" s="4"/>
      <c r="M21195" s="5"/>
      <c r="N21195" s="6"/>
    </row>
    <row r="21196" spans="8:14" x14ac:dyDescent="0.25">
      <c r="H21196" s="4"/>
      <c r="M21196" s="5"/>
      <c r="N21196" s="6"/>
    </row>
    <row r="21197" spans="8:14" x14ac:dyDescent="0.25">
      <c r="H21197" s="4"/>
      <c r="M21197" s="5"/>
      <c r="N21197" s="6"/>
    </row>
    <row r="21198" spans="8:14" x14ac:dyDescent="0.25">
      <c r="H21198" s="4"/>
      <c r="M21198" s="5"/>
      <c r="N21198" s="6"/>
    </row>
    <row r="21199" spans="8:14" x14ac:dyDescent="0.25">
      <c r="H21199" s="4"/>
      <c r="M21199" s="5"/>
      <c r="N21199" s="6"/>
    </row>
    <row r="21200" spans="8:14" x14ac:dyDescent="0.25">
      <c r="H21200" s="4"/>
      <c r="M21200" s="5"/>
      <c r="N21200" s="6"/>
    </row>
    <row r="21201" spans="8:14" x14ac:dyDescent="0.25">
      <c r="H21201" s="4"/>
      <c r="M21201" s="5"/>
      <c r="N21201" s="6"/>
    </row>
    <row r="21202" spans="8:14" x14ac:dyDescent="0.25">
      <c r="H21202" s="4"/>
      <c r="M21202" s="5"/>
      <c r="N21202" s="6"/>
    </row>
    <row r="21203" spans="8:14" x14ac:dyDescent="0.25">
      <c r="H21203" s="4"/>
      <c r="M21203" s="5"/>
      <c r="N21203" s="6"/>
    </row>
    <row r="21204" spans="8:14" x14ac:dyDescent="0.25">
      <c r="H21204" s="4"/>
      <c r="M21204" s="5"/>
      <c r="N21204" s="6"/>
    </row>
    <row r="21205" spans="8:14" x14ac:dyDescent="0.25">
      <c r="H21205" s="4"/>
      <c r="M21205" s="5"/>
      <c r="N21205" s="6"/>
    </row>
    <row r="21206" spans="8:14" x14ac:dyDescent="0.25">
      <c r="H21206" s="4"/>
      <c r="M21206" s="5"/>
      <c r="N21206" s="6"/>
    </row>
    <row r="21207" spans="8:14" x14ac:dyDescent="0.25">
      <c r="H21207" s="4"/>
      <c r="M21207" s="5"/>
      <c r="N21207" s="6"/>
    </row>
    <row r="21208" spans="8:14" x14ac:dyDescent="0.25">
      <c r="H21208" s="4"/>
      <c r="M21208" s="5"/>
      <c r="N21208" s="6"/>
    </row>
    <row r="21209" spans="8:14" x14ac:dyDescent="0.25">
      <c r="H21209" s="4"/>
      <c r="M21209" s="5"/>
      <c r="N21209" s="6"/>
    </row>
    <row r="21210" spans="8:14" x14ac:dyDescent="0.25">
      <c r="H21210" s="4"/>
      <c r="M21210" s="5"/>
      <c r="N21210" s="6"/>
    </row>
    <row r="21211" spans="8:14" x14ac:dyDescent="0.25">
      <c r="H21211" s="4"/>
      <c r="M21211" s="5"/>
      <c r="N21211" s="6"/>
    </row>
    <row r="21212" spans="8:14" x14ac:dyDescent="0.25">
      <c r="H21212" s="4"/>
      <c r="M21212" s="5"/>
      <c r="N21212" s="6"/>
    </row>
    <row r="21213" spans="8:14" x14ac:dyDescent="0.25">
      <c r="H21213" s="4"/>
      <c r="M21213" s="5"/>
      <c r="N21213" s="6"/>
    </row>
    <row r="21214" spans="8:14" x14ac:dyDescent="0.25">
      <c r="H21214" s="4"/>
      <c r="M21214" s="5"/>
      <c r="N21214" s="6"/>
    </row>
    <row r="21215" spans="8:14" x14ac:dyDescent="0.25">
      <c r="H21215" s="4"/>
      <c r="M21215" s="5"/>
      <c r="N21215" s="6"/>
    </row>
    <row r="21216" spans="8:14" x14ac:dyDescent="0.25">
      <c r="H21216" s="4"/>
      <c r="M21216" s="5"/>
      <c r="N21216" s="6"/>
    </row>
    <row r="21217" spans="8:14" x14ac:dyDescent="0.25">
      <c r="H21217" s="4"/>
      <c r="M21217" s="5"/>
      <c r="N21217" s="6"/>
    </row>
    <row r="21218" spans="8:14" x14ac:dyDescent="0.25">
      <c r="H21218" s="4"/>
      <c r="M21218" s="5"/>
      <c r="N21218" s="6"/>
    </row>
    <row r="21219" spans="8:14" x14ac:dyDescent="0.25">
      <c r="H21219" s="4"/>
      <c r="M21219" s="5"/>
      <c r="N21219" s="6"/>
    </row>
    <row r="21220" spans="8:14" x14ac:dyDescent="0.25">
      <c r="H21220" s="4"/>
      <c r="M21220" s="5"/>
      <c r="N21220" s="6"/>
    </row>
    <row r="21221" spans="8:14" x14ac:dyDescent="0.25">
      <c r="H21221" s="4"/>
      <c r="M21221" s="5"/>
      <c r="N21221" s="6"/>
    </row>
    <row r="21222" spans="8:14" x14ac:dyDescent="0.25">
      <c r="H21222" s="4"/>
      <c r="M21222" s="5"/>
      <c r="N21222" s="6"/>
    </row>
    <row r="21223" spans="8:14" x14ac:dyDescent="0.25">
      <c r="H21223" s="4"/>
      <c r="M21223" s="5"/>
      <c r="N21223" s="6"/>
    </row>
    <row r="21224" spans="8:14" x14ac:dyDescent="0.25">
      <c r="H21224" s="4"/>
      <c r="M21224" s="5"/>
      <c r="N21224" s="6"/>
    </row>
    <row r="21225" spans="8:14" x14ac:dyDescent="0.25">
      <c r="H21225" s="4"/>
      <c r="M21225" s="5"/>
      <c r="N21225" s="6"/>
    </row>
    <row r="21226" spans="8:14" x14ac:dyDescent="0.25">
      <c r="H21226" s="4"/>
      <c r="M21226" s="5"/>
      <c r="N21226" s="6"/>
    </row>
    <row r="21227" spans="8:14" x14ac:dyDescent="0.25">
      <c r="H21227" s="4"/>
      <c r="M21227" s="5"/>
      <c r="N21227" s="6"/>
    </row>
    <row r="21228" spans="8:14" x14ac:dyDescent="0.25">
      <c r="H21228" s="4"/>
      <c r="M21228" s="5"/>
      <c r="N21228" s="6"/>
    </row>
    <row r="21229" spans="8:14" x14ac:dyDescent="0.25">
      <c r="H21229" s="4"/>
      <c r="M21229" s="5"/>
      <c r="N21229" s="6"/>
    </row>
    <row r="21230" spans="8:14" x14ac:dyDescent="0.25">
      <c r="H21230" s="4"/>
      <c r="M21230" s="5"/>
      <c r="N21230" s="6"/>
    </row>
    <row r="21231" spans="8:14" x14ac:dyDescent="0.25">
      <c r="H21231" s="4"/>
      <c r="M21231" s="5"/>
      <c r="N21231" s="6"/>
    </row>
    <row r="21232" spans="8:14" x14ac:dyDescent="0.25">
      <c r="H21232" s="4"/>
      <c r="M21232" s="5"/>
      <c r="N21232" s="6"/>
    </row>
    <row r="21233" spans="8:14" x14ac:dyDescent="0.25">
      <c r="H21233" s="4"/>
      <c r="M21233" s="5"/>
      <c r="N21233" s="6"/>
    </row>
    <row r="21234" spans="8:14" x14ac:dyDescent="0.25">
      <c r="H21234" s="4"/>
      <c r="M21234" s="5"/>
      <c r="N21234" s="6"/>
    </row>
    <row r="21235" spans="8:14" x14ac:dyDescent="0.25">
      <c r="H21235" s="4"/>
      <c r="M21235" s="5"/>
      <c r="N21235" s="6"/>
    </row>
    <row r="21236" spans="8:14" x14ac:dyDescent="0.25">
      <c r="H21236" s="4"/>
      <c r="M21236" s="5"/>
      <c r="N21236" s="6"/>
    </row>
    <row r="21237" spans="8:14" x14ac:dyDescent="0.25">
      <c r="H21237" s="4"/>
      <c r="M21237" s="5"/>
      <c r="N21237" s="6"/>
    </row>
    <row r="21238" spans="8:14" x14ac:dyDescent="0.25">
      <c r="H21238" s="4"/>
      <c r="M21238" s="5"/>
      <c r="N21238" s="6"/>
    </row>
    <row r="21239" spans="8:14" x14ac:dyDescent="0.25">
      <c r="H21239" s="4"/>
      <c r="M21239" s="5"/>
      <c r="N21239" s="6"/>
    </row>
    <row r="21240" spans="8:14" x14ac:dyDescent="0.25">
      <c r="H21240" s="4"/>
      <c r="M21240" s="5"/>
      <c r="N21240" s="6"/>
    </row>
    <row r="21241" spans="8:14" x14ac:dyDescent="0.25">
      <c r="H21241" s="4"/>
      <c r="M21241" s="5"/>
      <c r="N21241" s="6"/>
    </row>
    <row r="21242" spans="8:14" x14ac:dyDescent="0.25">
      <c r="H21242" s="4"/>
      <c r="M21242" s="5"/>
      <c r="N21242" s="6"/>
    </row>
    <row r="21243" spans="8:14" x14ac:dyDescent="0.25">
      <c r="H21243" s="4"/>
      <c r="M21243" s="5"/>
      <c r="N21243" s="6"/>
    </row>
    <row r="21244" spans="8:14" x14ac:dyDescent="0.25">
      <c r="H21244" s="4"/>
      <c r="M21244" s="5"/>
      <c r="N21244" s="6"/>
    </row>
    <row r="21245" spans="8:14" x14ac:dyDescent="0.25">
      <c r="H21245" s="4"/>
      <c r="M21245" s="5"/>
      <c r="N21245" s="6"/>
    </row>
    <row r="21246" spans="8:14" x14ac:dyDescent="0.25">
      <c r="H21246" s="4"/>
      <c r="M21246" s="5"/>
      <c r="N21246" s="6"/>
    </row>
    <row r="21247" spans="8:14" x14ac:dyDescent="0.25">
      <c r="H21247" s="4"/>
      <c r="M21247" s="5"/>
      <c r="N21247" s="6"/>
    </row>
    <row r="21248" spans="8:14" x14ac:dyDescent="0.25">
      <c r="H21248" s="4"/>
      <c r="M21248" s="5"/>
      <c r="N21248" s="6"/>
    </row>
    <row r="21249" spans="8:14" x14ac:dyDescent="0.25">
      <c r="H21249" s="4"/>
      <c r="M21249" s="5"/>
      <c r="N21249" s="6"/>
    </row>
    <row r="21250" spans="8:14" x14ac:dyDescent="0.25">
      <c r="H21250" s="4"/>
      <c r="M21250" s="5"/>
      <c r="N21250" s="6"/>
    </row>
    <row r="21251" spans="8:14" x14ac:dyDescent="0.25">
      <c r="H21251" s="4"/>
      <c r="M21251" s="5"/>
      <c r="N21251" s="6"/>
    </row>
    <row r="21252" spans="8:14" x14ac:dyDescent="0.25">
      <c r="H21252" s="4"/>
      <c r="M21252" s="5"/>
      <c r="N21252" s="6"/>
    </row>
    <row r="21253" spans="8:14" x14ac:dyDescent="0.25">
      <c r="H21253" s="4"/>
      <c r="M21253" s="5"/>
      <c r="N21253" s="6"/>
    </row>
    <row r="21254" spans="8:14" x14ac:dyDescent="0.25">
      <c r="H21254" s="4"/>
      <c r="M21254" s="5"/>
      <c r="N21254" s="6"/>
    </row>
    <row r="21255" spans="8:14" x14ac:dyDescent="0.25">
      <c r="H21255" s="4"/>
      <c r="M21255" s="5"/>
      <c r="N21255" s="6"/>
    </row>
    <row r="21256" spans="8:14" x14ac:dyDescent="0.25">
      <c r="H21256" s="4"/>
      <c r="M21256" s="5"/>
      <c r="N21256" s="6"/>
    </row>
    <row r="21257" spans="8:14" x14ac:dyDescent="0.25">
      <c r="H21257" s="4"/>
      <c r="M21257" s="5"/>
      <c r="N21257" s="6"/>
    </row>
    <row r="21258" spans="8:14" x14ac:dyDescent="0.25">
      <c r="H21258" s="4"/>
      <c r="M21258" s="5"/>
      <c r="N21258" s="6"/>
    </row>
    <row r="21259" spans="8:14" x14ac:dyDescent="0.25">
      <c r="H21259" s="4"/>
      <c r="M21259" s="5"/>
      <c r="N21259" s="6"/>
    </row>
    <row r="21260" spans="8:14" x14ac:dyDescent="0.25">
      <c r="H21260" s="4"/>
      <c r="M21260" s="5"/>
      <c r="N21260" s="6"/>
    </row>
    <row r="21261" spans="8:14" x14ac:dyDescent="0.25">
      <c r="H21261" s="4"/>
      <c r="M21261" s="5"/>
      <c r="N21261" s="6"/>
    </row>
    <row r="21262" spans="8:14" x14ac:dyDescent="0.25">
      <c r="H21262" s="4"/>
      <c r="M21262" s="5"/>
      <c r="N21262" s="6"/>
    </row>
    <row r="21263" spans="8:14" x14ac:dyDescent="0.25">
      <c r="H21263" s="4"/>
      <c r="M21263" s="5"/>
      <c r="N21263" s="6"/>
    </row>
    <row r="21264" spans="8:14" x14ac:dyDescent="0.25">
      <c r="H21264" s="4"/>
      <c r="M21264" s="5"/>
      <c r="N21264" s="6"/>
    </row>
    <row r="21265" spans="8:14" x14ac:dyDescent="0.25">
      <c r="H21265" s="4"/>
      <c r="M21265" s="5"/>
      <c r="N21265" s="6"/>
    </row>
    <row r="21266" spans="8:14" x14ac:dyDescent="0.25">
      <c r="H21266" s="4"/>
      <c r="M21266" s="5"/>
      <c r="N21266" s="6"/>
    </row>
    <row r="21267" spans="8:14" x14ac:dyDescent="0.25">
      <c r="H21267" s="4"/>
      <c r="M21267" s="5"/>
      <c r="N21267" s="6"/>
    </row>
    <row r="21268" spans="8:14" x14ac:dyDescent="0.25">
      <c r="H21268" s="4"/>
      <c r="M21268" s="5"/>
      <c r="N21268" s="6"/>
    </row>
    <row r="21269" spans="8:14" x14ac:dyDescent="0.25">
      <c r="H21269" s="4"/>
      <c r="M21269" s="5"/>
      <c r="N21269" s="6"/>
    </row>
    <row r="21270" spans="8:14" x14ac:dyDescent="0.25">
      <c r="H21270" s="4"/>
      <c r="M21270" s="5"/>
      <c r="N21270" s="6"/>
    </row>
    <row r="21271" spans="8:14" x14ac:dyDescent="0.25">
      <c r="H21271" s="4"/>
      <c r="M21271" s="5"/>
      <c r="N21271" s="6"/>
    </row>
    <row r="21272" spans="8:14" x14ac:dyDescent="0.25">
      <c r="H21272" s="4"/>
      <c r="M21272" s="5"/>
      <c r="N21272" s="6"/>
    </row>
    <row r="21273" spans="8:14" x14ac:dyDescent="0.25">
      <c r="H21273" s="4"/>
      <c r="M21273" s="5"/>
      <c r="N21273" s="6"/>
    </row>
    <row r="21274" spans="8:14" x14ac:dyDescent="0.25">
      <c r="H21274" s="4"/>
      <c r="M21274" s="5"/>
      <c r="N21274" s="6"/>
    </row>
    <row r="21275" spans="8:14" x14ac:dyDescent="0.25">
      <c r="H21275" s="4"/>
      <c r="M21275" s="5"/>
      <c r="N21275" s="6"/>
    </row>
    <row r="21276" spans="8:14" x14ac:dyDescent="0.25">
      <c r="H21276" s="4"/>
      <c r="M21276" s="5"/>
      <c r="N21276" s="6"/>
    </row>
    <row r="21277" spans="8:14" x14ac:dyDescent="0.25">
      <c r="H21277" s="4"/>
      <c r="M21277" s="5"/>
      <c r="N21277" s="6"/>
    </row>
    <row r="21278" spans="8:14" x14ac:dyDescent="0.25">
      <c r="H21278" s="4"/>
      <c r="M21278" s="5"/>
      <c r="N21278" s="6"/>
    </row>
    <row r="21279" spans="8:14" x14ac:dyDescent="0.25">
      <c r="H21279" s="4"/>
      <c r="M21279" s="5"/>
      <c r="N21279" s="6"/>
    </row>
    <row r="21280" spans="8:14" x14ac:dyDescent="0.25">
      <c r="H21280" s="4"/>
      <c r="M21280" s="5"/>
      <c r="N21280" s="6"/>
    </row>
    <row r="21281" spans="8:14" x14ac:dyDescent="0.25">
      <c r="H21281" s="4"/>
      <c r="M21281" s="5"/>
      <c r="N21281" s="6"/>
    </row>
    <row r="21282" spans="8:14" x14ac:dyDescent="0.25">
      <c r="H21282" s="4"/>
      <c r="M21282" s="5"/>
      <c r="N21282" s="6"/>
    </row>
    <row r="21283" spans="8:14" x14ac:dyDescent="0.25">
      <c r="H21283" s="4"/>
      <c r="M21283" s="5"/>
      <c r="N21283" s="6"/>
    </row>
    <row r="21284" spans="8:14" x14ac:dyDescent="0.25">
      <c r="H21284" s="4"/>
      <c r="M21284" s="5"/>
      <c r="N21284" s="6"/>
    </row>
    <row r="21285" spans="8:14" x14ac:dyDescent="0.25">
      <c r="H21285" s="4"/>
      <c r="M21285" s="5"/>
      <c r="N21285" s="6"/>
    </row>
    <row r="21286" spans="8:14" x14ac:dyDescent="0.25">
      <c r="H21286" s="4"/>
      <c r="M21286" s="5"/>
      <c r="N21286" s="6"/>
    </row>
    <row r="21287" spans="8:14" x14ac:dyDescent="0.25">
      <c r="H21287" s="4"/>
      <c r="M21287" s="5"/>
      <c r="N21287" s="6"/>
    </row>
    <row r="21288" spans="8:14" x14ac:dyDescent="0.25">
      <c r="H21288" s="4"/>
      <c r="M21288" s="5"/>
      <c r="N21288" s="6"/>
    </row>
    <row r="21289" spans="8:14" x14ac:dyDescent="0.25">
      <c r="H21289" s="4"/>
      <c r="M21289" s="5"/>
      <c r="N21289" s="6"/>
    </row>
    <row r="21290" spans="8:14" x14ac:dyDescent="0.25">
      <c r="H21290" s="4"/>
      <c r="M21290" s="5"/>
      <c r="N21290" s="6"/>
    </row>
    <row r="21291" spans="8:14" x14ac:dyDescent="0.25">
      <c r="H21291" s="4"/>
      <c r="M21291" s="5"/>
      <c r="N21291" s="6"/>
    </row>
    <row r="21292" spans="8:14" x14ac:dyDescent="0.25">
      <c r="H21292" s="4"/>
      <c r="M21292" s="5"/>
      <c r="N21292" s="6"/>
    </row>
    <row r="21293" spans="8:14" x14ac:dyDescent="0.25">
      <c r="H21293" s="4"/>
      <c r="M21293" s="5"/>
      <c r="N21293" s="6"/>
    </row>
    <row r="21294" spans="8:14" x14ac:dyDescent="0.25">
      <c r="H21294" s="4"/>
      <c r="M21294" s="5"/>
      <c r="N21294" s="6"/>
    </row>
    <row r="21295" spans="8:14" x14ac:dyDescent="0.25">
      <c r="H21295" s="4"/>
      <c r="M21295" s="5"/>
      <c r="N21295" s="6"/>
    </row>
    <row r="21296" spans="8:14" x14ac:dyDescent="0.25">
      <c r="H21296" s="4"/>
      <c r="M21296" s="5"/>
      <c r="N21296" s="6"/>
    </row>
    <row r="21297" spans="8:14" x14ac:dyDescent="0.25">
      <c r="H21297" s="4"/>
      <c r="M21297" s="5"/>
      <c r="N21297" s="6"/>
    </row>
    <row r="21298" spans="8:14" x14ac:dyDescent="0.25">
      <c r="H21298" s="4"/>
      <c r="M21298" s="5"/>
      <c r="N21298" s="6"/>
    </row>
    <row r="21299" spans="8:14" x14ac:dyDescent="0.25">
      <c r="H21299" s="4"/>
      <c r="M21299" s="5"/>
      <c r="N21299" s="6"/>
    </row>
    <row r="21300" spans="8:14" x14ac:dyDescent="0.25">
      <c r="H21300" s="4"/>
      <c r="M21300" s="5"/>
      <c r="N21300" s="6"/>
    </row>
    <row r="21301" spans="8:14" x14ac:dyDescent="0.25">
      <c r="H21301" s="4"/>
      <c r="M21301" s="5"/>
      <c r="N21301" s="6"/>
    </row>
    <row r="21302" spans="8:14" x14ac:dyDescent="0.25">
      <c r="H21302" s="4"/>
      <c r="M21302" s="5"/>
      <c r="N21302" s="6"/>
    </row>
    <row r="21303" spans="8:14" x14ac:dyDescent="0.25">
      <c r="H21303" s="4"/>
      <c r="M21303" s="5"/>
      <c r="N21303" s="6"/>
    </row>
    <row r="21304" spans="8:14" x14ac:dyDescent="0.25">
      <c r="H21304" s="4"/>
      <c r="M21304" s="5"/>
      <c r="N21304" s="6"/>
    </row>
    <row r="21305" spans="8:14" x14ac:dyDescent="0.25">
      <c r="H21305" s="4"/>
      <c r="M21305" s="5"/>
      <c r="N21305" s="6"/>
    </row>
    <row r="21306" spans="8:14" x14ac:dyDescent="0.25">
      <c r="H21306" s="4"/>
      <c r="M21306" s="5"/>
      <c r="N21306" s="6"/>
    </row>
    <row r="21307" spans="8:14" x14ac:dyDescent="0.25">
      <c r="H21307" s="4"/>
      <c r="M21307" s="5"/>
      <c r="N21307" s="6"/>
    </row>
    <row r="21308" spans="8:14" x14ac:dyDescent="0.25">
      <c r="H21308" s="4"/>
      <c r="M21308" s="5"/>
      <c r="N21308" s="6"/>
    </row>
    <row r="21309" spans="8:14" x14ac:dyDescent="0.25">
      <c r="H21309" s="4"/>
      <c r="M21309" s="5"/>
      <c r="N21309" s="6"/>
    </row>
    <row r="21310" spans="8:14" x14ac:dyDescent="0.25">
      <c r="H21310" s="4"/>
      <c r="M21310" s="5"/>
      <c r="N21310" s="6"/>
    </row>
    <row r="21311" spans="8:14" x14ac:dyDescent="0.25">
      <c r="H21311" s="4"/>
      <c r="M21311" s="5"/>
      <c r="N21311" s="6"/>
    </row>
    <row r="21312" spans="8:14" x14ac:dyDescent="0.25">
      <c r="H21312" s="4"/>
      <c r="M21312" s="5"/>
      <c r="N21312" s="6"/>
    </row>
    <row r="21313" spans="8:14" x14ac:dyDescent="0.25">
      <c r="H21313" s="4"/>
      <c r="M21313" s="5"/>
      <c r="N21313" s="6"/>
    </row>
    <row r="21314" spans="8:14" x14ac:dyDescent="0.25">
      <c r="H21314" s="4"/>
      <c r="M21314" s="5"/>
      <c r="N21314" s="6"/>
    </row>
    <row r="21315" spans="8:14" x14ac:dyDescent="0.25">
      <c r="H21315" s="4"/>
      <c r="M21315" s="5"/>
      <c r="N21315" s="6"/>
    </row>
    <row r="21316" spans="8:14" x14ac:dyDescent="0.25">
      <c r="H21316" s="4"/>
      <c r="M21316" s="5"/>
      <c r="N21316" s="6"/>
    </row>
    <row r="21317" spans="8:14" x14ac:dyDescent="0.25">
      <c r="H21317" s="4"/>
      <c r="M21317" s="5"/>
      <c r="N21317" s="6"/>
    </row>
    <row r="21318" spans="8:14" x14ac:dyDescent="0.25">
      <c r="H21318" s="4"/>
      <c r="M21318" s="5"/>
      <c r="N21318" s="6"/>
    </row>
    <row r="21319" spans="8:14" x14ac:dyDescent="0.25">
      <c r="H21319" s="4"/>
      <c r="M21319" s="5"/>
      <c r="N21319" s="6"/>
    </row>
    <row r="21320" spans="8:14" x14ac:dyDescent="0.25">
      <c r="H21320" s="4"/>
      <c r="M21320" s="5"/>
      <c r="N21320" s="6"/>
    </row>
    <row r="21321" spans="8:14" x14ac:dyDescent="0.25">
      <c r="H21321" s="4"/>
      <c r="M21321" s="5"/>
      <c r="N21321" s="6"/>
    </row>
    <row r="21322" spans="8:14" x14ac:dyDescent="0.25">
      <c r="H21322" s="4"/>
      <c r="M21322" s="5"/>
      <c r="N21322" s="6"/>
    </row>
    <row r="21323" spans="8:14" x14ac:dyDescent="0.25">
      <c r="H21323" s="4"/>
      <c r="M21323" s="5"/>
      <c r="N21323" s="6"/>
    </row>
    <row r="21324" spans="8:14" x14ac:dyDescent="0.25">
      <c r="H21324" s="4"/>
      <c r="M21324" s="5"/>
      <c r="N21324" s="6"/>
    </row>
    <row r="21325" spans="8:14" x14ac:dyDescent="0.25">
      <c r="H21325" s="4"/>
      <c r="M21325" s="5"/>
      <c r="N21325" s="6"/>
    </row>
    <row r="21326" spans="8:14" x14ac:dyDescent="0.25">
      <c r="H21326" s="4"/>
      <c r="M21326" s="5"/>
      <c r="N21326" s="6"/>
    </row>
    <row r="21327" spans="8:14" x14ac:dyDescent="0.25">
      <c r="H21327" s="4"/>
      <c r="M21327" s="5"/>
      <c r="N21327" s="6"/>
    </row>
    <row r="21328" spans="8:14" x14ac:dyDescent="0.25">
      <c r="H21328" s="4"/>
      <c r="M21328" s="5"/>
      <c r="N21328" s="6"/>
    </row>
    <row r="21329" spans="8:14" x14ac:dyDescent="0.25">
      <c r="H21329" s="4"/>
      <c r="M21329" s="5"/>
      <c r="N21329" s="6"/>
    </row>
    <row r="21330" spans="8:14" x14ac:dyDescent="0.25">
      <c r="H21330" s="4"/>
      <c r="M21330" s="5"/>
      <c r="N21330" s="6"/>
    </row>
    <row r="21331" spans="8:14" x14ac:dyDescent="0.25">
      <c r="H21331" s="4"/>
      <c r="M21331" s="5"/>
      <c r="N21331" s="6"/>
    </row>
    <row r="21332" spans="8:14" x14ac:dyDescent="0.25">
      <c r="H21332" s="4"/>
      <c r="M21332" s="5"/>
      <c r="N21332" s="6"/>
    </row>
    <row r="21333" spans="8:14" x14ac:dyDescent="0.25">
      <c r="H21333" s="4"/>
      <c r="M21333" s="5"/>
      <c r="N21333" s="6"/>
    </row>
    <row r="21334" spans="8:14" x14ac:dyDescent="0.25">
      <c r="H21334" s="4"/>
      <c r="M21334" s="5"/>
      <c r="N21334" s="6"/>
    </row>
    <row r="21335" spans="8:14" x14ac:dyDescent="0.25">
      <c r="H21335" s="4"/>
      <c r="M21335" s="5"/>
      <c r="N21335" s="6"/>
    </row>
    <row r="21336" spans="8:14" x14ac:dyDescent="0.25">
      <c r="H21336" s="4"/>
      <c r="M21336" s="5"/>
      <c r="N21336" s="6"/>
    </row>
    <row r="21337" spans="8:14" x14ac:dyDescent="0.25">
      <c r="H21337" s="4"/>
      <c r="M21337" s="5"/>
      <c r="N21337" s="6"/>
    </row>
    <row r="21338" spans="8:14" x14ac:dyDescent="0.25">
      <c r="H21338" s="4"/>
      <c r="M21338" s="5"/>
      <c r="N21338" s="6"/>
    </row>
    <row r="21339" spans="8:14" x14ac:dyDescent="0.25">
      <c r="H21339" s="4"/>
      <c r="M21339" s="5"/>
      <c r="N21339" s="6"/>
    </row>
    <row r="21340" spans="8:14" x14ac:dyDescent="0.25">
      <c r="H21340" s="4"/>
      <c r="M21340" s="5"/>
      <c r="N21340" s="6"/>
    </row>
    <row r="21341" spans="8:14" x14ac:dyDescent="0.25">
      <c r="H21341" s="4"/>
      <c r="M21341" s="5"/>
      <c r="N21341" s="6"/>
    </row>
    <row r="21342" spans="8:14" x14ac:dyDescent="0.25">
      <c r="H21342" s="4"/>
      <c r="M21342" s="5"/>
      <c r="N21342" s="6"/>
    </row>
    <row r="21343" spans="8:14" x14ac:dyDescent="0.25">
      <c r="H21343" s="4"/>
      <c r="M21343" s="5"/>
      <c r="N21343" s="6"/>
    </row>
    <row r="21344" spans="8:14" x14ac:dyDescent="0.25">
      <c r="H21344" s="4"/>
      <c r="M21344" s="5"/>
      <c r="N21344" s="6"/>
    </row>
    <row r="21345" spans="8:14" x14ac:dyDescent="0.25">
      <c r="H21345" s="4"/>
      <c r="M21345" s="5"/>
      <c r="N21345" s="6"/>
    </row>
    <row r="21346" spans="8:14" x14ac:dyDescent="0.25">
      <c r="H21346" s="4"/>
      <c r="M21346" s="5"/>
      <c r="N21346" s="6"/>
    </row>
    <row r="21347" spans="8:14" x14ac:dyDescent="0.25">
      <c r="H21347" s="4"/>
      <c r="M21347" s="5"/>
      <c r="N21347" s="6"/>
    </row>
    <row r="21348" spans="8:14" x14ac:dyDescent="0.25">
      <c r="H21348" s="4"/>
      <c r="M21348" s="5"/>
      <c r="N21348" s="6"/>
    </row>
    <row r="21349" spans="8:14" x14ac:dyDescent="0.25">
      <c r="H21349" s="4"/>
      <c r="M21349" s="5"/>
      <c r="N21349" s="6"/>
    </row>
    <row r="21350" spans="8:14" x14ac:dyDescent="0.25">
      <c r="H21350" s="4"/>
      <c r="M21350" s="5"/>
      <c r="N21350" s="6"/>
    </row>
    <row r="21351" spans="8:14" x14ac:dyDescent="0.25">
      <c r="H21351" s="4"/>
      <c r="M21351" s="5"/>
      <c r="N21351" s="6"/>
    </row>
    <row r="21352" spans="8:14" x14ac:dyDescent="0.25">
      <c r="H21352" s="4"/>
      <c r="M21352" s="5"/>
      <c r="N21352" s="6"/>
    </row>
    <row r="21353" spans="8:14" x14ac:dyDescent="0.25">
      <c r="H21353" s="4"/>
      <c r="M21353" s="5"/>
      <c r="N21353" s="6"/>
    </row>
    <row r="21354" spans="8:14" x14ac:dyDescent="0.25">
      <c r="H21354" s="4"/>
      <c r="M21354" s="5"/>
      <c r="N21354" s="6"/>
    </row>
    <row r="21355" spans="8:14" x14ac:dyDescent="0.25">
      <c r="H21355" s="4"/>
      <c r="M21355" s="5"/>
      <c r="N21355" s="6"/>
    </row>
    <row r="21356" spans="8:14" x14ac:dyDescent="0.25">
      <c r="H21356" s="4"/>
      <c r="M21356" s="5"/>
      <c r="N21356" s="6"/>
    </row>
    <row r="21357" spans="8:14" x14ac:dyDescent="0.25">
      <c r="H21357" s="4"/>
      <c r="M21357" s="5"/>
      <c r="N21357" s="6"/>
    </row>
    <row r="21358" spans="8:14" x14ac:dyDescent="0.25">
      <c r="H21358" s="4"/>
      <c r="M21358" s="5"/>
      <c r="N21358" s="6"/>
    </row>
    <row r="21359" spans="8:14" x14ac:dyDescent="0.25">
      <c r="H21359" s="4"/>
      <c r="M21359" s="5"/>
      <c r="N21359" s="6"/>
    </row>
    <row r="21360" spans="8:14" x14ac:dyDescent="0.25">
      <c r="H21360" s="4"/>
      <c r="M21360" s="5"/>
      <c r="N21360" s="6"/>
    </row>
    <row r="21361" spans="8:14" x14ac:dyDescent="0.25">
      <c r="H21361" s="4"/>
      <c r="M21361" s="5"/>
      <c r="N21361" s="6"/>
    </row>
    <row r="21362" spans="8:14" x14ac:dyDescent="0.25">
      <c r="H21362" s="4"/>
      <c r="M21362" s="5"/>
      <c r="N21362" s="6"/>
    </row>
    <row r="21363" spans="8:14" x14ac:dyDescent="0.25">
      <c r="H21363" s="4"/>
      <c r="M21363" s="5"/>
      <c r="N21363" s="6"/>
    </row>
    <row r="21364" spans="8:14" x14ac:dyDescent="0.25">
      <c r="H21364" s="4"/>
      <c r="M21364" s="5"/>
      <c r="N21364" s="6"/>
    </row>
    <row r="21365" spans="8:14" x14ac:dyDescent="0.25">
      <c r="H21365" s="4"/>
      <c r="M21365" s="5"/>
      <c r="N21365" s="6"/>
    </row>
    <row r="21366" spans="8:14" x14ac:dyDescent="0.25">
      <c r="H21366" s="4"/>
      <c r="M21366" s="5"/>
      <c r="N21366" s="6"/>
    </row>
    <row r="21367" spans="8:14" x14ac:dyDescent="0.25">
      <c r="H21367" s="4"/>
      <c r="M21367" s="5"/>
      <c r="N21367" s="6"/>
    </row>
    <row r="21368" spans="8:14" x14ac:dyDescent="0.25">
      <c r="H21368" s="4"/>
      <c r="M21368" s="5"/>
      <c r="N21368" s="6"/>
    </row>
    <row r="21369" spans="8:14" x14ac:dyDescent="0.25">
      <c r="H21369" s="4"/>
      <c r="M21369" s="5"/>
      <c r="N21369" s="6"/>
    </row>
    <row r="21370" spans="8:14" x14ac:dyDescent="0.25">
      <c r="H21370" s="4"/>
      <c r="M21370" s="5"/>
      <c r="N21370" s="6"/>
    </row>
    <row r="21371" spans="8:14" x14ac:dyDescent="0.25">
      <c r="H21371" s="4"/>
      <c r="M21371" s="5"/>
      <c r="N21371" s="6"/>
    </row>
    <row r="21372" spans="8:14" x14ac:dyDescent="0.25">
      <c r="H21372" s="4"/>
      <c r="M21372" s="5"/>
      <c r="N21372" s="6"/>
    </row>
    <row r="21373" spans="8:14" x14ac:dyDescent="0.25">
      <c r="H21373" s="4"/>
      <c r="M21373" s="5"/>
      <c r="N21373" s="6"/>
    </row>
    <row r="21374" spans="8:14" x14ac:dyDescent="0.25">
      <c r="H21374" s="4"/>
      <c r="M21374" s="5"/>
      <c r="N21374" s="6"/>
    </row>
    <row r="21375" spans="8:14" x14ac:dyDescent="0.25">
      <c r="H21375" s="4"/>
      <c r="M21375" s="5"/>
      <c r="N21375" s="6"/>
    </row>
    <row r="21376" spans="8:14" x14ac:dyDescent="0.25">
      <c r="H21376" s="4"/>
      <c r="M21376" s="5"/>
      <c r="N21376" s="6"/>
    </row>
    <row r="21377" spans="8:14" x14ac:dyDescent="0.25">
      <c r="H21377" s="4"/>
      <c r="M21377" s="5"/>
      <c r="N21377" s="6"/>
    </row>
    <row r="21378" spans="8:14" x14ac:dyDescent="0.25">
      <c r="H21378" s="4"/>
      <c r="M21378" s="5"/>
      <c r="N21378" s="6"/>
    </row>
    <row r="21379" spans="8:14" x14ac:dyDescent="0.25">
      <c r="H21379" s="4"/>
      <c r="M21379" s="5"/>
      <c r="N21379" s="6"/>
    </row>
    <row r="21380" spans="8:14" x14ac:dyDescent="0.25">
      <c r="H21380" s="4"/>
      <c r="M21380" s="5"/>
      <c r="N21380" s="6"/>
    </row>
    <row r="21381" spans="8:14" x14ac:dyDescent="0.25">
      <c r="H21381" s="4"/>
      <c r="M21381" s="5"/>
      <c r="N21381" s="6"/>
    </row>
    <row r="21382" spans="8:14" x14ac:dyDescent="0.25">
      <c r="H21382" s="4"/>
      <c r="M21382" s="5"/>
      <c r="N21382" s="6"/>
    </row>
    <row r="21383" spans="8:14" x14ac:dyDescent="0.25">
      <c r="H21383" s="4"/>
      <c r="M21383" s="5"/>
      <c r="N21383" s="6"/>
    </row>
    <row r="21384" spans="8:14" x14ac:dyDescent="0.25">
      <c r="H21384" s="4"/>
      <c r="M21384" s="5"/>
      <c r="N21384" s="6"/>
    </row>
    <row r="21385" spans="8:14" x14ac:dyDescent="0.25">
      <c r="H21385" s="4"/>
      <c r="M21385" s="5"/>
      <c r="N21385" s="6"/>
    </row>
    <row r="21386" spans="8:14" x14ac:dyDescent="0.25">
      <c r="H21386" s="4"/>
      <c r="M21386" s="5"/>
      <c r="N21386" s="6"/>
    </row>
    <row r="21387" spans="8:14" x14ac:dyDescent="0.25">
      <c r="H21387" s="4"/>
      <c r="M21387" s="5"/>
      <c r="N21387" s="6"/>
    </row>
    <row r="21388" spans="8:14" x14ac:dyDescent="0.25">
      <c r="H21388" s="4"/>
      <c r="M21388" s="5"/>
      <c r="N21388" s="6"/>
    </row>
    <row r="21389" spans="8:14" x14ac:dyDescent="0.25">
      <c r="H21389" s="4"/>
      <c r="M21389" s="5"/>
      <c r="N21389" s="6"/>
    </row>
    <row r="21390" spans="8:14" x14ac:dyDescent="0.25">
      <c r="H21390" s="4"/>
      <c r="M21390" s="5"/>
      <c r="N21390" s="6"/>
    </row>
    <row r="21391" spans="8:14" x14ac:dyDescent="0.25">
      <c r="H21391" s="4"/>
      <c r="M21391" s="5"/>
      <c r="N21391" s="6"/>
    </row>
    <row r="21392" spans="8:14" x14ac:dyDescent="0.25">
      <c r="H21392" s="4"/>
      <c r="M21392" s="5"/>
      <c r="N21392" s="6"/>
    </row>
    <row r="21393" spans="8:14" x14ac:dyDescent="0.25">
      <c r="H21393" s="4"/>
      <c r="M21393" s="5"/>
      <c r="N21393" s="6"/>
    </row>
    <row r="21394" spans="8:14" x14ac:dyDescent="0.25">
      <c r="H21394" s="4"/>
      <c r="M21394" s="5"/>
      <c r="N21394" s="6"/>
    </row>
    <row r="21395" spans="8:14" x14ac:dyDescent="0.25">
      <c r="H21395" s="4"/>
      <c r="M21395" s="5"/>
      <c r="N21395" s="6"/>
    </row>
    <row r="21396" spans="8:14" x14ac:dyDescent="0.25">
      <c r="H21396" s="4"/>
      <c r="M21396" s="5"/>
      <c r="N21396" s="6"/>
    </row>
    <row r="21397" spans="8:14" x14ac:dyDescent="0.25">
      <c r="H21397" s="4"/>
      <c r="M21397" s="5"/>
      <c r="N21397" s="6"/>
    </row>
    <row r="21398" spans="8:14" x14ac:dyDescent="0.25">
      <c r="H21398" s="4"/>
      <c r="M21398" s="5"/>
      <c r="N21398" s="6"/>
    </row>
    <row r="21399" spans="8:14" x14ac:dyDescent="0.25">
      <c r="H21399" s="4"/>
      <c r="M21399" s="5"/>
      <c r="N21399" s="6"/>
    </row>
    <row r="21400" spans="8:14" x14ac:dyDescent="0.25">
      <c r="H21400" s="4"/>
      <c r="M21400" s="5"/>
      <c r="N21400" s="6"/>
    </row>
    <row r="21401" spans="8:14" x14ac:dyDescent="0.25">
      <c r="H21401" s="4"/>
      <c r="M21401" s="5"/>
      <c r="N21401" s="6"/>
    </row>
    <row r="21402" spans="8:14" x14ac:dyDescent="0.25">
      <c r="H21402" s="4"/>
      <c r="M21402" s="5"/>
      <c r="N21402" s="6"/>
    </row>
    <row r="21403" spans="8:14" x14ac:dyDescent="0.25">
      <c r="H21403" s="4"/>
      <c r="M21403" s="5"/>
      <c r="N21403" s="6"/>
    </row>
    <row r="21404" spans="8:14" x14ac:dyDescent="0.25">
      <c r="H21404" s="4"/>
      <c r="M21404" s="5"/>
      <c r="N21404" s="6"/>
    </row>
    <row r="21405" spans="8:14" x14ac:dyDescent="0.25">
      <c r="H21405" s="4"/>
      <c r="M21405" s="5"/>
      <c r="N21405" s="6"/>
    </row>
    <row r="21406" spans="8:14" x14ac:dyDescent="0.25">
      <c r="H21406" s="4"/>
      <c r="M21406" s="5"/>
      <c r="N21406" s="6"/>
    </row>
    <row r="21407" spans="8:14" x14ac:dyDescent="0.25">
      <c r="H21407" s="4"/>
      <c r="M21407" s="5"/>
      <c r="N21407" s="6"/>
    </row>
    <row r="21408" spans="8:14" x14ac:dyDescent="0.25">
      <c r="H21408" s="4"/>
      <c r="M21408" s="5"/>
      <c r="N21408" s="6"/>
    </row>
    <row r="21409" spans="8:14" x14ac:dyDescent="0.25">
      <c r="H21409" s="4"/>
      <c r="M21409" s="5"/>
      <c r="N21409" s="6"/>
    </row>
    <row r="21410" spans="8:14" x14ac:dyDescent="0.25">
      <c r="H21410" s="4"/>
      <c r="M21410" s="5"/>
      <c r="N21410" s="6"/>
    </row>
    <row r="21411" spans="8:14" x14ac:dyDescent="0.25">
      <c r="H21411" s="4"/>
      <c r="M21411" s="5"/>
      <c r="N21411" s="6"/>
    </row>
    <row r="21412" spans="8:14" x14ac:dyDescent="0.25">
      <c r="H21412" s="4"/>
      <c r="M21412" s="5"/>
      <c r="N21412" s="6"/>
    </row>
    <row r="21413" spans="8:14" x14ac:dyDescent="0.25">
      <c r="H21413" s="4"/>
      <c r="M21413" s="5"/>
      <c r="N21413" s="6"/>
    </row>
    <row r="21414" spans="8:14" x14ac:dyDescent="0.25">
      <c r="H21414" s="4"/>
      <c r="M21414" s="5"/>
      <c r="N21414" s="6"/>
    </row>
    <row r="21415" spans="8:14" x14ac:dyDescent="0.25">
      <c r="H21415" s="4"/>
      <c r="M21415" s="5"/>
      <c r="N21415" s="6"/>
    </row>
    <row r="21416" spans="8:14" x14ac:dyDescent="0.25">
      <c r="H21416" s="4"/>
      <c r="M21416" s="5"/>
      <c r="N21416" s="6"/>
    </row>
    <row r="21417" spans="8:14" x14ac:dyDescent="0.25">
      <c r="H21417" s="4"/>
      <c r="M21417" s="5"/>
      <c r="N21417" s="6"/>
    </row>
    <row r="21418" spans="8:14" x14ac:dyDescent="0.25">
      <c r="H21418" s="4"/>
      <c r="M21418" s="5"/>
      <c r="N21418" s="6"/>
    </row>
    <row r="21419" spans="8:14" x14ac:dyDescent="0.25">
      <c r="H21419" s="4"/>
      <c r="M21419" s="5"/>
      <c r="N21419" s="6"/>
    </row>
    <row r="21420" spans="8:14" x14ac:dyDescent="0.25">
      <c r="H21420" s="4"/>
      <c r="M21420" s="5"/>
      <c r="N21420" s="6"/>
    </row>
    <row r="21421" spans="8:14" x14ac:dyDescent="0.25">
      <c r="H21421" s="4"/>
      <c r="M21421" s="5"/>
      <c r="N21421" s="6"/>
    </row>
    <row r="21422" spans="8:14" x14ac:dyDescent="0.25">
      <c r="H21422" s="4"/>
      <c r="M21422" s="5"/>
      <c r="N21422" s="6"/>
    </row>
    <row r="21423" spans="8:14" x14ac:dyDescent="0.25">
      <c r="H21423" s="4"/>
      <c r="M21423" s="5"/>
      <c r="N21423" s="6"/>
    </row>
    <row r="21424" spans="8:14" x14ac:dyDescent="0.25">
      <c r="H21424" s="4"/>
      <c r="M21424" s="5"/>
      <c r="N21424" s="6"/>
    </row>
    <row r="21425" spans="8:14" x14ac:dyDescent="0.25">
      <c r="H21425" s="4"/>
      <c r="M21425" s="5"/>
      <c r="N21425" s="6"/>
    </row>
    <row r="21426" spans="8:14" x14ac:dyDescent="0.25">
      <c r="H21426" s="4"/>
      <c r="M21426" s="5"/>
      <c r="N21426" s="6"/>
    </row>
    <row r="21427" spans="8:14" x14ac:dyDescent="0.25">
      <c r="H21427" s="4"/>
      <c r="M21427" s="5"/>
      <c r="N21427" s="6"/>
    </row>
    <row r="21428" spans="8:14" x14ac:dyDescent="0.25">
      <c r="H21428" s="4"/>
      <c r="M21428" s="5"/>
      <c r="N21428" s="6"/>
    </row>
    <row r="21429" spans="8:14" x14ac:dyDescent="0.25">
      <c r="H21429" s="4"/>
      <c r="M21429" s="5"/>
      <c r="N21429" s="6"/>
    </row>
    <row r="21430" spans="8:14" x14ac:dyDescent="0.25">
      <c r="H21430" s="4"/>
      <c r="M21430" s="5"/>
      <c r="N21430" s="6"/>
    </row>
    <row r="21431" spans="8:14" x14ac:dyDescent="0.25">
      <c r="H21431" s="4"/>
      <c r="M21431" s="5"/>
      <c r="N21431" s="6"/>
    </row>
    <row r="21432" spans="8:14" x14ac:dyDescent="0.25">
      <c r="H21432" s="4"/>
      <c r="M21432" s="5"/>
      <c r="N21432" s="6"/>
    </row>
    <row r="21433" spans="8:14" x14ac:dyDescent="0.25">
      <c r="H21433" s="4"/>
      <c r="M21433" s="5"/>
      <c r="N21433" s="6"/>
    </row>
    <row r="21434" spans="8:14" x14ac:dyDescent="0.25">
      <c r="H21434" s="4"/>
      <c r="M21434" s="5"/>
      <c r="N21434" s="6"/>
    </row>
    <row r="21435" spans="8:14" x14ac:dyDescent="0.25">
      <c r="H21435" s="4"/>
      <c r="M21435" s="5"/>
      <c r="N21435" s="6"/>
    </row>
    <row r="21436" spans="8:14" x14ac:dyDescent="0.25">
      <c r="H21436" s="4"/>
      <c r="M21436" s="5"/>
      <c r="N21436" s="6"/>
    </row>
    <row r="21437" spans="8:14" x14ac:dyDescent="0.25">
      <c r="H21437" s="4"/>
      <c r="M21437" s="5"/>
      <c r="N21437" s="6"/>
    </row>
    <row r="21438" spans="8:14" x14ac:dyDescent="0.25">
      <c r="H21438" s="4"/>
      <c r="M21438" s="5"/>
      <c r="N21438" s="6"/>
    </row>
    <row r="21439" spans="8:14" x14ac:dyDescent="0.25">
      <c r="H21439" s="4"/>
      <c r="M21439" s="5"/>
      <c r="N21439" s="6"/>
    </row>
    <row r="21440" spans="8:14" x14ac:dyDescent="0.25">
      <c r="H21440" s="4"/>
      <c r="M21440" s="5"/>
      <c r="N21440" s="6"/>
    </row>
    <row r="21441" spans="8:14" x14ac:dyDescent="0.25">
      <c r="H21441" s="4"/>
      <c r="M21441" s="5"/>
      <c r="N21441" s="6"/>
    </row>
    <row r="21442" spans="8:14" x14ac:dyDescent="0.25">
      <c r="H21442" s="4"/>
      <c r="M21442" s="5"/>
      <c r="N21442" s="6"/>
    </row>
    <row r="21443" spans="8:14" x14ac:dyDescent="0.25">
      <c r="H21443" s="4"/>
      <c r="M21443" s="5"/>
      <c r="N21443" s="6"/>
    </row>
    <row r="21444" spans="8:14" x14ac:dyDescent="0.25">
      <c r="H21444" s="4"/>
      <c r="M21444" s="5"/>
      <c r="N21444" s="6"/>
    </row>
    <row r="21445" spans="8:14" x14ac:dyDescent="0.25">
      <c r="H21445" s="4"/>
      <c r="M21445" s="5"/>
      <c r="N21445" s="6"/>
    </row>
    <row r="21446" spans="8:14" x14ac:dyDescent="0.25">
      <c r="H21446" s="4"/>
      <c r="M21446" s="5"/>
      <c r="N21446" s="6"/>
    </row>
    <row r="21447" spans="8:14" x14ac:dyDescent="0.25">
      <c r="H21447" s="4"/>
      <c r="M21447" s="5"/>
      <c r="N21447" s="6"/>
    </row>
    <row r="21448" spans="8:14" x14ac:dyDescent="0.25">
      <c r="H21448" s="4"/>
      <c r="M21448" s="5"/>
      <c r="N21448" s="6"/>
    </row>
    <row r="21449" spans="8:14" x14ac:dyDescent="0.25">
      <c r="H21449" s="4"/>
      <c r="M21449" s="5"/>
      <c r="N21449" s="6"/>
    </row>
    <row r="21450" spans="8:14" x14ac:dyDescent="0.25">
      <c r="H21450" s="4"/>
      <c r="M21450" s="5"/>
      <c r="N21450" s="6"/>
    </row>
    <row r="21451" spans="8:14" x14ac:dyDescent="0.25">
      <c r="H21451" s="4"/>
      <c r="M21451" s="5"/>
      <c r="N21451" s="6"/>
    </row>
    <row r="21452" spans="8:14" x14ac:dyDescent="0.25">
      <c r="H21452" s="4"/>
      <c r="M21452" s="5"/>
      <c r="N21452" s="6"/>
    </row>
    <row r="21453" spans="8:14" x14ac:dyDescent="0.25">
      <c r="H21453" s="4"/>
      <c r="M21453" s="5"/>
      <c r="N21453" s="6"/>
    </row>
    <row r="21454" spans="8:14" x14ac:dyDescent="0.25">
      <c r="H21454" s="4"/>
      <c r="M21454" s="5"/>
      <c r="N21454" s="6"/>
    </row>
    <row r="21455" spans="8:14" x14ac:dyDescent="0.25">
      <c r="H21455" s="4"/>
      <c r="M21455" s="5"/>
      <c r="N21455" s="6"/>
    </row>
    <row r="21456" spans="8:14" x14ac:dyDescent="0.25">
      <c r="H21456" s="4"/>
      <c r="M21456" s="5"/>
      <c r="N21456" s="6"/>
    </row>
    <row r="21457" spans="8:14" x14ac:dyDescent="0.25">
      <c r="H21457" s="4"/>
      <c r="M21457" s="5"/>
      <c r="N21457" s="6"/>
    </row>
    <row r="21458" spans="8:14" x14ac:dyDescent="0.25">
      <c r="H21458" s="4"/>
      <c r="M21458" s="5"/>
      <c r="N21458" s="6"/>
    </row>
    <row r="21459" spans="8:14" x14ac:dyDescent="0.25">
      <c r="H21459" s="4"/>
      <c r="M21459" s="5"/>
      <c r="N21459" s="6"/>
    </row>
    <row r="21460" spans="8:14" x14ac:dyDescent="0.25">
      <c r="H21460" s="4"/>
      <c r="M21460" s="5"/>
      <c r="N21460" s="6"/>
    </row>
    <row r="21461" spans="8:14" x14ac:dyDescent="0.25">
      <c r="H21461" s="4"/>
      <c r="M21461" s="5"/>
      <c r="N21461" s="6"/>
    </row>
    <row r="21462" spans="8:14" x14ac:dyDescent="0.25">
      <c r="H21462" s="4"/>
      <c r="M21462" s="5"/>
      <c r="N21462" s="6"/>
    </row>
    <row r="21463" spans="8:14" x14ac:dyDescent="0.25">
      <c r="H21463" s="4"/>
      <c r="M21463" s="5"/>
      <c r="N21463" s="6"/>
    </row>
    <row r="21464" spans="8:14" x14ac:dyDescent="0.25">
      <c r="H21464" s="4"/>
      <c r="M21464" s="5"/>
      <c r="N21464" s="6"/>
    </row>
    <row r="21465" spans="8:14" x14ac:dyDescent="0.25">
      <c r="H21465" s="4"/>
      <c r="M21465" s="5"/>
      <c r="N21465" s="6"/>
    </row>
    <row r="21466" spans="8:14" x14ac:dyDescent="0.25">
      <c r="H21466" s="4"/>
      <c r="M21466" s="5"/>
      <c r="N21466" s="6"/>
    </row>
    <row r="21467" spans="8:14" x14ac:dyDescent="0.25">
      <c r="H21467" s="4"/>
      <c r="M21467" s="5"/>
      <c r="N21467" s="6"/>
    </row>
    <row r="21468" spans="8:14" x14ac:dyDescent="0.25">
      <c r="H21468" s="4"/>
      <c r="M21468" s="5"/>
      <c r="N21468" s="6"/>
    </row>
    <row r="21469" spans="8:14" x14ac:dyDescent="0.25">
      <c r="H21469" s="4"/>
      <c r="M21469" s="5"/>
      <c r="N21469" s="6"/>
    </row>
    <row r="21470" spans="8:14" x14ac:dyDescent="0.25">
      <c r="H21470" s="4"/>
      <c r="M21470" s="5"/>
      <c r="N21470" s="6"/>
    </row>
    <row r="21471" spans="8:14" x14ac:dyDescent="0.25">
      <c r="H21471" s="4"/>
      <c r="M21471" s="5"/>
      <c r="N21471" s="6"/>
    </row>
    <row r="21472" spans="8:14" x14ac:dyDescent="0.25">
      <c r="H21472" s="4"/>
      <c r="M21472" s="5"/>
      <c r="N21472" s="6"/>
    </row>
    <row r="21473" spans="8:14" x14ac:dyDescent="0.25">
      <c r="H21473" s="4"/>
      <c r="M21473" s="5"/>
      <c r="N21473" s="6"/>
    </row>
    <row r="21474" spans="8:14" x14ac:dyDescent="0.25">
      <c r="H21474" s="4"/>
      <c r="M21474" s="5"/>
      <c r="N21474" s="6"/>
    </row>
    <row r="21475" spans="8:14" x14ac:dyDescent="0.25">
      <c r="H21475" s="4"/>
      <c r="M21475" s="5"/>
      <c r="N21475" s="6"/>
    </row>
    <row r="21476" spans="8:14" x14ac:dyDescent="0.25">
      <c r="H21476" s="4"/>
      <c r="M21476" s="5"/>
      <c r="N21476" s="6"/>
    </row>
    <row r="21477" spans="8:14" x14ac:dyDescent="0.25">
      <c r="H21477" s="4"/>
      <c r="M21477" s="5"/>
      <c r="N21477" s="6"/>
    </row>
    <row r="21478" spans="8:14" x14ac:dyDescent="0.25">
      <c r="H21478" s="4"/>
      <c r="M21478" s="5"/>
      <c r="N21478" s="6"/>
    </row>
    <row r="21479" spans="8:14" x14ac:dyDescent="0.25">
      <c r="H21479" s="4"/>
      <c r="M21479" s="5"/>
      <c r="N21479" s="6"/>
    </row>
    <row r="21480" spans="8:14" x14ac:dyDescent="0.25">
      <c r="H21480" s="4"/>
      <c r="M21480" s="5"/>
      <c r="N21480" s="6"/>
    </row>
    <row r="21481" spans="8:14" x14ac:dyDescent="0.25">
      <c r="H21481" s="4"/>
      <c r="M21481" s="5"/>
      <c r="N21481" s="6"/>
    </row>
    <row r="21482" spans="8:14" x14ac:dyDescent="0.25">
      <c r="H21482" s="4"/>
      <c r="M21482" s="5"/>
      <c r="N21482" s="6"/>
    </row>
    <row r="21483" spans="8:14" x14ac:dyDescent="0.25">
      <c r="H21483" s="4"/>
      <c r="M21483" s="5"/>
      <c r="N21483" s="6"/>
    </row>
    <row r="21484" spans="8:14" x14ac:dyDescent="0.25">
      <c r="H21484" s="4"/>
      <c r="M21484" s="5"/>
      <c r="N21484" s="6"/>
    </row>
    <row r="21485" spans="8:14" x14ac:dyDescent="0.25">
      <c r="H21485" s="4"/>
      <c r="M21485" s="5"/>
      <c r="N21485" s="6"/>
    </row>
    <row r="21486" spans="8:14" x14ac:dyDescent="0.25">
      <c r="H21486" s="4"/>
      <c r="M21486" s="5"/>
      <c r="N21486" s="6"/>
    </row>
    <row r="21487" spans="8:14" x14ac:dyDescent="0.25">
      <c r="H21487" s="4"/>
      <c r="M21487" s="5"/>
      <c r="N21487" s="6"/>
    </row>
    <row r="21488" spans="8:14" x14ac:dyDescent="0.25">
      <c r="H21488" s="4"/>
      <c r="M21488" s="5"/>
      <c r="N21488" s="6"/>
    </row>
    <row r="21489" spans="8:14" x14ac:dyDescent="0.25">
      <c r="H21489" s="4"/>
      <c r="M21489" s="5"/>
      <c r="N21489" s="6"/>
    </row>
    <row r="21490" spans="8:14" x14ac:dyDescent="0.25">
      <c r="H21490" s="4"/>
      <c r="M21490" s="5"/>
      <c r="N21490" s="6"/>
    </row>
    <row r="21491" spans="8:14" x14ac:dyDescent="0.25">
      <c r="H21491" s="4"/>
      <c r="M21491" s="5"/>
      <c r="N21491" s="6"/>
    </row>
    <row r="21492" spans="8:14" x14ac:dyDescent="0.25">
      <c r="H21492" s="4"/>
      <c r="M21492" s="5"/>
      <c r="N21492" s="6"/>
    </row>
    <row r="21493" spans="8:14" x14ac:dyDescent="0.25">
      <c r="H21493" s="4"/>
      <c r="M21493" s="5"/>
      <c r="N21493" s="6"/>
    </row>
    <row r="21494" spans="8:14" x14ac:dyDescent="0.25">
      <c r="H21494" s="4"/>
      <c r="M21494" s="5"/>
      <c r="N21494" s="6"/>
    </row>
    <row r="21495" spans="8:14" x14ac:dyDescent="0.25">
      <c r="H21495" s="4"/>
      <c r="M21495" s="5"/>
      <c r="N21495" s="6"/>
    </row>
    <row r="21496" spans="8:14" x14ac:dyDescent="0.25">
      <c r="H21496" s="4"/>
      <c r="M21496" s="5"/>
      <c r="N21496" s="6"/>
    </row>
    <row r="21497" spans="8:14" x14ac:dyDescent="0.25">
      <c r="H21497" s="4"/>
      <c r="M21497" s="5"/>
      <c r="N21497" s="6"/>
    </row>
    <row r="21498" spans="8:14" x14ac:dyDescent="0.25">
      <c r="H21498" s="4"/>
      <c r="M21498" s="5"/>
      <c r="N21498" s="6"/>
    </row>
    <row r="21499" spans="8:14" x14ac:dyDescent="0.25">
      <c r="H21499" s="4"/>
      <c r="M21499" s="5"/>
      <c r="N21499" s="6"/>
    </row>
    <row r="21500" spans="8:14" x14ac:dyDescent="0.25">
      <c r="H21500" s="4"/>
      <c r="M21500" s="5"/>
      <c r="N21500" s="6"/>
    </row>
    <row r="21501" spans="8:14" x14ac:dyDescent="0.25">
      <c r="H21501" s="4"/>
      <c r="M21501" s="5"/>
      <c r="N21501" s="6"/>
    </row>
    <row r="21502" spans="8:14" x14ac:dyDescent="0.25">
      <c r="H21502" s="4"/>
      <c r="M21502" s="5"/>
      <c r="N21502" s="6"/>
    </row>
    <row r="21503" spans="8:14" x14ac:dyDescent="0.25">
      <c r="H21503" s="4"/>
      <c r="M21503" s="5"/>
      <c r="N21503" s="6"/>
    </row>
    <row r="21504" spans="8:14" x14ac:dyDescent="0.25">
      <c r="H21504" s="4"/>
      <c r="M21504" s="5"/>
      <c r="N21504" s="6"/>
    </row>
    <row r="21505" spans="8:14" x14ac:dyDescent="0.25">
      <c r="H21505" s="4"/>
      <c r="M21505" s="5"/>
      <c r="N21505" s="6"/>
    </row>
    <row r="21506" spans="8:14" x14ac:dyDescent="0.25">
      <c r="H21506" s="4"/>
      <c r="M21506" s="5"/>
      <c r="N21506" s="6"/>
    </row>
    <row r="21507" spans="8:14" x14ac:dyDescent="0.25">
      <c r="H21507" s="4"/>
      <c r="M21507" s="5"/>
      <c r="N21507" s="6"/>
    </row>
    <row r="21508" spans="8:14" x14ac:dyDescent="0.25">
      <c r="H21508" s="4"/>
      <c r="M21508" s="5"/>
      <c r="N21508" s="6"/>
    </row>
    <row r="21509" spans="8:14" x14ac:dyDescent="0.25">
      <c r="H21509" s="4"/>
      <c r="M21509" s="5"/>
      <c r="N21509" s="6"/>
    </row>
    <row r="21510" spans="8:14" x14ac:dyDescent="0.25">
      <c r="H21510" s="4"/>
      <c r="M21510" s="5"/>
      <c r="N21510" s="6"/>
    </row>
    <row r="21511" spans="8:14" x14ac:dyDescent="0.25">
      <c r="H21511" s="4"/>
      <c r="M21511" s="5"/>
      <c r="N21511" s="6"/>
    </row>
    <row r="21512" spans="8:14" x14ac:dyDescent="0.25">
      <c r="H21512" s="4"/>
      <c r="M21512" s="5"/>
      <c r="N21512" s="6"/>
    </row>
    <row r="21513" spans="8:14" x14ac:dyDescent="0.25">
      <c r="H21513" s="4"/>
      <c r="M21513" s="5"/>
      <c r="N21513" s="6"/>
    </row>
    <row r="21514" spans="8:14" x14ac:dyDescent="0.25">
      <c r="H21514" s="4"/>
      <c r="M21514" s="5"/>
      <c r="N21514" s="6"/>
    </row>
    <row r="21515" spans="8:14" x14ac:dyDescent="0.25">
      <c r="H21515" s="4"/>
      <c r="M21515" s="5"/>
      <c r="N21515" s="6"/>
    </row>
    <row r="21516" spans="8:14" x14ac:dyDescent="0.25">
      <c r="H21516" s="4"/>
      <c r="M21516" s="5"/>
      <c r="N21516" s="6"/>
    </row>
    <row r="21517" spans="8:14" x14ac:dyDescent="0.25">
      <c r="H21517" s="4"/>
      <c r="M21517" s="5"/>
      <c r="N21517" s="6"/>
    </row>
    <row r="21518" spans="8:14" x14ac:dyDescent="0.25">
      <c r="H21518" s="4"/>
      <c r="M21518" s="5"/>
      <c r="N21518" s="6"/>
    </row>
    <row r="21519" spans="8:14" x14ac:dyDescent="0.25">
      <c r="H21519" s="4"/>
      <c r="M21519" s="5"/>
      <c r="N21519" s="6"/>
    </row>
    <row r="21520" spans="8:14" x14ac:dyDescent="0.25">
      <c r="H21520" s="4"/>
      <c r="M21520" s="5"/>
      <c r="N21520" s="6"/>
    </row>
    <row r="21521" spans="8:14" x14ac:dyDescent="0.25">
      <c r="H21521" s="4"/>
      <c r="M21521" s="5"/>
      <c r="N21521" s="6"/>
    </row>
    <row r="21522" spans="8:14" x14ac:dyDescent="0.25">
      <c r="H21522" s="4"/>
      <c r="M21522" s="5"/>
      <c r="N21522" s="6"/>
    </row>
    <row r="21523" spans="8:14" x14ac:dyDescent="0.25">
      <c r="H21523" s="4"/>
      <c r="M21523" s="5"/>
      <c r="N21523" s="6"/>
    </row>
    <row r="21524" spans="8:14" x14ac:dyDescent="0.25">
      <c r="H21524" s="4"/>
      <c r="M21524" s="5"/>
      <c r="N21524" s="6"/>
    </row>
    <row r="21525" spans="8:14" x14ac:dyDescent="0.25">
      <c r="H21525" s="4"/>
      <c r="M21525" s="5"/>
      <c r="N21525" s="6"/>
    </row>
    <row r="21526" spans="8:14" x14ac:dyDescent="0.25">
      <c r="H21526" s="4"/>
      <c r="M21526" s="5"/>
      <c r="N21526" s="6"/>
    </row>
    <row r="21527" spans="8:14" x14ac:dyDescent="0.25">
      <c r="H21527" s="4"/>
      <c r="M21527" s="5"/>
      <c r="N21527" s="6"/>
    </row>
    <row r="21528" spans="8:14" x14ac:dyDescent="0.25">
      <c r="H21528" s="4"/>
      <c r="M21528" s="5"/>
      <c r="N21528" s="6"/>
    </row>
    <row r="21529" spans="8:14" x14ac:dyDescent="0.25">
      <c r="H21529" s="4"/>
      <c r="M21529" s="5"/>
      <c r="N21529" s="6"/>
    </row>
    <row r="21530" spans="8:14" x14ac:dyDescent="0.25">
      <c r="H21530" s="4"/>
      <c r="M21530" s="5"/>
      <c r="N21530" s="6"/>
    </row>
    <row r="21531" spans="8:14" x14ac:dyDescent="0.25">
      <c r="H21531" s="4"/>
      <c r="M21531" s="5"/>
      <c r="N21531" s="6"/>
    </row>
    <row r="21532" spans="8:14" x14ac:dyDescent="0.25">
      <c r="H21532" s="4"/>
      <c r="M21532" s="5"/>
      <c r="N21532" s="6"/>
    </row>
    <row r="21533" spans="8:14" x14ac:dyDescent="0.25">
      <c r="H21533" s="4"/>
      <c r="M21533" s="5"/>
      <c r="N21533" s="6"/>
    </row>
    <row r="21534" spans="8:14" x14ac:dyDescent="0.25">
      <c r="H21534" s="4"/>
      <c r="M21534" s="5"/>
      <c r="N21534" s="6"/>
    </row>
    <row r="21535" spans="8:14" x14ac:dyDescent="0.25">
      <c r="H21535" s="4"/>
      <c r="M21535" s="5"/>
      <c r="N21535" s="6"/>
    </row>
    <row r="21536" spans="8:14" x14ac:dyDescent="0.25">
      <c r="H21536" s="4"/>
      <c r="M21536" s="5"/>
      <c r="N21536" s="6"/>
    </row>
    <row r="21537" spans="8:14" x14ac:dyDescent="0.25">
      <c r="H21537" s="4"/>
      <c r="M21537" s="5"/>
      <c r="N21537" s="6"/>
    </row>
    <row r="21538" spans="8:14" x14ac:dyDescent="0.25">
      <c r="H21538" s="4"/>
      <c r="M21538" s="5"/>
      <c r="N21538" s="6"/>
    </row>
    <row r="21539" spans="8:14" x14ac:dyDescent="0.25">
      <c r="H21539" s="4"/>
      <c r="M21539" s="5"/>
      <c r="N21539" s="6"/>
    </row>
    <row r="21540" spans="8:14" x14ac:dyDescent="0.25">
      <c r="H21540" s="4"/>
      <c r="M21540" s="5"/>
      <c r="N21540" s="6"/>
    </row>
    <row r="21541" spans="8:14" x14ac:dyDescent="0.25">
      <c r="H21541" s="4"/>
      <c r="M21541" s="5"/>
      <c r="N21541" s="6"/>
    </row>
    <row r="21542" spans="8:14" x14ac:dyDescent="0.25">
      <c r="H21542" s="4"/>
      <c r="M21542" s="5"/>
      <c r="N21542" s="6"/>
    </row>
    <row r="21543" spans="8:14" x14ac:dyDescent="0.25">
      <c r="H21543" s="4"/>
      <c r="M21543" s="5"/>
      <c r="N21543" s="6"/>
    </row>
    <row r="21544" spans="8:14" x14ac:dyDescent="0.25">
      <c r="H21544" s="4"/>
      <c r="M21544" s="5"/>
      <c r="N21544" s="6"/>
    </row>
    <row r="21545" spans="8:14" x14ac:dyDescent="0.25">
      <c r="H21545" s="4"/>
      <c r="M21545" s="5"/>
      <c r="N21545" s="6"/>
    </row>
    <row r="21546" spans="8:14" x14ac:dyDescent="0.25">
      <c r="H21546" s="4"/>
      <c r="M21546" s="5"/>
      <c r="N21546" s="6"/>
    </row>
    <row r="21547" spans="8:14" x14ac:dyDescent="0.25">
      <c r="H21547" s="4"/>
      <c r="M21547" s="5"/>
      <c r="N21547" s="6"/>
    </row>
    <row r="21548" spans="8:14" x14ac:dyDescent="0.25">
      <c r="H21548" s="4"/>
      <c r="M21548" s="5"/>
      <c r="N21548" s="6"/>
    </row>
    <row r="21549" spans="8:14" x14ac:dyDescent="0.25">
      <c r="H21549" s="4"/>
      <c r="M21549" s="5"/>
      <c r="N21549" s="6"/>
    </row>
    <row r="21550" spans="8:14" x14ac:dyDescent="0.25">
      <c r="H21550" s="4"/>
      <c r="M21550" s="5"/>
      <c r="N21550" s="6"/>
    </row>
    <row r="21551" spans="8:14" x14ac:dyDescent="0.25">
      <c r="H21551" s="4"/>
      <c r="M21551" s="5"/>
      <c r="N21551" s="6"/>
    </row>
    <row r="21552" spans="8:14" x14ac:dyDescent="0.25">
      <c r="H21552" s="4"/>
      <c r="M21552" s="5"/>
      <c r="N21552" s="6"/>
    </row>
    <row r="21553" spans="8:14" x14ac:dyDescent="0.25">
      <c r="H21553" s="4"/>
      <c r="M21553" s="5"/>
      <c r="N21553" s="6"/>
    </row>
    <row r="21554" spans="8:14" x14ac:dyDescent="0.25">
      <c r="H21554" s="4"/>
      <c r="M21554" s="5"/>
      <c r="N21554" s="6"/>
    </row>
    <row r="21555" spans="8:14" x14ac:dyDescent="0.25">
      <c r="H21555" s="4"/>
      <c r="M21555" s="5"/>
      <c r="N21555" s="6"/>
    </row>
    <row r="21556" spans="8:14" x14ac:dyDescent="0.25">
      <c r="H21556" s="4"/>
      <c r="M21556" s="5"/>
      <c r="N21556" s="6"/>
    </row>
    <row r="21557" spans="8:14" x14ac:dyDescent="0.25">
      <c r="H21557" s="4"/>
      <c r="M21557" s="5"/>
      <c r="N21557" s="6"/>
    </row>
    <row r="21558" spans="8:14" x14ac:dyDescent="0.25">
      <c r="H21558" s="4"/>
      <c r="M21558" s="5"/>
      <c r="N21558" s="6"/>
    </row>
    <row r="21559" spans="8:14" x14ac:dyDescent="0.25">
      <c r="H21559" s="4"/>
      <c r="M21559" s="5"/>
      <c r="N21559" s="6"/>
    </row>
    <row r="21560" spans="8:14" x14ac:dyDescent="0.25">
      <c r="H21560" s="4"/>
      <c r="M21560" s="5"/>
      <c r="N21560" s="6"/>
    </row>
    <row r="21561" spans="8:14" x14ac:dyDescent="0.25">
      <c r="H21561" s="4"/>
      <c r="M21561" s="5"/>
      <c r="N21561" s="6"/>
    </row>
    <row r="21562" spans="8:14" x14ac:dyDescent="0.25">
      <c r="H21562" s="4"/>
      <c r="M21562" s="5"/>
      <c r="N21562" s="6"/>
    </row>
    <row r="21563" spans="8:14" x14ac:dyDescent="0.25">
      <c r="H21563" s="4"/>
      <c r="M21563" s="5"/>
      <c r="N21563" s="6"/>
    </row>
    <row r="21564" spans="8:14" x14ac:dyDescent="0.25">
      <c r="H21564" s="4"/>
      <c r="M21564" s="5"/>
      <c r="N21564" s="6"/>
    </row>
    <row r="21565" spans="8:14" x14ac:dyDescent="0.25">
      <c r="H21565" s="4"/>
      <c r="M21565" s="5"/>
      <c r="N21565" s="6"/>
    </row>
    <row r="21566" spans="8:14" x14ac:dyDescent="0.25">
      <c r="H21566" s="4"/>
      <c r="M21566" s="5"/>
      <c r="N21566" s="6"/>
    </row>
    <row r="21567" spans="8:14" x14ac:dyDescent="0.25">
      <c r="H21567" s="4"/>
      <c r="M21567" s="5"/>
      <c r="N21567" s="6"/>
    </row>
    <row r="21568" spans="8:14" x14ac:dyDescent="0.25">
      <c r="H21568" s="4"/>
      <c r="M21568" s="5"/>
      <c r="N21568" s="6"/>
    </row>
    <row r="21569" spans="8:14" x14ac:dyDescent="0.25">
      <c r="H21569" s="4"/>
      <c r="M21569" s="5"/>
      <c r="N21569" s="6"/>
    </row>
    <row r="21570" spans="8:14" x14ac:dyDescent="0.25">
      <c r="H21570" s="4"/>
      <c r="M21570" s="5"/>
      <c r="N21570" s="6"/>
    </row>
    <row r="21571" spans="8:14" x14ac:dyDescent="0.25">
      <c r="H21571" s="4"/>
      <c r="M21571" s="5"/>
      <c r="N21571" s="6"/>
    </row>
    <row r="21572" spans="8:14" x14ac:dyDescent="0.25">
      <c r="H21572" s="4"/>
      <c r="M21572" s="5"/>
      <c r="N21572" s="6"/>
    </row>
    <row r="21573" spans="8:14" x14ac:dyDescent="0.25">
      <c r="H21573" s="4"/>
      <c r="M21573" s="5"/>
      <c r="N21573" s="6"/>
    </row>
    <row r="21574" spans="8:14" x14ac:dyDescent="0.25">
      <c r="H21574" s="4"/>
      <c r="M21574" s="5"/>
      <c r="N21574" s="6"/>
    </row>
    <row r="21575" spans="8:14" x14ac:dyDescent="0.25">
      <c r="H21575" s="4"/>
      <c r="M21575" s="5"/>
      <c r="N21575" s="6"/>
    </row>
    <row r="21576" spans="8:14" x14ac:dyDescent="0.25">
      <c r="H21576" s="4"/>
      <c r="M21576" s="5"/>
      <c r="N21576" s="6"/>
    </row>
    <row r="21577" spans="8:14" x14ac:dyDescent="0.25">
      <c r="H21577" s="4"/>
      <c r="M21577" s="5"/>
      <c r="N21577" s="6"/>
    </row>
    <row r="21578" spans="8:14" x14ac:dyDescent="0.25">
      <c r="H21578" s="4"/>
      <c r="M21578" s="5"/>
      <c r="N21578" s="6"/>
    </row>
    <row r="21579" spans="8:14" x14ac:dyDescent="0.25">
      <c r="H21579" s="4"/>
      <c r="M21579" s="5"/>
      <c r="N21579" s="6"/>
    </row>
    <row r="21580" spans="8:14" x14ac:dyDescent="0.25">
      <c r="H21580" s="4"/>
      <c r="M21580" s="5"/>
      <c r="N21580" s="6"/>
    </row>
    <row r="21581" spans="8:14" x14ac:dyDescent="0.25">
      <c r="H21581" s="4"/>
      <c r="M21581" s="5"/>
      <c r="N21581" s="6"/>
    </row>
    <row r="21582" spans="8:14" x14ac:dyDescent="0.25">
      <c r="H21582" s="4"/>
      <c r="M21582" s="5"/>
      <c r="N21582" s="6"/>
    </row>
    <row r="21583" spans="8:14" x14ac:dyDescent="0.25">
      <c r="H21583" s="4"/>
      <c r="M21583" s="5"/>
      <c r="N21583" s="6"/>
    </row>
    <row r="21584" spans="8:14" x14ac:dyDescent="0.25">
      <c r="H21584" s="4"/>
      <c r="M21584" s="5"/>
      <c r="N21584" s="6"/>
    </row>
    <row r="21585" spans="8:14" x14ac:dyDescent="0.25">
      <c r="H21585" s="4"/>
      <c r="M21585" s="5"/>
      <c r="N21585" s="6"/>
    </row>
    <row r="21586" spans="8:14" x14ac:dyDescent="0.25">
      <c r="H21586" s="4"/>
      <c r="M21586" s="5"/>
      <c r="N21586" s="6"/>
    </row>
    <row r="21587" spans="8:14" x14ac:dyDescent="0.25">
      <c r="H21587" s="4"/>
      <c r="M21587" s="5"/>
      <c r="N21587" s="6"/>
    </row>
    <row r="21588" spans="8:14" x14ac:dyDescent="0.25">
      <c r="H21588" s="4"/>
      <c r="M21588" s="5"/>
      <c r="N21588" s="6"/>
    </row>
    <row r="21589" spans="8:14" x14ac:dyDescent="0.25">
      <c r="H21589" s="4"/>
      <c r="M21589" s="5"/>
      <c r="N21589" s="6"/>
    </row>
    <row r="21590" spans="8:14" x14ac:dyDescent="0.25">
      <c r="H21590" s="4"/>
      <c r="M21590" s="5"/>
      <c r="N21590" s="6"/>
    </row>
    <row r="21591" spans="8:14" x14ac:dyDescent="0.25">
      <c r="H21591" s="4"/>
      <c r="M21591" s="5"/>
      <c r="N21591" s="6"/>
    </row>
    <row r="21592" spans="8:14" x14ac:dyDescent="0.25">
      <c r="H21592" s="4"/>
      <c r="M21592" s="5"/>
      <c r="N21592" s="6"/>
    </row>
    <row r="21593" spans="8:14" x14ac:dyDescent="0.25">
      <c r="H21593" s="4"/>
      <c r="M21593" s="5"/>
      <c r="N21593" s="6"/>
    </row>
    <row r="21594" spans="8:14" x14ac:dyDescent="0.25">
      <c r="H21594" s="4"/>
      <c r="M21594" s="5"/>
      <c r="N21594" s="6"/>
    </row>
    <row r="21595" spans="8:14" x14ac:dyDescent="0.25">
      <c r="H21595" s="4"/>
      <c r="M21595" s="5"/>
      <c r="N21595" s="6"/>
    </row>
    <row r="21596" spans="8:14" x14ac:dyDescent="0.25">
      <c r="H21596" s="4"/>
      <c r="M21596" s="5"/>
      <c r="N21596" s="6"/>
    </row>
    <row r="21597" spans="8:14" x14ac:dyDescent="0.25">
      <c r="H21597" s="4"/>
      <c r="M21597" s="5"/>
      <c r="N21597" s="6"/>
    </row>
    <row r="21598" spans="8:14" x14ac:dyDescent="0.25">
      <c r="H21598" s="4"/>
      <c r="M21598" s="5"/>
      <c r="N21598" s="6"/>
    </row>
    <row r="21599" spans="8:14" x14ac:dyDescent="0.25">
      <c r="H21599" s="4"/>
      <c r="M21599" s="5"/>
      <c r="N21599" s="6"/>
    </row>
    <row r="21600" spans="8:14" x14ac:dyDescent="0.25">
      <c r="H21600" s="4"/>
      <c r="M21600" s="5"/>
      <c r="N21600" s="6"/>
    </row>
    <row r="21601" spans="8:14" x14ac:dyDescent="0.25">
      <c r="H21601" s="4"/>
      <c r="M21601" s="5"/>
      <c r="N21601" s="6"/>
    </row>
    <row r="21602" spans="8:14" x14ac:dyDescent="0.25">
      <c r="H21602" s="4"/>
      <c r="M21602" s="5"/>
      <c r="N21602" s="6"/>
    </row>
    <row r="21603" spans="8:14" x14ac:dyDescent="0.25">
      <c r="H21603" s="4"/>
      <c r="M21603" s="5"/>
      <c r="N21603" s="6"/>
    </row>
    <row r="21604" spans="8:14" x14ac:dyDescent="0.25">
      <c r="H21604" s="4"/>
      <c r="M21604" s="5"/>
      <c r="N21604" s="6"/>
    </row>
    <row r="21605" spans="8:14" x14ac:dyDescent="0.25">
      <c r="H21605" s="4"/>
      <c r="M21605" s="5"/>
      <c r="N21605" s="6"/>
    </row>
    <row r="21606" spans="8:14" x14ac:dyDescent="0.25">
      <c r="H21606" s="4"/>
      <c r="M21606" s="5"/>
      <c r="N21606" s="6"/>
    </row>
    <row r="21607" spans="8:14" x14ac:dyDescent="0.25">
      <c r="H21607" s="4"/>
      <c r="M21607" s="5"/>
      <c r="N21607" s="6"/>
    </row>
    <row r="21608" spans="8:14" x14ac:dyDescent="0.25">
      <c r="H21608" s="4"/>
      <c r="M21608" s="5"/>
      <c r="N21608" s="6"/>
    </row>
    <row r="21609" spans="8:14" x14ac:dyDescent="0.25">
      <c r="H21609" s="4"/>
      <c r="M21609" s="5"/>
      <c r="N21609" s="6"/>
    </row>
    <row r="21610" spans="8:14" x14ac:dyDescent="0.25">
      <c r="H21610" s="4"/>
      <c r="M21610" s="5"/>
      <c r="N21610" s="6"/>
    </row>
    <row r="21611" spans="8:14" x14ac:dyDescent="0.25">
      <c r="H21611" s="4"/>
      <c r="M21611" s="5"/>
      <c r="N21611" s="6"/>
    </row>
    <row r="21612" spans="8:14" x14ac:dyDescent="0.25">
      <c r="H21612" s="4"/>
      <c r="M21612" s="5"/>
      <c r="N21612" s="6"/>
    </row>
    <row r="21613" spans="8:14" x14ac:dyDescent="0.25">
      <c r="H21613" s="4"/>
      <c r="M21613" s="5"/>
      <c r="N21613" s="6"/>
    </row>
    <row r="21614" spans="8:14" x14ac:dyDescent="0.25">
      <c r="H21614" s="4"/>
      <c r="M21614" s="5"/>
      <c r="N21614" s="6"/>
    </row>
    <row r="21615" spans="8:14" x14ac:dyDescent="0.25">
      <c r="H21615" s="4"/>
      <c r="M21615" s="5"/>
      <c r="N21615" s="6"/>
    </row>
    <row r="21616" spans="8:14" x14ac:dyDescent="0.25">
      <c r="H21616" s="4"/>
      <c r="M21616" s="5"/>
      <c r="N21616" s="6"/>
    </row>
    <row r="21617" spans="8:14" x14ac:dyDescent="0.25">
      <c r="H21617" s="4"/>
      <c r="M21617" s="5"/>
      <c r="N21617" s="6"/>
    </row>
    <row r="21618" spans="8:14" x14ac:dyDescent="0.25">
      <c r="H21618" s="4"/>
      <c r="M21618" s="5"/>
      <c r="N21618" s="6"/>
    </row>
    <row r="21619" spans="8:14" x14ac:dyDescent="0.25">
      <c r="H21619" s="4"/>
      <c r="M21619" s="5"/>
      <c r="N21619" s="6"/>
    </row>
    <row r="21620" spans="8:14" x14ac:dyDescent="0.25">
      <c r="H21620" s="4"/>
      <c r="M21620" s="5"/>
      <c r="N21620" s="6"/>
    </row>
    <row r="21621" spans="8:14" x14ac:dyDescent="0.25">
      <c r="H21621" s="4"/>
      <c r="M21621" s="5"/>
      <c r="N21621" s="6"/>
    </row>
    <row r="21622" spans="8:14" x14ac:dyDescent="0.25">
      <c r="H21622" s="4"/>
      <c r="M21622" s="5"/>
      <c r="N21622" s="6"/>
    </row>
    <row r="21623" spans="8:14" x14ac:dyDescent="0.25">
      <c r="H21623" s="4"/>
      <c r="M21623" s="5"/>
      <c r="N21623" s="6"/>
    </row>
    <row r="21624" spans="8:14" x14ac:dyDescent="0.25">
      <c r="H21624" s="4"/>
      <c r="M21624" s="5"/>
      <c r="N21624" s="6"/>
    </row>
    <row r="21625" spans="8:14" x14ac:dyDescent="0.25">
      <c r="H21625" s="4"/>
      <c r="M21625" s="5"/>
      <c r="N21625" s="6"/>
    </row>
    <row r="21626" spans="8:14" x14ac:dyDescent="0.25">
      <c r="H21626" s="4"/>
      <c r="M21626" s="5"/>
      <c r="N21626" s="6"/>
    </row>
    <row r="21627" spans="8:14" x14ac:dyDescent="0.25">
      <c r="H21627" s="4"/>
      <c r="M21627" s="5"/>
      <c r="N21627" s="6"/>
    </row>
    <row r="21628" spans="8:14" x14ac:dyDescent="0.25">
      <c r="H21628" s="4"/>
      <c r="M21628" s="5"/>
      <c r="N21628" s="6"/>
    </row>
    <row r="21629" spans="8:14" x14ac:dyDescent="0.25">
      <c r="H21629" s="4"/>
      <c r="M21629" s="5"/>
      <c r="N21629" s="6"/>
    </row>
    <row r="21630" spans="8:14" x14ac:dyDescent="0.25">
      <c r="H21630" s="4"/>
      <c r="M21630" s="5"/>
      <c r="N21630" s="6"/>
    </row>
    <row r="21631" spans="8:14" x14ac:dyDescent="0.25">
      <c r="H21631" s="4"/>
      <c r="M21631" s="5"/>
      <c r="N21631" s="6"/>
    </row>
    <row r="21632" spans="8:14" x14ac:dyDescent="0.25">
      <c r="H21632" s="4"/>
      <c r="M21632" s="5"/>
      <c r="N21632" s="6"/>
    </row>
    <row r="21633" spans="8:14" x14ac:dyDescent="0.25">
      <c r="H21633" s="4"/>
      <c r="M21633" s="5"/>
      <c r="N21633" s="6"/>
    </row>
    <row r="21634" spans="8:14" x14ac:dyDescent="0.25">
      <c r="H21634" s="4"/>
      <c r="M21634" s="5"/>
      <c r="N21634" s="6"/>
    </row>
    <row r="21635" spans="8:14" x14ac:dyDescent="0.25">
      <c r="H21635" s="4"/>
      <c r="M21635" s="5"/>
      <c r="N21635" s="6"/>
    </row>
    <row r="21636" spans="8:14" x14ac:dyDescent="0.25">
      <c r="H21636" s="4"/>
      <c r="M21636" s="5"/>
      <c r="N21636" s="6"/>
    </row>
    <row r="21637" spans="8:14" x14ac:dyDescent="0.25">
      <c r="H21637" s="4"/>
      <c r="M21637" s="5"/>
      <c r="N21637" s="6"/>
    </row>
    <row r="21638" spans="8:14" x14ac:dyDescent="0.25">
      <c r="H21638" s="4"/>
      <c r="M21638" s="5"/>
      <c r="N21638" s="6"/>
    </row>
    <row r="21639" spans="8:14" x14ac:dyDescent="0.25">
      <c r="H21639" s="4"/>
      <c r="M21639" s="5"/>
      <c r="N21639" s="6"/>
    </row>
    <row r="21640" spans="8:14" x14ac:dyDescent="0.25">
      <c r="H21640" s="4"/>
      <c r="M21640" s="5"/>
      <c r="N21640" s="6"/>
    </row>
    <row r="21641" spans="8:14" x14ac:dyDescent="0.25">
      <c r="H21641" s="4"/>
      <c r="M21641" s="5"/>
      <c r="N21641" s="6"/>
    </row>
    <row r="21642" spans="8:14" x14ac:dyDescent="0.25">
      <c r="H21642" s="4"/>
      <c r="M21642" s="5"/>
      <c r="N21642" s="6"/>
    </row>
    <row r="21643" spans="8:14" x14ac:dyDescent="0.25">
      <c r="H21643" s="4"/>
      <c r="M21643" s="5"/>
      <c r="N21643" s="6"/>
    </row>
    <row r="21644" spans="8:14" x14ac:dyDescent="0.25">
      <c r="H21644" s="4"/>
      <c r="M21644" s="5"/>
      <c r="N21644" s="6"/>
    </row>
    <row r="21645" spans="8:14" x14ac:dyDescent="0.25">
      <c r="H21645" s="4"/>
      <c r="M21645" s="5"/>
      <c r="N21645" s="6"/>
    </row>
    <row r="21646" spans="8:14" x14ac:dyDescent="0.25">
      <c r="H21646" s="4"/>
      <c r="M21646" s="5"/>
      <c r="N21646" s="6"/>
    </row>
    <row r="21647" spans="8:14" x14ac:dyDescent="0.25">
      <c r="H21647" s="4"/>
      <c r="M21647" s="5"/>
      <c r="N21647" s="6"/>
    </row>
    <row r="21648" spans="8:14" x14ac:dyDescent="0.25">
      <c r="H21648" s="4"/>
      <c r="M21648" s="5"/>
      <c r="N21648" s="6"/>
    </row>
    <row r="21649" spans="8:14" x14ac:dyDescent="0.25">
      <c r="H21649" s="4"/>
      <c r="M21649" s="5"/>
      <c r="N21649" s="6"/>
    </row>
    <row r="21650" spans="8:14" x14ac:dyDescent="0.25">
      <c r="H21650" s="4"/>
      <c r="M21650" s="5"/>
      <c r="N21650" s="6"/>
    </row>
    <row r="21651" spans="8:14" x14ac:dyDescent="0.25">
      <c r="H21651" s="4"/>
      <c r="M21651" s="5"/>
      <c r="N21651" s="6"/>
    </row>
    <row r="21652" spans="8:14" x14ac:dyDescent="0.25">
      <c r="H21652" s="4"/>
      <c r="M21652" s="5"/>
      <c r="N21652" s="6"/>
    </row>
    <row r="21653" spans="8:14" x14ac:dyDescent="0.25">
      <c r="H21653" s="4"/>
      <c r="M21653" s="5"/>
      <c r="N21653" s="6"/>
    </row>
    <row r="21654" spans="8:14" x14ac:dyDescent="0.25">
      <c r="H21654" s="4"/>
      <c r="M21654" s="5"/>
      <c r="N21654" s="6"/>
    </row>
    <row r="21655" spans="8:14" x14ac:dyDescent="0.25">
      <c r="H21655" s="4"/>
      <c r="M21655" s="5"/>
      <c r="N21655" s="6"/>
    </row>
    <row r="21656" spans="8:14" x14ac:dyDescent="0.25">
      <c r="H21656" s="4"/>
      <c r="M21656" s="5"/>
      <c r="N21656" s="6"/>
    </row>
    <row r="21657" spans="8:14" x14ac:dyDescent="0.25">
      <c r="H21657" s="4"/>
      <c r="M21657" s="5"/>
      <c r="N21657" s="6"/>
    </row>
    <row r="21658" spans="8:14" x14ac:dyDescent="0.25">
      <c r="H21658" s="4"/>
      <c r="M21658" s="5"/>
      <c r="N21658" s="6"/>
    </row>
    <row r="21659" spans="8:14" x14ac:dyDescent="0.25">
      <c r="H21659" s="4"/>
      <c r="M21659" s="5"/>
      <c r="N21659" s="6"/>
    </row>
    <row r="21660" spans="8:14" x14ac:dyDescent="0.25">
      <c r="H21660" s="4"/>
      <c r="M21660" s="5"/>
      <c r="N21660" s="6"/>
    </row>
    <row r="21661" spans="8:14" x14ac:dyDescent="0.25">
      <c r="H21661" s="4"/>
      <c r="M21661" s="5"/>
      <c r="N21661" s="6"/>
    </row>
    <row r="21662" spans="8:14" x14ac:dyDescent="0.25">
      <c r="H21662" s="4"/>
      <c r="M21662" s="5"/>
      <c r="N21662" s="6"/>
    </row>
    <row r="21663" spans="8:14" x14ac:dyDescent="0.25">
      <c r="H21663" s="4"/>
      <c r="M21663" s="5"/>
      <c r="N21663" s="6"/>
    </row>
    <row r="21664" spans="8:14" x14ac:dyDescent="0.25">
      <c r="H21664" s="4"/>
      <c r="M21664" s="5"/>
      <c r="N21664" s="6"/>
    </row>
    <row r="21665" spans="8:14" x14ac:dyDescent="0.25">
      <c r="H21665" s="4"/>
      <c r="M21665" s="5"/>
      <c r="N21665" s="6"/>
    </row>
    <row r="21666" spans="8:14" x14ac:dyDescent="0.25">
      <c r="H21666" s="4"/>
      <c r="M21666" s="5"/>
      <c r="N21666" s="6"/>
    </row>
    <row r="21667" spans="8:14" x14ac:dyDescent="0.25">
      <c r="H21667" s="4"/>
      <c r="M21667" s="5"/>
      <c r="N21667" s="6"/>
    </row>
    <row r="21668" spans="8:14" x14ac:dyDescent="0.25">
      <c r="H21668" s="4"/>
      <c r="M21668" s="5"/>
      <c r="N21668" s="6"/>
    </row>
    <row r="21669" spans="8:14" x14ac:dyDescent="0.25">
      <c r="H21669" s="4"/>
      <c r="M21669" s="5"/>
      <c r="N21669" s="6"/>
    </row>
    <row r="21670" spans="8:14" x14ac:dyDescent="0.25">
      <c r="H21670" s="4"/>
      <c r="M21670" s="5"/>
      <c r="N21670" s="6"/>
    </row>
    <row r="21671" spans="8:14" x14ac:dyDescent="0.25">
      <c r="H21671" s="4"/>
      <c r="M21671" s="5"/>
      <c r="N21671" s="6"/>
    </row>
    <row r="21672" spans="8:14" x14ac:dyDescent="0.25">
      <c r="H21672" s="4"/>
      <c r="M21672" s="5"/>
      <c r="N21672" s="6"/>
    </row>
    <row r="21673" spans="8:14" x14ac:dyDescent="0.25">
      <c r="H21673" s="4"/>
      <c r="M21673" s="5"/>
      <c r="N21673" s="6"/>
    </row>
    <row r="21674" spans="8:14" x14ac:dyDescent="0.25">
      <c r="H21674" s="4"/>
      <c r="M21674" s="5"/>
      <c r="N21674" s="6"/>
    </row>
    <row r="21675" spans="8:14" x14ac:dyDescent="0.25">
      <c r="H21675" s="4"/>
      <c r="M21675" s="5"/>
      <c r="N21675" s="6"/>
    </row>
    <row r="21676" spans="8:14" x14ac:dyDescent="0.25">
      <c r="H21676" s="4"/>
      <c r="M21676" s="5"/>
      <c r="N21676" s="6"/>
    </row>
    <row r="21677" spans="8:14" x14ac:dyDescent="0.25">
      <c r="H21677" s="4"/>
      <c r="M21677" s="5"/>
      <c r="N21677" s="6"/>
    </row>
    <row r="21678" spans="8:14" x14ac:dyDescent="0.25">
      <c r="H21678" s="4"/>
      <c r="M21678" s="5"/>
      <c r="N21678" s="6"/>
    </row>
    <row r="21679" spans="8:14" x14ac:dyDescent="0.25">
      <c r="H21679" s="4"/>
      <c r="M21679" s="5"/>
      <c r="N21679" s="6"/>
    </row>
    <row r="21680" spans="8:14" x14ac:dyDescent="0.25">
      <c r="H21680" s="4"/>
      <c r="M21680" s="5"/>
      <c r="N21680" s="6"/>
    </row>
    <row r="21681" spans="8:14" x14ac:dyDescent="0.25">
      <c r="H21681" s="4"/>
      <c r="M21681" s="5"/>
      <c r="N21681" s="6"/>
    </row>
    <row r="21682" spans="8:14" x14ac:dyDescent="0.25">
      <c r="H21682" s="4"/>
      <c r="M21682" s="5"/>
      <c r="N21682" s="6"/>
    </row>
    <row r="21683" spans="8:14" x14ac:dyDescent="0.25">
      <c r="H21683" s="4"/>
      <c r="M21683" s="5"/>
      <c r="N21683" s="6"/>
    </row>
    <row r="21684" spans="8:14" x14ac:dyDescent="0.25">
      <c r="H21684" s="4"/>
      <c r="M21684" s="5"/>
      <c r="N21684" s="6"/>
    </row>
    <row r="21685" spans="8:14" x14ac:dyDescent="0.25">
      <c r="H21685" s="4"/>
      <c r="M21685" s="5"/>
      <c r="N21685" s="6"/>
    </row>
    <row r="21686" spans="8:14" x14ac:dyDescent="0.25">
      <c r="H21686" s="4"/>
      <c r="M21686" s="5"/>
      <c r="N21686" s="6"/>
    </row>
    <row r="21687" spans="8:14" x14ac:dyDescent="0.25">
      <c r="H21687" s="4"/>
      <c r="M21687" s="5"/>
      <c r="N21687" s="6"/>
    </row>
    <row r="21688" spans="8:14" x14ac:dyDescent="0.25">
      <c r="H21688" s="4"/>
      <c r="M21688" s="5"/>
      <c r="N21688" s="6"/>
    </row>
    <row r="21689" spans="8:14" x14ac:dyDescent="0.25">
      <c r="H21689" s="4"/>
      <c r="M21689" s="5"/>
      <c r="N21689" s="6"/>
    </row>
    <row r="21690" spans="8:14" x14ac:dyDescent="0.25">
      <c r="H21690" s="4"/>
      <c r="M21690" s="5"/>
      <c r="N21690" s="6"/>
    </row>
    <row r="21691" spans="8:14" x14ac:dyDescent="0.25">
      <c r="H21691" s="4"/>
      <c r="M21691" s="5"/>
      <c r="N21691" s="6"/>
    </row>
    <row r="21692" spans="8:14" x14ac:dyDescent="0.25">
      <c r="H21692" s="4"/>
      <c r="M21692" s="5"/>
      <c r="N21692" s="6"/>
    </row>
    <row r="21693" spans="8:14" x14ac:dyDescent="0.25">
      <c r="H21693" s="4"/>
      <c r="M21693" s="5"/>
      <c r="N21693" s="6"/>
    </row>
    <row r="21694" spans="8:14" x14ac:dyDescent="0.25">
      <c r="H21694" s="4"/>
      <c r="M21694" s="5"/>
      <c r="N21694" s="6"/>
    </row>
    <row r="21695" spans="8:14" x14ac:dyDescent="0.25">
      <c r="H21695" s="4"/>
      <c r="M21695" s="5"/>
      <c r="N21695" s="6"/>
    </row>
    <row r="21696" spans="8:14" x14ac:dyDescent="0.25">
      <c r="H21696" s="4"/>
      <c r="M21696" s="5"/>
      <c r="N21696" s="6"/>
    </row>
    <row r="21697" spans="8:14" x14ac:dyDescent="0.25">
      <c r="H21697" s="4"/>
      <c r="M21697" s="5"/>
      <c r="N21697" s="6"/>
    </row>
    <row r="21698" spans="8:14" x14ac:dyDescent="0.25">
      <c r="H21698" s="4"/>
      <c r="M21698" s="5"/>
      <c r="N21698" s="6"/>
    </row>
    <row r="21699" spans="8:14" x14ac:dyDescent="0.25">
      <c r="H21699" s="4"/>
      <c r="M21699" s="5"/>
      <c r="N21699" s="6"/>
    </row>
    <row r="21700" spans="8:14" x14ac:dyDescent="0.25">
      <c r="H21700" s="4"/>
      <c r="M21700" s="5"/>
      <c r="N21700" s="6"/>
    </row>
    <row r="21701" spans="8:14" x14ac:dyDescent="0.25">
      <c r="H21701" s="4"/>
      <c r="M21701" s="5"/>
      <c r="N21701" s="6"/>
    </row>
    <row r="21702" spans="8:14" x14ac:dyDescent="0.25">
      <c r="H21702" s="4"/>
      <c r="M21702" s="5"/>
      <c r="N21702" s="6"/>
    </row>
    <row r="21703" spans="8:14" x14ac:dyDescent="0.25">
      <c r="H21703" s="4"/>
      <c r="M21703" s="5"/>
      <c r="N21703" s="6"/>
    </row>
    <row r="21704" spans="8:14" x14ac:dyDescent="0.25">
      <c r="H21704" s="4"/>
      <c r="M21704" s="5"/>
      <c r="N21704" s="6"/>
    </row>
    <row r="21705" spans="8:14" x14ac:dyDescent="0.25">
      <c r="H21705" s="4"/>
      <c r="M21705" s="5"/>
      <c r="N21705" s="6"/>
    </row>
    <row r="21706" spans="8:14" x14ac:dyDescent="0.25">
      <c r="H21706" s="4"/>
      <c r="M21706" s="5"/>
      <c r="N21706" s="6"/>
    </row>
    <row r="21707" spans="8:14" x14ac:dyDescent="0.25">
      <c r="H21707" s="4"/>
      <c r="M21707" s="5"/>
      <c r="N21707" s="6"/>
    </row>
    <row r="21708" spans="8:14" x14ac:dyDescent="0.25">
      <c r="H21708" s="4"/>
      <c r="M21708" s="5"/>
      <c r="N21708" s="6"/>
    </row>
    <row r="21709" spans="8:14" x14ac:dyDescent="0.25">
      <c r="H21709" s="4"/>
      <c r="M21709" s="5"/>
      <c r="N21709" s="6"/>
    </row>
    <row r="21710" spans="8:14" x14ac:dyDescent="0.25">
      <c r="H21710" s="4"/>
      <c r="M21710" s="5"/>
      <c r="N21710" s="6"/>
    </row>
    <row r="21711" spans="8:14" x14ac:dyDescent="0.25">
      <c r="H21711" s="4"/>
      <c r="M21711" s="5"/>
      <c r="N21711" s="6"/>
    </row>
    <row r="21712" spans="8:14" x14ac:dyDescent="0.25">
      <c r="H21712" s="4"/>
      <c r="M21712" s="5"/>
      <c r="N21712" s="6"/>
    </row>
    <row r="21713" spans="8:14" x14ac:dyDescent="0.25">
      <c r="H21713" s="4"/>
      <c r="M21713" s="5"/>
      <c r="N21713" s="6"/>
    </row>
    <row r="21714" spans="8:14" x14ac:dyDescent="0.25">
      <c r="H21714" s="4"/>
      <c r="M21714" s="5"/>
      <c r="N21714" s="6"/>
    </row>
    <row r="21715" spans="8:14" x14ac:dyDescent="0.25">
      <c r="H21715" s="4"/>
      <c r="M21715" s="5"/>
      <c r="N21715" s="6"/>
    </row>
    <row r="21716" spans="8:14" x14ac:dyDescent="0.25">
      <c r="H21716" s="4"/>
      <c r="M21716" s="5"/>
      <c r="N21716" s="6"/>
    </row>
    <row r="21717" spans="8:14" x14ac:dyDescent="0.25">
      <c r="H21717" s="4"/>
      <c r="M21717" s="5"/>
      <c r="N21717" s="6"/>
    </row>
    <row r="21718" spans="8:14" x14ac:dyDescent="0.25">
      <c r="H21718" s="4"/>
      <c r="M21718" s="5"/>
      <c r="N21718" s="6"/>
    </row>
    <row r="21719" spans="8:14" x14ac:dyDescent="0.25">
      <c r="H21719" s="4"/>
      <c r="M21719" s="5"/>
      <c r="N21719" s="6"/>
    </row>
    <row r="21720" spans="8:14" x14ac:dyDescent="0.25">
      <c r="H21720" s="4"/>
      <c r="M21720" s="5"/>
      <c r="N21720" s="6"/>
    </row>
    <row r="21721" spans="8:14" x14ac:dyDescent="0.25">
      <c r="H21721" s="4"/>
      <c r="M21721" s="5"/>
      <c r="N21721" s="6"/>
    </row>
    <row r="21722" spans="8:14" x14ac:dyDescent="0.25">
      <c r="H21722" s="4"/>
      <c r="M21722" s="5"/>
      <c r="N21722" s="6"/>
    </row>
    <row r="21723" spans="8:14" x14ac:dyDescent="0.25">
      <c r="H21723" s="4"/>
      <c r="M21723" s="5"/>
      <c r="N21723" s="6"/>
    </row>
    <row r="21724" spans="8:14" x14ac:dyDescent="0.25">
      <c r="H21724" s="4"/>
      <c r="M21724" s="5"/>
      <c r="N21724" s="6"/>
    </row>
    <row r="21725" spans="8:14" x14ac:dyDescent="0.25">
      <c r="H21725" s="4"/>
      <c r="M21725" s="5"/>
      <c r="N21725" s="6"/>
    </row>
    <row r="21726" spans="8:14" x14ac:dyDescent="0.25">
      <c r="H21726" s="4"/>
      <c r="M21726" s="5"/>
      <c r="N21726" s="6"/>
    </row>
    <row r="21727" spans="8:14" x14ac:dyDescent="0.25">
      <c r="H21727" s="4"/>
      <c r="M21727" s="5"/>
      <c r="N21727" s="6"/>
    </row>
    <row r="21728" spans="8:14" x14ac:dyDescent="0.25">
      <c r="H21728" s="4"/>
      <c r="M21728" s="5"/>
      <c r="N21728" s="6"/>
    </row>
    <row r="21729" spans="8:14" x14ac:dyDescent="0.25">
      <c r="H21729" s="4"/>
      <c r="M21729" s="5"/>
      <c r="N21729" s="6"/>
    </row>
    <row r="21730" spans="8:14" x14ac:dyDescent="0.25">
      <c r="H21730" s="4"/>
      <c r="M21730" s="5"/>
      <c r="N21730" s="6"/>
    </row>
    <row r="21731" spans="8:14" x14ac:dyDescent="0.25">
      <c r="H21731" s="4"/>
      <c r="M21731" s="5"/>
      <c r="N21731" s="6"/>
    </row>
    <row r="21732" spans="8:14" x14ac:dyDescent="0.25">
      <c r="H21732" s="4"/>
      <c r="M21732" s="5"/>
      <c r="N21732" s="6"/>
    </row>
    <row r="21733" spans="8:14" x14ac:dyDescent="0.25">
      <c r="H21733" s="4"/>
      <c r="M21733" s="5"/>
      <c r="N21733" s="6"/>
    </row>
    <row r="21734" spans="8:14" x14ac:dyDescent="0.25">
      <c r="H21734" s="4"/>
      <c r="M21734" s="5"/>
      <c r="N21734" s="6"/>
    </row>
    <row r="21735" spans="8:14" x14ac:dyDescent="0.25">
      <c r="H21735" s="4"/>
      <c r="M21735" s="5"/>
      <c r="N21735" s="6"/>
    </row>
    <row r="21736" spans="8:14" x14ac:dyDescent="0.25">
      <c r="H21736" s="4"/>
      <c r="M21736" s="5"/>
      <c r="N21736" s="6"/>
    </row>
    <row r="21737" spans="8:14" x14ac:dyDescent="0.25">
      <c r="H21737" s="4"/>
      <c r="M21737" s="5"/>
      <c r="N21737" s="6"/>
    </row>
    <row r="21738" spans="8:14" x14ac:dyDescent="0.25">
      <c r="H21738" s="4"/>
      <c r="M21738" s="5"/>
      <c r="N21738" s="6"/>
    </row>
    <row r="21739" spans="8:14" x14ac:dyDescent="0.25">
      <c r="H21739" s="4"/>
      <c r="M21739" s="5"/>
      <c r="N21739" s="6"/>
    </row>
    <row r="21740" spans="8:14" x14ac:dyDescent="0.25">
      <c r="H21740" s="4"/>
      <c r="M21740" s="5"/>
      <c r="N21740" s="6"/>
    </row>
    <row r="21741" spans="8:14" x14ac:dyDescent="0.25">
      <c r="H21741" s="4"/>
      <c r="M21741" s="5"/>
      <c r="N21741" s="6"/>
    </row>
    <row r="21742" spans="8:14" x14ac:dyDescent="0.25">
      <c r="H21742" s="4"/>
      <c r="M21742" s="5"/>
      <c r="N21742" s="6"/>
    </row>
    <row r="21743" spans="8:14" x14ac:dyDescent="0.25">
      <c r="H21743" s="4"/>
      <c r="M21743" s="5"/>
      <c r="N21743" s="6"/>
    </row>
    <row r="21744" spans="8:14" x14ac:dyDescent="0.25">
      <c r="H21744" s="4"/>
      <c r="M21744" s="5"/>
      <c r="N21744" s="6"/>
    </row>
    <row r="21745" spans="8:14" x14ac:dyDescent="0.25">
      <c r="H21745" s="4"/>
      <c r="M21745" s="5"/>
      <c r="N21745" s="6"/>
    </row>
    <row r="21746" spans="8:14" x14ac:dyDescent="0.25">
      <c r="H21746" s="4"/>
      <c r="M21746" s="5"/>
      <c r="N21746" s="6"/>
    </row>
    <row r="21747" spans="8:14" x14ac:dyDescent="0.25">
      <c r="H21747" s="4"/>
      <c r="M21747" s="5"/>
      <c r="N21747" s="6"/>
    </row>
    <row r="21748" spans="8:14" x14ac:dyDescent="0.25">
      <c r="H21748" s="4"/>
      <c r="M21748" s="5"/>
      <c r="N21748" s="6"/>
    </row>
    <row r="21749" spans="8:14" x14ac:dyDescent="0.25">
      <c r="H21749" s="4"/>
      <c r="M21749" s="5"/>
      <c r="N21749" s="6"/>
    </row>
    <row r="21750" spans="8:14" x14ac:dyDescent="0.25">
      <c r="H21750" s="4"/>
      <c r="M21750" s="5"/>
      <c r="N21750" s="6"/>
    </row>
    <row r="21751" spans="8:14" x14ac:dyDescent="0.25">
      <c r="H21751" s="4"/>
      <c r="M21751" s="5"/>
      <c r="N21751" s="6"/>
    </row>
    <row r="21752" spans="8:14" x14ac:dyDescent="0.25">
      <c r="H21752" s="4"/>
      <c r="M21752" s="5"/>
      <c r="N21752" s="6"/>
    </row>
    <row r="21753" spans="8:14" x14ac:dyDescent="0.25">
      <c r="H21753" s="4"/>
      <c r="M21753" s="5"/>
      <c r="N21753" s="6"/>
    </row>
    <row r="21754" spans="8:14" x14ac:dyDescent="0.25">
      <c r="H21754" s="4"/>
      <c r="M21754" s="5"/>
      <c r="N21754" s="6"/>
    </row>
    <row r="21755" spans="8:14" x14ac:dyDescent="0.25">
      <c r="H21755" s="4"/>
      <c r="M21755" s="5"/>
      <c r="N21755" s="6"/>
    </row>
    <row r="21756" spans="8:14" x14ac:dyDescent="0.25">
      <c r="H21756" s="4"/>
      <c r="M21756" s="5"/>
      <c r="N21756" s="6"/>
    </row>
    <row r="21757" spans="8:14" x14ac:dyDescent="0.25">
      <c r="H21757" s="4"/>
      <c r="M21757" s="5"/>
      <c r="N21757" s="6"/>
    </row>
    <row r="21758" spans="8:14" x14ac:dyDescent="0.25">
      <c r="H21758" s="4"/>
      <c r="M21758" s="5"/>
      <c r="N21758" s="6"/>
    </row>
    <row r="21759" spans="8:14" x14ac:dyDescent="0.25">
      <c r="H21759" s="4"/>
      <c r="M21759" s="5"/>
      <c r="N21759" s="6"/>
    </row>
    <row r="21760" spans="8:14" x14ac:dyDescent="0.25">
      <c r="H21760" s="4"/>
      <c r="M21760" s="5"/>
      <c r="N21760" s="6"/>
    </row>
    <row r="21761" spans="8:14" x14ac:dyDescent="0.25">
      <c r="H21761" s="4"/>
      <c r="M21761" s="5"/>
      <c r="N21761" s="6"/>
    </row>
    <row r="21762" spans="8:14" x14ac:dyDescent="0.25">
      <c r="H21762" s="4"/>
      <c r="M21762" s="5"/>
      <c r="N21762" s="6"/>
    </row>
    <row r="21763" spans="8:14" x14ac:dyDescent="0.25">
      <c r="H21763" s="4"/>
      <c r="M21763" s="5"/>
      <c r="N21763" s="6"/>
    </row>
    <row r="21764" spans="8:14" x14ac:dyDescent="0.25">
      <c r="H21764" s="4"/>
      <c r="M21764" s="5"/>
      <c r="N21764" s="6"/>
    </row>
    <row r="21765" spans="8:14" x14ac:dyDescent="0.25">
      <c r="H21765" s="4"/>
      <c r="M21765" s="5"/>
      <c r="N21765" s="6"/>
    </row>
    <row r="21766" spans="8:14" x14ac:dyDescent="0.25">
      <c r="H21766" s="4"/>
      <c r="M21766" s="5"/>
      <c r="N21766" s="6"/>
    </row>
    <row r="21767" spans="8:14" x14ac:dyDescent="0.25">
      <c r="H21767" s="4"/>
      <c r="M21767" s="5"/>
      <c r="N21767" s="6"/>
    </row>
    <row r="21768" spans="8:14" x14ac:dyDescent="0.25">
      <c r="H21768" s="4"/>
      <c r="M21768" s="5"/>
      <c r="N21768" s="6"/>
    </row>
    <row r="21769" spans="8:14" x14ac:dyDescent="0.25">
      <c r="H21769" s="4"/>
      <c r="M21769" s="5"/>
      <c r="N21769" s="6"/>
    </row>
    <row r="21770" spans="8:14" x14ac:dyDescent="0.25">
      <c r="H21770" s="4"/>
      <c r="M21770" s="5"/>
      <c r="N21770" s="6"/>
    </row>
    <row r="21771" spans="8:14" x14ac:dyDescent="0.25">
      <c r="H21771" s="4"/>
      <c r="M21771" s="5"/>
      <c r="N21771" s="6"/>
    </row>
    <row r="21772" spans="8:14" x14ac:dyDescent="0.25">
      <c r="H21772" s="4"/>
      <c r="M21772" s="5"/>
      <c r="N21772" s="6"/>
    </row>
    <row r="21773" spans="8:14" x14ac:dyDescent="0.25">
      <c r="H21773" s="4"/>
      <c r="M21773" s="5"/>
      <c r="N21773" s="6"/>
    </row>
    <row r="21774" spans="8:14" x14ac:dyDescent="0.25">
      <c r="H21774" s="4"/>
      <c r="M21774" s="5"/>
      <c r="N21774" s="6"/>
    </row>
    <row r="21775" spans="8:14" x14ac:dyDescent="0.25">
      <c r="H21775" s="4"/>
      <c r="M21775" s="5"/>
      <c r="N21775" s="6"/>
    </row>
    <row r="21776" spans="8:14" x14ac:dyDescent="0.25">
      <c r="H21776" s="4"/>
      <c r="M21776" s="5"/>
      <c r="N21776" s="6"/>
    </row>
    <row r="21777" spans="8:14" x14ac:dyDescent="0.25">
      <c r="H21777" s="4"/>
      <c r="M21777" s="5"/>
      <c r="N21777" s="6"/>
    </row>
    <row r="21778" spans="8:14" x14ac:dyDescent="0.25">
      <c r="H21778" s="4"/>
      <c r="M21778" s="5"/>
      <c r="N21778" s="6"/>
    </row>
    <row r="21779" spans="8:14" x14ac:dyDescent="0.25">
      <c r="H21779" s="4"/>
      <c r="M21779" s="5"/>
      <c r="N21779" s="6"/>
    </row>
    <row r="21780" spans="8:14" x14ac:dyDescent="0.25">
      <c r="H21780" s="4"/>
      <c r="M21780" s="5"/>
      <c r="N21780" s="6"/>
    </row>
    <row r="21781" spans="8:14" x14ac:dyDescent="0.25">
      <c r="H21781" s="4"/>
      <c r="M21781" s="5"/>
      <c r="N21781" s="6"/>
    </row>
    <row r="21782" spans="8:14" x14ac:dyDescent="0.25">
      <c r="H21782" s="4"/>
      <c r="M21782" s="5"/>
      <c r="N21782" s="6"/>
    </row>
    <row r="21783" spans="8:14" x14ac:dyDescent="0.25">
      <c r="H21783" s="4"/>
      <c r="M21783" s="5"/>
      <c r="N21783" s="6"/>
    </row>
    <row r="21784" spans="8:14" x14ac:dyDescent="0.25">
      <c r="H21784" s="4"/>
      <c r="M21784" s="5"/>
      <c r="N21784" s="6"/>
    </row>
    <row r="21785" spans="8:14" x14ac:dyDescent="0.25">
      <c r="H21785" s="4"/>
      <c r="M21785" s="5"/>
      <c r="N21785" s="6"/>
    </row>
    <row r="21786" spans="8:14" x14ac:dyDescent="0.25">
      <c r="H21786" s="4"/>
      <c r="M21786" s="5"/>
      <c r="N21786" s="6"/>
    </row>
    <row r="21787" spans="8:14" x14ac:dyDescent="0.25">
      <c r="H21787" s="4"/>
      <c r="M21787" s="5"/>
      <c r="N21787" s="6"/>
    </row>
    <row r="21788" spans="8:14" x14ac:dyDescent="0.25">
      <c r="H21788" s="4"/>
      <c r="M21788" s="5"/>
      <c r="N21788" s="6"/>
    </row>
    <row r="21789" spans="8:14" x14ac:dyDescent="0.25">
      <c r="H21789" s="4"/>
      <c r="M21789" s="5"/>
      <c r="N21789" s="6"/>
    </row>
    <row r="21790" spans="8:14" x14ac:dyDescent="0.25">
      <c r="H21790" s="4"/>
      <c r="M21790" s="5"/>
      <c r="N21790" s="6"/>
    </row>
    <row r="21791" spans="8:14" x14ac:dyDescent="0.25">
      <c r="H21791" s="4"/>
      <c r="M21791" s="5"/>
      <c r="N21791" s="6"/>
    </row>
    <row r="21792" spans="8:14" x14ac:dyDescent="0.25">
      <c r="H21792" s="4"/>
      <c r="M21792" s="5"/>
      <c r="N21792" s="6"/>
    </row>
    <row r="21793" spans="8:14" x14ac:dyDescent="0.25">
      <c r="H21793" s="4"/>
      <c r="M21793" s="5"/>
      <c r="N21793" s="6"/>
    </row>
    <row r="21794" spans="8:14" x14ac:dyDescent="0.25">
      <c r="H21794" s="4"/>
      <c r="M21794" s="5"/>
      <c r="N21794" s="6"/>
    </row>
    <row r="21795" spans="8:14" x14ac:dyDescent="0.25">
      <c r="H21795" s="4"/>
      <c r="M21795" s="5"/>
      <c r="N21795" s="6"/>
    </row>
    <row r="21796" spans="8:14" x14ac:dyDescent="0.25">
      <c r="H21796" s="4"/>
      <c r="M21796" s="5"/>
      <c r="N21796" s="6"/>
    </row>
    <row r="21797" spans="8:14" x14ac:dyDescent="0.25">
      <c r="H21797" s="4"/>
      <c r="M21797" s="5"/>
      <c r="N21797" s="6"/>
    </row>
    <row r="21798" spans="8:14" x14ac:dyDescent="0.25">
      <c r="H21798" s="4"/>
      <c r="M21798" s="5"/>
      <c r="N21798" s="6"/>
    </row>
    <row r="21799" spans="8:14" x14ac:dyDescent="0.25">
      <c r="H21799" s="4"/>
      <c r="M21799" s="5"/>
      <c r="N21799" s="6"/>
    </row>
    <row r="21800" spans="8:14" x14ac:dyDescent="0.25">
      <c r="H21800" s="4"/>
      <c r="M21800" s="5"/>
      <c r="N21800" s="6"/>
    </row>
    <row r="21801" spans="8:14" x14ac:dyDescent="0.25">
      <c r="H21801" s="4"/>
      <c r="M21801" s="5"/>
      <c r="N21801" s="6"/>
    </row>
    <row r="21802" spans="8:14" x14ac:dyDescent="0.25">
      <c r="H21802" s="4"/>
      <c r="M21802" s="5"/>
      <c r="N21802" s="6"/>
    </row>
    <row r="21803" spans="8:14" x14ac:dyDescent="0.25">
      <c r="H21803" s="4"/>
      <c r="M21803" s="5"/>
      <c r="N21803" s="6"/>
    </row>
    <row r="21804" spans="8:14" x14ac:dyDescent="0.25">
      <c r="H21804" s="4"/>
      <c r="M21804" s="5"/>
      <c r="N21804" s="6"/>
    </row>
    <row r="21805" spans="8:14" x14ac:dyDescent="0.25">
      <c r="H21805" s="4"/>
      <c r="M21805" s="5"/>
      <c r="N21805" s="6"/>
    </row>
    <row r="21806" spans="8:14" x14ac:dyDescent="0.25">
      <c r="H21806" s="4"/>
      <c r="M21806" s="5"/>
      <c r="N21806" s="6"/>
    </row>
    <row r="21807" spans="8:14" x14ac:dyDescent="0.25">
      <c r="H21807" s="4"/>
      <c r="M21807" s="5"/>
      <c r="N21807" s="6"/>
    </row>
    <row r="21808" spans="8:14" x14ac:dyDescent="0.25">
      <c r="H21808" s="4"/>
      <c r="M21808" s="5"/>
      <c r="N21808" s="6"/>
    </row>
    <row r="21809" spans="8:14" x14ac:dyDescent="0.25">
      <c r="H21809" s="4"/>
      <c r="M21809" s="5"/>
      <c r="N21809" s="6"/>
    </row>
    <row r="21810" spans="8:14" x14ac:dyDescent="0.25">
      <c r="H21810" s="4"/>
      <c r="M21810" s="5"/>
      <c r="N21810" s="6"/>
    </row>
    <row r="21811" spans="8:14" x14ac:dyDescent="0.25">
      <c r="H21811" s="4"/>
      <c r="M21811" s="5"/>
      <c r="N21811" s="6"/>
    </row>
    <row r="21812" spans="8:14" x14ac:dyDescent="0.25">
      <c r="H21812" s="4"/>
      <c r="M21812" s="5"/>
      <c r="N21812" s="6"/>
    </row>
    <row r="21813" spans="8:14" x14ac:dyDescent="0.25">
      <c r="H21813" s="4"/>
      <c r="M21813" s="5"/>
      <c r="N21813" s="6"/>
    </row>
    <row r="21814" spans="8:14" x14ac:dyDescent="0.25">
      <c r="H21814" s="4"/>
      <c r="M21814" s="5"/>
      <c r="N21814" s="6"/>
    </row>
    <row r="21815" spans="8:14" x14ac:dyDescent="0.25">
      <c r="H21815" s="4"/>
      <c r="M21815" s="5"/>
      <c r="N21815" s="6"/>
    </row>
    <row r="21816" spans="8:14" x14ac:dyDescent="0.25">
      <c r="H21816" s="4"/>
      <c r="M21816" s="5"/>
      <c r="N21816" s="6"/>
    </row>
    <row r="21817" spans="8:14" x14ac:dyDescent="0.25">
      <c r="H21817" s="4"/>
      <c r="M21817" s="5"/>
      <c r="N21817" s="6"/>
    </row>
    <row r="21818" spans="8:14" x14ac:dyDescent="0.25">
      <c r="H21818" s="4"/>
      <c r="M21818" s="5"/>
      <c r="N21818" s="6"/>
    </row>
    <row r="21819" spans="8:14" x14ac:dyDescent="0.25">
      <c r="H21819" s="4"/>
      <c r="M21819" s="5"/>
      <c r="N21819" s="6"/>
    </row>
    <row r="21820" spans="8:14" x14ac:dyDescent="0.25">
      <c r="H21820" s="4"/>
      <c r="M21820" s="5"/>
      <c r="N21820" s="6"/>
    </row>
    <row r="21821" spans="8:14" x14ac:dyDescent="0.25">
      <c r="H21821" s="4"/>
      <c r="M21821" s="5"/>
      <c r="N21821" s="6"/>
    </row>
    <row r="21822" spans="8:14" x14ac:dyDescent="0.25">
      <c r="H21822" s="4"/>
      <c r="M21822" s="5"/>
      <c r="N21822" s="6"/>
    </row>
    <row r="21823" spans="8:14" x14ac:dyDescent="0.25">
      <c r="H21823" s="4"/>
      <c r="M21823" s="5"/>
      <c r="N21823" s="6"/>
    </row>
    <row r="21824" spans="8:14" x14ac:dyDescent="0.25">
      <c r="H21824" s="4"/>
      <c r="M21824" s="5"/>
      <c r="N21824" s="6"/>
    </row>
    <row r="21825" spans="8:14" x14ac:dyDescent="0.25">
      <c r="H21825" s="4"/>
      <c r="M21825" s="5"/>
      <c r="N21825" s="6"/>
    </row>
    <row r="21826" spans="8:14" x14ac:dyDescent="0.25">
      <c r="H21826" s="4"/>
      <c r="M21826" s="5"/>
      <c r="N21826" s="6"/>
    </row>
    <row r="21827" spans="8:14" x14ac:dyDescent="0.25">
      <c r="H21827" s="4"/>
      <c r="M21827" s="5"/>
      <c r="N21827" s="6"/>
    </row>
    <row r="21828" spans="8:14" x14ac:dyDescent="0.25">
      <c r="H21828" s="4"/>
      <c r="M21828" s="5"/>
      <c r="N21828" s="6"/>
    </row>
    <row r="21829" spans="8:14" x14ac:dyDescent="0.25">
      <c r="H21829" s="4"/>
      <c r="M21829" s="5"/>
      <c r="N21829" s="6"/>
    </row>
    <row r="21830" spans="8:14" x14ac:dyDescent="0.25">
      <c r="H21830" s="4"/>
      <c r="M21830" s="5"/>
      <c r="N21830" s="6"/>
    </row>
    <row r="21831" spans="8:14" x14ac:dyDescent="0.25">
      <c r="H21831" s="4"/>
      <c r="M21831" s="5"/>
      <c r="N21831" s="6"/>
    </row>
    <row r="21832" spans="8:14" x14ac:dyDescent="0.25">
      <c r="H21832" s="4"/>
      <c r="M21832" s="5"/>
      <c r="N21832" s="6"/>
    </row>
    <row r="21833" spans="8:14" x14ac:dyDescent="0.25">
      <c r="H21833" s="4"/>
      <c r="M21833" s="5"/>
      <c r="N21833" s="6"/>
    </row>
    <row r="21834" spans="8:14" x14ac:dyDescent="0.25">
      <c r="H21834" s="4"/>
      <c r="M21834" s="5"/>
      <c r="N21834" s="6"/>
    </row>
    <row r="21835" spans="8:14" x14ac:dyDescent="0.25">
      <c r="H21835" s="4"/>
      <c r="M21835" s="5"/>
      <c r="N21835" s="6"/>
    </row>
    <row r="21836" spans="8:14" x14ac:dyDescent="0.25">
      <c r="H21836" s="4"/>
      <c r="M21836" s="5"/>
      <c r="N21836" s="6"/>
    </row>
    <row r="21837" spans="8:14" x14ac:dyDescent="0.25">
      <c r="H21837" s="4"/>
      <c r="M21837" s="5"/>
      <c r="N21837" s="6"/>
    </row>
    <row r="21838" spans="8:14" x14ac:dyDescent="0.25">
      <c r="H21838" s="4"/>
      <c r="M21838" s="5"/>
      <c r="N21838" s="6"/>
    </row>
    <row r="21839" spans="8:14" x14ac:dyDescent="0.25">
      <c r="H21839" s="4"/>
      <c r="M21839" s="5"/>
      <c r="N21839" s="6"/>
    </row>
    <row r="21840" spans="8:14" x14ac:dyDescent="0.25">
      <c r="H21840" s="4"/>
      <c r="M21840" s="5"/>
      <c r="N21840" s="6"/>
    </row>
    <row r="21841" spans="8:14" x14ac:dyDescent="0.25">
      <c r="H21841" s="4"/>
      <c r="M21841" s="5"/>
      <c r="N21841" s="6"/>
    </row>
    <row r="21842" spans="8:14" x14ac:dyDescent="0.25">
      <c r="H21842" s="4"/>
      <c r="M21842" s="5"/>
      <c r="N21842" s="6"/>
    </row>
    <row r="21843" spans="8:14" x14ac:dyDescent="0.25">
      <c r="H21843" s="4"/>
      <c r="M21843" s="5"/>
      <c r="N21843" s="6"/>
    </row>
    <row r="21844" spans="8:14" x14ac:dyDescent="0.25">
      <c r="H21844" s="4"/>
      <c r="M21844" s="5"/>
      <c r="N21844" s="6"/>
    </row>
    <row r="21845" spans="8:14" x14ac:dyDescent="0.25">
      <c r="H21845" s="4"/>
      <c r="M21845" s="5"/>
      <c r="N21845" s="6"/>
    </row>
    <row r="21846" spans="8:14" x14ac:dyDescent="0.25">
      <c r="H21846" s="4"/>
      <c r="M21846" s="5"/>
      <c r="N21846" s="6"/>
    </row>
    <row r="21847" spans="8:14" x14ac:dyDescent="0.25">
      <c r="H21847" s="4"/>
      <c r="M21847" s="5"/>
      <c r="N21847" s="6"/>
    </row>
    <row r="21848" spans="8:14" x14ac:dyDescent="0.25">
      <c r="H21848" s="4"/>
      <c r="M21848" s="5"/>
      <c r="N21848" s="6"/>
    </row>
    <row r="21849" spans="8:14" x14ac:dyDescent="0.25">
      <c r="H21849" s="4"/>
      <c r="M21849" s="5"/>
      <c r="N21849" s="6"/>
    </row>
    <row r="21850" spans="8:14" x14ac:dyDescent="0.25">
      <c r="H21850" s="4"/>
      <c r="M21850" s="5"/>
      <c r="N21850" s="6"/>
    </row>
    <row r="21851" spans="8:14" x14ac:dyDescent="0.25">
      <c r="H21851" s="4"/>
      <c r="M21851" s="5"/>
      <c r="N21851" s="6"/>
    </row>
    <row r="21852" spans="8:14" x14ac:dyDescent="0.25">
      <c r="H21852" s="4"/>
      <c r="M21852" s="5"/>
      <c r="N21852" s="6"/>
    </row>
    <row r="21853" spans="8:14" x14ac:dyDescent="0.25">
      <c r="H21853" s="4"/>
      <c r="M21853" s="5"/>
      <c r="N21853" s="6"/>
    </row>
    <row r="21854" spans="8:14" x14ac:dyDescent="0.25">
      <c r="H21854" s="4"/>
      <c r="M21854" s="5"/>
      <c r="N21854" s="6"/>
    </row>
    <row r="21855" spans="8:14" x14ac:dyDescent="0.25">
      <c r="H21855" s="4"/>
      <c r="M21855" s="5"/>
      <c r="N21855" s="6"/>
    </row>
    <row r="21856" spans="8:14" x14ac:dyDescent="0.25">
      <c r="H21856" s="4"/>
      <c r="M21856" s="5"/>
      <c r="N21856" s="6"/>
    </row>
    <row r="21857" spans="8:14" x14ac:dyDescent="0.25">
      <c r="H21857" s="4"/>
      <c r="M21857" s="5"/>
      <c r="N21857" s="6"/>
    </row>
    <row r="21858" spans="8:14" x14ac:dyDescent="0.25">
      <c r="H21858" s="4"/>
      <c r="M21858" s="5"/>
      <c r="N21858" s="6"/>
    </row>
    <row r="21859" spans="8:14" x14ac:dyDescent="0.25">
      <c r="H21859" s="4"/>
      <c r="M21859" s="5"/>
      <c r="N21859" s="6"/>
    </row>
    <row r="21860" spans="8:14" x14ac:dyDescent="0.25">
      <c r="H21860" s="4"/>
      <c r="M21860" s="5"/>
      <c r="N21860" s="6"/>
    </row>
    <row r="21861" spans="8:14" x14ac:dyDescent="0.25">
      <c r="H21861" s="4"/>
      <c r="M21861" s="5"/>
      <c r="N21861" s="6"/>
    </row>
    <row r="21862" spans="8:14" x14ac:dyDescent="0.25">
      <c r="H21862" s="4"/>
      <c r="M21862" s="5"/>
      <c r="N21862" s="6"/>
    </row>
    <row r="21863" spans="8:14" x14ac:dyDescent="0.25">
      <c r="H21863" s="4"/>
      <c r="M21863" s="5"/>
      <c r="N21863" s="6"/>
    </row>
    <row r="21864" spans="8:14" x14ac:dyDescent="0.25">
      <c r="H21864" s="4"/>
      <c r="M21864" s="5"/>
      <c r="N21864" s="6"/>
    </row>
    <row r="21865" spans="8:14" x14ac:dyDescent="0.25">
      <c r="H21865" s="4"/>
      <c r="M21865" s="5"/>
      <c r="N21865" s="6"/>
    </row>
    <row r="21866" spans="8:14" x14ac:dyDescent="0.25">
      <c r="H21866" s="4"/>
      <c r="M21866" s="5"/>
      <c r="N21866" s="6"/>
    </row>
    <row r="21867" spans="8:14" x14ac:dyDescent="0.25">
      <c r="H21867" s="4"/>
      <c r="M21867" s="5"/>
      <c r="N21867" s="6"/>
    </row>
    <row r="21868" spans="8:14" x14ac:dyDescent="0.25">
      <c r="H21868" s="4"/>
      <c r="M21868" s="5"/>
      <c r="N21868" s="6"/>
    </row>
    <row r="21869" spans="8:14" x14ac:dyDescent="0.25">
      <c r="H21869" s="4"/>
      <c r="M21869" s="5"/>
      <c r="N21869" s="6"/>
    </row>
    <row r="21870" spans="8:14" x14ac:dyDescent="0.25">
      <c r="H21870" s="4"/>
      <c r="M21870" s="5"/>
      <c r="N21870" s="6"/>
    </row>
    <row r="21871" spans="8:14" x14ac:dyDescent="0.25">
      <c r="H21871" s="4"/>
      <c r="M21871" s="5"/>
      <c r="N21871" s="6"/>
    </row>
    <row r="21872" spans="8:14" x14ac:dyDescent="0.25">
      <c r="H21872" s="4"/>
      <c r="M21872" s="5"/>
      <c r="N21872" s="6"/>
    </row>
    <row r="21873" spans="8:14" x14ac:dyDescent="0.25">
      <c r="H21873" s="4"/>
      <c r="M21873" s="5"/>
      <c r="N21873" s="6"/>
    </row>
    <row r="21874" spans="8:14" x14ac:dyDescent="0.25">
      <c r="H21874" s="4"/>
      <c r="M21874" s="5"/>
      <c r="N21874" s="6"/>
    </row>
    <row r="21875" spans="8:14" x14ac:dyDescent="0.25">
      <c r="H21875" s="4"/>
      <c r="M21875" s="5"/>
      <c r="N21875" s="6"/>
    </row>
    <row r="21876" spans="8:14" x14ac:dyDescent="0.25">
      <c r="H21876" s="4"/>
      <c r="M21876" s="5"/>
      <c r="N21876" s="6"/>
    </row>
    <row r="21877" spans="8:14" x14ac:dyDescent="0.25">
      <c r="H21877" s="4"/>
      <c r="M21877" s="5"/>
      <c r="N21877" s="6"/>
    </row>
    <row r="21878" spans="8:14" x14ac:dyDescent="0.25">
      <c r="H21878" s="4"/>
      <c r="M21878" s="5"/>
      <c r="N21878" s="6"/>
    </row>
    <row r="21879" spans="8:14" x14ac:dyDescent="0.25">
      <c r="H21879" s="4"/>
      <c r="M21879" s="5"/>
      <c r="N21879" s="6"/>
    </row>
    <row r="21880" spans="8:14" x14ac:dyDescent="0.25">
      <c r="H21880" s="4"/>
      <c r="M21880" s="5"/>
      <c r="N21880" s="6"/>
    </row>
    <row r="21881" spans="8:14" x14ac:dyDescent="0.25">
      <c r="H21881" s="4"/>
      <c r="M21881" s="5"/>
      <c r="N21881" s="6"/>
    </row>
    <row r="21882" spans="8:14" x14ac:dyDescent="0.25">
      <c r="H21882" s="4"/>
      <c r="M21882" s="5"/>
      <c r="N21882" s="6"/>
    </row>
    <row r="21883" spans="8:14" x14ac:dyDescent="0.25">
      <c r="H21883" s="4"/>
      <c r="M21883" s="5"/>
      <c r="N21883" s="6"/>
    </row>
    <row r="21884" spans="8:14" x14ac:dyDescent="0.25">
      <c r="H21884" s="4"/>
      <c r="M21884" s="5"/>
      <c r="N21884" s="6"/>
    </row>
    <row r="21885" spans="8:14" x14ac:dyDescent="0.25">
      <c r="H21885" s="4"/>
      <c r="M21885" s="5"/>
      <c r="N21885" s="6"/>
    </row>
    <row r="21886" spans="8:14" x14ac:dyDescent="0.25">
      <c r="H21886" s="4"/>
      <c r="M21886" s="5"/>
      <c r="N21886" s="6"/>
    </row>
    <row r="21887" spans="8:14" x14ac:dyDescent="0.25">
      <c r="H21887" s="4"/>
      <c r="M21887" s="5"/>
      <c r="N21887" s="6"/>
    </row>
    <row r="21888" spans="8:14" x14ac:dyDescent="0.25">
      <c r="H21888" s="4"/>
      <c r="M21888" s="5"/>
      <c r="N21888" s="6"/>
    </row>
    <row r="21889" spans="8:14" x14ac:dyDescent="0.25">
      <c r="H21889" s="4"/>
      <c r="M21889" s="5"/>
      <c r="N21889" s="6"/>
    </row>
    <row r="21890" spans="8:14" x14ac:dyDescent="0.25">
      <c r="H21890" s="4"/>
      <c r="M21890" s="5"/>
      <c r="N21890" s="6"/>
    </row>
    <row r="21891" spans="8:14" x14ac:dyDescent="0.25">
      <c r="H21891" s="4"/>
      <c r="M21891" s="5"/>
      <c r="N21891" s="6"/>
    </row>
    <row r="21892" spans="8:14" x14ac:dyDescent="0.25">
      <c r="H21892" s="4"/>
      <c r="M21892" s="5"/>
      <c r="N21892" s="6"/>
    </row>
    <row r="21893" spans="8:14" x14ac:dyDescent="0.25">
      <c r="H21893" s="4"/>
      <c r="M21893" s="5"/>
      <c r="N21893" s="6"/>
    </row>
    <row r="21894" spans="8:14" x14ac:dyDescent="0.25">
      <c r="H21894" s="4"/>
      <c r="M21894" s="5"/>
      <c r="N21894" s="6"/>
    </row>
    <row r="21895" spans="8:14" x14ac:dyDescent="0.25">
      <c r="H21895" s="4"/>
      <c r="M21895" s="5"/>
      <c r="N21895" s="6"/>
    </row>
    <row r="21896" spans="8:14" x14ac:dyDescent="0.25">
      <c r="H21896" s="4"/>
      <c r="M21896" s="5"/>
      <c r="N21896" s="6"/>
    </row>
    <row r="21897" spans="8:14" x14ac:dyDescent="0.25">
      <c r="H21897" s="4"/>
      <c r="M21897" s="5"/>
      <c r="N21897" s="6"/>
    </row>
    <row r="21898" spans="8:14" x14ac:dyDescent="0.25">
      <c r="H21898" s="4"/>
      <c r="M21898" s="5"/>
      <c r="N21898" s="6"/>
    </row>
    <row r="21899" spans="8:14" x14ac:dyDescent="0.25">
      <c r="H21899" s="4"/>
      <c r="M21899" s="5"/>
      <c r="N21899" s="6"/>
    </row>
    <row r="21900" spans="8:14" x14ac:dyDescent="0.25">
      <c r="H21900" s="4"/>
      <c r="M21900" s="5"/>
      <c r="N21900" s="6"/>
    </row>
    <row r="21901" spans="8:14" x14ac:dyDescent="0.25">
      <c r="H21901" s="4"/>
      <c r="M21901" s="5"/>
      <c r="N21901" s="6"/>
    </row>
    <row r="21902" spans="8:14" x14ac:dyDescent="0.25">
      <c r="H21902" s="4"/>
      <c r="M21902" s="5"/>
      <c r="N21902" s="6"/>
    </row>
    <row r="21903" spans="8:14" x14ac:dyDescent="0.25">
      <c r="H21903" s="4"/>
      <c r="M21903" s="5"/>
      <c r="N21903" s="6"/>
    </row>
    <row r="21904" spans="8:14" x14ac:dyDescent="0.25">
      <c r="H21904" s="4"/>
      <c r="M21904" s="5"/>
      <c r="N21904" s="6"/>
    </row>
    <row r="21905" spans="8:14" x14ac:dyDescent="0.25">
      <c r="H21905" s="4"/>
      <c r="M21905" s="5"/>
      <c r="N21905" s="6"/>
    </row>
    <row r="21906" spans="8:14" x14ac:dyDescent="0.25">
      <c r="H21906" s="4"/>
      <c r="M21906" s="5"/>
      <c r="N21906" s="6"/>
    </row>
    <row r="21907" spans="8:14" x14ac:dyDescent="0.25">
      <c r="H21907" s="4"/>
      <c r="M21907" s="5"/>
      <c r="N21907" s="6"/>
    </row>
    <row r="21908" spans="8:14" x14ac:dyDescent="0.25">
      <c r="H21908" s="4"/>
      <c r="M21908" s="5"/>
      <c r="N21908" s="6"/>
    </row>
    <row r="21909" spans="8:14" x14ac:dyDescent="0.25">
      <c r="H21909" s="4"/>
      <c r="M21909" s="5"/>
      <c r="N21909" s="6"/>
    </row>
    <row r="21910" spans="8:14" x14ac:dyDescent="0.25">
      <c r="H21910" s="4"/>
      <c r="M21910" s="5"/>
      <c r="N21910" s="6"/>
    </row>
    <row r="21911" spans="8:14" x14ac:dyDescent="0.25">
      <c r="H21911" s="4"/>
      <c r="M21911" s="5"/>
      <c r="N21911" s="6"/>
    </row>
    <row r="21912" spans="8:14" x14ac:dyDescent="0.25">
      <c r="H21912" s="4"/>
      <c r="M21912" s="5"/>
      <c r="N21912" s="6"/>
    </row>
    <row r="21913" spans="8:14" x14ac:dyDescent="0.25">
      <c r="H21913" s="4"/>
      <c r="M21913" s="5"/>
      <c r="N21913" s="6"/>
    </row>
    <row r="21914" spans="8:14" x14ac:dyDescent="0.25">
      <c r="H21914" s="4"/>
      <c r="M21914" s="5"/>
      <c r="N21914" s="6"/>
    </row>
    <row r="21915" spans="8:14" x14ac:dyDescent="0.25">
      <c r="H21915" s="4"/>
      <c r="M21915" s="5"/>
      <c r="N21915" s="6"/>
    </row>
    <row r="21916" spans="8:14" x14ac:dyDescent="0.25">
      <c r="H21916" s="4"/>
      <c r="M21916" s="5"/>
      <c r="N21916" s="6"/>
    </row>
    <row r="21917" spans="8:14" x14ac:dyDescent="0.25">
      <c r="H21917" s="4"/>
      <c r="M21917" s="5"/>
      <c r="N21917" s="6"/>
    </row>
    <row r="21918" spans="8:14" x14ac:dyDescent="0.25">
      <c r="H21918" s="4"/>
      <c r="M21918" s="5"/>
      <c r="N21918" s="6"/>
    </row>
    <row r="21919" spans="8:14" x14ac:dyDescent="0.25">
      <c r="H21919" s="4"/>
      <c r="M21919" s="5"/>
      <c r="N21919" s="6"/>
    </row>
    <row r="21920" spans="8:14" x14ac:dyDescent="0.25">
      <c r="H21920" s="4"/>
      <c r="M21920" s="5"/>
      <c r="N21920" s="6"/>
    </row>
    <row r="21921" spans="8:14" x14ac:dyDescent="0.25">
      <c r="H21921" s="4"/>
      <c r="M21921" s="5"/>
      <c r="N21921" s="6"/>
    </row>
    <row r="21922" spans="8:14" x14ac:dyDescent="0.25">
      <c r="H21922" s="4"/>
      <c r="M21922" s="5"/>
      <c r="N21922" s="6"/>
    </row>
    <row r="21923" spans="8:14" x14ac:dyDescent="0.25">
      <c r="H21923" s="4"/>
      <c r="M21923" s="5"/>
      <c r="N21923" s="6"/>
    </row>
    <row r="21924" spans="8:14" x14ac:dyDescent="0.25">
      <c r="H21924" s="4"/>
      <c r="M21924" s="5"/>
      <c r="N21924" s="6"/>
    </row>
    <row r="21925" spans="8:14" x14ac:dyDescent="0.25">
      <c r="H21925" s="4"/>
      <c r="M21925" s="5"/>
      <c r="N21925" s="6"/>
    </row>
    <row r="21926" spans="8:14" x14ac:dyDescent="0.25">
      <c r="H21926" s="4"/>
      <c r="M21926" s="5"/>
      <c r="N21926" s="6"/>
    </row>
    <row r="21927" spans="8:14" x14ac:dyDescent="0.25">
      <c r="H21927" s="4"/>
      <c r="M21927" s="5"/>
      <c r="N21927" s="6"/>
    </row>
    <row r="21928" spans="8:14" x14ac:dyDescent="0.25">
      <c r="H21928" s="4"/>
      <c r="M21928" s="5"/>
      <c r="N21928" s="6"/>
    </row>
    <row r="21929" spans="8:14" x14ac:dyDescent="0.25">
      <c r="H21929" s="4"/>
      <c r="M21929" s="5"/>
      <c r="N21929" s="6"/>
    </row>
    <row r="21930" spans="8:14" x14ac:dyDescent="0.25">
      <c r="H21930" s="4"/>
      <c r="M21930" s="5"/>
      <c r="N21930" s="6"/>
    </row>
    <row r="21931" spans="8:14" x14ac:dyDescent="0.25">
      <c r="H21931" s="4"/>
      <c r="M21931" s="5"/>
      <c r="N21931" s="6"/>
    </row>
    <row r="21932" spans="8:14" x14ac:dyDescent="0.25">
      <c r="H21932" s="4"/>
      <c r="M21932" s="5"/>
      <c r="N21932" s="6"/>
    </row>
    <row r="21933" spans="8:14" x14ac:dyDescent="0.25">
      <c r="H21933" s="4"/>
      <c r="M21933" s="5"/>
      <c r="N21933" s="6"/>
    </row>
    <row r="21934" spans="8:14" x14ac:dyDescent="0.25">
      <c r="H21934" s="4"/>
      <c r="M21934" s="5"/>
      <c r="N21934" s="6"/>
    </row>
    <row r="21935" spans="8:14" x14ac:dyDescent="0.25">
      <c r="H21935" s="4"/>
      <c r="M21935" s="5"/>
      <c r="N21935" s="6"/>
    </row>
    <row r="21936" spans="8:14" x14ac:dyDescent="0.25">
      <c r="H21936" s="4"/>
      <c r="M21936" s="5"/>
      <c r="N21936" s="6"/>
    </row>
    <row r="21937" spans="8:14" x14ac:dyDescent="0.25">
      <c r="H21937" s="4"/>
      <c r="M21937" s="5"/>
      <c r="N21937" s="6"/>
    </row>
    <row r="21938" spans="8:14" x14ac:dyDescent="0.25">
      <c r="H21938" s="4"/>
      <c r="M21938" s="5"/>
      <c r="N21938" s="6"/>
    </row>
    <row r="21939" spans="8:14" x14ac:dyDescent="0.25">
      <c r="H21939" s="4"/>
      <c r="M21939" s="5"/>
      <c r="N21939" s="6"/>
    </row>
    <row r="21940" spans="8:14" x14ac:dyDescent="0.25">
      <c r="H21940" s="4"/>
      <c r="M21940" s="5"/>
      <c r="N21940" s="6"/>
    </row>
    <row r="21941" spans="8:14" x14ac:dyDescent="0.25">
      <c r="H21941" s="4"/>
      <c r="M21941" s="5"/>
      <c r="N21941" s="6"/>
    </row>
    <row r="21942" spans="8:14" x14ac:dyDescent="0.25">
      <c r="H21942" s="4"/>
      <c r="M21942" s="5"/>
      <c r="N21942" s="6"/>
    </row>
    <row r="21943" spans="8:14" x14ac:dyDescent="0.25">
      <c r="H21943" s="4"/>
      <c r="M21943" s="5"/>
      <c r="N21943" s="6"/>
    </row>
    <row r="21944" spans="8:14" x14ac:dyDescent="0.25">
      <c r="H21944" s="4"/>
      <c r="M21944" s="5"/>
      <c r="N21944" s="6"/>
    </row>
    <row r="21945" spans="8:14" x14ac:dyDescent="0.25">
      <c r="H21945" s="4"/>
      <c r="M21945" s="5"/>
      <c r="N21945" s="6"/>
    </row>
    <row r="21946" spans="8:14" x14ac:dyDescent="0.25">
      <c r="H21946" s="4"/>
      <c r="M21946" s="5"/>
      <c r="N21946" s="6"/>
    </row>
    <row r="21947" spans="8:14" x14ac:dyDescent="0.25">
      <c r="H21947" s="4"/>
      <c r="M21947" s="5"/>
      <c r="N21947" s="6"/>
    </row>
    <row r="21948" spans="8:14" x14ac:dyDescent="0.25">
      <c r="H21948" s="4"/>
      <c r="M21948" s="5"/>
      <c r="N21948" s="6"/>
    </row>
    <row r="21949" spans="8:14" x14ac:dyDescent="0.25">
      <c r="H21949" s="4"/>
      <c r="M21949" s="5"/>
      <c r="N21949" s="6"/>
    </row>
    <row r="21950" spans="8:14" x14ac:dyDescent="0.25">
      <c r="H21950" s="4"/>
      <c r="M21950" s="5"/>
      <c r="N21950" s="6"/>
    </row>
    <row r="21951" spans="8:14" x14ac:dyDescent="0.25">
      <c r="H21951" s="4"/>
      <c r="M21951" s="5"/>
      <c r="N21951" s="6"/>
    </row>
    <row r="21952" spans="8:14" x14ac:dyDescent="0.25">
      <c r="H21952" s="4"/>
      <c r="M21952" s="5"/>
      <c r="N21952" s="6"/>
    </row>
    <row r="21953" spans="8:14" x14ac:dyDescent="0.25">
      <c r="H21953" s="4"/>
      <c r="M21953" s="5"/>
      <c r="N21953" s="6"/>
    </row>
    <row r="21954" spans="8:14" x14ac:dyDescent="0.25">
      <c r="H21954" s="4"/>
      <c r="M21954" s="5"/>
      <c r="N21954" s="6"/>
    </row>
    <row r="21955" spans="8:14" x14ac:dyDescent="0.25">
      <c r="H21955" s="4"/>
      <c r="M21955" s="5"/>
      <c r="N21955" s="6"/>
    </row>
    <row r="21956" spans="8:14" x14ac:dyDescent="0.25">
      <c r="H21956" s="4"/>
      <c r="M21956" s="5"/>
      <c r="N21956" s="6"/>
    </row>
    <row r="21957" spans="8:14" x14ac:dyDescent="0.25">
      <c r="H21957" s="4"/>
      <c r="M21957" s="5"/>
      <c r="N21957" s="6"/>
    </row>
    <row r="21958" spans="8:14" x14ac:dyDescent="0.25">
      <c r="H21958" s="4"/>
      <c r="M21958" s="5"/>
      <c r="N21958" s="6"/>
    </row>
    <row r="21959" spans="8:14" x14ac:dyDescent="0.25">
      <c r="H21959" s="4"/>
      <c r="M21959" s="5"/>
      <c r="N21959" s="6"/>
    </row>
    <row r="21960" spans="8:14" x14ac:dyDescent="0.25">
      <c r="H21960" s="4"/>
      <c r="M21960" s="5"/>
      <c r="N21960" s="6"/>
    </row>
    <row r="21961" spans="8:14" x14ac:dyDescent="0.25">
      <c r="H21961" s="4"/>
      <c r="M21961" s="5"/>
      <c r="N21961" s="6"/>
    </row>
    <row r="21962" spans="8:14" x14ac:dyDescent="0.25">
      <c r="H21962" s="4"/>
      <c r="M21962" s="5"/>
      <c r="N21962" s="6"/>
    </row>
    <row r="21963" spans="8:14" x14ac:dyDescent="0.25">
      <c r="H21963" s="4"/>
      <c r="M21963" s="5"/>
      <c r="N21963" s="6"/>
    </row>
    <row r="21964" spans="8:14" x14ac:dyDescent="0.25">
      <c r="H21964" s="4"/>
      <c r="M21964" s="5"/>
      <c r="N21964" s="6"/>
    </row>
    <row r="21965" spans="8:14" x14ac:dyDescent="0.25">
      <c r="H21965" s="4"/>
      <c r="M21965" s="5"/>
      <c r="N21965" s="6"/>
    </row>
    <row r="21966" spans="8:14" x14ac:dyDescent="0.25">
      <c r="H21966" s="4"/>
      <c r="M21966" s="5"/>
      <c r="N21966" s="6"/>
    </row>
    <row r="21967" spans="8:14" x14ac:dyDescent="0.25">
      <c r="H21967" s="4"/>
      <c r="M21967" s="5"/>
      <c r="N21967" s="6"/>
    </row>
    <row r="21968" spans="8:14" x14ac:dyDescent="0.25">
      <c r="H21968" s="4"/>
      <c r="M21968" s="5"/>
      <c r="N21968" s="6"/>
    </row>
    <row r="21969" spans="8:14" x14ac:dyDescent="0.25">
      <c r="H21969" s="4"/>
      <c r="M21969" s="5"/>
      <c r="N21969" s="6"/>
    </row>
    <row r="21970" spans="8:14" x14ac:dyDescent="0.25">
      <c r="H21970" s="4"/>
      <c r="M21970" s="5"/>
      <c r="N21970" s="6"/>
    </row>
    <row r="21971" spans="8:14" x14ac:dyDescent="0.25">
      <c r="H21971" s="4"/>
      <c r="M21971" s="5"/>
      <c r="N21971" s="6"/>
    </row>
    <row r="21972" spans="8:14" x14ac:dyDescent="0.25">
      <c r="H21972" s="4"/>
      <c r="M21972" s="5"/>
      <c r="N21972" s="6"/>
    </row>
    <row r="21973" spans="8:14" x14ac:dyDescent="0.25">
      <c r="H21973" s="4"/>
      <c r="M21973" s="5"/>
      <c r="N21973" s="6"/>
    </row>
    <row r="21974" spans="8:14" x14ac:dyDescent="0.25">
      <c r="H21974" s="4"/>
      <c r="M21974" s="5"/>
      <c r="N21974" s="6"/>
    </row>
    <row r="21975" spans="8:14" x14ac:dyDescent="0.25">
      <c r="H21975" s="4"/>
      <c r="M21975" s="5"/>
      <c r="N21975" s="6"/>
    </row>
    <row r="21976" spans="8:14" x14ac:dyDescent="0.25">
      <c r="H21976" s="4"/>
      <c r="M21976" s="5"/>
      <c r="N21976" s="6"/>
    </row>
    <row r="21977" spans="8:14" x14ac:dyDescent="0.25">
      <c r="H21977" s="4"/>
      <c r="M21977" s="5"/>
      <c r="N21977" s="6"/>
    </row>
    <row r="21978" spans="8:14" x14ac:dyDescent="0.25">
      <c r="H21978" s="4"/>
      <c r="M21978" s="5"/>
      <c r="N21978" s="6"/>
    </row>
    <row r="21979" spans="8:14" x14ac:dyDescent="0.25">
      <c r="H21979" s="4"/>
      <c r="M21979" s="5"/>
      <c r="N21979" s="6"/>
    </row>
    <row r="21980" spans="8:14" x14ac:dyDescent="0.25">
      <c r="H21980" s="4"/>
      <c r="M21980" s="5"/>
      <c r="N21980" s="6"/>
    </row>
    <row r="21981" spans="8:14" x14ac:dyDescent="0.25">
      <c r="H21981" s="4"/>
      <c r="M21981" s="5"/>
      <c r="N21981" s="6"/>
    </row>
    <row r="21982" spans="8:14" x14ac:dyDescent="0.25">
      <c r="H21982" s="4"/>
      <c r="M21982" s="5"/>
      <c r="N21982" s="6"/>
    </row>
    <row r="21983" spans="8:14" x14ac:dyDescent="0.25">
      <c r="H21983" s="4"/>
      <c r="M21983" s="5"/>
      <c r="N21983" s="6"/>
    </row>
    <row r="21984" spans="8:14" x14ac:dyDescent="0.25">
      <c r="H21984" s="4"/>
      <c r="M21984" s="5"/>
      <c r="N21984" s="6"/>
    </row>
    <row r="21985" spans="8:14" x14ac:dyDescent="0.25">
      <c r="H21985" s="4"/>
      <c r="M21985" s="5"/>
      <c r="N21985" s="6"/>
    </row>
    <row r="21986" spans="8:14" x14ac:dyDescent="0.25">
      <c r="H21986" s="4"/>
      <c r="M21986" s="5"/>
      <c r="N21986" s="6"/>
    </row>
    <row r="21987" spans="8:14" x14ac:dyDescent="0.25">
      <c r="H21987" s="4"/>
      <c r="M21987" s="5"/>
      <c r="N21987" s="6"/>
    </row>
    <row r="21988" spans="8:14" x14ac:dyDescent="0.25">
      <c r="H21988" s="4"/>
      <c r="M21988" s="5"/>
      <c r="N21988" s="6"/>
    </row>
    <row r="21989" spans="8:14" x14ac:dyDescent="0.25">
      <c r="H21989" s="4"/>
      <c r="M21989" s="5"/>
      <c r="N21989" s="6"/>
    </row>
    <row r="21990" spans="8:14" x14ac:dyDescent="0.25">
      <c r="H21990" s="4"/>
      <c r="M21990" s="5"/>
      <c r="N21990" s="6"/>
    </row>
    <row r="21991" spans="8:14" x14ac:dyDescent="0.25">
      <c r="H21991" s="4"/>
      <c r="M21991" s="5"/>
      <c r="N21991" s="6"/>
    </row>
    <row r="21992" spans="8:14" x14ac:dyDescent="0.25">
      <c r="H21992" s="4"/>
      <c r="M21992" s="5"/>
      <c r="N21992" s="6"/>
    </row>
    <row r="21993" spans="8:14" x14ac:dyDescent="0.25">
      <c r="H21993" s="4"/>
      <c r="M21993" s="5"/>
      <c r="N21993" s="6"/>
    </row>
    <row r="21994" spans="8:14" x14ac:dyDescent="0.25">
      <c r="H21994" s="4"/>
      <c r="M21994" s="5"/>
      <c r="N21994" s="6"/>
    </row>
    <row r="21995" spans="8:14" x14ac:dyDescent="0.25">
      <c r="H21995" s="4"/>
      <c r="M21995" s="5"/>
      <c r="N21995" s="6"/>
    </row>
    <row r="21996" spans="8:14" x14ac:dyDescent="0.25">
      <c r="H21996" s="4"/>
      <c r="M21996" s="5"/>
      <c r="N21996" s="6"/>
    </row>
    <row r="21997" spans="8:14" x14ac:dyDescent="0.25">
      <c r="H21997" s="4"/>
      <c r="M21997" s="5"/>
      <c r="N21997" s="6"/>
    </row>
    <row r="21998" spans="8:14" x14ac:dyDescent="0.25">
      <c r="H21998" s="4"/>
      <c r="M21998" s="5"/>
      <c r="N21998" s="6"/>
    </row>
    <row r="21999" spans="8:14" x14ac:dyDescent="0.25">
      <c r="H21999" s="4"/>
      <c r="M21999" s="5"/>
      <c r="N21999" s="6"/>
    </row>
    <row r="22000" spans="8:14" x14ac:dyDescent="0.25">
      <c r="H22000" s="4"/>
      <c r="M22000" s="5"/>
      <c r="N22000" s="6"/>
    </row>
    <row r="22001" spans="8:14" x14ac:dyDescent="0.25">
      <c r="H22001" s="4"/>
      <c r="M22001" s="5"/>
      <c r="N22001" s="6"/>
    </row>
    <row r="22002" spans="8:14" x14ac:dyDescent="0.25">
      <c r="H22002" s="4"/>
      <c r="M22002" s="5"/>
      <c r="N22002" s="6"/>
    </row>
    <row r="22003" spans="8:14" x14ac:dyDescent="0.25">
      <c r="H22003" s="4"/>
      <c r="M22003" s="5"/>
      <c r="N22003" s="6"/>
    </row>
    <row r="22004" spans="8:14" x14ac:dyDescent="0.25">
      <c r="H22004" s="4"/>
      <c r="M22004" s="5"/>
      <c r="N22004" s="6"/>
    </row>
    <row r="22005" spans="8:14" x14ac:dyDescent="0.25">
      <c r="H22005" s="4"/>
      <c r="M22005" s="5"/>
      <c r="N22005" s="6"/>
    </row>
    <row r="22006" spans="8:14" x14ac:dyDescent="0.25">
      <c r="H22006" s="4"/>
      <c r="M22006" s="5"/>
      <c r="N22006" s="6"/>
    </row>
    <row r="22007" spans="8:14" x14ac:dyDescent="0.25">
      <c r="H22007" s="4"/>
      <c r="M22007" s="5"/>
      <c r="N22007" s="6"/>
    </row>
    <row r="22008" spans="8:14" x14ac:dyDescent="0.25">
      <c r="H22008" s="4"/>
      <c r="M22008" s="5"/>
      <c r="N22008" s="6"/>
    </row>
    <row r="22009" spans="8:14" x14ac:dyDescent="0.25">
      <c r="H22009" s="4"/>
      <c r="M22009" s="5"/>
      <c r="N22009" s="6"/>
    </row>
    <row r="22010" spans="8:14" x14ac:dyDescent="0.25">
      <c r="H22010" s="4"/>
      <c r="M22010" s="5"/>
      <c r="N22010" s="6"/>
    </row>
    <row r="22011" spans="8:14" x14ac:dyDescent="0.25">
      <c r="H22011" s="4"/>
      <c r="M22011" s="5"/>
      <c r="N22011" s="6"/>
    </row>
    <row r="22012" spans="8:14" x14ac:dyDescent="0.25">
      <c r="H22012" s="4"/>
      <c r="M22012" s="5"/>
      <c r="N22012" s="6"/>
    </row>
    <row r="22013" spans="8:14" x14ac:dyDescent="0.25">
      <c r="H22013" s="4"/>
      <c r="M22013" s="5"/>
      <c r="N22013" s="6"/>
    </row>
    <row r="22014" spans="8:14" x14ac:dyDescent="0.25">
      <c r="H22014" s="4"/>
      <c r="M22014" s="5"/>
      <c r="N22014" s="6"/>
    </row>
    <row r="22015" spans="8:14" x14ac:dyDescent="0.25">
      <c r="H22015" s="4"/>
      <c r="M22015" s="5"/>
      <c r="N22015" s="6"/>
    </row>
    <row r="22016" spans="8:14" x14ac:dyDescent="0.25">
      <c r="H22016" s="4"/>
      <c r="M22016" s="5"/>
      <c r="N22016" s="6"/>
    </row>
    <row r="22017" spans="8:14" x14ac:dyDescent="0.25">
      <c r="H22017" s="4"/>
      <c r="M22017" s="5"/>
      <c r="N22017" s="6"/>
    </row>
    <row r="22018" spans="8:14" x14ac:dyDescent="0.25">
      <c r="H22018" s="4"/>
      <c r="M22018" s="5"/>
      <c r="N22018" s="6"/>
    </row>
    <row r="22019" spans="8:14" x14ac:dyDescent="0.25">
      <c r="H22019" s="4"/>
      <c r="M22019" s="5"/>
      <c r="N22019" s="6"/>
    </row>
    <row r="22020" spans="8:14" x14ac:dyDescent="0.25">
      <c r="H22020" s="4"/>
      <c r="M22020" s="5"/>
      <c r="N22020" s="6"/>
    </row>
    <row r="22021" spans="8:14" x14ac:dyDescent="0.25">
      <c r="H22021" s="4"/>
      <c r="M22021" s="5"/>
      <c r="N22021" s="6"/>
    </row>
    <row r="22022" spans="8:14" x14ac:dyDescent="0.25">
      <c r="H22022" s="4"/>
      <c r="M22022" s="5"/>
      <c r="N22022" s="6"/>
    </row>
    <row r="22023" spans="8:14" x14ac:dyDescent="0.25">
      <c r="H22023" s="4"/>
      <c r="M22023" s="5"/>
      <c r="N22023" s="6"/>
    </row>
    <row r="22024" spans="8:14" x14ac:dyDescent="0.25">
      <c r="H22024" s="4"/>
      <c r="M22024" s="5"/>
      <c r="N22024" s="6"/>
    </row>
    <row r="22025" spans="8:14" x14ac:dyDescent="0.25">
      <c r="H22025" s="4"/>
      <c r="M22025" s="5"/>
      <c r="N22025" s="6"/>
    </row>
    <row r="22026" spans="8:14" x14ac:dyDescent="0.25">
      <c r="H22026" s="4"/>
      <c r="M22026" s="5"/>
      <c r="N22026" s="6"/>
    </row>
    <row r="22027" spans="8:14" x14ac:dyDescent="0.25">
      <c r="H22027" s="4"/>
      <c r="M22027" s="5"/>
      <c r="N22027" s="6"/>
    </row>
    <row r="22028" spans="8:14" x14ac:dyDescent="0.25">
      <c r="H22028" s="4"/>
      <c r="M22028" s="5"/>
      <c r="N22028" s="6"/>
    </row>
    <row r="22029" spans="8:14" x14ac:dyDescent="0.25">
      <c r="H22029" s="4"/>
      <c r="M22029" s="5"/>
      <c r="N22029" s="6"/>
    </row>
    <row r="22030" spans="8:14" x14ac:dyDescent="0.25">
      <c r="H22030" s="4"/>
      <c r="M22030" s="5"/>
      <c r="N22030" s="6"/>
    </row>
    <row r="22031" spans="8:14" x14ac:dyDescent="0.25">
      <c r="H22031" s="4"/>
      <c r="M22031" s="5"/>
      <c r="N22031" s="6"/>
    </row>
    <row r="22032" spans="8:14" x14ac:dyDescent="0.25">
      <c r="H22032" s="4"/>
      <c r="M22032" s="5"/>
      <c r="N22032" s="6"/>
    </row>
    <row r="22033" spans="8:14" x14ac:dyDescent="0.25">
      <c r="H22033" s="4"/>
      <c r="M22033" s="5"/>
      <c r="N22033" s="6"/>
    </row>
    <row r="22034" spans="8:14" x14ac:dyDescent="0.25">
      <c r="H22034" s="4"/>
      <c r="M22034" s="5"/>
      <c r="N22034" s="6"/>
    </row>
    <row r="22035" spans="8:14" x14ac:dyDescent="0.25">
      <c r="H22035" s="4"/>
      <c r="M22035" s="5"/>
      <c r="N22035" s="6"/>
    </row>
    <row r="22036" spans="8:14" x14ac:dyDescent="0.25">
      <c r="H22036" s="4"/>
      <c r="M22036" s="5"/>
      <c r="N22036" s="6"/>
    </row>
    <row r="22037" spans="8:14" x14ac:dyDescent="0.25">
      <c r="H22037" s="4"/>
      <c r="M22037" s="5"/>
      <c r="N22037" s="6"/>
    </row>
    <row r="22038" spans="8:14" x14ac:dyDescent="0.25">
      <c r="H22038" s="4"/>
      <c r="M22038" s="5"/>
      <c r="N22038" s="6"/>
    </row>
    <row r="22039" spans="8:14" x14ac:dyDescent="0.25">
      <c r="H22039" s="4"/>
      <c r="M22039" s="5"/>
      <c r="N22039" s="6"/>
    </row>
    <row r="22040" spans="8:14" x14ac:dyDescent="0.25">
      <c r="H22040" s="4"/>
      <c r="M22040" s="5"/>
      <c r="N22040" s="6"/>
    </row>
    <row r="22041" spans="8:14" x14ac:dyDescent="0.25">
      <c r="H22041" s="4"/>
      <c r="M22041" s="5"/>
      <c r="N22041" s="6"/>
    </row>
    <row r="22042" spans="8:14" x14ac:dyDescent="0.25">
      <c r="H22042" s="4"/>
      <c r="M22042" s="5"/>
      <c r="N22042" s="6"/>
    </row>
    <row r="22043" spans="8:14" x14ac:dyDescent="0.25">
      <c r="H22043" s="4"/>
      <c r="M22043" s="5"/>
      <c r="N22043" s="6"/>
    </row>
    <row r="22044" spans="8:14" x14ac:dyDescent="0.25">
      <c r="H22044" s="4"/>
      <c r="M22044" s="5"/>
      <c r="N22044" s="6"/>
    </row>
    <row r="22045" spans="8:14" x14ac:dyDescent="0.25">
      <c r="H22045" s="4"/>
      <c r="M22045" s="5"/>
      <c r="N22045" s="6"/>
    </row>
    <row r="22046" spans="8:14" x14ac:dyDescent="0.25">
      <c r="H22046" s="4"/>
      <c r="M22046" s="5"/>
      <c r="N22046" s="6"/>
    </row>
    <row r="22047" spans="8:14" x14ac:dyDescent="0.25">
      <c r="H22047" s="4"/>
      <c r="M22047" s="5"/>
      <c r="N22047" s="6"/>
    </row>
    <row r="22048" spans="8:14" x14ac:dyDescent="0.25">
      <c r="H22048" s="4"/>
      <c r="M22048" s="5"/>
      <c r="N22048" s="6"/>
    </row>
    <row r="22049" spans="8:14" x14ac:dyDescent="0.25">
      <c r="H22049" s="4"/>
      <c r="M22049" s="5"/>
      <c r="N22049" s="6"/>
    </row>
    <row r="22050" spans="8:14" x14ac:dyDescent="0.25">
      <c r="H22050" s="4"/>
      <c r="M22050" s="5"/>
      <c r="N22050" s="6"/>
    </row>
    <row r="22051" spans="8:14" x14ac:dyDescent="0.25">
      <c r="H22051" s="4"/>
      <c r="M22051" s="5"/>
      <c r="N22051" s="6"/>
    </row>
    <row r="22052" spans="8:14" x14ac:dyDescent="0.25">
      <c r="H22052" s="4"/>
      <c r="M22052" s="5"/>
      <c r="N22052" s="6"/>
    </row>
    <row r="22053" spans="8:14" x14ac:dyDescent="0.25">
      <c r="H22053" s="4"/>
      <c r="M22053" s="5"/>
      <c r="N22053" s="6"/>
    </row>
    <row r="22054" spans="8:14" x14ac:dyDescent="0.25">
      <c r="H22054" s="4"/>
      <c r="M22054" s="5"/>
      <c r="N22054" s="6"/>
    </row>
    <row r="22055" spans="8:14" x14ac:dyDescent="0.25">
      <c r="H22055" s="4"/>
      <c r="M22055" s="5"/>
      <c r="N22055" s="6"/>
    </row>
    <row r="22056" spans="8:14" x14ac:dyDescent="0.25">
      <c r="H22056" s="4"/>
      <c r="M22056" s="5"/>
      <c r="N22056" s="6"/>
    </row>
    <row r="22057" spans="8:14" x14ac:dyDescent="0.25">
      <c r="H22057" s="4"/>
      <c r="M22057" s="5"/>
      <c r="N22057" s="6"/>
    </row>
    <row r="22058" spans="8:14" x14ac:dyDescent="0.25">
      <c r="H22058" s="4"/>
      <c r="M22058" s="5"/>
      <c r="N22058" s="6"/>
    </row>
    <row r="22059" spans="8:14" x14ac:dyDescent="0.25">
      <c r="H22059" s="4"/>
      <c r="M22059" s="5"/>
      <c r="N22059" s="6"/>
    </row>
    <row r="22060" spans="8:14" x14ac:dyDescent="0.25">
      <c r="H22060" s="4"/>
      <c r="M22060" s="5"/>
      <c r="N22060" s="6"/>
    </row>
    <row r="22061" spans="8:14" x14ac:dyDescent="0.25">
      <c r="H22061" s="4"/>
      <c r="M22061" s="5"/>
      <c r="N22061" s="6"/>
    </row>
    <row r="22062" spans="8:14" x14ac:dyDescent="0.25">
      <c r="H22062" s="4"/>
      <c r="M22062" s="5"/>
      <c r="N22062" s="6"/>
    </row>
    <row r="22063" spans="8:14" x14ac:dyDescent="0.25">
      <c r="H22063" s="4"/>
      <c r="M22063" s="5"/>
      <c r="N22063" s="6"/>
    </row>
    <row r="22064" spans="8:14" x14ac:dyDescent="0.25">
      <c r="H22064" s="4"/>
      <c r="M22064" s="5"/>
      <c r="N22064" s="6"/>
    </row>
    <row r="22065" spans="8:14" x14ac:dyDescent="0.25">
      <c r="H22065" s="4"/>
      <c r="M22065" s="5"/>
      <c r="N22065" s="6"/>
    </row>
    <row r="22066" spans="8:14" x14ac:dyDescent="0.25">
      <c r="H22066" s="4"/>
      <c r="M22066" s="5"/>
      <c r="N22066" s="6"/>
    </row>
    <row r="22067" spans="8:14" x14ac:dyDescent="0.25">
      <c r="H22067" s="4"/>
      <c r="M22067" s="5"/>
      <c r="N22067" s="6"/>
    </row>
    <row r="22068" spans="8:14" x14ac:dyDescent="0.25">
      <c r="H22068" s="4"/>
      <c r="M22068" s="5"/>
      <c r="N22068" s="6"/>
    </row>
    <row r="22069" spans="8:14" x14ac:dyDescent="0.25">
      <c r="H22069" s="4"/>
      <c r="M22069" s="5"/>
      <c r="N22069" s="6"/>
    </row>
    <row r="22070" spans="8:14" x14ac:dyDescent="0.25">
      <c r="H22070" s="4"/>
      <c r="M22070" s="5"/>
      <c r="N22070" s="6"/>
    </row>
    <row r="22071" spans="8:14" x14ac:dyDescent="0.25">
      <c r="H22071" s="4"/>
      <c r="M22071" s="5"/>
      <c r="N22071" s="6"/>
    </row>
    <row r="22072" spans="8:14" x14ac:dyDescent="0.25">
      <c r="H22072" s="4"/>
      <c r="M22072" s="5"/>
      <c r="N22072" s="6"/>
    </row>
    <row r="22073" spans="8:14" x14ac:dyDescent="0.25">
      <c r="H22073" s="4"/>
      <c r="M22073" s="5"/>
      <c r="N22073" s="6"/>
    </row>
    <row r="22074" spans="8:14" x14ac:dyDescent="0.25">
      <c r="H22074" s="4"/>
      <c r="M22074" s="5"/>
      <c r="N22074" s="6"/>
    </row>
    <row r="22075" spans="8:14" x14ac:dyDescent="0.25">
      <c r="H22075" s="4"/>
      <c r="M22075" s="5"/>
      <c r="N22075" s="6"/>
    </row>
    <row r="22076" spans="8:14" x14ac:dyDescent="0.25">
      <c r="H22076" s="4"/>
      <c r="M22076" s="5"/>
      <c r="N22076" s="6"/>
    </row>
    <row r="22077" spans="8:14" x14ac:dyDescent="0.25">
      <c r="H22077" s="4"/>
      <c r="M22077" s="5"/>
      <c r="N22077" s="6"/>
    </row>
    <row r="22078" spans="8:14" x14ac:dyDescent="0.25">
      <c r="H22078" s="4"/>
      <c r="M22078" s="5"/>
      <c r="N22078" s="6"/>
    </row>
    <row r="22079" spans="8:14" x14ac:dyDescent="0.25">
      <c r="H22079" s="4"/>
      <c r="M22079" s="5"/>
      <c r="N22079" s="6"/>
    </row>
    <row r="22080" spans="8:14" x14ac:dyDescent="0.25">
      <c r="H22080" s="4"/>
      <c r="M22080" s="5"/>
      <c r="N22080" s="6"/>
    </row>
    <row r="22081" spans="8:14" x14ac:dyDescent="0.25">
      <c r="H22081" s="4"/>
      <c r="M22081" s="5"/>
      <c r="N22081" s="6"/>
    </row>
    <row r="22082" spans="8:14" x14ac:dyDescent="0.25">
      <c r="H22082" s="4"/>
      <c r="M22082" s="5"/>
      <c r="N22082" s="6"/>
    </row>
    <row r="22083" spans="8:14" x14ac:dyDescent="0.25">
      <c r="H22083" s="4"/>
      <c r="M22083" s="5"/>
      <c r="N22083" s="6"/>
    </row>
    <row r="22084" spans="8:14" x14ac:dyDescent="0.25">
      <c r="H22084" s="4"/>
      <c r="M22084" s="5"/>
      <c r="N22084" s="6"/>
    </row>
    <row r="22085" spans="8:14" x14ac:dyDescent="0.25">
      <c r="H22085" s="4"/>
      <c r="M22085" s="5"/>
      <c r="N22085" s="6"/>
    </row>
    <row r="22086" spans="8:14" x14ac:dyDescent="0.25">
      <c r="H22086" s="4"/>
      <c r="M22086" s="5"/>
      <c r="N22086" s="6"/>
    </row>
    <row r="22087" spans="8:14" x14ac:dyDescent="0.25">
      <c r="H22087" s="4"/>
      <c r="M22087" s="5"/>
      <c r="N22087" s="6"/>
    </row>
    <row r="22088" spans="8:14" x14ac:dyDescent="0.25">
      <c r="H22088" s="4"/>
      <c r="M22088" s="5"/>
      <c r="N22088" s="6"/>
    </row>
    <row r="22089" spans="8:14" x14ac:dyDescent="0.25">
      <c r="H22089" s="4"/>
      <c r="M22089" s="5"/>
      <c r="N22089" s="6"/>
    </row>
    <row r="22090" spans="8:14" x14ac:dyDescent="0.25">
      <c r="H22090" s="4"/>
      <c r="M22090" s="5"/>
      <c r="N22090" s="6"/>
    </row>
    <row r="22091" spans="8:14" x14ac:dyDescent="0.25">
      <c r="H22091" s="4"/>
      <c r="M22091" s="5"/>
      <c r="N22091" s="6"/>
    </row>
    <row r="22092" spans="8:14" x14ac:dyDescent="0.25">
      <c r="H22092" s="4"/>
      <c r="M22092" s="5"/>
      <c r="N22092" s="6"/>
    </row>
    <row r="22093" spans="8:14" x14ac:dyDescent="0.25">
      <c r="H22093" s="4"/>
      <c r="M22093" s="5"/>
      <c r="N22093" s="6"/>
    </row>
    <row r="22094" spans="8:14" x14ac:dyDescent="0.25">
      <c r="H22094" s="4"/>
      <c r="M22094" s="5"/>
      <c r="N22094" s="6"/>
    </row>
    <row r="22095" spans="8:14" x14ac:dyDescent="0.25">
      <c r="H22095" s="4"/>
      <c r="M22095" s="5"/>
      <c r="N22095" s="6"/>
    </row>
    <row r="22096" spans="8:14" x14ac:dyDescent="0.25">
      <c r="H22096" s="4"/>
      <c r="M22096" s="5"/>
      <c r="N22096" s="6"/>
    </row>
    <row r="22097" spans="8:14" x14ac:dyDescent="0.25">
      <c r="H22097" s="4"/>
      <c r="M22097" s="5"/>
      <c r="N22097" s="6"/>
    </row>
    <row r="22098" spans="8:14" x14ac:dyDescent="0.25">
      <c r="H22098" s="4"/>
      <c r="M22098" s="5"/>
      <c r="N22098" s="6"/>
    </row>
    <row r="22099" spans="8:14" x14ac:dyDescent="0.25">
      <c r="H22099" s="4"/>
      <c r="M22099" s="5"/>
      <c r="N22099" s="6"/>
    </row>
    <row r="22100" spans="8:14" x14ac:dyDescent="0.25">
      <c r="H22100" s="4"/>
      <c r="M22100" s="5"/>
      <c r="N22100" s="6"/>
    </row>
    <row r="22101" spans="8:14" x14ac:dyDescent="0.25">
      <c r="H22101" s="4"/>
      <c r="M22101" s="5"/>
      <c r="N22101" s="6"/>
    </row>
    <row r="22102" spans="8:14" x14ac:dyDescent="0.25">
      <c r="H22102" s="4"/>
      <c r="M22102" s="5"/>
      <c r="N22102" s="6"/>
    </row>
    <row r="22103" spans="8:14" x14ac:dyDescent="0.25">
      <c r="H22103" s="4"/>
      <c r="M22103" s="5"/>
      <c r="N22103" s="6"/>
    </row>
    <row r="22104" spans="8:14" x14ac:dyDescent="0.25">
      <c r="H22104" s="4"/>
      <c r="M22104" s="5"/>
      <c r="N22104" s="6"/>
    </row>
    <row r="22105" spans="8:14" x14ac:dyDescent="0.25">
      <c r="H22105" s="4"/>
      <c r="M22105" s="5"/>
      <c r="N22105" s="6"/>
    </row>
    <row r="22106" spans="8:14" x14ac:dyDescent="0.25">
      <c r="H22106" s="4"/>
      <c r="M22106" s="5"/>
      <c r="N22106" s="6"/>
    </row>
    <row r="22107" spans="8:14" x14ac:dyDescent="0.25">
      <c r="H22107" s="4"/>
      <c r="M22107" s="5"/>
      <c r="N22107" s="6"/>
    </row>
    <row r="22108" spans="8:14" x14ac:dyDescent="0.25">
      <c r="H22108" s="4"/>
      <c r="M22108" s="5"/>
      <c r="N22108" s="6"/>
    </row>
    <row r="22109" spans="8:14" x14ac:dyDescent="0.25">
      <c r="H22109" s="4"/>
      <c r="M22109" s="5"/>
      <c r="N22109" s="6"/>
    </row>
    <row r="22110" spans="8:14" x14ac:dyDescent="0.25">
      <c r="H22110" s="4"/>
      <c r="M22110" s="5"/>
      <c r="N22110" s="6"/>
    </row>
    <row r="22111" spans="8:14" x14ac:dyDescent="0.25">
      <c r="H22111" s="4"/>
      <c r="M22111" s="5"/>
      <c r="N22111" s="6"/>
    </row>
    <row r="22112" spans="8:14" x14ac:dyDescent="0.25">
      <c r="H22112" s="4"/>
      <c r="M22112" s="5"/>
      <c r="N22112" s="6"/>
    </row>
    <row r="22113" spans="8:14" x14ac:dyDescent="0.25">
      <c r="H22113" s="4"/>
      <c r="M22113" s="5"/>
      <c r="N22113" s="6"/>
    </row>
    <row r="22114" spans="8:14" x14ac:dyDescent="0.25">
      <c r="H22114" s="4"/>
      <c r="M22114" s="5"/>
      <c r="N22114" s="6"/>
    </row>
    <row r="22115" spans="8:14" x14ac:dyDescent="0.25">
      <c r="H22115" s="4"/>
      <c r="M22115" s="5"/>
      <c r="N22115" s="6"/>
    </row>
    <row r="22116" spans="8:14" x14ac:dyDescent="0.25">
      <c r="H22116" s="4"/>
      <c r="M22116" s="5"/>
      <c r="N22116" s="6"/>
    </row>
    <row r="22117" spans="8:14" x14ac:dyDescent="0.25">
      <c r="H22117" s="4"/>
      <c r="M22117" s="5"/>
      <c r="N22117" s="6"/>
    </row>
    <row r="22118" spans="8:14" x14ac:dyDescent="0.25">
      <c r="H22118" s="4"/>
      <c r="M22118" s="5"/>
      <c r="N22118" s="6"/>
    </row>
    <row r="22119" spans="8:14" x14ac:dyDescent="0.25">
      <c r="H22119" s="4"/>
      <c r="M22119" s="5"/>
      <c r="N22119" s="6"/>
    </row>
    <row r="22120" spans="8:14" x14ac:dyDescent="0.25">
      <c r="H22120" s="4"/>
      <c r="M22120" s="5"/>
      <c r="N22120" s="6"/>
    </row>
    <row r="22121" spans="8:14" x14ac:dyDescent="0.25">
      <c r="H22121" s="4"/>
      <c r="M22121" s="5"/>
      <c r="N22121" s="6"/>
    </row>
    <row r="22122" spans="8:14" x14ac:dyDescent="0.25">
      <c r="H22122" s="4"/>
      <c r="M22122" s="5"/>
      <c r="N22122" s="6"/>
    </row>
    <row r="22123" spans="8:14" x14ac:dyDescent="0.25">
      <c r="H22123" s="4"/>
      <c r="M22123" s="5"/>
      <c r="N22123" s="6"/>
    </row>
    <row r="22124" spans="8:14" x14ac:dyDescent="0.25">
      <c r="H22124" s="4"/>
      <c r="M22124" s="5"/>
      <c r="N22124" s="6"/>
    </row>
    <row r="22125" spans="8:14" x14ac:dyDescent="0.25">
      <c r="H22125" s="4"/>
      <c r="M22125" s="5"/>
      <c r="N22125" s="6"/>
    </row>
    <row r="22126" spans="8:14" x14ac:dyDescent="0.25">
      <c r="H22126" s="4"/>
      <c r="M22126" s="5"/>
      <c r="N22126" s="6"/>
    </row>
    <row r="22127" spans="8:14" x14ac:dyDescent="0.25">
      <c r="H22127" s="4"/>
      <c r="M22127" s="5"/>
      <c r="N22127" s="6"/>
    </row>
    <row r="22128" spans="8:14" x14ac:dyDescent="0.25">
      <c r="H22128" s="4"/>
      <c r="M22128" s="5"/>
      <c r="N22128" s="6"/>
    </row>
    <row r="22129" spans="8:14" x14ac:dyDescent="0.25">
      <c r="H22129" s="4"/>
      <c r="M22129" s="5"/>
      <c r="N22129" s="6"/>
    </row>
    <row r="22130" spans="8:14" x14ac:dyDescent="0.25">
      <c r="H22130" s="4"/>
      <c r="M22130" s="5"/>
      <c r="N22130" s="6"/>
    </row>
    <row r="22131" spans="8:14" x14ac:dyDescent="0.25">
      <c r="H22131" s="4"/>
      <c r="M22131" s="5"/>
      <c r="N22131" s="6"/>
    </row>
    <row r="22132" spans="8:14" x14ac:dyDescent="0.25">
      <c r="H22132" s="4"/>
      <c r="M22132" s="5"/>
      <c r="N22132" s="6"/>
    </row>
    <row r="22133" spans="8:14" x14ac:dyDescent="0.25">
      <c r="H22133" s="4"/>
      <c r="M22133" s="5"/>
      <c r="N22133" s="6"/>
    </row>
    <row r="22134" spans="8:14" x14ac:dyDescent="0.25">
      <c r="H22134" s="4"/>
      <c r="M22134" s="5"/>
      <c r="N22134" s="6"/>
    </row>
    <row r="22135" spans="8:14" x14ac:dyDescent="0.25">
      <c r="H22135" s="4"/>
      <c r="M22135" s="5"/>
      <c r="N22135" s="6"/>
    </row>
    <row r="22136" spans="8:14" x14ac:dyDescent="0.25">
      <c r="H22136" s="4"/>
      <c r="M22136" s="5"/>
      <c r="N22136" s="6"/>
    </row>
    <row r="22137" spans="8:14" x14ac:dyDescent="0.25">
      <c r="H22137" s="4"/>
      <c r="M22137" s="5"/>
      <c r="N22137" s="6"/>
    </row>
    <row r="22138" spans="8:14" x14ac:dyDescent="0.25">
      <c r="H22138" s="4"/>
      <c r="M22138" s="5"/>
      <c r="N22138" s="6"/>
    </row>
    <row r="22139" spans="8:14" x14ac:dyDescent="0.25">
      <c r="H22139" s="4"/>
      <c r="M22139" s="5"/>
      <c r="N22139" s="6"/>
    </row>
    <row r="22140" spans="8:14" x14ac:dyDescent="0.25">
      <c r="H22140" s="4"/>
      <c r="M22140" s="5"/>
      <c r="N22140" s="6"/>
    </row>
    <row r="22141" spans="8:14" x14ac:dyDescent="0.25">
      <c r="H22141" s="4"/>
      <c r="M22141" s="5"/>
      <c r="N22141" s="6"/>
    </row>
    <row r="22142" spans="8:14" x14ac:dyDescent="0.25">
      <c r="H22142" s="4"/>
      <c r="M22142" s="5"/>
      <c r="N22142" s="6"/>
    </row>
    <row r="22143" spans="8:14" x14ac:dyDescent="0.25">
      <c r="H22143" s="4"/>
      <c r="M22143" s="5"/>
      <c r="N22143" s="6"/>
    </row>
    <row r="22144" spans="8:14" x14ac:dyDescent="0.25">
      <c r="H22144" s="4"/>
      <c r="M22144" s="5"/>
      <c r="N22144" s="6"/>
    </row>
    <row r="22145" spans="8:14" x14ac:dyDescent="0.25">
      <c r="H22145" s="4"/>
      <c r="M22145" s="5"/>
      <c r="N22145" s="6"/>
    </row>
    <row r="22146" spans="8:14" x14ac:dyDescent="0.25">
      <c r="H22146" s="4"/>
      <c r="M22146" s="5"/>
      <c r="N22146" s="6"/>
    </row>
    <row r="22147" spans="8:14" x14ac:dyDescent="0.25">
      <c r="H22147" s="4"/>
      <c r="M22147" s="5"/>
      <c r="N22147" s="6"/>
    </row>
    <row r="22148" spans="8:14" x14ac:dyDescent="0.25">
      <c r="H22148" s="4"/>
      <c r="M22148" s="5"/>
      <c r="N22148" s="6"/>
    </row>
    <row r="22149" spans="8:14" x14ac:dyDescent="0.25">
      <c r="H22149" s="4"/>
      <c r="M22149" s="5"/>
      <c r="N22149" s="6"/>
    </row>
    <row r="22150" spans="8:14" x14ac:dyDescent="0.25">
      <c r="H22150" s="4"/>
      <c r="M22150" s="5"/>
      <c r="N22150" s="6"/>
    </row>
    <row r="22151" spans="8:14" x14ac:dyDescent="0.25">
      <c r="H22151" s="4"/>
      <c r="M22151" s="5"/>
      <c r="N22151" s="6"/>
    </row>
    <row r="22152" spans="8:14" x14ac:dyDescent="0.25">
      <c r="H22152" s="4"/>
      <c r="M22152" s="5"/>
      <c r="N22152" s="6"/>
    </row>
    <row r="22153" spans="8:14" x14ac:dyDescent="0.25">
      <c r="H22153" s="4"/>
      <c r="M22153" s="5"/>
      <c r="N22153" s="6"/>
    </row>
    <row r="22154" spans="8:14" x14ac:dyDescent="0.25">
      <c r="H22154" s="4"/>
      <c r="M22154" s="5"/>
      <c r="N22154" s="6"/>
    </row>
    <row r="22155" spans="8:14" x14ac:dyDescent="0.25">
      <c r="H22155" s="4"/>
      <c r="M22155" s="5"/>
      <c r="N22155" s="6"/>
    </row>
    <row r="22156" spans="8:14" x14ac:dyDescent="0.25">
      <c r="H22156" s="4"/>
      <c r="M22156" s="5"/>
      <c r="N22156" s="6"/>
    </row>
    <row r="22157" spans="8:14" x14ac:dyDescent="0.25">
      <c r="H22157" s="4"/>
      <c r="M22157" s="5"/>
      <c r="N22157" s="6"/>
    </row>
    <row r="22158" spans="8:14" x14ac:dyDescent="0.25">
      <c r="H22158" s="4"/>
      <c r="M22158" s="5"/>
      <c r="N22158" s="6"/>
    </row>
    <row r="22159" spans="8:14" x14ac:dyDescent="0.25">
      <c r="H22159" s="4"/>
      <c r="M22159" s="5"/>
      <c r="N22159" s="6"/>
    </row>
    <row r="22160" spans="8:14" x14ac:dyDescent="0.25">
      <c r="H22160" s="4"/>
      <c r="M22160" s="5"/>
      <c r="N22160" s="6"/>
    </row>
    <row r="22161" spans="8:14" x14ac:dyDescent="0.25">
      <c r="H22161" s="4"/>
      <c r="M22161" s="5"/>
      <c r="N22161" s="6"/>
    </row>
    <row r="22162" spans="8:14" x14ac:dyDescent="0.25">
      <c r="H22162" s="4"/>
      <c r="M22162" s="5"/>
      <c r="N22162" s="6"/>
    </row>
    <row r="22163" spans="8:14" x14ac:dyDescent="0.25">
      <c r="H22163" s="4"/>
      <c r="M22163" s="5"/>
      <c r="N22163" s="6"/>
    </row>
    <row r="22164" spans="8:14" x14ac:dyDescent="0.25">
      <c r="H22164" s="4"/>
      <c r="M22164" s="5"/>
      <c r="N22164" s="6"/>
    </row>
    <row r="22165" spans="8:14" x14ac:dyDescent="0.25">
      <c r="H22165" s="4"/>
      <c r="M22165" s="5"/>
      <c r="N22165" s="6"/>
    </row>
    <row r="22166" spans="8:14" x14ac:dyDescent="0.25">
      <c r="H22166" s="4"/>
      <c r="M22166" s="5"/>
      <c r="N22166" s="6"/>
    </row>
    <row r="22167" spans="8:14" x14ac:dyDescent="0.25">
      <c r="H22167" s="4"/>
      <c r="M22167" s="5"/>
      <c r="N22167" s="6"/>
    </row>
    <row r="22168" spans="8:14" x14ac:dyDescent="0.25">
      <c r="H22168" s="4"/>
      <c r="M22168" s="5"/>
      <c r="N22168" s="6"/>
    </row>
    <row r="22169" spans="8:14" x14ac:dyDescent="0.25">
      <c r="H22169" s="4"/>
      <c r="M22169" s="5"/>
      <c r="N22169" s="6"/>
    </row>
    <row r="22170" spans="8:14" x14ac:dyDescent="0.25">
      <c r="H22170" s="4"/>
      <c r="M22170" s="5"/>
      <c r="N22170" s="6"/>
    </row>
    <row r="22171" spans="8:14" x14ac:dyDescent="0.25">
      <c r="H22171" s="4"/>
      <c r="M22171" s="5"/>
      <c r="N22171" s="6"/>
    </row>
    <row r="22172" spans="8:14" x14ac:dyDescent="0.25">
      <c r="H22172" s="4"/>
      <c r="M22172" s="5"/>
      <c r="N22172" s="6"/>
    </row>
    <row r="22173" spans="8:14" x14ac:dyDescent="0.25">
      <c r="H22173" s="4"/>
      <c r="M22173" s="5"/>
      <c r="N22173" s="6"/>
    </row>
    <row r="22174" spans="8:14" x14ac:dyDescent="0.25">
      <c r="H22174" s="4"/>
      <c r="M22174" s="5"/>
      <c r="N22174" s="6"/>
    </row>
    <row r="22175" spans="8:14" x14ac:dyDescent="0.25">
      <c r="H22175" s="4"/>
      <c r="M22175" s="5"/>
      <c r="N22175" s="6"/>
    </row>
    <row r="22176" spans="8:14" x14ac:dyDescent="0.25">
      <c r="H22176" s="4"/>
      <c r="M22176" s="5"/>
      <c r="N22176" s="6"/>
    </row>
    <row r="22177" spans="8:14" x14ac:dyDescent="0.25">
      <c r="H22177" s="4"/>
      <c r="M22177" s="5"/>
      <c r="N22177" s="6"/>
    </row>
    <row r="22178" spans="8:14" x14ac:dyDescent="0.25">
      <c r="H22178" s="4"/>
      <c r="M22178" s="5"/>
      <c r="N22178" s="6"/>
    </row>
    <row r="22179" spans="8:14" x14ac:dyDescent="0.25">
      <c r="H22179" s="4"/>
      <c r="M22179" s="5"/>
      <c r="N22179" s="6"/>
    </row>
    <row r="22180" spans="8:14" x14ac:dyDescent="0.25">
      <c r="H22180" s="4"/>
      <c r="M22180" s="5"/>
      <c r="N22180" s="6"/>
    </row>
    <row r="22181" spans="8:14" x14ac:dyDescent="0.25">
      <c r="H22181" s="4"/>
      <c r="M22181" s="5"/>
      <c r="N22181" s="6"/>
    </row>
    <row r="22182" spans="8:14" x14ac:dyDescent="0.25">
      <c r="H22182" s="4"/>
      <c r="M22182" s="5"/>
      <c r="N22182" s="6"/>
    </row>
    <row r="22183" spans="8:14" x14ac:dyDescent="0.25">
      <c r="H22183" s="4"/>
      <c r="M22183" s="5"/>
      <c r="N22183" s="6"/>
    </row>
    <row r="22184" spans="8:14" x14ac:dyDescent="0.25">
      <c r="H22184" s="4"/>
      <c r="M22184" s="5"/>
      <c r="N22184" s="6"/>
    </row>
    <row r="22185" spans="8:14" x14ac:dyDescent="0.25">
      <c r="H22185" s="4"/>
      <c r="M22185" s="5"/>
      <c r="N22185" s="6"/>
    </row>
    <row r="22186" spans="8:14" x14ac:dyDescent="0.25">
      <c r="H22186" s="4"/>
      <c r="M22186" s="5"/>
      <c r="N22186" s="6"/>
    </row>
    <row r="22187" spans="8:14" x14ac:dyDescent="0.25">
      <c r="H22187" s="4"/>
      <c r="M22187" s="5"/>
      <c r="N22187" s="6"/>
    </row>
    <row r="22188" spans="8:14" x14ac:dyDescent="0.25">
      <c r="H22188" s="4"/>
      <c r="M22188" s="5"/>
      <c r="N22188" s="6"/>
    </row>
    <row r="22189" spans="8:14" x14ac:dyDescent="0.25">
      <c r="H22189" s="4"/>
      <c r="M22189" s="5"/>
      <c r="N22189" s="6"/>
    </row>
    <row r="22190" spans="8:14" x14ac:dyDescent="0.25">
      <c r="H22190" s="4"/>
      <c r="M22190" s="5"/>
      <c r="N22190" s="6"/>
    </row>
    <row r="22191" spans="8:14" x14ac:dyDescent="0.25">
      <c r="H22191" s="4"/>
      <c r="M22191" s="5"/>
      <c r="N22191" s="6"/>
    </row>
    <row r="22192" spans="8:14" x14ac:dyDescent="0.25">
      <c r="H22192" s="4"/>
      <c r="M22192" s="5"/>
      <c r="N22192" s="6"/>
    </row>
    <row r="22193" spans="8:14" x14ac:dyDescent="0.25">
      <c r="H22193" s="4"/>
      <c r="M22193" s="5"/>
      <c r="N22193" s="6"/>
    </row>
    <row r="22194" spans="8:14" x14ac:dyDescent="0.25">
      <c r="H22194" s="4"/>
      <c r="M22194" s="5"/>
      <c r="N22194" s="6"/>
    </row>
    <row r="22195" spans="8:14" x14ac:dyDescent="0.25">
      <c r="H22195" s="4"/>
      <c r="M22195" s="5"/>
      <c r="N22195" s="6"/>
    </row>
    <row r="22196" spans="8:14" x14ac:dyDescent="0.25">
      <c r="H22196" s="4"/>
      <c r="M22196" s="5"/>
      <c r="N22196" s="6"/>
    </row>
    <row r="22197" spans="8:14" x14ac:dyDescent="0.25">
      <c r="H22197" s="4"/>
      <c r="M22197" s="5"/>
      <c r="N22197" s="6"/>
    </row>
    <row r="22198" spans="8:14" x14ac:dyDescent="0.25">
      <c r="H22198" s="4"/>
      <c r="M22198" s="5"/>
      <c r="N22198" s="6"/>
    </row>
    <row r="22199" spans="8:14" x14ac:dyDescent="0.25">
      <c r="H22199" s="4"/>
      <c r="M22199" s="5"/>
      <c r="N22199" s="6"/>
    </row>
    <row r="22200" spans="8:14" x14ac:dyDescent="0.25">
      <c r="H22200" s="4"/>
      <c r="M22200" s="5"/>
      <c r="N22200" s="6"/>
    </row>
    <row r="22201" spans="8:14" x14ac:dyDescent="0.25">
      <c r="H22201" s="4"/>
      <c r="M22201" s="5"/>
      <c r="N22201" s="6"/>
    </row>
    <row r="22202" spans="8:14" x14ac:dyDescent="0.25">
      <c r="H22202" s="4"/>
      <c r="M22202" s="5"/>
      <c r="N22202" s="6"/>
    </row>
    <row r="22203" spans="8:14" x14ac:dyDescent="0.25">
      <c r="H22203" s="4"/>
      <c r="M22203" s="5"/>
      <c r="N22203" s="6"/>
    </row>
    <row r="22204" spans="8:14" x14ac:dyDescent="0.25">
      <c r="H22204" s="4"/>
      <c r="M22204" s="5"/>
      <c r="N22204" s="6"/>
    </row>
    <row r="22205" spans="8:14" x14ac:dyDescent="0.25">
      <c r="H22205" s="4"/>
      <c r="M22205" s="5"/>
      <c r="N22205" s="6"/>
    </row>
    <row r="22206" spans="8:14" x14ac:dyDescent="0.25">
      <c r="H22206" s="4"/>
      <c r="M22206" s="5"/>
      <c r="N22206" s="6"/>
    </row>
    <row r="22207" spans="8:14" x14ac:dyDescent="0.25">
      <c r="H22207" s="4"/>
      <c r="M22207" s="5"/>
      <c r="N22207" s="6"/>
    </row>
    <row r="22208" spans="8:14" x14ac:dyDescent="0.25">
      <c r="H22208" s="4"/>
      <c r="M22208" s="5"/>
      <c r="N22208" s="6"/>
    </row>
    <row r="22209" spans="8:14" x14ac:dyDescent="0.25">
      <c r="H22209" s="4"/>
      <c r="M22209" s="5"/>
      <c r="N22209" s="6"/>
    </row>
    <row r="22210" spans="8:14" x14ac:dyDescent="0.25">
      <c r="H22210" s="4"/>
      <c r="M22210" s="5"/>
      <c r="N22210" s="6"/>
    </row>
    <row r="22211" spans="8:14" x14ac:dyDescent="0.25">
      <c r="H22211" s="4"/>
      <c r="M22211" s="5"/>
      <c r="N22211" s="6"/>
    </row>
    <row r="22212" spans="8:14" x14ac:dyDescent="0.25">
      <c r="H22212" s="4"/>
      <c r="M22212" s="5"/>
      <c r="N22212" s="6"/>
    </row>
    <row r="22213" spans="8:14" x14ac:dyDescent="0.25">
      <c r="H22213" s="4"/>
      <c r="M22213" s="5"/>
      <c r="N22213" s="6"/>
    </row>
    <row r="22214" spans="8:14" x14ac:dyDescent="0.25">
      <c r="H22214" s="4"/>
      <c r="M22214" s="5"/>
      <c r="N22214" s="6"/>
    </row>
    <row r="22215" spans="8:14" x14ac:dyDescent="0.25">
      <c r="H22215" s="4"/>
      <c r="M22215" s="5"/>
      <c r="N22215" s="6"/>
    </row>
    <row r="22216" spans="8:14" x14ac:dyDescent="0.25">
      <c r="H22216" s="4"/>
      <c r="M22216" s="5"/>
      <c r="N22216" s="6"/>
    </row>
    <row r="22217" spans="8:14" x14ac:dyDescent="0.25">
      <c r="H22217" s="4"/>
      <c r="M22217" s="5"/>
      <c r="N22217" s="6"/>
    </row>
    <row r="22218" spans="8:14" x14ac:dyDescent="0.25">
      <c r="H22218" s="4"/>
      <c r="M22218" s="5"/>
      <c r="N22218" s="6"/>
    </row>
    <row r="22219" spans="8:14" x14ac:dyDescent="0.25">
      <c r="H22219" s="4"/>
      <c r="M22219" s="5"/>
      <c r="N22219" s="6"/>
    </row>
    <row r="22220" spans="8:14" x14ac:dyDescent="0.25">
      <c r="H22220" s="4"/>
      <c r="M22220" s="5"/>
      <c r="N22220" s="6"/>
    </row>
    <row r="22221" spans="8:14" x14ac:dyDescent="0.25">
      <c r="H22221" s="4"/>
      <c r="M22221" s="5"/>
      <c r="N22221" s="6"/>
    </row>
    <row r="22222" spans="8:14" x14ac:dyDescent="0.25">
      <c r="H22222" s="4"/>
      <c r="M22222" s="5"/>
      <c r="N22222" s="6"/>
    </row>
    <row r="22223" spans="8:14" x14ac:dyDescent="0.25">
      <c r="H22223" s="4"/>
      <c r="M22223" s="5"/>
      <c r="N22223" s="6"/>
    </row>
    <row r="22224" spans="8:14" x14ac:dyDescent="0.25">
      <c r="H22224" s="4"/>
      <c r="M22224" s="5"/>
      <c r="N22224" s="6"/>
    </row>
    <row r="22225" spans="8:14" x14ac:dyDescent="0.25">
      <c r="H22225" s="4"/>
      <c r="M22225" s="5"/>
      <c r="N22225" s="6"/>
    </row>
    <row r="22226" spans="8:14" x14ac:dyDescent="0.25">
      <c r="H22226" s="4"/>
      <c r="M22226" s="5"/>
      <c r="N22226" s="6"/>
    </row>
    <row r="22227" spans="8:14" x14ac:dyDescent="0.25">
      <c r="H22227" s="4"/>
      <c r="M22227" s="5"/>
      <c r="N22227" s="6"/>
    </row>
    <row r="22228" spans="8:14" x14ac:dyDescent="0.25">
      <c r="H22228" s="4"/>
      <c r="M22228" s="5"/>
      <c r="N22228" s="6"/>
    </row>
    <row r="22229" spans="8:14" x14ac:dyDescent="0.25">
      <c r="H22229" s="4"/>
      <c r="M22229" s="5"/>
      <c r="N22229" s="6"/>
    </row>
    <row r="22230" spans="8:14" x14ac:dyDescent="0.25">
      <c r="H22230" s="4"/>
      <c r="M22230" s="5"/>
      <c r="N22230" s="6"/>
    </row>
    <row r="22231" spans="8:14" x14ac:dyDescent="0.25">
      <c r="H22231" s="4"/>
      <c r="M22231" s="5"/>
      <c r="N22231" s="6"/>
    </row>
    <row r="22232" spans="8:14" x14ac:dyDescent="0.25">
      <c r="H22232" s="4"/>
      <c r="M22232" s="5"/>
      <c r="N22232" s="6"/>
    </row>
    <row r="22233" spans="8:14" x14ac:dyDescent="0.25">
      <c r="H22233" s="4"/>
      <c r="M22233" s="5"/>
      <c r="N22233" s="6"/>
    </row>
    <row r="22234" spans="8:14" x14ac:dyDescent="0.25">
      <c r="H22234" s="4"/>
      <c r="M22234" s="5"/>
      <c r="N22234" s="6"/>
    </row>
    <row r="22235" spans="8:14" x14ac:dyDescent="0.25">
      <c r="H22235" s="4"/>
      <c r="M22235" s="5"/>
      <c r="N22235" s="6"/>
    </row>
    <row r="22236" spans="8:14" x14ac:dyDescent="0.25">
      <c r="H22236" s="4"/>
      <c r="M22236" s="5"/>
      <c r="N22236" s="6"/>
    </row>
    <row r="22237" spans="8:14" x14ac:dyDescent="0.25">
      <c r="H22237" s="4"/>
      <c r="M22237" s="5"/>
      <c r="N22237" s="6"/>
    </row>
    <row r="22238" spans="8:14" x14ac:dyDescent="0.25">
      <c r="H22238" s="4"/>
      <c r="M22238" s="5"/>
      <c r="N22238" s="6"/>
    </row>
    <row r="22239" spans="8:14" x14ac:dyDescent="0.25">
      <c r="H22239" s="4"/>
      <c r="M22239" s="5"/>
      <c r="N22239" s="6"/>
    </row>
    <row r="22240" spans="8:14" x14ac:dyDescent="0.25">
      <c r="H22240" s="4"/>
      <c r="M22240" s="5"/>
      <c r="N22240" s="6"/>
    </row>
    <row r="22241" spans="8:14" x14ac:dyDescent="0.25">
      <c r="H22241" s="4"/>
      <c r="M22241" s="5"/>
      <c r="N22241" s="6"/>
    </row>
    <row r="22242" spans="8:14" x14ac:dyDescent="0.25">
      <c r="H22242" s="4"/>
      <c r="M22242" s="5"/>
      <c r="N22242" s="6"/>
    </row>
    <row r="22243" spans="8:14" x14ac:dyDescent="0.25">
      <c r="H22243" s="4"/>
      <c r="M22243" s="5"/>
      <c r="N22243" s="6"/>
    </row>
    <row r="22244" spans="8:14" x14ac:dyDescent="0.25">
      <c r="H22244" s="4"/>
      <c r="M22244" s="5"/>
      <c r="N22244" s="6"/>
    </row>
    <row r="22245" spans="8:14" x14ac:dyDescent="0.25">
      <c r="H22245" s="4"/>
      <c r="M22245" s="5"/>
      <c r="N22245" s="6"/>
    </row>
    <row r="22246" spans="8:14" x14ac:dyDescent="0.25">
      <c r="H22246" s="4"/>
      <c r="M22246" s="5"/>
      <c r="N22246" s="6"/>
    </row>
    <row r="22247" spans="8:14" x14ac:dyDescent="0.25">
      <c r="H22247" s="4"/>
      <c r="M22247" s="5"/>
      <c r="N22247" s="6"/>
    </row>
    <row r="22248" spans="8:14" x14ac:dyDescent="0.25">
      <c r="H22248" s="4"/>
      <c r="M22248" s="5"/>
      <c r="N22248" s="6"/>
    </row>
    <row r="22249" spans="8:14" x14ac:dyDescent="0.25">
      <c r="H22249" s="4"/>
      <c r="M22249" s="5"/>
      <c r="N22249" s="6"/>
    </row>
    <row r="22250" spans="8:14" x14ac:dyDescent="0.25">
      <c r="H22250" s="4"/>
      <c r="M22250" s="5"/>
      <c r="N22250" s="6"/>
    </row>
    <row r="22251" spans="8:14" x14ac:dyDescent="0.25">
      <c r="H22251" s="4"/>
      <c r="M22251" s="5"/>
      <c r="N22251" s="6"/>
    </row>
    <row r="22252" spans="8:14" x14ac:dyDescent="0.25">
      <c r="H22252" s="4"/>
      <c r="M22252" s="5"/>
      <c r="N22252" s="6"/>
    </row>
    <row r="22253" spans="8:14" x14ac:dyDescent="0.25">
      <c r="H22253" s="4"/>
      <c r="M22253" s="5"/>
      <c r="N22253" s="6"/>
    </row>
    <row r="22254" spans="8:14" x14ac:dyDescent="0.25">
      <c r="H22254" s="4"/>
      <c r="M22254" s="5"/>
      <c r="N22254" s="6"/>
    </row>
    <row r="22255" spans="8:14" x14ac:dyDescent="0.25">
      <c r="H22255" s="4"/>
      <c r="M22255" s="5"/>
      <c r="N22255" s="6"/>
    </row>
    <row r="22256" spans="8:14" x14ac:dyDescent="0.25">
      <c r="H22256" s="4"/>
      <c r="M22256" s="5"/>
      <c r="N22256" s="6"/>
    </row>
    <row r="22257" spans="8:14" x14ac:dyDescent="0.25">
      <c r="H22257" s="4"/>
      <c r="M22257" s="5"/>
      <c r="N22257" s="6"/>
    </row>
    <row r="22258" spans="8:14" x14ac:dyDescent="0.25">
      <c r="H22258" s="4"/>
      <c r="M22258" s="5"/>
      <c r="N22258" s="6"/>
    </row>
    <row r="22259" spans="8:14" x14ac:dyDescent="0.25">
      <c r="H22259" s="4"/>
      <c r="M22259" s="5"/>
      <c r="N22259" s="6"/>
    </row>
    <row r="22260" spans="8:14" x14ac:dyDescent="0.25">
      <c r="H22260" s="4"/>
      <c r="M22260" s="5"/>
      <c r="N22260" s="6"/>
    </row>
    <row r="22261" spans="8:14" x14ac:dyDescent="0.25">
      <c r="H22261" s="4"/>
      <c r="M22261" s="5"/>
      <c r="N22261" s="6"/>
    </row>
    <row r="22262" spans="8:14" x14ac:dyDescent="0.25">
      <c r="H22262" s="4"/>
      <c r="M22262" s="5"/>
      <c r="N22262" s="6"/>
    </row>
    <row r="22263" spans="8:14" x14ac:dyDescent="0.25">
      <c r="H22263" s="4"/>
      <c r="M22263" s="5"/>
      <c r="N22263" s="6"/>
    </row>
    <row r="22264" spans="8:14" x14ac:dyDescent="0.25">
      <c r="H22264" s="4"/>
      <c r="M22264" s="5"/>
      <c r="N22264" s="6"/>
    </row>
    <row r="22265" spans="8:14" x14ac:dyDescent="0.25">
      <c r="H22265" s="4"/>
      <c r="M22265" s="5"/>
      <c r="N22265" s="6"/>
    </row>
    <row r="22266" spans="8:14" x14ac:dyDescent="0.25">
      <c r="H22266" s="4"/>
      <c r="M22266" s="5"/>
      <c r="N22266" s="6"/>
    </row>
    <row r="22267" spans="8:14" x14ac:dyDescent="0.25">
      <c r="H22267" s="4"/>
      <c r="M22267" s="5"/>
      <c r="N22267" s="6"/>
    </row>
    <row r="22268" spans="8:14" x14ac:dyDescent="0.25">
      <c r="H22268" s="4"/>
      <c r="M22268" s="5"/>
      <c r="N22268" s="6"/>
    </row>
    <row r="22269" spans="8:14" x14ac:dyDescent="0.25">
      <c r="H22269" s="4"/>
      <c r="M22269" s="5"/>
      <c r="N22269" s="6"/>
    </row>
    <row r="22270" spans="8:14" x14ac:dyDescent="0.25">
      <c r="H22270" s="4"/>
      <c r="M22270" s="5"/>
      <c r="N22270" s="6"/>
    </row>
    <row r="22271" spans="8:14" x14ac:dyDescent="0.25">
      <c r="H22271" s="4"/>
      <c r="M22271" s="5"/>
      <c r="N22271" s="6"/>
    </row>
    <row r="22272" spans="8:14" x14ac:dyDescent="0.25">
      <c r="H22272" s="4"/>
      <c r="M22272" s="5"/>
      <c r="N22272" s="6"/>
    </row>
    <row r="22273" spans="8:14" x14ac:dyDescent="0.25">
      <c r="H22273" s="4"/>
      <c r="M22273" s="5"/>
      <c r="N22273" s="6"/>
    </row>
    <row r="22274" spans="8:14" x14ac:dyDescent="0.25">
      <c r="H22274" s="4"/>
      <c r="M22274" s="5"/>
      <c r="N22274" s="6"/>
    </row>
    <row r="22275" spans="8:14" x14ac:dyDescent="0.25">
      <c r="H22275" s="4"/>
      <c r="M22275" s="5"/>
      <c r="N22275" s="6"/>
    </row>
    <row r="22276" spans="8:14" x14ac:dyDescent="0.25">
      <c r="H22276" s="4"/>
      <c r="M22276" s="5"/>
      <c r="N22276" s="6"/>
    </row>
    <row r="22277" spans="8:14" x14ac:dyDescent="0.25">
      <c r="H22277" s="4"/>
      <c r="M22277" s="5"/>
      <c r="N22277" s="6"/>
    </row>
    <row r="22278" spans="8:14" x14ac:dyDescent="0.25">
      <c r="H22278" s="4"/>
      <c r="M22278" s="5"/>
      <c r="N22278" s="6"/>
    </row>
    <row r="22279" spans="8:14" x14ac:dyDescent="0.25">
      <c r="H22279" s="4"/>
      <c r="M22279" s="5"/>
      <c r="N22279" s="6"/>
    </row>
    <row r="22280" spans="8:14" x14ac:dyDescent="0.25">
      <c r="H22280" s="4"/>
      <c r="M22280" s="5"/>
      <c r="N22280" s="6"/>
    </row>
    <row r="22281" spans="8:14" x14ac:dyDescent="0.25">
      <c r="H22281" s="4"/>
      <c r="M22281" s="5"/>
      <c r="N22281" s="6"/>
    </row>
    <row r="22282" spans="8:14" x14ac:dyDescent="0.25">
      <c r="H22282" s="4"/>
      <c r="M22282" s="5"/>
      <c r="N22282" s="6"/>
    </row>
    <row r="22283" spans="8:14" x14ac:dyDescent="0.25">
      <c r="H22283" s="4"/>
      <c r="M22283" s="5"/>
      <c r="N22283" s="6"/>
    </row>
    <row r="22284" spans="8:14" x14ac:dyDescent="0.25">
      <c r="H22284" s="4"/>
      <c r="M22284" s="5"/>
      <c r="N22284" s="6"/>
    </row>
    <row r="22285" spans="8:14" x14ac:dyDescent="0.25">
      <c r="H22285" s="4"/>
      <c r="M22285" s="5"/>
      <c r="N22285" s="6"/>
    </row>
    <row r="22286" spans="8:14" x14ac:dyDescent="0.25">
      <c r="H22286" s="4"/>
      <c r="M22286" s="5"/>
      <c r="N22286" s="6"/>
    </row>
    <row r="22287" spans="8:14" x14ac:dyDescent="0.25">
      <c r="H22287" s="4"/>
      <c r="M22287" s="5"/>
      <c r="N22287" s="6"/>
    </row>
    <row r="22288" spans="8:14" x14ac:dyDescent="0.25">
      <c r="H22288" s="4"/>
      <c r="M22288" s="5"/>
      <c r="N22288" s="6"/>
    </row>
    <row r="22289" spans="8:14" x14ac:dyDescent="0.25">
      <c r="H22289" s="4"/>
      <c r="M22289" s="5"/>
      <c r="N22289" s="6"/>
    </row>
    <row r="22290" spans="8:14" x14ac:dyDescent="0.25">
      <c r="H22290" s="4"/>
      <c r="M22290" s="5"/>
      <c r="N22290" s="6"/>
    </row>
    <row r="22291" spans="8:14" x14ac:dyDescent="0.25">
      <c r="H22291" s="4"/>
      <c r="M22291" s="5"/>
      <c r="N22291" s="6"/>
    </row>
    <row r="22292" spans="8:14" x14ac:dyDescent="0.25">
      <c r="H22292" s="4"/>
      <c r="M22292" s="5"/>
      <c r="N22292" s="6"/>
    </row>
    <row r="22293" spans="8:14" x14ac:dyDescent="0.25">
      <c r="H22293" s="4"/>
      <c r="M22293" s="5"/>
      <c r="N22293" s="6"/>
    </row>
    <row r="22294" spans="8:14" x14ac:dyDescent="0.25">
      <c r="H22294" s="4"/>
      <c r="M22294" s="5"/>
      <c r="N22294" s="6"/>
    </row>
    <row r="22295" spans="8:14" x14ac:dyDescent="0.25">
      <c r="H22295" s="4"/>
      <c r="M22295" s="5"/>
      <c r="N22295" s="6"/>
    </row>
    <row r="22296" spans="8:14" x14ac:dyDescent="0.25">
      <c r="H22296" s="4"/>
      <c r="M22296" s="5"/>
      <c r="N22296" s="6"/>
    </row>
    <row r="22297" spans="8:14" x14ac:dyDescent="0.25">
      <c r="H22297" s="4"/>
      <c r="M22297" s="5"/>
      <c r="N22297" s="6"/>
    </row>
    <row r="22298" spans="8:14" x14ac:dyDescent="0.25">
      <c r="H22298" s="4"/>
      <c r="M22298" s="5"/>
      <c r="N22298" s="6"/>
    </row>
    <row r="22299" spans="8:14" x14ac:dyDescent="0.25">
      <c r="H22299" s="4"/>
      <c r="M22299" s="5"/>
      <c r="N22299" s="6"/>
    </row>
    <row r="22300" spans="8:14" x14ac:dyDescent="0.25">
      <c r="H22300" s="4"/>
      <c r="M22300" s="5"/>
      <c r="N22300" s="6"/>
    </row>
    <row r="22301" spans="8:14" x14ac:dyDescent="0.25">
      <c r="H22301" s="4"/>
      <c r="M22301" s="5"/>
      <c r="N22301" s="6"/>
    </row>
    <row r="22302" spans="8:14" x14ac:dyDescent="0.25">
      <c r="H22302" s="4"/>
      <c r="M22302" s="5"/>
      <c r="N22302" s="6"/>
    </row>
    <row r="22303" spans="8:14" x14ac:dyDescent="0.25">
      <c r="H22303" s="4"/>
      <c r="M22303" s="5"/>
      <c r="N22303" s="6"/>
    </row>
    <row r="22304" spans="8:14" x14ac:dyDescent="0.25">
      <c r="H22304" s="4"/>
      <c r="M22304" s="5"/>
      <c r="N22304" s="6"/>
    </row>
    <row r="22305" spans="8:14" x14ac:dyDescent="0.25">
      <c r="H22305" s="4"/>
      <c r="M22305" s="5"/>
      <c r="N22305" s="6"/>
    </row>
    <row r="22306" spans="8:14" x14ac:dyDescent="0.25">
      <c r="H22306" s="4"/>
      <c r="M22306" s="5"/>
      <c r="N22306" s="6"/>
    </row>
    <row r="22307" spans="8:14" x14ac:dyDescent="0.25">
      <c r="H22307" s="4"/>
      <c r="M22307" s="5"/>
      <c r="N22307" s="6"/>
    </row>
    <row r="22308" spans="8:14" x14ac:dyDescent="0.25">
      <c r="H22308" s="4"/>
      <c r="M22308" s="5"/>
      <c r="N22308" s="6"/>
    </row>
    <row r="22309" spans="8:14" x14ac:dyDescent="0.25">
      <c r="H22309" s="4"/>
      <c r="M22309" s="5"/>
      <c r="N22309" s="6"/>
    </row>
    <row r="22310" spans="8:14" x14ac:dyDescent="0.25">
      <c r="H22310" s="4"/>
      <c r="M22310" s="5"/>
      <c r="N22310" s="6"/>
    </row>
    <row r="22311" spans="8:14" x14ac:dyDescent="0.25">
      <c r="H22311" s="4"/>
      <c r="M22311" s="5"/>
      <c r="N22311" s="6"/>
    </row>
    <row r="22312" spans="8:14" x14ac:dyDescent="0.25">
      <c r="H22312" s="4"/>
      <c r="M22312" s="5"/>
      <c r="N22312" s="6"/>
    </row>
    <row r="22313" spans="8:14" x14ac:dyDescent="0.25">
      <c r="H22313" s="4"/>
      <c r="M22313" s="5"/>
      <c r="N22313" s="6"/>
    </row>
    <row r="22314" spans="8:14" x14ac:dyDescent="0.25">
      <c r="H22314" s="4"/>
      <c r="M22314" s="5"/>
      <c r="N22314" s="6"/>
    </row>
    <row r="22315" spans="8:14" x14ac:dyDescent="0.25">
      <c r="H22315" s="4"/>
      <c r="M22315" s="5"/>
      <c r="N22315" s="6"/>
    </row>
    <row r="22316" spans="8:14" x14ac:dyDescent="0.25">
      <c r="H22316" s="4"/>
      <c r="M22316" s="5"/>
      <c r="N22316" s="6"/>
    </row>
    <row r="22317" spans="8:14" x14ac:dyDescent="0.25">
      <c r="H22317" s="4"/>
      <c r="M22317" s="5"/>
      <c r="N22317" s="6"/>
    </row>
    <row r="22318" spans="8:14" x14ac:dyDescent="0.25">
      <c r="H22318" s="4"/>
      <c r="M22318" s="5"/>
      <c r="N22318" s="6"/>
    </row>
    <row r="22319" spans="8:14" x14ac:dyDescent="0.25">
      <c r="H22319" s="4"/>
      <c r="M22319" s="5"/>
      <c r="N22319" s="6"/>
    </row>
    <row r="22320" spans="8:14" x14ac:dyDescent="0.25">
      <c r="H22320" s="4"/>
      <c r="M22320" s="5"/>
      <c r="N22320" s="6"/>
    </row>
    <row r="22321" spans="8:14" x14ac:dyDescent="0.25">
      <c r="H22321" s="4"/>
      <c r="M22321" s="5"/>
      <c r="N22321" s="6"/>
    </row>
    <row r="22322" spans="8:14" x14ac:dyDescent="0.25">
      <c r="H22322" s="4"/>
      <c r="M22322" s="5"/>
      <c r="N22322" s="6"/>
    </row>
    <row r="22323" spans="8:14" x14ac:dyDescent="0.25">
      <c r="H22323" s="4"/>
      <c r="M22323" s="5"/>
      <c r="N22323" s="6"/>
    </row>
    <row r="22324" spans="8:14" x14ac:dyDescent="0.25">
      <c r="H22324" s="4"/>
      <c r="M22324" s="5"/>
      <c r="N22324" s="6"/>
    </row>
    <row r="22325" spans="8:14" x14ac:dyDescent="0.25">
      <c r="H22325" s="4"/>
      <c r="M22325" s="5"/>
      <c r="N22325" s="6"/>
    </row>
    <row r="22326" spans="8:14" x14ac:dyDescent="0.25">
      <c r="H22326" s="4"/>
      <c r="M22326" s="5"/>
      <c r="N22326" s="6"/>
    </row>
    <row r="22327" spans="8:14" x14ac:dyDescent="0.25">
      <c r="H22327" s="4"/>
      <c r="M22327" s="5"/>
      <c r="N22327" s="6"/>
    </row>
    <row r="22328" spans="8:14" x14ac:dyDescent="0.25">
      <c r="H22328" s="4"/>
      <c r="M22328" s="5"/>
      <c r="N22328" s="6"/>
    </row>
    <row r="22329" spans="8:14" x14ac:dyDescent="0.25">
      <c r="H22329" s="4"/>
      <c r="M22329" s="5"/>
      <c r="N22329" s="6"/>
    </row>
    <row r="22330" spans="8:14" x14ac:dyDescent="0.25">
      <c r="H22330" s="4"/>
      <c r="M22330" s="5"/>
      <c r="N22330" s="6"/>
    </row>
    <row r="22331" spans="8:14" x14ac:dyDescent="0.25">
      <c r="H22331" s="4"/>
      <c r="M22331" s="5"/>
      <c r="N22331" s="6"/>
    </row>
    <row r="22332" spans="8:14" x14ac:dyDescent="0.25">
      <c r="H22332" s="4"/>
      <c r="M22332" s="5"/>
      <c r="N22332" s="6"/>
    </row>
    <row r="22333" spans="8:14" x14ac:dyDescent="0.25">
      <c r="H22333" s="4"/>
      <c r="M22333" s="5"/>
      <c r="N22333" s="6"/>
    </row>
    <row r="22334" spans="8:14" x14ac:dyDescent="0.25">
      <c r="H22334" s="4"/>
      <c r="M22334" s="5"/>
      <c r="N22334" s="6"/>
    </row>
    <row r="22335" spans="8:14" x14ac:dyDescent="0.25">
      <c r="H22335" s="4"/>
      <c r="M22335" s="5"/>
      <c r="N22335" s="6"/>
    </row>
    <row r="22336" spans="8:14" x14ac:dyDescent="0.25">
      <c r="H22336" s="4"/>
      <c r="M22336" s="5"/>
      <c r="N22336" s="6"/>
    </row>
    <row r="22337" spans="8:14" x14ac:dyDescent="0.25">
      <c r="H22337" s="4"/>
      <c r="M22337" s="5"/>
      <c r="N22337" s="6"/>
    </row>
    <row r="22338" spans="8:14" x14ac:dyDescent="0.25">
      <c r="H22338" s="4"/>
      <c r="M22338" s="5"/>
      <c r="N22338" s="6"/>
    </row>
    <row r="22339" spans="8:14" x14ac:dyDescent="0.25">
      <c r="H22339" s="4"/>
      <c r="M22339" s="5"/>
      <c r="N22339" s="6"/>
    </row>
    <row r="22340" spans="8:14" x14ac:dyDescent="0.25">
      <c r="H22340" s="4"/>
      <c r="M22340" s="5"/>
      <c r="N22340" s="6"/>
    </row>
    <row r="22341" spans="8:14" x14ac:dyDescent="0.25">
      <c r="H22341" s="4"/>
      <c r="M22341" s="5"/>
      <c r="N22341" s="6"/>
    </row>
    <row r="22342" spans="8:14" x14ac:dyDescent="0.25">
      <c r="H22342" s="4"/>
      <c r="M22342" s="5"/>
      <c r="N22342" s="6"/>
    </row>
    <row r="22343" spans="8:14" x14ac:dyDescent="0.25">
      <c r="H22343" s="4"/>
      <c r="M22343" s="5"/>
      <c r="N22343" s="6"/>
    </row>
    <row r="22344" spans="8:14" x14ac:dyDescent="0.25">
      <c r="H22344" s="4"/>
      <c r="M22344" s="5"/>
      <c r="N22344" s="6"/>
    </row>
    <row r="22345" spans="8:14" x14ac:dyDescent="0.25">
      <c r="H22345" s="4"/>
      <c r="M22345" s="5"/>
      <c r="N22345" s="6"/>
    </row>
    <row r="22346" spans="8:14" x14ac:dyDescent="0.25">
      <c r="H22346" s="4"/>
      <c r="M22346" s="5"/>
      <c r="N22346" s="6"/>
    </row>
    <row r="22347" spans="8:14" x14ac:dyDescent="0.25">
      <c r="H22347" s="4"/>
      <c r="M22347" s="5"/>
      <c r="N22347" s="6"/>
    </row>
    <row r="22348" spans="8:14" x14ac:dyDescent="0.25">
      <c r="H22348" s="4"/>
      <c r="M22348" s="5"/>
      <c r="N22348" s="6"/>
    </row>
    <row r="22349" spans="8:14" x14ac:dyDescent="0.25">
      <c r="H22349" s="4"/>
      <c r="M22349" s="5"/>
      <c r="N22349" s="6"/>
    </row>
    <row r="22350" spans="8:14" x14ac:dyDescent="0.25">
      <c r="H22350" s="4"/>
      <c r="M22350" s="5"/>
      <c r="N22350" s="6"/>
    </row>
    <row r="22351" spans="8:14" x14ac:dyDescent="0.25">
      <c r="H22351" s="4"/>
      <c r="M22351" s="5"/>
      <c r="N22351" s="6"/>
    </row>
    <row r="22352" spans="8:14" x14ac:dyDescent="0.25">
      <c r="H22352" s="4"/>
      <c r="M22352" s="5"/>
      <c r="N22352" s="6"/>
    </row>
    <row r="22353" spans="8:14" x14ac:dyDescent="0.25">
      <c r="H22353" s="4"/>
      <c r="M22353" s="5"/>
      <c r="N22353" s="6"/>
    </row>
    <row r="22354" spans="8:14" x14ac:dyDescent="0.25">
      <c r="H22354" s="4"/>
      <c r="M22354" s="5"/>
      <c r="N22354" s="6"/>
    </row>
    <row r="22355" spans="8:14" x14ac:dyDescent="0.25">
      <c r="H22355" s="4"/>
      <c r="M22355" s="5"/>
      <c r="N22355" s="6"/>
    </row>
    <row r="22356" spans="8:14" x14ac:dyDescent="0.25">
      <c r="H22356" s="4"/>
      <c r="M22356" s="5"/>
      <c r="N22356" s="6"/>
    </row>
    <row r="22357" spans="8:14" x14ac:dyDescent="0.25">
      <c r="H22357" s="4"/>
      <c r="M22357" s="5"/>
      <c r="N22357" s="6"/>
    </row>
    <row r="22358" spans="8:14" x14ac:dyDescent="0.25">
      <c r="H22358" s="4"/>
      <c r="M22358" s="5"/>
      <c r="N22358" s="6"/>
    </row>
    <row r="22359" spans="8:14" x14ac:dyDescent="0.25">
      <c r="H22359" s="4"/>
      <c r="M22359" s="5"/>
      <c r="N22359" s="6"/>
    </row>
    <row r="22360" spans="8:14" x14ac:dyDescent="0.25">
      <c r="H22360" s="4"/>
      <c r="M22360" s="5"/>
      <c r="N22360" s="6"/>
    </row>
    <row r="22361" spans="8:14" x14ac:dyDescent="0.25">
      <c r="H22361" s="4"/>
      <c r="M22361" s="5"/>
      <c r="N22361" s="6"/>
    </row>
    <row r="22362" spans="8:14" x14ac:dyDescent="0.25">
      <c r="H22362" s="4"/>
      <c r="M22362" s="5"/>
      <c r="N22362" s="6"/>
    </row>
    <row r="22363" spans="8:14" x14ac:dyDescent="0.25">
      <c r="H22363" s="4"/>
      <c r="M22363" s="5"/>
      <c r="N22363" s="6"/>
    </row>
    <row r="22364" spans="8:14" x14ac:dyDescent="0.25">
      <c r="H22364" s="4"/>
      <c r="M22364" s="5"/>
      <c r="N22364" s="6"/>
    </row>
    <row r="22365" spans="8:14" x14ac:dyDescent="0.25">
      <c r="H22365" s="4"/>
      <c r="M22365" s="5"/>
      <c r="N22365" s="6"/>
    </row>
    <row r="22366" spans="8:14" x14ac:dyDescent="0.25">
      <c r="H22366" s="4"/>
      <c r="M22366" s="5"/>
      <c r="N22366" s="6"/>
    </row>
    <row r="22367" spans="8:14" x14ac:dyDescent="0.25">
      <c r="H22367" s="4"/>
      <c r="M22367" s="5"/>
      <c r="N22367" s="6"/>
    </row>
    <row r="22368" spans="8:14" x14ac:dyDescent="0.25">
      <c r="H22368" s="4"/>
      <c r="M22368" s="5"/>
      <c r="N22368" s="6"/>
    </row>
    <row r="22369" spans="8:14" x14ac:dyDescent="0.25">
      <c r="H22369" s="4"/>
      <c r="M22369" s="5"/>
      <c r="N22369" s="6"/>
    </row>
    <row r="22370" spans="8:14" x14ac:dyDescent="0.25">
      <c r="H22370" s="4"/>
      <c r="M22370" s="5"/>
      <c r="N22370" s="6"/>
    </row>
    <row r="22371" spans="8:14" x14ac:dyDescent="0.25">
      <c r="H22371" s="4"/>
      <c r="M22371" s="5"/>
      <c r="N22371" s="6"/>
    </row>
    <row r="22372" spans="8:14" x14ac:dyDescent="0.25">
      <c r="H22372" s="4"/>
      <c r="M22372" s="5"/>
      <c r="N22372" s="6"/>
    </row>
    <row r="22373" spans="8:14" x14ac:dyDescent="0.25">
      <c r="H22373" s="4"/>
      <c r="M22373" s="5"/>
      <c r="N22373" s="6"/>
    </row>
    <row r="22374" spans="8:14" x14ac:dyDescent="0.25">
      <c r="H22374" s="4"/>
      <c r="M22374" s="5"/>
      <c r="N22374" s="6"/>
    </row>
    <row r="22375" spans="8:14" x14ac:dyDescent="0.25">
      <c r="H22375" s="4"/>
      <c r="M22375" s="5"/>
      <c r="N22375" s="6"/>
    </row>
    <row r="22376" spans="8:14" x14ac:dyDescent="0.25">
      <c r="H22376" s="4"/>
      <c r="M22376" s="5"/>
      <c r="N22376" s="6"/>
    </row>
    <row r="22377" spans="8:14" x14ac:dyDescent="0.25">
      <c r="H22377" s="4"/>
      <c r="M22377" s="5"/>
      <c r="N22377" s="6"/>
    </row>
    <row r="22378" spans="8:14" x14ac:dyDescent="0.25">
      <c r="H22378" s="4"/>
      <c r="M22378" s="5"/>
      <c r="N22378" s="6"/>
    </row>
    <row r="22379" spans="8:14" x14ac:dyDescent="0.25">
      <c r="H22379" s="4"/>
      <c r="M22379" s="5"/>
      <c r="N22379" s="6"/>
    </row>
    <row r="22380" spans="8:14" x14ac:dyDescent="0.25">
      <c r="H22380" s="4"/>
      <c r="M22380" s="5"/>
      <c r="N22380" s="6"/>
    </row>
    <row r="22381" spans="8:14" x14ac:dyDescent="0.25">
      <c r="H22381" s="4"/>
      <c r="M22381" s="5"/>
      <c r="N22381" s="6"/>
    </row>
    <row r="22382" spans="8:14" x14ac:dyDescent="0.25">
      <c r="H22382" s="4"/>
      <c r="M22382" s="5"/>
      <c r="N22382" s="6"/>
    </row>
    <row r="22383" spans="8:14" x14ac:dyDescent="0.25">
      <c r="H22383" s="4"/>
      <c r="M22383" s="5"/>
      <c r="N22383" s="6"/>
    </row>
    <row r="22384" spans="8:14" x14ac:dyDescent="0.25">
      <c r="H22384" s="4"/>
      <c r="M22384" s="5"/>
      <c r="N22384" s="6"/>
    </row>
    <row r="22385" spans="8:14" x14ac:dyDescent="0.25">
      <c r="H22385" s="4"/>
      <c r="M22385" s="5"/>
      <c r="N22385" s="6"/>
    </row>
    <row r="22386" spans="8:14" x14ac:dyDescent="0.25">
      <c r="H22386" s="4"/>
      <c r="M22386" s="5"/>
      <c r="N22386" s="6"/>
    </row>
    <row r="22387" spans="8:14" x14ac:dyDescent="0.25">
      <c r="H22387" s="4"/>
      <c r="M22387" s="5"/>
      <c r="N22387" s="6"/>
    </row>
    <row r="22388" spans="8:14" x14ac:dyDescent="0.25">
      <c r="H22388" s="4"/>
      <c r="M22388" s="5"/>
      <c r="N22388" s="6"/>
    </row>
    <row r="22389" spans="8:14" x14ac:dyDescent="0.25">
      <c r="H22389" s="4"/>
      <c r="M22389" s="5"/>
      <c r="N22389" s="6"/>
    </row>
    <row r="22390" spans="8:14" x14ac:dyDescent="0.25">
      <c r="H22390" s="4"/>
      <c r="M22390" s="5"/>
      <c r="N22390" s="6"/>
    </row>
    <row r="22391" spans="8:14" x14ac:dyDescent="0.25">
      <c r="H22391" s="4"/>
      <c r="M22391" s="5"/>
      <c r="N22391" s="6"/>
    </row>
    <row r="22392" spans="8:14" x14ac:dyDescent="0.25">
      <c r="H22392" s="4"/>
      <c r="M22392" s="5"/>
      <c r="N22392" s="6"/>
    </row>
    <row r="22393" spans="8:14" x14ac:dyDescent="0.25">
      <c r="H22393" s="4"/>
      <c r="M22393" s="5"/>
      <c r="N22393" s="6"/>
    </row>
    <row r="22394" spans="8:14" x14ac:dyDescent="0.25">
      <c r="H22394" s="4"/>
      <c r="M22394" s="5"/>
      <c r="N22394" s="6"/>
    </row>
    <row r="22395" spans="8:14" x14ac:dyDescent="0.25">
      <c r="H22395" s="4"/>
      <c r="M22395" s="5"/>
      <c r="N22395" s="6"/>
    </row>
    <row r="22396" spans="8:14" x14ac:dyDescent="0.25">
      <c r="H22396" s="4"/>
      <c r="M22396" s="5"/>
      <c r="N22396" s="6"/>
    </row>
    <row r="22397" spans="8:14" x14ac:dyDescent="0.25">
      <c r="H22397" s="4"/>
      <c r="M22397" s="5"/>
      <c r="N22397" s="6"/>
    </row>
    <row r="22398" spans="8:14" x14ac:dyDescent="0.25">
      <c r="H22398" s="4"/>
      <c r="M22398" s="5"/>
      <c r="N22398" s="6"/>
    </row>
    <row r="22399" spans="8:14" x14ac:dyDescent="0.25">
      <c r="H22399" s="4"/>
      <c r="M22399" s="5"/>
      <c r="N22399" s="6"/>
    </row>
    <row r="22400" spans="8:14" x14ac:dyDescent="0.25">
      <c r="H22400" s="4"/>
      <c r="M22400" s="5"/>
      <c r="N22400" s="6"/>
    </row>
    <row r="22401" spans="8:14" x14ac:dyDescent="0.25">
      <c r="H22401" s="4"/>
      <c r="M22401" s="5"/>
      <c r="N22401" s="6"/>
    </row>
    <row r="22402" spans="8:14" x14ac:dyDescent="0.25">
      <c r="H22402" s="4"/>
      <c r="M22402" s="5"/>
      <c r="N22402" s="6"/>
    </row>
    <row r="22403" spans="8:14" x14ac:dyDescent="0.25">
      <c r="H22403" s="4"/>
      <c r="M22403" s="5"/>
      <c r="N22403" s="6"/>
    </row>
    <row r="22404" spans="8:14" x14ac:dyDescent="0.25">
      <c r="H22404" s="4"/>
      <c r="M22404" s="5"/>
      <c r="N22404" s="6"/>
    </row>
    <row r="22405" spans="8:14" x14ac:dyDescent="0.25">
      <c r="H22405" s="4"/>
      <c r="M22405" s="5"/>
      <c r="N22405" s="6"/>
    </row>
    <row r="22406" spans="8:14" x14ac:dyDescent="0.25">
      <c r="H22406" s="4"/>
      <c r="M22406" s="5"/>
      <c r="N22406" s="6"/>
    </row>
    <row r="22407" spans="8:14" x14ac:dyDescent="0.25">
      <c r="H22407" s="4"/>
      <c r="M22407" s="5"/>
      <c r="N22407" s="6"/>
    </row>
    <row r="22408" spans="8:14" x14ac:dyDescent="0.25">
      <c r="H22408" s="4"/>
      <c r="M22408" s="5"/>
      <c r="N22408" s="6"/>
    </row>
    <row r="22409" spans="8:14" x14ac:dyDescent="0.25">
      <c r="H22409" s="4"/>
      <c r="M22409" s="5"/>
      <c r="N22409" s="6"/>
    </row>
    <row r="22410" spans="8:14" x14ac:dyDescent="0.25">
      <c r="H22410" s="4"/>
      <c r="M22410" s="5"/>
      <c r="N22410" s="6"/>
    </row>
    <row r="22411" spans="8:14" x14ac:dyDescent="0.25">
      <c r="H22411" s="4"/>
      <c r="M22411" s="5"/>
      <c r="N22411" s="6"/>
    </row>
    <row r="22412" spans="8:14" x14ac:dyDescent="0.25">
      <c r="H22412" s="4"/>
      <c r="M22412" s="5"/>
      <c r="N22412" s="6"/>
    </row>
    <row r="22413" spans="8:14" x14ac:dyDescent="0.25">
      <c r="H22413" s="4"/>
      <c r="M22413" s="5"/>
      <c r="N22413" s="6"/>
    </row>
    <row r="22414" spans="8:14" x14ac:dyDescent="0.25">
      <c r="H22414" s="4"/>
      <c r="M22414" s="5"/>
      <c r="N22414" s="6"/>
    </row>
    <row r="22415" spans="8:14" x14ac:dyDescent="0.25">
      <c r="H22415" s="4"/>
      <c r="M22415" s="5"/>
      <c r="N22415" s="6"/>
    </row>
    <row r="22416" spans="8:14" x14ac:dyDescent="0.25">
      <c r="H22416" s="4"/>
      <c r="M22416" s="5"/>
      <c r="N22416" s="6"/>
    </row>
    <row r="22417" spans="8:14" x14ac:dyDescent="0.25">
      <c r="H22417" s="4"/>
      <c r="M22417" s="5"/>
      <c r="N22417" s="6"/>
    </row>
    <row r="22418" spans="8:14" x14ac:dyDescent="0.25">
      <c r="H22418" s="4"/>
      <c r="M22418" s="5"/>
      <c r="N22418" s="6"/>
    </row>
    <row r="22419" spans="8:14" x14ac:dyDescent="0.25">
      <c r="H22419" s="4"/>
      <c r="M22419" s="5"/>
      <c r="N22419" s="6"/>
    </row>
    <row r="22420" spans="8:14" x14ac:dyDescent="0.25">
      <c r="H22420" s="4"/>
      <c r="M22420" s="5"/>
      <c r="N22420" s="6"/>
    </row>
    <row r="22421" spans="8:14" x14ac:dyDescent="0.25">
      <c r="H22421" s="4"/>
      <c r="M22421" s="5"/>
      <c r="N22421" s="6"/>
    </row>
    <row r="22422" spans="8:14" x14ac:dyDescent="0.25">
      <c r="H22422" s="4"/>
      <c r="M22422" s="5"/>
      <c r="N22422" s="6"/>
    </row>
    <row r="22423" spans="8:14" x14ac:dyDescent="0.25">
      <c r="H22423" s="4"/>
      <c r="M22423" s="5"/>
      <c r="N22423" s="6"/>
    </row>
    <row r="22424" spans="8:14" x14ac:dyDescent="0.25">
      <c r="H22424" s="4"/>
      <c r="M22424" s="5"/>
      <c r="N22424" s="6"/>
    </row>
    <row r="22425" spans="8:14" x14ac:dyDescent="0.25">
      <c r="H22425" s="4"/>
      <c r="M22425" s="5"/>
      <c r="N22425" s="6"/>
    </row>
    <row r="22426" spans="8:14" x14ac:dyDescent="0.25">
      <c r="H22426" s="4"/>
      <c r="M22426" s="5"/>
      <c r="N22426" s="6"/>
    </row>
    <row r="22427" spans="8:14" x14ac:dyDescent="0.25">
      <c r="H22427" s="4"/>
      <c r="M22427" s="5"/>
      <c r="N22427" s="6"/>
    </row>
    <row r="22428" spans="8:14" x14ac:dyDescent="0.25">
      <c r="H22428" s="4"/>
      <c r="M22428" s="5"/>
      <c r="N22428" s="6"/>
    </row>
    <row r="22429" spans="8:14" x14ac:dyDescent="0.25">
      <c r="H22429" s="4"/>
      <c r="M22429" s="5"/>
      <c r="N22429" s="6"/>
    </row>
    <row r="22430" spans="8:14" x14ac:dyDescent="0.25">
      <c r="H22430" s="4"/>
      <c r="M22430" s="5"/>
      <c r="N22430" s="6"/>
    </row>
    <row r="22431" spans="8:14" x14ac:dyDescent="0.25">
      <c r="H22431" s="4"/>
      <c r="M22431" s="5"/>
      <c r="N22431" s="6"/>
    </row>
    <row r="22432" spans="8:14" x14ac:dyDescent="0.25">
      <c r="H22432" s="4"/>
      <c r="M22432" s="5"/>
      <c r="N22432" s="6"/>
    </row>
    <row r="22433" spans="8:14" x14ac:dyDescent="0.25">
      <c r="H22433" s="4"/>
      <c r="M22433" s="5"/>
      <c r="N22433" s="6"/>
    </row>
    <row r="22434" spans="8:14" x14ac:dyDescent="0.25">
      <c r="H22434" s="4"/>
      <c r="M22434" s="5"/>
      <c r="N22434" s="6"/>
    </row>
    <row r="22435" spans="8:14" x14ac:dyDescent="0.25">
      <c r="H22435" s="4"/>
      <c r="M22435" s="5"/>
      <c r="N22435" s="6"/>
    </row>
    <row r="22436" spans="8:14" x14ac:dyDescent="0.25">
      <c r="H22436" s="4"/>
      <c r="M22436" s="5"/>
      <c r="N22436" s="6"/>
    </row>
    <row r="22437" spans="8:14" x14ac:dyDescent="0.25">
      <c r="H22437" s="4"/>
      <c r="M22437" s="5"/>
      <c r="N22437" s="6"/>
    </row>
    <row r="22438" spans="8:14" x14ac:dyDescent="0.25">
      <c r="H22438" s="4"/>
      <c r="M22438" s="5"/>
      <c r="N22438" s="6"/>
    </row>
    <row r="22439" spans="8:14" x14ac:dyDescent="0.25">
      <c r="H22439" s="4"/>
      <c r="M22439" s="5"/>
      <c r="N22439" s="6"/>
    </row>
    <row r="22440" spans="8:14" x14ac:dyDescent="0.25">
      <c r="H22440" s="4"/>
      <c r="M22440" s="5"/>
      <c r="N22440" s="6"/>
    </row>
    <row r="22441" spans="8:14" x14ac:dyDescent="0.25">
      <c r="H22441" s="4"/>
      <c r="M22441" s="5"/>
      <c r="N22441" s="6"/>
    </row>
    <row r="22442" spans="8:14" x14ac:dyDescent="0.25">
      <c r="H22442" s="4"/>
      <c r="M22442" s="5"/>
      <c r="N22442" s="6"/>
    </row>
    <row r="22443" spans="8:14" x14ac:dyDescent="0.25">
      <c r="H22443" s="4"/>
      <c r="M22443" s="5"/>
      <c r="N22443" s="6"/>
    </row>
    <row r="22444" spans="8:14" x14ac:dyDescent="0.25">
      <c r="H22444" s="4"/>
      <c r="M22444" s="5"/>
      <c r="N22444" s="6"/>
    </row>
    <row r="22445" spans="8:14" x14ac:dyDescent="0.25">
      <c r="H22445" s="4"/>
      <c r="M22445" s="5"/>
      <c r="N22445" s="6"/>
    </row>
    <row r="22446" spans="8:14" x14ac:dyDescent="0.25">
      <c r="H22446" s="4"/>
      <c r="M22446" s="5"/>
      <c r="N22446" s="6"/>
    </row>
    <row r="22447" spans="8:14" x14ac:dyDescent="0.25">
      <c r="H22447" s="4"/>
      <c r="M22447" s="5"/>
      <c r="N22447" s="6"/>
    </row>
    <row r="22448" spans="8:14" x14ac:dyDescent="0.25">
      <c r="H22448" s="4"/>
      <c r="M22448" s="5"/>
      <c r="N22448" s="6"/>
    </row>
    <row r="22449" spans="8:14" x14ac:dyDescent="0.25">
      <c r="H22449" s="4"/>
      <c r="M22449" s="5"/>
      <c r="N22449" s="6"/>
    </row>
    <row r="22450" spans="8:14" x14ac:dyDescent="0.25">
      <c r="H22450" s="4"/>
      <c r="M22450" s="5"/>
      <c r="N22450" s="6"/>
    </row>
    <row r="22451" spans="8:14" x14ac:dyDescent="0.25">
      <c r="H22451" s="4"/>
      <c r="M22451" s="5"/>
      <c r="N22451" s="6"/>
    </row>
    <row r="22452" spans="8:14" x14ac:dyDescent="0.25">
      <c r="H22452" s="4"/>
      <c r="M22452" s="5"/>
      <c r="N22452" s="6"/>
    </row>
    <row r="22453" spans="8:14" x14ac:dyDescent="0.25">
      <c r="H22453" s="4"/>
      <c r="M22453" s="5"/>
      <c r="N22453" s="6"/>
    </row>
    <row r="22454" spans="8:14" x14ac:dyDescent="0.25">
      <c r="H22454" s="4"/>
      <c r="M22454" s="5"/>
      <c r="N22454" s="6"/>
    </row>
    <row r="22455" spans="8:14" x14ac:dyDescent="0.25">
      <c r="H22455" s="4"/>
      <c r="M22455" s="5"/>
      <c r="N22455" s="6"/>
    </row>
    <row r="22456" spans="8:14" x14ac:dyDescent="0.25">
      <c r="H22456" s="4"/>
      <c r="M22456" s="5"/>
      <c r="N22456" s="6"/>
    </row>
    <row r="22457" spans="8:14" x14ac:dyDescent="0.25">
      <c r="H22457" s="4"/>
      <c r="M22457" s="5"/>
      <c r="N22457" s="6"/>
    </row>
    <row r="22458" spans="8:14" x14ac:dyDescent="0.25">
      <c r="H22458" s="4"/>
      <c r="M22458" s="5"/>
      <c r="N22458" s="6"/>
    </row>
    <row r="22459" spans="8:14" x14ac:dyDescent="0.25">
      <c r="H22459" s="4"/>
      <c r="M22459" s="5"/>
      <c r="N22459" s="6"/>
    </row>
    <row r="22460" spans="8:14" x14ac:dyDescent="0.25">
      <c r="H22460" s="4"/>
      <c r="M22460" s="5"/>
      <c r="N22460" s="6"/>
    </row>
    <row r="22461" spans="8:14" x14ac:dyDescent="0.25">
      <c r="H22461" s="4"/>
      <c r="M22461" s="5"/>
      <c r="N22461" s="6"/>
    </row>
    <row r="22462" spans="8:14" x14ac:dyDescent="0.25">
      <c r="H22462" s="4"/>
      <c r="M22462" s="5"/>
      <c r="N22462" s="6"/>
    </row>
    <row r="22463" spans="8:14" x14ac:dyDescent="0.25">
      <c r="H22463" s="4"/>
      <c r="M22463" s="5"/>
      <c r="N22463" s="6"/>
    </row>
    <row r="22464" spans="8:14" x14ac:dyDescent="0.25">
      <c r="H22464" s="4"/>
      <c r="M22464" s="5"/>
      <c r="N22464" s="6"/>
    </row>
    <row r="22465" spans="8:14" x14ac:dyDescent="0.25">
      <c r="H22465" s="4"/>
      <c r="M22465" s="5"/>
      <c r="N22465" s="6"/>
    </row>
    <row r="22466" spans="8:14" x14ac:dyDescent="0.25">
      <c r="H22466" s="4"/>
      <c r="M22466" s="5"/>
      <c r="N22466" s="6"/>
    </row>
    <row r="22467" spans="8:14" x14ac:dyDescent="0.25">
      <c r="H22467" s="4"/>
      <c r="M22467" s="5"/>
      <c r="N22467" s="6"/>
    </row>
    <row r="22468" spans="8:14" x14ac:dyDescent="0.25">
      <c r="H22468" s="4"/>
      <c r="M22468" s="5"/>
      <c r="N22468" s="6"/>
    </row>
    <row r="22469" spans="8:14" x14ac:dyDescent="0.25">
      <c r="H22469" s="4"/>
      <c r="M22469" s="5"/>
      <c r="N22469" s="6"/>
    </row>
    <row r="22470" spans="8:14" x14ac:dyDescent="0.25">
      <c r="H22470" s="4"/>
      <c r="M22470" s="5"/>
      <c r="N22470" s="6"/>
    </row>
    <row r="22471" spans="8:14" x14ac:dyDescent="0.25">
      <c r="H22471" s="4"/>
      <c r="M22471" s="5"/>
      <c r="N22471" s="6"/>
    </row>
    <row r="22472" spans="8:14" x14ac:dyDescent="0.25">
      <c r="H22472" s="4"/>
      <c r="M22472" s="5"/>
      <c r="N22472" s="6"/>
    </row>
    <row r="22473" spans="8:14" x14ac:dyDescent="0.25">
      <c r="H22473" s="4"/>
      <c r="M22473" s="5"/>
      <c r="N22473" s="6"/>
    </row>
    <row r="22474" spans="8:14" x14ac:dyDescent="0.25">
      <c r="H22474" s="4"/>
      <c r="M22474" s="5"/>
      <c r="N22474" s="6"/>
    </row>
    <row r="22475" spans="8:14" x14ac:dyDescent="0.25">
      <c r="H22475" s="4"/>
      <c r="M22475" s="5"/>
      <c r="N22475" s="6"/>
    </row>
    <row r="22476" spans="8:14" x14ac:dyDescent="0.25">
      <c r="H22476" s="4"/>
      <c r="M22476" s="5"/>
      <c r="N22476" s="6"/>
    </row>
    <row r="22477" spans="8:14" x14ac:dyDescent="0.25">
      <c r="H22477" s="4"/>
      <c r="M22477" s="5"/>
      <c r="N22477" s="6"/>
    </row>
    <row r="22478" spans="8:14" x14ac:dyDescent="0.25">
      <c r="H22478" s="4"/>
      <c r="M22478" s="5"/>
      <c r="N22478" s="6"/>
    </row>
    <row r="22479" spans="8:14" x14ac:dyDescent="0.25">
      <c r="H22479" s="4"/>
      <c r="M22479" s="5"/>
      <c r="N22479" s="6"/>
    </row>
    <row r="22480" spans="8:14" x14ac:dyDescent="0.25">
      <c r="H22480" s="4"/>
      <c r="M22480" s="5"/>
      <c r="N22480" s="6"/>
    </row>
    <row r="22481" spans="8:14" x14ac:dyDescent="0.25">
      <c r="H22481" s="4"/>
      <c r="M22481" s="5"/>
      <c r="N22481" s="6"/>
    </row>
    <row r="22482" spans="8:14" x14ac:dyDescent="0.25">
      <c r="H22482" s="4"/>
      <c r="M22482" s="5"/>
      <c r="N22482" s="6"/>
    </row>
    <row r="22483" spans="8:14" x14ac:dyDescent="0.25">
      <c r="H22483" s="4"/>
      <c r="M22483" s="5"/>
      <c r="N22483" s="6"/>
    </row>
    <row r="22484" spans="8:14" x14ac:dyDescent="0.25">
      <c r="H22484" s="4"/>
      <c r="M22484" s="5"/>
      <c r="N22484" s="6"/>
    </row>
    <row r="22485" spans="8:14" x14ac:dyDescent="0.25">
      <c r="H22485" s="4"/>
      <c r="M22485" s="5"/>
      <c r="N22485" s="6"/>
    </row>
    <row r="22486" spans="8:14" x14ac:dyDescent="0.25">
      <c r="H22486" s="4"/>
      <c r="M22486" s="5"/>
      <c r="N22486" s="6"/>
    </row>
    <row r="22487" spans="8:14" x14ac:dyDescent="0.25">
      <c r="H22487" s="4"/>
      <c r="M22487" s="5"/>
      <c r="N22487" s="6"/>
    </row>
    <row r="22488" spans="8:14" x14ac:dyDescent="0.25">
      <c r="H22488" s="4"/>
      <c r="M22488" s="5"/>
      <c r="N22488" s="6"/>
    </row>
    <row r="22489" spans="8:14" x14ac:dyDescent="0.25">
      <c r="H22489" s="4"/>
      <c r="M22489" s="5"/>
      <c r="N22489" s="6"/>
    </row>
    <row r="22490" spans="8:14" x14ac:dyDescent="0.25">
      <c r="H22490" s="4"/>
      <c r="M22490" s="5"/>
      <c r="N22490" s="6"/>
    </row>
    <row r="22491" spans="8:14" x14ac:dyDescent="0.25">
      <c r="H22491" s="4"/>
      <c r="M22491" s="5"/>
      <c r="N22491" s="6"/>
    </row>
    <row r="22492" spans="8:14" x14ac:dyDescent="0.25">
      <c r="H22492" s="4"/>
      <c r="M22492" s="5"/>
      <c r="N22492" s="6"/>
    </row>
    <row r="22493" spans="8:14" x14ac:dyDescent="0.25">
      <c r="H22493" s="4"/>
      <c r="M22493" s="5"/>
      <c r="N22493" s="6"/>
    </row>
    <row r="22494" spans="8:14" x14ac:dyDescent="0.25">
      <c r="H22494" s="4"/>
      <c r="M22494" s="5"/>
      <c r="N22494" s="6"/>
    </row>
    <row r="22495" spans="8:14" x14ac:dyDescent="0.25">
      <c r="H22495" s="4"/>
      <c r="M22495" s="5"/>
      <c r="N22495" s="6"/>
    </row>
    <row r="22496" spans="8:14" x14ac:dyDescent="0.25">
      <c r="H22496" s="4"/>
      <c r="M22496" s="5"/>
      <c r="N22496" s="6"/>
    </row>
    <row r="22497" spans="8:14" x14ac:dyDescent="0.25">
      <c r="H22497" s="4"/>
      <c r="M22497" s="5"/>
      <c r="N22497" s="6"/>
    </row>
    <row r="22498" spans="8:14" x14ac:dyDescent="0.25">
      <c r="H22498" s="4"/>
      <c r="M22498" s="5"/>
      <c r="N22498" s="6"/>
    </row>
    <row r="22499" spans="8:14" x14ac:dyDescent="0.25">
      <c r="H22499" s="4"/>
      <c r="M22499" s="5"/>
      <c r="N22499" s="6"/>
    </row>
    <row r="22500" spans="8:14" x14ac:dyDescent="0.25">
      <c r="H22500" s="4"/>
      <c r="M22500" s="5"/>
      <c r="N22500" s="6"/>
    </row>
    <row r="22501" spans="8:14" x14ac:dyDescent="0.25">
      <c r="H22501" s="4"/>
      <c r="M22501" s="5"/>
      <c r="N22501" s="6"/>
    </row>
    <row r="22502" spans="8:14" x14ac:dyDescent="0.25">
      <c r="H22502" s="4"/>
      <c r="M22502" s="5"/>
      <c r="N22502" s="6"/>
    </row>
    <row r="22503" spans="8:14" x14ac:dyDescent="0.25">
      <c r="H22503" s="4"/>
      <c r="M22503" s="5"/>
      <c r="N22503" s="6"/>
    </row>
    <row r="22504" spans="8:14" x14ac:dyDescent="0.25">
      <c r="H22504" s="4"/>
      <c r="M22504" s="5"/>
      <c r="N22504" s="6"/>
    </row>
    <row r="22505" spans="8:14" x14ac:dyDescent="0.25">
      <c r="H22505" s="4"/>
      <c r="M22505" s="5"/>
      <c r="N22505" s="6"/>
    </row>
    <row r="22506" spans="8:14" x14ac:dyDescent="0.25">
      <c r="H22506" s="4"/>
      <c r="M22506" s="5"/>
      <c r="N22506" s="6"/>
    </row>
    <row r="22507" spans="8:14" x14ac:dyDescent="0.25">
      <c r="H22507" s="4"/>
      <c r="M22507" s="5"/>
      <c r="N22507" s="6"/>
    </row>
    <row r="22508" spans="8:14" x14ac:dyDescent="0.25">
      <c r="H22508" s="4"/>
      <c r="M22508" s="5"/>
      <c r="N22508" s="6"/>
    </row>
    <row r="22509" spans="8:14" x14ac:dyDescent="0.25">
      <c r="H22509" s="4"/>
      <c r="M22509" s="5"/>
      <c r="N22509" s="6"/>
    </row>
    <row r="22510" spans="8:14" x14ac:dyDescent="0.25">
      <c r="H22510" s="4"/>
      <c r="M22510" s="5"/>
      <c r="N22510" s="6"/>
    </row>
    <row r="22511" spans="8:14" x14ac:dyDescent="0.25">
      <c r="H22511" s="4"/>
      <c r="M22511" s="5"/>
      <c r="N22511" s="6"/>
    </row>
    <row r="22512" spans="8:14" x14ac:dyDescent="0.25">
      <c r="H22512" s="4"/>
      <c r="M22512" s="5"/>
      <c r="N22512" s="6"/>
    </row>
    <row r="22513" spans="8:14" x14ac:dyDescent="0.25">
      <c r="H22513" s="4"/>
      <c r="M22513" s="5"/>
      <c r="N22513" s="6"/>
    </row>
    <row r="22514" spans="8:14" x14ac:dyDescent="0.25">
      <c r="H22514" s="4"/>
      <c r="M22514" s="5"/>
      <c r="N22514" s="6"/>
    </row>
    <row r="22515" spans="8:14" x14ac:dyDescent="0.25">
      <c r="H22515" s="4"/>
      <c r="M22515" s="5"/>
      <c r="N22515" s="6"/>
    </row>
    <row r="22516" spans="8:14" x14ac:dyDescent="0.25">
      <c r="H22516" s="4"/>
      <c r="M22516" s="5"/>
      <c r="N22516" s="6"/>
    </row>
    <row r="22517" spans="8:14" x14ac:dyDescent="0.25">
      <c r="H22517" s="4"/>
      <c r="M22517" s="5"/>
      <c r="N22517" s="6"/>
    </row>
    <row r="22518" spans="8:14" x14ac:dyDescent="0.25">
      <c r="H22518" s="4"/>
      <c r="M22518" s="5"/>
      <c r="N22518" s="6"/>
    </row>
    <row r="22519" spans="8:14" x14ac:dyDescent="0.25">
      <c r="H22519" s="4"/>
      <c r="M22519" s="5"/>
      <c r="N22519" s="6"/>
    </row>
    <row r="22520" spans="8:14" x14ac:dyDescent="0.25">
      <c r="H22520" s="4"/>
      <c r="M22520" s="5"/>
      <c r="N22520" s="6"/>
    </row>
    <row r="22521" spans="8:14" x14ac:dyDescent="0.25">
      <c r="H22521" s="4"/>
      <c r="M22521" s="5"/>
      <c r="N22521" s="6"/>
    </row>
    <row r="22522" spans="8:14" x14ac:dyDescent="0.25">
      <c r="H22522" s="4"/>
      <c r="M22522" s="5"/>
      <c r="N22522" s="6"/>
    </row>
    <row r="22523" spans="8:14" x14ac:dyDescent="0.25">
      <c r="H22523" s="4"/>
      <c r="M22523" s="5"/>
      <c r="N22523" s="6"/>
    </row>
    <row r="22524" spans="8:14" x14ac:dyDescent="0.25">
      <c r="H22524" s="4"/>
      <c r="M22524" s="5"/>
      <c r="N22524" s="6"/>
    </row>
    <row r="22525" spans="8:14" x14ac:dyDescent="0.25">
      <c r="H22525" s="4"/>
      <c r="M22525" s="5"/>
      <c r="N22525" s="6"/>
    </row>
    <row r="22526" spans="8:14" x14ac:dyDescent="0.25">
      <c r="H22526" s="4"/>
      <c r="M22526" s="5"/>
      <c r="N22526" s="6"/>
    </row>
    <row r="22527" spans="8:14" x14ac:dyDescent="0.25">
      <c r="H22527" s="4"/>
      <c r="M22527" s="5"/>
      <c r="N22527" s="6"/>
    </row>
    <row r="22528" spans="8:14" x14ac:dyDescent="0.25">
      <c r="H22528" s="4"/>
      <c r="M22528" s="5"/>
      <c r="N22528" s="6"/>
    </row>
    <row r="22529" spans="8:14" x14ac:dyDescent="0.25">
      <c r="H22529" s="4"/>
      <c r="M22529" s="5"/>
      <c r="N22529" s="6"/>
    </row>
    <row r="22530" spans="8:14" x14ac:dyDescent="0.25">
      <c r="H22530" s="4"/>
      <c r="M22530" s="5"/>
      <c r="N22530" s="6"/>
    </row>
    <row r="22531" spans="8:14" x14ac:dyDescent="0.25">
      <c r="H22531" s="4"/>
      <c r="M22531" s="5"/>
      <c r="N22531" s="6"/>
    </row>
    <row r="22532" spans="8:14" x14ac:dyDescent="0.25">
      <c r="H22532" s="4"/>
      <c r="M22532" s="5"/>
      <c r="N22532" s="6"/>
    </row>
    <row r="22533" spans="8:14" x14ac:dyDescent="0.25">
      <c r="H22533" s="4"/>
      <c r="M22533" s="5"/>
      <c r="N22533" s="6"/>
    </row>
    <row r="22534" spans="8:14" x14ac:dyDescent="0.25">
      <c r="H22534" s="4"/>
      <c r="M22534" s="5"/>
      <c r="N22534" s="6"/>
    </row>
    <row r="22535" spans="8:14" x14ac:dyDescent="0.25">
      <c r="H22535" s="4"/>
      <c r="M22535" s="5"/>
      <c r="N22535" s="6"/>
    </row>
    <row r="22536" spans="8:14" x14ac:dyDescent="0.25">
      <c r="H22536" s="4"/>
      <c r="M22536" s="5"/>
      <c r="N22536" s="6"/>
    </row>
    <row r="22537" spans="8:14" x14ac:dyDescent="0.25">
      <c r="H22537" s="4"/>
      <c r="M22537" s="5"/>
      <c r="N22537" s="6"/>
    </row>
    <row r="22538" spans="8:14" x14ac:dyDescent="0.25">
      <c r="H22538" s="4"/>
      <c r="M22538" s="5"/>
      <c r="N22538" s="6"/>
    </row>
    <row r="22539" spans="8:14" x14ac:dyDescent="0.25">
      <c r="H22539" s="4"/>
      <c r="M22539" s="5"/>
      <c r="N22539" s="6"/>
    </row>
    <row r="22540" spans="8:14" x14ac:dyDescent="0.25">
      <c r="H22540" s="4"/>
      <c r="M22540" s="5"/>
      <c r="N22540" s="6"/>
    </row>
    <row r="22541" spans="8:14" x14ac:dyDescent="0.25">
      <c r="H22541" s="4"/>
      <c r="M22541" s="5"/>
      <c r="N22541" s="6"/>
    </row>
    <row r="22542" spans="8:14" x14ac:dyDescent="0.25">
      <c r="H22542" s="4"/>
      <c r="M22542" s="5"/>
      <c r="N22542" s="6"/>
    </row>
    <row r="22543" spans="8:14" x14ac:dyDescent="0.25">
      <c r="H22543" s="4"/>
      <c r="M22543" s="5"/>
      <c r="N22543" s="6"/>
    </row>
    <row r="22544" spans="8:14" x14ac:dyDescent="0.25">
      <c r="H22544" s="4"/>
      <c r="M22544" s="5"/>
      <c r="N22544" s="6"/>
    </row>
    <row r="22545" spans="8:14" x14ac:dyDescent="0.25">
      <c r="H22545" s="4"/>
      <c r="M22545" s="5"/>
      <c r="N22545" s="6"/>
    </row>
    <row r="22546" spans="8:14" x14ac:dyDescent="0.25">
      <c r="H22546" s="4"/>
      <c r="M22546" s="5"/>
      <c r="N22546" s="6"/>
    </row>
    <row r="22547" spans="8:14" x14ac:dyDescent="0.25">
      <c r="H22547" s="4"/>
      <c r="M22547" s="5"/>
      <c r="N22547" s="6"/>
    </row>
    <row r="22548" spans="8:14" x14ac:dyDescent="0.25">
      <c r="H22548" s="4"/>
      <c r="M22548" s="5"/>
      <c r="N22548" s="6"/>
    </row>
    <row r="22549" spans="8:14" x14ac:dyDescent="0.25">
      <c r="H22549" s="4"/>
      <c r="M22549" s="5"/>
      <c r="N22549" s="6"/>
    </row>
    <row r="22550" spans="8:14" x14ac:dyDescent="0.25">
      <c r="H22550" s="4"/>
      <c r="M22550" s="5"/>
      <c r="N22550" s="6"/>
    </row>
    <row r="22551" spans="8:14" x14ac:dyDescent="0.25">
      <c r="H22551" s="4"/>
      <c r="M22551" s="5"/>
      <c r="N22551" s="6"/>
    </row>
    <row r="22552" spans="8:14" x14ac:dyDescent="0.25">
      <c r="H22552" s="4"/>
      <c r="M22552" s="5"/>
      <c r="N22552" s="6"/>
    </row>
    <row r="22553" spans="8:14" x14ac:dyDescent="0.25">
      <c r="H22553" s="4"/>
      <c r="M22553" s="5"/>
      <c r="N22553" s="6"/>
    </row>
    <row r="22554" spans="8:14" x14ac:dyDescent="0.25">
      <c r="H22554" s="4"/>
      <c r="M22554" s="5"/>
      <c r="N22554" s="6"/>
    </row>
    <row r="22555" spans="8:14" x14ac:dyDescent="0.25">
      <c r="H22555" s="4"/>
      <c r="M22555" s="5"/>
      <c r="N22555" s="6"/>
    </row>
    <row r="22556" spans="8:14" x14ac:dyDescent="0.25">
      <c r="H22556" s="4"/>
      <c r="M22556" s="5"/>
      <c r="N22556" s="6"/>
    </row>
    <row r="22557" spans="8:14" x14ac:dyDescent="0.25">
      <c r="H22557" s="4"/>
      <c r="M22557" s="5"/>
      <c r="N22557" s="6"/>
    </row>
    <row r="22558" spans="8:14" x14ac:dyDescent="0.25">
      <c r="H22558" s="4"/>
      <c r="M22558" s="5"/>
      <c r="N22558" s="6"/>
    </row>
    <row r="22559" spans="8:14" x14ac:dyDescent="0.25">
      <c r="H22559" s="4"/>
      <c r="M22559" s="5"/>
      <c r="N22559" s="6"/>
    </row>
    <row r="22560" spans="8:14" x14ac:dyDescent="0.25">
      <c r="H22560" s="4"/>
      <c r="M22560" s="5"/>
      <c r="N22560" s="6"/>
    </row>
    <row r="22561" spans="8:14" x14ac:dyDescent="0.25">
      <c r="H22561" s="4"/>
      <c r="M22561" s="5"/>
      <c r="N22561" s="6"/>
    </row>
    <row r="22562" spans="8:14" x14ac:dyDescent="0.25">
      <c r="H22562" s="4"/>
      <c r="M22562" s="5"/>
      <c r="N22562" s="6"/>
    </row>
    <row r="22563" spans="8:14" x14ac:dyDescent="0.25">
      <c r="H22563" s="4"/>
      <c r="M22563" s="5"/>
      <c r="N22563" s="6"/>
    </row>
    <row r="22564" spans="8:14" x14ac:dyDescent="0.25">
      <c r="H22564" s="4"/>
      <c r="M22564" s="5"/>
      <c r="N22564" s="6"/>
    </row>
    <row r="22565" spans="8:14" x14ac:dyDescent="0.25">
      <c r="H22565" s="4"/>
      <c r="M22565" s="5"/>
      <c r="N22565" s="6"/>
    </row>
    <row r="22566" spans="8:14" x14ac:dyDescent="0.25">
      <c r="H22566" s="4"/>
      <c r="M22566" s="5"/>
      <c r="N22566" s="6"/>
    </row>
    <row r="22567" spans="8:14" x14ac:dyDescent="0.25">
      <c r="H22567" s="4"/>
      <c r="M22567" s="5"/>
      <c r="N22567" s="6"/>
    </row>
    <row r="22568" spans="8:14" x14ac:dyDescent="0.25">
      <c r="H22568" s="4"/>
      <c r="M22568" s="5"/>
      <c r="N22568" s="6"/>
    </row>
    <row r="22569" spans="8:14" x14ac:dyDescent="0.25">
      <c r="H22569" s="4"/>
      <c r="M22569" s="5"/>
      <c r="N22569" s="6"/>
    </row>
    <row r="22570" spans="8:14" x14ac:dyDescent="0.25">
      <c r="H22570" s="4"/>
      <c r="M22570" s="5"/>
      <c r="N22570" s="6"/>
    </row>
    <row r="22571" spans="8:14" x14ac:dyDescent="0.25">
      <c r="H22571" s="4"/>
      <c r="M22571" s="5"/>
      <c r="N22571" s="6"/>
    </row>
    <row r="22572" spans="8:14" x14ac:dyDescent="0.25">
      <c r="H22572" s="4"/>
      <c r="M22572" s="5"/>
      <c r="N22572" s="6"/>
    </row>
    <row r="22573" spans="8:14" x14ac:dyDescent="0.25">
      <c r="H22573" s="4"/>
      <c r="M22573" s="5"/>
      <c r="N22573" s="6"/>
    </row>
    <row r="22574" spans="8:14" x14ac:dyDescent="0.25">
      <c r="H22574" s="4"/>
      <c r="M22574" s="5"/>
      <c r="N22574" s="6"/>
    </row>
    <row r="22575" spans="8:14" x14ac:dyDescent="0.25">
      <c r="H22575" s="4"/>
      <c r="M22575" s="5"/>
      <c r="N22575" s="6"/>
    </row>
    <row r="22576" spans="8:14" x14ac:dyDescent="0.25">
      <c r="H22576" s="4"/>
      <c r="M22576" s="5"/>
      <c r="N22576" s="6"/>
    </row>
    <row r="22577" spans="8:14" x14ac:dyDescent="0.25">
      <c r="H22577" s="4"/>
      <c r="M22577" s="5"/>
      <c r="N22577" s="6"/>
    </row>
    <row r="22578" spans="8:14" x14ac:dyDescent="0.25">
      <c r="H22578" s="4"/>
      <c r="M22578" s="5"/>
      <c r="N22578" s="6"/>
    </row>
    <row r="22579" spans="8:14" x14ac:dyDescent="0.25">
      <c r="H22579" s="4"/>
      <c r="M22579" s="5"/>
      <c r="N22579" s="6"/>
    </row>
    <row r="22580" spans="8:14" x14ac:dyDescent="0.25">
      <c r="H22580" s="4"/>
      <c r="M22580" s="5"/>
      <c r="N22580" s="6"/>
    </row>
    <row r="22581" spans="8:14" x14ac:dyDescent="0.25">
      <c r="H22581" s="4"/>
      <c r="M22581" s="5"/>
      <c r="N22581" s="6"/>
    </row>
    <row r="22582" spans="8:14" x14ac:dyDescent="0.25">
      <c r="H22582" s="4"/>
      <c r="M22582" s="5"/>
      <c r="N22582" s="6"/>
    </row>
    <row r="22583" spans="8:14" x14ac:dyDescent="0.25">
      <c r="H22583" s="4"/>
      <c r="M22583" s="5"/>
      <c r="N22583" s="6"/>
    </row>
    <row r="22584" spans="8:14" x14ac:dyDescent="0.25">
      <c r="H22584" s="4"/>
      <c r="M22584" s="5"/>
      <c r="N22584" s="6"/>
    </row>
    <row r="22585" spans="8:14" x14ac:dyDescent="0.25">
      <c r="H22585" s="4"/>
      <c r="M22585" s="5"/>
      <c r="N22585" s="6"/>
    </row>
    <row r="22586" spans="8:14" x14ac:dyDescent="0.25">
      <c r="H22586" s="4"/>
      <c r="M22586" s="5"/>
      <c r="N22586" s="6"/>
    </row>
    <row r="22587" spans="8:14" x14ac:dyDescent="0.25">
      <c r="H22587" s="4"/>
      <c r="M22587" s="5"/>
      <c r="N22587" s="6"/>
    </row>
    <row r="22588" spans="8:14" x14ac:dyDescent="0.25">
      <c r="H22588" s="4"/>
      <c r="M22588" s="5"/>
      <c r="N22588" s="6"/>
    </row>
    <row r="22589" spans="8:14" x14ac:dyDescent="0.25">
      <c r="H22589" s="4"/>
      <c r="M22589" s="5"/>
      <c r="N22589" s="6"/>
    </row>
    <row r="22590" spans="8:14" x14ac:dyDescent="0.25">
      <c r="H22590" s="4"/>
      <c r="M22590" s="5"/>
      <c r="N22590" s="6"/>
    </row>
    <row r="22591" spans="8:14" x14ac:dyDescent="0.25">
      <c r="H22591" s="4"/>
      <c r="M22591" s="5"/>
      <c r="N22591" s="6"/>
    </row>
    <row r="22592" spans="8:14" x14ac:dyDescent="0.25">
      <c r="H22592" s="4"/>
      <c r="M22592" s="5"/>
      <c r="N22592" s="6"/>
    </row>
    <row r="22593" spans="8:14" x14ac:dyDescent="0.25">
      <c r="H22593" s="4"/>
      <c r="M22593" s="5"/>
      <c r="N22593" s="6"/>
    </row>
    <row r="22594" spans="8:14" x14ac:dyDescent="0.25">
      <c r="H22594" s="4"/>
      <c r="M22594" s="5"/>
      <c r="N22594" s="6"/>
    </row>
    <row r="22595" spans="8:14" x14ac:dyDescent="0.25">
      <c r="H22595" s="4"/>
      <c r="M22595" s="5"/>
      <c r="N22595" s="6"/>
    </row>
    <row r="22596" spans="8:14" x14ac:dyDescent="0.25">
      <c r="H22596" s="4"/>
      <c r="M22596" s="5"/>
      <c r="N22596" s="6"/>
    </row>
    <row r="22597" spans="8:14" x14ac:dyDescent="0.25">
      <c r="H22597" s="4"/>
      <c r="M22597" s="5"/>
      <c r="N22597" s="6"/>
    </row>
    <row r="22598" spans="8:14" x14ac:dyDescent="0.25">
      <c r="H22598" s="4"/>
      <c r="M22598" s="5"/>
      <c r="N22598" s="6"/>
    </row>
    <row r="22599" spans="8:14" x14ac:dyDescent="0.25">
      <c r="H22599" s="4"/>
      <c r="M22599" s="5"/>
      <c r="N22599" s="6"/>
    </row>
    <row r="22600" spans="8:14" x14ac:dyDescent="0.25">
      <c r="H22600" s="4"/>
      <c r="M22600" s="5"/>
      <c r="N22600" s="6"/>
    </row>
    <row r="22601" spans="8:14" x14ac:dyDescent="0.25">
      <c r="H22601" s="4"/>
      <c r="M22601" s="5"/>
      <c r="N22601" s="6"/>
    </row>
    <row r="22602" spans="8:14" x14ac:dyDescent="0.25">
      <c r="H22602" s="4"/>
      <c r="M22602" s="5"/>
      <c r="N22602" s="6"/>
    </row>
    <row r="22603" spans="8:14" x14ac:dyDescent="0.25">
      <c r="H22603" s="4"/>
      <c r="M22603" s="5"/>
      <c r="N22603" s="6"/>
    </row>
    <row r="22604" spans="8:14" x14ac:dyDescent="0.25">
      <c r="H22604" s="4"/>
      <c r="M22604" s="5"/>
      <c r="N22604" s="6"/>
    </row>
    <row r="22605" spans="8:14" x14ac:dyDescent="0.25">
      <c r="H22605" s="4"/>
      <c r="M22605" s="5"/>
      <c r="N22605" s="6"/>
    </row>
    <row r="22606" spans="8:14" x14ac:dyDescent="0.25">
      <c r="H22606" s="4"/>
      <c r="M22606" s="5"/>
      <c r="N22606" s="6"/>
    </row>
    <row r="22607" spans="8:14" x14ac:dyDescent="0.25">
      <c r="H22607" s="4"/>
      <c r="M22607" s="5"/>
      <c r="N22607" s="6"/>
    </row>
    <row r="22608" spans="8:14" x14ac:dyDescent="0.25">
      <c r="H22608" s="4"/>
      <c r="M22608" s="5"/>
      <c r="N22608" s="6"/>
    </row>
    <row r="22609" spans="8:14" x14ac:dyDescent="0.25">
      <c r="H22609" s="4"/>
      <c r="M22609" s="5"/>
      <c r="N22609" s="6"/>
    </row>
    <row r="22610" spans="8:14" x14ac:dyDescent="0.25">
      <c r="H22610" s="4"/>
      <c r="M22610" s="5"/>
      <c r="N22610" s="6"/>
    </row>
    <row r="22611" spans="8:14" x14ac:dyDescent="0.25">
      <c r="H22611" s="4"/>
      <c r="M22611" s="5"/>
      <c r="N22611" s="6"/>
    </row>
    <row r="22612" spans="8:14" x14ac:dyDescent="0.25">
      <c r="H22612" s="4"/>
      <c r="M22612" s="5"/>
      <c r="N22612" s="6"/>
    </row>
    <row r="22613" spans="8:14" x14ac:dyDescent="0.25">
      <c r="H22613" s="4"/>
      <c r="M22613" s="5"/>
      <c r="N22613" s="6"/>
    </row>
    <row r="22614" spans="8:14" x14ac:dyDescent="0.25">
      <c r="H22614" s="4"/>
      <c r="M22614" s="5"/>
      <c r="N22614" s="6"/>
    </row>
    <row r="22615" spans="8:14" x14ac:dyDescent="0.25">
      <c r="H22615" s="4"/>
      <c r="M22615" s="5"/>
      <c r="N22615" s="6"/>
    </row>
    <row r="22616" spans="8:14" x14ac:dyDescent="0.25">
      <c r="H22616" s="4"/>
      <c r="M22616" s="5"/>
      <c r="N22616" s="6"/>
    </row>
    <row r="22617" spans="8:14" x14ac:dyDescent="0.25">
      <c r="H22617" s="4"/>
      <c r="M22617" s="5"/>
      <c r="N22617" s="6"/>
    </row>
    <row r="22618" spans="8:14" x14ac:dyDescent="0.25">
      <c r="H22618" s="4"/>
      <c r="M22618" s="5"/>
      <c r="N22618" s="6"/>
    </row>
    <row r="22619" spans="8:14" x14ac:dyDescent="0.25">
      <c r="H22619" s="4"/>
      <c r="M22619" s="5"/>
      <c r="N22619" s="6"/>
    </row>
    <row r="22620" spans="8:14" x14ac:dyDescent="0.25">
      <c r="H22620" s="4"/>
      <c r="M22620" s="5"/>
      <c r="N22620" s="6"/>
    </row>
    <row r="22621" spans="8:14" x14ac:dyDescent="0.25">
      <c r="H22621" s="4"/>
      <c r="M22621" s="5"/>
      <c r="N22621" s="6"/>
    </row>
    <row r="22622" spans="8:14" x14ac:dyDescent="0.25">
      <c r="H22622" s="4"/>
      <c r="M22622" s="5"/>
      <c r="N22622" s="6"/>
    </row>
    <row r="22623" spans="8:14" x14ac:dyDescent="0.25">
      <c r="H22623" s="4"/>
      <c r="M22623" s="5"/>
      <c r="N22623" s="6"/>
    </row>
    <row r="22624" spans="8:14" x14ac:dyDescent="0.25">
      <c r="H22624" s="4"/>
      <c r="M22624" s="5"/>
      <c r="N22624" s="6"/>
    </row>
    <row r="22625" spans="8:14" x14ac:dyDescent="0.25">
      <c r="H22625" s="4"/>
      <c r="M22625" s="5"/>
      <c r="N22625" s="6"/>
    </row>
    <row r="22626" spans="8:14" x14ac:dyDescent="0.25">
      <c r="H22626" s="4"/>
      <c r="M22626" s="5"/>
      <c r="N22626" s="6"/>
    </row>
    <row r="22627" spans="8:14" x14ac:dyDescent="0.25">
      <c r="H22627" s="4"/>
      <c r="M22627" s="5"/>
      <c r="N22627" s="6"/>
    </row>
    <row r="22628" spans="8:14" x14ac:dyDescent="0.25">
      <c r="H22628" s="4"/>
      <c r="M22628" s="5"/>
      <c r="N22628" s="6"/>
    </row>
    <row r="22629" spans="8:14" x14ac:dyDescent="0.25">
      <c r="H22629" s="4"/>
      <c r="M22629" s="5"/>
      <c r="N22629" s="6"/>
    </row>
    <row r="22630" spans="8:14" x14ac:dyDescent="0.25">
      <c r="H22630" s="4"/>
      <c r="M22630" s="5"/>
      <c r="N22630" s="6"/>
    </row>
    <row r="22631" spans="8:14" x14ac:dyDescent="0.25">
      <c r="H22631" s="4"/>
      <c r="M22631" s="5"/>
      <c r="N22631" s="6"/>
    </row>
    <row r="22632" spans="8:14" x14ac:dyDescent="0.25">
      <c r="H22632" s="4"/>
      <c r="M22632" s="5"/>
      <c r="N22632" s="6"/>
    </row>
    <row r="22633" spans="8:14" x14ac:dyDescent="0.25">
      <c r="H22633" s="4"/>
      <c r="M22633" s="5"/>
      <c r="N22633" s="6"/>
    </row>
    <row r="22634" spans="8:14" x14ac:dyDescent="0.25">
      <c r="H22634" s="4"/>
      <c r="M22634" s="5"/>
      <c r="N22634" s="6"/>
    </row>
    <row r="22635" spans="8:14" x14ac:dyDescent="0.25">
      <c r="H22635" s="4"/>
      <c r="M22635" s="5"/>
      <c r="N22635" s="6"/>
    </row>
    <row r="22636" spans="8:14" x14ac:dyDescent="0.25">
      <c r="H22636" s="4"/>
      <c r="M22636" s="5"/>
      <c r="N22636" s="6"/>
    </row>
    <row r="22637" spans="8:14" x14ac:dyDescent="0.25">
      <c r="H22637" s="4"/>
      <c r="M22637" s="5"/>
      <c r="N22637" s="6"/>
    </row>
    <row r="22638" spans="8:14" x14ac:dyDescent="0.25">
      <c r="H22638" s="4"/>
      <c r="M22638" s="5"/>
      <c r="N22638" s="6"/>
    </row>
    <row r="22639" spans="8:14" x14ac:dyDescent="0.25">
      <c r="H22639" s="4"/>
      <c r="M22639" s="5"/>
      <c r="N22639" s="6"/>
    </row>
    <row r="22640" spans="8:14" x14ac:dyDescent="0.25">
      <c r="H22640" s="4"/>
      <c r="M22640" s="5"/>
      <c r="N22640" s="6"/>
    </row>
    <row r="22641" spans="8:14" x14ac:dyDescent="0.25">
      <c r="H22641" s="4"/>
      <c r="M22641" s="5"/>
      <c r="N22641" s="6"/>
    </row>
    <row r="22642" spans="8:14" x14ac:dyDescent="0.25">
      <c r="H22642" s="4"/>
      <c r="M22642" s="5"/>
      <c r="N22642" s="6"/>
    </row>
    <row r="22643" spans="8:14" x14ac:dyDescent="0.25">
      <c r="H22643" s="4"/>
      <c r="M22643" s="5"/>
      <c r="N22643" s="6"/>
    </row>
    <row r="22644" spans="8:14" x14ac:dyDescent="0.25">
      <c r="H22644" s="4"/>
      <c r="M22644" s="5"/>
      <c r="N22644" s="6"/>
    </row>
    <row r="22645" spans="8:14" x14ac:dyDescent="0.25">
      <c r="H22645" s="4"/>
      <c r="M22645" s="5"/>
      <c r="N22645" s="6"/>
    </row>
    <row r="22646" spans="8:14" x14ac:dyDescent="0.25">
      <c r="H22646" s="4"/>
      <c r="M22646" s="5"/>
      <c r="N22646" s="6"/>
    </row>
    <row r="22647" spans="8:14" x14ac:dyDescent="0.25">
      <c r="H22647" s="4"/>
      <c r="M22647" s="5"/>
      <c r="N22647" s="6"/>
    </row>
    <row r="22648" spans="8:14" x14ac:dyDescent="0.25">
      <c r="H22648" s="4"/>
      <c r="M22648" s="5"/>
      <c r="N22648" s="6"/>
    </row>
    <row r="22649" spans="8:14" x14ac:dyDescent="0.25">
      <c r="H22649" s="4"/>
      <c r="M22649" s="5"/>
      <c r="N22649" s="6"/>
    </row>
    <row r="22650" spans="8:14" x14ac:dyDescent="0.25">
      <c r="H22650" s="4"/>
      <c r="M22650" s="5"/>
      <c r="N22650" s="6"/>
    </row>
    <row r="22651" spans="8:14" x14ac:dyDescent="0.25">
      <c r="H22651" s="4"/>
      <c r="M22651" s="5"/>
      <c r="N22651" s="6"/>
    </row>
    <row r="22652" spans="8:14" x14ac:dyDescent="0.25">
      <c r="H22652" s="4"/>
      <c r="M22652" s="5"/>
      <c r="N22652" s="6"/>
    </row>
    <row r="22653" spans="8:14" x14ac:dyDescent="0.25">
      <c r="H22653" s="4"/>
      <c r="M22653" s="5"/>
      <c r="N22653" s="6"/>
    </row>
    <row r="22654" spans="8:14" x14ac:dyDescent="0.25">
      <c r="H22654" s="4"/>
      <c r="M22654" s="5"/>
      <c r="N22654" s="6"/>
    </row>
    <row r="22655" spans="8:14" x14ac:dyDescent="0.25">
      <c r="H22655" s="4"/>
      <c r="M22655" s="5"/>
      <c r="N22655" s="6"/>
    </row>
    <row r="22656" spans="8:14" x14ac:dyDescent="0.25">
      <c r="H22656" s="4"/>
      <c r="M22656" s="5"/>
      <c r="N22656" s="6"/>
    </row>
    <row r="22657" spans="8:14" x14ac:dyDescent="0.25">
      <c r="H22657" s="4"/>
      <c r="M22657" s="5"/>
      <c r="N22657" s="6"/>
    </row>
    <row r="22658" spans="8:14" x14ac:dyDescent="0.25">
      <c r="H22658" s="4"/>
      <c r="M22658" s="5"/>
      <c r="N22658" s="6"/>
    </row>
    <row r="22659" spans="8:14" x14ac:dyDescent="0.25">
      <c r="H22659" s="4"/>
      <c r="M22659" s="5"/>
      <c r="N22659" s="6"/>
    </row>
    <row r="22660" spans="8:14" x14ac:dyDescent="0.25">
      <c r="H22660" s="4"/>
      <c r="M22660" s="5"/>
      <c r="N22660" s="6"/>
    </row>
    <row r="22661" spans="8:14" x14ac:dyDescent="0.25">
      <c r="H22661" s="4"/>
      <c r="M22661" s="5"/>
      <c r="N22661" s="6"/>
    </row>
    <row r="22662" spans="8:14" x14ac:dyDescent="0.25">
      <c r="H22662" s="4"/>
      <c r="M22662" s="5"/>
      <c r="N22662" s="6"/>
    </row>
    <row r="22663" spans="8:14" x14ac:dyDescent="0.25">
      <c r="H22663" s="4"/>
      <c r="M22663" s="5"/>
      <c r="N22663" s="6"/>
    </row>
    <row r="22664" spans="8:14" x14ac:dyDescent="0.25">
      <c r="H22664" s="4"/>
      <c r="M22664" s="5"/>
      <c r="N22664" s="6"/>
    </row>
    <row r="22665" spans="8:14" x14ac:dyDescent="0.25">
      <c r="H22665" s="4"/>
      <c r="M22665" s="5"/>
      <c r="N22665" s="6"/>
    </row>
    <row r="22666" spans="8:14" x14ac:dyDescent="0.25">
      <c r="H22666" s="4"/>
      <c r="M22666" s="5"/>
      <c r="N22666" s="6"/>
    </row>
    <row r="22667" spans="8:14" x14ac:dyDescent="0.25">
      <c r="H22667" s="4"/>
      <c r="M22667" s="5"/>
      <c r="N22667" s="6"/>
    </row>
    <row r="22668" spans="8:14" x14ac:dyDescent="0.25">
      <c r="H22668" s="4"/>
      <c r="M22668" s="5"/>
      <c r="N22668" s="6"/>
    </row>
    <row r="22669" spans="8:14" x14ac:dyDescent="0.25">
      <c r="H22669" s="4"/>
      <c r="M22669" s="5"/>
      <c r="N22669" s="6"/>
    </row>
    <row r="22670" spans="8:14" x14ac:dyDescent="0.25">
      <c r="H22670" s="4"/>
      <c r="M22670" s="5"/>
      <c r="N22670" s="6"/>
    </row>
    <row r="22671" spans="8:14" x14ac:dyDescent="0.25">
      <c r="H22671" s="4"/>
      <c r="M22671" s="5"/>
      <c r="N22671" s="6"/>
    </row>
    <row r="22672" spans="8:14" x14ac:dyDescent="0.25">
      <c r="H22672" s="4"/>
      <c r="M22672" s="5"/>
      <c r="N22672" s="6"/>
    </row>
    <row r="22673" spans="8:14" x14ac:dyDescent="0.25">
      <c r="H22673" s="4"/>
      <c r="M22673" s="5"/>
      <c r="N22673" s="6"/>
    </row>
    <row r="22674" spans="8:14" x14ac:dyDescent="0.25">
      <c r="H22674" s="4"/>
      <c r="M22674" s="5"/>
      <c r="N22674" s="6"/>
    </row>
    <row r="22675" spans="8:14" x14ac:dyDescent="0.25">
      <c r="H22675" s="4"/>
      <c r="M22675" s="5"/>
      <c r="N22675" s="6"/>
    </row>
    <row r="22676" spans="8:14" x14ac:dyDescent="0.25">
      <c r="H22676" s="4"/>
      <c r="M22676" s="5"/>
      <c r="N22676" s="6"/>
    </row>
    <row r="22677" spans="8:14" x14ac:dyDescent="0.25">
      <c r="H22677" s="4"/>
      <c r="M22677" s="5"/>
      <c r="N22677" s="6"/>
    </row>
    <row r="22678" spans="8:14" x14ac:dyDescent="0.25">
      <c r="H22678" s="4"/>
      <c r="M22678" s="5"/>
      <c r="N22678" s="6"/>
    </row>
    <row r="22679" spans="8:14" x14ac:dyDescent="0.25">
      <c r="H22679" s="4"/>
      <c r="M22679" s="5"/>
      <c r="N22679" s="6"/>
    </row>
    <row r="22680" spans="8:14" x14ac:dyDescent="0.25">
      <c r="H22680" s="4"/>
      <c r="M22680" s="5"/>
      <c r="N22680" s="6"/>
    </row>
    <row r="22681" spans="8:14" x14ac:dyDescent="0.25">
      <c r="H22681" s="4"/>
      <c r="M22681" s="5"/>
      <c r="N22681" s="6"/>
    </row>
    <row r="22682" spans="8:14" x14ac:dyDescent="0.25">
      <c r="H22682" s="4"/>
      <c r="M22682" s="5"/>
      <c r="N22682" s="6"/>
    </row>
    <row r="22683" spans="8:14" x14ac:dyDescent="0.25">
      <c r="H22683" s="4"/>
      <c r="M22683" s="5"/>
      <c r="N22683" s="6"/>
    </row>
    <row r="22684" spans="8:14" x14ac:dyDescent="0.25">
      <c r="H22684" s="4"/>
      <c r="M22684" s="5"/>
      <c r="N22684" s="6"/>
    </row>
    <row r="22685" spans="8:14" x14ac:dyDescent="0.25">
      <c r="H22685" s="4"/>
      <c r="M22685" s="5"/>
      <c r="N22685" s="6"/>
    </row>
    <row r="22686" spans="8:14" x14ac:dyDescent="0.25">
      <c r="H22686" s="4"/>
      <c r="M22686" s="5"/>
      <c r="N22686" s="6"/>
    </row>
    <row r="22687" spans="8:14" x14ac:dyDescent="0.25">
      <c r="H22687" s="4"/>
      <c r="M22687" s="5"/>
      <c r="N22687" s="6"/>
    </row>
    <row r="22688" spans="8:14" x14ac:dyDescent="0.25">
      <c r="H22688" s="4"/>
      <c r="M22688" s="5"/>
      <c r="N22688" s="6"/>
    </row>
    <row r="22689" spans="8:14" x14ac:dyDescent="0.25">
      <c r="H22689" s="4"/>
      <c r="M22689" s="5"/>
      <c r="N22689" s="6"/>
    </row>
    <row r="22690" spans="8:14" x14ac:dyDescent="0.25">
      <c r="H22690" s="4"/>
      <c r="M22690" s="5"/>
      <c r="N22690" s="6"/>
    </row>
    <row r="22691" spans="8:14" x14ac:dyDescent="0.25">
      <c r="H22691" s="4"/>
      <c r="M22691" s="5"/>
      <c r="N22691" s="6"/>
    </row>
    <row r="22692" spans="8:14" x14ac:dyDescent="0.25">
      <c r="H22692" s="4"/>
      <c r="M22692" s="5"/>
      <c r="N22692" s="6"/>
    </row>
    <row r="22693" spans="8:14" x14ac:dyDescent="0.25">
      <c r="H22693" s="4"/>
      <c r="M22693" s="5"/>
      <c r="N22693" s="6"/>
    </row>
    <row r="22694" spans="8:14" x14ac:dyDescent="0.25">
      <c r="H22694" s="4"/>
      <c r="M22694" s="5"/>
      <c r="N22694" s="6"/>
    </row>
    <row r="22695" spans="8:14" x14ac:dyDescent="0.25">
      <c r="H22695" s="4"/>
      <c r="M22695" s="5"/>
      <c r="N22695" s="6"/>
    </row>
    <row r="22696" spans="8:14" x14ac:dyDescent="0.25">
      <c r="H22696" s="4"/>
      <c r="M22696" s="5"/>
      <c r="N22696" s="6"/>
    </row>
    <row r="22697" spans="8:14" x14ac:dyDescent="0.25">
      <c r="H22697" s="4"/>
      <c r="M22697" s="5"/>
      <c r="N22697" s="6"/>
    </row>
    <row r="22698" spans="8:14" x14ac:dyDescent="0.25">
      <c r="H22698" s="4"/>
      <c r="M22698" s="5"/>
      <c r="N22698" s="6"/>
    </row>
    <row r="22699" spans="8:14" x14ac:dyDescent="0.25">
      <c r="H22699" s="4"/>
      <c r="M22699" s="5"/>
      <c r="N22699" s="6"/>
    </row>
    <row r="22700" spans="8:14" x14ac:dyDescent="0.25">
      <c r="H22700" s="4"/>
      <c r="M22700" s="5"/>
      <c r="N22700" s="6"/>
    </row>
    <row r="22701" spans="8:14" x14ac:dyDescent="0.25">
      <c r="H22701" s="4"/>
      <c r="M22701" s="5"/>
      <c r="N22701" s="6"/>
    </row>
    <row r="22702" spans="8:14" x14ac:dyDescent="0.25">
      <c r="H22702" s="4"/>
      <c r="M22702" s="5"/>
      <c r="N22702" s="6"/>
    </row>
    <row r="22703" spans="8:14" x14ac:dyDescent="0.25">
      <c r="H22703" s="4"/>
      <c r="M22703" s="5"/>
      <c r="N22703" s="6"/>
    </row>
    <row r="22704" spans="8:14" x14ac:dyDescent="0.25">
      <c r="H22704" s="4"/>
      <c r="M22704" s="5"/>
      <c r="N22704" s="6"/>
    </row>
    <row r="22705" spans="8:14" x14ac:dyDescent="0.25">
      <c r="H22705" s="4"/>
      <c r="M22705" s="5"/>
      <c r="N22705" s="6"/>
    </row>
    <row r="22706" spans="8:14" x14ac:dyDescent="0.25">
      <c r="H22706" s="4"/>
      <c r="M22706" s="5"/>
      <c r="N22706" s="6"/>
    </row>
    <row r="22707" spans="8:14" x14ac:dyDescent="0.25">
      <c r="H22707" s="4"/>
      <c r="M22707" s="5"/>
      <c r="N22707" s="6"/>
    </row>
    <row r="22708" spans="8:14" x14ac:dyDescent="0.25">
      <c r="H22708" s="4"/>
      <c r="M22708" s="5"/>
      <c r="N22708" s="6"/>
    </row>
    <row r="22709" spans="8:14" x14ac:dyDescent="0.25">
      <c r="H22709" s="4"/>
      <c r="M22709" s="5"/>
      <c r="N22709" s="6"/>
    </row>
    <row r="22710" spans="8:14" x14ac:dyDescent="0.25">
      <c r="H22710" s="4"/>
      <c r="M22710" s="5"/>
      <c r="N22710" s="6"/>
    </row>
    <row r="22711" spans="8:14" x14ac:dyDescent="0.25">
      <c r="H22711" s="4"/>
      <c r="M22711" s="5"/>
      <c r="N22711" s="6"/>
    </row>
    <row r="22712" spans="8:14" x14ac:dyDescent="0.25">
      <c r="H22712" s="4"/>
      <c r="M22712" s="5"/>
      <c r="N22712" s="6"/>
    </row>
    <row r="22713" spans="8:14" x14ac:dyDescent="0.25">
      <c r="H22713" s="4"/>
      <c r="M22713" s="5"/>
      <c r="N22713" s="6"/>
    </row>
    <row r="22714" spans="8:14" x14ac:dyDescent="0.25">
      <c r="H22714" s="4"/>
      <c r="M22714" s="5"/>
      <c r="N22714" s="6"/>
    </row>
    <row r="22715" spans="8:14" x14ac:dyDescent="0.25">
      <c r="H22715" s="4"/>
      <c r="M22715" s="5"/>
      <c r="N22715" s="6"/>
    </row>
    <row r="22716" spans="8:14" x14ac:dyDescent="0.25">
      <c r="H22716" s="4"/>
      <c r="M22716" s="5"/>
      <c r="N22716" s="6"/>
    </row>
    <row r="22717" spans="8:14" x14ac:dyDescent="0.25">
      <c r="H22717" s="4"/>
      <c r="M22717" s="5"/>
      <c r="N22717" s="6"/>
    </row>
    <row r="22718" spans="8:14" x14ac:dyDescent="0.25">
      <c r="H22718" s="4"/>
      <c r="M22718" s="5"/>
      <c r="N22718" s="6"/>
    </row>
    <row r="22719" spans="8:14" x14ac:dyDescent="0.25">
      <c r="H22719" s="4"/>
      <c r="M22719" s="5"/>
      <c r="N22719" s="6"/>
    </row>
    <row r="22720" spans="8:14" x14ac:dyDescent="0.25">
      <c r="H22720" s="4"/>
      <c r="M22720" s="5"/>
      <c r="N22720" s="6"/>
    </row>
    <row r="22721" spans="8:14" x14ac:dyDescent="0.25">
      <c r="H22721" s="4"/>
      <c r="M22721" s="5"/>
      <c r="N22721" s="6"/>
    </row>
    <row r="22722" spans="8:14" x14ac:dyDescent="0.25">
      <c r="H22722" s="4"/>
      <c r="M22722" s="5"/>
      <c r="N22722" s="6"/>
    </row>
    <row r="22723" spans="8:14" x14ac:dyDescent="0.25">
      <c r="H22723" s="4"/>
      <c r="M22723" s="5"/>
      <c r="N22723" s="6"/>
    </row>
    <row r="22724" spans="8:14" x14ac:dyDescent="0.25">
      <c r="H22724" s="4"/>
      <c r="M22724" s="5"/>
      <c r="N22724" s="6"/>
    </row>
    <row r="22725" spans="8:14" x14ac:dyDescent="0.25">
      <c r="H22725" s="4"/>
      <c r="M22725" s="5"/>
      <c r="N22725" s="6"/>
    </row>
    <row r="22726" spans="8:14" x14ac:dyDescent="0.25">
      <c r="H22726" s="4"/>
      <c r="M22726" s="5"/>
      <c r="N22726" s="6"/>
    </row>
    <row r="22727" spans="8:14" x14ac:dyDescent="0.25">
      <c r="H22727" s="4"/>
      <c r="M22727" s="5"/>
      <c r="N22727" s="6"/>
    </row>
    <row r="22728" spans="8:14" x14ac:dyDescent="0.25">
      <c r="H22728" s="4"/>
      <c r="M22728" s="5"/>
      <c r="N22728" s="6"/>
    </row>
    <row r="22729" spans="8:14" x14ac:dyDescent="0.25">
      <c r="H22729" s="4"/>
      <c r="M22729" s="5"/>
      <c r="N22729" s="6"/>
    </row>
    <row r="22730" spans="8:14" x14ac:dyDescent="0.25">
      <c r="H22730" s="4"/>
      <c r="M22730" s="5"/>
      <c r="N22730" s="6"/>
    </row>
    <row r="22731" spans="8:14" x14ac:dyDescent="0.25">
      <c r="H22731" s="4"/>
      <c r="M22731" s="5"/>
      <c r="N22731" s="6"/>
    </row>
    <row r="22732" spans="8:14" x14ac:dyDescent="0.25">
      <c r="H22732" s="4"/>
      <c r="M22732" s="5"/>
      <c r="N22732" s="6"/>
    </row>
    <row r="22733" spans="8:14" x14ac:dyDescent="0.25">
      <c r="H22733" s="4"/>
      <c r="M22733" s="5"/>
      <c r="N22733" s="6"/>
    </row>
    <row r="22734" spans="8:14" x14ac:dyDescent="0.25">
      <c r="H22734" s="4"/>
      <c r="M22734" s="5"/>
      <c r="N22734" s="6"/>
    </row>
    <row r="22735" spans="8:14" x14ac:dyDescent="0.25">
      <c r="H22735" s="4"/>
      <c r="M22735" s="5"/>
      <c r="N22735" s="6"/>
    </row>
    <row r="22736" spans="8:14" x14ac:dyDescent="0.25">
      <c r="H22736" s="4"/>
      <c r="M22736" s="5"/>
      <c r="N22736" s="6"/>
    </row>
    <row r="22737" spans="8:14" x14ac:dyDescent="0.25">
      <c r="H22737" s="4"/>
      <c r="M22737" s="5"/>
      <c r="N22737" s="6"/>
    </row>
    <row r="22738" spans="8:14" x14ac:dyDescent="0.25">
      <c r="H22738" s="4"/>
      <c r="M22738" s="5"/>
      <c r="N22738" s="6"/>
    </row>
    <row r="22739" spans="8:14" x14ac:dyDescent="0.25">
      <c r="H22739" s="4"/>
      <c r="M22739" s="5"/>
      <c r="N22739" s="6"/>
    </row>
    <row r="22740" spans="8:14" x14ac:dyDescent="0.25">
      <c r="H22740" s="4"/>
      <c r="M22740" s="5"/>
      <c r="N22740" s="6"/>
    </row>
    <row r="22741" spans="8:14" x14ac:dyDescent="0.25">
      <c r="H22741" s="4"/>
      <c r="M22741" s="5"/>
      <c r="N22741" s="6"/>
    </row>
    <row r="22742" spans="8:14" x14ac:dyDescent="0.25">
      <c r="H22742" s="4"/>
      <c r="M22742" s="5"/>
      <c r="N22742" s="6"/>
    </row>
    <row r="22743" spans="8:14" x14ac:dyDescent="0.25">
      <c r="H22743" s="4"/>
      <c r="M22743" s="5"/>
      <c r="N22743" s="6"/>
    </row>
    <row r="22744" spans="8:14" x14ac:dyDescent="0.25">
      <c r="H22744" s="4"/>
      <c r="M22744" s="5"/>
      <c r="N22744" s="6"/>
    </row>
    <row r="22745" spans="8:14" x14ac:dyDescent="0.25">
      <c r="H22745" s="4"/>
      <c r="M22745" s="5"/>
      <c r="N22745" s="6"/>
    </row>
    <row r="22746" spans="8:14" x14ac:dyDescent="0.25">
      <c r="H22746" s="4"/>
      <c r="M22746" s="5"/>
      <c r="N22746" s="6"/>
    </row>
    <row r="22747" spans="8:14" x14ac:dyDescent="0.25">
      <c r="H22747" s="4"/>
      <c r="M22747" s="5"/>
      <c r="N22747" s="6"/>
    </row>
    <row r="22748" spans="8:14" x14ac:dyDescent="0.25">
      <c r="H22748" s="4"/>
      <c r="M22748" s="5"/>
      <c r="N22748" s="6"/>
    </row>
    <row r="22749" spans="8:14" x14ac:dyDescent="0.25">
      <c r="H22749" s="4"/>
      <c r="M22749" s="5"/>
      <c r="N22749" s="6"/>
    </row>
    <row r="22750" spans="8:14" x14ac:dyDescent="0.25">
      <c r="H22750" s="4"/>
      <c r="M22750" s="5"/>
      <c r="N22750" s="6"/>
    </row>
    <row r="22751" spans="8:14" x14ac:dyDescent="0.25">
      <c r="H22751" s="4"/>
      <c r="M22751" s="5"/>
      <c r="N22751" s="6"/>
    </row>
    <row r="22752" spans="8:14" x14ac:dyDescent="0.25">
      <c r="H22752" s="4"/>
      <c r="M22752" s="5"/>
      <c r="N22752" s="6"/>
    </row>
    <row r="22753" spans="8:14" x14ac:dyDescent="0.25">
      <c r="H22753" s="4"/>
      <c r="M22753" s="5"/>
      <c r="N22753" s="6"/>
    </row>
    <row r="22754" spans="8:14" x14ac:dyDescent="0.25">
      <c r="H22754" s="4"/>
      <c r="M22754" s="5"/>
      <c r="N22754" s="6"/>
    </row>
    <row r="22755" spans="8:14" x14ac:dyDescent="0.25">
      <c r="H22755" s="4"/>
      <c r="M22755" s="5"/>
      <c r="N22755" s="6"/>
    </row>
    <row r="22756" spans="8:14" x14ac:dyDescent="0.25">
      <c r="H22756" s="4"/>
      <c r="M22756" s="5"/>
      <c r="N22756" s="6"/>
    </row>
    <row r="22757" spans="8:14" x14ac:dyDescent="0.25">
      <c r="H22757" s="4"/>
      <c r="M22757" s="5"/>
      <c r="N22757" s="6"/>
    </row>
    <row r="22758" spans="8:14" x14ac:dyDescent="0.25">
      <c r="H22758" s="4"/>
      <c r="M22758" s="5"/>
      <c r="N22758" s="6"/>
    </row>
    <row r="22759" spans="8:14" x14ac:dyDescent="0.25">
      <c r="H22759" s="4"/>
      <c r="M22759" s="5"/>
      <c r="N22759" s="6"/>
    </row>
    <row r="22760" spans="8:14" x14ac:dyDescent="0.25">
      <c r="H22760" s="4"/>
      <c r="M22760" s="5"/>
      <c r="N22760" s="6"/>
    </row>
    <row r="22761" spans="8:14" x14ac:dyDescent="0.25">
      <c r="H22761" s="4"/>
      <c r="M22761" s="5"/>
      <c r="N22761" s="6"/>
    </row>
    <row r="22762" spans="8:14" x14ac:dyDescent="0.25">
      <c r="H22762" s="4"/>
      <c r="M22762" s="5"/>
      <c r="N22762" s="6"/>
    </row>
    <row r="22763" spans="8:14" x14ac:dyDescent="0.25">
      <c r="H22763" s="4"/>
      <c r="M22763" s="5"/>
      <c r="N22763" s="6"/>
    </row>
    <row r="22764" spans="8:14" x14ac:dyDescent="0.25">
      <c r="H22764" s="4"/>
      <c r="M22764" s="5"/>
      <c r="N22764" s="6"/>
    </row>
    <row r="22765" spans="8:14" x14ac:dyDescent="0.25">
      <c r="H22765" s="4"/>
      <c r="M22765" s="5"/>
      <c r="N22765" s="6"/>
    </row>
    <row r="22766" spans="8:14" x14ac:dyDescent="0.25">
      <c r="H22766" s="4"/>
      <c r="M22766" s="5"/>
      <c r="N22766" s="6"/>
    </row>
    <row r="22767" spans="8:14" x14ac:dyDescent="0.25">
      <c r="H22767" s="4"/>
      <c r="M22767" s="5"/>
      <c r="N22767" s="6"/>
    </row>
    <row r="22768" spans="8:14" x14ac:dyDescent="0.25">
      <c r="H22768" s="4"/>
      <c r="M22768" s="5"/>
      <c r="N22768" s="6"/>
    </row>
    <row r="22769" spans="8:14" x14ac:dyDescent="0.25">
      <c r="H22769" s="4"/>
      <c r="M22769" s="5"/>
      <c r="N22769" s="6"/>
    </row>
    <row r="22770" spans="8:14" x14ac:dyDescent="0.25">
      <c r="H22770" s="4"/>
      <c r="M22770" s="5"/>
      <c r="N22770" s="6"/>
    </row>
    <row r="22771" spans="8:14" x14ac:dyDescent="0.25">
      <c r="H22771" s="4"/>
      <c r="M22771" s="5"/>
      <c r="N22771" s="6"/>
    </row>
    <row r="22772" spans="8:14" x14ac:dyDescent="0.25">
      <c r="H22772" s="4"/>
      <c r="M22772" s="5"/>
      <c r="N22772" s="6"/>
    </row>
    <row r="22773" spans="8:14" x14ac:dyDescent="0.25">
      <c r="H22773" s="4"/>
      <c r="M22773" s="5"/>
      <c r="N22773" s="6"/>
    </row>
    <row r="22774" spans="8:14" x14ac:dyDescent="0.25">
      <c r="H22774" s="4"/>
      <c r="M22774" s="5"/>
      <c r="N22774" s="6"/>
    </row>
    <row r="22775" spans="8:14" x14ac:dyDescent="0.25">
      <c r="H22775" s="4"/>
      <c r="M22775" s="5"/>
      <c r="N22775" s="6"/>
    </row>
    <row r="22776" spans="8:14" x14ac:dyDescent="0.25">
      <c r="H22776" s="4"/>
      <c r="M22776" s="5"/>
      <c r="N22776" s="6"/>
    </row>
    <row r="22777" spans="8:14" x14ac:dyDescent="0.25">
      <c r="H22777" s="4"/>
      <c r="M22777" s="5"/>
      <c r="N22777" s="6"/>
    </row>
    <row r="22778" spans="8:14" x14ac:dyDescent="0.25">
      <c r="H22778" s="4"/>
      <c r="M22778" s="5"/>
      <c r="N22778" s="6"/>
    </row>
    <row r="22779" spans="8:14" x14ac:dyDescent="0.25">
      <c r="H22779" s="4"/>
      <c r="M22779" s="5"/>
      <c r="N22779" s="6"/>
    </row>
    <row r="22780" spans="8:14" x14ac:dyDescent="0.25">
      <c r="H22780" s="4"/>
      <c r="M22780" s="5"/>
      <c r="N22780" s="6"/>
    </row>
    <row r="22781" spans="8:14" x14ac:dyDescent="0.25">
      <c r="H22781" s="4"/>
      <c r="M22781" s="5"/>
      <c r="N22781" s="6"/>
    </row>
    <row r="22782" spans="8:14" x14ac:dyDescent="0.25">
      <c r="H22782" s="4"/>
      <c r="M22782" s="5"/>
      <c r="N22782" s="6"/>
    </row>
    <row r="22783" spans="8:14" x14ac:dyDescent="0.25">
      <c r="H22783" s="4"/>
      <c r="M22783" s="5"/>
      <c r="N22783" s="6"/>
    </row>
    <row r="22784" spans="8:14" x14ac:dyDescent="0.25">
      <c r="H22784" s="4"/>
      <c r="M22784" s="5"/>
      <c r="N22784" s="6"/>
    </row>
    <row r="22785" spans="8:14" x14ac:dyDescent="0.25">
      <c r="H22785" s="4"/>
      <c r="M22785" s="5"/>
      <c r="N22785" s="6"/>
    </row>
    <row r="22786" spans="8:14" x14ac:dyDescent="0.25">
      <c r="H22786" s="4"/>
      <c r="M22786" s="5"/>
      <c r="N22786" s="6"/>
    </row>
    <row r="22787" spans="8:14" x14ac:dyDescent="0.25">
      <c r="H22787" s="4"/>
      <c r="M22787" s="5"/>
      <c r="N22787" s="6"/>
    </row>
    <row r="22788" spans="8:14" x14ac:dyDescent="0.25">
      <c r="H22788" s="4"/>
      <c r="M22788" s="5"/>
      <c r="N22788" s="6"/>
    </row>
    <row r="22789" spans="8:14" x14ac:dyDescent="0.25">
      <c r="H22789" s="4"/>
      <c r="M22789" s="5"/>
      <c r="N22789" s="6"/>
    </row>
    <row r="22790" spans="8:14" x14ac:dyDescent="0.25">
      <c r="H22790" s="4"/>
      <c r="M22790" s="5"/>
      <c r="N22790" s="6"/>
    </row>
    <row r="22791" spans="8:14" x14ac:dyDescent="0.25">
      <c r="H22791" s="4"/>
      <c r="M22791" s="5"/>
      <c r="N22791" s="6"/>
    </row>
    <row r="22792" spans="8:14" x14ac:dyDescent="0.25">
      <c r="H22792" s="4"/>
      <c r="M22792" s="5"/>
      <c r="N22792" s="6"/>
    </row>
    <row r="22793" spans="8:14" x14ac:dyDescent="0.25">
      <c r="H22793" s="4"/>
      <c r="M22793" s="5"/>
      <c r="N22793" s="6"/>
    </row>
    <row r="22794" spans="8:14" x14ac:dyDescent="0.25">
      <c r="H22794" s="4"/>
      <c r="M22794" s="5"/>
      <c r="N22794" s="6"/>
    </row>
    <row r="22795" spans="8:14" x14ac:dyDescent="0.25">
      <c r="H22795" s="4"/>
      <c r="M22795" s="5"/>
      <c r="N22795" s="6"/>
    </row>
    <row r="22796" spans="8:14" x14ac:dyDescent="0.25">
      <c r="H22796" s="4"/>
      <c r="M22796" s="5"/>
      <c r="N22796" s="6"/>
    </row>
    <row r="22797" spans="8:14" x14ac:dyDescent="0.25">
      <c r="H22797" s="4"/>
      <c r="M22797" s="5"/>
      <c r="N22797" s="6"/>
    </row>
    <row r="22798" spans="8:14" x14ac:dyDescent="0.25">
      <c r="H22798" s="4"/>
      <c r="M22798" s="5"/>
      <c r="N22798" s="6"/>
    </row>
    <row r="22799" spans="8:14" x14ac:dyDescent="0.25">
      <c r="H22799" s="4"/>
      <c r="M22799" s="5"/>
      <c r="N22799" s="6"/>
    </row>
    <row r="22800" spans="8:14" x14ac:dyDescent="0.25">
      <c r="H22800" s="4"/>
      <c r="M22800" s="5"/>
      <c r="N22800" s="6"/>
    </row>
    <row r="22801" spans="8:14" x14ac:dyDescent="0.25">
      <c r="H22801" s="4"/>
      <c r="M22801" s="5"/>
      <c r="N22801" s="6"/>
    </row>
    <row r="22802" spans="8:14" x14ac:dyDescent="0.25">
      <c r="H22802" s="4"/>
      <c r="M22802" s="5"/>
      <c r="N22802" s="6"/>
    </row>
    <row r="22803" spans="8:14" x14ac:dyDescent="0.25">
      <c r="H22803" s="4"/>
      <c r="M22803" s="5"/>
      <c r="N22803" s="6"/>
    </row>
    <row r="22804" spans="8:14" x14ac:dyDescent="0.25">
      <c r="H22804" s="4"/>
      <c r="M22804" s="5"/>
      <c r="N22804" s="6"/>
    </row>
    <row r="22805" spans="8:14" x14ac:dyDescent="0.25">
      <c r="H22805" s="4"/>
      <c r="M22805" s="5"/>
      <c r="N22805" s="6"/>
    </row>
    <row r="22806" spans="8:14" x14ac:dyDescent="0.25">
      <c r="H22806" s="4"/>
      <c r="M22806" s="5"/>
      <c r="N22806" s="6"/>
    </row>
    <row r="22807" spans="8:14" x14ac:dyDescent="0.25">
      <c r="H22807" s="4"/>
      <c r="M22807" s="5"/>
      <c r="N22807" s="6"/>
    </row>
    <row r="22808" spans="8:14" x14ac:dyDescent="0.25">
      <c r="H22808" s="4"/>
      <c r="M22808" s="5"/>
      <c r="N22808" s="6"/>
    </row>
    <row r="22809" spans="8:14" x14ac:dyDescent="0.25">
      <c r="H22809" s="4"/>
      <c r="M22809" s="5"/>
      <c r="N22809" s="6"/>
    </row>
    <row r="22810" spans="8:14" x14ac:dyDescent="0.25">
      <c r="H22810" s="4"/>
      <c r="M22810" s="5"/>
      <c r="N22810" s="6"/>
    </row>
    <row r="22811" spans="8:14" x14ac:dyDescent="0.25">
      <c r="H22811" s="4"/>
      <c r="M22811" s="5"/>
      <c r="N22811" s="6"/>
    </row>
    <row r="22812" spans="8:14" x14ac:dyDescent="0.25">
      <c r="H22812" s="4"/>
      <c r="M22812" s="5"/>
      <c r="N22812" s="6"/>
    </row>
    <row r="22813" spans="8:14" x14ac:dyDescent="0.25">
      <c r="H22813" s="4"/>
      <c r="M22813" s="5"/>
      <c r="N22813" s="6"/>
    </row>
    <row r="22814" spans="8:14" x14ac:dyDescent="0.25">
      <c r="H22814" s="4"/>
      <c r="M22814" s="5"/>
      <c r="N22814" s="6"/>
    </row>
    <row r="22815" spans="8:14" x14ac:dyDescent="0.25">
      <c r="H22815" s="4"/>
      <c r="M22815" s="5"/>
      <c r="N22815" s="6"/>
    </row>
    <row r="22816" spans="8:14" x14ac:dyDescent="0.25">
      <c r="H22816" s="4"/>
      <c r="M22816" s="5"/>
      <c r="N22816" s="6"/>
    </row>
    <row r="22817" spans="8:14" x14ac:dyDescent="0.25">
      <c r="H22817" s="4"/>
      <c r="M22817" s="5"/>
      <c r="N22817" s="6"/>
    </row>
    <row r="22818" spans="8:14" x14ac:dyDescent="0.25">
      <c r="H22818" s="4"/>
      <c r="M22818" s="5"/>
      <c r="N22818" s="6"/>
    </row>
    <row r="22819" spans="8:14" x14ac:dyDescent="0.25">
      <c r="H22819" s="4"/>
      <c r="M22819" s="5"/>
      <c r="N22819" s="6"/>
    </row>
    <row r="22820" spans="8:14" x14ac:dyDescent="0.25">
      <c r="H22820" s="4"/>
      <c r="M22820" s="5"/>
      <c r="N22820" s="6"/>
    </row>
    <row r="22821" spans="8:14" x14ac:dyDescent="0.25">
      <c r="H22821" s="4"/>
      <c r="M22821" s="5"/>
      <c r="N22821" s="6"/>
    </row>
    <row r="22822" spans="8:14" x14ac:dyDescent="0.25">
      <c r="H22822" s="4"/>
      <c r="M22822" s="5"/>
      <c r="N22822" s="6"/>
    </row>
    <row r="22823" spans="8:14" x14ac:dyDescent="0.25">
      <c r="H22823" s="4"/>
      <c r="M22823" s="5"/>
      <c r="N22823" s="6"/>
    </row>
    <row r="22824" spans="8:14" x14ac:dyDescent="0.25">
      <c r="H22824" s="4"/>
      <c r="M22824" s="5"/>
      <c r="N22824" s="6"/>
    </row>
    <row r="22825" spans="8:14" x14ac:dyDescent="0.25">
      <c r="H22825" s="4"/>
      <c r="M22825" s="5"/>
      <c r="N22825" s="6"/>
    </row>
    <row r="22826" spans="8:14" x14ac:dyDescent="0.25">
      <c r="H22826" s="4"/>
      <c r="M22826" s="5"/>
      <c r="N22826" s="6"/>
    </row>
    <row r="22827" spans="8:14" x14ac:dyDescent="0.25">
      <c r="H22827" s="4"/>
      <c r="M22827" s="5"/>
      <c r="N22827" s="6"/>
    </row>
    <row r="22828" spans="8:14" x14ac:dyDescent="0.25">
      <c r="H22828" s="4"/>
      <c r="M22828" s="5"/>
      <c r="N22828" s="6"/>
    </row>
    <row r="22829" spans="8:14" x14ac:dyDescent="0.25">
      <c r="H22829" s="4"/>
      <c r="M22829" s="5"/>
      <c r="N22829" s="6"/>
    </row>
    <row r="22830" spans="8:14" x14ac:dyDescent="0.25">
      <c r="H22830" s="4"/>
      <c r="M22830" s="5"/>
      <c r="N22830" s="6"/>
    </row>
    <row r="22831" spans="8:14" x14ac:dyDescent="0.25">
      <c r="H22831" s="4"/>
      <c r="M22831" s="5"/>
      <c r="N22831" s="6"/>
    </row>
    <row r="22832" spans="8:14" x14ac:dyDescent="0.25">
      <c r="H22832" s="4"/>
      <c r="M22832" s="5"/>
      <c r="N22832" s="6"/>
    </row>
    <row r="22833" spans="8:14" x14ac:dyDescent="0.25">
      <c r="H22833" s="4"/>
      <c r="M22833" s="5"/>
      <c r="N22833" s="6"/>
    </row>
    <row r="22834" spans="8:14" x14ac:dyDescent="0.25">
      <c r="H22834" s="4"/>
      <c r="M22834" s="5"/>
      <c r="N22834" s="6"/>
    </row>
    <row r="22835" spans="8:14" x14ac:dyDescent="0.25">
      <c r="H22835" s="4"/>
      <c r="M22835" s="5"/>
      <c r="N22835" s="6"/>
    </row>
    <row r="22836" spans="8:14" x14ac:dyDescent="0.25">
      <c r="H22836" s="4"/>
      <c r="M22836" s="5"/>
      <c r="N22836" s="6"/>
    </row>
    <row r="22837" spans="8:14" x14ac:dyDescent="0.25">
      <c r="H22837" s="4"/>
      <c r="M22837" s="5"/>
      <c r="N22837" s="6"/>
    </row>
    <row r="22838" spans="8:14" x14ac:dyDescent="0.25">
      <c r="H22838" s="4"/>
      <c r="M22838" s="5"/>
      <c r="N22838" s="6"/>
    </row>
    <row r="22839" spans="8:14" x14ac:dyDescent="0.25">
      <c r="H22839" s="4"/>
      <c r="M22839" s="5"/>
      <c r="N22839" s="6"/>
    </row>
    <row r="22840" spans="8:14" x14ac:dyDescent="0.25">
      <c r="H22840" s="4"/>
      <c r="M22840" s="5"/>
      <c r="N22840" s="6"/>
    </row>
    <row r="22841" spans="8:14" x14ac:dyDescent="0.25">
      <c r="H22841" s="4"/>
      <c r="M22841" s="5"/>
      <c r="N22841" s="6"/>
    </row>
    <row r="22842" spans="8:14" x14ac:dyDescent="0.25">
      <c r="H22842" s="4"/>
      <c r="M22842" s="5"/>
      <c r="N22842" s="6"/>
    </row>
    <row r="22843" spans="8:14" x14ac:dyDescent="0.25">
      <c r="H22843" s="4"/>
      <c r="M22843" s="5"/>
      <c r="N22843" s="6"/>
    </row>
    <row r="22844" spans="8:14" x14ac:dyDescent="0.25">
      <c r="H22844" s="4"/>
      <c r="M22844" s="5"/>
      <c r="N22844" s="6"/>
    </row>
    <row r="22845" spans="8:14" x14ac:dyDescent="0.25">
      <c r="H22845" s="4"/>
      <c r="M22845" s="5"/>
      <c r="N22845" s="6"/>
    </row>
    <row r="22846" spans="8:14" x14ac:dyDescent="0.25">
      <c r="H22846" s="4"/>
      <c r="M22846" s="5"/>
      <c r="N22846" s="6"/>
    </row>
    <row r="22847" spans="8:14" x14ac:dyDescent="0.25">
      <c r="H22847" s="4"/>
      <c r="M22847" s="5"/>
      <c r="N22847" s="6"/>
    </row>
    <row r="22848" spans="8:14" x14ac:dyDescent="0.25">
      <c r="H22848" s="4"/>
      <c r="M22848" s="5"/>
      <c r="N22848" s="6"/>
    </row>
    <row r="22849" spans="8:14" x14ac:dyDescent="0.25">
      <c r="H22849" s="4"/>
      <c r="M22849" s="5"/>
      <c r="N22849" s="6"/>
    </row>
    <row r="22850" spans="8:14" x14ac:dyDescent="0.25">
      <c r="H22850" s="4"/>
      <c r="M22850" s="5"/>
      <c r="N22850" s="6"/>
    </row>
    <row r="22851" spans="8:14" x14ac:dyDescent="0.25">
      <c r="H22851" s="4"/>
      <c r="M22851" s="5"/>
      <c r="N22851" s="6"/>
    </row>
    <row r="22852" spans="8:14" x14ac:dyDescent="0.25">
      <c r="H22852" s="4"/>
      <c r="M22852" s="5"/>
      <c r="N22852" s="6"/>
    </row>
    <row r="22853" spans="8:14" x14ac:dyDescent="0.25">
      <c r="H22853" s="4"/>
      <c r="M22853" s="5"/>
      <c r="N22853" s="6"/>
    </row>
    <row r="22854" spans="8:14" x14ac:dyDescent="0.25">
      <c r="H22854" s="4"/>
      <c r="M22854" s="5"/>
      <c r="N22854" s="6"/>
    </row>
    <row r="22855" spans="8:14" x14ac:dyDescent="0.25">
      <c r="H22855" s="4"/>
      <c r="M22855" s="5"/>
      <c r="N22855" s="6"/>
    </row>
    <row r="22856" spans="8:14" x14ac:dyDescent="0.25">
      <c r="H22856" s="4"/>
      <c r="M22856" s="5"/>
      <c r="N22856" s="6"/>
    </row>
    <row r="22857" spans="8:14" x14ac:dyDescent="0.25">
      <c r="H22857" s="4"/>
      <c r="M22857" s="5"/>
      <c r="N22857" s="6"/>
    </row>
    <row r="22858" spans="8:14" x14ac:dyDescent="0.25">
      <c r="H22858" s="4"/>
      <c r="M22858" s="5"/>
      <c r="N22858" s="6"/>
    </row>
    <row r="22859" spans="8:14" x14ac:dyDescent="0.25">
      <c r="H22859" s="4"/>
      <c r="M22859" s="5"/>
      <c r="N22859" s="6"/>
    </row>
    <row r="22860" spans="8:14" x14ac:dyDescent="0.25">
      <c r="H22860" s="4"/>
      <c r="M22860" s="5"/>
      <c r="N22860" s="6"/>
    </row>
    <row r="22861" spans="8:14" x14ac:dyDescent="0.25">
      <c r="H22861" s="4"/>
      <c r="M22861" s="5"/>
      <c r="N22861" s="6"/>
    </row>
    <row r="22862" spans="8:14" x14ac:dyDescent="0.25">
      <c r="H22862" s="4"/>
      <c r="M22862" s="5"/>
      <c r="N22862" s="6"/>
    </row>
    <row r="22863" spans="8:14" x14ac:dyDescent="0.25">
      <c r="H22863" s="4"/>
      <c r="M22863" s="5"/>
      <c r="N22863" s="6"/>
    </row>
    <row r="22864" spans="8:14" x14ac:dyDescent="0.25">
      <c r="H22864" s="4"/>
      <c r="M22864" s="5"/>
      <c r="N22864" s="6"/>
    </row>
    <row r="22865" spans="8:14" x14ac:dyDescent="0.25">
      <c r="H22865" s="4"/>
      <c r="M22865" s="5"/>
      <c r="N22865" s="6"/>
    </row>
    <row r="22866" spans="8:14" x14ac:dyDescent="0.25">
      <c r="H22866" s="4"/>
      <c r="M22866" s="5"/>
      <c r="N22866" s="6"/>
    </row>
    <row r="22867" spans="8:14" x14ac:dyDescent="0.25">
      <c r="H22867" s="4"/>
      <c r="M22867" s="5"/>
      <c r="N22867" s="6"/>
    </row>
    <row r="22868" spans="8:14" x14ac:dyDescent="0.25">
      <c r="H22868" s="4"/>
      <c r="M22868" s="5"/>
      <c r="N22868" s="6"/>
    </row>
    <row r="22869" spans="8:14" x14ac:dyDescent="0.25">
      <c r="H22869" s="4"/>
      <c r="M22869" s="5"/>
      <c r="N22869" s="6"/>
    </row>
    <row r="22870" spans="8:14" x14ac:dyDescent="0.25">
      <c r="H22870" s="4"/>
      <c r="M22870" s="5"/>
      <c r="N22870" s="6"/>
    </row>
    <row r="22871" spans="8:14" x14ac:dyDescent="0.25">
      <c r="H22871" s="4"/>
      <c r="M22871" s="5"/>
      <c r="N22871" s="6"/>
    </row>
    <row r="22872" spans="8:14" x14ac:dyDescent="0.25">
      <c r="H22872" s="4"/>
      <c r="M22872" s="5"/>
      <c r="N22872" s="6"/>
    </row>
    <row r="22873" spans="8:14" x14ac:dyDescent="0.25">
      <c r="H22873" s="4"/>
      <c r="M22873" s="5"/>
      <c r="N22873" s="6"/>
    </row>
    <row r="22874" spans="8:14" x14ac:dyDescent="0.25">
      <c r="H22874" s="4"/>
      <c r="M22874" s="5"/>
      <c r="N22874" s="6"/>
    </row>
    <row r="22875" spans="8:14" x14ac:dyDescent="0.25">
      <c r="H22875" s="4"/>
      <c r="M22875" s="5"/>
      <c r="N22875" s="6"/>
    </row>
    <row r="22876" spans="8:14" x14ac:dyDescent="0.25">
      <c r="H22876" s="4"/>
      <c r="M22876" s="5"/>
      <c r="N22876" s="6"/>
    </row>
    <row r="22877" spans="8:14" x14ac:dyDescent="0.25">
      <c r="H22877" s="4"/>
      <c r="M22877" s="5"/>
      <c r="N22877" s="6"/>
    </row>
    <row r="22878" spans="8:14" x14ac:dyDescent="0.25">
      <c r="H22878" s="4"/>
      <c r="M22878" s="5"/>
      <c r="N22878" s="6"/>
    </row>
    <row r="22879" spans="8:14" x14ac:dyDescent="0.25">
      <c r="H22879" s="4"/>
      <c r="M22879" s="5"/>
      <c r="N22879" s="6"/>
    </row>
    <row r="22880" spans="8:14" x14ac:dyDescent="0.25">
      <c r="H22880" s="4"/>
      <c r="M22880" s="5"/>
      <c r="N22880" s="6"/>
    </row>
    <row r="22881" spans="8:14" x14ac:dyDescent="0.25">
      <c r="H22881" s="4"/>
      <c r="M22881" s="5"/>
      <c r="N22881" s="6"/>
    </row>
    <row r="22882" spans="8:14" x14ac:dyDescent="0.25">
      <c r="H22882" s="4"/>
      <c r="M22882" s="5"/>
      <c r="N22882" s="6"/>
    </row>
    <row r="22883" spans="8:14" x14ac:dyDescent="0.25">
      <c r="H22883" s="4"/>
      <c r="M22883" s="5"/>
      <c r="N22883" s="6"/>
    </row>
    <row r="22884" spans="8:14" x14ac:dyDescent="0.25">
      <c r="H22884" s="4"/>
      <c r="M22884" s="5"/>
      <c r="N22884" s="6"/>
    </row>
    <row r="22885" spans="8:14" x14ac:dyDescent="0.25">
      <c r="H22885" s="4"/>
      <c r="M22885" s="5"/>
      <c r="N22885" s="6"/>
    </row>
    <row r="22886" spans="8:14" x14ac:dyDescent="0.25">
      <c r="H22886" s="4"/>
      <c r="M22886" s="5"/>
      <c r="N22886" s="6"/>
    </row>
    <row r="22887" spans="8:14" x14ac:dyDescent="0.25">
      <c r="H22887" s="4"/>
      <c r="M22887" s="5"/>
      <c r="N22887" s="6"/>
    </row>
    <row r="22888" spans="8:14" x14ac:dyDescent="0.25">
      <c r="H22888" s="4"/>
      <c r="M22888" s="5"/>
      <c r="N22888" s="6"/>
    </row>
    <row r="22889" spans="8:14" x14ac:dyDescent="0.25">
      <c r="H22889" s="4"/>
      <c r="M22889" s="5"/>
      <c r="N22889" s="6"/>
    </row>
    <row r="22890" spans="8:14" x14ac:dyDescent="0.25">
      <c r="H22890" s="4"/>
      <c r="M22890" s="5"/>
      <c r="N22890" s="6"/>
    </row>
    <row r="22891" spans="8:14" x14ac:dyDescent="0.25">
      <c r="H22891" s="4"/>
      <c r="M22891" s="5"/>
      <c r="N22891" s="6"/>
    </row>
    <row r="22892" spans="8:14" x14ac:dyDescent="0.25">
      <c r="H22892" s="4"/>
      <c r="M22892" s="5"/>
      <c r="N22892" s="6"/>
    </row>
    <row r="22893" spans="8:14" x14ac:dyDescent="0.25">
      <c r="H22893" s="4"/>
      <c r="M22893" s="5"/>
      <c r="N22893" s="6"/>
    </row>
    <row r="22894" spans="8:14" x14ac:dyDescent="0.25">
      <c r="H22894" s="4"/>
      <c r="M22894" s="5"/>
      <c r="N22894" s="6"/>
    </row>
    <row r="22895" spans="8:14" x14ac:dyDescent="0.25">
      <c r="H22895" s="4"/>
      <c r="M22895" s="5"/>
      <c r="N22895" s="6"/>
    </row>
    <row r="22896" spans="8:14" x14ac:dyDescent="0.25">
      <c r="H22896" s="4"/>
      <c r="M22896" s="5"/>
      <c r="N22896" s="6"/>
    </row>
    <row r="22897" spans="8:14" x14ac:dyDescent="0.25">
      <c r="H22897" s="4"/>
      <c r="M22897" s="5"/>
      <c r="N22897" s="6"/>
    </row>
    <row r="22898" spans="8:14" x14ac:dyDescent="0.25">
      <c r="H22898" s="4"/>
      <c r="M22898" s="5"/>
      <c r="N22898" s="6"/>
    </row>
    <row r="22899" spans="8:14" x14ac:dyDescent="0.25">
      <c r="H22899" s="4"/>
      <c r="M22899" s="5"/>
      <c r="N22899" s="6"/>
    </row>
    <row r="22900" spans="8:14" x14ac:dyDescent="0.25">
      <c r="H22900" s="4"/>
      <c r="M22900" s="5"/>
      <c r="N22900" s="6"/>
    </row>
    <row r="22901" spans="8:14" x14ac:dyDescent="0.25">
      <c r="H22901" s="4"/>
      <c r="M22901" s="5"/>
      <c r="N22901" s="6"/>
    </row>
    <row r="22902" spans="8:14" x14ac:dyDescent="0.25">
      <c r="H22902" s="4"/>
      <c r="M22902" s="5"/>
      <c r="N22902" s="6"/>
    </row>
    <row r="22903" spans="8:14" x14ac:dyDescent="0.25">
      <c r="H22903" s="4"/>
      <c r="M22903" s="5"/>
      <c r="N22903" s="6"/>
    </row>
    <row r="22904" spans="8:14" x14ac:dyDescent="0.25">
      <c r="H22904" s="4"/>
      <c r="M22904" s="5"/>
      <c r="N22904" s="6"/>
    </row>
    <row r="22905" spans="8:14" x14ac:dyDescent="0.25">
      <c r="H22905" s="4"/>
      <c r="M22905" s="5"/>
      <c r="N22905" s="6"/>
    </row>
    <row r="22906" spans="8:14" x14ac:dyDescent="0.25">
      <c r="H22906" s="4"/>
      <c r="M22906" s="5"/>
      <c r="N22906" s="6"/>
    </row>
    <row r="22907" spans="8:14" x14ac:dyDescent="0.25">
      <c r="H22907" s="4"/>
      <c r="M22907" s="5"/>
      <c r="N22907" s="6"/>
    </row>
    <row r="22908" spans="8:14" x14ac:dyDescent="0.25">
      <c r="H22908" s="4"/>
      <c r="M22908" s="5"/>
      <c r="N22908" s="6"/>
    </row>
    <row r="22909" spans="8:14" x14ac:dyDescent="0.25">
      <c r="H22909" s="4"/>
      <c r="M22909" s="5"/>
      <c r="N22909" s="6"/>
    </row>
    <row r="22910" spans="8:14" x14ac:dyDescent="0.25">
      <c r="H22910" s="4"/>
      <c r="M22910" s="5"/>
      <c r="N22910" s="6"/>
    </row>
    <row r="22911" spans="8:14" x14ac:dyDescent="0.25">
      <c r="H22911" s="4"/>
      <c r="M22911" s="5"/>
      <c r="N22911" s="6"/>
    </row>
    <row r="22912" spans="8:14" x14ac:dyDescent="0.25">
      <c r="H22912" s="4"/>
      <c r="M22912" s="5"/>
      <c r="N22912" s="6"/>
    </row>
    <row r="22913" spans="8:14" x14ac:dyDescent="0.25">
      <c r="H22913" s="4"/>
      <c r="M22913" s="5"/>
      <c r="N22913" s="6"/>
    </row>
    <row r="22914" spans="8:14" x14ac:dyDescent="0.25">
      <c r="H22914" s="4"/>
      <c r="M22914" s="5"/>
      <c r="N22914" s="6"/>
    </row>
    <row r="22915" spans="8:14" x14ac:dyDescent="0.25">
      <c r="H22915" s="4"/>
      <c r="M22915" s="5"/>
      <c r="N22915" s="6"/>
    </row>
    <row r="22916" spans="8:14" x14ac:dyDescent="0.25">
      <c r="H22916" s="4"/>
      <c r="M22916" s="5"/>
      <c r="N22916" s="6"/>
    </row>
    <row r="22917" spans="8:14" x14ac:dyDescent="0.25">
      <c r="H22917" s="4"/>
      <c r="M22917" s="5"/>
      <c r="N22917" s="6"/>
    </row>
    <row r="22918" spans="8:14" x14ac:dyDescent="0.25">
      <c r="H22918" s="4"/>
      <c r="M22918" s="5"/>
      <c r="N22918" s="6"/>
    </row>
    <row r="22919" spans="8:14" x14ac:dyDescent="0.25">
      <c r="H22919" s="4"/>
      <c r="M22919" s="5"/>
      <c r="N22919" s="6"/>
    </row>
    <row r="22920" spans="8:14" x14ac:dyDescent="0.25">
      <c r="H22920" s="4"/>
      <c r="M22920" s="5"/>
      <c r="N22920" s="6"/>
    </row>
    <row r="22921" spans="8:14" x14ac:dyDescent="0.25">
      <c r="H22921" s="4"/>
      <c r="M22921" s="5"/>
      <c r="N22921" s="6"/>
    </row>
    <row r="22922" spans="8:14" x14ac:dyDescent="0.25">
      <c r="H22922" s="4"/>
      <c r="M22922" s="5"/>
      <c r="N22922" s="6"/>
    </row>
    <row r="22923" spans="8:14" x14ac:dyDescent="0.25">
      <c r="H22923" s="4"/>
      <c r="M22923" s="5"/>
      <c r="N22923" s="6"/>
    </row>
    <row r="22924" spans="8:14" x14ac:dyDescent="0.25">
      <c r="H22924" s="4"/>
      <c r="M22924" s="5"/>
      <c r="N22924" s="6"/>
    </row>
    <row r="22925" spans="8:14" x14ac:dyDescent="0.25">
      <c r="H22925" s="4"/>
      <c r="M22925" s="5"/>
      <c r="N22925" s="6"/>
    </row>
    <row r="22926" spans="8:14" x14ac:dyDescent="0.25">
      <c r="H22926" s="4"/>
      <c r="M22926" s="5"/>
      <c r="N22926" s="6"/>
    </row>
    <row r="22927" spans="8:14" x14ac:dyDescent="0.25">
      <c r="H22927" s="4"/>
      <c r="M22927" s="5"/>
      <c r="N22927" s="6"/>
    </row>
    <row r="22928" spans="8:14" x14ac:dyDescent="0.25">
      <c r="H22928" s="4"/>
      <c r="M22928" s="5"/>
      <c r="N22928" s="6"/>
    </row>
    <row r="22929" spans="8:14" x14ac:dyDescent="0.25">
      <c r="H22929" s="4"/>
      <c r="M22929" s="5"/>
      <c r="N22929" s="6"/>
    </row>
    <row r="22930" spans="8:14" x14ac:dyDescent="0.25">
      <c r="H22930" s="4"/>
      <c r="M22930" s="5"/>
      <c r="N22930" s="6"/>
    </row>
    <row r="22931" spans="8:14" x14ac:dyDescent="0.25">
      <c r="H22931" s="4"/>
      <c r="M22931" s="5"/>
      <c r="N22931" s="6"/>
    </row>
    <row r="22932" spans="8:14" x14ac:dyDescent="0.25">
      <c r="H22932" s="4"/>
      <c r="M22932" s="5"/>
      <c r="N22932" s="6"/>
    </row>
    <row r="22933" spans="8:14" x14ac:dyDescent="0.25">
      <c r="H22933" s="4"/>
      <c r="M22933" s="5"/>
      <c r="N22933" s="6"/>
    </row>
    <row r="22934" spans="8:14" x14ac:dyDescent="0.25">
      <c r="H22934" s="4"/>
      <c r="M22934" s="5"/>
      <c r="N22934" s="6"/>
    </row>
    <row r="22935" spans="8:14" x14ac:dyDescent="0.25">
      <c r="H22935" s="4"/>
      <c r="M22935" s="5"/>
      <c r="N22935" s="6"/>
    </row>
    <row r="22936" spans="8:14" x14ac:dyDescent="0.25">
      <c r="H22936" s="4"/>
      <c r="M22936" s="5"/>
      <c r="N22936" s="6"/>
    </row>
    <row r="22937" spans="8:14" x14ac:dyDescent="0.25">
      <c r="H22937" s="4"/>
      <c r="M22937" s="5"/>
      <c r="N22937" s="6"/>
    </row>
    <row r="22938" spans="8:14" x14ac:dyDescent="0.25">
      <c r="H22938" s="4"/>
      <c r="M22938" s="5"/>
      <c r="N22938" s="6"/>
    </row>
    <row r="22939" spans="8:14" x14ac:dyDescent="0.25">
      <c r="H22939" s="4"/>
      <c r="M22939" s="5"/>
      <c r="N22939" s="6"/>
    </row>
    <row r="22940" spans="8:14" x14ac:dyDescent="0.25">
      <c r="H22940" s="4"/>
      <c r="M22940" s="5"/>
      <c r="N22940" s="6"/>
    </row>
    <row r="22941" spans="8:14" x14ac:dyDescent="0.25">
      <c r="H22941" s="4"/>
      <c r="M22941" s="5"/>
      <c r="N22941" s="6"/>
    </row>
    <row r="22942" spans="8:14" x14ac:dyDescent="0.25">
      <c r="H22942" s="4"/>
      <c r="M22942" s="5"/>
      <c r="N22942" s="6"/>
    </row>
    <row r="22943" spans="8:14" x14ac:dyDescent="0.25">
      <c r="H22943" s="4"/>
      <c r="M22943" s="5"/>
      <c r="N22943" s="6"/>
    </row>
    <row r="22944" spans="8:14" x14ac:dyDescent="0.25">
      <c r="H22944" s="4"/>
      <c r="M22944" s="5"/>
      <c r="N22944" s="6"/>
    </row>
    <row r="22945" spans="8:14" x14ac:dyDescent="0.25">
      <c r="H22945" s="4"/>
      <c r="M22945" s="5"/>
      <c r="N22945" s="6"/>
    </row>
    <row r="22946" spans="8:14" x14ac:dyDescent="0.25">
      <c r="H22946" s="4"/>
      <c r="M22946" s="5"/>
      <c r="N22946" s="6"/>
    </row>
    <row r="22947" spans="8:14" x14ac:dyDescent="0.25">
      <c r="H22947" s="4"/>
      <c r="M22947" s="5"/>
      <c r="N22947" s="6"/>
    </row>
    <row r="22948" spans="8:14" x14ac:dyDescent="0.25">
      <c r="H22948" s="4"/>
      <c r="M22948" s="5"/>
      <c r="N22948" s="6"/>
    </row>
    <row r="22949" spans="8:14" x14ac:dyDescent="0.25">
      <c r="H22949" s="4"/>
      <c r="M22949" s="5"/>
      <c r="N22949" s="6"/>
    </row>
    <row r="22950" spans="8:14" x14ac:dyDescent="0.25">
      <c r="H22950" s="4"/>
      <c r="M22950" s="5"/>
      <c r="N22950" s="6"/>
    </row>
    <row r="22951" spans="8:14" x14ac:dyDescent="0.25">
      <c r="H22951" s="4"/>
      <c r="M22951" s="5"/>
      <c r="N22951" s="6"/>
    </row>
    <row r="22952" spans="8:14" x14ac:dyDescent="0.25">
      <c r="H22952" s="4"/>
      <c r="M22952" s="5"/>
      <c r="N22952" s="6"/>
    </row>
    <row r="22953" spans="8:14" x14ac:dyDescent="0.25">
      <c r="H22953" s="4"/>
      <c r="M22953" s="5"/>
      <c r="N22953" s="6"/>
    </row>
    <row r="22954" spans="8:14" x14ac:dyDescent="0.25">
      <c r="H22954" s="4"/>
      <c r="M22954" s="5"/>
      <c r="N22954" s="6"/>
    </row>
    <row r="22955" spans="8:14" x14ac:dyDescent="0.25">
      <c r="H22955" s="4"/>
      <c r="M22955" s="5"/>
      <c r="N22955" s="6"/>
    </row>
    <row r="22956" spans="8:14" x14ac:dyDescent="0.25">
      <c r="H22956" s="4"/>
      <c r="M22956" s="5"/>
      <c r="N22956" s="6"/>
    </row>
    <row r="22957" spans="8:14" x14ac:dyDescent="0.25">
      <c r="H22957" s="4"/>
      <c r="M22957" s="5"/>
      <c r="N22957" s="6"/>
    </row>
    <row r="22958" spans="8:14" x14ac:dyDescent="0.25">
      <c r="H22958" s="4"/>
      <c r="M22958" s="5"/>
      <c r="N22958" s="6"/>
    </row>
    <row r="22959" spans="8:14" x14ac:dyDescent="0.25">
      <c r="H22959" s="4"/>
      <c r="M22959" s="5"/>
      <c r="N22959" s="6"/>
    </row>
    <row r="22960" spans="8:14" x14ac:dyDescent="0.25">
      <c r="H22960" s="4"/>
      <c r="M22960" s="5"/>
      <c r="N22960" s="6"/>
    </row>
    <row r="22961" spans="8:14" x14ac:dyDescent="0.25">
      <c r="H22961" s="4"/>
      <c r="M22961" s="5"/>
      <c r="N22961" s="6"/>
    </row>
    <row r="22962" spans="8:14" x14ac:dyDescent="0.25">
      <c r="H22962" s="4"/>
      <c r="M22962" s="5"/>
      <c r="N22962" s="6"/>
    </row>
    <row r="22963" spans="8:14" x14ac:dyDescent="0.25">
      <c r="H22963" s="4"/>
      <c r="M22963" s="5"/>
      <c r="N22963" s="6"/>
    </row>
    <row r="22964" spans="8:14" x14ac:dyDescent="0.25">
      <c r="H22964" s="4"/>
      <c r="M22964" s="5"/>
      <c r="N22964" s="6"/>
    </row>
    <row r="22965" spans="8:14" x14ac:dyDescent="0.25">
      <c r="H22965" s="4"/>
      <c r="M22965" s="5"/>
      <c r="N22965" s="6"/>
    </row>
    <row r="22966" spans="8:14" x14ac:dyDescent="0.25">
      <c r="H22966" s="4"/>
      <c r="M22966" s="5"/>
      <c r="N22966" s="6"/>
    </row>
    <row r="22967" spans="8:14" x14ac:dyDescent="0.25">
      <c r="H22967" s="4"/>
      <c r="M22967" s="5"/>
      <c r="N22967" s="6"/>
    </row>
    <row r="22968" spans="8:14" x14ac:dyDescent="0.25">
      <c r="H22968" s="4"/>
      <c r="M22968" s="5"/>
      <c r="N22968" s="6"/>
    </row>
    <row r="22969" spans="8:14" x14ac:dyDescent="0.25">
      <c r="H22969" s="4"/>
      <c r="M22969" s="5"/>
      <c r="N22969" s="6"/>
    </row>
    <row r="22970" spans="8:14" x14ac:dyDescent="0.25">
      <c r="H22970" s="4"/>
      <c r="M22970" s="5"/>
      <c r="N22970" s="6"/>
    </row>
    <row r="22971" spans="8:14" x14ac:dyDescent="0.25">
      <c r="H22971" s="4"/>
      <c r="M22971" s="5"/>
      <c r="N22971" s="6"/>
    </row>
    <row r="22972" spans="8:14" x14ac:dyDescent="0.25">
      <c r="H22972" s="4"/>
      <c r="M22972" s="5"/>
      <c r="N22972" s="6"/>
    </row>
    <row r="22973" spans="8:14" x14ac:dyDescent="0.25">
      <c r="H22973" s="4"/>
      <c r="M22973" s="5"/>
      <c r="N22973" s="6"/>
    </row>
    <row r="22974" spans="8:14" x14ac:dyDescent="0.25">
      <c r="H22974" s="4"/>
      <c r="M22974" s="5"/>
      <c r="N22974" s="6"/>
    </row>
    <row r="22975" spans="8:14" x14ac:dyDescent="0.25">
      <c r="H22975" s="4"/>
      <c r="M22975" s="5"/>
      <c r="N22975" s="6"/>
    </row>
    <row r="22976" spans="8:14" x14ac:dyDescent="0.25">
      <c r="H22976" s="4"/>
      <c r="M22976" s="5"/>
      <c r="N22976" s="6"/>
    </row>
    <row r="22977" spans="8:14" x14ac:dyDescent="0.25">
      <c r="H22977" s="4"/>
      <c r="M22977" s="5"/>
      <c r="N22977" s="6"/>
    </row>
    <row r="22978" spans="8:14" x14ac:dyDescent="0.25">
      <c r="H22978" s="4"/>
      <c r="M22978" s="5"/>
      <c r="N22978" s="6"/>
    </row>
    <row r="22979" spans="8:14" x14ac:dyDescent="0.25">
      <c r="H22979" s="4"/>
      <c r="M22979" s="5"/>
      <c r="N22979" s="6"/>
    </row>
    <row r="22980" spans="8:14" x14ac:dyDescent="0.25">
      <c r="H22980" s="4"/>
      <c r="M22980" s="5"/>
      <c r="N22980" s="6"/>
    </row>
    <row r="22981" spans="8:14" x14ac:dyDescent="0.25">
      <c r="H22981" s="4"/>
      <c r="M22981" s="5"/>
      <c r="N22981" s="6"/>
    </row>
    <row r="22982" spans="8:14" x14ac:dyDescent="0.25">
      <c r="H22982" s="4"/>
      <c r="M22982" s="5"/>
      <c r="N22982" s="6"/>
    </row>
    <row r="22983" spans="8:14" x14ac:dyDescent="0.25">
      <c r="H22983" s="4"/>
      <c r="M22983" s="5"/>
      <c r="N22983" s="6"/>
    </row>
    <row r="22984" spans="8:14" x14ac:dyDescent="0.25">
      <c r="H22984" s="4"/>
      <c r="M22984" s="5"/>
      <c r="N22984" s="6"/>
    </row>
    <row r="22985" spans="8:14" x14ac:dyDescent="0.25">
      <c r="H22985" s="4"/>
      <c r="M22985" s="5"/>
      <c r="N22985" s="6"/>
    </row>
    <row r="22986" spans="8:14" x14ac:dyDescent="0.25">
      <c r="H22986" s="4"/>
      <c r="M22986" s="5"/>
      <c r="N22986" s="6"/>
    </row>
    <row r="22987" spans="8:14" x14ac:dyDescent="0.25">
      <c r="H22987" s="4"/>
      <c r="M22987" s="5"/>
      <c r="N22987" s="6"/>
    </row>
    <row r="22988" spans="8:14" x14ac:dyDescent="0.25">
      <c r="H22988" s="4"/>
      <c r="M22988" s="5"/>
      <c r="N22988" s="6"/>
    </row>
    <row r="22989" spans="8:14" x14ac:dyDescent="0.25">
      <c r="H22989" s="4"/>
      <c r="M22989" s="5"/>
      <c r="N22989" s="6"/>
    </row>
    <row r="22990" spans="8:14" x14ac:dyDescent="0.25">
      <c r="H22990" s="4"/>
      <c r="M22990" s="5"/>
      <c r="N22990" s="6"/>
    </row>
    <row r="22991" spans="8:14" x14ac:dyDescent="0.25">
      <c r="H22991" s="4"/>
      <c r="M22991" s="5"/>
      <c r="N22991" s="6"/>
    </row>
    <row r="22992" spans="8:14" x14ac:dyDescent="0.25">
      <c r="H22992" s="4"/>
      <c r="M22992" s="5"/>
      <c r="N22992" s="6"/>
    </row>
    <row r="22993" spans="8:14" x14ac:dyDescent="0.25">
      <c r="H22993" s="4"/>
      <c r="M22993" s="5"/>
      <c r="N22993" s="6"/>
    </row>
    <row r="22994" spans="8:14" x14ac:dyDescent="0.25">
      <c r="H22994" s="4"/>
      <c r="M22994" s="5"/>
      <c r="N22994" s="6"/>
    </row>
    <row r="22995" spans="8:14" x14ac:dyDescent="0.25">
      <c r="H22995" s="4"/>
      <c r="M22995" s="5"/>
      <c r="N22995" s="6"/>
    </row>
    <row r="22996" spans="8:14" x14ac:dyDescent="0.25">
      <c r="H22996" s="4"/>
      <c r="M22996" s="5"/>
      <c r="N22996" s="6"/>
    </row>
    <row r="22997" spans="8:14" x14ac:dyDescent="0.25">
      <c r="H22997" s="4"/>
      <c r="M22997" s="5"/>
      <c r="N22997" s="6"/>
    </row>
    <row r="22998" spans="8:14" x14ac:dyDescent="0.25">
      <c r="H22998" s="4"/>
      <c r="M22998" s="5"/>
      <c r="N22998" s="6"/>
    </row>
    <row r="22999" spans="8:14" x14ac:dyDescent="0.25">
      <c r="H22999" s="4"/>
      <c r="M22999" s="5"/>
      <c r="N22999" s="6"/>
    </row>
    <row r="23000" spans="8:14" x14ac:dyDescent="0.25">
      <c r="H23000" s="4"/>
      <c r="M23000" s="5"/>
      <c r="N23000" s="6"/>
    </row>
    <row r="23001" spans="8:14" x14ac:dyDescent="0.25">
      <c r="H23001" s="4"/>
      <c r="M23001" s="5"/>
      <c r="N23001" s="6"/>
    </row>
    <row r="23002" spans="8:14" x14ac:dyDescent="0.25">
      <c r="H23002" s="4"/>
      <c r="M23002" s="5"/>
      <c r="N23002" s="6"/>
    </row>
    <row r="23003" spans="8:14" x14ac:dyDescent="0.25">
      <c r="H23003" s="4"/>
      <c r="M23003" s="5"/>
      <c r="N23003" s="6"/>
    </row>
    <row r="23004" spans="8:14" x14ac:dyDescent="0.25">
      <c r="H23004" s="4"/>
      <c r="M23004" s="5"/>
      <c r="N23004" s="6"/>
    </row>
    <row r="23005" spans="8:14" x14ac:dyDescent="0.25">
      <c r="H23005" s="4"/>
      <c r="M23005" s="5"/>
      <c r="N23005" s="6"/>
    </row>
    <row r="23006" spans="8:14" x14ac:dyDescent="0.25">
      <c r="H23006" s="4"/>
      <c r="M23006" s="5"/>
      <c r="N23006" s="6"/>
    </row>
    <row r="23007" spans="8:14" x14ac:dyDescent="0.25">
      <c r="H23007" s="4"/>
      <c r="M23007" s="5"/>
      <c r="N23007" s="6"/>
    </row>
    <row r="23008" spans="8:14" x14ac:dyDescent="0.25">
      <c r="H23008" s="4"/>
      <c r="M23008" s="5"/>
      <c r="N23008" s="6"/>
    </row>
    <row r="23009" spans="8:14" x14ac:dyDescent="0.25">
      <c r="H23009" s="4"/>
      <c r="M23009" s="5"/>
      <c r="N23009" s="6"/>
    </row>
    <row r="23010" spans="8:14" x14ac:dyDescent="0.25">
      <c r="H23010" s="4"/>
      <c r="M23010" s="5"/>
      <c r="N23010" s="6"/>
    </row>
    <row r="23011" spans="8:14" x14ac:dyDescent="0.25">
      <c r="H23011" s="4"/>
      <c r="M23011" s="5"/>
      <c r="N23011" s="6"/>
    </row>
    <row r="23012" spans="8:14" x14ac:dyDescent="0.25">
      <c r="H23012" s="4"/>
      <c r="M23012" s="5"/>
      <c r="N23012" s="6"/>
    </row>
    <row r="23013" spans="8:14" x14ac:dyDescent="0.25">
      <c r="H23013" s="4"/>
      <c r="M23013" s="5"/>
      <c r="N23013" s="6"/>
    </row>
    <row r="23014" spans="8:14" x14ac:dyDescent="0.25">
      <c r="H23014" s="4"/>
      <c r="M23014" s="5"/>
      <c r="N23014" s="6"/>
    </row>
    <row r="23015" spans="8:14" x14ac:dyDescent="0.25">
      <c r="H23015" s="4"/>
      <c r="M23015" s="5"/>
      <c r="N23015" s="6"/>
    </row>
    <row r="23016" spans="8:14" x14ac:dyDescent="0.25">
      <c r="H23016" s="4"/>
      <c r="M23016" s="5"/>
      <c r="N23016" s="6"/>
    </row>
    <row r="23017" spans="8:14" x14ac:dyDescent="0.25">
      <c r="H23017" s="4"/>
      <c r="M23017" s="5"/>
      <c r="N23017" s="6"/>
    </row>
    <row r="23018" spans="8:14" x14ac:dyDescent="0.25">
      <c r="H23018" s="4"/>
      <c r="M23018" s="5"/>
      <c r="N23018" s="6"/>
    </row>
    <row r="23019" spans="8:14" x14ac:dyDescent="0.25">
      <c r="H23019" s="4"/>
      <c r="M23019" s="5"/>
      <c r="N23019" s="6"/>
    </row>
    <row r="23020" spans="8:14" x14ac:dyDescent="0.25">
      <c r="H23020" s="4"/>
      <c r="M23020" s="5"/>
      <c r="N23020" s="6"/>
    </row>
    <row r="23021" spans="8:14" x14ac:dyDescent="0.25">
      <c r="H23021" s="4"/>
      <c r="M23021" s="5"/>
      <c r="N23021" s="6"/>
    </row>
    <row r="23022" spans="8:14" x14ac:dyDescent="0.25">
      <c r="H23022" s="4"/>
      <c r="M23022" s="5"/>
      <c r="N23022" s="6"/>
    </row>
    <row r="23023" spans="8:14" x14ac:dyDescent="0.25">
      <c r="H23023" s="4"/>
      <c r="M23023" s="5"/>
      <c r="N23023" s="6"/>
    </row>
    <row r="23024" spans="8:14" x14ac:dyDescent="0.25">
      <c r="H23024" s="4"/>
      <c r="M23024" s="5"/>
      <c r="N23024" s="6"/>
    </row>
    <row r="23025" spans="8:14" x14ac:dyDescent="0.25">
      <c r="H23025" s="4"/>
      <c r="M23025" s="5"/>
      <c r="N23025" s="6"/>
    </row>
    <row r="23026" spans="8:14" x14ac:dyDescent="0.25">
      <c r="H23026" s="4"/>
      <c r="M23026" s="5"/>
      <c r="N23026" s="6"/>
    </row>
    <row r="23027" spans="8:14" x14ac:dyDescent="0.25">
      <c r="H23027" s="4"/>
      <c r="M23027" s="5"/>
      <c r="N23027" s="6"/>
    </row>
    <row r="23028" spans="8:14" x14ac:dyDescent="0.25">
      <c r="H23028" s="4"/>
      <c r="M23028" s="5"/>
      <c r="N23028" s="6"/>
    </row>
    <row r="23029" spans="8:14" x14ac:dyDescent="0.25">
      <c r="H23029" s="4"/>
      <c r="M23029" s="5"/>
      <c r="N23029" s="6"/>
    </row>
    <row r="23030" spans="8:14" x14ac:dyDescent="0.25">
      <c r="H23030" s="4"/>
      <c r="M23030" s="5"/>
      <c r="N23030" s="6"/>
    </row>
    <row r="23031" spans="8:14" x14ac:dyDescent="0.25">
      <c r="H23031" s="4"/>
      <c r="M23031" s="5"/>
      <c r="N23031" s="6"/>
    </row>
    <row r="23032" spans="8:14" x14ac:dyDescent="0.25">
      <c r="H23032" s="4"/>
      <c r="M23032" s="5"/>
      <c r="N23032" s="6"/>
    </row>
    <row r="23033" spans="8:14" x14ac:dyDescent="0.25">
      <c r="H23033" s="4"/>
      <c r="M23033" s="5"/>
      <c r="N23033" s="6"/>
    </row>
    <row r="23034" spans="8:14" x14ac:dyDescent="0.25">
      <c r="H23034" s="4"/>
      <c r="M23034" s="5"/>
      <c r="N23034" s="6"/>
    </row>
    <row r="23035" spans="8:14" x14ac:dyDescent="0.25">
      <c r="H23035" s="4"/>
      <c r="M23035" s="5"/>
      <c r="N23035" s="6"/>
    </row>
    <row r="23036" spans="8:14" x14ac:dyDescent="0.25">
      <c r="H23036" s="4"/>
      <c r="M23036" s="5"/>
      <c r="N23036" s="6"/>
    </row>
    <row r="23037" spans="8:14" x14ac:dyDescent="0.25">
      <c r="H23037" s="4"/>
      <c r="M23037" s="5"/>
      <c r="N23037" s="6"/>
    </row>
    <row r="23038" spans="8:14" x14ac:dyDescent="0.25">
      <c r="H23038" s="4"/>
      <c r="M23038" s="5"/>
      <c r="N23038" s="6"/>
    </row>
    <row r="23039" spans="8:14" x14ac:dyDescent="0.25">
      <c r="H23039" s="4"/>
      <c r="M23039" s="5"/>
      <c r="N23039" s="6"/>
    </row>
    <row r="23040" spans="8:14" x14ac:dyDescent="0.25">
      <c r="H23040" s="4"/>
      <c r="M23040" s="5"/>
      <c r="N23040" s="6"/>
    </row>
    <row r="23041" spans="8:14" x14ac:dyDescent="0.25">
      <c r="H23041" s="4"/>
      <c r="M23041" s="5"/>
      <c r="N23041" s="6"/>
    </row>
    <row r="23042" spans="8:14" x14ac:dyDescent="0.25">
      <c r="H23042" s="4"/>
      <c r="M23042" s="5"/>
      <c r="N23042" s="6"/>
    </row>
    <row r="23043" spans="8:14" x14ac:dyDescent="0.25">
      <c r="H23043" s="4"/>
      <c r="M23043" s="5"/>
      <c r="N23043" s="6"/>
    </row>
    <row r="23044" spans="8:14" x14ac:dyDescent="0.25">
      <c r="H23044" s="4"/>
      <c r="M23044" s="5"/>
      <c r="N23044" s="6"/>
    </row>
    <row r="23045" spans="8:14" x14ac:dyDescent="0.25">
      <c r="H23045" s="4"/>
      <c r="M23045" s="5"/>
      <c r="N23045" s="6"/>
    </row>
    <row r="23046" spans="8:14" x14ac:dyDescent="0.25">
      <c r="H23046" s="4"/>
      <c r="M23046" s="5"/>
      <c r="N23046" s="6"/>
    </row>
    <row r="23047" spans="8:14" x14ac:dyDescent="0.25">
      <c r="H23047" s="4"/>
      <c r="M23047" s="5"/>
      <c r="N23047" s="6"/>
    </row>
    <row r="23048" spans="8:14" x14ac:dyDescent="0.25">
      <c r="H23048" s="4"/>
      <c r="M23048" s="5"/>
      <c r="N23048" s="6"/>
    </row>
    <row r="23049" spans="8:14" x14ac:dyDescent="0.25">
      <c r="H23049" s="4"/>
      <c r="M23049" s="5"/>
      <c r="N23049" s="6"/>
    </row>
    <row r="23050" spans="8:14" x14ac:dyDescent="0.25">
      <c r="H23050" s="4"/>
      <c r="M23050" s="5"/>
      <c r="N23050" s="6"/>
    </row>
    <row r="23051" spans="8:14" x14ac:dyDescent="0.25">
      <c r="H23051" s="4"/>
      <c r="M23051" s="5"/>
      <c r="N23051" s="6"/>
    </row>
    <row r="23052" spans="8:14" x14ac:dyDescent="0.25">
      <c r="H23052" s="4"/>
      <c r="M23052" s="5"/>
      <c r="N23052" s="6"/>
    </row>
    <row r="23053" spans="8:14" x14ac:dyDescent="0.25">
      <c r="H23053" s="4"/>
      <c r="M23053" s="5"/>
      <c r="N23053" s="6"/>
    </row>
    <row r="23054" spans="8:14" x14ac:dyDescent="0.25">
      <c r="H23054" s="4"/>
      <c r="M23054" s="5"/>
      <c r="N23054" s="6"/>
    </row>
    <row r="23055" spans="8:14" x14ac:dyDescent="0.25">
      <c r="H23055" s="4"/>
      <c r="M23055" s="5"/>
      <c r="N23055" s="6"/>
    </row>
    <row r="23056" spans="8:14" x14ac:dyDescent="0.25">
      <c r="H23056" s="4"/>
      <c r="M23056" s="5"/>
      <c r="N23056" s="6"/>
    </row>
    <row r="23057" spans="8:14" x14ac:dyDescent="0.25">
      <c r="H23057" s="4"/>
      <c r="M23057" s="5"/>
      <c r="N23057" s="6"/>
    </row>
    <row r="23058" spans="8:14" x14ac:dyDescent="0.25">
      <c r="H23058" s="4"/>
      <c r="M23058" s="5"/>
      <c r="N23058" s="6"/>
    </row>
    <row r="23059" spans="8:14" x14ac:dyDescent="0.25">
      <c r="H23059" s="4"/>
      <c r="M23059" s="5"/>
      <c r="N23059" s="6"/>
    </row>
    <row r="23060" spans="8:14" x14ac:dyDescent="0.25">
      <c r="H23060" s="4"/>
      <c r="M23060" s="5"/>
      <c r="N23060" s="6"/>
    </row>
    <row r="23061" spans="8:14" x14ac:dyDescent="0.25">
      <c r="H23061" s="4"/>
      <c r="M23061" s="5"/>
      <c r="N23061" s="6"/>
    </row>
    <row r="23062" spans="8:14" x14ac:dyDescent="0.25">
      <c r="H23062" s="4"/>
      <c r="M23062" s="5"/>
      <c r="N23062" s="6"/>
    </row>
    <row r="23063" spans="8:14" x14ac:dyDescent="0.25">
      <c r="H23063" s="4"/>
      <c r="M23063" s="5"/>
      <c r="N23063" s="6"/>
    </row>
    <row r="23064" spans="8:14" x14ac:dyDescent="0.25">
      <c r="H23064" s="4"/>
      <c r="M23064" s="5"/>
      <c r="N23064" s="6"/>
    </row>
    <row r="23065" spans="8:14" x14ac:dyDescent="0.25">
      <c r="H23065" s="4"/>
      <c r="M23065" s="5"/>
      <c r="N23065" s="6"/>
    </row>
    <row r="23066" spans="8:14" x14ac:dyDescent="0.25">
      <c r="H23066" s="4"/>
      <c r="M23066" s="5"/>
      <c r="N23066" s="6"/>
    </row>
    <row r="23067" spans="8:14" x14ac:dyDescent="0.25">
      <c r="H23067" s="4"/>
      <c r="M23067" s="5"/>
      <c r="N23067" s="6"/>
    </row>
    <row r="23068" spans="8:14" x14ac:dyDescent="0.25">
      <c r="H23068" s="4"/>
      <c r="M23068" s="5"/>
      <c r="N23068" s="6"/>
    </row>
    <row r="23069" spans="8:14" x14ac:dyDescent="0.25">
      <c r="H23069" s="4"/>
      <c r="M23069" s="5"/>
      <c r="N23069" s="6"/>
    </row>
    <row r="23070" spans="8:14" x14ac:dyDescent="0.25">
      <c r="H23070" s="4"/>
      <c r="M23070" s="5"/>
      <c r="N23070" s="6"/>
    </row>
    <row r="23071" spans="8:14" x14ac:dyDescent="0.25">
      <c r="H23071" s="4"/>
      <c r="M23071" s="5"/>
      <c r="N23071" s="6"/>
    </row>
    <row r="23072" spans="8:14" x14ac:dyDescent="0.25">
      <c r="H23072" s="4"/>
      <c r="M23072" s="5"/>
      <c r="N23072" s="6"/>
    </row>
    <row r="23073" spans="8:14" x14ac:dyDescent="0.25">
      <c r="H23073" s="4"/>
      <c r="M23073" s="5"/>
      <c r="N23073" s="6"/>
    </row>
    <row r="23074" spans="8:14" x14ac:dyDescent="0.25">
      <c r="H23074" s="4"/>
      <c r="M23074" s="5"/>
      <c r="N23074" s="6"/>
    </row>
    <row r="23075" spans="8:14" x14ac:dyDescent="0.25">
      <c r="H23075" s="4"/>
      <c r="M23075" s="5"/>
      <c r="N23075" s="6"/>
    </row>
    <row r="23076" spans="8:14" x14ac:dyDescent="0.25">
      <c r="H23076" s="4"/>
      <c r="M23076" s="5"/>
      <c r="N23076" s="6"/>
    </row>
    <row r="23077" spans="8:14" x14ac:dyDescent="0.25">
      <c r="H23077" s="4"/>
      <c r="M23077" s="5"/>
      <c r="N23077" s="6"/>
    </row>
    <row r="23078" spans="8:14" x14ac:dyDescent="0.25">
      <c r="H23078" s="4"/>
      <c r="M23078" s="5"/>
      <c r="N23078" s="6"/>
    </row>
    <row r="23079" spans="8:14" x14ac:dyDescent="0.25">
      <c r="H23079" s="4"/>
      <c r="M23079" s="5"/>
      <c r="N23079" s="6"/>
    </row>
    <row r="23080" spans="8:14" x14ac:dyDescent="0.25">
      <c r="H23080" s="4"/>
      <c r="M23080" s="5"/>
      <c r="N23080" s="6"/>
    </row>
    <row r="23081" spans="8:14" x14ac:dyDescent="0.25">
      <c r="H23081" s="4"/>
      <c r="M23081" s="5"/>
      <c r="N23081" s="6"/>
    </row>
    <row r="23082" spans="8:14" x14ac:dyDescent="0.25">
      <c r="H23082" s="4"/>
      <c r="M23082" s="5"/>
      <c r="N23082" s="6"/>
    </row>
    <row r="23083" spans="8:14" x14ac:dyDescent="0.25">
      <c r="H23083" s="4"/>
      <c r="M23083" s="5"/>
      <c r="N23083" s="6"/>
    </row>
    <row r="23084" spans="8:14" x14ac:dyDescent="0.25">
      <c r="H23084" s="4"/>
      <c r="M23084" s="5"/>
      <c r="N23084" s="6"/>
    </row>
    <row r="23085" spans="8:14" x14ac:dyDescent="0.25">
      <c r="H23085" s="4"/>
      <c r="M23085" s="5"/>
      <c r="N23085" s="6"/>
    </row>
    <row r="23086" spans="8:14" x14ac:dyDescent="0.25">
      <c r="H23086" s="4"/>
      <c r="M23086" s="5"/>
      <c r="N23086" s="6"/>
    </row>
    <row r="23087" spans="8:14" x14ac:dyDescent="0.25">
      <c r="H23087" s="4"/>
      <c r="M23087" s="5"/>
      <c r="N23087" s="6"/>
    </row>
    <row r="23088" spans="8:14" x14ac:dyDescent="0.25">
      <c r="H23088" s="4"/>
      <c r="M23088" s="5"/>
      <c r="N23088" s="6"/>
    </row>
    <row r="23089" spans="8:14" x14ac:dyDescent="0.25">
      <c r="H23089" s="4"/>
      <c r="M23089" s="5"/>
      <c r="N23089" s="6"/>
    </row>
    <row r="23090" spans="8:14" x14ac:dyDescent="0.25">
      <c r="H23090" s="4"/>
      <c r="M23090" s="5"/>
      <c r="N23090" s="6"/>
    </row>
    <row r="23091" spans="8:14" x14ac:dyDescent="0.25">
      <c r="H23091" s="4"/>
      <c r="M23091" s="5"/>
      <c r="N23091" s="6"/>
    </row>
    <row r="23092" spans="8:14" x14ac:dyDescent="0.25">
      <c r="H23092" s="4"/>
      <c r="M23092" s="5"/>
      <c r="N23092" s="6"/>
    </row>
    <row r="23093" spans="8:14" x14ac:dyDescent="0.25">
      <c r="H23093" s="4"/>
      <c r="M23093" s="5"/>
      <c r="N23093" s="6"/>
    </row>
    <row r="23094" spans="8:14" x14ac:dyDescent="0.25">
      <c r="H23094" s="4"/>
      <c r="M23094" s="5"/>
      <c r="N23094" s="6"/>
    </row>
    <row r="23095" spans="8:14" x14ac:dyDescent="0.25">
      <c r="H23095" s="4"/>
      <c r="M23095" s="5"/>
      <c r="N23095" s="6"/>
    </row>
    <row r="23096" spans="8:14" x14ac:dyDescent="0.25">
      <c r="H23096" s="4"/>
      <c r="M23096" s="5"/>
      <c r="N23096" s="6"/>
    </row>
    <row r="23097" spans="8:14" x14ac:dyDescent="0.25">
      <c r="H23097" s="4"/>
      <c r="M23097" s="5"/>
      <c r="N23097" s="6"/>
    </row>
    <row r="23098" spans="8:14" x14ac:dyDescent="0.25">
      <c r="H23098" s="4"/>
      <c r="M23098" s="5"/>
      <c r="N23098" s="6"/>
    </row>
    <row r="23099" spans="8:14" x14ac:dyDescent="0.25">
      <c r="H23099" s="4"/>
      <c r="M23099" s="5"/>
      <c r="N23099" s="6"/>
    </row>
    <row r="23100" spans="8:14" x14ac:dyDescent="0.25">
      <c r="H23100" s="4"/>
      <c r="M23100" s="5"/>
      <c r="N23100" s="6"/>
    </row>
    <row r="23101" spans="8:14" x14ac:dyDescent="0.25">
      <c r="H23101" s="4"/>
      <c r="M23101" s="5"/>
      <c r="N23101" s="6"/>
    </row>
    <row r="23102" spans="8:14" x14ac:dyDescent="0.25">
      <c r="H23102" s="4"/>
      <c r="M23102" s="5"/>
      <c r="N23102" s="6"/>
    </row>
    <row r="23103" spans="8:14" x14ac:dyDescent="0.25">
      <c r="H23103" s="4"/>
      <c r="M23103" s="5"/>
      <c r="N23103" s="6"/>
    </row>
    <row r="23104" spans="8:14" x14ac:dyDescent="0.25">
      <c r="H23104" s="4"/>
      <c r="M23104" s="5"/>
      <c r="N23104" s="6"/>
    </row>
    <row r="23105" spans="8:14" x14ac:dyDescent="0.25">
      <c r="H23105" s="4"/>
      <c r="M23105" s="5"/>
      <c r="N23105" s="6"/>
    </row>
    <row r="23106" spans="8:14" x14ac:dyDescent="0.25">
      <c r="H23106" s="4"/>
      <c r="M23106" s="5"/>
      <c r="N23106" s="6"/>
    </row>
    <row r="23107" spans="8:14" x14ac:dyDescent="0.25">
      <c r="H23107" s="4"/>
      <c r="M23107" s="5"/>
      <c r="N23107" s="6"/>
    </row>
    <row r="23108" spans="8:14" x14ac:dyDescent="0.25">
      <c r="H23108" s="4"/>
      <c r="M23108" s="5"/>
      <c r="N23108" s="6"/>
    </row>
    <row r="23109" spans="8:14" x14ac:dyDescent="0.25">
      <c r="H23109" s="4"/>
      <c r="M23109" s="5"/>
      <c r="N23109" s="6"/>
    </row>
    <row r="23110" spans="8:14" x14ac:dyDescent="0.25">
      <c r="H23110" s="4"/>
      <c r="M23110" s="5"/>
      <c r="N23110" s="6"/>
    </row>
    <row r="23111" spans="8:14" x14ac:dyDescent="0.25">
      <c r="H23111" s="4"/>
      <c r="M23111" s="5"/>
      <c r="N23111" s="6"/>
    </row>
    <row r="23112" spans="8:14" x14ac:dyDescent="0.25">
      <c r="H23112" s="4"/>
      <c r="M23112" s="5"/>
      <c r="N23112" s="6"/>
    </row>
    <row r="23113" spans="8:14" x14ac:dyDescent="0.25">
      <c r="H23113" s="4"/>
      <c r="M23113" s="5"/>
      <c r="N23113" s="6"/>
    </row>
    <row r="23114" spans="8:14" x14ac:dyDescent="0.25">
      <c r="H23114" s="4"/>
      <c r="M23114" s="5"/>
      <c r="N23114" s="6"/>
    </row>
    <row r="23115" spans="8:14" x14ac:dyDescent="0.25">
      <c r="H23115" s="4"/>
      <c r="M23115" s="5"/>
      <c r="N23115" s="6"/>
    </row>
    <row r="23116" spans="8:14" x14ac:dyDescent="0.25">
      <c r="H23116" s="4"/>
      <c r="M23116" s="5"/>
      <c r="N23116" s="6"/>
    </row>
    <row r="23117" spans="8:14" x14ac:dyDescent="0.25">
      <c r="H23117" s="4"/>
      <c r="M23117" s="5"/>
      <c r="N23117" s="6"/>
    </row>
    <row r="23118" spans="8:14" x14ac:dyDescent="0.25">
      <c r="H23118" s="4"/>
      <c r="M23118" s="5"/>
      <c r="N23118" s="6"/>
    </row>
    <row r="23119" spans="8:14" x14ac:dyDescent="0.25">
      <c r="H23119" s="4"/>
      <c r="M23119" s="5"/>
      <c r="N23119" s="6"/>
    </row>
    <row r="23120" spans="8:14" x14ac:dyDescent="0.25">
      <c r="H23120" s="4"/>
      <c r="M23120" s="5"/>
      <c r="N23120" s="6"/>
    </row>
    <row r="23121" spans="8:14" x14ac:dyDescent="0.25">
      <c r="H23121" s="4"/>
      <c r="M23121" s="5"/>
      <c r="N23121" s="6"/>
    </row>
    <row r="23122" spans="8:14" x14ac:dyDescent="0.25">
      <c r="H23122" s="4"/>
      <c r="M23122" s="5"/>
      <c r="N23122" s="6"/>
    </row>
    <row r="23123" spans="8:14" x14ac:dyDescent="0.25">
      <c r="H23123" s="4"/>
      <c r="M23123" s="5"/>
      <c r="N23123" s="6"/>
    </row>
    <row r="23124" spans="8:14" x14ac:dyDescent="0.25">
      <c r="H23124" s="4"/>
      <c r="M23124" s="5"/>
      <c r="N23124" s="6"/>
    </row>
    <row r="23125" spans="8:14" x14ac:dyDescent="0.25">
      <c r="H23125" s="4"/>
      <c r="M23125" s="5"/>
      <c r="N23125" s="6"/>
    </row>
    <row r="23126" spans="8:14" x14ac:dyDescent="0.25">
      <c r="H23126" s="4"/>
      <c r="M23126" s="5"/>
      <c r="N23126" s="6"/>
    </row>
    <row r="23127" spans="8:14" x14ac:dyDescent="0.25">
      <c r="H23127" s="4"/>
      <c r="M23127" s="5"/>
      <c r="N23127" s="6"/>
    </row>
    <row r="23128" spans="8:14" x14ac:dyDescent="0.25">
      <c r="H23128" s="4"/>
      <c r="M23128" s="5"/>
      <c r="N23128" s="6"/>
    </row>
    <row r="23129" spans="8:14" x14ac:dyDescent="0.25">
      <c r="H23129" s="4"/>
      <c r="M23129" s="5"/>
      <c r="N23129" s="6"/>
    </row>
    <row r="23130" spans="8:14" x14ac:dyDescent="0.25">
      <c r="H23130" s="4"/>
      <c r="M23130" s="5"/>
      <c r="N23130" s="6"/>
    </row>
    <row r="23131" spans="8:14" x14ac:dyDescent="0.25">
      <c r="H23131" s="4"/>
      <c r="M23131" s="5"/>
      <c r="N23131" s="6"/>
    </row>
    <row r="23132" spans="8:14" x14ac:dyDescent="0.25">
      <c r="H23132" s="4"/>
      <c r="M23132" s="5"/>
      <c r="N23132" s="6"/>
    </row>
    <row r="23133" spans="8:14" x14ac:dyDescent="0.25">
      <c r="H23133" s="4"/>
      <c r="M23133" s="5"/>
      <c r="N23133" s="6"/>
    </row>
    <row r="23134" spans="8:14" x14ac:dyDescent="0.25">
      <c r="H23134" s="4"/>
      <c r="M23134" s="5"/>
      <c r="N23134" s="6"/>
    </row>
    <row r="23135" spans="8:14" x14ac:dyDescent="0.25">
      <c r="H23135" s="4"/>
      <c r="M23135" s="5"/>
      <c r="N23135" s="6"/>
    </row>
    <row r="23136" spans="8:14" x14ac:dyDescent="0.25">
      <c r="H23136" s="4"/>
      <c r="M23136" s="5"/>
      <c r="N23136" s="6"/>
    </row>
    <row r="23137" spans="8:14" x14ac:dyDescent="0.25">
      <c r="H23137" s="4"/>
      <c r="M23137" s="5"/>
      <c r="N23137" s="6"/>
    </row>
    <row r="23138" spans="8:14" x14ac:dyDescent="0.25">
      <c r="H23138" s="4"/>
      <c r="M23138" s="5"/>
      <c r="N23138" s="6"/>
    </row>
    <row r="23139" spans="8:14" x14ac:dyDescent="0.25">
      <c r="H23139" s="4"/>
      <c r="M23139" s="5"/>
      <c r="N23139" s="6"/>
    </row>
    <row r="23140" spans="8:14" x14ac:dyDescent="0.25">
      <c r="H23140" s="4"/>
      <c r="M23140" s="5"/>
      <c r="N23140" s="6"/>
    </row>
    <row r="23141" spans="8:14" x14ac:dyDescent="0.25">
      <c r="H23141" s="4"/>
      <c r="M23141" s="5"/>
      <c r="N23141" s="6"/>
    </row>
    <row r="23142" spans="8:14" x14ac:dyDescent="0.25">
      <c r="H23142" s="4"/>
      <c r="M23142" s="5"/>
      <c r="N23142" s="6"/>
    </row>
    <row r="23143" spans="8:14" x14ac:dyDescent="0.25">
      <c r="H23143" s="4"/>
      <c r="M23143" s="5"/>
      <c r="N23143" s="6"/>
    </row>
    <row r="23144" spans="8:14" x14ac:dyDescent="0.25">
      <c r="H23144" s="4"/>
      <c r="M23144" s="5"/>
      <c r="N23144" s="6"/>
    </row>
    <row r="23145" spans="8:14" x14ac:dyDescent="0.25">
      <c r="H23145" s="4"/>
      <c r="M23145" s="5"/>
      <c r="N23145" s="6"/>
    </row>
    <row r="23146" spans="8:14" x14ac:dyDescent="0.25">
      <c r="H23146" s="4"/>
      <c r="M23146" s="5"/>
      <c r="N23146" s="6"/>
    </row>
    <row r="23147" spans="8:14" x14ac:dyDescent="0.25">
      <c r="H23147" s="4"/>
      <c r="M23147" s="5"/>
      <c r="N23147" s="6"/>
    </row>
    <row r="23148" spans="8:14" x14ac:dyDescent="0.25">
      <c r="H23148" s="4"/>
      <c r="M23148" s="5"/>
      <c r="N23148" s="6"/>
    </row>
    <row r="23149" spans="8:14" x14ac:dyDescent="0.25">
      <c r="H23149" s="4"/>
      <c r="M23149" s="5"/>
      <c r="N23149" s="6"/>
    </row>
    <row r="23150" spans="8:14" x14ac:dyDescent="0.25">
      <c r="H23150" s="4"/>
      <c r="M23150" s="5"/>
      <c r="N23150" s="6"/>
    </row>
    <row r="23151" spans="8:14" x14ac:dyDescent="0.25">
      <c r="H23151" s="4"/>
      <c r="M23151" s="5"/>
      <c r="N23151" s="6"/>
    </row>
    <row r="23152" spans="8:14" x14ac:dyDescent="0.25">
      <c r="H23152" s="4"/>
      <c r="M23152" s="5"/>
      <c r="N23152" s="6"/>
    </row>
    <row r="23153" spans="8:14" x14ac:dyDescent="0.25">
      <c r="H23153" s="4"/>
      <c r="M23153" s="5"/>
      <c r="N23153" s="6"/>
    </row>
    <row r="23154" spans="8:14" x14ac:dyDescent="0.25">
      <c r="H23154" s="4"/>
      <c r="M23154" s="5"/>
      <c r="N23154" s="6"/>
    </row>
    <row r="23155" spans="8:14" x14ac:dyDescent="0.25">
      <c r="H23155" s="4"/>
      <c r="M23155" s="5"/>
      <c r="N23155" s="6"/>
    </row>
    <row r="23156" spans="8:14" x14ac:dyDescent="0.25">
      <c r="H23156" s="4"/>
      <c r="M23156" s="5"/>
      <c r="N23156" s="6"/>
    </row>
    <row r="23157" spans="8:14" x14ac:dyDescent="0.25">
      <c r="H23157" s="4"/>
      <c r="M23157" s="5"/>
      <c r="N23157" s="6"/>
    </row>
    <row r="23158" spans="8:14" x14ac:dyDescent="0.25">
      <c r="H23158" s="4"/>
      <c r="M23158" s="5"/>
      <c r="N23158" s="6"/>
    </row>
    <row r="23159" spans="8:14" x14ac:dyDescent="0.25">
      <c r="H23159" s="4"/>
      <c r="M23159" s="5"/>
      <c r="N23159" s="6"/>
    </row>
    <row r="23160" spans="8:14" x14ac:dyDescent="0.25">
      <c r="H23160" s="4"/>
      <c r="M23160" s="5"/>
      <c r="N23160" s="6"/>
    </row>
    <row r="23161" spans="8:14" x14ac:dyDescent="0.25">
      <c r="H23161" s="4"/>
      <c r="M23161" s="5"/>
      <c r="N23161" s="6"/>
    </row>
    <row r="23162" spans="8:14" x14ac:dyDescent="0.25">
      <c r="H23162" s="4"/>
      <c r="M23162" s="5"/>
      <c r="N23162" s="6"/>
    </row>
    <row r="23163" spans="8:14" x14ac:dyDescent="0.25">
      <c r="H23163" s="4"/>
      <c r="M23163" s="5"/>
      <c r="N23163" s="6"/>
    </row>
    <row r="23164" spans="8:14" x14ac:dyDescent="0.25">
      <c r="H23164" s="4"/>
      <c r="M23164" s="5"/>
      <c r="N23164" s="6"/>
    </row>
    <row r="23165" spans="8:14" x14ac:dyDescent="0.25">
      <c r="H23165" s="4"/>
      <c r="M23165" s="5"/>
      <c r="N23165" s="6"/>
    </row>
    <row r="23166" spans="8:14" x14ac:dyDescent="0.25">
      <c r="H23166" s="4"/>
      <c r="M23166" s="5"/>
      <c r="N23166" s="6"/>
    </row>
    <row r="23167" spans="8:14" x14ac:dyDescent="0.25">
      <c r="H23167" s="4"/>
      <c r="M23167" s="5"/>
      <c r="N23167" s="6"/>
    </row>
    <row r="23168" spans="8:14" x14ac:dyDescent="0.25">
      <c r="H23168" s="4"/>
      <c r="M23168" s="5"/>
      <c r="N23168" s="6"/>
    </row>
    <row r="23169" spans="8:14" x14ac:dyDescent="0.25">
      <c r="H23169" s="4"/>
      <c r="M23169" s="5"/>
      <c r="N23169" s="6"/>
    </row>
    <row r="23170" spans="8:14" x14ac:dyDescent="0.25">
      <c r="H23170" s="4"/>
      <c r="M23170" s="5"/>
      <c r="N23170" s="6"/>
    </row>
    <row r="23171" spans="8:14" x14ac:dyDescent="0.25">
      <c r="H23171" s="4"/>
      <c r="M23171" s="5"/>
      <c r="N23171" s="6"/>
    </row>
    <row r="23172" spans="8:14" x14ac:dyDescent="0.25">
      <c r="H23172" s="4"/>
      <c r="M23172" s="5"/>
      <c r="N23172" s="6"/>
    </row>
    <row r="23173" spans="8:14" x14ac:dyDescent="0.25">
      <c r="H23173" s="4"/>
      <c r="M23173" s="5"/>
      <c r="N23173" s="6"/>
    </row>
    <row r="23174" spans="8:14" x14ac:dyDescent="0.25">
      <c r="H23174" s="4"/>
      <c r="M23174" s="5"/>
      <c r="N23174" s="6"/>
    </row>
    <row r="23175" spans="8:14" x14ac:dyDescent="0.25">
      <c r="H23175" s="4"/>
      <c r="M23175" s="5"/>
      <c r="N23175" s="6"/>
    </row>
    <row r="23176" spans="8:14" x14ac:dyDescent="0.25">
      <c r="H23176" s="4"/>
      <c r="M23176" s="5"/>
      <c r="N23176" s="6"/>
    </row>
    <row r="23177" spans="8:14" x14ac:dyDescent="0.25">
      <c r="H23177" s="4"/>
      <c r="M23177" s="5"/>
      <c r="N23177" s="6"/>
    </row>
    <row r="23178" spans="8:14" x14ac:dyDescent="0.25">
      <c r="H23178" s="4"/>
      <c r="M23178" s="5"/>
      <c r="N23178" s="6"/>
    </row>
    <row r="23179" spans="8:14" x14ac:dyDescent="0.25">
      <c r="H23179" s="4"/>
      <c r="M23179" s="5"/>
      <c r="N23179" s="6"/>
    </row>
    <row r="23180" spans="8:14" x14ac:dyDescent="0.25">
      <c r="H23180" s="4"/>
      <c r="M23180" s="5"/>
      <c r="N23180" s="6"/>
    </row>
    <row r="23181" spans="8:14" x14ac:dyDescent="0.25">
      <c r="H23181" s="4"/>
      <c r="M23181" s="5"/>
      <c r="N23181" s="6"/>
    </row>
    <row r="23182" spans="8:14" x14ac:dyDescent="0.25">
      <c r="H23182" s="4"/>
      <c r="M23182" s="5"/>
      <c r="N23182" s="6"/>
    </row>
    <row r="23183" spans="8:14" x14ac:dyDescent="0.25">
      <c r="H23183" s="4"/>
      <c r="M23183" s="5"/>
      <c r="N23183" s="6"/>
    </row>
    <row r="23184" spans="8:14" x14ac:dyDescent="0.25">
      <c r="H23184" s="4"/>
      <c r="M23184" s="5"/>
      <c r="N23184" s="6"/>
    </row>
    <row r="23185" spans="8:14" x14ac:dyDescent="0.25">
      <c r="H23185" s="4"/>
      <c r="M23185" s="5"/>
      <c r="N23185" s="6"/>
    </row>
    <row r="23186" spans="8:14" x14ac:dyDescent="0.25">
      <c r="H23186" s="4"/>
      <c r="M23186" s="5"/>
      <c r="N23186" s="6"/>
    </row>
    <row r="23187" spans="8:14" x14ac:dyDescent="0.25">
      <c r="H23187" s="4"/>
      <c r="M23187" s="5"/>
      <c r="N23187" s="6"/>
    </row>
    <row r="23188" spans="8:14" x14ac:dyDescent="0.25">
      <c r="H23188" s="4"/>
      <c r="M23188" s="5"/>
      <c r="N23188" s="6"/>
    </row>
    <row r="23189" spans="8:14" x14ac:dyDescent="0.25">
      <c r="H23189" s="4"/>
      <c r="M23189" s="5"/>
      <c r="N23189" s="6"/>
    </row>
    <row r="23190" spans="8:14" x14ac:dyDescent="0.25">
      <c r="H23190" s="4"/>
      <c r="M23190" s="5"/>
      <c r="N23190" s="6"/>
    </row>
    <row r="23191" spans="8:14" x14ac:dyDescent="0.25">
      <c r="H23191" s="4"/>
      <c r="M23191" s="5"/>
      <c r="N23191" s="6"/>
    </row>
    <row r="23192" spans="8:14" x14ac:dyDescent="0.25">
      <c r="H23192" s="4"/>
      <c r="M23192" s="5"/>
      <c r="N23192" s="6"/>
    </row>
    <row r="23193" spans="8:14" x14ac:dyDescent="0.25">
      <c r="H23193" s="4"/>
      <c r="M23193" s="5"/>
      <c r="N23193" s="6"/>
    </row>
    <row r="23194" spans="8:14" x14ac:dyDescent="0.25">
      <c r="H23194" s="4"/>
      <c r="M23194" s="5"/>
      <c r="N23194" s="6"/>
    </row>
    <row r="23195" spans="8:14" x14ac:dyDescent="0.25">
      <c r="H23195" s="4"/>
      <c r="M23195" s="5"/>
      <c r="N23195" s="6"/>
    </row>
    <row r="23196" spans="8:14" x14ac:dyDescent="0.25">
      <c r="H23196" s="4"/>
      <c r="M23196" s="5"/>
      <c r="N23196" s="6"/>
    </row>
    <row r="23197" spans="8:14" x14ac:dyDescent="0.25">
      <c r="H23197" s="4"/>
      <c r="M23197" s="5"/>
      <c r="N23197" s="6"/>
    </row>
    <row r="23198" spans="8:14" x14ac:dyDescent="0.25">
      <c r="H23198" s="4"/>
      <c r="M23198" s="5"/>
      <c r="N23198" s="6"/>
    </row>
    <row r="23199" spans="8:14" x14ac:dyDescent="0.25">
      <c r="H23199" s="4"/>
      <c r="M23199" s="5"/>
      <c r="N23199" s="6"/>
    </row>
    <row r="23200" spans="8:14" x14ac:dyDescent="0.25">
      <c r="H23200" s="4"/>
      <c r="M23200" s="5"/>
      <c r="N23200" s="6"/>
    </row>
    <row r="23201" spans="8:14" x14ac:dyDescent="0.25">
      <c r="H23201" s="4"/>
      <c r="M23201" s="5"/>
      <c r="N23201" s="6"/>
    </row>
    <row r="23202" spans="8:14" x14ac:dyDescent="0.25">
      <c r="H23202" s="4"/>
      <c r="M23202" s="5"/>
      <c r="N23202" s="6"/>
    </row>
    <row r="23203" spans="8:14" x14ac:dyDescent="0.25">
      <c r="H23203" s="4"/>
      <c r="M23203" s="5"/>
      <c r="N23203" s="6"/>
    </row>
    <row r="23204" spans="8:14" x14ac:dyDescent="0.25">
      <c r="H23204" s="4"/>
      <c r="M23204" s="5"/>
      <c r="N23204" s="6"/>
    </row>
    <row r="23205" spans="8:14" x14ac:dyDescent="0.25">
      <c r="H23205" s="4"/>
      <c r="M23205" s="5"/>
      <c r="N23205" s="6"/>
    </row>
    <row r="23206" spans="8:14" x14ac:dyDescent="0.25">
      <c r="H23206" s="4"/>
      <c r="M23206" s="5"/>
      <c r="N23206" s="6"/>
    </row>
    <row r="23207" spans="8:14" x14ac:dyDescent="0.25">
      <c r="H23207" s="4"/>
      <c r="M23207" s="5"/>
      <c r="N23207" s="6"/>
    </row>
    <row r="23208" spans="8:14" x14ac:dyDescent="0.25">
      <c r="H23208" s="4"/>
      <c r="M23208" s="5"/>
      <c r="N23208" s="6"/>
    </row>
    <row r="23209" spans="8:14" x14ac:dyDescent="0.25">
      <c r="H23209" s="4"/>
      <c r="M23209" s="5"/>
      <c r="N23209" s="6"/>
    </row>
    <row r="23210" spans="8:14" x14ac:dyDescent="0.25">
      <c r="H23210" s="4"/>
      <c r="M23210" s="5"/>
      <c r="N23210" s="6"/>
    </row>
    <row r="23211" spans="8:14" x14ac:dyDescent="0.25">
      <c r="H23211" s="4"/>
      <c r="M23211" s="5"/>
      <c r="N23211" s="6"/>
    </row>
    <row r="23212" spans="8:14" x14ac:dyDescent="0.25">
      <c r="H23212" s="4"/>
      <c r="M23212" s="5"/>
      <c r="N23212" s="6"/>
    </row>
    <row r="23213" spans="8:14" x14ac:dyDescent="0.25">
      <c r="H23213" s="4"/>
      <c r="M23213" s="5"/>
      <c r="N23213" s="6"/>
    </row>
    <row r="23214" spans="8:14" x14ac:dyDescent="0.25">
      <c r="H23214" s="4"/>
      <c r="M23214" s="5"/>
      <c r="N23214" s="6"/>
    </row>
    <row r="23215" spans="8:14" x14ac:dyDescent="0.25">
      <c r="H23215" s="4"/>
      <c r="M23215" s="5"/>
      <c r="N23215" s="6"/>
    </row>
    <row r="23216" spans="8:14" x14ac:dyDescent="0.25">
      <c r="H23216" s="4"/>
      <c r="M23216" s="5"/>
      <c r="N23216" s="6"/>
    </row>
    <row r="23217" spans="8:14" x14ac:dyDescent="0.25">
      <c r="H23217" s="4"/>
      <c r="M23217" s="5"/>
      <c r="N23217" s="6"/>
    </row>
    <row r="23218" spans="8:14" x14ac:dyDescent="0.25">
      <c r="H23218" s="4"/>
      <c r="M23218" s="5"/>
      <c r="N23218" s="6"/>
    </row>
    <row r="23219" spans="8:14" x14ac:dyDescent="0.25">
      <c r="H23219" s="4"/>
      <c r="M23219" s="5"/>
      <c r="N23219" s="6"/>
    </row>
    <row r="23220" spans="8:14" x14ac:dyDescent="0.25">
      <c r="H23220" s="4"/>
      <c r="M23220" s="5"/>
      <c r="N23220" s="6"/>
    </row>
    <row r="23221" spans="8:14" x14ac:dyDescent="0.25">
      <c r="H23221" s="4"/>
      <c r="M23221" s="5"/>
      <c r="N23221" s="6"/>
    </row>
    <row r="23222" spans="8:14" x14ac:dyDescent="0.25">
      <c r="H23222" s="4"/>
      <c r="M23222" s="5"/>
      <c r="N23222" s="6"/>
    </row>
    <row r="23223" spans="8:14" x14ac:dyDescent="0.25">
      <c r="H23223" s="4"/>
      <c r="M23223" s="5"/>
      <c r="N23223" s="6"/>
    </row>
    <row r="23224" spans="8:14" x14ac:dyDescent="0.25">
      <c r="H23224" s="4"/>
      <c r="M23224" s="5"/>
      <c r="N23224" s="6"/>
    </row>
    <row r="23225" spans="8:14" x14ac:dyDescent="0.25">
      <c r="H23225" s="4"/>
      <c r="M23225" s="5"/>
      <c r="N23225" s="6"/>
    </row>
    <row r="23226" spans="8:14" x14ac:dyDescent="0.25">
      <c r="H23226" s="4"/>
      <c r="M23226" s="5"/>
      <c r="N23226" s="6"/>
    </row>
    <row r="23227" spans="8:14" x14ac:dyDescent="0.25">
      <c r="H23227" s="4"/>
      <c r="M23227" s="5"/>
      <c r="N23227" s="6"/>
    </row>
    <row r="23228" spans="8:14" x14ac:dyDescent="0.25">
      <c r="H23228" s="4"/>
      <c r="M23228" s="5"/>
      <c r="N23228" s="6"/>
    </row>
    <row r="23229" spans="8:14" x14ac:dyDescent="0.25">
      <c r="H23229" s="4"/>
      <c r="M23229" s="5"/>
      <c r="N23229" s="6"/>
    </row>
    <row r="23230" spans="8:14" x14ac:dyDescent="0.25">
      <c r="H23230" s="4"/>
      <c r="M23230" s="5"/>
      <c r="N23230" s="6"/>
    </row>
    <row r="23231" spans="8:14" x14ac:dyDescent="0.25">
      <c r="H23231" s="4"/>
      <c r="M23231" s="5"/>
      <c r="N23231" s="6"/>
    </row>
    <row r="23232" spans="8:14" x14ac:dyDescent="0.25">
      <c r="H23232" s="4"/>
      <c r="M23232" s="5"/>
      <c r="N23232" s="6"/>
    </row>
    <row r="23233" spans="8:14" x14ac:dyDescent="0.25">
      <c r="H23233" s="4"/>
      <c r="M23233" s="5"/>
      <c r="N23233" s="6"/>
    </row>
    <row r="23234" spans="8:14" x14ac:dyDescent="0.25">
      <c r="H23234" s="4"/>
      <c r="M23234" s="5"/>
      <c r="N23234" s="6"/>
    </row>
    <row r="23235" spans="8:14" x14ac:dyDescent="0.25">
      <c r="H23235" s="4"/>
      <c r="M23235" s="5"/>
      <c r="N23235" s="6"/>
    </row>
    <row r="23236" spans="8:14" x14ac:dyDescent="0.25">
      <c r="H23236" s="4"/>
      <c r="M23236" s="5"/>
      <c r="N23236" s="6"/>
    </row>
    <row r="23237" spans="8:14" x14ac:dyDescent="0.25">
      <c r="H23237" s="4"/>
      <c r="M23237" s="5"/>
      <c r="N23237" s="6"/>
    </row>
    <row r="23238" spans="8:14" x14ac:dyDescent="0.25">
      <c r="H23238" s="4"/>
      <c r="M23238" s="5"/>
      <c r="N23238" s="6"/>
    </row>
    <row r="23239" spans="8:14" x14ac:dyDescent="0.25">
      <c r="H23239" s="4"/>
      <c r="M23239" s="5"/>
      <c r="N23239" s="6"/>
    </row>
    <row r="23240" spans="8:14" x14ac:dyDescent="0.25">
      <c r="H23240" s="4"/>
      <c r="M23240" s="5"/>
      <c r="N23240" s="6"/>
    </row>
    <row r="23241" spans="8:14" x14ac:dyDescent="0.25">
      <c r="H23241" s="4"/>
      <c r="M23241" s="5"/>
      <c r="N23241" s="6"/>
    </row>
    <row r="23242" spans="8:14" x14ac:dyDescent="0.25">
      <c r="H23242" s="4"/>
      <c r="M23242" s="5"/>
      <c r="N23242" s="6"/>
    </row>
    <row r="23243" spans="8:14" x14ac:dyDescent="0.25">
      <c r="H23243" s="4"/>
      <c r="M23243" s="5"/>
      <c r="N23243" s="6"/>
    </row>
    <row r="23244" spans="8:14" x14ac:dyDescent="0.25">
      <c r="H23244" s="4"/>
      <c r="M23244" s="5"/>
      <c r="N23244" s="6"/>
    </row>
    <row r="23245" spans="8:14" x14ac:dyDescent="0.25">
      <c r="H23245" s="4"/>
      <c r="M23245" s="5"/>
      <c r="N23245" s="6"/>
    </row>
    <row r="23246" spans="8:14" x14ac:dyDescent="0.25">
      <c r="H23246" s="4"/>
      <c r="M23246" s="5"/>
      <c r="N23246" s="6"/>
    </row>
    <row r="23247" spans="8:14" x14ac:dyDescent="0.25">
      <c r="H23247" s="4"/>
      <c r="M23247" s="5"/>
      <c r="N23247" s="6"/>
    </row>
    <row r="23248" spans="8:14" x14ac:dyDescent="0.25">
      <c r="H23248" s="4"/>
      <c r="M23248" s="5"/>
      <c r="N23248" s="6"/>
    </row>
    <row r="23249" spans="8:14" x14ac:dyDescent="0.25">
      <c r="H23249" s="4"/>
      <c r="M23249" s="5"/>
      <c r="N23249" s="6"/>
    </row>
    <row r="23250" spans="8:14" x14ac:dyDescent="0.25">
      <c r="H23250" s="4"/>
      <c r="M23250" s="5"/>
      <c r="N23250" s="6"/>
    </row>
    <row r="23251" spans="8:14" x14ac:dyDescent="0.25">
      <c r="H23251" s="4"/>
      <c r="M23251" s="5"/>
      <c r="N23251" s="6"/>
    </row>
    <row r="23252" spans="8:14" x14ac:dyDescent="0.25">
      <c r="H23252" s="4"/>
      <c r="M23252" s="5"/>
      <c r="N23252" s="6"/>
    </row>
    <row r="23253" spans="8:14" x14ac:dyDescent="0.25">
      <c r="H23253" s="4"/>
      <c r="M23253" s="5"/>
      <c r="N23253" s="6"/>
    </row>
    <row r="23254" spans="8:14" x14ac:dyDescent="0.25">
      <c r="H23254" s="4"/>
      <c r="M23254" s="5"/>
      <c r="N23254" s="6"/>
    </row>
    <row r="23255" spans="8:14" x14ac:dyDescent="0.25">
      <c r="H23255" s="4"/>
      <c r="M23255" s="5"/>
      <c r="N23255" s="6"/>
    </row>
    <row r="23256" spans="8:14" x14ac:dyDescent="0.25">
      <c r="H23256" s="4"/>
      <c r="M23256" s="5"/>
      <c r="N23256" s="6"/>
    </row>
    <row r="23257" spans="8:14" x14ac:dyDescent="0.25">
      <c r="H23257" s="4"/>
      <c r="M23257" s="5"/>
      <c r="N23257" s="6"/>
    </row>
    <row r="23258" spans="8:14" x14ac:dyDescent="0.25">
      <c r="H23258" s="4"/>
      <c r="M23258" s="5"/>
      <c r="N23258" s="6"/>
    </row>
    <row r="23259" spans="8:14" x14ac:dyDescent="0.25">
      <c r="H23259" s="4"/>
      <c r="M23259" s="5"/>
      <c r="N23259" s="6"/>
    </row>
    <row r="23260" spans="8:14" x14ac:dyDescent="0.25">
      <c r="H23260" s="4"/>
      <c r="M23260" s="5"/>
      <c r="N23260" s="6"/>
    </row>
    <row r="23261" spans="8:14" x14ac:dyDescent="0.25">
      <c r="H23261" s="4"/>
      <c r="M23261" s="5"/>
      <c r="N23261" s="6"/>
    </row>
    <row r="23262" spans="8:14" x14ac:dyDescent="0.25">
      <c r="H23262" s="4"/>
      <c r="M23262" s="5"/>
      <c r="N23262" s="6"/>
    </row>
    <row r="23263" spans="8:14" x14ac:dyDescent="0.25">
      <c r="H23263" s="4"/>
      <c r="M23263" s="5"/>
      <c r="N23263" s="6"/>
    </row>
    <row r="23264" spans="8:14" x14ac:dyDescent="0.25">
      <c r="H23264" s="4"/>
      <c r="M23264" s="5"/>
      <c r="N23264" s="6"/>
    </row>
    <row r="23265" spans="8:14" x14ac:dyDescent="0.25">
      <c r="H23265" s="4"/>
      <c r="M23265" s="5"/>
      <c r="N23265" s="6"/>
    </row>
    <row r="23266" spans="8:14" x14ac:dyDescent="0.25">
      <c r="H23266" s="4"/>
      <c r="M23266" s="5"/>
      <c r="N23266" s="6"/>
    </row>
    <row r="23267" spans="8:14" x14ac:dyDescent="0.25">
      <c r="H23267" s="4"/>
      <c r="M23267" s="5"/>
      <c r="N23267" s="6"/>
    </row>
    <row r="23268" spans="8:14" x14ac:dyDescent="0.25">
      <c r="H23268" s="4"/>
      <c r="M23268" s="5"/>
      <c r="N23268" s="6"/>
    </row>
    <row r="23269" spans="8:14" x14ac:dyDescent="0.25">
      <c r="H23269" s="4"/>
      <c r="M23269" s="5"/>
      <c r="N23269" s="6"/>
    </row>
    <row r="23270" spans="8:14" x14ac:dyDescent="0.25">
      <c r="H23270" s="4"/>
      <c r="M23270" s="5"/>
      <c r="N23270" s="6"/>
    </row>
    <row r="23271" spans="8:14" x14ac:dyDescent="0.25">
      <c r="H23271" s="4"/>
      <c r="M23271" s="5"/>
      <c r="N23271" s="6"/>
    </row>
    <row r="23272" spans="8:14" x14ac:dyDescent="0.25">
      <c r="H23272" s="4"/>
      <c r="M23272" s="5"/>
      <c r="N23272" s="6"/>
    </row>
    <row r="23273" spans="8:14" x14ac:dyDescent="0.25">
      <c r="H23273" s="4"/>
      <c r="M23273" s="5"/>
      <c r="N23273" s="6"/>
    </row>
    <row r="23274" spans="8:14" x14ac:dyDescent="0.25">
      <c r="H23274" s="4"/>
      <c r="M23274" s="5"/>
      <c r="N23274" s="6"/>
    </row>
    <row r="23275" spans="8:14" x14ac:dyDescent="0.25">
      <c r="H23275" s="4"/>
      <c r="M23275" s="5"/>
      <c r="N23275" s="6"/>
    </row>
    <row r="23276" spans="8:14" x14ac:dyDescent="0.25">
      <c r="H23276" s="4"/>
      <c r="M23276" s="5"/>
      <c r="N23276" s="6"/>
    </row>
    <row r="23277" spans="8:14" x14ac:dyDescent="0.25">
      <c r="H23277" s="4"/>
      <c r="M23277" s="5"/>
      <c r="N23277" s="6"/>
    </row>
    <row r="23278" spans="8:14" x14ac:dyDescent="0.25">
      <c r="H23278" s="4"/>
      <c r="M23278" s="5"/>
      <c r="N23278" s="6"/>
    </row>
    <row r="23279" spans="8:14" x14ac:dyDescent="0.25">
      <c r="H23279" s="4"/>
      <c r="M23279" s="5"/>
      <c r="N23279" s="6"/>
    </row>
    <row r="23280" spans="8:14" x14ac:dyDescent="0.25">
      <c r="H23280" s="4"/>
      <c r="M23280" s="5"/>
      <c r="N23280" s="6"/>
    </row>
    <row r="23281" spans="8:14" x14ac:dyDescent="0.25">
      <c r="H23281" s="4"/>
      <c r="M23281" s="5"/>
      <c r="N23281" s="6"/>
    </row>
    <row r="23282" spans="8:14" x14ac:dyDescent="0.25">
      <c r="H23282" s="4"/>
      <c r="M23282" s="5"/>
      <c r="N23282" s="6"/>
    </row>
    <row r="23283" spans="8:14" x14ac:dyDescent="0.25">
      <c r="H23283" s="4"/>
      <c r="M23283" s="5"/>
      <c r="N23283" s="6"/>
    </row>
    <row r="23284" spans="8:14" x14ac:dyDescent="0.25">
      <c r="H23284" s="4"/>
      <c r="M23284" s="5"/>
      <c r="N23284" s="6"/>
    </row>
    <row r="23285" spans="8:14" x14ac:dyDescent="0.25">
      <c r="H23285" s="4"/>
      <c r="M23285" s="5"/>
      <c r="N23285" s="6"/>
    </row>
    <row r="23286" spans="8:14" x14ac:dyDescent="0.25">
      <c r="H23286" s="4"/>
      <c r="M23286" s="5"/>
      <c r="N23286" s="6"/>
    </row>
    <row r="23287" spans="8:14" x14ac:dyDescent="0.25">
      <c r="H23287" s="4"/>
      <c r="M23287" s="5"/>
      <c r="N23287" s="6"/>
    </row>
    <row r="23288" spans="8:14" x14ac:dyDescent="0.25">
      <c r="H23288" s="4"/>
      <c r="M23288" s="5"/>
      <c r="N23288" s="6"/>
    </row>
    <row r="23289" spans="8:14" x14ac:dyDescent="0.25">
      <c r="H23289" s="4"/>
      <c r="M23289" s="5"/>
      <c r="N23289" s="6"/>
    </row>
    <row r="23290" spans="8:14" x14ac:dyDescent="0.25">
      <c r="H23290" s="4"/>
      <c r="M23290" s="5"/>
      <c r="N23290" s="6"/>
    </row>
    <row r="23291" spans="8:14" x14ac:dyDescent="0.25">
      <c r="H23291" s="4"/>
      <c r="M23291" s="5"/>
      <c r="N23291" s="6"/>
    </row>
    <row r="23292" spans="8:14" x14ac:dyDescent="0.25">
      <c r="H23292" s="4"/>
      <c r="M23292" s="5"/>
      <c r="N23292" s="6"/>
    </row>
    <row r="23293" spans="8:14" x14ac:dyDescent="0.25">
      <c r="H23293" s="4"/>
      <c r="M23293" s="5"/>
      <c r="N23293" s="6"/>
    </row>
    <row r="23294" spans="8:14" x14ac:dyDescent="0.25">
      <c r="H23294" s="4"/>
      <c r="M23294" s="5"/>
      <c r="N23294" s="6"/>
    </row>
    <row r="23295" spans="8:14" x14ac:dyDescent="0.25">
      <c r="H23295" s="4"/>
      <c r="M23295" s="5"/>
      <c r="N23295" s="6"/>
    </row>
    <row r="23296" spans="8:14" x14ac:dyDescent="0.25">
      <c r="H23296" s="4"/>
      <c r="M23296" s="5"/>
      <c r="N23296" s="6"/>
    </row>
    <row r="23297" spans="8:14" x14ac:dyDescent="0.25">
      <c r="H23297" s="4"/>
      <c r="M23297" s="5"/>
      <c r="N23297" s="6"/>
    </row>
    <row r="23298" spans="8:14" x14ac:dyDescent="0.25">
      <c r="H23298" s="4"/>
      <c r="M23298" s="5"/>
      <c r="N23298" s="6"/>
    </row>
    <row r="23299" spans="8:14" x14ac:dyDescent="0.25">
      <c r="H23299" s="4"/>
      <c r="M23299" s="5"/>
      <c r="N23299" s="6"/>
    </row>
    <row r="23300" spans="8:14" x14ac:dyDescent="0.25">
      <c r="H23300" s="4"/>
      <c r="M23300" s="5"/>
      <c r="N23300" s="6"/>
    </row>
    <row r="23301" spans="8:14" x14ac:dyDescent="0.25">
      <c r="H23301" s="4"/>
      <c r="M23301" s="5"/>
      <c r="N23301" s="6"/>
    </row>
    <row r="23302" spans="8:14" x14ac:dyDescent="0.25">
      <c r="H23302" s="4"/>
      <c r="M23302" s="5"/>
      <c r="N23302" s="6"/>
    </row>
    <row r="23303" spans="8:14" x14ac:dyDescent="0.25">
      <c r="H23303" s="4"/>
      <c r="M23303" s="5"/>
      <c r="N23303" s="6"/>
    </row>
    <row r="23304" spans="8:14" x14ac:dyDescent="0.25">
      <c r="H23304" s="4"/>
      <c r="M23304" s="5"/>
      <c r="N23304" s="6"/>
    </row>
    <row r="23305" spans="8:14" x14ac:dyDescent="0.25">
      <c r="H23305" s="4"/>
      <c r="M23305" s="5"/>
      <c r="N23305" s="6"/>
    </row>
    <row r="23306" spans="8:14" x14ac:dyDescent="0.25">
      <c r="H23306" s="4"/>
      <c r="M23306" s="5"/>
      <c r="N23306" s="6"/>
    </row>
    <row r="23307" spans="8:14" x14ac:dyDescent="0.25">
      <c r="H23307" s="4"/>
      <c r="M23307" s="5"/>
      <c r="N23307" s="6"/>
    </row>
    <row r="23308" spans="8:14" x14ac:dyDescent="0.25">
      <c r="H23308" s="4"/>
      <c r="M23308" s="5"/>
      <c r="N23308" s="6"/>
    </row>
    <row r="23309" spans="8:14" x14ac:dyDescent="0.25">
      <c r="H23309" s="4"/>
      <c r="M23309" s="5"/>
      <c r="N23309" s="6"/>
    </row>
    <row r="23310" spans="8:14" x14ac:dyDescent="0.25">
      <c r="H23310" s="4"/>
      <c r="M23310" s="5"/>
      <c r="N23310" s="6"/>
    </row>
    <row r="23311" spans="8:14" x14ac:dyDescent="0.25">
      <c r="H23311" s="4"/>
      <c r="M23311" s="5"/>
      <c r="N23311" s="6"/>
    </row>
    <row r="23312" spans="8:14" x14ac:dyDescent="0.25">
      <c r="H23312" s="4"/>
      <c r="M23312" s="5"/>
      <c r="N23312" s="6"/>
    </row>
    <row r="23313" spans="8:14" x14ac:dyDescent="0.25">
      <c r="H23313" s="4"/>
      <c r="M23313" s="5"/>
      <c r="N23313" s="6"/>
    </row>
    <row r="23314" spans="8:14" x14ac:dyDescent="0.25">
      <c r="H23314" s="4"/>
      <c r="M23314" s="5"/>
      <c r="N23314" s="6"/>
    </row>
    <row r="23315" spans="8:14" x14ac:dyDescent="0.25">
      <c r="H23315" s="4"/>
      <c r="M23315" s="5"/>
      <c r="N23315" s="6"/>
    </row>
    <row r="23316" spans="8:14" x14ac:dyDescent="0.25">
      <c r="H23316" s="4"/>
      <c r="M23316" s="5"/>
      <c r="N23316" s="6"/>
    </row>
    <row r="23317" spans="8:14" x14ac:dyDescent="0.25">
      <c r="H23317" s="4"/>
      <c r="M23317" s="5"/>
      <c r="N23317" s="6"/>
    </row>
    <row r="23318" spans="8:14" x14ac:dyDescent="0.25">
      <c r="H23318" s="4"/>
      <c r="M23318" s="5"/>
      <c r="N23318" s="6"/>
    </row>
    <row r="23319" spans="8:14" x14ac:dyDescent="0.25">
      <c r="H23319" s="4"/>
      <c r="M23319" s="5"/>
      <c r="N23319" s="6"/>
    </row>
    <row r="23320" spans="8:14" x14ac:dyDescent="0.25">
      <c r="H23320" s="4"/>
      <c r="M23320" s="5"/>
      <c r="N23320" s="6"/>
    </row>
    <row r="23321" spans="8:14" x14ac:dyDescent="0.25">
      <c r="H23321" s="4"/>
      <c r="M23321" s="5"/>
      <c r="N23321" s="6"/>
    </row>
    <row r="23322" spans="8:14" x14ac:dyDescent="0.25">
      <c r="H23322" s="4"/>
      <c r="M23322" s="5"/>
      <c r="N23322" s="6"/>
    </row>
    <row r="23323" spans="8:14" x14ac:dyDescent="0.25">
      <c r="H23323" s="4"/>
      <c r="M23323" s="5"/>
      <c r="N23323" s="6"/>
    </row>
    <row r="23324" spans="8:14" x14ac:dyDescent="0.25">
      <c r="H23324" s="4"/>
      <c r="M23324" s="5"/>
      <c r="N23324" s="6"/>
    </row>
    <row r="23325" spans="8:14" x14ac:dyDescent="0.25">
      <c r="H23325" s="4"/>
      <c r="M23325" s="5"/>
      <c r="N23325" s="6"/>
    </row>
    <row r="23326" spans="8:14" x14ac:dyDescent="0.25">
      <c r="H23326" s="4"/>
      <c r="M23326" s="5"/>
      <c r="N23326" s="6"/>
    </row>
    <row r="23327" spans="8:14" x14ac:dyDescent="0.25">
      <c r="H23327" s="4"/>
      <c r="M23327" s="5"/>
      <c r="N23327" s="6"/>
    </row>
    <row r="23328" spans="8:14" x14ac:dyDescent="0.25">
      <c r="H23328" s="4"/>
      <c r="M23328" s="5"/>
      <c r="N23328" s="6"/>
    </row>
    <row r="23329" spans="8:14" x14ac:dyDescent="0.25">
      <c r="H23329" s="4"/>
      <c r="M23329" s="5"/>
      <c r="N23329" s="6"/>
    </row>
    <row r="23330" spans="8:14" x14ac:dyDescent="0.25">
      <c r="H23330" s="4"/>
      <c r="M23330" s="5"/>
      <c r="N23330" s="6"/>
    </row>
    <row r="23331" spans="8:14" x14ac:dyDescent="0.25">
      <c r="H23331" s="4"/>
      <c r="M23331" s="5"/>
      <c r="N23331" s="6"/>
    </row>
    <row r="23332" spans="8:14" x14ac:dyDescent="0.25">
      <c r="H23332" s="4"/>
      <c r="M23332" s="5"/>
      <c r="N23332" s="6"/>
    </row>
    <row r="23333" spans="8:14" x14ac:dyDescent="0.25">
      <c r="H23333" s="4"/>
      <c r="M23333" s="5"/>
      <c r="N23333" s="6"/>
    </row>
    <row r="23334" spans="8:14" x14ac:dyDescent="0.25">
      <c r="H23334" s="4"/>
      <c r="M23334" s="5"/>
      <c r="N23334" s="6"/>
    </row>
    <row r="23335" spans="8:14" x14ac:dyDescent="0.25">
      <c r="H23335" s="4"/>
      <c r="M23335" s="5"/>
      <c r="N23335" s="6"/>
    </row>
    <row r="23336" spans="8:14" x14ac:dyDescent="0.25">
      <c r="H23336" s="4"/>
      <c r="M23336" s="5"/>
      <c r="N23336" s="6"/>
    </row>
    <row r="23337" spans="8:14" x14ac:dyDescent="0.25">
      <c r="H23337" s="4"/>
      <c r="M23337" s="5"/>
      <c r="N23337" s="6"/>
    </row>
    <row r="23338" spans="8:14" x14ac:dyDescent="0.25">
      <c r="H23338" s="4"/>
      <c r="M23338" s="5"/>
      <c r="N23338" s="6"/>
    </row>
    <row r="23339" spans="8:14" x14ac:dyDescent="0.25">
      <c r="H23339" s="4"/>
      <c r="M23339" s="5"/>
      <c r="N23339" s="6"/>
    </row>
    <row r="23340" spans="8:14" x14ac:dyDescent="0.25">
      <c r="H23340" s="4"/>
      <c r="M23340" s="5"/>
      <c r="N23340" s="6"/>
    </row>
    <row r="23341" spans="8:14" x14ac:dyDescent="0.25">
      <c r="H23341" s="4"/>
      <c r="M23341" s="5"/>
      <c r="N23341" s="6"/>
    </row>
    <row r="23342" spans="8:14" x14ac:dyDescent="0.25">
      <c r="H23342" s="4"/>
      <c r="M23342" s="5"/>
      <c r="N23342" s="6"/>
    </row>
    <row r="23343" spans="8:14" x14ac:dyDescent="0.25">
      <c r="H23343" s="4"/>
      <c r="M23343" s="5"/>
      <c r="N23343" s="6"/>
    </row>
    <row r="23344" spans="8:14" x14ac:dyDescent="0.25">
      <c r="H23344" s="4"/>
      <c r="M23344" s="5"/>
      <c r="N23344" s="6"/>
    </row>
    <row r="23345" spans="8:14" x14ac:dyDescent="0.25">
      <c r="H23345" s="4"/>
      <c r="M23345" s="5"/>
      <c r="N23345" s="6"/>
    </row>
    <row r="23346" spans="8:14" x14ac:dyDescent="0.25">
      <c r="H23346" s="4"/>
      <c r="M23346" s="5"/>
      <c r="N23346" s="6"/>
    </row>
    <row r="23347" spans="8:14" x14ac:dyDescent="0.25">
      <c r="H23347" s="4"/>
      <c r="M23347" s="5"/>
      <c r="N23347" s="6"/>
    </row>
    <row r="23348" spans="8:14" x14ac:dyDescent="0.25">
      <c r="H23348" s="4"/>
      <c r="M23348" s="5"/>
      <c r="N23348" s="6"/>
    </row>
    <row r="23349" spans="8:14" x14ac:dyDescent="0.25">
      <c r="H23349" s="4"/>
      <c r="M23349" s="5"/>
      <c r="N23349" s="6"/>
    </row>
    <row r="23350" spans="8:14" x14ac:dyDescent="0.25">
      <c r="H23350" s="4"/>
      <c r="M23350" s="5"/>
      <c r="N23350" s="6"/>
    </row>
    <row r="23351" spans="8:14" x14ac:dyDescent="0.25">
      <c r="H23351" s="4"/>
      <c r="M23351" s="5"/>
      <c r="N23351" s="6"/>
    </row>
    <row r="23352" spans="8:14" x14ac:dyDescent="0.25">
      <c r="H23352" s="4"/>
      <c r="M23352" s="5"/>
      <c r="N23352" s="6"/>
    </row>
    <row r="23353" spans="8:14" x14ac:dyDescent="0.25">
      <c r="H23353" s="4"/>
      <c r="M23353" s="5"/>
      <c r="N23353" s="6"/>
    </row>
    <row r="23354" spans="8:14" x14ac:dyDescent="0.25">
      <c r="H23354" s="4"/>
      <c r="M23354" s="5"/>
      <c r="N23354" s="6"/>
    </row>
    <row r="23355" spans="8:14" x14ac:dyDescent="0.25">
      <c r="H23355" s="4"/>
      <c r="M23355" s="5"/>
      <c r="N23355" s="6"/>
    </row>
    <row r="23356" spans="8:14" x14ac:dyDescent="0.25">
      <c r="H23356" s="4"/>
      <c r="M23356" s="5"/>
      <c r="N23356" s="6"/>
    </row>
    <row r="23357" spans="8:14" x14ac:dyDescent="0.25">
      <c r="H23357" s="4"/>
      <c r="M23357" s="5"/>
      <c r="N23357" s="6"/>
    </row>
    <row r="23358" spans="8:14" x14ac:dyDescent="0.25">
      <c r="H23358" s="4"/>
      <c r="M23358" s="5"/>
      <c r="N23358" s="6"/>
    </row>
    <row r="23359" spans="8:14" x14ac:dyDescent="0.25">
      <c r="H23359" s="4"/>
      <c r="M23359" s="5"/>
      <c r="N23359" s="6"/>
    </row>
    <row r="23360" spans="8:14" x14ac:dyDescent="0.25">
      <c r="H23360" s="4"/>
      <c r="M23360" s="5"/>
      <c r="N23360" s="6"/>
    </row>
    <row r="23361" spans="8:14" x14ac:dyDescent="0.25">
      <c r="H23361" s="4"/>
      <c r="M23361" s="5"/>
      <c r="N23361" s="6"/>
    </row>
    <row r="23362" spans="8:14" x14ac:dyDescent="0.25">
      <c r="H23362" s="4"/>
      <c r="M23362" s="5"/>
      <c r="N23362" s="6"/>
    </row>
    <row r="23363" spans="8:14" x14ac:dyDescent="0.25">
      <c r="H23363" s="4"/>
      <c r="M23363" s="5"/>
      <c r="N23363" s="6"/>
    </row>
    <row r="23364" spans="8:14" x14ac:dyDescent="0.25">
      <c r="H23364" s="4"/>
      <c r="M23364" s="5"/>
      <c r="N23364" s="6"/>
    </row>
    <row r="23365" spans="8:14" x14ac:dyDescent="0.25">
      <c r="H23365" s="4"/>
      <c r="M23365" s="5"/>
      <c r="N23365" s="6"/>
    </row>
    <row r="23366" spans="8:14" x14ac:dyDescent="0.25">
      <c r="H23366" s="4"/>
      <c r="M23366" s="5"/>
      <c r="N23366" s="6"/>
    </row>
    <row r="23367" spans="8:14" x14ac:dyDescent="0.25">
      <c r="H23367" s="4"/>
      <c r="M23367" s="5"/>
      <c r="N23367" s="6"/>
    </row>
    <row r="23368" spans="8:14" x14ac:dyDescent="0.25">
      <c r="H23368" s="4"/>
      <c r="M23368" s="5"/>
      <c r="N23368" s="6"/>
    </row>
    <row r="23369" spans="8:14" x14ac:dyDescent="0.25">
      <c r="H23369" s="4"/>
      <c r="M23369" s="5"/>
      <c r="N23369" s="6"/>
    </row>
    <row r="23370" spans="8:14" x14ac:dyDescent="0.25">
      <c r="H23370" s="4"/>
      <c r="M23370" s="5"/>
      <c r="N23370" s="6"/>
    </row>
    <row r="23371" spans="8:14" x14ac:dyDescent="0.25">
      <c r="H23371" s="4"/>
      <c r="M23371" s="5"/>
      <c r="N23371" s="6"/>
    </row>
    <row r="23372" spans="8:14" x14ac:dyDescent="0.25">
      <c r="H23372" s="4"/>
      <c r="M23372" s="5"/>
      <c r="N23372" s="6"/>
    </row>
    <row r="23373" spans="8:14" x14ac:dyDescent="0.25">
      <c r="H23373" s="4"/>
      <c r="M23373" s="5"/>
      <c r="N23373" s="6"/>
    </row>
    <row r="23374" spans="8:14" x14ac:dyDescent="0.25">
      <c r="H23374" s="4"/>
      <c r="M23374" s="5"/>
      <c r="N23374" s="6"/>
    </row>
    <row r="23375" spans="8:14" x14ac:dyDescent="0.25">
      <c r="H23375" s="4"/>
      <c r="M23375" s="5"/>
      <c r="N23375" s="6"/>
    </row>
    <row r="23376" spans="8:14" x14ac:dyDescent="0.25">
      <c r="H23376" s="4"/>
      <c r="M23376" s="5"/>
      <c r="N23376" s="6"/>
    </row>
    <row r="23377" spans="8:14" x14ac:dyDescent="0.25">
      <c r="H23377" s="4"/>
      <c r="M23377" s="5"/>
      <c r="N23377" s="6"/>
    </row>
    <row r="23378" spans="8:14" x14ac:dyDescent="0.25">
      <c r="H23378" s="4"/>
      <c r="M23378" s="5"/>
      <c r="N23378" s="6"/>
    </row>
    <row r="23379" spans="8:14" x14ac:dyDescent="0.25">
      <c r="H23379" s="4"/>
      <c r="M23379" s="5"/>
      <c r="N23379" s="6"/>
    </row>
    <row r="23380" spans="8:14" x14ac:dyDescent="0.25">
      <c r="H23380" s="4"/>
      <c r="M23380" s="5"/>
      <c r="N23380" s="6"/>
    </row>
    <row r="23381" spans="8:14" x14ac:dyDescent="0.25">
      <c r="H23381" s="4"/>
      <c r="M23381" s="5"/>
      <c r="N23381" s="6"/>
    </row>
    <row r="23382" spans="8:14" x14ac:dyDescent="0.25">
      <c r="H23382" s="4"/>
      <c r="M23382" s="5"/>
      <c r="N23382" s="6"/>
    </row>
    <row r="23383" spans="8:14" x14ac:dyDescent="0.25">
      <c r="H23383" s="4"/>
      <c r="M23383" s="5"/>
      <c r="N23383" s="6"/>
    </row>
    <row r="23384" spans="8:14" x14ac:dyDescent="0.25">
      <c r="H23384" s="4"/>
      <c r="M23384" s="5"/>
      <c r="N23384" s="6"/>
    </row>
    <row r="23385" spans="8:14" x14ac:dyDescent="0.25">
      <c r="H23385" s="4"/>
      <c r="M23385" s="5"/>
      <c r="N23385" s="6"/>
    </row>
    <row r="23386" spans="8:14" x14ac:dyDescent="0.25">
      <c r="H23386" s="4"/>
      <c r="M23386" s="5"/>
      <c r="N23386" s="6"/>
    </row>
    <row r="23387" spans="8:14" x14ac:dyDescent="0.25">
      <c r="H23387" s="4"/>
      <c r="M23387" s="5"/>
      <c r="N23387" s="6"/>
    </row>
    <row r="23388" spans="8:14" x14ac:dyDescent="0.25">
      <c r="H23388" s="4"/>
      <c r="M23388" s="5"/>
      <c r="N23388" s="6"/>
    </row>
    <row r="23389" spans="8:14" x14ac:dyDescent="0.25">
      <c r="H23389" s="4"/>
      <c r="M23389" s="5"/>
      <c r="N23389" s="6"/>
    </row>
    <row r="23390" spans="8:14" x14ac:dyDescent="0.25">
      <c r="H23390" s="4"/>
      <c r="M23390" s="5"/>
      <c r="N23390" s="6"/>
    </row>
    <row r="23391" spans="8:14" x14ac:dyDescent="0.25">
      <c r="H23391" s="4"/>
      <c r="M23391" s="5"/>
      <c r="N23391" s="6"/>
    </row>
    <row r="23392" spans="8:14" x14ac:dyDescent="0.25">
      <c r="H23392" s="4"/>
      <c r="M23392" s="5"/>
      <c r="N23392" s="6"/>
    </row>
    <row r="23393" spans="8:14" x14ac:dyDescent="0.25">
      <c r="H23393" s="4"/>
      <c r="M23393" s="5"/>
      <c r="N23393" s="6"/>
    </row>
    <row r="23394" spans="8:14" x14ac:dyDescent="0.25">
      <c r="H23394" s="4"/>
      <c r="M23394" s="5"/>
      <c r="N23394" s="6"/>
    </row>
    <row r="23395" spans="8:14" x14ac:dyDescent="0.25">
      <c r="H23395" s="4"/>
      <c r="M23395" s="5"/>
      <c r="N23395" s="6"/>
    </row>
    <row r="23396" spans="8:14" x14ac:dyDescent="0.25">
      <c r="H23396" s="4"/>
      <c r="M23396" s="5"/>
      <c r="N23396" s="6"/>
    </row>
    <row r="23397" spans="8:14" x14ac:dyDescent="0.25">
      <c r="H23397" s="4"/>
      <c r="M23397" s="5"/>
      <c r="N23397" s="6"/>
    </row>
    <row r="23398" spans="8:14" x14ac:dyDescent="0.25">
      <c r="H23398" s="4"/>
      <c r="M23398" s="5"/>
      <c r="N23398" s="6"/>
    </row>
    <row r="23399" spans="8:14" x14ac:dyDescent="0.25">
      <c r="H23399" s="4"/>
      <c r="M23399" s="5"/>
      <c r="N23399" s="6"/>
    </row>
    <row r="23400" spans="8:14" x14ac:dyDescent="0.25">
      <c r="H23400" s="4"/>
      <c r="M23400" s="5"/>
      <c r="N23400" s="6"/>
    </row>
    <row r="23401" spans="8:14" x14ac:dyDescent="0.25">
      <c r="H23401" s="4"/>
      <c r="M23401" s="5"/>
      <c r="N23401" s="6"/>
    </row>
    <row r="23402" spans="8:14" x14ac:dyDescent="0.25">
      <c r="H23402" s="4"/>
      <c r="M23402" s="5"/>
      <c r="N23402" s="6"/>
    </row>
    <row r="23403" spans="8:14" x14ac:dyDescent="0.25">
      <c r="H23403" s="4"/>
      <c r="M23403" s="5"/>
      <c r="N23403" s="6"/>
    </row>
    <row r="23404" spans="8:14" x14ac:dyDescent="0.25">
      <c r="H23404" s="4"/>
      <c r="M23404" s="5"/>
      <c r="N23404" s="6"/>
    </row>
    <row r="23405" spans="8:14" x14ac:dyDescent="0.25">
      <c r="H23405" s="4"/>
      <c r="M23405" s="5"/>
      <c r="N23405" s="6"/>
    </row>
    <row r="23406" spans="8:14" x14ac:dyDescent="0.25">
      <c r="H23406" s="4"/>
      <c r="M23406" s="5"/>
      <c r="N23406" s="6"/>
    </row>
    <row r="23407" spans="8:14" x14ac:dyDescent="0.25">
      <c r="H23407" s="4"/>
      <c r="M23407" s="5"/>
      <c r="N23407" s="6"/>
    </row>
    <row r="23408" spans="8:14" x14ac:dyDescent="0.25">
      <c r="H23408" s="4"/>
      <c r="M23408" s="5"/>
      <c r="N23408" s="6"/>
    </row>
    <row r="23409" spans="8:14" x14ac:dyDescent="0.25">
      <c r="H23409" s="4"/>
      <c r="M23409" s="5"/>
      <c r="N23409" s="6"/>
    </row>
    <row r="23410" spans="8:14" x14ac:dyDescent="0.25">
      <c r="H23410" s="4"/>
      <c r="M23410" s="5"/>
      <c r="N23410" s="6"/>
    </row>
    <row r="23411" spans="8:14" x14ac:dyDescent="0.25">
      <c r="H23411" s="4"/>
      <c r="M23411" s="5"/>
      <c r="N23411" s="6"/>
    </row>
    <row r="23412" spans="8:14" x14ac:dyDescent="0.25">
      <c r="H23412" s="4"/>
      <c r="M23412" s="5"/>
      <c r="N23412" s="6"/>
    </row>
    <row r="23413" spans="8:14" x14ac:dyDescent="0.25">
      <c r="H23413" s="4"/>
      <c r="M23413" s="5"/>
      <c r="N23413" s="6"/>
    </row>
    <row r="23414" spans="8:14" x14ac:dyDescent="0.25">
      <c r="H23414" s="4"/>
      <c r="M23414" s="5"/>
      <c r="N23414" s="6"/>
    </row>
    <row r="23415" spans="8:14" x14ac:dyDescent="0.25">
      <c r="H23415" s="4"/>
      <c r="M23415" s="5"/>
      <c r="N23415" s="6"/>
    </row>
    <row r="23416" spans="8:14" x14ac:dyDescent="0.25">
      <c r="H23416" s="4"/>
      <c r="M23416" s="5"/>
      <c r="N23416" s="6"/>
    </row>
    <row r="23417" spans="8:14" x14ac:dyDescent="0.25">
      <c r="H23417" s="4"/>
      <c r="M23417" s="5"/>
      <c r="N23417" s="6"/>
    </row>
    <row r="23418" spans="8:14" x14ac:dyDescent="0.25">
      <c r="H23418" s="4"/>
      <c r="M23418" s="5"/>
      <c r="N23418" s="6"/>
    </row>
    <row r="23419" spans="8:14" x14ac:dyDescent="0.25">
      <c r="H23419" s="4"/>
      <c r="M23419" s="5"/>
      <c r="N23419" s="6"/>
    </row>
    <row r="23420" spans="8:14" x14ac:dyDescent="0.25">
      <c r="H23420" s="4"/>
      <c r="M23420" s="5"/>
      <c r="N23420" s="6"/>
    </row>
    <row r="23421" spans="8:14" x14ac:dyDescent="0.25">
      <c r="H23421" s="4"/>
      <c r="M23421" s="5"/>
      <c r="N23421" s="6"/>
    </row>
    <row r="23422" spans="8:14" x14ac:dyDescent="0.25">
      <c r="H23422" s="4"/>
      <c r="M23422" s="5"/>
      <c r="N23422" s="6"/>
    </row>
    <row r="23423" spans="8:14" x14ac:dyDescent="0.25">
      <c r="H23423" s="4"/>
      <c r="M23423" s="5"/>
      <c r="N23423" s="6"/>
    </row>
    <row r="23424" spans="8:14" x14ac:dyDescent="0.25">
      <c r="H23424" s="4"/>
      <c r="M23424" s="5"/>
      <c r="N23424" s="6"/>
    </row>
    <row r="23425" spans="8:14" x14ac:dyDescent="0.25">
      <c r="H23425" s="4"/>
      <c r="M23425" s="5"/>
      <c r="N23425" s="6"/>
    </row>
    <row r="23426" spans="8:14" x14ac:dyDescent="0.25">
      <c r="H23426" s="4"/>
      <c r="M23426" s="5"/>
      <c r="N23426" s="6"/>
    </row>
    <row r="23427" spans="8:14" x14ac:dyDescent="0.25">
      <c r="H23427" s="4"/>
      <c r="M23427" s="5"/>
      <c r="N23427" s="6"/>
    </row>
    <row r="23428" spans="8:14" x14ac:dyDescent="0.25">
      <c r="H23428" s="4"/>
      <c r="M23428" s="5"/>
      <c r="N23428" s="6"/>
    </row>
    <row r="23429" spans="8:14" x14ac:dyDescent="0.25">
      <c r="H23429" s="4"/>
      <c r="M23429" s="5"/>
      <c r="N23429" s="6"/>
    </row>
    <row r="23430" spans="8:14" x14ac:dyDescent="0.25">
      <c r="H23430" s="4"/>
      <c r="M23430" s="5"/>
      <c r="N23430" s="6"/>
    </row>
    <row r="23431" spans="8:14" x14ac:dyDescent="0.25">
      <c r="H23431" s="4"/>
      <c r="M23431" s="5"/>
      <c r="N23431" s="6"/>
    </row>
    <row r="23432" spans="8:14" x14ac:dyDescent="0.25">
      <c r="H23432" s="4"/>
      <c r="M23432" s="5"/>
      <c r="N23432" s="6"/>
    </row>
    <row r="23433" spans="8:14" x14ac:dyDescent="0.25">
      <c r="H23433" s="4"/>
      <c r="M23433" s="5"/>
      <c r="N23433" s="6"/>
    </row>
    <row r="23434" spans="8:14" x14ac:dyDescent="0.25">
      <c r="H23434" s="4"/>
      <c r="M23434" s="5"/>
      <c r="N23434" s="6"/>
    </row>
    <row r="23435" spans="8:14" x14ac:dyDescent="0.25">
      <c r="H23435" s="4"/>
      <c r="M23435" s="5"/>
      <c r="N23435" s="6"/>
    </row>
    <row r="23436" spans="8:14" x14ac:dyDescent="0.25">
      <c r="H23436" s="4"/>
      <c r="M23436" s="5"/>
      <c r="N23436" s="6"/>
    </row>
    <row r="23437" spans="8:14" x14ac:dyDescent="0.25">
      <c r="H23437" s="4"/>
      <c r="M23437" s="5"/>
      <c r="N23437" s="6"/>
    </row>
    <row r="23438" spans="8:14" x14ac:dyDescent="0.25">
      <c r="H23438" s="4"/>
      <c r="M23438" s="5"/>
      <c r="N23438" s="6"/>
    </row>
    <row r="23439" spans="8:14" x14ac:dyDescent="0.25">
      <c r="H23439" s="4"/>
      <c r="M23439" s="5"/>
      <c r="N23439" s="6"/>
    </row>
    <row r="23440" spans="8:14" x14ac:dyDescent="0.25">
      <c r="H23440" s="4"/>
      <c r="M23440" s="5"/>
      <c r="N23440" s="6"/>
    </row>
    <row r="23441" spans="8:14" x14ac:dyDescent="0.25">
      <c r="H23441" s="4"/>
      <c r="M23441" s="5"/>
      <c r="N23441" s="6"/>
    </row>
    <row r="23442" spans="8:14" x14ac:dyDescent="0.25">
      <c r="H23442" s="4"/>
      <c r="M23442" s="5"/>
      <c r="N23442" s="6"/>
    </row>
    <row r="23443" spans="8:14" x14ac:dyDescent="0.25">
      <c r="H23443" s="4"/>
      <c r="M23443" s="5"/>
      <c r="N23443" s="6"/>
    </row>
    <row r="23444" spans="8:14" x14ac:dyDescent="0.25">
      <c r="H23444" s="4"/>
      <c r="M23444" s="5"/>
      <c r="N23444" s="6"/>
    </row>
    <row r="23445" spans="8:14" x14ac:dyDescent="0.25">
      <c r="H23445" s="4"/>
      <c r="M23445" s="5"/>
      <c r="N23445" s="6"/>
    </row>
    <row r="23446" spans="8:14" x14ac:dyDescent="0.25">
      <c r="H23446" s="4"/>
      <c r="M23446" s="5"/>
      <c r="N23446" s="6"/>
    </row>
    <row r="23447" spans="8:14" x14ac:dyDescent="0.25">
      <c r="H23447" s="4"/>
      <c r="M23447" s="5"/>
      <c r="N23447" s="6"/>
    </row>
    <row r="23448" spans="8:14" x14ac:dyDescent="0.25">
      <c r="H23448" s="4"/>
      <c r="M23448" s="5"/>
      <c r="N23448" s="6"/>
    </row>
    <row r="23449" spans="8:14" x14ac:dyDescent="0.25">
      <c r="H23449" s="4"/>
      <c r="M23449" s="5"/>
      <c r="N23449" s="6"/>
    </row>
    <row r="23450" spans="8:14" x14ac:dyDescent="0.25">
      <c r="H23450" s="4"/>
      <c r="M23450" s="5"/>
      <c r="N23450" s="6"/>
    </row>
    <row r="23451" spans="8:14" x14ac:dyDescent="0.25">
      <c r="H23451" s="4"/>
      <c r="M23451" s="5"/>
      <c r="N23451" s="6"/>
    </row>
    <row r="23452" spans="8:14" x14ac:dyDescent="0.25">
      <c r="H23452" s="4"/>
      <c r="M23452" s="5"/>
      <c r="N23452" s="6"/>
    </row>
    <row r="23453" spans="8:14" x14ac:dyDescent="0.25">
      <c r="H23453" s="4"/>
      <c r="M23453" s="5"/>
      <c r="N23453" s="6"/>
    </row>
    <row r="23454" spans="8:14" x14ac:dyDescent="0.25">
      <c r="H23454" s="4"/>
      <c r="M23454" s="5"/>
      <c r="N23454" s="6"/>
    </row>
    <row r="23455" spans="8:14" x14ac:dyDescent="0.25">
      <c r="H23455" s="4"/>
      <c r="M23455" s="5"/>
      <c r="N23455" s="6"/>
    </row>
    <row r="23456" spans="8:14" x14ac:dyDescent="0.25">
      <c r="H23456" s="4"/>
      <c r="M23456" s="5"/>
      <c r="N23456" s="6"/>
    </row>
    <row r="23457" spans="8:14" x14ac:dyDescent="0.25">
      <c r="H23457" s="4"/>
      <c r="M23457" s="5"/>
      <c r="N23457" s="6"/>
    </row>
    <row r="23458" spans="8:14" x14ac:dyDescent="0.25">
      <c r="H23458" s="4"/>
      <c r="M23458" s="5"/>
      <c r="N23458" s="6"/>
    </row>
    <row r="23459" spans="8:14" x14ac:dyDescent="0.25">
      <c r="H23459" s="4"/>
      <c r="M23459" s="5"/>
      <c r="N23459" s="6"/>
    </row>
    <row r="23460" spans="8:14" x14ac:dyDescent="0.25">
      <c r="H23460" s="4"/>
      <c r="M23460" s="5"/>
      <c r="N23460" s="6"/>
    </row>
    <row r="23461" spans="8:14" x14ac:dyDescent="0.25">
      <c r="H23461" s="4"/>
      <c r="M23461" s="5"/>
      <c r="N23461" s="6"/>
    </row>
    <row r="23462" spans="8:14" x14ac:dyDescent="0.25">
      <c r="H23462" s="4"/>
      <c r="M23462" s="5"/>
      <c r="N23462" s="6"/>
    </row>
    <row r="23463" spans="8:14" x14ac:dyDescent="0.25">
      <c r="H23463" s="4"/>
      <c r="M23463" s="5"/>
      <c r="N23463" s="6"/>
    </row>
    <row r="23464" spans="8:14" x14ac:dyDescent="0.25">
      <c r="H23464" s="4"/>
      <c r="M23464" s="5"/>
      <c r="N23464" s="6"/>
    </row>
    <row r="23465" spans="8:14" x14ac:dyDescent="0.25">
      <c r="H23465" s="4"/>
      <c r="M23465" s="5"/>
      <c r="N23465" s="6"/>
    </row>
    <row r="23466" spans="8:14" x14ac:dyDescent="0.25">
      <c r="H23466" s="4"/>
      <c r="M23466" s="5"/>
      <c r="N23466" s="6"/>
    </row>
    <row r="23467" spans="8:14" x14ac:dyDescent="0.25">
      <c r="H23467" s="4"/>
      <c r="M23467" s="5"/>
      <c r="N23467" s="6"/>
    </row>
    <row r="23468" spans="8:14" x14ac:dyDescent="0.25">
      <c r="H23468" s="4"/>
      <c r="M23468" s="5"/>
      <c r="N23468" s="6"/>
    </row>
    <row r="23469" spans="8:14" x14ac:dyDescent="0.25">
      <c r="H23469" s="4"/>
      <c r="M23469" s="5"/>
      <c r="N23469" s="6"/>
    </row>
    <row r="23470" spans="8:14" x14ac:dyDescent="0.25">
      <c r="H23470" s="4"/>
      <c r="M23470" s="5"/>
      <c r="N23470" s="6"/>
    </row>
    <row r="23471" spans="8:14" x14ac:dyDescent="0.25">
      <c r="H23471" s="4"/>
      <c r="M23471" s="5"/>
      <c r="N23471" s="6"/>
    </row>
    <row r="23472" spans="8:14" x14ac:dyDescent="0.25">
      <c r="H23472" s="4"/>
      <c r="M23472" s="5"/>
      <c r="N23472" s="6"/>
    </row>
    <row r="23473" spans="8:14" x14ac:dyDescent="0.25">
      <c r="H23473" s="4"/>
      <c r="M23473" s="5"/>
      <c r="N23473" s="6"/>
    </row>
    <row r="23474" spans="8:14" x14ac:dyDescent="0.25">
      <c r="H23474" s="4"/>
      <c r="M23474" s="5"/>
      <c r="N23474" s="6"/>
    </row>
    <row r="23475" spans="8:14" x14ac:dyDescent="0.25">
      <c r="H23475" s="4"/>
      <c r="M23475" s="5"/>
      <c r="N23475" s="6"/>
    </row>
    <row r="23476" spans="8:14" x14ac:dyDescent="0.25">
      <c r="H23476" s="4"/>
      <c r="M23476" s="5"/>
      <c r="N23476" s="6"/>
    </row>
    <row r="23477" spans="8:14" x14ac:dyDescent="0.25">
      <c r="H23477" s="4"/>
      <c r="M23477" s="5"/>
      <c r="N23477" s="6"/>
    </row>
    <row r="23478" spans="8:14" x14ac:dyDescent="0.25">
      <c r="H23478" s="4"/>
      <c r="M23478" s="5"/>
      <c r="N23478" s="6"/>
    </row>
    <row r="23479" spans="8:14" x14ac:dyDescent="0.25">
      <c r="H23479" s="4"/>
      <c r="M23479" s="5"/>
      <c r="N23479" s="6"/>
    </row>
    <row r="23480" spans="8:14" x14ac:dyDescent="0.25">
      <c r="H23480" s="4"/>
      <c r="M23480" s="5"/>
      <c r="N23480" s="6"/>
    </row>
    <row r="23481" spans="8:14" x14ac:dyDescent="0.25">
      <c r="H23481" s="4"/>
      <c r="M23481" s="5"/>
      <c r="N23481" s="6"/>
    </row>
    <row r="23482" spans="8:14" x14ac:dyDescent="0.25">
      <c r="H23482" s="4"/>
      <c r="M23482" s="5"/>
      <c r="N23482" s="6"/>
    </row>
    <row r="23483" spans="8:14" x14ac:dyDescent="0.25">
      <c r="H23483" s="4"/>
      <c r="M23483" s="5"/>
      <c r="N23483" s="6"/>
    </row>
    <row r="23484" spans="8:14" x14ac:dyDescent="0.25">
      <c r="H23484" s="4"/>
      <c r="M23484" s="5"/>
      <c r="N23484" s="6"/>
    </row>
    <row r="23485" spans="8:14" x14ac:dyDescent="0.25">
      <c r="H23485" s="4"/>
      <c r="M23485" s="5"/>
      <c r="N23485" s="6"/>
    </row>
    <row r="23486" spans="8:14" x14ac:dyDescent="0.25">
      <c r="H23486" s="4"/>
      <c r="M23486" s="5"/>
      <c r="N23486" s="6"/>
    </row>
    <row r="23487" spans="8:14" x14ac:dyDescent="0.25">
      <c r="H23487" s="4"/>
      <c r="M23487" s="5"/>
      <c r="N23487" s="6"/>
    </row>
    <row r="23488" spans="8:14" x14ac:dyDescent="0.25">
      <c r="H23488" s="4"/>
      <c r="M23488" s="5"/>
      <c r="N23488" s="6"/>
    </row>
    <row r="23489" spans="8:14" x14ac:dyDescent="0.25">
      <c r="H23489" s="4"/>
      <c r="M23489" s="5"/>
      <c r="N23489" s="6"/>
    </row>
    <row r="23490" spans="8:14" x14ac:dyDescent="0.25">
      <c r="H23490" s="4"/>
      <c r="M23490" s="5"/>
      <c r="N23490" s="6"/>
    </row>
    <row r="23491" spans="8:14" x14ac:dyDescent="0.25">
      <c r="H23491" s="4"/>
      <c r="M23491" s="5"/>
      <c r="N23491" s="6"/>
    </row>
    <row r="23492" spans="8:14" x14ac:dyDescent="0.25">
      <c r="H23492" s="4"/>
      <c r="M23492" s="5"/>
      <c r="N23492" s="6"/>
    </row>
    <row r="23493" spans="8:14" x14ac:dyDescent="0.25">
      <c r="H23493" s="4"/>
      <c r="M23493" s="5"/>
      <c r="N23493" s="6"/>
    </row>
    <row r="23494" spans="8:14" x14ac:dyDescent="0.25">
      <c r="H23494" s="4"/>
      <c r="M23494" s="5"/>
      <c r="N23494" s="6"/>
    </row>
    <row r="23495" spans="8:14" x14ac:dyDescent="0.25">
      <c r="H23495" s="4"/>
      <c r="M23495" s="5"/>
      <c r="N23495" s="6"/>
    </row>
    <row r="23496" spans="8:14" x14ac:dyDescent="0.25">
      <c r="H23496" s="4"/>
      <c r="M23496" s="5"/>
      <c r="N23496" s="6"/>
    </row>
    <row r="23497" spans="8:14" x14ac:dyDescent="0.25">
      <c r="H23497" s="4"/>
      <c r="M23497" s="5"/>
      <c r="N23497" s="6"/>
    </row>
    <row r="23498" spans="8:14" x14ac:dyDescent="0.25">
      <c r="H23498" s="4"/>
      <c r="M23498" s="5"/>
      <c r="N23498" s="6"/>
    </row>
    <row r="23499" spans="8:14" x14ac:dyDescent="0.25">
      <c r="H23499" s="4"/>
      <c r="M23499" s="5"/>
      <c r="N23499" s="6"/>
    </row>
    <row r="23500" spans="8:14" x14ac:dyDescent="0.25">
      <c r="H23500" s="4"/>
      <c r="M23500" s="5"/>
      <c r="N23500" s="6"/>
    </row>
    <row r="23501" spans="8:14" x14ac:dyDescent="0.25">
      <c r="H23501" s="4"/>
      <c r="M23501" s="5"/>
      <c r="N23501" s="6"/>
    </row>
    <row r="23502" spans="8:14" x14ac:dyDescent="0.25">
      <c r="H23502" s="4"/>
      <c r="M23502" s="5"/>
      <c r="N23502" s="6"/>
    </row>
    <row r="23503" spans="8:14" x14ac:dyDescent="0.25">
      <c r="H23503" s="4"/>
      <c r="M23503" s="5"/>
      <c r="N23503" s="6"/>
    </row>
    <row r="23504" spans="8:14" x14ac:dyDescent="0.25">
      <c r="H23504" s="4"/>
      <c r="M23504" s="5"/>
      <c r="N23504" s="6"/>
    </row>
    <row r="23505" spans="8:14" x14ac:dyDescent="0.25">
      <c r="H23505" s="4"/>
      <c r="M23505" s="5"/>
      <c r="N23505" s="6"/>
    </row>
    <row r="23506" spans="8:14" x14ac:dyDescent="0.25">
      <c r="H23506" s="4"/>
      <c r="M23506" s="5"/>
      <c r="N23506" s="6"/>
    </row>
    <row r="23507" spans="8:14" x14ac:dyDescent="0.25">
      <c r="H23507" s="4"/>
      <c r="M23507" s="5"/>
      <c r="N23507" s="6"/>
    </row>
    <row r="23508" spans="8:14" x14ac:dyDescent="0.25">
      <c r="H23508" s="4"/>
      <c r="M23508" s="5"/>
      <c r="N23508" s="6"/>
    </row>
    <row r="23509" spans="8:14" x14ac:dyDescent="0.25">
      <c r="H23509" s="4"/>
      <c r="M23509" s="5"/>
      <c r="N23509" s="6"/>
    </row>
    <row r="23510" spans="8:14" x14ac:dyDescent="0.25">
      <c r="H23510" s="4"/>
      <c r="M23510" s="5"/>
      <c r="N23510" s="6"/>
    </row>
    <row r="23511" spans="8:14" x14ac:dyDescent="0.25">
      <c r="H23511" s="4"/>
      <c r="M23511" s="5"/>
      <c r="N23511" s="6"/>
    </row>
    <row r="23512" spans="8:14" x14ac:dyDescent="0.25">
      <c r="H23512" s="4"/>
      <c r="M23512" s="5"/>
      <c r="N23512" s="6"/>
    </row>
    <row r="23513" spans="8:14" x14ac:dyDescent="0.25">
      <c r="H23513" s="4"/>
      <c r="M23513" s="5"/>
      <c r="N23513" s="6"/>
    </row>
    <row r="23514" spans="8:14" x14ac:dyDescent="0.25">
      <c r="H23514" s="4"/>
      <c r="M23514" s="5"/>
      <c r="N23514" s="6"/>
    </row>
    <row r="23515" spans="8:14" x14ac:dyDescent="0.25">
      <c r="H23515" s="4"/>
      <c r="M23515" s="5"/>
      <c r="N23515" s="6"/>
    </row>
    <row r="23516" spans="8:14" x14ac:dyDescent="0.25">
      <c r="H23516" s="4"/>
      <c r="M23516" s="5"/>
      <c r="N23516" s="6"/>
    </row>
    <row r="23517" spans="8:14" x14ac:dyDescent="0.25">
      <c r="H23517" s="4"/>
      <c r="M23517" s="5"/>
      <c r="N23517" s="6"/>
    </row>
    <row r="23518" spans="8:14" x14ac:dyDescent="0.25">
      <c r="H23518" s="4"/>
      <c r="M23518" s="5"/>
      <c r="N23518" s="6"/>
    </row>
    <row r="23519" spans="8:14" x14ac:dyDescent="0.25">
      <c r="H23519" s="4"/>
      <c r="M23519" s="5"/>
      <c r="N23519" s="6"/>
    </row>
    <row r="23520" spans="8:14" x14ac:dyDescent="0.25">
      <c r="H23520" s="4"/>
      <c r="M23520" s="5"/>
      <c r="N23520" s="6"/>
    </row>
    <row r="23521" spans="8:14" x14ac:dyDescent="0.25">
      <c r="H23521" s="4"/>
      <c r="M23521" s="5"/>
      <c r="N23521" s="6"/>
    </row>
    <row r="23522" spans="8:14" x14ac:dyDescent="0.25">
      <c r="H23522" s="4"/>
      <c r="M23522" s="5"/>
      <c r="N23522" s="6"/>
    </row>
    <row r="23523" spans="8:14" x14ac:dyDescent="0.25">
      <c r="H23523" s="4"/>
      <c r="M23523" s="5"/>
      <c r="N23523" s="6"/>
    </row>
    <row r="23524" spans="8:14" x14ac:dyDescent="0.25">
      <c r="H23524" s="4"/>
      <c r="M23524" s="5"/>
      <c r="N23524" s="6"/>
    </row>
    <row r="23525" spans="8:14" x14ac:dyDescent="0.25">
      <c r="H23525" s="4"/>
      <c r="M23525" s="5"/>
      <c r="N23525" s="6"/>
    </row>
    <row r="23526" spans="8:14" x14ac:dyDescent="0.25">
      <c r="H23526" s="4"/>
      <c r="M23526" s="5"/>
      <c r="N23526" s="6"/>
    </row>
    <row r="23527" spans="8:14" x14ac:dyDescent="0.25">
      <c r="H23527" s="4"/>
      <c r="M23527" s="5"/>
      <c r="N23527" s="6"/>
    </row>
    <row r="23528" spans="8:14" x14ac:dyDescent="0.25">
      <c r="H23528" s="4"/>
      <c r="M23528" s="5"/>
      <c r="N23528" s="6"/>
    </row>
    <row r="23529" spans="8:14" x14ac:dyDescent="0.25">
      <c r="H23529" s="4"/>
      <c r="M23529" s="5"/>
      <c r="N23529" s="6"/>
    </row>
    <row r="23530" spans="8:14" x14ac:dyDescent="0.25">
      <c r="H23530" s="4"/>
      <c r="M23530" s="5"/>
      <c r="N23530" s="6"/>
    </row>
    <row r="23531" spans="8:14" x14ac:dyDescent="0.25">
      <c r="H23531" s="4"/>
      <c r="M23531" s="5"/>
      <c r="N23531" s="6"/>
    </row>
    <row r="23532" spans="8:14" x14ac:dyDescent="0.25">
      <c r="H23532" s="4"/>
      <c r="M23532" s="5"/>
      <c r="N23532" s="6"/>
    </row>
    <row r="23533" spans="8:14" x14ac:dyDescent="0.25">
      <c r="H23533" s="4"/>
      <c r="M23533" s="5"/>
      <c r="N23533" s="6"/>
    </row>
    <row r="23534" spans="8:14" x14ac:dyDescent="0.25">
      <c r="H23534" s="4"/>
      <c r="M23534" s="5"/>
      <c r="N23534" s="6"/>
    </row>
    <row r="23535" spans="8:14" x14ac:dyDescent="0.25">
      <c r="H23535" s="4"/>
      <c r="M23535" s="5"/>
      <c r="N23535" s="6"/>
    </row>
    <row r="23536" spans="8:14" x14ac:dyDescent="0.25">
      <c r="H23536" s="4"/>
      <c r="M23536" s="5"/>
      <c r="N23536" s="6"/>
    </row>
    <row r="23537" spans="8:14" x14ac:dyDescent="0.25">
      <c r="H23537" s="4"/>
      <c r="M23537" s="5"/>
      <c r="N23537" s="6"/>
    </row>
    <row r="23538" spans="8:14" x14ac:dyDescent="0.25">
      <c r="H23538" s="4"/>
      <c r="M23538" s="5"/>
      <c r="N23538" s="6"/>
    </row>
    <row r="23539" spans="8:14" x14ac:dyDescent="0.25">
      <c r="H23539" s="4"/>
      <c r="M23539" s="5"/>
      <c r="N23539" s="6"/>
    </row>
    <row r="23540" spans="8:14" x14ac:dyDescent="0.25">
      <c r="H23540" s="4"/>
      <c r="M23540" s="5"/>
      <c r="N23540" s="6"/>
    </row>
    <row r="23541" spans="8:14" x14ac:dyDescent="0.25">
      <c r="H23541" s="4"/>
      <c r="M23541" s="5"/>
      <c r="N23541" s="6"/>
    </row>
    <row r="23542" spans="8:14" x14ac:dyDescent="0.25">
      <c r="H23542" s="4"/>
      <c r="M23542" s="5"/>
      <c r="N23542" s="6"/>
    </row>
    <row r="23543" spans="8:14" x14ac:dyDescent="0.25">
      <c r="H23543" s="4"/>
      <c r="M23543" s="5"/>
      <c r="N23543" s="6"/>
    </row>
    <row r="23544" spans="8:14" x14ac:dyDescent="0.25">
      <c r="H23544" s="4"/>
      <c r="M23544" s="5"/>
      <c r="N23544" s="6"/>
    </row>
    <row r="23545" spans="8:14" x14ac:dyDescent="0.25">
      <c r="H23545" s="4"/>
      <c r="M23545" s="5"/>
      <c r="N23545" s="6"/>
    </row>
    <row r="23546" spans="8:14" x14ac:dyDescent="0.25">
      <c r="H23546" s="4"/>
      <c r="M23546" s="5"/>
      <c r="N23546" s="6"/>
    </row>
    <row r="23547" spans="8:14" x14ac:dyDescent="0.25">
      <c r="H23547" s="4"/>
      <c r="M23547" s="5"/>
      <c r="N23547" s="6"/>
    </row>
    <row r="23548" spans="8:14" x14ac:dyDescent="0.25">
      <c r="H23548" s="4"/>
      <c r="M23548" s="5"/>
      <c r="N23548" s="6"/>
    </row>
    <row r="23549" spans="8:14" x14ac:dyDescent="0.25">
      <c r="H23549" s="4"/>
      <c r="M23549" s="5"/>
      <c r="N23549" s="6"/>
    </row>
    <row r="23550" spans="8:14" x14ac:dyDescent="0.25">
      <c r="H23550" s="4"/>
      <c r="M23550" s="5"/>
      <c r="N23550" s="6"/>
    </row>
    <row r="23551" spans="8:14" x14ac:dyDescent="0.25">
      <c r="H23551" s="4"/>
      <c r="M23551" s="5"/>
      <c r="N23551" s="6"/>
    </row>
    <row r="23552" spans="8:14" x14ac:dyDescent="0.25">
      <c r="H23552" s="4"/>
      <c r="M23552" s="5"/>
      <c r="N23552" s="6"/>
    </row>
    <row r="23553" spans="8:14" x14ac:dyDescent="0.25">
      <c r="H23553" s="4"/>
      <c r="M23553" s="5"/>
      <c r="N23553" s="6"/>
    </row>
    <row r="23554" spans="8:14" x14ac:dyDescent="0.25">
      <c r="H23554" s="4"/>
      <c r="M23554" s="5"/>
      <c r="N23554" s="6"/>
    </row>
    <row r="23555" spans="8:14" x14ac:dyDescent="0.25">
      <c r="H23555" s="4"/>
      <c r="M23555" s="5"/>
      <c r="N23555" s="6"/>
    </row>
    <row r="23556" spans="8:14" x14ac:dyDescent="0.25">
      <c r="H23556" s="4"/>
      <c r="M23556" s="5"/>
      <c r="N23556" s="6"/>
    </row>
    <row r="23557" spans="8:14" x14ac:dyDescent="0.25">
      <c r="H23557" s="4"/>
      <c r="M23557" s="5"/>
      <c r="N23557" s="6"/>
    </row>
    <row r="23558" spans="8:14" x14ac:dyDescent="0.25">
      <c r="H23558" s="4"/>
      <c r="M23558" s="5"/>
      <c r="N23558" s="6"/>
    </row>
    <row r="23559" spans="8:14" x14ac:dyDescent="0.25">
      <c r="H23559" s="4"/>
      <c r="M23559" s="5"/>
      <c r="N23559" s="6"/>
    </row>
    <row r="23560" spans="8:14" x14ac:dyDescent="0.25">
      <c r="H23560" s="4"/>
      <c r="M23560" s="5"/>
      <c r="N23560" s="6"/>
    </row>
    <row r="23561" spans="8:14" x14ac:dyDescent="0.25">
      <c r="H23561" s="4"/>
      <c r="M23561" s="5"/>
      <c r="N23561" s="6"/>
    </row>
    <row r="23562" spans="8:14" x14ac:dyDescent="0.25">
      <c r="H23562" s="4"/>
      <c r="M23562" s="5"/>
      <c r="N23562" s="6"/>
    </row>
    <row r="23563" spans="8:14" x14ac:dyDescent="0.25">
      <c r="H23563" s="4"/>
      <c r="M23563" s="5"/>
      <c r="N23563" s="6"/>
    </row>
    <row r="23564" spans="8:14" x14ac:dyDescent="0.25">
      <c r="H23564" s="4"/>
      <c r="M23564" s="5"/>
      <c r="N23564" s="6"/>
    </row>
    <row r="23565" spans="8:14" x14ac:dyDescent="0.25">
      <c r="H23565" s="4"/>
      <c r="M23565" s="5"/>
      <c r="N23565" s="6"/>
    </row>
    <row r="23566" spans="8:14" x14ac:dyDescent="0.25">
      <c r="H23566" s="4"/>
      <c r="M23566" s="5"/>
      <c r="N23566" s="6"/>
    </row>
    <row r="23567" spans="8:14" x14ac:dyDescent="0.25">
      <c r="H23567" s="4"/>
      <c r="M23567" s="5"/>
      <c r="N23567" s="6"/>
    </row>
    <row r="23568" spans="8:14" x14ac:dyDescent="0.25">
      <c r="H23568" s="4"/>
      <c r="M23568" s="5"/>
      <c r="N23568" s="6"/>
    </row>
    <row r="23569" spans="8:14" x14ac:dyDescent="0.25">
      <c r="H23569" s="4"/>
      <c r="M23569" s="5"/>
      <c r="N23569" s="6"/>
    </row>
    <row r="23570" spans="8:14" x14ac:dyDescent="0.25">
      <c r="H23570" s="4"/>
      <c r="M23570" s="5"/>
      <c r="N23570" s="6"/>
    </row>
    <row r="23571" spans="8:14" x14ac:dyDescent="0.25">
      <c r="H23571" s="4"/>
      <c r="M23571" s="5"/>
      <c r="N23571" s="6"/>
    </row>
    <row r="23572" spans="8:14" x14ac:dyDescent="0.25">
      <c r="H23572" s="4"/>
      <c r="M23572" s="5"/>
      <c r="N23572" s="6"/>
    </row>
    <row r="23573" spans="8:14" x14ac:dyDescent="0.25">
      <c r="H23573" s="4"/>
      <c r="M23573" s="5"/>
      <c r="N23573" s="6"/>
    </row>
    <row r="23574" spans="8:14" x14ac:dyDescent="0.25">
      <c r="H23574" s="4"/>
      <c r="M23574" s="5"/>
      <c r="N23574" s="6"/>
    </row>
    <row r="23575" spans="8:14" x14ac:dyDescent="0.25">
      <c r="H23575" s="4"/>
      <c r="M23575" s="5"/>
      <c r="N23575" s="6"/>
    </row>
    <row r="23576" spans="8:14" x14ac:dyDescent="0.25">
      <c r="H23576" s="4"/>
      <c r="M23576" s="5"/>
      <c r="N23576" s="6"/>
    </row>
    <row r="23577" spans="8:14" x14ac:dyDescent="0.25">
      <c r="H23577" s="4"/>
      <c r="M23577" s="5"/>
      <c r="N23577" s="6"/>
    </row>
    <row r="23578" spans="8:14" x14ac:dyDescent="0.25">
      <c r="H23578" s="4"/>
      <c r="M23578" s="5"/>
      <c r="N23578" s="6"/>
    </row>
    <row r="23579" spans="8:14" x14ac:dyDescent="0.25">
      <c r="H23579" s="4"/>
      <c r="M23579" s="5"/>
      <c r="N23579" s="6"/>
    </row>
    <row r="23580" spans="8:14" x14ac:dyDescent="0.25">
      <c r="H23580" s="4"/>
      <c r="M23580" s="5"/>
      <c r="N23580" s="6"/>
    </row>
    <row r="23581" spans="8:14" x14ac:dyDescent="0.25">
      <c r="H23581" s="4"/>
      <c r="M23581" s="5"/>
      <c r="N23581" s="6"/>
    </row>
    <row r="23582" spans="8:14" x14ac:dyDescent="0.25">
      <c r="H23582" s="4"/>
      <c r="M23582" s="5"/>
      <c r="N23582" s="6"/>
    </row>
    <row r="23583" spans="8:14" x14ac:dyDescent="0.25">
      <c r="H23583" s="4"/>
      <c r="M23583" s="5"/>
      <c r="N23583" s="6"/>
    </row>
    <row r="23584" spans="8:14" x14ac:dyDescent="0.25">
      <c r="H23584" s="4"/>
      <c r="M23584" s="5"/>
      <c r="N23584" s="6"/>
    </row>
    <row r="23585" spans="8:14" x14ac:dyDescent="0.25">
      <c r="H23585" s="4"/>
      <c r="M23585" s="5"/>
      <c r="N23585" s="6"/>
    </row>
    <row r="23586" spans="8:14" x14ac:dyDescent="0.25">
      <c r="H23586" s="4"/>
      <c r="M23586" s="5"/>
      <c r="N23586" s="6"/>
    </row>
    <row r="23587" spans="8:14" x14ac:dyDescent="0.25">
      <c r="H23587" s="4"/>
      <c r="M23587" s="5"/>
      <c r="N23587" s="6"/>
    </row>
    <row r="23588" spans="8:14" x14ac:dyDescent="0.25">
      <c r="H23588" s="4"/>
      <c r="M23588" s="5"/>
      <c r="N23588" s="6"/>
    </row>
    <row r="23589" spans="8:14" x14ac:dyDescent="0.25">
      <c r="H23589" s="4"/>
      <c r="M23589" s="5"/>
      <c r="N23589" s="6"/>
    </row>
    <row r="23590" spans="8:14" x14ac:dyDescent="0.25">
      <c r="H23590" s="4"/>
      <c r="M23590" s="5"/>
      <c r="N23590" s="6"/>
    </row>
    <row r="23591" spans="8:14" x14ac:dyDescent="0.25">
      <c r="H23591" s="4"/>
      <c r="M23591" s="5"/>
      <c r="N23591" s="6"/>
    </row>
    <row r="23592" spans="8:14" x14ac:dyDescent="0.25">
      <c r="H23592" s="4"/>
      <c r="M23592" s="5"/>
      <c r="N23592" s="6"/>
    </row>
    <row r="23593" spans="8:14" x14ac:dyDescent="0.25">
      <c r="H23593" s="4"/>
      <c r="M23593" s="5"/>
      <c r="N23593" s="6"/>
    </row>
    <row r="23594" spans="8:14" x14ac:dyDescent="0.25">
      <c r="H23594" s="4"/>
      <c r="M23594" s="5"/>
      <c r="N23594" s="6"/>
    </row>
    <row r="23595" spans="8:14" x14ac:dyDescent="0.25">
      <c r="H23595" s="4"/>
      <c r="M23595" s="5"/>
      <c r="N23595" s="6"/>
    </row>
    <row r="23596" spans="8:14" x14ac:dyDescent="0.25">
      <c r="H23596" s="4"/>
      <c r="M23596" s="5"/>
      <c r="N23596" s="6"/>
    </row>
    <row r="23597" spans="8:14" x14ac:dyDescent="0.25">
      <c r="H23597" s="4"/>
      <c r="M23597" s="5"/>
      <c r="N23597" s="6"/>
    </row>
    <row r="23598" spans="8:14" x14ac:dyDescent="0.25">
      <c r="H23598" s="4"/>
      <c r="M23598" s="5"/>
      <c r="N23598" s="6"/>
    </row>
    <row r="23599" spans="8:14" x14ac:dyDescent="0.25">
      <c r="H23599" s="4"/>
      <c r="M23599" s="5"/>
      <c r="N23599" s="6"/>
    </row>
    <row r="23600" spans="8:14" x14ac:dyDescent="0.25">
      <c r="H23600" s="4"/>
      <c r="M23600" s="5"/>
      <c r="N23600" s="6"/>
    </row>
    <row r="23601" spans="8:14" x14ac:dyDescent="0.25">
      <c r="H23601" s="4"/>
      <c r="M23601" s="5"/>
      <c r="N23601" s="6"/>
    </row>
    <row r="23602" spans="8:14" x14ac:dyDescent="0.25">
      <c r="H23602" s="4"/>
      <c r="M23602" s="5"/>
      <c r="N23602" s="6"/>
    </row>
    <row r="23603" spans="8:14" x14ac:dyDescent="0.25">
      <c r="H23603" s="4"/>
      <c r="M23603" s="5"/>
      <c r="N23603" s="6"/>
    </row>
    <row r="23604" spans="8:14" x14ac:dyDescent="0.25">
      <c r="H23604" s="4"/>
      <c r="M23604" s="5"/>
      <c r="N23604" s="6"/>
    </row>
    <row r="23605" spans="8:14" x14ac:dyDescent="0.25">
      <c r="H23605" s="4"/>
      <c r="M23605" s="5"/>
      <c r="N23605" s="6"/>
    </row>
    <row r="23606" spans="8:14" x14ac:dyDescent="0.25">
      <c r="H23606" s="4"/>
      <c r="M23606" s="5"/>
      <c r="N23606" s="6"/>
    </row>
    <row r="23607" spans="8:14" x14ac:dyDescent="0.25">
      <c r="H23607" s="4"/>
      <c r="M23607" s="5"/>
      <c r="N23607" s="6"/>
    </row>
    <row r="23608" spans="8:14" x14ac:dyDescent="0.25">
      <c r="H23608" s="4"/>
      <c r="M23608" s="5"/>
      <c r="N23608" s="6"/>
    </row>
    <row r="23609" spans="8:14" x14ac:dyDescent="0.25">
      <c r="H23609" s="4"/>
      <c r="M23609" s="5"/>
      <c r="N23609" s="6"/>
    </row>
    <row r="23610" spans="8:14" x14ac:dyDescent="0.25">
      <c r="H23610" s="4"/>
      <c r="M23610" s="5"/>
      <c r="N23610" s="6"/>
    </row>
    <row r="23611" spans="8:14" x14ac:dyDescent="0.25">
      <c r="H23611" s="4"/>
      <c r="M23611" s="5"/>
      <c r="N23611" s="6"/>
    </row>
    <row r="23612" spans="8:14" x14ac:dyDescent="0.25">
      <c r="H23612" s="4"/>
      <c r="M23612" s="5"/>
      <c r="N23612" s="6"/>
    </row>
    <row r="23613" spans="8:14" x14ac:dyDescent="0.25">
      <c r="H23613" s="4"/>
      <c r="M23613" s="5"/>
      <c r="N23613" s="6"/>
    </row>
    <row r="23614" spans="8:14" x14ac:dyDescent="0.25">
      <c r="H23614" s="4"/>
      <c r="M23614" s="5"/>
      <c r="N23614" s="6"/>
    </row>
    <row r="23615" spans="8:14" x14ac:dyDescent="0.25">
      <c r="H23615" s="4"/>
      <c r="M23615" s="5"/>
      <c r="N23615" s="6"/>
    </row>
    <row r="23616" spans="8:14" x14ac:dyDescent="0.25">
      <c r="H23616" s="4"/>
      <c r="M23616" s="5"/>
      <c r="N23616" s="6"/>
    </row>
    <row r="23617" spans="8:14" x14ac:dyDescent="0.25">
      <c r="H23617" s="4"/>
      <c r="M23617" s="5"/>
      <c r="N23617" s="6"/>
    </row>
    <row r="23618" spans="8:14" x14ac:dyDescent="0.25">
      <c r="H23618" s="4"/>
      <c r="M23618" s="5"/>
      <c r="N23618" s="6"/>
    </row>
    <row r="23619" spans="8:14" x14ac:dyDescent="0.25">
      <c r="H23619" s="4"/>
      <c r="M23619" s="5"/>
      <c r="N23619" s="6"/>
    </row>
    <row r="23620" spans="8:14" x14ac:dyDescent="0.25">
      <c r="H23620" s="4"/>
      <c r="M23620" s="5"/>
      <c r="N23620" s="6"/>
    </row>
    <row r="23621" spans="8:14" x14ac:dyDescent="0.25">
      <c r="H23621" s="4"/>
      <c r="M23621" s="5"/>
      <c r="N23621" s="6"/>
    </row>
    <row r="23622" spans="8:14" x14ac:dyDescent="0.25">
      <c r="H23622" s="4"/>
      <c r="M23622" s="5"/>
      <c r="N23622" s="6"/>
    </row>
    <row r="23623" spans="8:14" x14ac:dyDescent="0.25">
      <c r="H23623" s="4"/>
      <c r="M23623" s="5"/>
      <c r="N23623" s="6"/>
    </row>
    <row r="23624" spans="8:14" x14ac:dyDescent="0.25">
      <c r="H23624" s="4"/>
      <c r="M23624" s="5"/>
      <c r="N23624" s="6"/>
    </row>
    <row r="23625" spans="8:14" x14ac:dyDescent="0.25">
      <c r="H23625" s="4"/>
      <c r="M23625" s="5"/>
      <c r="N23625" s="6"/>
    </row>
    <row r="23626" spans="8:14" x14ac:dyDescent="0.25">
      <c r="H23626" s="4"/>
      <c r="M23626" s="5"/>
      <c r="N23626" s="6"/>
    </row>
    <row r="23627" spans="8:14" x14ac:dyDescent="0.25">
      <c r="H23627" s="4"/>
      <c r="M23627" s="5"/>
      <c r="N23627" s="6"/>
    </row>
    <row r="23628" spans="8:14" x14ac:dyDescent="0.25">
      <c r="H23628" s="4"/>
      <c r="M23628" s="5"/>
      <c r="N23628" s="6"/>
    </row>
    <row r="23629" spans="8:14" x14ac:dyDescent="0.25">
      <c r="H23629" s="4"/>
      <c r="M23629" s="5"/>
      <c r="N23629" s="6"/>
    </row>
    <row r="23630" spans="8:14" x14ac:dyDescent="0.25">
      <c r="H23630" s="4"/>
      <c r="M23630" s="5"/>
      <c r="N23630" s="6"/>
    </row>
    <row r="23631" spans="8:14" x14ac:dyDescent="0.25">
      <c r="H23631" s="4"/>
      <c r="M23631" s="5"/>
      <c r="N23631" s="6"/>
    </row>
    <row r="23632" spans="8:14" x14ac:dyDescent="0.25">
      <c r="H23632" s="4"/>
      <c r="M23632" s="5"/>
      <c r="N23632" s="6"/>
    </row>
    <row r="23633" spans="8:14" x14ac:dyDescent="0.25">
      <c r="H23633" s="4"/>
      <c r="M23633" s="5"/>
      <c r="N23633" s="6"/>
    </row>
    <row r="23634" spans="8:14" x14ac:dyDescent="0.25">
      <c r="H23634" s="4"/>
      <c r="M23634" s="5"/>
      <c r="N23634" s="6"/>
    </row>
    <row r="23635" spans="8:14" x14ac:dyDescent="0.25">
      <c r="H23635" s="4"/>
      <c r="M23635" s="5"/>
      <c r="N23635" s="6"/>
    </row>
    <row r="23636" spans="8:14" x14ac:dyDescent="0.25">
      <c r="H23636" s="4"/>
      <c r="M23636" s="5"/>
      <c r="N23636" s="6"/>
    </row>
    <row r="23637" spans="8:14" x14ac:dyDescent="0.25">
      <c r="H23637" s="4"/>
      <c r="M23637" s="5"/>
      <c r="N23637" s="6"/>
    </row>
    <row r="23638" spans="8:14" x14ac:dyDescent="0.25">
      <c r="H23638" s="4"/>
      <c r="M23638" s="5"/>
      <c r="N23638" s="6"/>
    </row>
    <row r="23639" spans="8:14" x14ac:dyDescent="0.25">
      <c r="H23639" s="4"/>
      <c r="M23639" s="5"/>
      <c r="N23639" s="6"/>
    </row>
    <row r="23640" spans="8:14" x14ac:dyDescent="0.25">
      <c r="H23640" s="4"/>
      <c r="M23640" s="5"/>
      <c r="N23640" s="6"/>
    </row>
    <row r="23641" spans="8:14" x14ac:dyDescent="0.25">
      <c r="H23641" s="4"/>
      <c r="M23641" s="5"/>
      <c r="N23641" s="6"/>
    </row>
    <row r="23642" spans="8:14" x14ac:dyDescent="0.25">
      <c r="H23642" s="4"/>
      <c r="M23642" s="5"/>
      <c r="N23642" s="6"/>
    </row>
    <row r="23643" spans="8:14" x14ac:dyDescent="0.25">
      <c r="H23643" s="4"/>
      <c r="M23643" s="5"/>
      <c r="N23643" s="6"/>
    </row>
    <row r="23644" spans="8:14" x14ac:dyDescent="0.25">
      <c r="H23644" s="4"/>
      <c r="M23644" s="5"/>
      <c r="N23644" s="6"/>
    </row>
    <row r="23645" spans="8:14" x14ac:dyDescent="0.25">
      <c r="H23645" s="4"/>
      <c r="M23645" s="5"/>
      <c r="N23645" s="6"/>
    </row>
    <row r="23646" spans="8:14" x14ac:dyDescent="0.25">
      <c r="H23646" s="4"/>
      <c r="M23646" s="5"/>
      <c r="N23646" s="6"/>
    </row>
    <row r="23647" spans="8:14" x14ac:dyDescent="0.25">
      <c r="H23647" s="4"/>
      <c r="M23647" s="5"/>
      <c r="N23647" s="6"/>
    </row>
    <row r="23648" spans="8:14" x14ac:dyDescent="0.25">
      <c r="H23648" s="4"/>
      <c r="M23648" s="5"/>
      <c r="N23648" s="6"/>
    </row>
    <row r="23649" spans="8:14" x14ac:dyDescent="0.25">
      <c r="H23649" s="4"/>
      <c r="M23649" s="5"/>
      <c r="N23649" s="6"/>
    </row>
    <row r="23650" spans="8:14" x14ac:dyDescent="0.25">
      <c r="H23650" s="4"/>
      <c r="M23650" s="5"/>
      <c r="N23650" s="6"/>
    </row>
    <row r="23651" spans="8:14" x14ac:dyDescent="0.25">
      <c r="H23651" s="4"/>
      <c r="M23651" s="5"/>
      <c r="N23651" s="6"/>
    </row>
    <row r="23652" spans="8:14" x14ac:dyDescent="0.25">
      <c r="H23652" s="4"/>
      <c r="M23652" s="5"/>
      <c r="N23652" s="6"/>
    </row>
    <row r="23653" spans="8:14" x14ac:dyDescent="0.25">
      <c r="H23653" s="4"/>
      <c r="M23653" s="5"/>
      <c r="N23653" s="6"/>
    </row>
    <row r="23654" spans="8:14" x14ac:dyDescent="0.25">
      <c r="H23654" s="4"/>
      <c r="M23654" s="5"/>
      <c r="N23654" s="6"/>
    </row>
    <row r="23655" spans="8:14" x14ac:dyDescent="0.25">
      <c r="H23655" s="4"/>
      <c r="M23655" s="5"/>
      <c r="N23655" s="6"/>
    </row>
    <row r="23656" spans="8:14" x14ac:dyDescent="0.25">
      <c r="H23656" s="4"/>
      <c r="M23656" s="5"/>
      <c r="N23656" s="6"/>
    </row>
    <row r="23657" spans="8:14" x14ac:dyDescent="0.25">
      <c r="H23657" s="4"/>
      <c r="M23657" s="5"/>
      <c r="N23657" s="6"/>
    </row>
    <row r="23658" spans="8:14" x14ac:dyDescent="0.25">
      <c r="H23658" s="4"/>
      <c r="M23658" s="5"/>
      <c r="N23658" s="6"/>
    </row>
    <row r="23659" spans="8:14" x14ac:dyDescent="0.25">
      <c r="H23659" s="4"/>
      <c r="M23659" s="5"/>
      <c r="N23659" s="6"/>
    </row>
    <row r="23660" spans="8:14" x14ac:dyDescent="0.25">
      <c r="H23660" s="4"/>
      <c r="M23660" s="5"/>
      <c r="N23660" s="6"/>
    </row>
    <row r="23661" spans="8:14" x14ac:dyDescent="0.25">
      <c r="H23661" s="4"/>
      <c r="M23661" s="5"/>
      <c r="N23661" s="6"/>
    </row>
    <row r="23662" spans="8:14" x14ac:dyDescent="0.25">
      <c r="H23662" s="4"/>
      <c r="M23662" s="5"/>
      <c r="N23662" s="6"/>
    </row>
    <row r="23663" spans="8:14" x14ac:dyDescent="0.25">
      <c r="H23663" s="4"/>
      <c r="M23663" s="5"/>
      <c r="N23663" s="6"/>
    </row>
    <row r="23664" spans="8:14" x14ac:dyDescent="0.25">
      <c r="H23664" s="4"/>
      <c r="M23664" s="5"/>
      <c r="N23664" s="6"/>
    </row>
    <row r="23665" spans="8:14" x14ac:dyDescent="0.25">
      <c r="H23665" s="4"/>
      <c r="M23665" s="5"/>
      <c r="N23665" s="6"/>
    </row>
    <row r="23666" spans="8:14" x14ac:dyDescent="0.25">
      <c r="H23666" s="4"/>
      <c r="M23666" s="5"/>
      <c r="N23666" s="6"/>
    </row>
    <row r="23667" spans="8:14" x14ac:dyDescent="0.25">
      <c r="H23667" s="4"/>
      <c r="M23667" s="5"/>
      <c r="N23667" s="6"/>
    </row>
    <row r="23668" spans="8:14" x14ac:dyDescent="0.25">
      <c r="H23668" s="4"/>
      <c r="M23668" s="5"/>
      <c r="N23668" s="6"/>
    </row>
    <row r="23669" spans="8:14" x14ac:dyDescent="0.25">
      <c r="H23669" s="4"/>
      <c r="M23669" s="5"/>
      <c r="N23669" s="6"/>
    </row>
    <row r="23670" spans="8:14" x14ac:dyDescent="0.25">
      <c r="H23670" s="4"/>
      <c r="M23670" s="5"/>
      <c r="N23670" s="6"/>
    </row>
    <row r="23671" spans="8:14" x14ac:dyDescent="0.25">
      <c r="H23671" s="4"/>
      <c r="M23671" s="5"/>
      <c r="N23671" s="6"/>
    </row>
    <row r="23672" spans="8:14" x14ac:dyDescent="0.25">
      <c r="H23672" s="4"/>
      <c r="M23672" s="5"/>
      <c r="N23672" s="6"/>
    </row>
    <row r="23673" spans="8:14" x14ac:dyDescent="0.25">
      <c r="H23673" s="4"/>
      <c r="M23673" s="5"/>
      <c r="N23673" s="6"/>
    </row>
    <row r="23674" spans="8:14" x14ac:dyDescent="0.25">
      <c r="H23674" s="4"/>
      <c r="M23674" s="5"/>
      <c r="N23674" s="6"/>
    </row>
    <row r="23675" spans="8:14" x14ac:dyDescent="0.25">
      <c r="H23675" s="4"/>
      <c r="M23675" s="5"/>
      <c r="N23675" s="6"/>
    </row>
    <row r="23676" spans="8:14" x14ac:dyDescent="0.25">
      <c r="H23676" s="4"/>
      <c r="M23676" s="5"/>
      <c r="N23676" s="6"/>
    </row>
    <row r="23677" spans="8:14" x14ac:dyDescent="0.25">
      <c r="H23677" s="4"/>
      <c r="M23677" s="5"/>
      <c r="N23677" s="6"/>
    </row>
    <row r="23678" spans="8:14" x14ac:dyDescent="0.25">
      <c r="H23678" s="4"/>
      <c r="M23678" s="5"/>
      <c r="N23678" s="6"/>
    </row>
    <row r="23679" spans="8:14" x14ac:dyDescent="0.25">
      <c r="H23679" s="4"/>
      <c r="M23679" s="5"/>
      <c r="N23679" s="6"/>
    </row>
    <row r="23680" spans="8:14" x14ac:dyDescent="0.25">
      <c r="H23680" s="4"/>
      <c r="M23680" s="5"/>
      <c r="N23680" s="6"/>
    </row>
    <row r="23681" spans="8:14" x14ac:dyDescent="0.25">
      <c r="H23681" s="4"/>
      <c r="M23681" s="5"/>
      <c r="N23681" s="6"/>
    </row>
    <row r="23682" spans="8:14" x14ac:dyDescent="0.25">
      <c r="H23682" s="4"/>
      <c r="M23682" s="5"/>
      <c r="N23682" s="6"/>
    </row>
    <row r="23683" spans="8:14" x14ac:dyDescent="0.25">
      <c r="H23683" s="4"/>
      <c r="M23683" s="5"/>
      <c r="N23683" s="6"/>
    </row>
    <row r="23684" spans="8:14" x14ac:dyDescent="0.25">
      <c r="H23684" s="4"/>
      <c r="M23684" s="5"/>
      <c r="N23684" s="6"/>
    </row>
    <row r="23685" spans="8:14" x14ac:dyDescent="0.25">
      <c r="H23685" s="4"/>
      <c r="M23685" s="5"/>
      <c r="N23685" s="6"/>
    </row>
    <row r="23686" spans="8:14" x14ac:dyDescent="0.25">
      <c r="H23686" s="4"/>
      <c r="M23686" s="5"/>
      <c r="N23686" s="6"/>
    </row>
    <row r="23687" spans="8:14" x14ac:dyDescent="0.25">
      <c r="H23687" s="4"/>
      <c r="M23687" s="5"/>
      <c r="N23687" s="6"/>
    </row>
    <row r="23688" spans="8:14" x14ac:dyDescent="0.25">
      <c r="H23688" s="4"/>
      <c r="M23688" s="5"/>
      <c r="N23688" s="6"/>
    </row>
    <row r="23689" spans="8:14" x14ac:dyDescent="0.25">
      <c r="H23689" s="4"/>
      <c r="M23689" s="5"/>
      <c r="N23689" s="6"/>
    </row>
    <row r="23690" spans="8:14" x14ac:dyDescent="0.25">
      <c r="H23690" s="4"/>
      <c r="M23690" s="5"/>
      <c r="N23690" s="6"/>
    </row>
    <row r="23691" spans="8:14" x14ac:dyDescent="0.25">
      <c r="H23691" s="4"/>
      <c r="M23691" s="5"/>
      <c r="N23691" s="6"/>
    </row>
    <row r="23692" spans="8:14" x14ac:dyDescent="0.25">
      <c r="H23692" s="4"/>
      <c r="M23692" s="5"/>
      <c r="N23692" s="6"/>
    </row>
    <row r="23693" spans="8:14" x14ac:dyDescent="0.25">
      <c r="H23693" s="4"/>
      <c r="M23693" s="5"/>
      <c r="N23693" s="6"/>
    </row>
    <row r="23694" spans="8:14" x14ac:dyDescent="0.25">
      <c r="H23694" s="4"/>
      <c r="M23694" s="5"/>
      <c r="N23694" s="6"/>
    </row>
    <row r="23695" spans="8:14" x14ac:dyDescent="0.25">
      <c r="H23695" s="4"/>
      <c r="M23695" s="5"/>
      <c r="N23695" s="6"/>
    </row>
    <row r="23696" spans="8:14" x14ac:dyDescent="0.25">
      <c r="H23696" s="4"/>
      <c r="M23696" s="5"/>
      <c r="N23696" s="6"/>
    </row>
    <row r="23697" spans="8:14" x14ac:dyDescent="0.25">
      <c r="H23697" s="4"/>
      <c r="M23697" s="5"/>
      <c r="N23697" s="6"/>
    </row>
    <row r="23698" spans="8:14" x14ac:dyDescent="0.25">
      <c r="H23698" s="4"/>
      <c r="M23698" s="5"/>
      <c r="N23698" s="6"/>
    </row>
    <row r="23699" spans="8:14" x14ac:dyDescent="0.25">
      <c r="H23699" s="4"/>
      <c r="M23699" s="5"/>
      <c r="N23699" s="6"/>
    </row>
    <row r="23700" spans="8:14" x14ac:dyDescent="0.25">
      <c r="H23700" s="4"/>
      <c r="M23700" s="5"/>
      <c r="N23700" s="6"/>
    </row>
    <row r="23701" spans="8:14" x14ac:dyDescent="0.25">
      <c r="H23701" s="4"/>
      <c r="M23701" s="5"/>
      <c r="N23701" s="6"/>
    </row>
    <row r="23702" spans="8:14" x14ac:dyDescent="0.25">
      <c r="H23702" s="4"/>
      <c r="M23702" s="5"/>
      <c r="N23702" s="6"/>
    </row>
    <row r="23703" spans="8:14" x14ac:dyDescent="0.25">
      <c r="H23703" s="4"/>
      <c r="M23703" s="5"/>
      <c r="N23703" s="6"/>
    </row>
    <row r="23704" spans="8:14" x14ac:dyDescent="0.25">
      <c r="H23704" s="4"/>
      <c r="M23704" s="5"/>
      <c r="N23704" s="6"/>
    </row>
    <row r="23705" spans="8:14" x14ac:dyDescent="0.25">
      <c r="H23705" s="4"/>
      <c r="M23705" s="5"/>
      <c r="N23705" s="6"/>
    </row>
    <row r="23706" spans="8:14" x14ac:dyDescent="0.25">
      <c r="H23706" s="4"/>
      <c r="M23706" s="5"/>
      <c r="N23706" s="6"/>
    </row>
    <row r="23707" spans="8:14" x14ac:dyDescent="0.25">
      <c r="H23707" s="4"/>
      <c r="M23707" s="5"/>
      <c r="N23707" s="6"/>
    </row>
    <row r="23708" spans="8:14" x14ac:dyDescent="0.25">
      <c r="H23708" s="4"/>
      <c r="M23708" s="5"/>
      <c r="N23708" s="6"/>
    </row>
    <row r="23709" spans="8:14" x14ac:dyDescent="0.25">
      <c r="H23709" s="4"/>
      <c r="M23709" s="5"/>
      <c r="N23709" s="6"/>
    </row>
    <row r="23710" spans="8:14" x14ac:dyDescent="0.25">
      <c r="H23710" s="4"/>
      <c r="M23710" s="5"/>
      <c r="N23710" s="6"/>
    </row>
    <row r="23711" spans="8:14" x14ac:dyDescent="0.25">
      <c r="H23711" s="4"/>
      <c r="M23711" s="5"/>
      <c r="N23711" s="6"/>
    </row>
    <row r="23712" spans="8:14" x14ac:dyDescent="0.25">
      <c r="H23712" s="4"/>
      <c r="M23712" s="5"/>
      <c r="N23712" s="6"/>
    </row>
    <row r="23713" spans="8:14" x14ac:dyDescent="0.25">
      <c r="H23713" s="4"/>
      <c r="M23713" s="5"/>
      <c r="N23713" s="6"/>
    </row>
    <row r="23714" spans="8:14" x14ac:dyDescent="0.25">
      <c r="H23714" s="4"/>
      <c r="M23714" s="5"/>
      <c r="N23714" s="6"/>
    </row>
    <row r="23715" spans="8:14" x14ac:dyDescent="0.25">
      <c r="H23715" s="4"/>
      <c r="M23715" s="5"/>
      <c r="N23715" s="6"/>
    </row>
    <row r="23716" spans="8:14" x14ac:dyDescent="0.25">
      <c r="H23716" s="4"/>
      <c r="M23716" s="5"/>
      <c r="N23716" s="6"/>
    </row>
    <row r="23717" spans="8:14" x14ac:dyDescent="0.25">
      <c r="H23717" s="4"/>
      <c r="M23717" s="5"/>
      <c r="N23717" s="6"/>
    </row>
    <row r="23718" spans="8:14" x14ac:dyDescent="0.25">
      <c r="H23718" s="4"/>
      <c r="M23718" s="5"/>
      <c r="N23718" s="6"/>
    </row>
    <row r="23719" spans="8:14" x14ac:dyDescent="0.25">
      <c r="H23719" s="4"/>
      <c r="M23719" s="5"/>
      <c r="N23719" s="6"/>
    </row>
    <row r="23720" spans="8:14" x14ac:dyDescent="0.25">
      <c r="H23720" s="4"/>
      <c r="M23720" s="5"/>
      <c r="N23720" s="6"/>
    </row>
    <row r="23721" spans="8:14" x14ac:dyDescent="0.25">
      <c r="H23721" s="4"/>
      <c r="M23721" s="5"/>
      <c r="N23721" s="6"/>
    </row>
    <row r="23722" spans="8:14" x14ac:dyDescent="0.25">
      <c r="H23722" s="4"/>
      <c r="M23722" s="5"/>
      <c r="N23722" s="6"/>
    </row>
    <row r="23723" spans="8:14" x14ac:dyDescent="0.25">
      <c r="H23723" s="4"/>
      <c r="M23723" s="5"/>
      <c r="N23723" s="6"/>
    </row>
    <row r="23724" spans="8:14" x14ac:dyDescent="0.25">
      <c r="H23724" s="4"/>
      <c r="M23724" s="5"/>
      <c r="N23724" s="6"/>
    </row>
    <row r="23725" spans="8:14" x14ac:dyDescent="0.25">
      <c r="H23725" s="4"/>
      <c r="M23725" s="5"/>
      <c r="N23725" s="6"/>
    </row>
    <row r="23726" spans="8:14" x14ac:dyDescent="0.25">
      <c r="H23726" s="4"/>
      <c r="M23726" s="5"/>
      <c r="N23726" s="6"/>
    </row>
    <row r="23727" spans="8:14" x14ac:dyDescent="0.25">
      <c r="H23727" s="4"/>
      <c r="M23727" s="5"/>
      <c r="N23727" s="6"/>
    </row>
    <row r="23728" spans="8:14" x14ac:dyDescent="0.25">
      <c r="H23728" s="4"/>
      <c r="M23728" s="5"/>
      <c r="N23728" s="6"/>
    </row>
    <row r="23729" spans="8:14" x14ac:dyDescent="0.25">
      <c r="H23729" s="4"/>
      <c r="M23729" s="5"/>
      <c r="N23729" s="6"/>
    </row>
    <row r="23730" spans="8:14" x14ac:dyDescent="0.25">
      <c r="H23730" s="4"/>
      <c r="M23730" s="5"/>
      <c r="N23730" s="6"/>
    </row>
    <row r="23731" spans="8:14" x14ac:dyDescent="0.25">
      <c r="H23731" s="4"/>
      <c r="M23731" s="5"/>
      <c r="N23731" s="6"/>
    </row>
    <row r="23732" spans="8:14" x14ac:dyDescent="0.25">
      <c r="H23732" s="4"/>
      <c r="M23732" s="5"/>
      <c r="N23732" s="6"/>
    </row>
    <row r="23733" spans="8:14" x14ac:dyDescent="0.25">
      <c r="H23733" s="4"/>
      <c r="M23733" s="5"/>
      <c r="N23733" s="6"/>
    </row>
    <row r="23734" spans="8:14" x14ac:dyDescent="0.25">
      <c r="H23734" s="4"/>
      <c r="M23734" s="5"/>
      <c r="N23734" s="6"/>
    </row>
    <row r="23735" spans="8:14" x14ac:dyDescent="0.25">
      <c r="H23735" s="4"/>
      <c r="M23735" s="5"/>
      <c r="N23735" s="6"/>
    </row>
    <row r="23736" spans="8:14" x14ac:dyDescent="0.25">
      <c r="H23736" s="4"/>
      <c r="M23736" s="5"/>
      <c r="N23736" s="6"/>
    </row>
    <row r="23737" spans="8:14" x14ac:dyDescent="0.25">
      <c r="H23737" s="4"/>
      <c r="M23737" s="5"/>
      <c r="N23737" s="6"/>
    </row>
    <row r="23738" spans="8:14" x14ac:dyDescent="0.25">
      <c r="H23738" s="4"/>
      <c r="M23738" s="5"/>
      <c r="N23738" s="6"/>
    </row>
    <row r="23739" spans="8:14" x14ac:dyDescent="0.25">
      <c r="H23739" s="4"/>
      <c r="M23739" s="5"/>
      <c r="N23739" s="6"/>
    </row>
    <row r="23740" spans="8:14" x14ac:dyDescent="0.25">
      <c r="H23740" s="4"/>
      <c r="M23740" s="5"/>
      <c r="N23740" s="6"/>
    </row>
    <row r="23741" spans="8:14" x14ac:dyDescent="0.25">
      <c r="H23741" s="4"/>
      <c r="M23741" s="5"/>
      <c r="N23741" s="6"/>
    </row>
    <row r="23742" spans="8:14" x14ac:dyDescent="0.25">
      <c r="H23742" s="4"/>
      <c r="M23742" s="5"/>
      <c r="N23742" s="6"/>
    </row>
    <row r="23743" spans="8:14" x14ac:dyDescent="0.25">
      <c r="H23743" s="4"/>
      <c r="M23743" s="5"/>
      <c r="N23743" s="6"/>
    </row>
    <row r="23744" spans="8:14" x14ac:dyDescent="0.25">
      <c r="H23744" s="4"/>
      <c r="M23744" s="5"/>
      <c r="N23744" s="6"/>
    </row>
    <row r="23745" spans="8:14" x14ac:dyDescent="0.25">
      <c r="H23745" s="4"/>
      <c r="M23745" s="5"/>
      <c r="N23745" s="6"/>
    </row>
    <row r="23746" spans="8:14" x14ac:dyDescent="0.25">
      <c r="H23746" s="4"/>
      <c r="M23746" s="5"/>
      <c r="N23746" s="6"/>
    </row>
    <row r="23747" spans="8:14" x14ac:dyDescent="0.25">
      <c r="H23747" s="4"/>
      <c r="M23747" s="5"/>
      <c r="N23747" s="6"/>
    </row>
    <row r="23748" spans="8:14" x14ac:dyDescent="0.25">
      <c r="H23748" s="4"/>
      <c r="M23748" s="5"/>
      <c r="N23748" s="6"/>
    </row>
    <row r="23749" spans="8:14" x14ac:dyDescent="0.25">
      <c r="H23749" s="4"/>
      <c r="M23749" s="5"/>
      <c r="N23749" s="6"/>
    </row>
    <row r="23750" spans="8:14" x14ac:dyDescent="0.25">
      <c r="H23750" s="4"/>
      <c r="M23750" s="5"/>
      <c r="N23750" s="6"/>
    </row>
    <row r="23751" spans="8:14" x14ac:dyDescent="0.25">
      <c r="H23751" s="4"/>
      <c r="M23751" s="5"/>
      <c r="N23751" s="6"/>
    </row>
    <row r="23752" spans="8:14" x14ac:dyDescent="0.25">
      <c r="H23752" s="4"/>
      <c r="M23752" s="5"/>
      <c r="N23752" s="6"/>
    </row>
    <row r="23753" spans="8:14" x14ac:dyDescent="0.25">
      <c r="H23753" s="4"/>
      <c r="M23753" s="5"/>
      <c r="N23753" s="6"/>
    </row>
    <row r="23754" spans="8:14" x14ac:dyDescent="0.25">
      <c r="H23754" s="4"/>
      <c r="M23754" s="5"/>
      <c r="N23754" s="6"/>
    </row>
    <row r="23755" spans="8:14" x14ac:dyDescent="0.25">
      <c r="H23755" s="4"/>
      <c r="M23755" s="5"/>
      <c r="N23755" s="6"/>
    </row>
    <row r="23756" spans="8:14" x14ac:dyDescent="0.25">
      <c r="H23756" s="4"/>
      <c r="M23756" s="5"/>
      <c r="N23756" s="6"/>
    </row>
    <row r="23757" spans="8:14" x14ac:dyDescent="0.25">
      <c r="H23757" s="4"/>
      <c r="M23757" s="5"/>
      <c r="N23757" s="6"/>
    </row>
    <row r="23758" spans="8:14" x14ac:dyDescent="0.25">
      <c r="H23758" s="4"/>
      <c r="M23758" s="5"/>
      <c r="N23758" s="6"/>
    </row>
    <row r="23759" spans="8:14" x14ac:dyDescent="0.25">
      <c r="H23759" s="4"/>
      <c r="M23759" s="5"/>
      <c r="N23759" s="6"/>
    </row>
    <row r="23760" spans="8:14" x14ac:dyDescent="0.25">
      <c r="H23760" s="4"/>
      <c r="M23760" s="5"/>
      <c r="N23760" s="6"/>
    </row>
    <row r="23761" spans="8:14" x14ac:dyDescent="0.25">
      <c r="H23761" s="4"/>
      <c r="M23761" s="5"/>
      <c r="N23761" s="6"/>
    </row>
    <row r="23762" spans="8:14" x14ac:dyDescent="0.25">
      <c r="H23762" s="4"/>
      <c r="M23762" s="5"/>
      <c r="N23762" s="6"/>
    </row>
    <row r="23763" spans="8:14" x14ac:dyDescent="0.25">
      <c r="H23763" s="4"/>
      <c r="M23763" s="5"/>
      <c r="N23763" s="6"/>
    </row>
    <row r="23764" spans="8:14" x14ac:dyDescent="0.25">
      <c r="H23764" s="4"/>
      <c r="M23764" s="5"/>
      <c r="N23764" s="6"/>
    </row>
    <row r="23765" spans="8:14" x14ac:dyDescent="0.25">
      <c r="H23765" s="4"/>
      <c r="M23765" s="5"/>
      <c r="N23765" s="6"/>
    </row>
    <row r="23766" spans="8:14" x14ac:dyDescent="0.25">
      <c r="H23766" s="4"/>
      <c r="M23766" s="5"/>
      <c r="N23766" s="6"/>
    </row>
    <row r="23767" spans="8:14" x14ac:dyDescent="0.25">
      <c r="H23767" s="4"/>
      <c r="M23767" s="5"/>
      <c r="N23767" s="6"/>
    </row>
    <row r="23768" spans="8:14" x14ac:dyDescent="0.25">
      <c r="H23768" s="4"/>
      <c r="M23768" s="5"/>
      <c r="N23768" s="6"/>
    </row>
    <row r="23769" spans="8:14" x14ac:dyDescent="0.25">
      <c r="H23769" s="4"/>
      <c r="M23769" s="5"/>
      <c r="N23769" s="6"/>
    </row>
    <row r="23770" spans="8:14" x14ac:dyDescent="0.25">
      <c r="H23770" s="4"/>
      <c r="M23770" s="5"/>
      <c r="N23770" s="6"/>
    </row>
    <row r="23771" spans="8:14" x14ac:dyDescent="0.25">
      <c r="H23771" s="4"/>
      <c r="M23771" s="5"/>
      <c r="N23771" s="6"/>
    </row>
    <row r="23772" spans="8:14" x14ac:dyDescent="0.25">
      <c r="H23772" s="4"/>
      <c r="M23772" s="5"/>
      <c r="N23772" s="6"/>
    </row>
    <row r="23773" spans="8:14" x14ac:dyDescent="0.25">
      <c r="H23773" s="4"/>
      <c r="M23773" s="5"/>
      <c r="N23773" s="6"/>
    </row>
    <row r="23774" spans="8:14" x14ac:dyDescent="0.25">
      <c r="H23774" s="4"/>
      <c r="M23774" s="5"/>
      <c r="N23774" s="6"/>
    </row>
    <row r="23775" spans="8:14" x14ac:dyDescent="0.25">
      <c r="H23775" s="4"/>
      <c r="M23775" s="5"/>
      <c r="N23775" s="6"/>
    </row>
    <row r="23776" spans="8:14" x14ac:dyDescent="0.25">
      <c r="H23776" s="4"/>
      <c r="M23776" s="5"/>
      <c r="N23776" s="6"/>
    </row>
    <row r="23777" spans="8:14" x14ac:dyDescent="0.25">
      <c r="H23777" s="4"/>
      <c r="M23777" s="5"/>
      <c r="N23777" s="6"/>
    </row>
    <row r="23778" spans="8:14" x14ac:dyDescent="0.25">
      <c r="H23778" s="4"/>
      <c r="M23778" s="5"/>
      <c r="N23778" s="6"/>
    </row>
    <row r="23779" spans="8:14" x14ac:dyDescent="0.25">
      <c r="H23779" s="4"/>
      <c r="M23779" s="5"/>
      <c r="N23779" s="6"/>
    </row>
    <row r="23780" spans="8:14" x14ac:dyDescent="0.25">
      <c r="H23780" s="4"/>
      <c r="M23780" s="5"/>
      <c r="N23780" s="6"/>
    </row>
    <row r="23781" spans="8:14" x14ac:dyDescent="0.25">
      <c r="H23781" s="4"/>
      <c r="M23781" s="5"/>
      <c r="N23781" s="6"/>
    </row>
    <row r="23782" spans="8:14" x14ac:dyDescent="0.25">
      <c r="H23782" s="4"/>
      <c r="M23782" s="5"/>
      <c r="N23782" s="6"/>
    </row>
    <row r="23783" spans="8:14" x14ac:dyDescent="0.25">
      <c r="H23783" s="4"/>
      <c r="M23783" s="5"/>
      <c r="N23783" s="6"/>
    </row>
    <row r="23784" spans="8:14" x14ac:dyDescent="0.25">
      <c r="H23784" s="4"/>
      <c r="M23784" s="5"/>
      <c r="N23784" s="6"/>
    </row>
    <row r="23785" spans="8:14" x14ac:dyDescent="0.25">
      <c r="H23785" s="4"/>
      <c r="M23785" s="5"/>
      <c r="N23785" s="6"/>
    </row>
    <row r="23786" spans="8:14" x14ac:dyDescent="0.25">
      <c r="H23786" s="4"/>
      <c r="M23786" s="5"/>
      <c r="N23786" s="6"/>
    </row>
    <row r="23787" spans="8:14" x14ac:dyDescent="0.25">
      <c r="H23787" s="4"/>
      <c r="M23787" s="5"/>
      <c r="N23787" s="6"/>
    </row>
    <row r="23788" spans="8:14" x14ac:dyDescent="0.25">
      <c r="H23788" s="4"/>
      <c r="M23788" s="5"/>
      <c r="N23788" s="6"/>
    </row>
    <row r="23789" spans="8:14" x14ac:dyDescent="0.25">
      <c r="H23789" s="4"/>
      <c r="M23789" s="5"/>
      <c r="N23789" s="6"/>
    </row>
    <row r="23790" spans="8:14" x14ac:dyDescent="0.25">
      <c r="H23790" s="4"/>
      <c r="M23790" s="5"/>
      <c r="N23790" s="6"/>
    </row>
    <row r="23791" spans="8:14" x14ac:dyDescent="0.25">
      <c r="H23791" s="4"/>
      <c r="M23791" s="5"/>
      <c r="N23791" s="6"/>
    </row>
    <row r="23792" spans="8:14" x14ac:dyDescent="0.25">
      <c r="H23792" s="4"/>
      <c r="M23792" s="5"/>
      <c r="N23792" s="6"/>
    </row>
    <row r="23793" spans="8:14" x14ac:dyDescent="0.25">
      <c r="H23793" s="4"/>
      <c r="M23793" s="5"/>
      <c r="N23793" s="6"/>
    </row>
    <row r="23794" spans="8:14" x14ac:dyDescent="0.25">
      <c r="H23794" s="4"/>
      <c r="M23794" s="5"/>
      <c r="N23794" s="6"/>
    </row>
    <row r="23795" spans="8:14" x14ac:dyDescent="0.25">
      <c r="H23795" s="4"/>
      <c r="M23795" s="5"/>
      <c r="N23795" s="6"/>
    </row>
    <row r="23796" spans="8:14" x14ac:dyDescent="0.25">
      <c r="H23796" s="4"/>
      <c r="M23796" s="5"/>
      <c r="N23796" s="6"/>
    </row>
    <row r="23797" spans="8:14" x14ac:dyDescent="0.25">
      <c r="H23797" s="4"/>
      <c r="M23797" s="5"/>
      <c r="N23797" s="6"/>
    </row>
    <row r="23798" spans="8:14" x14ac:dyDescent="0.25">
      <c r="H23798" s="4"/>
      <c r="M23798" s="5"/>
      <c r="N23798" s="6"/>
    </row>
    <row r="23799" spans="8:14" x14ac:dyDescent="0.25">
      <c r="H23799" s="4"/>
      <c r="M23799" s="5"/>
      <c r="N23799" s="6"/>
    </row>
    <row r="23800" spans="8:14" x14ac:dyDescent="0.25">
      <c r="H23800" s="4"/>
      <c r="M23800" s="5"/>
      <c r="N23800" s="6"/>
    </row>
    <row r="23801" spans="8:14" x14ac:dyDescent="0.25">
      <c r="H23801" s="4"/>
      <c r="M23801" s="5"/>
      <c r="N23801" s="6"/>
    </row>
    <row r="23802" spans="8:14" x14ac:dyDescent="0.25">
      <c r="H23802" s="4"/>
      <c r="M23802" s="5"/>
      <c r="N23802" s="6"/>
    </row>
    <row r="23803" spans="8:14" x14ac:dyDescent="0.25">
      <c r="H23803" s="4"/>
      <c r="M23803" s="5"/>
      <c r="N23803" s="6"/>
    </row>
    <row r="23804" spans="8:14" x14ac:dyDescent="0.25">
      <c r="H23804" s="4"/>
      <c r="M23804" s="5"/>
      <c r="N23804" s="6"/>
    </row>
    <row r="23805" spans="8:14" x14ac:dyDescent="0.25">
      <c r="H23805" s="4"/>
      <c r="M23805" s="5"/>
      <c r="N23805" s="6"/>
    </row>
    <row r="23806" spans="8:14" x14ac:dyDescent="0.25">
      <c r="H23806" s="4"/>
      <c r="M23806" s="5"/>
      <c r="N23806" s="6"/>
    </row>
    <row r="23807" spans="8:14" x14ac:dyDescent="0.25">
      <c r="H23807" s="4"/>
      <c r="M23807" s="5"/>
      <c r="N23807" s="6"/>
    </row>
    <row r="23808" spans="8:14" x14ac:dyDescent="0.25">
      <c r="H23808" s="4"/>
      <c r="M23808" s="5"/>
      <c r="N23808" s="6"/>
    </row>
    <row r="23809" spans="8:14" x14ac:dyDescent="0.25">
      <c r="H23809" s="4"/>
      <c r="M23809" s="5"/>
      <c r="N23809" s="6"/>
    </row>
    <row r="23810" spans="8:14" x14ac:dyDescent="0.25">
      <c r="H23810" s="4"/>
      <c r="M23810" s="5"/>
      <c r="N23810" s="6"/>
    </row>
    <row r="23811" spans="8:14" x14ac:dyDescent="0.25">
      <c r="H23811" s="4"/>
      <c r="M23811" s="5"/>
      <c r="N23811" s="6"/>
    </row>
    <row r="23812" spans="8:14" x14ac:dyDescent="0.25">
      <c r="H23812" s="4"/>
      <c r="M23812" s="5"/>
      <c r="N23812" s="6"/>
    </row>
    <row r="23813" spans="8:14" x14ac:dyDescent="0.25">
      <c r="H23813" s="4"/>
      <c r="M23813" s="5"/>
      <c r="N23813" s="6"/>
    </row>
    <row r="23814" spans="8:14" x14ac:dyDescent="0.25">
      <c r="H23814" s="4"/>
      <c r="M23814" s="5"/>
      <c r="N23814" s="6"/>
    </row>
    <row r="23815" spans="8:14" x14ac:dyDescent="0.25">
      <c r="H23815" s="4"/>
      <c r="M23815" s="5"/>
      <c r="N23815" s="6"/>
    </row>
    <row r="23816" spans="8:14" x14ac:dyDescent="0.25">
      <c r="H23816" s="4"/>
      <c r="M23816" s="5"/>
      <c r="N23816" s="6"/>
    </row>
    <row r="23817" spans="8:14" x14ac:dyDescent="0.25">
      <c r="H23817" s="4"/>
      <c r="M23817" s="5"/>
      <c r="N23817" s="6"/>
    </row>
    <row r="23818" spans="8:14" x14ac:dyDescent="0.25">
      <c r="H23818" s="4"/>
      <c r="M23818" s="5"/>
      <c r="N23818" s="6"/>
    </row>
    <row r="23819" spans="8:14" x14ac:dyDescent="0.25">
      <c r="H23819" s="4"/>
      <c r="M23819" s="5"/>
      <c r="N23819" s="6"/>
    </row>
    <row r="23820" spans="8:14" x14ac:dyDescent="0.25">
      <c r="H23820" s="4"/>
      <c r="M23820" s="5"/>
      <c r="N23820" s="6"/>
    </row>
    <row r="23821" spans="8:14" x14ac:dyDescent="0.25">
      <c r="H23821" s="4"/>
      <c r="M23821" s="5"/>
      <c r="N23821" s="6"/>
    </row>
    <row r="23822" spans="8:14" x14ac:dyDescent="0.25">
      <c r="H23822" s="4"/>
      <c r="M23822" s="5"/>
      <c r="N23822" s="6"/>
    </row>
    <row r="23823" spans="8:14" x14ac:dyDescent="0.25">
      <c r="H23823" s="4"/>
      <c r="M23823" s="5"/>
      <c r="N23823" s="6"/>
    </row>
    <row r="23824" spans="8:14" x14ac:dyDescent="0.25">
      <c r="H23824" s="4"/>
      <c r="M23824" s="5"/>
      <c r="N23824" s="6"/>
    </row>
    <row r="23825" spans="8:14" x14ac:dyDescent="0.25">
      <c r="H23825" s="4"/>
      <c r="M23825" s="5"/>
      <c r="N23825" s="6"/>
    </row>
    <row r="23826" spans="8:14" x14ac:dyDescent="0.25">
      <c r="H23826" s="4"/>
      <c r="M23826" s="5"/>
      <c r="N23826" s="6"/>
    </row>
    <row r="23827" spans="8:14" x14ac:dyDescent="0.25">
      <c r="H23827" s="4"/>
      <c r="M23827" s="5"/>
      <c r="N23827" s="6"/>
    </row>
    <row r="23828" spans="8:14" x14ac:dyDescent="0.25">
      <c r="H23828" s="4"/>
      <c r="M23828" s="5"/>
      <c r="N23828" s="6"/>
    </row>
    <row r="23829" spans="8:14" x14ac:dyDescent="0.25">
      <c r="H23829" s="4"/>
      <c r="M23829" s="5"/>
      <c r="N23829" s="6"/>
    </row>
    <row r="23830" spans="8:14" x14ac:dyDescent="0.25">
      <c r="H23830" s="4"/>
      <c r="M23830" s="5"/>
      <c r="N23830" s="6"/>
    </row>
    <row r="23831" spans="8:14" x14ac:dyDescent="0.25">
      <c r="H23831" s="4"/>
      <c r="M23831" s="5"/>
      <c r="N23831" s="6"/>
    </row>
    <row r="23832" spans="8:14" x14ac:dyDescent="0.25">
      <c r="H23832" s="4"/>
      <c r="M23832" s="5"/>
      <c r="N23832" s="6"/>
    </row>
    <row r="23833" spans="8:14" x14ac:dyDescent="0.25">
      <c r="H23833" s="4"/>
      <c r="M23833" s="5"/>
      <c r="N23833" s="6"/>
    </row>
    <row r="23834" spans="8:14" x14ac:dyDescent="0.25">
      <c r="H23834" s="4"/>
      <c r="M23834" s="5"/>
      <c r="N23834" s="6"/>
    </row>
    <row r="23835" spans="8:14" x14ac:dyDescent="0.25">
      <c r="H23835" s="4"/>
      <c r="M23835" s="5"/>
      <c r="N23835" s="6"/>
    </row>
    <row r="23836" spans="8:14" x14ac:dyDescent="0.25">
      <c r="H23836" s="4"/>
      <c r="M23836" s="5"/>
      <c r="N23836" s="6"/>
    </row>
    <row r="23837" spans="8:14" x14ac:dyDescent="0.25">
      <c r="H23837" s="4"/>
      <c r="M23837" s="5"/>
      <c r="N23837" s="6"/>
    </row>
    <row r="23838" spans="8:14" x14ac:dyDescent="0.25">
      <c r="H23838" s="4"/>
      <c r="M23838" s="5"/>
      <c r="N23838" s="6"/>
    </row>
    <row r="23839" spans="8:14" x14ac:dyDescent="0.25">
      <c r="H23839" s="4"/>
      <c r="M23839" s="5"/>
      <c r="N23839" s="6"/>
    </row>
    <row r="23840" spans="8:14" x14ac:dyDescent="0.25">
      <c r="H23840" s="4"/>
      <c r="M23840" s="5"/>
      <c r="N23840" s="6"/>
    </row>
    <row r="23841" spans="8:14" x14ac:dyDescent="0.25">
      <c r="H23841" s="4"/>
      <c r="M23841" s="5"/>
      <c r="N23841" s="6"/>
    </row>
    <row r="23842" spans="8:14" x14ac:dyDescent="0.25">
      <c r="H23842" s="4"/>
      <c r="M23842" s="5"/>
      <c r="N23842" s="6"/>
    </row>
    <row r="23843" spans="8:14" x14ac:dyDescent="0.25">
      <c r="H23843" s="4"/>
      <c r="M23843" s="5"/>
      <c r="N23843" s="6"/>
    </row>
    <row r="23844" spans="8:14" x14ac:dyDescent="0.25">
      <c r="H23844" s="4"/>
      <c r="M23844" s="5"/>
      <c r="N23844" s="6"/>
    </row>
    <row r="23845" spans="8:14" x14ac:dyDescent="0.25">
      <c r="H23845" s="4"/>
      <c r="M23845" s="5"/>
      <c r="N23845" s="6"/>
    </row>
    <row r="23846" spans="8:14" x14ac:dyDescent="0.25">
      <c r="H23846" s="4"/>
      <c r="M23846" s="5"/>
      <c r="N23846" s="6"/>
    </row>
    <row r="23847" spans="8:14" x14ac:dyDescent="0.25">
      <c r="H23847" s="4"/>
      <c r="M23847" s="5"/>
      <c r="N23847" s="6"/>
    </row>
    <row r="23848" spans="8:14" x14ac:dyDescent="0.25">
      <c r="H23848" s="4"/>
      <c r="M23848" s="5"/>
      <c r="N23848" s="6"/>
    </row>
    <row r="23849" spans="8:14" x14ac:dyDescent="0.25">
      <c r="H23849" s="4"/>
      <c r="M23849" s="5"/>
      <c r="N23849" s="6"/>
    </row>
    <row r="23850" spans="8:14" x14ac:dyDescent="0.25">
      <c r="H23850" s="4"/>
      <c r="M23850" s="5"/>
      <c r="N23850" s="6"/>
    </row>
    <row r="23851" spans="8:14" x14ac:dyDescent="0.25">
      <c r="H23851" s="4"/>
      <c r="M23851" s="5"/>
      <c r="N23851" s="6"/>
    </row>
    <row r="23852" spans="8:14" x14ac:dyDescent="0.25">
      <c r="H23852" s="4"/>
      <c r="M23852" s="5"/>
      <c r="N23852" s="6"/>
    </row>
    <row r="23853" spans="8:14" x14ac:dyDescent="0.25">
      <c r="H23853" s="4"/>
      <c r="M23853" s="5"/>
      <c r="N23853" s="6"/>
    </row>
    <row r="23854" spans="8:14" x14ac:dyDescent="0.25">
      <c r="H23854" s="4"/>
      <c r="M23854" s="5"/>
      <c r="N23854" s="6"/>
    </row>
    <row r="23855" spans="8:14" x14ac:dyDescent="0.25">
      <c r="H23855" s="4"/>
      <c r="M23855" s="5"/>
      <c r="N23855" s="6"/>
    </row>
    <row r="23856" spans="8:14" x14ac:dyDescent="0.25">
      <c r="H23856" s="4"/>
      <c r="M23856" s="5"/>
      <c r="N23856" s="6"/>
    </row>
    <row r="23857" spans="8:14" x14ac:dyDescent="0.25">
      <c r="H23857" s="4"/>
      <c r="M23857" s="5"/>
      <c r="N23857" s="6"/>
    </row>
    <row r="23858" spans="8:14" x14ac:dyDescent="0.25">
      <c r="H23858" s="4"/>
      <c r="M23858" s="5"/>
      <c r="N23858" s="6"/>
    </row>
    <row r="23859" spans="8:14" x14ac:dyDescent="0.25">
      <c r="H23859" s="4"/>
      <c r="M23859" s="5"/>
      <c r="N23859" s="6"/>
    </row>
    <row r="23860" spans="8:14" x14ac:dyDescent="0.25">
      <c r="H23860" s="4"/>
      <c r="M23860" s="5"/>
      <c r="N23860" s="6"/>
    </row>
    <row r="23861" spans="8:14" x14ac:dyDescent="0.25">
      <c r="H23861" s="4"/>
      <c r="M23861" s="5"/>
      <c r="N23861" s="6"/>
    </row>
    <row r="23862" spans="8:14" x14ac:dyDescent="0.25">
      <c r="H23862" s="4"/>
      <c r="M23862" s="5"/>
      <c r="N23862" s="6"/>
    </row>
    <row r="23863" spans="8:14" x14ac:dyDescent="0.25">
      <c r="H23863" s="4"/>
      <c r="M23863" s="5"/>
      <c r="N23863" s="6"/>
    </row>
    <row r="23864" spans="8:14" x14ac:dyDescent="0.25">
      <c r="H23864" s="4"/>
      <c r="M23864" s="5"/>
      <c r="N23864" s="6"/>
    </row>
    <row r="23865" spans="8:14" x14ac:dyDescent="0.25">
      <c r="H23865" s="4"/>
      <c r="M23865" s="5"/>
      <c r="N23865" s="6"/>
    </row>
    <row r="23866" spans="8:14" x14ac:dyDescent="0.25">
      <c r="H23866" s="4"/>
      <c r="M23866" s="5"/>
      <c r="N23866" s="6"/>
    </row>
    <row r="23867" spans="8:14" x14ac:dyDescent="0.25">
      <c r="H23867" s="4"/>
      <c r="M23867" s="5"/>
      <c r="N23867" s="6"/>
    </row>
    <row r="23868" spans="8:14" x14ac:dyDescent="0.25">
      <c r="H23868" s="4"/>
      <c r="M23868" s="5"/>
      <c r="N23868" s="6"/>
    </row>
    <row r="23869" spans="8:14" x14ac:dyDescent="0.25">
      <c r="H23869" s="4"/>
      <c r="M23869" s="5"/>
      <c r="N23869" s="6"/>
    </row>
    <row r="23870" spans="8:14" x14ac:dyDescent="0.25">
      <c r="H23870" s="4"/>
      <c r="M23870" s="5"/>
      <c r="N23870" s="6"/>
    </row>
    <row r="23871" spans="8:14" x14ac:dyDescent="0.25">
      <c r="H23871" s="4"/>
      <c r="M23871" s="5"/>
      <c r="N23871" s="6"/>
    </row>
    <row r="23872" spans="8:14" x14ac:dyDescent="0.25">
      <c r="H23872" s="4"/>
      <c r="M23872" s="5"/>
      <c r="N23872" s="6"/>
    </row>
    <row r="23873" spans="8:14" x14ac:dyDescent="0.25">
      <c r="H23873" s="4"/>
      <c r="M23873" s="5"/>
      <c r="N23873" s="6"/>
    </row>
    <row r="23874" spans="8:14" x14ac:dyDescent="0.25">
      <c r="H23874" s="4"/>
      <c r="M23874" s="5"/>
      <c r="N23874" s="6"/>
    </row>
    <row r="23875" spans="8:14" x14ac:dyDescent="0.25">
      <c r="H23875" s="4"/>
      <c r="M23875" s="5"/>
      <c r="N23875" s="6"/>
    </row>
    <row r="23876" spans="8:14" x14ac:dyDescent="0.25">
      <c r="H23876" s="4"/>
      <c r="M23876" s="5"/>
      <c r="N23876" s="6"/>
    </row>
    <row r="23877" spans="8:14" x14ac:dyDescent="0.25">
      <c r="H23877" s="4"/>
      <c r="M23877" s="5"/>
      <c r="N23877" s="6"/>
    </row>
    <row r="23878" spans="8:14" x14ac:dyDescent="0.25">
      <c r="H23878" s="4"/>
      <c r="M23878" s="5"/>
      <c r="N23878" s="6"/>
    </row>
    <row r="23879" spans="8:14" x14ac:dyDescent="0.25">
      <c r="H23879" s="4"/>
      <c r="M23879" s="5"/>
      <c r="N23879" s="6"/>
    </row>
    <row r="23880" spans="8:14" x14ac:dyDescent="0.25">
      <c r="H23880" s="4"/>
      <c r="M23880" s="5"/>
      <c r="N23880" s="6"/>
    </row>
    <row r="23881" spans="8:14" x14ac:dyDescent="0.25">
      <c r="H23881" s="4"/>
      <c r="M23881" s="5"/>
      <c r="N23881" s="6"/>
    </row>
    <row r="23882" spans="8:14" x14ac:dyDescent="0.25">
      <c r="H23882" s="4"/>
      <c r="M23882" s="5"/>
      <c r="N23882" s="6"/>
    </row>
    <row r="23883" spans="8:14" x14ac:dyDescent="0.25">
      <c r="H23883" s="4"/>
      <c r="M23883" s="5"/>
      <c r="N23883" s="6"/>
    </row>
    <row r="23884" spans="8:14" x14ac:dyDescent="0.25">
      <c r="H23884" s="4"/>
      <c r="M23884" s="5"/>
      <c r="N23884" s="6"/>
    </row>
    <row r="23885" spans="8:14" x14ac:dyDescent="0.25">
      <c r="H23885" s="4"/>
      <c r="M23885" s="5"/>
      <c r="N23885" s="6"/>
    </row>
    <row r="23886" spans="8:14" x14ac:dyDescent="0.25">
      <c r="H23886" s="4"/>
      <c r="M23886" s="5"/>
      <c r="N23886" s="6"/>
    </row>
    <row r="23887" spans="8:14" x14ac:dyDescent="0.25">
      <c r="H23887" s="4"/>
      <c r="M23887" s="5"/>
      <c r="N23887" s="6"/>
    </row>
    <row r="23888" spans="8:14" x14ac:dyDescent="0.25">
      <c r="H23888" s="4"/>
      <c r="M23888" s="5"/>
      <c r="N23888" s="6"/>
    </row>
    <row r="23889" spans="8:14" x14ac:dyDescent="0.25">
      <c r="H23889" s="4"/>
      <c r="M23889" s="5"/>
      <c r="N23889" s="6"/>
    </row>
    <row r="23890" spans="8:14" x14ac:dyDescent="0.25">
      <c r="H23890" s="4"/>
      <c r="M23890" s="5"/>
      <c r="N23890" s="6"/>
    </row>
    <row r="23891" spans="8:14" x14ac:dyDescent="0.25">
      <c r="H23891" s="4"/>
      <c r="M23891" s="5"/>
      <c r="N23891" s="6"/>
    </row>
    <row r="23892" spans="8:14" x14ac:dyDescent="0.25">
      <c r="H23892" s="4"/>
      <c r="M23892" s="5"/>
      <c r="N23892" s="6"/>
    </row>
    <row r="23893" spans="8:14" x14ac:dyDescent="0.25">
      <c r="H23893" s="4"/>
      <c r="M23893" s="5"/>
      <c r="N23893" s="6"/>
    </row>
    <row r="23894" spans="8:14" x14ac:dyDescent="0.25">
      <c r="H23894" s="4"/>
      <c r="M23894" s="5"/>
      <c r="N23894" s="6"/>
    </row>
    <row r="23895" spans="8:14" x14ac:dyDescent="0.25">
      <c r="H23895" s="4"/>
      <c r="M23895" s="5"/>
      <c r="N23895" s="6"/>
    </row>
    <row r="23896" spans="8:14" x14ac:dyDescent="0.25">
      <c r="H23896" s="4"/>
      <c r="M23896" s="5"/>
      <c r="N23896" s="6"/>
    </row>
    <row r="23897" spans="8:14" x14ac:dyDescent="0.25">
      <c r="H23897" s="4"/>
      <c r="M23897" s="5"/>
      <c r="N23897" s="6"/>
    </row>
    <row r="23898" spans="8:14" x14ac:dyDescent="0.25">
      <c r="H23898" s="4"/>
      <c r="M23898" s="5"/>
      <c r="N23898" s="6"/>
    </row>
    <row r="23899" spans="8:14" x14ac:dyDescent="0.25">
      <c r="H23899" s="4"/>
      <c r="M23899" s="5"/>
      <c r="N23899" s="6"/>
    </row>
    <row r="23900" spans="8:14" x14ac:dyDescent="0.25">
      <c r="H23900" s="4"/>
      <c r="M23900" s="5"/>
      <c r="N23900" s="6"/>
    </row>
    <row r="23901" spans="8:14" x14ac:dyDescent="0.25">
      <c r="H23901" s="4"/>
      <c r="M23901" s="5"/>
      <c r="N23901" s="6"/>
    </row>
    <row r="23902" spans="8:14" x14ac:dyDescent="0.25">
      <c r="H23902" s="4"/>
      <c r="M23902" s="5"/>
      <c r="N23902" s="6"/>
    </row>
    <row r="23903" spans="8:14" x14ac:dyDescent="0.25">
      <c r="H23903" s="4"/>
      <c r="M23903" s="5"/>
      <c r="N23903" s="6"/>
    </row>
    <row r="23904" spans="8:14" x14ac:dyDescent="0.25">
      <c r="H23904" s="4"/>
      <c r="M23904" s="5"/>
      <c r="N23904" s="6"/>
    </row>
    <row r="23905" spans="8:14" x14ac:dyDescent="0.25">
      <c r="H23905" s="4"/>
      <c r="M23905" s="5"/>
      <c r="N23905" s="6"/>
    </row>
    <row r="23906" spans="8:14" x14ac:dyDescent="0.25">
      <c r="H23906" s="4"/>
      <c r="M23906" s="5"/>
      <c r="N23906" s="6"/>
    </row>
    <row r="23907" spans="8:14" x14ac:dyDescent="0.25">
      <c r="H23907" s="4"/>
      <c r="M23907" s="5"/>
      <c r="N23907" s="6"/>
    </row>
    <row r="23908" spans="8:14" x14ac:dyDescent="0.25">
      <c r="H23908" s="4"/>
      <c r="M23908" s="5"/>
      <c r="N23908" s="6"/>
    </row>
    <row r="23909" spans="8:14" x14ac:dyDescent="0.25">
      <c r="H23909" s="4"/>
      <c r="M23909" s="5"/>
      <c r="N23909" s="6"/>
    </row>
    <row r="23910" spans="8:14" x14ac:dyDescent="0.25">
      <c r="H23910" s="4"/>
      <c r="M23910" s="5"/>
      <c r="N23910" s="6"/>
    </row>
    <row r="23911" spans="8:14" x14ac:dyDescent="0.25">
      <c r="H23911" s="4"/>
      <c r="M23911" s="5"/>
      <c r="N23911" s="6"/>
    </row>
    <row r="23912" spans="8:14" x14ac:dyDescent="0.25">
      <c r="H23912" s="4"/>
      <c r="M23912" s="5"/>
      <c r="N23912" s="6"/>
    </row>
    <row r="23913" spans="8:14" x14ac:dyDescent="0.25">
      <c r="H23913" s="4"/>
      <c r="M23913" s="5"/>
      <c r="N23913" s="6"/>
    </row>
    <row r="23914" spans="8:14" x14ac:dyDescent="0.25">
      <c r="H23914" s="4"/>
      <c r="M23914" s="5"/>
      <c r="N23914" s="6"/>
    </row>
    <row r="23915" spans="8:14" x14ac:dyDescent="0.25">
      <c r="H23915" s="4"/>
      <c r="M23915" s="5"/>
      <c r="N23915" s="6"/>
    </row>
    <row r="23916" spans="8:14" x14ac:dyDescent="0.25">
      <c r="H23916" s="4"/>
      <c r="M23916" s="5"/>
      <c r="N23916" s="6"/>
    </row>
    <row r="23917" spans="8:14" x14ac:dyDescent="0.25">
      <c r="H23917" s="4"/>
      <c r="M23917" s="5"/>
      <c r="N23917" s="6"/>
    </row>
    <row r="23918" spans="8:14" x14ac:dyDescent="0.25">
      <c r="H23918" s="4"/>
      <c r="M23918" s="5"/>
      <c r="N23918" s="6"/>
    </row>
    <row r="23919" spans="8:14" x14ac:dyDescent="0.25">
      <c r="H23919" s="4"/>
      <c r="M23919" s="5"/>
      <c r="N23919" s="6"/>
    </row>
    <row r="23920" spans="8:14" x14ac:dyDescent="0.25">
      <c r="H23920" s="4"/>
      <c r="M23920" s="5"/>
      <c r="N23920" s="6"/>
    </row>
    <row r="23921" spans="8:14" x14ac:dyDescent="0.25">
      <c r="H23921" s="4"/>
      <c r="M23921" s="5"/>
      <c r="N23921" s="6"/>
    </row>
    <row r="23922" spans="8:14" x14ac:dyDescent="0.25">
      <c r="H23922" s="4"/>
      <c r="M23922" s="5"/>
      <c r="N23922" s="6"/>
    </row>
    <row r="23923" spans="8:14" x14ac:dyDescent="0.25">
      <c r="H23923" s="4"/>
      <c r="M23923" s="5"/>
      <c r="N23923" s="6"/>
    </row>
    <row r="23924" spans="8:14" x14ac:dyDescent="0.25">
      <c r="H23924" s="4"/>
      <c r="M23924" s="5"/>
      <c r="N23924" s="6"/>
    </row>
    <row r="23925" spans="8:14" x14ac:dyDescent="0.25">
      <c r="H23925" s="4"/>
      <c r="M23925" s="5"/>
      <c r="N23925" s="6"/>
    </row>
    <row r="23926" spans="8:14" x14ac:dyDescent="0.25">
      <c r="H23926" s="4"/>
      <c r="M23926" s="5"/>
      <c r="N23926" s="6"/>
    </row>
    <row r="23927" spans="8:14" x14ac:dyDescent="0.25">
      <c r="H23927" s="4"/>
      <c r="M23927" s="5"/>
      <c r="N23927" s="6"/>
    </row>
    <row r="23928" spans="8:14" x14ac:dyDescent="0.25">
      <c r="H23928" s="4"/>
      <c r="M23928" s="5"/>
      <c r="N23928" s="6"/>
    </row>
    <row r="23929" spans="8:14" x14ac:dyDescent="0.25">
      <c r="H23929" s="4"/>
      <c r="M23929" s="5"/>
      <c r="N23929" s="6"/>
    </row>
    <row r="23930" spans="8:14" x14ac:dyDescent="0.25">
      <c r="H23930" s="4"/>
      <c r="M23930" s="5"/>
      <c r="N23930" s="6"/>
    </row>
    <row r="23931" spans="8:14" x14ac:dyDescent="0.25">
      <c r="H23931" s="4"/>
      <c r="M23931" s="5"/>
      <c r="N23931" s="6"/>
    </row>
    <row r="23932" spans="8:14" x14ac:dyDescent="0.25">
      <c r="H23932" s="4"/>
      <c r="M23932" s="5"/>
      <c r="N23932" s="6"/>
    </row>
    <row r="23933" spans="8:14" x14ac:dyDescent="0.25">
      <c r="H23933" s="4"/>
      <c r="M23933" s="5"/>
      <c r="N23933" s="6"/>
    </row>
    <row r="23934" spans="8:14" x14ac:dyDescent="0.25">
      <c r="H23934" s="4"/>
      <c r="M23934" s="5"/>
      <c r="N23934" s="6"/>
    </row>
    <row r="23935" spans="8:14" x14ac:dyDescent="0.25">
      <c r="H23935" s="4"/>
      <c r="M23935" s="5"/>
      <c r="N23935" s="6"/>
    </row>
    <row r="23936" spans="8:14" x14ac:dyDescent="0.25">
      <c r="H23936" s="4"/>
      <c r="M23936" s="5"/>
      <c r="N23936" s="6"/>
    </row>
    <row r="23937" spans="8:14" x14ac:dyDescent="0.25">
      <c r="H23937" s="4"/>
      <c r="M23937" s="5"/>
      <c r="N23937" s="6"/>
    </row>
    <row r="23938" spans="8:14" x14ac:dyDescent="0.25">
      <c r="H23938" s="4"/>
      <c r="M23938" s="5"/>
      <c r="N23938" s="6"/>
    </row>
    <row r="23939" spans="8:14" x14ac:dyDescent="0.25">
      <c r="H23939" s="4"/>
      <c r="M23939" s="5"/>
      <c r="N23939" s="6"/>
    </row>
    <row r="23940" spans="8:14" x14ac:dyDescent="0.25">
      <c r="H23940" s="4"/>
      <c r="M23940" s="5"/>
      <c r="N23940" s="6"/>
    </row>
    <row r="23941" spans="8:14" x14ac:dyDescent="0.25">
      <c r="H23941" s="4"/>
      <c r="M23941" s="5"/>
      <c r="N23941" s="6"/>
    </row>
    <row r="23942" spans="8:14" x14ac:dyDescent="0.25">
      <c r="H23942" s="4"/>
      <c r="M23942" s="5"/>
      <c r="N23942" s="6"/>
    </row>
    <row r="23943" spans="8:14" x14ac:dyDescent="0.25">
      <c r="H23943" s="4"/>
      <c r="M23943" s="5"/>
      <c r="N23943" s="6"/>
    </row>
    <row r="23944" spans="8:14" x14ac:dyDescent="0.25">
      <c r="H23944" s="4"/>
      <c r="M23944" s="5"/>
      <c r="N23944" s="6"/>
    </row>
    <row r="23945" spans="8:14" x14ac:dyDescent="0.25">
      <c r="H23945" s="4"/>
      <c r="M23945" s="5"/>
      <c r="N23945" s="6"/>
    </row>
    <row r="23946" spans="8:14" x14ac:dyDescent="0.25">
      <c r="H23946" s="4"/>
      <c r="M23946" s="5"/>
      <c r="N23946" s="6"/>
    </row>
    <row r="23947" spans="8:14" x14ac:dyDescent="0.25">
      <c r="H23947" s="4"/>
      <c r="M23947" s="5"/>
      <c r="N23947" s="6"/>
    </row>
    <row r="23948" spans="8:14" x14ac:dyDescent="0.25">
      <c r="H23948" s="4"/>
      <c r="M23948" s="5"/>
      <c r="N23948" s="6"/>
    </row>
    <row r="23949" spans="8:14" x14ac:dyDescent="0.25">
      <c r="H23949" s="4"/>
      <c r="M23949" s="5"/>
      <c r="N23949" s="6"/>
    </row>
    <row r="23950" spans="8:14" x14ac:dyDescent="0.25">
      <c r="H23950" s="4"/>
      <c r="M23950" s="5"/>
      <c r="N23950" s="6"/>
    </row>
    <row r="23951" spans="8:14" x14ac:dyDescent="0.25">
      <c r="H23951" s="4"/>
      <c r="M23951" s="5"/>
      <c r="N23951" s="6"/>
    </row>
    <row r="23952" spans="8:14" x14ac:dyDescent="0.25">
      <c r="H23952" s="4"/>
      <c r="M23952" s="5"/>
      <c r="N23952" s="6"/>
    </row>
    <row r="23953" spans="8:14" x14ac:dyDescent="0.25">
      <c r="H23953" s="4"/>
      <c r="M23953" s="5"/>
      <c r="N23953" s="6"/>
    </row>
    <row r="23954" spans="8:14" x14ac:dyDescent="0.25">
      <c r="H23954" s="4"/>
      <c r="M23954" s="5"/>
      <c r="N23954" s="6"/>
    </row>
    <row r="23955" spans="8:14" x14ac:dyDescent="0.25">
      <c r="H23955" s="4"/>
      <c r="M23955" s="5"/>
      <c r="N23955" s="6"/>
    </row>
    <row r="23956" spans="8:14" x14ac:dyDescent="0.25">
      <c r="H23956" s="4"/>
      <c r="M23956" s="5"/>
      <c r="N23956" s="6"/>
    </row>
    <row r="23957" spans="8:14" x14ac:dyDescent="0.25">
      <c r="H23957" s="4"/>
      <c r="M23957" s="5"/>
      <c r="N23957" s="6"/>
    </row>
    <row r="23958" spans="8:14" x14ac:dyDescent="0.25">
      <c r="H23958" s="4"/>
      <c r="M23958" s="5"/>
      <c r="N23958" s="6"/>
    </row>
    <row r="23959" spans="8:14" x14ac:dyDescent="0.25">
      <c r="H23959" s="4"/>
      <c r="M23959" s="5"/>
      <c r="N23959" s="6"/>
    </row>
    <row r="23960" spans="8:14" x14ac:dyDescent="0.25">
      <c r="H23960" s="4"/>
      <c r="M23960" s="5"/>
      <c r="N23960" s="6"/>
    </row>
    <row r="23961" spans="8:14" x14ac:dyDescent="0.25">
      <c r="H23961" s="4"/>
      <c r="M23961" s="5"/>
      <c r="N23961" s="6"/>
    </row>
    <row r="23962" spans="8:14" x14ac:dyDescent="0.25">
      <c r="H23962" s="4"/>
      <c r="M23962" s="5"/>
      <c r="N23962" s="6"/>
    </row>
    <row r="23963" spans="8:14" x14ac:dyDescent="0.25">
      <c r="H23963" s="4"/>
      <c r="M23963" s="5"/>
      <c r="N23963" s="6"/>
    </row>
    <row r="23964" spans="8:14" x14ac:dyDescent="0.25">
      <c r="H23964" s="4"/>
      <c r="M23964" s="5"/>
      <c r="N23964" s="6"/>
    </row>
    <row r="23965" spans="8:14" x14ac:dyDescent="0.25">
      <c r="H23965" s="4"/>
      <c r="M23965" s="5"/>
      <c r="N23965" s="6"/>
    </row>
    <row r="23966" spans="8:14" x14ac:dyDescent="0.25">
      <c r="H23966" s="4"/>
      <c r="M23966" s="5"/>
      <c r="N23966" s="6"/>
    </row>
    <row r="23967" spans="8:14" x14ac:dyDescent="0.25">
      <c r="H23967" s="4"/>
      <c r="M23967" s="5"/>
      <c r="N23967" s="6"/>
    </row>
    <row r="23968" spans="8:14" x14ac:dyDescent="0.25">
      <c r="H23968" s="4"/>
      <c r="M23968" s="5"/>
      <c r="N23968" s="6"/>
    </row>
    <row r="23969" spans="8:14" x14ac:dyDescent="0.25">
      <c r="H23969" s="4"/>
      <c r="M23969" s="5"/>
      <c r="N23969" s="6"/>
    </row>
    <row r="23970" spans="8:14" x14ac:dyDescent="0.25">
      <c r="H23970" s="4"/>
      <c r="M23970" s="5"/>
      <c r="N23970" s="6"/>
    </row>
    <row r="23971" spans="8:14" x14ac:dyDescent="0.25">
      <c r="H23971" s="4"/>
      <c r="M23971" s="5"/>
      <c r="N23971" s="6"/>
    </row>
    <row r="23972" spans="8:14" x14ac:dyDescent="0.25">
      <c r="H23972" s="4"/>
      <c r="M23972" s="5"/>
      <c r="N23972" s="6"/>
    </row>
    <row r="23973" spans="8:14" x14ac:dyDescent="0.25">
      <c r="H23973" s="4"/>
      <c r="M23973" s="5"/>
      <c r="N23973" s="6"/>
    </row>
    <row r="23974" spans="8:14" x14ac:dyDescent="0.25">
      <c r="H23974" s="4"/>
      <c r="M23974" s="5"/>
      <c r="N23974" s="6"/>
    </row>
    <row r="23975" spans="8:14" x14ac:dyDescent="0.25">
      <c r="H23975" s="4"/>
      <c r="M23975" s="5"/>
      <c r="N23975" s="6"/>
    </row>
    <row r="23976" spans="8:14" x14ac:dyDescent="0.25">
      <c r="H23976" s="4"/>
      <c r="M23976" s="5"/>
      <c r="N23976" s="6"/>
    </row>
    <row r="23977" spans="8:14" x14ac:dyDescent="0.25">
      <c r="H23977" s="4"/>
      <c r="M23977" s="5"/>
      <c r="N23977" s="6"/>
    </row>
    <row r="23978" spans="8:14" x14ac:dyDescent="0.25">
      <c r="H23978" s="4"/>
      <c r="M23978" s="5"/>
      <c r="N23978" s="6"/>
    </row>
    <row r="23979" spans="8:14" x14ac:dyDescent="0.25">
      <c r="H23979" s="4"/>
      <c r="M23979" s="5"/>
      <c r="N23979" s="6"/>
    </row>
    <row r="23980" spans="8:14" x14ac:dyDescent="0.25">
      <c r="H23980" s="4"/>
      <c r="M23980" s="5"/>
      <c r="N23980" s="6"/>
    </row>
    <row r="23981" spans="8:14" x14ac:dyDescent="0.25">
      <c r="H23981" s="4"/>
      <c r="M23981" s="5"/>
      <c r="N23981" s="6"/>
    </row>
    <row r="23982" spans="8:14" x14ac:dyDescent="0.25">
      <c r="H23982" s="4"/>
      <c r="M23982" s="5"/>
      <c r="N23982" s="6"/>
    </row>
    <row r="23983" spans="8:14" x14ac:dyDescent="0.25">
      <c r="H23983" s="4"/>
      <c r="M23983" s="5"/>
      <c r="N23983" s="6"/>
    </row>
    <row r="23984" spans="8:14" x14ac:dyDescent="0.25">
      <c r="H23984" s="4"/>
      <c r="M23984" s="5"/>
      <c r="N23984" s="6"/>
    </row>
    <row r="23985" spans="8:14" x14ac:dyDescent="0.25">
      <c r="H23985" s="4"/>
      <c r="M23985" s="5"/>
      <c r="N23985" s="6"/>
    </row>
    <row r="23986" spans="8:14" x14ac:dyDescent="0.25">
      <c r="H23986" s="4"/>
      <c r="M23986" s="5"/>
      <c r="N23986" s="6"/>
    </row>
    <row r="23987" spans="8:14" x14ac:dyDescent="0.25">
      <c r="H23987" s="4"/>
      <c r="M23987" s="5"/>
      <c r="N23987" s="6"/>
    </row>
    <row r="23988" spans="8:14" x14ac:dyDescent="0.25">
      <c r="H23988" s="4"/>
      <c r="M23988" s="5"/>
      <c r="N23988" s="6"/>
    </row>
    <row r="23989" spans="8:14" x14ac:dyDescent="0.25">
      <c r="H23989" s="4"/>
      <c r="M23989" s="5"/>
      <c r="N23989" s="6"/>
    </row>
    <row r="23990" spans="8:14" x14ac:dyDescent="0.25">
      <c r="H23990" s="4"/>
      <c r="M23990" s="5"/>
      <c r="N23990" s="6"/>
    </row>
    <row r="23991" spans="8:14" x14ac:dyDescent="0.25">
      <c r="H23991" s="4"/>
      <c r="M23991" s="5"/>
      <c r="N23991" s="6"/>
    </row>
    <row r="23992" spans="8:14" x14ac:dyDescent="0.25">
      <c r="H23992" s="4"/>
      <c r="M23992" s="5"/>
      <c r="N23992" s="6"/>
    </row>
    <row r="23993" spans="8:14" x14ac:dyDescent="0.25">
      <c r="H23993" s="4"/>
      <c r="M23993" s="5"/>
      <c r="N23993" s="6"/>
    </row>
    <row r="23994" spans="8:14" x14ac:dyDescent="0.25">
      <c r="H23994" s="4"/>
      <c r="M23994" s="5"/>
      <c r="N23994" s="6"/>
    </row>
    <row r="23995" spans="8:14" x14ac:dyDescent="0.25">
      <c r="H23995" s="4"/>
      <c r="M23995" s="5"/>
      <c r="N23995" s="6"/>
    </row>
    <row r="23996" spans="8:14" x14ac:dyDescent="0.25">
      <c r="H23996" s="4"/>
      <c r="M23996" s="5"/>
      <c r="N23996" s="6"/>
    </row>
    <row r="23997" spans="8:14" x14ac:dyDescent="0.25">
      <c r="H23997" s="4"/>
      <c r="M23997" s="5"/>
      <c r="N23997" s="6"/>
    </row>
    <row r="23998" spans="8:14" x14ac:dyDescent="0.25">
      <c r="H23998" s="4"/>
      <c r="M23998" s="5"/>
      <c r="N23998" s="6"/>
    </row>
    <row r="23999" spans="8:14" x14ac:dyDescent="0.25">
      <c r="H23999" s="4"/>
      <c r="M23999" s="5"/>
      <c r="N23999" s="6"/>
    </row>
    <row r="24000" spans="8:14" x14ac:dyDescent="0.25">
      <c r="H24000" s="4"/>
      <c r="M24000" s="5"/>
      <c r="N24000" s="6"/>
    </row>
    <row r="24001" spans="8:14" x14ac:dyDescent="0.25">
      <c r="H24001" s="4"/>
      <c r="M24001" s="5"/>
      <c r="N24001" s="6"/>
    </row>
    <row r="24002" spans="8:14" x14ac:dyDescent="0.25">
      <c r="H24002" s="4"/>
      <c r="M24002" s="5"/>
      <c r="N24002" s="6"/>
    </row>
    <row r="24003" spans="8:14" x14ac:dyDescent="0.25">
      <c r="H24003" s="4"/>
      <c r="M24003" s="5"/>
      <c r="N24003" s="6"/>
    </row>
    <row r="24004" spans="8:14" x14ac:dyDescent="0.25">
      <c r="H24004" s="4"/>
      <c r="M24004" s="5"/>
      <c r="N24004" s="6"/>
    </row>
    <row r="24005" spans="8:14" x14ac:dyDescent="0.25">
      <c r="H24005" s="4"/>
      <c r="M24005" s="5"/>
      <c r="N24005" s="6"/>
    </row>
    <row r="24006" spans="8:14" x14ac:dyDescent="0.25">
      <c r="H24006" s="4"/>
      <c r="M24006" s="5"/>
      <c r="N24006" s="6"/>
    </row>
    <row r="24007" spans="8:14" x14ac:dyDescent="0.25">
      <c r="H24007" s="4"/>
      <c r="M24007" s="5"/>
      <c r="N24007" s="6"/>
    </row>
    <row r="24008" spans="8:14" x14ac:dyDescent="0.25">
      <c r="H24008" s="4"/>
      <c r="M24008" s="5"/>
      <c r="N24008" s="6"/>
    </row>
    <row r="24009" spans="8:14" x14ac:dyDescent="0.25">
      <c r="H24009" s="4"/>
      <c r="M24009" s="5"/>
      <c r="N24009" s="6"/>
    </row>
    <row r="24010" spans="8:14" x14ac:dyDescent="0.25">
      <c r="H24010" s="4"/>
      <c r="M24010" s="5"/>
      <c r="N24010" s="6"/>
    </row>
    <row r="24011" spans="8:14" x14ac:dyDescent="0.25">
      <c r="H24011" s="4"/>
      <c r="M24011" s="5"/>
      <c r="N24011" s="6"/>
    </row>
    <row r="24012" spans="8:14" x14ac:dyDescent="0.25">
      <c r="H24012" s="4"/>
      <c r="M24012" s="5"/>
      <c r="N24012" s="6"/>
    </row>
    <row r="24013" spans="8:14" x14ac:dyDescent="0.25">
      <c r="H24013" s="4"/>
      <c r="M24013" s="5"/>
      <c r="N24013" s="6"/>
    </row>
    <row r="24014" spans="8:14" x14ac:dyDescent="0.25">
      <c r="H24014" s="4"/>
      <c r="M24014" s="5"/>
      <c r="N24014" s="6"/>
    </row>
    <row r="24015" spans="8:14" x14ac:dyDescent="0.25">
      <c r="H24015" s="4"/>
      <c r="M24015" s="5"/>
      <c r="N24015" s="6"/>
    </row>
    <row r="24016" spans="8:14" x14ac:dyDescent="0.25">
      <c r="H24016" s="4"/>
      <c r="M24016" s="5"/>
      <c r="N24016" s="6"/>
    </row>
    <row r="24017" spans="8:14" x14ac:dyDescent="0.25">
      <c r="H24017" s="4"/>
      <c r="M24017" s="5"/>
      <c r="N24017" s="6"/>
    </row>
    <row r="24018" spans="8:14" x14ac:dyDescent="0.25">
      <c r="H24018" s="4"/>
      <c r="M24018" s="5"/>
      <c r="N24018" s="6"/>
    </row>
    <row r="24019" spans="8:14" x14ac:dyDescent="0.25">
      <c r="H24019" s="4"/>
      <c r="M24019" s="5"/>
      <c r="N24019" s="6"/>
    </row>
    <row r="24020" spans="8:14" x14ac:dyDescent="0.25">
      <c r="H24020" s="4"/>
      <c r="M24020" s="5"/>
      <c r="N24020" s="6"/>
    </row>
    <row r="24021" spans="8:14" x14ac:dyDescent="0.25">
      <c r="H24021" s="4"/>
      <c r="M24021" s="5"/>
      <c r="N24021" s="6"/>
    </row>
    <row r="24022" spans="8:14" x14ac:dyDescent="0.25">
      <c r="H24022" s="4"/>
      <c r="M24022" s="5"/>
      <c r="N24022" s="6"/>
    </row>
    <row r="24023" spans="8:14" x14ac:dyDescent="0.25">
      <c r="H24023" s="4"/>
      <c r="M24023" s="5"/>
      <c r="N24023" s="6"/>
    </row>
    <row r="24024" spans="8:14" x14ac:dyDescent="0.25">
      <c r="H24024" s="4"/>
      <c r="M24024" s="5"/>
      <c r="N24024" s="6"/>
    </row>
    <row r="24025" spans="8:14" x14ac:dyDescent="0.25">
      <c r="H24025" s="4"/>
      <c r="M24025" s="5"/>
      <c r="N24025" s="6"/>
    </row>
    <row r="24026" spans="8:14" x14ac:dyDescent="0.25">
      <c r="H24026" s="4"/>
      <c r="M24026" s="5"/>
      <c r="N24026" s="6"/>
    </row>
    <row r="24027" spans="8:14" x14ac:dyDescent="0.25">
      <c r="H24027" s="4"/>
      <c r="M24027" s="5"/>
      <c r="N24027" s="6"/>
    </row>
    <row r="24028" spans="8:14" x14ac:dyDescent="0.25">
      <c r="H24028" s="4"/>
      <c r="M24028" s="5"/>
      <c r="N24028" s="6"/>
    </row>
    <row r="24029" spans="8:14" x14ac:dyDescent="0.25">
      <c r="H24029" s="4"/>
      <c r="M24029" s="5"/>
      <c r="N24029" s="6"/>
    </row>
    <row r="24030" spans="8:14" x14ac:dyDescent="0.25">
      <c r="H24030" s="4"/>
      <c r="M24030" s="5"/>
      <c r="N24030" s="6"/>
    </row>
    <row r="24031" spans="8:14" x14ac:dyDescent="0.25">
      <c r="H24031" s="4"/>
      <c r="M24031" s="5"/>
      <c r="N24031" s="6"/>
    </row>
    <row r="24032" spans="8:14" x14ac:dyDescent="0.25">
      <c r="H24032" s="4"/>
      <c r="M24032" s="5"/>
      <c r="N24032" s="6"/>
    </row>
    <row r="24033" spans="8:14" x14ac:dyDescent="0.25">
      <c r="H24033" s="4"/>
      <c r="M24033" s="5"/>
      <c r="N24033" s="6"/>
    </row>
    <row r="24034" spans="8:14" x14ac:dyDescent="0.25">
      <c r="H24034" s="4"/>
      <c r="M24034" s="5"/>
      <c r="N24034" s="6"/>
    </row>
    <row r="24035" spans="8:14" x14ac:dyDescent="0.25">
      <c r="H24035" s="4"/>
      <c r="M24035" s="5"/>
      <c r="N24035" s="6"/>
    </row>
    <row r="24036" spans="8:14" x14ac:dyDescent="0.25">
      <c r="H24036" s="4"/>
      <c r="M24036" s="5"/>
      <c r="N24036" s="6"/>
    </row>
    <row r="24037" spans="8:14" x14ac:dyDescent="0.25">
      <c r="H24037" s="4"/>
      <c r="M24037" s="5"/>
      <c r="N24037" s="6"/>
    </row>
    <row r="24038" spans="8:14" x14ac:dyDescent="0.25">
      <c r="H24038" s="4"/>
      <c r="M24038" s="5"/>
      <c r="N24038" s="6"/>
    </row>
    <row r="24039" spans="8:14" x14ac:dyDescent="0.25">
      <c r="H24039" s="4"/>
      <c r="M24039" s="5"/>
      <c r="N24039" s="6"/>
    </row>
    <row r="24040" spans="8:14" x14ac:dyDescent="0.25">
      <c r="H24040" s="4"/>
      <c r="M24040" s="5"/>
      <c r="N24040" s="6"/>
    </row>
    <row r="24041" spans="8:14" x14ac:dyDescent="0.25">
      <c r="H24041" s="4"/>
      <c r="M24041" s="5"/>
      <c r="N24041" s="6"/>
    </row>
    <row r="24042" spans="8:14" x14ac:dyDescent="0.25">
      <c r="H24042" s="4"/>
      <c r="M24042" s="5"/>
      <c r="N24042" s="6"/>
    </row>
    <row r="24043" spans="8:14" x14ac:dyDescent="0.25">
      <c r="H24043" s="4"/>
      <c r="M24043" s="5"/>
      <c r="N24043" s="6"/>
    </row>
    <row r="24044" spans="8:14" x14ac:dyDescent="0.25">
      <c r="H24044" s="4"/>
      <c r="M24044" s="5"/>
      <c r="N24044" s="6"/>
    </row>
    <row r="24045" spans="8:14" x14ac:dyDescent="0.25">
      <c r="H24045" s="4"/>
      <c r="M24045" s="5"/>
      <c r="N24045" s="6"/>
    </row>
    <row r="24046" spans="8:14" x14ac:dyDescent="0.25">
      <c r="H24046" s="4"/>
      <c r="M24046" s="5"/>
      <c r="N24046" s="6"/>
    </row>
    <row r="24047" spans="8:14" x14ac:dyDescent="0.25">
      <c r="H24047" s="4"/>
      <c r="M24047" s="5"/>
      <c r="N24047" s="6"/>
    </row>
    <row r="24048" spans="8:14" x14ac:dyDescent="0.25">
      <c r="H24048" s="4"/>
      <c r="M24048" s="5"/>
      <c r="N24048" s="6"/>
    </row>
    <row r="24049" spans="8:14" x14ac:dyDescent="0.25">
      <c r="H24049" s="4"/>
      <c r="M24049" s="5"/>
      <c r="N24049" s="6"/>
    </row>
    <row r="24050" spans="8:14" x14ac:dyDescent="0.25">
      <c r="H24050" s="4"/>
      <c r="M24050" s="5"/>
      <c r="N24050" s="6"/>
    </row>
    <row r="24051" spans="8:14" x14ac:dyDescent="0.25">
      <c r="H24051" s="4"/>
      <c r="M24051" s="5"/>
      <c r="N24051" s="6"/>
    </row>
    <row r="24052" spans="8:14" x14ac:dyDescent="0.25">
      <c r="H24052" s="4"/>
      <c r="M24052" s="5"/>
      <c r="N24052" s="6"/>
    </row>
    <row r="24053" spans="8:14" x14ac:dyDescent="0.25">
      <c r="H24053" s="4"/>
      <c r="M24053" s="5"/>
      <c r="N24053" s="6"/>
    </row>
    <row r="24054" spans="8:14" x14ac:dyDescent="0.25">
      <c r="H24054" s="4"/>
      <c r="M24054" s="5"/>
      <c r="N24054" s="6"/>
    </row>
    <row r="24055" spans="8:14" x14ac:dyDescent="0.25">
      <c r="H24055" s="4"/>
      <c r="M24055" s="5"/>
      <c r="N24055" s="6"/>
    </row>
    <row r="24056" spans="8:14" x14ac:dyDescent="0.25">
      <c r="H24056" s="4"/>
      <c r="M24056" s="5"/>
      <c r="N24056" s="6"/>
    </row>
    <row r="24057" spans="8:14" x14ac:dyDescent="0.25">
      <c r="H24057" s="4"/>
      <c r="M24057" s="5"/>
      <c r="N24057" s="6"/>
    </row>
    <row r="24058" spans="8:14" x14ac:dyDescent="0.25">
      <c r="H24058" s="4"/>
      <c r="M24058" s="5"/>
      <c r="N24058" s="6"/>
    </row>
    <row r="24059" spans="8:14" x14ac:dyDescent="0.25">
      <c r="H24059" s="4"/>
      <c r="M24059" s="5"/>
      <c r="N24059" s="6"/>
    </row>
    <row r="24060" spans="8:14" x14ac:dyDescent="0.25">
      <c r="H24060" s="4"/>
      <c r="M24060" s="5"/>
      <c r="N24060" s="6"/>
    </row>
    <row r="24061" spans="8:14" x14ac:dyDescent="0.25">
      <c r="H24061" s="4"/>
      <c r="M24061" s="5"/>
      <c r="N24061" s="6"/>
    </row>
    <row r="24062" spans="8:14" x14ac:dyDescent="0.25">
      <c r="H24062" s="4"/>
      <c r="M24062" s="5"/>
      <c r="N24062" s="6"/>
    </row>
    <row r="24063" spans="8:14" x14ac:dyDescent="0.25">
      <c r="H24063" s="4"/>
      <c r="M24063" s="5"/>
      <c r="N24063" s="6"/>
    </row>
    <row r="24064" spans="8:14" x14ac:dyDescent="0.25">
      <c r="H24064" s="4"/>
      <c r="M24064" s="5"/>
      <c r="N24064" s="6"/>
    </row>
    <row r="24065" spans="8:14" x14ac:dyDescent="0.25">
      <c r="H24065" s="4"/>
      <c r="M24065" s="5"/>
      <c r="N24065" s="6"/>
    </row>
    <row r="24066" spans="8:14" x14ac:dyDescent="0.25">
      <c r="H24066" s="4"/>
      <c r="M24066" s="5"/>
      <c r="N24066" s="6"/>
    </row>
    <row r="24067" spans="8:14" x14ac:dyDescent="0.25">
      <c r="H24067" s="4"/>
      <c r="M24067" s="5"/>
      <c r="N24067" s="6"/>
    </row>
    <row r="24068" spans="8:14" x14ac:dyDescent="0.25">
      <c r="H24068" s="4"/>
      <c r="M24068" s="5"/>
      <c r="N24068" s="6"/>
    </row>
    <row r="24069" spans="8:14" x14ac:dyDescent="0.25">
      <c r="H24069" s="4"/>
      <c r="M24069" s="5"/>
      <c r="N24069" s="6"/>
    </row>
    <row r="24070" spans="8:14" x14ac:dyDescent="0.25">
      <c r="H24070" s="4"/>
      <c r="M24070" s="5"/>
      <c r="N24070" s="6"/>
    </row>
    <row r="24071" spans="8:14" x14ac:dyDescent="0.25">
      <c r="H24071" s="4"/>
      <c r="M24071" s="5"/>
      <c r="N24071" s="6"/>
    </row>
    <row r="24072" spans="8:14" x14ac:dyDescent="0.25">
      <c r="H24072" s="4"/>
      <c r="M24072" s="5"/>
      <c r="N24072" s="6"/>
    </row>
    <row r="24073" spans="8:14" x14ac:dyDescent="0.25">
      <c r="H24073" s="4"/>
      <c r="M24073" s="5"/>
      <c r="N24073" s="6"/>
    </row>
    <row r="24074" spans="8:14" x14ac:dyDescent="0.25">
      <c r="H24074" s="4"/>
      <c r="M24074" s="5"/>
      <c r="N24074" s="6"/>
    </row>
    <row r="24075" spans="8:14" x14ac:dyDescent="0.25">
      <c r="H24075" s="4"/>
      <c r="M24075" s="5"/>
      <c r="N24075" s="6"/>
    </row>
    <row r="24076" spans="8:14" x14ac:dyDescent="0.25">
      <c r="H24076" s="4"/>
      <c r="M24076" s="5"/>
      <c r="N24076" s="6"/>
    </row>
    <row r="24077" spans="8:14" x14ac:dyDescent="0.25">
      <c r="H24077" s="4"/>
      <c r="M24077" s="5"/>
      <c r="N24077" s="6"/>
    </row>
    <row r="24078" spans="8:14" x14ac:dyDescent="0.25">
      <c r="H24078" s="4"/>
      <c r="M24078" s="5"/>
      <c r="N24078" s="6"/>
    </row>
    <row r="24079" spans="8:14" x14ac:dyDescent="0.25">
      <c r="H24079" s="4"/>
      <c r="M24079" s="5"/>
      <c r="N24079" s="6"/>
    </row>
    <row r="24080" spans="8:14" x14ac:dyDescent="0.25">
      <c r="H24080" s="4"/>
      <c r="M24080" s="5"/>
      <c r="N24080" s="6"/>
    </row>
    <row r="24081" spans="8:14" x14ac:dyDescent="0.25">
      <c r="H24081" s="4"/>
      <c r="M24081" s="5"/>
      <c r="N24081" s="6"/>
    </row>
    <row r="24082" spans="8:14" x14ac:dyDescent="0.25">
      <c r="H24082" s="4"/>
      <c r="M24082" s="5"/>
      <c r="N24082" s="6"/>
    </row>
    <row r="24083" spans="8:14" x14ac:dyDescent="0.25">
      <c r="H24083" s="4"/>
      <c r="M24083" s="5"/>
      <c r="N24083" s="6"/>
    </row>
    <row r="24084" spans="8:14" x14ac:dyDescent="0.25">
      <c r="H24084" s="4"/>
      <c r="M24084" s="5"/>
      <c r="N24084" s="6"/>
    </row>
    <row r="24085" spans="8:14" x14ac:dyDescent="0.25">
      <c r="H24085" s="4"/>
      <c r="M24085" s="5"/>
      <c r="N24085" s="6"/>
    </row>
    <row r="24086" spans="8:14" x14ac:dyDescent="0.25">
      <c r="H24086" s="4"/>
      <c r="M24086" s="5"/>
      <c r="N24086" s="6"/>
    </row>
    <row r="24087" spans="8:14" x14ac:dyDescent="0.25">
      <c r="H24087" s="4"/>
      <c r="M24087" s="5"/>
      <c r="N24087" s="6"/>
    </row>
    <row r="24088" spans="8:14" x14ac:dyDescent="0.25">
      <c r="H24088" s="4"/>
      <c r="M24088" s="5"/>
      <c r="N24088" s="6"/>
    </row>
    <row r="24089" spans="8:14" x14ac:dyDescent="0.25">
      <c r="H24089" s="4"/>
      <c r="M24089" s="5"/>
      <c r="N24089" s="6"/>
    </row>
    <row r="24090" spans="8:14" x14ac:dyDescent="0.25">
      <c r="H24090" s="4"/>
      <c r="M24090" s="5"/>
      <c r="N24090" s="6"/>
    </row>
    <row r="24091" spans="8:14" x14ac:dyDescent="0.25">
      <c r="H24091" s="4"/>
      <c r="M24091" s="5"/>
      <c r="N24091" s="6"/>
    </row>
    <row r="24092" spans="8:14" x14ac:dyDescent="0.25">
      <c r="H24092" s="4"/>
      <c r="M24092" s="5"/>
      <c r="N24092" s="6"/>
    </row>
    <row r="24093" spans="8:14" x14ac:dyDescent="0.25">
      <c r="H24093" s="4"/>
      <c r="M24093" s="5"/>
      <c r="N24093" s="6"/>
    </row>
    <row r="24094" spans="8:14" x14ac:dyDescent="0.25">
      <c r="H24094" s="4"/>
      <c r="M24094" s="5"/>
      <c r="N24094" s="6"/>
    </row>
    <row r="24095" spans="8:14" x14ac:dyDescent="0.25">
      <c r="H24095" s="4"/>
      <c r="M24095" s="5"/>
      <c r="N24095" s="6"/>
    </row>
    <row r="24096" spans="8:14" x14ac:dyDescent="0.25">
      <c r="H24096" s="4"/>
      <c r="M24096" s="5"/>
      <c r="N24096" s="6"/>
    </row>
    <row r="24097" spans="8:14" x14ac:dyDescent="0.25">
      <c r="H24097" s="4"/>
      <c r="M24097" s="5"/>
      <c r="N24097" s="6"/>
    </row>
    <row r="24098" spans="8:14" x14ac:dyDescent="0.25">
      <c r="H24098" s="4"/>
      <c r="M24098" s="5"/>
      <c r="N24098" s="6"/>
    </row>
    <row r="24099" spans="8:14" x14ac:dyDescent="0.25">
      <c r="H24099" s="4"/>
      <c r="M24099" s="5"/>
      <c r="N24099" s="6"/>
    </row>
    <row r="24100" spans="8:14" x14ac:dyDescent="0.25">
      <c r="H24100" s="4"/>
      <c r="M24100" s="5"/>
      <c r="N24100" s="6"/>
    </row>
    <row r="24101" spans="8:14" x14ac:dyDescent="0.25">
      <c r="H24101" s="4"/>
      <c r="M24101" s="5"/>
      <c r="N24101" s="6"/>
    </row>
    <row r="24102" spans="8:14" x14ac:dyDescent="0.25">
      <c r="H24102" s="4"/>
      <c r="M24102" s="5"/>
      <c r="N24102" s="6"/>
    </row>
    <row r="24103" spans="8:14" x14ac:dyDescent="0.25">
      <c r="H24103" s="4"/>
      <c r="M24103" s="5"/>
      <c r="N24103" s="6"/>
    </row>
    <row r="24104" spans="8:14" x14ac:dyDescent="0.25">
      <c r="H24104" s="4"/>
      <c r="M24104" s="5"/>
      <c r="N24104" s="6"/>
    </row>
    <row r="24105" spans="8:14" x14ac:dyDescent="0.25">
      <c r="H24105" s="4"/>
      <c r="M24105" s="5"/>
      <c r="N24105" s="6"/>
    </row>
    <row r="24106" spans="8:14" x14ac:dyDescent="0.25">
      <c r="H24106" s="4"/>
      <c r="M24106" s="5"/>
      <c r="N24106" s="6"/>
    </row>
    <row r="24107" spans="8:14" x14ac:dyDescent="0.25">
      <c r="H24107" s="4"/>
      <c r="M24107" s="5"/>
      <c r="N24107" s="6"/>
    </row>
    <row r="24108" spans="8:14" x14ac:dyDescent="0.25">
      <c r="H24108" s="4"/>
      <c r="M24108" s="5"/>
      <c r="N24108" s="6"/>
    </row>
    <row r="24109" spans="8:14" x14ac:dyDescent="0.25">
      <c r="H24109" s="4"/>
      <c r="M24109" s="5"/>
      <c r="N24109" s="6"/>
    </row>
    <row r="24110" spans="8:14" x14ac:dyDescent="0.25">
      <c r="H24110" s="4"/>
      <c r="M24110" s="5"/>
      <c r="N24110" s="6"/>
    </row>
    <row r="24111" spans="8:14" x14ac:dyDescent="0.25">
      <c r="H24111" s="4"/>
      <c r="M24111" s="5"/>
      <c r="N24111" s="6"/>
    </row>
    <row r="24112" spans="8:14" x14ac:dyDescent="0.25">
      <c r="H24112" s="4"/>
      <c r="M24112" s="5"/>
      <c r="N24112" s="6"/>
    </row>
    <row r="24113" spans="8:14" x14ac:dyDescent="0.25">
      <c r="H24113" s="4"/>
      <c r="M24113" s="5"/>
      <c r="N24113" s="6"/>
    </row>
    <row r="24114" spans="8:14" x14ac:dyDescent="0.25">
      <c r="H24114" s="4"/>
      <c r="M24114" s="5"/>
      <c r="N24114" s="6"/>
    </row>
    <row r="24115" spans="8:14" x14ac:dyDescent="0.25">
      <c r="H24115" s="4"/>
      <c r="M24115" s="5"/>
      <c r="N24115" s="6"/>
    </row>
    <row r="24116" spans="8:14" x14ac:dyDescent="0.25">
      <c r="H24116" s="4"/>
      <c r="M24116" s="5"/>
      <c r="N24116" s="6"/>
    </row>
    <row r="24117" spans="8:14" x14ac:dyDescent="0.25">
      <c r="H24117" s="4"/>
      <c r="M24117" s="5"/>
      <c r="N24117" s="6"/>
    </row>
    <row r="24118" spans="8:14" x14ac:dyDescent="0.25">
      <c r="H24118" s="4"/>
      <c r="M24118" s="5"/>
      <c r="N24118" s="6"/>
    </row>
    <row r="24119" spans="8:14" x14ac:dyDescent="0.25">
      <c r="H24119" s="4"/>
      <c r="M24119" s="5"/>
      <c r="N24119" s="6"/>
    </row>
    <row r="24120" spans="8:14" x14ac:dyDescent="0.25">
      <c r="H24120" s="4"/>
      <c r="M24120" s="5"/>
      <c r="N24120" s="6"/>
    </row>
    <row r="24121" spans="8:14" x14ac:dyDescent="0.25">
      <c r="H24121" s="4"/>
      <c r="M24121" s="5"/>
      <c r="N24121" s="6"/>
    </row>
    <row r="24122" spans="8:14" x14ac:dyDescent="0.25">
      <c r="H24122" s="4"/>
      <c r="M24122" s="5"/>
      <c r="N24122" s="6"/>
    </row>
    <row r="24123" spans="8:14" x14ac:dyDescent="0.25">
      <c r="H24123" s="4"/>
      <c r="M24123" s="5"/>
      <c r="N24123" s="6"/>
    </row>
    <row r="24124" spans="8:14" x14ac:dyDescent="0.25">
      <c r="H24124" s="4"/>
      <c r="M24124" s="5"/>
      <c r="N24124" s="6"/>
    </row>
    <row r="24125" spans="8:14" x14ac:dyDescent="0.25">
      <c r="H24125" s="4"/>
      <c r="M24125" s="5"/>
      <c r="N24125" s="6"/>
    </row>
    <row r="24126" spans="8:14" x14ac:dyDescent="0.25">
      <c r="H24126" s="4"/>
      <c r="M24126" s="5"/>
      <c r="N24126" s="6"/>
    </row>
    <row r="24127" spans="8:14" x14ac:dyDescent="0.25">
      <c r="H24127" s="4"/>
      <c r="M24127" s="5"/>
      <c r="N24127" s="6"/>
    </row>
    <row r="24128" spans="8:14" x14ac:dyDescent="0.25">
      <c r="H24128" s="4"/>
      <c r="M24128" s="5"/>
      <c r="N24128" s="6"/>
    </row>
    <row r="24129" spans="8:14" x14ac:dyDescent="0.25">
      <c r="H24129" s="4"/>
      <c r="M24129" s="5"/>
      <c r="N24129" s="6"/>
    </row>
    <row r="24130" spans="8:14" x14ac:dyDescent="0.25">
      <c r="H24130" s="4"/>
      <c r="M24130" s="5"/>
      <c r="N24130" s="6"/>
    </row>
    <row r="24131" spans="8:14" x14ac:dyDescent="0.25">
      <c r="H24131" s="4"/>
      <c r="M24131" s="5"/>
      <c r="N24131" s="6"/>
    </row>
    <row r="24132" spans="8:14" x14ac:dyDescent="0.25">
      <c r="H24132" s="4"/>
      <c r="M24132" s="5"/>
      <c r="N24132" s="6"/>
    </row>
    <row r="24133" spans="8:14" x14ac:dyDescent="0.25">
      <c r="H24133" s="4"/>
      <c r="M24133" s="5"/>
      <c r="N24133" s="6"/>
    </row>
    <row r="24134" spans="8:14" x14ac:dyDescent="0.25">
      <c r="H24134" s="4"/>
      <c r="M24134" s="5"/>
      <c r="N24134" s="6"/>
    </row>
    <row r="24135" spans="8:14" x14ac:dyDescent="0.25">
      <c r="H24135" s="4"/>
      <c r="M24135" s="5"/>
      <c r="N24135" s="6"/>
    </row>
    <row r="24136" spans="8:14" x14ac:dyDescent="0.25">
      <c r="H24136" s="4"/>
      <c r="M24136" s="5"/>
      <c r="N24136" s="6"/>
    </row>
    <row r="24137" spans="8:14" x14ac:dyDescent="0.25">
      <c r="H24137" s="4"/>
      <c r="M24137" s="5"/>
      <c r="N24137" s="6"/>
    </row>
    <row r="24138" spans="8:14" x14ac:dyDescent="0.25">
      <c r="H24138" s="4"/>
      <c r="M24138" s="5"/>
      <c r="N24138" s="6"/>
    </row>
    <row r="24139" spans="8:14" x14ac:dyDescent="0.25">
      <c r="H24139" s="4"/>
      <c r="M24139" s="5"/>
      <c r="N24139" s="6"/>
    </row>
    <row r="24140" spans="8:14" x14ac:dyDescent="0.25">
      <c r="H24140" s="4"/>
      <c r="M24140" s="5"/>
      <c r="N24140" s="6"/>
    </row>
    <row r="24141" spans="8:14" x14ac:dyDescent="0.25">
      <c r="H24141" s="4"/>
      <c r="M24141" s="5"/>
      <c r="N24141" s="6"/>
    </row>
    <row r="24142" spans="8:14" x14ac:dyDescent="0.25">
      <c r="H24142" s="4"/>
      <c r="M24142" s="5"/>
      <c r="N24142" s="6"/>
    </row>
    <row r="24143" spans="8:14" x14ac:dyDescent="0.25">
      <c r="H24143" s="4"/>
      <c r="M24143" s="5"/>
      <c r="N24143" s="6"/>
    </row>
    <row r="24144" spans="8:14" x14ac:dyDescent="0.25">
      <c r="H24144" s="4"/>
      <c r="M24144" s="5"/>
      <c r="N24144" s="6"/>
    </row>
    <row r="24145" spans="8:14" x14ac:dyDescent="0.25">
      <c r="H24145" s="4"/>
      <c r="M24145" s="5"/>
      <c r="N24145" s="6"/>
    </row>
    <row r="24146" spans="8:14" x14ac:dyDescent="0.25">
      <c r="H24146" s="4"/>
      <c r="M24146" s="5"/>
      <c r="N24146" s="6"/>
    </row>
    <row r="24147" spans="8:14" x14ac:dyDescent="0.25">
      <c r="H24147" s="4"/>
      <c r="M24147" s="5"/>
      <c r="N24147" s="6"/>
    </row>
    <row r="24148" spans="8:14" x14ac:dyDescent="0.25">
      <c r="H24148" s="4"/>
      <c r="M24148" s="5"/>
      <c r="N24148" s="6"/>
    </row>
    <row r="24149" spans="8:14" x14ac:dyDescent="0.25">
      <c r="H24149" s="4"/>
      <c r="M24149" s="5"/>
      <c r="N24149" s="6"/>
    </row>
    <row r="24150" spans="8:14" x14ac:dyDescent="0.25">
      <c r="H24150" s="4"/>
      <c r="M24150" s="5"/>
      <c r="N24150" s="6"/>
    </row>
    <row r="24151" spans="8:14" x14ac:dyDescent="0.25">
      <c r="H24151" s="4"/>
      <c r="M24151" s="5"/>
      <c r="N24151" s="6"/>
    </row>
    <row r="24152" spans="8:14" x14ac:dyDescent="0.25">
      <c r="H24152" s="4"/>
      <c r="M24152" s="5"/>
      <c r="N24152" s="6"/>
    </row>
    <row r="24153" spans="8:14" x14ac:dyDescent="0.25">
      <c r="H24153" s="4"/>
      <c r="M24153" s="5"/>
      <c r="N24153" s="6"/>
    </row>
    <row r="24154" spans="8:14" x14ac:dyDescent="0.25">
      <c r="H24154" s="4"/>
      <c r="M24154" s="5"/>
      <c r="N24154" s="6"/>
    </row>
    <row r="24155" spans="8:14" x14ac:dyDescent="0.25">
      <c r="H24155" s="4"/>
      <c r="M24155" s="5"/>
      <c r="N24155" s="6"/>
    </row>
    <row r="24156" spans="8:14" x14ac:dyDescent="0.25">
      <c r="H24156" s="4"/>
      <c r="M24156" s="5"/>
      <c r="N24156" s="6"/>
    </row>
    <row r="24157" spans="8:14" x14ac:dyDescent="0.25">
      <c r="H24157" s="4"/>
      <c r="M24157" s="5"/>
      <c r="N24157" s="6"/>
    </row>
    <row r="24158" spans="8:14" x14ac:dyDescent="0.25">
      <c r="H24158" s="4"/>
      <c r="M24158" s="5"/>
      <c r="N24158" s="6"/>
    </row>
    <row r="24159" spans="8:14" x14ac:dyDescent="0.25">
      <c r="H24159" s="4"/>
      <c r="M24159" s="5"/>
      <c r="N24159" s="6"/>
    </row>
    <row r="24160" spans="8:14" x14ac:dyDescent="0.25">
      <c r="H24160" s="4"/>
      <c r="M24160" s="5"/>
      <c r="N24160" s="6"/>
    </row>
    <row r="24161" spans="8:14" x14ac:dyDescent="0.25">
      <c r="H24161" s="4"/>
      <c r="M24161" s="5"/>
      <c r="N24161" s="6"/>
    </row>
    <row r="24162" spans="8:14" x14ac:dyDescent="0.25">
      <c r="H24162" s="4"/>
      <c r="M24162" s="5"/>
      <c r="N24162" s="6"/>
    </row>
    <row r="24163" spans="8:14" x14ac:dyDescent="0.25">
      <c r="H24163" s="4"/>
      <c r="M24163" s="5"/>
      <c r="N24163" s="6"/>
    </row>
    <row r="24164" spans="8:14" x14ac:dyDescent="0.25">
      <c r="H24164" s="4"/>
      <c r="M24164" s="5"/>
      <c r="N24164" s="6"/>
    </row>
    <row r="24165" spans="8:14" x14ac:dyDescent="0.25">
      <c r="H24165" s="4"/>
      <c r="M24165" s="5"/>
      <c r="N24165" s="6"/>
    </row>
    <row r="24166" spans="8:14" x14ac:dyDescent="0.25">
      <c r="H24166" s="4"/>
      <c r="M24166" s="5"/>
      <c r="N24166" s="6"/>
    </row>
    <row r="24167" spans="8:14" x14ac:dyDescent="0.25">
      <c r="H24167" s="4"/>
      <c r="M24167" s="5"/>
      <c r="N24167" s="6"/>
    </row>
    <row r="24168" spans="8:14" x14ac:dyDescent="0.25">
      <c r="H24168" s="4"/>
      <c r="M24168" s="5"/>
      <c r="N24168" s="6"/>
    </row>
    <row r="24169" spans="8:14" x14ac:dyDescent="0.25">
      <c r="H24169" s="4"/>
      <c r="M24169" s="5"/>
      <c r="N24169" s="6"/>
    </row>
    <row r="24170" spans="8:14" x14ac:dyDescent="0.25">
      <c r="H24170" s="4"/>
      <c r="M24170" s="5"/>
      <c r="N24170" s="6"/>
    </row>
    <row r="24171" spans="8:14" x14ac:dyDescent="0.25">
      <c r="H24171" s="4"/>
      <c r="M24171" s="5"/>
      <c r="N24171" s="6"/>
    </row>
    <row r="24172" spans="8:14" x14ac:dyDescent="0.25">
      <c r="H24172" s="4"/>
      <c r="M24172" s="5"/>
      <c r="N24172" s="6"/>
    </row>
    <row r="24173" spans="8:14" x14ac:dyDescent="0.25">
      <c r="H24173" s="4"/>
      <c r="M24173" s="5"/>
      <c r="N24173" s="6"/>
    </row>
    <row r="24174" spans="8:14" x14ac:dyDescent="0.25">
      <c r="H24174" s="4"/>
      <c r="M24174" s="5"/>
      <c r="N24174" s="6"/>
    </row>
    <row r="24175" spans="8:14" x14ac:dyDescent="0.25">
      <c r="H24175" s="4"/>
      <c r="M24175" s="5"/>
      <c r="N24175" s="6"/>
    </row>
    <row r="24176" spans="8:14" x14ac:dyDescent="0.25">
      <c r="H24176" s="4"/>
      <c r="M24176" s="5"/>
      <c r="N24176" s="6"/>
    </row>
    <row r="24177" spans="8:14" x14ac:dyDescent="0.25">
      <c r="H24177" s="4"/>
      <c r="M24177" s="5"/>
      <c r="N24177" s="6"/>
    </row>
    <row r="24178" spans="8:14" x14ac:dyDescent="0.25">
      <c r="H24178" s="4"/>
      <c r="M24178" s="5"/>
      <c r="N24178" s="6"/>
    </row>
    <row r="24179" spans="8:14" x14ac:dyDescent="0.25">
      <c r="H24179" s="4"/>
      <c r="M24179" s="5"/>
      <c r="N24179" s="6"/>
    </row>
    <row r="24180" spans="8:14" x14ac:dyDescent="0.25">
      <c r="H24180" s="4"/>
      <c r="M24180" s="5"/>
      <c r="N24180" s="6"/>
    </row>
    <row r="24181" spans="8:14" x14ac:dyDescent="0.25">
      <c r="H24181" s="4"/>
      <c r="M24181" s="5"/>
      <c r="N24181" s="6"/>
    </row>
    <row r="24182" spans="8:14" x14ac:dyDescent="0.25">
      <c r="H24182" s="4"/>
      <c r="M24182" s="5"/>
      <c r="N24182" s="6"/>
    </row>
    <row r="24183" spans="8:14" x14ac:dyDescent="0.25">
      <c r="H24183" s="4"/>
      <c r="M24183" s="5"/>
      <c r="N24183" s="6"/>
    </row>
    <row r="24184" spans="8:14" x14ac:dyDescent="0.25">
      <c r="H24184" s="4"/>
      <c r="M24184" s="5"/>
      <c r="N24184" s="6"/>
    </row>
    <row r="24185" spans="8:14" x14ac:dyDescent="0.25">
      <c r="H24185" s="4"/>
      <c r="M24185" s="5"/>
      <c r="N24185" s="6"/>
    </row>
    <row r="24186" spans="8:14" x14ac:dyDescent="0.25">
      <c r="H24186" s="4"/>
      <c r="M24186" s="5"/>
      <c r="N24186" s="6"/>
    </row>
    <row r="24187" spans="8:14" x14ac:dyDescent="0.25">
      <c r="H24187" s="4"/>
      <c r="M24187" s="5"/>
      <c r="N24187" s="6"/>
    </row>
    <row r="24188" spans="8:14" x14ac:dyDescent="0.25">
      <c r="H24188" s="4"/>
      <c r="M24188" s="5"/>
      <c r="N24188" s="6"/>
    </row>
    <row r="24189" spans="8:14" x14ac:dyDescent="0.25">
      <c r="H24189" s="4"/>
      <c r="M24189" s="5"/>
      <c r="N24189" s="6"/>
    </row>
    <row r="24190" spans="8:14" x14ac:dyDescent="0.25">
      <c r="H24190" s="4"/>
      <c r="M24190" s="5"/>
      <c r="N24190" s="6"/>
    </row>
    <row r="24191" spans="8:14" x14ac:dyDescent="0.25">
      <c r="H24191" s="4"/>
      <c r="M24191" s="5"/>
      <c r="N24191" s="6"/>
    </row>
    <row r="24192" spans="8:14" x14ac:dyDescent="0.25">
      <c r="H24192" s="4"/>
      <c r="M24192" s="5"/>
      <c r="N24192" s="6"/>
    </row>
    <row r="24193" spans="8:14" x14ac:dyDescent="0.25">
      <c r="H24193" s="4"/>
      <c r="M24193" s="5"/>
      <c r="N24193" s="6"/>
    </row>
    <row r="24194" spans="8:14" x14ac:dyDescent="0.25">
      <c r="H24194" s="4"/>
      <c r="M24194" s="5"/>
      <c r="N24194" s="6"/>
    </row>
    <row r="24195" spans="8:14" x14ac:dyDescent="0.25">
      <c r="H24195" s="4"/>
      <c r="M24195" s="5"/>
      <c r="N24195" s="6"/>
    </row>
    <row r="24196" spans="8:14" x14ac:dyDescent="0.25">
      <c r="H24196" s="4"/>
      <c r="M24196" s="5"/>
      <c r="N24196" s="6"/>
    </row>
    <row r="24197" spans="8:14" x14ac:dyDescent="0.25">
      <c r="H24197" s="4"/>
      <c r="M24197" s="5"/>
      <c r="N24197" s="6"/>
    </row>
    <row r="24198" spans="8:14" x14ac:dyDescent="0.25">
      <c r="H24198" s="4"/>
      <c r="M24198" s="5"/>
      <c r="N24198" s="6"/>
    </row>
    <row r="24199" spans="8:14" x14ac:dyDescent="0.25">
      <c r="H24199" s="4"/>
      <c r="M24199" s="5"/>
      <c r="N24199" s="6"/>
    </row>
    <row r="24200" spans="8:14" x14ac:dyDescent="0.25">
      <c r="H24200" s="4"/>
      <c r="M24200" s="5"/>
      <c r="N24200" s="6"/>
    </row>
    <row r="24201" spans="8:14" x14ac:dyDescent="0.25">
      <c r="H24201" s="4"/>
      <c r="M24201" s="5"/>
      <c r="N24201" s="6"/>
    </row>
    <row r="24202" spans="8:14" x14ac:dyDescent="0.25">
      <c r="H24202" s="4"/>
      <c r="M24202" s="5"/>
      <c r="N24202" s="6"/>
    </row>
    <row r="24203" spans="8:14" x14ac:dyDescent="0.25">
      <c r="H24203" s="4"/>
      <c r="M24203" s="5"/>
      <c r="N24203" s="6"/>
    </row>
    <row r="24204" spans="8:14" x14ac:dyDescent="0.25">
      <c r="H24204" s="4"/>
      <c r="M24204" s="5"/>
      <c r="N24204" s="6"/>
    </row>
    <row r="24205" spans="8:14" x14ac:dyDescent="0.25">
      <c r="H24205" s="4"/>
      <c r="M24205" s="5"/>
      <c r="N24205" s="6"/>
    </row>
    <row r="24206" spans="8:14" x14ac:dyDescent="0.25">
      <c r="H24206" s="4"/>
      <c r="M24206" s="5"/>
      <c r="N24206" s="6"/>
    </row>
    <row r="24207" spans="8:14" x14ac:dyDescent="0.25">
      <c r="H24207" s="4"/>
      <c r="M24207" s="5"/>
      <c r="N24207" s="6"/>
    </row>
    <row r="24208" spans="8:14" x14ac:dyDescent="0.25">
      <c r="H24208" s="4"/>
      <c r="M24208" s="5"/>
      <c r="N24208" s="6"/>
    </row>
    <row r="24209" spans="8:14" x14ac:dyDescent="0.25">
      <c r="H24209" s="4"/>
      <c r="M24209" s="5"/>
      <c r="N24209" s="6"/>
    </row>
    <row r="24210" spans="8:14" x14ac:dyDescent="0.25">
      <c r="H24210" s="4"/>
      <c r="M24210" s="5"/>
      <c r="N24210" s="6"/>
    </row>
    <row r="24211" spans="8:14" x14ac:dyDescent="0.25">
      <c r="H24211" s="4"/>
      <c r="M24211" s="5"/>
      <c r="N24211" s="6"/>
    </row>
    <row r="24212" spans="8:14" x14ac:dyDescent="0.25">
      <c r="H24212" s="4"/>
      <c r="M24212" s="5"/>
      <c r="N24212" s="6"/>
    </row>
    <row r="24213" spans="8:14" x14ac:dyDescent="0.25">
      <c r="H24213" s="4"/>
      <c r="M24213" s="5"/>
      <c r="N24213" s="6"/>
    </row>
    <row r="24214" spans="8:14" x14ac:dyDescent="0.25">
      <c r="H24214" s="4"/>
      <c r="M24214" s="5"/>
      <c r="N24214" s="6"/>
    </row>
    <row r="24215" spans="8:14" x14ac:dyDescent="0.25">
      <c r="H24215" s="4"/>
      <c r="M24215" s="5"/>
      <c r="N24215" s="6"/>
    </row>
    <row r="24216" spans="8:14" x14ac:dyDescent="0.25">
      <c r="H24216" s="4"/>
      <c r="M24216" s="5"/>
      <c r="N24216" s="6"/>
    </row>
    <row r="24217" spans="8:14" x14ac:dyDescent="0.25">
      <c r="H24217" s="4"/>
      <c r="M24217" s="5"/>
      <c r="N24217" s="6"/>
    </row>
    <row r="24218" spans="8:14" x14ac:dyDescent="0.25">
      <c r="H24218" s="4"/>
      <c r="M24218" s="5"/>
      <c r="N24218" s="6"/>
    </row>
    <row r="24219" spans="8:14" x14ac:dyDescent="0.25">
      <c r="H24219" s="4"/>
      <c r="M24219" s="5"/>
      <c r="N24219" s="6"/>
    </row>
    <row r="24220" spans="8:14" x14ac:dyDescent="0.25">
      <c r="H24220" s="4"/>
      <c r="M24220" s="5"/>
      <c r="N24220" s="6"/>
    </row>
    <row r="24221" spans="8:14" x14ac:dyDescent="0.25">
      <c r="H24221" s="4"/>
      <c r="M24221" s="5"/>
      <c r="N24221" s="6"/>
    </row>
    <row r="24222" spans="8:14" x14ac:dyDescent="0.25">
      <c r="H24222" s="4"/>
      <c r="M24222" s="5"/>
      <c r="N24222" s="6"/>
    </row>
    <row r="24223" spans="8:14" x14ac:dyDescent="0.25">
      <c r="H24223" s="4"/>
      <c r="M24223" s="5"/>
      <c r="N24223" s="6"/>
    </row>
    <row r="24224" spans="8:14" x14ac:dyDescent="0.25">
      <c r="H24224" s="4"/>
      <c r="M24224" s="5"/>
      <c r="N24224" s="6"/>
    </row>
    <row r="24225" spans="8:14" x14ac:dyDescent="0.25">
      <c r="H24225" s="4"/>
      <c r="M24225" s="5"/>
      <c r="N24225" s="6"/>
    </row>
    <row r="24226" spans="8:14" x14ac:dyDescent="0.25">
      <c r="H24226" s="4"/>
      <c r="M24226" s="5"/>
      <c r="N24226" s="6"/>
    </row>
    <row r="24227" spans="8:14" x14ac:dyDescent="0.25">
      <c r="H24227" s="4"/>
      <c r="M24227" s="5"/>
      <c r="N24227" s="6"/>
    </row>
    <row r="24228" spans="8:14" x14ac:dyDescent="0.25">
      <c r="H24228" s="4"/>
      <c r="M24228" s="5"/>
      <c r="N24228" s="6"/>
    </row>
    <row r="24229" spans="8:14" x14ac:dyDescent="0.25">
      <c r="H24229" s="4"/>
      <c r="M24229" s="5"/>
      <c r="N24229" s="6"/>
    </row>
    <row r="24230" spans="8:14" x14ac:dyDescent="0.25">
      <c r="H24230" s="4"/>
      <c r="M24230" s="5"/>
      <c r="N24230" s="6"/>
    </row>
    <row r="24231" spans="8:14" x14ac:dyDescent="0.25">
      <c r="H24231" s="4"/>
      <c r="M24231" s="5"/>
      <c r="N24231" s="6"/>
    </row>
    <row r="24232" spans="8:14" x14ac:dyDescent="0.25">
      <c r="H24232" s="4"/>
      <c r="M24232" s="5"/>
      <c r="N24232" s="6"/>
    </row>
    <row r="24233" spans="8:14" x14ac:dyDescent="0.25">
      <c r="H24233" s="4"/>
      <c r="M24233" s="5"/>
      <c r="N24233" s="6"/>
    </row>
    <row r="24234" spans="8:14" x14ac:dyDescent="0.25">
      <c r="H24234" s="4"/>
      <c r="M24234" s="5"/>
      <c r="N24234" s="6"/>
    </row>
    <row r="24235" spans="8:14" x14ac:dyDescent="0.25">
      <c r="H24235" s="4"/>
      <c r="M24235" s="5"/>
      <c r="N24235" s="6"/>
    </row>
    <row r="24236" spans="8:14" x14ac:dyDescent="0.25">
      <c r="H24236" s="4"/>
      <c r="M24236" s="5"/>
      <c r="N24236" s="6"/>
    </row>
    <row r="24237" spans="8:14" x14ac:dyDescent="0.25">
      <c r="H24237" s="4"/>
      <c r="M24237" s="5"/>
      <c r="N24237" s="6"/>
    </row>
    <row r="24238" spans="8:14" x14ac:dyDescent="0.25">
      <c r="H24238" s="4"/>
      <c r="M24238" s="5"/>
      <c r="N24238" s="6"/>
    </row>
    <row r="24239" spans="8:14" x14ac:dyDescent="0.25">
      <c r="H24239" s="4"/>
      <c r="M24239" s="5"/>
      <c r="N24239" s="6"/>
    </row>
    <row r="24240" spans="8:14" x14ac:dyDescent="0.25">
      <c r="H24240" s="4"/>
      <c r="M24240" s="5"/>
      <c r="N24240" s="6"/>
    </row>
    <row r="24241" spans="8:14" x14ac:dyDescent="0.25">
      <c r="H24241" s="4"/>
      <c r="M24241" s="5"/>
      <c r="N24241" s="6"/>
    </row>
    <row r="24242" spans="8:14" x14ac:dyDescent="0.25">
      <c r="H24242" s="4"/>
      <c r="M24242" s="5"/>
      <c r="N24242" s="6"/>
    </row>
    <row r="24243" spans="8:14" x14ac:dyDescent="0.25">
      <c r="H24243" s="4"/>
      <c r="M24243" s="5"/>
      <c r="N24243" s="6"/>
    </row>
    <row r="24244" spans="8:14" x14ac:dyDescent="0.25">
      <c r="H24244" s="4"/>
      <c r="M24244" s="5"/>
      <c r="N24244" s="6"/>
    </row>
    <row r="24245" spans="8:14" x14ac:dyDescent="0.25">
      <c r="H24245" s="4"/>
      <c r="M24245" s="5"/>
      <c r="N24245" s="6"/>
    </row>
    <row r="24246" spans="8:14" x14ac:dyDescent="0.25">
      <c r="H24246" s="4"/>
      <c r="M24246" s="5"/>
      <c r="N24246" s="6"/>
    </row>
    <row r="24247" spans="8:14" x14ac:dyDescent="0.25">
      <c r="H24247" s="4"/>
      <c r="M24247" s="5"/>
      <c r="N24247" s="6"/>
    </row>
    <row r="24248" spans="8:14" x14ac:dyDescent="0.25">
      <c r="H24248" s="4"/>
      <c r="M24248" s="5"/>
      <c r="N24248" s="6"/>
    </row>
    <row r="24249" spans="8:14" x14ac:dyDescent="0.25">
      <c r="H24249" s="4"/>
      <c r="M24249" s="5"/>
      <c r="N24249" s="6"/>
    </row>
    <row r="24250" spans="8:14" x14ac:dyDescent="0.25">
      <c r="H24250" s="4"/>
      <c r="M24250" s="5"/>
      <c r="N24250" s="6"/>
    </row>
    <row r="24251" spans="8:14" x14ac:dyDescent="0.25">
      <c r="H24251" s="4"/>
      <c r="M24251" s="5"/>
      <c r="N24251" s="6"/>
    </row>
    <row r="24252" spans="8:14" x14ac:dyDescent="0.25">
      <c r="H24252" s="4"/>
      <c r="M24252" s="5"/>
      <c r="N24252" s="6"/>
    </row>
    <row r="24253" spans="8:14" x14ac:dyDescent="0.25">
      <c r="H24253" s="4"/>
      <c r="M24253" s="5"/>
      <c r="N24253" s="6"/>
    </row>
    <row r="24254" spans="8:14" x14ac:dyDescent="0.25">
      <c r="H24254" s="4"/>
      <c r="M24254" s="5"/>
      <c r="N24254" s="6"/>
    </row>
    <row r="24255" spans="8:14" x14ac:dyDescent="0.25">
      <c r="H24255" s="4"/>
      <c r="M24255" s="5"/>
      <c r="N24255" s="6"/>
    </row>
    <row r="24256" spans="8:14" x14ac:dyDescent="0.25">
      <c r="H24256" s="4"/>
      <c r="M24256" s="5"/>
      <c r="N24256" s="6"/>
    </row>
    <row r="24257" spans="8:14" x14ac:dyDescent="0.25">
      <c r="H24257" s="4"/>
      <c r="M24257" s="5"/>
      <c r="N24257" s="6"/>
    </row>
    <row r="24258" spans="8:14" x14ac:dyDescent="0.25">
      <c r="H24258" s="4"/>
      <c r="M24258" s="5"/>
      <c r="N24258" s="6"/>
    </row>
    <row r="24259" spans="8:14" x14ac:dyDescent="0.25">
      <c r="H24259" s="4"/>
      <c r="M24259" s="5"/>
      <c r="N24259" s="6"/>
    </row>
    <row r="24260" spans="8:14" x14ac:dyDescent="0.25">
      <c r="H24260" s="4"/>
      <c r="M24260" s="5"/>
      <c r="N24260" s="6"/>
    </row>
    <row r="24261" spans="8:14" x14ac:dyDescent="0.25">
      <c r="H24261" s="4"/>
      <c r="M24261" s="5"/>
      <c r="N24261" s="6"/>
    </row>
    <row r="24262" spans="8:14" x14ac:dyDescent="0.25">
      <c r="H24262" s="4"/>
      <c r="M24262" s="5"/>
      <c r="N24262" s="6"/>
    </row>
    <row r="24263" spans="8:14" x14ac:dyDescent="0.25">
      <c r="H24263" s="4"/>
      <c r="M24263" s="5"/>
      <c r="N24263" s="6"/>
    </row>
    <row r="24264" spans="8:14" x14ac:dyDescent="0.25">
      <c r="H24264" s="4"/>
      <c r="M24264" s="5"/>
      <c r="N24264" s="6"/>
    </row>
    <row r="24265" spans="8:14" x14ac:dyDescent="0.25">
      <c r="H24265" s="4"/>
      <c r="M24265" s="5"/>
      <c r="N24265" s="6"/>
    </row>
    <row r="24266" spans="8:14" x14ac:dyDescent="0.25">
      <c r="H24266" s="4"/>
      <c r="M24266" s="5"/>
      <c r="N24266" s="6"/>
    </row>
    <row r="24267" spans="8:14" x14ac:dyDescent="0.25">
      <c r="H24267" s="4"/>
      <c r="M24267" s="5"/>
      <c r="N24267" s="6"/>
    </row>
    <row r="24268" spans="8:14" x14ac:dyDescent="0.25">
      <c r="H24268" s="4"/>
      <c r="M24268" s="5"/>
      <c r="N24268" s="6"/>
    </row>
    <row r="24269" spans="8:14" x14ac:dyDescent="0.25">
      <c r="H24269" s="4"/>
      <c r="M24269" s="5"/>
      <c r="N24269" s="6"/>
    </row>
    <row r="24270" spans="8:14" x14ac:dyDescent="0.25">
      <c r="H24270" s="4"/>
      <c r="M24270" s="5"/>
      <c r="N24270" s="6"/>
    </row>
    <row r="24271" spans="8:14" x14ac:dyDescent="0.25">
      <c r="H24271" s="4"/>
      <c r="M24271" s="5"/>
      <c r="N24271" s="6"/>
    </row>
    <row r="24272" spans="8:14" x14ac:dyDescent="0.25">
      <c r="H24272" s="4"/>
      <c r="M24272" s="5"/>
      <c r="N24272" s="6"/>
    </row>
    <row r="24273" spans="8:14" x14ac:dyDescent="0.25">
      <c r="H24273" s="4"/>
      <c r="M24273" s="5"/>
      <c r="N24273" s="6"/>
    </row>
    <row r="24274" spans="8:14" x14ac:dyDescent="0.25">
      <c r="H24274" s="4"/>
      <c r="M24274" s="5"/>
      <c r="N24274" s="6"/>
    </row>
    <row r="24275" spans="8:14" x14ac:dyDescent="0.25">
      <c r="H24275" s="4"/>
      <c r="M24275" s="5"/>
      <c r="N24275" s="6"/>
    </row>
    <row r="24276" spans="8:14" x14ac:dyDescent="0.25">
      <c r="H24276" s="4"/>
      <c r="M24276" s="5"/>
      <c r="N24276" s="6"/>
    </row>
    <row r="24277" spans="8:14" x14ac:dyDescent="0.25">
      <c r="H24277" s="4"/>
      <c r="M24277" s="5"/>
      <c r="N24277" s="6"/>
    </row>
    <row r="24278" spans="8:14" x14ac:dyDescent="0.25">
      <c r="H24278" s="4"/>
      <c r="M24278" s="5"/>
      <c r="N24278" s="6"/>
    </row>
    <row r="24279" spans="8:14" x14ac:dyDescent="0.25">
      <c r="H24279" s="4"/>
      <c r="M24279" s="5"/>
      <c r="N24279" s="6"/>
    </row>
    <row r="24280" spans="8:14" x14ac:dyDescent="0.25">
      <c r="H24280" s="4"/>
      <c r="M24280" s="5"/>
      <c r="N24280" s="6"/>
    </row>
    <row r="24281" spans="8:14" x14ac:dyDescent="0.25">
      <c r="H24281" s="4"/>
      <c r="M24281" s="5"/>
      <c r="N24281" s="6"/>
    </row>
    <row r="24282" spans="8:14" x14ac:dyDescent="0.25">
      <c r="H24282" s="4"/>
      <c r="M24282" s="5"/>
      <c r="N24282" s="6"/>
    </row>
    <row r="24283" spans="8:14" x14ac:dyDescent="0.25">
      <c r="H24283" s="4"/>
      <c r="M24283" s="5"/>
      <c r="N24283" s="6"/>
    </row>
    <row r="24284" spans="8:14" x14ac:dyDescent="0.25">
      <c r="H24284" s="4"/>
      <c r="M24284" s="5"/>
      <c r="N24284" s="6"/>
    </row>
    <row r="24285" spans="8:14" x14ac:dyDescent="0.25">
      <c r="H24285" s="4"/>
      <c r="M24285" s="5"/>
      <c r="N24285" s="6"/>
    </row>
    <row r="24286" spans="8:14" x14ac:dyDescent="0.25">
      <c r="H24286" s="4"/>
      <c r="M24286" s="5"/>
      <c r="N24286" s="6"/>
    </row>
    <row r="24287" spans="8:14" x14ac:dyDescent="0.25">
      <c r="H24287" s="4"/>
      <c r="M24287" s="5"/>
      <c r="N24287" s="6"/>
    </row>
    <row r="24288" spans="8:14" x14ac:dyDescent="0.25">
      <c r="H24288" s="4"/>
      <c r="M24288" s="5"/>
      <c r="N24288" s="6"/>
    </row>
    <row r="24289" spans="8:14" x14ac:dyDescent="0.25">
      <c r="H24289" s="4"/>
      <c r="M24289" s="5"/>
      <c r="N24289" s="6"/>
    </row>
    <row r="24290" spans="8:14" x14ac:dyDescent="0.25">
      <c r="H24290" s="4"/>
      <c r="M24290" s="5"/>
      <c r="N24290" s="6"/>
    </row>
    <row r="24291" spans="8:14" x14ac:dyDescent="0.25">
      <c r="H24291" s="4"/>
      <c r="M24291" s="5"/>
      <c r="N24291" s="6"/>
    </row>
    <row r="24292" spans="8:14" x14ac:dyDescent="0.25">
      <c r="H24292" s="4"/>
      <c r="M24292" s="5"/>
      <c r="N24292" s="6"/>
    </row>
    <row r="24293" spans="8:14" x14ac:dyDescent="0.25">
      <c r="H24293" s="4"/>
      <c r="M24293" s="5"/>
      <c r="N24293" s="6"/>
    </row>
    <row r="24294" spans="8:14" x14ac:dyDescent="0.25">
      <c r="H24294" s="4"/>
      <c r="M24294" s="5"/>
      <c r="N24294" s="6"/>
    </row>
    <row r="24295" spans="8:14" x14ac:dyDescent="0.25">
      <c r="H24295" s="4"/>
      <c r="M24295" s="5"/>
      <c r="N24295" s="6"/>
    </row>
    <row r="24296" spans="8:14" x14ac:dyDescent="0.25">
      <c r="H24296" s="4"/>
      <c r="M24296" s="5"/>
      <c r="N24296" s="6"/>
    </row>
    <row r="24297" spans="8:14" x14ac:dyDescent="0.25">
      <c r="H24297" s="4"/>
      <c r="M24297" s="5"/>
      <c r="N24297" s="6"/>
    </row>
    <row r="24298" spans="8:14" x14ac:dyDescent="0.25">
      <c r="H24298" s="4"/>
      <c r="M24298" s="5"/>
      <c r="N24298" s="6"/>
    </row>
    <row r="24299" spans="8:14" x14ac:dyDescent="0.25">
      <c r="H24299" s="4"/>
      <c r="M24299" s="5"/>
      <c r="N24299" s="6"/>
    </row>
    <row r="24300" spans="8:14" x14ac:dyDescent="0.25">
      <c r="H24300" s="4"/>
      <c r="M24300" s="5"/>
      <c r="N24300" s="6"/>
    </row>
    <row r="24301" spans="8:14" x14ac:dyDescent="0.25">
      <c r="H24301" s="4"/>
      <c r="M24301" s="5"/>
      <c r="N24301" s="6"/>
    </row>
    <row r="24302" spans="8:14" x14ac:dyDescent="0.25">
      <c r="H24302" s="4"/>
      <c r="M24302" s="5"/>
      <c r="N24302" s="6"/>
    </row>
    <row r="24303" spans="8:14" x14ac:dyDescent="0.25">
      <c r="H24303" s="4"/>
      <c r="M24303" s="5"/>
      <c r="N24303" s="6"/>
    </row>
    <row r="24304" spans="8:14" x14ac:dyDescent="0.25">
      <c r="H24304" s="4"/>
      <c r="M24304" s="5"/>
      <c r="N24304" s="6"/>
    </row>
    <row r="24305" spans="8:14" x14ac:dyDescent="0.25">
      <c r="H24305" s="4"/>
      <c r="M24305" s="5"/>
      <c r="N24305" s="6"/>
    </row>
    <row r="24306" spans="8:14" x14ac:dyDescent="0.25">
      <c r="H24306" s="4"/>
      <c r="M24306" s="5"/>
      <c r="N24306" s="6"/>
    </row>
    <row r="24307" spans="8:14" x14ac:dyDescent="0.25">
      <c r="H24307" s="4"/>
      <c r="M24307" s="5"/>
      <c r="N24307" s="6"/>
    </row>
    <row r="24308" spans="8:14" x14ac:dyDescent="0.25">
      <c r="H24308" s="4"/>
      <c r="M24308" s="5"/>
      <c r="N24308" s="6"/>
    </row>
    <row r="24309" spans="8:14" x14ac:dyDescent="0.25">
      <c r="H24309" s="4"/>
      <c r="M24309" s="5"/>
      <c r="N24309" s="6"/>
    </row>
    <row r="24310" spans="8:14" x14ac:dyDescent="0.25">
      <c r="H24310" s="4"/>
      <c r="M24310" s="5"/>
      <c r="N24310" s="6"/>
    </row>
    <row r="24311" spans="8:14" x14ac:dyDescent="0.25">
      <c r="H24311" s="4"/>
      <c r="M24311" s="5"/>
      <c r="N24311" s="6"/>
    </row>
    <row r="24312" spans="8:14" x14ac:dyDescent="0.25">
      <c r="H24312" s="4"/>
      <c r="M24312" s="5"/>
      <c r="N24312" s="6"/>
    </row>
    <row r="24313" spans="8:14" x14ac:dyDescent="0.25">
      <c r="H24313" s="4"/>
      <c r="M24313" s="5"/>
      <c r="N24313" s="6"/>
    </row>
    <row r="24314" spans="8:14" x14ac:dyDescent="0.25">
      <c r="H24314" s="4"/>
      <c r="M24314" s="5"/>
      <c r="N24314" s="6"/>
    </row>
    <row r="24315" spans="8:14" x14ac:dyDescent="0.25">
      <c r="H24315" s="4"/>
      <c r="M24315" s="5"/>
      <c r="N24315" s="6"/>
    </row>
    <row r="24316" spans="8:14" x14ac:dyDescent="0.25">
      <c r="H24316" s="4"/>
      <c r="M24316" s="5"/>
      <c r="N24316" s="6"/>
    </row>
    <row r="24317" spans="8:14" x14ac:dyDescent="0.25">
      <c r="H24317" s="4"/>
      <c r="M24317" s="5"/>
      <c r="N24317" s="6"/>
    </row>
    <row r="24318" spans="8:14" x14ac:dyDescent="0.25">
      <c r="H24318" s="4"/>
      <c r="M24318" s="5"/>
      <c r="N24318" s="6"/>
    </row>
    <row r="24319" spans="8:14" x14ac:dyDescent="0.25">
      <c r="H24319" s="4"/>
      <c r="M24319" s="5"/>
      <c r="N24319" s="6"/>
    </row>
    <row r="24320" spans="8:14" x14ac:dyDescent="0.25">
      <c r="H24320" s="4"/>
      <c r="M24320" s="5"/>
      <c r="N24320" s="6"/>
    </row>
    <row r="24321" spans="8:14" x14ac:dyDescent="0.25">
      <c r="H24321" s="4"/>
      <c r="M24321" s="5"/>
      <c r="N24321" s="6"/>
    </row>
    <row r="24322" spans="8:14" x14ac:dyDescent="0.25">
      <c r="H24322" s="4"/>
      <c r="M24322" s="5"/>
      <c r="N24322" s="6"/>
    </row>
    <row r="24323" spans="8:14" x14ac:dyDescent="0.25">
      <c r="H24323" s="4"/>
      <c r="M24323" s="5"/>
      <c r="N24323" s="6"/>
    </row>
    <row r="24324" spans="8:14" x14ac:dyDescent="0.25">
      <c r="H24324" s="4"/>
      <c r="M24324" s="5"/>
      <c r="N24324" s="6"/>
    </row>
    <row r="24325" spans="8:14" x14ac:dyDescent="0.25">
      <c r="H24325" s="4"/>
      <c r="M24325" s="5"/>
      <c r="N24325" s="6"/>
    </row>
    <row r="24326" spans="8:14" x14ac:dyDescent="0.25">
      <c r="H24326" s="4"/>
      <c r="M24326" s="5"/>
      <c r="N24326" s="6"/>
    </row>
    <row r="24327" spans="8:14" x14ac:dyDescent="0.25">
      <c r="H24327" s="4"/>
      <c r="M24327" s="5"/>
      <c r="N24327" s="6"/>
    </row>
    <row r="24328" spans="8:14" x14ac:dyDescent="0.25">
      <c r="H24328" s="4"/>
      <c r="M24328" s="5"/>
      <c r="N24328" s="6"/>
    </row>
    <row r="24329" spans="8:14" x14ac:dyDescent="0.25">
      <c r="H24329" s="4"/>
      <c r="M24329" s="5"/>
      <c r="N24329" s="6"/>
    </row>
    <row r="24330" spans="8:14" x14ac:dyDescent="0.25">
      <c r="H24330" s="4"/>
      <c r="M24330" s="5"/>
      <c r="N24330" s="6"/>
    </row>
    <row r="24331" spans="8:14" x14ac:dyDescent="0.25">
      <c r="H24331" s="4"/>
      <c r="M24331" s="5"/>
      <c r="N24331" s="6"/>
    </row>
    <row r="24332" spans="8:14" x14ac:dyDescent="0.25">
      <c r="H24332" s="4"/>
      <c r="M24332" s="5"/>
      <c r="N24332" s="6"/>
    </row>
    <row r="24333" spans="8:14" x14ac:dyDescent="0.25">
      <c r="H24333" s="4"/>
      <c r="M24333" s="5"/>
      <c r="N24333" s="6"/>
    </row>
    <row r="24334" spans="8:14" x14ac:dyDescent="0.25">
      <c r="H24334" s="4"/>
      <c r="M24334" s="5"/>
      <c r="N24334" s="6"/>
    </row>
    <row r="24335" spans="8:14" x14ac:dyDescent="0.25">
      <c r="H24335" s="4"/>
      <c r="M24335" s="5"/>
      <c r="N24335" s="6"/>
    </row>
    <row r="24336" spans="8:14" x14ac:dyDescent="0.25">
      <c r="H24336" s="4"/>
      <c r="M24336" s="5"/>
      <c r="N24336" s="6"/>
    </row>
    <row r="24337" spans="8:14" x14ac:dyDescent="0.25">
      <c r="H24337" s="4"/>
      <c r="M24337" s="5"/>
      <c r="N24337" s="6"/>
    </row>
    <row r="24338" spans="8:14" x14ac:dyDescent="0.25">
      <c r="H24338" s="4"/>
      <c r="M24338" s="5"/>
      <c r="N24338" s="6"/>
    </row>
    <row r="24339" spans="8:14" x14ac:dyDescent="0.25">
      <c r="H24339" s="4"/>
      <c r="M24339" s="5"/>
      <c r="N24339" s="6"/>
    </row>
    <row r="24340" spans="8:14" x14ac:dyDescent="0.25">
      <c r="H24340" s="4"/>
      <c r="M24340" s="5"/>
      <c r="N24340" s="6"/>
    </row>
    <row r="24341" spans="8:14" x14ac:dyDescent="0.25">
      <c r="H24341" s="4"/>
      <c r="M24341" s="5"/>
      <c r="N24341" s="6"/>
    </row>
    <row r="24342" spans="8:14" x14ac:dyDescent="0.25">
      <c r="H24342" s="4"/>
      <c r="M24342" s="5"/>
      <c r="N24342" s="6"/>
    </row>
    <row r="24343" spans="8:14" x14ac:dyDescent="0.25">
      <c r="H24343" s="4"/>
      <c r="M24343" s="5"/>
      <c r="N24343" s="6"/>
    </row>
    <row r="24344" spans="8:14" x14ac:dyDescent="0.25">
      <c r="H24344" s="4"/>
      <c r="M24344" s="5"/>
      <c r="N24344" s="6"/>
    </row>
    <row r="24345" spans="8:14" x14ac:dyDescent="0.25">
      <c r="H24345" s="4"/>
      <c r="M24345" s="5"/>
      <c r="N24345" s="6"/>
    </row>
    <row r="24346" spans="8:14" x14ac:dyDescent="0.25">
      <c r="H24346" s="4"/>
      <c r="M24346" s="5"/>
      <c r="N24346" s="6"/>
    </row>
    <row r="24347" spans="8:14" x14ac:dyDescent="0.25">
      <c r="H24347" s="4"/>
      <c r="M24347" s="5"/>
      <c r="N24347" s="6"/>
    </row>
    <row r="24348" spans="8:14" x14ac:dyDescent="0.25">
      <c r="H24348" s="4"/>
      <c r="M24348" s="5"/>
      <c r="N24348" s="6"/>
    </row>
    <row r="24349" spans="8:14" x14ac:dyDescent="0.25">
      <c r="H24349" s="4"/>
      <c r="M24349" s="5"/>
      <c r="N24349" s="6"/>
    </row>
    <row r="24350" spans="8:14" x14ac:dyDescent="0.25">
      <c r="H24350" s="4"/>
      <c r="M24350" s="5"/>
      <c r="N24350" s="6"/>
    </row>
    <row r="24351" spans="8:14" x14ac:dyDescent="0.25">
      <c r="H24351" s="4"/>
      <c r="M24351" s="5"/>
      <c r="N24351" s="6"/>
    </row>
    <row r="24352" spans="8:14" x14ac:dyDescent="0.25">
      <c r="H24352" s="4"/>
      <c r="M24352" s="5"/>
      <c r="N24352" s="6"/>
    </row>
    <row r="24353" spans="8:14" x14ac:dyDescent="0.25">
      <c r="H24353" s="4"/>
      <c r="M24353" s="5"/>
      <c r="N24353" s="6"/>
    </row>
    <row r="24354" spans="8:14" x14ac:dyDescent="0.25">
      <c r="H24354" s="4"/>
      <c r="M24354" s="5"/>
      <c r="N24354" s="6"/>
    </row>
    <row r="24355" spans="8:14" x14ac:dyDescent="0.25">
      <c r="H24355" s="4"/>
      <c r="M24355" s="5"/>
      <c r="N24355" s="6"/>
    </row>
    <row r="24356" spans="8:14" x14ac:dyDescent="0.25">
      <c r="H24356" s="4"/>
      <c r="M24356" s="5"/>
      <c r="N24356" s="6"/>
    </row>
    <row r="24357" spans="8:14" x14ac:dyDescent="0.25">
      <c r="H24357" s="4"/>
      <c r="M24357" s="5"/>
      <c r="N24357" s="6"/>
    </row>
    <row r="24358" spans="8:14" x14ac:dyDescent="0.25">
      <c r="H24358" s="4"/>
      <c r="M24358" s="5"/>
      <c r="N24358" s="6"/>
    </row>
    <row r="24359" spans="8:14" x14ac:dyDescent="0.25">
      <c r="H24359" s="4"/>
      <c r="M24359" s="5"/>
      <c r="N24359" s="6"/>
    </row>
    <row r="24360" spans="8:14" x14ac:dyDescent="0.25">
      <c r="H24360" s="4"/>
      <c r="M24360" s="5"/>
      <c r="N24360" s="6"/>
    </row>
    <row r="24361" spans="8:14" x14ac:dyDescent="0.25">
      <c r="H24361" s="4"/>
      <c r="M24361" s="5"/>
      <c r="N24361" s="6"/>
    </row>
    <row r="24362" spans="8:14" x14ac:dyDescent="0.25">
      <c r="H24362" s="4"/>
      <c r="M24362" s="5"/>
      <c r="N24362" s="6"/>
    </row>
    <row r="24363" spans="8:14" x14ac:dyDescent="0.25">
      <c r="H24363" s="4"/>
      <c r="M24363" s="5"/>
      <c r="N24363" s="6"/>
    </row>
    <row r="24364" spans="8:14" x14ac:dyDescent="0.25">
      <c r="H24364" s="4"/>
      <c r="M24364" s="5"/>
      <c r="N24364" s="6"/>
    </row>
    <row r="24365" spans="8:14" x14ac:dyDescent="0.25">
      <c r="H24365" s="4"/>
      <c r="M24365" s="5"/>
      <c r="N24365" s="6"/>
    </row>
    <row r="24366" spans="8:14" x14ac:dyDescent="0.25">
      <c r="H24366" s="4"/>
      <c r="M24366" s="5"/>
      <c r="N24366" s="6"/>
    </row>
    <row r="24367" spans="8:14" x14ac:dyDescent="0.25">
      <c r="H24367" s="4"/>
      <c r="M24367" s="5"/>
      <c r="N24367" s="6"/>
    </row>
    <row r="24368" spans="8:14" x14ac:dyDescent="0.25">
      <c r="H24368" s="4"/>
      <c r="M24368" s="5"/>
      <c r="N24368" s="6"/>
    </row>
    <row r="24369" spans="8:14" x14ac:dyDescent="0.25">
      <c r="H24369" s="4"/>
      <c r="M24369" s="5"/>
      <c r="N24369" s="6"/>
    </row>
    <row r="24370" spans="8:14" x14ac:dyDescent="0.25">
      <c r="H24370" s="4"/>
      <c r="M24370" s="5"/>
      <c r="N24370" s="6"/>
    </row>
    <row r="24371" spans="8:14" x14ac:dyDescent="0.25">
      <c r="H24371" s="4"/>
      <c r="M24371" s="5"/>
      <c r="N24371" s="6"/>
    </row>
    <row r="24372" spans="8:14" x14ac:dyDescent="0.25">
      <c r="H24372" s="4"/>
      <c r="M24372" s="5"/>
      <c r="N24372" s="6"/>
    </row>
    <row r="24373" spans="8:14" x14ac:dyDescent="0.25">
      <c r="H24373" s="4"/>
      <c r="M24373" s="5"/>
      <c r="N24373" s="6"/>
    </row>
    <row r="24374" spans="8:14" x14ac:dyDescent="0.25">
      <c r="H24374" s="4"/>
      <c r="M24374" s="5"/>
      <c r="N24374" s="6"/>
    </row>
    <row r="24375" spans="8:14" x14ac:dyDescent="0.25">
      <c r="H24375" s="4"/>
      <c r="M24375" s="5"/>
      <c r="N24375" s="6"/>
    </row>
    <row r="24376" spans="8:14" x14ac:dyDescent="0.25">
      <c r="H24376" s="4"/>
      <c r="M24376" s="5"/>
      <c r="N24376" s="6"/>
    </row>
    <row r="24377" spans="8:14" x14ac:dyDescent="0.25">
      <c r="H24377" s="4"/>
      <c r="M24377" s="5"/>
      <c r="N24377" s="6"/>
    </row>
    <row r="24378" spans="8:14" x14ac:dyDescent="0.25">
      <c r="H24378" s="4"/>
      <c r="M24378" s="5"/>
      <c r="N24378" s="6"/>
    </row>
    <row r="24379" spans="8:14" x14ac:dyDescent="0.25">
      <c r="H24379" s="4"/>
      <c r="M24379" s="5"/>
      <c r="N24379" s="6"/>
    </row>
    <row r="24380" spans="8:14" x14ac:dyDescent="0.25">
      <c r="H24380" s="4"/>
      <c r="M24380" s="5"/>
      <c r="N24380" s="6"/>
    </row>
    <row r="24381" spans="8:14" x14ac:dyDescent="0.25">
      <c r="H24381" s="4"/>
      <c r="M24381" s="5"/>
      <c r="N24381" s="6"/>
    </row>
    <row r="24382" spans="8:14" x14ac:dyDescent="0.25">
      <c r="H24382" s="4"/>
      <c r="M24382" s="5"/>
      <c r="N24382" s="6"/>
    </row>
    <row r="24383" spans="8:14" x14ac:dyDescent="0.25">
      <c r="H24383" s="4"/>
      <c r="M24383" s="5"/>
      <c r="N24383" s="6"/>
    </row>
    <row r="24384" spans="8:14" x14ac:dyDescent="0.25">
      <c r="H24384" s="4"/>
      <c r="M24384" s="5"/>
      <c r="N24384" s="6"/>
    </row>
    <row r="24385" spans="8:14" x14ac:dyDescent="0.25">
      <c r="H24385" s="4"/>
      <c r="M24385" s="5"/>
      <c r="N24385" s="6"/>
    </row>
    <row r="24386" spans="8:14" x14ac:dyDescent="0.25">
      <c r="H24386" s="4"/>
      <c r="M24386" s="5"/>
      <c r="N24386" s="6"/>
    </row>
    <row r="24387" spans="8:14" x14ac:dyDescent="0.25">
      <c r="H24387" s="4"/>
      <c r="M24387" s="5"/>
      <c r="N24387" s="6"/>
    </row>
    <row r="24388" spans="8:14" x14ac:dyDescent="0.25">
      <c r="H24388" s="4"/>
      <c r="M24388" s="5"/>
      <c r="N24388" s="6"/>
    </row>
    <row r="24389" spans="8:14" x14ac:dyDescent="0.25">
      <c r="H24389" s="4"/>
      <c r="M24389" s="5"/>
      <c r="N24389" s="6"/>
    </row>
    <row r="24390" spans="8:14" x14ac:dyDescent="0.25">
      <c r="H24390" s="4"/>
      <c r="M24390" s="5"/>
      <c r="N24390" s="6"/>
    </row>
    <row r="24391" spans="8:14" x14ac:dyDescent="0.25">
      <c r="H24391" s="4"/>
      <c r="M24391" s="5"/>
      <c r="N24391" s="6"/>
    </row>
    <row r="24392" spans="8:14" x14ac:dyDescent="0.25">
      <c r="H24392" s="4"/>
      <c r="M24392" s="5"/>
      <c r="N24392" s="6"/>
    </row>
    <row r="24393" spans="8:14" x14ac:dyDescent="0.25">
      <c r="H24393" s="4"/>
      <c r="M24393" s="5"/>
      <c r="N24393" s="6"/>
    </row>
    <row r="24394" spans="8:14" x14ac:dyDescent="0.25">
      <c r="H24394" s="4"/>
      <c r="M24394" s="5"/>
      <c r="N24394" s="6"/>
    </row>
    <row r="24395" spans="8:14" x14ac:dyDescent="0.25">
      <c r="H24395" s="4"/>
      <c r="M24395" s="5"/>
      <c r="N24395" s="6"/>
    </row>
    <row r="24396" spans="8:14" x14ac:dyDescent="0.25">
      <c r="H24396" s="4"/>
      <c r="M24396" s="5"/>
      <c r="N24396" s="6"/>
    </row>
    <row r="24397" spans="8:14" x14ac:dyDescent="0.25">
      <c r="H24397" s="4"/>
      <c r="M24397" s="5"/>
      <c r="N24397" s="6"/>
    </row>
    <row r="24398" spans="8:14" x14ac:dyDescent="0.25">
      <c r="H24398" s="4"/>
      <c r="M24398" s="5"/>
      <c r="N24398" s="6"/>
    </row>
    <row r="24399" spans="8:14" x14ac:dyDescent="0.25">
      <c r="H24399" s="4"/>
      <c r="M24399" s="5"/>
      <c r="N24399" s="6"/>
    </row>
    <row r="24400" spans="8:14" x14ac:dyDescent="0.25">
      <c r="H24400" s="4"/>
      <c r="M24400" s="5"/>
      <c r="N24400" s="6"/>
    </row>
    <row r="24401" spans="8:14" x14ac:dyDescent="0.25">
      <c r="H24401" s="4"/>
      <c r="M24401" s="5"/>
      <c r="N24401" s="6"/>
    </row>
    <row r="24402" spans="8:14" x14ac:dyDescent="0.25">
      <c r="H24402" s="4"/>
      <c r="M24402" s="5"/>
      <c r="N24402" s="6"/>
    </row>
    <row r="24403" spans="8:14" x14ac:dyDescent="0.25">
      <c r="H24403" s="4"/>
      <c r="M24403" s="5"/>
      <c r="N24403" s="6"/>
    </row>
    <row r="24404" spans="8:14" x14ac:dyDescent="0.25">
      <c r="H24404" s="4"/>
      <c r="M24404" s="5"/>
      <c r="N24404" s="6"/>
    </row>
    <row r="24405" spans="8:14" x14ac:dyDescent="0.25">
      <c r="H24405" s="4"/>
      <c r="M24405" s="5"/>
      <c r="N24405" s="6"/>
    </row>
    <row r="24406" spans="8:14" x14ac:dyDescent="0.25">
      <c r="H24406" s="4"/>
      <c r="M24406" s="5"/>
      <c r="N24406" s="6"/>
    </row>
    <row r="24407" spans="8:14" x14ac:dyDescent="0.25">
      <c r="H24407" s="4"/>
      <c r="M24407" s="5"/>
      <c r="N24407" s="6"/>
    </row>
    <row r="24408" spans="8:14" x14ac:dyDescent="0.25">
      <c r="H24408" s="4"/>
      <c r="M24408" s="5"/>
      <c r="N24408" s="6"/>
    </row>
    <row r="24409" spans="8:14" x14ac:dyDescent="0.25">
      <c r="H24409" s="4"/>
      <c r="M24409" s="5"/>
      <c r="N24409" s="6"/>
    </row>
    <row r="24410" spans="8:14" x14ac:dyDescent="0.25">
      <c r="H24410" s="4"/>
      <c r="M24410" s="5"/>
      <c r="N24410" s="6"/>
    </row>
    <row r="24411" spans="8:14" x14ac:dyDescent="0.25">
      <c r="H24411" s="4"/>
      <c r="M24411" s="5"/>
      <c r="N24411" s="6"/>
    </row>
    <row r="24412" spans="8:14" x14ac:dyDescent="0.25">
      <c r="H24412" s="4"/>
      <c r="M24412" s="5"/>
      <c r="N24412" s="6"/>
    </row>
    <row r="24413" spans="8:14" x14ac:dyDescent="0.25">
      <c r="H24413" s="4"/>
      <c r="M24413" s="5"/>
      <c r="N24413" s="6"/>
    </row>
    <row r="24414" spans="8:14" x14ac:dyDescent="0.25">
      <c r="H24414" s="4"/>
      <c r="M24414" s="5"/>
      <c r="N24414" s="6"/>
    </row>
    <row r="24415" spans="8:14" x14ac:dyDescent="0.25">
      <c r="H24415" s="4"/>
      <c r="M24415" s="5"/>
      <c r="N24415" s="6"/>
    </row>
    <row r="24416" spans="8:14" x14ac:dyDescent="0.25">
      <c r="H24416" s="4"/>
      <c r="M24416" s="5"/>
      <c r="N24416" s="6"/>
    </row>
    <row r="24417" spans="8:14" x14ac:dyDescent="0.25">
      <c r="H24417" s="4"/>
      <c r="M24417" s="5"/>
      <c r="N24417" s="6"/>
    </row>
    <row r="24418" spans="8:14" x14ac:dyDescent="0.25">
      <c r="H24418" s="4"/>
      <c r="M24418" s="5"/>
      <c r="N24418" s="6"/>
    </row>
    <row r="24419" spans="8:14" x14ac:dyDescent="0.25">
      <c r="H24419" s="4"/>
      <c r="M24419" s="5"/>
      <c r="N24419" s="6"/>
    </row>
    <row r="24420" spans="8:14" x14ac:dyDescent="0.25">
      <c r="H24420" s="4"/>
      <c r="M24420" s="5"/>
      <c r="N24420" s="6"/>
    </row>
    <row r="24421" spans="8:14" x14ac:dyDescent="0.25">
      <c r="H24421" s="4"/>
      <c r="M24421" s="5"/>
      <c r="N24421" s="6"/>
    </row>
    <row r="24422" spans="8:14" x14ac:dyDescent="0.25">
      <c r="H24422" s="4"/>
      <c r="M24422" s="5"/>
      <c r="N24422" s="6"/>
    </row>
    <row r="24423" spans="8:14" x14ac:dyDescent="0.25">
      <c r="H24423" s="4"/>
      <c r="M24423" s="5"/>
      <c r="N24423" s="6"/>
    </row>
    <row r="24424" spans="8:14" x14ac:dyDescent="0.25">
      <c r="H24424" s="4"/>
      <c r="M24424" s="5"/>
      <c r="N24424" s="6"/>
    </row>
    <row r="24425" spans="8:14" x14ac:dyDescent="0.25">
      <c r="H24425" s="4"/>
      <c r="M24425" s="5"/>
      <c r="N24425" s="6"/>
    </row>
    <row r="24426" spans="8:14" x14ac:dyDescent="0.25">
      <c r="H24426" s="4"/>
      <c r="M24426" s="5"/>
      <c r="N24426" s="6"/>
    </row>
    <row r="24427" spans="8:14" x14ac:dyDescent="0.25">
      <c r="H24427" s="4"/>
      <c r="M24427" s="5"/>
      <c r="N24427" s="6"/>
    </row>
    <row r="24428" spans="8:14" x14ac:dyDescent="0.25">
      <c r="H24428" s="4"/>
      <c r="M24428" s="5"/>
      <c r="N24428" s="6"/>
    </row>
    <row r="24429" spans="8:14" x14ac:dyDescent="0.25">
      <c r="H24429" s="4"/>
      <c r="M24429" s="5"/>
      <c r="N24429" s="6"/>
    </row>
    <row r="24430" spans="8:14" x14ac:dyDescent="0.25">
      <c r="H24430" s="4"/>
      <c r="M24430" s="5"/>
      <c r="N24430" s="6"/>
    </row>
    <row r="24431" spans="8:14" x14ac:dyDescent="0.25">
      <c r="H24431" s="4"/>
      <c r="M24431" s="5"/>
      <c r="N24431" s="6"/>
    </row>
    <row r="24432" spans="8:14" x14ac:dyDescent="0.25">
      <c r="H24432" s="4"/>
      <c r="M24432" s="5"/>
      <c r="N24432" s="6"/>
    </row>
    <row r="24433" spans="8:14" x14ac:dyDescent="0.25">
      <c r="H24433" s="4"/>
      <c r="M24433" s="5"/>
      <c r="N24433" s="6"/>
    </row>
    <row r="24434" spans="8:14" x14ac:dyDescent="0.25">
      <c r="H24434" s="4"/>
      <c r="M24434" s="5"/>
      <c r="N24434" s="6"/>
    </row>
    <row r="24435" spans="8:14" x14ac:dyDescent="0.25">
      <c r="H24435" s="4"/>
      <c r="M24435" s="5"/>
      <c r="N24435" s="6"/>
    </row>
    <row r="24436" spans="8:14" x14ac:dyDescent="0.25">
      <c r="H24436" s="4"/>
      <c r="M24436" s="5"/>
      <c r="N24436" s="6"/>
    </row>
    <row r="24437" spans="8:14" x14ac:dyDescent="0.25">
      <c r="H24437" s="4"/>
      <c r="M24437" s="5"/>
      <c r="N24437" s="6"/>
    </row>
    <row r="24438" spans="8:14" x14ac:dyDescent="0.25">
      <c r="H24438" s="4"/>
      <c r="M24438" s="5"/>
      <c r="N24438" s="6"/>
    </row>
    <row r="24439" spans="8:14" x14ac:dyDescent="0.25">
      <c r="H24439" s="4"/>
      <c r="M24439" s="5"/>
      <c r="N24439" s="6"/>
    </row>
    <row r="24440" spans="8:14" x14ac:dyDescent="0.25">
      <c r="H24440" s="4"/>
      <c r="M24440" s="5"/>
      <c r="N24440" s="6"/>
    </row>
    <row r="24441" spans="8:14" x14ac:dyDescent="0.25">
      <c r="H24441" s="4"/>
      <c r="M24441" s="5"/>
      <c r="N24441" s="6"/>
    </row>
    <row r="24442" spans="8:14" x14ac:dyDescent="0.25">
      <c r="H24442" s="4"/>
      <c r="M24442" s="5"/>
      <c r="N24442" s="6"/>
    </row>
    <row r="24443" spans="8:14" x14ac:dyDescent="0.25">
      <c r="H24443" s="4"/>
      <c r="M24443" s="5"/>
      <c r="N24443" s="6"/>
    </row>
    <row r="24444" spans="8:14" x14ac:dyDescent="0.25">
      <c r="H24444" s="4"/>
      <c r="M24444" s="5"/>
      <c r="N24444" s="6"/>
    </row>
    <row r="24445" spans="8:14" x14ac:dyDescent="0.25">
      <c r="H24445" s="4"/>
      <c r="M24445" s="5"/>
      <c r="N24445" s="6"/>
    </row>
    <row r="24446" spans="8:14" x14ac:dyDescent="0.25">
      <c r="H24446" s="4"/>
      <c r="M24446" s="5"/>
      <c r="N24446" s="6"/>
    </row>
    <row r="24447" spans="8:14" x14ac:dyDescent="0.25">
      <c r="H24447" s="4"/>
      <c r="M24447" s="5"/>
      <c r="N24447" s="6"/>
    </row>
    <row r="24448" spans="8:14" x14ac:dyDescent="0.25">
      <c r="H24448" s="4"/>
      <c r="M24448" s="5"/>
      <c r="N24448" s="6"/>
    </row>
    <row r="24449" spans="8:14" x14ac:dyDescent="0.25">
      <c r="H24449" s="4"/>
      <c r="M24449" s="5"/>
      <c r="N24449" s="6"/>
    </row>
    <row r="24450" spans="8:14" x14ac:dyDescent="0.25">
      <c r="H24450" s="4"/>
      <c r="M24450" s="5"/>
      <c r="N24450" s="6"/>
    </row>
    <row r="24451" spans="8:14" x14ac:dyDescent="0.25">
      <c r="H24451" s="4"/>
      <c r="M24451" s="5"/>
      <c r="N24451" s="6"/>
    </row>
    <row r="24452" spans="8:14" x14ac:dyDescent="0.25">
      <c r="H24452" s="4"/>
      <c r="M24452" s="5"/>
      <c r="N24452" s="6"/>
    </row>
    <row r="24453" spans="8:14" x14ac:dyDescent="0.25">
      <c r="H24453" s="4"/>
      <c r="M24453" s="5"/>
      <c r="N24453" s="6"/>
    </row>
    <row r="24454" spans="8:14" x14ac:dyDescent="0.25">
      <c r="H24454" s="4"/>
      <c r="M24454" s="5"/>
      <c r="N24454" s="6"/>
    </row>
    <row r="24455" spans="8:14" x14ac:dyDescent="0.25">
      <c r="H24455" s="4"/>
      <c r="M24455" s="5"/>
      <c r="N24455" s="6"/>
    </row>
    <row r="24456" spans="8:14" x14ac:dyDescent="0.25">
      <c r="H24456" s="4"/>
      <c r="M24456" s="5"/>
      <c r="N24456" s="6"/>
    </row>
    <row r="24457" spans="8:14" x14ac:dyDescent="0.25">
      <c r="H24457" s="4"/>
      <c r="M24457" s="5"/>
      <c r="N24457" s="6"/>
    </row>
    <row r="24458" spans="8:14" x14ac:dyDescent="0.25">
      <c r="H24458" s="4"/>
      <c r="M24458" s="5"/>
      <c r="N24458" s="6"/>
    </row>
    <row r="24459" spans="8:14" x14ac:dyDescent="0.25">
      <c r="H24459" s="4"/>
      <c r="M24459" s="5"/>
      <c r="N24459" s="6"/>
    </row>
    <row r="24460" spans="8:14" x14ac:dyDescent="0.25">
      <c r="H24460" s="4"/>
      <c r="M24460" s="5"/>
      <c r="N24460" s="6"/>
    </row>
    <row r="24461" spans="8:14" x14ac:dyDescent="0.25">
      <c r="H24461" s="4"/>
      <c r="M24461" s="5"/>
      <c r="N24461" s="6"/>
    </row>
    <row r="24462" spans="8:14" x14ac:dyDescent="0.25">
      <c r="H24462" s="4"/>
      <c r="M24462" s="5"/>
      <c r="N24462" s="6"/>
    </row>
    <row r="24463" spans="8:14" x14ac:dyDescent="0.25">
      <c r="H24463" s="4"/>
      <c r="M24463" s="5"/>
      <c r="N24463" s="6"/>
    </row>
    <row r="24464" spans="8:14" x14ac:dyDescent="0.25">
      <c r="H24464" s="4"/>
      <c r="M24464" s="5"/>
      <c r="N24464" s="6"/>
    </row>
    <row r="24465" spans="8:14" x14ac:dyDescent="0.25">
      <c r="H24465" s="4"/>
      <c r="M24465" s="5"/>
      <c r="N24465" s="6"/>
    </row>
    <row r="24466" spans="8:14" x14ac:dyDescent="0.25">
      <c r="H24466" s="4"/>
      <c r="M24466" s="5"/>
      <c r="N24466" s="6"/>
    </row>
    <row r="24467" spans="8:14" x14ac:dyDescent="0.25">
      <c r="H24467" s="4"/>
      <c r="M24467" s="5"/>
      <c r="N24467" s="6"/>
    </row>
    <row r="24468" spans="8:14" x14ac:dyDescent="0.25">
      <c r="H24468" s="4"/>
      <c r="M24468" s="5"/>
      <c r="N24468" s="6"/>
    </row>
    <row r="24469" spans="8:14" x14ac:dyDescent="0.25">
      <c r="H24469" s="4"/>
      <c r="M24469" s="5"/>
      <c r="N24469" s="6"/>
    </row>
    <row r="24470" spans="8:14" x14ac:dyDescent="0.25">
      <c r="H24470" s="4"/>
      <c r="M24470" s="5"/>
      <c r="N24470" s="6"/>
    </row>
    <row r="24471" spans="8:14" x14ac:dyDescent="0.25">
      <c r="H24471" s="4"/>
      <c r="M24471" s="5"/>
      <c r="N24471" s="6"/>
    </row>
    <row r="24472" spans="8:14" x14ac:dyDescent="0.25">
      <c r="H24472" s="4"/>
      <c r="M24472" s="5"/>
      <c r="N24472" s="6"/>
    </row>
    <row r="24473" spans="8:14" x14ac:dyDescent="0.25">
      <c r="H24473" s="4"/>
      <c r="M24473" s="5"/>
      <c r="N24473" s="6"/>
    </row>
    <row r="24474" spans="8:14" x14ac:dyDescent="0.25">
      <c r="H24474" s="4"/>
      <c r="M24474" s="5"/>
      <c r="N24474" s="6"/>
    </row>
    <row r="24475" spans="8:14" x14ac:dyDescent="0.25">
      <c r="H24475" s="4"/>
      <c r="M24475" s="5"/>
      <c r="N24475" s="6"/>
    </row>
    <row r="24476" spans="8:14" x14ac:dyDescent="0.25">
      <c r="H24476" s="4"/>
      <c r="M24476" s="5"/>
      <c r="N24476" s="6"/>
    </row>
    <row r="24477" spans="8:14" x14ac:dyDescent="0.25">
      <c r="H24477" s="4"/>
      <c r="M24477" s="5"/>
      <c r="N24477" s="6"/>
    </row>
    <row r="24478" spans="8:14" x14ac:dyDescent="0.25">
      <c r="H24478" s="4"/>
      <c r="M24478" s="5"/>
      <c r="N24478" s="6"/>
    </row>
    <row r="24479" spans="8:14" x14ac:dyDescent="0.25">
      <c r="H24479" s="4"/>
      <c r="M24479" s="5"/>
      <c r="N24479" s="6"/>
    </row>
    <row r="24480" spans="8:14" x14ac:dyDescent="0.25">
      <c r="H24480" s="4"/>
      <c r="M24480" s="5"/>
      <c r="N24480" s="6"/>
    </row>
    <row r="24481" spans="8:14" x14ac:dyDescent="0.25">
      <c r="H24481" s="4"/>
      <c r="M24481" s="5"/>
      <c r="N24481" s="6"/>
    </row>
    <row r="24482" spans="8:14" x14ac:dyDescent="0.25">
      <c r="H24482" s="4"/>
      <c r="M24482" s="5"/>
      <c r="N24482" s="6"/>
    </row>
    <row r="24483" spans="8:14" x14ac:dyDescent="0.25">
      <c r="H24483" s="4"/>
      <c r="M24483" s="5"/>
      <c r="N24483" s="6"/>
    </row>
    <row r="24484" spans="8:14" x14ac:dyDescent="0.25">
      <c r="H24484" s="4"/>
      <c r="M24484" s="5"/>
      <c r="N24484" s="6"/>
    </row>
    <row r="24485" spans="8:14" x14ac:dyDescent="0.25">
      <c r="H24485" s="4"/>
      <c r="M24485" s="5"/>
      <c r="N24485" s="6"/>
    </row>
    <row r="24486" spans="8:14" x14ac:dyDescent="0.25">
      <c r="H24486" s="4"/>
      <c r="M24486" s="5"/>
      <c r="N24486" s="6"/>
    </row>
    <row r="24487" spans="8:14" x14ac:dyDescent="0.25">
      <c r="H24487" s="4"/>
      <c r="M24487" s="5"/>
      <c r="N24487" s="6"/>
    </row>
    <row r="24488" spans="8:14" x14ac:dyDescent="0.25">
      <c r="H24488" s="4"/>
      <c r="M24488" s="5"/>
      <c r="N24488" s="6"/>
    </row>
    <row r="24489" spans="8:14" x14ac:dyDescent="0.25">
      <c r="H24489" s="4"/>
      <c r="M24489" s="5"/>
      <c r="N24489" s="6"/>
    </row>
    <row r="24490" spans="8:14" x14ac:dyDescent="0.25">
      <c r="H24490" s="4"/>
      <c r="M24490" s="5"/>
      <c r="N24490" s="6"/>
    </row>
    <row r="24491" spans="8:14" x14ac:dyDescent="0.25">
      <c r="H24491" s="4"/>
      <c r="M24491" s="5"/>
      <c r="N24491" s="6"/>
    </row>
    <row r="24492" spans="8:14" x14ac:dyDescent="0.25">
      <c r="H24492" s="4"/>
      <c r="M24492" s="5"/>
      <c r="N24492" s="6"/>
    </row>
    <row r="24493" spans="8:14" x14ac:dyDescent="0.25">
      <c r="H24493" s="4"/>
      <c r="M24493" s="5"/>
      <c r="N24493" s="6"/>
    </row>
    <row r="24494" spans="8:14" x14ac:dyDescent="0.25">
      <c r="H24494" s="4"/>
      <c r="M24494" s="5"/>
      <c r="N24494" s="6"/>
    </row>
    <row r="24495" spans="8:14" x14ac:dyDescent="0.25">
      <c r="H24495" s="4"/>
      <c r="M24495" s="5"/>
      <c r="N24495" s="6"/>
    </row>
    <row r="24496" spans="8:14" x14ac:dyDescent="0.25">
      <c r="H24496" s="4"/>
      <c r="M24496" s="5"/>
      <c r="N24496" s="6"/>
    </row>
    <row r="24497" spans="8:14" x14ac:dyDescent="0.25">
      <c r="H24497" s="4"/>
      <c r="M24497" s="5"/>
      <c r="N24497" s="6"/>
    </row>
    <row r="24498" spans="8:14" x14ac:dyDescent="0.25">
      <c r="H24498" s="4"/>
      <c r="M24498" s="5"/>
      <c r="N24498" s="6"/>
    </row>
    <row r="24499" spans="8:14" x14ac:dyDescent="0.25">
      <c r="H24499" s="4"/>
      <c r="M24499" s="5"/>
      <c r="N24499" s="6"/>
    </row>
    <row r="24500" spans="8:14" x14ac:dyDescent="0.25">
      <c r="H24500" s="4"/>
      <c r="M24500" s="5"/>
      <c r="N24500" s="6"/>
    </row>
    <row r="24501" spans="8:14" x14ac:dyDescent="0.25">
      <c r="H24501" s="4"/>
      <c r="M24501" s="5"/>
      <c r="N24501" s="6"/>
    </row>
    <row r="24502" spans="8:14" x14ac:dyDescent="0.25">
      <c r="H24502" s="4"/>
      <c r="M24502" s="5"/>
      <c r="N24502" s="6"/>
    </row>
    <row r="24503" spans="8:14" x14ac:dyDescent="0.25">
      <c r="H24503" s="4"/>
      <c r="M24503" s="5"/>
      <c r="N24503" s="6"/>
    </row>
    <row r="24504" spans="8:14" x14ac:dyDescent="0.25">
      <c r="H24504" s="4"/>
      <c r="M24504" s="5"/>
      <c r="N24504" s="6"/>
    </row>
    <row r="24505" spans="8:14" x14ac:dyDescent="0.25">
      <c r="H24505" s="4"/>
      <c r="M24505" s="5"/>
      <c r="N24505" s="6"/>
    </row>
    <row r="24506" spans="8:14" x14ac:dyDescent="0.25">
      <c r="H24506" s="4"/>
      <c r="M24506" s="5"/>
      <c r="N24506" s="6"/>
    </row>
    <row r="24507" spans="8:14" x14ac:dyDescent="0.25">
      <c r="H24507" s="4"/>
      <c r="M24507" s="5"/>
      <c r="N24507" s="6"/>
    </row>
    <row r="24508" spans="8:14" x14ac:dyDescent="0.25">
      <c r="H24508" s="4"/>
      <c r="M24508" s="5"/>
      <c r="N24508" s="6"/>
    </row>
    <row r="24509" spans="8:14" x14ac:dyDescent="0.25">
      <c r="H24509" s="4"/>
      <c r="M24509" s="5"/>
      <c r="N24509" s="6"/>
    </row>
    <row r="24510" spans="8:14" x14ac:dyDescent="0.25">
      <c r="H24510" s="4"/>
      <c r="M24510" s="5"/>
      <c r="N24510" s="6"/>
    </row>
    <row r="24511" spans="8:14" x14ac:dyDescent="0.25">
      <c r="H24511" s="4"/>
      <c r="M24511" s="5"/>
      <c r="N24511" s="6"/>
    </row>
    <row r="24512" spans="8:14" x14ac:dyDescent="0.25">
      <c r="H24512" s="4"/>
      <c r="M24512" s="5"/>
      <c r="N24512" s="6"/>
    </row>
    <row r="24513" spans="8:14" x14ac:dyDescent="0.25">
      <c r="H24513" s="4"/>
      <c r="M24513" s="5"/>
      <c r="N24513" s="6"/>
    </row>
    <row r="24514" spans="8:14" x14ac:dyDescent="0.25">
      <c r="H24514" s="4"/>
      <c r="M24514" s="5"/>
      <c r="N24514" s="6"/>
    </row>
    <row r="24515" spans="8:14" x14ac:dyDescent="0.25">
      <c r="H24515" s="4"/>
      <c r="M24515" s="5"/>
      <c r="N24515" s="6"/>
    </row>
    <row r="24516" spans="8:14" x14ac:dyDescent="0.25">
      <c r="H24516" s="4"/>
      <c r="M24516" s="5"/>
      <c r="N24516" s="6"/>
    </row>
    <row r="24517" spans="8:14" x14ac:dyDescent="0.25">
      <c r="H24517" s="4"/>
      <c r="M24517" s="5"/>
      <c r="N24517" s="6"/>
    </row>
    <row r="24518" spans="8:14" x14ac:dyDescent="0.25">
      <c r="H24518" s="4"/>
      <c r="M24518" s="5"/>
      <c r="N24518" s="6"/>
    </row>
    <row r="24519" spans="8:14" x14ac:dyDescent="0.25">
      <c r="H24519" s="4"/>
      <c r="M24519" s="5"/>
      <c r="N24519" s="6"/>
    </row>
    <row r="24520" spans="8:14" x14ac:dyDescent="0.25">
      <c r="H24520" s="4"/>
      <c r="M24520" s="5"/>
      <c r="N24520" s="6"/>
    </row>
    <row r="24521" spans="8:14" x14ac:dyDescent="0.25">
      <c r="H24521" s="4"/>
      <c r="M24521" s="5"/>
      <c r="N24521" s="6"/>
    </row>
    <row r="24522" spans="8:14" x14ac:dyDescent="0.25">
      <c r="H24522" s="4"/>
      <c r="M24522" s="5"/>
      <c r="N24522" s="6"/>
    </row>
    <row r="24523" spans="8:14" x14ac:dyDescent="0.25">
      <c r="H24523" s="4"/>
      <c r="M24523" s="5"/>
      <c r="N24523" s="6"/>
    </row>
    <row r="24524" spans="8:14" x14ac:dyDescent="0.25">
      <c r="H24524" s="4"/>
      <c r="M24524" s="5"/>
      <c r="N24524" s="6"/>
    </row>
    <row r="24525" spans="8:14" x14ac:dyDescent="0.25">
      <c r="H24525" s="4"/>
      <c r="M24525" s="5"/>
      <c r="N24525" s="6"/>
    </row>
    <row r="24526" spans="8:14" x14ac:dyDescent="0.25">
      <c r="H24526" s="4"/>
      <c r="M24526" s="5"/>
      <c r="N24526" s="6"/>
    </row>
    <row r="24527" spans="8:14" x14ac:dyDescent="0.25">
      <c r="H24527" s="4"/>
      <c r="M24527" s="5"/>
      <c r="N24527" s="6"/>
    </row>
    <row r="24528" spans="8:14" x14ac:dyDescent="0.25">
      <c r="H24528" s="4"/>
      <c r="M24528" s="5"/>
      <c r="N24528" s="6"/>
    </row>
    <row r="24529" spans="8:14" x14ac:dyDescent="0.25">
      <c r="H24529" s="4"/>
      <c r="M24529" s="5"/>
      <c r="N24529" s="6"/>
    </row>
    <row r="24530" spans="8:14" x14ac:dyDescent="0.25">
      <c r="H24530" s="4"/>
      <c r="M24530" s="5"/>
      <c r="N24530" s="6"/>
    </row>
    <row r="24531" spans="8:14" x14ac:dyDescent="0.25">
      <c r="H24531" s="4"/>
      <c r="M24531" s="5"/>
      <c r="N24531" s="6"/>
    </row>
    <row r="24532" spans="8:14" x14ac:dyDescent="0.25">
      <c r="H24532" s="4"/>
      <c r="M24532" s="5"/>
      <c r="N24532" s="6"/>
    </row>
    <row r="24533" spans="8:14" x14ac:dyDescent="0.25">
      <c r="H24533" s="4"/>
      <c r="M24533" s="5"/>
      <c r="N24533" s="6"/>
    </row>
    <row r="24534" spans="8:14" x14ac:dyDescent="0.25">
      <c r="H24534" s="4"/>
      <c r="M24534" s="5"/>
      <c r="N24534" s="6"/>
    </row>
    <row r="24535" spans="8:14" x14ac:dyDescent="0.25">
      <c r="H24535" s="4"/>
      <c r="M24535" s="5"/>
      <c r="N24535" s="6"/>
    </row>
    <row r="24536" spans="8:14" x14ac:dyDescent="0.25">
      <c r="H24536" s="4"/>
      <c r="M24536" s="5"/>
      <c r="N24536" s="6"/>
    </row>
    <row r="24537" spans="8:14" x14ac:dyDescent="0.25">
      <c r="H24537" s="4"/>
      <c r="M24537" s="5"/>
      <c r="N24537" s="6"/>
    </row>
    <row r="24538" spans="8:14" x14ac:dyDescent="0.25">
      <c r="H24538" s="4"/>
      <c r="M24538" s="5"/>
      <c r="N24538" s="6"/>
    </row>
    <row r="24539" spans="8:14" x14ac:dyDescent="0.25">
      <c r="H24539" s="4"/>
      <c r="M24539" s="5"/>
      <c r="N24539" s="6"/>
    </row>
    <row r="24540" spans="8:14" x14ac:dyDescent="0.25">
      <c r="H24540" s="4"/>
      <c r="M24540" s="5"/>
      <c r="N24540" s="6"/>
    </row>
    <row r="24541" spans="8:14" x14ac:dyDescent="0.25">
      <c r="H24541" s="4"/>
      <c r="M24541" s="5"/>
      <c r="N24541" s="6"/>
    </row>
    <row r="24542" spans="8:14" x14ac:dyDescent="0.25">
      <c r="H24542" s="4"/>
      <c r="M24542" s="5"/>
      <c r="N24542" s="6"/>
    </row>
    <row r="24543" spans="8:14" x14ac:dyDescent="0.25">
      <c r="H24543" s="4"/>
      <c r="M24543" s="5"/>
      <c r="N24543" s="6"/>
    </row>
    <row r="24544" spans="8:14" x14ac:dyDescent="0.25">
      <c r="H24544" s="4"/>
      <c r="M24544" s="5"/>
      <c r="N24544" s="6"/>
    </row>
    <row r="24545" spans="8:14" x14ac:dyDescent="0.25">
      <c r="H24545" s="4"/>
      <c r="M24545" s="5"/>
      <c r="N24545" s="6"/>
    </row>
    <row r="24546" spans="8:14" x14ac:dyDescent="0.25">
      <c r="H24546" s="4"/>
      <c r="M24546" s="5"/>
      <c r="N24546" s="6"/>
    </row>
    <row r="24547" spans="8:14" x14ac:dyDescent="0.25">
      <c r="H24547" s="4"/>
      <c r="M24547" s="5"/>
      <c r="N24547" s="6"/>
    </row>
    <row r="24548" spans="8:14" x14ac:dyDescent="0.25">
      <c r="H24548" s="4"/>
      <c r="M24548" s="5"/>
      <c r="N24548" s="6"/>
    </row>
    <row r="24549" spans="8:14" x14ac:dyDescent="0.25">
      <c r="H24549" s="4"/>
      <c r="M24549" s="5"/>
      <c r="N24549" s="6"/>
    </row>
    <row r="24550" spans="8:14" x14ac:dyDescent="0.25">
      <c r="H24550" s="4"/>
      <c r="M24550" s="5"/>
      <c r="N24550" s="6"/>
    </row>
    <row r="24551" spans="8:14" x14ac:dyDescent="0.25">
      <c r="H24551" s="4"/>
      <c r="M24551" s="5"/>
      <c r="N24551" s="6"/>
    </row>
    <row r="24552" spans="8:14" x14ac:dyDescent="0.25">
      <c r="H24552" s="4"/>
      <c r="M24552" s="5"/>
      <c r="N24552" s="6"/>
    </row>
    <row r="24553" spans="8:14" x14ac:dyDescent="0.25">
      <c r="H24553" s="4"/>
      <c r="M24553" s="5"/>
      <c r="N24553" s="6"/>
    </row>
    <row r="24554" spans="8:14" x14ac:dyDescent="0.25">
      <c r="H24554" s="4"/>
      <c r="M24554" s="5"/>
      <c r="N24554" s="6"/>
    </row>
    <row r="24555" spans="8:14" x14ac:dyDescent="0.25">
      <c r="H24555" s="4"/>
      <c r="M24555" s="5"/>
      <c r="N24555" s="6"/>
    </row>
    <row r="24556" spans="8:14" x14ac:dyDescent="0.25">
      <c r="H24556" s="4"/>
      <c r="M24556" s="5"/>
      <c r="N24556" s="6"/>
    </row>
    <row r="24557" spans="8:14" x14ac:dyDescent="0.25">
      <c r="H24557" s="4"/>
      <c r="M24557" s="5"/>
      <c r="N24557" s="6"/>
    </row>
    <row r="24558" spans="8:14" x14ac:dyDescent="0.25">
      <c r="H24558" s="4"/>
      <c r="M24558" s="5"/>
      <c r="N24558" s="6"/>
    </row>
    <row r="24559" spans="8:14" x14ac:dyDescent="0.25">
      <c r="H24559" s="4"/>
      <c r="M24559" s="5"/>
      <c r="N24559" s="6"/>
    </row>
    <row r="24560" spans="8:14" x14ac:dyDescent="0.25">
      <c r="H24560" s="4"/>
      <c r="M24560" s="5"/>
      <c r="N24560" s="6"/>
    </row>
    <row r="24561" spans="8:14" x14ac:dyDescent="0.25">
      <c r="H24561" s="4"/>
      <c r="M24561" s="5"/>
      <c r="N24561" s="6"/>
    </row>
    <row r="24562" spans="8:14" x14ac:dyDescent="0.25">
      <c r="H24562" s="4"/>
      <c r="M24562" s="5"/>
      <c r="N24562" s="6"/>
    </row>
    <row r="24563" spans="8:14" x14ac:dyDescent="0.25">
      <c r="H24563" s="4"/>
      <c r="M24563" s="5"/>
      <c r="N24563" s="6"/>
    </row>
    <row r="24564" spans="8:14" x14ac:dyDescent="0.25">
      <c r="H24564" s="4"/>
      <c r="M24564" s="5"/>
      <c r="N24564" s="6"/>
    </row>
    <row r="24565" spans="8:14" x14ac:dyDescent="0.25">
      <c r="H24565" s="4"/>
      <c r="M24565" s="5"/>
      <c r="N24565" s="6"/>
    </row>
    <row r="24566" spans="8:14" x14ac:dyDescent="0.25">
      <c r="H24566" s="4"/>
      <c r="M24566" s="5"/>
      <c r="N24566" s="6"/>
    </row>
    <row r="24567" spans="8:14" x14ac:dyDescent="0.25">
      <c r="H24567" s="4"/>
      <c r="M24567" s="5"/>
      <c r="N24567" s="6"/>
    </row>
    <row r="24568" spans="8:14" x14ac:dyDescent="0.25">
      <c r="H24568" s="4"/>
      <c r="M24568" s="5"/>
      <c r="N24568" s="6"/>
    </row>
    <row r="24569" spans="8:14" x14ac:dyDescent="0.25">
      <c r="H24569" s="4"/>
      <c r="M24569" s="5"/>
      <c r="N24569" s="6"/>
    </row>
    <row r="24570" spans="8:14" x14ac:dyDescent="0.25">
      <c r="H24570" s="4"/>
      <c r="M24570" s="5"/>
      <c r="N24570" s="6"/>
    </row>
    <row r="24571" spans="8:14" x14ac:dyDescent="0.25">
      <c r="H24571" s="4"/>
      <c r="M24571" s="5"/>
      <c r="N24571" s="6"/>
    </row>
    <row r="24572" spans="8:14" x14ac:dyDescent="0.25">
      <c r="H24572" s="4"/>
      <c r="M24572" s="5"/>
      <c r="N24572" s="6"/>
    </row>
    <row r="24573" spans="8:14" x14ac:dyDescent="0.25">
      <c r="H24573" s="4"/>
      <c r="M24573" s="5"/>
      <c r="N24573" s="6"/>
    </row>
    <row r="24574" spans="8:14" x14ac:dyDescent="0.25">
      <c r="H24574" s="4"/>
      <c r="M24574" s="5"/>
      <c r="N24574" s="6"/>
    </row>
    <row r="24575" spans="8:14" x14ac:dyDescent="0.25">
      <c r="H24575" s="4"/>
      <c r="M24575" s="5"/>
      <c r="N24575" s="6"/>
    </row>
    <row r="24576" spans="8:14" x14ac:dyDescent="0.25">
      <c r="H24576" s="4"/>
      <c r="M24576" s="5"/>
      <c r="N24576" s="6"/>
    </row>
    <row r="24577" spans="8:14" x14ac:dyDescent="0.25">
      <c r="H24577" s="4"/>
      <c r="M24577" s="5"/>
      <c r="N24577" s="6"/>
    </row>
    <row r="24578" spans="8:14" x14ac:dyDescent="0.25">
      <c r="H24578" s="4"/>
      <c r="M24578" s="5"/>
      <c r="N24578" s="6"/>
    </row>
    <row r="24579" spans="8:14" x14ac:dyDescent="0.25">
      <c r="H24579" s="4"/>
      <c r="M24579" s="5"/>
      <c r="N24579" s="6"/>
    </row>
    <row r="24580" spans="8:14" x14ac:dyDescent="0.25">
      <c r="H24580" s="4"/>
      <c r="M24580" s="5"/>
      <c r="N24580" s="6"/>
    </row>
    <row r="24581" spans="8:14" x14ac:dyDescent="0.25">
      <c r="H24581" s="4"/>
      <c r="M24581" s="5"/>
      <c r="N24581" s="6"/>
    </row>
    <row r="24582" spans="8:14" x14ac:dyDescent="0.25">
      <c r="H24582" s="4"/>
      <c r="M24582" s="5"/>
      <c r="N24582" s="6"/>
    </row>
    <row r="24583" spans="8:14" x14ac:dyDescent="0.25">
      <c r="H24583" s="4"/>
      <c r="M24583" s="5"/>
      <c r="N24583" s="6"/>
    </row>
    <row r="24584" spans="8:14" x14ac:dyDescent="0.25">
      <c r="H24584" s="4"/>
      <c r="M24584" s="5"/>
      <c r="N24584" s="6"/>
    </row>
    <row r="24585" spans="8:14" x14ac:dyDescent="0.25">
      <c r="H24585" s="4"/>
      <c r="M24585" s="5"/>
      <c r="N24585" s="6"/>
    </row>
    <row r="24586" spans="8:14" x14ac:dyDescent="0.25">
      <c r="H24586" s="4"/>
      <c r="M24586" s="5"/>
      <c r="N24586" s="6"/>
    </row>
    <row r="24587" spans="8:14" x14ac:dyDescent="0.25">
      <c r="H24587" s="4"/>
      <c r="M24587" s="5"/>
      <c r="N24587" s="6"/>
    </row>
    <row r="24588" spans="8:14" x14ac:dyDescent="0.25">
      <c r="H24588" s="4"/>
      <c r="M24588" s="5"/>
      <c r="N24588" s="6"/>
    </row>
    <row r="24589" spans="8:14" x14ac:dyDescent="0.25">
      <c r="H24589" s="4"/>
      <c r="M24589" s="5"/>
      <c r="N24589" s="6"/>
    </row>
    <row r="24590" spans="8:14" x14ac:dyDescent="0.25">
      <c r="H24590" s="4"/>
      <c r="M24590" s="5"/>
      <c r="N24590" s="6"/>
    </row>
    <row r="24591" spans="8:14" x14ac:dyDescent="0.25">
      <c r="H24591" s="4"/>
      <c r="M24591" s="5"/>
      <c r="N24591" s="6"/>
    </row>
    <row r="24592" spans="8:14" x14ac:dyDescent="0.25">
      <c r="H24592" s="4"/>
      <c r="M24592" s="5"/>
      <c r="N24592" s="6"/>
    </row>
    <row r="24593" spans="8:14" x14ac:dyDescent="0.25">
      <c r="H24593" s="4"/>
      <c r="M24593" s="5"/>
      <c r="N24593" s="6"/>
    </row>
    <row r="24594" spans="8:14" x14ac:dyDescent="0.25">
      <c r="H24594" s="4"/>
      <c r="M24594" s="5"/>
      <c r="N24594" s="6"/>
    </row>
    <row r="24595" spans="8:14" x14ac:dyDescent="0.25">
      <c r="H24595" s="4"/>
      <c r="M24595" s="5"/>
      <c r="N24595" s="6"/>
    </row>
    <row r="24596" spans="8:14" x14ac:dyDescent="0.25">
      <c r="H24596" s="4"/>
      <c r="M24596" s="5"/>
      <c r="N24596" s="6"/>
    </row>
    <row r="24597" spans="8:14" x14ac:dyDescent="0.25">
      <c r="H24597" s="4"/>
      <c r="M24597" s="5"/>
      <c r="N24597" s="6"/>
    </row>
    <row r="24598" spans="8:14" x14ac:dyDescent="0.25">
      <c r="H24598" s="4"/>
      <c r="M24598" s="5"/>
      <c r="N24598" s="6"/>
    </row>
    <row r="24599" spans="8:14" x14ac:dyDescent="0.25">
      <c r="H24599" s="4"/>
      <c r="M24599" s="5"/>
      <c r="N24599" s="6"/>
    </row>
    <row r="24600" spans="8:14" x14ac:dyDescent="0.25">
      <c r="H24600" s="4"/>
      <c r="M24600" s="5"/>
      <c r="N24600" s="6"/>
    </row>
    <row r="24601" spans="8:14" x14ac:dyDescent="0.25">
      <c r="H24601" s="4"/>
      <c r="M24601" s="5"/>
      <c r="N24601" s="6"/>
    </row>
    <row r="24602" spans="8:14" x14ac:dyDescent="0.25">
      <c r="H24602" s="4"/>
      <c r="M24602" s="5"/>
      <c r="N24602" s="6"/>
    </row>
    <row r="24603" spans="8:14" x14ac:dyDescent="0.25">
      <c r="H24603" s="4"/>
      <c r="M24603" s="5"/>
      <c r="N24603" s="6"/>
    </row>
    <row r="24604" spans="8:14" x14ac:dyDescent="0.25">
      <c r="H24604" s="4"/>
      <c r="M24604" s="5"/>
      <c r="N24604" s="6"/>
    </row>
    <row r="24605" spans="8:14" x14ac:dyDescent="0.25">
      <c r="H24605" s="4"/>
      <c r="M24605" s="5"/>
      <c r="N24605" s="6"/>
    </row>
    <row r="24606" spans="8:14" x14ac:dyDescent="0.25">
      <c r="H24606" s="4"/>
      <c r="M24606" s="5"/>
      <c r="N24606" s="6"/>
    </row>
    <row r="24607" spans="8:14" x14ac:dyDescent="0.25">
      <c r="H24607" s="4"/>
      <c r="M24607" s="5"/>
      <c r="N24607" s="6"/>
    </row>
    <row r="24608" spans="8:14" x14ac:dyDescent="0.25">
      <c r="H24608" s="4"/>
      <c r="M24608" s="5"/>
      <c r="N24608" s="6"/>
    </row>
    <row r="24609" spans="8:14" x14ac:dyDescent="0.25">
      <c r="H24609" s="4"/>
      <c r="M24609" s="5"/>
      <c r="N24609" s="6"/>
    </row>
    <row r="24610" spans="8:14" x14ac:dyDescent="0.25">
      <c r="H24610" s="4"/>
      <c r="M24610" s="5"/>
      <c r="N24610" s="6"/>
    </row>
    <row r="24611" spans="8:14" x14ac:dyDescent="0.25">
      <c r="H24611" s="4"/>
      <c r="M24611" s="5"/>
      <c r="N24611" s="6"/>
    </row>
    <row r="24612" spans="8:14" x14ac:dyDescent="0.25">
      <c r="H24612" s="4"/>
      <c r="M24612" s="5"/>
      <c r="N24612" s="6"/>
    </row>
    <row r="24613" spans="8:14" x14ac:dyDescent="0.25">
      <c r="H24613" s="4"/>
      <c r="M24613" s="5"/>
      <c r="N24613" s="6"/>
    </row>
    <row r="24614" spans="8:14" x14ac:dyDescent="0.25">
      <c r="H24614" s="4"/>
      <c r="M24614" s="5"/>
      <c r="N24614" s="6"/>
    </row>
    <row r="24615" spans="8:14" x14ac:dyDescent="0.25">
      <c r="H24615" s="4"/>
      <c r="M24615" s="5"/>
      <c r="N24615" s="6"/>
    </row>
    <row r="24616" spans="8:14" x14ac:dyDescent="0.25">
      <c r="H24616" s="4"/>
      <c r="M24616" s="5"/>
      <c r="N24616" s="6"/>
    </row>
    <row r="24617" spans="8:14" x14ac:dyDescent="0.25">
      <c r="H24617" s="4"/>
      <c r="M24617" s="5"/>
      <c r="N24617" s="6"/>
    </row>
    <row r="24618" spans="8:14" x14ac:dyDescent="0.25">
      <c r="H24618" s="4"/>
      <c r="M24618" s="5"/>
      <c r="N24618" s="6"/>
    </row>
    <row r="24619" spans="8:14" x14ac:dyDescent="0.25">
      <c r="H24619" s="4"/>
      <c r="M24619" s="5"/>
      <c r="N24619" s="6"/>
    </row>
    <row r="24620" spans="8:14" x14ac:dyDescent="0.25">
      <c r="H24620" s="4"/>
      <c r="M24620" s="5"/>
      <c r="N24620" s="6"/>
    </row>
    <row r="24621" spans="8:14" x14ac:dyDescent="0.25">
      <c r="H24621" s="4"/>
      <c r="M24621" s="5"/>
      <c r="N24621" s="6"/>
    </row>
    <row r="24622" spans="8:14" x14ac:dyDescent="0.25">
      <c r="H24622" s="4"/>
      <c r="M24622" s="5"/>
      <c r="N24622" s="6"/>
    </row>
    <row r="24623" spans="8:14" x14ac:dyDescent="0.25">
      <c r="H24623" s="4"/>
      <c r="M24623" s="5"/>
      <c r="N24623" s="6"/>
    </row>
    <row r="24624" spans="8:14" x14ac:dyDescent="0.25">
      <c r="H24624" s="4"/>
      <c r="M24624" s="5"/>
      <c r="N24624" s="6"/>
    </row>
    <row r="24625" spans="8:14" x14ac:dyDescent="0.25">
      <c r="H24625" s="4"/>
      <c r="M24625" s="5"/>
      <c r="N24625" s="6"/>
    </row>
    <row r="24626" spans="8:14" x14ac:dyDescent="0.25">
      <c r="H24626" s="4"/>
      <c r="M24626" s="5"/>
      <c r="N24626" s="6"/>
    </row>
    <row r="24627" spans="8:14" x14ac:dyDescent="0.25">
      <c r="H24627" s="4"/>
      <c r="M24627" s="5"/>
      <c r="N24627" s="6"/>
    </row>
    <row r="24628" spans="8:14" x14ac:dyDescent="0.25">
      <c r="H24628" s="4"/>
      <c r="M24628" s="5"/>
      <c r="N24628" s="6"/>
    </row>
    <row r="24629" spans="8:14" x14ac:dyDescent="0.25">
      <c r="H24629" s="4"/>
      <c r="M24629" s="5"/>
      <c r="N24629" s="6"/>
    </row>
    <row r="24630" spans="8:14" x14ac:dyDescent="0.25">
      <c r="H24630" s="4"/>
      <c r="M24630" s="5"/>
      <c r="N24630" s="6"/>
    </row>
    <row r="24631" spans="8:14" x14ac:dyDescent="0.25">
      <c r="H24631" s="4"/>
      <c r="M24631" s="5"/>
      <c r="N24631" s="6"/>
    </row>
    <row r="24632" spans="8:14" x14ac:dyDescent="0.25">
      <c r="H24632" s="4"/>
      <c r="M24632" s="5"/>
      <c r="N24632" s="6"/>
    </row>
    <row r="24633" spans="8:14" x14ac:dyDescent="0.25">
      <c r="H24633" s="4"/>
      <c r="M24633" s="5"/>
      <c r="N24633" s="6"/>
    </row>
    <row r="24634" spans="8:14" x14ac:dyDescent="0.25">
      <c r="H24634" s="4"/>
      <c r="M24634" s="5"/>
      <c r="N24634" s="6"/>
    </row>
    <row r="24635" spans="8:14" x14ac:dyDescent="0.25">
      <c r="H24635" s="4"/>
      <c r="M24635" s="5"/>
      <c r="N24635" s="6"/>
    </row>
    <row r="24636" spans="8:14" x14ac:dyDescent="0.25">
      <c r="H24636" s="4"/>
      <c r="M24636" s="5"/>
      <c r="N24636" s="6"/>
    </row>
    <row r="24637" spans="8:14" x14ac:dyDescent="0.25">
      <c r="H24637" s="4"/>
      <c r="M24637" s="5"/>
      <c r="N24637" s="6"/>
    </row>
    <row r="24638" spans="8:14" x14ac:dyDescent="0.25">
      <c r="H24638" s="4"/>
      <c r="M24638" s="5"/>
      <c r="N24638" s="6"/>
    </row>
    <row r="24639" spans="8:14" x14ac:dyDescent="0.25">
      <c r="H24639" s="4"/>
      <c r="M24639" s="5"/>
      <c r="N24639" s="6"/>
    </row>
    <row r="24640" spans="8:14" x14ac:dyDescent="0.25">
      <c r="H24640" s="4"/>
      <c r="M24640" s="5"/>
      <c r="N24640" s="6"/>
    </row>
    <row r="24641" spans="8:14" x14ac:dyDescent="0.25">
      <c r="H24641" s="4"/>
      <c r="M24641" s="5"/>
      <c r="N24641" s="6"/>
    </row>
    <row r="24642" spans="8:14" x14ac:dyDescent="0.25">
      <c r="H24642" s="4"/>
      <c r="M24642" s="5"/>
      <c r="N24642" s="6"/>
    </row>
    <row r="24643" spans="8:14" x14ac:dyDescent="0.25">
      <c r="H24643" s="4"/>
      <c r="M24643" s="5"/>
      <c r="N24643" s="6"/>
    </row>
    <row r="24644" spans="8:14" x14ac:dyDescent="0.25">
      <c r="H24644" s="4"/>
      <c r="M24644" s="5"/>
      <c r="N24644" s="6"/>
    </row>
    <row r="24645" spans="8:14" x14ac:dyDescent="0.25">
      <c r="H24645" s="4"/>
      <c r="M24645" s="5"/>
      <c r="N24645" s="6"/>
    </row>
    <row r="24646" spans="8:14" x14ac:dyDescent="0.25">
      <c r="H24646" s="4"/>
      <c r="M24646" s="5"/>
      <c r="N24646" s="6"/>
    </row>
    <row r="24647" spans="8:14" x14ac:dyDescent="0.25">
      <c r="H24647" s="4"/>
      <c r="M24647" s="5"/>
      <c r="N24647" s="6"/>
    </row>
    <row r="24648" spans="8:14" x14ac:dyDescent="0.25">
      <c r="H24648" s="4"/>
      <c r="M24648" s="5"/>
      <c r="N24648" s="6"/>
    </row>
    <row r="24649" spans="8:14" x14ac:dyDescent="0.25">
      <c r="H24649" s="4"/>
      <c r="M24649" s="5"/>
      <c r="N24649" s="6"/>
    </row>
    <row r="24650" spans="8:14" x14ac:dyDescent="0.25">
      <c r="H24650" s="4"/>
      <c r="M24650" s="5"/>
      <c r="N24650" s="6"/>
    </row>
    <row r="24651" spans="8:14" x14ac:dyDescent="0.25">
      <c r="H24651" s="4"/>
      <c r="M24651" s="5"/>
      <c r="N24651" s="6"/>
    </row>
    <row r="24652" spans="8:14" x14ac:dyDescent="0.25">
      <c r="H24652" s="4"/>
      <c r="M24652" s="5"/>
      <c r="N24652" s="6"/>
    </row>
    <row r="24653" spans="8:14" x14ac:dyDescent="0.25">
      <c r="H24653" s="4"/>
      <c r="M24653" s="5"/>
      <c r="N24653" s="6"/>
    </row>
    <row r="24654" spans="8:14" x14ac:dyDescent="0.25">
      <c r="H24654" s="4"/>
      <c r="M24654" s="5"/>
      <c r="N24654" s="6"/>
    </row>
    <row r="24655" spans="8:14" x14ac:dyDescent="0.25">
      <c r="H24655" s="4"/>
      <c r="M24655" s="5"/>
      <c r="N24655" s="6"/>
    </row>
    <row r="24656" spans="8:14" x14ac:dyDescent="0.25">
      <c r="H24656" s="4"/>
      <c r="M24656" s="5"/>
      <c r="N24656" s="6"/>
    </row>
    <row r="24657" spans="8:14" x14ac:dyDescent="0.25">
      <c r="H24657" s="4"/>
      <c r="M24657" s="5"/>
      <c r="N24657" s="6"/>
    </row>
    <row r="24658" spans="8:14" x14ac:dyDescent="0.25">
      <c r="H24658" s="4"/>
      <c r="M24658" s="5"/>
      <c r="N24658" s="6"/>
    </row>
    <row r="24659" spans="8:14" x14ac:dyDescent="0.25">
      <c r="H24659" s="4"/>
      <c r="M24659" s="5"/>
      <c r="N24659" s="6"/>
    </row>
    <row r="24660" spans="8:14" x14ac:dyDescent="0.25">
      <c r="H24660" s="4"/>
      <c r="M24660" s="5"/>
      <c r="N24660" s="6"/>
    </row>
    <row r="24661" spans="8:14" x14ac:dyDescent="0.25">
      <c r="H24661" s="4"/>
      <c r="M24661" s="5"/>
      <c r="N24661" s="6"/>
    </row>
    <row r="24662" spans="8:14" x14ac:dyDescent="0.25">
      <c r="H24662" s="4"/>
      <c r="M24662" s="5"/>
      <c r="N24662" s="6"/>
    </row>
    <row r="24663" spans="8:14" x14ac:dyDescent="0.25">
      <c r="H24663" s="4"/>
      <c r="M24663" s="5"/>
      <c r="N24663" s="6"/>
    </row>
    <row r="24664" spans="8:14" x14ac:dyDescent="0.25">
      <c r="H24664" s="4"/>
      <c r="M24664" s="5"/>
      <c r="N24664" s="6"/>
    </row>
    <row r="24665" spans="8:14" x14ac:dyDescent="0.25">
      <c r="H24665" s="4"/>
      <c r="M24665" s="5"/>
      <c r="N24665" s="6"/>
    </row>
    <row r="24666" spans="8:14" x14ac:dyDescent="0.25">
      <c r="H24666" s="4"/>
      <c r="M24666" s="5"/>
      <c r="N24666" s="6"/>
    </row>
    <row r="24667" spans="8:14" x14ac:dyDescent="0.25">
      <c r="H24667" s="4"/>
      <c r="M24667" s="5"/>
      <c r="N24667" s="6"/>
    </row>
    <row r="24668" spans="8:14" x14ac:dyDescent="0.25">
      <c r="H24668" s="4"/>
      <c r="M24668" s="5"/>
      <c r="N24668" s="6"/>
    </row>
    <row r="24669" spans="8:14" x14ac:dyDescent="0.25">
      <c r="H24669" s="4"/>
      <c r="M24669" s="5"/>
      <c r="N24669" s="6"/>
    </row>
    <row r="24670" spans="8:14" x14ac:dyDescent="0.25">
      <c r="H24670" s="4"/>
      <c r="M24670" s="5"/>
      <c r="N24670" s="6"/>
    </row>
    <row r="24671" spans="8:14" x14ac:dyDescent="0.25">
      <c r="H24671" s="4"/>
      <c r="M24671" s="5"/>
      <c r="N24671" s="6"/>
    </row>
    <row r="24672" spans="8:14" x14ac:dyDescent="0.25">
      <c r="H24672" s="4"/>
      <c r="M24672" s="5"/>
      <c r="N24672" s="6"/>
    </row>
    <row r="24673" spans="8:14" x14ac:dyDescent="0.25">
      <c r="H24673" s="4"/>
      <c r="M24673" s="5"/>
      <c r="N24673" s="6"/>
    </row>
    <row r="24674" spans="8:14" x14ac:dyDescent="0.25">
      <c r="H24674" s="4"/>
      <c r="M24674" s="5"/>
      <c r="N24674" s="6"/>
    </row>
    <row r="24675" spans="8:14" x14ac:dyDescent="0.25">
      <c r="H24675" s="4"/>
      <c r="M24675" s="5"/>
      <c r="N24675" s="6"/>
    </row>
    <row r="24676" spans="8:14" x14ac:dyDescent="0.25">
      <c r="H24676" s="4"/>
      <c r="M24676" s="5"/>
      <c r="N24676" s="6"/>
    </row>
    <row r="24677" spans="8:14" x14ac:dyDescent="0.25">
      <c r="H24677" s="4"/>
      <c r="M24677" s="5"/>
      <c r="N24677" s="6"/>
    </row>
    <row r="24678" spans="8:14" x14ac:dyDescent="0.25">
      <c r="H24678" s="4"/>
      <c r="M24678" s="5"/>
      <c r="N24678" s="6"/>
    </row>
    <row r="24679" spans="8:14" x14ac:dyDescent="0.25">
      <c r="H24679" s="4"/>
      <c r="M24679" s="5"/>
      <c r="N24679" s="6"/>
    </row>
    <row r="24680" spans="8:14" x14ac:dyDescent="0.25">
      <c r="H24680" s="4"/>
      <c r="M24680" s="5"/>
      <c r="N24680" s="6"/>
    </row>
    <row r="24681" spans="8:14" x14ac:dyDescent="0.25">
      <c r="H24681" s="4"/>
      <c r="M24681" s="5"/>
      <c r="N24681" s="6"/>
    </row>
    <row r="24682" spans="8:14" x14ac:dyDescent="0.25">
      <c r="H24682" s="4"/>
      <c r="M24682" s="5"/>
      <c r="N24682" s="6"/>
    </row>
    <row r="24683" spans="8:14" x14ac:dyDescent="0.25">
      <c r="H24683" s="4"/>
      <c r="M24683" s="5"/>
      <c r="N24683" s="6"/>
    </row>
    <row r="24684" spans="8:14" x14ac:dyDescent="0.25">
      <c r="H24684" s="4"/>
      <c r="M24684" s="5"/>
      <c r="N24684" s="6"/>
    </row>
    <row r="24685" spans="8:14" x14ac:dyDescent="0.25">
      <c r="H24685" s="4"/>
      <c r="M24685" s="5"/>
      <c r="N24685" s="6"/>
    </row>
    <row r="24686" spans="8:14" x14ac:dyDescent="0.25">
      <c r="H24686" s="4"/>
      <c r="M24686" s="5"/>
      <c r="N24686" s="6"/>
    </row>
    <row r="24687" spans="8:14" x14ac:dyDescent="0.25">
      <c r="H24687" s="4"/>
      <c r="M24687" s="5"/>
      <c r="N24687" s="6"/>
    </row>
    <row r="24688" spans="8:14" x14ac:dyDescent="0.25">
      <c r="H24688" s="4"/>
      <c r="M24688" s="5"/>
      <c r="N24688" s="6"/>
    </row>
    <row r="24689" spans="8:14" x14ac:dyDescent="0.25">
      <c r="H24689" s="4"/>
      <c r="M24689" s="5"/>
      <c r="N24689" s="6"/>
    </row>
    <row r="24690" spans="8:14" x14ac:dyDescent="0.25">
      <c r="H24690" s="4"/>
      <c r="M24690" s="5"/>
      <c r="N24690" s="6"/>
    </row>
    <row r="24691" spans="8:14" x14ac:dyDescent="0.25">
      <c r="H24691" s="4"/>
      <c r="M24691" s="5"/>
      <c r="N24691" s="6"/>
    </row>
    <row r="24692" spans="8:14" x14ac:dyDescent="0.25">
      <c r="H24692" s="4"/>
      <c r="M24692" s="5"/>
      <c r="N24692" s="6"/>
    </row>
    <row r="24693" spans="8:14" x14ac:dyDescent="0.25">
      <c r="H24693" s="4"/>
      <c r="M24693" s="5"/>
      <c r="N24693" s="6"/>
    </row>
    <row r="24694" spans="8:14" x14ac:dyDescent="0.25">
      <c r="H24694" s="4"/>
      <c r="M24694" s="5"/>
      <c r="N24694" s="6"/>
    </row>
    <row r="24695" spans="8:14" x14ac:dyDescent="0.25">
      <c r="H24695" s="4"/>
      <c r="M24695" s="5"/>
      <c r="N24695" s="6"/>
    </row>
    <row r="24696" spans="8:14" x14ac:dyDescent="0.25">
      <c r="H24696" s="4"/>
      <c r="M24696" s="5"/>
      <c r="N24696" s="6"/>
    </row>
    <row r="24697" spans="8:14" x14ac:dyDescent="0.25">
      <c r="H24697" s="4"/>
      <c r="M24697" s="5"/>
      <c r="N24697" s="6"/>
    </row>
    <row r="24698" spans="8:14" x14ac:dyDescent="0.25">
      <c r="H24698" s="4"/>
      <c r="M24698" s="5"/>
      <c r="N24698" s="6"/>
    </row>
    <row r="24699" spans="8:14" x14ac:dyDescent="0.25">
      <c r="H24699" s="4"/>
      <c r="M24699" s="5"/>
      <c r="N24699" s="6"/>
    </row>
    <row r="24700" spans="8:14" x14ac:dyDescent="0.25">
      <c r="H24700" s="4"/>
      <c r="M24700" s="5"/>
      <c r="N24700" s="6"/>
    </row>
    <row r="24701" spans="8:14" x14ac:dyDescent="0.25">
      <c r="H24701" s="4"/>
      <c r="M24701" s="5"/>
      <c r="N24701" s="6"/>
    </row>
    <row r="24702" spans="8:14" x14ac:dyDescent="0.25">
      <c r="H24702" s="4"/>
      <c r="M24702" s="5"/>
      <c r="N24702" s="6"/>
    </row>
    <row r="24703" spans="8:14" x14ac:dyDescent="0.25">
      <c r="H24703" s="4"/>
      <c r="M24703" s="5"/>
      <c r="N24703" s="6"/>
    </row>
    <row r="24704" spans="8:14" x14ac:dyDescent="0.25">
      <c r="H24704" s="4"/>
      <c r="M24704" s="5"/>
      <c r="N24704" s="6"/>
    </row>
    <row r="24705" spans="8:14" x14ac:dyDescent="0.25">
      <c r="H24705" s="4"/>
      <c r="M24705" s="5"/>
      <c r="N24705" s="6"/>
    </row>
    <row r="24706" spans="8:14" x14ac:dyDescent="0.25">
      <c r="H24706" s="4"/>
      <c r="M24706" s="5"/>
      <c r="N24706" s="6"/>
    </row>
    <row r="24707" spans="8:14" x14ac:dyDescent="0.25">
      <c r="H24707" s="4"/>
      <c r="M24707" s="5"/>
      <c r="N24707" s="6"/>
    </row>
    <row r="24708" spans="8:14" x14ac:dyDescent="0.25">
      <c r="H24708" s="4"/>
      <c r="M24708" s="5"/>
      <c r="N24708" s="6"/>
    </row>
    <row r="24709" spans="8:14" x14ac:dyDescent="0.25">
      <c r="H24709" s="4"/>
      <c r="M24709" s="5"/>
      <c r="N24709" s="6"/>
    </row>
    <row r="24710" spans="8:14" x14ac:dyDescent="0.25">
      <c r="H24710" s="4"/>
      <c r="M24710" s="5"/>
      <c r="N24710" s="6"/>
    </row>
    <row r="24711" spans="8:14" x14ac:dyDescent="0.25">
      <c r="H24711" s="4"/>
      <c r="M24711" s="5"/>
      <c r="N24711" s="6"/>
    </row>
    <row r="24712" spans="8:14" x14ac:dyDescent="0.25">
      <c r="H24712" s="4"/>
      <c r="M24712" s="5"/>
      <c r="N24712" s="6"/>
    </row>
    <row r="24713" spans="8:14" x14ac:dyDescent="0.25">
      <c r="H24713" s="4"/>
      <c r="M24713" s="5"/>
      <c r="N24713" s="6"/>
    </row>
    <row r="24714" spans="8:14" x14ac:dyDescent="0.25">
      <c r="H24714" s="4"/>
      <c r="M24714" s="5"/>
      <c r="N24714" s="6"/>
    </row>
    <row r="24715" spans="8:14" x14ac:dyDescent="0.25">
      <c r="H24715" s="4"/>
      <c r="M24715" s="5"/>
      <c r="N24715" s="6"/>
    </row>
    <row r="24716" spans="8:14" x14ac:dyDescent="0.25">
      <c r="H24716" s="4"/>
      <c r="M24716" s="5"/>
      <c r="N24716" s="6"/>
    </row>
    <row r="24717" spans="8:14" x14ac:dyDescent="0.25">
      <c r="H24717" s="4"/>
      <c r="M24717" s="5"/>
      <c r="N24717" s="6"/>
    </row>
    <row r="24718" spans="8:14" x14ac:dyDescent="0.25">
      <c r="H24718" s="4"/>
      <c r="M24718" s="5"/>
      <c r="N24718" s="6"/>
    </row>
    <row r="24719" spans="8:14" x14ac:dyDescent="0.25">
      <c r="H24719" s="4"/>
      <c r="M24719" s="5"/>
      <c r="N24719" s="6"/>
    </row>
    <row r="24720" spans="8:14" x14ac:dyDescent="0.25">
      <c r="H24720" s="4"/>
      <c r="M24720" s="5"/>
      <c r="N24720" s="6"/>
    </row>
    <row r="24721" spans="8:14" x14ac:dyDescent="0.25">
      <c r="H24721" s="4"/>
      <c r="M24721" s="5"/>
      <c r="N24721" s="6"/>
    </row>
    <row r="24722" spans="8:14" x14ac:dyDescent="0.25">
      <c r="H24722" s="4"/>
      <c r="M24722" s="5"/>
      <c r="N24722" s="6"/>
    </row>
    <row r="24723" spans="8:14" x14ac:dyDescent="0.25">
      <c r="H24723" s="4"/>
      <c r="M24723" s="5"/>
      <c r="N24723" s="6"/>
    </row>
    <row r="24724" spans="8:14" x14ac:dyDescent="0.25">
      <c r="H24724" s="4"/>
      <c r="M24724" s="5"/>
      <c r="N24724" s="6"/>
    </row>
    <row r="24725" spans="8:14" x14ac:dyDescent="0.25">
      <c r="H24725" s="4"/>
      <c r="M24725" s="5"/>
      <c r="N24725" s="6"/>
    </row>
    <row r="24726" spans="8:14" x14ac:dyDescent="0.25">
      <c r="H24726" s="4"/>
      <c r="M24726" s="5"/>
      <c r="N24726" s="6"/>
    </row>
    <row r="24727" spans="8:14" x14ac:dyDescent="0.25">
      <c r="H24727" s="4"/>
      <c r="M24727" s="5"/>
      <c r="N24727" s="6"/>
    </row>
    <row r="24728" spans="8:14" x14ac:dyDescent="0.25">
      <c r="H24728" s="4"/>
      <c r="M24728" s="5"/>
      <c r="N24728" s="6"/>
    </row>
    <row r="24729" spans="8:14" x14ac:dyDescent="0.25">
      <c r="H24729" s="4"/>
      <c r="M24729" s="5"/>
      <c r="N24729" s="6"/>
    </row>
    <row r="24730" spans="8:14" x14ac:dyDescent="0.25">
      <c r="H24730" s="4"/>
      <c r="M24730" s="5"/>
      <c r="N24730" s="6"/>
    </row>
    <row r="24731" spans="8:14" x14ac:dyDescent="0.25">
      <c r="H24731" s="4"/>
      <c r="M24731" s="5"/>
      <c r="N24731" s="6"/>
    </row>
    <row r="24732" spans="8:14" x14ac:dyDescent="0.25">
      <c r="H24732" s="4"/>
      <c r="M24732" s="5"/>
      <c r="N24732" s="6"/>
    </row>
    <row r="24733" spans="8:14" x14ac:dyDescent="0.25">
      <c r="H24733" s="4"/>
      <c r="M24733" s="5"/>
      <c r="N24733" s="6"/>
    </row>
    <row r="24734" spans="8:14" x14ac:dyDescent="0.25">
      <c r="H24734" s="4"/>
      <c r="M24734" s="5"/>
      <c r="N24734" s="6"/>
    </row>
    <row r="24735" spans="8:14" x14ac:dyDescent="0.25">
      <c r="H24735" s="4"/>
      <c r="M24735" s="5"/>
      <c r="N24735" s="6"/>
    </row>
    <row r="24736" spans="8:14" x14ac:dyDescent="0.25">
      <c r="H24736" s="4"/>
      <c r="M24736" s="5"/>
      <c r="N24736" s="6"/>
    </row>
    <row r="24737" spans="8:14" x14ac:dyDescent="0.25">
      <c r="H24737" s="4"/>
      <c r="M24737" s="5"/>
      <c r="N24737" s="6"/>
    </row>
    <row r="24738" spans="8:14" x14ac:dyDescent="0.25">
      <c r="H24738" s="4"/>
      <c r="M24738" s="5"/>
      <c r="N24738" s="6"/>
    </row>
    <row r="24739" spans="8:14" x14ac:dyDescent="0.25">
      <c r="H24739" s="4"/>
      <c r="M24739" s="5"/>
      <c r="N24739" s="6"/>
    </row>
    <row r="24740" spans="8:14" x14ac:dyDescent="0.25">
      <c r="H24740" s="4"/>
      <c r="M24740" s="5"/>
      <c r="N24740" s="6"/>
    </row>
    <row r="24741" spans="8:14" x14ac:dyDescent="0.25">
      <c r="H24741" s="4"/>
      <c r="M24741" s="5"/>
      <c r="N24741" s="6"/>
    </row>
    <row r="24742" spans="8:14" x14ac:dyDescent="0.25">
      <c r="H24742" s="4"/>
      <c r="M24742" s="5"/>
      <c r="N24742" s="6"/>
    </row>
    <row r="24743" spans="8:14" x14ac:dyDescent="0.25">
      <c r="H24743" s="4"/>
      <c r="M24743" s="5"/>
      <c r="N24743" s="6"/>
    </row>
    <row r="24744" spans="8:14" x14ac:dyDescent="0.25">
      <c r="H24744" s="4"/>
      <c r="M24744" s="5"/>
      <c r="N24744" s="6"/>
    </row>
    <row r="24745" spans="8:14" x14ac:dyDescent="0.25">
      <c r="H24745" s="4"/>
      <c r="M24745" s="5"/>
      <c r="N24745" s="6"/>
    </row>
    <row r="24746" spans="8:14" x14ac:dyDescent="0.25">
      <c r="H24746" s="4"/>
      <c r="M24746" s="5"/>
      <c r="N24746" s="6"/>
    </row>
    <row r="24747" spans="8:14" x14ac:dyDescent="0.25">
      <c r="H24747" s="4"/>
      <c r="M24747" s="5"/>
      <c r="N24747" s="6"/>
    </row>
    <row r="24748" spans="8:14" x14ac:dyDescent="0.25">
      <c r="H24748" s="4"/>
      <c r="M24748" s="5"/>
      <c r="N24748" s="6"/>
    </row>
    <row r="24749" spans="8:14" x14ac:dyDescent="0.25">
      <c r="H24749" s="4"/>
      <c r="M24749" s="5"/>
      <c r="N24749" s="6"/>
    </row>
    <row r="24750" spans="8:14" x14ac:dyDescent="0.25">
      <c r="H24750" s="4"/>
      <c r="M24750" s="5"/>
      <c r="N24750" s="6"/>
    </row>
    <row r="24751" spans="8:14" x14ac:dyDescent="0.25">
      <c r="H24751" s="4"/>
      <c r="M24751" s="5"/>
      <c r="N24751" s="6"/>
    </row>
    <row r="24752" spans="8:14" x14ac:dyDescent="0.25">
      <c r="H24752" s="4"/>
      <c r="M24752" s="5"/>
      <c r="N24752" s="6"/>
    </row>
    <row r="24753" spans="8:14" x14ac:dyDescent="0.25">
      <c r="H24753" s="4"/>
      <c r="M24753" s="5"/>
      <c r="N24753" s="6"/>
    </row>
    <row r="24754" spans="8:14" x14ac:dyDescent="0.25">
      <c r="H24754" s="4"/>
      <c r="M24754" s="5"/>
      <c r="N24754" s="6"/>
    </row>
    <row r="24755" spans="8:14" x14ac:dyDescent="0.25">
      <c r="H24755" s="4"/>
      <c r="M24755" s="5"/>
      <c r="N24755" s="6"/>
    </row>
    <row r="24756" spans="8:14" x14ac:dyDescent="0.25">
      <c r="H24756" s="4"/>
      <c r="M24756" s="5"/>
      <c r="N24756" s="6"/>
    </row>
    <row r="24757" spans="8:14" x14ac:dyDescent="0.25">
      <c r="H24757" s="4"/>
      <c r="M24757" s="5"/>
      <c r="N24757" s="6"/>
    </row>
    <row r="24758" spans="8:14" x14ac:dyDescent="0.25">
      <c r="H24758" s="4"/>
      <c r="M24758" s="5"/>
      <c r="N24758" s="6"/>
    </row>
    <row r="24759" spans="8:14" x14ac:dyDescent="0.25">
      <c r="H24759" s="4"/>
      <c r="M24759" s="5"/>
      <c r="N24759" s="6"/>
    </row>
    <row r="24760" spans="8:14" x14ac:dyDescent="0.25">
      <c r="H24760" s="4"/>
      <c r="M24760" s="5"/>
      <c r="N24760" s="6"/>
    </row>
    <row r="24761" spans="8:14" x14ac:dyDescent="0.25">
      <c r="H24761" s="4"/>
      <c r="M24761" s="5"/>
      <c r="N24761" s="6"/>
    </row>
    <row r="24762" spans="8:14" x14ac:dyDescent="0.25">
      <c r="H24762" s="4"/>
      <c r="M24762" s="5"/>
      <c r="N24762" s="6"/>
    </row>
    <row r="24763" spans="8:14" x14ac:dyDescent="0.25">
      <c r="H24763" s="4"/>
      <c r="M24763" s="5"/>
      <c r="N24763" s="6"/>
    </row>
    <row r="24764" spans="8:14" x14ac:dyDescent="0.25">
      <c r="H24764" s="4"/>
      <c r="M24764" s="5"/>
      <c r="N24764" s="6"/>
    </row>
    <row r="24765" spans="8:14" x14ac:dyDescent="0.25">
      <c r="H24765" s="4"/>
      <c r="M24765" s="5"/>
      <c r="N24765" s="6"/>
    </row>
    <row r="24766" spans="8:14" x14ac:dyDescent="0.25">
      <c r="H24766" s="4"/>
      <c r="M24766" s="5"/>
      <c r="N24766" s="6"/>
    </row>
    <row r="24767" spans="8:14" x14ac:dyDescent="0.25">
      <c r="H24767" s="4"/>
      <c r="M24767" s="5"/>
      <c r="N24767" s="6"/>
    </row>
    <row r="24768" spans="8:14" x14ac:dyDescent="0.25">
      <c r="H24768" s="4"/>
      <c r="M24768" s="5"/>
      <c r="N24768" s="6"/>
    </row>
    <row r="24769" spans="8:14" x14ac:dyDescent="0.25">
      <c r="H24769" s="4"/>
      <c r="M24769" s="5"/>
      <c r="N24769" s="6"/>
    </row>
    <row r="24770" spans="8:14" x14ac:dyDescent="0.25">
      <c r="H24770" s="4"/>
      <c r="M24770" s="5"/>
      <c r="N24770" s="6"/>
    </row>
    <row r="24771" spans="8:14" x14ac:dyDescent="0.25">
      <c r="H24771" s="4"/>
      <c r="M24771" s="5"/>
      <c r="N24771" s="6"/>
    </row>
    <row r="24772" spans="8:14" x14ac:dyDescent="0.25">
      <c r="H24772" s="4"/>
      <c r="M24772" s="5"/>
      <c r="N24772" s="6"/>
    </row>
    <row r="24773" spans="8:14" x14ac:dyDescent="0.25">
      <c r="H24773" s="4"/>
      <c r="M24773" s="5"/>
      <c r="N24773" s="6"/>
    </row>
    <row r="24774" spans="8:14" x14ac:dyDescent="0.25">
      <c r="H24774" s="4"/>
      <c r="M24774" s="5"/>
      <c r="N24774" s="6"/>
    </row>
    <row r="24775" spans="8:14" x14ac:dyDescent="0.25">
      <c r="H24775" s="4"/>
      <c r="M24775" s="5"/>
      <c r="N24775" s="6"/>
    </row>
    <row r="24776" spans="8:14" x14ac:dyDescent="0.25">
      <c r="H24776" s="4"/>
      <c r="M24776" s="5"/>
      <c r="N24776" s="6"/>
    </row>
    <row r="24777" spans="8:14" x14ac:dyDescent="0.25">
      <c r="H24777" s="4"/>
      <c r="M24777" s="5"/>
      <c r="N24777" s="6"/>
    </row>
    <row r="24778" spans="8:14" x14ac:dyDescent="0.25">
      <c r="H24778" s="4"/>
      <c r="M24778" s="5"/>
      <c r="N24778" s="6"/>
    </row>
    <row r="24779" spans="8:14" x14ac:dyDescent="0.25">
      <c r="H24779" s="4"/>
      <c r="M24779" s="5"/>
      <c r="N24779" s="6"/>
    </row>
    <row r="24780" spans="8:14" x14ac:dyDescent="0.25">
      <c r="H24780" s="4"/>
      <c r="M24780" s="5"/>
      <c r="N24780" s="6"/>
    </row>
    <row r="24781" spans="8:14" x14ac:dyDescent="0.25">
      <c r="H24781" s="4"/>
      <c r="M24781" s="5"/>
      <c r="N24781" s="6"/>
    </row>
    <row r="24782" spans="8:14" x14ac:dyDescent="0.25">
      <c r="H24782" s="4"/>
      <c r="M24782" s="5"/>
      <c r="N24782" s="6"/>
    </row>
    <row r="24783" spans="8:14" x14ac:dyDescent="0.25">
      <c r="H24783" s="4"/>
      <c r="M24783" s="5"/>
      <c r="N24783" s="6"/>
    </row>
    <row r="24784" spans="8:14" x14ac:dyDescent="0.25">
      <c r="H24784" s="4"/>
      <c r="M24784" s="5"/>
      <c r="N24784" s="6"/>
    </row>
    <row r="24785" spans="8:14" x14ac:dyDescent="0.25">
      <c r="H24785" s="4"/>
      <c r="M24785" s="5"/>
      <c r="N24785" s="6"/>
    </row>
    <row r="24786" spans="8:14" x14ac:dyDescent="0.25">
      <c r="H24786" s="4"/>
      <c r="M24786" s="5"/>
      <c r="N24786" s="6"/>
    </row>
    <row r="24787" spans="8:14" x14ac:dyDescent="0.25">
      <c r="H24787" s="4"/>
      <c r="M24787" s="5"/>
      <c r="N24787" s="6"/>
    </row>
    <row r="24788" spans="8:14" x14ac:dyDescent="0.25">
      <c r="H24788" s="4"/>
      <c r="M24788" s="5"/>
      <c r="N24788" s="6"/>
    </row>
    <row r="24789" spans="8:14" x14ac:dyDescent="0.25">
      <c r="H24789" s="4"/>
      <c r="M24789" s="5"/>
      <c r="N24789" s="6"/>
    </row>
    <row r="24790" spans="8:14" x14ac:dyDescent="0.25">
      <c r="H24790" s="4"/>
      <c r="M24790" s="5"/>
      <c r="N24790" s="6"/>
    </row>
    <row r="24791" spans="8:14" x14ac:dyDescent="0.25">
      <c r="H24791" s="4"/>
      <c r="M24791" s="5"/>
      <c r="N24791" s="6"/>
    </row>
    <row r="24792" spans="8:14" x14ac:dyDescent="0.25">
      <c r="H24792" s="4"/>
      <c r="M24792" s="5"/>
      <c r="N24792" s="6"/>
    </row>
    <row r="24793" spans="8:14" x14ac:dyDescent="0.25">
      <c r="H24793" s="4"/>
      <c r="M24793" s="5"/>
      <c r="N24793" s="6"/>
    </row>
    <row r="24794" spans="8:14" x14ac:dyDescent="0.25">
      <c r="H24794" s="4"/>
      <c r="M24794" s="5"/>
      <c r="N24794" s="6"/>
    </row>
    <row r="24795" spans="8:14" x14ac:dyDescent="0.25">
      <c r="H24795" s="4"/>
      <c r="M24795" s="5"/>
      <c r="N24795" s="6"/>
    </row>
    <row r="24796" spans="8:14" x14ac:dyDescent="0.25">
      <c r="H24796" s="4"/>
      <c r="M24796" s="5"/>
      <c r="N24796" s="6"/>
    </row>
    <row r="24797" spans="8:14" x14ac:dyDescent="0.25">
      <c r="H24797" s="4"/>
      <c r="M24797" s="5"/>
      <c r="N24797" s="6"/>
    </row>
    <row r="24798" spans="8:14" x14ac:dyDescent="0.25">
      <c r="H24798" s="4"/>
      <c r="M24798" s="5"/>
      <c r="N24798" s="6"/>
    </row>
    <row r="24799" spans="8:14" x14ac:dyDescent="0.25">
      <c r="H24799" s="4"/>
      <c r="M24799" s="5"/>
      <c r="N24799" s="6"/>
    </row>
    <row r="24800" spans="8:14" x14ac:dyDescent="0.25">
      <c r="H24800" s="4"/>
      <c r="M24800" s="5"/>
      <c r="N24800" s="6"/>
    </row>
    <row r="24801" spans="8:14" x14ac:dyDescent="0.25">
      <c r="H24801" s="4"/>
      <c r="M24801" s="5"/>
      <c r="N24801" s="6"/>
    </row>
    <row r="24802" spans="8:14" x14ac:dyDescent="0.25">
      <c r="H24802" s="4"/>
      <c r="M24802" s="5"/>
      <c r="N24802" s="6"/>
    </row>
    <row r="24803" spans="8:14" x14ac:dyDescent="0.25">
      <c r="H24803" s="4"/>
      <c r="M24803" s="5"/>
      <c r="N24803" s="6"/>
    </row>
    <row r="24804" spans="8:14" x14ac:dyDescent="0.25">
      <c r="H24804" s="4"/>
      <c r="M24804" s="5"/>
      <c r="N24804" s="6"/>
    </row>
    <row r="24805" spans="8:14" x14ac:dyDescent="0.25">
      <c r="H24805" s="4"/>
      <c r="M24805" s="5"/>
      <c r="N24805" s="6"/>
    </row>
    <row r="24806" spans="8:14" x14ac:dyDescent="0.25">
      <c r="H24806" s="4"/>
      <c r="M24806" s="5"/>
      <c r="N24806" s="6"/>
    </row>
    <row r="24807" spans="8:14" x14ac:dyDescent="0.25">
      <c r="H24807" s="4"/>
      <c r="M24807" s="5"/>
      <c r="N24807" s="6"/>
    </row>
    <row r="24808" spans="8:14" x14ac:dyDescent="0.25">
      <c r="H24808" s="4"/>
      <c r="M24808" s="5"/>
      <c r="N24808" s="6"/>
    </row>
    <row r="24809" spans="8:14" x14ac:dyDescent="0.25">
      <c r="H24809" s="4"/>
      <c r="M24809" s="5"/>
      <c r="N24809" s="6"/>
    </row>
    <row r="24810" spans="8:14" x14ac:dyDescent="0.25">
      <c r="H24810" s="4"/>
      <c r="M24810" s="5"/>
      <c r="N24810" s="6"/>
    </row>
    <row r="24811" spans="8:14" x14ac:dyDescent="0.25">
      <c r="H24811" s="4"/>
      <c r="M24811" s="5"/>
      <c r="N24811" s="6"/>
    </row>
    <row r="24812" spans="8:14" x14ac:dyDescent="0.25">
      <c r="H24812" s="4"/>
      <c r="M24812" s="5"/>
      <c r="N24812" s="6"/>
    </row>
    <row r="24813" spans="8:14" x14ac:dyDescent="0.25">
      <c r="H24813" s="4"/>
      <c r="M24813" s="5"/>
      <c r="N24813" s="6"/>
    </row>
    <row r="24814" spans="8:14" x14ac:dyDescent="0.25">
      <c r="H24814" s="4"/>
      <c r="M24814" s="5"/>
      <c r="N24814" s="6"/>
    </row>
    <row r="24815" spans="8:14" x14ac:dyDescent="0.25">
      <c r="H24815" s="4"/>
      <c r="M24815" s="5"/>
      <c r="N24815" s="6"/>
    </row>
    <row r="24816" spans="8:14" x14ac:dyDescent="0.25">
      <c r="H24816" s="4"/>
      <c r="M24816" s="5"/>
      <c r="N24816" s="6"/>
    </row>
    <row r="24817" spans="8:14" x14ac:dyDescent="0.25">
      <c r="H24817" s="4"/>
      <c r="M24817" s="5"/>
      <c r="N24817" s="6"/>
    </row>
    <row r="24818" spans="8:14" x14ac:dyDescent="0.25">
      <c r="H24818" s="4"/>
      <c r="M24818" s="5"/>
      <c r="N24818" s="6"/>
    </row>
    <row r="24819" spans="8:14" x14ac:dyDescent="0.25">
      <c r="H24819" s="4"/>
      <c r="M24819" s="5"/>
      <c r="N24819" s="6"/>
    </row>
    <row r="24820" spans="8:14" x14ac:dyDescent="0.25">
      <c r="H24820" s="4"/>
      <c r="M24820" s="5"/>
      <c r="N24820" s="6"/>
    </row>
    <row r="24821" spans="8:14" x14ac:dyDescent="0.25">
      <c r="H24821" s="4"/>
      <c r="M24821" s="5"/>
      <c r="N24821" s="6"/>
    </row>
    <row r="24822" spans="8:14" x14ac:dyDescent="0.25">
      <c r="H24822" s="4"/>
      <c r="M24822" s="5"/>
      <c r="N24822" s="6"/>
    </row>
    <row r="24823" spans="8:14" x14ac:dyDescent="0.25">
      <c r="H24823" s="4"/>
      <c r="M24823" s="5"/>
      <c r="N24823" s="6"/>
    </row>
    <row r="24824" spans="8:14" x14ac:dyDescent="0.25">
      <c r="H24824" s="4"/>
      <c r="M24824" s="5"/>
      <c r="N24824" s="6"/>
    </row>
    <row r="24825" spans="8:14" x14ac:dyDescent="0.25">
      <c r="H24825" s="4"/>
      <c r="M24825" s="5"/>
      <c r="N24825" s="6"/>
    </row>
    <row r="24826" spans="8:14" x14ac:dyDescent="0.25">
      <c r="H24826" s="4"/>
      <c r="M24826" s="5"/>
      <c r="N24826" s="6"/>
    </row>
    <row r="24827" spans="8:14" x14ac:dyDescent="0.25">
      <c r="H24827" s="4"/>
      <c r="M24827" s="5"/>
      <c r="N24827" s="6"/>
    </row>
    <row r="24828" spans="8:14" x14ac:dyDescent="0.25">
      <c r="H24828" s="4"/>
      <c r="M24828" s="5"/>
      <c r="N24828" s="6"/>
    </row>
    <row r="24829" spans="8:14" x14ac:dyDescent="0.25">
      <c r="H24829" s="4"/>
      <c r="M24829" s="5"/>
      <c r="N24829" s="6"/>
    </row>
    <row r="24830" spans="8:14" x14ac:dyDescent="0.25">
      <c r="H24830" s="4"/>
      <c r="M24830" s="5"/>
      <c r="N24830" s="6"/>
    </row>
    <row r="24831" spans="8:14" x14ac:dyDescent="0.25">
      <c r="H24831" s="4"/>
      <c r="M24831" s="5"/>
      <c r="N24831" s="6"/>
    </row>
    <row r="24832" spans="8:14" x14ac:dyDescent="0.25">
      <c r="H24832" s="4"/>
      <c r="M24832" s="5"/>
      <c r="N24832" s="6"/>
    </row>
    <row r="24833" spans="8:14" x14ac:dyDescent="0.25">
      <c r="H24833" s="4"/>
      <c r="M24833" s="5"/>
      <c r="N24833" s="6"/>
    </row>
    <row r="24834" spans="8:14" x14ac:dyDescent="0.25">
      <c r="H24834" s="4"/>
      <c r="M24834" s="5"/>
      <c r="N24834" s="6"/>
    </row>
    <row r="24835" spans="8:14" x14ac:dyDescent="0.25">
      <c r="H24835" s="4"/>
      <c r="M24835" s="5"/>
      <c r="N24835" s="6"/>
    </row>
    <row r="24836" spans="8:14" x14ac:dyDescent="0.25">
      <c r="H24836" s="4"/>
      <c r="M24836" s="5"/>
      <c r="N24836" s="6"/>
    </row>
    <row r="24837" spans="8:14" x14ac:dyDescent="0.25">
      <c r="H24837" s="4"/>
      <c r="M24837" s="5"/>
      <c r="N24837" s="6"/>
    </row>
    <row r="24838" spans="8:14" x14ac:dyDescent="0.25">
      <c r="H24838" s="4"/>
      <c r="M24838" s="5"/>
      <c r="N24838" s="6"/>
    </row>
    <row r="24839" spans="8:14" x14ac:dyDescent="0.25">
      <c r="H24839" s="4"/>
      <c r="M24839" s="5"/>
      <c r="N24839" s="6"/>
    </row>
    <row r="24840" spans="8:14" x14ac:dyDescent="0.25">
      <c r="H24840" s="4"/>
      <c r="M24840" s="5"/>
      <c r="N24840" s="6"/>
    </row>
    <row r="24841" spans="8:14" x14ac:dyDescent="0.25">
      <c r="H24841" s="4"/>
      <c r="M24841" s="5"/>
      <c r="N24841" s="6"/>
    </row>
    <row r="24842" spans="8:14" x14ac:dyDescent="0.25">
      <c r="H24842" s="4"/>
      <c r="M24842" s="5"/>
      <c r="N24842" s="6"/>
    </row>
    <row r="24843" spans="8:14" x14ac:dyDescent="0.25">
      <c r="H24843" s="4"/>
      <c r="M24843" s="5"/>
      <c r="N24843" s="6"/>
    </row>
    <row r="24844" spans="8:14" x14ac:dyDescent="0.25">
      <c r="H24844" s="4"/>
      <c r="M24844" s="5"/>
      <c r="N24844" s="6"/>
    </row>
    <row r="24845" spans="8:14" x14ac:dyDescent="0.25">
      <c r="H24845" s="4"/>
      <c r="M24845" s="5"/>
      <c r="N24845" s="6"/>
    </row>
    <row r="24846" spans="8:14" x14ac:dyDescent="0.25">
      <c r="H24846" s="4"/>
      <c r="M24846" s="5"/>
      <c r="N24846" s="6"/>
    </row>
    <row r="24847" spans="8:14" x14ac:dyDescent="0.25">
      <c r="H24847" s="4"/>
      <c r="M24847" s="5"/>
      <c r="N24847" s="6"/>
    </row>
    <row r="24848" spans="8:14" x14ac:dyDescent="0.25">
      <c r="H24848" s="4"/>
      <c r="M24848" s="5"/>
      <c r="N24848" s="6"/>
    </row>
    <row r="24849" spans="8:14" x14ac:dyDescent="0.25">
      <c r="H24849" s="4"/>
      <c r="M24849" s="5"/>
      <c r="N24849" s="6"/>
    </row>
    <row r="24850" spans="8:14" x14ac:dyDescent="0.25">
      <c r="H24850" s="4"/>
      <c r="M24850" s="5"/>
      <c r="N24850" s="6"/>
    </row>
    <row r="24851" spans="8:14" x14ac:dyDescent="0.25">
      <c r="H24851" s="4"/>
      <c r="M24851" s="5"/>
      <c r="N24851" s="6"/>
    </row>
    <row r="24852" spans="8:14" x14ac:dyDescent="0.25">
      <c r="H24852" s="4"/>
      <c r="M24852" s="5"/>
      <c r="N24852" s="6"/>
    </row>
    <row r="24853" spans="8:14" x14ac:dyDescent="0.25">
      <c r="H24853" s="4"/>
      <c r="M24853" s="5"/>
      <c r="N24853" s="6"/>
    </row>
    <row r="24854" spans="8:14" x14ac:dyDescent="0.25">
      <c r="H24854" s="4"/>
      <c r="M24854" s="5"/>
      <c r="N24854" s="6"/>
    </row>
    <row r="24855" spans="8:14" x14ac:dyDescent="0.25">
      <c r="H24855" s="4"/>
      <c r="M24855" s="5"/>
      <c r="N24855" s="6"/>
    </row>
    <row r="24856" spans="8:14" x14ac:dyDescent="0.25">
      <c r="H24856" s="4"/>
      <c r="M24856" s="5"/>
      <c r="N24856" s="6"/>
    </row>
    <row r="24857" spans="8:14" x14ac:dyDescent="0.25">
      <c r="H24857" s="4"/>
      <c r="M24857" s="5"/>
      <c r="N24857" s="6"/>
    </row>
    <row r="24858" spans="8:14" x14ac:dyDescent="0.25">
      <c r="H24858" s="4"/>
      <c r="M24858" s="5"/>
      <c r="N24858" s="6"/>
    </row>
    <row r="24859" spans="8:14" x14ac:dyDescent="0.25">
      <c r="H24859" s="4"/>
      <c r="M24859" s="5"/>
      <c r="N24859" s="6"/>
    </row>
    <row r="24860" spans="8:14" x14ac:dyDescent="0.25">
      <c r="H24860" s="4"/>
      <c r="M24860" s="5"/>
      <c r="N24860" s="6"/>
    </row>
    <row r="24861" spans="8:14" x14ac:dyDescent="0.25">
      <c r="H24861" s="4"/>
      <c r="M24861" s="5"/>
      <c r="N24861" s="6"/>
    </row>
    <row r="24862" spans="8:14" x14ac:dyDescent="0.25">
      <c r="H24862" s="4"/>
      <c r="M24862" s="5"/>
      <c r="N24862" s="6"/>
    </row>
    <row r="24863" spans="8:14" x14ac:dyDescent="0.25">
      <c r="H24863" s="4"/>
      <c r="M24863" s="5"/>
      <c r="N24863" s="6"/>
    </row>
    <row r="24864" spans="8:14" x14ac:dyDescent="0.25">
      <c r="H24864" s="4"/>
      <c r="M24864" s="5"/>
      <c r="N24864" s="6"/>
    </row>
    <row r="24865" spans="8:14" x14ac:dyDescent="0.25">
      <c r="H24865" s="4"/>
      <c r="M24865" s="5"/>
      <c r="N24865" s="6"/>
    </row>
    <row r="24866" spans="8:14" x14ac:dyDescent="0.25">
      <c r="H24866" s="4"/>
      <c r="M24866" s="5"/>
      <c r="N24866" s="6"/>
    </row>
    <row r="24867" spans="8:14" x14ac:dyDescent="0.25">
      <c r="H24867" s="4"/>
      <c r="M24867" s="5"/>
      <c r="N24867" s="6"/>
    </row>
    <row r="24868" spans="8:14" x14ac:dyDescent="0.25">
      <c r="H24868" s="4"/>
      <c r="M24868" s="5"/>
      <c r="N24868" s="6"/>
    </row>
    <row r="24869" spans="8:14" x14ac:dyDescent="0.25">
      <c r="H24869" s="4"/>
      <c r="M24869" s="5"/>
      <c r="N24869" s="6"/>
    </row>
    <row r="24870" spans="8:14" x14ac:dyDescent="0.25">
      <c r="H24870" s="4"/>
      <c r="M24870" s="5"/>
      <c r="N24870" s="6"/>
    </row>
    <row r="24871" spans="8:14" x14ac:dyDescent="0.25">
      <c r="H24871" s="4"/>
      <c r="M24871" s="5"/>
      <c r="N24871" s="6"/>
    </row>
    <row r="24872" spans="8:14" x14ac:dyDescent="0.25">
      <c r="H24872" s="4"/>
      <c r="M24872" s="5"/>
      <c r="N24872" s="6"/>
    </row>
    <row r="24873" spans="8:14" x14ac:dyDescent="0.25">
      <c r="H24873" s="4"/>
      <c r="M24873" s="5"/>
      <c r="N24873" s="6"/>
    </row>
    <row r="24874" spans="8:14" x14ac:dyDescent="0.25">
      <c r="H24874" s="4"/>
      <c r="M24874" s="5"/>
      <c r="N24874" s="6"/>
    </row>
    <row r="24875" spans="8:14" x14ac:dyDescent="0.25">
      <c r="H24875" s="4"/>
      <c r="M24875" s="5"/>
      <c r="N24875" s="6"/>
    </row>
    <row r="24876" spans="8:14" x14ac:dyDescent="0.25">
      <c r="H24876" s="4"/>
      <c r="M24876" s="5"/>
      <c r="N24876" s="6"/>
    </row>
    <row r="24877" spans="8:14" x14ac:dyDescent="0.25">
      <c r="H24877" s="4"/>
      <c r="M24877" s="5"/>
      <c r="N24877" s="6"/>
    </row>
    <row r="24878" spans="8:14" x14ac:dyDescent="0.25">
      <c r="H24878" s="4"/>
      <c r="M24878" s="5"/>
      <c r="N24878" s="6"/>
    </row>
    <row r="24879" spans="8:14" x14ac:dyDescent="0.25">
      <c r="H24879" s="4"/>
      <c r="M24879" s="5"/>
      <c r="N24879" s="6"/>
    </row>
    <row r="24880" spans="8:14" x14ac:dyDescent="0.25">
      <c r="H24880" s="4"/>
      <c r="M24880" s="5"/>
      <c r="N24880" s="6"/>
    </row>
    <row r="24881" spans="8:14" x14ac:dyDescent="0.25">
      <c r="H24881" s="4"/>
      <c r="M24881" s="5"/>
      <c r="N24881" s="6"/>
    </row>
    <row r="24882" spans="8:14" x14ac:dyDescent="0.25">
      <c r="H24882" s="4"/>
      <c r="M24882" s="5"/>
      <c r="N24882" s="6"/>
    </row>
    <row r="24883" spans="8:14" x14ac:dyDescent="0.25">
      <c r="H24883" s="4"/>
      <c r="M24883" s="5"/>
      <c r="N24883" s="6"/>
    </row>
    <row r="24884" spans="8:14" x14ac:dyDescent="0.25">
      <c r="H24884" s="4"/>
      <c r="M24884" s="5"/>
      <c r="N24884" s="6"/>
    </row>
    <row r="24885" spans="8:14" x14ac:dyDescent="0.25">
      <c r="H24885" s="4"/>
      <c r="M24885" s="5"/>
      <c r="N24885" s="6"/>
    </row>
    <row r="24886" spans="8:14" x14ac:dyDescent="0.25">
      <c r="H24886" s="4"/>
      <c r="M24886" s="5"/>
      <c r="N24886" s="6"/>
    </row>
    <row r="24887" spans="8:14" x14ac:dyDescent="0.25">
      <c r="H24887" s="4"/>
      <c r="M24887" s="5"/>
      <c r="N24887" s="6"/>
    </row>
    <row r="24888" spans="8:14" x14ac:dyDescent="0.25">
      <c r="H24888" s="4"/>
      <c r="M24888" s="5"/>
      <c r="N24888" s="6"/>
    </row>
    <row r="24889" spans="8:14" x14ac:dyDescent="0.25">
      <c r="H24889" s="4"/>
      <c r="M24889" s="5"/>
      <c r="N24889" s="6"/>
    </row>
    <row r="24890" spans="8:14" x14ac:dyDescent="0.25">
      <c r="H24890" s="4"/>
      <c r="M24890" s="5"/>
      <c r="N24890" s="6"/>
    </row>
    <row r="24891" spans="8:14" x14ac:dyDescent="0.25">
      <c r="H24891" s="4"/>
      <c r="M24891" s="5"/>
      <c r="N24891" s="6"/>
    </row>
    <row r="24892" spans="8:14" x14ac:dyDescent="0.25">
      <c r="H24892" s="4"/>
      <c r="M24892" s="5"/>
      <c r="N24892" s="6"/>
    </row>
    <row r="24893" spans="8:14" x14ac:dyDescent="0.25">
      <c r="H24893" s="4"/>
      <c r="M24893" s="5"/>
      <c r="N24893" s="6"/>
    </row>
    <row r="24894" spans="8:14" x14ac:dyDescent="0.25">
      <c r="H24894" s="4"/>
      <c r="M24894" s="5"/>
      <c r="N24894" s="6"/>
    </row>
    <row r="24895" spans="8:14" x14ac:dyDescent="0.25">
      <c r="H24895" s="4"/>
      <c r="M24895" s="5"/>
      <c r="N24895" s="6"/>
    </row>
    <row r="24896" spans="8:14" x14ac:dyDescent="0.25">
      <c r="H24896" s="4"/>
      <c r="M24896" s="5"/>
      <c r="N24896" s="6"/>
    </row>
    <row r="24897" spans="8:14" x14ac:dyDescent="0.25">
      <c r="H24897" s="4"/>
      <c r="M24897" s="5"/>
      <c r="N24897" s="6"/>
    </row>
    <row r="24898" spans="8:14" x14ac:dyDescent="0.25">
      <c r="H24898" s="4"/>
      <c r="M24898" s="5"/>
      <c r="N24898" s="6"/>
    </row>
    <row r="24899" spans="8:14" x14ac:dyDescent="0.25">
      <c r="H24899" s="4"/>
      <c r="M24899" s="5"/>
      <c r="N24899" s="6"/>
    </row>
    <row r="24900" spans="8:14" x14ac:dyDescent="0.25">
      <c r="H24900" s="4"/>
      <c r="M24900" s="5"/>
      <c r="N24900" s="6"/>
    </row>
    <row r="24901" spans="8:14" x14ac:dyDescent="0.25">
      <c r="H24901" s="4"/>
      <c r="M24901" s="5"/>
      <c r="N24901" s="6"/>
    </row>
    <row r="24902" spans="8:14" x14ac:dyDescent="0.25">
      <c r="H24902" s="4"/>
      <c r="M24902" s="5"/>
      <c r="N24902" s="6"/>
    </row>
    <row r="24903" spans="8:14" x14ac:dyDescent="0.25">
      <c r="H24903" s="4"/>
      <c r="M24903" s="5"/>
      <c r="N24903" s="6"/>
    </row>
    <row r="24904" spans="8:14" x14ac:dyDescent="0.25">
      <c r="H24904" s="4"/>
      <c r="M24904" s="5"/>
      <c r="N24904" s="6"/>
    </row>
    <row r="24905" spans="8:14" x14ac:dyDescent="0.25">
      <c r="H24905" s="4"/>
      <c r="M24905" s="5"/>
      <c r="N24905" s="6"/>
    </row>
    <row r="24906" spans="8:14" x14ac:dyDescent="0.25">
      <c r="H24906" s="4"/>
      <c r="M24906" s="5"/>
      <c r="N24906" s="6"/>
    </row>
    <row r="24907" spans="8:14" x14ac:dyDescent="0.25">
      <c r="H24907" s="4"/>
      <c r="M24907" s="5"/>
      <c r="N24907" s="6"/>
    </row>
    <row r="24908" spans="8:14" x14ac:dyDescent="0.25">
      <c r="H24908" s="4"/>
      <c r="M24908" s="5"/>
      <c r="N24908" s="6"/>
    </row>
    <row r="24909" spans="8:14" x14ac:dyDescent="0.25">
      <c r="H24909" s="4"/>
      <c r="M24909" s="5"/>
      <c r="N24909" s="6"/>
    </row>
    <row r="24910" spans="8:14" x14ac:dyDescent="0.25">
      <c r="H24910" s="4"/>
      <c r="M24910" s="5"/>
      <c r="N24910" s="6"/>
    </row>
    <row r="24911" spans="8:14" x14ac:dyDescent="0.25">
      <c r="H24911" s="4"/>
      <c r="M24911" s="5"/>
      <c r="N24911" s="6"/>
    </row>
    <row r="24912" spans="8:14" x14ac:dyDescent="0.25">
      <c r="H24912" s="4"/>
      <c r="M24912" s="5"/>
      <c r="N24912" s="6"/>
    </row>
    <row r="24913" spans="8:14" x14ac:dyDescent="0.25">
      <c r="H24913" s="4"/>
      <c r="M24913" s="5"/>
      <c r="N24913" s="6"/>
    </row>
    <row r="24914" spans="8:14" x14ac:dyDescent="0.25">
      <c r="H24914" s="4"/>
      <c r="M24914" s="5"/>
      <c r="N24914" s="6"/>
    </row>
    <row r="24915" spans="8:14" x14ac:dyDescent="0.25">
      <c r="H24915" s="4"/>
      <c r="M24915" s="5"/>
      <c r="N24915" s="6"/>
    </row>
    <row r="24916" spans="8:14" x14ac:dyDescent="0.25">
      <c r="H24916" s="4"/>
      <c r="M24916" s="5"/>
      <c r="N24916" s="6"/>
    </row>
    <row r="24917" spans="8:14" x14ac:dyDescent="0.25">
      <c r="H24917" s="4"/>
      <c r="M24917" s="5"/>
      <c r="N24917" s="6"/>
    </row>
    <row r="24918" spans="8:14" x14ac:dyDescent="0.25">
      <c r="H24918" s="4"/>
      <c r="M24918" s="5"/>
      <c r="N24918" s="6"/>
    </row>
    <row r="24919" spans="8:14" x14ac:dyDescent="0.25">
      <c r="H24919" s="4"/>
      <c r="M24919" s="5"/>
      <c r="N24919" s="6"/>
    </row>
    <row r="24920" spans="8:14" x14ac:dyDescent="0.25">
      <c r="H24920" s="4"/>
      <c r="M24920" s="5"/>
      <c r="N24920" s="6"/>
    </row>
    <row r="24921" spans="8:14" x14ac:dyDescent="0.25">
      <c r="H24921" s="4"/>
      <c r="M24921" s="5"/>
      <c r="N24921" s="6"/>
    </row>
    <row r="24922" spans="8:14" x14ac:dyDescent="0.25">
      <c r="H24922" s="4"/>
      <c r="M24922" s="5"/>
      <c r="N24922" s="6"/>
    </row>
    <row r="24923" spans="8:14" x14ac:dyDescent="0.25">
      <c r="H24923" s="4"/>
      <c r="M24923" s="5"/>
      <c r="N24923" s="6"/>
    </row>
    <row r="24924" spans="8:14" x14ac:dyDescent="0.25">
      <c r="H24924" s="4"/>
      <c r="M24924" s="5"/>
      <c r="N24924" s="6"/>
    </row>
    <row r="24925" spans="8:14" x14ac:dyDescent="0.25">
      <c r="H24925" s="4"/>
      <c r="M24925" s="5"/>
      <c r="N24925" s="6"/>
    </row>
    <row r="24926" spans="8:14" x14ac:dyDescent="0.25">
      <c r="H24926" s="4"/>
      <c r="M24926" s="5"/>
      <c r="N24926" s="6"/>
    </row>
    <row r="24927" spans="8:14" x14ac:dyDescent="0.25">
      <c r="H24927" s="4"/>
      <c r="M24927" s="5"/>
      <c r="N24927" s="6"/>
    </row>
    <row r="24928" spans="8:14" x14ac:dyDescent="0.25">
      <c r="H24928" s="4"/>
      <c r="M24928" s="5"/>
      <c r="N24928" s="6"/>
    </row>
    <row r="24929" spans="8:14" x14ac:dyDescent="0.25">
      <c r="H24929" s="4"/>
      <c r="M24929" s="5"/>
      <c r="N24929" s="6"/>
    </row>
    <row r="24930" spans="8:14" x14ac:dyDescent="0.25">
      <c r="H24930" s="4"/>
      <c r="M24930" s="5"/>
      <c r="N24930" s="6"/>
    </row>
    <row r="24931" spans="8:14" x14ac:dyDescent="0.25">
      <c r="H24931" s="4"/>
      <c r="M24931" s="5"/>
      <c r="N24931" s="6"/>
    </row>
    <row r="24932" spans="8:14" x14ac:dyDescent="0.25">
      <c r="H24932" s="4"/>
      <c r="M24932" s="5"/>
      <c r="N24932" s="6"/>
    </row>
    <row r="24933" spans="8:14" x14ac:dyDescent="0.25">
      <c r="H24933" s="4"/>
      <c r="M24933" s="5"/>
      <c r="N24933" s="6"/>
    </row>
    <row r="24934" spans="8:14" x14ac:dyDescent="0.25">
      <c r="H24934" s="4"/>
      <c r="M24934" s="5"/>
      <c r="N24934" s="6"/>
    </row>
    <row r="24935" spans="8:14" x14ac:dyDescent="0.25">
      <c r="H24935" s="4"/>
      <c r="M24935" s="5"/>
      <c r="N24935" s="6"/>
    </row>
    <row r="24936" spans="8:14" x14ac:dyDescent="0.25">
      <c r="H24936" s="4"/>
      <c r="M24936" s="5"/>
      <c r="N24936" s="6"/>
    </row>
    <row r="24937" spans="8:14" x14ac:dyDescent="0.25">
      <c r="H24937" s="4"/>
      <c r="M24937" s="5"/>
      <c r="N24937" s="6"/>
    </row>
    <row r="24938" spans="8:14" x14ac:dyDescent="0.25">
      <c r="H24938" s="4"/>
      <c r="M24938" s="5"/>
      <c r="N24938" s="6"/>
    </row>
    <row r="24939" spans="8:14" x14ac:dyDescent="0.25">
      <c r="H24939" s="4"/>
      <c r="M24939" s="5"/>
      <c r="N24939" s="6"/>
    </row>
    <row r="24940" spans="8:14" x14ac:dyDescent="0.25">
      <c r="H24940" s="4"/>
      <c r="M24940" s="5"/>
      <c r="N24940" s="6"/>
    </row>
    <row r="24941" spans="8:14" x14ac:dyDescent="0.25">
      <c r="H24941" s="4"/>
      <c r="M24941" s="5"/>
      <c r="N24941" s="6"/>
    </row>
    <row r="24942" spans="8:14" x14ac:dyDescent="0.25">
      <c r="H24942" s="4"/>
      <c r="M24942" s="5"/>
      <c r="N24942" s="6"/>
    </row>
    <row r="24943" spans="8:14" x14ac:dyDescent="0.25">
      <c r="H24943" s="4"/>
      <c r="M24943" s="5"/>
      <c r="N24943" s="6"/>
    </row>
    <row r="24944" spans="8:14" x14ac:dyDescent="0.25">
      <c r="H24944" s="4"/>
      <c r="M24944" s="5"/>
      <c r="N24944" s="6"/>
    </row>
    <row r="24945" spans="8:14" x14ac:dyDescent="0.25">
      <c r="H24945" s="4"/>
      <c r="M24945" s="5"/>
      <c r="N24945" s="6"/>
    </row>
    <row r="24946" spans="8:14" x14ac:dyDescent="0.25">
      <c r="H24946" s="4"/>
      <c r="M24946" s="5"/>
      <c r="N24946" s="6"/>
    </row>
    <row r="24947" spans="8:14" x14ac:dyDescent="0.25">
      <c r="H24947" s="4"/>
      <c r="M24947" s="5"/>
      <c r="N24947" s="6"/>
    </row>
    <row r="24948" spans="8:14" x14ac:dyDescent="0.25">
      <c r="H24948" s="4"/>
      <c r="M24948" s="5"/>
      <c r="N24948" s="6"/>
    </row>
    <row r="24949" spans="8:14" x14ac:dyDescent="0.25">
      <c r="H24949" s="4"/>
      <c r="M24949" s="5"/>
      <c r="N24949" s="6"/>
    </row>
    <row r="24950" spans="8:14" x14ac:dyDescent="0.25">
      <c r="H24950" s="4"/>
      <c r="M24950" s="5"/>
      <c r="N24950" s="6"/>
    </row>
    <row r="24951" spans="8:14" x14ac:dyDescent="0.25">
      <c r="H24951" s="4"/>
      <c r="M24951" s="5"/>
      <c r="N24951" s="6"/>
    </row>
    <row r="24952" spans="8:14" x14ac:dyDescent="0.25">
      <c r="H24952" s="4"/>
      <c r="M24952" s="5"/>
      <c r="N24952" s="6"/>
    </row>
    <row r="24953" spans="8:14" x14ac:dyDescent="0.25">
      <c r="H24953" s="4"/>
      <c r="M24953" s="5"/>
      <c r="N24953" s="6"/>
    </row>
    <row r="24954" spans="8:14" x14ac:dyDescent="0.25">
      <c r="H24954" s="4"/>
      <c r="M24954" s="5"/>
      <c r="N24954" s="6"/>
    </row>
    <row r="24955" spans="8:14" x14ac:dyDescent="0.25">
      <c r="H24955" s="4"/>
      <c r="M24955" s="5"/>
      <c r="N24955" s="6"/>
    </row>
    <row r="24956" spans="8:14" x14ac:dyDescent="0.25">
      <c r="H24956" s="4"/>
      <c r="M24956" s="5"/>
      <c r="N24956" s="6"/>
    </row>
    <row r="24957" spans="8:14" x14ac:dyDescent="0.25">
      <c r="H24957" s="4"/>
      <c r="M24957" s="5"/>
      <c r="N24957" s="6"/>
    </row>
    <row r="24958" spans="8:14" x14ac:dyDescent="0.25">
      <c r="H24958" s="4"/>
      <c r="M24958" s="5"/>
      <c r="N24958" s="6"/>
    </row>
    <row r="24959" spans="8:14" x14ac:dyDescent="0.25">
      <c r="H24959" s="4"/>
      <c r="M24959" s="5"/>
      <c r="N24959" s="6"/>
    </row>
    <row r="24960" spans="8:14" x14ac:dyDescent="0.25">
      <c r="H24960" s="4"/>
      <c r="M24960" s="5"/>
      <c r="N24960" s="6"/>
    </row>
    <row r="24961" spans="8:14" x14ac:dyDescent="0.25">
      <c r="H24961" s="4"/>
      <c r="M24961" s="5"/>
      <c r="N24961" s="6"/>
    </row>
    <row r="24962" spans="8:14" x14ac:dyDescent="0.25">
      <c r="H24962" s="4"/>
      <c r="M24962" s="5"/>
      <c r="N24962" s="6"/>
    </row>
    <row r="24963" spans="8:14" x14ac:dyDescent="0.25">
      <c r="H24963" s="4"/>
      <c r="M24963" s="5"/>
      <c r="N24963" s="6"/>
    </row>
    <row r="24964" spans="8:14" x14ac:dyDescent="0.25">
      <c r="H24964" s="4"/>
      <c r="M24964" s="5"/>
      <c r="N24964" s="6"/>
    </row>
    <row r="24965" spans="8:14" x14ac:dyDescent="0.25">
      <c r="H24965" s="4"/>
      <c r="M24965" s="5"/>
      <c r="N24965" s="6"/>
    </row>
    <row r="24966" spans="8:14" x14ac:dyDescent="0.25">
      <c r="H24966" s="4"/>
      <c r="M24966" s="5"/>
      <c r="N24966" s="6"/>
    </row>
    <row r="24967" spans="8:14" x14ac:dyDescent="0.25">
      <c r="H24967" s="4"/>
      <c r="M24967" s="5"/>
      <c r="N24967" s="6"/>
    </row>
    <row r="24968" spans="8:14" x14ac:dyDescent="0.25">
      <c r="H24968" s="4"/>
      <c r="M24968" s="5"/>
      <c r="N24968" s="6"/>
    </row>
    <row r="24969" spans="8:14" x14ac:dyDescent="0.25">
      <c r="H24969" s="4"/>
      <c r="M24969" s="5"/>
      <c r="N24969" s="6"/>
    </row>
    <row r="24970" spans="8:14" x14ac:dyDescent="0.25">
      <c r="H24970" s="4"/>
      <c r="M24970" s="5"/>
      <c r="N24970" s="6"/>
    </row>
    <row r="24971" spans="8:14" x14ac:dyDescent="0.25">
      <c r="H24971" s="4"/>
      <c r="M24971" s="5"/>
      <c r="N24971" s="6"/>
    </row>
    <row r="24972" spans="8:14" x14ac:dyDescent="0.25">
      <c r="H24972" s="4"/>
      <c r="M24972" s="5"/>
      <c r="N24972" s="6"/>
    </row>
    <row r="24973" spans="8:14" x14ac:dyDescent="0.25">
      <c r="H24973" s="4"/>
      <c r="M24973" s="5"/>
      <c r="N24973" s="6"/>
    </row>
    <row r="24974" spans="8:14" x14ac:dyDescent="0.25">
      <c r="H24974" s="4"/>
      <c r="M24974" s="5"/>
      <c r="N24974" s="6"/>
    </row>
    <row r="24975" spans="8:14" x14ac:dyDescent="0.25">
      <c r="H24975" s="4"/>
      <c r="M24975" s="5"/>
      <c r="N24975" s="6"/>
    </row>
    <row r="24976" spans="8:14" x14ac:dyDescent="0.25">
      <c r="H24976" s="4"/>
      <c r="M24976" s="5"/>
      <c r="N24976" s="6"/>
    </row>
    <row r="24977" spans="8:14" x14ac:dyDescent="0.25">
      <c r="H24977" s="4"/>
      <c r="M24977" s="5"/>
      <c r="N24977" s="6"/>
    </row>
    <row r="24978" spans="8:14" x14ac:dyDescent="0.25">
      <c r="H24978" s="4"/>
      <c r="M24978" s="5"/>
      <c r="N24978" s="6"/>
    </row>
    <row r="24979" spans="8:14" x14ac:dyDescent="0.25">
      <c r="H24979" s="4"/>
      <c r="M24979" s="5"/>
      <c r="N24979" s="6"/>
    </row>
    <row r="24980" spans="8:14" x14ac:dyDescent="0.25">
      <c r="H24980" s="4"/>
      <c r="M24980" s="5"/>
      <c r="N24980" s="6"/>
    </row>
    <row r="24981" spans="8:14" x14ac:dyDescent="0.25">
      <c r="H24981" s="4"/>
      <c r="M24981" s="5"/>
      <c r="N24981" s="6"/>
    </row>
    <row r="24982" spans="8:14" x14ac:dyDescent="0.25">
      <c r="H24982" s="4"/>
      <c r="M24982" s="5"/>
      <c r="N24982" s="6"/>
    </row>
    <row r="24983" spans="8:14" x14ac:dyDescent="0.25">
      <c r="H24983" s="4"/>
      <c r="M24983" s="5"/>
      <c r="N24983" s="6"/>
    </row>
    <row r="24984" spans="8:14" x14ac:dyDescent="0.25">
      <c r="H24984" s="4"/>
      <c r="M24984" s="5"/>
      <c r="N24984" s="6"/>
    </row>
    <row r="24985" spans="8:14" x14ac:dyDescent="0.25">
      <c r="H24985" s="4"/>
      <c r="M24985" s="5"/>
      <c r="N24985" s="6"/>
    </row>
    <row r="24986" spans="8:14" x14ac:dyDescent="0.25">
      <c r="H24986" s="4"/>
      <c r="M24986" s="5"/>
      <c r="N24986" s="6"/>
    </row>
    <row r="24987" spans="8:14" x14ac:dyDescent="0.25">
      <c r="H24987" s="4"/>
      <c r="M24987" s="5"/>
      <c r="N24987" s="6"/>
    </row>
    <row r="24988" spans="8:14" x14ac:dyDescent="0.25">
      <c r="H24988" s="4"/>
      <c r="M24988" s="5"/>
      <c r="N24988" s="6"/>
    </row>
    <row r="24989" spans="8:14" x14ac:dyDescent="0.25">
      <c r="H24989" s="4"/>
      <c r="M24989" s="5"/>
      <c r="N24989" s="6"/>
    </row>
    <row r="24990" spans="8:14" x14ac:dyDescent="0.25">
      <c r="H24990" s="4"/>
      <c r="M24990" s="5"/>
      <c r="N24990" s="6"/>
    </row>
    <row r="24991" spans="8:14" x14ac:dyDescent="0.25">
      <c r="H24991" s="4"/>
      <c r="M24991" s="5"/>
      <c r="N24991" s="6"/>
    </row>
    <row r="24992" spans="8:14" x14ac:dyDescent="0.25">
      <c r="H24992" s="4"/>
      <c r="M24992" s="5"/>
      <c r="N24992" s="6"/>
    </row>
    <row r="24993" spans="8:14" x14ac:dyDescent="0.25">
      <c r="H24993" s="4"/>
      <c r="M24993" s="5"/>
      <c r="N24993" s="6"/>
    </row>
    <row r="24994" spans="8:14" x14ac:dyDescent="0.25">
      <c r="H24994" s="4"/>
      <c r="M24994" s="5"/>
      <c r="N24994" s="6"/>
    </row>
    <row r="24995" spans="8:14" x14ac:dyDescent="0.25">
      <c r="H24995" s="4"/>
      <c r="M24995" s="5"/>
      <c r="N24995" s="6"/>
    </row>
    <row r="24996" spans="8:14" x14ac:dyDescent="0.25">
      <c r="H24996" s="4"/>
      <c r="M24996" s="5"/>
      <c r="N24996" s="6"/>
    </row>
    <row r="24997" spans="8:14" x14ac:dyDescent="0.25">
      <c r="H24997" s="4"/>
      <c r="M24997" s="5"/>
      <c r="N24997" s="6"/>
    </row>
    <row r="24998" spans="8:14" x14ac:dyDescent="0.25">
      <c r="H24998" s="4"/>
      <c r="M24998" s="5"/>
      <c r="N24998" s="6"/>
    </row>
    <row r="24999" spans="8:14" x14ac:dyDescent="0.25">
      <c r="H24999" s="4"/>
      <c r="M24999" s="5"/>
      <c r="N24999" s="6"/>
    </row>
    <row r="25000" spans="8:14" x14ac:dyDescent="0.25">
      <c r="H25000" s="4"/>
      <c r="M25000" s="5"/>
      <c r="N25000" s="6"/>
    </row>
    <row r="25001" spans="8:14" x14ac:dyDescent="0.25">
      <c r="H25001" s="4"/>
      <c r="M25001" s="5"/>
      <c r="N25001" s="6"/>
    </row>
    <row r="25002" spans="8:14" x14ac:dyDescent="0.25">
      <c r="H25002" s="4"/>
      <c r="M25002" s="5"/>
      <c r="N25002" s="6"/>
    </row>
    <row r="25003" spans="8:14" x14ac:dyDescent="0.25">
      <c r="H25003" s="4"/>
      <c r="M25003" s="5"/>
      <c r="N25003" s="6"/>
    </row>
    <row r="25004" spans="8:14" x14ac:dyDescent="0.25">
      <c r="H25004" s="4"/>
      <c r="M25004" s="5"/>
      <c r="N25004" s="6"/>
    </row>
    <row r="25005" spans="8:14" x14ac:dyDescent="0.25">
      <c r="H25005" s="4"/>
      <c r="M25005" s="5"/>
      <c r="N25005" s="6"/>
    </row>
    <row r="25006" spans="8:14" x14ac:dyDescent="0.25">
      <c r="H25006" s="4"/>
      <c r="M25006" s="5"/>
      <c r="N25006" s="6"/>
    </row>
    <row r="25007" spans="8:14" x14ac:dyDescent="0.25">
      <c r="H25007" s="4"/>
      <c r="M25007" s="5"/>
      <c r="N25007" s="6"/>
    </row>
    <row r="25008" spans="8:14" x14ac:dyDescent="0.25">
      <c r="H25008" s="4"/>
      <c r="M25008" s="5"/>
      <c r="N25008" s="6"/>
    </row>
    <row r="25009" spans="8:14" x14ac:dyDescent="0.25">
      <c r="H25009" s="4"/>
      <c r="M25009" s="5"/>
      <c r="N25009" s="6"/>
    </row>
    <row r="25010" spans="8:14" x14ac:dyDescent="0.25">
      <c r="H25010" s="4"/>
      <c r="M25010" s="5"/>
      <c r="N25010" s="6"/>
    </row>
    <row r="25011" spans="8:14" x14ac:dyDescent="0.25">
      <c r="H25011" s="4"/>
      <c r="M25011" s="5"/>
      <c r="N25011" s="6"/>
    </row>
    <row r="25012" spans="8:14" x14ac:dyDescent="0.25">
      <c r="H25012" s="4"/>
      <c r="M25012" s="5"/>
      <c r="N25012" s="6"/>
    </row>
    <row r="25013" spans="8:14" x14ac:dyDescent="0.25">
      <c r="H25013" s="4"/>
      <c r="M25013" s="5"/>
      <c r="N25013" s="6"/>
    </row>
    <row r="25014" spans="8:14" x14ac:dyDescent="0.25">
      <c r="H25014" s="4"/>
      <c r="M25014" s="5"/>
      <c r="N25014" s="6"/>
    </row>
    <row r="25015" spans="8:14" x14ac:dyDescent="0.25">
      <c r="H25015" s="4"/>
      <c r="M25015" s="5"/>
      <c r="N25015" s="6"/>
    </row>
    <row r="25016" spans="8:14" x14ac:dyDescent="0.25">
      <c r="H25016" s="4"/>
      <c r="M25016" s="5"/>
      <c r="N25016" s="6"/>
    </row>
    <row r="25017" spans="8:14" x14ac:dyDescent="0.25">
      <c r="H25017" s="4"/>
      <c r="M25017" s="5"/>
      <c r="N25017" s="6"/>
    </row>
    <row r="25018" spans="8:14" x14ac:dyDescent="0.25">
      <c r="H25018" s="4"/>
      <c r="M25018" s="5"/>
      <c r="N25018" s="6"/>
    </row>
    <row r="25019" spans="8:14" x14ac:dyDescent="0.25">
      <c r="H25019" s="4"/>
      <c r="M25019" s="5"/>
      <c r="N25019" s="6"/>
    </row>
    <row r="25020" spans="8:14" x14ac:dyDescent="0.25">
      <c r="H25020" s="4"/>
      <c r="M25020" s="5"/>
      <c r="N25020" s="6"/>
    </row>
    <row r="25021" spans="8:14" x14ac:dyDescent="0.25">
      <c r="H25021" s="4"/>
      <c r="M25021" s="5"/>
      <c r="N25021" s="6"/>
    </row>
    <row r="25022" spans="8:14" x14ac:dyDescent="0.25">
      <c r="H25022" s="4"/>
      <c r="M25022" s="5"/>
      <c r="N25022" s="6"/>
    </row>
    <row r="25023" spans="8:14" x14ac:dyDescent="0.25">
      <c r="H25023" s="4"/>
      <c r="M25023" s="5"/>
      <c r="N25023" s="6"/>
    </row>
    <row r="25024" spans="8:14" x14ac:dyDescent="0.25">
      <c r="H25024" s="4"/>
      <c r="M25024" s="5"/>
      <c r="N25024" s="6"/>
    </row>
    <row r="25025" spans="8:14" x14ac:dyDescent="0.25">
      <c r="H25025" s="4"/>
      <c r="M25025" s="5"/>
      <c r="N25025" s="6"/>
    </row>
    <row r="25026" spans="8:14" x14ac:dyDescent="0.25">
      <c r="H25026" s="4"/>
      <c r="M25026" s="5"/>
      <c r="N25026" s="6"/>
    </row>
    <row r="25027" spans="8:14" x14ac:dyDescent="0.25">
      <c r="H25027" s="4"/>
      <c r="M25027" s="5"/>
      <c r="N25027" s="6"/>
    </row>
    <row r="25028" spans="8:14" x14ac:dyDescent="0.25">
      <c r="H25028" s="4"/>
      <c r="M25028" s="5"/>
      <c r="N25028" s="6"/>
    </row>
    <row r="25029" spans="8:14" x14ac:dyDescent="0.25">
      <c r="H25029" s="4"/>
      <c r="M25029" s="5"/>
      <c r="N25029" s="6"/>
    </row>
    <row r="25030" spans="8:14" x14ac:dyDescent="0.25">
      <c r="H25030" s="4"/>
      <c r="M25030" s="5"/>
      <c r="N25030" s="6"/>
    </row>
    <row r="25031" spans="8:14" x14ac:dyDescent="0.25">
      <c r="H25031" s="4"/>
      <c r="M25031" s="5"/>
      <c r="N25031" s="6"/>
    </row>
    <row r="25032" spans="8:14" x14ac:dyDescent="0.25">
      <c r="H25032" s="4"/>
      <c r="M25032" s="5"/>
      <c r="N25032" s="6"/>
    </row>
    <row r="25033" spans="8:14" x14ac:dyDescent="0.25">
      <c r="H25033" s="4"/>
      <c r="M25033" s="5"/>
      <c r="N25033" s="6"/>
    </row>
    <row r="25034" spans="8:14" x14ac:dyDescent="0.25">
      <c r="H25034" s="4"/>
      <c r="M25034" s="5"/>
      <c r="N25034" s="6"/>
    </row>
    <row r="25035" spans="8:14" x14ac:dyDescent="0.25">
      <c r="H25035" s="4"/>
      <c r="M25035" s="5"/>
      <c r="N25035" s="6"/>
    </row>
    <row r="25036" spans="8:14" x14ac:dyDescent="0.25">
      <c r="H25036" s="4"/>
      <c r="M25036" s="5"/>
      <c r="N25036" s="6"/>
    </row>
    <row r="25037" spans="8:14" x14ac:dyDescent="0.25">
      <c r="H25037" s="4"/>
      <c r="M25037" s="5"/>
      <c r="N25037" s="6"/>
    </row>
    <row r="25038" spans="8:14" x14ac:dyDescent="0.25">
      <c r="H25038" s="4"/>
      <c r="M25038" s="5"/>
      <c r="N25038" s="6"/>
    </row>
    <row r="25039" spans="8:14" x14ac:dyDescent="0.25">
      <c r="H25039" s="4"/>
      <c r="M25039" s="5"/>
      <c r="N25039" s="6"/>
    </row>
    <row r="25040" spans="8:14" x14ac:dyDescent="0.25">
      <c r="H25040" s="4"/>
      <c r="M25040" s="5"/>
      <c r="N25040" s="6"/>
    </row>
    <row r="25041" spans="8:14" x14ac:dyDescent="0.25">
      <c r="H25041" s="4"/>
      <c r="M25041" s="5"/>
      <c r="N25041" s="6"/>
    </row>
    <row r="25042" spans="8:14" x14ac:dyDescent="0.25">
      <c r="H25042" s="4"/>
      <c r="M25042" s="5"/>
      <c r="N25042" s="6"/>
    </row>
    <row r="25043" spans="8:14" x14ac:dyDescent="0.25">
      <c r="H25043" s="4"/>
      <c r="M25043" s="5"/>
      <c r="N25043" s="6"/>
    </row>
    <row r="25044" spans="8:14" x14ac:dyDescent="0.25">
      <c r="H25044" s="4"/>
      <c r="M25044" s="5"/>
      <c r="N25044" s="6"/>
    </row>
    <row r="25045" spans="8:14" x14ac:dyDescent="0.25">
      <c r="H25045" s="4"/>
      <c r="M25045" s="5"/>
      <c r="N25045" s="6"/>
    </row>
    <row r="25046" spans="8:14" x14ac:dyDescent="0.25">
      <c r="H25046" s="4"/>
      <c r="M25046" s="5"/>
      <c r="N25046" s="6"/>
    </row>
    <row r="25047" spans="8:14" x14ac:dyDescent="0.25">
      <c r="H25047" s="4"/>
      <c r="M25047" s="5"/>
      <c r="N25047" s="6"/>
    </row>
    <row r="25048" spans="8:14" x14ac:dyDescent="0.25">
      <c r="H25048" s="4"/>
      <c r="M25048" s="5"/>
      <c r="N25048" s="6"/>
    </row>
    <row r="25049" spans="8:14" x14ac:dyDescent="0.25">
      <c r="H25049" s="4"/>
      <c r="M25049" s="5"/>
      <c r="N25049" s="6"/>
    </row>
    <row r="25050" spans="8:14" x14ac:dyDescent="0.25">
      <c r="H25050" s="4"/>
      <c r="M25050" s="5"/>
      <c r="N25050" s="6"/>
    </row>
    <row r="25051" spans="8:14" x14ac:dyDescent="0.25">
      <c r="H25051" s="4"/>
      <c r="M25051" s="5"/>
      <c r="N25051" s="6"/>
    </row>
    <row r="25052" spans="8:14" x14ac:dyDescent="0.25">
      <c r="H25052" s="4"/>
      <c r="M25052" s="5"/>
      <c r="N25052" s="6"/>
    </row>
    <row r="25053" spans="8:14" x14ac:dyDescent="0.25">
      <c r="H25053" s="4"/>
      <c r="M25053" s="5"/>
      <c r="N25053" s="6"/>
    </row>
    <row r="25054" spans="8:14" x14ac:dyDescent="0.25">
      <c r="H25054" s="4"/>
      <c r="M25054" s="5"/>
      <c r="N25054" s="6"/>
    </row>
    <row r="25055" spans="8:14" x14ac:dyDescent="0.25">
      <c r="H25055" s="4"/>
      <c r="M25055" s="5"/>
      <c r="N25055" s="6"/>
    </row>
    <row r="25056" spans="8:14" x14ac:dyDescent="0.25">
      <c r="H25056" s="4"/>
      <c r="M25056" s="5"/>
      <c r="N25056" s="6"/>
    </row>
    <row r="25057" spans="8:14" x14ac:dyDescent="0.25">
      <c r="H25057" s="4"/>
      <c r="M25057" s="5"/>
      <c r="N25057" s="6"/>
    </row>
    <row r="25058" spans="8:14" x14ac:dyDescent="0.25">
      <c r="H25058" s="4"/>
      <c r="M25058" s="5"/>
      <c r="N25058" s="6"/>
    </row>
    <row r="25059" spans="8:14" x14ac:dyDescent="0.25">
      <c r="H25059" s="4"/>
      <c r="M25059" s="5"/>
      <c r="N25059" s="6"/>
    </row>
    <row r="25060" spans="8:14" x14ac:dyDescent="0.25">
      <c r="H25060" s="4"/>
      <c r="M25060" s="5"/>
      <c r="N25060" s="6"/>
    </row>
    <row r="25061" spans="8:14" x14ac:dyDescent="0.25">
      <c r="H25061" s="4"/>
      <c r="M25061" s="5"/>
      <c r="N25061" s="6"/>
    </row>
    <row r="25062" spans="8:14" x14ac:dyDescent="0.25">
      <c r="H25062" s="4"/>
      <c r="M25062" s="5"/>
      <c r="N25062" s="6"/>
    </row>
    <row r="25063" spans="8:14" x14ac:dyDescent="0.25">
      <c r="H25063" s="4"/>
      <c r="M25063" s="5"/>
      <c r="N25063" s="6"/>
    </row>
    <row r="25064" spans="8:14" x14ac:dyDescent="0.25">
      <c r="H25064" s="4"/>
      <c r="M25064" s="5"/>
      <c r="N25064" s="6"/>
    </row>
    <row r="25065" spans="8:14" x14ac:dyDescent="0.25">
      <c r="H25065" s="4"/>
      <c r="M25065" s="5"/>
      <c r="N25065" s="6"/>
    </row>
    <row r="25066" spans="8:14" x14ac:dyDescent="0.25">
      <c r="H25066" s="4"/>
      <c r="M25066" s="5"/>
      <c r="N25066" s="6"/>
    </row>
    <row r="25067" spans="8:14" x14ac:dyDescent="0.25">
      <c r="H25067" s="4"/>
      <c r="M25067" s="5"/>
      <c r="N25067" s="6"/>
    </row>
    <row r="25068" spans="8:14" x14ac:dyDescent="0.25">
      <c r="H25068" s="4"/>
      <c r="M25068" s="5"/>
      <c r="N25068" s="6"/>
    </row>
    <row r="25069" spans="8:14" x14ac:dyDescent="0.25">
      <c r="H25069" s="4"/>
      <c r="M25069" s="5"/>
      <c r="N25069" s="6"/>
    </row>
    <row r="25070" spans="8:14" x14ac:dyDescent="0.25">
      <c r="H25070" s="4"/>
      <c r="M25070" s="5"/>
      <c r="N25070" s="6"/>
    </row>
    <row r="25071" spans="8:14" x14ac:dyDescent="0.25">
      <c r="H25071" s="4"/>
      <c r="M25071" s="5"/>
      <c r="N25071" s="6"/>
    </row>
    <row r="25072" spans="8:14" x14ac:dyDescent="0.25">
      <c r="H25072" s="4"/>
      <c r="M25072" s="5"/>
      <c r="N25072" s="6"/>
    </row>
    <row r="25073" spans="8:14" x14ac:dyDescent="0.25">
      <c r="H25073" s="4"/>
      <c r="M25073" s="5"/>
      <c r="N25073" s="6"/>
    </row>
    <row r="25074" spans="8:14" x14ac:dyDescent="0.25">
      <c r="H25074" s="4"/>
      <c r="M25074" s="5"/>
      <c r="N25074" s="6"/>
    </row>
    <row r="25075" spans="8:14" x14ac:dyDescent="0.25">
      <c r="H25075" s="4"/>
      <c r="M25075" s="5"/>
      <c r="N25075" s="6"/>
    </row>
    <row r="25076" spans="8:14" x14ac:dyDescent="0.25">
      <c r="H25076" s="4"/>
      <c r="M25076" s="5"/>
      <c r="N25076" s="6"/>
    </row>
    <row r="25077" spans="8:14" x14ac:dyDescent="0.25">
      <c r="H25077" s="4"/>
      <c r="M25077" s="5"/>
      <c r="N25077" s="6"/>
    </row>
    <row r="25078" spans="8:14" x14ac:dyDescent="0.25">
      <c r="H25078" s="4"/>
      <c r="M25078" s="5"/>
      <c r="N25078" s="6"/>
    </row>
    <row r="25079" spans="8:14" x14ac:dyDescent="0.25">
      <c r="H25079" s="4"/>
      <c r="M25079" s="5"/>
      <c r="N25079" s="6"/>
    </row>
    <row r="25080" spans="8:14" x14ac:dyDescent="0.25">
      <c r="H25080" s="4"/>
      <c r="M25080" s="5"/>
      <c r="N25080" s="6"/>
    </row>
    <row r="25081" spans="8:14" x14ac:dyDescent="0.25">
      <c r="H25081" s="4"/>
      <c r="M25081" s="5"/>
      <c r="N25081" s="6"/>
    </row>
    <row r="25082" spans="8:14" x14ac:dyDescent="0.25">
      <c r="H25082" s="4"/>
      <c r="M25082" s="5"/>
      <c r="N25082" s="6"/>
    </row>
    <row r="25083" spans="8:14" x14ac:dyDescent="0.25">
      <c r="H25083" s="4"/>
      <c r="M25083" s="5"/>
      <c r="N25083" s="6"/>
    </row>
    <row r="25084" spans="8:14" x14ac:dyDescent="0.25">
      <c r="H25084" s="4"/>
      <c r="M25084" s="5"/>
      <c r="N25084" s="6"/>
    </row>
    <row r="25085" spans="8:14" x14ac:dyDescent="0.25">
      <c r="H25085" s="4"/>
      <c r="M25085" s="5"/>
      <c r="N25085" s="6"/>
    </row>
    <row r="25086" spans="8:14" x14ac:dyDescent="0.25">
      <c r="H25086" s="4"/>
      <c r="M25086" s="5"/>
      <c r="N25086" s="6"/>
    </row>
    <row r="25087" spans="8:14" x14ac:dyDescent="0.25">
      <c r="H25087" s="4"/>
      <c r="M25087" s="5"/>
      <c r="N25087" s="6"/>
    </row>
    <row r="25088" spans="8:14" x14ac:dyDescent="0.25">
      <c r="H25088" s="4"/>
      <c r="M25088" s="5"/>
      <c r="N25088" s="6"/>
    </row>
    <row r="25089" spans="8:14" x14ac:dyDescent="0.25">
      <c r="H25089" s="4"/>
      <c r="M25089" s="5"/>
      <c r="N25089" s="6"/>
    </row>
    <row r="25090" spans="8:14" x14ac:dyDescent="0.25">
      <c r="H25090" s="4"/>
      <c r="M25090" s="5"/>
      <c r="N25090" s="6"/>
    </row>
    <row r="25091" spans="8:14" x14ac:dyDescent="0.25">
      <c r="H25091" s="4"/>
      <c r="M25091" s="5"/>
      <c r="N25091" s="6"/>
    </row>
    <row r="25092" spans="8:14" x14ac:dyDescent="0.25">
      <c r="H25092" s="4"/>
      <c r="M25092" s="5"/>
      <c r="N25092" s="6"/>
    </row>
    <row r="25093" spans="8:14" x14ac:dyDescent="0.25">
      <c r="H25093" s="4"/>
      <c r="M25093" s="5"/>
      <c r="N25093" s="6"/>
    </row>
    <row r="25094" spans="8:14" x14ac:dyDescent="0.25">
      <c r="H25094" s="4"/>
      <c r="M25094" s="5"/>
      <c r="N25094" s="6"/>
    </row>
    <row r="25095" spans="8:14" x14ac:dyDescent="0.25">
      <c r="H25095" s="4"/>
      <c r="M25095" s="5"/>
      <c r="N25095" s="6"/>
    </row>
    <row r="25096" spans="8:14" x14ac:dyDescent="0.25">
      <c r="H25096" s="4"/>
      <c r="M25096" s="5"/>
      <c r="N25096" s="6"/>
    </row>
    <row r="25097" spans="8:14" x14ac:dyDescent="0.25">
      <c r="H25097" s="4"/>
      <c r="M25097" s="5"/>
      <c r="N25097" s="6"/>
    </row>
    <row r="25098" spans="8:14" x14ac:dyDescent="0.25">
      <c r="H25098" s="4"/>
      <c r="M25098" s="5"/>
      <c r="N25098" s="6"/>
    </row>
    <row r="25099" spans="8:14" x14ac:dyDescent="0.25">
      <c r="H25099" s="4"/>
      <c r="M25099" s="5"/>
      <c r="N25099" s="6"/>
    </row>
    <row r="25100" spans="8:14" x14ac:dyDescent="0.25">
      <c r="H25100" s="4"/>
      <c r="M25100" s="5"/>
      <c r="N25100" s="6"/>
    </row>
    <row r="25101" spans="8:14" x14ac:dyDescent="0.25">
      <c r="H25101" s="4"/>
      <c r="M25101" s="5"/>
      <c r="N25101" s="6"/>
    </row>
    <row r="25102" spans="8:14" x14ac:dyDescent="0.25">
      <c r="H25102" s="4"/>
      <c r="M25102" s="5"/>
      <c r="N25102" s="6"/>
    </row>
    <row r="25103" spans="8:14" x14ac:dyDescent="0.25">
      <c r="H25103" s="4"/>
      <c r="M25103" s="5"/>
      <c r="N25103" s="6"/>
    </row>
    <row r="25104" spans="8:14" x14ac:dyDescent="0.25">
      <c r="H25104" s="4"/>
      <c r="M25104" s="5"/>
      <c r="N25104" s="6"/>
    </row>
    <row r="25105" spans="8:14" x14ac:dyDescent="0.25">
      <c r="H25105" s="4"/>
      <c r="M25105" s="5"/>
      <c r="N25105" s="6"/>
    </row>
    <row r="25106" spans="8:14" x14ac:dyDescent="0.25">
      <c r="H25106" s="4"/>
      <c r="M25106" s="5"/>
      <c r="N25106" s="6"/>
    </row>
    <row r="25107" spans="8:14" x14ac:dyDescent="0.25">
      <c r="H25107" s="4"/>
      <c r="M25107" s="5"/>
      <c r="N25107" s="6"/>
    </row>
    <row r="25108" spans="8:14" x14ac:dyDescent="0.25">
      <c r="H25108" s="4"/>
      <c r="M25108" s="5"/>
      <c r="N25108" s="6"/>
    </row>
    <row r="25109" spans="8:14" x14ac:dyDescent="0.25">
      <c r="H25109" s="4"/>
      <c r="M25109" s="5"/>
      <c r="N25109" s="6"/>
    </row>
    <row r="25110" spans="8:14" x14ac:dyDescent="0.25">
      <c r="H25110" s="4"/>
      <c r="M25110" s="5"/>
      <c r="N25110" s="6"/>
    </row>
    <row r="25111" spans="8:14" x14ac:dyDescent="0.25">
      <c r="H25111" s="4"/>
      <c r="M25111" s="5"/>
      <c r="N25111" s="6"/>
    </row>
    <row r="25112" spans="8:14" x14ac:dyDescent="0.25">
      <c r="H25112" s="4"/>
      <c r="M25112" s="5"/>
      <c r="N25112" s="6"/>
    </row>
    <row r="25113" spans="8:14" x14ac:dyDescent="0.25">
      <c r="H25113" s="4"/>
      <c r="M25113" s="5"/>
      <c r="N25113" s="6"/>
    </row>
    <row r="25114" spans="8:14" x14ac:dyDescent="0.25">
      <c r="H25114" s="4"/>
      <c r="M25114" s="5"/>
      <c r="N25114" s="6"/>
    </row>
    <row r="25115" spans="8:14" x14ac:dyDescent="0.25">
      <c r="H25115" s="4"/>
      <c r="M25115" s="5"/>
      <c r="N25115" s="6"/>
    </row>
    <row r="25116" spans="8:14" x14ac:dyDescent="0.25">
      <c r="H25116" s="4"/>
      <c r="M25116" s="5"/>
      <c r="N25116" s="6"/>
    </row>
    <row r="25117" spans="8:14" x14ac:dyDescent="0.25">
      <c r="H25117" s="4"/>
      <c r="M25117" s="5"/>
      <c r="N25117" s="6"/>
    </row>
    <row r="25118" spans="8:14" x14ac:dyDescent="0.25">
      <c r="H25118" s="4"/>
      <c r="M25118" s="5"/>
      <c r="N25118" s="6"/>
    </row>
    <row r="25119" spans="8:14" x14ac:dyDescent="0.25">
      <c r="H25119" s="4"/>
      <c r="M25119" s="5"/>
      <c r="N25119" s="6"/>
    </row>
    <row r="25120" spans="8:14" x14ac:dyDescent="0.25">
      <c r="H25120" s="4"/>
      <c r="M25120" s="5"/>
      <c r="N25120" s="6"/>
    </row>
    <row r="25121" spans="8:14" x14ac:dyDescent="0.25">
      <c r="H25121" s="4"/>
      <c r="M25121" s="5"/>
      <c r="N25121" s="6"/>
    </row>
    <row r="25122" spans="8:14" x14ac:dyDescent="0.25">
      <c r="H25122" s="4"/>
      <c r="M25122" s="5"/>
      <c r="N25122" s="6"/>
    </row>
    <row r="25123" spans="8:14" x14ac:dyDescent="0.25">
      <c r="H25123" s="4"/>
      <c r="M25123" s="5"/>
      <c r="N25123" s="6"/>
    </row>
    <row r="25124" spans="8:14" x14ac:dyDescent="0.25">
      <c r="H25124" s="4"/>
      <c r="M25124" s="5"/>
      <c r="N25124" s="6"/>
    </row>
    <row r="25125" spans="8:14" x14ac:dyDescent="0.25">
      <c r="H25125" s="4"/>
      <c r="M25125" s="5"/>
      <c r="N25125" s="6"/>
    </row>
    <row r="25126" spans="8:14" x14ac:dyDescent="0.25">
      <c r="H25126" s="4"/>
      <c r="M25126" s="5"/>
      <c r="N25126" s="6"/>
    </row>
    <row r="25127" spans="8:14" x14ac:dyDescent="0.25">
      <c r="H25127" s="4"/>
      <c r="M25127" s="5"/>
      <c r="N25127" s="6"/>
    </row>
    <row r="25128" spans="8:14" x14ac:dyDescent="0.25">
      <c r="H25128" s="4"/>
      <c r="M25128" s="5"/>
      <c r="N25128" s="6"/>
    </row>
    <row r="25129" spans="8:14" x14ac:dyDescent="0.25">
      <c r="H25129" s="4"/>
      <c r="M25129" s="5"/>
      <c r="N25129" s="6"/>
    </row>
    <row r="25130" spans="8:14" x14ac:dyDescent="0.25">
      <c r="H25130" s="4"/>
      <c r="M25130" s="5"/>
      <c r="N25130" s="6"/>
    </row>
    <row r="25131" spans="8:14" x14ac:dyDescent="0.25">
      <c r="H25131" s="4"/>
      <c r="M25131" s="5"/>
      <c r="N25131" s="6"/>
    </row>
    <row r="25132" spans="8:14" x14ac:dyDescent="0.25">
      <c r="H25132" s="4"/>
      <c r="M25132" s="5"/>
      <c r="N25132" s="6"/>
    </row>
    <row r="25133" spans="8:14" x14ac:dyDescent="0.25">
      <c r="H25133" s="4"/>
      <c r="M25133" s="5"/>
      <c r="N25133" s="6"/>
    </row>
    <row r="25134" spans="8:14" x14ac:dyDescent="0.25">
      <c r="H25134" s="4"/>
      <c r="M25134" s="5"/>
      <c r="N25134" s="6"/>
    </row>
    <row r="25135" spans="8:14" x14ac:dyDescent="0.25">
      <c r="H25135" s="4"/>
      <c r="M25135" s="5"/>
      <c r="N25135" s="6"/>
    </row>
    <row r="25136" spans="8:14" x14ac:dyDescent="0.25">
      <c r="H25136" s="4"/>
      <c r="M25136" s="5"/>
      <c r="N25136" s="6"/>
    </row>
    <row r="25137" spans="8:14" x14ac:dyDescent="0.25">
      <c r="H25137" s="4"/>
      <c r="M25137" s="5"/>
      <c r="N25137" s="6"/>
    </row>
    <row r="25138" spans="8:14" x14ac:dyDescent="0.25">
      <c r="H25138" s="4"/>
      <c r="M25138" s="5"/>
      <c r="N25138" s="6"/>
    </row>
    <row r="25139" spans="8:14" x14ac:dyDescent="0.25">
      <c r="H25139" s="4"/>
      <c r="M25139" s="5"/>
      <c r="N25139" s="6"/>
    </row>
    <row r="25140" spans="8:14" x14ac:dyDescent="0.25">
      <c r="H25140" s="4"/>
      <c r="M25140" s="5"/>
      <c r="N25140" s="6"/>
    </row>
    <row r="25141" spans="8:14" x14ac:dyDescent="0.25">
      <c r="H25141" s="4"/>
      <c r="M25141" s="5"/>
      <c r="N25141" s="6"/>
    </row>
    <row r="25142" spans="8:14" x14ac:dyDescent="0.25">
      <c r="H25142" s="4"/>
      <c r="M25142" s="5"/>
      <c r="N25142" s="6"/>
    </row>
    <row r="25143" spans="8:14" x14ac:dyDescent="0.25">
      <c r="H25143" s="4"/>
      <c r="M25143" s="5"/>
      <c r="N25143" s="6"/>
    </row>
    <row r="25144" spans="8:14" x14ac:dyDescent="0.25">
      <c r="H25144" s="4"/>
      <c r="M25144" s="5"/>
      <c r="N25144" s="6"/>
    </row>
    <row r="25145" spans="8:14" x14ac:dyDescent="0.25">
      <c r="H25145" s="4"/>
      <c r="M25145" s="5"/>
      <c r="N25145" s="6"/>
    </row>
    <row r="25146" spans="8:14" x14ac:dyDescent="0.25">
      <c r="H25146" s="4"/>
      <c r="M25146" s="5"/>
      <c r="N25146" s="6"/>
    </row>
    <row r="25147" spans="8:14" x14ac:dyDescent="0.25">
      <c r="H25147" s="4"/>
      <c r="M25147" s="5"/>
      <c r="N25147" s="6"/>
    </row>
    <row r="25148" spans="8:14" x14ac:dyDescent="0.25">
      <c r="H25148" s="4"/>
      <c r="M25148" s="5"/>
      <c r="N25148" s="6"/>
    </row>
    <row r="25149" spans="8:14" x14ac:dyDescent="0.25">
      <c r="H25149" s="4"/>
      <c r="M25149" s="5"/>
      <c r="N25149" s="6"/>
    </row>
    <row r="25150" spans="8:14" x14ac:dyDescent="0.25">
      <c r="H25150" s="4"/>
      <c r="M25150" s="5"/>
      <c r="N25150" s="6"/>
    </row>
    <row r="25151" spans="8:14" x14ac:dyDescent="0.25">
      <c r="H25151" s="4"/>
      <c r="M25151" s="5"/>
      <c r="N25151" s="6"/>
    </row>
    <row r="25152" spans="8:14" x14ac:dyDescent="0.25">
      <c r="H25152" s="4"/>
      <c r="M25152" s="5"/>
      <c r="N25152" s="6"/>
    </row>
    <row r="25153" spans="8:14" x14ac:dyDescent="0.25">
      <c r="H25153" s="4"/>
      <c r="M25153" s="5"/>
      <c r="N25153" s="6"/>
    </row>
    <row r="25154" spans="8:14" x14ac:dyDescent="0.25">
      <c r="H25154" s="4"/>
      <c r="M25154" s="5"/>
      <c r="N25154" s="6"/>
    </row>
    <row r="25155" spans="8:14" x14ac:dyDescent="0.25">
      <c r="H25155" s="4"/>
      <c r="M25155" s="5"/>
      <c r="N25155" s="6"/>
    </row>
    <row r="25156" spans="8:14" x14ac:dyDescent="0.25">
      <c r="H25156" s="4"/>
      <c r="M25156" s="5"/>
      <c r="N25156" s="6"/>
    </row>
    <row r="25157" spans="8:14" x14ac:dyDescent="0.25">
      <c r="H25157" s="4"/>
      <c r="M25157" s="5"/>
      <c r="N25157" s="6"/>
    </row>
    <row r="25158" spans="8:14" x14ac:dyDescent="0.25">
      <c r="H25158" s="4"/>
      <c r="M25158" s="5"/>
      <c r="N25158" s="6"/>
    </row>
    <row r="25159" spans="8:14" x14ac:dyDescent="0.25">
      <c r="H25159" s="4"/>
      <c r="M25159" s="5"/>
      <c r="N25159" s="6"/>
    </row>
    <row r="25160" spans="8:14" x14ac:dyDescent="0.25">
      <c r="H25160" s="4"/>
      <c r="M25160" s="5"/>
      <c r="N25160" s="6"/>
    </row>
    <row r="25161" spans="8:14" x14ac:dyDescent="0.25">
      <c r="H25161" s="4"/>
      <c r="M25161" s="5"/>
      <c r="N25161" s="6"/>
    </row>
    <row r="25162" spans="8:14" x14ac:dyDescent="0.25">
      <c r="H25162" s="4"/>
      <c r="M25162" s="5"/>
      <c r="N25162" s="6"/>
    </row>
    <row r="25163" spans="8:14" x14ac:dyDescent="0.25">
      <c r="H25163" s="4"/>
      <c r="M25163" s="5"/>
      <c r="N25163" s="6"/>
    </row>
    <row r="25164" spans="8:14" x14ac:dyDescent="0.25">
      <c r="H25164" s="4"/>
      <c r="M25164" s="5"/>
      <c r="N25164" s="6"/>
    </row>
    <row r="25165" spans="8:14" x14ac:dyDescent="0.25">
      <c r="H25165" s="4"/>
      <c r="M25165" s="5"/>
      <c r="N25165" s="6"/>
    </row>
    <row r="25166" spans="8:14" x14ac:dyDescent="0.25">
      <c r="H25166" s="4"/>
      <c r="M25166" s="5"/>
      <c r="N25166" s="6"/>
    </row>
    <row r="25167" spans="8:14" x14ac:dyDescent="0.25">
      <c r="H25167" s="4"/>
      <c r="M25167" s="5"/>
      <c r="N25167" s="6"/>
    </row>
    <row r="25168" spans="8:14" x14ac:dyDescent="0.25">
      <c r="H25168" s="4"/>
      <c r="M25168" s="5"/>
      <c r="N25168" s="6"/>
    </row>
    <row r="25169" spans="8:14" x14ac:dyDescent="0.25">
      <c r="H25169" s="4"/>
      <c r="M25169" s="5"/>
      <c r="N25169" s="6"/>
    </row>
    <row r="25170" spans="8:14" x14ac:dyDescent="0.25">
      <c r="H25170" s="4"/>
      <c r="M25170" s="5"/>
      <c r="N25170" s="6"/>
    </row>
    <row r="25171" spans="8:14" x14ac:dyDescent="0.25">
      <c r="H25171" s="4"/>
      <c r="M25171" s="5"/>
      <c r="N25171" s="6"/>
    </row>
    <row r="25172" spans="8:14" x14ac:dyDescent="0.25">
      <c r="H25172" s="4"/>
      <c r="M25172" s="5"/>
      <c r="N25172" s="6"/>
    </row>
    <row r="25173" spans="8:14" x14ac:dyDescent="0.25">
      <c r="H25173" s="4"/>
      <c r="M25173" s="5"/>
      <c r="N25173" s="6"/>
    </row>
    <row r="25174" spans="8:14" x14ac:dyDescent="0.25">
      <c r="H25174" s="4"/>
      <c r="M25174" s="5"/>
      <c r="N25174" s="6"/>
    </row>
    <row r="25175" spans="8:14" x14ac:dyDescent="0.25">
      <c r="H25175" s="4"/>
      <c r="M25175" s="5"/>
      <c r="N25175" s="6"/>
    </row>
    <row r="25176" spans="8:14" x14ac:dyDescent="0.25">
      <c r="H25176" s="4"/>
      <c r="M25176" s="5"/>
      <c r="N25176" s="6"/>
    </row>
    <row r="25177" spans="8:14" x14ac:dyDescent="0.25">
      <c r="H25177" s="4"/>
      <c r="M25177" s="5"/>
      <c r="N25177" s="6"/>
    </row>
    <row r="25178" spans="8:14" x14ac:dyDescent="0.25">
      <c r="H25178" s="4"/>
      <c r="M25178" s="5"/>
      <c r="N25178" s="6"/>
    </row>
    <row r="25179" spans="8:14" x14ac:dyDescent="0.25">
      <c r="H25179" s="4"/>
      <c r="M25179" s="5"/>
      <c r="N25179" s="6"/>
    </row>
    <row r="25180" spans="8:14" x14ac:dyDescent="0.25">
      <c r="H25180" s="4"/>
      <c r="M25180" s="5"/>
      <c r="N25180" s="6"/>
    </row>
    <row r="25181" spans="8:14" x14ac:dyDescent="0.25">
      <c r="H25181" s="4"/>
      <c r="M25181" s="5"/>
      <c r="N25181" s="6"/>
    </row>
    <row r="25182" spans="8:14" x14ac:dyDescent="0.25">
      <c r="H25182" s="4"/>
      <c r="M25182" s="5"/>
      <c r="N25182" s="6"/>
    </row>
    <row r="25183" spans="8:14" x14ac:dyDescent="0.25">
      <c r="H25183" s="4"/>
      <c r="M25183" s="5"/>
      <c r="N25183" s="6"/>
    </row>
    <row r="25184" spans="8:14" x14ac:dyDescent="0.25">
      <c r="H25184" s="4"/>
      <c r="M25184" s="5"/>
      <c r="N25184" s="6"/>
    </row>
    <row r="25185" spans="8:14" x14ac:dyDescent="0.25">
      <c r="H25185" s="4"/>
      <c r="M25185" s="5"/>
      <c r="N25185" s="6"/>
    </row>
    <row r="25186" spans="8:14" x14ac:dyDescent="0.25">
      <c r="H25186" s="4"/>
      <c r="M25186" s="5"/>
      <c r="N25186" s="6"/>
    </row>
    <row r="25187" spans="8:14" x14ac:dyDescent="0.25">
      <c r="H25187" s="4"/>
      <c r="M25187" s="5"/>
      <c r="N25187" s="6"/>
    </row>
    <row r="25188" spans="8:14" x14ac:dyDescent="0.25">
      <c r="H25188" s="4"/>
      <c r="M25188" s="5"/>
      <c r="N25188" s="6"/>
    </row>
    <row r="25189" spans="8:14" x14ac:dyDescent="0.25">
      <c r="H25189" s="4"/>
      <c r="M25189" s="5"/>
      <c r="N25189" s="6"/>
    </row>
    <row r="25190" spans="8:14" x14ac:dyDescent="0.25">
      <c r="H25190" s="4"/>
      <c r="M25190" s="5"/>
      <c r="N25190" s="6"/>
    </row>
    <row r="25191" spans="8:14" x14ac:dyDescent="0.25">
      <c r="H25191" s="4"/>
      <c r="M25191" s="5"/>
      <c r="N25191" s="6"/>
    </row>
    <row r="25192" spans="8:14" x14ac:dyDescent="0.25">
      <c r="H25192" s="4"/>
      <c r="M25192" s="5"/>
      <c r="N25192" s="6"/>
    </row>
    <row r="25193" spans="8:14" x14ac:dyDescent="0.25">
      <c r="H25193" s="4"/>
      <c r="M25193" s="5"/>
      <c r="N25193" s="6"/>
    </row>
    <row r="25194" spans="8:14" x14ac:dyDescent="0.25">
      <c r="H25194" s="4"/>
      <c r="M25194" s="5"/>
      <c r="N25194" s="6"/>
    </row>
    <row r="25195" spans="8:14" x14ac:dyDescent="0.25">
      <c r="H25195" s="4"/>
      <c r="M25195" s="5"/>
      <c r="N25195" s="6"/>
    </row>
    <row r="25196" spans="8:14" x14ac:dyDescent="0.25">
      <c r="H25196" s="4"/>
      <c r="M25196" s="5"/>
      <c r="N25196" s="6"/>
    </row>
    <row r="25197" spans="8:14" x14ac:dyDescent="0.25">
      <c r="H25197" s="4"/>
      <c r="M25197" s="5"/>
      <c r="N25197" s="6"/>
    </row>
    <row r="25198" spans="8:14" x14ac:dyDescent="0.25">
      <c r="H25198" s="4"/>
      <c r="M25198" s="5"/>
      <c r="N25198" s="6"/>
    </row>
    <row r="25199" spans="8:14" x14ac:dyDescent="0.25">
      <c r="H25199" s="4"/>
      <c r="M25199" s="5"/>
      <c r="N25199" s="6"/>
    </row>
    <row r="25200" spans="8:14" x14ac:dyDescent="0.25">
      <c r="H25200" s="4"/>
      <c r="M25200" s="5"/>
      <c r="N25200" s="6"/>
    </row>
    <row r="25201" spans="8:14" x14ac:dyDescent="0.25">
      <c r="H25201" s="4"/>
      <c r="M25201" s="5"/>
      <c r="N25201" s="6"/>
    </row>
    <row r="25202" spans="8:14" x14ac:dyDescent="0.25">
      <c r="H25202" s="4"/>
      <c r="M25202" s="5"/>
      <c r="N25202" s="6"/>
    </row>
    <row r="25203" spans="8:14" x14ac:dyDescent="0.25">
      <c r="H25203" s="4"/>
      <c r="M25203" s="5"/>
      <c r="N25203" s="6"/>
    </row>
    <row r="25204" spans="8:14" x14ac:dyDescent="0.25">
      <c r="H25204" s="4"/>
      <c r="M25204" s="5"/>
      <c r="N25204" s="6"/>
    </row>
    <row r="25205" spans="8:14" x14ac:dyDescent="0.25">
      <c r="H25205" s="4"/>
      <c r="M25205" s="5"/>
      <c r="N25205" s="6"/>
    </row>
    <row r="25206" spans="8:14" x14ac:dyDescent="0.25">
      <c r="H25206" s="4"/>
      <c r="M25206" s="5"/>
      <c r="N25206" s="6"/>
    </row>
    <row r="25207" spans="8:14" x14ac:dyDescent="0.25">
      <c r="H25207" s="4"/>
      <c r="M25207" s="5"/>
      <c r="N25207" s="6"/>
    </row>
    <row r="25208" spans="8:14" x14ac:dyDescent="0.25">
      <c r="H25208" s="4"/>
      <c r="M25208" s="5"/>
      <c r="N25208" s="6"/>
    </row>
    <row r="25209" spans="8:14" x14ac:dyDescent="0.25">
      <c r="H25209" s="4"/>
      <c r="M25209" s="5"/>
      <c r="N25209" s="6"/>
    </row>
    <row r="25210" spans="8:14" x14ac:dyDescent="0.25">
      <c r="H25210" s="4"/>
      <c r="M25210" s="5"/>
      <c r="N25210" s="6"/>
    </row>
    <row r="25211" spans="8:14" x14ac:dyDescent="0.25">
      <c r="H25211" s="4"/>
      <c r="M25211" s="5"/>
      <c r="N25211" s="6"/>
    </row>
    <row r="25212" spans="8:14" x14ac:dyDescent="0.25">
      <c r="H25212" s="4"/>
      <c r="M25212" s="5"/>
      <c r="N25212" s="6"/>
    </row>
    <row r="25213" spans="8:14" x14ac:dyDescent="0.25">
      <c r="H25213" s="4"/>
      <c r="M25213" s="5"/>
      <c r="N25213" s="6"/>
    </row>
    <row r="25214" spans="8:14" x14ac:dyDescent="0.25">
      <c r="H25214" s="4"/>
      <c r="M25214" s="5"/>
      <c r="N25214" s="6"/>
    </row>
    <row r="25215" spans="8:14" x14ac:dyDescent="0.25">
      <c r="H25215" s="4"/>
      <c r="M25215" s="5"/>
      <c r="N25215" s="6"/>
    </row>
    <row r="25216" spans="8:14" x14ac:dyDescent="0.25">
      <c r="H25216" s="4"/>
      <c r="M25216" s="5"/>
      <c r="N25216" s="6"/>
    </row>
    <row r="25217" spans="8:14" x14ac:dyDescent="0.25">
      <c r="H25217" s="4"/>
      <c r="M25217" s="5"/>
      <c r="N25217" s="6"/>
    </row>
    <row r="25218" spans="8:14" x14ac:dyDescent="0.25">
      <c r="H25218" s="4"/>
      <c r="M25218" s="5"/>
      <c r="N25218" s="6"/>
    </row>
    <row r="25219" spans="8:14" x14ac:dyDescent="0.25">
      <c r="H25219" s="4"/>
      <c r="M25219" s="5"/>
      <c r="N25219" s="6"/>
    </row>
    <row r="25220" spans="8:14" x14ac:dyDescent="0.25">
      <c r="H25220" s="4"/>
      <c r="M25220" s="5"/>
      <c r="N25220" s="6"/>
    </row>
    <row r="25221" spans="8:14" x14ac:dyDescent="0.25">
      <c r="H25221" s="4"/>
      <c r="M25221" s="5"/>
      <c r="N25221" s="6"/>
    </row>
    <row r="25222" spans="8:14" x14ac:dyDescent="0.25">
      <c r="H25222" s="4"/>
      <c r="M25222" s="5"/>
      <c r="N25222" s="6"/>
    </row>
    <row r="25223" spans="8:14" x14ac:dyDescent="0.25">
      <c r="H25223" s="4"/>
      <c r="M25223" s="5"/>
      <c r="N25223" s="6"/>
    </row>
    <row r="25224" spans="8:14" x14ac:dyDescent="0.25">
      <c r="H25224" s="4"/>
      <c r="M25224" s="5"/>
      <c r="N25224" s="6"/>
    </row>
    <row r="25225" spans="8:14" x14ac:dyDescent="0.25">
      <c r="H25225" s="4"/>
      <c r="M25225" s="5"/>
      <c r="N25225" s="6"/>
    </row>
    <row r="25226" spans="8:14" x14ac:dyDescent="0.25">
      <c r="H25226" s="4"/>
      <c r="M25226" s="5"/>
      <c r="N25226" s="6"/>
    </row>
    <row r="25227" spans="8:14" x14ac:dyDescent="0.25">
      <c r="H25227" s="4"/>
      <c r="M25227" s="5"/>
      <c r="N25227" s="6"/>
    </row>
    <row r="25228" spans="8:14" x14ac:dyDescent="0.25">
      <c r="H25228" s="4"/>
      <c r="M25228" s="5"/>
      <c r="N25228" s="6"/>
    </row>
    <row r="25229" spans="8:14" x14ac:dyDescent="0.25">
      <c r="H25229" s="4"/>
      <c r="M25229" s="5"/>
      <c r="N25229" s="6"/>
    </row>
    <row r="25230" spans="8:14" x14ac:dyDescent="0.25">
      <c r="H25230" s="4"/>
      <c r="M25230" s="5"/>
      <c r="N25230" s="6"/>
    </row>
    <row r="25231" spans="8:14" x14ac:dyDescent="0.25">
      <c r="H25231" s="4"/>
      <c r="M25231" s="5"/>
      <c r="N25231" s="6"/>
    </row>
    <row r="25232" spans="8:14" x14ac:dyDescent="0.25">
      <c r="H25232" s="4"/>
      <c r="M25232" s="5"/>
      <c r="N25232" s="6"/>
    </row>
    <row r="25233" spans="8:14" x14ac:dyDescent="0.25">
      <c r="H25233" s="4"/>
      <c r="M25233" s="5"/>
      <c r="N25233" s="6"/>
    </row>
    <row r="25234" spans="8:14" x14ac:dyDescent="0.25">
      <c r="H25234" s="4"/>
      <c r="M25234" s="5"/>
      <c r="N25234" s="6"/>
    </row>
    <row r="25235" spans="8:14" x14ac:dyDescent="0.25">
      <c r="H25235" s="4"/>
      <c r="M25235" s="5"/>
      <c r="N25235" s="6"/>
    </row>
    <row r="25236" spans="8:14" x14ac:dyDescent="0.25">
      <c r="H25236" s="4"/>
      <c r="M25236" s="5"/>
      <c r="N25236" s="6"/>
    </row>
    <row r="25237" spans="8:14" x14ac:dyDescent="0.25">
      <c r="H25237" s="4"/>
      <c r="M25237" s="5"/>
      <c r="N25237" s="6"/>
    </row>
    <row r="25238" spans="8:14" x14ac:dyDescent="0.25">
      <c r="H25238" s="4"/>
      <c r="M25238" s="5"/>
      <c r="N25238" s="6"/>
    </row>
    <row r="25239" spans="8:14" x14ac:dyDescent="0.25">
      <c r="H25239" s="4"/>
      <c r="M25239" s="5"/>
      <c r="N25239" s="6"/>
    </row>
    <row r="25240" spans="8:14" x14ac:dyDescent="0.25">
      <c r="H25240" s="4"/>
      <c r="M25240" s="5"/>
      <c r="N25240" s="6"/>
    </row>
    <row r="25241" spans="8:14" x14ac:dyDescent="0.25">
      <c r="H25241" s="4"/>
      <c r="M25241" s="5"/>
      <c r="N25241" s="6"/>
    </row>
    <row r="25242" spans="8:14" x14ac:dyDescent="0.25">
      <c r="H25242" s="4"/>
      <c r="M25242" s="5"/>
      <c r="N25242" s="6"/>
    </row>
    <row r="25243" spans="8:14" x14ac:dyDescent="0.25">
      <c r="H25243" s="4"/>
      <c r="M25243" s="5"/>
      <c r="N25243" s="6"/>
    </row>
    <row r="25244" spans="8:14" x14ac:dyDescent="0.25">
      <c r="H25244" s="4"/>
      <c r="M25244" s="5"/>
      <c r="N25244" s="6"/>
    </row>
    <row r="25245" spans="8:14" x14ac:dyDescent="0.25">
      <c r="H25245" s="4"/>
      <c r="M25245" s="5"/>
      <c r="N25245" s="6"/>
    </row>
    <row r="25246" spans="8:14" x14ac:dyDescent="0.25">
      <c r="H25246" s="4"/>
      <c r="M25246" s="5"/>
      <c r="N25246" s="6"/>
    </row>
    <row r="25247" spans="8:14" x14ac:dyDescent="0.25">
      <c r="H25247" s="4"/>
      <c r="M25247" s="5"/>
      <c r="N25247" s="6"/>
    </row>
    <row r="25248" spans="8:14" x14ac:dyDescent="0.25">
      <c r="H25248" s="4"/>
      <c r="M25248" s="5"/>
      <c r="N25248" s="6"/>
    </row>
    <row r="25249" spans="8:14" x14ac:dyDescent="0.25">
      <c r="H25249" s="4"/>
      <c r="M25249" s="5"/>
      <c r="N25249" s="6"/>
    </row>
    <row r="25250" spans="8:14" x14ac:dyDescent="0.25">
      <c r="H25250" s="4"/>
      <c r="M25250" s="5"/>
      <c r="N25250" s="6"/>
    </row>
    <row r="25251" spans="8:14" x14ac:dyDescent="0.25">
      <c r="H25251" s="4"/>
      <c r="M25251" s="5"/>
      <c r="N25251" s="6"/>
    </row>
    <row r="25252" spans="8:14" x14ac:dyDescent="0.25">
      <c r="H25252" s="4"/>
      <c r="M25252" s="5"/>
      <c r="N25252" s="6"/>
    </row>
    <row r="25253" spans="8:14" x14ac:dyDescent="0.25">
      <c r="H25253" s="4"/>
      <c r="M25253" s="5"/>
      <c r="N25253" s="6"/>
    </row>
    <row r="25254" spans="8:14" x14ac:dyDescent="0.25">
      <c r="H25254" s="4"/>
      <c r="M25254" s="5"/>
      <c r="N25254" s="6"/>
    </row>
    <row r="25255" spans="8:14" x14ac:dyDescent="0.25">
      <c r="H25255" s="4"/>
      <c r="M25255" s="5"/>
      <c r="N25255" s="6"/>
    </row>
    <row r="25256" spans="8:14" x14ac:dyDescent="0.25">
      <c r="H25256" s="4"/>
      <c r="M25256" s="5"/>
      <c r="N25256" s="6"/>
    </row>
    <row r="25257" spans="8:14" x14ac:dyDescent="0.25">
      <c r="H25257" s="4"/>
      <c r="M25257" s="5"/>
      <c r="N25257" s="6"/>
    </row>
    <row r="25258" spans="8:14" x14ac:dyDescent="0.25">
      <c r="H25258" s="4"/>
      <c r="M25258" s="5"/>
      <c r="N25258" s="6"/>
    </row>
    <row r="25259" spans="8:14" x14ac:dyDescent="0.25">
      <c r="H25259" s="4"/>
      <c r="M25259" s="5"/>
      <c r="N25259" s="6"/>
    </row>
    <row r="25260" spans="8:14" x14ac:dyDescent="0.25">
      <c r="H25260" s="4"/>
      <c r="M25260" s="5"/>
      <c r="N25260" s="6"/>
    </row>
    <row r="25261" spans="8:14" x14ac:dyDescent="0.25">
      <c r="H25261" s="4"/>
      <c r="M25261" s="5"/>
      <c r="N25261" s="6"/>
    </row>
    <row r="25262" spans="8:14" x14ac:dyDescent="0.25">
      <c r="H25262" s="4"/>
      <c r="M25262" s="5"/>
      <c r="N25262" s="6"/>
    </row>
    <row r="25263" spans="8:14" x14ac:dyDescent="0.25">
      <c r="H25263" s="4"/>
      <c r="M25263" s="5"/>
      <c r="N25263" s="6"/>
    </row>
    <row r="25264" spans="8:14" x14ac:dyDescent="0.25">
      <c r="H25264" s="4"/>
      <c r="M25264" s="5"/>
      <c r="N25264" s="6"/>
    </row>
    <row r="25265" spans="8:14" x14ac:dyDescent="0.25">
      <c r="H25265" s="4"/>
      <c r="M25265" s="5"/>
      <c r="N25265" s="6"/>
    </row>
    <row r="25266" spans="8:14" x14ac:dyDescent="0.25">
      <c r="H25266" s="4"/>
      <c r="M25266" s="5"/>
      <c r="N25266" s="6"/>
    </row>
    <row r="25267" spans="8:14" x14ac:dyDescent="0.25">
      <c r="H25267" s="4"/>
      <c r="M25267" s="5"/>
      <c r="N25267" s="6"/>
    </row>
    <row r="25268" spans="8:14" x14ac:dyDescent="0.25">
      <c r="H25268" s="4"/>
      <c r="M25268" s="5"/>
      <c r="N25268" s="6"/>
    </row>
    <row r="25269" spans="8:14" x14ac:dyDescent="0.25">
      <c r="H25269" s="4"/>
      <c r="M25269" s="5"/>
      <c r="N25269" s="6"/>
    </row>
    <row r="25270" spans="8:14" x14ac:dyDescent="0.25">
      <c r="H25270" s="4"/>
      <c r="M25270" s="5"/>
      <c r="N25270" s="6"/>
    </row>
    <row r="25271" spans="8:14" x14ac:dyDescent="0.25">
      <c r="H25271" s="4"/>
      <c r="M25271" s="5"/>
      <c r="N25271" s="6"/>
    </row>
    <row r="25272" spans="8:14" x14ac:dyDescent="0.25">
      <c r="H25272" s="4"/>
      <c r="M25272" s="5"/>
      <c r="N25272" s="6"/>
    </row>
    <row r="25273" spans="8:14" x14ac:dyDescent="0.25">
      <c r="H25273" s="4"/>
      <c r="M25273" s="5"/>
      <c r="N25273" s="6"/>
    </row>
    <row r="25274" spans="8:14" x14ac:dyDescent="0.25">
      <c r="H25274" s="4"/>
      <c r="M25274" s="5"/>
      <c r="N25274" s="6"/>
    </row>
    <row r="25275" spans="8:14" x14ac:dyDescent="0.25">
      <c r="H25275" s="4"/>
      <c r="M25275" s="5"/>
      <c r="N25275" s="6"/>
    </row>
    <row r="25276" spans="8:14" x14ac:dyDescent="0.25">
      <c r="H25276" s="4"/>
      <c r="M25276" s="5"/>
      <c r="N25276" s="6"/>
    </row>
    <row r="25277" spans="8:14" x14ac:dyDescent="0.25">
      <c r="H25277" s="4"/>
      <c r="M25277" s="5"/>
      <c r="N25277" s="6"/>
    </row>
    <row r="25278" spans="8:14" x14ac:dyDescent="0.25">
      <c r="H25278" s="4"/>
      <c r="M25278" s="5"/>
      <c r="N25278" s="6"/>
    </row>
    <row r="25279" spans="8:14" x14ac:dyDescent="0.25">
      <c r="H25279" s="4"/>
      <c r="M25279" s="5"/>
      <c r="N25279" s="6"/>
    </row>
    <row r="25280" spans="8:14" x14ac:dyDescent="0.25">
      <c r="H25280" s="4"/>
      <c r="M25280" s="5"/>
      <c r="N25280" s="6"/>
    </row>
    <row r="25281" spans="8:14" x14ac:dyDescent="0.25">
      <c r="H25281" s="4"/>
      <c r="M25281" s="5"/>
      <c r="N25281" s="6"/>
    </row>
    <row r="25282" spans="8:14" x14ac:dyDescent="0.25">
      <c r="H25282" s="4"/>
      <c r="M25282" s="5"/>
      <c r="N25282" s="6"/>
    </row>
    <row r="25283" spans="8:14" x14ac:dyDescent="0.25">
      <c r="H25283" s="4"/>
      <c r="M25283" s="5"/>
      <c r="N25283" s="6"/>
    </row>
    <row r="25284" spans="8:14" x14ac:dyDescent="0.25">
      <c r="H25284" s="4"/>
      <c r="M25284" s="5"/>
      <c r="N25284" s="6"/>
    </row>
    <row r="25285" spans="8:14" x14ac:dyDescent="0.25">
      <c r="H25285" s="4"/>
      <c r="M25285" s="5"/>
      <c r="N25285" s="6"/>
    </row>
    <row r="25286" spans="8:14" x14ac:dyDescent="0.25">
      <c r="H25286" s="4"/>
      <c r="M25286" s="5"/>
      <c r="N25286" s="6"/>
    </row>
    <row r="25287" spans="8:14" x14ac:dyDescent="0.25">
      <c r="H25287" s="4"/>
      <c r="M25287" s="5"/>
      <c r="N25287" s="6"/>
    </row>
    <row r="25288" spans="8:14" x14ac:dyDescent="0.25">
      <c r="H25288" s="4"/>
      <c r="M25288" s="5"/>
      <c r="N25288" s="6"/>
    </row>
    <row r="25289" spans="8:14" x14ac:dyDescent="0.25">
      <c r="H25289" s="4"/>
      <c r="M25289" s="5"/>
      <c r="N25289" s="6"/>
    </row>
    <row r="25290" spans="8:14" x14ac:dyDescent="0.25">
      <c r="H25290" s="4"/>
      <c r="M25290" s="5"/>
      <c r="N25290" s="6"/>
    </row>
    <row r="25291" spans="8:14" x14ac:dyDescent="0.25">
      <c r="H25291" s="4"/>
      <c r="M25291" s="5"/>
      <c r="N25291" s="6"/>
    </row>
    <row r="25292" spans="8:14" x14ac:dyDescent="0.25">
      <c r="H25292" s="4"/>
      <c r="M25292" s="5"/>
      <c r="N25292" s="6"/>
    </row>
    <row r="25293" spans="8:14" x14ac:dyDescent="0.25">
      <c r="H25293" s="4"/>
      <c r="M25293" s="5"/>
      <c r="N25293" s="6"/>
    </row>
    <row r="25294" spans="8:14" x14ac:dyDescent="0.25">
      <c r="H25294" s="4"/>
      <c r="M25294" s="5"/>
      <c r="N25294" s="6"/>
    </row>
    <row r="25295" spans="8:14" x14ac:dyDescent="0.25">
      <c r="H25295" s="4"/>
      <c r="M25295" s="5"/>
      <c r="N25295" s="6"/>
    </row>
    <row r="25296" spans="8:14" x14ac:dyDescent="0.25">
      <c r="H25296" s="4"/>
      <c r="M25296" s="5"/>
      <c r="N25296" s="6"/>
    </row>
    <row r="25297" spans="8:14" x14ac:dyDescent="0.25">
      <c r="H25297" s="4"/>
      <c r="M25297" s="5"/>
      <c r="N25297" s="6"/>
    </row>
    <row r="25298" spans="8:14" x14ac:dyDescent="0.25">
      <c r="H25298" s="4"/>
      <c r="M25298" s="5"/>
      <c r="N25298" s="6"/>
    </row>
    <row r="25299" spans="8:14" x14ac:dyDescent="0.25">
      <c r="H25299" s="4"/>
      <c r="M25299" s="5"/>
      <c r="N25299" s="6"/>
    </row>
    <row r="25300" spans="8:14" x14ac:dyDescent="0.25">
      <c r="H25300" s="4"/>
      <c r="M25300" s="5"/>
      <c r="N25300" s="6"/>
    </row>
    <row r="25301" spans="8:14" x14ac:dyDescent="0.25">
      <c r="H25301" s="4"/>
      <c r="M25301" s="5"/>
      <c r="N25301" s="6"/>
    </row>
    <row r="25302" spans="8:14" x14ac:dyDescent="0.25">
      <c r="H25302" s="4"/>
      <c r="M25302" s="5"/>
      <c r="N25302" s="6"/>
    </row>
    <row r="25303" spans="8:14" x14ac:dyDescent="0.25">
      <c r="H25303" s="4"/>
      <c r="M25303" s="5"/>
      <c r="N25303" s="6"/>
    </row>
    <row r="25304" spans="8:14" x14ac:dyDescent="0.25">
      <c r="H25304" s="4"/>
      <c r="M25304" s="5"/>
      <c r="N25304" s="6"/>
    </row>
    <row r="25305" spans="8:14" x14ac:dyDescent="0.25">
      <c r="H25305" s="4"/>
      <c r="M25305" s="5"/>
      <c r="N25305" s="6"/>
    </row>
    <row r="25306" spans="8:14" x14ac:dyDescent="0.25">
      <c r="H25306" s="4"/>
      <c r="M25306" s="5"/>
      <c r="N25306" s="6"/>
    </row>
    <row r="25307" spans="8:14" x14ac:dyDescent="0.25">
      <c r="H25307" s="4"/>
      <c r="M25307" s="5"/>
      <c r="N25307" s="6"/>
    </row>
    <row r="25308" spans="8:14" x14ac:dyDescent="0.25">
      <c r="H25308" s="4"/>
      <c r="M25308" s="5"/>
      <c r="N25308" s="6"/>
    </row>
    <row r="25309" spans="8:14" x14ac:dyDescent="0.25">
      <c r="H25309" s="4"/>
      <c r="M25309" s="5"/>
      <c r="N25309" s="6"/>
    </row>
    <row r="25310" spans="8:14" x14ac:dyDescent="0.25">
      <c r="H25310" s="4"/>
      <c r="M25310" s="5"/>
      <c r="N25310" s="6"/>
    </row>
    <row r="25311" spans="8:14" x14ac:dyDescent="0.25">
      <c r="H25311" s="4"/>
      <c r="M25311" s="5"/>
      <c r="N25311" s="6"/>
    </row>
    <row r="25312" spans="8:14" x14ac:dyDescent="0.25">
      <c r="H25312" s="4"/>
      <c r="M25312" s="5"/>
      <c r="N25312" s="6"/>
    </row>
    <row r="25313" spans="8:14" x14ac:dyDescent="0.25">
      <c r="H25313" s="4"/>
      <c r="M25313" s="5"/>
      <c r="N25313" s="6"/>
    </row>
    <row r="25314" spans="8:14" x14ac:dyDescent="0.25">
      <c r="H25314" s="4"/>
      <c r="M25314" s="5"/>
      <c r="N25314" s="6"/>
    </row>
    <row r="25315" spans="8:14" x14ac:dyDescent="0.25">
      <c r="H25315" s="4"/>
      <c r="M25315" s="5"/>
      <c r="N25315" s="6"/>
    </row>
    <row r="25316" spans="8:14" x14ac:dyDescent="0.25">
      <c r="H25316" s="4"/>
      <c r="M25316" s="5"/>
      <c r="N25316" s="6"/>
    </row>
    <row r="25317" spans="8:14" x14ac:dyDescent="0.25">
      <c r="H25317" s="4"/>
      <c r="M25317" s="5"/>
      <c r="N25317" s="6"/>
    </row>
    <row r="25318" spans="8:14" x14ac:dyDescent="0.25">
      <c r="H25318" s="4"/>
      <c r="M25318" s="5"/>
      <c r="N25318" s="6"/>
    </row>
    <row r="25319" spans="8:14" x14ac:dyDescent="0.25">
      <c r="H25319" s="4"/>
      <c r="M25319" s="5"/>
      <c r="N25319" s="6"/>
    </row>
    <row r="25320" spans="8:14" x14ac:dyDescent="0.25">
      <c r="H25320" s="4"/>
      <c r="M25320" s="5"/>
      <c r="N25320" s="6"/>
    </row>
    <row r="25321" spans="8:14" x14ac:dyDescent="0.25">
      <c r="H25321" s="4"/>
      <c r="M25321" s="5"/>
      <c r="N25321" s="6"/>
    </row>
    <row r="25322" spans="8:14" x14ac:dyDescent="0.25">
      <c r="H25322" s="4"/>
      <c r="M25322" s="5"/>
      <c r="N25322" s="6"/>
    </row>
    <row r="25323" spans="8:14" x14ac:dyDescent="0.25">
      <c r="H25323" s="4"/>
      <c r="M25323" s="5"/>
      <c r="N25323" s="6"/>
    </row>
    <row r="25324" spans="8:14" x14ac:dyDescent="0.25">
      <c r="H25324" s="4"/>
      <c r="M25324" s="5"/>
      <c r="N25324" s="6"/>
    </row>
    <row r="25325" spans="8:14" x14ac:dyDescent="0.25">
      <c r="H25325" s="4"/>
      <c r="M25325" s="5"/>
      <c r="N25325" s="6"/>
    </row>
    <row r="25326" spans="8:14" x14ac:dyDescent="0.25">
      <c r="H25326" s="4"/>
      <c r="M25326" s="5"/>
      <c r="N25326" s="6"/>
    </row>
    <row r="25327" spans="8:14" x14ac:dyDescent="0.25">
      <c r="H25327" s="4"/>
      <c r="M25327" s="5"/>
      <c r="N25327" s="6"/>
    </row>
    <row r="25328" spans="8:14" x14ac:dyDescent="0.25">
      <c r="H25328" s="4"/>
      <c r="M25328" s="5"/>
      <c r="N25328" s="6"/>
    </row>
    <row r="25329" spans="8:14" x14ac:dyDescent="0.25">
      <c r="H25329" s="4"/>
      <c r="M25329" s="5"/>
      <c r="N25329" s="6"/>
    </row>
    <row r="25330" spans="8:14" x14ac:dyDescent="0.25">
      <c r="H25330" s="4"/>
      <c r="M25330" s="5"/>
      <c r="N25330" s="6"/>
    </row>
    <row r="25331" spans="8:14" x14ac:dyDescent="0.25">
      <c r="H25331" s="4"/>
      <c r="M25331" s="5"/>
      <c r="N25331" s="6"/>
    </row>
    <row r="25332" spans="8:14" x14ac:dyDescent="0.25">
      <c r="H25332" s="4"/>
      <c r="M25332" s="5"/>
      <c r="N25332" s="6"/>
    </row>
    <row r="25333" spans="8:14" x14ac:dyDescent="0.25">
      <c r="H25333" s="4"/>
      <c r="M25333" s="5"/>
      <c r="N25333" s="6"/>
    </row>
    <row r="25334" spans="8:14" x14ac:dyDescent="0.25">
      <c r="H25334" s="4"/>
      <c r="M25334" s="5"/>
      <c r="N25334" s="6"/>
    </row>
    <row r="25335" spans="8:14" x14ac:dyDescent="0.25">
      <c r="H25335" s="4"/>
      <c r="M25335" s="5"/>
      <c r="N25335" s="6"/>
    </row>
    <row r="25336" spans="8:14" x14ac:dyDescent="0.25">
      <c r="H25336" s="4"/>
      <c r="M25336" s="5"/>
      <c r="N25336" s="6"/>
    </row>
    <row r="25337" spans="8:14" x14ac:dyDescent="0.25">
      <c r="H25337" s="4"/>
      <c r="M25337" s="5"/>
      <c r="N25337" s="6"/>
    </row>
    <row r="25338" spans="8:14" x14ac:dyDescent="0.25">
      <c r="H25338" s="4"/>
      <c r="M25338" s="5"/>
      <c r="N25338" s="6"/>
    </row>
    <row r="25339" spans="8:14" x14ac:dyDescent="0.25">
      <c r="H25339" s="4"/>
      <c r="M25339" s="5"/>
      <c r="N25339" s="6"/>
    </row>
    <row r="25340" spans="8:14" x14ac:dyDescent="0.25">
      <c r="H25340" s="4"/>
      <c r="M25340" s="5"/>
      <c r="N25340" s="6"/>
    </row>
    <row r="25341" spans="8:14" x14ac:dyDescent="0.25">
      <c r="H25341" s="4"/>
      <c r="M25341" s="5"/>
      <c r="N25341" s="6"/>
    </row>
    <row r="25342" spans="8:14" x14ac:dyDescent="0.25">
      <c r="H25342" s="4"/>
      <c r="M25342" s="5"/>
      <c r="N25342" s="6"/>
    </row>
    <row r="25343" spans="8:14" x14ac:dyDescent="0.25">
      <c r="H25343" s="4"/>
      <c r="M25343" s="5"/>
      <c r="N25343" s="6"/>
    </row>
    <row r="25344" spans="8:14" x14ac:dyDescent="0.25">
      <c r="H25344" s="4"/>
      <c r="M25344" s="5"/>
      <c r="N25344" s="6"/>
    </row>
    <row r="25345" spans="8:14" x14ac:dyDescent="0.25">
      <c r="H25345" s="4"/>
      <c r="M25345" s="5"/>
      <c r="N25345" s="6"/>
    </row>
    <row r="25346" spans="8:14" x14ac:dyDescent="0.25">
      <c r="H25346" s="4"/>
      <c r="M25346" s="5"/>
      <c r="N25346" s="6"/>
    </row>
    <row r="25347" spans="8:14" x14ac:dyDescent="0.25">
      <c r="H25347" s="4"/>
      <c r="M25347" s="5"/>
      <c r="N25347" s="6"/>
    </row>
    <row r="25348" spans="8:14" x14ac:dyDescent="0.25">
      <c r="H25348" s="4"/>
      <c r="M25348" s="5"/>
      <c r="N25348" s="6"/>
    </row>
    <row r="25349" spans="8:14" x14ac:dyDescent="0.25">
      <c r="H25349" s="4"/>
      <c r="M25349" s="5"/>
      <c r="N25349" s="6"/>
    </row>
    <row r="25350" spans="8:14" x14ac:dyDescent="0.25">
      <c r="H25350" s="4"/>
      <c r="M25350" s="5"/>
      <c r="N25350" s="6"/>
    </row>
    <row r="25351" spans="8:14" x14ac:dyDescent="0.25">
      <c r="H25351" s="4"/>
      <c r="M25351" s="5"/>
      <c r="N25351" s="6"/>
    </row>
    <row r="25352" spans="8:14" x14ac:dyDescent="0.25">
      <c r="H25352" s="4"/>
      <c r="M25352" s="5"/>
      <c r="N25352" s="6"/>
    </row>
    <row r="25353" spans="8:14" x14ac:dyDescent="0.25">
      <c r="H25353" s="4"/>
      <c r="M25353" s="5"/>
      <c r="N25353" s="6"/>
    </row>
    <row r="25354" spans="8:14" x14ac:dyDescent="0.25">
      <c r="H25354" s="4"/>
      <c r="M25354" s="5"/>
      <c r="N25354" s="6"/>
    </row>
    <row r="25355" spans="8:14" x14ac:dyDescent="0.25">
      <c r="H25355" s="4"/>
      <c r="M25355" s="5"/>
      <c r="N25355" s="6"/>
    </row>
    <row r="25356" spans="8:14" x14ac:dyDescent="0.25">
      <c r="H25356" s="4"/>
      <c r="M25356" s="5"/>
      <c r="N25356" s="6"/>
    </row>
    <row r="25357" spans="8:14" x14ac:dyDescent="0.25">
      <c r="H25357" s="4"/>
      <c r="M25357" s="5"/>
      <c r="N25357" s="6"/>
    </row>
    <row r="25358" spans="8:14" x14ac:dyDescent="0.25">
      <c r="H25358" s="4"/>
      <c r="M25358" s="5"/>
      <c r="N25358" s="6"/>
    </row>
    <row r="25359" spans="8:14" x14ac:dyDescent="0.25">
      <c r="H25359" s="4"/>
      <c r="M25359" s="5"/>
      <c r="N25359" s="6"/>
    </row>
    <row r="25360" spans="8:14" x14ac:dyDescent="0.25">
      <c r="H25360" s="4"/>
      <c r="M25360" s="5"/>
      <c r="N25360" s="6"/>
    </row>
    <row r="25361" spans="8:14" x14ac:dyDescent="0.25">
      <c r="H25361" s="4"/>
      <c r="M25361" s="5"/>
      <c r="N25361" s="6"/>
    </row>
    <row r="25362" spans="8:14" x14ac:dyDescent="0.25">
      <c r="H25362" s="4"/>
      <c r="M25362" s="5"/>
      <c r="N25362" s="6"/>
    </row>
    <row r="25363" spans="8:14" x14ac:dyDescent="0.25">
      <c r="H25363" s="4"/>
      <c r="M25363" s="5"/>
      <c r="N25363" s="6"/>
    </row>
    <row r="25364" spans="8:14" x14ac:dyDescent="0.25">
      <c r="H25364" s="4"/>
      <c r="M25364" s="5"/>
      <c r="N25364" s="6"/>
    </row>
    <row r="25365" spans="8:14" x14ac:dyDescent="0.25">
      <c r="H25365" s="4"/>
      <c r="M25365" s="5"/>
      <c r="N25365" s="6"/>
    </row>
    <row r="25366" spans="8:14" x14ac:dyDescent="0.25">
      <c r="H25366" s="4"/>
      <c r="M25366" s="5"/>
      <c r="N25366" s="6"/>
    </row>
    <row r="25367" spans="8:14" x14ac:dyDescent="0.25">
      <c r="H25367" s="4"/>
      <c r="M25367" s="5"/>
      <c r="N25367" s="6"/>
    </row>
    <row r="25368" spans="8:14" x14ac:dyDescent="0.25">
      <c r="H25368" s="4"/>
      <c r="M25368" s="5"/>
      <c r="N25368" s="6"/>
    </row>
    <row r="25369" spans="8:14" x14ac:dyDescent="0.25">
      <c r="H25369" s="4"/>
      <c r="M25369" s="5"/>
      <c r="N25369" s="6"/>
    </row>
    <row r="25370" spans="8:14" x14ac:dyDescent="0.25">
      <c r="H25370" s="4"/>
      <c r="M25370" s="5"/>
      <c r="N25370" s="6"/>
    </row>
    <row r="25371" spans="8:14" x14ac:dyDescent="0.25">
      <c r="H25371" s="4"/>
      <c r="M25371" s="5"/>
      <c r="N25371" s="6"/>
    </row>
    <row r="25372" spans="8:14" x14ac:dyDescent="0.25">
      <c r="H25372" s="4"/>
      <c r="M25372" s="5"/>
      <c r="N25372" s="6"/>
    </row>
    <row r="25373" spans="8:14" x14ac:dyDescent="0.25">
      <c r="H25373" s="4"/>
      <c r="M25373" s="5"/>
      <c r="N25373" s="6"/>
    </row>
    <row r="25374" spans="8:14" x14ac:dyDescent="0.25">
      <c r="H25374" s="4"/>
      <c r="M25374" s="5"/>
      <c r="N25374" s="6"/>
    </row>
    <row r="25375" spans="8:14" x14ac:dyDescent="0.25">
      <c r="H25375" s="4"/>
      <c r="M25375" s="5"/>
      <c r="N25375" s="6"/>
    </row>
    <row r="25376" spans="8:14" x14ac:dyDescent="0.25">
      <c r="H25376" s="4"/>
      <c r="M25376" s="5"/>
      <c r="N25376" s="6"/>
    </row>
    <row r="25377" spans="8:14" x14ac:dyDescent="0.25">
      <c r="H25377" s="4"/>
      <c r="M25377" s="5"/>
      <c r="N25377" s="6"/>
    </row>
    <row r="25378" spans="8:14" x14ac:dyDescent="0.25">
      <c r="H25378" s="4"/>
      <c r="M25378" s="5"/>
      <c r="N25378" s="6"/>
    </row>
    <row r="25379" spans="8:14" x14ac:dyDescent="0.25">
      <c r="H25379" s="4"/>
      <c r="M25379" s="5"/>
      <c r="N25379" s="6"/>
    </row>
    <row r="25380" spans="8:14" x14ac:dyDescent="0.25">
      <c r="H25380" s="4"/>
      <c r="M25380" s="5"/>
      <c r="N25380" s="6"/>
    </row>
    <row r="25381" spans="8:14" x14ac:dyDescent="0.25">
      <c r="H25381" s="4"/>
      <c r="M25381" s="5"/>
      <c r="N25381" s="6"/>
    </row>
    <row r="25382" spans="8:14" x14ac:dyDescent="0.25">
      <c r="H25382" s="4"/>
      <c r="M25382" s="5"/>
      <c r="N25382" s="6"/>
    </row>
    <row r="25383" spans="8:14" x14ac:dyDescent="0.25">
      <c r="H25383" s="4"/>
      <c r="M25383" s="5"/>
      <c r="N25383" s="6"/>
    </row>
    <row r="25384" spans="8:14" x14ac:dyDescent="0.25">
      <c r="H25384" s="4"/>
      <c r="M25384" s="5"/>
      <c r="N25384" s="6"/>
    </row>
    <row r="25385" spans="8:14" x14ac:dyDescent="0.25">
      <c r="H25385" s="4"/>
      <c r="M25385" s="5"/>
      <c r="N25385" s="6"/>
    </row>
    <row r="25386" spans="8:14" x14ac:dyDescent="0.25">
      <c r="H25386" s="4"/>
      <c r="M25386" s="5"/>
      <c r="N25386" s="6"/>
    </row>
    <row r="25387" spans="8:14" x14ac:dyDescent="0.25">
      <c r="H25387" s="4"/>
      <c r="M25387" s="5"/>
      <c r="N25387" s="6"/>
    </row>
    <row r="25388" spans="8:14" x14ac:dyDescent="0.25">
      <c r="H25388" s="4"/>
      <c r="M25388" s="5"/>
      <c r="N25388" s="6"/>
    </row>
    <row r="25389" spans="8:14" x14ac:dyDescent="0.25">
      <c r="H25389" s="4"/>
      <c r="M25389" s="5"/>
      <c r="N25389" s="6"/>
    </row>
    <row r="25390" spans="8:14" x14ac:dyDescent="0.25">
      <c r="H25390" s="4"/>
      <c r="M25390" s="5"/>
      <c r="N25390" s="6"/>
    </row>
    <row r="25391" spans="8:14" x14ac:dyDescent="0.25">
      <c r="H25391" s="4"/>
      <c r="M25391" s="5"/>
      <c r="N25391" s="6"/>
    </row>
    <row r="25392" spans="8:14" x14ac:dyDescent="0.25">
      <c r="H25392" s="4"/>
      <c r="M25392" s="5"/>
      <c r="N25392" s="6"/>
    </row>
    <row r="25393" spans="8:14" x14ac:dyDescent="0.25">
      <c r="H25393" s="4"/>
      <c r="M25393" s="5"/>
      <c r="N25393" s="6"/>
    </row>
    <row r="25394" spans="8:14" x14ac:dyDescent="0.25">
      <c r="H25394" s="4"/>
      <c r="M25394" s="5"/>
      <c r="N25394" s="6"/>
    </row>
    <row r="25395" spans="8:14" x14ac:dyDescent="0.25">
      <c r="H25395" s="4"/>
      <c r="M25395" s="5"/>
      <c r="N25395" s="6"/>
    </row>
    <row r="25396" spans="8:14" x14ac:dyDescent="0.25">
      <c r="H25396" s="4"/>
      <c r="M25396" s="5"/>
      <c r="N25396" s="6"/>
    </row>
    <row r="25397" spans="8:14" x14ac:dyDescent="0.25">
      <c r="H25397" s="4"/>
      <c r="M25397" s="5"/>
      <c r="N25397" s="6"/>
    </row>
    <row r="25398" spans="8:14" x14ac:dyDescent="0.25">
      <c r="H25398" s="4"/>
      <c r="M25398" s="5"/>
      <c r="N25398" s="6"/>
    </row>
    <row r="25399" spans="8:14" x14ac:dyDescent="0.25">
      <c r="H25399" s="4"/>
      <c r="M25399" s="5"/>
      <c r="N25399" s="6"/>
    </row>
    <row r="25400" spans="8:14" x14ac:dyDescent="0.25">
      <c r="H25400" s="4"/>
      <c r="M25400" s="5"/>
      <c r="N25400" s="6"/>
    </row>
    <row r="25401" spans="8:14" x14ac:dyDescent="0.25">
      <c r="H25401" s="4"/>
      <c r="M25401" s="5"/>
      <c r="N25401" s="6"/>
    </row>
    <row r="25402" spans="8:14" x14ac:dyDescent="0.25">
      <c r="H25402" s="4"/>
      <c r="M25402" s="5"/>
      <c r="N25402" s="6"/>
    </row>
    <row r="25403" spans="8:14" x14ac:dyDescent="0.25">
      <c r="H25403" s="4"/>
      <c r="M25403" s="5"/>
      <c r="N25403" s="6"/>
    </row>
    <row r="25404" spans="8:14" x14ac:dyDescent="0.25">
      <c r="H25404" s="4"/>
      <c r="M25404" s="5"/>
      <c r="N25404" s="6"/>
    </row>
    <row r="25405" spans="8:14" x14ac:dyDescent="0.25">
      <c r="H25405" s="4"/>
      <c r="M25405" s="5"/>
      <c r="N25405" s="6"/>
    </row>
    <row r="25406" spans="8:14" x14ac:dyDescent="0.25">
      <c r="H25406" s="4"/>
      <c r="M25406" s="5"/>
      <c r="N25406" s="6"/>
    </row>
    <row r="25407" spans="8:14" x14ac:dyDescent="0.25">
      <c r="H25407" s="4"/>
      <c r="M25407" s="5"/>
      <c r="N25407" s="6"/>
    </row>
    <row r="25408" spans="8:14" x14ac:dyDescent="0.25">
      <c r="H25408" s="4"/>
      <c r="M25408" s="5"/>
      <c r="N25408" s="6"/>
    </row>
    <row r="25409" spans="8:14" x14ac:dyDescent="0.25">
      <c r="H25409" s="4"/>
      <c r="M25409" s="5"/>
      <c r="N25409" s="6"/>
    </row>
    <row r="25410" spans="8:14" x14ac:dyDescent="0.25">
      <c r="H25410" s="4"/>
      <c r="M25410" s="5"/>
      <c r="N25410" s="6"/>
    </row>
    <row r="25411" spans="8:14" x14ac:dyDescent="0.25">
      <c r="H25411" s="4"/>
      <c r="M25411" s="5"/>
      <c r="N25411" s="6"/>
    </row>
    <row r="25412" spans="8:14" x14ac:dyDescent="0.25">
      <c r="H25412" s="4"/>
      <c r="M25412" s="5"/>
      <c r="N25412" s="6"/>
    </row>
    <row r="25413" spans="8:14" x14ac:dyDescent="0.25">
      <c r="H25413" s="4"/>
      <c r="M25413" s="5"/>
      <c r="N25413" s="6"/>
    </row>
    <row r="25414" spans="8:14" x14ac:dyDescent="0.25">
      <c r="H25414" s="4"/>
      <c r="M25414" s="5"/>
      <c r="N25414" s="6"/>
    </row>
    <row r="25415" spans="8:14" x14ac:dyDescent="0.25">
      <c r="H25415" s="4"/>
      <c r="M25415" s="5"/>
      <c r="N25415" s="6"/>
    </row>
    <row r="25416" spans="8:14" x14ac:dyDescent="0.25">
      <c r="H25416" s="4"/>
      <c r="M25416" s="5"/>
      <c r="N25416" s="6"/>
    </row>
    <row r="25417" spans="8:14" x14ac:dyDescent="0.25">
      <c r="H25417" s="4"/>
      <c r="M25417" s="5"/>
      <c r="N25417" s="6"/>
    </row>
    <row r="25418" spans="8:14" x14ac:dyDescent="0.25">
      <c r="H25418" s="4"/>
      <c r="M25418" s="5"/>
      <c r="N25418" s="6"/>
    </row>
    <row r="25419" spans="8:14" x14ac:dyDescent="0.25">
      <c r="H25419" s="4"/>
      <c r="M25419" s="5"/>
      <c r="N25419" s="6"/>
    </row>
    <row r="25420" spans="8:14" x14ac:dyDescent="0.25">
      <c r="H25420" s="4"/>
      <c r="M25420" s="5"/>
      <c r="N25420" s="6"/>
    </row>
    <row r="25421" spans="8:14" x14ac:dyDescent="0.25">
      <c r="H25421" s="4"/>
      <c r="M25421" s="5"/>
      <c r="N25421" s="6"/>
    </row>
    <row r="25422" spans="8:14" x14ac:dyDescent="0.25">
      <c r="H25422" s="4"/>
      <c r="M25422" s="5"/>
      <c r="N25422" s="6"/>
    </row>
    <row r="25423" spans="8:14" x14ac:dyDescent="0.25">
      <c r="H25423" s="4"/>
      <c r="M25423" s="5"/>
      <c r="N25423" s="6"/>
    </row>
    <row r="25424" spans="8:14" x14ac:dyDescent="0.25">
      <c r="H25424" s="4"/>
      <c r="M25424" s="5"/>
      <c r="N25424" s="6"/>
    </row>
    <row r="25425" spans="8:14" x14ac:dyDescent="0.25">
      <c r="H25425" s="4"/>
      <c r="M25425" s="5"/>
      <c r="N25425" s="6"/>
    </row>
    <row r="25426" spans="8:14" x14ac:dyDescent="0.25">
      <c r="H25426" s="4"/>
      <c r="M25426" s="5"/>
      <c r="N25426" s="6"/>
    </row>
    <row r="25427" spans="8:14" x14ac:dyDescent="0.25">
      <c r="H25427" s="4"/>
      <c r="M25427" s="5"/>
      <c r="N25427" s="6"/>
    </row>
    <row r="25428" spans="8:14" x14ac:dyDescent="0.25">
      <c r="H25428" s="4"/>
      <c r="M25428" s="5"/>
      <c r="N25428" s="6"/>
    </row>
    <row r="25429" spans="8:14" x14ac:dyDescent="0.25">
      <c r="H25429" s="4"/>
      <c r="M25429" s="5"/>
      <c r="N25429" s="6"/>
    </row>
    <row r="25430" spans="8:14" x14ac:dyDescent="0.25">
      <c r="H25430" s="4"/>
      <c r="M25430" s="5"/>
      <c r="N25430" s="6"/>
    </row>
    <row r="25431" spans="8:14" x14ac:dyDescent="0.25">
      <c r="H25431" s="4"/>
      <c r="M25431" s="5"/>
      <c r="N25431" s="6"/>
    </row>
    <row r="25432" spans="8:14" x14ac:dyDescent="0.25">
      <c r="H25432" s="4"/>
      <c r="M25432" s="5"/>
      <c r="N25432" s="6"/>
    </row>
    <row r="25433" spans="8:14" x14ac:dyDescent="0.25">
      <c r="H25433" s="4"/>
      <c r="M25433" s="5"/>
      <c r="N25433" s="6"/>
    </row>
    <row r="25434" spans="8:14" x14ac:dyDescent="0.25">
      <c r="H25434" s="4"/>
      <c r="M25434" s="5"/>
      <c r="N25434" s="6"/>
    </row>
    <row r="25435" spans="8:14" x14ac:dyDescent="0.25">
      <c r="H25435" s="4"/>
      <c r="M25435" s="5"/>
      <c r="N25435" s="6"/>
    </row>
    <row r="25436" spans="8:14" x14ac:dyDescent="0.25">
      <c r="H25436" s="4"/>
      <c r="M25436" s="5"/>
      <c r="N25436" s="6"/>
    </row>
    <row r="25437" spans="8:14" x14ac:dyDescent="0.25">
      <c r="H25437" s="4"/>
      <c r="M25437" s="5"/>
      <c r="N25437" s="6"/>
    </row>
    <row r="25438" spans="8:14" x14ac:dyDescent="0.25">
      <c r="H25438" s="4"/>
      <c r="M25438" s="5"/>
      <c r="N25438" s="6"/>
    </row>
    <row r="25439" spans="8:14" x14ac:dyDescent="0.25">
      <c r="H25439" s="4"/>
      <c r="M25439" s="5"/>
      <c r="N25439" s="6"/>
    </row>
    <row r="25440" spans="8:14" x14ac:dyDescent="0.25">
      <c r="H25440" s="4"/>
      <c r="M25440" s="5"/>
      <c r="N25440" s="6"/>
    </row>
    <row r="25441" spans="8:14" x14ac:dyDescent="0.25">
      <c r="H25441" s="4"/>
      <c r="M25441" s="5"/>
      <c r="N25441" s="6"/>
    </row>
    <row r="25442" spans="8:14" x14ac:dyDescent="0.25">
      <c r="H25442" s="4"/>
      <c r="M25442" s="5"/>
      <c r="N25442" s="6"/>
    </row>
    <row r="25443" spans="8:14" x14ac:dyDescent="0.25">
      <c r="H25443" s="4"/>
      <c r="M25443" s="5"/>
      <c r="N25443" s="6"/>
    </row>
    <row r="25444" spans="8:14" x14ac:dyDescent="0.25">
      <c r="H25444" s="4"/>
      <c r="M25444" s="5"/>
      <c r="N25444" s="6"/>
    </row>
    <row r="25445" spans="8:14" x14ac:dyDescent="0.25">
      <c r="H25445" s="4"/>
      <c r="M25445" s="5"/>
      <c r="N25445" s="6"/>
    </row>
    <row r="25446" spans="8:14" x14ac:dyDescent="0.25">
      <c r="H25446" s="4"/>
      <c r="M25446" s="5"/>
      <c r="N25446" s="6"/>
    </row>
    <row r="25447" spans="8:14" x14ac:dyDescent="0.25">
      <c r="H25447" s="4"/>
      <c r="M25447" s="5"/>
      <c r="N25447" s="6"/>
    </row>
    <row r="25448" spans="8:14" x14ac:dyDescent="0.25">
      <c r="H25448" s="4"/>
      <c r="M25448" s="5"/>
      <c r="N25448" s="6"/>
    </row>
    <row r="25449" spans="8:14" x14ac:dyDescent="0.25">
      <c r="H25449" s="4"/>
      <c r="M25449" s="5"/>
      <c r="N25449" s="6"/>
    </row>
    <row r="25450" spans="8:14" x14ac:dyDescent="0.25">
      <c r="H25450" s="4"/>
      <c r="M25450" s="5"/>
      <c r="N25450" s="6"/>
    </row>
    <row r="25451" spans="8:14" x14ac:dyDescent="0.25">
      <c r="H25451" s="4"/>
      <c r="M25451" s="5"/>
      <c r="N25451" s="6"/>
    </row>
    <row r="25452" spans="8:14" x14ac:dyDescent="0.25">
      <c r="H25452" s="4"/>
      <c r="M25452" s="5"/>
      <c r="N25452" s="6"/>
    </row>
    <row r="25453" spans="8:14" x14ac:dyDescent="0.25">
      <c r="H25453" s="4"/>
      <c r="M25453" s="5"/>
      <c r="N25453" s="6"/>
    </row>
    <row r="25454" spans="8:14" x14ac:dyDescent="0.25">
      <c r="H25454" s="4"/>
      <c r="M25454" s="5"/>
      <c r="N25454" s="6"/>
    </row>
    <row r="25455" spans="8:14" x14ac:dyDescent="0.25">
      <c r="H25455" s="4"/>
      <c r="M25455" s="5"/>
      <c r="N25455" s="6"/>
    </row>
    <row r="25456" spans="8:14" x14ac:dyDescent="0.25">
      <c r="H25456" s="4"/>
      <c r="M25456" s="5"/>
      <c r="N25456" s="6"/>
    </row>
    <row r="25457" spans="8:14" x14ac:dyDescent="0.25">
      <c r="H25457" s="4"/>
      <c r="M25457" s="5"/>
      <c r="N25457" s="6"/>
    </row>
    <row r="25458" spans="8:14" x14ac:dyDescent="0.25">
      <c r="H25458" s="4"/>
      <c r="M25458" s="5"/>
      <c r="N25458" s="6"/>
    </row>
    <row r="25459" spans="8:14" x14ac:dyDescent="0.25">
      <c r="H25459" s="4"/>
      <c r="M25459" s="5"/>
      <c r="N25459" s="6"/>
    </row>
    <row r="25460" spans="8:14" x14ac:dyDescent="0.25">
      <c r="H25460" s="4"/>
      <c r="M25460" s="5"/>
      <c r="N25460" s="6"/>
    </row>
    <row r="25461" spans="8:14" x14ac:dyDescent="0.25">
      <c r="H25461" s="4"/>
      <c r="M25461" s="5"/>
      <c r="N25461" s="6"/>
    </row>
    <row r="25462" spans="8:14" x14ac:dyDescent="0.25">
      <c r="H25462" s="4"/>
      <c r="M25462" s="5"/>
      <c r="N25462" s="6"/>
    </row>
    <row r="25463" spans="8:14" x14ac:dyDescent="0.25">
      <c r="H25463" s="4"/>
      <c r="M25463" s="5"/>
      <c r="N25463" s="6"/>
    </row>
    <row r="25464" spans="8:14" x14ac:dyDescent="0.25">
      <c r="H25464" s="4"/>
      <c r="M25464" s="5"/>
      <c r="N25464" s="6"/>
    </row>
    <row r="25465" spans="8:14" x14ac:dyDescent="0.25">
      <c r="H25465" s="4"/>
      <c r="M25465" s="5"/>
      <c r="N25465" s="6"/>
    </row>
    <row r="25466" spans="8:14" x14ac:dyDescent="0.25">
      <c r="H25466" s="4"/>
      <c r="M25466" s="5"/>
      <c r="N25466" s="6"/>
    </row>
    <row r="25467" spans="8:14" x14ac:dyDescent="0.25">
      <c r="H25467" s="4"/>
      <c r="M25467" s="5"/>
      <c r="N25467" s="6"/>
    </row>
    <row r="25468" spans="8:14" x14ac:dyDescent="0.25">
      <c r="H25468" s="4"/>
      <c r="M25468" s="5"/>
      <c r="N25468" s="6"/>
    </row>
    <row r="25469" spans="8:14" x14ac:dyDescent="0.25">
      <c r="H25469" s="4"/>
      <c r="M25469" s="5"/>
      <c r="N25469" s="6"/>
    </row>
    <row r="25470" spans="8:14" x14ac:dyDescent="0.25">
      <c r="H25470" s="4"/>
      <c r="M25470" s="5"/>
      <c r="N25470" s="6"/>
    </row>
    <row r="25471" spans="8:14" x14ac:dyDescent="0.25">
      <c r="H25471" s="4"/>
      <c r="M25471" s="5"/>
      <c r="N25471" s="6"/>
    </row>
    <row r="25472" spans="8:14" x14ac:dyDescent="0.25">
      <c r="H25472" s="4"/>
      <c r="M25472" s="5"/>
      <c r="N25472" s="6"/>
    </row>
    <row r="25473" spans="8:14" x14ac:dyDescent="0.25">
      <c r="H25473" s="4"/>
      <c r="M25473" s="5"/>
      <c r="N25473" s="6"/>
    </row>
    <row r="25474" spans="8:14" x14ac:dyDescent="0.25">
      <c r="H25474" s="4"/>
      <c r="M25474" s="5"/>
      <c r="N25474" s="6"/>
    </row>
    <row r="25475" spans="8:14" x14ac:dyDescent="0.25">
      <c r="H25475" s="4"/>
      <c r="M25475" s="5"/>
      <c r="N25475" s="6"/>
    </row>
    <row r="25476" spans="8:14" x14ac:dyDescent="0.25">
      <c r="H25476" s="4"/>
      <c r="M25476" s="5"/>
      <c r="N25476" s="6"/>
    </row>
    <row r="25477" spans="8:14" x14ac:dyDescent="0.25">
      <c r="H25477" s="4"/>
      <c r="M25477" s="5"/>
      <c r="N25477" s="6"/>
    </row>
    <row r="25478" spans="8:14" x14ac:dyDescent="0.25">
      <c r="H25478" s="4"/>
      <c r="M25478" s="5"/>
      <c r="N25478" s="6"/>
    </row>
    <row r="25479" spans="8:14" x14ac:dyDescent="0.25">
      <c r="H25479" s="4"/>
      <c r="M25479" s="5"/>
      <c r="N25479" s="6"/>
    </row>
    <row r="25480" spans="8:14" x14ac:dyDescent="0.25">
      <c r="H25480" s="4"/>
      <c r="M25480" s="5"/>
      <c r="N25480" s="6"/>
    </row>
    <row r="25481" spans="8:14" x14ac:dyDescent="0.25">
      <c r="H25481" s="4"/>
      <c r="M25481" s="5"/>
      <c r="N25481" s="6"/>
    </row>
    <row r="25482" spans="8:14" x14ac:dyDescent="0.25">
      <c r="H25482" s="4"/>
      <c r="M25482" s="5"/>
      <c r="N25482" s="6"/>
    </row>
    <row r="25483" spans="8:14" x14ac:dyDescent="0.25">
      <c r="H25483" s="4"/>
      <c r="M25483" s="5"/>
      <c r="N25483" s="6"/>
    </row>
    <row r="25484" spans="8:14" x14ac:dyDescent="0.25">
      <c r="H25484" s="4"/>
      <c r="M25484" s="5"/>
      <c r="N25484" s="6"/>
    </row>
    <row r="25485" spans="8:14" x14ac:dyDescent="0.25">
      <c r="H25485" s="4"/>
      <c r="M25485" s="5"/>
      <c r="N25485" s="6"/>
    </row>
    <row r="25486" spans="8:14" x14ac:dyDescent="0.25">
      <c r="H25486" s="4"/>
      <c r="M25486" s="5"/>
      <c r="N25486" s="6"/>
    </row>
    <row r="25487" spans="8:14" x14ac:dyDescent="0.25">
      <c r="H25487" s="4"/>
      <c r="M25487" s="5"/>
      <c r="N25487" s="6"/>
    </row>
    <row r="25488" spans="8:14" x14ac:dyDescent="0.25">
      <c r="H25488" s="4"/>
      <c r="M25488" s="5"/>
      <c r="N25488" s="6"/>
    </row>
    <row r="25489" spans="8:14" x14ac:dyDescent="0.25">
      <c r="H25489" s="4"/>
      <c r="M25489" s="5"/>
      <c r="N25489" s="6"/>
    </row>
    <row r="25490" spans="8:14" x14ac:dyDescent="0.25">
      <c r="H25490" s="4"/>
      <c r="M25490" s="5"/>
      <c r="N25490" s="6"/>
    </row>
    <row r="25491" spans="8:14" x14ac:dyDescent="0.25">
      <c r="H25491" s="4"/>
      <c r="M25491" s="5"/>
      <c r="N25491" s="6"/>
    </row>
    <row r="25492" spans="8:14" x14ac:dyDescent="0.25">
      <c r="H25492" s="4"/>
      <c r="M25492" s="5"/>
      <c r="N25492" s="6"/>
    </row>
    <row r="25493" spans="8:14" x14ac:dyDescent="0.25">
      <c r="H25493" s="4"/>
      <c r="M25493" s="5"/>
      <c r="N25493" s="6"/>
    </row>
    <row r="25494" spans="8:14" x14ac:dyDescent="0.25">
      <c r="H25494" s="4"/>
      <c r="M25494" s="5"/>
      <c r="N25494" s="6"/>
    </row>
    <row r="25495" spans="8:14" x14ac:dyDescent="0.25">
      <c r="H25495" s="4"/>
      <c r="M25495" s="5"/>
      <c r="N25495" s="6"/>
    </row>
    <row r="25496" spans="8:14" x14ac:dyDescent="0.25">
      <c r="H25496" s="4"/>
      <c r="M25496" s="5"/>
      <c r="N25496" s="6"/>
    </row>
    <row r="25497" spans="8:14" x14ac:dyDescent="0.25">
      <c r="H25497" s="4"/>
      <c r="M25497" s="5"/>
      <c r="N25497" s="6"/>
    </row>
    <row r="25498" spans="8:14" x14ac:dyDescent="0.25">
      <c r="H25498" s="4"/>
      <c r="M25498" s="5"/>
      <c r="N25498" s="6"/>
    </row>
    <row r="25499" spans="8:14" x14ac:dyDescent="0.25">
      <c r="H25499" s="4"/>
      <c r="M25499" s="5"/>
      <c r="N25499" s="6"/>
    </row>
    <row r="25500" spans="8:14" x14ac:dyDescent="0.25">
      <c r="H25500" s="4"/>
      <c r="M25500" s="5"/>
      <c r="N25500" s="6"/>
    </row>
    <row r="25501" spans="8:14" x14ac:dyDescent="0.25">
      <c r="H25501" s="4"/>
      <c r="M25501" s="5"/>
      <c r="N25501" s="6"/>
    </row>
    <row r="25502" spans="8:14" x14ac:dyDescent="0.25">
      <c r="H25502" s="4"/>
      <c r="M25502" s="5"/>
      <c r="N25502" s="6"/>
    </row>
    <row r="25503" spans="8:14" x14ac:dyDescent="0.25">
      <c r="H25503" s="4"/>
      <c r="M25503" s="5"/>
      <c r="N25503" s="6"/>
    </row>
    <row r="25504" spans="8:14" x14ac:dyDescent="0.25">
      <c r="H25504" s="4"/>
      <c r="M25504" s="5"/>
      <c r="N25504" s="6"/>
    </row>
    <row r="25505" spans="8:14" x14ac:dyDescent="0.25">
      <c r="H25505" s="4"/>
      <c r="M25505" s="5"/>
      <c r="N25505" s="6"/>
    </row>
    <row r="25506" spans="8:14" x14ac:dyDescent="0.25">
      <c r="H25506" s="4"/>
      <c r="M25506" s="5"/>
      <c r="N25506" s="6"/>
    </row>
    <row r="25507" spans="8:14" x14ac:dyDescent="0.25">
      <c r="H25507" s="4"/>
      <c r="M25507" s="5"/>
      <c r="N25507" s="6"/>
    </row>
    <row r="25508" spans="8:14" x14ac:dyDescent="0.25">
      <c r="H25508" s="4"/>
      <c r="M25508" s="5"/>
      <c r="N25508" s="6"/>
    </row>
    <row r="25509" spans="8:14" x14ac:dyDescent="0.25">
      <c r="H25509" s="4"/>
      <c r="M25509" s="5"/>
      <c r="N25509" s="6"/>
    </row>
    <row r="25510" spans="8:14" x14ac:dyDescent="0.25">
      <c r="H25510" s="4"/>
      <c r="M25510" s="5"/>
      <c r="N25510" s="6"/>
    </row>
    <row r="25511" spans="8:14" x14ac:dyDescent="0.25">
      <c r="H25511" s="4"/>
      <c r="M25511" s="5"/>
      <c r="N25511" s="6"/>
    </row>
    <row r="25512" spans="8:14" x14ac:dyDescent="0.25">
      <c r="H25512" s="4"/>
      <c r="M25512" s="5"/>
      <c r="N25512" s="6"/>
    </row>
    <row r="25513" spans="8:14" x14ac:dyDescent="0.25">
      <c r="H25513" s="4"/>
      <c r="M25513" s="5"/>
      <c r="N25513" s="6"/>
    </row>
    <row r="25514" spans="8:14" x14ac:dyDescent="0.25">
      <c r="H25514" s="4"/>
      <c r="M25514" s="5"/>
      <c r="N25514" s="6"/>
    </row>
    <row r="25515" spans="8:14" x14ac:dyDescent="0.25">
      <c r="H25515" s="4"/>
      <c r="M25515" s="5"/>
      <c r="N25515" s="6"/>
    </row>
    <row r="25516" spans="8:14" x14ac:dyDescent="0.25">
      <c r="H25516" s="4"/>
      <c r="M25516" s="5"/>
      <c r="N25516" s="6"/>
    </row>
    <row r="25517" spans="8:14" x14ac:dyDescent="0.25">
      <c r="H25517" s="4"/>
      <c r="M25517" s="5"/>
      <c r="N25517" s="6"/>
    </row>
    <row r="25518" spans="8:14" x14ac:dyDescent="0.25">
      <c r="H25518" s="4"/>
      <c r="M25518" s="5"/>
      <c r="N25518" s="6"/>
    </row>
    <row r="25519" spans="8:14" x14ac:dyDescent="0.25">
      <c r="H25519" s="4"/>
      <c r="M25519" s="5"/>
      <c r="N25519" s="6"/>
    </row>
    <row r="25520" spans="8:14" x14ac:dyDescent="0.25">
      <c r="H25520" s="4"/>
      <c r="M25520" s="5"/>
      <c r="N25520" s="6"/>
    </row>
    <row r="25521" spans="8:14" x14ac:dyDescent="0.25">
      <c r="H25521" s="4"/>
      <c r="M25521" s="5"/>
      <c r="N25521" s="6"/>
    </row>
    <row r="25522" spans="8:14" x14ac:dyDescent="0.25">
      <c r="H25522" s="4"/>
      <c r="M25522" s="5"/>
      <c r="N25522" s="6"/>
    </row>
    <row r="25523" spans="8:14" x14ac:dyDescent="0.25">
      <c r="H25523" s="4"/>
      <c r="M25523" s="5"/>
      <c r="N25523" s="6"/>
    </row>
    <row r="25524" spans="8:14" x14ac:dyDescent="0.25">
      <c r="H25524" s="4"/>
      <c r="M25524" s="5"/>
      <c r="N25524" s="6"/>
    </row>
    <row r="25525" spans="8:14" x14ac:dyDescent="0.25">
      <c r="H25525" s="4"/>
      <c r="M25525" s="5"/>
      <c r="N25525" s="6"/>
    </row>
    <row r="25526" spans="8:14" x14ac:dyDescent="0.25">
      <c r="H25526" s="4"/>
      <c r="M25526" s="5"/>
      <c r="N25526" s="6"/>
    </row>
    <row r="25527" spans="8:14" x14ac:dyDescent="0.25">
      <c r="H25527" s="4"/>
      <c r="M25527" s="5"/>
      <c r="N25527" s="6"/>
    </row>
    <row r="25528" spans="8:14" x14ac:dyDescent="0.25">
      <c r="H25528" s="4"/>
      <c r="M25528" s="5"/>
      <c r="N25528" s="6"/>
    </row>
    <row r="25529" spans="8:14" x14ac:dyDescent="0.25">
      <c r="H25529" s="4"/>
      <c r="M25529" s="5"/>
      <c r="N25529" s="6"/>
    </row>
    <row r="25530" spans="8:14" x14ac:dyDescent="0.25">
      <c r="H25530" s="4"/>
      <c r="M25530" s="5"/>
      <c r="N25530" s="6"/>
    </row>
    <row r="25531" spans="8:14" x14ac:dyDescent="0.25">
      <c r="H25531" s="4"/>
      <c r="M25531" s="5"/>
      <c r="N25531" s="6"/>
    </row>
    <row r="25532" spans="8:14" x14ac:dyDescent="0.25">
      <c r="H25532" s="4"/>
      <c r="M25532" s="5"/>
      <c r="N25532" s="6"/>
    </row>
    <row r="25533" spans="8:14" x14ac:dyDescent="0.25">
      <c r="H25533" s="4"/>
      <c r="M25533" s="5"/>
      <c r="N25533" s="6"/>
    </row>
    <row r="25534" spans="8:14" x14ac:dyDescent="0.25">
      <c r="H25534" s="4"/>
      <c r="M25534" s="5"/>
      <c r="N25534" s="6"/>
    </row>
    <row r="25535" spans="8:14" x14ac:dyDescent="0.25">
      <c r="H25535" s="4"/>
      <c r="M25535" s="5"/>
      <c r="N25535" s="6"/>
    </row>
    <row r="25536" spans="8:14" x14ac:dyDescent="0.25">
      <c r="H25536" s="4"/>
      <c r="M25536" s="5"/>
      <c r="N25536" s="6"/>
    </row>
    <row r="25537" spans="8:14" x14ac:dyDescent="0.25">
      <c r="H25537" s="4"/>
      <c r="M25537" s="5"/>
      <c r="N25537" s="6"/>
    </row>
    <row r="25538" spans="8:14" x14ac:dyDescent="0.25">
      <c r="H25538" s="4"/>
      <c r="M25538" s="5"/>
      <c r="N25538" s="6"/>
    </row>
    <row r="25539" spans="8:14" x14ac:dyDescent="0.25">
      <c r="H25539" s="4"/>
      <c r="M25539" s="5"/>
      <c r="N25539" s="6"/>
    </row>
    <row r="25540" spans="8:14" x14ac:dyDescent="0.25">
      <c r="H25540" s="4"/>
      <c r="M25540" s="5"/>
      <c r="N25540" s="6"/>
    </row>
    <row r="25541" spans="8:14" x14ac:dyDescent="0.25">
      <c r="H25541" s="4"/>
      <c r="M25541" s="5"/>
      <c r="N25541" s="6"/>
    </row>
    <row r="25542" spans="8:14" x14ac:dyDescent="0.25">
      <c r="H25542" s="4"/>
      <c r="M25542" s="5"/>
      <c r="N25542" s="6"/>
    </row>
    <row r="25543" spans="8:14" x14ac:dyDescent="0.25">
      <c r="H25543" s="4"/>
      <c r="M25543" s="5"/>
      <c r="N25543" s="6"/>
    </row>
    <row r="25544" spans="8:14" x14ac:dyDescent="0.25">
      <c r="H25544" s="4"/>
      <c r="M25544" s="5"/>
      <c r="N25544" s="6"/>
    </row>
    <row r="25545" spans="8:14" x14ac:dyDescent="0.25">
      <c r="H25545" s="4"/>
      <c r="M25545" s="5"/>
      <c r="N25545" s="6"/>
    </row>
    <row r="25546" spans="8:14" x14ac:dyDescent="0.25">
      <c r="H25546" s="4"/>
      <c r="M25546" s="5"/>
      <c r="N25546" s="6"/>
    </row>
    <row r="25547" spans="8:14" x14ac:dyDescent="0.25">
      <c r="H25547" s="4"/>
      <c r="M25547" s="5"/>
      <c r="N25547" s="6"/>
    </row>
    <row r="25548" spans="8:14" x14ac:dyDescent="0.25">
      <c r="H25548" s="4"/>
      <c r="M25548" s="5"/>
      <c r="N25548" s="6"/>
    </row>
    <row r="25549" spans="8:14" x14ac:dyDescent="0.25">
      <c r="H25549" s="4"/>
      <c r="M25549" s="5"/>
      <c r="N25549" s="6"/>
    </row>
    <row r="25550" spans="8:14" x14ac:dyDescent="0.25">
      <c r="H25550" s="4"/>
      <c r="M25550" s="5"/>
      <c r="N25550" s="6"/>
    </row>
    <row r="25551" spans="8:14" x14ac:dyDescent="0.25">
      <c r="H25551" s="4"/>
      <c r="M25551" s="5"/>
      <c r="N25551" s="6"/>
    </row>
    <row r="25552" spans="8:14" x14ac:dyDescent="0.25">
      <c r="H25552" s="4"/>
      <c r="M25552" s="5"/>
      <c r="N25552" s="6"/>
    </row>
    <row r="25553" spans="8:14" x14ac:dyDescent="0.25">
      <c r="H25553" s="4"/>
      <c r="M25553" s="5"/>
      <c r="N25553" s="6"/>
    </row>
    <row r="25554" spans="8:14" x14ac:dyDescent="0.25">
      <c r="H25554" s="4"/>
      <c r="M25554" s="5"/>
      <c r="N25554" s="6"/>
    </row>
    <row r="25555" spans="8:14" x14ac:dyDescent="0.25">
      <c r="H25555" s="4"/>
      <c r="M25555" s="5"/>
      <c r="N25555" s="6"/>
    </row>
    <row r="25556" spans="8:14" x14ac:dyDescent="0.25">
      <c r="H25556" s="4"/>
      <c r="M25556" s="5"/>
      <c r="N25556" s="6"/>
    </row>
    <row r="25557" spans="8:14" x14ac:dyDescent="0.25">
      <c r="H25557" s="4"/>
      <c r="M25557" s="5"/>
      <c r="N25557" s="6"/>
    </row>
    <row r="25558" spans="8:14" x14ac:dyDescent="0.25">
      <c r="H25558" s="4"/>
      <c r="M25558" s="5"/>
      <c r="N25558" s="6"/>
    </row>
    <row r="25559" spans="8:14" x14ac:dyDescent="0.25">
      <c r="H25559" s="4"/>
      <c r="M25559" s="5"/>
      <c r="N25559" s="6"/>
    </row>
    <row r="25560" spans="8:14" x14ac:dyDescent="0.25">
      <c r="H25560" s="4"/>
      <c r="M25560" s="5"/>
      <c r="N25560" s="6"/>
    </row>
    <row r="25561" spans="8:14" x14ac:dyDescent="0.25">
      <c r="H25561" s="4"/>
      <c r="M25561" s="5"/>
      <c r="N25561" s="6"/>
    </row>
    <row r="25562" spans="8:14" x14ac:dyDescent="0.25">
      <c r="H25562" s="4"/>
      <c r="M25562" s="5"/>
      <c r="N25562" s="6"/>
    </row>
    <row r="25563" spans="8:14" x14ac:dyDescent="0.25">
      <c r="H25563" s="4"/>
      <c r="M25563" s="5"/>
      <c r="N25563" s="6"/>
    </row>
    <row r="25564" spans="8:14" x14ac:dyDescent="0.25">
      <c r="H25564" s="4"/>
      <c r="M25564" s="5"/>
      <c r="N25564" s="6"/>
    </row>
    <row r="25565" spans="8:14" x14ac:dyDescent="0.25">
      <c r="H25565" s="4"/>
      <c r="M25565" s="5"/>
      <c r="N25565" s="6"/>
    </row>
    <row r="25566" spans="8:14" x14ac:dyDescent="0.25">
      <c r="H25566" s="4"/>
      <c r="M25566" s="5"/>
      <c r="N25566" s="6"/>
    </row>
    <row r="25567" spans="8:14" x14ac:dyDescent="0.25">
      <c r="H25567" s="4"/>
      <c r="M25567" s="5"/>
      <c r="N25567" s="6"/>
    </row>
    <row r="25568" spans="8:14" x14ac:dyDescent="0.25">
      <c r="H25568" s="4"/>
      <c r="M25568" s="5"/>
      <c r="N25568" s="6"/>
    </row>
    <row r="25569" spans="8:14" x14ac:dyDescent="0.25">
      <c r="H25569" s="4"/>
      <c r="M25569" s="5"/>
      <c r="N25569" s="6"/>
    </row>
    <row r="25570" spans="8:14" x14ac:dyDescent="0.25">
      <c r="H25570" s="4"/>
      <c r="M25570" s="5"/>
      <c r="N25570" s="6"/>
    </row>
    <row r="25571" spans="8:14" x14ac:dyDescent="0.25">
      <c r="H25571" s="4"/>
      <c r="M25571" s="5"/>
      <c r="N25571" s="6"/>
    </row>
    <row r="25572" spans="8:14" x14ac:dyDescent="0.25">
      <c r="H25572" s="4"/>
      <c r="M25572" s="5"/>
      <c r="N25572" s="6"/>
    </row>
    <row r="25573" spans="8:14" x14ac:dyDescent="0.25">
      <c r="H25573" s="4"/>
      <c r="M25573" s="5"/>
      <c r="N25573" s="6"/>
    </row>
    <row r="25574" spans="8:14" x14ac:dyDescent="0.25">
      <c r="H25574" s="4"/>
      <c r="M25574" s="5"/>
      <c r="N25574" s="6"/>
    </row>
    <row r="25575" spans="8:14" x14ac:dyDescent="0.25">
      <c r="H25575" s="4"/>
      <c r="M25575" s="5"/>
      <c r="N25575" s="6"/>
    </row>
    <row r="25576" spans="8:14" x14ac:dyDescent="0.25">
      <c r="H25576" s="4"/>
      <c r="M25576" s="5"/>
      <c r="N25576" s="6"/>
    </row>
    <row r="25577" spans="8:14" x14ac:dyDescent="0.25">
      <c r="H25577" s="4"/>
      <c r="M25577" s="5"/>
      <c r="N25577" s="6"/>
    </row>
    <row r="25578" spans="8:14" x14ac:dyDescent="0.25">
      <c r="H25578" s="4"/>
      <c r="M25578" s="5"/>
      <c r="N25578" s="6"/>
    </row>
    <row r="25579" spans="8:14" x14ac:dyDescent="0.25">
      <c r="H25579" s="4"/>
      <c r="M25579" s="5"/>
      <c r="N25579" s="6"/>
    </row>
    <row r="25580" spans="8:14" x14ac:dyDescent="0.25">
      <c r="H25580" s="4"/>
      <c r="M25580" s="5"/>
      <c r="N25580" s="6"/>
    </row>
    <row r="25581" spans="8:14" x14ac:dyDescent="0.25">
      <c r="H25581" s="4"/>
      <c r="M25581" s="5"/>
      <c r="N25581" s="6"/>
    </row>
    <row r="25582" spans="8:14" x14ac:dyDescent="0.25">
      <c r="H25582" s="4"/>
      <c r="M25582" s="5"/>
      <c r="N25582" s="6"/>
    </row>
    <row r="25583" spans="8:14" x14ac:dyDescent="0.25">
      <c r="H25583" s="4"/>
      <c r="M25583" s="5"/>
      <c r="N25583" s="6"/>
    </row>
    <row r="25584" spans="8:14" x14ac:dyDescent="0.25">
      <c r="H25584" s="4"/>
      <c r="M25584" s="5"/>
      <c r="N25584" s="6"/>
    </row>
    <row r="25585" spans="8:14" x14ac:dyDescent="0.25">
      <c r="H25585" s="4"/>
      <c r="M25585" s="5"/>
      <c r="N25585" s="6"/>
    </row>
    <row r="25586" spans="8:14" x14ac:dyDescent="0.25">
      <c r="H25586" s="4"/>
      <c r="M25586" s="5"/>
      <c r="N25586" s="6"/>
    </row>
    <row r="25587" spans="8:14" x14ac:dyDescent="0.25">
      <c r="H25587" s="4"/>
      <c r="M25587" s="5"/>
      <c r="N25587" s="6"/>
    </row>
    <row r="25588" spans="8:14" x14ac:dyDescent="0.25">
      <c r="H25588" s="4"/>
      <c r="M25588" s="5"/>
      <c r="N25588" s="6"/>
    </row>
    <row r="25589" spans="8:14" x14ac:dyDescent="0.25">
      <c r="H25589" s="4"/>
      <c r="M25589" s="5"/>
      <c r="N25589" s="6"/>
    </row>
    <row r="25590" spans="8:14" x14ac:dyDescent="0.25">
      <c r="H25590" s="4"/>
      <c r="M25590" s="5"/>
      <c r="N25590" s="6"/>
    </row>
    <row r="25591" spans="8:14" x14ac:dyDescent="0.25">
      <c r="H25591" s="4"/>
      <c r="M25591" s="5"/>
      <c r="N25591" s="6"/>
    </row>
    <row r="25592" spans="8:14" x14ac:dyDescent="0.25">
      <c r="H25592" s="4"/>
      <c r="M25592" s="5"/>
      <c r="N25592" s="6"/>
    </row>
    <row r="25593" spans="8:14" x14ac:dyDescent="0.25">
      <c r="H25593" s="4"/>
      <c r="M25593" s="5"/>
      <c r="N25593" s="6"/>
    </row>
    <row r="25594" spans="8:14" x14ac:dyDescent="0.25">
      <c r="H25594" s="4"/>
      <c r="M25594" s="5"/>
      <c r="N25594" s="6"/>
    </row>
    <row r="25595" spans="8:14" x14ac:dyDescent="0.25">
      <c r="H25595" s="4"/>
      <c r="M25595" s="5"/>
      <c r="N25595" s="6"/>
    </row>
    <row r="25596" spans="8:14" x14ac:dyDescent="0.25">
      <c r="H25596" s="4"/>
      <c r="M25596" s="5"/>
      <c r="N25596" s="6"/>
    </row>
    <row r="25597" spans="8:14" x14ac:dyDescent="0.25">
      <c r="H25597" s="4"/>
      <c r="M25597" s="5"/>
      <c r="N25597" s="6"/>
    </row>
    <row r="25598" spans="8:14" x14ac:dyDescent="0.25">
      <c r="H25598" s="4"/>
      <c r="M25598" s="5"/>
      <c r="N25598" s="6"/>
    </row>
    <row r="25599" spans="8:14" x14ac:dyDescent="0.25">
      <c r="H25599" s="4"/>
      <c r="M25599" s="5"/>
      <c r="N25599" s="6"/>
    </row>
    <row r="25600" spans="8:14" x14ac:dyDescent="0.25">
      <c r="H25600" s="4"/>
      <c r="M25600" s="5"/>
      <c r="N25600" s="6"/>
    </row>
    <row r="25601" spans="8:14" x14ac:dyDescent="0.25">
      <c r="H25601" s="4"/>
      <c r="M25601" s="5"/>
      <c r="N25601" s="6"/>
    </row>
    <row r="25602" spans="8:14" x14ac:dyDescent="0.25">
      <c r="H25602" s="4"/>
      <c r="M25602" s="5"/>
      <c r="N25602" s="6"/>
    </row>
    <row r="25603" spans="8:14" x14ac:dyDescent="0.25">
      <c r="H25603" s="4"/>
      <c r="M25603" s="5"/>
      <c r="N25603" s="6"/>
    </row>
    <row r="25604" spans="8:14" x14ac:dyDescent="0.25">
      <c r="H25604" s="4"/>
      <c r="M25604" s="5"/>
      <c r="N25604" s="6"/>
    </row>
    <row r="25605" spans="8:14" x14ac:dyDescent="0.25">
      <c r="H25605" s="4"/>
      <c r="M25605" s="5"/>
      <c r="N25605" s="6"/>
    </row>
    <row r="25606" spans="8:14" x14ac:dyDescent="0.25">
      <c r="H25606" s="4"/>
      <c r="M25606" s="5"/>
      <c r="N25606" s="6"/>
    </row>
    <row r="25607" spans="8:14" x14ac:dyDescent="0.25">
      <c r="H25607" s="4"/>
      <c r="M25607" s="5"/>
      <c r="N25607" s="6"/>
    </row>
    <row r="25608" spans="8:14" x14ac:dyDescent="0.25">
      <c r="H25608" s="4"/>
      <c r="M25608" s="5"/>
      <c r="N25608" s="6"/>
    </row>
    <row r="25609" spans="8:14" x14ac:dyDescent="0.25">
      <c r="H25609" s="4"/>
      <c r="M25609" s="5"/>
      <c r="N25609" s="6"/>
    </row>
    <row r="25610" spans="8:14" x14ac:dyDescent="0.25">
      <c r="H25610" s="4"/>
      <c r="M25610" s="5"/>
      <c r="N25610" s="6"/>
    </row>
    <row r="25611" spans="8:14" x14ac:dyDescent="0.25">
      <c r="H25611" s="4"/>
      <c r="M25611" s="5"/>
      <c r="N25611" s="6"/>
    </row>
    <row r="25612" spans="8:14" x14ac:dyDescent="0.25">
      <c r="H25612" s="4"/>
      <c r="M25612" s="5"/>
      <c r="N25612" s="6"/>
    </row>
    <row r="25613" spans="8:14" x14ac:dyDescent="0.25">
      <c r="H25613" s="4"/>
      <c r="M25613" s="5"/>
      <c r="N25613" s="6"/>
    </row>
    <row r="25614" spans="8:14" x14ac:dyDescent="0.25">
      <c r="H25614" s="4"/>
      <c r="M25614" s="5"/>
      <c r="N25614" s="6"/>
    </row>
    <row r="25615" spans="8:14" x14ac:dyDescent="0.25">
      <c r="H25615" s="4"/>
      <c r="M25615" s="5"/>
      <c r="N25615" s="6"/>
    </row>
    <row r="25616" spans="8:14" x14ac:dyDescent="0.25">
      <c r="H25616" s="4"/>
      <c r="M25616" s="5"/>
      <c r="N25616" s="6"/>
    </row>
    <row r="25617" spans="8:14" x14ac:dyDescent="0.25">
      <c r="H25617" s="4"/>
      <c r="M25617" s="5"/>
      <c r="N25617" s="6"/>
    </row>
    <row r="25618" spans="8:14" x14ac:dyDescent="0.25">
      <c r="H25618" s="4"/>
      <c r="M25618" s="5"/>
      <c r="N25618" s="6"/>
    </row>
    <row r="25619" spans="8:14" x14ac:dyDescent="0.25">
      <c r="H25619" s="4"/>
      <c r="M25619" s="5"/>
      <c r="N25619" s="6"/>
    </row>
    <row r="25620" spans="8:14" x14ac:dyDescent="0.25">
      <c r="H25620" s="4"/>
      <c r="M25620" s="5"/>
      <c r="N25620" s="6"/>
    </row>
    <row r="25621" spans="8:14" x14ac:dyDescent="0.25">
      <c r="H25621" s="4"/>
      <c r="M25621" s="5"/>
      <c r="N25621" s="6"/>
    </row>
    <row r="25622" spans="8:14" x14ac:dyDescent="0.25">
      <c r="H25622" s="4"/>
      <c r="M25622" s="5"/>
      <c r="N25622" s="6"/>
    </row>
    <row r="25623" spans="8:14" x14ac:dyDescent="0.25">
      <c r="H25623" s="4"/>
      <c r="M25623" s="5"/>
      <c r="N25623" s="6"/>
    </row>
    <row r="25624" spans="8:14" x14ac:dyDescent="0.25">
      <c r="H25624" s="4"/>
      <c r="M25624" s="5"/>
      <c r="N25624" s="6"/>
    </row>
    <row r="25625" spans="8:14" x14ac:dyDescent="0.25">
      <c r="H25625" s="4"/>
      <c r="M25625" s="5"/>
      <c r="N25625" s="6"/>
    </row>
    <row r="25626" spans="8:14" x14ac:dyDescent="0.25">
      <c r="H25626" s="4"/>
      <c r="M25626" s="5"/>
      <c r="N25626" s="6"/>
    </row>
    <row r="25627" spans="8:14" x14ac:dyDescent="0.25">
      <c r="H25627" s="4"/>
      <c r="M25627" s="5"/>
      <c r="N25627" s="6"/>
    </row>
    <row r="25628" spans="8:14" x14ac:dyDescent="0.25">
      <c r="H25628" s="4"/>
      <c r="M25628" s="5"/>
      <c r="N25628" s="6"/>
    </row>
    <row r="25629" spans="8:14" x14ac:dyDescent="0.25">
      <c r="H25629" s="4"/>
      <c r="M25629" s="5"/>
      <c r="N25629" s="6"/>
    </row>
    <row r="25630" spans="8:14" x14ac:dyDescent="0.25">
      <c r="H25630" s="4"/>
      <c r="M25630" s="5"/>
      <c r="N25630" s="6"/>
    </row>
    <row r="25631" spans="8:14" x14ac:dyDescent="0.25">
      <c r="H25631" s="4"/>
      <c r="M25631" s="5"/>
      <c r="N25631" s="6"/>
    </row>
    <row r="25632" spans="8:14" x14ac:dyDescent="0.25">
      <c r="H25632" s="4"/>
      <c r="M25632" s="5"/>
      <c r="N25632" s="6"/>
    </row>
    <row r="25633" spans="8:14" x14ac:dyDescent="0.25">
      <c r="H25633" s="4"/>
      <c r="M25633" s="5"/>
      <c r="N25633" s="6"/>
    </row>
    <row r="25634" spans="8:14" x14ac:dyDescent="0.25">
      <c r="H25634" s="4"/>
      <c r="M25634" s="5"/>
      <c r="N25634" s="6"/>
    </row>
    <row r="25635" spans="8:14" x14ac:dyDescent="0.25">
      <c r="H25635" s="4"/>
      <c r="M25635" s="5"/>
      <c r="N25635" s="6"/>
    </row>
    <row r="25636" spans="8:14" x14ac:dyDescent="0.25">
      <c r="H25636" s="4"/>
      <c r="M25636" s="5"/>
      <c r="N25636" s="6"/>
    </row>
    <row r="25637" spans="8:14" x14ac:dyDescent="0.25">
      <c r="H25637" s="4"/>
      <c r="M25637" s="5"/>
      <c r="N25637" s="6"/>
    </row>
    <row r="25638" spans="8:14" x14ac:dyDescent="0.25">
      <c r="H25638" s="4"/>
      <c r="M25638" s="5"/>
      <c r="N25638" s="6"/>
    </row>
    <row r="25639" spans="8:14" x14ac:dyDescent="0.25">
      <c r="H25639" s="4"/>
      <c r="M25639" s="5"/>
      <c r="N25639" s="6"/>
    </row>
    <row r="25640" spans="8:14" x14ac:dyDescent="0.25">
      <c r="H25640" s="4"/>
      <c r="M25640" s="5"/>
      <c r="N25640" s="6"/>
    </row>
    <row r="25641" spans="8:14" x14ac:dyDescent="0.25">
      <c r="H25641" s="4"/>
      <c r="M25641" s="5"/>
      <c r="N25641" s="6"/>
    </row>
    <row r="25642" spans="8:14" x14ac:dyDescent="0.25">
      <c r="H25642" s="4"/>
      <c r="M25642" s="5"/>
      <c r="N25642" s="6"/>
    </row>
    <row r="25643" spans="8:14" x14ac:dyDescent="0.25">
      <c r="H25643" s="4"/>
      <c r="M25643" s="5"/>
      <c r="N25643" s="6"/>
    </row>
    <row r="25644" spans="8:14" x14ac:dyDescent="0.25">
      <c r="H25644" s="4"/>
      <c r="M25644" s="5"/>
      <c r="N25644" s="6"/>
    </row>
    <row r="25645" spans="8:14" x14ac:dyDescent="0.25">
      <c r="H25645" s="4"/>
      <c r="M25645" s="5"/>
      <c r="N25645" s="6"/>
    </row>
    <row r="25646" spans="8:14" x14ac:dyDescent="0.25">
      <c r="H25646" s="4"/>
      <c r="M25646" s="5"/>
      <c r="N25646" s="6"/>
    </row>
    <row r="25647" spans="8:14" x14ac:dyDescent="0.25">
      <c r="H25647" s="4"/>
      <c r="M25647" s="5"/>
      <c r="N25647" s="6"/>
    </row>
    <row r="25648" spans="8:14" x14ac:dyDescent="0.25">
      <c r="H25648" s="4"/>
      <c r="M25648" s="5"/>
      <c r="N25648" s="6"/>
    </row>
    <row r="25649" spans="8:14" x14ac:dyDescent="0.25">
      <c r="H25649" s="4"/>
      <c r="M25649" s="5"/>
      <c r="N25649" s="6"/>
    </row>
    <row r="25650" spans="8:14" x14ac:dyDescent="0.25">
      <c r="H25650" s="4"/>
      <c r="M25650" s="5"/>
      <c r="N25650" s="6"/>
    </row>
    <row r="25651" spans="8:14" x14ac:dyDescent="0.25">
      <c r="H25651" s="4"/>
      <c r="M25651" s="5"/>
      <c r="N25651" s="6"/>
    </row>
    <row r="25652" spans="8:14" x14ac:dyDescent="0.25">
      <c r="H25652" s="4"/>
      <c r="M25652" s="5"/>
      <c r="N25652" s="6"/>
    </row>
    <row r="25653" spans="8:14" x14ac:dyDescent="0.25">
      <c r="H25653" s="4"/>
      <c r="M25653" s="5"/>
      <c r="N25653" s="6"/>
    </row>
    <row r="25654" spans="8:14" x14ac:dyDescent="0.25">
      <c r="H25654" s="4"/>
      <c r="M25654" s="5"/>
      <c r="N25654" s="6"/>
    </row>
    <row r="25655" spans="8:14" x14ac:dyDescent="0.25">
      <c r="H25655" s="4"/>
      <c r="M25655" s="5"/>
      <c r="N25655" s="6"/>
    </row>
    <row r="25656" spans="8:14" x14ac:dyDescent="0.25">
      <c r="H25656" s="4"/>
      <c r="M25656" s="5"/>
      <c r="N25656" s="6"/>
    </row>
    <row r="25657" spans="8:14" x14ac:dyDescent="0.25">
      <c r="H25657" s="4"/>
      <c r="M25657" s="5"/>
      <c r="N25657" s="6"/>
    </row>
    <row r="25658" spans="8:14" x14ac:dyDescent="0.25">
      <c r="H25658" s="4"/>
      <c r="M25658" s="5"/>
      <c r="N25658" s="6"/>
    </row>
    <row r="25659" spans="8:14" x14ac:dyDescent="0.25">
      <c r="H25659" s="4"/>
      <c r="M25659" s="5"/>
      <c r="N25659" s="6"/>
    </row>
    <row r="25660" spans="8:14" x14ac:dyDescent="0.25">
      <c r="H25660" s="4"/>
      <c r="M25660" s="5"/>
      <c r="N25660" s="6"/>
    </row>
    <row r="25661" spans="8:14" x14ac:dyDescent="0.25">
      <c r="H25661" s="4"/>
      <c r="M25661" s="5"/>
      <c r="N25661" s="6"/>
    </row>
    <row r="25662" spans="8:14" x14ac:dyDescent="0.25">
      <c r="H25662" s="4"/>
      <c r="M25662" s="5"/>
      <c r="N25662" s="6"/>
    </row>
    <row r="25663" spans="8:14" x14ac:dyDescent="0.25">
      <c r="H25663" s="4"/>
      <c r="M25663" s="5"/>
      <c r="N25663" s="6"/>
    </row>
    <row r="25664" spans="8:14" x14ac:dyDescent="0.25">
      <c r="H25664" s="4"/>
      <c r="M25664" s="5"/>
      <c r="N25664" s="6"/>
    </row>
    <row r="25665" spans="8:14" x14ac:dyDescent="0.25">
      <c r="H25665" s="4"/>
      <c r="M25665" s="5"/>
      <c r="N25665" s="6"/>
    </row>
    <row r="25666" spans="8:14" x14ac:dyDescent="0.25">
      <c r="H25666" s="4"/>
      <c r="M25666" s="5"/>
      <c r="N25666" s="6"/>
    </row>
    <row r="25667" spans="8:14" x14ac:dyDescent="0.25">
      <c r="H25667" s="4"/>
      <c r="M25667" s="5"/>
      <c r="N25667" s="6"/>
    </row>
    <row r="25668" spans="8:14" x14ac:dyDescent="0.25">
      <c r="H25668" s="4"/>
      <c r="M25668" s="5"/>
      <c r="N25668" s="6"/>
    </row>
    <row r="25669" spans="8:14" x14ac:dyDescent="0.25">
      <c r="H25669" s="4"/>
      <c r="M25669" s="5"/>
      <c r="N25669" s="6"/>
    </row>
    <row r="25670" spans="8:14" x14ac:dyDescent="0.25">
      <c r="H25670" s="4"/>
      <c r="M25670" s="5"/>
      <c r="N25670" s="6"/>
    </row>
    <row r="25671" spans="8:14" x14ac:dyDescent="0.25">
      <c r="H25671" s="4"/>
      <c r="M25671" s="5"/>
      <c r="N25671" s="6"/>
    </row>
    <row r="25672" spans="8:14" x14ac:dyDescent="0.25">
      <c r="H25672" s="4"/>
      <c r="M25672" s="5"/>
      <c r="N25672" s="6"/>
    </row>
    <row r="25673" spans="8:14" x14ac:dyDescent="0.25">
      <c r="H25673" s="4"/>
      <c r="M25673" s="5"/>
      <c r="N25673" s="6"/>
    </row>
    <row r="25674" spans="8:14" x14ac:dyDescent="0.25">
      <c r="H25674" s="4"/>
      <c r="M25674" s="5"/>
      <c r="N25674" s="6"/>
    </row>
    <row r="25675" spans="8:14" x14ac:dyDescent="0.25">
      <c r="H25675" s="4"/>
      <c r="M25675" s="5"/>
      <c r="N25675" s="6"/>
    </row>
    <row r="25676" spans="8:14" x14ac:dyDescent="0.25">
      <c r="H25676" s="4"/>
      <c r="M25676" s="5"/>
      <c r="N25676" s="6"/>
    </row>
    <row r="25677" spans="8:14" x14ac:dyDescent="0.25">
      <c r="H25677" s="4"/>
      <c r="M25677" s="5"/>
      <c r="N25677" s="6"/>
    </row>
    <row r="25678" spans="8:14" x14ac:dyDescent="0.25">
      <c r="H25678" s="4"/>
      <c r="M25678" s="5"/>
      <c r="N25678" s="6"/>
    </row>
    <row r="25679" spans="8:14" x14ac:dyDescent="0.25">
      <c r="H25679" s="4"/>
      <c r="M25679" s="5"/>
      <c r="N25679" s="6"/>
    </row>
    <row r="25680" spans="8:14" x14ac:dyDescent="0.25">
      <c r="H25680" s="4"/>
      <c r="M25680" s="5"/>
      <c r="N25680" s="6"/>
    </row>
    <row r="25681" spans="8:14" x14ac:dyDescent="0.25">
      <c r="H25681" s="4"/>
      <c r="M25681" s="5"/>
      <c r="N25681" s="6"/>
    </row>
    <row r="25682" spans="8:14" x14ac:dyDescent="0.25">
      <c r="H25682" s="4"/>
      <c r="M25682" s="5"/>
      <c r="N25682" s="6"/>
    </row>
    <row r="25683" spans="8:14" x14ac:dyDescent="0.25">
      <c r="H25683" s="4"/>
      <c r="M25683" s="5"/>
      <c r="N25683" s="6"/>
    </row>
    <row r="25684" spans="8:14" x14ac:dyDescent="0.25">
      <c r="H25684" s="4"/>
      <c r="M25684" s="5"/>
      <c r="N25684" s="6"/>
    </row>
    <row r="25685" spans="8:14" x14ac:dyDescent="0.25">
      <c r="H25685" s="4"/>
      <c r="M25685" s="5"/>
      <c r="N25685" s="6"/>
    </row>
    <row r="25686" spans="8:14" x14ac:dyDescent="0.25">
      <c r="H25686" s="4"/>
      <c r="M25686" s="5"/>
      <c r="N25686" s="6"/>
    </row>
    <row r="25687" spans="8:14" x14ac:dyDescent="0.25">
      <c r="H25687" s="4"/>
      <c r="M25687" s="5"/>
      <c r="N25687" s="6"/>
    </row>
    <row r="25688" spans="8:14" x14ac:dyDescent="0.25">
      <c r="H25688" s="4"/>
      <c r="M25688" s="5"/>
      <c r="N25688" s="6"/>
    </row>
    <row r="25689" spans="8:14" x14ac:dyDescent="0.25">
      <c r="H25689" s="4"/>
      <c r="M25689" s="5"/>
      <c r="N25689" s="6"/>
    </row>
    <row r="25690" spans="8:14" x14ac:dyDescent="0.25">
      <c r="H25690" s="4"/>
      <c r="M25690" s="5"/>
      <c r="N25690" s="6"/>
    </row>
    <row r="25691" spans="8:14" x14ac:dyDescent="0.25">
      <c r="H25691" s="4"/>
      <c r="M25691" s="5"/>
      <c r="N25691" s="6"/>
    </row>
    <row r="25692" spans="8:14" x14ac:dyDescent="0.25">
      <c r="H25692" s="4"/>
      <c r="M25692" s="5"/>
      <c r="N25692" s="6"/>
    </row>
    <row r="25693" spans="8:14" x14ac:dyDescent="0.25">
      <c r="H25693" s="4"/>
      <c r="M25693" s="5"/>
      <c r="N25693" s="6"/>
    </row>
    <row r="25694" spans="8:14" x14ac:dyDescent="0.25">
      <c r="H25694" s="4"/>
      <c r="M25694" s="5"/>
      <c r="N25694" s="6"/>
    </row>
    <row r="25695" spans="8:14" x14ac:dyDescent="0.25">
      <c r="H25695" s="4"/>
      <c r="M25695" s="5"/>
      <c r="N25695" s="6"/>
    </row>
    <row r="25696" spans="8:14" x14ac:dyDescent="0.25">
      <c r="H25696" s="4"/>
      <c r="M25696" s="5"/>
      <c r="N25696" s="6"/>
    </row>
    <row r="25697" spans="8:14" x14ac:dyDescent="0.25">
      <c r="H25697" s="4"/>
      <c r="M25697" s="5"/>
      <c r="N25697" s="6"/>
    </row>
    <row r="25698" spans="8:14" x14ac:dyDescent="0.25">
      <c r="H25698" s="4"/>
      <c r="M25698" s="5"/>
      <c r="N25698" s="6"/>
    </row>
    <row r="25699" spans="8:14" x14ac:dyDescent="0.25">
      <c r="H25699" s="4"/>
      <c r="M25699" s="5"/>
      <c r="N25699" s="6"/>
    </row>
    <row r="25700" spans="8:14" x14ac:dyDescent="0.25">
      <c r="H25700" s="4"/>
      <c r="M25700" s="5"/>
      <c r="N25700" s="6"/>
    </row>
    <row r="25701" spans="8:14" x14ac:dyDescent="0.25">
      <c r="H25701" s="4"/>
      <c r="M25701" s="5"/>
      <c r="N25701" s="6"/>
    </row>
    <row r="25702" spans="8:14" x14ac:dyDescent="0.25">
      <c r="H25702" s="4"/>
      <c r="M25702" s="5"/>
      <c r="N25702" s="6"/>
    </row>
    <row r="25703" spans="8:14" x14ac:dyDescent="0.25">
      <c r="H25703" s="4"/>
      <c r="M25703" s="5"/>
      <c r="N25703" s="6"/>
    </row>
    <row r="25704" spans="8:14" x14ac:dyDescent="0.25">
      <c r="H25704" s="4"/>
      <c r="M25704" s="5"/>
      <c r="N25704" s="6"/>
    </row>
    <row r="25705" spans="8:14" x14ac:dyDescent="0.25">
      <c r="H25705" s="4"/>
      <c r="M25705" s="5"/>
      <c r="N25705" s="6"/>
    </row>
    <row r="25706" spans="8:14" x14ac:dyDescent="0.25">
      <c r="H25706" s="4"/>
      <c r="M25706" s="5"/>
      <c r="N25706" s="6"/>
    </row>
    <row r="25707" spans="8:14" x14ac:dyDescent="0.25">
      <c r="H25707" s="4"/>
      <c r="M25707" s="5"/>
      <c r="N25707" s="6"/>
    </row>
    <row r="25708" spans="8:14" x14ac:dyDescent="0.25">
      <c r="H25708" s="4"/>
      <c r="M25708" s="5"/>
      <c r="N25708" s="6"/>
    </row>
    <row r="25709" spans="8:14" x14ac:dyDescent="0.25">
      <c r="H25709" s="4"/>
      <c r="M25709" s="5"/>
      <c r="N25709" s="6"/>
    </row>
    <row r="25710" spans="8:14" x14ac:dyDescent="0.25">
      <c r="H25710" s="4"/>
      <c r="M25710" s="5"/>
      <c r="N25710" s="6"/>
    </row>
    <row r="25711" spans="8:14" x14ac:dyDescent="0.25">
      <c r="H25711" s="4"/>
      <c r="M25711" s="5"/>
      <c r="N25711" s="6"/>
    </row>
    <row r="25712" spans="8:14" x14ac:dyDescent="0.25">
      <c r="H25712" s="4"/>
      <c r="M25712" s="5"/>
      <c r="N25712" s="6"/>
    </row>
    <row r="25713" spans="8:14" x14ac:dyDescent="0.25">
      <c r="H25713" s="4"/>
      <c r="M25713" s="5"/>
      <c r="N25713" s="6"/>
    </row>
    <row r="25714" spans="8:14" x14ac:dyDescent="0.25">
      <c r="H25714" s="4"/>
      <c r="M25714" s="5"/>
      <c r="N25714" s="6"/>
    </row>
    <row r="25715" spans="8:14" x14ac:dyDescent="0.25">
      <c r="H25715" s="4"/>
      <c r="M25715" s="5"/>
      <c r="N25715" s="6"/>
    </row>
    <row r="25716" spans="8:14" x14ac:dyDescent="0.25">
      <c r="H25716" s="4"/>
      <c r="M25716" s="5"/>
      <c r="N25716" s="6"/>
    </row>
    <row r="25717" spans="8:14" x14ac:dyDescent="0.25">
      <c r="H25717" s="4"/>
      <c r="M25717" s="5"/>
      <c r="N25717" s="6"/>
    </row>
    <row r="25718" spans="8:14" x14ac:dyDescent="0.25">
      <c r="H25718" s="4"/>
      <c r="M25718" s="5"/>
      <c r="N25718" s="6"/>
    </row>
    <row r="25719" spans="8:14" x14ac:dyDescent="0.25">
      <c r="H25719" s="4"/>
      <c r="M25719" s="5"/>
      <c r="N25719" s="6"/>
    </row>
    <row r="25720" spans="8:14" x14ac:dyDescent="0.25">
      <c r="H25720" s="4"/>
      <c r="M25720" s="5"/>
      <c r="N25720" s="6"/>
    </row>
    <row r="25721" spans="8:14" x14ac:dyDescent="0.25">
      <c r="H25721" s="4"/>
      <c r="M25721" s="5"/>
      <c r="N25721" s="6"/>
    </row>
    <row r="25722" spans="8:14" x14ac:dyDescent="0.25">
      <c r="H25722" s="4"/>
      <c r="M25722" s="5"/>
      <c r="N25722" s="6"/>
    </row>
    <row r="25723" spans="8:14" x14ac:dyDescent="0.25">
      <c r="H25723" s="4"/>
      <c r="M25723" s="5"/>
      <c r="N25723" s="6"/>
    </row>
    <row r="25724" spans="8:14" x14ac:dyDescent="0.25">
      <c r="H25724" s="4"/>
      <c r="M25724" s="5"/>
      <c r="N25724" s="6"/>
    </row>
    <row r="25725" spans="8:14" x14ac:dyDescent="0.25">
      <c r="H25725" s="4"/>
      <c r="M25725" s="5"/>
      <c r="N25725" s="6"/>
    </row>
    <row r="25726" spans="8:14" x14ac:dyDescent="0.25">
      <c r="H25726" s="4"/>
      <c r="M25726" s="5"/>
      <c r="N25726" s="6"/>
    </row>
    <row r="25727" spans="8:14" x14ac:dyDescent="0.25">
      <c r="H25727" s="4"/>
      <c r="M25727" s="5"/>
      <c r="N25727" s="6"/>
    </row>
    <row r="25728" spans="8:14" x14ac:dyDescent="0.25">
      <c r="H25728" s="4"/>
      <c r="M25728" s="5"/>
      <c r="N25728" s="6"/>
    </row>
    <row r="25729" spans="8:14" x14ac:dyDescent="0.25">
      <c r="H25729" s="4"/>
      <c r="M25729" s="5"/>
      <c r="N25729" s="6"/>
    </row>
    <row r="25730" spans="8:14" x14ac:dyDescent="0.25">
      <c r="H25730" s="4"/>
      <c r="M25730" s="5"/>
      <c r="N25730" s="6"/>
    </row>
    <row r="25731" spans="8:14" x14ac:dyDescent="0.25">
      <c r="H25731" s="4"/>
      <c r="M25731" s="5"/>
      <c r="N25731" s="6"/>
    </row>
    <row r="25732" spans="8:14" x14ac:dyDescent="0.25">
      <c r="H25732" s="4"/>
      <c r="M25732" s="5"/>
      <c r="N25732" s="6"/>
    </row>
    <row r="25733" spans="8:14" x14ac:dyDescent="0.25">
      <c r="H25733" s="4"/>
      <c r="M25733" s="5"/>
      <c r="N25733" s="6"/>
    </row>
    <row r="25734" spans="8:14" x14ac:dyDescent="0.25">
      <c r="H25734" s="4"/>
      <c r="M25734" s="5"/>
      <c r="N25734" s="6"/>
    </row>
    <row r="25735" spans="8:14" x14ac:dyDescent="0.25">
      <c r="H25735" s="4"/>
      <c r="M25735" s="5"/>
      <c r="N25735" s="6"/>
    </row>
    <row r="25736" spans="8:14" x14ac:dyDescent="0.25">
      <c r="H25736" s="4"/>
      <c r="M25736" s="5"/>
      <c r="N25736" s="6"/>
    </row>
    <row r="25737" spans="8:14" x14ac:dyDescent="0.25">
      <c r="H25737" s="4"/>
      <c r="M25737" s="5"/>
      <c r="N25737" s="6"/>
    </row>
    <row r="25738" spans="8:14" x14ac:dyDescent="0.25">
      <c r="H25738" s="4"/>
      <c r="M25738" s="5"/>
      <c r="N25738" s="6"/>
    </row>
    <row r="25739" spans="8:14" x14ac:dyDescent="0.25">
      <c r="H25739" s="4"/>
      <c r="M25739" s="5"/>
      <c r="N25739" s="6"/>
    </row>
    <row r="25740" spans="8:14" x14ac:dyDescent="0.25">
      <c r="H25740" s="4"/>
      <c r="M25740" s="5"/>
      <c r="N25740" s="6"/>
    </row>
    <row r="25741" spans="8:14" x14ac:dyDescent="0.25">
      <c r="H25741" s="4"/>
      <c r="M25741" s="5"/>
      <c r="N25741" s="6"/>
    </row>
    <row r="25742" spans="8:14" x14ac:dyDescent="0.25">
      <c r="H25742" s="4"/>
      <c r="M25742" s="5"/>
      <c r="N25742" s="6"/>
    </row>
    <row r="25743" spans="8:14" x14ac:dyDescent="0.25">
      <c r="H25743" s="4"/>
      <c r="M25743" s="5"/>
      <c r="N25743" s="6"/>
    </row>
    <row r="25744" spans="8:14" x14ac:dyDescent="0.25">
      <c r="H25744" s="4"/>
      <c r="M25744" s="5"/>
      <c r="N25744" s="6"/>
    </row>
    <row r="25745" spans="8:14" x14ac:dyDescent="0.25">
      <c r="H25745" s="4"/>
      <c r="M25745" s="5"/>
      <c r="N25745" s="6"/>
    </row>
    <row r="25746" spans="8:14" x14ac:dyDescent="0.25">
      <c r="H25746" s="4"/>
      <c r="M25746" s="5"/>
      <c r="N25746" s="6"/>
    </row>
    <row r="25747" spans="8:14" x14ac:dyDescent="0.25">
      <c r="H25747" s="4"/>
      <c r="M25747" s="5"/>
      <c r="N25747" s="6"/>
    </row>
    <row r="25748" spans="8:14" x14ac:dyDescent="0.25">
      <c r="H25748" s="4"/>
      <c r="M25748" s="5"/>
      <c r="N25748" s="6"/>
    </row>
    <row r="25749" spans="8:14" x14ac:dyDescent="0.25">
      <c r="H25749" s="4"/>
      <c r="M25749" s="5"/>
      <c r="N25749" s="6"/>
    </row>
    <row r="25750" spans="8:14" x14ac:dyDescent="0.25">
      <c r="H25750" s="4"/>
      <c r="M25750" s="5"/>
      <c r="N25750" s="6"/>
    </row>
    <row r="25751" spans="8:14" x14ac:dyDescent="0.25">
      <c r="H25751" s="4"/>
      <c r="M25751" s="5"/>
      <c r="N25751" s="6"/>
    </row>
    <row r="25752" spans="8:14" x14ac:dyDescent="0.25">
      <c r="H25752" s="4"/>
      <c r="M25752" s="5"/>
      <c r="N25752" s="6"/>
    </row>
    <row r="25753" spans="8:14" x14ac:dyDescent="0.25">
      <c r="H25753" s="4"/>
      <c r="M25753" s="5"/>
      <c r="N25753" s="6"/>
    </row>
    <row r="25754" spans="8:14" x14ac:dyDescent="0.25">
      <c r="H25754" s="4"/>
      <c r="M25754" s="5"/>
      <c r="N25754" s="6"/>
    </row>
    <row r="25755" spans="8:14" x14ac:dyDescent="0.25">
      <c r="H25755" s="4"/>
      <c r="M25755" s="5"/>
      <c r="N25755" s="6"/>
    </row>
    <row r="25756" spans="8:14" x14ac:dyDescent="0.25">
      <c r="H25756" s="4"/>
      <c r="M25756" s="5"/>
      <c r="N25756" s="6"/>
    </row>
    <row r="25757" spans="8:14" x14ac:dyDescent="0.25">
      <c r="H25757" s="4"/>
      <c r="M25757" s="5"/>
      <c r="N25757" s="6"/>
    </row>
    <row r="25758" spans="8:14" x14ac:dyDescent="0.25">
      <c r="H25758" s="4"/>
      <c r="M25758" s="5"/>
      <c r="N25758" s="6"/>
    </row>
    <row r="25759" spans="8:14" x14ac:dyDescent="0.25">
      <c r="H25759" s="4"/>
      <c r="M25759" s="5"/>
      <c r="N25759" s="6"/>
    </row>
    <row r="25760" spans="8:14" x14ac:dyDescent="0.25">
      <c r="H25760" s="4"/>
      <c r="M25760" s="5"/>
      <c r="N25760" s="6"/>
    </row>
    <row r="25761" spans="8:14" x14ac:dyDescent="0.25">
      <c r="H25761" s="4"/>
      <c r="M25761" s="5"/>
      <c r="N25761" s="6"/>
    </row>
    <row r="25762" spans="8:14" x14ac:dyDescent="0.25">
      <c r="H25762" s="4"/>
      <c r="M25762" s="5"/>
      <c r="N25762" s="6"/>
    </row>
    <row r="25763" spans="8:14" x14ac:dyDescent="0.25">
      <c r="H25763" s="4"/>
      <c r="M25763" s="5"/>
      <c r="N25763" s="6"/>
    </row>
    <row r="25764" spans="8:14" x14ac:dyDescent="0.25">
      <c r="H25764" s="4"/>
      <c r="M25764" s="5"/>
      <c r="N25764" s="6"/>
    </row>
    <row r="25765" spans="8:14" x14ac:dyDescent="0.25">
      <c r="H25765" s="4"/>
      <c r="M25765" s="5"/>
      <c r="N25765" s="6"/>
    </row>
    <row r="25766" spans="8:14" x14ac:dyDescent="0.25">
      <c r="H25766" s="4"/>
      <c r="M25766" s="5"/>
      <c r="N25766" s="6"/>
    </row>
    <row r="25767" spans="8:14" x14ac:dyDescent="0.25">
      <c r="H25767" s="4"/>
      <c r="M25767" s="5"/>
      <c r="N25767" s="6"/>
    </row>
    <row r="25768" spans="8:14" x14ac:dyDescent="0.25">
      <c r="H25768" s="4"/>
      <c r="M25768" s="5"/>
      <c r="N25768" s="6"/>
    </row>
    <row r="25769" spans="8:14" x14ac:dyDescent="0.25">
      <c r="H25769" s="4"/>
      <c r="M25769" s="5"/>
      <c r="N25769" s="6"/>
    </row>
    <row r="25770" spans="8:14" x14ac:dyDescent="0.25">
      <c r="H25770" s="4"/>
      <c r="M25770" s="5"/>
      <c r="N25770" s="6"/>
    </row>
    <row r="25771" spans="8:14" x14ac:dyDescent="0.25">
      <c r="H25771" s="4"/>
      <c r="M25771" s="5"/>
      <c r="N25771" s="6"/>
    </row>
    <row r="25772" spans="8:14" x14ac:dyDescent="0.25">
      <c r="H25772" s="4"/>
      <c r="M25772" s="5"/>
      <c r="N25772" s="6"/>
    </row>
    <row r="25773" spans="8:14" x14ac:dyDescent="0.25">
      <c r="H25773" s="4"/>
      <c r="M25773" s="5"/>
      <c r="N25773" s="6"/>
    </row>
    <row r="25774" spans="8:14" x14ac:dyDescent="0.25">
      <c r="H25774" s="4"/>
      <c r="M25774" s="5"/>
      <c r="N25774" s="6"/>
    </row>
    <row r="25775" spans="8:14" x14ac:dyDescent="0.25">
      <c r="H25775" s="4"/>
      <c r="M25775" s="5"/>
      <c r="N25775" s="6"/>
    </row>
    <row r="25776" spans="8:14" x14ac:dyDescent="0.25">
      <c r="H25776" s="4"/>
      <c r="M25776" s="5"/>
      <c r="N25776" s="6"/>
    </row>
    <row r="25777" spans="8:14" x14ac:dyDescent="0.25">
      <c r="H25777" s="4"/>
      <c r="M25777" s="5"/>
      <c r="N25777" s="6"/>
    </row>
    <row r="25778" spans="8:14" x14ac:dyDescent="0.25">
      <c r="H25778" s="4"/>
      <c r="M25778" s="5"/>
      <c r="N25778" s="6"/>
    </row>
    <row r="25779" spans="8:14" x14ac:dyDescent="0.25">
      <c r="H25779" s="4"/>
      <c r="M25779" s="5"/>
      <c r="N25779" s="6"/>
    </row>
    <row r="25780" spans="8:14" x14ac:dyDescent="0.25">
      <c r="H25780" s="4"/>
      <c r="M25780" s="5"/>
      <c r="N25780" s="6"/>
    </row>
    <row r="25781" spans="8:14" x14ac:dyDescent="0.25">
      <c r="H25781" s="4"/>
      <c r="M25781" s="5"/>
      <c r="N25781" s="6"/>
    </row>
    <row r="25782" spans="8:14" x14ac:dyDescent="0.25">
      <c r="H25782" s="4"/>
      <c r="M25782" s="5"/>
      <c r="N25782" s="6"/>
    </row>
    <row r="25783" spans="8:14" x14ac:dyDescent="0.25">
      <c r="H25783" s="4"/>
      <c r="M25783" s="5"/>
      <c r="N25783" s="6"/>
    </row>
    <row r="25784" spans="8:14" x14ac:dyDescent="0.25">
      <c r="H25784" s="4"/>
      <c r="M25784" s="5"/>
      <c r="N25784" s="6"/>
    </row>
    <row r="25785" spans="8:14" x14ac:dyDescent="0.25">
      <c r="H25785" s="4"/>
      <c r="M25785" s="5"/>
      <c r="N25785" s="6"/>
    </row>
    <row r="25786" spans="8:14" x14ac:dyDescent="0.25">
      <c r="H25786" s="4"/>
      <c r="M25786" s="5"/>
      <c r="N25786" s="6"/>
    </row>
    <row r="25787" spans="8:14" x14ac:dyDescent="0.25">
      <c r="H25787" s="4"/>
      <c r="M25787" s="5"/>
      <c r="N25787" s="6"/>
    </row>
    <row r="25788" spans="8:14" x14ac:dyDescent="0.25">
      <c r="H25788" s="4"/>
      <c r="M25788" s="5"/>
      <c r="N25788" s="6"/>
    </row>
    <row r="25789" spans="8:14" x14ac:dyDescent="0.25">
      <c r="H25789" s="4"/>
      <c r="M25789" s="5"/>
      <c r="N25789" s="6"/>
    </row>
    <row r="25790" spans="8:14" x14ac:dyDescent="0.25">
      <c r="H25790" s="4"/>
      <c r="M25790" s="5"/>
      <c r="N25790" s="6"/>
    </row>
    <row r="25791" spans="8:14" x14ac:dyDescent="0.25">
      <c r="H25791" s="4"/>
      <c r="M25791" s="5"/>
      <c r="N25791" s="6"/>
    </row>
    <row r="25792" spans="8:14" x14ac:dyDescent="0.25">
      <c r="H25792" s="4"/>
      <c r="M25792" s="5"/>
      <c r="N25792" s="6"/>
    </row>
    <row r="25793" spans="8:14" x14ac:dyDescent="0.25">
      <c r="H25793" s="4"/>
      <c r="M25793" s="5"/>
      <c r="N25793" s="6"/>
    </row>
    <row r="25794" spans="8:14" x14ac:dyDescent="0.25">
      <c r="H25794" s="4"/>
      <c r="M25794" s="5"/>
      <c r="N25794" s="6"/>
    </row>
    <row r="25795" spans="8:14" x14ac:dyDescent="0.25">
      <c r="H25795" s="4"/>
      <c r="M25795" s="5"/>
      <c r="N25795" s="6"/>
    </row>
    <row r="25796" spans="8:14" x14ac:dyDescent="0.25">
      <c r="H25796" s="4"/>
      <c r="M25796" s="5"/>
      <c r="N25796" s="6"/>
    </row>
    <row r="25797" spans="8:14" x14ac:dyDescent="0.25">
      <c r="H25797" s="4"/>
      <c r="M25797" s="5"/>
      <c r="N25797" s="6"/>
    </row>
    <row r="25798" spans="8:14" x14ac:dyDescent="0.25">
      <c r="H25798" s="4"/>
      <c r="M25798" s="5"/>
      <c r="N25798" s="6"/>
    </row>
    <row r="25799" spans="8:14" x14ac:dyDescent="0.25">
      <c r="H25799" s="4"/>
      <c r="M25799" s="5"/>
      <c r="N25799" s="6"/>
    </row>
    <row r="25800" spans="8:14" x14ac:dyDescent="0.25">
      <c r="H25800" s="4"/>
      <c r="M25800" s="5"/>
      <c r="N25800" s="6"/>
    </row>
    <row r="25801" spans="8:14" x14ac:dyDescent="0.25">
      <c r="H25801" s="4"/>
      <c r="M25801" s="5"/>
      <c r="N25801" s="6"/>
    </row>
    <row r="25802" spans="8:14" x14ac:dyDescent="0.25">
      <c r="H25802" s="4"/>
      <c r="M25802" s="5"/>
      <c r="N25802" s="6"/>
    </row>
    <row r="25803" spans="8:14" x14ac:dyDescent="0.25">
      <c r="H25803" s="4"/>
      <c r="M25803" s="5"/>
      <c r="N25803" s="6"/>
    </row>
    <row r="25804" spans="8:14" x14ac:dyDescent="0.25">
      <c r="H25804" s="4"/>
      <c r="M25804" s="5"/>
      <c r="N25804" s="6"/>
    </row>
    <row r="25805" spans="8:14" x14ac:dyDescent="0.25">
      <c r="H25805" s="4"/>
      <c r="M25805" s="5"/>
      <c r="N25805" s="6"/>
    </row>
    <row r="25806" spans="8:14" x14ac:dyDescent="0.25">
      <c r="H25806" s="4"/>
      <c r="M25806" s="5"/>
      <c r="N25806" s="6"/>
    </row>
    <row r="25807" spans="8:14" x14ac:dyDescent="0.25">
      <c r="H25807" s="4"/>
      <c r="M25807" s="5"/>
      <c r="N25807" s="6"/>
    </row>
    <row r="25808" spans="8:14" x14ac:dyDescent="0.25">
      <c r="H25808" s="4"/>
      <c r="M25808" s="5"/>
      <c r="N25808" s="6"/>
    </row>
    <row r="25809" spans="8:14" x14ac:dyDescent="0.25">
      <c r="H25809" s="4"/>
      <c r="M25809" s="5"/>
      <c r="N25809" s="6"/>
    </row>
    <row r="25810" spans="8:14" x14ac:dyDescent="0.25">
      <c r="H25810" s="4"/>
      <c r="M25810" s="5"/>
      <c r="N25810" s="6"/>
    </row>
    <row r="25811" spans="8:14" x14ac:dyDescent="0.25">
      <c r="H25811" s="4"/>
      <c r="M25811" s="5"/>
      <c r="N25811" s="6"/>
    </row>
    <row r="25812" spans="8:14" x14ac:dyDescent="0.25">
      <c r="H25812" s="4"/>
      <c r="M25812" s="5"/>
      <c r="N25812" s="6"/>
    </row>
    <row r="25813" spans="8:14" x14ac:dyDescent="0.25">
      <c r="H25813" s="4"/>
      <c r="M25813" s="5"/>
      <c r="N25813" s="6"/>
    </row>
    <row r="25814" spans="8:14" x14ac:dyDescent="0.25">
      <c r="H25814" s="4"/>
      <c r="M25814" s="5"/>
      <c r="N25814" s="6"/>
    </row>
    <row r="25815" spans="8:14" x14ac:dyDescent="0.25">
      <c r="H25815" s="4"/>
      <c r="M25815" s="5"/>
      <c r="N25815" s="6"/>
    </row>
    <row r="25816" spans="8:14" x14ac:dyDescent="0.25">
      <c r="H25816" s="4"/>
      <c r="M25816" s="5"/>
      <c r="N25816" s="6"/>
    </row>
    <row r="25817" spans="8:14" x14ac:dyDescent="0.25">
      <c r="H25817" s="4"/>
      <c r="M25817" s="5"/>
      <c r="N25817" s="6"/>
    </row>
    <row r="25818" spans="8:14" x14ac:dyDescent="0.25">
      <c r="H25818" s="4"/>
      <c r="M25818" s="5"/>
      <c r="N25818" s="6"/>
    </row>
    <row r="25819" spans="8:14" x14ac:dyDescent="0.25">
      <c r="H25819" s="4"/>
      <c r="M25819" s="5"/>
      <c r="N25819" s="6"/>
    </row>
    <row r="25820" spans="8:14" x14ac:dyDescent="0.25">
      <c r="H25820" s="4"/>
      <c r="M25820" s="5"/>
      <c r="N25820" s="6"/>
    </row>
    <row r="25821" spans="8:14" x14ac:dyDescent="0.25">
      <c r="H25821" s="4"/>
      <c r="M25821" s="5"/>
      <c r="N25821" s="6"/>
    </row>
    <row r="25822" spans="8:14" x14ac:dyDescent="0.25">
      <c r="H25822" s="4"/>
      <c r="M25822" s="5"/>
      <c r="N25822" s="6"/>
    </row>
    <row r="25823" spans="8:14" x14ac:dyDescent="0.25">
      <c r="H25823" s="4"/>
      <c r="M25823" s="5"/>
      <c r="N25823" s="6"/>
    </row>
    <row r="25824" spans="8:14" x14ac:dyDescent="0.25">
      <c r="H25824" s="4"/>
      <c r="M25824" s="5"/>
      <c r="N25824" s="6"/>
    </row>
    <row r="25825" spans="8:14" x14ac:dyDescent="0.25">
      <c r="H25825" s="4"/>
      <c r="M25825" s="5"/>
      <c r="N25825" s="6"/>
    </row>
    <row r="25826" spans="8:14" x14ac:dyDescent="0.25">
      <c r="H25826" s="4"/>
      <c r="M25826" s="5"/>
      <c r="N25826" s="6"/>
    </row>
    <row r="25827" spans="8:14" x14ac:dyDescent="0.25">
      <c r="H25827" s="4"/>
      <c r="M25827" s="5"/>
      <c r="N25827" s="6"/>
    </row>
    <row r="25828" spans="8:14" x14ac:dyDescent="0.25">
      <c r="H25828" s="4"/>
      <c r="M25828" s="5"/>
      <c r="N25828" s="6"/>
    </row>
    <row r="25829" spans="8:14" x14ac:dyDescent="0.25">
      <c r="H25829" s="4"/>
      <c r="M25829" s="5"/>
      <c r="N25829" s="6"/>
    </row>
    <row r="25830" spans="8:14" x14ac:dyDescent="0.25">
      <c r="H25830" s="4"/>
      <c r="M25830" s="5"/>
      <c r="N25830" s="6"/>
    </row>
    <row r="25831" spans="8:14" x14ac:dyDescent="0.25">
      <c r="H25831" s="4"/>
      <c r="M25831" s="5"/>
      <c r="N25831" s="6"/>
    </row>
    <row r="25832" spans="8:14" x14ac:dyDescent="0.25">
      <c r="H25832" s="4"/>
      <c r="M25832" s="5"/>
      <c r="N25832" s="6"/>
    </row>
    <row r="25833" spans="8:14" x14ac:dyDescent="0.25">
      <c r="H25833" s="4"/>
      <c r="M25833" s="5"/>
      <c r="N25833" s="6"/>
    </row>
    <row r="25834" spans="8:14" x14ac:dyDescent="0.25">
      <c r="H25834" s="4"/>
      <c r="M25834" s="5"/>
      <c r="N25834" s="6"/>
    </row>
    <row r="25835" spans="8:14" x14ac:dyDescent="0.25">
      <c r="H25835" s="4"/>
      <c r="M25835" s="5"/>
      <c r="N25835" s="6"/>
    </row>
    <row r="25836" spans="8:14" x14ac:dyDescent="0.25">
      <c r="H25836" s="4"/>
      <c r="M25836" s="5"/>
      <c r="N25836" s="6"/>
    </row>
    <row r="25837" spans="8:14" x14ac:dyDescent="0.25">
      <c r="H25837" s="4"/>
      <c r="M25837" s="5"/>
      <c r="N25837" s="6"/>
    </row>
    <row r="25838" spans="8:14" x14ac:dyDescent="0.25">
      <c r="H25838" s="4"/>
      <c r="M25838" s="5"/>
      <c r="N25838" s="6"/>
    </row>
    <row r="25839" spans="8:14" x14ac:dyDescent="0.25">
      <c r="H25839" s="4"/>
      <c r="M25839" s="5"/>
      <c r="N25839" s="6"/>
    </row>
    <row r="25840" spans="8:14" x14ac:dyDescent="0.25">
      <c r="H25840" s="4"/>
      <c r="M25840" s="5"/>
      <c r="N25840" s="6"/>
    </row>
    <row r="25841" spans="8:14" x14ac:dyDescent="0.25">
      <c r="H25841" s="4"/>
      <c r="M25841" s="5"/>
      <c r="N25841" s="6"/>
    </row>
    <row r="25842" spans="8:14" x14ac:dyDescent="0.25">
      <c r="H25842" s="4"/>
      <c r="M25842" s="5"/>
      <c r="N25842" s="6"/>
    </row>
    <row r="25843" spans="8:14" x14ac:dyDescent="0.25">
      <c r="H25843" s="4"/>
      <c r="M25843" s="5"/>
      <c r="N25843" s="6"/>
    </row>
    <row r="25844" spans="8:14" x14ac:dyDescent="0.25">
      <c r="H25844" s="4"/>
      <c r="M25844" s="5"/>
      <c r="N25844" s="6"/>
    </row>
    <row r="25845" spans="8:14" x14ac:dyDescent="0.25">
      <c r="H25845" s="4"/>
      <c r="M25845" s="5"/>
      <c r="N25845" s="6"/>
    </row>
    <row r="25846" spans="8:14" x14ac:dyDescent="0.25">
      <c r="H25846" s="4"/>
      <c r="M25846" s="5"/>
      <c r="N25846" s="6"/>
    </row>
    <row r="25847" spans="8:14" x14ac:dyDescent="0.25">
      <c r="H25847" s="4"/>
      <c r="M25847" s="5"/>
      <c r="N25847" s="6"/>
    </row>
    <row r="25848" spans="8:14" x14ac:dyDescent="0.25">
      <c r="H25848" s="4"/>
      <c r="M25848" s="5"/>
      <c r="N25848" s="6"/>
    </row>
    <row r="25849" spans="8:14" x14ac:dyDescent="0.25">
      <c r="H25849" s="4"/>
      <c r="M25849" s="5"/>
      <c r="N25849" s="6"/>
    </row>
    <row r="25850" spans="8:14" x14ac:dyDescent="0.25">
      <c r="H25850" s="4"/>
      <c r="M25850" s="5"/>
      <c r="N25850" s="6"/>
    </row>
    <row r="25851" spans="8:14" x14ac:dyDescent="0.25">
      <c r="H25851" s="4"/>
      <c r="M25851" s="5"/>
      <c r="N25851" s="6"/>
    </row>
    <row r="25852" spans="8:14" x14ac:dyDescent="0.25">
      <c r="H25852" s="4"/>
      <c r="M25852" s="5"/>
      <c r="N25852" s="6"/>
    </row>
    <row r="25853" spans="8:14" x14ac:dyDescent="0.25">
      <c r="H25853" s="4"/>
      <c r="M25853" s="5"/>
      <c r="N25853" s="6"/>
    </row>
    <row r="25854" spans="8:14" x14ac:dyDescent="0.25">
      <c r="H25854" s="4"/>
      <c r="M25854" s="5"/>
      <c r="N25854" s="6"/>
    </row>
    <row r="25855" spans="8:14" x14ac:dyDescent="0.25">
      <c r="H25855" s="4"/>
      <c r="M25855" s="5"/>
      <c r="N25855" s="6"/>
    </row>
    <row r="25856" spans="8:14" x14ac:dyDescent="0.25">
      <c r="H25856" s="4"/>
      <c r="M25856" s="5"/>
      <c r="N25856" s="6"/>
    </row>
    <row r="25857" spans="8:14" x14ac:dyDescent="0.25">
      <c r="H25857" s="4"/>
      <c r="M25857" s="5"/>
      <c r="N25857" s="6"/>
    </row>
    <row r="25858" spans="8:14" x14ac:dyDescent="0.25">
      <c r="H25858" s="4"/>
      <c r="M25858" s="5"/>
      <c r="N25858" s="6"/>
    </row>
    <row r="25859" spans="8:14" x14ac:dyDescent="0.25">
      <c r="H25859" s="4"/>
      <c r="M25859" s="5"/>
      <c r="N25859" s="6"/>
    </row>
    <row r="25860" spans="8:14" x14ac:dyDescent="0.25">
      <c r="H25860" s="4"/>
      <c r="M25860" s="5"/>
      <c r="N25860" s="6"/>
    </row>
    <row r="25861" spans="8:14" x14ac:dyDescent="0.25">
      <c r="H25861" s="4"/>
      <c r="M25861" s="5"/>
      <c r="N25861" s="6"/>
    </row>
    <row r="25862" spans="8:14" x14ac:dyDescent="0.25">
      <c r="H25862" s="4"/>
      <c r="M25862" s="5"/>
      <c r="N25862" s="6"/>
    </row>
    <row r="25863" spans="8:14" x14ac:dyDescent="0.25">
      <c r="H25863" s="4"/>
      <c r="M25863" s="5"/>
      <c r="N25863" s="6"/>
    </row>
    <row r="25864" spans="8:14" x14ac:dyDescent="0.25">
      <c r="H25864" s="4"/>
      <c r="M25864" s="5"/>
      <c r="N25864" s="6"/>
    </row>
    <row r="25865" spans="8:14" x14ac:dyDescent="0.25">
      <c r="H25865" s="4"/>
      <c r="M25865" s="5"/>
      <c r="N25865" s="6"/>
    </row>
    <row r="25866" spans="8:14" x14ac:dyDescent="0.25">
      <c r="H25866" s="4"/>
      <c r="M25866" s="5"/>
      <c r="N25866" s="6"/>
    </row>
    <row r="25867" spans="8:14" x14ac:dyDescent="0.25">
      <c r="H25867" s="4"/>
      <c r="M25867" s="5"/>
      <c r="N25867" s="6"/>
    </row>
    <row r="25868" spans="8:14" x14ac:dyDescent="0.25">
      <c r="H25868" s="4"/>
      <c r="M25868" s="5"/>
      <c r="N25868" s="6"/>
    </row>
    <row r="25869" spans="8:14" x14ac:dyDescent="0.25">
      <c r="H25869" s="4"/>
      <c r="M25869" s="5"/>
      <c r="N25869" s="6"/>
    </row>
    <row r="25870" spans="8:14" x14ac:dyDescent="0.25">
      <c r="H25870" s="4"/>
      <c r="M25870" s="5"/>
      <c r="N25870" s="6"/>
    </row>
    <row r="25871" spans="8:14" x14ac:dyDescent="0.25">
      <c r="H25871" s="4"/>
      <c r="M25871" s="5"/>
      <c r="N25871" s="6"/>
    </row>
    <row r="25872" spans="8:14" x14ac:dyDescent="0.25">
      <c r="H25872" s="4"/>
      <c r="M25872" s="5"/>
      <c r="N25872" s="6"/>
    </row>
    <row r="25873" spans="8:14" x14ac:dyDescent="0.25">
      <c r="H25873" s="4"/>
      <c r="M25873" s="5"/>
      <c r="N25873" s="6"/>
    </row>
    <row r="25874" spans="8:14" x14ac:dyDescent="0.25">
      <c r="H25874" s="4"/>
      <c r="M25874" s="5"/>
      <c r="N25874" s="6"/>
    </row>
    <row r="25875" spans="8:14" x14ac:dyDescent="0.25">
      <c r="H25875" s="4"/>
      <c r="M25875" s="5"/>
      <c r="N25875" s="6"/>
    </row>
    <row r="25876" spans="8:14" x14ac:dyDescent="0.25">
      <c r="H25876" s="4"/>
      <c r="M25876" s="5"/>
      <c r="N25876" s="6"/>
    </row>
    <row r="25877" spans="8:14" x14ac:dyDescent="0.25">
      <c r="H25877" s="4"/>
      <c r="M25877" s="5"/>
      <c r="N25877" s="6"/>
    </row>
    <row r="25878" spans="8:14" x14ac:dyDescent="0.25">
      <c r="H25878" s="4"/>
      <c r="M25878" s="5"/>
      <c r="N25878" s="6"/>
    </row>
    <row r="25879" spans="8:14" x14ac:dyDescent="0.25">
      <c r="H25879" s="4"/>
      <c r="M25879" s="5"/>
      <c r="N25879" s="6"/>
    </row>
    <row r="25880" spans="8:14" x14ac:dyDescent="0.25">
      <c r="H25880" s="4"/>
      <c r="M25880" s="5"/>
      <c r="N25880" s="6"/>
    </row>
    <row r="25881" spans="8:14" x14ac:dyDescent="0.25">
      <c r="H25881" s="4"/>
      <c r="M25881" s="5"/>
      <c r="N25881" s="6"/>
    </row>
    <row r="25882" spans="8:14" x14ac:dyDescent="0.25">
      <c r="H25882" s="4"/>
      <c r="M25882" s="5"/>
      <c r="N25882" s="6"/>
    </row>
    <row r="25883" spans="8:14" x14ac:dyDescent="0.25">
      <c r="H25883" s="4"/>
      <c r="M25883" s="5"/>
      <c r="N25883" s="6"/>
    </row>
    <row r="25884" spans="8:14" x14ac:dyDescent="0.25">
      <c r="H25884" s="4"/>
      <c r="M25884" s="5"/>
      <c r="N25884" s="6"/>
    </row>
    <row r="25885" spans="8:14" x14ac:dyDescent="0.25">
      <c r="H25885" s="4"/>
      <c r="M25885" s="5"/>
      <c r="N25885" s="6"/>
    </row>
    <row r="25886" spans="8:14" x14ac:dyDescent="0.25">
      <c r="H25886" s="4"/>
      <c r="M25886" s="5"/>
      <c r="N25886" s="6"/>
    </row>
    <row r="25887" spans="8:14" x14ac:dyDescent="0.25">
      <c r="H25887" s="4"/>
      <c r="M25887" s="5"/>
      <c r="N25887" s="6"/>
    </row>
    <row r="25888" spans="8:14" x14ac:dyDescent="0.25">
      <c r="H25888" s="4"/>
      <c r="M25888" s="5"/>
      <c r="N25888" s="6"/>
    </row>
    <row r="25889" spans="8:14" x14ac:dyDescent="0.25">
      <c r="H25889" s="4"/>
      <c r="M25889" s="5"/>
      <c r="N25889" s="6"/>
    </row>
    <row r="25890" spans="8:14" x14ac:dyDescent="0.25">
      <c r="H25890" s="4"/>
      <c r="M25890" s="5"/>
      <c r="N25890" s="6"/>
    </row>
    <row r="25891" spans="8:14" x14ac:dyDescent="0.25">
      <c r="H25891" s="4"/>
      <c r="M25891" s="5"/>
      <c r="N25891" s="6"/>
    </row>
    <row r="25892" spans="8:14" x14ac:dyDescent="0.25">
      <c r="H25892" s="4"/>
      <c r="M25892" s="5"/>
      <c r="N25892" s="6"/>
    </row>
    <row r="25893" spans="8:14" x14ac:dyDescent="0.25">
      <c r="H25893" s="4"/>
      <c r="M25893" s="5"/>
      <c r="N25893" s="6"/>
    </row>
    <row r="25894" spans="8:14" x14ac:dyDescent="0.25">
      <c r="H25894" s="4"/>
      <c r="M25894" s="5"/>
      <c r="N25894" s="6"/>
    </row>
    <row r="25895" spans="8:14" x14ac:dyDescent="0.25">
      <c r="H25895" s="4"/>
      <c r="M25895" s="5"/>
      <c r="N25895" s="6"/>
    </row>
    <row r="25896" spans="8:14" x14ac:dyDescent="0.25">
      <c r="H25896" s="4"/>
      <c r="M25896" s="5"/>
      <c r="N25896" s="6"/>
    </row>
    <row r="25897" spans="8:14" x14ac:dyDescent="0.25">
      <c r="H25897" s="4"/>
      <c r="M25897" s="5"/>
      <c r="N25897" s="6"/>
    </row>
    <row r="25898" spans="8:14" x14ac:dyDescent="0.25">
      <c r="H25898" s="4"/>
      <c r="M25898" s="5"/>
      <c r="N25898" s="6"/>
    </row>
    <row r="25899" spans="8:14" x14ac:dyDescent="0.25">
      <c r="H25899" s="4"/>
      <c r="M25899" s="5"/>
      <c r="N25899" s="6"/>
    </row>
    <row r="25900" spans="8:14" x14ac:dyDescent="0.25">
      <c r="H25900" s="4"/>
      <c r="M25900" s="5"/>
      <c r="N25900" s="6"/>
    </row>
    <row r="25901" spans="8:14" x14ac:dyDescent="0.25">
      <c r="H25901" s="4"/>
      <c r="M25901" s="5"/>
      <c r="N25901" s="6"/>
    </row>
    <row r="25902" spans="8:14" x14ac:dyDescent="0.25">
      <c r="H25902" s="4"/>
      <c r="M25902" s="5"/>
      <c r="N25902" s="6"/>
    </row>
    <row r="25903" spans="8:14" x14ac:dyDescent="0.25">
      <c r="H25903" s="4"/>
      <c r="M25903" s="5"/>
      <c r="N25903" s="6"/>
    </row>
    <row r="25904" spans="8:14" x14ac:dyDescent="0.25">
      <c r="H25904" s="4"/>
      <c r="M25904" s="5"/>
      <c r="N25904" s="6"/>
    </row>
    <row r="25905" spans="8:14" x14ac:dyDescent="0.25">
      <c r="H25905" s="4"/>
      <c r="M25905" s="5"/>
      <c r="N25905" s="6"/>
    </row>
    <row r="25906" spans="8:14" x14ac:dyDescent="0.25">
      <c r="H25906" s="4"/>
      <c r="M25906" s="5"/>
      <c r="N25906" s="6"/>
    </row>
    <row r="25907" spans="8:14" x14ac:dyDescent="0.25">
      <c r="H25907" s="4"/>
      <c r="M25907" s="5"/>
      <c r="N25907" s="6"/>
    </row>
    <row r="25908" spans="8:14" x14ac:dyDescent="0.25">
      <c r="H25908" s="4"/>
      <c r="M25908" s="5"/>
      <c r="N25908" s="6"/>
    </row>
    <row r="25909" spans="8:14" x14ac:dyDescent="0.25">
      <c r="H25909" s="4"/>
      <c r="M25909" s="5"/>
      <c r="N25909" s="6"/>
    </row>
    <row r="25910" spans="8:14" x14ac:dyDescent="0.25">
      <c r="H25910" s="4"/>
      <c r="M25910" s="5"/>
      <c r="N25910" s="6"/>
    </row>
    <row r="25911" spans="8:14" x14ac:dyDescent="0.25">
      <c r="H25911" s="4"/>
      <c r="M25911" s="5"/>
      <c r="N25911" s="6"/>
    </row>
    <row r="25912" spans="8:14" x14ac:dyDescent="0.25">
      <c r="H25912" s="4"/>
      <c r="M25912" s="5"/>
      <c r="N25912" s="6"/>
    </row>
    <row r="25913" spans="8:14" x14ac:dyDescent="0.25">
      <c r="H25913" s="4"/>
      <c r="M25913" s="5"/>
      <c r="N25913" s="6"/>
    </row>
    <row r="25914" spans="8:14" x14ac:dyDescent="0.25">
      <c r="H25914" s="4"/>
      <c r="M25914" s="5"/>
      <c r="N25914" s="6"/>
    </row>
    <row r="25915" spans="8:14" x14ac:dyDescent="0.25">
      <c r="H25915" s="4"/>
      <c r="M25915" s="5"/>
      <c r="N25915" s="6"/>
    </row>
    <row r="25916" spans="8:14" x14ac:dyDescent="0.25">
      <c r="H25916" s="4"/>
      <c r="M25916" s="5"/>
      <c r="N25916" s="6"/>
    </row>
    <row r="25917" spans="8:14" x14ac:dyDescent="0.25">
      <c r="H25917" s="4"/>
      <c r="M25917" s="5"/>
      <c r="N25917" s="6"/>
    </row>
    <row r="25918" spans="8:14" x14ac:dyDescent="0.25">
      <c r="H25918" s="4"/>
      <c r="M25918" s="5"/>
      <c r="N25918" s="6"/>
    </row>
    <row r="25919" spans="8:14" x14ac:dyDescent="0.25">
      <c r="H25919" s="4"/>
      <c r="M25919" s="5"/>
      <c r="N25919" s="6"/>
    </row>
    <row r="25920" spans="8:14" x14ac:dyDescent="0.25">
      <c r="H25920" s="4"/>
      <c r="M25920" s="5"/>
      <c r="N25920" s="6"/>
    </row>
    <row r="25921" spans="8:14" x14ac:dyDescent="0.25">
      <c r="H25921" s="4"/>
      <c r="M25921" s="5"/>
      <c r="N25921" s="6"/>
    </row>
    <row r="25922" spans="8:14" x14ac:dyDescent="0.25">
      <c r="H25922" s="4"/>
      <c r="M25922" s="5"/>
      <c r="N25922" s="6"/>
    </row>
    <row r="25923" spans="8:14" x14ac:dyDescent="0.25">
      <c r="H25923" s="4"/>
      <c r="M25923" s="5"/>
      <c r="N25923" s="6"/>
    </row>
    <row r="25924" spans="8:14" x14ac:dyDescent="0.25">
      <c r="H25924" s="4"/>
      <c r="M25924" s="5"/>
      <c r="N25924" s="6"/>
    </row>
    <row r="25925" spans="8:14" x14ac:dyDescent="0.25">
      <c r="H25925" s="4"/>
      <c r="M25925" s="5"/>
      <c r="N25925" s="6"/>
    </row>
    <row r="25926" spans="8:14" x14ac:dyDescent="0.25">
      <c r="H25926" s="4"/>
      <c r="M25926" s="5"/>
      <c r="N25926" s="6"/>
    </row>
    <row r="25927" spans="8:14" x14ac:dyDescent="0.25">
      <c r="H25927" s="4"/>
      <c r="M25927" s="5"/>
      <c r="N25927" s="6"/>
    </row>
    <row r="25928" spans="8:14" x14ac:dyDescent="0.25">
      <c r="H25928" s="4"/>
      <c r="M25928" s="5"/>
      <c r="N25928" s="6"/>
    </row>
    <row r="25929" spans="8:14" x14ac:dyDescent="0.25">
      <c r="H25929" s="4"/>
      <c r="M25929" s="5"/>
      <c r="N25929" s="6"/>
    </row>
    <row r="25930" spans="8:14" x14ac:dyDescent="0.25">
      <c r="H25930" s="4"/>
      <c r="M25930" s="5"/>
      <c r="N25930" s="6"/>
    </row>
    <row r="25931" spans="8:14" x14ac:dyDescent="0.25">
      <c r="H25931" s="4"/>
      <c r="M25931" s="5"/>
      <c r="N25931" s="6"/>
    </row>
    <row r="25932" spans="8:14" x14ac:dyDescent="0.25">
      <c r="H25932" s="4"/>
      <c r="M25932" s="5"/>
      <c r="N25932" s="6"/>
    </row>
    <row r="25933" spans="8:14" x14ac:dyDescent="0.25">
      <c r="H25933" s="4"/>
      <c r="M25933" s="5"/>
      <c r="N25933" s="6"/>
    </row>
    <row r="25934" spans="8:14" x14ac:dyDescent="0.25">
      <c r="H25934" s="4"/>
      <c r="M25934" s="5"/>
      <c r="N25934" s="6"/>
    </row>
    <row r="25935" spans="8:14" x14ac:dyDescent="0.25">
      <c r="H25935" s="4"/>
      <c r="M25935" s="5"/>
      <c r="N25935" s="6"/>
    </row>
    <row r="25936" spans="8:14" x14ac:dyDescent="0.25">
      <c r="H25936" s="4"/>
      <c r="M25936" s="5"/>
      <c r="N25936" s="6"/>
    </row>
    <row r="25937" spans="8:14" x14ac:dyDescent="0.25">
      <c r="H25937" s="4"/>
      <c r="M25937" s="5"/>
      <c r="N25937" s="6"/>
    </row>
    <row r="25938" spans="8:14" x14ac:dyDescent="0.25">
      <c r="H25938" s="4"/>
      <c r="M25938" s="5"/>
      <c r="N25938" s="6"/>
    </row>
    <row r="25939" spans="8:14" x14ac:dyDescent="0.25">
      <c r="H25939" s="4"/>
      <c r="M25939" s="5"/>
      <c r="N25939" s="6"/>
    </row>
    <row r="25940" spans="8:14" x14ac:dyDescent="0.25">
      <c r="H25940" s="4"/>
      <c r="M25940" s="5"/>
      <c r="N25940" s="6"/>
    </row>
    <row r="25941" spans="8:14" x14ac:dyDescent="0.25">
      <c r="H25941" s="4"/>
      <c r="M25941" s="5"/>
      <c r="N25941" s="6"/>
    </row>
    <row r="25942" spans="8:14" x14ac:dyDescent="0.25">
      <c r="H25942" s="4"/>
      <c r="M25942" s="5"/>
      <c r="N25942" s="6"/>
    </row>
    <row r="25943" spans="8:14" x14ac:dyDescent="0.25">
      <c r="H25943" s="4"/>
      <c r="M25943" s="5"/>
      <c r="N25943" s="6"/>
    </row>
    <row r="25944" spans="8:14" x14ac:dyDescent="0.25">
      <c r="H25944" s="4"/>
      <c r="M25944" s="5"/>
      <c r="N25944" s="6"/>
    </row>
    <row r="25945" spans="8:14" x14ac:dyDescent="0.25">
      <c r="H25945" s="4"/>
      <c r="M25945" s="5"/>
      <c r="N25945" s="6"/>
    </row>
    <row r="25946" spans="8:14" x14ac:dyDescent="0.25">
      <c r="H25946" s="4"/>
      <c r="M25946" s="5"/>
      <c r="N25946" s="6"/>
    </row>
    <row r="25947" spans="8:14" x14ac:dyDescent="0.25">
      <c r="H25947" s="4"/>
      <c r="M25947" s="5"/>
      <c r="N25947" s="6"/>
    </row>
    <row r="25948" spans="8:14" x14ac:dyDescent="0.25">
      <c r="H25948" s="4"/>
      <c r="M25948" s="5"/>
      <c r="N25948" s="6"/>
    </row>
    <row r="25949" spans="8:14" x14ac:dyDescent="0.25">
      <c r="H25949" s="4"/>
      <c r="M25949" s="5"/>
      <c r="N25949" s="6"/>
    </row>
    <row r="25950" spans="8:14" x14ac:dyDescent="0.25">
      <c r="H25950" s="4"/>
      <c r="M25950" s="5"/>
      <c r="N25950" s="6"/>
    </row>
    <row r="25951" spans="8:14" x14ac:dyDescent="0.25">
      <c r="H25951" s="4"/>
      <c r="M25951" s="5"/>
      <c r="N25951" s="6"/>
    </row>
    <row r="25952" spans="8:14" x14ac:dyDescent="0.25">
      <c r="H25952" s="4"/>
      <c r="M25952" s="5"/>
      <c r="N25952" s="6"/>
    </row>
    <row r="25953" spans="8:14" x14ac:dyDescent="0.25">
      <c r="H25953" s="4"/>
      <c r="M25953" s="5"/>
      <c r="N25953" s="6"/>
    </row>
    <row r="25954" spans="8:14" x14ac:dyDescent="0.25">
      <c r="H25954" s="4"/>
      <c r="M25954" s="5"/>
      <c r="N25954" s="6"/>
    </row>
    <row r="25955" spans="8:14" x14ac:dyDescent="0.25">
      <c r="H25955" s="4"/>
      <c r="M25955" s="5"/>
      <c r="N25955" s="6"/>
    </row>
    <row r="25956" spans="8:14" x14ac:dyDescent="0.25">
      <c r="H25956" s="4"/>
      <c r="M25956" s="5"/>
      <c r="N25956" s="6"/>
    </row>
    <row r="25957" spans="8:14" x14ac:dyDescent="0.25">
      <c r="H25957" s="4"/>
      <c r="M25957" s="5"/>
      <c r="N25957" s="6"/>
    </row>
    <row r="25958" spans="8:14" x14ac:dyDescent="0.25">
      <c r="H25958" s="4"/>
      <c r="M25958" s="5"/>
      <c r="N25958" s="6"/>
    </row>
    <row r="25959" spans="8:14" x14ac:dyDescent="0.25">
      <c r="H25959" s="4"/>
      <c r="M25959" s="5"/>
      <c r="N25959" s="6"/>
    </row>
    <row r="25960" spans="8:14" x14ac:dyDescent="0.25">
      <c r="H25960" s="4"/>
      <c r="M25960" s="5"/>
      <c r="N25960" s="6"/>
    </row>
    <row r="25961" spans="8:14" x14ac:dyDescent="0.25">
      <c r="H25961" s="4"/>
      <c r="M25961" s="5"/>
      <c r="N25961" s="6"/>
    </row>
    <row r="25962" spans="8:14" x14ac:dyDescent="0.25">
      <c r="H25962" s="4"/>
      <c r="M25962" s="5"/>
      <c r="N25962" s="6"/>
    </row>
    <row r="25963" spans="8:14" x14ac:dyDescent="0.25">
      <c r="H25963" s="4"/>
      <c r="M25963" s="5"/>
      <c r="N25963" s="6"/>
    </row>
    <row r="25964" spans="8:14" x14ac:dyDescent="0.25">
      <c r="H25964" s="4"/>
      <c r="M25964" s="5"/>
      <c r="N25964" s="6"/>
    </row>
    <row r="25965" spans="8:14" x14ac:dyDescent="0.25">
      <c r="H25965" s="4"/>
      <c r="M25965" s="5"/>
      <c r="N25965" s="6"/>
    </row>
    <row r="25966" spans="8:14" x14ac:dyDescent="0.25">
      <c r="H25966" s="4"/>
      <c r="M25966" s="5"/>
      <c r="N25966" s="6"/>
    </row>
    <row r="25967" spans="8:14" x14ac:dyDescent="0.25">
      <c r="H25967" s="4"/>
      <c r="M25967" s="5"/>
      <c r="N25967" s="6"/>
    </row>
    <row r="25968" spans="8:14" x14ac:dyDescent="0.25">
      <c r="H25968" s="4"/>
      <c r="M25968" s="5"/>
      <c r="N25968" s="6"/>
    </row>
    <row r="25969" spans="8:14" x14ac:dyDescent="0.25">
      <c r="H25969" s="4"/>
      <c r="M25969" s="5"/>
      <c r="N25969" s="6"/>
    </row>
    <row r="25970" spans="8:14" x14ac:dyDescent="0.25">
      <c r="H25970" s="4"/>
      <c r="M25970" s="5"/>
      <c r="N25970" s="6"/>
    </row>
    <row r="25971" spans="8:14" x14ac:dyDescent="0.25">
      <c r="H25971" s="4"/>
      <c r="M25971" s="5"/>
      <c r="N25971" s="6"/>
    </row>
    <row r="25972" spans="8:14" x14ac:dyDescent="0.25">
      <c r="H25972" s="4"/>
      <c r="M25972" s="5"/>
      <c r="N25972" s="6"/>
    </row>
    <row r="25973" spans="8:14" x14ac:dyDescent="0.25">
      <c r="H25973" s="4"/>
      <c r="M25973" s="5"/>
      <c r="N25973" s="6"/>
    </row>
    <row r="25974" spans="8:14" x14ac:dyDescent="0.25">
      <c r="H25974" s="4"/>
      <c r="M25974" s="5"/>
      <c r="N25974" s="6"/>
    </row>
    <row r="25975" spans="8:14" x14ac:dyDescent="0.25">
      <c r="H25975" s="4"/>
      <c r="M25975" s="5"/>
      <c r="N25975" s="6"/>
    </row>
    <row r="25976" spans="8:14" x14ac:dyDescent="0.25">
      <c r="H25976" s="4"/>
      <c r="M25976" s="5"/>
      <c r="N25976" s="6"/>
    </row>
    <row r="25977" spans="8:14" x14ac:dyDescent="0.25">
      <c r="H25977" s="4"/>
      <c r="M25977" s="5"/>
      <c r="N25977" s="6"/>
    </row>
    <row r="25978" spans="8:14" x14ac:dyDescent="0.25">
      <c r="H25978" s="4"/>
      <c r="M25978" s="5"/>
      <c r="N25978" s="6"/>
    </row>
    <row r="25979" spans="8:14" x14ac:dyDescent="0.25">
      <c r="H25979" s="4"/>
      <c r="M25979" s="5"/>
      <c r="N25979" s="6"/>
    </row>
    <row r="25980" spans="8:14" x14ac:dyDescent="0.25">
      <c r="H25980" s="4"/>
      <c r="M25980" s="5"/>
      <c r="N25980" s="6"/>
    </row>
    <row r="25981" spans="8:14" x14ac:dyDescent="0.25">
      <c r="H25981" s="4"/>
      <c r="M25981" s="5"/>
      <c r="N25981" s="6"/>
    </row>
    <row r="25982" spans="8:14" x14ac:dyDescent="0.25">
      <c r="H25982" s="4"/>
      <c r="M25982" s="5"/>
      <c r="N25982" s="6"/>
    </row>
    <row r="25983" spans="8:14" x14ac:dyDescent="0.25">
      <c r="H25983" s="4"/>
      <c r="M25983" s="5"/>
      <c r="N25983" s="6"/>
    </row>
    <row r="25984" spans="8:14" x14ac:dyDescent="0.25">
      <c r="H25984" s="4"/>
      <c r="M25984" s="5"/>
      <c r="N25984" s="6"/>
    </row>
    <row r="25985" spans="8:14" x14ac:dyDescent="0.25">
      <c r="H25985" s="4"/>
      <c r="M25985" s="5"/>
      <c r="N25985" s="6"/>
    </row>
    <row r="25986" spans="8:14" x14ac:dyDescent="0.25">
      <c r="H25986" s="4"/>
      <c r="M25986" s="5"/>
      <c r="N25986" s="6"/>
    </row>
    <row r="25987" spans="8:14" x14ac:dyDescent="0.25">
      <c r="H25987" s="4"/>
      <c r="M25987" s="5"/>
      <c r="N25987" s="6"/>
    </row>
    <row r="25988" spans="8:14" x14ac:dyDescent="0.25">
      <c r="H25988" s="4"/>
      <c r="M25988" s="5"/>
      <c r="N25988" s="6"/>
    </row>
    <row r="25989" spans="8:14" x14ac:dyDescent="0.25">
      <c r="H25989" s="4"/>
      <c r="M25989" s="5"/>
      <c r="N25989" s="6"/>
    </row>
    <row r="25990" spans="8:14" x14ac:dyDescent="0.25">
      <c r="H25990" s="4"/>
      <c r="M25990" s="5"/>
      <c r="N25990" s="6"/>
    </row>
    <row r="25991" spans="8:14" x14ac:dyDescent="0.25">
      <c r="H25991" s="4"/>
      <c r="M25991" s="5"/>
      <c r="N25991" s="6"/>
    </row>
    <row r="25992" spans="8:14" x14ac:dyDescent="0.25">
      <c r="H25992" s="4"/>
      <c r="M25992" s="5"/>
      <c r="N25992" s="6"/>
    </row>
    <row r="25993" spans="8:14" x14ac:dyDescent="0.25">
      <c r="H25993" s="4"/>
      <c r="M25993" s="5"/>
      <c r="N25993" s="6"/>
    </row>
    <row r="25994" spans="8:14" x14ac:dyDescent="0.25">
      <c r="H25994" s="4"/>
      <c r="M25994" s="5"/>
      <c r="N25994" s="6"/>
    </row>
    <row r="25995" spans="8:14" x14ac:dyDescent="0.25">
      <c r="H25995" s="4"/>
      <c r="M25995" s="5"/>
      <c r="N25995" s="6"/>
    </row>
    <row r="25996" spans="8:14" x14ac:dyDescent="0.25">
      <c r="H25996" s="4"/>
      <c r="M25996" s="5"/>
      <c r="N25996" s="6"/>
    </row>
    <row r="25997" spans="8:14" x14ac:dyDescent="0.25">
      <c r="H25997" s="4"/>
      <c r="M25997" s="5"/>
      <c r="N25997" s="6"/>
    </row>
    <row r="25998" spans="8:14" x14ac:dyDescent="0.25">
      <c r="H25998" s="4"/>
      <c r="M25998" s="5"/>
      <c r="N25998" s="6"/>
    </row>
    <row r="25999" spans="8:14" x14ac:dyDescent="0.25">
      <c r="H25999" s="4"/>
      <c r="M25999" s="5"/>
      <c r="N25999" s="6"/>
    </row>
    <row r="26000" spans="8:14" x14ac:dyDescent="0.25">
      <c r="H26000" s="4"/>
      <c r="M26000" s="5"/>
      <c r="N26000" s="6"/>
    </row>
    <row r="26001" spans="8:14" x14ac:dyDescent="0.25">
      <c r="H26001" s="4"/>
      <c r="M26001" s="5"/>
      <c r="N26001" s="6"/>
    </row>
    <row r="26002" spans="8:14" x14ac:dyDescent="0.25">
      <c r="H26002" s="4"/>
      <c r="M26002" s="5"/>
      <c r="N26002" s="6"/>
    </row>
    <row r="26003" spans="8:14" x14ac:dyDescent="0.25">
      <c r="H26003" s="4"/>
      <c r="M26003" s="5"/>
      <c r="N26003" s="6"/>
    </row>
    <row r="26004" spans="8:14" x14ac:dyDescent="0.25">
      <c r="H26004" s="4"/>
      <c r="M26004" s="5"/>
      <c r="N26004" s="6"/>
    </row>
    <row r="26005" spans="8:14" x14ac:dyDescent="0.25">
      <c r="H26005" s="4"/>
      <c r="M26005" s="5"/>
      <c r="N26005" s="6"/>
    </row>
    <row r="26006" spans="8:14" x14ac:dyDescent="0.25">
      <c r="H26006" s="4"/>
      <c r="M26006" s="5"/>
      <c r="N26006" s="6"/>
    </row>
    <row r="26007" spans="8:14" x14ac:dyDescent="0.25">
      <c r="H26007" s="4"/>
      <c r="M26007" s="5"/>
      <c r="N26007" s="6"/>
    </row>
    <row r="26008" spans="8:14" x14ac:dyDescent="0.25">
      <c r="H26008" s="4"/>
      <c r="M26008" s="5"/>
      <c r="N26008" s="6"/>
    </row>
    <row r="26009" spans="8:14" x14ac:dyDescent="0.25">
      <c r="H26009" s="4"/>
      <c r="M26009" s="5"/>
      <c r="N26009" s="6"/>
    </row>
    <row r="26010" spans="8:14" x14ac:dyDescent="0.25">
      <c r="H26010" s="4"/>
      <c r="M26010" s="5"/>
      <c r="N26010" s="6"/>
    </row>
    <row r="26011" spans="8:14" x14ac:dyDescent="0.25">
      <c r="H26011" s="4"/>
      <c r="M26011" s="5"/>
      <c r="N26011" s="6"/>
    </row>
    <row r="26012" spans="8:14" x14ac:dyDescent="0.25">
      <c r="H26012" s="4"/>
      <c r="M26012" s="5"/>
      <c r="N26012" s="6"/>
    </row>
    <row r="26013" spans="8:14" x14ac:dyDescent="0.25">
      <c r="H26013" s="4"/>
      <c r="M26013" s="5"/>
      <c r="N26013" s="6"/>
    </row>
    <row r="26014" spans="8:14" x14ac:dyDescent="0.25">
      <c r="H26014" s="4"/>
      <c r="M26014" s="5"/>
      <c r="N26014" s="6"/>
    </row>
    <row r="26015" spans="8:14" x14ac:dyDescent="0.25">
      <c r="H26015" s="4"/>
      <c r="M26015" s="5"/>
      <c r="N26015" s="6"/>
    </row>
    <row r="26016" spans="8:14" x14ac:dyDescent="0.25">
      <c r="H26016" s="4"/>
      <c r="M26016" s="5"/>
      <c r="N26016" s="6"/>
    </row>
    <row r="26017" spans="8:14" x14ac:dyDescent="0.25">
      <c r="H26017" s="4"/>
      <c r="M26017" s="5"/>
      <c r="N26017" s="6"/>
    </row>
    <row r="26018" spans="8:14" x14ac:dyDescent="0.25">
      <c r="H26018" s="4"/>
      <c r="M26018" s="5"/>
      <c r="N26018" s="6"/>
    </row>
    <row r="26019" spans="8:14" x14ac:dyDescent="0.25">
      <c r="H26019" s="4"/>
      <c r="M26019" s="5"/>
      <c r="N26019" s="6"/>
    </row>
    <row r="26020" spans="8:14" x14ac:dyDescent="0.25">
      <c r="H26020" s="4"/>
      <c r="M26020" s="5"/>
      <c r="N26020" s="6"/>
    </row>
    <row r="26021" spans="8:14" x14ac:dyDescent="0.25">
      <c r="H26021" s="4"/>
      <c r="M26021" s="5"/>
      <c r="N26021" s="6"/>
    </row>
    <row r="26022" spans="8:14" x14ac:dyDescent="0.25">
      <c r="H26022" s="4"/>
      <c r="M26022" s="5"/>
      <c r="N26022" s="6"/>
    </row>
    <row r="26023" spans="8:14" x14ac:dyDescent="0.25">
      <c r="H26023" s="4"/>
      <c r="M26023" s="5"/>
      <c r="N26023" s="6"/>
    </row>
    <row r="26024" spans="8:14" x14ac:dyDescent="0.25">
      <c r="H26024" s="4"/>
      <c r="M26024" s="5"/>
      <c r="N26024" s="6"/>
    </row>
    <row r="26025" spans="8:14" x14ac:dyDescent="0.25">
      <c r="H26025" s="4"/>
      <c r="M26025" s="5"/>
      <c r="N26025" s="6"/>
    </row>
    <row r="26026" spans="8:14" x14ac:dyDescent="0.25">
      <c r="H26026" s="4"/>
      <c r="M26026" s="5"/>
      <c r="N26026" s="6"/>
    </row>
    <row r="26027" spans="8:14" x14ac:dyDescent="0.25">
      <c r="H26027" s="4"/>
      <c r="M26027" s="5"/>
      <c r="N26027" s="6"/>
    </row>
    <row r="26028" spans="8:14" x14ac:dyDescent="0.25">
      <c r="H26028" s="4"/>
      <c r="M26028" s="5"/>
      <c r="N26028" s="6"/>
    </row>
    <row r="26029" spans="8:14" x14ac:dyDescent="0.25">
      <c r="H26029" s="4"/>
      <c r="M26029" s="5"/>
      <c r="N26029" s="6"/>
    </row>
    <row r="26030" spans="8:14" x14ac:dyDescent="0.25">
      <c r="H26030" s="4"/>
      <c r="M26030" s="5"/>
      <c r="N26030" s="6"/>
    </row>
    <row r="26031" spans="8:14" x14ac:dyDescent="0.25">
      <c r="H26031" s="4"/>
      <c r="M26031" s="5"/>
      <c r="N26031" s="6"/>
    </row>
    <row r="26032" spans="8:14" x14ac:dyDescent="0.25">
      <c r="H26032" s="4"/>
      <c r="M26032" s="5"/>
      <c r="N26032" s="6"/>
    </row>
    <row r="26033" spans="8:14" x14ac:dyDescent="0.25">
      <c r="H26033" s="4"/>
      <c r="M26033" s="5"/>
      <c r="N26033" s="6"/>
    </row>
    <row r="26034" spans="8:14" x14ac:dyDescent="0.25">
      <c r="H26034" s="4"/>
      <c r="M26034" s="5"/>
      <c r="N26034" s="6"/>
    </row>
    <row r="26035" spans="8:14" x14ac:dyDescent="0.25">
      <c r="H26035" s="4"/>
      <c r="M26035" s="5"/>
      <c r="N26035" s="6"/>
    </row>
    <row r="26036" spans="8:14" x14ac:dyDescent="0.25">
      <c r="H26036" s="4"/>
      <c r="M26036" s="5"/>
      <c r="N26036" s="6"/>
    </row>
    <row r="26037" spans="8:14" x14ac:dyDescent="0.25">
      <c r="H26037" s="4"/>
      <c r="M26037" s="5"/>
      <c r="N26037" s="6"/>
    </row>
    <row r="26038" spans="8:14" x14ac:dyDescent="0.25">
      <c r="H26038" s="4"/>
      <c r="M26038" s="5"/>
      <c r="N26038" s="6"/>
    </row>
    <row r="26039" spans="8:14" x14ac:dyDescent="0.25">
      <c r="H26039" s="4"/>
      <c r="M26039" s="5"/>
      <c r="N26039" s="6"/>
    </row>
    <row r="26040" spans="8:14" x14ac:dyDescent="0.25">
      <c r="H26040" s="4"/>
      <c r="M26040" s="5"/>
      <c r="N26040" s="6"/>
    </row>
    <row r="26041" spans="8:14" x14ac:dyDescent="0.25">
      <c r="H26041" s="4"/>
      <c r="M26041" s="5"/>
      <c r="N26041" s="6"/>
    </row>
    <row r="26042" spans="8:14" x14ac:dyDescent="0.25">
      <c r="H26042" s="4"/>
      <c r="M26042" s="5"/>
      <c r="N26042" s="6"/>
    </row>
    <row r="26043" spans="8:14" x14ac:dyDescent="0.25">
      <c r="H26043" s="4"/>
      <c r="M26043" s="5"/>
      <c r="N26043" s="6"/>
    </row>
    <row r="26044" spans="8:14" x14ac:dyDescent="0.25">
      <c r="H26044" s="4"/>
      <c r="M26044" s="5"/>
      <c r="N26044" s="6"/>
    </row>
    <row r="26045" spans="8:14" x14ac:dyDescent="0.25">
      <c r="H26045" s="4"/>
      <c r="M26045" s="5"/>
      <c r="N26045" s="6"/>
    </row>
    <row r="26046" spans="8:14" x14ac:dyDescent="0.25">
      <c r="H26046" s="4"/>
      <c r="M26046" s="5"/>
      <c r="N26046" s="6"/>
    </row>
    <row r="26047" spans="8:14" x14ac:dyDescent="0.25">
      <c r="H26047" s="4"/>
      <c r="M26047" s="5"/>
      <c r="N26047" s="6"/>
    </row>
    <row r="26048" spans="8:14" x14ac:dyDescent="0.25">
      <c r="H26048" s="4"/>
      <c r="M26048" s="5"/>
      <c r="N26048" s="6"/>
    </row>
    <row r="26049" spans="8:14" x14ac:dyDescent="0.25">
      <c r="H26049" s="4"/>
      <c r="M26049" s="5"/>
      <c r="N26049" s="6"/>
    </row>
    <row r="26050" spans="8:14" x14ac:dyDescent="0.25">
      <c r="H26050" s="4"/>
      <c r="M26050" s="5"/>
      <c r="N26050" s="6"/>
    </row>
    <row r="26051" spans="8:14" x14ac:dyDescent="0.25">
      <c r="H26051" s="4"/>
      <c r="M26051" s="5"/>
      <c r="N26051" s="6"/>
    </row>
    <row r="26052" spans="8:14" x14ac:dyDescent="0.25">
      <c r="H26052" s="4"/>
      <c r="M26052" s="5"/>
      <c r="N26052" s="6"/>
    </row>
    <row r="26053" spans="8:14" x14ac:dyDescent="0.25">
      <c r="H26053" s="4"/>
      <c r="M26053" s="5"/>
      <c r="N26053" s="6"/>
    </row>
    <row r="26054" spans="8:14" x14ac:dyDescent="0.25">
      <c r="H26054" s="4"/>
      <c r="M26054" s="5"/>
      <c r="N26054" s="6"/>
    </row>
    <row r="26055" spans="8:14" x14ac:dyDescent="0.25">
      <c r="H26055" s="4"/>
      <c r="M26055" s="5"/>
      <c r="N26055" s="6"/>
    </row>
    <row r="26056" spans="8:14" x14ac:dyDescent="0.25">
      <c r="H26056" s="4"/>
      <c r="M26056" s="5"/>
      <c r="N26056" s="6"/>
    </row>
    <row r="26057" spans="8:14" x14ac:dyDescent="0.25">
      <c r="H26057" s="4"/>
      <c r="M26057" s="5"/>
      <c r="N26057" s="6"/>
    </row>
    <row r="26058" spans="8:14" x14ac:dyDescent="0.25">
      <c r="H26058" s="4"/>
      <c r="M26058" s="5"/>
      <c r="N26058" s="6"/>
    </row>
    <row r="26059" spans="8:14" x14ac:dyDescent="0.25">
      <c r="H26059" s="4"/>
      <c r="M26059" s="5"/>
      <c r="N26059" s="6"/>
    </row>
    <row r="26060" spans="8:14" x14ac:dyDescent="0.25">
      <c r="H26060" s="4"/>
      <c r="M26060" s="5"/>
      <c r="N26060" s="6"/>
    </row>
    <row r="26061" spans="8:14" x14ac:dyDescent="0.25">
      <c r="H26061" s="4"/>
      <c r="M26061" s="5"/>
      <c r="N26061" s="6"/>
    </row>
    <row r="26062" spans="8:14" x14ac:dyDescent="0.25">
      <c r="H26062" s="4"/>
      <c r="M26062" s="5"/>
      <c r="N26062" s="6"/>
    </row>
    <row r="26063" spans="8:14" x14ac:dyDescent="0.25">
      <c r="H26063" s="4"/>
      <c r="M26063" s="5"/>
      <c r="N26063" s="6"/>
    </row>
    <row r="26064" spans="8:14" x14ac:dyDescent="0.25">
      <c r="H26064" s="4"/>
      <c r="M26064" s="5"/>
      <c r="N26064" s="6"/>
    </row>
    <row r="26065" spans="8:14" x14ac:dyDescent="0.25">
      <c r="H26065" s="4"/>
      <c r="M26065" s="5"/>
      <c r="N26065" s="6"/>
    </row>
    <row r="26066" spans="8:14" x14ac:dyDescent="0.25">
      <c r="H26066" s="4"/>
      <c r="M26066" s="5"/>
      <c r="N26066" s="6"/>
    </row>
    <row r="26067" spans="8:14" x14ac:dyDescent="0.25">
      <c r="H26067" s="4"/>
      <c r="M26067" s="5"/>
      <c r="N26067" s="6"/>
    </row>
    <row r="26068" spans="8:14" x14ac:dyDescent="0.25">
      <c r="H26068" s="4"/>
      <c r="M26068" s="5"/>
      <c r="N26068" s="6"/>
    </row>
    <row r="26069" spans="8:14" x14ac:dyDescent="0.25">
      <c r="H26069" s="4"/>
      <c r="M26069" s="5"/>
      <c r="N26069" s="6"/>
    </row>
    <row r="26070" spans="8:14" x14ac:dyDescent="0.25">
      <c r="H26070" s="4"/>
      <c r="M26070" s="5"/>
      <c r="N26070" s="6"/>
    </row>
    <row r="26071" spans="8:14" x14ac:dyDescent="0.25">
      <c r="H26071" s="4"/>
      <c r="M26071" s="5"/>
      <c r="N26071" s="6"/>
    </row>
    <row r="26072" spans="8:14" x14ac:dyDescent="0.25">
      <c r="H26072" s="4"/>
      <c r="M26072" s="5"/>
      <c r="N26072" s="6"/>
    </row>
    <row r="26073" spans="8:14" x14ac:dyDescent="0.25">
      <c r="H26073" s="4"/>
      <c r="M26073" s="5"/>
      <c r="N26073" s="6"/>
    </row>
    <row r="26074" spans="8:14" x14ac:dyDescent="0.25">
      <c r="H26074" s="4"/>
      <c r="M26074" s="5"/>
      <c r="N26074" s="6"/>
    </row>
    <row r="26075" spans="8:14" x14ac:dyDescent="0.25">
      <c r="H26075" s="4"/>
      <c r="M26075" s="5"/>
      <c r="N26075" s="6"/>
    </row>
    <row r="26076" spans="8:14" x14ac:dyDescent="0.25">
      <c r="H26076" s="4"/>
      <c r="M26076" s="5"/>
      <c r="N26076" s="6"/>
    </row>
    <row r="26077" spans="8:14" x14ac:dyDescent="0.25">
      <c r="H26077" s="4"/>
      <c r="M26077" s="5"/>
      <c r="N26077" s="6"/>
    </row>
    <row r="26078" spans="8:14" x14ac:dyDescent="0.25">
      <c r="H26078" s="4"/>
      <c r="M26078" s="5"/>
      <c r="N26078" s="6"/>
    </row>
    <row r="26079" spans="8:14" x14ac:dyDescent="0.25">
      <c r="H26079" s="4"/>
      <c r="M26079" s="5"/>
      <c r="N26079" s="6"/>
    </row>
    <row r="26080" spans="8:14" x14ac:dyDescent="0.25">
      <c r="H26080" s="4"/>
      <c r="M26080" s="5"/>
      <c r="N26080" s="6"/>
    </row>
    <row r="26081" spans="8:14" x14ac:dyDescent="0.25">
      <c r="H26081" s="4"/>
      <c r="M26081" s="5"/>
      <c r="N26081" s="6"/>
    </row>
    <row r="26082" spans="8:14" x14ac:dyDescent="0.25">
      <c r="H26082" s="4"/>
      <c r="M26082" s="5"/>
      <c r="N26082" s="6"/>
    </row>
    <row r="26083" spans="8:14" x14ac:dyDescent="0.25">
      <c r="H26083" s="4"/>
      <c r="M26083" s="5"/>
      <c r="N26083" s="6"/>
    </row>
    <row r="26084" spans="8:14" x14ac:dyDescent="0.25">
      <c r="H26084" s="4"/>
      <c r="M26084" s="5"/>
      <c r="N26084" s="6"/>
    </row>
    <row r="26085" spans="8:14" x14ac:dyDescent="0.25">
      <c r="H26085" s="4"/>
      <c r="M26085" s="5"/>
      <c r="N26085" s="6"/>
    </row>
    <row r="26086" spans="8:14" x14ac:dyDescent="0.25">
      <c r="H26086" s="4"/>
      <c r="M26086" s="5"/>
      <c r="N26086" s="6"/>
    </row>
    <row r="26087" spans="8:14" x14ac:dyDescent="0.25">
      <c r="H26087" s="4"/>
      <c r="M26087" s="5"/>
      <c r="N26087" s="6"/>
    </row>
    <row r="26088" spans="8:14" x14ac:dyDescent="0.25">
      <c r="H26088" s="4"/>
      <c r="M26088" s="5"/>
      <c r="N26088" s="6"/>
    </row>
    <row r="26089" spans="8:14" x14ac:dyDescent="0.25">
      <c r="H26089" s="4"/>
      <c r="M26089" s="5"/>
      <c r="N26089" s="6"/>
    </row>
    <row r="26090" spans="8:14" x14ac:dyDescent="0.25">
      <c r="H26090" s="4"/>
      <c r="M26090" s="5"/>
      <c r="N26090" s="6"/>
    </row>
    <row r="26091" spans="8:14" x14ac:dyDescent="0.25">
      <c r="H26091" s="4"/>
      <c r="M26091" s="5"/>
      <c r="N26091" s="6"/>
    </row>
    <row r="26092" spans="8:14" x14ac:dyDescent="0.25">
      <c r="H26092" s="4"/>
      <c r="M26092" s="5"/>
      <c r="N26092" s="6"/>
    </row>
    <row r="26093" spans="8:14" x14ac:dyDescent="0.25">
      <c r="H26093" s="4"/>
      <c r="M26093" s="5"/>
      <c r="N26093" s="6"/>
    </row>
    <row r="26094" spans="8:14" x14ac:dyDescent="0.25">
      <c r="H26094" s="4"/>
      <c r="M26094" s="5"/>
      <c r="N26094" s="6"/>
    </row>
    <row r="26095" spans="8:14" x14ac:dyDescent="0.25">
      <c r="H26095" s="4"/>
      <c r="M26095" s="5"/>
      <c r="N26095" s="6"/>
    </row>
    <row r="26096" spans="8:14" x14ac:dyDescent="0.25">
      <c r="H26096" s="4"/>
      <c r="M26096" s="5"/>
      <c r="N26096" s="6"/>
    </row>
    <row r="26097" spans="8:14" x14ac:dyDescent="0.25">
      <c r="H26097" s="4"/>
      <c r="M26097" s="5"/>
      <c r="N26097" s="6"/>
    </row>
    <row r="26098" spans="8:14" x14ac:dyDescent="0.25">
      <c r="H26098" s="4"/>
      <c r="M26098" s="5"/>
      <c r="N26098" s="6"/>
    </row>
    <row r="26099" spans="8:14" x14ac:dyDescent="0.25">
      <c r="H26099" s="4"/>
      <c r="M26099" s="5"/>
      <c r="N26099" s="6"/>
    </row>
    <row r="26100" spans="8:14" x14ac:dyDescent="0.25">
      <c r="H26100" s="4"/>
      <c r="M26100" s="5"/>
      <c r="N26100" s="6"/>
    </row>
    <row r="26101" spans="8:14" x14ac:dyDescent="0.25">
      <c r="H26101" s="4"/>
      <c r="M26101" s="5"/>
      <c r="N26101" s="6"/>
    </row>
    <row r="26102" spans="8:14" x14ac:dyDescent="0.25">
      <c r="H26102" s="4"/>
      <c r="M26102" s="5"/>
      <c r="N26102" s="6"/>
    </row>
    <row r="26103" spans="8:14" x14ac:dyDescent="0.25">
      <c r="H26103" s="4"/>
      <c r="M26103" s="5"/>
      <c r="N26103" s="6"/>
    </row>
    <row r="26104" spans="8:14" x14ac:dyDescent="0.25">
      <c r="H26104" s="4"/>
      <c r="M26104" s="5"/>
      <c r="N26104" s="6"/>
    </row>
    <row r="26105" spans="8:14" x14ac:dyDescent="0.25">
      <c r="H26105" s="4"/>
      <c r="M26105" s="5"/>
      <c r="N26105" s="6"/>
    </row>
    <row r="26106" spans="8:14" x14ac:dyDescent="0.25">
      <c r="H26106" s="4"/>
      <c r="M26106" s="5"/>
      <c r="N26106" s="6"/>
    </row>
    <row r="26107" spans="8:14" x14ac:dyDescent="0.25">
      <c r="H26107" s="4"/>
      <c r="M26107" s="5"/>
      <c r="N26107" s="6"/>
    </row>
    <row r="26108" spans="8:14" x14ac:dyDescent="0.25">
      <c r="H26108" s="4"/>
      <c r="M26108" s="5"/>
      <c r="N26108" s="6"/>
    </row>
    <row r="26109" spans="8:14" x14ac:dyDescent="0.25">
      <c r="H26109" s="4"/>
      <c r="M26109" s="5"/>
      <c r="N26109" s="6"/>
    </row>
    <row r="26110" spans="8:14" x14ac:dyDescent="0.25">
      <c r="H26110" s="4"/>
      <c r="M26110" s="5"/>
      <c r="N26110" s="6"/>
    </row>
    <row r="26111" spans="8:14" x14ac:dyDescent="0.25">
      <c r="H26111" s="4"/>
      <c r="M26111" s="5"/>
      <c r="N26111" s="6"/>
    </row>
    <row r="26112" spans="8:14" x14ac:dyDescent="0.25">
      <c r="H26112" s="4"/>
      <c r="M26112" s="5"/>
      <c r="N26112" s="6"/>
    </row>
    <row r="26113" spans="8:14" x14ac:dyDescent="0.25">
      <c r="H26113" s="4"/>
      <c r="M26113" s="5"/>
      <c r="N26113" s="6"/>
    </row>
    <row r="26114" spans="8:14" x14ac:dyDescent="0.25">
      <c r="H26114" s="4"/>
      <c r="M26114" s="5"/>
      <c r="N26114" s="6"/>
    </row>
    <row r="26115" spans="8:14" x14ac:dyDescent="0.25">
      <c r="H26115" s="4"/>
      <c r="M26115" s="5"/>
      <c r="N26115" s="6"/>
    </row>
    <row r="26116" spans="8:14" x14ac:dyDescent="0.25">
      <c r="H26116" s="4"/>
      <c r="M26116" s="5"/>
      <c r="N26116" s="6"/>
    </row>
    <row r="26117" spans="8:14" x14ac:dyDescent="0.25">
      <c r="H26117" s="4"/>
      <c r="M26117" s="5"/>
      <c r="N26117" s="6"/>
    </row>
    <row r="26118" spans="8:14" x14ac:dyDescent="0.25">
      <c r="H26118" s="4"/>
      <c r="M26118" s="5"/>
      <c r="N26118" s="6"/>
    </row>
    <row r="26119" spans="8:14" x14ac:dyDescent="0.25">
      <c r="H26119" s="4"/>
      <c r="M26119" s="5"/>
      <c r="N26119" s="6"/>
    </row>
    <row r="26120" spans="8:14" x14ac:dyDescent="0.25">
      <c r="H26120" s="4"/>
      <c r="M26120" s="5"/>
      <c r="N26120" s="6"/>
    </row>
    <row r="26121" spans="8:14" x14ac:dyDescent="0.25">
      <c r="H26121" s="4"/>
      <c r="M26121" s="5"/>
      <c r="N26121" s="6"/>
    </row>
    <row r="26122" spans="8:14" x14ac:dyDescent="0.25">
      <c r="H26122" s="4"/>
      <c r="M26122" s="5"/>
      <c r="N26122" s="6"/>
    </row>
    <row r="26123" spans="8:14" x14ac:dyDescent="0.25">
      <c r="H26123" s="4"/>
      <c r="M26123" s="5"/>
      <c r="N26123" s="6"/>
    </row>
    <row r="26124" spans="8:14" x14ac:dyDescent="0.25">
      <c r="H26124" s="4"/>
      <c r="M26124" s="5"/>
      <c r="N26124" s="6"/>
    </row>
    <row r="26125" spans="8:14" x14ac:dyDescent="0.25">
      <c r="H26125" s="4"/>
      <c r="M26125" s="5"/>
      <c r="N26125" s="6"/>
    </row>
    <row r="26126" spans="8:14" x14ac:dyDescent="0.25">
      <c r="H26126" s="4"/>
      <c r="M26126" s="5"/>
      <c r="N26126" s="6"/>
    </row>
    <row r="26127" spans="8:14" x14ac:dyDescent="0.25">
      <c r="H26127" s="4"/>
      <c r="M26127" s="5"/>
      <c r="N26127" s="6"/>
    </row>
    <row r="26128" spans="8:14" x14ac:dyDescent="0.25">
      <c r="H26128" s="4"/>
      <c r="M26128" s="5"/>
      <c r="N26128" s="6"/>
    </row>
    <row r="26129" spans="8:14" x14ac:dyDescent="0.25">
      <c r="H26129" s="4"/>
      <c r="M26129" s="5"/>
      <c r="N26129" s="6"/>
    </row>
    <row r="26130" spans="8:14" x14ac:dyDescent="0.25">
      <c r="H26130" s="4"/>
      <c r="M26130" s="5"/>
      <c r="N26130" s="6"/>
    </row>
    <row r="26131" spans="8:14" x14ac:dyDescent="0.25">
      <c r="H26131" s="4"/>
      <c r="M26131" s="5"/>
      <c r="N26131" s="6"/>
    </row>
    <row r="26132" spans="8:14" x14ac:dyDescent="0.25">
      <c r="H26132" s="4"/>
      <c r="M26132" s="5"/>
      <c r="N26132" s="6"/>
    </row>
    <row r="26133" spans="8:14" x14ac:dyDescent="0.25">
      <c r="H26133" s="4"/>
      <c r="M26133" s="5"/>
      <c r="N26133" s="6"/>
    </row>
    <row r="26134" spans="8:14" x14ac:dyDescent="0.25">
      <c r="H26134" s="4"/>
      <c r="M26134" s="5"/>
      <c r="N26134" s="6"/>
    </row>
    <row r="26135" spans="8:14" x14ac:dyDescent="0.25">
      <c r="H26135" s="4"/>
      <c r="M26135" s="5"/>
      <c r="N26135" s="6"/>
    </row>
    <row r="26136" spans="8:14" x14ac:dyDescent="0.25">
      <c r="H26136" s="4"/>
      <c r="M26136" s="5"/>
      <c r="N26136" s="6"/>
    </row>
    <row r="26137" spans="8:14" x14ac:dyDescent="0.25">
      <c r="H26137" s="4"/>
      <c r="M26137" s="5"/>
      <c r="N26137" s="6"/>
    </row>
    <row r="26138" spans="8:14" x14ac:dyDescent="0.25">
      <c r="H26138" s="4"/>
      <c r="M26138" s="5"/>
      <c r="N26138" s="6"/>
    </row>
    <row r="26139" spans="8:14" x14ac:dyDescent="0.25">
      <c r="H26139" s="4"/>
      <c r="M26139" s="5"/>
      <c r="N26139" s="6"/>
    </row>
    <row r="26140" spans="8:14" x14ac:dyDescent="0.25">
      <c r="H26140" s="4"/>
      <c r="M26140" s="5"/>
      <c r="N26140" s="6"/>
    </row>
    <row r="26141" spans="8:14" x14ac:dyDescent="0.25">
      <c r="H26141" s="4"/>
      <c r="M26141" s="5"/>
      <c r="N26141" s="6"/>
    </row>
    <row r="26142" spans="8:14" x14ac:dyDescent="0.25">
      <c r="H26142" s="4"/>
      <c r="M26142" s="5"/>
      <c r="N26142" s="6"/>
    </row>
    <row r="26143" spans="8:14" x14ac:dyDescent="0.25">
      <c r="H26143" s="4"/>
      <c r="M26143" s="5"/>
      <c r="N26143" s="6"/>
    </row>
    <row r="26144" spans="8:14" x14ac:dyDescent="0.25">
      <c r="H26144" s="4"/>
      <c r="M26144" s="5"/>
      <c r="N26144" s="6"/>
    </row>
    <row r="26145" spans="8:14" x14ac:dyDescent="0.25">
      <c r="H26145" s="4"/>
      <c r="M26145" s="5"/>
      <c r="N26145" s="6"/>
    </row>
    <row r="26146" spans="8:14" x14ac:dyDescent="0.25">
      <c r="H26146" s="4"/>
      <c r="M26146" s="5"/>
      <c r="N26146" s="6"/>
    </row>
    <row r="26147" spans="8:14" x14ac:dyDescent="0.25">
      <c r="H26147" s="4"/>
      <c r="M26147" s="5"/>
      <c r="N26147" s="6"/>
    </row>
    <row r="26148" spans="8:14" x14ac:dyDescent="0.25">
      <c r="H26148" s="4"/>
      <c r="M26148" s="5"/>
      <c r="N26148" s="6"/>
    </row>
    <row r="26149" spans="8:14" x14ac:dyDescent="0.25">
      <c r="H26149" s="4"/>
      <c r="M26149" s="5"/>
      <c r="N26149" s="6"/>
    </row>
    <row r="26150" spans="8:14" x14ac:dyDescent="0.25">
      <c r="H26150" s="4"/>
      <c r="M26150" s="5"/>
      <c r="N26150" s="6"/>
    </row>
    <row r="26151" spans="8:14" x14ac:dyDescent="0.25">
      <c r="H26151" s="4"/>
      <c r="M26151" s="5"/>
      <c r="N26151" s="6"/>
    </row>
    <row r="26152" spans="8:14" x14ac:dyDescent="0.25">
      <c r="H26152" s="4"/>
      <c r="M26152" s="5"/>
      <c r="N26152" s="6"/>
    </row>
    <row r="26153" spans="8:14" x14ac:dyDescent="0.25">
      <c r="H26153" s="4"/>
      <c r="M26153" s="5"/>
      <c r="N26153" s="6"/>
    </row>
    <row r="26154" spans="8:14" x14ac:dyDescent="0.25">
      <c r="H26154" s="4"/>
      <c r="M26154" s="5"/>
      <c r="N26154" s="6"/>
    </row>
    <row r="26155" spans="8:14" x14ac:dyDescent="0.25">
      <c r="H26155" s="4"/>
      <c r="M26155" s="5"/>
      <c r="N26155" s="6"/>
    </row>
    <row r="26156" spans="8:14" x14ac:dyDescent="0.25">
      <c r="H26156" s="4"/>
      <c r="M26156" s="5"/>
      <c r="N26156" s="6"/>
    </row>
    <row r="26157" spans="8:14" x14ac:dyDescent="0.25">
      <c r="H26157" s="4"/>
      <c r="M26157" s="5"/>
      <c r="N26157" s="6"/>
    </row>
    <row r="26158" spans="8:14" x14ac:dyDescent="0.25">
      <c r="H26158" s="4"/>
      <c r="M26158" s="5"/>
      <c r="N26158" s="6"/>
    </row>
    <row r="26159" spans="8:14" x14ac:dyDescent="0.25">
      <c r="H26159" s="4"/>
      <c r="M26159" s="5"/>
      <c r="N26159" s="6"/>
    </row>
    <row r="26160" spans="8:14" x14ac:dyDescent="0.25">
      <c r="H26160" s="4"/>
      <c r="M26160" s="5"/>
      <c r="N26160" s="6"/>
    </row>
    <row r="26161" spans="8:14" x14ac:dyDescent="0.25">
      <c r="H26161" s="4"/>
      <c r="M26161" s="5"/>
      <c r="N26161" s="6"/>
    </row>
    <row r="26162" spans="8:14" x14ac:dyDescent="0.25">
      <c r="H26162" s="4"/>
      <c r="M26162" s="5"/>
      <c r="N26162" s="6"/>
    </row>
    <row r="26163" spans="8:14" x14ac:dyDescent="0.25">
      <c r="H26163" s="4"/>
      <c r="M26163" s="5"/>
      <c r="N26163" s="6"/>
    </row>
    <row r="26164" spans="8:14" x14ac:dyDescent="0.25">
      <c r="H26164" s="4"/>
      <c r="M26164" s="5"/>
      <c r="N26164" s="6"/>
    </row>
    <row r="26165" spans="8:14" x14ac:dyDescent="0.25">
      <c r="H26165" s="4"/>
      <c r="M26165" s="5"/>
      <c r="N26165" s="6"/>
    </row>
    <row r="26166" spans="8:14" x14ac:dyDescent="0.25">
      <c r="H26166" s="4"/>
      <c r="M26166" s="5"/>
      <c r="N26166" s="6"/>
    </row>
    <row r="26167" spans="8:14" x14ac:dyDescent="0.25">
      <c r="H26167" s="4"/>
      <c r="M26167" s="5"/>
      <c r="N26167" s="6"/>
    </row>
    <row r="26168" spans="8:14" x14ac:dyDescent="0.25">
      <c r="H26168" s="4"/>
      <c r="M26168" s="5"/>
      <c r="N26168" s="6"/>
    </row>
    <row r="26169" spans="8:14" x14ac:dyDescent="0.25">
      <c r="H26169" s="4"/>
      <c r="M26169" s="5"/>
      <c r="N26169" s="6"/>
    </row>
    <row r="26170" spans="8:14" x14ac:dyDescent="0.25">
      <c r="H26170" s="4"/>
      <c r="M26170" s="5"/>
      <c r="N26170" s="6"/>
    </row>
    <row r="26171" spans="8:14" x14ac:dyDescent="0.25">
      <c r="H26171" s="4"/>
      <c r="M26171" s="5"/>
      <c r="N26171" s="6"/>
    </row>
    <row r="26172" spans="8:14" x14ac:dyDescent="0.25">
      <c r="H26172" s="4"/>
      <c r="M26172" s="5"/>
      <c r="N26172" s="6"/>
    </row>
    <row r="26173" spans="8:14" x14ac:dyDescent="0.25">
      <c r="H26173" s="4"/>
      <c r="M26173" s="5"/>
      <c r="N26173" s="6"/>
    </row>
    <row r="26174" spans="8:14" x14ac:dyDescent="0.25">
      <c r="H26174" s="4"/>
      <c r="M26174" s="5"/>
      <c r="N26174" s="6"/>
    </row>
    <row r="26175" spans="8:14" x14ac:dyDescent="0.25">
      <c r="H26175" s="4"/>
      <c r="M26175" s="5"/>
      <c r="N26175" s="6"/>
    </row>
    <row r="26176" spans="8:14" x14ac:dyDescent="0.25">
      <c r="H26176" s="4"/>
      <c r="M26176" s="5"/>
      <c r="N26176" s="6"/>
    </row>
    <row r="26177" spans="8:14" x14ac:dyDescent="0.25">
      <c r="H26177" s="4"/>
      <c r="M26177" s="5"/>
      <c r="N26177" s="6"/>
    </row>
    <row r="26178" spans="8:14" x14ac:dyDescent="0.25">
      <c r="H26178" s="4"/>
      <c r="M26178" s="5"/>
      <c r="N26178" s="6"/>
    </row>
    <row r="26179" spans="8:14" x14ac:dyDescent="0.25">
      <c r="H26179" s="4"/>
      <c r="M26179" s="5"/>
      <c r="N26179" s="6"/>
    </row>
    <row r="26180" spans="8:14" x14ac:dyDescent="0.25">
      <c r="H26180" s="4"/>
      <c r="M26180" s="5"/>
      <c r="N26180" s="6"/>
    </row>
    <row r="26181" spans="8:14" x14ac:dyDescent="0.25">
      <c r="H26181" s="4"/>
      <c r="M26181" s="5"/>
      <c r="N26181" s="6"/>
    </row>
    <row r="26182" spans="8:14" x14ac:dyDescent="0.25">
      <c r="H26182" s="4"/>
      <c r="M26182" s="5"/>
      <c r="N26182" s="6"/>
    </row>
    <row r="26183" spans="8:14" x14ac:dyDescent="0.25">
      <c r="H26183" s="4"/>
      <c r="M26183" s="5"/>
      <c r="N26183" s="6"/>
    </row>
    <row r="26184" spans="8:14" x14ac:dyDescent="0.25">
      <c r="H26184" s="4"/>
      <c r="M26184" s="5"/>
      <c r="N26184" s="6"/>
    </row>
    <row r="26185" spans="8:14" x14ac:dyDescent="0.25">
      <c r="H26185" s="4"/>
      <c r="M26185" s="5"/>
      <c r="N26185" s="6"/>
    </row>
    <row r="26186" spans="8:14" x14ac:dyDescent="0.25">
      <c r="H26186" s="4"/>
      <c r="M26186" s="5"/>
      <c r="N26186" s="6"/>
    </row>
    <row r="26187" spans="8:14" x14ac:dyDescent="0.25">
      <c r="H26187" s="4"/>
      <c r="M26187" s="5"/>
      <c r="N26187" s="6"/>
    </row>
    <row r="26188" spans="8:14" x14ac:dyDescent="0.25">
      <c r="H26188" s="4"/>
      <c r="M26188" s="5"/>
      <c r="N26188" s="6"/>
    </row>
    <row r="26189" spans="8:14" x14ac:dyDescent="0.25">
      <c r="H26189" s="4"/>
      <c r="M26189" s="5"/>
      <c r="N26189" s="6"/>
    </row>
    <row r="26190" spans="8:14" x14ac:dyDescent="0.25">
      <c r="H26190" s="4"/>
      <c r="M26190" s="5"/>
      <c r="N26190" s="6"/>
    </row>
    <row r="26191" spans="8:14" x14ac:dyDescent="0.25">
      <c r="H26191" s="4"/>
      <c r="M26191" s="5"/>
      <c r="N26191" s="6"/>
    </row>
    <row r="26192" spans="8:14" x14ac:dyDescent="0.25">
      <c r="H26192" s="4"/>
      <c r="M26192" s="5"/>
      <c r="N26192" s="6"/>
    </row>
    <row r="26193" spans="8:14" x14ac:dyDescent="0.25">
      <c r="H26193" s="4"/>
      <c r="M26193" s="5"/>
      <c r="N26193" s="6"/>
    </row>
    <row r="26194" spans="8:14" x14ac:dyDescent="0.25">
      <c r="H26194" s="4"/>
      <c r="M26194" s="5"/>
      <c r="N26194" s="6"/>
    </row>
    <row r="26195" spans="8:14" x14ac:dyDescent="0.25">
      <c r="H26195" s="4"/>
      <c r="M26195" s="5"/>
      <c r="N26195" s="6"/>
    </row>
    <row r="26196" spans="8:14" x14ac:dyDescent="0.25">
      <c r="H26196" s="4"/>
      <c r="M26196" s="5"/>
      <c r="N26196" s="6"/>
    </row>
    <row r="26197" spans="8:14" x14ac:dyDescent="0.25">
      <c r="H26197" s="4"/>
      <c r="M26197" s="5"/>
      <c r="N26197" s="6"/>
    </row>
    <row r="26198" spans="8:14" x14ac:dyDescent="0.25">
      <c r="H26198" s="4"/>
      <c r="M26198" s="5"/>
      <c r="N26198" s="6"/>
    </row>
    <row r="26199" spans="8:14" x14ac:dyDescent="0.25">
      <c r="H26199" s="4"/>
      <c r="M26199" s="5"/>
      <c r="N26199" s="6"/>
    </row>
    <row r="26200" spans="8:14" x14ac:dyDescent="0.25">
      <c r="H26200" s="4"/>
      <c r="M26200" s="5"/>
      <c r="N26200" s="6"/>
    </row>
    <row r="26201" spans="8:14" x14ac:dyDescent="0.25">
      <c r="H26201" s="4"/>
      <c r="M26201" s="5"/>
      <c r="N26201" s="6"/>
    </row>
    <row r="26202" spans="8:14" x14ac:dyDescent="0.25">
      <c r="H26202" s="4"/>
      <c r="M26202" s="5"/>
      <c r="N26202" s="6"/>
    </row>
    <row r="26203" spans="8:14" x14ac:dyDescent="0.25">
      <c r="H26203" s="4"/>
      <c r="M26203" s="5"/>
      <c r="N26203" s="6"/>
    </row>
    <row r="26204" spans="8:14" x14ac:dyDescent="0.25">
      <c r="H26204" s="4"/>
      <c r="M26204" s="5"/>
      <c r="N26204" s="6"/>
    </row>
    <row r="26205" spans="8:14" x14ac:dyDescent="0.25">
      <c r="H26205" s="4"/>
      <c r="M26205" s="5"/>
      <c r="N26205" s="6"/>
    </row>
    <row r="26206" spans="8:14" x14ac:dyDescent="0.25">
      <c r="H26206" s="4"/>
      <c r="M26206" s="5"/>
      <c r="N26206" s="6"/>
    </row>
    <row r="26207" spans="8:14" x14ac:dyDescent="0.25">
      <c r="H26207" s="4"/>
      <c r="M26207" s="5"/>
      <c r="N26207" s="6"/>
    </row>
    <row r="26208" spans="8:14" x14ac:dyDescent="0.25">
      <c r="H26208" s="4"/>
      <c r="M26208" s="5"/>
      <c r="N26208" s="6"/>
    </row>
    <row r="26209" spans="8:14" x14ac:dyDescent="0.25">
      <c r="H26209" s="4"/>
      <c r="M26209" s="5"/>
      <c r="N26209" s="6"/>
    </row>
    <row r="26210" spans="8:14" x14ac:dyDescent="0.25">
      <c r="H26210" s="4"/>
      <c r="M26210" s="5"/>
      <c r="N26210" s="6"/>
    </row>
    <row r="26211" spans="8:14" x14ac:dyDescent="0.25">
      <c r="H26211" s="4"/>
      <c r="M26211" s="5"/>
      <c r="N26211" s="6"/>
    </row>
    <row r="26212" spans="8:14" x14ac:dyDescent="0.25">
      <c r="H26212" s="4"/>
      <c r="M26212" s="5"/>
      <c r="N26212" s="6"/>
    </row>
    <row r="26213" spans="8:14" x14ac:dyDescent="0.25">
      <c r="H26213" s="4"/>
      <c r="M26213" s="5"/>
      <c r="N26213" s="6"/>
    </row>
    <row r="26214" spans="8:14" x14ac:dyDescent="0.25">
      <c r="H26214" s="4"/>
      <c r="M26214" s="5"/>
      <c r="N26214" s="6"/>
    </row>
    <row r="26215" spans="8:14" x14ac:dyDescent="0.25">
      <c r="H26215" s="4"/>
      <c r="M26215" s="5"/>
      <c r="N26215" s="6"/>
    </row>
    <row r="26216" spans="8:14" x14ac:dyDescent="0.25">
      <c r="H26216" s="4"/>
      <c r="M26216" s="5"/>
      <c r="N26216" s="6"/>
    </row>
    <row r="26217" spans="8:14" x14ac:dyDescent="0.25">
      <c r="H26217" s="4"/>
      <c r="M26217" s="5"/>
      <c r="N26217" s="6"/>
    </row>
    <row r="26218" spans="8:14" x14ac:dyDescent="0.25">
      <c r="H26218" s="4"/>
      <c r="M26218" s="5"/>
      <c r="N26218" s="6"/>
    </row>
    <row r="26219" spans="8:14" x14ac:dyDescent="0.25">
      <c r="H26219" s="4"/>
      <c r="M26219" s="5"/>
      <c r="N26219" s="6"/>
    </row>
    <row r="26220" spans="8:14" x14ac:dyDescent="0.25">
      <c r="H26220" s="4"/>
      <c r="M26220" s="5"/>
      <c r="N26220" s="6"/>
    </row>
    <row r="26221" spans="8:14" x14ac:dyDescent="0.25">
      <c r="H26221" s="4"/>
      <c r="M26221" s="5"/>
      <c r="N26221" s="6"/>
    </row>
    <row r="26222" spans="8:14" x14ac:dyDescent="0.25">
      <c r="H26222" s="4"/>
      <c r="M26222" s="5"/>
      <c r="N26222" s="6"/>
    </row>
    <row r="26223" spans="8:14" x14ac:dyDescent="0.25">
      <c r="H26223" s="4"/>
      <c r="M26223" s="5"/>
      <c r="N26223" s="6"/>
    </row>
    <row r="26224" spans="8:14" x14ac:dyDescent="0.25">
      <c r="H26224" s="4"/>
      <c r="M26224" s="5"/>
      <c r="N26224" s="6"/>
    </row>
    <row r="26225" spans="8:14" x14ac:dyDescent="0.25">
      <c r="H26225" s="4"/>
      <c r="M26225" s="5"/>
      <c r="N26225" s="6"/>
    </row>
    <row r="26226" spans="8:14" x14ac:dyDescent="0.25">
      <c r="H26226" s="4"/>
      <c r="M26226" s="5"/>
      <c r="N26226" s="6"/>
    </row>
    <row r="26227" spans="8:14" x14ac:dyDescent="0.25">
      <c r="H26227" s="4"/>
      <c r="M26227" s="5"/>
      <c r="N26227" s="6"/>
    </row>
    <row r="26228" spans="8:14" x14ac:dyDescent="0.25">
      <c r="H26228" s="4"/>
      <c r="M26228" s="5"/>
      <c r="N26228" s="6"/>
    </row>
    <row r="26229" spans="8:14" x14ac:dyDescent="0.25">
      <c r="H26229" s="4"/>
      <c r="M26229" s="5"/>
      <c r="N26229" s="6"/>
    </row>
    <row r="26230" spans="8:14" x14ac:dyDescent="0.25">
      <c r="H26230" s="4"/>
      <c r="M26230" s="5"/>
      <c r="N26230" s="6"/>
    </row>
    <row r="26231" spans="8:14" x14ac:dyDescent="0.25">
      <c r="H26231" s="4"/>
      <c r="M26231" s="5"/>
      <c r="N26231" s="6"/>
    </row>
    <row r="26232" spans="8:14" x14ac:dyDescent="0.25">
      <c r="H26232" s="4"/>
      <c r="M26232" s="5"/>
      <c r="N26232" s="6"/>
    </row>
    <row r="26233" spans="8:14" x14ac:dyDescent="0.25">
      <c r="H26233" s="4"/>
      <c r="M26233" s="5"/>
      <c r="N26233" s="6"/>
    </row>
    <row r="26234" spans="8:14" x14ac:dyDescent="0.25">
      <c r="H26234" s="4"/>
      <c r="M26234" s="5"/>
      <c r="N26234" s="6"/>
    </row>
    <row r="26235" spans="8:14" x14ac:dyDescent="0.25">
      <c r="H26235" s="4"/>
      <c r="M26235" s="5"/>
      <c r="N26235" s="6"/>
    </row>
    <row r="26236" spans="8:14" x14ac:dyDescent="0.25">
      <c r="H26236" s="4"/>
      <c r="M26236" s="5"/>
      <c r="N26236" s="6"/>
    </row>
    <row r="26237" spans="8:14" x14ac:dyDescent="0.25">
      <c r="H26237" s="4"/>
      <c r="M26237" s="5"/>
      <c r="N26237" s="6"/>
    </row>
    <row r="26238" spans="8:14" x14ac:dyDescent="0.25">
      <c r="H26238" s="4"/>
      <c r="M26238" s="5"/>
      <c r="N26238" s="6"/>
    </row>
    <row r="26239" spans="8:14" x14ac:dyDescent="0.25">
      <c r="H26239" s="4"/>
      <c r="M26239" s="5"/>
      <c r="N26239" s="6"/>
    </row>
    <row r="26240" spans="8:14" x14ac:dyDescent="0.25">
      <c r="H26240" s="4"/>
      <c r="M26240" s="5"/>
      <c r="N26240" s="6"/>
    </row>
    <row r="26241" spans="8:14" x14ac:dyDescent="0.25">
      <c r="H26241" s="4"/>
      <c r="M26241" s="5"/>
      <c r="N26241" s="6"/>
    </row>
    <row r="26242" spans="8:14" x14ac:dyDescent="0.25">
      <c r="H26242" s="4"/>
      <c r="M26242" s="5"/>
      <c r="N26242" s="6"/>
    </row>
    <row r="26243" spans="8:14" x14ac:dyDescent="0.25">
      <c r="H26243" s="4"/>
      <c r="M26243" s="5"/>
      <c r="N26243" s="6"/>
    </row>
    <row r="26244" spans="8:14" x14ac:dyDescent="0.25">
      <c r="H26244" s="4"/>
      <c r="M26244" s="5"/>
      <c r="N26244" s="6"/>
    </row>
    <row r="26245" spans="8:14" x14ac:dyDescent="0.25">
      <c r="H26245" s="4"/>
      <c r="M26245" s="5"/>
      <c r="N26245" s="6"/>
    </row>
    <row r="26246" spans="8:14" x14ac:dyDescent="0.25">
      <c r="H26246" s="4"/>
      <c r="M26246" s="5"/>
      <c r="N26246" s="6"/>
    </row>
    <row r="26247" spans="8:14" x14ac:dyDescent="0.25">
      <c r="H26247" s="4"/>
      <c r="M26247" s="5"/>
      <c r="N26247" s="6"/>
    </row>
    <row r="26248" spans="8:14" x14ac:dyDescent="0.25">
      <c r="H26248" s="4"/>
      <c r="M26248" s="5"/>
      <c r="N26248" s="6"/>
    </row>
    <row r="26249" spans="8:14" x14ac:dyDescent="0.25">
      <c r="H26249" s="4"/>
      <c r="M26249" s="5"/>
      <c r="N26249" s="6"/>
    </row>
    <row r="26250" spans="8:14" x14ac:dyDescent="0.25">
      <c r="H26250" s="4"/>
      <c r="M26250" s="5"/>
      <c r="N26250" s="6"/>
    </row>
    <row r="26251" spans="8:14" x14ac:dyDescent="0.25">
      <c r="H26251" s="4"/>
      <c r="M26251" s="5"/>
      <c r="N26251" s="6"/>
    </row>
    <row r="26252" spans="8:14" x14ac:dyDescent="0.25">
      <c r="H26252" s="4"/>
      <c r="M26252" s="5"/>
      <c r="N26252" s="6"/>
    </row>
    <row r="26253" spans="8:14" x14ac:dyDescent="0.25">
      <c r="H26253" s="4"/>
      <c r="M26253" s="5"/>
      <c r="N26253" s="6"/>
    </row>
    <row r="26254" spans="8:14" x14ac:dyDescent="0.25">
      <c r="H26254" s="4"/>
      <c r="M26254" s="5"/>
      <c r="N26254" s="6"/>
    </row>
    <row r="26255" spans="8:14" x14ac:dyDescent="0.25">
      <c r="H26255" s="4"/>
      <c r="M26255" s="5"/>
      <c r="N26255" s="6"/>
    </row>
    <row r="26256" spans="8:14" x14ac:dyDescent="0.25">
      <c r="H26256" s="4"/>
      <c r="M26256" s="5"/>
      <c r="N26256" s="6"/>
    </row>
    <row r="26257" spans="8:14" x14ac:dyDescent="0.25">
      <c r="H26257" s="4"/>
      <c r="M26257" s="5"/>
      <c r="N26257" s="6"/>
    </row>
    <row r="26258" spans="8:14" x14ac:dyDescent="0.25">
      <c r="H26258" s="4"/>
      <c r="M26258" s="5"/>
      <c r="N26258" s="6"/>
    </row>
    <row r="26259" spans="8:14" x14ac:dyDescent="0.25">
      <c r="H26259" s="4"/>
      <c r="M26259" s="5"/>
      <c r="N26259" s="6"/>
    </row>
    <row r="26260" spans="8:14" x14ac:dyDescent="0.25">
      <c r="H26260" s="4"/>
      <c r="M26260" s="5"/>
      <c r="N26260" s="6"/>
    </row>
    <row r="26261" spans="8:14" x14ac:dyDescent="0.25">
      <c r="H26261" s="4"/>
      <c r="M26261" s="5"/>
      <c r="N26261" s="6"/>
    </row>
    <row r="26262" spans="8:14" x14ac:dyDescent="0.25">
      <c r="H26262" s="4"/>
      <c r="M26262" s="5"/>
      <c r="N26262" s="6"/>
    </row>
    <row r="26263" spans="8:14" x14ac:dyDescent="0.25">
      <c r="H26263" s="4"/>
      <c r="M26263" s="5"/>
      <c r="N26263" s="6"/>
    </row>
    <row r="26264" spans="8:14" x14ac:dyDescent="0.25">
      <c r="H26264" s="4"/>
      <c r="M26264" s="5"/>
      <c r="N26264" s="6"/>
    </row>
    <row r="26265" spans="8:14" x14ac:dyDescent="0.25">
      <c r="H26265" s="4"/>
      <c r="M26265" s="5"/>
      <c r="N26265" s="6"/>
    </row>
    <row r="26266" spans="8:14" x14ac:dyDescent="0.25">
      <c r="H26266" s="4"/>
      <c r="M26266" s="5"/>
      <c r="N26266" s="6"/>
    </row>
    <row r="26267" spans="8:14" x14ac:dyDescent="0.25">
      <c r="H26267" s="4"/>
      <c r="M26267" s="5"/>
      <c r="N26267" s="6"/>
    </row>
    <row r="26268" spans="8:14" x14ac:dyDescent="0.25">
      <c r="H26268" s="4"/>
      <c r="M26268" s="5"/>
      <c r="N26268" s="6"/>
    </row>
    <row r="26269" spans="8:14" x14ac:dyDescent="0.25">
      <c r="H26269" s="4"/>
      <c r="M26269" s="5"/>
      <c r="N26269" s="6"/>
    </row>
    <row r="26270" spans="8:14" x14ac:dyDescent="0.25">
      <c r="H26270" s="4"/>
      <c r="M26270" s="5"/>
      <c r="N26270" s="6"/>
    </row>
    <row r="26271" spans="8:14" x14ac:dyDescent="0.25">
      <c r="H26271" s="4"/>
      <c r="M26271" s="5"/>
      <c r="N26271" s="6"/>
    </row>
    <row r="26272" spans="8:14" x14ac:dyDescent="0.25">
      <c r="H26272" s="4"/>
      <c r="M26272" s="5"/>
      <c r="N26272" s="6"/>
    </row>
    <row r="26273" spans="8:14" x14ac:dyDescent="0.25">
      <c r="H26273" s="4"/>
      <c r="M26273" s="5"/>
      <c r="N26273" s="6"/>
    </row>
    <row r="26274" spans="8:14" x14ac:dyDescent="0.25">
      <c r="H26274" s="4"/>
      <c r="M26274" s="5"/>
      <c r="N26274" s="6"/>
    </row>
    <row r="26275" spans="8:14" x14ac:dyDescent="0.25">
      <c r="H26275" s="4"/>
      <c r="M26275" s="5"/>
      <c r="N26275" s="6"/>
    </row>
    <row r="26276" spans="8:14" x14ac:dyDescent="0.25">
      <c r="H26276" s="4"/>
      <c r="M26276" s="5"/>
      <c r="N26276" s="6"/>
    </row>
    <row r="26277" spans="8:14" x14ac:dyDescent="0.25">
      <c r="H26277" s="4"/>
      <c r="M26277" s="5"/>
      <c r="N26277" s="6"/>
    </row>
    <row r="26278" spans="8:14" x14ac:dyDescent="0.25">
      <c r="H26278" s="4"/>
      <c r="M26278" s="5"/>
      <c r="N26278" s="6"/>
    </row>
    <row r="26279" spans="8:14" x14ac:dyDescent="0.25">
      <c r="H26279" s="4"/>
      <c r="M26279" s="5"/>
      <c r="N26279" s="6"/>
    </row>
    <row r="26280" spans="8:14" x14ac:dyDescent="0.25">
      <c r="H26280" s="4"/>
      <c r="M26280" s="5"/>
      <c r="N26280" s="6"/>
    </row>
    <row r="26281" spans="8:14" x14ac:dyDescent="0.25">
      <c r="H26281" s="4"/>
      <c r="M26281" s="5"/>
      <c r="N26281" s="6"/>
    </row>
    <row r="26282" spans="8:14" x14ac:dyDescent="0.25">
      <c r="H26282" s="4"/>
      <c r="M26282" s="5"/>
      <c r="N26282" s="6"/>
    </row>
    <row r="26283" spans="8:14" x14ac:dyDescent="0.25">
      <c r="H26283" s="4"/>
      <c r="M26283" s="5"/>
      <c r="N26283" s="6"/>
    </row>
    <row r="26284" spans="8:14" x14ac:dyDescent="0.25">
      <c r="H26284" s="4"/>
      <c r="M26284" s="5"/>
      <c r="N26284" s="6"/>
    </row>
    <row r="26285" spans="8:14" x14ac:dyDescent="0.25">
      <c r="H26285" s="4"/>
      <c r="M26285" s="5"/>
      <c r="N26285" s="6"/>
    </row>
    <row r="26286" spans="8:14" x14ac:dyDescent="0.25">
      <c r="H26286" s="4"/>
      <c r="M26286" s="5"/>
      <c r="N26286" s="6"/>
    </row>
    <row r="26287" spans="8:14" x14ac:dyDescent="0.25">
      <c r="H26287" s="4"/>
      <c r="M26287" s="5"/>
      <c r="N26287" s="6"/>
    </row>
    <row r="26288" spans="8:14" x14ac:dyDescent="0.25">
      <c r="H26288" s="4"/>
      <c r="M26288" s="5"/>
      <c r="N26288" s="6"/>
    </row>
    <row r="26289" spans="8:14" x14ac:dyDescent="0.25">
      <c r="H26289" s="4"/>
      <c r="M26289" s="5"/>
      <c r="N26289" s="6"/>
    </row>
    <row r="26290" spans="8:14" x14ac:dyDescent="0.25">
      <c r="H26290" s="4"/>
      <c r="M26290" s="5"/>
      <c r="N26290" s="6"/>
    </row>
    <row r="26291" spans="8:14" x14ac:dyDescent="0.25">
      <c r="H26291" s="4"/>
      <c r="M26291" s="5"/>
      <c r="N26291" s="6"/>
    </row>
    <row r="26292" spans="8:14" x14ac:dyDescent="0.25">
      <c r="H26292" s="4"/>
      <c r="M26292" s="5"/>
      <c r="N26292" s="6"/>
    </row>
    <row r="26293" spans="8:14" x14ac:dyDescent="0.25">
      <c r="H26293" s="4"/>
      <c r="M26293" s="5"/>
      <c r="N26293" s="6"/>
    </row>
    <row r="26294" spans="8:14" x14ac:dyDescent="0.25">
      <c r="H26294" s="4"/>
      <c r="M26294" s="5"/>
      <c r="N26294" s="6"/>
    </row>
    <row r="26295" spans="8:14" x14ac:dyDescent="0.25">
      <c r="H26295" s="4"/>
      <c r="M26295" s="5"/>
      <c r="N26295" s="6"/>
    </row>
    <row r="26296" spans="8:14" x14ac:dyDescent="0.25">
      <c r="H26296" s="4"/>
      <c r="M26296" s="5"/>
      <c r="N26296" s="6"/>
    </row>
    <row r="26297" spans="8:14" x14ac:dyDescent="0.25">
      <c r="H26297" s="4"/>
      <c r="M26297" s="5"/>
      <c r="N26297" s="6"/>
    </row>
    <row r="26298" spans="8:14" x14ac:dyDescent="0.25">
      <c r="H26298" s="4"/>
      <c r="M26298" s="5"/>
      <c r="N26298" s="6"/>
    </row>
    <row r="26299" spans="8:14" x14ac:dyDescent="0.25">
      <c r="H26299" s="4"/>
      <c r="M26299" s="5"/>
      <c r="N26299" s="6"/>
    </row>
    <row r="26300" spans="8:14" x14ac:dyDescent="0.25">
      <c r="H26300" s="4"/>
      <c r="M26300" s="5"/>
      <c r="N26300" s="6"/>
    </row>
    <row r="26301" spans="8:14" x14ac:dyDescent="0.25">
      <c r="H26301" s="4"/>
      <c r="M26301" s="5"/>
      <c r="N26301" s="6"/>
    </row>
    <row r="26302" spans="8:14" x14ac:dyDescent="0.25">
      <c r="H26302" s="4"/>
      <c r="M26302" s="5"/>
      <c r="N26302" s="6"/>
    </row>
    <row r="26303" spans="8:14" x14ac:dyDescent="0.25">
      <c r="H26303" s="4"/>
      <c r="M26303" s="5"/>
      <c r="N26303" s="6"/>
    </row>
    <row r="26304" spans="8:14" x14ac:dyDescent="0.25">
      <c r="H26304" s="4"/>
      <c r="M26304" s="5"/>
      <c r="N26304" s="6"/>
    </row>
    <row r="26305" spans="8:14" x14ac:dyDescent="0.25">
      <c r="H26305" s="4"/>
      <c r="M26305" s="5"/>
      <c r="N26305" s="6"/>
    </row>
    <row r="26306" spans="8:14" x14ac:dyDescent="0.25">
      <c r="H26306" s="4"/>
      <c r="M26306" s="5"/>
      <c r="N26306" s="6"/>
    </row>
    <row r="26307" spans="8:14" x14ac:dyDescent="0.25">
      <c r="H26307" s="4"/>
      <c r="M26307" s="5"/>
      <c r="N26307" s="6"/>
    </row>
    <row r="26308" spans="8:14" x14ac:dyDescent="0.25">
      <c r="H26308" s="4"/>
      <c r="M26308" s="5"/>
      <c r="N26308" s="6"/>
    </row>
    <row r="26309" spans="8:14" x14ac:dyDescent="0.25">
      <c r="H26309" s="4"/>
      <c r="M26309" s="5"/>
      <c r="N26309" s="6"/>
    </row>
    <row r="26310" spans="8:14" x14ac:dyDescent="0.25">
      <c r="H26310" s="4"/>
      <c r="M26310" s="5"/>
      <c r="N26310" s="6"/>
    </row>
    <row r="26311" spans="8:14" x14ac:dyDescent="0.25">
      <c r="H26311" s="4"/>
      <c r="M26311" s="5"/>
      <c r="N26311" s="6"/>
    </row>
    <row r="26312" spans="8:14" x14ac:dyDescent="0.25">
      <c r="H26312" s="4"/>
      <c r="M26312" s="5"/>
      <c r="N26312" s="6"/>
    </row>
    <row r="26313" spans="8:14" x14ac:dyDescent="0.25">
      <c r="H26313" s="4"/>
      <c r="M26313" s="5"/>
      <c r="N26313" s="6"/>
    </row>
    <row r="26314" spans="8:14" x14ac:dyDescent="0.25">
      <c r="H26314" s="4"/>
      <c r="M26314" s="5"/>
      <c r="N26314" s="6"/>
    </row>
    <row r="26315" spans="8:14" x14ac:dyDescent="0.25">
      <c r="H26315" s="4"/>
      <c r="M26315" s="5"/>
      <c r="N26315" s="6"/>
    </row>
    <row r="26316" spans="8:14" x14ac:dyDescent="0.25">
      <c r="H26316" s="4"/>
      <c r="M26316" s="5"/>
      <c r="N26316" s="6"/>
    </row>
    <row r="26317" spans="8:14" x14ac:dyDescent="0.25">
      <c r="H26317" s="4"/>
      <c r="M26317" s="5"/>
      <c r="N26317" s="6"/>
    </row>
    <row r="26318" spans="8:14" x14ac:dyDescent="0.25">
      <c r="H26318" s="4"/>
      <c r="M26318" s="5"/>
      <c r="N26318" s="6"/>
    </row>
    <row r="26319" spans="8:14" x14ac:dyDescent="0.25">
      <c r="H26319" s="4"/>
      <c r="M26319" s="5"/>
      <c r="N26319" s="6"/>
    </row>
    <row r="26320" spans="8:14" x14ac:dyDescent="0.25">
      <c r="H26320" s="4"/>
      <c r="M26320" s="5"/>
      <c r="N26320" s="6"/>
    </row>
    <row r="26321" spans="8:14" x14ac:dyDescent="0.25">
      <c r="H26321" s="4"/>
      <c r="M26321" s="5"/>
      <c r="N26321" s="6"/>
    </row>
    <row r="26322" spans="8:14" x14ac:dyDescent="0.25">
      <c r="H26322" s="4"/>
      <c r="M26322" s="5"/>
      <c r="N26322" s="6"/>
    </row>
    <row r="26323" spans="8:14" x14ac:dyDescent="0.25">
      <c r="H26323" s="4"/>
      <c r="M26323" s="5"/>
      <c r="N26323" s="6"/>
    </row>
    <row r="26324" spans="8:14" x14ac:dyDescent="0.25">
      <c r="H26324" s="4"/>
      <c r="M26324" s="5"/>
      <c r="N26324" s="6"/>
    </row>
    <row r="26325" spans="8:14" x14ac:dyDescent="0.25">
      <c r="H26325" s="4"/>
      <c r="M26325" s="5"/>
      <c r="N26325" s="6"/>
    </row>
    <row r="26326" spans="8:14" x14ac:dyDescent="0.25">
      <c r="H26326" s="4"/>
      <c r="M26326" s="5"/>
      <c r="N26326" s="6"/>
    </row>
    <row r="26327" spans="8:14" x14ac:dyDescent="0.25">
      <c r="H26327" s="4"/>
      <c r="M26327" s="5"/>
      <c r="N26327" s="6"/>
    </row>
    <row r="26328" spans="8:14" x14ac:dyDescent="0.25">
      <c r="H26328" s="4"/>
      <c r="M26328" s="5"/>
      <c r="N26328" s="6"/>
    </row>
    <row r="26329" spans="8:14" x14ac:dyDescent="0.25">
      <c r="H26329" s="4"/>
      <c r="M26329" s="5"/>
      <c r="N26329" s="6"/>
    </row>
    <row r="26330" spans="8:14" x14ac:dyDescent="0.25">
      <c r="H26330" s="4"/>
      <c r="M26330" s="5"/>
      <c r="N26330" s="6"/>
    </row>
    <row r="26331" spans="8:14" x14ac:dyDescent="0.25">
      <c r="H26331" s="4"/>
      <c r="M26331" s="5"/>
      <c r="N26331" s="6"/>
    </row>
    <row r="26332" spans="8:14" x14ac:dyDescent="0.25">
      <c r="H26332" s="4"/>
      <c r="M26332" s="5"/>
      <c r="N26332" s="6"/>
    </row>
    <row r="26333" spans="8:14" x14ac:dyDescent="0.25">
      <c r="H26333" s="4"/>
      <c r="M26333" s="5"/>
      <c r="N26333" s="6"/>
    </row>
    <row r="26334" spans="8:14" x14ac:dyDescent="0.25">
      <c r="H26334" s="4"/>
      <c r="M26334" s="5"/>
      <c r="N26334" s="6"/>
    </row>
    <row r="26335" spans="8:14" x14ac:dyDescent="0.25">
      <c r="H26335" s="4"/>
      <c r="M26335" s="5"/>
      <c r="N26335" s="6"/>
    </row>
    <row r="26336" spans="8:14" x14ac:dyDescent="0.25">
      <c r="H26336" s="4"/>
      <c r="M26336" s="5"/>
      <c r="N26336" s="6"/>
    </row>
    <row r="26337" spans="8:14" x14ac:dyDescent="0.25">
      <c r="H26337" s="4"/>
      <c r="M26337" s="5"/>
      <c r="N26337" s="6"/>
    </row>
    <row r="26338" spans="8:14" x14ac:dyDescent="0.25">
      <c r="H26338" s="4"/>
      <c r="M26338" s="5"/>
      <c r="N26338" s="6"/>
    </row>
    <row r="26339" spans="8:14" x14ac:dyDescent="0.25">
      <c r="H26339" s="4"/>
      <c r="M26339" s="5"/>
      <c r="N26339" s="6"/>
    </row>
    <row r="26340" spans="8:14" x14ac:dyDescent="0.25">
      <c r="H26340" s="4"/>
      <c r="M26340" s="5"/>
      <c r="N26340" s="6"/>
    </row>
    <row r="26341" spans="8:14" x14ac:dyDescent="0.25">
      <c r="H26341" s="4"/>
      <c r="M26341" s="5"/>
      <c r="N26341" s="6"/>
    </row>
    <row r="26342" spans="8:14" x14ac:dyDescent="0.25">
      <c r="H26342" s="4"/>
      <c r="M26342" s="5"/>
      <c r="N26342" s="6"/>
    </row>
    <row r="26343" spans="8:14" x14ac:dyDescent="0.25">
      <c r="H26343" s="4"/>
      <c r="M26343" s="5"/>
      <c r="N26343" s="6"/>
    </row>
    <row r="26344" spans="8:14" x14ac:dyDescent="0.25">
      <c r="H26344" s="4"/>
      <c r="M26344" s="5"/>
      <c r="N26344" s="6"/>
    </row>
    <row r="26345" spans="8:14" x14ac:dyDescent="0.25">
      <c r="H26345" s="4"/>
      <c r="M26345" s="5"/>
      <c r="N26345" s="6"/>
    </row>
    <row r="26346" spans="8:14" x14ac:dyDescent="0.25">
      <c r="H26346" s="4"/>
      <c r="M26346" s="5"/>
      <c r="N26346" s="6"/>
    </row>
    <row r="26347" spans="8:14" x14ac:dyDescent="0.25">
      <c r="H26347" s="4"/>
      <c r="M26347" s="5"/>
      <c r="N26347" s="6"/>
    </row>
    <row r="26348" spans="8:14" x14ac:dyDescent="0.25">
      <c r="H26348" s="4"/>
      <c r="M26348" s="5"/>
      <c r="N26348" s="6"/>
    </row>
    <row r="26349" spans="8:14" x14ac:dyDescent="0.25">
      <c r="H26349" s="4"/>
      <c r="M26349" s="5"/>
      <c r="N26349" s="6"/>
    </row>
    <row r="26350" spans="8:14" x14ac:dyDescent="0.25">
      <c r="H26350" s="4"/>
      <c r="M26350" s="5"/>
      <c r="N26350" s="6"/>
    </row>
    <row r="26351" spans="8:14" x14ac:dyDescent="0.25">
      <c r="H26351" s="4"/>
      <c r="M26351" s="5"/>
      <c r="N26351" s="6"/>
    </row>
    <row r="26352" spans="8:14" x14ac:dyDescent="0.25">
      <c r="H26352" s="4"/>
      <c r="M26352" s="5"/>
      <c r="N26352" s="6"/>
    </row>
    <row r="26353" spans="8:14" x14ac:dyDescent="0.25">
      <c r="H26353" s="4"/>
      <c r="M26353" s="5"/>
      <c r="N26353" s="6"/>
    </row>
    <row r="26354" spans="8:14" x14ac:dyDescent="0.25">
      <c r="H26354" s="4"/>
      <c r="M26354" s="5"/>
      <c r="N26354" s="6"/>
    </row>
    <row r="26355" spans="8:14" x14ac:dyDescent="0.25">
      <c r="H26355" s="4"/>
      <c r="M26355" s="5"/>
      <c r="N26355" s="6"/>
    </row>
    <row r="26356" spans="8:14" x14ac:dyDescent="0.25">
      <c r="H26356" s="4"/>
      <c r="M26356" s="5"/>
      <c r="N26356" s="6"/>
    </row>
    <row r="26357" spans="8:14" x14ac:dyDescent="0.25">
      <c r="H26357" s="4"/>
      <c r="M26357" s="5"/>
      <c r="N26357" s="6"/>
    </row>
    <row r="26358" spans="8:14" x14ac:dyDescent="0.25">
      <c r="H26358" s="4"/>
      <c r="M26358" s="5"/>
      <c r="N26358" s="6"/>
    </row>
    <row r="26359" spans="8:14" x14ac:dyDescent="0.25">
      <c r="H26359" s="4"/>
      <c r="M26359" s="5"/>
      <c r="N26359" s="6"/>
    </row>
    <row r="26360" spans="8:14" x14ac:dyDescent="0.25">
      <c r="H26360" s="4"/>
      <c r="M26360" s="5"/>
      <c r="N26360" s="6"/>
    </row>
    <row r="26361" spans="8:14" x14ac:dyDescent="0.25">
      <c r="H26361" s="4"/>
      <c r="M26361" s="5"/>
      <c r="N26361" s="6"/>
    </row>
    <row r="26362" spans="8:14" x14ac:dyDescent="0.25">
      <c r="H26362" s="4"/>
      <c r="M26362" s="5"/>
      <c r="N26362" s="6"/>
    </row>
    <row r="26363" spans="8:14" x14ac:dyDescent="0.25">
      <c r="H26363" s="4"/>
      <c r="M26363" s="5"/>
      <c r="N26363" s="6"/>
    </row>
    <row r="26364" spans="8:14" x14ac:dyDescent="0.25">
      <c r="H26364" s="4"/>
      <c r="M26364" s="5"/>
      <c r="N26364" s="6"/>
    </row>
    <row r="26365" spans="8:14" x14ac:dyDescent="0.25">
      <c r="H26365" s="4"/>
      <c r="M26365" s="5"/>
      <c r="N26365" s="6"/>
    </row>
    <row r="26366" spans="8:14" x14ac:dyDescent="0.25">
      <c r="H26366" s="4"/>
      <c r="M26366" s="5"/>
      <c r="N26366" s="6"/>
    </row>
    <row r="26367" spans="8:14" x14ac:dyDescent="0.25">
      <c r="H26367" s="4"/>
      <c r="M26367" s="5"/>
      <c r="N26367" s="6"/>
    </row>
    <row r="26368" spans="8:14" x14ac:dyDescent="0.25">
      <c r="H26368" s="4"/>
      <c r="M26368" s="5"/>
      <c r="N26368" s="6"/>
    </row>
    <row r="26369" spans="8:14" x14ac:dyDescent="0.25">
      <c r="H26369" s="4"/>
      <c r="M26369" s="5"/>
      <c r="N26369" s="6"/>
    </row>
    <row r="26370" spans="8:14" x14ac:dyDescent="0.25">
      <c r="H26370" s="4"/>
      <c r="M26370" s="5"/>
      <c r="N26370" s="6"/>
    </row>
    <row r="26371" spans="8:14" x14ac:dyDescent="0.25">
      <c r="H26371" s="4"/>
      <c r="M26371" s="5"/>
      <c r="N26371" s="6"/>
    </row>
    <row r="26372" spans="8:14" x14ac:dyDescent="0.25">
      <c r="H26372" s="4"/>
      <c r="M26372" s="5"/>
      <c r="N26372" s="6"/>
    </row>
    <row r="26373" spans="8:14" x14ac:dyDescent="0.25">
      <c r="H26373" s="4"/>
      <c r="M26373" s="5"/>
      <c r="N26373" s="6"/>
    </row>
    <row r="26374" spans="8:14" x14ac:dyDescent="0.25">
      <c r="H26374" s="4"/>
      <c r="M26374" s="5"/>
      <c r="N26374" s="6"/>
    </row>
    <row r="26375" spans="8:14" x14ac:dyDescent="0.25">
      <c r="H26375" s="4"/>
      <c r="M26375" s="5"/>
      <c r="N26375" s="6"/>
    </row>
    <row r="26376" spans="8:14" x14ac:dyDescent="0.25">
      <c r="H26376" s="4"/>
      <c r="M26376" s="5"/>
      <c r="N26376" s="6"/>
    </row>
    <row r="26377" spans="8:14" x14ac:dyDescent="0.25">
      <c r="H26377" s="4"/>
      <c r="M26377" s="5"/>
      <c r="N26377" s="6"/>
    </row>
    <row r="26378" spans="8:14" x14ac:dyDescent="0.25">
      <c r="H26378" s="4"/>
      <c r="M26378" s="5"/>
      <c r="N26378" s="6"/>
    </row>
    <row r="26379" spans="8:14" x14ac:dyDescent="0.25">
      <c r="H26379" s="4"/>
      <c r="M26379" s="5"/>
      <c r="N26379" s="6"/>
    </row>
    <row r="26380" spans="8:14" x14ac:dyDescent="0.25">
      <c r="H26380" s="4"/>
      <c r="M26380" s="5"/>
      <c r="N26380" s="6"/>
    </row>
    <row r="26381" spans="8:14" x14ac:dyDescent="0.25">
      <c r="H26381" s="4"/>
      <c r="M26381" s="5"/>
      <c r="N26381" s="6"/>
    </row>
    <row r="26382" spans="8:14" x14ac:dyDescent="0.25">
      <c r="H26382" s="4"/>
      <c r="M26382" s="5"/>
      <c r="N26382" s="6"/>
    </row>
    <row r="26383" spans="8:14" x14ac:dyDescent="0.25">
      <c r="H26383" s="4"/>
      <c r="M26383" s="5"/>
      <c r="N26383" s="6"/>
    </row>
    <row r="26384" spans="8:14" x14ac:dyDescent="0.25">
      <c r="H26384" s="4"/>
      <c r="M26384" s="5"/>
      <c r="N26384" s="6"/>
    </row>
    <row r="26385" spans="8:14" x14ac:dyDescent="0.25">
      <c r="H26385" s="4"/>
      <c r="M26385" s="5"/>
      <c r="N26385" s="6"/>
    </row>
    <row r="26386" spans="8:14" x14ac:dyDescent="0.25">
      <c r="H26386" s="4"/>
      <c r="M26386" s="5"/>
      <c r="N26386" s="6"/>
    </row>
    <row r="26387" spans="8:14" x14ac:dyDescent="0.25">
      <c r="H26387" s="4"/>
      <c r="M26387" s="5"/>
      <c r="N26387" s="6"/>
    </row>
    <row r="26388" spans="8:14" x14ac:dyDescent="0.25">
      <c r="H26388" s="4"/>
      <c r="M26388" s="5"/>
      <c r="N26388" s="6"/>
    </row>
    <row r="26389" spans="8:14" x14ac:dyDescent="0.25">
      <c r="H26389" s="4"/>
      <c r="M26389" s="5"/>
      <c r="N26389" s="6"/>
    </row>
    <row r="26390" spans="8:14" x14ac:dyDescent="0.25">
      <c r="H26390" s="4"/>
      <c r="M26390" s="5"/>
      <c r="N26390" s="6"/>
    </row>
    <row r="26391" spans="8:14" x14ac:dyDescent="0.25">
      <c r="H26391" s="4"/>
      <c r="M26391" s="5"/>
      <c r="N26391" s="6"/>
    </row>
    <row r="26392" spans="8:14" x14ac:dyDescent="0.25">
      <c r="H26392" s="4"/>
      <c r="M26392" s="5"/>
      <c r="N26392" s="6"/>
    </row>
    <row r="26393" spans="8:14" x14ac:dyDescent="0.25">
      <c r="H26393" s="4"/>
      <c r="M26393" s="5"/>
      <c r="N26393" s="6"/>
    </row>
    <row r="26394" spans="8:14" x14ac:dyDescent="0.25">
      <c r="H26394" s="4"/>
      <c r="M26394" s="5"/>
      <c r="N26394" s="6"/>
    </row>
    <row r="26395" spans="8:14" x14ac:dyDescent="0.25">
      <c r="H26395" s="4"/>
      <c r="M26395" s="5"/>
      <c r="N26395" s="6"/>
    </row>
    <row r="26396" spans="8:14" x14ac:dyDescent="0.25">
      <c r="H26396" s="4"/>
      <c r="M26396" s="5"/>
      <c r="N26396" s="6"/>
    </row>
    <row r="26397" spans="8:14" x14ac:dyDescent="0.25">
      <c r="H26397" s="4"/>
      <c r="M26397" s="5"/>
      <c r="N26397" s="6"/>
    </row>
    <row r="26398" spans="8:14" x14ac:dyDescent="0.25">
      <c r="H26398" s="4"/>
      <c r="M26398" s="5"/>
      <c r="N26398" s="6"/>
    </row>
    <row r="26399" spans="8:14" x14ac:dyDescent="0.25">
      <c r="H26399" s="4"/>
      <c r="M26399" s="5"/>
      <c r="N26399" s="6"/>
    </row>
    <row r="26400" spans="8:14" x14ac:dyDescent="0.25">
      <c r="H26400" s="4"/>
      <c r="M26400" s="5"/>
      <c r="N26400" s="6"/>
    </row>
    <row r="26401" spans="8:14" x14ac:dyDescent="0.25">
      <c r="H26401" s="4"/>
      <c r="M26401" s="5"/>
      <c r="N26401" s="6"/>
    </row>
    <row r="26402" spans="8:14" x14ac:dyDescent="0.25">
      <c r="H26402" s="4"/>
      <c r="M26402" s="5"/>
      <c r="N26402" s="6"/>
    </row>
    <row r="26403" spans="8:14" x14ac:dyDescent="0.25">
      <c r="H26403" s="4"/>
      <c r="M26403" s="5"/>
      <c r="N26403" s="6"/>
    </row>
    <row r="26404" spans="8:14" x14ac:dyDescent="0.25">
      <c r="H26404" s="4"/>
      <c r="M26404" s="5"/>
      <c r="N26404" s="6"/>
    </row>
    <row r="26405" spans="8:14" x14ac:dyDescent="0.25">
      <c r="H26405" s="4"/>
      <c r="M26405" s="5"/>
      <c r="N26405" s="6"/>
    </row>
    <row r="26406" spans="8:14" x14ac:dyDescent="0.25">
      <c r="H26406" s="4"/>
      <c r="M26406" s="5"/>
      <c r="N26406" s="6"/>
    </row>
    <row r="26407" spans="8:14" x14ac:dyDescent="0.25">
      <c r="H26407" s="4"/>
      <c r="M26407" s="5"/>
      <c r="N26407" s="6"/>
    </row>
    <row r="26408" spans="8:14" x14ac:dyDescent="0.25">
      <c r="H26408" s="4"/>
      <c r="M26408" s="5"/>
      <c r="N26408" s="6"/>
    </row>
    <row r="26409" spans="8:14" x14ac:dyDescent="0.25">
      <c r="H26409" s="4"/>
      <c r="M26409" s="5"/>
      <c r="N26409" s="6"/>
    </row>
    <row r="26410" spans="8:14" x14ac:dyDescent="0.25">
      <c r="H26410" s="4"/>
      <c r="M26410" s="5"/>
      <c r="N26410" s="6"/>
    </row>
    <row r="26411" spans="8:14" x14ac:dyDescent="0.25">
      <c r="H26411" s="4"/>
      <c r="M26411" s="5"/>
      <c r="N26411" s="6"/>
    </row>
    <row r="26412" spans="8:14" x14ac:dyDescent="0.25">
      <c r="H26412" s="4"/>
      <c r="M26412" s="5"/>
      <c r="N26412" s="6"/>
    </row>
    <row r="26413" spans="8:14" x14ac:dyDescent="0.25">
      <c r="H26413" s="4"/>
      <c r="M26413" s="5"/>
      <c r="N26413" s="6"/>
    </row>
    <row r="26414" spans="8:14" x14ac:dyDescent="0.25">
      <c r="H26414" s="4"/>
      <c r="M26414" s="5"/>
      <c r="N26414" s="6"/>
    </row>
    <row r="26415" spans="8:14" x14ac:dyDescent="0.25">
      <c r="H26415" s="4"/>
      <c r="M26415" s="5"/>
      <c r="N26415" s="6"/>
    </row>
    <row r="26416" spans="8:14" x14ac:dyDescent="0.25">
      <c r="H26416" s="4"/>
      <c r="M26416" s="5"/>
      <c r="N26416" s="6"/>
    </row>
    <row r="26417" spans="8:14" x14ac:dyDescent="0.25">
      <c r="H26417" s="4"/>
      <c r="M26417" s="5"/>
      <c r="N26417" s="6"/>
    </row>
    <row r="26418" spans="8:14" x14ac:dyDescent="0.25">
      <c r="H26418" s="4"/>
      <c r="M26418" s="5"/>
      <c r="N26418" s="6"/>
    </row>
    <row r="26419" spans="8:14" x14ac:dyDescent="0.25">
      <c r="H26419" s="4"/>
      <c r="M26419" s="5"/>
      <c r="N26419" s="6"/>
    </row>
    <row r="26420" spans="8:14" x14ac:dyDescent="0.25">
      <c r="H26420" s="4"/>
      <c r="M26420" s="5"/>
      <c r="N26420" s="6"/>
    </row>
    <row r="26421" spans="8:14" x14ac:dyDescent="0.25">
      <c r="H26421" s="4"/>
      <c r="M26421" s="5"/>
      <c r="N26421" s="6"/>
    </row>
    <row r="26422" spans="8:14" x14ac:dyDescent="0.25">
      <c r="H26422" s="4"/>
      <c r="M26422" s="5"/>
      <c r="N26422" s="6"/>
    </row>
    <row r="26423" spans="8:14" x14ac:dyDescent="0.25">
      <c r="H26423" s="4"/>
      <c r="M26423" s="5"/>
      <c r="N26423" s="6"/>
    </row>
    <row r="26424" spans="8:14" x14ac:dyDescent="0.25">
      <c r="H26424" s="4"/>
      <c r="M26424" s="5"/>
      <c r="N26424" s="6"/>
    </row>
    <row r="26425" spans="8:14" x14ac:dyDescent="0.25">
      <c r="H26425" s="4"/>
      <c r="M26425" s="5"/>
      <c r="N26425" s="6"/>
    </row>
    <row r="26426" spans="8:14" x14ac:dyDescent="0.25">
      <c r="H26426" s="4"/>
      <c r="M26426" s="5"/>
      <c r="N26426" s="6"/>
    </row>
    <row r="26427" spans="8:14" x14ac:dyDescent="0.25">
      <c r="H26427" s="4"/>
      <c r="M26427" s="5"/>
      <c r="N26427" s="6"/>
    </row>
    <row r="26428" spans="8:14" x14ac:dyDescent="0.25">
      <c r="H26428" s="4"/>
      <c r="M26428" s="5"/>
      <c r="N26428" s="6"/>
    </row>
    <row r="26429" spans="8:14" x14ac:dyDescent="0.25">
      <c r="H26429" s="4"/>
      <c r="M26429" s="5"/>
      <c r="N26429" s="6"/>
    </row>
    <row r="26430" spans="8:14" x14ac:dyDescent="0.25">
      <c r="H26430" s="4"/>
      <c r="M26430" s="5"/>
      <c r="N26430" s="6"/>
    </row>
    <row r="26431" spans="8:14" x14ac:dyDescent="0.25">
      <c r="H26431" s="4"/>
      <c r="M26431" s="5"/>
      <c r="N26431" s="6"/>
    </row>
    <row r="26432" spans="8:14" x14ac:dyDescent="0.25">
      <c r="H26432" s="4"/>
      <c r="M26432" s="5"/>
      <c r="N26432" s="6"/>
    </row>
    <row r="26433" spans="8:14" x14ac:dyDescent="0.25">
      <c r="H26433" s="4"/>
      <c r="M26433" s="5"/>
      <c r="N26433" s="6"/>
    </row>
    <row r="26434" spans="8:14" x14ac:dyDescent="0.25">
      <c r="H26434" s="4"/>
      <c r="M26434" s="5"/>
      <c r="N26434" s="6"/>
    </row>
    <row r="26435" spans="8:14" x14ac:dyDescent="0.25">
      <c r="H26435" s="4"/>
      <c r="M26435" s="5"/>
      <c r="N26435" s="6"/>
    </row>
    <row r="26436" spans="8:14" x14ac:dyDescent="0.25">
      <c r="H26436" s="4"/>
      <c r="M26436" s="5"/>
      <c r="N26436" s="6"/>
    </row>
    <row r="26437" spans="8:14" x14ac:dyDescent="0.25">
      <c r="H26437" s="4"/>
      <c r="M26437" s="5"/>
      <c r="N26437" s="6"/>
    </row>
    <row r="26438" spans="8:14" x14ac:dyDescent="0.25">
      <c r="H26438" s="4"/>
      <c r="M26438" s="5"/>
      <c r="N26438" s="6"/>
    </row>
    <row r="26439" spans="8:14" x14ac:dyDescent="0.25">
      <c r="H26439" s="4"/>
      <c r="M26439" s="5"/>
      <c r="N26439" s="6"/>
    </row>
    <row r="26440" spans="8:14" x14ac:dyDescent="0.25">
      <c r="H26440" s="4"/>
      <c r="M26440" s="5"/>
      <c r="N26440" s="6"/>
    </row>
    <row r="26441" spans="8:14" x14ac:dyDescent="0.25">
      <c r="H26441" s="4"/>
      <c r="M26441" s="5"/>
      <c r="N26441" s="6"/>
    </row>
    <row r="26442" spans="8:14" x14ac:dyDescent="0.25">
      <c r="H26442" s="4"/>
      <c r="M26442" s="5"/>
      <c r="N26442" s="6"/>
    </row>
    <row r="26443" spans="8:14" x14ac:dyDescent="0.25">
      <c r="H26443" s="4"/>
      <c r="M26443" s="5"/>
      <c r="N26443" s="6"/>
    </row>
    <row r="26444" spans="8:14" x14ac:dyDescent="0.25">
      <c r="H26444" s="4"/>
      <c r="M26444" s="5"/>
      <c r="N26444" s="6"/>
    </row>
    <row r="26445" spans="8:14" x14ac:dyDescent="0.25">
      <c r="H26445" s="4"/>
      <c r="M26445" s="5"/>
      <c r="N26445" s="6"/>
    </row>
    <row r="26446" spans="8:14" x14ac:dyDescent="0.25">
      <c r="H26446" s="4"/>
      <c r="M26446" s="5"/>
      <c r="N26446" s="6"/>
    </row>
    <row r="26447" spans="8:14" x14ac:dyDescent="0.25">
      <c r="H26447" s="4"/>
      <c r="M26447" s="5"/>
      <c r="N26447" s="6"/>
    </row>
    <row r="26448" spans="8:14" x14ac:dyDescent="0.25">
      <c r="H26448" s="4"/>
      <c r="M26448" s="5"/>
      <c r="N26448" s="6"/>
    </row>
    <row r="26449" spans="8:14" x14ac:dyDescent="0.25">
      <c r="H26449" s="4"/>
      <c r="M26449" s="5"/>
      <c r="N26449" s="6"/>
    </row>
    <row r="26450" spans="8:14" x14ac:dyDescent="0.25">
      <c r="H26450" s="4"/>
      <c r="M26450" s="5"/>
      <c r="N26450" s="6"/>
    </row>
    <row r="26451" spans="8:14" x14ac:dyDescent="0.25">
      <c r="H26451" s="4"/>
      <c r="M26451" s="5"/>
      <c r="N26451" s="6"/>
    </row>
    <row r="26452" spans="8:14" x14ac:dyDescent="0.25">
      <c r="H26452" s="4"/>
      <c r="M26452" s="5"/>
      <c r="N26452" s="6"/>
    </row>
    <row r="26453" spans="8:14" x14ac:dyDescent="0.25">
      <c r="H26453" s="4"/>
      <c r="M26453" s="5"/>
      <c r="N26453" s="6"/>
    </row>
    <row r="26454" spans="8:14" x14ac:dyDescent="0.25">
      <c r="H26454" s="4"/>
      <c r="M26454" s="5"/>
      <c r="N26454" s="6"/>
    </row>
    <row r="26455" spans="8:14" x14ac:dyDescent="0.25">
      <c r="H26455" s="4"/>
      <c r="M26455" s="5"/>
      <c r="N26455" s="6"/>
    </row>
    <row r="26456" spans="8:14" x14ac:dyDescent="0.25">
      <c r="H26456" s="4"/>
      <c r="M26456" s="5"/>
      <c r="N26456" s="6"/>
    </row>
    <row r="26457" spans="8:14" x14ac:dyDescent="0.25">
      <c r="H26457" s="4"/>
      <c r="M26457" s="5"/>
      <c r="N26457" s="6"/>
    </row>
    <row r="26458" spans="8:14" x14ac:dyDescent="0.25">
      <c r="H26458" s="4"/>
      <c r="M26458" s="5"/>
      <c r="N26458" s="6"/>
    </row>
    <row r="26459" spans="8:14" x14ac:dyDescent="0.25">
      <c r="H26459" s="4"/>
      <c r="M26459" s="5"/>
      <c r="N26459" s="6"/>
    </row>
    <row r="26460" spans="8:14" x14ac:dyDescent="0.25">
      <c r="H26460" s="4"/>
      <c r="M26460" s="5"/>
      <c r="N26460" s="6"/>
    </row>
    <row r="26461" spans="8:14" x14ac:dyDescent="0.25">
      <c r="H26461" s="4"/>
      <c r="M26461" s="5"/>
      <c r="N26461" s="6"/>
    </row>
    <row r="26462" spans="8:14" x14ac:dyDescent="0.25">
      <c r="H26462" s="4"/>
      <c r="M26462" s="5"/>
      <c r="N26462" s="6"/>
    </row>
    <row r="26463" spans="8:14" x14ac:dyDescent="0.25">
      <c r="H26463" s="4"/>
      <c r="M26463" s="5"/>
      <c r="N26463" s="6"/>
    </row>
    <row r="26464" spans="8:14" x14ac:dyDescent="0.25">
      <c r="H26464" s="4"/>
      <c r="M26464" s="5"/>
      <c r="N26464" s="6"/>
    </row>
    <row r="26465" spans="8:14" x14ac:dyDescent="0.25">
      <c r="H26465" s="4"/>
      <c r="M26465" s="5"/>
      <c r="N26465" s="6"/>
    </row>
    <row r="26466" spans="8:14" x14ac:dyDescent="0.25">
      <c r="H26466" s="4"/>
      <c r="M26466" s="5"/>
      <c r="N26466" s="6"/>
    </row>
    <row r="26467" spans="8:14" x14ac:dyDescent="0.25">
      <c r="H26467" s="4"/>
      <c r="M26467" s="5"/>
      <c r="N26467" s="6"/>
    </row>
    <row r="26468" spans="8:14" x14ac:dyDescent="0.25">
      <c r="H26468" s="4"/>
      <c r="M26468" s="5"/>
      <c r="N26468" s="6"/>
    </row>
    <row r="26469" spans="8:14" x14ac:dyDescent="0.25">
      <c r="H26469" s="4"/>
      <c r="M26469" s="5"/>
      <c r="N26469" s="6"/>
    </row>
    <row r="26470" spans="8:14" x14ac:dyDescent="0.25">
      <c r="H26470" s="4"/>
      <c r="M26470" s="5"/>
      <c r="N26470" s="6"/>
    </row>
    <row r="26471" spans="8:14" x14ac:dyDescent="0.25">
      <c r="H26471" s="4"/>
      <c r="M26471" s="5"/>
      <c r="N26471" s="6"/>
    </row>
    <row r="26472" spans="8:14" x14ac:dyDescent="0.25">
      <c r="H26472" s="4"/>
      <c r="M26472" s="5"/>
      <c r="N26472" s="6"/>
    </row>
    <row r="26473" spans="8:14" x14ac:dyDescent="0.25">
      <c r="H26473" s="4"/>
      <c r="M26473" s="5"/>
      <c r="N26473" s="6"/>
    </row>
    <row r="26474" spans="8:14" x14ac:dyDescent="0.25">
      <c r="H26474" s="4"/>
      <c r="M26474" s="5"/>
      <c r="N26474" s="6"/>
    </row>
    <row r="26475" spans="8:14" x14ac:dyDescent="0.25">
      <c r="H26475" s="4"/>
      <c r="M26475" s="5"/>
      <c r="N26475" s="6"/>
    </row>
    <row r="26476" spans="8:14" x14ac:dyDescent="0.25">
      <c r="H26476" s="4"/>
      <c r="M26476" s="5"/>
      <c r="N26476" s="6"/>
    </row>
    <row r="26477" spans="8:14" x14ac:dyDescent="0.25">
      <c r="H26477" s="4"/>
      <c r="M26477" s="5"/>
      <c r="N26477" s="6"/>
    </row>
    <row r="26478" spans="8:14" x14ac:dyDescent="0.25">
      <c r="H26478" s="4"/>
      <c r="M26478" s="5"/>
      <c r="N26478" s="6"/>
    </row>
    <row r="26479" spans="8:14" x14ac:dyDescent="0.25">
      <c r="H26479" s="4"/>
      <c r="M26479" s="5"/>
      <c r="N26479" s="6"/>
    </row>
    <row r="26480" spans="8:14" x14ac:dyDescent="0.25">
      <c r="H26480" s="4"/>
      <c r="M26480" s="5"/>
      <c r="N26480" s="6"/>
    </row>
    <row r="26481" spans="8:14" x14ac:dyDescent="0.25">
      <c r="H26481" s="4"/>
      <c r="M26481" s="5"/>
      <c r="N26481" s="6"/>
    </row>
    <row r="26482" spans="8:14" x14ac:dyDescent="0.25">
      <c r="H26482" s="4"/>
      <c r="M26482" s="5"/>
      <c r="N26482" s="6"/>
    </row>
    <row r="26483" spans="8:14" x14ac:dyDescent="0.25">
      <c r="H26483" s="4"/>
      <c r="M26483" s="5"/>
      <c r="N26483" s="6"/>
    </row>
    <row r="26484" spans="8:14" x14ac:dyDescent="0.25">
      <c r="H26484" s="4"/>
      <c r="M26484" s="5"/>
      <c r="N26484" s="6"/>
    </row>
    <row r="26485" spans="8:14" x14ac:dyDescent="0.25">
      <c r="H26485" s="4"/>
      <c r="M26485" s="5"/>
      <c r="N26485" s="6"/>
    </row>
    <row r="26486" spans="8:14" x14ac:dyDescent="0.25">
      <c r="H26486" s="4"/>
      <c r="M26486" s="5"/>
      <c r="N26486" s="6"/>
    </row>
    <row r="26487" spans="8:14" x14ac:dyDescent="0.25">
      <c r="H26487" s="4"/>
      <c r="M26487" s="5"/>
      <c r="N26487" s="6"/>
    </row>
    <row r="26488" spans="8:14" x14ac:dyDescent="0.25">
      <c r="H26488" s="4"/>
      <c r="M26488" s="5"/>
      <c r="N26488" s="6"/>
    </row>
    <row r="26489" spans="8:14" x14ac:dyDescent="0.25">
      <c r="H26489" s="4"/>
      <c r="M26489" s="5"/>
      <c r="N26489" s="6"/>
    </row>
    <row r="26490" spans="8:14" x14ac:dyDescent="0.25">
      <c r="H26490" s="4"/>
      <c r="M26490" s="5"/>
      <c r="N26490" s="6"/>
    </row>
    <row r="26491" spans="8:14" x14ac:dyDescent="0.25">
      <c r="H26491" s="4"/>
      <c r="M26491" s="5"/>
      <c r="N26491" s="6"/>
    </row>
    <row r="26492" spans="8:14" x14ac:dyDescent="0.25">
      <c r="H26492" s="4"/>
      <c r="M26492" s="5"/>
      <c r="N26492" s="6"/>
    </row>
    <row r="26493" spans="8:14" x14ac:dyDescent="0.25">
      <c r="H26493" s="4"/>
      <c r="M26493" s="5"/>
      <c r="N26493" s="6"/>
    </row>
    <row r="26494" spans="8:14" x14ac:dyDescent="0.25">
      <c r="H26494" s="4"/>
      <c r="M26494" s="5"/>
      <c r="N26494" s="6"/>
    </row>
    <row r="26495" spans="8:14" x14ac:dyDescent="0.25">
      <c r="H26495" s="4"/>
      <c r="M26495" s="5"/>
      <c r="N26495" s="6"/>
    </row>
    <row r="26496" spans="8:14" x14ac:dyDescent="0.25">
      <c r="H26496" s="4"/>
      <c r="M26496" s="5"/>
      <c r="N26496" s="6"/>
    </row>
    <row r="26497" spans="8:14" x14ac:dyDescent="0.25">
      <c r="H26497" s="4"/>
      <c r="M26497" s="5"/>
      <c r="N26497" s="6"/>
    </row>
    <row r="26498" spans="8:14" x14ac:dyDescent="0.25">
      <c r="H26498" s="4"/>
      <c r="M26498" s="5"/>
      <c r="N26498" s="6"/>
    </row>
    <row r="26499" spans="8:14" x14ac:dyDescent="0.25">
      <c r="H26499" s="4"/>
      <c r="M26499" s="5"/>
      <c r="N26499" s="6"/>
    </row>
    <row r="26500" spans="8:14" x14ac:dyDescent="0.25">
      <c r="H26500" s="4"/>
      <c r="M26500" s="5"/>
      <c r="N26500" s="6"/>
    </row>
    <row r="26501" spans="8:14" x14ac:dyDescent="0.25">
      <c r="H26501" s="4"/>
      <c r="M26501" s="5"/>
      <c r="N26501" s="6"/>
    </row>
    <row r="26502" spans="8:14" x14ac:dyDescent="0.25">
      <c r="H26502" s="4"/>
      <c r="M26502" s="5"/>
      <c r="N26502" s="6"/>
    </row>
    <row r="26503" spans="8:14" x14ac:dyDescent="0.25">
      <c r="H26503" s="4"/>
      <c r="M26503" s="5"/>
      <c r="N26503" s="6"/>
    </row>
    <row r="26504" spans="8:14" x14ac:dyDescent="0.25">
      <c r="H26504" s="4"/>
      <c r="M26504" s="5"/>
      <c r="N26504" s="6"/>
    </row>
    <row r="26505" spans="8:14" x14ac:dyDescent="0.25">
      <c r="H26505" s="4"/>
      <c r="M26505" s="5"/>
      <c r="N26505" s="6"/>
    </row>
    <row r="26506" spans="8:14" x14ac:dyDescent="0.25">
      <c r="H26506" s="4"/>
      <c r="M26506" s="5"/>
      <c r="N26506" s="6"/>
    </row>
    <row r="26507" spans="8:14" x14ac:dyDescent="0.25">
      <c r="H26507" s="4"/>
      <c r="M26507" s="5"/>
      <c r="N26507" s="6"/>
    </row>
    <row r="26508" spans="8:14" x14ac:dyDescent="0.25">
      <c r="H26508" s="4"/>
      <c r="M26508" s="5"/>
      <c r="N26508" s="6"/>
    </row>
    <row r="26509" spans="8:14" x14ac:dyDescent="0.25">
      <c r="H26509" s="4"/>
      <c r="M26509" s="5"/>
      <c r="N26509" s="6"/>
    </row>
    <row r="26510" spans="8:14" x14ac:dyDescent="0.25">
      <c r="H26510" s="4"/>
      <c r="M26510" s="5"/>
      <c r="N26510" s="6"/>
    </row>
    <row r="26511" spans="8:14" x14ac:dyDescent="0.25">
      <c r="H26511" s="4"/>
      <c r="M26511" s="5"/>
      <c r="N26511" s="6"/>
    </row>
    <row r="26512" spans="8:14" x14ac:dyDescent="0.25">
      <c r="H26512" s="4"/>
      <c r="M26512" s="5"/>
      <c r="N26512" s="6"/>
    </row>
    <row r="26513" spans="8:14" x14ac:dyDescent="0.25">
      <c r="H26513" s="4"/>
      <c r="M26513" s="5"/>
      <c r="N26513" s="6"/>
    </row>
    <row r="26514" spans="8:14" x14ac:dyDescent="0.25">
      <c r="H26514" s="4"/>
      <c r="M26514" s="5"/>
      <c r="N26514" s="6"/>
    </row>
    <row r="26515" spans="8:14" x14ac:dyDescent="0.25">
      <c r="H26515" s="4"/>
      <c r="M26515" s="5"/>
      <c r="N26515" s="6"/>
    </row>
    <row r="26516" spans="8:14" x14ac:dyDescent="0.25">
      <c r="H26516" s="4"/>
      <c r="M26516" s="5"/>
      <c r="N26516" s="6"/>
    </row>
    <row r="26517" spans="8:14" x14ac:dyDescent="0.25">
      <c r="H26517" s="4"/>
      <c r="M26517" s="5"/>
      <c r="N26517" s="6"/>
    </row>
    <row r="26518" spans="8:14" x14ac:dyDescent="0.25">
      <c r="H26518" s="4"/>
      <c r="M26518" s="5"/>
      <c r="N26518" s="6"/>
    </row>
    <row r="26519" spans="8:14" x14ac:dyDescent="0.25">
      <c r="H26519" s="4"/>
      <c r="M26519" s="5"/>
      <c r="N26519" s="6"/>
    </row>
    <row r="26520" spans="8:14" x14ac:dyDescent="0.25">
      <c r="H26520" s="4"/>
      <c r="M26520" s="5"/>
      <c r="N26520" s="6"/>
    </row>
    <row r="26521" spans="8:14" x14ac:dyDescent="0.25">
      <c r="H26521" s="4"/>
      <c r="M26521" s="5"/>
      <c r="N26521" s="6"/>
    </row>
    <row r="26522" spans="8:14" x14ac:dyDescent="0.25">
      <c r="H26522" s="4"/>
      <c r="M26522" s="5"/>
      <c r="N26522" s="6"/>
    </row>
    <row r="26523" spans="8:14" x14ac:dyDescent="0.25">
      <c r="H26523" s="4"/>
      <c r="M26523" s="5"/>
      <c r="N26523" s="6"/>
    </row>
    <row r="26524" spans="8:14" x14ac:dyDescent="0.25">
      <c r="H26524" s="4"/>
      <c r="M26524" s="5"/>
      <c r="N26524" s="6"/>
    </row>
    <row r="26525" spans="8:14" x14ac:dyDescent="0.25">
      <c r="H26525" s="4"/>
      <c r="M26525" s="5"/>
      <c r="N26525" s="6"/>
    </row>
    <row r="26526" spans="8:14" x14ac:dyDescent="0.25">
      <c r="H26526" s="4"/>
      <c r="M26526" s="5"/>
      <c r="N26526" s="6"/>
    </row>
    <row r="26527" spans="8:14" x14ac:dyDescent="0.25">
      <c r="H26527" s="4"/>
      <c r="M26527" s="5"/>
      <c r="N26527" s="6"/>
    </row>
    <row r="26528" spans="8:14" x14ac:dyDescent="0.25">
      <c r="H26528" s="4"/>
      <c r="M26528" s="5"/>
      <c r="N26528" s="6"/>
    </row>
    <row r="26529" spans="8:14" x14ac:dyDescent="0.25">
      <c r="H26529" s="4"/>
      <c r="M26529" s="5"/>
      <c r="N26529" s="6"/>
    </row>
    <row r="26530" spans="8:14" x14ac:dyDescent="0.25">
      <c r="H26530" s="4"/>
      <c r="M26530" s="5"/>
      <c r="N26530" s="6"/>
    </row>
    <row r="26531" spans="8:14" x14ac:dyDescent="0.25">
      <c r="H26531" s="4"/>
      <c r="M26531" s="5"/>
      <c r="N26531" s="6"/>
    </row>
    <row r="26532" spans="8:14" x14ac:dyDescent="0.25">
      <c r="H26532" s="4"/>
      <c r="M26532" s="5"/>
      <c r="N26532" s="6"/>
    </row>
    <row r="26533" spans="8:14" x14ac:dyDescent="0.25">
      <c r="H26533" s="4"/>
      <c r="M26533" s="5"/>
      <c r="N26533" s="6"/>
    </row>
    <row r="26534" spans="8:14" x14ac:dyDescent="0.25">
      <c r="H26534" s="4"/>
      <c r="M26534" s="5"/>
      <c r="N26534" s="6"/>
    </row>
    <row r="26535" spans="8:14" x14ac:dyDescent="0.25">
      <c r="H26535" s="4"/>
      <c r="M26535" s="5"/>
      <c r="N26535" s="6"/>
    </row>
    <row r="26536" spans="8:14" x14ac:dyDescent="0.25">
      <c r="H26536" s="4"/>
      <c r="M26536" s="5"/>
      <c r="N26536" s="6"/>
    </row>
    <row r="26537" spans="8:14" x14ac:dyDescent="0.25">
      <c r="H26537" s="4"/>
      <c r="M26537" s="5"/>
      <c r="N26537" s="6"/>
    </row>
    <row r="26538" spans="8:14" x14ac:dyDescent="0.25">
      <c r="H26538" s="4"/>
      <c r="M26538" s="5"/>
      <c r="N26538" s="6"/>
    </row>
    <row r="26539" spans="8:14" x14ac:dyDescent="0.25">
      <c r="H26539" s="4"/>
      <c r="M26539" s="5"/>
      <c r="N26539" s="6"/>
    </row>
    <row r="26540" spans="8:14" x14ac:dyDescent="0.25">
      <c r="H26540" s="4"/>
      <c r="M26540" s="5"/>
      <c r="N26540" s="6"/>
    </row>
    <row r="26541" spans="8:14" x14ac:dyDescent="0.25">
      <c r="H26541" s="4"/>
      <c r="M26541" s="5"/>
      <c r="N26541" s="6"/>
    </row>
    <row r="26542" spans="8:14" x14ac:dyDescent="0.25">
      <c r="H26542" s="4"/>
      <c r="M26542" s="5"/>
      <c r="N26542" s="6"/>
    </row>
    <row r="26543" spans="8:14" x14ac:dyDescent="0.25">
      <c r="H26543" s="4"/>
      <c r="M26543" s="5"/>
      <c r="N26543" s="6"/>
    </row>
    <row r="26544" spans="8:14" x14ac:dyDescent="0.25">
      <c r="H26544" s="4"/>
      <c r="M26544" s="5"/>
      <c r="N26544" s="6"/>
    </row>
    <row r="26545" spans="8:14" x14ac:dyDescent="0.25">
      <c r="H26545" s="4"/>
      <c r="M26545" s="5"/>
      <c r="N26545" s="6"/>
    </row>
    <row r="26546" spans="8:14" x14ac:dyDescent="0.25">
      <c r="H26546" s="4"/>
      <c r="M26546" s="5"/>
      <c r="N26546" s="6"/>
    </row>
    <row r="26547" spans="8:14" x14ac:dyDescent="0.25">
      <c r="H26547" s="4"/>
      <c r="M26547" s="5"/>
      <c r="N26547" s="6"/>
    </row>
    <row r="26548" spans="8:14" x14ac:dyDescent="0.25">
      <c r="H26548" s="4"/>
      <c r="M26548" s="5"/>
      <c r="N26548" s="6"/>
    </row>
    <row r="26549" spans="8:14" x14ac:dyDescent="0.25">
      <c r="H26549" s="4"/>
      <c r="M26549" s="5"/>
      <c r="N26549" s="6"/>
    </row>
    <row r="26550" spans="8:14" x14ac:dyDescent="0.25">
      <c r="H26550" s="4"/>
      <c r="M26550" s="5"/>
      <c r="N26550" s="6"/>
    </row>
    <row r="26551" spans="8:14" x14ac:dyDescent="0.25">
      <c r="H26551" s="4"/>
      <c r="M26551" s="5"/>
      <c r="N26551" s="6"/>
    </row>
    <row r="26552" spans="8:14" x14ac:dyDescent="0.25">
      <c r="H26552" s="4"/>
      <c r="M26552" s="5"/>
      <c r="N26552" s="6"/>
    </row>
    <row r="26553" spans="8:14" x14ac:dyDescent="0.25">
      <c r="H26553" s="4"/>
      <c r="M26553" s="5"/>
      <c r="N26553" s="6"/>
    </row>
    <row r="26554" spans="8:14" x14ac:dyDescent="0.25">
      <c r="H26554" s="4"/>
      <c r="M26554" s="5"/>
      <c r="N26554" s="6"/>
    </row>
    <row r="26555" spans="8:14" x14ac:dyDescent="0.25">
      <c r="H26555" s="4"/>
      <c r="M26555" s="5"/>
      <c r="N26555" s="6"/>
    </row>
    <row r="26556" spans="8:14" x14ac:dyDescent="0.25">
      <c r="H26556" s="4"/>
      <c r="M26556" s="5"/>
      <c r="N26556" s="6"/>
    </row>
    <row r="26557" spans="8:14" x14ac:dyDescent="0.25">
      <c r="H26557" s="4"/>
      <c r="M26557" s="5"/>
      <c r="N26557" s="6"/>
    </row>
    <row r="26558" spans="8:14" x14ac:dyDescent="0.25">
      <c r="H26558" s="4"/>
      <c r="M26558" s="5"/>
      <c r="N26558" s="6"/>
    </row>
    <row r="26559" spans="8:14" x14ac:dyDescent="0.25">
      <c r="H26559" s="4"/>
      <c r="M26559" s="5"/>
      <c r="N26559" s="6"/>
    </row>
    <row r="26560" spans="8:14" x14ac:dyDescent="0.25">
      <c r="H26560" s="4"/>
      <c r="M26560" s="5"/>
      <c r="N26560" s="6"/>
    </row>
    <row r="26561" spans="8:14" x14ac:dyDescent="0.25">
      <c r="H26561" s="4"/>
      <c r="M26561" s="5"/>
      <c r="N26561" s="6"/>
    </row>
    <row r="26562" spans="8:14" x14ac:dyDescent="0.25">
      <c r="H26562" s="4"/>
      <c r="M26562" s="5"/>
      <c r="N26562" s="6"/>
    </row>
    <row r="26563" spans="8:14" x14ac:dyDescent="0.25">
      <c r="H26563" s="4"/>
      <c r="M26563" s="5"/>
      <c r="N26563" s="6"/>
    </row>
    <row r="26564" spans="8:14" x14ac:dyDescent="0.25">
      <c r="H26564" s="4"/>
      <c r="M26564" s="5"/>
      <c r="N26564" s="6"/>
    </row>
    <row r="26565" spans="8:14" x14ac:dyDescent="0.25">
      <c r="H26565" s="4"/>
      <c r="M26565" s="5"/>
      <c r="N26565" s="6"/>
    </row>
    <row r="26566" spans="8:14" x14ac:dyDescent="0.25">
      <c r="H26566" s="4"/>
      <c r="M26566" s="5"/>
      <c r="N26566" s="6"/>
    </row>
    <row r="26567" spans="8:14" x14ac:dyDescent="0.25">
      <c r="H26567" s="4"/>
      <c r="M26567" s="5"/>
      <c r="N26567" s="6"/>
    </row>
    <row r="26568" spans="8:14" x14ac:dyDescent="0.25">
      <c r="H26568" s="4"/>
      <c r="M26568" s="5"/>
      <c r="N26568" s="6"/>
    </row>
    <row r="26569" spans="8:14" x14ac:dyDescent="0.25">
      <c r="H26569" s="4"/>
      <c r="M26569" s="5"/>
      <c r="N26569" s="6"/>
    </row>
    <row r="26570" spans="8:14" x14ac:dyDescent="0.25">
      <c r="H26570" s="4"/>
      <c r="M26570" s="5"/>
      <c r="N26570" s="6"/>
    </row>
    <row r="26571" spans="8:14" x14ac:dyDescent="0.25">
      <c r="H26571" s="4"/>
      <c r="M26571" s="5"/>
      <c r="N26571" s="6"/>
    </row>
    <row r="26572" spans="8:14" x14ac:dyDescent="0.25">
      <c r="H26572" s="4"/>
      <c r="M26572" s="5"/>
      <c r="N26572" s="6"/>
    </row>
    <row r="26573" spans="8:14" x14ac:dyDescent="0.25">
      <c r="H26573" s="4"/>
      <c r="M26573" s="5"/>
      <c r="N26573" s="6"/>
    </row>
    <row r="26574" spans="8:14" x14ac:dyDescent="0.25">
      <c r="H26574" s="4"/>
      <c r="M26574" s="5"/>
      <c r="N26574" s="6"/>
    </row>
    <row r="26575" spans="8:14" x14ac:dyDescent="0.25">
      <c r="H26575" s="4"/>
      <c r="M26575" s="5"/>
      <c r="N26575" s="6"/>
    </row>
    <row r="26576" spans="8:14" x14ac:dyDescent="0.25">
      <c r="H26576" s="4"/>
      <c r="M26576" s="5"/>
      <c r="N26576" s="6"/>
    </row>
    <row r="26577" spans="8:14" x14ac:dyDescent="0.25">
      <c r="H26577" s="4"/>
      <c r="M26577" s="5"/>
      <c r="N26577" s="6"/>
    </row>
    <row r="26578" spans="8:14" x14ac:dyDescent="0.25">
      <c r="H26578" s="4"/>
      <c r="M26578" s="5"/>
      <c r="N26578" s="6"/>
    </row>
    <row r="26579" spans="8:14" x14ac:dyDescent="0.25">
      <c r="H26579" s="4"/>
      <c r="M26579" s="5"/>
      <c r="N26579" s="6"/>
    </row>
    <row r="26580" spans="8:14" x14ac:dyDescent="0.25">
      <c r="H26580" s="4"/>
      <c r="M26580" s="5"/>
      <c r="N26580" s="6"/>
    </row>
    <row r="26581" spans="8:14" x14ac:dyDescent="0.25">
      <c r="H26581" s="4"/>
      <c r="M26581" s="5"/>
      <c r="N26581" s="6"/>
    </row>
    <row r="26582" spans="8:14" x14ac:dyDescent="0.25">
      <c r="H26582" s="4"/>
      <c r="M26582" s="5"/>
      <c r="N26582" s="6"/>
    </row>
    <row r="26583" spans="8:14" x14ac:dyDescent="0.25">
      <c r="H26583" s="4"/>
      <c r="M26583" s="5"/>
      <c r="N26583" s="6"/>
    </row>
    <row r="26584" spans="8:14" x14ac:dyDescent="0.25">
      <c r="H26584" s="4"/>
      <c r="M26584" s="5"/>
      <c r="N26584" s="6"/>
    </row>
    <row r="26585" spans="8:14" x14ac:dyDescent="0.25">
      <c r="H26585" s="4"/>
      <c r="M26585" s="5"/>
      <c r="N26585" s="6"/>
    </row>
    <row r="26586" spans="8:14" x14ac:dyDescent="0.25">
      <c r="H26586" s="4"/>
      <c r="M26586" s="5"/>
      <c r="N26586" s="6"/>
    </row>
    <row r="26587" spans="8:14" x14ac:dyDescent="0.25">
      <c r="H26587" s="4"/>
      <c r="M26587" s="5"/>
      <c r="N26587" s="6"/>
    </row>
    <row r="26588" spans="8:14" x14ac:dyDescent="0.25">
      <c r="H26588" s="4"/>
      <c r="M26588" s="5"/>
      <c r="N26588" s="6"/>
    </row>
    <row r="26589" spans="8:14" x14ac:dyDescent="0.25">
      <c r="H26589" s="4"/>
      <c r="M26589" s="5"/>
      <c r="N26589" s="6"/>
    </row>
    <row r="26590" spans="8:14" x14ac:dyDescent="0.25">
      <c r="H26590" s="4"/>
      <c r="M26590" s="5"/>
      <c r="N26590" s="6"/>
    </row>
    <row r="26591" spans="8:14" x14ac:dyDescent="0.25">
      <c r="H26591" s="4"/>
      <c r="M26591" s="5"/>
      <c r="N26591" s="6"/>
    </row>
    <row r="26592" spans="8:14" x14ac:dyDescent="0.25">
      <c r="H26592" s="4"/>
      <c r="M26592" s="5"/>
      <c r="N26592" s="6"/>
    </row>
    <row r="26593" spans="8:14" x14ac:dyDescent="0.25">
      <c r="H26593" s="4"/>
      <c r="M26593" s="5"/>
      <c r="N26593" s="6"/>
    </row>
    <row r="26594" spans="8:14" x14ac:dyDescent="0.25">
      <c r="H26594" s="4"/>
      <c r="M26594" s="5"/>
      <c r="N26594" s="6"/>
    </row>
    <row r="26595" spans="8:14" x14ac:dyDescent="0.25">
      <c r="H26595" s="4"/>
      <c r="M26595" s="5"/>
      <c r="N26595" s="6"/>
    </row>
    <row r="26596" spans="8:14" x14ac:dyDescent="0.25">
      <c r="H26596" s="4"/>
      <c r="M26596" s="5"/>
      <c r="N26596" s="6"/>
    </row>
    <row r="26597" spans="8:14" x14ac:dyDescent="0.25">
      <c r="H26597" s="4"/>
      <c r="M26597" s="5"/>
      <c r="N26597" s="6"/>
    </row>
    <row r="26598" spans="8:14" x14ac:dyDescent="0.25">
      <c r="H26598" s="4"/>
      <c r="M26598" s="5"/>
      <c r="N26598" s="6"/>
    </row>
    <row r="26599" spans="8:14" x14ac:dyDescent="0.25">
      <c r="H26599" s="4"/>
      <c r="M26599" s="5"/>
      <c r="N26599" s="6"/>
    </row>
    <row r="26600" spans="8:14" x14ac:dyDescent="0.25">
      <c r="H26600" s="4"/>
      <c r="M26600" s="5"/>
      <c r="N26600" s="6"/>
    </row>
    <row r="26601" spans="8:14" x14ac:dyDescent="0.25">
      <c r="H26601" s="4"/>
      <c r="M26601" s="5"/>
      <c r="N26601" s="6"/>
    </row>
    <row r="26602" spans="8:14" x14ac:dyDescent="0.25">
      <c r="H26602" s="4"/>
      <c r="M26602" s="5"/>
      <c r="N26602" s="6"/>
    </row>
    <row r="26603" spans="8:14" x14ac:dyDescent="0.25">
      <c r="H26603" s="4"/>
      <c r="M26603" s="5"/>
      <c r="N26603" s="6"/>
    </row>
    <row r="26604" spans="8:14" x14ac:dyDescent="0.25">
      <c r="H26604" s="4"/>
      <c r="M26604" s="5"/>
      <c r="N26604" s="6"/>
    </row>
    <row r="26605" spans="8:14" x14ac:dyDescent="0.25">
      <c r="H26605" s="4"/>
      <c r="M26605" s="5"/>
      <c r="N26605" s="6"/>
    </row>
    <row r="26606" spans="8:14" x14ac:dyDescent="0.25">
      <c r="H26606" s="4"/>
      <c r="M26606" s="5"/>
      <c r="N26606" s="6"/>
    </row>
    <row r="26607" spans="8:14" x14ac:dyDescent="0.25">
      <c r="H26607" s="4"/>
      <c r="M26607" s="5"/>
      <c r="N26607" s="6"/>
    </row>
    <row r="26608" spans="8:14" x14ac:dyDescent="0.25">
      <c r="H26608" s="4"/>
      <c r="M26608" s="5"/>
      <c r="N26608" s="6"/>
    </row>
    <row r="26609" spans="8:14" x14ac:dyDescent="0.25">
      <c r="H26609" s="4"/>
      <c r="M26609" s="5"/>
      <c r="N26609" s="6"/>
    </row>
    <row r="26610" spans="8:14" x14ac:dyDescent="0.25">
      <c r="H26610" s="4"/>
      <c r="M26610" s="5"/>
      <c r="N26610" s="6"/>
    </row>
    <row r="26611" spans="8:14" x14ac:dyDescent="0.25">
      <c r="H26611" s="4"/>
      <c r="M26611" s="5"/>
      <c r="N26611" s="6"/>
    </row>
    <row r="26612" spans="8:14" x14ac:dyDescent="0.25">
      <c r="H26612" s="4"/>
      <c r="M26612" s="5"/>
      <c r="N26612" s="6"/>
    </row>
    <row r="26613" spans="8:14" x14ac:dyDescent="0.25">
      <c r="H26613" s="4"/>
      <c r="M26613" s="5"/>
      <c r="N26613" s="6"/>
    </row>
    <row r="26614" spans="8:14" x14ac:dyDescent="0.25">
      <c r="H26614" s="4"/>
      <c r="M26614" s="5"/>
      <c r="N26614" s="6"/>
    </row>
    <row r="26615" spans="8:14" x14ac:dyDescent="0.25">
      <c r="H26615" s="4"/>
      <c r="M26615" s="5"/>
      <c r="N26615" s="6"/>
    </row>
    <row r="26616" spans="8:14" x14ac:dyDescent="0.25">
      <c r="H26616" s="4"/>
      <c r="M26616" s="5"/>
      <c r="N26616" s="6"/>
    </row>
    <row r="26617" spans="8:14" x14ac:dyDescent="0.25">
      <c r="H26617" s="4"/>
      <c r="M26617" s="5"/>
      <c r="N26617" s="6"/>
    </row>
    <row r="26618" spans="8:14" x14ac:dyDescent="0.25">
      <c r="H26618" s="4"/>
      <c r="M26618" s="5"/>
      <c r="N26618" s="6"/>
    </row>
    <row r="26619" spans="8:14" x14ac:dyDescent="0.25">
      <c r="H26619" s="4"/>
      <c r="M26619" s="5"/>
      <c r="N26619" s="6"/>
    </row>
    <row r="26620" spans="8:14" x14ac:dyDescent="0.25">
      <c r="H26620" s="4"/>
      <c r="M26620" s="5"/>
      <c r="N26620" s="6"/>
    </row>
    <row r="26621" spans="8:14" x14ac:dyDescent="0.25">
      <c r="H26621" s="4"/>
      <c r="M26621" s="5"/>
      <c r="N26621" s="6"/>
    </row>
    <row r="26622" spans="8:14" x14ac:dyDescent="0.25">
      <c r="H26622" s="4"/>
      <c r="M26622" s="5"/>
      <c r="N26622" s="6"/>
    </row>
    <row r="26623" spans="8:14" x14ac:dyDescent="0.25">
      <c r="H26623" s="4"/>
      <c r="M26623" s="5"/>
      <c r="N26623" s="6"/>
    </row>
    <row r="26624" spans="8:14" x14ac:dyDescent="0.25">
      <c r="H26624" s="4"/>
      <c r="M26624" s="5"/>
      <c r="N26624" s="6"/>
    </row>
    <row r="26625" spans="8:14" x14ac:dyDescent="0.25">
      <c r="H26625" s="4"/>
      <c r="M26625" s="5"/>
      <c r="N26625" s="6"/>
    </row>
    <row r="26626" spans="8:14" x14ac:dyDescent="0.25">
      <c r="H26626" s="4"/>
      <c r="M26626" s="5"/>
      <c r="N26626" s="6"/>
    </row>
    <row r="26627" spans="8:14" x14ac:dyDescent="0.25">
      <c r="H26627" s="4"/>
      <c r="M26627" s="5"/>
      <c r="N26627" s="6"/>
    </row>
    <row r="26628" spans="8:14" x14ac:dyDescent="0.25">
      <c r="H26628" s="4"/>
      <c r="M26628" s="5"/>
      <c r="N26628" s="6"/>
    </row>
    <row r="26629" spans="8:14" x14ac:dyDescent="0.25">
      <c r="H26629" s="4"/>
      <c r="M26629" s="5"/>
      <c r="N26629" s="6"/>
    </row>
    <row r="26630" spans="8:14" x14ac:dyDescent="0.25">
      <c r="H26630" s="4"/>
      <c r="M26630" s="5"/>
      <c r="N26630" s="6"/>
    </row>
    <row r="26631" spans="8:14" x14ac:dyDescent="0.25">
      <c r="H26631" s="4"/>
      <c r="M26631" s="5"/>
      <c r="N26631" s="6"/>
    </row>
    <row r="26632" spans="8:14" x14ac:dyDescent="0.25">
      <c r="H26632" s="4"/>
      <c r="M26632" s="5"/>
      <c r="N26632" s="6"/>
    </row>
    <row r="26633" spans="8:14" x14ac:dyDescent="0.25">
      <c r="H26633" s="4"/>
      <c r="M26633" s="5"/>
      <c r="N26633" s="6"/>
    </row>
    <row r="26634" spans="8:14" x14ac:dyDescent="0.25">
      <c r="H26634" s="4"/>
      <c r="M26634" s="5"/>
      <c r="N26634" s="6"/>
    </row>
    <row r="26635" spans="8:14" x14ac:dyDescent="0.25">
      <c r="H26635" s="4"/>
      <c r="M26635" s="5"/>
      <c r="N26635" s="6"/>
    </row>
    <row r="26636" spans="8:14" x14ac:dyDescent="0.25">
      <c r="H26636" s="4"/>
      <c r="M26636" s="5"/>
      <c r="N26636" s="6"/>
    </row>
    <row r="26637" spans="8:14" x14ac:dyDescent="0.25">
      <c r="H26637" s="4"/>
      <c r="M26637" s="5"/>
      <c r="N26637" s="6"/>
    </row>
    <row r="26638" spans="8:14" x14ac:dyDescent="0.25">
      <c r="H26638" s="4"/>
      <c r="M26638" s="5"/>
      <c r="N26638" s="6"/>
    </row>
    <row r="26639" spans="8:14" x14ac:dyDescent="0.25">
      <c r="H26639" s="4"/>
      <c r="M26639" s="5"/>
      <c r="N26639" s="6"/>
    </row>
    <row r="26640" spans="8:14" x14ac:dyDescent="0.25">
      <c r="H26640" s="4"/>
      <c r="M26640" s="5"/>
      <c r="N26640" s="6"/>
    </row>
    <row r="26641" spans="8:14" x14ac:dyDescent="0.25">
      <c r="H26641" s="4"/>
      <c r="M26641" s="5"/>
      <c r="N26641" s="6"/>
    </row>
    <row r="26642" spans="8:14" x14ac:dyDescent="0.25">
      <c r="H26642" s="4"/>
      <c r="M26642" s="5"/>
      <c r="N26642" s="6"/>
    </row>
    <row r="26643" spans="8:14" x14ac:dyDescent="0.25">
      <c r="H26643" s="4"/>
      <c r="M26643" s="5"/>
      <c r="N26643" s="6"/>
    </row>
    <row r="26644" spans="8:14" x14ac:dyDescent="0.25">
      <c r="H26644" s="4"/>
      <c r="M26644" s="5"/>
      <c r="N26644" s="6"/>
    </row>
    <row r="26645" spans="8:14" x14ac:dyDescent="0.25">
      <c r="H26645" s="4"/>
      <c r="M26645" s="5"/>
      <c r="N26645" s="6"/>
    </row>
    <row r="26646" spans="8:14" x14ac:dyDescent="0.25">
      <c r="H26646" s="4"/>
      <c r="M26646" s="5"/>
      <c r="N26646" s="6"/>
    </row>
    <row r="26647" spans="8:14" x14ac:dyDescent="0.25">
      <c r="H26647" s="4"/>
      <c r="M26647" s="5"/>
      <c r="N26647" s="6"/>
    </row>
    <row r="26648" spans="8:14" x14ac:dyDescent="0.25">
      <c r="H26648" s="4"/>
      <c r="M26648" s="5"/>
      <c r="N26648" s="6"/>
    </row>
    <row r="26649" spans="8:14" x14ac:dyDescent="0.25">
      <c r="H26649" s="4"/>
      <c r="M26649" s="5"/>
      <c r="N26649" s="6"/>
    </row>
    <row r="26650" spans="8:14" x14ac:dyDescent="0.25">
      <c r="H26650" s="4"/>
      <c r="M26650" s="5"/>
      <c r="N26650" s="6"/>
    </row>
    <row r="26651" spans="8:14" x14ac:dyDescent="0.25">
      <c r="H26651" s="4"/>
      <c r="M26651" s="5"/>
      <c r="N26651" s="6"/>
    </row>
    <row r="26652" spans="8:14" x14ac:dyDescent="0.25">
      <c r="H26652" s="4"/>
      <c r="M26652" s="5"/>
      <c r="N26652" s="6"/>
    </row>
    <row r="26653" spans="8:14" x14ac:dyDescent="0.25">
      <c r="H26653" s="4"/>
      <c r="M26653" s="5"/>
      <c r="N26653" s="6"/>
    </row>
    <row r="26654" spans="8:14" x14ac:dyDescent="0.25">
      <c r="H26654" s="4"/>
      <c r="M26654" s="5"/>
      <c r="N26654" s="6"/>
    </row>
    <row r="26655" spans="8:14" x14ac:dyDescent="0.25">
      <c r="H26655" s="4"/>
      <c r="M26655" s="5"/>
      <c r="N26655" s="6"/>
    </row>
    <row r="26656" spans="8:14" x14ac:dyDescent="0.25">
      <c r="H26656" s="4"/>
      <c r="M26656" s="5"/>
      <c r="N26656" s="6"/>
    </row>
    <row r="26657" spans="8:14" x14ac:dyDescent="0.25">
      <c r="H26657" s="4"/>
      <c r="M26657" s="5"/>
      <c r="N26657" s="6"/>
    </row>
    <row r="26658" spans="8:14" x14ac:dyDescent="0.25">
      <c r="H26658" s="4"/>
      <c r="M26658" s="5"/>
      <c r="N26658" s="6"/>
    </row>
    <row r="26659" spans="8:14" x14ac:dyDescent="0.25">
      <c r="H26659" s="4"/>
      <c r="M26659" s="5"/>
      <c r="N26659" s="6"/>
    </row>
    <row r="26660" spans="8:14" x14ac:dyDescent="0.25">
      <c r="H26660" s="4"/>
      <c r="M26660" s="5"/>
      <c r="N26660" s="6"/>
    </row>
    <row r="26661" spans="8:14" x14ac:dyDescent="0.25">
      <c r="H26661" s="4"/>
      <c r="M26661" s="5"/>
      <c r="N26661" s="6"/>
    </row>
    <row r="26662" spans="8:14" x14ac:dyDescent="0.25">
      <c r="H26662" s="4"/>
      <c r="M26662" s="5"/>
      <c r="N26662" s="6"/>
    </row>
    <row r="26663" spans="8:14" x14ac:dyDescent="0.25">
      <c r="H26663" s="4"/>
      <c r="M26663" s="5"/>
      <c r="N26663" s="6"/>
    </row>
    <row r="26664" spans="8:14" x14ac:dyDescent="0.25">
      <c r="H26664" s="4"/>
      <c r="M26664" s="5"/>
      <c r="N26664" s="6"/>
    </row>
    <row r="26665" spans="8:14" x14ac:dyDescent="0.25">
      <c r="H26665" s="4"/>
      <c r="M26665" s="5"/>
      <c r="N26665" s="6"/>
    </row>
    <row r="26666" spans="8:14" x14ac:dyDescent="0.25">
      <c r="H26666" s="4"/>
      <c r="M26666" s="5"/>
      <c r="N26666" s="6"/>
    </row>
    <row r="26667" spans="8:14" x14ac:dyDescent="0.25">
      <c r="H26667" s="4"/>
      <c r="M26667" s="5"/>
      <c r="N26667" s="6"/>
    </row>
    <row r="26668" spans="8:14" x14ac:dyDescent="0.25">
      <c r="H26668" s="4"/>
      <c r="M26668" s="5"/>
      <c r="N26668" s="6"/>
    </row>
    <row r="26669" spans="8:14" x14ac:dyDescent="0.25">
      <c r="H26669" s="4"/>
      <c r="M26669" s="5"/>
      <c r="N26669" s="6"/>
    </row>
    <row r="26670" spans="8:14" x14ac:dyDescent="0.25">
      <c r="H26670" s="4"/>
      <c r="M26670" s="5"/>
      <c r="N26670" s="6"/>
    </row>
    <row r="26671" spans="8:14" x14ac:dyDescent="0.25">
      <c r="H26671" s="4"/>
      <c r="M26671" s="5"/>
      <c r="N26671" s="6"/>
    </row>
    <row r="26672" spans="8:14" x14ac:dyDescent="0.25">
      <c r="H26672" s="4"/>
      <c r="M26672" s="5"/>
      <c r="N26672" s="6"/>
    </row>
    <row r="26673" spans="8:14" x14ac:dyDescent="0.25">
      <c r="H26673" s="4"/>
      <c r="M26673" s="5"/>
      <c r="N26673" s="6"/>
    </row>
    <row r="26674" spans="8:14" x14ac:dyDescent="0.25">
      <c r="H26674" s="4"/>
      <c r="M26674" s="5"/>
      <c r="N26674" s="6"/>
    </row>
    <row r="26675" spans="8:14" x14ac:dyDescent="0.25">
      <c r="H26675" s="4"/>
      <c r="M26675" s="5"/>
      <c r="N26675" s="6"/>
    </row>
    <row r="26676" spans="8:14" x14ac:dyDescent="0.25">
      <c r="H26676" s="4"/>
      <c r="M26676" s="5"/>
      <c r="N26676" s="6"/>
    </row>
    <row r="26677" spans="8:14" x14ac:dyDescent="0.25">
      <c r="H26677" s="4"/>
      <c r="M26677" s="5"/>
      <c r="N26677" s="6"/>
    </row>
    <row r="26678" spans="8:14" x14ac:dyDescent="0.25">
      <c r="H26678" s="4"/>
      <c r="M26678" s="5"/>
      <c r="N26678" s="6"/>
    </row>
    <row r="26679" spans="8:14" x14ac:dyDescent="0.25">
      <c r="H26679" s="4"/>
      <c r="M26679" s="5"/>
      <c r="N26679" s="6"/>
    </row>
    <row r="26680" spans="8:14" x14ac:dyDescent="0.25">
      <c r="H26680" s="4"/>
      <c r="M26680" s="5"/>
      <c r="N26680" s="6"/>
    </row>
    <row r="26681" spans="8:14" x14ac:dyDescent="0.25">
      <c r="H26681" s="4"/>
      <c r="M26681" s="5"/>
      <c r="N26681" s="6"/>
    </row>
    <row r="26682" spans="8:14" x14ac:dyDescent="0.25">
      <c r="H26682" s="4"/>
      <c r="M26682" s="5"/>
      <c r="N26682" s="6"/>
    </row>
    <row r="26683" spans="8:14" x14ac:dyDescent="0.25">
      <c r="H26683" s="4"/>
      <c r="M26683" s="5"/>
      <c r="N26683" s="6"/>
    </row>
    <row r="26684" spans="8:14" x14ac:dyDescent="0.25">
      <c r="H26684" s="4"/>
      <c r="M26684" s="5"/>
      <c r="N26684" s="6"/>
    </row>
    <row r="26685" spans="8:14" x14ac:dyDescent="0.25">
      <c r="H26685" s="4"/>
      <c r="M26685" s="5"/>
      <c r="N26685" s="6"/>
    </row>
    <row r="26686" spans="8:14" x14ac:dyDescent="0.25">
      <c r="H26686" s="4"/>
      <c r="M26686" s="5"/>
      <c r="N26686" s="6"/>
    </row>
    <row r="26687" spans="8:14" x14ac:dyDescent="0.25">
      <c r="H26687" s="4"/>
      <c r="M26687" s="5"/>
      <c r="N26687" s="6"/>
    </row>
    <row r="26688" spans="8:14" x14ac:dyDescent="0.25">
      <c r="H26688" s="4"/>
      <c r="M26688" s="5"/>
      <c r="N26688" s="6"/>
    </row>
    <row r="26689" spans="8:14" x14ac:dyDescent="0.25">
      <c r="H26689" s="4"/>
      <c r="M26689" s="5"/>
      <c r="N26689" s="6"/>
    </row>
    <row r="26690" spans="8:14" x14ac:dyDescent="0.25">
      <c r="H26690" s="4"/>
      <c r="M26690" s="5"/>
      <c r="N26690" s="6"/>
    </row>
    <row r="26691" spans="8:14" x14ac:dyDescent="0.25">
      <c r="H26691" s="4"/>
      <c r="M26691" s="5"/>
      <c r="N26691" s="6"/>
    </row>
    <row r="26692" spans="8:14" x14ac:dyDescent="0.25">
      <c r="H26692" s="4"/>
      <c r="M26692" s="5"/>
      <c r="N26692" s="6"/>
    </row>
    <row r="26693" spans="8:14" x14ac:dyDescent="0.25">
      <c r="H26693" s="4"/>
      <c r="M26693" s="5"/>
      <c r="N26693" s="6"/>
    </row>
    <row r="26694" spans="8:14" x14ac:dyDescent="0.25">
      <c r="H26694" s="4"/>
      <c r="M26694" s="5"/>
      <c r="N26694" s="6"/>
    </row>
    <row r="26695" spans="8:14" x14ac:dyDescent="0.25">
      <c r="H26695" s="4"/>
      <c r="M26695" s="5"/>
      <c r="N26695" s="6"/>
    </row>
    <row r="26696" spans="8:14" x14ac:dyDescent="0.25">
      <c r="H26696" s="4"/>
      <c r="M26696" s="5"/>
      <c r="N26696" s="6"/>
    </row>
    <row r="26697" spans="8:14" x14ac:dyDescent="0.25">
      <c r="H26697" s="4"/>
      <c r="M26697" s="5"/>
      <c r="N26697" s="6"/>
    </row>
    <row r="26698" spans="8:14" x14ac:dyDescent="0.25">
      <c r="H26698" s="4"/>
      <c r="M26698" s="5"/>
      <c r="N26698" s="6"/>
    </row>
    <row r="26699" spans="8:14" x14ac:dyDescent="0.25">
      <c r="H26699" s="4"/>
      <c r="M26699" s="5"/>
      <c r="N26699" s="6"/>
    </row>
    <row r="26700" spans="8:14" x14ac:dyDescent="0.25">
      <c r="H26700" s="4"/>
      <c r="M26700" s="5"/>
      <c r="N26700" s="6"/>
    </row>
    <row r="26701" spans="8:14" x14ac:dyDescent="0.25">
      <c r="H26701" s="4"/>
      <c r="M26701" s="5"/>
      <c r="N26701" s="6"/>
    </row>
    <row r="26702" spans="8:14" x14ac:dyDescent="0.25">
      <c r="H26702" s="4"/>
      <c r="M26702" s="5"/>
      <c r="N26702" s="6"/>
    </row>
    <row r="26703" spans="8:14" x14ac:dyDescent="0.25">
      <c r="H26703" s="4"/>
      <c r="M26703" s="5"/>
      <c r="N26703" s="6"/>
    </row>
    <row r="26704" spans="8:14" x14ac:dyDescent="0.25">
      <c r="H26704" s="4"/>
      <c r="M26704" s="5"/>
      <c r="N26704" s="6"/>
    </row>
    <row r="26705" spans="8:14" x14ac:dyDescent="0.25">
      <c r="H26705" s="4"/>
      <c r="M26705" s="5"/>
      <c r="N26705" s="6"/>
    </row>
    <row r="26706" spans="8:14" x14ac:dyDescent="0.25">
      <c r="H26706" s="4"/>
      <c r="M26706" s="5"/>
      <c r="N26706" s="6"/>
    </row>
    <row r="26707" spans="8:14" x14ac:dyDescent="0.25">
      <c r="H26707" s="4"/>
      <c r="M26707" s="5"/>
      <c r="N26707" s="6"/>
    </row>
    <row r="26708" spans="8:14" x14ac:dyDescent="0.25">
      <c r="H26708" s="4"/>
      <c r="M26708" s="5"/>
      <c r="N26708" s="6"/>
    </row>
    <row r="26709" spans="8:14" x14ac:dyDescent="0.25">
      <c r="H26709" s="4"/>
      <c r="M26709" s="5"/>
      <c r="N26709" s="6"/>
    </row>
    <row r="26710" spans="8:14" x14ac:dyDescent="0.25">
      <c r="H26710" s="4"/>
      <c r="M26710" s="5"/>
      <c r="N26710" s="6"/>
    </row>
    <row r="26711" spans="8:14" x14ac:dyDescent="0.25">
      <c r="H26711" s="4"/>
      <c r="M26711" s="5"/>
      <c r="N26711" s="6"/>
    </row>
    <row r="26712" spans="8:14" x14ac:dyDescent="0.25">
      <c r="H26712" s="4"/>
      <c r="M26712" s="5"/>
      <c r="N26712" s="6"/>
    </row>
    <row r="26713" spans="8:14" x14ac:dyDescent="0.25">
      <c r="H26713" s="4"/>
      <c r="M26713" s="5"/>
      <c r="N26713" s="6"/>
    </row>
    <row r="26714" spans="8:14" x14ac:dyDescent="0.25">
      <c r="H26714" s="4"/>
      <c r="M26714" s="5"/>
      <c r="N26714" s="6"/>
    </row>
    <row r="26715" spans="8:14" x14ac:dyDescent="0.25">
      <c r="H26715" s="4"/>
      <c r="M26715" s="5"/>
      <c r="N26715" s="6"/>
    </row>
    <row r="26716" spans="8:14" x14ac:dyDescent="0.25">
      <c r="H26716" s="4"/>
      <c r="M26716" s="5"/>
      <c r="N26716" s="6"/>
    </row>
    <row r="26717" spans="8:14" x14ac:dyDescent="0.25">
      <c r="H26717" s="4"/>
      <c r="M26717" s="5"/>
      <c r="N26717" s="6"/>
    </row>
    <row r="26718" spans="8:14" x14ac:dyDescent="0.25">
      <c r="H26718" s="4"/>
      <c r="M26718" s="5"/>
      <c r="N26718" s="6"/>
    </row>
    <row r="26719" spans="8:14" x14ac:dyDescent="0.25">
      <c r="H26719" s="4"/>
      <c r="M26719" s="5"/>
      <c r="N26719" s="6"/>
    </row>
    <row r="26720" spans="8:14" x14ac:dyDescent="0.25">
      <c r="H26720" s="4"/>
      <c r="M26720" s="5"/>
      <c r="N26720" s="6"/>
    </row>
    <row r="26721" spans="8:14" x14ac:dyDescent="0.25">
      <c r="H26721" s="4"/>
      <c r="M26721" s="5"/>
      <c r="N26721" s="6"/>
    </row>
    <row r="26722" spans="8:14" x14ac:dyDescent="0.25">
      <c r="H26722" s="4"/>
      <c r="M26722" s="5"/>
      <c r="N26722" s="6"/>
    </row>
    <row r="26723" spans="8:14" x14ac:dyDescent="0.25">
      <c r="H26723" s="4"/>
      <c r="M26723" s="5"/>
      <c r="N26723" s="6"/>
    </row>
    <row r="26724" spans="8:14" x14ac:dyDescent="0.25">
      <c r="H26724" s="4"/>
      <c r="M26724" s="5"/>
      <c r="N26724" s="6"/>
    </row>
    <row r="26725" spans="8:14" x14ac:dyDescent="0.25">
      <c r="H26725" s="4"/>
      <c r="M26725" s="5"/>
      <c r="N26725" s="6"/>
    </row>
    <row r="26726" spans="8:14" x14ac:dyDescent="0.25">
      <c r="H26726" s="4"/>
      <c r="M26726" s="5"/>
      <c r="N26726" s="6"/>
    </row>
    <row r="26727" spans="8:14" x14ac:dyDescent="0.25">
      <c r="H26727" s="4"/>
      <c r="M26727" s="5"/>
      <c r="N26727" s="6"/>
    </row>
    <row r="26728" spans="8:14" x14ac:dyDescent="0.25">
      <c r="H26728" s="4"/>
      <c r="M26728" s="5"/>
      <c r="N26728" s="6"/>
    </row>
    <row r="26729" spans="8:14" x14ac:dyDescent="0.25">
      <c r="H26729" s="4"/>
      <c r="M26729" s="5"/>
      <c r="N26729" s="6"/>
    </row>
    <row r="26730" spans="8:14" x14ac:dyDescent="0.25">
      <c r="H26730" s="4"/>
      <c r="M26730" s="5"/>
      <c r="N26730" s="6"/>
    </row>
    <row r="26731" spans="8:14" x14ac:dyDescent="0.25">
      <c r="H26731" s="4"/>
      <c r="M26731" s="5"/>
      <c r="N26731" s="6"/>
    </row>
    <row r="26732" spans="8:14" x14ac:dyDescent="0.25">
      <c r="H26732" s="4"/>
      <c r="M26732" s="5"/>
      <c r="N26732" s="6"/>
    </row>
    <row r="26733" spans="8:14" x14ac:dyDescent="0.25">
      <c r="H26733" s="4"/>
      <c r="M26733" s="5"/>
      <c r="N26733" s="6"/>
    </row>
    <row r="26734" spans="8:14" x14ac:dyDescent="0.25">
      <c r="H26734" s="4"/>
      <c r="M26734" s="5"/>
      <c r="N26734" s="6"/>
    </row>
    <row r="26735" spans="8:14" x14ac:dyDescent="0.25">
      <c r="H26735" s="4"/>
      <c r="M26735" s="5"/>
      <c r="N26735" s="6"/>
    </row>
    <row r="26736" spans="8:14" x14ac:dyDescent="0.25">
      <c r="H26736" s="4"/>
      <c r="M26736" s="5"/>
      <c r="N26736" s="6"/>
    </row>
    <row r="26737" spans="8:14" x14ac:dyDescent="0.25">
      <c r="H26737" s="4"/>
      <c r="M26737" s="5"/>
      <c r="N26737" s="6"/>
    </row>
    <row r="26738" spans="8:14" x14ac:dyDescent="0.25">
      <c r="H26738" s="4"/>
      <c r="M26738" s="5"/>
      <c r="N26738" s="6"/>
    </row>
    <row r="26739" spans="8:14" x14ac:dyDescent="0.25">
      <c r="H26739" s="4"/>
      <c r="M26739" s="5"/>
      <c r="N26739" s="6"/>
    </row>
    <row r="26740" spans="8:14" x14ac:dyDescent="0.25">
      <c r="H26740" s="4"/>
      <c r="M26740" s="5"/>
      <c r="N26740" s="6"/>
    </row>
    <row r="26741" spans="8:14" x14ac:dyDescent="0.25">
      <c r="H26741" s="4"/>
      <c r="M26741" s="5"/>
      <c r="N26741" s="6"/>
    </row>
    <row r="26742" spans="8:14" x14ac:dyDescent="0.25">
      <c r="H26742" s="4"/>
      <c r="M26742" s="5"/>
      <c r="N26742" s="6"/>
    </row>
    <row r="26743" spans="8:14" x14ac:dyDescent="0.25">
      <c r="H26743" s="4"/>
      <c r="M26743" s="5"/>
      <c r="N26743" s="6"/>
    </row>
    <row r="26744" spans="8:14" x14ac:dyDescent="0.25">
      <c r="H26744" s="4"/>
      <c r="M26744" s="5"/>
      <c r="N26744" s="6"/>
    </row>
    <row r="26745" spans="8:14" x14ac:dyDescent="0.25">
      <c r="H26745" s="4"/>
      <c r="M26745" s="5"/>
      <c r="N26745" s="6"/>
    </row>
    <row r="26746" spans="8:14" x14ac:dyDescent="0.25">
      <c r="H26746" s="4"/>
      <c r="M26746" s="5"/>
      <c r="N26746" s="6"/>
    </row>
    <row r="26747" spans="8:14" x14ac:dyDescent="0.25">
      <c r="H26747" s="4"/>
      <c r="M26747" s="5"/>
      <c r="N26747" s="6"/>
    </row>
    <row r="26748" spans="8:14" x14ac:dyDescent="0.25">
      <c r="H26748" s="4"/>
      <c r="M26748" s="5"/>
      <c r="N26748" s="6"/>
    </row>
    <row r="26749" spans="8:14" x14ac:dyDescent="0.25">
      <c r="H26749" s="4"/>
      <c r="M26749" s="5"/>
      <c r="N26749" s="6"/>
    </row>
    <row r="26750" spans="8:14" x14ac:dyDescent="0.25">
      <c r="H26750" s="4"/>
      <c r="M26750" s="5"/>
      <c r="N26750" s="6"/>
    </row>
    <row r="26751" spans="8:14" x14ac:dyDescent="0.25">
      <c r="H26751" s="4"/>
      <c r="M26751" s="5"/>
      <c r="N26751" s="6"/>
    </row>
    <row r="26752" spans="8:14" x14ac:dyDescent="0.25">
      <c r="H26752" s="4"/>
      <c r="M26752" s="5"/>
      <c r="N26752" s="6"/>
    </row>
    <row r="26753" spans="8:14" x14ac:dyDescent="0.25">
      <c r="H26753" s="4"/>
      <c r="M26753" s="5"/>
      <c r="N26753" s="6"/>
    </row>
    <row r="26754" spans="8:14" x14ac:dyDescent="0.25">
      <c r="H26754" s="4"/>
      <c r="M26754" s="5"/>
      <c r="N26754" s="6"/>
    </row>
    <row r="26755" spans="8:14" x14ac:dyDescent="0.25">
      <c r="H26755" s="4"/>
      <c r="M26755" s="5"/>
      <c r="N26755" s="6"/>
    </row>
    <row r="26756" spans="8:14" x14ac:dyDescent="0.25">
      <c r="H26756" s="4"/>
      <c r="M26756" s="5"/>
      <c r="N26756" s="6"/>
    </row>
    <row r="26757" spans="8:14" x14ac:dyDescent="0.25">
      <c r="H26757" s="4"/>
      <c r="M26757" s="5"/>
      <c r="N26757" s="6"/>
    </row>
    <row r="26758" spans="8:14" x14ac:dyDescent="0.25">
      <c r="H26758" s="4"/>
      <c r="M26758" s="5"/>
      <c r="N26758" s="6"/>
    </row>
    <row r="26759" spans="8:14" x14ac:dyDescent="0.25">
      <c r="H26759" s="4"/>
      <c r="M26759" s="5"/>
      <c r="N26759" s="6"/>
    </row>
    <row r="26760" spans="8:14" x14ac:dyDescent="0.25">
      <c r="H26760" s="4"/>
      <c r="M26760" s="5"/>
      <c r="N26760" s="6"/>
    </row>
    <row r="26761" spans="8:14" x14ac:dyDescent="0.25">
      <c r="H26761" s="4"/>
      <c r="M26761" s="5"/>
      <c r="N26761" s="6"/>
    </row>
    <row r="26762" spans="8:14" x14ac:dyDescent="0.25">
      <c r="H26762" s="4"/>
      <c r="M26762" s="5"/>
      <c r="N26762" s="6"/>
    </row>
    <row r="26763" spans="8:14" x14ac:dyDescent="0.25">
      <c r="H26763" s="4"/>
      <c r="M26763" s="5"/>
      <c r="N26763" s="6"/>
    </row>
    <row r="26764" spans="8:14" x14ac:dyDescent="0.25">
      <c r="H26764" s="4"/>
      <c r="M26764" s="5"/>
      <c r="N26764" s="6"/>
    </row>
    <row r="26765" spans="8:14" x14ac:dyDescent="0.25">
      <c r="H26765" s="4"/>
      <c r="M26765" s="5"/>
      <c r="N26765" s="6"/>
    </row>
    <row r="26766" spans="8:14" x14ac:dyDescent="0.25">
      <c r="H26766" s="4"/>
      <c r="M26766" s="5"/>
      <c r="N26766" s="6"/>
    </row>
    <row r="26767" spans="8:14" x14ac:dyDescent="0.25">
      <c r="H26767" s="4"/>
      <c r="M26767" s="5"/>
      <c r="N26767" s="6"/>
    </row>
    <row r="26768" spans="8:14" x14ac:dyDescent="0.25">
      <c r="H26768" s="4"/>
      <c r="M26768" s="5"/>
      <c r="N26768" s="6"/>
    </row>
    <row r="26769" spans="8:14" x14ac:dyDescent="0.25">
      <c r="H26769" s="4"/>
      <c r="M26769" s="5"/>
      <c r="N26769" s="6"/>
    </row>
    <row r="26770" spans="8:14" x14ac:dyDescent="0.25">
      <c r="H26770" s="4"/>
      <c r="M26770" s="5"/>
      <c r="N26770" s="6"/>
    </row>
    <row r="26771" spans="8:14" x14ac:dyDescent="0.25">
      <c r="H26771" s="4"/>
      <c r="M26771" s="5"/>
      <c r="N26771" s="6"/>
    </row>
    <row r="26772" spans="8:14" x14ac:dyDescent="0.25">
      <c r="H26772" s="4"/>
      <c r="M26772" s="5"/>
      <c r="N26772" s="6"/>
    </row>
    <row r="26773" spans="8:14" x14ac:dyDescent="0.25">
      <c r="H26773" s="4"/>
      <c r="M26773" s="5"/>
      <c r="N26773" s="6"/>
    </row>
    <row r="26774" spans="8:14" x14ac:dyDescent="0.25">
      <c r="H26774" s="4"/>
      <c r="M26774" s="5"/>
      <c r="N26774" s="6"/>
    </row>
    <row r="26775" spans="8:14" x14ac:dyDescent="0.25">
      <c r="H26775" s="4"/>
      <c r="M26775" s="5"/>
      <c r="N26775" s="6"/>
    </row>
    <row r="26776" spans="8:14" x14ac:dyDescent="0.25">
      <c r="H26776" s="4"/>
      <c r="M26776" s="5"/>
      <c r="N26776" s="6"/>
    </row>
    <row r="26777" spans="8:14" x14ac:dyDescent="0.25">
      <c r="H26777" s="4"/>
      <c r="M26777" s="5"/>
      <c r="N26777" s="6"/>
    </row>
    <row r="26778" spans="8:14" x14ac:dyDescent="0.25">
      <c r="H26778" s="4"/>
      <c r="M26778" s="5"/>
      <c r="N26778" s="6"/>
    </row>
    <row r="26779" spans="8:14" x14ac:dyDescent="0.25">
      <c r="H26779" s="4"/>
      <c r="M26779" s="5"/>
      <c r="N26779" s="6"/>
    </row>
    <row r="26780" spans="8:14" x14ac:dyDescent="0.25">
      <c r="H26780" s="4"/>
      <c r="M26780" s="5"/>
      <c r="N26780" s="6"/>
    </row>
    <row r="26781" spans="8:14" x14ac:dyDescent="0.25">
      <c r="H26781" s="4"/>
      <c r="M26781" s="5"/>
      <c r="N26781" s="6"/>
    </row>
    <row r="26782" spans="8:14" x14ac:dyDescent="0.25">
      <c r="H26782" s="4"/>
      <c r="M26782" s="5"/>
      <c r="N26782" s="6"/>
    </row>
    <row r="26783" spans="8:14" x14ac:dyDescent="0.25">
      <c r="H26783" s="4"/>
      <c r="M26783" s="5"/>
      <c r="N26783" s="6"/>
    </row>
    <row r="26784" spans="8:14" x14ac:dyDescent="0.25">
      <c r="H26784" s="4"/>
      <c r="M26784" s="5"/>
      <c r="N26784" s="6"/>
    </row>
    <row r="26785" spans="8:14" x14ac:dyDescent="0.25">
      <c r="H26785" s="4"/>
      <c r="M26785" s="5"/>
      <c r="N26785" s="6"/>
    </row>
    <row r="26786" spans="8:14" x14ac:dyDescent="0.25">
      <c r="H26786" s="4"/>
      <c r="M26786" s="5"/>
      <c r="N26786" s="6"/>
    </row>
    <row r="26787" spans="8:14" x14ac:dyDescent="0.25">
      <c r="H26787" s="4"/>
      <c r="M26787" s="5"/>
      <c r="N26787" s="6"/>
    </row>
    <row r="26788" spans="8:14" x14ac:dyDescent="0.25">
      <c r="H26788" s="4"/>
      <c r="M26788" s="5"/>
      <c r="N26788" s="6"/>
    </row>
    <row r="26789" spans="8:14" x14ac:dyDescent="0.25">
      <c r="H26789" s="4"/>
      <c r="M26789" s="5"/>
      <c r="N26789" s="6"/>
    </row>
    <row r="26790" spans="8:14" x14ac:dyDescent="0.25">
      <c r="H26790" s="4"/>
      <c r="M26790" s="5"/>
      <c r="N26790" s="6"/>
    </row>
    <row r="26791" spans="8:14" x14ac:dyDescent="0.25">
      <c r="H26791" s="4"/>
      <c r="M26791" s="5"/>
      <c r="N26791" s="6"/>
    </row>
    <row r="26792" spans="8:14" x14ac:dyDescent="0.25">
      <c r="H26792" s="4"/>
      <c r="M26792" s="5"/>
      <c r="N26792" s="6"/>
    </row>
    <row r="26793" spans="8:14" x14ac:dyDescent="0.25">
      <c r="H26793" s="4"/>
      <c r="M26793" s="5"/>
      <c r="N26793" s="6"/>
    </row>
    <row r="26794" spans="8:14" x14ac:dyDescent="0.25">
      <c r="H26794" s="4"/>
      <c r="M26794" s="5"/>
      <c r="N26794" s="6"/>
    </row>
    <row r="26795" spans="8:14" x14ac:dyDescent="0.25">
      <c r="H26795" s="4"/>
      <c r="M26795" s="5"/>
      <c r="N26795" s="6"/>
    </row>
    <row r="26796" spans="8:14" x14ac:dyDescent="0.25">
      <c r="H26796" s="4"/>
      <c r="M26796" s="5"/>
      <c r="N26796" s="6"/>
    </row>
    <row r="26797" spans="8:14" x14ac:dyDescent="0.25">
      <c r="H26797" s="4"/>
      <c r="M26797" s="5"/>
      <c r="N26797" s="6"/>
    </row>
    <row r="26798" spans="8:14" x14ac:dyDescent="0.25">
      <c r="H26798" s="4"/>
      <c r="M26798" s="5"/>
      <c r="N26798" s="6"/>
    </row>
    <row r="26799" spans="8:14" x14ac:dyDescent="0.25">
      <c r="H26799" s="4"/>
      <c r="M26799" s="5"/>
      <c r="N26799" s="6"/>
    </row>
    <row r="26800" spans="8:14" x14ac:dyDescent="0.25">
      <c r="H26800" s="4"/>
      <c r="M26800" s="5"/>
      <c r="N26800" s="6"/>
    </row>
    <row r="26801" spans="8:14" x14ac:dyDescent="0.25">
      <c r="H26801" s="4"/>
      <c r="M26801" s="5"/>
      <c r="N26801" s="6"/>
    </row>
    <row r="26802" spans="8:14" x14ac:dyDescent="0.25">
      <c r="H26802" s="4"/>
      <c r="M26802" s="5"/>
      <c r="N26802" s="6"/>
    </row>
    <row r="26803" spans="8:14" x14ac:dyDescent="0.25">
      <c r="H26803" s="4"/>
      <c r="M26803" s="5"/>
      <c r="N26803" s="6"/>
    </row>
    <row r="26804" spans="8:14" x14ac:dyDescent="0.25">
      <c r="H26804" s="4"/>
      <c r="M26804" s="5"/>
      <c r="N26804" s="6"/>
    </row>
    <row r="26805" spans="8:14" x14ac:dyDescent="0.25">
      <c r="H26805" s="4"/>
      <c r="M26805" s="5"/>
      <c r="N26805" s="6"/>
    </row>
    <row r="26806" spans="8:14" x14ac:dyDescent="0.25">
      <c r="H26806" s="4"/>
      <c r="M26806" s="5"/>
      <c r="N26806" s="6"/>
    </row>
    <row r="26807" spans="8:14" x14ac:dyDescent="0.25">
      <c r="H26807" s="4"/>
      <c r="M26807" s="5"/>
      <c r="N26807" s="6"/>
    </row>
    <row r="26808" spans="8:14" x14ac:dyDescent="0.25">
      <c r="H26808" s="4"/>
      <c r="M26808" s="5"/>
      <c r="N26808" s="6"/>
    </row>
    <row r="26809" spans="8:14" x14ac:dyDescent="0.25">
      <c r="H26809" s="4"/>
      <c r="M26809" s="5"/>
      <c r="N26809" s="6"/>
    </row>
    <row r="26810" spans="8:14" x14ac:dyDescent="0.25">
      <c r="H26810" s="4"/>
      <c r="M26810" s="5"/>
      <c r="N26810" s="6"/>
    </row>
    <row r="26811" spans="8:14" x14ac:dyDescent="0.25">
      <c r="H26811" s="4"/>
      <c r="M26811" s="5"/>
      <c r="N26811" s="6"/>
    </row>
    <row r="26812" spans="8:14" x14ac:dyDescent="0.25">
      <c r="H26812" s="4"/>
      <c r="M26812" s="5"/>
      <c r="N26812" s="6"/>
    </row>
    <row r="26813" spans="8:14" x14ac:dyDescent="0.25">
      <c r="H26813" s="4"/>
      <c r="M26813" s="5"/>
      <c r="N26813" s="6"/>
    </row>
    <row r="26814" spans="8:14" x14ac:dyDescent="0.25">
      <c r="H26814" s="4"/>
      <c r="M26814" s="5"/>
      <c r="N26814" s="6"/>
    </row>
    <row r="26815" spans="8:14" x14ac:dyDescent="0.25">
      <c r="H26815" s="4"/>
      <c r="M26815" s="5"/>
      <c r="N26815" s="6"/>
    </row>
    <row r="26816" spans="8:14" x14ac:dyDescent="0.25">
      <c r="H26816" s="4"/>
      <c r="M26816" s="5"/>
      <c r="N26816" s="6"/>
    </row>
    <row r="26817" spans="8:14" x14ac:dyDescent="0.25">
      <c r="H26817" s="4"/>
      <c r="M26817" s="5"/>
      <c r="N26817" s="6"/>
    </row>
    <row r="26818" spans="8:14" x14ac:dyDescent="0.25">
      <c r="H26818" s="4"/>
      <c r="M26818" s="5"/>
      <c r="N26818" s="6"/>
    </row>
    <row r="26819" spans="8:14" x14ac:dyDescent="0.25">
      <c r="H26819" s="4"/>
      <c r="M26819" s="5"/>
      <c r="N26819" s="6"/>
    </row>
    <row r="26820" spans="8:14" x14ac:dyDescent="0.25">
      <c r="H26820" s="4"/>
      <c r="M26820" s="5"/>
      <c r="N26820" s="6"/>
    </row>
    <row r="26821" spans="8:14" x14ac:dyDescent="0.25">
      <c r="H26821" s="4"/>
      <c r="M26821" s="5"/>
      <c r="N26821" s="6"/>
    </row>
    <row r="26822" spans="8:14" x14ac:dyDescent="0.25">
      <c r="H26822" s="4"/>
      <c r="M26822" s="5"/>
      <c r="N26822" s="6"/>
    </row>
    <row r="26823" spans="8:14" x14ac:dyDescent="0.25">
      <c r="H26823" s="4"/>
      <c r="M26823" s="5"/>
      <c r="N26823" s="6"/>
    </row>
    <row r="26824" spans="8:14" x14ac:dyDescent="0.25">
      <c r="H26824" s="4"/>
      <c r="M26824" s="5"/>
      <c r="N26824" s="6"/>
    </row>
    <row r="26825" spans="8:14" x14ac:dyDescent="0.25">
      <c r="H26825" s="4"/>
      <c r="M26825" s="5"/>
      <c r="N26825" s="6"/>
    </row>
    <row r="26826" spans="8:14" x14ac:dyDescent="0.25">
      <c r="H26826" s="4"/>
      <c r="M26826" s="5"/>
      <c r="N26826" s="6"/>
    </row>
    <row r="26827" spans="8:14" x14ac:dyDescent="0.25">
      <c r="H26827" s="4"/>
      <c r="M26827" s="5"/>
      <c r="N26827" s="6"/>
    </row>
    <row r="26828" spans="8:14" x14ac:dyDescent="0.25">
      <c r="H26828" s="4"/>
      <c r="M26828" s="5"/>
      <c r="N26828" s="6"/>
    </row>
    <row r="26829" spans="8:14" x14ac:dyDescent="0.25">
      <c r="H26829" s="4"/>
      <c r="M26829" s="5"/>
      <c r="N26829" s="6"/>
    </row>
    <row r="26830" spans="8:14" x14ac:dyDescent="0.25">
      <c r="H26830" s="4"/>
      <c r="M26830" s="5"/>
      <c r="N26830" s="6"/>
    </row>
    <row r="26831" spans="8:14" x14ac:dyDescent="0.25">
      <c r="H26831" s="4"/>
      <c r="M26831" s="5"/>
      <c r="N26831" s="6"/>
    </row>
    <row r="26832" spans="8:14" x14ac:dyDescent="0.25">
      <c r="H26832" s="4"/>
      <c r="M26832" s="5"/>
      <c r="N26832" s="6"/>
    </row>
    <row r="26833" spans="8:14" x14ac:dyDescent="0.25">
      <c r="H26833" s="4"/>
      <c r="M26833" s="5"/>
      <c r="N26833" s="6"/>
    </row>
    <row r="26834" spans="8:14" x14ac:dyDescent="0.25">
      <c r="H26834" s="4"/>
      <c r="M26834" s="5"/>
      <c r="N26834" s="6"/>
    </row>
    <row r="26835" spans="8:14" x14ac:dyDescent="0.25">
      <c r="H26835" s="4"/>
      <c r="M26835" s="5"/>
      <c r="N26835" s="6"/>
    </row>
    <row r="26836" spans="8:14" x14ac:dyDescent="0.25">
      <c r="H26836" s="4"/>
      <c r="M26836" s="5"/>
      <c r="N26836" s="6"/>
    </row>
    <row r="26837" spans="8:14" x14ac:dyDescent="0.25">
      <c r="H26837" s="4"/>
      <c r="M26837" s="5"/>
      <c r="N26837" s="6"/>
    </row>
    <row r="26838" spans="8:14" x14ac:dyDescent="0.25">
      <c r="H26838" s="4"/>
      <c r="M26838" s="5"/>
      <c r="N26838" s="6"/>
    </row>
    <row r="26839" spans="8:14" x14ac:dyDescent="0.25">
      <c r="H26839" s="4"/>
      <c r="M26839" s="5"/>
      <c r="N26839" s="6"/>
    </row>
    <row r="26840" spans="8:14" x14ac:dyDescent="0.25">
      <c r="H26840" s="4"/>
      <c r="M26840" s="5"/>
      <c r="N26840" s="6"/>
    </row>
    <row r="26841" spans="8:14" x14ac:dyDescent="0.25">
      <c r="H26841" s="4"/>
      <c r="M26841" s="5"/>
      <c r="N26841" s="6"/>
    </row>
    <row r="26842" spans="8:14" x14ac:dyDescent="0.25">
      <c r="H26842" s="4"/>
      <c r="M26842" s="5"/>
      <c r="N26842" s="6"/>
    </row>
    <row r="26843" spans="8:14" x14ac:dyDescent="0.25">
      <c r="H26843" s="4"/>
      <c r="M26843" s="5"/>
      <c r="N26843" s="6"/>
    </row>
    <row r="26844" spans="8:14" x14ac:dyDescent="0.25">
      <c r="H26844" s="4"/>
      <c r="M26844" s="5"/>
      <c r="N26844" s="6"/>
    </row>
    <row r="26845" spans="8:14" x14ac:dyDescent="0.25">
      <c r="H26845" s="4"/>
      <c r="M26845" s="5"/>
      <c r="N26845" s="6"/>
    </row>
    <row r="26846" spans="8:14" x14ac:dyDescent="0.25">
      <c r="H26846" s="4"/>
      <c r="M26846" s="5"/>
      <c r="N26846" s="6"/>
    </row>
    <row r="26847" spans="8:14" x14ac:dyDescent="0.25">
      <c r="H26847" s="4"/>
      <c r="M26847" s="5"/>
      <c r="N26847" s="6"/>
    </row>
    <row r="26848" spans="8:14" x14ac:dyDescent="0.25">
      <c r="H26848" s="4"/>
      <c r="M26848" s="5"/>
      <c r="N26848" s="6"/>
    </row>
    <row r="26849" spans="8:14" x14ac:dyDescent="0.25">
      <c r="H26849" s="4"/>
      <c r="M26849" s="5"/>
      <c r="N26849" s="6"/>
    </row>
    <row r="26850" spans="8:14" x14ac:dyDescent="0.25">
      <c r="H26850" s="4"/>
      <c r="M26850" s="5"/>
      <c r="N26850" s="6"/>
    </row>
    <row r="26851" spans="8:14" x14ac:dyDescent="0.25">
      <c r="H26851" s="4"/>
      <c r="M26851" s="5"/>
      <c r="N26851" s="6"/>
    </row>
    <row r="26852" spans="8:14" x14ac:dyDescent="0.25">
      <c r="H26852" s="4"/>
      <c r="M26852" s="5"/>
      <c r="N26852" s="6"/>
    </row>
    <row r="26853" spans="8:14" x14ac:dyDescent="0.25">
      <c r="H26853" s="4"/>
      <c r="M26853" s="5"/>
      <c r="N26853" s="6"/>
    </row>
    <row r="26854" spans="8:14" x14ac:dyDescent="0.25">
      <c r="H26854" s="4"/>
      <c r="M26854" s="5"/>
      <c r="N26854" s="6"/>
    </row>
    <row r="26855" spans="8:14" x14ac:dyDescent="0.25">
      <c r="H26855" s="4"/>
      <c r="M26855" s="5"/>
      <c r="N26855" s="6"/>
    </row>
    <row r="26856" spans="8:14" x14ac:dyDescent="0.25">
      <c r="H26856" s="4"/>
      <c r="M26856" s="5"/>
      <c r="N26856" s="6"/>
    </row>
    <row r="26857" spans="8:14" x14ac:dyDescent="0.25">
      <c r="H26857" s="4"/>
      <c r="M26857" s="5"/>
      <c r="N26857" s="6"/>
    </row>
    <row r="26858" spans="8:14" x14ac:dyDescent="0.25">
      <c r="H26858" s="4"/>
      <c r="M26858" s="5"/>
      <c r="N26858" s="6"/>
    </row>
    <row r="26859" spans="8:14" x14ac:dyDescent="0.25">
      <c r="H26859" s="4"/>
      <c r="M26859" s="5"/>
      <c r="N26859" s="6"/>
    </row>
    <row r="26860" spans="8:14" x14ac:dyDescent="0.25">
      <c r="H26860" s="4"/>
      <c r="M26860" s="5"/>
      <c r="N26860" s="6"/>
    </row>
    <row r="26861" spans="8:14" x14ac:dyDescent="0.25">
      <c r="H26861" s="4"/>
      <c r="M26861" s="5"/>
      <c r="N26861" s="6"/>
    </row>
    <row r="26862" spans="8:14" x14ac:dyDescent="0.25">
      <c r="H26862" s="4"/>
      <c r="M26862" s="5"/>
      <c r="N26862" s="6"/>
    </row>
    <row r="26863" spans="8:14" x14ac:dyDescent="0.25">
      <c r="H26863" s="4"/>
      <c r="M26863" s="5"/>
      <c r="N26863" s="6"/>
    </row>
    <row r="26864" spans="8:14" x14ac:dyDescent="0.25">
      <c r="H26864" s="4"/>
      <c r="M26864" s="5"/>
      <c r="N26864" s="6"/>
    </row>
    <row r="26865" spans="8:14" x14ac:dyDescent="0.25">
      <c r="H26865" s="4"/>
      <c r="M26865" s="5"/>
      <c r="N26865" s="6"/>
    </row>
    <row r="26866" spans="8:14" x14ac:dyDescent="0.25">
      <c r="H26866" s="4"/>
      <c r="M26866" s="5"/>
      <c r="N26866" s="6"/>
    </row>
    <row r="26867" spans="8:14" x14ac:dyDescent="0.25">
      <c r="H26867" s="4"/>
      <c r="M26867" s="5"/>
      <c r="N26867" s="6"/>
    </row>
    <row r="26868" spans="8:14" x14ac:dyDescent="0.25">
      <c r="H26868" s="4"/>
      <c r="M26868" s="5"/>
      <c r="N26868" s="6"/>
    </row>
    <row r="26869" spans="8:14" x14ac:dyDescent="0.25">
      <c r="H26869" s="4"/>
      <c r="M26869" s="5"/>
      <c r="N26869" s="6"/>
    </row>
    <row r="26870" spans="8:14" x14ac:dyDescent="0.25">
      <c r="H26870" s="4"/>
      <c r="M26870" s="5"/>
      <c r="N26870" s="6"/>
    </row>
    <row r="26871" spans="8:14" x14ac:dyDescent="0.25">
      <c r="H26871" s="4"/>
      <c r="M26871" s="5"/>
      <c r="N26871" s="6"/>
    </row>
    <row r="26872" spans="8:14" x14ac:dyDescent="0.25">
      <c r="H26872" s="4"/>
      <c r="M26872" s="5"/>
      <c r="N26872" s="6"/>
    </row>
    <row r="26873" spans="8:14" x14ac:dyDescent="0.25">
      <c r="H26873" s="4"/>
      <c r="M26873" s="5"/>
      <c r="N26873" s="6"/>
    </row>
    <row r="26874" spans="8:14" x14ac:dyDescent="0.25">
      <c r="H26874" s="4"/>
      <c r="M26874" s="5"/>
      <c r="N26874" s="6"/>
    </row>
    <row r="26875" spans="8:14" x14ac:dyDescent="0.25">
      <c r="H26875" s="4"/>
      <c r="M26875" s="5"/>
      <c r="N26875" s="6"/>
    </row>
    <row r="26876" spans="8:14" x14ac:dyDescent="0.25">
      <c r="H26876" s="4"/>
      <c r="M26876" s="5"/>
      <c r="N26876" s="6"/>
    </row>
    <row r="26877" spans="8:14" x14ac:dyDescent="0.25">
      <c r="H26877" s="4"/>
      <c r="M26877" s="5"/>
      <c r="N26877" s="6"/>
    </row>
    <row r="26878" spans="8:14" x14ac:dyDescent="0.25">
      <c r="H26878" s="4"/>
      <c r="M26878" s="5"/>
      <c r="N26878" s="6"/>
    </row>
    <row r="26879" spans="8:14" x14ac:dyDescent="0.25">
      <c r="H26879" s="4"/>
      <c r="M26879" s="5"/>
      <c r="N26879" s="6"/>
    </row>
    <row r="26880" spans="8:14" x14ac:dyDescent="0.25">
      <c r="H26880" s="4"/>
      <c r="M26880" s="5"/>
      <c r="N26880" s="6"/>
    </row>
    <row r="26881" spans="8:14" x14ac:dyDescent="0.25">
      <c r="H26881" s="4"/>
      <c r="M26881" s="5"/>
      <c r="N26881" s="6"/>
    </row>
    <row r="26882" spans="8:14" x14ac:dyDescent="0.25">
      <c r="H26882" s="4"/>
      <c r="M26882" s="5"/>
      <c r="N26882" s="6"/>
    </row>
    <row r="26883" spans="8:14" x14ac:dyDescent="0.25">
      <c r="H26883" s="4"/>
      <c r="M26883" s="5"/>
      <c r="N26883" s="6"/>
    </row>
    <row r="26884" spans="8:14" x14ac:dyDescent="0.25">
      <c r="H26884" s="4"/>
      <c r="M26884" s="5"/>
      <c r="N26884" s="6"/>
    </row>
    <row r="26885" spans="8:14" x14ac:dyDescent="0.25">
      <c r="H26885" s="4"/>
      <c r="M26885" s="5"/>
      <c r="N26885" s="6"/>
    </row>
    <row r="26886" spans="8:14" x14ac:dyDescent="0.25">
      <c r="H26886" s="4"/>
      <c r="M26886" s="5"/>
      <c r="N26886" s="6"/>
    </row>
    <row r="26887" spans="8:14" x14ac:dyDescent="0.25">
      <c r="H26887" s="4"/>
      <c r="M26887" s="5"/>
      <c r="N26887" s="6"/>
    </row>
    <row r="26888" spans="8:14" x14ac:dyDescent="0.25">
      <c r="H26888" s="4"/>
      <c r="M26888" s="5"/>
      <c r="N26888" s="6"/>
    </row>
    <row r="26889" spans="8:14" x14ac:dyDescent="0.25">
      <c r="H26889" s="4"/>
      <c r="M26889" s="5"/>
      <c r="N26889" s="6"/>
    </row>
    <row r="26890" spans="8:14" x14ac:dyDescent="0.25">
      <c r="H26890" s="4"/>
      <c r="M26890" s="5"/>
      <c r="N26890" s="6"/>
    </row>
    <row r="26891" spans="8:14" x14ac:dyDescent="0.25">
      <c r="H26891" s="4"/>
      <c r="M26891" s="5"/>
      <c r="N26891" s="6"/>
    </row>
    <row r="26892" spans="8:14" x14ac:dyDescent="0.25">
      <c r="H26892" s="4"/>
      <c r="M26892" s="5"/>
      <c r="N26892" s="6"/>
    </row>
    <row r="26893" spans="8:14" x14ac:dyDescent="0.25">
      <c r="H26893" s="4"/>
      <c r="M26893" s="5"/>
      <c r="N26893" s="6"/>
    </row>
    <row r="26894" spans="8:14" x14ac:dyDescent="0.25">
      <c r="H26894" s="4"/>
      <c r="M26894" s="5"/>
      <c r="N26894" s="6"/>
    </row>
    <row r="26895" spans="8:14" x14ac:dyDescent="0.25">
      <c r="H26895" s="4"/>
      <c r="M26895" s="5"/>
      <c r="N26895" s="6"/>
    </row>
    <row r="26896" spans="8:14" x14ac:dyDescent="0.25">
      <c r="H26896" s="4"/>
      <c r="M26896" s="5"/>
      <c r="N26896" s="6"/>
    </row>
    <row r="26897" spans="8:14" x14ac:dyDescent="0.25">
      <c r="H26897" s="4"/>
      <c r="M26897" s="5"/>
      <c r="N26897" s="6"/>
    </row>
    <row r="26898" spans="8:14" x14ac:dyDescent="0.25">
      <c r="H26898" s="4"/>
      <c r="M26898" s="5"/>
      <c r="N26898" s="6"/>
    </row>
    <row r="26899" spans="8:14" x14ac:dyDescent="0.25">
      <c r="H26899" s="4"/>
      <c r="M26899" s="5"/>
      <c r="N26899" s="6"/>
    </row>
    <row r="26900" spans="8:14" x14ac:dyDescent="0.25">
      <c r="H26900" s="4"/>
      <c r="M26900" s="5"/>
      <c r="N26900" s="6"/>
    </row>
    <row r="26901" spans="8:14" x14ac:dyDescent="0.25">
      <c r="H26901" s="4"/>
      <c r="M26901" s="5"/>
      <c r="N26901" s="6"/>
    </row>
    <row r="26902" spans="8:14" x14ac:dyDescent="0.25">
      <c r="H26902" s="4"/>
      <c r="M26902" s="5"/>
      <c r="N26902" s="6"/>
    </row>
    <row r="26903" spans="8:14" x14ac:dyDescent="0.25">
      <c r="H26903" s="4"/>
      <c r="M26903" s="5"/>
      <c r="N26903" s="6"/>
    </row>
    <row r="26904" spans="8:14" x14ac:dyDescent="0.25">
      <c r="H26904" s="4"/>
      <c r="M26904" s="5"/>
      <c r="N26904" s="6"/>
    </row>
    <row r="26905" spans="8:14" x14ac:dyDescent="0.25">
      <c r="H26905" s="4"/>
      <c r="M26905" s="5"/>
      <c r="N26905" s="6"/>
    </row>
    <row r="26906" spans="8:14" x14ac:dyDescent="0.25">
      <c r="H26906" s="4"/>
      <c r="M26906" s="5"/>
      <c r="N26906" s="6"/>
    </row>
    <row r="26907" spans="8:14" x14ac:dyDescent="0.25">
      <c r="H26907" s="4"/>
      <c r="M26907" s="5"/>
      <c r="N26907" s="6"/>
    </row>
    <row r="26908" spans="8:14" x14ac:dyDescent="0.25">
      <c r="H26908" s="4"/>
      <c r="M26908" s="5"/>
      <c r="N26908" s="6"/>
    </row>
    <row r="26909" spans="8:14" x14ac:dyDescent="0.25">
      <c r="H26909" s="4"/>
      <c r="M26909" s="5"/>
      <c r="N26909" s="6"/>
    </row>
    <row r="26910" spans="8:14" x14ac:dyDescent="0.25">
      <c r="H26910" s="4"/>
      <c r="M26910" s="5"/>
      <c r="N26910" s="6"/>
    </row>
    <row r="26911" spans="8:14" x14ac:dyDescent="0.25">
      <c r="H26911" s="4"/>
      <c r="M26911" s="5"/>
      <c r="N26911" s="6"/>
    </row>
    <row r="26912" spans="8:14" x14ac:dyDescent="0.25">
      <c r="H26912" s="4"/>
      <c r="M26912" s="5"/>
      <c r="N26912" s="6"/>
    </row>
    <row r="26913" spans="8:14" x14ac:dyDescent="0.25">
      <c r="H26913" s="4"/>
      <c r="M26913" s="5"/>
      <c r="N26913" s="6"/>
    </row>
    <row r="26914" spans="8:14" x14ac:dyDescent="0.25">
      <c r="H26914" s="4"/>
      <c r="M26914" s="5"/>
      <c r="N26914" s="6"/>
    </row>
    <row r="26915" spans="8:14" x14ac:dyDescent="0.25">
      <c r="H26915" s="4"/>
      <c r="M26915" s="5"/>
      <c r="N26915" s="6"/>
    </row>
    <row r="26916" spans="8:14" x14ac:dyDescent="0.25">
      <c r="H26916" s="4"/>
      <c r="M26916" s="5"/>
      <c r="N26916" s="6"/>
    </row>
    <row r="26917" spans="8:14" x14ac:dyDescent="0.25">
      <c r="H26917" s="4"/>
      <c r="M26917" s="5"/>
      <c r="N26917" s="6"/>
    </row>
    <row r="26918" spans="8:14" x14ac:dyDescent="0.25">
      <c r="H26918" s="4"/>
      <c r="M26918" s="5"/>
      <c r="N26918" s="6"/>
    </row>
    <row r="26919" spans="8:14" x14ac:dyDescent="0.25">
      <c r="H26919" s="4"/>
      <c r="M26919" s="5"/>
      <c r="N26919" s="6"/>
    </row>
    <row r="26920" spans="8:14" x14ac:dyDescent="0.25">
      <c r="H26920" s="4"/>
      <c r="M26920" s="5"/>
      <c r="N26920" s="6"/>
    </row>
    <row r="26921" spans="8:14" x14ac:dyDescent="0.25">
      <c r="H26921" s="4"/>
      <c r="M26921" s="5"/>
      <c r="N26921" s="6"/>
    </row>
    <row r="26922" spans="8:14" x14ac:dyDescent="0.25">
      <c r="H26922" s="4"/>
      <c r="M26922" s="5"/>
      <c r="N26922" s="6"/>
    </row>
    <row r="26923" spans="8:14" x14ac:dyDescent="0.25">
      <c r="H26923" s="4"/>
      <c r="M26923" s="5"/>
      <c r="N26923" s="6"/>
    </row>
    <row r="26924" spans="8:14" x14ac:dyDescent="0.25">
      <c r="H26924" s="4"/>
      <c r="M26924" s="5"/>
      <c r="N26924" s="6"/>
    </row>
    <row r="26925" spans="8:14" x14ac:dyDescent="0.25">
      <c r="H26925" s="4"/>
      <c r="M26925" s="5"/>
      <c r="N26925" s="6"/>
    </row>
    <row r="26926" spans="8:14" x14ac:dyDescent="0.25">
      <c r="H26926" s="4"/>
      <c r="M26926" s="5"/>
      <c r="N26926" s="6"/>
    </row>
    <row r="26927" spans="8:14" x14ac:dyDescent="0.25">
      <c r="H26927" s="4"/>
      <c r="M26927" s="5"/>
      <c r="N26927" s="6"/>
    </row>
    <row r="26928" spans="8:14" x14ac:dyDescent="0.25">
      <c r="H26928" s="4"/>
      <c r="M26928" s="5"/>
      <c r="N26928" s="6"/>
    </row>
    <row r="26929" spans="8:14" x14ac:dyDescent="0.25">
      <c r="H26929" s="4"/>
      <c r="M26929" s="5"/>
      <c r="N26929" s="6"/>
    </row>
    <row r="26930" spans="8:14" x14ac:dyDescent="0.25">
      <c r="H26930" s="4"/>
      <c r="M26930" s="5"/>
      <c r="N26930" s="6"/>
    </row>
    <row r="26931" spans="8:14" x14ac:dyDescent="0.25">
      <c r="H26931" s="4"/>
      <c r="M26931" s="5"/>
      <c r="N26931" s="6"/>
    </row>
    <row r="26932" spans="8:14" x14ac:dyDescent="0.25">
      <c r="H26932" s="4"/>
      <c r="M26932" s="5"/>
      <c r="N26932" s="6"/>
    </row>
    <row r="26933" spans="8:14" x14ac:dyDescent="0.25">
      <c r="H26933" s="4"/>
      <c r="M26933" s="5"/>
      <c r="N26933" s="6"/>
    </row>
    <row r="26934" spans="8:14" x14ac:dyDescent="0.25">
      <c r="H26934" s="4"/>
      <c r="M26934" s="5"/>
      <c r="N26934" s="6"/>
    </row>
    <row r="26935" spans="8:14" x14ac:dyDescent="0.25">
      <c r="H26935" s="4"/>
      <c r="M26935" s="5"/>
      <c r="N26935" s="6"/>
    </row>
    <row r="26936" spans="8:14" x14ac:dyDescent="0.25">
      <c r="H26936" s="4"/>
      <c r="M26936" s="5"/>
      <c r="N26936" s="6"/>
    </row>
    <row r="26937" spans="8:14" x14ac:dyDescent="0.25">
      <c r="H26937" s="4"/>
      <c r="M26937" s="5"/>
      <c r="N26937" s="6"/>
    </row>
    <row r="26938" spans="8:14" x14ac:dyDescent="0.25">
      <c r="H26938" s="4"/>
      <c r="M26938" s="5"/>
      <c r="N26938" s="6"/>
    </row>
    <row r="26939" spans="8:14" x14ac:dyDescent="0.25">
      <c r="H26939" s="4"/>
      <c r="M26939" s="5"/>
      <c r="N26939" s="6"/>
    </row>
    <row r="26940" spans="8:14" x14ac:dyDescent="0.25">
      <c r="H26940" s="4"/>
      <c r="M26940" s="5"/>
      <c r="N26940" s="6"/>
    </row>
    <row r="26941" spans="8:14" x14ac:dyDescent="0.25">
      <c r="H26941" s="4"/>
      <c r="M26941" s="5"/>
      <c r="N26941" s="6"/>
    </row>
    <row r="26942" spans="8:14" x14ac:dyDescent="0.25">
      <c r="H26942" s="4"/>
      <c r="M26942" s="5"/>
      <c r="N26942" s="6"/>
    </row>
    <row r="26943" spans="8:14" x14ac:dyDescent="0.25">
      <c r="H26943" s="4"/>
      <c r="M26943" s="5"/>
      <c r="N26943" s="6"/>
    </row>
    <row r="26944" spans="8:14" x14ac:dyDescent="0.25">
      <c r="H26944" s="4"/>
      <c r="M26944" s="5"/>
      <c r="N26944" s="6"/>
    </row>
    <row r="26945" spans="8:14" x14ac:dyDescent="0.25">
      <c r="H26945" s="4"/>
      <c r="M26945" s="5"/>
      <c r="N26945" s="6"/>
    </row>
    <row r="26946" spans="8:14" x14ac:dyDescent="0.25">
      <c r="H26946" s="4"/>
      <c r="M26946" s="5"/>
      <c r="N26946" s="6"/>
    </row>
    <row r="26947" spans="8:14" x14ac:dyDescent="0.25">
      <c r="H26947" s="4"/>
      <c r="M26947" s="5"/>
      <c r="N26947" s="6"/>
    </row>
    <row r="26948" spans="8:14" x14ac:dyDescent="0.25">
      <c r="H26948" s="4"/>
      <c r="M26948" s="5"/>
      <c r="N26948" s="6"/>
    </row>
    <row r="26949" spans="8:14" x14ac:dyDescent="0.25">
      <c r="H26949" s="4"/>
      <c r="M26949" s="5"/>
      <c r="N26949" s="6"/>
    </row>
    <row r="26950" spans="8:14" x14ac:dyDescent="0.25">
      <c r="H26950" s="4"/>
      <c r="M26950" s="5"/>
      <c r="N26950" s="6"/>
    </row>
    <row r="26951" spans="8:14" x14ac:dyDescent="0.25">
      <c r="H26951" s="4"/>
      <c r="M26951" s="5"/>
      <c r="N26951" s="6"/>
    </row>
    <row r="26952" spans="8:14" x14ac:dyDescent="0.25">
      <c r="H26952" s="4"/>
      <c r="M26952" s="5"/>
      <c r="N26952" s="6"/>
    </row>
    <row r="26953" spans="8:14" x14ac:dyDescent="0.25">
      <c r="H26953" s="4"/>
      <c r="M26953" s="5"/>
      <c r="N26953" s="6"/>
    </row>
    <row r="26954" spans="8:14" x14ac:dyDescent="0.25">
      <c r="H26954" s="4"/>
      <c r="M26954" s="5"/>
      <c r="N26954" s="6"/>
    </row>
    <row r="26955" spans="8:14" x14ac:dyDescent="0.25">
      <c r="H26955" s="4"/>
      <c r="M26955" s="5"/>
      <c r="N26955" s="6"/>
    </row>
    <row r="26956" spans="8:14" x14ac:dyDescent="0.25">
      <c r="H26956" s="4"/>
      <c r="M26956" s="5"/>
      <c r="N26956" s="6"/>
    </row>
    <row r="26957" spans="8:14" x14ac:dyDescent="0.25">
      <c r="H26957" s="4"/>
      <c r="M26957" s="5"/>
      <c r="N26957" s="6"/>
    </row>
    <row r="26958" spans="8:14" x14ac:dyDescent="0.25">
      <c r="H26958" s="4"/>
      <c r="M26958" s="5"/>
      <c r="N26958" s="6"/>
    </row>
    <row r="26959" spans="8:14" x14ac:dyDescent="0.25">
      <c r="H26959" s="4"/>
      <c r="M26959" s="5"/>
      <c r="N26959" s="6"/>
    </row>
    <row r="26960" spans="8:14" x14ac:dyDescent="0.25">
      <c r="H26960" s="4"/>
      <c r="M26960" s="5"/>
      <c r="N26960" s="6"/>
    </row>
    <row r="26961" spans="8:14" x14ac:dyDescent="0.25">
      <c r="H26961" s="4"/>
      <c r="M26961" s="5"/>
      <c r="N26961" s="6"/>
    </row>
    <row r="26962" spans="8:14" x14ac:dyDescent="0.25">
      <c r="H26962" s="4"/>
      <c r="M26962" s="5"/>
      <c r="N26962" s="6"/>
    </row>
    <row r="26963" spans="8:14" x14ac:dyDescent="0.25">
      <c r="H26963" s="4"/>
      <c r="M26963" s="5"/>
      <c r="N26963" s="6"/>
    </row>
    <row r="26964" spans="8:14" x14ac:dyDescent="0.25">
      <c r="H26964" s="4"/>
      <c r="M26964" s="5"/>
      <c r="N26964" s="6"/>
    </row>
    <row r="26965" spans="8:14" x14ac:dyDescent="0.25">
      <c r="H26965" s="4"/>
      <c r="M26965" s="5"/>
      <c r="N26965" s="6"/>
    </row>
    <row r="26966" spans="8:14" x14ac:dyDescent="0.25">
      <c r="H26966" s="4"/>
      <c r="M26966" s="5"/>
      <c r="N26966" s="6"/>
    </row>
    <row r="26967" spans="8:14" x14ac:dyDescent="0.25">
      <c r="H26967" s="4"/>
      <c r="M26967" s="5"/>
      <c r="N26967" s="6"/>
    </row>
    <row r="26968" spans="8:14" x14ac:dyDescent="0.25">
      <c r="H26968" s="4"/>
      <c r="M26968" s="5"/>
      <c r="N26968" s="6"/>
    </row>
    <row r="26969" spans="8:14" x14ac:dyDescent="0.25">
      <c r="H26969" s="4"/>
      <c r="M26969" s="5"/>
      <c r="N26969" s="6"/>
    </row>
    <row r="26970" spans="8:14" x14ac:dyDescent="0.25">
      <c r="H26970" s="4"/>
      <c r="M26970" s="5"/>
      <c r="N26970" s="6"/>
    </row>
    <row r="26971" spans="8:14" x14ac:dyDescent="0.25">
      <c r="H26971" s="4"/>
      <c r="M26971" s="5"/>
      <c r="N26971" s="6"/>
    </row>
    <row r="26972" spans="8:14" x14ac:dyDescent="0.25">
      <c r="H26972" s="4"/>
      <c r="M26972" s="5"/>
      <c r="N26972" s="6"/>
    </row>
    <row r="26973" spans="8:14" x14ac:dyDescent="0.25">
      <c r="H26973" s="4"/>
      <c r="M26973" s="5"/>
      <c r="N26973" s="6"/>
    </row>
    <row r="26974" spans="8:14" x14ac:dyDescent="0.25">
      <c r="H26974" s="4"/>
      <c r="M26974" s="5"/>
      <c r="N26974" s="6"/>
    </row>
    <row r="26975" spans="8:14" x14ac:dyDescent="0.25">
      <c r="H26975" s="4"/>
      <c r="M26975" s="5"/>
      <c r="N26975" s="6"/>
    </row>
    <row r="26976" spans="8:14" x14ac:dyDescent="0.25">
      <c r="H26976" s="4"/>
      <c r="M26976" s="5"/>
      <c r="N26976" s="6"/>
    </row>
    <row r="26977" spans="8:14" x14ac:dyDescent="0.25">
      <c r="H26977" s="4"/>
      <c r="M26977" s="5"/>
      <c r="N26977" s="6"/>
    </row>
    <row r="26978" spans="8:14" x14ac:dyDescent="0.25">
      <c r="H26978" s="4"/>
      <c r="M26978" s="5"/>
      <c r="N26978" s="6"/>
    </row>
    <row r="26979" spans="8:14" x14ac:dyDescent="0.25">
      <c r="H26979" s="4"/>
      <c r="M26979" s="5"/>
      <c r="N26979" s="6"/>
    </row>
    <row r="26980" spans="8:14" x14ac:dyDescent="0.25">
      <c r="H26980" s="4"/>
      <c r="M26980" s="5"/>
      <c r="N26980" s="6"/>
    </row>
    <row r="26981" spans="8:14" x14ac:dyDescent="0.25">
      <c r="H26981" s="4"/>
      <c r="M26981" s="5"/>
      <c r="N26981" s="6"/>
    </row>
    <row r="26982" spans="8:14" x14ac:dyDescent="0.25">
      <c r="H26982" s="4"/>
      <c r="M26982" s="5"/>
      <c r="N26982" s="6"/>
    </row>
    <row r="26983" spans="8:14" x14ac:dyDescent="0.25">
      <c r="H26983" s="4"/>
      <c r="M26983" s="5"/>
      <c r="N26983" s="6"/>
    </row>
    <row r="26984" spans="8:14" x14ac:dyDescent="0.25">
      <c r="H26984" s="4"/>
      <c r="M26984" s="5"/>
      <c r="N26984" s="6"/>
    </row>
    <row r="26985" spans="8:14" x14ac:dyDescent="0.25">
      <c r="H26985" s="4"/>
      <c r="M26985" s="5"/>
      <c r="N26985" s="6"/>
    </row>
    <row r="26986" spans="8:14" x14ac:dyDescent="0.25">
      <c r="H26986" s="4"/>
      <c r="M26986" s="5"/>
      <c r="N26986" s="6"/>
    </row>
    <row r="26987" spans="8:14" x14ac:dyDescent="0.25">
      <c r="H26987" s="4"/>
      <c r="M26987" s="5"/>
      <c r="N26987" s="6"/>
    </row>
    <row r="26988" spans="8:14" x14ac:dyDescent="0.25">
      <c r="H26988" s="4"/>
      <c r="M26988" s="5"/>
      <c r="N26988" s="6"/>
    </row>
    <row r="26989" spans="8:14" x14ac:dyDescent="0.25">
      <c r="H26989" s="4"/>
      <c r="M26989" s="5"/>
      <c r="N26989" s="6"/>
    </row>
    <row r="26990" spans="8:14" x14ac:dyDescent="0.25">
      <c r="H26990" s="4"/>
      <c r="M26990" s="5"/>
      <c r="N26990" s="6"/>
    </row>
    <row r="26991" spans="8:14" x14ac:dyDescent="0.25">
      <c r="H26991" s="4"/>
      <c r="M26991" s="5"/>
      <c r="N26991" s="6"/>
    </row>
    <row r="26992" spans="8:14" x14ac:dyDescent="0.25">
      <c r="H26992" s="4"/>
      <c r="M26992" s="5"/>
      <c r="N26992" s="6"/>
    </row>
    <row r="26993" spans="8:14" x14ac:dyDescent="0.25">
      <c r="H26993" s="4"/>
      <c r="M26993" s="5"/>
      <c r="N26993" s="6"/>
    </row>
    <row r="26994" spans="8:14" x14ac:dyDescent="0.25">
      <c r="H26994" s="4"/>
      <c r="M26994" s="5"/>
      <c r="N26994" s="6"/>
    </row>
    <row r="26995" spans="8:14" x14ac:dyDescent="0.25">
      <c r="H26995" s="4"/>
      <c r="M26995" s="5"/>
      <c r="N26995" s="6"/>
    </row>
    <row r="26996" spans="8:14" x14ac:dyDescent="0.25">
      <c r="H26996" s="4"/>
      <c r="M26996" s="5"/>
      <c r="N26996" s="6"/>
    </row>
    <row r="26997" spans="8:14" x14ac:dyDescent="0.25">
      <c r="H26997" s="4"/>
      <c r="M26997" s="5"/>
      <c r="N26997" s="6"/>
    </row>
    <row r="26998" spans="8:14" x14ac:dyDescent="0.25">
      <c r="H26998" s="4"/>
      <c r="M26998" s="5"/>
      <c r="N26998" s="6"/>
    </row>
    <row r="26999" spans="8:14" x14ac:dyDescent="0.25">
      <c r="H26999" s="4"/>
      <c r="M26999" s="5"/>
      <c r="N26999" s="6"/>
    </row>
    <row r="27000" spans="8:14" x14ac:dyDescent="0.25">
      <c r="H27000" s="4"/>
      <c r="M27000" s="5"/>
      <c r="N27000" s="6"/>
    </row>
    <row r="27001" spans="8:14" x14ac:dyDescent="0.25">
      <c r="H27001" s="4"/>
      <c r="M27001" s="5"/>
      <c r="N27001" s="6"/>
    </row>
    <row r="27002" spans="8:14" x14ac:dyDescent="0.25">
      <c r="H27002" s="4"/>
      <c r="M27002" s="5"/>
      <c r="N27002" s="6"/>
    </row>
    <row r="27003" spans="8:14" x14ac:dyDescent="0.25">
      <c r="H27003" s="4"/>
      <c r="M27003" s="5"/>
      <c r="N27003" s="6"/>
    </row>
    <row r="27004" spans="8:14" x14ac:dyDescent="0.25">
      <c r="H27004" s="4"/>
      <c r="M27004" s="5"/>
      <c r="N27004" s="6"/>
    </row>
    <row r="27005" spans="8:14" x14ac:dyDescent="0.25">
      <c r="H27005" s="4"/>
      <c r="M27005" s="5"/>
      <c r="N27005" s="6"/>
    </row>
    <row r="27006" spans="8:14" x14ac:dyDescent="0.25">
      <c r="H27006" s="4"/>
      <c r="M27006" s="5"/>
      <c r="N27006" s="6"/>
    </row>
    <row r="27007" spans="8:14" x14ac:dyDescent="0.25">
      <c r="H27007" s="4"/>
      <c r="M27007" s="5"/>
      <c r="N27007" s="6"/>
    </row>
    <row r="27008" spans="8:14" x14ac:dyDescent="0.25">
      <c r="H27008" s="4"/>
      <c r="M27008" s="5"/>
      <c r="N27008" s="6"/>
    </row>
    <row r="27009" spans="8:14" x14ac:dyDescent="0.25">
      <c r="H27009" s="4"/>
      <c r="M27009" s="5"/>
      <c r="N27009" s="6"/>
    </row>
    <row r="27010" spans="8:14" x14ac:dyDescent="0.25">
      <c r="H27010" s="4"/>
      <c r="M27010" s="5"/>
      <c r="N27010" s="6"/>
    </row>
    <row r="27011" spans="8:14" x14ac:dyDescent="0.25">
      <c r="H27011" s="4"/>
      <c r="M27011" s="5"/>
      <c r="N27011" s="6"/>
    </row>
    <row r="27012" spans="8:14" x14ac:dyDescent="0.25">
      <c r="H27012" s="4"/>
      <c r="M27012" s="5"/>
      <c r="N27012" s="6"/>
    </row>
    <row r="27013" spans="8:14" x14ac:dyDescent="0.25">
      <c r="H27013" s="4"/>
      <c r="M27013" s="5"/>
      <c r="N27013" s="6"/>
    </row>
    <row r="27014" spans="8:14" x14ac:dyDescent="0.25">
      <c r="H27014" s="4"/>
      <c r="M27014" s="5"/>
      <c r="N27014" s="6"/>
    </row>
    <row r="27015" spans="8:14" x14ac:dyDescent="0.25">
      <c r="H27015" s="4"/>
      <c r="M27015" s="5"/>
      <c r="N27015" s="6"/>
    </row>
    <row r="27016" spans="8:14" x14ac:dyDescent="0.25">
      <c r="H27016" s="4"/>
      <c r="M27016" s="5"/>
      <c r="N27016" s="6"/>
    </row>
    <row r="27017" spans="8:14" x14ac:dyDescent="0.25">
      <c r="H27017" s="4"/>
      <c r="M27017" s="5"/>
      <c r="N27017" s="6"/>
    </row>
    <row r="27018" spans="8:14" x14ac:dyDescent="0.25">
      <c r="H27018" s="4"/>
      <c r="M27018" s="5"/>
      <c r="N27018" s="6"/>
    </row>
    <row r="27019" spans="8:14" x14ac:dyDescent="0.25">
      <c r="H27019" s="4"/>
      <c r="M27019" s="5"/>
      <c r="N27019" s="6"/>
    </row>
    <row r="27020" spans="8:14" x14ac:dyDescent="0.25">
      <c r="H27020" s="4"/>
      <c r="M27020" s="5"/>
      <c r="N27020" s="6"/>
    </row>
    <row r="27021" spans="8:14" x14ac:dyDescent="0.25">
      <c r="H27021" s="4"/>
      <c r="M27021" s="5"/>
      <c r="N27021" s="6"/>
    </row>
    <row r="27022" spans="8:14" x14ac:dyDescent="0.25">
      <c r="H27022" s="4"/>
      <c r="M27022" s="5"/>
      <c r="N27022" s="6"/>
    </row>
    <row r="27023" spans="8:14" x14ac:dyDescent="0.25">
      <c r="H27023" s="4"/>
      <c r="M27023" s="5"/>
      <c r="N27023" s="6"/>
    </row>
    <row r="27024" spans="8:14" x14ac:dyDescent="0.25">
      <c r="H27024" s="4"/>
      <c r="M27024" s="5"/>
      <c r="N27024" s="6"/>
    </row>
    <row r="27025" spans="8:14" x14ac:dyDescent="0.25">
      <c r="H27025" s="4"/>
      <c r="M27025" s="5"/>
      <c r="N27025" s="6"/>
    </row>
    <row r="27026" spans="8:14" x14ac:dyDescent="0.25">
      <c r="H27026" s="4"/>
      <c r="M27026" s="5"/>
      <c r="N27026" s="6"/>
    </row>
    <row r="27027" spans="8:14" x14ac:dyDescent="0.25">
      <c r="H27027" s="4"/>
      <c r="M27027" s="5"/>
      <c r="N27027" s="6"/>
    </row>
    <row r="27028" spans="8:14" x14ac:dyDescent="0.25">
      <c r="H27028" s="4"/>
      <c r="M27028" s="5"/>
      <c r="N27028" s="6"/>
    </row>
    <row r="27029" spans="8:14" x14ac:dyDescent="0.25">
      <c r="H27029" s="4"/>
      <c r="M27029" s="5"/>
      <c r="N27029" s="6"/>
    </row>
    <row r="27030" spans="8:14" x14ac:dyDescent="0.25">
      <c r="H27030" s="4"/>
      <c r="M27030" s="5"/>
      <c r="N27030" s="6"/>
    </row>
    <row r="27031" spans="8:14" x14ac:dyDescent="0.25">
      <c r="H27031" s="4"/>
      <c r="M27031" s="5"/>
      <c r="N27031" s="6"/>
    </row>
    <row r="27032" spans="8:14" x14ac:dyDescent="0.25">
      <c r="H27032" s="4"/>
      <c r="M27032" s="5"/>
      <c r="N27032" s="6"/>
    </row>
    <row r="27033" spans="8:14" x14ac:dyDescent="0.25">
      <c r="H27033" s="4"/>
      <c r="M27033" s="5"/>
      <c r="N27033" s="6"/>
    </row>
    <row r="27034" spans="8:14" x14ac:dyDescent="0.25">
      <c r="H27034" s="4"/>
      <c r="M27034" s="5"/>
      <c r="N27034" s="6"/>
    </row>
    <row r="27035" spans="8:14" x14ac:dyDescent="0.25">
      <c r="H27035" s="4"/>
      <c r="M27035" s="5"/>
      <c r="N27035" s="6"/>
    </row>
    <row r="27036" spans="8:14" x14ac:dyDescent="0.25">
      <c r="H27036" s="4"/>
      <c r="M27036" s="5"/>
      <c r="N27036" s="6"/>
    </row>
    <row r="27037" spans="8:14" x14ac:dyDescent="0.25">
      <c r="H27037" s="4"/>
      <c r="M27037" s="5"/>
      <c r="N27037" s="6"/>
    </row>
    <row r="27038" spans="8:14" x14ac:dyDescent="0.25">
      <c r="H27038" s="4"/>
      <c r="M27038" s="5"/>
      <c r="N27038" s="6"/>
    </row>
    <row r="27039" spans="8:14" x14ac:dyDescent="0.25">
      <c r="H27039" s="4"/>
      <c r="M27039" s="5"/>
      <c r="N27039" s="6"/>
    </row>
    <row r="27040" spans="8:14" x14ac:dyDescent="0.25">
      <c r="H27040" s="4"/>
      <c r="M27040" s="5"/>
      <c r="N27040" s="6"/>
    </row>
    <row r="27041" spans="8:14" x14ac:dyDescent="0.25">
      <c r="H27041" s="4"/>
      <c r="M27041" s="5"/>
      <c r="N27041" s="6"/>
    </row>
    <row r="27042" spans="8:14" x14ac:dyDescent="0.25">
      <c r="H27042" s="4"/>
      <c r="M27042" s="5"/>
      <c r="N27042" s="6"/>
    </row>
    <row r="27043" spans="8:14" x14ac:dyDescent="0.25">
      <c r="H27043" s="4"/>
      <c r="M27043" s="5"/>
      <c r="N27043" s="6"/>
    </row>
    <row r="27044" spans="8:14" x14ac:dyDescent="0.25">
      <c r="H27044" s="4"/>
      <c r="M27044" s="5"/>
      <c r="N27044" s="6"/>
    </row>
    <row r="27045" spans="8:14" x14ac:dyDescent="0.25">
      <c r="H27045" s="4"/>
      <c r="M27045" s="5"/>
      <c r="N27045" s="6"/>
    </row>
    <row r="27046" spans="8:14" x14ac:dyDescent="0.25">
      <c r="H27046" s="4"/>
      <c r="M27046" s="5"/>
      <c r="N27046" s="6"/>
    </row>
    <row r="27047" spans="8:14" x14ac:dyDescent="0.25">
      <c r="H27047" s="4"/>
      <c r="M27047" s="5"/>
      <c r="N27047" s="6"/>
    </row>
    <row r="27048" spans="8:14" x14ac:dyDescent="0.25">
      <c r="H27048" s="4"/>
      <c r="M27048" s="5"/>
      <c r="N27048" s="6"/>
    </row>
    <row r="27049" spans="8:14" x14ac:dyDescent="0.25">
      <c r="H27049" s="4"/>
      <c r="M27049" s="5"/>
      <c r="N27049" s="6"/>
    </row>
    <row r="27050" spans="8:14" x14ac:dyDescent="0.25">
      <c r="H27050" s="4"/>
      <c r="M27050" s="5"/>
      <c r="N27050" s="6"/>
    </row>
    <row r="27051" spans="8:14" x14ac:dyDescent="0.25">
      <c r="H27051" s="4"/>
      <c r="M27051" s="5"/>
      <c r="N27051" s="6"/>
    </row>
    <row r="27052" spans="8:14" x14ac:dyDescent="0.25">
      <c r="H27052" s="4"/>
      <c r="M27052" s="5"/>
      <c r="N27052" s="6"/>
    </row>
    <row r="27053" spans="8:14" x14ac:dyDescent="0.25">
      <c r="H27053" s="4"/>
      <c r="M27053" s="5"/>
      <c r="N27053" s="6"/>
    </row>
    <row r="27054" spans="8:14" x14ac:dyDescent="0.25">
      <c r="H27054" s="4"/>
      <c r="M27054" s="5"/>
      <c r="N27054" s="6"/>
    </row>
    <row r="27055" spans="8:14" x14ac:dyDescent="0.25">
      <c r="H27055" s="4"/>
      <c r="M27055" s="5"/>
      <c r="N27055" s="6"/>
    </row>
    <row r="27056" spans="8:14" x14ac:dyDescent="0.25">
      <c r="H27056" s="4"/>
      <c r="M27056" s="5"/>
      <c r="N27056" s="6"/>
    </row>
    <row r="27057" spans="8:14" x14ac:dyDescent="0.25">
      <c r="H27057" s="4"/>
      <c r="M27057" s="5"/>
      <c r="N27057" s="6"/>
    </row>
    <row r="27058" spans="8:14" x14ac:dyDescent="0.25">
      <c r="H27058" s="4"/>
      <c r="M27058" s="5"/>
      <c r="N27058" s="6"/>
    </row>
    <row r="27059" spans="8:14" x14ac:dyDescent="0.25">
      <c r="H27059" s="4"/>
      <c r="M27059" s="5"/>
      <c r="N27059" s="6"/>
    </row>
    <row r="27060" spans="8:14" x14ac:dyDescent="0.25">
      <c r="H27060" s="4"/>
      <c r="M27060" s="5"/>
      <c r="N27060" s="6"/>
    </row>
    <row r="27061" spans="8:14" x14ac:dyDescent="0.25">
      <c r="H27061" s="4"/>
      <c r="M27061" s="5"/>
      <c r="N27061" s="6"/>
    </row>
    <row r="27062" spans="8:14" x14ac:dyDescent="0.25">
      <c r="H27062" s="4"/>
      <c r="M27062" s="5"/>
      <c r="N27062" s="6"/>
    </row>
    <row r="27063" spans="8:14" x14ac:dyDescent="0.25">
      <c r="H27063" s="4"/>
      <c r="M27063" s="5"/>
      <c r="N27063" s="6"/>
    </row>
    <row r="27064" spans="8:14" x14ac:dyDescent="0.25">
      <c r="H27064" s="4"/>
      <c r="M27064" s="5"/>
      <c r="N27064" s="6"/>
    </row>
    <row r="27065" spans="8:14" x14ac:dyDescent="0.25">
      <c r="H27065" s="4"/>
      <c r="M27065" s="5"/>
      <c r="N27065" s="6"/>
    </row>
    <row r="27066" spans="8:14" x14ac:dyDescent="0.25">
      <c r="H27066" s="4"/>
      <c r="M27066" s="5"/>
      <c r="N27066" s="6"/>
    </row>
    <row r="27067" spans="8:14" x14ac:dyDescent="0.25">
      <c r="H27067" s="4"/>
      <c r="M27067" s="5"/>
      <c r="N27067" s="6"/>
    </row>
    <row r="27068" spans="8:14" x14ac:dyDescent="0.25">
      <c r="H27068" s="4"/>
      <c r="M27068" s="5"/>
      <c r="N27068" s="6"/>
    </row>
    <row r="27069" spans="8:14" x14ac:dyDescent="0.25">
      <c r="H27069" s="4"/>
      <c r="M27069" s="5"/>
      <c r="N27069" s="6"/>
    </row>
    <row r="27070" spans="8:14" x14ac:dyDescent="0.25">
      <c r="H27070" s="4"/>
      <c r="M27070" s="5"/>
      <c r="N27070" s="6"/>
    </row>
    <row r="27071" spans="8:14" x14ac:dyDescent="0.25">
      <c r="H27071" s="4"/>
      <c r="M27071" s="5"/>
      <c r="N27071" s="6"/>
    </row>
    <row r="27072" spans="8:14" x14ac:dyDescent="0.25">
      <c r="H27072" s="4"/>
      <c r="M27072" s="5"/>
      <c r="N27072" s="6"/>
    </row>
    <row r="27073" spans="8:14" x14ac:dyDescent="0.25">
      <c r="H27073" s="4"/>
      <c r="M27073" s="5"/>
      <c r="N27073" s="6"/>
    </row>
    <row r="27074" spans="8:14" x14ac:dyDescent="0.25">
      <c r="H27074" s="4"/>
      <c r="M27074" s="5"/>
      <c r="N27074" s="6"/>
    </row>
    <row r="27075" spans="8:14" x14ac:dyDescent="0.25">
      <c r="H27075" s="4"/>
      <c r="M27075" s="5"/>
      <c r="N27075" s="6"/>
    </row>
    <row r="27076" spans="8:14" x14ac:dyDescent="0.25">
      <c r="H27076" s="4"/>
      <c r="M27076" s="5"/>
      <c r="N27076" s="6"/>
    </row>
    <row r="27077" spans="8:14" x14ac:dyDescent="0.25">
      <c r="H27077" s="4"/>
      <c r="M27077" s="5"/>
      <c r="N27077" s="6"/>
    </row>
    <row r="27078" spans="8:14" x14ac:dyDescent="0.25">
      <c r="H27078" s="4"/>
      <c r="M27078" s="5"/>
      <c r="N27078" s="6"/>
    </row>
    <row r="27079" spans="8:14" x14ac:dyDescent="0.25">
      <c r="H27079" s="4"/>
      <c r="M27079" s="5"/>
      <c r="N27079" s="6"/>
    </row>
    <row r="27080" spans="8:14" x14ac:dyDescent="0.25">
      <c r="H27080" s="4"/>
      <c r="M27080" s="5"/>
      <c r="N27080" s="6"/>
    </row>
    <row r="27081" spans="8:14" x14ac:dyDescent="0.25">
      <c r="H27081" s="4"/>
      <c r="M27081" s="5"/>
      <c r="N27081" s="6"/>
    </row>
    <row r="27082" spans="8:14" x14ac:dyDescent="0.25">
      <c r="H27082" s="4"/>
      <c r="M27082" s="5"/>
      <c r="N27082" s="6"/>
    </row>
    <row r="27083" spans="8:14" x14ac:dyDescent="0.25">
      <c r="H27083" s="4"/>
      <c r="M27083" s="5"/>
      <c r="N27083" s="6"/>
    </row>
    <row r="27084" spans="8:14" x14ac:dyDescent="0.25">
      <c r="H27084" s="4"/>
      <c r="M27084" s="5"/>
      <c r="N27084" s="6"/>
    </row>
    <row r="27085" spans="8:14" x14ac:dyDescent="0.25">
      <c r="H27085" s="4"/>
      <c r="M27085" s="5"/>
      <c r="N27085" s="6"/>
    </row>
    <row r="27086" spans="8:14" x14ac:dyDescent="0.25">
      <c r="H27086" s="4"/>
      <c r="M27086" s="5"/>
      <c r="N27086" s="6"/>
    </row>
    <row r="27087" spans="8:14" x14ac:dyDescent="0.25">
      <c r="H27087" s="4"/>
      <c r="M27087" s="5"/>
      <c r="N27087" s="6"/>
    </row>
    <row r="27088" spans="8:14" x14ac:dyDescent="0.25">
      <c r="H27088" s="4"/>
      <c r="M27088" s="5"/>
      <c r="N27088" s="6"/>
    </row>
    <row r="27089" spans="8:14" x14ac:dyDescent="0.25">
      <c r="H27089" s="4"/>
      <c r="M27089" s="5"/>
      <c r="N27089" s="6"/>
    </row>
    <row r="27090" spans="8:14" x14ac:dyDescent="0.25">
      <c r="H27090" s="4"/>
      <c r="M27090" s="5"/>
      <c r="N27090" s="6"/>
    </row>
    <row r="27091" spans="8:14" x14ac:dyDescent="0.25">
      <c r="H27091" s="4"/>
      <c r="M27091" s="5"/>
      <c r="N27091" s="6"/>
    </row>
    <row r="27092" spans="8:14" x14ac:dyDescent="0.25">
      <c r="H27092" s="4"/>
      <c r="M27092" s="5"/>
      <c r="N27092" s="6"/>
    </row>
    <row r="27093" spans="8:14" x14ac:dyDescent="0.25">
      <c r="H27093" s="4"/>
      <c r="M27093" s="5"/>
      <c r="N27093" s="6"/>
    </row>
    <row r="27094" spans="8:14" x14ac:dyDescent="0.25">
      <c r="H27094" s="4"/>
      <c r="M27094" s="5"/>
      <c r="N27094" s="6"/>
    </row>
    <row r="27095" spans="8:14" x14ac:dyDescent="0.25">
      <c r="H27095" s="4"/>
      <c r="M27095" s="5"/>
      <c r="N27095" s="6"/>
    </row>
    <row r="27096" spans="8:14" x14ac:dyDescent="0.25">
      <c r="H27096" s="4"/>
      <c r="M27096" s="5"/>
      <c r="N27096" s="6"/>
    </row>
    <row r="27097" spans="8:14" x14ac:dyDescent="0.25">
      <c r="H27097" s="4"/>
      <c r="M27097" s="5"/>
      <c r="N27097" s="6"/>
    </row>
    <row r="27098" spans="8:14" x14ac:dyDescent="0.25">
      <c r="H27098" s="4"/>
      <c r="M27098" s="5"/>
      <c r="N27098" s="6"/>
    </row>
    <row r="27099" spans="8:14" x14ac:dyDescent="0.25">
      <c r="H27099" s="4"/>
      <c r="M27099" s="5"/>
      <c r="N27099" s="6"/>
    </row>
    <row r="27100" spans="8:14" x14ac:dyDescent="0.25">
      <c r="H27100" s="4"/>
      <c r="M27100" s="5"/>
      <c r="N27100" s="6"/>
    </row>
    <row r="27101" spans="8:14" x14ac:dyDescent="0.25">
      <c r="H27101" s="4"/>
      <c r="M27101" s="5"/>
      <c r="N27101" s="6"/>
    </row>
    <row r="27102" spans="8:14" x14ac:dyDescent="0.25">
      <c r="H27102" s="4"/>
      <c r="M27102" s="5"/>
      <c r="N27102" s="6"/>
    </row>
    <row r="27103" spans="8:14" x14ac:dyDescent="0.25">
      <c r="H27103" s="4"/>
      <c r="M27103" s="5"/>
      <c r="N27103" s="6"/>
    </row>
    <row r="27104" spans="8:14" x14ac:dyDescent="0.25">
      <c r="H27104" s="4"/>
      <c r="M27104" s="5"/>
      <c r="N27104" s="6"/>
    </row>
    <row r="27105" spans="8:14" x14ac:dyDescent="0.25">
      <c r="H27105" s="4"/>
      <c r="M27105" s="5"/>
      <c r="N27105" s="6"/>
    </row>
    <row r="27106" spans="8:14" x14ac:dyDescent="0.25">
      <c r="H27106" s="4"/>
      <c r="M27106" s="5"/>
      <c r="N27106" s="6"/>
    </row>
    <row r="27107" spans="8:14" x14ac:dyDescent="0.25">
      <c r="H27107" s="4"/>
      <c r="M27107" s="5"/>
      <c r="N27107" s="6"/>
    </row>
    <row r="27108" spans="8:14" x14ac:dyDescent="0.25">
      <c r="H27108" s="4"/>
      <c r="M27108" s="5"/>
      <c r="N27108" s="6"/>
    </row>
    <row r="27109" spans="8:14" x14ac:dyDescent="0.25">
      <c r="H27109" s="4"/>
      <c r="M27109" s="5"/>
      <c r="N27109" s="6"/>
    </row>
    <row r="27110" spans="8:14" x14ac:dyDescent="0.25">
      <c r="H27110" s="4"/>
      <c r="M27110" s="5"/>
      <c r="N27110" s="6"/>
    </row>
    <row r="27111" spans="8:14" x14ac:dyDescent="0.25">
      <c r="H27111" s="4"/>
      <c r="M27111" s="5"/>
      <c r="N27111" s="6"/>
    </row>
    <row r="27112" spans="8:14" x14ac:dyDescent="0.25">
      <c r="H27112" s="4"/>
      <c r="M27112" s="5"/>
      <c r="N27112" s="6"/>
    </row>
    <row r="27113" spans="8:14" x14ac:dyDescent="0.25">
      <c r="H27113" s="4"/>
      <c r="M27113" s="5"/>
      <c r="N27113" s="6"/>
    </row>
    <row r="27114" spans="8:14" x14ac:dyDescent="0.25">
      <c r="H27114" s="4"/>
      <c r="M27114" s="5"/>
      <c r="N27114" s="6"/>
    </row>
    <row r="27115" spans="8:14" x14ac:dyDescent="0.25">
      <c r="H27115" s="4"/>
      <c r="M27115" s="5"/>
      <c r="N27115" s="6"/>
    </row>
    <row r="27116" spans="8:14" x14ac:dyDescent="0.25">
      <c r="H27116" s="4"/>
      <c r="M27116" s="5"/>
      <c r="N27116" s="6"/>
    </row>
    <row r="27117" spans="8:14" x14ac:dyDescent="0.25">
      <c r="H27117" s="4"/>
      <c r="M27117" s="5"/>
      <c r="N27117" s="6"/>
    </row>
    <row r="27118" spans="8:14" x14ac:dyDescent="0.25">
      <c r="H27118" s="4"/>
      <c r="M27118" s="5"/>
      <c r="N27118" s="6"/>
    </row>
    <row r="27119" spans="8:14" x14ac:dyDescent="0.25">
      <c r="H27119" s="4"/>
      <c r="M27119" s="5"/>
      <c r="N27119" s="6"/>
    </row>
    <row r="27120" spans="8:14" x14ac:dyDescent="0.25">
      <c r="H27120" s="4"/>
      <c r="M27120" s="5"/>
      <c r="N27120" s="6"/>
    </row>
    <row r="27121" spans="8:14" x14ac:dyDescent="0.25">
      <c r="H27121" s="4"/>
      <c r="M27121" s="5"/>
      <c r="N27121" s="6"/>
    </row>
    <row r="27122" spans="8:14" x14ac:dyDescent="0.25">
      <c r="H27122" s="4"/>
      <c r="M27122" s="5"/>
      <c r="N27122" s="6"/>
    </row>
    <row r="27123" spans="8:14" x14ac:dyDescent="0.25">
      <c r="H27123" s="4"/>
      <c r="M27123" s="5"/>
      <c r="N27123" s="6"/>
    </row>
    <row r="27124" spans="8:14" x14ac:dyDescent="0.25">
      <c r="H27124" s="4"/>
      <c r="M27124" s="5"/>
      <c r="N27124" s="6"/>
    </row>
    <row r="27125" spans="8:14" x14ac:dyDescent="0.25">
      <c r="H27125" s="4"/>
      <c r="M27125" s="5"/>
      <c r="N27125" s="6"/>
    </row>
    <row r="27126" spans="8:14" x14ac:dyDescent="0.25">
      <c r="H27126" s="4"/>
      <c r="M27126" s="5"/>
      <c r="N27126" s="6"/>
    </row>
    <row r="27127" spans="8:14" x14ac:dyDescent="0.25">
      <c r="H27127" s="4"/>
      <c r="M27127" s="5"/>
      <c r="N27127" s="6"/>
    </row>
    <row r="27128" spans="8:14" x14ac:dyDescent="0.25">
      <c r="H27128" s="4"/>
      <c r="M27128" s="5"/>
      <c r="N27128" s="6"/>
    </row>
    <row r="27129" spans="8:14" x14ac:dyDescent="0.25">
      <c r="H27129" s="4"/>
      <c r="M27129" s="5"/>
      <c r="N27129" s="6"/>
    </row>
    <row r="27130" spans="8:14" x14ac:dyDescent="0.25">
      <c r="H27130" s="4"/>
      <c r="M27130" s="5"/>
      <c r="N27130" s="6"/>
    </row>
    <row r="27131" spans="8:14" x14ac:dyDescent="0.25">
      <c r="H27131" s="4"/>
      <c r="M27131" s="5"/>
      <c r="N27131" s="6"/>
    </row>
    <row r="27132" spans="8:14" x14ac:dyDescent="0.25">
      <c r="H27132" s="4"/>
      <c r="M27132" s="5"/>
      <c r="N27132" s="6"/>
    </row>
    <row r="27133" spans="8:14" x14ac:dyDescent="0.25">
      <c r="H27133" s="4"/>
      <c r="M27133" s="5"/>
      <c r="N27133" s="6"/>
    </row>
    <row r="27134" spans="8:14" x14ac:dyDescent="0.25">
      <c r="H27134" s="4"/>
      <c r="M27134" s="5"/>
      <c r="N27134" s="6"/>
    </row>
    <row r="27135" spans="8:14" x14ac:dyDescent="0.25">
      <c r="H27135" s="4"/>
      <c r="M27135" s="5"/>
      <c r="N27135" s="6"/>
    </row>
    <row r="27136" spans="8:14" x14ac:dyDescent="0.25">
      <c r="H27136" s="4"/>
      <c r="M27136" s="5"/>
      <c r="N27136" s="6"/>
    </row>
    <row r="27137" spans="8:14" x14ac:dyDescent="0.25">
      <c r="H27137" s="4"/>
      <c r="M27137" s="5"/>
      <c r="N27137" s="6"/>
    </row>
    <row r="27138" spans="8:14" x14ac:dyDescent="0.25">
      <c r="H27138" s="4"/>
      <c r="M27138" s="5"/>
      <c r="N27138" s="6"/>
    </row>
    <row r="27139" spans="8:14" x14ac:dyDescent="0.25">
      <c r="H27139" s="4"/>
      <c r="M27139" s="5"/>
      <c r="N27139" s="6"/>
    </row>
    <row r="27140" spans="8:14" x14ac:dyDescent="0.25">
      <c r="H27140" s="4"/>
      <c r="M27140" s="5"/>
      <c r="N27140" s="6"/>
    </row>
    <row r="27141" spans="8:14" x14ac:dyDescent="0.25">
      <c r="H27141" s="4"/>
      <c r="M27141" s="5"/>
      <c r="N27141" s="6"/>
    </row>
    <row r="27142" spans="8:14" x14ac:dyDescent="0.25">
      <c r="H27142" s="4"/>
      <c r="M27142" s="5"/>
      <c r="N27142" s="6"/>
    </row>
    <row r="27143" spans="8:14" x14ac:dyDescent="0.25">
      <c r="H27143" s="4"/>
      <c r="M27143" s="5"/>
      <c r="N27143" s="6"/>
    </row>
    <row r="27144" spans="8:14" x14ac:dyDescent="0.25">
      <c r="H27144" s="4"/>
      <c r="M27144" s="5"/>
      <c r="N27144" s="6"/>
    </row>
    <row r="27145" spans="8:14" x14ac:dyDescent="0.25">
      <c r="H27145" s="4"/>
      <c r="M27145" s="5"/>
      <c r="N27145" s="6"/>
    </row>
    <row r="27146" spans="8:14" x14ac:dyDescent="0.25">
      <c r="H27146" s="4"/>
      <c r="M27146" s="5"/>
      <c r="N27146" s="6"/>
    </row>
    <row r="27147" spans="8:14" x14ac:dyDescent="0.25">
      <c r="H27147" s="4"/>
      <c r="M27147" s="5"/>
      <c r="N27147" s="6"/>
    </row>
    <row r="27148" spans="8:14" x14ac:dyDescent="0.25">
      <c r="H27148" s="4"/>
      <c r="M27148" s="5"/>
      <c r="N27148" s="6"/>
    </row>
    <row r="27149" spans="8:14" x14ac:dyDescent="0.25">
      <c r="H27149" s="4"/>
      <c r="M27149" s="5"/>
      <c r="N27149" s="6"/>
    </row>
    <row r="27150" spans="8:14" x14ac:dyDescent="0.25">
      <c r="H27150" s="4"/>
      <c r="M27150" s="5"/>
      <c r="N27150" s="6"/>
    </row>
    <row r="27151" spans="8:14" x14ac:dyDescent="0.25">
      <c r="H27151" s="4"/>
      <c r="M27151" s="5"/>
      <c r="N27151" s="6"/>
    </row>
    <row r="27152" spans="8:14" x14ac:dyDescent="0.25">
      <c r="H27152" s="4"/>
      <c r="M27152" s="5"/>
      <c r="N27152" s="6"/>
    </row>
    <row r="27153" spans="8:14" x14ac:dyDescent="0.25">
      <c r="H27153" s="4"/>
      <c r="M27153" s="5"/>
      <c r="N27153" s="6"/>
    </row>
    <row r="27154" spans="8:14" x14ac:dyDescent="0.25">
      <c r="H27154" s="4"/>
      <c r="M27154" s="5"/>
      <c r="N27154" s="6"/>
    </row>
    <row r="27155" spans="8:14" x14ac:dyDescent="0.25">
      <c r="H27155" s="4"/>
      <c r="M27155" s="5"/>
      <c r="N27155" s="6"/>
    </row>
    <row r="27156" spans="8:14" x14ac:dyDescent="0.25">
      <c r="H27156" s="4"/>
      <c r="M27156" s="5"/>
      <c r="N27156" s="6"/>
    </row>
    <row r="27157" spans="8:14" x14ac:dyDescent="0.25">
      <c r="H27157" s="4"/>
      <c r="M27157" s="5"/>
      <c r="N27157" s="6"/>
    </row>
    <row r="27158" spans="8:14" x14ac:dyDescent="0.25">
      <c r="H27158" s="4"/>
      <c r="M27158" s="5"/>
      <c r="N27158" s="6"/>
    </row>
    <row r="27159" spans="8:14" x14ac:dyDescent="0.25">
      <c r="H27159" s="4"/>
      <c r="M27159" s="5"/>
      <c r="N27159" s="6"/>
    </row>
    <row r="27160" spans="8:14" x14ac:dyDescent="0.25">
      <c r="H27160" s="4"/>
      <c r="M27160" s="5"/>
      <c r="N27160" s="6"/>
    </row>
    <row r="27161" spans="8:14" x14ac:dyDescent="0.25">
      <c r="H27161" s="4"/>
      <c r="M27161" s="5"/>
      <c r="N27161" s="6"/>
    </row>
    <row r="27162" spans="8:14" x14ac:dyDescent="0.25">
      <c r="H27162" s="4"/>
      <c r="M27162" s="5"/>
      <c r="N27162" s="6"/>
    </row>
    <row r="27163" spans="8:14" x14ac:dyDescent="0.25">
      <c r="H27163" s="4"/>
      <c r="M27163" s="5"/>
      <c r="N27163" s="6"/>
    </row>
    <row r="27164" spans="8:14" x14ac:dyDescent="0.25">
      <c r="H27164" s="4"/>
      <c r="M27164" s="5"/>
      <c r="N27164" s="6"/>
    </row>
    <row r="27165" spans="8:14" x14ac:dyDescent="0.25">
      <c r="H27165" s="4"/>
      <c r="M27165" s="5"/>
      <c r="N27165" s="6"/>
    </row>
    <row r="27166" spans="8:14" x14ac:dyDescent="0.25">
      <c r="H27166" s="4"/>
      <c r="M27166" s="5"/>
      <c r="N27166" s="6"/>
    </row>
    <row r="27167" spans="8:14" x14ac:dyDescent="0.25">
      <c r="H27167" s="4"/>
      <c r="M27167" s="5"/>
      <c r="N27167" s="6"/>
    </row>
    <row r="27168" spans="8:14" x14ac:dyDescent="0.25">
      <c r="H27168" s="4"/>
      <c r="M27168" s="5"/>
      <c r="N27168" s="6"/>
    </row>
    <row r="27169" spans="8:14" x14ac:dyDescent="0.25">
      <c r="H27169" s="4"/>
      <c r="M27169" s="5"/>
      <c r="N27169" s="6"/>
    </row>
    <row r="27170" spans="8:14" x14ac:dyDescent="0.25">
      <c r="H27170" s="4"/>
      <c r="M27170" s="5"/>
      <c r="N27170" s="6"/>
    </row>
    <row r="27171" spans="8:14" x14ac:dyDescent="0.25">
      <c r="H27171" s="4"/>
      <c r="M27171" s="5"/>
      <c r="N27171" s="6"/>
    </row>
    <row r="27172" spans="8:14" x14ac:dyDescent="0.25">
      <c r="H27172" s="4"/>
      <c r="M27172" s="5"/>
      <c r="N27172" s="6"/>
    </row>
    <row r="27173" spans="8:14" x14ac:dyDescent="0.25">
      <c r="H27173" s="4"/>
      <c r="M27173" s="5"/>
      <c r="N27173" s="6"/>
    </row>
    <row r="27174" spans="8:14" x14ac:dyDescent="0.25">
      <c r="H27174" s="4"/>
      <c r="M27174" s="5"/>
      <c r="N27174" s="6"/>
    </row>
    <row r="27175" spans="8:14" x14ac:dyDescent="0.25">
      <c r="H27175" s="4"/>
      <c r="M27175" s="5"/>
      <c r="N27175" s="6"/>
    </row>
    <row r="27176" spans="8:14" x14ac:dyDescent="0.25">
      <c r="H27176" s="4"/>
      <c r="M27176" s="5"/>
      <c r="N27176" s="6"/>
    </row>
    <row r="27177" spans="8:14" x14ac:dyDescent="0.25">
      <c r="H27177" s="4"/>
      <c r="M27177" s="5"/>
      <c r="N27177" s="6"/>
    </row>
    <row r="27178" spans="8:14" x14ac:dyDescent="0.25">
      <c r="H27178" s="4"/>
      <c r="M27178" s="5"/>
      <c r="N27178" s="6"/>
    </row>
    <row r="27179" spans="8:14" x14ac:dyDescent="0.25">
      <c r="H27179" s="4"/>
      <c r="M27179" s="5"/>
      <c r="N27179" s="6"/>
    </row>
    <row r="27180" spans="8:14" x14ac:dyDescent="0.25">
      <c r="H27180" s="4"/>
      <c r="M27180" s="5"/>
      <c r="N27180" s="6"/>
    </row>
    <row r="27181" spans="8:14" x14ac:dyDescent="0.25">
      <c r="H27181" s="4"/>
      <c r="M27181" s="5"/>
      <c r="N27181" s="6"/>
    </row>
    <row r="27182" spans="8:14" x14ac:dyDescent="0.25">
      <c r="H27182" s="4"/>
      <c r="M27182" s="5"/>
      <c r="N27182" s="6"/>
    </row>
    <row r="27183" spans="8:14" x14ac:dyDescent="0.25">
      <c r="H27183" s="4"/>
      <c r="M27183" s="5"/>
      <c r="N27183" s="6"/>
    </row>
    <row r="27184" spans="8:14" x14ac:dyDescent="0.25">
      <c r="H27184" s="4"/>
      <c r="M27184" s="5"/>
      <c r="N27184" s="6"/>
    </row>
    <row r="27185" spans="8:14" x14ac:dyDescent="0.25">
      <c r="H27185" s="4"/>
      <c r="M27185" s="5"/>
      <c r="N27185" s="6"/>
    </row>
    <row r="27186" spans="8:14" x14ac:dyDescent="0.25">
      <c r="H27186" s="4"/>
      <c r="M27186" s="5"/>
      <c r="N27186" s="6"/>
    </row>
    <row r="27187" spans="8:14" x14ac:dyDescent="0.25">
      <c r="H27187" s="4"/>
      <c r="M27187" s="5"/>
      <c r="N27187" s="6"/>
    </row>
    <row r="27188" spans="8:14" x14ac:dyDescent="0.25">
      <c r="H27188" s="4"/>
      <c r="M27188" s="5"/>
      <c r="N27188" s="6"/>
    </row>
    <row r="27189" spans="8:14" x14ac:dyDescent="0.25">
      <c r="H27189" s="4"/>
      <c r="M27189" s="5"/>
      <c r="N27189" s="6"/>
    </row>
    <row r="27190" spans="8:14" x14ac:dyDescent="0.25">
      <c r="H27190" s="4"/>
      <c r="M27190" s="5"/>
      <c r="N27190" s="6"/>
    </row>
    <row r="27191" spans="8:14" x14ac:dyDescent="0.25">
      <c r="H27191" s="4"/>
      <c r="M27191" s="5"/>
      <c r="N27191" s="6"/>
    </row>
    <row r="27192" spans="8:14" x14ac:dyDescent="0.25">
      <c r="H27192" s="4"/>
      <c r="M27192" s="5"/>
      <c r="N27192" s="6"/>
    </row>
    <row r="27193" spans="8:14" x14ac:dyDescent="0.25">
      <c r="H27193" s="4"/>
      <c r="M27193" s="5"/>
      <c r="N27193" s="6"/>
    </row>
    <row r="27194" spans="8:14" x14ac:dyDescent="0.25">
      <c r="H27194" s="4"/>
      <c r="M27194" s="5"/>
      <c r="N27194" s="6"/>
    </row>
    <row r="27195" spans="8:14" x14ac:dyDescent="0.25">
      <c r="H27195" s="4"/>
      <c r="M27195" s="5"/>
      <c r="N27195" s="6"/>
    </row>
    <row r="27196" spans="8:14" x14ac:dyDescent="0.25">
      <c r="H27196" s="4"/>
      <c r="M27196" s="5"/>
      <c r="N27196" s="6"/>
    </row>
    <row r="27197" spans="8:14" x14ac:dyDescent="0.25">
      <c r="H27197" s="4"/>
      <c r="M27197" s="5"/>
      <c r="N27197" s="6"/>
    </row>
    <row r="27198" spans="8:14" x14ac:dyDescent="0.25">
      <c r="H27198" s="4"/>
      <c r="M27198" s="5"/>
      <c r="N27198" s="6"/>
    </row>
    <row r="27199" spans="8:14" x14ac:dyDescent="0.25">
      <c r="H27199" s="4"/>
      <c r="M27199" s="5"/>
      <c r="N27199" s="6"/>
    </row>
    <row r="27200" spans="8:14" x14ac:dyDescent="0.25">
      <c r="H27200" s="4"/>
      <c r="M27200" s="5"/>
      <c r="N27200" s="6"/>
    </row>
    <row r="27201" spans="8:14" x14ac:dyDescent="0.25">
      <c r="H27201" s="4"/>
      <c r="M27201" s="5"/>
      <c r="N27201" s="6"/>
    </row>
    <row r="27202" spans="8:14" x14ac:dyDescent="0.25">
      <c r="H27202" s="4"/>
      <c r="M27202" s="5"/>
      <c r="N27202" s="6"/>
    </row>
    <row r="27203" spans="8:14" x14ac:dyDescent="0.25">
      <c r="H27203" s="4"/>
      <c r="M27203" s="5"/>
      <c r="N27203" s="6"/>
    </row>
    <row r="27204" spans="8:14" x14ac:dyDescent="0.25">
      <c r="H27204" s="4"/>
      <c r="M27204" s="5"/>
      <c r="N27204" s="6"/>
    </row>
    <row r="27205" spans="8:14" x14ac:dyDescent="0.25">
      <c r="H27205" s="4"/>
      <c r="M27205" s="5"/>
      <c r="N27205" s="6"/>
    </row>
    <row r="27206" spans="8:14" x14ac:dyDescent="0.25">
      <c r="H27206" s="4"/>
      <c r="M27206" s="5"/>
      <c r="N27206" s="6"/>
    </row>
    <row r="27207" spans="8:14" x14ac:dyDescent="0.25">
      <c r="H27207" s="4"/>
      <c r="M27207" s="5"/>
      <c r="N27207" s="6"/>
    </row>
    <row r="27208" spans="8:14" x14ac:dyDescent="0.25">
      <c r="H27208" s="4"/>
      <c r="M27208" s="5"/>
      <c r="N27208" s="6"/>
    </row>
    <row r="27209" spans="8:14" x14ac:dyDescent="0.25">
      <c r="H27209" s="4"/>
      <c r="M27209" s="5"/>
      <c r="N27209" s="6"/>
    </row>
    <row r="27210" spans="8:14" x14ac:dyDescent="0.25">
      <c r="H27210" s="4"/>
      <c r="M27210" s="5"/>
      <c r="N27210" s="6"/>
    </row>
    <row r="27211" spans="8:14" x14ac:dyDescent="0.25">
      <c r="H27211" s="4"/>
      <c r="M27211" s="5"/>
      <c r="N27211" s="6"/>
    </row>
    <row r="27212" spans="8:14" x14ac:dyDescent="0.25">
      <c r="H27212" s="4"/>
      <c r="M27212" s="5"/>
      <c r="N27212" s="6"/>
    </row>
    <row r="27213" spans="8:14" x14ac:dyDescent="0.25">
      <c r="H27213" s="4"/>
      <c r="M27213" s="5"/>
      <c r="N27213" s="6"/>
    </row>
    <row r="27214" spans="8:14" x14ac:dyDescent="0.25">
      <c r="H27214" s="4"/>
      <c r="M27214" s="5"/>
      <c r="N27214" s="6"/>
    </row>
    <row r="27215" spans="8:14" x14ac:dyDescent="0.25">
      <c r="H27215" s="4"/>
      <c r="M27215" s="5"/>
      <c r="N27215" s="6"/>
    </row>
    <row r="27216" spans="8:14" x14ac:dyDescent="0.25">
      <c r="H27216" s="4"/>
      <c r="M27216" s="5"/>
      <c r="N27216" s="6"/>
    </row>
    <row r="27217" spans="8:14" x14ac:dyDescent="0.25">
      <c r="H27217" s="4"/>
      <c r="M27217" s="5"/>
      <c r="N27217" s="6"/>
    </row>
    <row r="27218" spans="8:14" x14ac:dyDescent="0.25">
      <c r="H27218" s="4"/>
      <c r="M27218" s="5"/>
      <c r="N27218" s="6"/>
    </row>
    <row r="27219" spans="8:14" x14ac:dyDescent="0.25">
      <c r="H27219" s="4"/>
      <c r="M27219" s="5"/>
      <c r="N27219" s="6"/>
    </row>
    <row r="27220" spans="8:14" x14ac:dyDescent="0.25">
      <c r="H27220" s="4"/>
      <c r="M27220" s="5"/>
      <c r="N27220" s="6"/>
    </row>
    <row r="27221" spans="8:14" x14ac:dyDescent="0.25">
      <c r="H27221" s="4"/>
      <c r="M27221" s="5"/>
      <c r="N27221" s="6"/>
    </row>
    <row r="27222" spans="8:14" x14ac:dyDescent="0.25">
      <c r="H27222" s="4"/>
      <c r="M27222" s="5"/>
      <c r="N27222" s="6"/>
    </row>
    <row r="27223" spans="8:14" x14ac:dyDescent="0.25">
      <c r="H27223" s="4"/>
      <c r="M27223" s="5"/>
      <c r="N27223" s="6"/>
    </row>
    <row r="27224" spans="8:14" x14ac:dyDescent="0.25">
      <c r="H27224" s="4"/>
      <c r="M27224" s="5"/>
      <c r="N27224" s="6"/>
    </row>
    <row r="27225" spans="8:14" x14ac:dyDescent="0.25">
      <c r="H27225" s="4"/>
      <c r="M27225" s="5"/>
      <c r="N27225" s="6"/>
    </row>
    <row r="27226" spans="8:14" x14ac:dyDescent="0.25">
      <c r="H27226" s="4"/>
      <c r="M27226" s="5"/>
      <c r="N27226" s="6"/>
    </row>
    <row r="27227" spans="8:14" x14ac:dyDescent="0.25">
      <c r="H27227" s="4"/>
      <c r="M27227" s="5"/>
      <c r="N27227" s="6"/>
    </row>
    <row r="27228" spans="8:14" x14ac:dyDescent="0.25">
      <c r="H27228" s="4"/>
      <c r="M27228" s="5"/>
      <c r="N27228" s="6"/>
    </row>
    <row r="27229" spans="8:14" x14ac:dyDescent="0.25">
      <c r="H27229" s="4"/>
      <c r="M27229" s="5"/>
      <c r="N27229" s="6"/>
    </row>
    <row r="27230" spans="8:14" x14ac:dyDescent="0.25">
      <c r="H27230" s="4"/>
      <c r="M27230" s="5"/>
      <c r="N27230" s="6"/>
    </row>
    <row r="27231" spans="8:14" x14ac:dyDescent="0.25">
      <c r="H27231" s="4"/>
      <c r="M27231" s="5"/>
      <c r="N27231" s="6"/>
    </row>
    <row r="27232" spans="8:14" x14ac:dyDescent="0.25">
      <c r="H27232" s="4"/>
      <c r="M27232" s="5"/>
      <c r="N27232" s="6"/>
    </row>
    <row r="27233" spans="8:14" x14ac:dyDescent="0.25">
      <c r="H27233" s="4"/>
      <c r="M27233" s="5"/>
      <c r="N27233" s="6"/>
    </row>
    <row r="27234" spans="8:14" x14ac:dyDescent="0.25">
      <c r="H27234" s="4"/>
      <c r="M27234" s="5"/>
      <c r="N27234" s="6"/>
    </row>
    <row r="27235" spans="8:14" x14ac:dyDescent="0.25">
      <c r="H27235" s="4"/>
      <c r="M27235" s="5"/>
      <c r="N27235" s="6"/>
    </row>
    <row r="27236" spans="8:14" x14ac:dyDescent="0.25">
      <c r="H27236" s="4"/>
      <c r="M27236" s="5"/>
      <c r="N27236" s="6"/>
    </row>
    <row r="27237" spans="8:14" x14ac:dyDescent="0.25">
      <c r="H27237" s="4"/>
      <c r="M27237" s="5"/>
      <c r="N27237" s="6"/>
    </row>
    <row r="27238" spans="8:14" x14ac:dyDescent="0.25">
      <c r="H27238" s="4"/>
      <c r="M27238" s="5"/>
      <c r="N27238" s="6"/>
    </row>
    <row r="27239" spans="8:14" x14ac:dyDescent="0.25">
      <c r="H27239" s="4"/>
      <c r="M27239" s="5"/>
      <c r="N27239" s="6"/>
    </row>
    <row r="27240" spans="8:14" x14ac:dyDescent="0.25">
      <c r="H27240" s="4"/>
      <c r="M27240" s="5"/>
      <c r="N27240" s="6"/>
    </row>
    <row r="27241" spans="8:14" x14ac:dyDescent="0.25">
      <c r="H27241" s="4"/>
      <c r="M27241" s="5"/>
      <c r="N27241" s="6"/>
    </row>
    <row r="27242" spans="8:14" x14ac:dyDescent="0.25">
      <c r="H27242" s="4"/>
      <c r="M27242" s="5"/>
      <c r="N27242" s="6"/>
    </row>
    <row r="27243" spans="8:14" x14ac:dyDescent="0.25">
      <c r="H27243" s="4"/>
      <c r="M27243" s="5"/>
      <c r="N27243" s="6"/>
    </row>
    <row r="27244" spans="8:14" x14ac:dyDescent="0.25">
      <c r="H27244" s="4"/>
      <c r="M27244" s="5"/>
      <c r="N27244" s="6"/>
    </row>
    <row r="27245" spans="8:14" x14ac:dyDescent="0.25">
      <c r="H27245" s="4"/>
      <c r="M27245" s="5"/>
      <c r="N27245" s="6"/>
    </row>
    <row r="27246" spans="8:14" x14ac:dyDescent="0.25">
      <c r="H27246" s="4"/>
      <c r="M27246" s="5"/>
      <c r="N27246" s="6"/>
    </row>
    <row r="27247" spans="8:14" x14ac:dyDescent="0.25">
      <c r="H27247" s="4"/>
      <c r="M27247" s="5"/>
      <c r="N27247" s="6"/>
    </row>
    <row r="27248" spans="8:14" x14ac:dyDescent="0.25">
      <c r="H27248" s="4"/>
      <c r="M27248" s="5"/>
      <c r="N27248" s="6"/>
    </row>
    <row r="27249" spans="8:14" x14ac:dyDescent="0.25">
      <c r="H27249" s="4"/>
      <c r="M27249" s="5"/>
      <c r="N27249" s="6"/>
    </row>
    <row r="27250" spans="8:14" x14ac:dyDescent="0.25">
      <c r="H27250" s="4"/>
      <c r="M27250" s="5"/>
      <c r="N27250" s="6"/>
    </row>
    <row r="27251" spans="8:14" x14ac:dyDescent="0.25">
      <c r="H27251" s="4"/>
      <c r="M27251" s="5"/>
      <c r="N27251" s="6"/>
    </row>
    <row r="27252" spans="8:14" x14ac:dyDescent="0.25">
      <c r="H27252" s="4"/>
      <c r="M27252" s="5"/>
      <c r="N27252" s="6"/>
    </row>
    <row r="27253" spans="8:14" x14ac:dyDescent="0.25">
      <c r="H27253" s="4"/>
      <c r="M27253" s="5"/>
      <c r="N27253" s="6"/>
    </row>
    <row r="27254" spans="8:14" x14ac:dyDescent="0.25">
      <c r="H27254" s="4"/>
      <c r="M27254" s="5"/>
      <c r="N27254" s="6"/>
    </row>
    <row r="27255" spans="8:14" x14ac:dyDescent="0.25">
      <c r="H27255" s="4"/>
      <c r="M27255" s="5"/>
      <c r="N27255" s="6"/>
    </row>
    <row r="27256" spans="8:14" x14ac:dyDescent="0.25">
      <c r="H27256" s="4"/>
      <c r="M27256" s="5"/>
      <c r="N27256" s="6"/>
    </row>
    <row r="27257" spans="8:14" x14ac:dyDescent="0.25">
      <c r="H27257" s="4"/>
      <c r="M27257" s="5"/>
      <c r="N27257" s="6"/>
    </row>
    <row r="27258" spans="8:14" x14ac:dyDescent="0.25">
      <c r="H27258" s="4"/>
      <c r="M27258" s="5"/>
      <c r="N27258" s="6"/>
    </row>
    <row r="27259" spans="8:14" x14ac:dyDescent="0.25">
      <c r="H27259" s="4"/>
      <c r="M27259" s="5"/>
      <c r="N27259" s="6"/>
    </row>
    <row r="27260" spans="8:14" x14ac:dyDescent="0.25">
      <c r="H27260" s="4"/>
      <c r="M27260" s="5"/>
      <c r="N27260" s="6"/>
    </row>
    <row r="27261" spans="8:14" x14ac:dyDescent="0.25">
      <c r="H27261" s="4"/>
      <c r="M27261" s="5"/>
      <c r="N27261" s="6"/>
    </row>
    <row r="27262" spans="8:14" x14ac:dyDescent="0.25">
      <c r="H27262" s="4"/>
      <c r="M27262" s="5"/>
      <c r="N27262" s="6"/>
    </row>
    <row r="27263" spans="8:14" x14ac:dyDescent="0.25">
      <c r="H27263" s="4"/>
      <c r="M27263" s="5"/>
      <c r="N27263" s="6"/>
    </row>
    <row r="27264" spans="8:14" x14ac:dyDescent="0.25">
      <c r="H27264" s="4"/>
      <c r="M27264" s="5"/>
      <c r="N27264" s="6"/>
    </row>
    <row r="27265" spans="8:14" x14ac:dyDescent="0.25">
      <c r="H27265" s="4"/>
      <c r="M27265" s="5"/>
      <c r="N27265" s="6"/>
    </row>
    <row r="27266" spans="8:14" x14ac:dyDescent="0.25">
      <c r="H27266" s="4"/>
      <c r="M27266" s="5"/>
      <c r="N27266" s="6"/>
    </row>
    <row r="27267" spans="8:14" x14ac:dyDescent="0.25">
      <c r="H27267" s="4"/>
      <c r="M27267" s="5"/>
      <c r="N27267" s="6"/>
    </row>
    <row r="27268" spans="8:14" x14ac:dyDescent="0.25">
      <c r="H27268" s="4"/>
      <c r="M27268" s="5"/>
      <c r="N27268" s="6"/>
    </row>
    <row r="27269" spans="8:14" x14ac:dyDescent="0.25">
      <c r="H27269" s="4"/>
      <c r="M27269" s="5"/>
      <c r="N27269" s="6"/>
    </row>
    <row r="27270" spans="8:14" x14ac:dyDescent="0.25">
      <c r="H27270" s="4"/>
      <c r="M27270" s="5"/>
      <c r="N27270" s="6"/>
    </row>
    <row r="27271" spans="8:14" x14ac:dyDescent="0.25">
      <c r="H27271" s="4"/>
      <c r="M27271" s="5"/>
      <c r="N27271" s="6"/>
    </row>
    <row r="27272" spans="8:14" x14ac:dyDescent="0.25">
      <c r="H27272" s="4"/>
      <c r="M27272" s="5"/>
      <c r="N27272" s="6"/>
    </row>
    <row r="27273" spans="8:14" x14ac:dyDescent="0.25">
      <c r="H27273" s="4"/>
      <c r="M27273" s="5"/>
      <c r="N27273" s="6"/>
    </row>
    <row r="27274" spans="8:14" x14ac:dyDescent="0.25">
      <c r="H27274" s="4"/>
      <c r="M27274" s="5"/>
      <c r="N27274" s="6"/>
    </row>
    <row r="27275" spans="8:14" x14ac:dyDescent="0.25">
      <c r="H27275" s="4"/>
      <c r="M27275" s="5"/>
      <c r="N27275" s="6"/>
    </row>
    <row r="27276" spans="8:14" x14ac:dyDescent="0.25">
      <c r="H27276" s="4"/>
      <c r="M27276" s="5"/>
      <c r="N27276" s="6"/>
    </row>
    <row r="27277" spans="8:14" x14ac:dyDescent="0.25">
      <c r="H27277" s="4"/>
      <c r="M27277" s="5"/>
      <c r="N27277" s="6"/>
    </row>
    <row r="27278" spans="8:14" x14ac:dyDescent="0.25">
      <c r="H27278" s="4"/>
      <c r="M27278" s="5"/>
      <c r="N27278" s="6"/>
    </row>
    <row r="27279" spans="8:14" x14ac:dyDescent="0.25">
      <c r="H27279" s="4"/>
      <c r="M27279" s="5"/>
      <c r="N27279" s="6"/>
    </row>
    <row r="27280" spans="8:14" x14ac:dyDescent="0.25">
      <c r="H27280" s="4"/>
      <c r="M27280" s="5"/>
      <c r="N27280" s="6"/>
    </row>
    <row r="27281" spans="8:14" x14ac:dyDescent="0.25">
      <c r="H27281" s="4"/>
      <c r="M27281" s="5"/>
      <c r="N27281" s="6"/>
    </row>
    <row r="27282" spans="8:14" x14ac:dyDescent="0.25">
      <c r="H27282" s="4"/>
      <c r="M27282" s="5"/>
      <c r="N27282" s="6"/>
    </row>
    <row r="27283" spans="8:14" x14ac:dyDescent="0.25">
      <c r="H27283" s="4"/>
      <c r="M27283" s="5"/>
      <c r="N27283" s="6"/>
    </row>
    <row r="27284" spans="8:14" x14ac:dyDescent="0.25">
      <c r="H27284" s="4"/>
      <c r="M27284" s="5"/>
      <c r="N27284" s="6"/>
    </row>
    <row r="27285" spans="8:14" x14ac:dyDescent="0.25">
      <c r="H27285" s="4"/>
      <c r="M27285" s="5"/>
      <c r="N27285" s="6"/>
    </row>
    <row r="27286" spans="8:14" x14ac:dyDescent="0.25">
      <c r="H27286" s="4"/>
      <c r="M27286" s="5"/>
      <c r="N27286" s="6"/>
    </row>
    <row r="27287" spans="8:14" x14ac:dyDescent="0.25">
      <c r="H27287" s="4"/>
      <c r="M27287" s="5"/>
      <c r="N27287" s="6"/>
    </row>
    <row r="27288" spans="8:14" x14ac:dyDescent="0.25">
      <c r="H27288" s="4"/>
      <c r="M27288" s="5"/>
      <c r="N27288" s="6"/>
    </row>
    <row r="27289" spans="8:14" x14ac:dyDescent="0.25">
      <c r="H27289" s="4"/>
      <c r="M27289" s="5"/>
      <c r="N27289" s="6"/>
    </row>
    <row r="27290" spans="8:14" x14ac:dyDescent="0.25">
      <c r="H27290" s="4"/>
      <c r="M27290" s="5"/>
      <c r="N27290" s="6"/>
    </row>
    <row r="27291" spans="8:14" x14ac:dyDescent="0.25">
      <c r="H27291" s="4"/>
      <c r="M27291" s="5"/>
      <c r="N27291" s="6"/>
    </row>
    <row r="27292" spans="8:14" x14ac:dyDescent="0.25">
      <c r="H27292" s="4"/>
      <c r="M27292" s="5"/>
      <c r="N27292" s="6"/>
    </row>
    <row r="27293" spans="8:14" x14ac:dyDescent="0.25">
      <c r="H27293" s="4"/>
      <c r="M27293" s="5"/>
      <c r="N27293" s="6"/>
    </row>
    <row r="27294" spans="8:14" x14ac:dyDescent="0.25">
      <c r="H27294" s="4"/>
      <c r="M27294" s="5"/>
      <c r="N27294" s="6"/>
    </row>
    <row r="27295" spans="8:14" x14ac:dyDescent="0.25">
      <c r="H27295" s="4"/>
      <c r="M27295" s="5"/>
      <c r="N27295" s="6"/>
    </row>
    <row r="27296" spans="8:14" x14ac:dyDescent="0.25">
      <c r="H27296" s="4"/>
      <c r="M27296" s="5"/>
      <c r="N27296" s="6"/>
    </row>
    <row r="27297" spans="8:14" x14ac:dyDescent="0.25">
      <c r="H27297" s="4"/>
      <c r="M27297" s="5"/>
      <c r="N27297" s="6"/>
    </row>
    <row r="27298" spans="8:14" x14ac:dyDescent="0.25">
      <c r="H27298" s="4"/>
      <c r="M27298" s="5"/>
      <c r="N27298" s="6"/>
    </row>
    <row r="27299" spans="8:14" x14ac:dyDescent="0.25">
      <c r="H27299" s="4"/>
      <c r="M27299" s="5"/>
      <c r="N27299" s="6"/>
    </row>
    <row r="27300" spans="8:14" x14ac:dyDescent="0.25">
      <c r="H27300" s="4"/>
      <c r="M27300" s="5"/>
      <c r="N27300" s="6"/>
    </row>
    <row r="27301" spans="8:14" x14ac:dyDescent="0.25">
      <c r="H27301" s="4"/>
      <c r="M27301" s="5"/>
      <c r="N27301" s="6"/>
    </row>
    <row r="27302" spans="8:14" x14ac:dyDescent="0.25">
      <c r="H27302" s="4"/>
      <c r="M27302" s="5"/>
      <c r="N27302" s="6"/>
    </row>
    <row r="27303" spans="8:14" x14ac:dyDescent="0.25">
      <c r="H27303" s="4"/>
      <c r="M27303" s="5"/>
      <c r="N27303" s="6"/>
    </row>
    <row r="27304" spans="8:14" x14ac:dyDescent="0.25">
      <c r="H27304" s="4"/>
      <c r="M27304" s="5"/>
      <c r="N27304" s="6"/>
    </row>
    <row r="27305" spans="8:14" x14ac:dyDescent="0.25">
      <c r="H27305" s="4"/>
      <c r="M27305" s="5"/>
      <c r="N27305" s="6"/>
    </row>
    <row r="27306" spans="8:14" x14ac:dyDescent="0.25">
      <c r="H27306" s="4"/>
      <c r="M27306" s="5"/>
      <c r="N27306" s="6"/>
    </row>
    <row r="27307" spans="8:14" x14ac:dyDescent="0.25">
      <c r="H27307" s="4"/>
      <c r="M27307" s="5"/>
      <c r="N27307" s="6"/>
    </row>
    <row r="27308" spans="8:14" x14ac:dyDescent="0.25">
      <c r="H27308" s="4"/>
      <c r="M27308" s="5"/>
      <c r="N27308" s="6"/>
    </row>
    <row r="27309" spans="8:14" x14ac:dyDescent="0.25">
      <c r="H27309" s="4"/>
      <c r="M27309" s="5"/>
      <c r="N27309" s="6"/>
    </row>
    <row r="27310" spans="8:14" x14ac:dyDescent="0.25">
      <c r="H27310" s="4"/>
      <c r="M27310" s="5"/>
      <c r="N27310" s="6"/>
    </row>
    <row r="27311" spans="8:14" x14ac:dyDescent="0.25">
      <c r="H27311" s="4"/>
      <c r="M27311" s="5"/>
      <c r="N27311" s="6"/>
    </row>
    <row r="27312" spans="8:14" x14ac:dyDescent="0.25">
      <c r="H27312" s="4"/>
      <c r="M27312" s="5"/>
      <c r="N27312" s="6"/>
    </row>
    <row r="27313" spans="8:14" x14ac:dyDescent="0.25">
      <c r="H27313" s="4"/>
      <c r="M27313" s="5"/>
      <c r="N27313" s="6"/>
    </row>
    <row r="27314" spans="8:14" x14ac:dyDescent="0.25">
      <c r="H27314" s="4"/>
      <c r="M27314" s="5"/>
      <c r="N27314" s="6"/>
    </row>
    <row r="27315" spans="8:14" x14ac:dyDescent="0.25">
      <c r="H27315" s="4"/>
      <c r="M27315" s="5"/>
      <c r="N27315" s="6"/>
    </row>
    <row r="27316" spans="8:14" x14ac:dyDescent="0.25">
      <c r="H27316" s="4"/>
      <c r="M27316" s="5"/>
      <c r="N27316" s="6"/>
    </row>
    <row r="27317" spans="8:14" x14ac:dyDescent="0.25">
      <c r="H27317" s="4"/>
      <c r="M27317" s="5"/>
      <c r="N27317" s="6"/>
    </row>
    <row r="27318" spans="8:14" x14ac:dyDescent="0.25">
      <c r="H27318" s="4"/>
      <c r="M27318" s="5"/>
      <c r="N27318" s="6"/>
    </row>
    <row r="27319" spans="8:14" x14ac:dyDescent="0.25">
      <c r="H27319" s="4"/>
      <c r="M27319" s="5"/>
      <c r="N27319" s="6"/>
    </row>
    <row r="27320" spans="8:14" x14ac:dyDescent="0.25">
      <c r="H27320" s="4"/>
      <c r="M27320" s="5"/>
      <c r="N27320" s="6"/>
    </row>
    <row r="27321" spans="8:14" x14ac:dyDescent="0.25">
      <c r="H27321" s="4"/>
      <c r="M27321" s="5"/>
      <c r="N27321" s="6"/>
    </row>
    <row r="27322" spans="8:14" x14ac:dyDescent="0.25">
      <c r="H27322" s="4"/>
      <c r="M27322" s="5"/>
      <c r="N27322" s="6"/>
    </row>
    <row r="27323" spans="8:14" x14ac:dyDescent="0.25">
      <c r="H27323" s="4"/>
      <c r="M27323" s="5"/>
      <c r="N27323" s="6"/>
    </row>
    <row r="27324" spans="8:14" x14ac:dyDescent="0.25">
      <c r="H27324" s="4"/>
      <c r="M27324" s="5"/>
      <c r="N27324" s="6"/>
    </row>
    <row r="27325" spans="8:14" x14ac:dyDescent="0.25">
      <c r="H27325" s="4"/>
      <c r="M27325" s="5"/>
      <c r="N27325" s="6"/>
    </row>
    <row r="27326" spans="8:14" x14ac:dyDescent="0.25">
      <c r="H27326" s="4"/>
      <c r="M27326" s="5"/>
      <c r="N27326" s="6"/>
    </row>
    <row r="27327" spans="8:14" x14ac:dyDescent="0.25">
      <c r="H27327" s="4"/>
      <c r="M27327" s="5"/>
      <c r="N27327" s="6"/>
    </row>
    <row r="27328" spans="8:14" x14ac:dyDescent="0.25">
      <c r="H27328" s="4"/>
      <c r="M27328" s="5"/>
      <c r="N27328" s="6"/>
    </row>
    <row r="27329" spans="8:14" x14ac:dyDescent="0.25">
      <c r="H27329" s="4"/>
      <c r="M27329" s="5"/>
      <c r="N27329" s="6"/>
    </row>
    <row r="27330" spans="8:14" x14ac:dyDescent="0.25">
      <c r="H27330" s="4"/>
      <c r="M27330" s="5"/>
      <c r="N27330" s="6"/>
    </row>
    <row r="27331" spans="8:14" x14ac:dyDescent="0.25">
      <c r="H27331" s="4"/>
      <c r="M27331" s="5"/>
      <c r="N27331" s="6"/>
    </row>
    <row r="27332" spans="8:14" x14ac:dyDescent="0.25">
      <c r="H27332" s="4"/>
      <c r="M27332" s="5"/>
      <c r="N27332" s="6"/>
    </row>
    <row r="27333" spans="8:14" x14ac:dyDescent="0.25">
      <c r="H27333" s="4"/>
      <c r="M27333" s="5"/>
      <c r="N27333" s="6"/>
    </row>
    <row r="27334" spans="8:14" x14ac:dyDescent="0.25">
      <c r="H27334" s="4"/>
      <c r="M27334" s="5"/>
      <c r="N27334" s="6"/>
    </row>
    <row r="27335" spans="8:14" x14ac:dyDescent="0.25">
      <c r="H27335" s="4"/>
      <c r="M27335" s="5"/>
      <c r="N27335" s="6"/>
    </row>
    <row r="27336" spans="8:14" x14ac:dyDescent="0.25">
      <c r="H27336" s="4"/>
      <c r="M27336" s="5"/>
      <c r="N27336" s="6"/>
    </row>
    <row r="27337" spans="8:14" x14ac:dyDescent="0.25">
      <c r="H27337" s="4"/>
      <c r="M27337" s="5"/>
      <c r="N27337" s="6"/>
    </row>
    <row r="27338" spans="8:14" x14ac:dyDescent="0.25">
      <c r="H27338" s="4"/>
      <c r="M27338" s="5"/>
      <c r="N27338" s="6"/>
    </row>
    <row r="27339" spans="8:14" x14ac:dyDescent="0.25">
      <c r="H27339" s="4"/>
      <c r="M27339" s="5"/>
      <c r="N27339" s="6"/>
    </row>
    <row r="27340" spans="8:14" x14ac:dyDescent="0.25">
      <c r="H27340" s="4"/>
      <c r="M27340" s="5"/>
      <c r="N27340" s="6"/>
    </row>
    <row r="27341" spans="8:14" x14ac:dyDescent="0.25">
      <c r="H27341" s="4"/>
      <c r="M27341" s="5"/>
      <c r="N27341" s="6"/>
    </row>
    <row r="27342" spans="8:14" x14ac:dyDescent="0.25">
      <c r="H27342" s="4"/>
      <c r="M27342" s="5"/>
      <c r="N27342" s="6"/>
    </row>
    <row r="27343" spans="8:14" x14ac:dyDescent="0.25">
      <c r="H27343" s="4"/>
      <c r="M27343" s="5"/>
      <c r="N27343" s="6"/>
    </row>
    <row r="27344" spans="8:14" x14ac:dyDescent="0.25">
      <c r="H27344" s="4"/>
      <c r="M27344" s="5"/>
      <c r="N27344" s="6"/>
    </row>
    <row r="27345" spans="8:14" x14ac:dyDescent="0.25">
      <c r="H27345" s="4"/>
      <c r="M27345" s="5"/>
      <c r="N27345" s="6"/>
    </row>
    <row r="27346" spans="8:14" x14ac:dyDescent="0.25">
      <c r="H27346" s="4"/>
      <c r="M27346" s="5"/>
      <c r="N27346" s="6"/>
    </row>
    <row r="27347" spans="8:14" x14ac:dyDescent="0.25">
      <c r="H27347" s="4"/>
      <c r="M27347" s="5"/>
      <c r="N27347" s="6"/>
    </row>
    <row r="27348" spans="8:14" x14ac:dyDescent="0.25">
      <c r="H27348" s="4"/>
      <c r="M27348" s="5"/>
      <c r="N27348" s="6"/>
    </row>
    <row r="27349" spans="8:14" x14ac:dyDescent="0.25">
      <c r="H27349" s="4"/>
      <c r="M27349" s="5"/>
      <c r="N27349" s="6"/>
    </row>
    <row r="27350" spans="8:14" x14ac:dyDescent="0.25">
      <c r="H27350" s="4"/>
      <c r="M27350" s="5"/>
      <c r="N27350" s="6"/>
    </row>
    <row r="27351" spans="8:14" x14ac:dyDescent="0.25">
      <c r="H27351" s="4"/>
      <c r="M27351" s="5"/>
      <c r="N27351" s="6"/>
    </row>
    <row r="27352" spans="8:14" x14ac:dyDescent="0.25">
      <c r="H27352" s="4"/>
      <c r="M27352" s="5"/>
      <c r="N27352" s="6"/>
    </row>
    <row r="27353" spans="8:14" x14ac:dyDescent="0.25">
      <c r="H27353" s="4"/>
      <c r="M27353" s="5"/>
      <c r="N27353" s="6"/>
    </row>
    <row r="27354" spans="8:14" x14ac:dyDescent="0.25">
      <c r="H27354" s="4"/>
      <c r="M27354" s="5"/>
      <c r="N27354" s="6"/>
    </row>
    <row r="27355" spans="8:14" x14ac:dyDescent="0.25">
      <c r="H27355" s="4"/>
      <c r="M27355" s="5"/>
      <c r="N27355" s="6"/>
    </row>
    <row r="27356" spans="8:14" x14ac:dyDescent="0.25">
      <c r="H27356" s="4"/>
      <c r="M27356" s="5"/>
      <c r="N27356" s="6"/>
    </row>
    <row r="27357" spans="8:14" x14ac:dyDescent="0.25">
      <c r="H27357" s="4"/>
      <c r="M27357" s="5"/>
      <c r="N27357" s="6"/>
    </row>
    <row r="27358" spans="8:14" x14ac:dyDescent="0.25">
      <c r="H27358" s="4"/>
      <c r="M27358" s="5"/>
      <c r="N27358" s="6"/>
    </row>
    <row r="27359" spans="8:14" x14ac:dyDescent="0.25">
      <c r="H27359" s="4"/>
      <c r="M27359" s="5"/>
      <c r="N27359" s="6"/>
    </row>
    <row r="27360" spans="8:14" x14ac:dyDescent="0.25">
      <c r="H27360" s="4"/>
      <c r="M27360" s="5"/>
      <c r="N27360" s="6"/>
    </row>
    <row r="27361" spans="8:14" x14ac:dyDescent="0.25">
      <c r="H27361" s="4"/>
      <c r="M27361" s="5"/>
      <c r="N27361" s="6"/>
    </row>
    <row r="27362" spans="8:14" x14ac:dyDescent="0.25">
      <c r="H27362" s="4"/>
      <c r="M27362" s="5"/>
      <c r="N27362" s="6"/>
    </row>
    <row r="27363" spans="8:14" x14ac:dyDescent="0.25">
      <c r="H27363" s="4"/>
      <c r="M27363" s="5"/>
      <c r="N27363" s="6"/>
    </row>
    <row r="27364" spans="8:14" x14ac:dyDescent="0.25">
      <c r="H27364" s="4"/>
      <c r="M27364" s="5"/>
      <c r="N27364" s="6"/>
    </row>
    <row r="27365" spans="8:14" x14ac:dyDescent="0.25">
      <c r="H27365" s="4"/>
      <c r="M27365" s="5"/>
      <c r="N27365" s="6"/>
    </row>
    <row r="27366" spans="8:14" x14ac:dyDescent="0.25">
      <c r="H27366" s="4"/>
      <c r="M27366" s="5"/>
      <c r="N27366" s="6"/>
    </row>
    <row r="27367" spans="8:14" x14ac:dyDescent="0.25">
      <c r="H27367" s="4"/>
      <c r="M27367" s="5"/>
      <c r="N27367" s="6"/>
    </row>
    <row r="27368" spans="8:14" x14ac:dyDescent="0.25">
      <c r="H27368" s="4"/>
      <c r="M27368" s="5"/>
      <c r="N27368" s="6"/>
    </row>
    <row r="27369" spans="8:14" x14ac:dyDescent="0.25">
      <c r="H27369" s="4"/>
      <c r="M27369" s="5"/>
      <c r="N27369" s="6"/>
    </row>
    <row r="27370" spans="8:14" x14ac:dyDescent="0.25">
      <c r="H27370" s="4"/>
      <c r="M27370" s="5"/>
      <c r="N27370" s="6"/>
    </row>
    <row r="27371" spans="8:14" x14ac:dyDescent="0.25">
      <c r="H27371" s="4"/>
      <c r="M27371" s="5"/>
      <c r="N27371" s="6"/>
    </row>
    <row r="27372" spans="8:14" x14ac:dyDescent="0.25">
      <c r="H27372" s="4"/>
      <c r="M27372" s="5"/>
      <c r="N27372" s="6"/>
    </row>
    <row r="27373" spans="8:14" x14ac:dyDescent="0.25">
      <c r="H27373" s="4"/>
      <c r="M27373" s="5"/>
      <c r="N27373" s="6"/>
    </row>
    <row r="27374" spans="8:14" x14ac:dyDescent="0.25">
      <c r="H27374" s="4"/>
      <c r="M27374" s="5"/>
      <c r="N27374" s="6"/>
    </row>
    <row r="27375" spans="8:14" x14ac:dyDescent="0.25">
      <c r="H27375" s="4"/>
      <c r="M27375" s="5"/>
      <c r="N27375" s="6"/>
    </row>
    <row r="27376" spans="8:14" x14ac:dyDescent="0.25">
      <c r="H27376" s="4"/>
      <c r="M27376" s="5"/>
      <c r="N27376" s="6"/>
    </row>
    <row r="27377" spans="8:14" x14ac:dyDescent="0.25">
      <c r="H27377" s="4"/>
      <c r="M27377" s="5"/>
      <c r="N27377" s="6"/>
    </row>
    <row r="27378" spans="8:14" x14ac:dyDescent="0.25">
      <c r="H27378" s="4"/>
      <c r="M27378" s="5"/>
      <c r="N27378" s="6"/>
    </row>
    <row r="27379" spans="8:14" x14ac:dyDescent="0.25">
      <c r="H27379" s="4"/>
      <c r="M27379" s="5"/>
      <c r="N27379" s="6"/>
    </row>
    <row r="27380" spans="8:14" x14ac:dyDescent="0.25">
      <c r="H27380" s="4"/>
      <c r="M27380" s="5"/>
      <c r="N27380" s="6"/>
    </row>
    <row r="27381" spans="8:14" x14ac:dyDescent="0.25">
      <c r="H27381" s="4"/>
      <c r="M27381" s="5"/>
      <c r="N27381" s="6"/>
    </row>
    <row r="27382" spans="8:14" x14ac:dyDescent="0.25">
      <c r="H27382" s="4"/>
      <c r="M27382" s="5"/>
      <c r="N27382" s="6"/>
    </row>
    <row r="27383" spans="8:14" x14ac:dyDescent="0.25">
      <c r="H27383" s="4"/>
      <c r="M27383" s="5"/>
      <c r="N27383" s="6"/>
    </row>
    <row r="27384" spans="8:14" x14ac:dyDescent="0.25">
      <c r="H27384" s="4"/>
      <c r="M27384" s="5"/>
      <c r="N27384" s="6"/>
    </row>
    <row r="27385" spans="8:14" x14ac:dyDescent="0.25">
      <c r="H27385" s="4"/>
      <c r="M27385" s="5"/>
      <c r="N27385" s="6"/>
    </row>
    <row r="27386" spans="8:14" x14ac:dyDescent="0.25">
      <c r="H27386" s="4"/>
      <c r="M27386" s="5"/>
      <c r="N27386" s="6"/>
    </row>
    <row r="27387" spans="8:14" x14ac:dyDescent="0.25">
      <c r="H27387" s="4"/>
      <c r="M27387" s="5"/>
      <c r="N27387" s="6"/>
    </row>
    <row r="27388" spans="8:14" x14ac:dyDescent="0.25">
      <c r="H27388" s="4"/>
      <c r="M27388" s="5"/>
      <c r="N27388" s="6"/>
    </row>
    <row r="27389" spans="8:14" x14ac:dyDescent="0.25">
      <c r="H27389" s="4"/>
      <c r="M27389" s="5"/>
      <c r="N27389" s="6"/>
    </row>
    <row r="27390" spans="8:14" x14ac:dyDescent="0.25">
      <c r="H27390" s="4"/>
      <c r="M27390" s="5"/>
      <c r="N27390" s="6"/>
    </row>
    <row r="27391" spans="8:14" x14ac:dyDescent="0.25">
      <c r="H27391" s="4"/>
      <c r="M27391" s="5"/>
      <c r="N27391" s="6"/>
    </row>
    <row r="27392" spans="8:14" x14ac:dyDescent="0.25">
      <c r="H27392" s="4"/>
      <c r="M27392" s="5"/>
      <c r="N27392" s="6"/>
    </row>
    <row r="27393" spans="8:14" x14ac:dyDescent="0.25">
      <c r="H27393" s="4"/>
      <c r="M27393" s="5"/>
      <c r="N27393" s="6"/>
    </row>
    <row r="27394" spans="8:14" x14ac:dyDescent="0.25">
      <c r="H27394" s="4"/>
      <c r="M27394" s="5"/>
      <c r="N27394" s="6"/>
    </row>
    <row r="27395" spans="8:14" x14ac:dyDescent="0.25">
      <c r="H27395" s="4"/>
      <c r="M27395" s="5"/>
      <c r="N27395" s="6"/>
    </row>
    <row r="27396" spans="8:14" x14ac:dyDescent="0.25">
      <c r="H27396" s="4"/>
      <c r="M27396" s="5"/>
      <c r="N27396" s="6"/>
    </row>
    <row r="27397" spans="8:14" x14ac:dyDescent="0.25">
      <c r="H27397" s="4"/>
      <c r="M27397" s="5"/>
      <c r="N27397" s="6"/>
    </row>
    <row r="27398" spans="8:14" x14ac:dyDescent="0.25">
      <c r="H27398" s="4"/>
      <c r="M27398" s="5"/>
      <c r="N27398" s="6"/>
    </row>
    <row r="27399" spans="8:14" x14ac:dyDescent="0.25">
      <c r="H27399" s="4"/>
      <c r="M27399" s="5"/>
      <c r="N27399" s="6"/>
    </row>
    <row r="27400" spans="8:14" x14ac:dyDescent="0.25">
      <c r="H27400" s="4"/>
      <c r="M27400" s="5"/>
      <c r="N27400" s="6"/>
    </row>
    <row r="27401" spans="8:14" x14ac:dyDescent="0.25">
      <c r="H27401" s="4"/>
      <c r="M27401" s="5"/>
      <c r="N27401" s="6"/>
    </row>
    <row r="27402" spans="8:14" x14ac:dyDescent="0.25">
      <c r="H27402" s="4"/>
      <c r="M27402" s="5"/>
      <c r="N27402" s="6"/>
    </row>
    <row r="27403" spans="8:14" x14ac:dyDescent="0.25">
      <c r="H27403" s="4"/>
      <c r="M27403" s="5"/>
      <c r="N27403" s="6"/>
    </row>
    <row r="27404" spans="8:14" x14ac:dyDescent="0.25">
      <c r="H27404" s="4"/>
      <c r="M27404" s="5"/>
      <c r="N27404" s="6"/>
    </row>
    <row r="27405" spans="8:14" x14ac:dyDescent="0.25">
      <c r="H27405" s="4"/>
      <c r="M27405" s="5"/>
      <c r="N27405" s="6"/>
    </row>
    <row r="27406" spans="8:14" x14ac:dyDescent="0.25">
      <c r="H27406" s="4"/>
      <c r="M27406" s="5"/>
      <c r="N27406" s="6"/>
    </row>
    <row r="27407" spans="8:14" x14ac:dyDescent="0.25">
      <c r="H27407" s="4"/>
      <c r="M27407" s="5"/>
      <c r="N27407" s="6"/>
    </row>
    <row r="27408" spans="8:14" x14ac:dyDescent="0.25">
      <c r="H27408" s="4"/>
      <c r="M27408" s="5"/>
      <c r="N27408" s="6"/>
    </row>
    <row r="27409" spans="8:14" x14ac:dyDescent="0.25">
      <c r="H27409" s="4"/>
      <c r="M27409" s="5"/>
      <c r="N27409" s="6"/>
    </row>
    <row r="27410" spans="8:14" x14ac:dyDescent="0.25">
      <c r="H27410" s="4"/>
      <c r="M27410" s="5"/>
      <c r="N27410" s="6"/>
    </row>
    <row r="27411" spans="8:14" x14ac:dyDescent="0.25">
      <c r="H27411" s="4"/>
      <c r="M27411" s="5"/>
      <c r="N27411" s="6"/>
    </row>
    <row r="27412" spans="8:14" x14ac:dyDescent="0.25">
      <c r="H27412" s="4"/>
      <c r="M27412" s="5"/>
      <c r="N27412" s="6"/>
    </row>
    <row r="27413" spans="8:14" x14ac:dyDescent="0.25">
      <c r="H27413" s="4"/>
      <c r="M27413" s="5"/>
      <c r="N27413" s="6"/>
    </row>
    <row r="27414" spans="8:14" x14ac:dyDescent="0.25">
      <c r="H27414" s="4"/>
      <c r="M27414" s="5"/>
      <c r="N27414" s="6"/>
    </row>
    <row r="27415" spans="8:14" x14ac:dyDescent="0.25">
      <c r="H27415" s="4"/>
      <c r="M27415" s="5"/>
      <c r="N27415" s="6"/>
    </row>
    <row r="27416" spans="8:14" x14ac:dyDescent="0.25">
      <c r="H27416" s="4"/>
      <c r="M27416" s="5"/>
      <c r="N27416" s="6"/>
    </row>
    <row r="27417" spans="8:14" x14ac:dyDescent="0.25">
      <c r="H27417" s="4"/>
      <c r="M27417" s="5"/>
      <c r="N27417" s="6"/>
    </row>
    <row r="27418" spans="8:14" x14ac:dyDescent="0.25">
      <c r="H27418" s="4"/>
      <c r="M27418" s="5"/>
      <c r="N27418" s="6"/>
    </row>
    <row r="27419" spans="8:14" x14ac:dyDescent="0.25">
      <c r="H27419" s="4"/>
      <c r="M27419" s="5"/>
      <c r="N27419" s="6"/>
    </row>
    <row r="27420" spans="8:14" x14ac:dyDescent="0.25">
      <c r="H27420" s="4"/>
      <c r="M27420" s="5"/>
      <c r="N27420" s="6"/>
    </row>
    <row r="27421" spans="8:14" x14ac:dyDescent="0.25">
      <c r="H27421" s="4"/>
      <c r="M27421" s="5"/>
      <c r="N27421" s="6"/>
    </row>
    <row r="27422" spans="8:14" x14ac:dyDescent="0.25">
      <c r="H27422" s="4"/>
      <c r="M27422" s="5"/>
      <c r="N27422" s="6"/>
    </row>
    <row r="27423" spans="8:14" x14ac:dyDescent="0.25">
      <c r="H27423" s="4"/>
      <c r="M27423" s="5"/>
      <c r="N27423" s="6"/>
    </row>
    <row r="27424" spans="8:14" x14ac:dyDescent="0.25">
      <c r="H27424" s="4"/>
      <c r="M27424" s="5"/>
      <c r="N27424" s="6"/>
    </row>
    <row r="27425" spans="8:14" x14ac:dyDescent="0.25">
      <c r="H27425" s="4"/>
      <c r="M27425" s="5"/>
      <c r="N27425" s="6"/>
    </row>
    <row r="27426" spans="8:14" x14ac:dyDescent="0.25">
      <c r="H27426" s="4"/>
      <c r="M27426" s="5"/>
      <c r="N27426" s="6"/>
    </row>
    <row r="27427" spans="8:14" x14ac:dyDescent="0.25">
      <c r="H27427" s="4"/>
      <c r="M27427" s="5"/>
      <c r="N27427" s="6"/>
    </row>
    <row r="27428" spans="8:14" x14ac:dyDescent="0.25">
      <c r="H27428" s="4"/>
      <c r="M27428" s="5"/>
      <c r="N27428" s="6"/>
    </row>
    <row r="27429" spans="8:14" x14ac:dyDescent="0.25">
      <c r="H27429" s="4"/>
      <c r="M27429" s="5"/>
      <c r="N27429" s="6"/>
    </row>
    <row r="27430" spans="8:14" x14ac:dyDescent="0.25">
      <c r="H27430" s="4"/>
      <c r="M27430" s="5"/>
      <c r="N27430" s="6"/>
    </row>
    <row r="27431" spans="8:14" x14ac:dyDescent="0.25">
      <c r="H27431" s="4"/>
      <c r="M27431" s="5"/>
      <c r="N27431" s="6"/>
    </row>
    <row r="27432" spans="8:14" x14ac:dyDescent="0.25">
      <c r="H27432" s="4"/>
      <c r="M27432" s="5"/>
      <c r="N27432" s="6"/>
    </row>
    <row r="27433" spans="8:14" x14ac:dyDescent="0.25">
      <c r="H27433" s="4"/>
      <c r="M27433" s="5"/>
      <c r="N27433" s="6"/>
    </row>
    <row r="27434" spans="8:14" x14ac:dyDescent="0.25">
      <c r="H27434" s="4"/>
      <c r="M27434" s="5"/>
      <c r="N27434" s="6"/>
    </row>
    <row r="27435" spans="8:14" x14ac:dyDescent="0.25">
      <c r="H27435" s="4"/>
      <c r="M27435" s="5"/>
      <c r="N27435" s="6"/>
    </row>
    <row r="27436" spans="8:14" x14ac:dyDescent="0.25">
      <c r="H27436" s="4"/>
      <c r="M27436" s="5"/>
      <c r="N27436" s="6"/>
    </row>
    <row r="27437" spans="8:14" x14ac:dyDescent="0.25">
      <c r="H27437" s="4"/>
      <c r="M27437" s="5"/>
      <c r="N27437" s="6"/>
    </row>
    <row r="27438" spans="8:14" x14ac:dyDescent="0.25">
      <c r="H27438" s="4"/>
      <c r="M27438" s="5"/>
      <c r="N27438" s="6"/>
    </row>
    <row r="27439" spans="8:14" x14ac:dyDescent="0.25">
      <c r="H27439" s="4"/>
      <c r="M27439" s="5"/>
      <c r="N27439" s="6"/>
    </row>
    <row r="27440" spans="8:14" x14ac:dyDescent="0.25">
      <c r="H27440" s="4"/>
      <c r="M27440" s="5"/>
      <c r="N27440" s="6"/>
    </row>
    <row r="27441" spans="8:14" x14ac:dyDescent="0.25">
      <c r="H27441" s="4"/>
      <c r="M27441" s="5"/>
      <c r="N27441" s="6"/>
    </row>
    <row r="27442" spans="8:14" x14ac:dyDescent="0.25">
      <c r="H27442" s="4"/>
      <c r="M27442" s="5"/>
      <c r="N27442" s="6"/>
    </row>
    <row r="27443" spans="8:14" x14ac:dyDescent="0.25">
      <c r="H27443" s="4"/>
      <c r="M27443" s="5"/>
      <c r="N27443" s="6"/>
    </row>
    <row r="27444" spans="8:14" x14ac:dyDescent="0.25">
      <c r="H27444" s="4"/>
      <c r="M27444" s="5"/>
      <c r="N27444" s="6"/>
    </row>
    <row r="27445" spans="8:14" x14ac:dyDescent="0.25">
      <c r="H27445" s="4"/>
      <c r="M27445" s="5"/>
      <c r="N27445" s="6"/>
    </row>
    <row r="27446" spans="8:14" x14ac:dyDescent="0.25">
      <c r="H27446" s="4"/>
      <c r="M27446" s="5"/>
      <c r="N27446" s="6"/>
    </row>
    <row r="27447" spans="8:14" x14ac:dyDescent="0.25">
      <c r="H27447" s="4"/>
      <c r="M27447" s="5"/>
      <c r="N27447" s="6"/>
    </row>
    <row r="27448" spans="8:14" x14ac:dyDescent="0.25">
      <c r="H27448" s="4"/>
      <c r="M27448" s="5"/>
      <c r="N27448" s="6"/>
    </row>
    <row r="27449" spans="8:14" x14ac:dyDescent="0.25">
      <c r="H27449" s="4"/>
      <c r="M27449" s="5"/>
      <c r="N27449" s="6"/>
    </row>
    <row r="27450" spans="8:14" x14ac:dyDescent="0.25">
      <c r="H27450" s="4"/>
      <c r="M27450" s="5"/>
      <c r="N27450" s="6"/>
    </row>
    <row r="27451" spans="8:14" x14ac:dyDescent="0.25">
      <c r="H27451" s="4"/>
      <c r="M27451" s="5"/>
      <c r="N27451" s="6"/>
    </row>
    <row r="27452" spans="8:14" x14ac:dyDescent="0.25">
      <c r="H27452" s="4"/>
      <c r="M27452" s="5"/>
      <c r="N27452" s="6"/>
    </row>
    <row r="27453" spans="8:14" x14ac:dyDescent="0.25">
      <c r="H27453" s="4"/>
      <c r="M27453" s="5"/>
      <c r="N27453" s="6"/>
    </row>
    <row r="27454" spans="8:14" x14ac:dyDescent="0.25">
      <c r="H27454" s="4"/>
      <c r="M27454" s="5"/>
      <c r="N27454" s="6"/>
    </row>
    <row r="27455" spans="8:14" x14ac:dyDescent="0.25">
      <c r="H27455" s="4"/>
      <c r="M27455" s="5"/>
      <c r="N27455" s="6"/>
    </row>
    <row r="27456" spans="8:14" x14ac:dyDescent="0.25">
      <c r="H27456" s="4"/>
      <c r="M27456" s="5"/>
      <c r="N27456" s="6"/>
    </row>
    <row r="27457" spans="8:14" x14ac:dyDescent="0.25">
      <c r="H27457" s="4"/>
      <c r="M27457" s="5"/>
      <c r="N27457" s="6"/>
    </row>
    <row r="27458" spans="8:14" x14ac:dyDescent="0.25">
      <c r="H27458" s="4"/>
      <c r="M27458" s="5"/>
      <c r="N27458" s="6"/>
    </row>
    <row r="27459" spans="8:14" x14ac:dyDescent="0.25">
      <c r="H27459" s="4"/>
      <c r="M27459" s="5"/>
      <c r="N27459" s="6"/>
    </row>
    <row r="27460" spans="8:14" x14ac:dyDescent="0.25">
      <c r="H27460" s="4"/>
      <c r="M27460" s="5"/>
      <c r="N27460" s="6"/>
    </row>
    <row r="27461" spans="8:14" x14ac:dyDescent="0.25">
      <c r="H27461" s="4"/>
      <c r="M27461" s="5"/>
      <c r="N27461" s="6"/>
    </row>
    <row r="27462" spans="8:14" x14ac:dyDescent="0.25">
      <c r="H27462" s="4"/>
      <c r="M27462" s="5"/>
      <c r="N27462" s="6"/>
    </row>
    <row r="27463" spans="8:14" x14ac:dyDescent="0.25">
      <c r="H27463" s="4"/>
      <c r="M27463" s="5"/>
      <c r="N27463" s="6"/>
    </row>
    <row r="27464" spans="8:14" x14ac:dyDescent="0.25">
      <c r="H27464" s="4"/>
      <c r="M27464" s="5"/>
      <c r="N27464" s="6"/>
    </row>
    <row r="27465" spans="8:14" x14ac:dyDescent="0.25">
      <c r="H27465" s="4"/>
      <c r="M27465" s="5"/>
      <c r="N27465" s="6"/>
    </row>
    <row r="27466" spans="8:14" x14ac:dyDescent="0.25">
      <c r="H27466" s="4"/>
      <c r="M27466" s="5"/>
      <c r="N27466" s="6"/>
    </row>
    <row r="27467" spans="8:14" x14ac:dyDescent="0.25">
      <c r="H27467" s="4"/>
      <c r="M27467" s="5"/>
      <c r="N27467" s="6"/>
    </row>
    <row r="27468" spans="8:14" x14ac:dyDescent="0.25">
      <c r="H27468" s="4"/>
      <c r="M27468" s="5"/>
      <c r="N27468" s="6"/>
    </row>
    <row r="27469" spans="8:14" x14ac:dyDescent="0.25">
      <c r="H27469" s="4"/>
      <c r="M27469" s="5"/>
      <c r="N27469" s="6"/>
    </row>
    <row r="27470" spans="8:14" x14ac:dyDescent="0.25">
      <c r="H27470" s="4"/>
      <c r="M27470" s="5"/>
      <c r="N27470" s="6"/>
    </row>
    <row r="27471" spans="8:14" x14ac:dyDescent="0.25">
      <c r="H27471" s="4"/>
      <c r="M27471" s="5"/>
      <c r="N27471" s="6"/>
    </row>
    <row r="27472" spans="8:14" x14ac:dyDescent="0.25">
      <c r="H27472" s="4"/>
      <c r="M27472" s="5"/>
      <c r="N27472" s="6"/>
    </row>
    <row r="27473" spans="8:14" x14ac:dyDescent="0.25">
      <c r="H27473" s="4"/>
      <c r="M27473" s="5"/>
      <c r="N27473" s="6"/>
    </row>
    <row r="27474" spans="8:14" x14ac:dyDescent="0.25">
      <c r="H27474" s="4"/>
      <c r="M27474" s="5"/>
      <c r="N27474" s="6"/>
    </row>
    <row r="27475" spans="8:14" x14ac:dyDescent="0.25">
      <c r="H27475" s="4"/>
      <c r="M27475" s="5"/>
      <c r="N27475" s="6"/>
    </row>
    <row r="27476" spans="8:14" x14ac:dyDescent="0.25">
      <c r="H27476" s="4"/>
      <c r="M27476" s="5"/>
      <c r="N27476" s="6"/>
    </row>
    <row r="27477" spans="8:14" x14ac:dyDescent="0.25">
      <c r="H27477" s="4"/>
      <c r="M27477" s="5"/>
      <c r="N27477" s="6"/>
    </row>
    <row r="27478" spans="8:14" x14ac:dyDescent="0.25">
      <c r="H27478" s="4"/>
      <c r="M27478" s="5"/>
      <c r="N27478" s="6"/>
    </row>
    <row r="27479" spans="8:14" x14ac:dyDescent="0.25">
      <c r="H27479" s="4"/>
      <c r="M27479" s="5"/>
      <c r="N27479" s="6"/>
    </row>
    <row r="27480" spans="8:14" x14ac:dyDescent="0.25">
      <c r="H27480" s="4"/>
      <c r="M27480" s="5"/>
      <c r="N27480" s="6"/>
    </row>
    <row r="27481" spans="8:14" x14ac:dyDescent="0.25">
      <c r="H27481" s="4"/>
      <c r="M27481" s="5"/>
      <c r="N27481" s="6"/>
    </row>
    <row r="27482" spans="8:14" x14ac:dyDescent="0.25">
      <c r="H27482" s="4"/>
      <c r="M27482" s="5"/>
      <c r="N27482" s="6"/>
    </row>
    <row r="27483" spans="8:14" x14ac:dyDescent="0.25">
      <c r="H27483" s="4"/>
      <c r="M27483" s="5"/>
      <c r="N27483" s="6"/>
    </row>
    <row r="27484" spans="8:14" x14ac:dyDescent="0.25">
      <c r="H27484" s="4"/>
      <c r="M27484" s="5"/>
      <c r="N27484" s="6"/>
    </row>
    <row r="27485" spans="8:14" x14ac:dyDescent="0.25">
      <c r="H27485" s="4"/>
      <c r="M27485" s="5"/>
      <c r="N27485" s="6"/>
    </row>
    <row r="27486" spans="8:14" x14ac:dyDescent="0.25">
      <c r="H27486" s="4"/>
      <c r="M27486" s="5"/>
      <c r="N27486" s="6"/>
    </row>
    <row r="27487" spans="8:14" x14ac:dyDescent="0.25">
      <c r="H27487" s="4"/>
      <c r="M27487" s="5"/>
      <c r="N27487" s="6"/>
    </row>
    <row r="27488" spans="8:14" x14ac:dyDescent="0.25">
      <c r="H27488" s="4"/>
      <c r="M27488" s="5"/>
      <c r="N27488" s="6"/>
    </row>
    <row r="27489" spans="8:14" x14ac:dyDescent="0.25">
      <c r="H27489" s="4"/>
      <c r="M27489" s="5"/>
      <c r="N27489" s="6"/>
    </row>
    <row r="27490" spans="8:14" x14ac:dyDescent="0.25">
      <c r="H27490" s="4"/>
      <c r="M27490" s="5"/>
      <c r="N27490" s="6"/>
    </row>
    <row r="27491" spans="8:14" x14ac:dyDescent="0.25">
      <c r="H27491" s="4"/>
      <c r="M27491" s="5"/>
      <c r="N27491" s="6"/>
    </row>
    <row r="27492" spans="8:14" x14ac:dyDescent="0.25">
      <c r="H27492" s="4"/>
      <c r="M27492" s="5"/>
      <c r="N27492" s="6"/>
    </row>
    <row r="27493" spans="8:14" x14ac:dyDescent="0.25">
      <c r="H27493" s="4"/>
      <c r="M27493" s="5"/>
      <c r="N27493" s="6"/>
    </row>
    <row r="27494" spans="8:14" x14ac:dyDescent="0.25">
      <c r="H27494" s="4"/>
      <c r="M27494" s="5"/>
      <c r="N27494" s="6"/>
    </row>
    <row r="27495" spans="8:14" x14ac:dyDescent="0.25">
      <c r="H27495" s="4"/>
      <c r="M27495" s="5"/>
      <c r="N27495" s="6"/>
    </row>
    <row r="27496" spans="8:14" x14ac:dyDescent="0.25">
      <c r="H27496" s="4"/>
      <c r="M27496" s="5"/>
      <c r="N27496" s="6"/>
    </row>
    <row r="27497" spans="8:14" x14ac:dyDescent="0.25">
      <c r="H27497" s="4"/>
      <c r="M27497" s="5"/>
      <c r="N27497" s="6"/>
    </row>
    <row r="27498" spans="8:14" x14ac:dyDescent="0.25">
      <c r="H27498" s="4"/>
      <c r="M27498" s="5"/>
      <c r="N27498" s="6"/>
    </row>
    <row r="27499" spans="8:14" x14ac:dyDescent="0.25">
      <c r="H27499" s="4"/>
      <c r="M27499" s="5"/>
      <c r="N27499" s="6"/>
    </row>
    <row r="27500" spans="8:14" x14ac:dyDescent="0.25">
      <c r="H27500" s="4"/>
      <c r="M27500" s="5"/>
      <c r="N27500" s="6"/>
    </row>
    <row r="27501" spans="8:14" x14ac:dyDescent="0.25">
      <c r="H27501" s="4"/>
      <c r="M27501" s="5"/>
      <c r="N27501" s="6"/>
    </row>
    <row r="27502" spans="8:14" x14ac:dyDescent="0.25">
      <c r="H27502" s="4"/>
      <c r="M27502" s="5"/>
      <c r="N27502" s="6"/>
    </row>
    <row r="27503" spans="8:14" x14ac:dyDescent="0.25">
      <c r="H27503" s="4"/>
      <c r="M27503" s="5"/>
      <c r="N27503" s="6"/>
    </row>
    <row r="27504" spans="8:14" x14ac:dyDescent="0.25">
      <c r="H27504" s="4"/>
      <c r="M27504" s="5"/>
      <c r="N27504" s="6"/>
    </row>
    <row r="27505" spans="8:14" x14ac:dyDescent="0.25">
      <c r="H27505" s="4"/>
      <c r="M27505" s="5"/>
      <c r="N27505" s="6"/>
    </row>
    <row r="27506" spans="8:14" x14ac:dyDescent="0.25">
      <c r="H27506" s="4"/>
      <c r="M27506" s="5"/>
      <c r="N27506" s="6"/>
    </row>
    <row r="27507" spans="8:14" x14ac:dyDescent="0.25">
      <c r="H27507" s="4"/>
      <c r="M27507" s="5"/>
      <c r="N27507" s="6"/>
    </row>
    <row r="27508" spans="8:14" x14ac:dyDescent="0.25">
      <c r="H27508" s="4"/>
      <c r="M27508" s="5"/>
      <c r="N27508" s="6"/>
    </row>
    <row r="27509" spans="8:14" x14ac:dyDescent="0.25">
      <c r="H27509" s="4"/>
      <c r="M27509" s="5"/>
      <c r="N27509" s="6"/>
    </row>
    <row r="27510" spans="8:14" x14ac:dyDescent="0.25">
      <c r="H27510" s="4"/>
      <c r="M27510" s="5"/>
      <c r="N27510" s="6"/>
    </row>
    <row r="27511" spans="8:14" x14ac:dyDescent="0.25">
      <c r="H27511" s="4"/>
      <c r="M27511" s="5"/>
      <c r="N27511" s="6"/>
    </row>
    <row r="27512" spans="8:14" x14ac:dyDescent="0.25">
      <c r="H27512" s="4"/>
      <c r="M27512" s="5"/>
      <c r="N27512" s="6"/>
    </row>
    <row r="27513" spans="8:14" x14ac:dyDescent="0.25">
      <c r="H27513" s="4"/>
      <c r="M27513" s="5"/>
      <c r="N27513" s="6"/>
    </row>
    <row r="27514" spans="8:14" x14ac:dyDescent="0.25">
      <c r="H27514" s="4"/>
      <c r="M27514" s="5"/>
      <c r="N27514" s="6"/>
    </row>
    <row r="27515" spans="8:14" x14ac:dyDescent="0.25">
      <c r="H27515" s="4"/>
      <c r="M27515" s="5"/>
      <c r="N27515" s="6"/>
    </row>
    <row r="27516" spans="8:14" x14ac:dyDescent="0.25">
      <c r="H27516" s="4"/>
      <c r="M27516" s="5"/>
      <c r="N27516" s="6"/>
    </row>
    <row r="27517" spans="8:14" x14ac:dyDescent="0.25">
      <c r="H27517" s="4"/>
      <c r="M27517" s="5"/>
      <c r="N27517" s="6"/>
    </row>
    <row r="27518" spans="8:14" x14ac:dyDescent="0.25">
      <c r="H27518" s="4"/>
      <c r="M27518" s="5"/>
      <c r="N27518" s="6"/>
    </row>
    <row r="27519" spans="8:14" x14ac:dyDescent="0.25">
      <c r="H27519" s="4"/>
      <c r="M27519" s="5"/>
      <c r="N27519" s="6"/>
    </row>
    <row r="27520" spans="8:14" x14ac:dyDescent="0.25">
      <c r="H27520" s="4"/>
      <c r="M27520" s="5"/>
      <c r="N27520" s="6"/>
    </row>
    <row r="27521" spans="8:14" x14ac:dyDescent="0.25">
      <c r="H27521" s="4"/>
      <c r="M27521" s="5"/>
      <c r="N27521" s="6"/>
    </row>
    <row r="27522" spans="8:14" x14ac:dyDescent="0.25">
      <c r="H27522" s="4"/>
      <c r="M27522" s="5"/>
      <c r="N27522" s="6"/>
    </row>
    <row r="27523" spans="8:14" x14ac:dyDescent="0.25">
      <c r="H27523" s="4"/>
      <c r="M27523" s="5"/>
      <c r="N27523" s="6"/>
    </row>
    <row r="27524" spans="8:14" x14ac:dyDescent="0.25">
      <c r="H27524" s="4"/>
      <c r="M27524" s="5"/>
      <c r="N27524" s="6"/>
    </row>
    <row r="27525" spans="8:14" x14ac:dyDescent="0.25">
      <c r="H27525" s="4"/>
      <c r="M27525" s="5"/>
      <c r="N27525" s="6"/>
    </row>
    <row r="27526" spans="8:14" x14ac:dyDescent="0.25">
      <c r="H27526" s="4"/>
      <c r="M27526" s="5"/>
      <c r="N27526" s="6"/>
    </row>
    <row r="27527" spans="8:14" x14ac:dyDescent="0.25">
      <c r="H27527" s="4"/>
      <c r="M27527" s="5"/>
      <c r="N27527" s="6"/>
    </row>
    <row r="27528" spans="8:14" x14ac:dyDescent="0.25">
      <c r="H27528" s="4"/>
      <c r="M27528" s="5"/>
      <c r="N27528" s="6"/>
    </row>
    <row r="27529" spans="8:14" x14ac:dyDescent="0.25">
      <c r="H27529" s="4"/>
      <c r="M27529" s="5"/>
      <c r="N27529" s="6"/>
    </row>
    <row r="27530" spans="8:14" x14ac:dyDescent="0.25">
      <c r="H27530" s="4"/>
      <c r="M27530" s="5"/>
      <c r="N27530" s="6"/>
    </row>
    <row r="27531" spans="8:14" x14ac:dyDescent="0.25">
      <c r="H27531" s="4"/>
      <c r="M27531" s="5"/>
      <c r="N27531" s="6"/>
    </row>
    <row r="27532" spans="8:14" x14ac:dyDescent="0.25">
      <c r="H27532" s="4"/>
      <c r="M27532" s="5"/>
      <c r="N27532" s="6"/>
    </row>
    <row r="27533" spans="8:14" x14ac:dyDescent="0.25">
      <c r="H27533" s="4"/>
      <c r="M27533" s="5"/>
      <c r="N27533" s="6"/>
    </row>
    <row r="27534" spans="8:14" x14ac:dyDescent="0.25">
      <c r="H27534" s="4"/>
      <c r="M27534" s="5"/>
      <c r="N27534" s="6"/>
    </row>
    <row r="27535" spans="8:14" x14ac:dyDescent="0.25">
      <c r="H27535" s="4"/>
      <c r="M27535" s="5"/>
      <c r="N27535" s="6"/>
    </row>
    <row r="27536" spans="8:14" x14ac:dyDescent="0.25">
      <c r="H27536" s="4"/>
      <c r="M27536" s="5"/>
      <c r="N27536" s="6"/>
    </row>
    <row r="27537" spans="8:14" x14ac:dyDescent="0.25">
      <c r="H27537" s="4"/>
      <c r="M27537" s="5"/>
      <c r="N27537" s="6"/>
    </row>
    <row r="27538" spans="8:14" x14ac:dyDescent="0.25">
      <c r="H27538" s="4"/>
      <c r="M27538" s="5"/>
      <c r="N27538" s="6"/>
    </row>
    <row r="27539" spans="8:14" x14ac:dyDescent="0.25">
      <c r="H27539" s="4"/>
      <c r="M27539" s="5"/>
      <c r="N27539" s="6"/>
    </row>
    <row r="27540" spans="8:14" x14ac:dyDescent="0.25">
      <c r="H27540" s="4"/>
      <c r="M27540" s="5"/>
      <c r="N27540" s="6"/>
    </row>
    <row r="27541" spans="8:14" x14ac:dyDescent="0.25">
      <c r="H27541" s="4"/>
      <c r="M27541" s="5"/>
      <c r="N27541" s="6"/>
    </row>
    <row r="27542" spans="8:14" x14ac:dyDescent="0.25">
      <c r="H27542" s="4"/>
      <c r="M27542" s="5"/>
      <c r="N27542" s="6"/>
    </row>
    <row r="27543" spans="8:14" x14ac:dyDescent="0.25">
      <c r="H27543" s="4"/>
      <c r="M27543" s="5"/>
      <c r="N27543" s="6"/>
    </row>
    <row r="27544" spans="8:14" x14ac:dyDescent="0.25">
      <c r="H27544" s="4"/>
      <c r="M27544" s="5"/>
      <c r="N27544" s="6"/>
    </row>
    <row r="27545" spans="8:14" x14ac:dyDescent="0.25">
      <c r="H27545" s="4"/>
      <c r="M27545" s="5"/>
      <c r="N27545" s="6"/>
    </row>
    <row r="27546" spans="8:14" x14ac:dyDescent="0.25">
      <c r="H27546" s="4"/>
      <c r="M27546" s="5"/>
      <c r="N27546" s="6"/>
    </row>
    <row r="27547" spans="8:14" x14ac:dyDescent="0.25">
      <c r="H27547" s="4"/>
      <c r="M27547" s="5"/>
      <c r="N27547" s="6"/>
    </row>
    <row r="27548" spans="8:14" x14ac:dyDescent="0.25">
      <c r="H27548" s="4"/>
      <c r="M27548" s="5"/>
      <c r="N27548" s="6"/>
    </row>
    <row r="27549" spans="8:14" x14ac:dyDescent="0.25">
      <c r="H27549" s="4"/>
      <c r="M27549" s="5"/>
      <c r="N27549" s="6"/>
    </row>
    <row r="27550" spans="8:14" x14ac:dyDescent="0.25">
      <c r="H27550" s="4"/>
      <c r="M27550" s="5"/>
      <c r="N27550" s="6"/>
    </row>
    <row r="27551" spans="8:14" x14ac:dyDescent="0.25">
      <c r="H27551" s="4"/>
      <c r="M27551" s="5"/>
      <c r="N27551" s="6"/>
    </row>
    <row r="27552" spans="8:14" x14ac:dyDescent="0.25">
      <c r="H27552" s="4"/>
      <c r="M27552" s="5"/>
      <c r="N27552" s="6"/>
    </row>
    <row r="27553" spans="8:14" x14ac:dyDescent="0.25">
      <c r="H27553" s="4"/>
      <c r="M27553" s="5"/>
      <c r="N27553" s="6"/>
    </row>
    <row r="27554" spans="8:14" x14ac:dyDescent="0.25">
      <c r="H27554" s="4"/>
      <c r="M27554" s="5"/>
      <c r="N27554" s="6"/>
    </row>
    <row r="27555" spans="8:14" x14ac:dyDescent="0.25">
      <c r="H27555" s="4"/>
      <c r="M27555" s="5"/>
      <c r="N27555" s="6"/>
    </row>
    <row r="27556" spans="8:14" x14ac:dyDescent="0.25">
      <c r="H27556" s="4"/>
      <c r="M27556" s="5"/>
      <c r="N27556" s="6"/>
    </row>
    <row r="27557" spans="8:14" x14ac:dyDescent="0.25">
      <c r="H27557" s="4"/>
      <c r="M27557" s="5"/>
      <c r="N27557" s="6"/>
    </row>
    <row r="27558" spans="8:14" x14ac:dyDescent="0.25">
      <c r="H27558" s="4"/>
      <c r="M27558" s="5"/>
      <c r="N27558" s="6"/>
    </row>
    <row r="27559" spans="8:14" x14ac:dyDescent="0.25">
      <c r="H27559" s="4"/>
      <c r="M27559" s="5"/>
      <c r="N27559" s="6"/>
    </row>
    <row r="27560" spans="8:14" x14ac:dyDescent="0.25">
      <c r="H27560" s="4"/>
      <c r="M27560" s="5"/>
      <c r="N27560" s="6"/>
    </row>
    <row r="27561" spans="8:14" x14ac:dyDescent="0.25">
      <c r="H27561" s="4"/>
      <c r="M27561" s="5"/>
      <c r="N27561" s="6"/>
    </row>
    <row r="27562" spans="8:14" x14ac:dyDescent="0.25">
      <c r="H27562" s="4"/>
      <c r="M27562" s="5"/>
      <c r="N27562" s="6"/>
    </row>
    <row r="27563" spans="8:14" x14ac:dyDescent="0.25">
      <c r="H27563" s="4"/>
      <c r="M27563" s="5"/>
      <c r="N27563" s="6"/>
    </row>
    <row r="27564" spans="8:14" x14ac:dyDescent="0.25">
      <c r="H27564" s="4"/>
      <c r="M27564" s="5"/>
      <c r="N27564" s="6"/>
    </row>
    <row r="27565" spans="8:14" x14ac:dyDescent="0.25">
      <c r="H27565" s="4"/>
      <c r="M27565" s="5"/>
      <c r="N27565" s="6"/>
    </row>
    <row r="27566" spans="8:14" x14ac:dyDescent="0.25">
      <c r="H27566" s="4"/>
      <c r="M27566" s="5"/>
      <c r="N27566" s="6"/>
    </row>
    <row r="27567" spans="8:14" x14ac:dyDescent="0.25">
      <c r="H27567" s="4"/>
      <c r="M27567" s="5"/>
      <c r="N27567" s="6"/>
    </row>
    <row r="27568" spans="8:14" x14ac:dyDescent="0.25">
      <c r="H27568" s="4"/>
      <c r="M27568" s="5"/>
      <c r="N27568" s="6"/>
    </row>
    <row r="27569" spans="8:14" x14ac:dyDescent="0.25">
      <c r="H27569" s="4"/>
      <c r="M27569" s="5"/>
      <c r="N27569" s="6"/>
    </row>
    <row r="27570" spans="8:14" x14ac:dyDescent="0.25">
      <c r="H27570" s="4"/>
      <c r="M27570" s="5"/>
      <c r="N27570" s="6"/>
    </row>
    <row r="27571" spans="8:14" x14ac:dyDescent="0.25">
      <c r="H27571" s="4"/>
      <c r="M27571" s="5"/>
      <c r="N27571" s="6"/>
    </row>
    <row r="27572" spans="8:14" x14ac:dyDescent="0.25">
      <c r="H27572" s="4"/>
      <c r="M27572" s="5"/>
      <c r="N27572" s="6"/>
    </row>
    <row r="27573" spans="8:14" x14ac:dyDescent="0.25">
      <c r="H27573" s="4"/>
      <c r="M27573" s="5"/>
      <c r="N27573" s="6"/>
    </row>
    <row r="27574" spans="8:14" x14ac:dyDescent="0.25">
      <c r="H27574" s="4"/>
      <c r="M27574" s="5"/>
      <c r="N27574" s="6"/>
    </row>
    <row r="27575" spans="8:14" x14ac:dyDescent="0.25">
      <c r="H27575" s="4"/>
      <c r="M27575" s="5"/>
      <c r="N27575" s="6"/>
    </row>
    <row r="27576" spans="8:14" x14ac:dyDescent="0.25">
      <c r="H27576" s="4"/>
      <c r="M27576" s="5"/>
      <c r="N27576" s="6"/>
    </row>
    <row r="27577" spans="8:14" x14ac:dyDescent="0.25">
      <c r="H27577" s="4"/>
      <c r="M27577" s="5"/>
      <c r="N27577" s="6"/>
    </row>
    <row r="27578" spans="8:14" x14ac:dyDescent="0.25">
      <c r="H27578" s="4"/>
      <c r="M27578" s="5"/>
      <c r="N27578" s="6"/>
    </row>
    <row r="27579" spans="8:14" x14ac:dyDescent="0.25">
      <c r="H27579" s="4"/>
      <c r="M27579" s="5"/>
      <c r="N27579" s="6"/>
    </row>
    <row r="27580" spans="8:14" x14ac:dyDescent="0.25">
      <c r="H27580" s="4"/>
      <c r="M27580" s="5"/>
      <c r="N27580" s="6"/>
    </row>
    <row r="27581" spans="8:14" x14ac:dyDescent="0.25">
      <c r="H27581" s="4"/>
      <c r="M27581" s="5"/>
      <c r="N27581" s="6"/>
    </row>
    <row r="27582" spans="8:14" x14ac:dyDescent="0.25">
      <c r="H27582" s="4"/>
      <c r="M27582" s="5"/>
      <c r="N27582" s="6"/>
    </row>
    <row r="27583" spans="8:14" x14ac:dyDescent="0.25">
      <c r="H27583" s="4"/>
      <c r="M27583" s="5"/>
      <c r="N27583" s="6"/>
    </row>
    <row r="27584" spans="8:14" x14ac:dyDescent="0.25">
      <c r="H27584" s="4"/>
      <c r="M27584" s="5"/>
      <c r="N27584" s="6"/>
    </row>
    <row r="27585" spans="8:14" x14ac:dyDescent="0.25">
      <c r="H27585" s="4"/>
      <c r="M27585" s="5"/>
      <c r="N27585" s="6"/>
    </row>
    <row r="27586" spans="8:14" x14ac:dyDescent="0.25">
      <c r="H27586" s="4"/>
      <c r="M27586" s="5"/>
      <c r="N27586" s="6"/>
    </row>
    <row r="27587" spans="8:14" x14ac:dyDescent="0.25">
      <c r="H27587" s="4"/>
      <c r="M27587" s="5"/>
      <c r="N27587" s="6"/>
    </row>
    <row r="27588" spans="8:14" x14ac:dyDescent="0.25">
      <c r="H27588" s="4"/>
      <c r="M27588" s="5"/>
      <c r="N27588" s="6"/>
    </row>
    <row r="27589" spans="8:14" x14ac:dyDescent="0.25">
      <c r="H27589" s="4"/>
      <c r="M27589" s="5"/>
      <c r="N27589" s="6"/>
    </row>
    <row r="27590" spans="8:14" x14ac:dyDescent="0.25">
      <c r="H27590" s="4"/>
      <c r="M27590" s="5"/>
      <c r="N27590" s="6"/>
    </row>
    <row r="27591" spans="8:14" x14ac:dyDescent="0.25">
      <c r="H27591" s="4"/>
      <c r="M27591" s="5"/>
      <c r="N27591" s="6"/>
    </row>
    <row r="27592" spans="8:14" x14ac:dyDescent="0.25">
      <c r="H27592" s="4"/>
      <c r="M27592" s="5"/>
      <c r="N27592" s="6"/>
    </row>
    <row r="27593" spans="8:14" x14ac:dyDescent="0.25">
      <c r="H27593" s="4"/>
      <c r="M27593" s="5"/>
      <c r="N27593" s="6"/>
    </row>
    <row r="27594" spans="8:14" x14ac:dyDescent="0.25">
      <c r="H27594" s="4"/>
      <c r="M27594" s="5"/>
      <c r="N27594" s="6"/>
    </row>
    <row r="27595" spans="8:14" x14ac:dyDescent="0.25">
      <c r="H27595" s="4"/>
      <c r="M27595" s="5"/>
      <c r="N27595" s="6"/>
    </row>
    <row r="27596" spans="8:14" x14ac:dyDescent="0.25">
      <c r="H27596" s="4"/>
      <c r="M27596" s="5"/>
      <c r="N27596" s="6"/>
    </row>
    <row r="27597" spans="8:14" x14ac:dyDescent="0.25">
      <c r="H27597" s="4"/>
      <c r="M27597" s="5"/>
      <c r="N27597" s="6"/>
    </row>
    <row r="27598" spans="8:14" x14ac:dyDescent="0.25">
      <c r="H27598" s="4"/>
      <c r="M27598" s="5"/>
      <c r="N27598" s="6"/>
    </row>
    <row r="27599" spans="8:14" x14ac:dyDescent="0.25">
      <c r="H27599" s="4"/>
      <c r="M27599" s="5"/>
      <c r="N27599" s="6"/>
    </row>
    <row r="27600" spans="8:14" x14ac:dyDescent="0.25">
      <c r="H27600" s="4"/>
      <c r="M27600" s="5"/>
      <c r="N27600" s="6"/>
    </row>
    <row r="27601" spans="8:14" x14ac:dyDescent="0.25">
      <c r="H27601" s="4"/>
      <c r="M27601" s="5"/>
      <c r="N27601" s="6"/>
    </row>
    <row r="27602" spans="8:14" x14ac:dyDescent="0.25">
      <c r="H27602" s="4"/>
      <c r="M27602" s="5"/>
      <c r="N27602" s="6"/>
    </row>
    <row r="27603" spans="8:14" x14ac:dyDescent="0.25">
      <c r="H27603" s="4"/>
      <c r="M27603" s="5"/>
      <c r="N27603" s="6"/>
    </row>
    <row r="27604" spans="8:14" x14ac:dyDescent="0.25">
      <c r="H27604" s="4"/>
      <c r="M27604" s="5"/>
      <c r="N27604" s="6"/>
    </row>
    <row r="27605" spans="8:14" x14ac:dyDescent="0.25">
      <c r="H27605" s="4"/>
      <c r="M27605" s="5"/>
      <c r="N27605" s="6"/>
    </row>
    <row r="27606" spans="8:14" x14ac:dyDescent="0.25">
      <c r="H27606" s="4"/>
      <c r="M27606" s="5"/>
      <c r="N27606" s="6"/>
    </row>
    <row r="27607" spans="8:14" x14ac:dyDescent="0.25">
      <c r="H27607" s="4"/>
      <c r="M27607" s="5"/>
      <c r="N27607" s="6"/>
    </row>
    <row r="27608" spans="8:14" x14ac:dyDescent="0.25">
      <c r="H27608" s="4"/>
      <c r="M27608" s="5"/>
      <c r="N27608" s="6"/>
    </row>
    <row r="27609" spans="8:14" x14ac:dyDescent="0.25">
      <c r="H27609" s="4"/>
      <c r="M27609" s="5"/>
      <c r="N27609" s="6"/>
    </row>
    <row r="27610" spans="8:14" x14ac:dyDescent="0.25">
      <c r="H27610" s="4"/>
      <c r="M27610" s="5"/>
      <c r="N27610" s="6"/>
    </row>
    <row r="27611" spans="8:14" x14ac:dyDescent="0.25">
      <c r="H27611" s="4"/>
      <c r="M27611" s="5"/>
      <c r="N27611" s="6"/>
    </row>
    <row r="27612" spans="8:14" x14ac:dyDescent="0.25">
      <c r="H27612" s="4"/>
      <c r="M27612" s="5"/>
      <c r="N27612" s="6"/>
    </row>
    <row r="27613" spans="8:14" x14ac:dyDescent="0.25">
      <c r="H27613" s="4"/>
      <c r="M27613" s="5"/>
      <c r="N27613" s="6"/>
    </row>
    <row r="27614" spans="8:14" x14ac:dyDescent="0.25">
      <c r="H27614" s="4"/>
      <c r="M27614" s="5"/>
      <c r="N27614" s="6"/>
    </row>
    <row r="27615" spans="8:14" x14ac:dyDescent="0.25">
      <c r="H27615" s="4"/>
      <c r="M27615" s="5"/>
      <c r="N27615" s="6"/>
    </row>
    <row r="27616" spans="8:14" x14ac:dyDescent="0.25">
      <c r="H27616" s="4"/>
      <c r="M27616" s="5"/>
      <c r="N27616" s="6"/>
    </row>
    <row r="27617" spans="8:14" x14ac:dyDescent="0.25">
      <c r="H27617" s="4"/>
      <c r="M27617" s="5"/>
      <c r="N27617" s="6"/>
    </row>
    <row r="27618" spans="8:14" x14ac:dyDescent="0.25">
      <c r="H27618" s="4"/>
      <c r="M27618" s="5"/>
      <c r="N27618" s="6"/>
    </row>
    <row r="27619" spans="8:14" x14ac:dyDescent="0.25">
      <c r="H27619" s="4"/>
      <c r="M27619" s="5"/>
      <c r="N27619" s="6"/>
    </row>
    <row r="27620" spans="8:14" x14ac:dyDescent="0.25">
      <c r="H27620" s="4"/>
      <c r="M27620" s="5"/>
      <c r="N27620" s="6"/>
    </row>
    <row r="27621" spans="8:14" x14ac:dyDescent="0.25">
      <c r="H27621" s="4"/>
      <c r="M27621" s="5"/>
      <c r="N27621" s="6"/>
    </row>
    <row r="27622" spans="8:14" x14ac:dyDescent="0.25">
      <c r="H27622" s="4"/>
      <c r="M27622" s="5"/>
      <c r="N27622" s="6"/>
    </row>
    <row r="27623" spans="8:14" x14ac:dyDescent="0.25">
      <c r="H27623" s="4"/>
      <c r="M27623" s="5"/>
      <c r="N27623" s="6"/>
    </row>
    <row r="27624" spans="8:14" x14ac:dyDescent="0.25">
      <c r="H27624" s="4"/>
      <c r="M27624" s="5"/>
      <c r="N27624" s="6"/>
    </row>
    <row r="27625" spans="8:14" x14ac:dyDescent="0.25">
      <c r="H27625" s="4"/>
      <c r="M27625" s="5"/>
      <c r="N27625" s="6"/>
    </row>
    <row r="27626" spans="8:14" x14ac:dyDescent="0.25">
      <c r="H27626" s="4"/>
      <c r="M27626" s="5"/>
      <c r="N27626" s="6"/>
    </row>
    <row r="27627" spans="8:14" x14ac:dyDescent="0.25">
      <c r="H27627" s="4"/>
      <c r="M27627" s="5"/>
      <c r="N27627" s="6"/>
    </row>
    <row r="27628" spans="8:14" x14ac:dyDescent="0.25">
      <c r="H27628" s="4"/>
      <c r="M27628" s="5"/>
      <c r="N27628" s="6"/>
    </row>
    <row r="27629" spans="8:14" x14ac:dyDescent="0.25">
      <c r="H27629" s="4"/>
      <c r="M27629" s="5"/>
      <c r="N27629" s="6"/>
    </row>
    <row r="27630" spans="8:14" x14ac:dyDescent="0.25">
      <c r="H27630" s="4"/>
      <c r="M27630" s="5"/>
      <c r="N27630" s="6"/>
    </row>
    <row r="27631" spans="8:14" x14ac:dyDescent="0.25">
      <c r="H27631" s="4"/>
      <c r="M27631" s="5"/>
      <c r="N27631" s="6"/>
    </row>
    <row r="27632" spans="8:14" x14ac:dyDescent="0.25">
      <c r="H27632" s="4"/>
      <c r="M27632" s="5"/>
      <c r="N27632" s="6"/>
    </row>
    <row r="27633" spans="8:14" x14ac:dyDescent="0.25">
      <c r="H27633" s="4"/>
      <c r="M27633" s="5"/>
      <c r="N27633" s="6"/>
    </row>
    <row r="27634" spans="8:14" x14ac:dyDescent="0.25">
      <c r="H27634" s="4"/>
      <c r="M27634" s="5"/>
      <c r="N27634" s="6"/>
    </row>
    <row r="27635" spans="8:14" x14ac:dyDescent="0.25">
      <c r="H27635" s="4"/>
      <c r="M27635" s="5"/>
      <c r="N27635" s="6"/>
    </row>
    <row r="27636" spans="8:14" x14ac:dyDescent="0.25">
      <c r="H27636" s="4"/>
      <c r="M27636" s="5"/>
      <c r="N27636" s="6"/>
    </row>
    <row r="27637" spans="8:14" x14ac:dyDescent="0.25">
      <c r="H27637" s="4"/>
      <c r="M27637" s="5"/>
      <c r="N27637" s="6"/>
    </row>
    <row r="27638" spans="8:14" x14ac:dyDescent="0.25">
      <c r="H27638" s="4"/>
      <c r="M27638" s="5"/>
      <c r="N27638" s="6"/>
    </row>
    <row r="27639" spans="8:14" x14ac:dyDescent="0.25">
      <c r="H27639" s="4"/>
      <c r="M27639" s="5"/>
      <c r="N27639" s="6"/>
    </row>
    <row r="27640" spans="8:14" x14ac:dyDescent="0.25">
      <c r="H27640" s="4"/>
      <c r="M27640" s="5"/>
      <c r="N27640" s="6"/>
    </row>
    <row r="27641" spans="8:14" x14ac:dyDescent="0.25">
      <c r="H27641" s="4"/>
      <c r="M27641" s="5"/>
      <c r="N27641" s="6"/>
    </row>
    <row r="27642" spans="8:14" x14ac:dyDescent="0.25">
      <c r="H27642" s="4"/>
      <c r="M27642" s="5"/>
      <c r="N27642" s="6"/>
    </row>
    <row r="27643" spans="8:14" x14ac:dyDescent="0.25">
      <c r="H27643" s="4"/>
      <c r="M27643" s="5"/>
      <c r="N27643" s="6"/>
    </row>
    <row r="27644" spans="8:14" x14ac:dyDescent="0.25">
      <c r="H27644" s="4"/>
      <c r="M27644" s="5"/>
      <c r="N27644" s="6"/>
    </row>
    <row r="27645" spans="8:14" x14ac:dyDescent="0.25">
      <c r="H27645" s="4"/>
      <c r="M27645" s="5"/>
      <c r="N27645" s="6"/>
    </row>
    <row r="27646" spans="8:14" x14ac:dyDescent="0.25">
      <c r="H27646" s="4"/>
      <c r="M27646" s="5"/>
      <c r="N27646" s="6"/>
    </row>
    <row r="27647" spans="8:14" x14ac:dyDescent="0.25">
      <c r="H27647" s="4"/>
      <c r="M27647" s="5"/>
      <c r="N27647" s="6"/>
    </row>
    <row r="27648" spans="8:14" x14ac:dyDescent="0.25">
      <c r="H27648" s="4"/>
      <c r="M27648" s="5"/>
      <c r="N27648" s="6"/>
    </row>
    <row r="27649" spans="8:14" x14ac:dyDescent="0.25">
      <c r="H27649" s="4"/>
      <c r="M27649" s="5"/>
      <c r="N27649" s="6"/>
    </row>
    <row r="27650" spans="8:14" x14ac:dyDescent="0.25">
      <c r="H27650" s="4"/>
      <c r="M27650" s="5"/>
      <c r="N27650" s="6"/>
    </row>
    <row r="27651" spans="8:14" x14ac:dyDescent="0.25">
      <c r="H27651" s="4"/>
      <c r="M27651" s="5"/>
      <c r="N27651" s="6"/>
    </row>
    <row r="27652" spans="8:14" x14ac:dyDescent="0.25">
      <c r="H27652" s="4"/>
      <c r="M27652" s="5"/>
      <c r="N27652" s="6"/>
    </row>
    <row r="27653" spans="8:14" x14ac:dyDescent="0.25">
      <c r="H27653" s="4"/>
      <c r="M27653" s="5"/>
      <c r="N27653" s="6"/>
    </row>
    <row r="27654" spans="8:14" x14ac:dyDescent="0.25">
      <c r="H27654" s="4"/>
      <c r="M27654" s="5"/>
      <c r="N27654" s="6"/>
    </row>
    <row r="27655" spans="8:14" x14ac:dyDescent="0.25">
      <c r="H27655" s="4"/>
      <c r="M27655" s="5"/>
      <c r="N27655" s="6"/>
    </row>
    <row r="27656" spans="8:14" x14ac:dyDescent="0.25">
      <c r="H27656" s="4"/>
      <c r="M27656" s="5"/>
      <c r="N27656" s="6"/>
    </row>
    <row r="27657" spans="8:14" x14ac:dyDescent="0.25">
      <c r="H27657" s="4"/>
      <c r="M27657" s="5"/>
      <c r="N27657" s="6"/>
    </row>
    <row r="27658" spans="8:14" x14ac:dyDescent="0.25">
      <c r="H27658" s="4"/>
      <c r="M27658" s="5"/>
      <c r="N27658" s="6"/>
    </row>
    <row r="27659" spans="8:14" x14ac:dyDescent="0.25">
      <c r="H27659" s="4"/>
      <c r="M27659" s="5"/>
      <c r="N27659" s="6"/>
    </row>
    <row r="27660" spans="8:14" x14ac:dyDescent="0.25">
      <c r="H27660" s="4"/>
      <c r="M27660" s="5"/>
      <c r="N27660" s="6"/>
    </row>
    <row r="27661" spans="8:14" x14ac:dyDescent="0.25">
      <c r="H27661" s="4"/>
      <c r="M27661" s="5"/>
      <c r="N27661" s="6"/>
    </row>
    <row r="27662" spans="8:14" x14ac:dyDescent="0.25">
      <c r="H27662" s="4"/>
      <c r="M27662" s="5"/>
      <c r="N27662" s="6"/>
    </row>
    <row r="27663" spans="8:14" x14ac:dyDescent="0.25">
      <c r="H27663" s="4"/>
      <c r="M27663" s="5"/>
      <c r="N27663" s="6"/>
    </row>
    <row r="27664" spans="8:14" x14ac:dyDescent="0.25">
      <c r="H27664" s="4"/>
      <c r="M27664" s="5"/>
      <c r="N27664" s="6"/>
    </row>
    <row r="27665" spans="8:14" x14ac:dyDescent="0.25">
      <c r="H27665" s="4"/>
      <c r="M27665" s="5"/>
      <c r="N27665" s="6"/>
    </row>
    <row r="27666" spans="8:14" x14ac:dyDescent="0.25">
      <c r="H27666" s="4"/>
      <c r="M27666" s="5"/>
      <c r="N27666" s="6"/>
    </row>
    <row r="27667" spans="8:14" x14ac:dyDescent="0.25">
      <c r="H27667" s="4"/>
      <c r="M27667" s="5"/>
      <c r="N27667" s="6"/>
    </row>
    <row r="27668" spans="8:14" x14ac:dyDescent="0.25">
      <c r="H27668" s="4"/>
      <c r="M27668" s="5"/>
      <c r="N27668" s="6"/>
    </row>
    <row r="27669" spans="8:14" x14ac:dyDescent="0.25">
      <c r="H27669" s="4"/>
      <c r="M27669" s="5"/>
      <c r="N27669" s="6"/>
    </row>
    <row r="27670" spans="8:14" x14ac:dyDescent="0.25">
      <c r="H27670" s="4"/>
      <c r="M27670" s="5"/>
      <c r="N27670" s="6"/>
    </row>
    <row r="27671" spans="8:14" x14ac:dyDescent="0.25">
      <c r="H27671" s="4"/>
      <c r="M27671" s="5"/>
      <c r="N27671" s="6"/>
    </row>
    <row r="27672" spans="8:14" x14ac:dyDescent="0.25">
      <c r="H27672" s="4"/>
      <c r="M27672" s="5"/>
      <c r="N27672" s="6"/>
    </row>
    <row r="27673" spans="8:14" x14ac:dyDescent="0.25">
      <c r="H27673" s="4"/>
      <c r="M27673" s="5"/>
      <c r="N27673" s="6"/>
    </row>
    <row r="27674" spans="8:14" x14ac:dyDescent="0.25">
      <c r="H27674" s="4"/>
      <c r="M27674" s="5"/>
      <c r="N27674" s="6"/>
    </row>
    <row r="27675" spans="8:14" x14ac:dyDescent="0.25">
      <c r="H27675" s="4"/>
      <c r="M27675" s="5"/>
      <c r="N27675" s="6"/>
    </row>
    <row r="27676" spans="8:14" x14ac:dyDescent="0.25">
      <c r="H27676" s="4"/>
      <c r="M27676" s="5"/>
      <c r="N27676" s="6"/>
    </row>
    <row r="27677" spans="8:14" x14ac:dyDescent="0.25">
      <c r="H27677" s="4"/>
      <c r="M27677" s="5"/>
      <c r="N27677" s="6"/>
    </row>
    <row r="27678" spans="8:14" x14ac:dyDescent="0.25">
      <c r="H27678" s="4"/>
      <c r="M27678" s="5"/>
      <c r="N27678" s="6"/>
    </row>
    <row r="27679" spans="8:14" x14ac:dyDescent="0.25">
      <c r="H27679" s="4"/>
      <c r="M27679" s="5"/>
      <c r="N27679" s="6"/>
    </row>
    <row r="27680" spans="8:14" x14ac:dyDescent="0.25">
      <c r="H27680" s="4"/>
      <c r="M27680" s="5"/>
      <c r="N27680" s="6"/>
    </row>
    <row r="27681" spans="8:14" x14ac:dyDescent="0.25">
      <c r="H27681" s="4"/>
      <c r="M27681" s="5"/>
      <c r="N27681" s="6"/>
    </row>
    <row r="27682" spans="8:14" x14ac:dyDescent="0.25">
      <c r="H27682" s="4"/>
      <c r="M27682" s="5"/>
      <c r="N27682" s="6"/>
    </row>
    <row r="27683" spans="8:14" x14ac:dyDescent="0.25">
      <c r="H27683" s="4"/>
      <c r="M27683" s="5"/>
      <c r="N27683" s="6"/>
    </row>
    <row r="27684" spans="8:14" x14ac:dyDescent="0.25">
      <c r="H27684" s="4"/>
      <c r="M27684" s="5"/>
      <c r="N27684" s="6"/>
    </row>
    <row r="27685" spans="8:14" x14ac:dyDescent="0.25">
      <c r="H27685" s="4"/>
      <c r="M27685" s="5"/>
      <c r="N27685" s="6"/>
    </row>
    <row r="27686" spans="8:14" x14ac:dyDescent="0.25">
      <c r="H27686" s="4"/>
      <c r="M27686" s="5"/>
      <c r="N27686" s="6"/>
    </row>
    <row r="27687" spans="8:14" x14ac:dyDescent="0.25">
      <c r="H27687" s="4"/>
      <c r="M27687" s="5"/>
      <c r="N27687" s="6"/>
    </row>
    <row r="27688" spans="8:14" x14ac:dyDescent="0.25">
      <c r="H27688" s="4"/>
      <c r="M27688" s="5"/>
      <c r="N27688" s="6"/>
    </row>
    <row r="27689" spans="8:14" x14ac:dyDescent="0.25">
      <c r="H27689" s="4"/>
      <c r="M27689" s="5"/>
      <c r="N27689" s="6"/>
    </row>
    <row r="27690" spans="8:14" x14ac:dyDescent="0.25">
      <c r="H27690" s="4"/>
      <c r="M27690" s="5"/>
      <c r="N27690" s="6"/>
    </row>
    <row r="27691" spans="8:14" x14ac:dyDescent="0.25">
      <c r="H27691" s="4"/>
      <c r="M27691" s="5"/>
      <c r="N27691" s="6"/>
    </row>
    <row r="27692" spans="8:14" x14ac:dyDescent="0.25">
      <c r="H27692" s="4"/>
      <c r="M27692" s="5"/>
      <c r="N27692" s="6"/>
    </row>
    <row r="27693" spans="8:14" x14ac:dyDescent="0.25">
      <c r="H27693" s="4"/>
      <c r="M27693" s="5"/>
      <c r="N27693" s="6"/>
    </row>
    <row r="27694" spans="8:14" x14ac:dyDescent="0.25">
      <c r="H27694" s="4"/>
      <c r="M27694" s="5"/>
      <c r="N27694" s="6"/>
    </row>
    <row r="27695" spans="8:14" x14ac:dyDescent="0.25">
      <c r="H27695" s="4"/>
      <c r="M27695" s="5"/>
      <c r="N27695" s="6"/>
    </row>
    <row r="27696" spans="8:14" x14ac:dyDescent="0.25">
      <c r="H27696" s="4"/>
      <c r="M27696" s="5"/>
      <c r="N27696" s="6"/>
    </row>
    <row r="27697" spans="8:14" x14ac:dyDescent="0.25">
      <c r="H27697" s="4"/>
      <c r="M27697" s="5"/>
      <c r="N27697" s="6"/>
    </row>
    <row r="27698" spans="8:14" x14ac:dyDescent="0.25">
      <c r="H27698" s="4"/>
      <c r="M27698" s="5"/>
      <c r="N27698" s="6"/>
    </row>
    <row r="27699" spans="8:14" x14ac:dyDescent="0.25">
      <c r="H27699" s="4"/>
      <c r="M27699" s="5"/>
      <c r="N27699" s="6"/>
    </row>
    <row r="27700" spans="8:14" x14ac:dyDescent="0.25">
      <c r="H27700" s="4"/>
      <c r="M27700" s="5"/>
      <c r="N27700" s="6"/>
    </row>
    <row r="27701" spans="8:14" x14ac:dyDescent="0.25">
      <c r="H27701" s="4"/>
      <c r="M27701" s="5"/>
      <c r="N27701" s="6"/>
    </row>
    <row r="27702" spans="8:14" x14ac:dyDescent="0.25">
      <c r="H27702" s="4"/>
      <c r="M27702" s="5"/>
      <c r="N27702" s="6"/>
    </row>
    <row r="27703" spans="8:14" x14ac:dyDescent="0.25">
      <c r="H27703" s="4"/>
      <c r="M27703" s="5"/>
      <c r="N27703" s="6"/>
    </row>
    <row r="27704" spans="8:14" x14ac:dyDescent="0.25">
      <c r="H27704" s="4"/>
      <c r="M27704" s="5"/>
      <c r="N27704" s="6"/>
    </row>
    <row r="27705" spans="8:14" x14ac:dyDescent="0.25">
      <c r="H27705" s="4"/>
      <c r="M27705" s="5"/>
      <c r="N27705" s="6"/>
    </row>
    <row r="27706" spans="8:14" x14ac:dyDescent="0.25">
      <c r="H27706" s="4"/>
      <c r="M27706" s="5"/>
      <c r="N27706" s="6"/>
    </row>
    <row r="27707" spans="8:14" x14ac:dyDescent="0.25">
      <c r="H27707" s="4"/>
      <c r="M27707" s="5"/>
      <c r="N27707" s="6"/>
    </row>
    <row r="27708" spans="8:14" x14ac:dyDescent="0.25">
      <c r="H27708" s="4"/>
      <c r="M27708" s="5"/>
      <c r="N27708" s="6"/>
    </row>
    <row r="27709" spans="8:14" x14ac:dyDescent="0.25">
      <c r="H27709" s="4"/>
      <c r="M27709" s="5"/>
      <c r="N27709" s="6"/>
    </row>
    <row r="27710" spans="8:14" x14ac:dyDescent="0.25">
      <c r="H27710" s="4"/>
      <c r="M27710" s="5"/>
      <c r="N27710" s="6"/>
    </row>
    <row r="27711" spans="8:14" x14ac:dyDescent="0.25">
      <c r="H27711" s="4"/>
      <c r="M27711" s="5"/>
      <c r="N27711" s="6"/>
    </row>
    <row r="27712" spans="8:14" x14ac:dyDescent="0.25">
      <c r="H27712" s="4"/>
      <c r="M27712" s="5"/>
      <c r="N27712" s="6"/>
    </row>
    <row r="27713" spans="8:14" x14ac:dyDescent="0.25">
      <c r="H27713" s="4"/>
      <c r="M27713" s="5"/>
      <c r="N27713" s="6"/>
    </row>
    <row r="27714" spans="8:14" x14ac:dyDescent="0.25">
      <c r="H27714" s="4"/>
      <c r="M27714" s="5"/>
      <c r="N27714" s="6"/>
    </row>
    <row r="27715" spans="8:14" x14ac:dyDescent="0.25">
      <c r="H27715" s="4"/>
      <c r="M27715" s="5"/>
      <c r="N27715" s="6"/>
    </row>
    <row r="27716" spans="8:14" x14ac:dyDescent="0.25">
      <c r="H27716" s="4"/>
      <c r="M27716" s="5"/>
      <c r="N27716" s="6"/>
    </row>
    <row r="27717" spans="8:14" x14ac:dyDescent="0.25">
      <c r="H27717" s="4"/>
      <c r="M27717" s="5"/>
      <c r="N27717" s="6"/>
    </row>
    <row r="27718" spans="8:14" x14ac:dyDescent="0.25">
      <c r="H27718" s="4"/>
      <c r="M27718" s="5"/>
      <c r="N27718" s="6"/>
    </row>
    <row r="27719" spans="8:14" x14ac:dyDescent="0.25">
      <c r="H27719" s="4"/>
      <c r="M27719" s="5"/>
      <c r="N27719" s="6"/>
    </row>
    <row r="27720" spans="8:14" x14ac:dyDescent="0.25">
      <c r="H27720" s="4"/>
      <c r="M27720" s="5"/>
      <c r="N27720" s="6"/>
    </row>
    <row r="27721" spans="8:14" x14ac:dyDescent="0.25">
      <c r="H27721" s="4"/>
      <c r="M27721" s="5"/>
      <c r="N27721" s="6"/>
    </row>
    <row r="27722" spans="8:14" x14ac:dyDescent="0.25">
      <c r="H27722" s="4"/>
      <c r="M27722" s="5"/>
      <c r="N27722" s="6"/>
    </row>
    <row r="27723" spans="8:14" x14ac:dyDescent="0.25">
      <c r="H27723" s="4"/>
      <c r="M27723" s="5"/>
      <c r="N27723" s="6"/>
    </row>
    <row r="27724" spans="8:14" x14ac:dyDescent="0.25">
      <c r="H27724" s="4"/>
      <c r="M27724" s="5"/>
      <c r="N27724" s="6"/>
    </row>
    <row r="27725" spans="8:14" x14ac:dyDescent="0.25">
      <c r="H27725" s="4"/>
      <c r="M27725" s="5"/>
      <c r="N27725" s="6"/>
    </row>
    <row r="27726" spans="8:14" x14ac:dyDescent="0.25">
      <c r="H27726" s="4"/>
      <c r="M27726" s="5"/>
      <c r="N27726" s="6"/>
    </row>
    <row r="27727" spans="8:14" x14ac:dyDescent="0.25">
      <c r="H27727" s="4"/>
      <c r="M27727" s="5"/>
      <c r="N27727" s="6"/>
    </row>
    <row r="27728" spans="8:14" x14ac:dyDescent="0.25">
      <c r="H27728" s="4"/>
      <c r="M27728" s="5"/>
      <c r="N27728" s="6"/>
    </row>
    <row r="27729" spans="8:14" x14ac:dyDescent="0.25">
      <c r="H27729" s="4"/>
      <c r="M27729" s="5"/>
      <c r="N27729" s="6"/>
    </row>
    <row r="27730" spans="8:14" x14ac:dyDescent="0.25">
      <c r="H27730" s="4"/>
      <c r="M27730" s="5"/>
      <c r="N27730" s="6"/>
    </row>
    <row r="27731" spans="8:14" x14ac:dyDescent="0.25">
      <c r="H27731" s="4"/>
      <c r="M27731" s="5"/>
      <c r="N27731" s="6"/>
    </row>
    <row r="27732" spans="8:14" x14ac:dyDescent="0.25">
      <c r="H27732" s="4"/>
      <c r="M27732" s="5"/>
      <c r="N27732" s="6"/>
    </row>
    <row r="27733" spans="8:14" x14ac:dyDescent="0.25">
      <c r="H27733" s="4"/>
      <c r="M27733" s="5"/>
      <c r="N27733" s="6"/>
    </row>
    <row r="27734" spans="8:14" x14ac:dyDescent="0.25">
      <c r="H27734" s="4"/>
      <c r="M27734" s="5"/>
      <c r="N27734" s="6"/>
    </row>
    <row r="27735" spans="8:14" x14ac:dyDescent="0.25">
      <c r="H27735" s="4"/>
      <c r="M27735" s="5"/>
      <c r="N27735" s="6"/>
    </row>
    <row r="27736" spans="8:14" x14ac:dyDescent="0.25">
      <c r="H27736" s="4"/>
      <c r="M27736" s="5"/>
      <c r="N27736" s="6"/>
    </row>
    <row r="27737" spans="8:14" x14ac:dyDescent="0.25">
      <c r="H27737" s="4"/>
      <c r="M27737" s="5"/>
      <c r="N27737" s="6"/>
    </row>
    <row r="27738" spans="8:14" x14ac:dyDescent="0.25">
      <c r="H27738" s="4"/>
      <c r="M27738" s="5"/>
      <c r="N27738" s="6"/>
    </row>
    <row r="27739" spans="8:14" x14ac:dyDescent="0.25">
      <c r="H27739" s="4"/>
      <c r="M27739" s="5"/>
      <c r="N27739" s="6"/>
    </row>
    <row r="27740" spans="8:14" x14ac:dyDescent="0.25">
      <c r="H27740" s="4"/>
      <c r="M27740" s="5"/>
      <c r="N27740" s="6"/>
    </row>
    <row r="27741" spans="8:14" x14ac:dyDescent="0.25">
      <c r="H27741" s="4"/>
      <c r="M27741" s="5"/>
      <c r="N27741" s="6"/>
    </row>
    <row r="27742" spans="8:14" x14ac:dyDescent="0.25">
      <c r="H27742" s="4"/>
      <c r="M27742" s="5"/>
      <c r="N27742" s="6"/>
    </row>
    <row r="27743" spans="8:14" x14ac:dyDescent="0.25">
      <c r="H27743" s="4"/>
      <c r="M27743" s="5"/>
      <c r="N27743" s="6"/>
    </row>
    <row r="27744" spans="8:14" x14ac:dyDescent="0.25">
      <c r="H27744" s="4"/>
      <c r="M27744" s="5"/>
      <c r="N27744" s="6"/>
    </row>
    <row r="27745" spans="8:14" x14ac:dyDescent="0.25">
      <c r="H27745" s="4"/>
      <c r="M27745" s="5"/>
      <c r="N27745" s="6"/>
    </row>
    <row r="27746" spans="8:14" x14ac:dyDescent="0.25">
      <c r="H27746" s="4"/>
      <c r="M27746" s="5"/>
      <c r="N27746" s="6"/>
    </row>
    <row r="27747" spans="8:14" x14ac:dyDescent="0.25">
      <c r="H27747" s="4"/>
      <c r="M27747" s="5"/>
      <c r="N27747" s="6"/>
    </row>
    <row r="27748" spans="8:14" x14ac:dyDescent="0.25">
      <c r="H27748" s="4"/>
      <c r="M27748" s="5"/>
      <c r="N27748" s="6"/>
    </row>
    <row r="27749" spans="8:14" x14ac:dyDescent="0.25">
      <c r="H27749" s="4"/>
      <c r="M27749" s="5"/>
      <c r="N27749" s="6"/>
    </row>
    <row r="27750" spans="8:14" x14ac:dyDescent="0.25">
      <c r="H27750" s="4"/>
      <c r="M27750" s="5"/>
      <c r="N27750" s="6"/>
    </row>
    <row r="27751" spans="8:14" x14ac:dyDescent="0.25">
      <c r="H27751" s="4"/>
      <c r="M27751" s="5"/>
      <c r="N27751" s="6"/>
    </row>
    <row r="27752" spans="8:14" x14ac:dyDescent="0.25">
      <c r="H27752" s="4"/>
      <c r="M27752" s="5"/>
      <c r="N27752" s="6"/>
    </row>
    <row r="27753" spans="8:14" x14ac:dyDescent="0.25">
      <c r="H27753" s="4"/>
      <c r="M27753" s="5"/>
      <c r="N27753" s="6"/>
    </row>
    <row r="27754" spans="8:14" x14ac:dyDescent="0.25">
      <c r="H27754" s="4"/>
      <c r="M27754" s="5"/>
      <c r="N27754" s="6"/>
    </row>
    <row r="27755" spans="8:14" x14ac:dyDescent="0.25">
      <c r="H27755" s="4"/>
      <c r="M27755" s="5"/>
      <c r="N27755" s="6"/>
    </row>
    <row r="27756" spans="8:14" x14ac:dyDescent="0.25">
      <c r="H27756" s="4"/>
      <c r="M27756" s="5"/>
      <c r="N27756" s="6"/>
    </row>
    <row r="27757" spans="8:14" x14ac:dyDescent="0.25">
      <c r="H27757" s="4"/>
      <c r="M27757" s="5"/>
      <c r="N27757" s="6"/>
    </row>
    <row r="27758" spans="8:14" x14ac:dyDescent="0.25">
      <c r="H27758" s="4"/>
      <c r="M27758" s="5"/>
      <c r="N27758" s="6"/>
    </row>
    <row r="27759" spans="8:14" x14ac:dyDescent="0.25">
      <c r="H27759" s="4"/>
      <c r="M27759" s="5"/>
      <c r="N27759" s="6"/>
    </row>
    <row r="27760" spans="8:14" x14ac:dyDescent="0.25">
      <c r="H27760" s="4"/>
      <c r="M27760" s="5"/>
      <c r="N27760" s="6"/>
    </row>
    <row r="27761" spans="8:14" x14ac:dyDescent="0.25">
      <c r="H27761" s="4"/>
      <c r="M27761" s="5"/>
      <c r="N27761" s="6"/>
    </row>
    <row r="27762" spans="8:14" x14ac:dyDescent="0.25">
      <c r="H27762" s="4"/>
      <c r="M27762" s="5"/>
      <c r="N27762" s="6"/>
    </row>
    <row r="27763" spans="8:14" x14ac:dyDescent="0.25">
      <c r="H27763" s="4"/>
      <c r="M27763" s="5"/>
      <c r="N27763" s="6"/>
    </row>
    <row r="27764" spans="8:14" x14ac:dyDescent="0.25">
      <c r="H27764" s="4"/>
      <c r="M27764" s="5"/>
      <c r="N27764" s="6"/>
    </row>
    <row r="27765" spans="8:14" x14ac:dyDescent="0.25">
      <c r="H27765" s="4"/>
      <c r="M27765" s="5"/>
      <c r="N27765" s="6"/>
    </row>
    <row r="27766" spans="8:14" x14ac:dyDescent="0.25">
      <c r="H27766" s="4"/>
      <c r="M27766" s="5"/>
      <c r="N27766" s="6"/>
    </row>
    <row r="27767" spans="8:14" x14ac:dyDescent="0.25">
      <c r="H27767" s="4"/>
      <c r="M27767" s="5"/>
      <c r="N27767" s="6"/>
    </row>
    <row r="27768" spans="8:14" x14ac:dyDescent="0.25">
      <c r="H27768" s="4"/>
      <c r="M27768" s="5"/>
      <c r="N27768" s="6"/>
    </row>
    <row r="27769" spans="8:14" x14ac:dyDescent="0.25">
      <c r="H27769" s="4"/>
      <c r="M27769" s="5"/>
      <c r="N27769" s="6"/>
    </row>
    <row r="27770" spans="8:14" x14ac:dyDescent="0.25">
      <c r="H27770" s="4"/>
      <c r="M27770" s="5"/>
      <c r="N27770" s="6"/>
    </row>
    <row r="27771" spans="8:14" x14ac:dyDescent="0.25">
      <c r="H27771" s="4"/>
      <c r="M27771" s="5"/>
      <c r="N27771" s="6"/>
    </row>
    <row r="27772" spans="8:14" x14ac:dyDescent="0.25">
      <c r="H27772" s="4"/>
      <c r="M27772" s="5"/>
      <c r="N27772" s="6"/>
    </row>
    <row r="27773" spans="8:14" x14ac:dyDescent="0.25">
      <c r="H27773" s="4"/>
      <c r="M27773" s="5"/>
      <c r="N27773" s="6"/>
    </row>
    <row r="27774" spans="8:14" x14ac:dyDescent="0.25">
      <c r="H27774" s="4"/>
      <c r="M27774" s="5"/>
      <c r="N27774" s="6"/>
    </row>
    <row r="27775" spans="8:14" x14ac:dyDescent="0.25">
      <c r="H27775" s="4"/>
      <c r="M27775" s="5"/>
      <c r="N27775" s="6"/>
    </row>
    <row r="27776" spans="8:14" x14ac:dyDescent="0.25">
      <c r="H27776" s="4"/>
      <c r="M27776" s="5"/>
      <c r="N27776" s="6"/>
    </row>
    <row r="27777" spans="8:14" x14ac:dyDescent="0.25">
      <c r="H27777" s="4"/>
      <c r="M27777" s="5"/>
      <c r="N27777" s="6"/>
    </row>
    <row r="27778" spans="8:14" x14ac:dyDescent="0.25">
      <c r="H27778" s="4"/>
      <c r="M27778" s="5"/>
      <c r="N27778" s="6"/>
    </row>
    <row r="27779" spans="8:14" x14ac:dyDescent="0.25">
      <c r="H27779" s="4"/>
      <c r="M27779" s="5"/>
      <c r="N27779" s="6"/>
    </row>
    <row r="27780" spans="8:14" x14ac:dyDescent="0.25">
      <c r="H27780" s="4"/>
      <c r="M27780" s="5"/>
      <c r="N27780" s="6"/>
    </row>
    <row r="27781" spans="8:14" x14ac:dyDescent="0.25">
      <c r="H27781" s="4"/>
      <c r="M27781" s="5"/>
      <c r="N27781" s="6"/>
    </row>
    <row r="27782" spans="8:14" x14ac:dyDescent="0.25">
      <c r="H27782" s="4"/>
      <c r="M27782" s="5"/>
      <c r="N27782" s="6"/>
    </row>
    <row r="27783" spans="8:14" x14ac:dyDescent="0.25">
      <c r="H27783" s="4"/>
      <c r="M27783" s="5"/>
      <c r="N27783" s="6"/>
    </row>
    <row r="27784" spans="8:14" x14ac:dyDescent="0.25">
      <c r="H27784" s="4"/>
      <c r="M27784" s="5"/>
      <c r="N27784" s="6"/>
    </row>
    <row r="27785" spans="8:14" x14ac:dyDescent="0.25">
      <c r="H27785" s="4"/>
      <c r="M27785" s="5"/>
      <c r="N27785" s="6"/>
    </row>
    <row r="27786" spans="8:14" x14ac:dyDescent="0.25">
      <c r="H27786" s="4"/>
      <c r="M27786" s="5"/>
      <c r="N27786" s="6"/>
    </row>
    <row r="27787" spans="8:14" x14ac:dyDescent="0.25">
      <c r="H27787" s="4"/>
      <c r="M27787" s="5"/>
      <c r="N27787" s="6"/>
    </row>
    <row r="27788" spans="8:14" x14ac:dyDescent="0.25">
      <c r="H27788" s="4"/>
      <c r="M27788" s="5"/>
      <c r="N27788" s="6"/>
    </row>
    <row r="27789" spans="8:14" x14ac:dyDescent="0.25">
      <c r="H27789" s="4"/>
      <c r="M27789" s="5"/>
      <c r="N27789" s="6"/>
    </row>
    <row r="27790" spans="8:14" x14ac:dyDescent="0.25">
      <c r="H27790" s="4"/>
      <c r="M27790" s="5"/>
      <c r="N27790" s="6"/>
    </row>
    <row r="27791" spans="8:14" x14ac:dyDescent="0.25">
      <c r="H27791" s="4"/>
      <c r="M27791" s="5"/>
      <c r="N27791" s="6"/>
    </row>
    <row r="27792" spans="8:14" x14ac:dyDescent="0.25">
      <c r="H27792" s="4"/>
      <c r="M27792" s="5"/>
      <c r="N27792" s="6"/>
    </row>
    <row r="27793" spans="8:14" x14ac:dyDescent="0.25">
      <c r="H27793" s="4"/>
      <c r="M27793" s="5"/>
      <c r="N27793" s="6"/>
    </row>
    <row r="27794" spans="8:14" x14ac:dyDescent="0.25">
      <c r="H27794" s="4"/>
      <c r="M27794" s="5"/>
      <c r="N27794" s="6"/>
    </row>
    <row r="27795" spans="8:14" x14ac:dyDescent="0.25">
      <c r="H27795" s="4"/>
      <c r="M27795" s="5"/>
      <c r="N27795" s="6"/>
    </row>
    <row r="27796" spans="8:14" x14ac:dyDescent="0.25">
      <c r="H27796" s="4"/>
      <c r="M27796" s="5"/>
      <c r="N27796" s="6"/>
    </row>
    <row r="27797" spans="8:14" x14ac:dyDescent="0.25">
      <c r="H27797" s="4"/>
      <c r="M27797" s="5"/>
      <c r="N27797" s="6"/>
    </row>
    <row r="27798" spans="8:14" x14ac:dyDescent="0.25">
      <c r="H27798" s="4"/>
      <c r="M27798" s="5"/>
      <c r="N27798" s="6"/>
    </row>
    <row r="27799" spans="8:14" x14ac:dyDescent="0.25">
      <c r="H27799" s="4"/>
      <c r="M27799" s="5"/>
      <c r="N27799" s="6"/>
    </row>
    <row r="27800" spans="8:14" x14ac:dyDescent="0.25">
      <c r="H27800" s="4"/>
      <c r="M27800" s="5"/>
      <c r="N27800" s="6"/>
    </row>
    <row r="27801" spans="8:14" x14ac:dyDescent="0.25">
      <c r="H27801" s="4"/>
      <c r="M27801" s="5"/>
      <c r="N27801" s="6"/>
    </row>
    <row r="27802" spans="8:14" x14ac:dyDescent="0.25">
      <c r="H27802" s="4"/>
      <c r="M27802" s="5"/>
      <c r="N27802" s="6"/>
    </row>
    <row r="27803" spans="8:14" x14ac:dyDescent="0.25">
      <c r="H27803" s="4"/>
      <c r="M27803" s="5"/>
      <c r="N27803" s="6"/>
    </row>
    <row r="27804" spans="8:14" x14ac:dyDescent="0.25">
      <c r="H27804" s="4"/>
      <c r="M27804" s="5"/>
      <c r="N27804" s="6"/>
    </row>
    <row r="27805" spans="8:14" x14ac:dyDescent="0.25">
      <c r="H27805" s="4"/>
      <c r="M27805" s="5"/>
      <c r="N27805" s="6"/>
    </row>
    <row r="27806" spans="8:14" x14ac:dyDescent="0.25">
      <c r="H27806" s="4"/>
      <c r="M27806" s="5"/>
      <c r="N27806" s="6"/>
    </row>
    <row r="27807" spans="8:14" x14ac:dyDescent="0.25">
      <c r="H27807" s="4"/>
      <c r="M27807" s="5"/>
      <c r="N27807" s="6"/>
    </row>
    <row r="27808" spans="8:14" x14ac:dyDescent="0.25">
      <c r="H27808" s="4"/>
      <c r="M27808" s="5"/>
      <c r="N27808" s="6"/>
    </row>
    <row r="27809" spans="8:14" x14ac:dyDescent="0.25">
      <c r="H27809" s="4"/>
      <c r="M27809" s="5"/>
      <c r="N27809" s="6"/>
    </row>
    <row r="27810" spans="8:14" x14ac:dyDescent="0.25">
      <c r="H27810" s="4"/>
      <c r="M27810" s="5"/>
      <c r="N27810" s="6"/>
    </row>
    <row r="27811" spans="8:14" x14ac:dyDescent="0.25">
      <c r="H27811" s="4"/>
      <c r="M27811" s="5"/>
      <c r="N27811" s="6"/>
    </row>
    <row r="27812" spans="8:14" x14ac:dyDescent="0.25">
      <c r="H27812" s="4"/>
      <c r="M27812" s="5"/>
      <c r="N27812" s="6"/>
    </row>
    <row r="27813" spans="8:14" x14ac:dyDescent="0.25">
      <c r="H27813" s="4"/>
      <c r="M27813" s="5"/>
      <c r="N27813" s="6"/>
    </row>
    <row r="27814" spans="8:14" x14ac:dyDescent="0.25">
      <c r="H27814" s="4"/>
      <c r="M27814" s="5"/>
      <c r="N27814" s="6"/>
    </row>
    <row r="27815" spans="8:14" x14ac:dyDescent="0.25">
      <c r="H27815" s="4"/>
      <c r="M27815" s="5"/>
      <c r="N27815" s="6"/>
    </row>
    <row r="27816" spans="8:14" x14ac:dyDescent="0.25">
      <c r="H27816" s="4"/>
      <c r="M27816" s="5"/>
      <c r="N27816" s="6"/>
    </row>
    <row r="27817" spans="8:14" x14ac:dyDescent="0.25">
      <c r="H27817" s="4"/>
      <c r="M27817" s="5"/>
      <c r="N27817" s="6"/>
    </row>
    <row r="27818" spans="8:14" x14ac:dyDescent="0.25">
      <c r="H27818" s="4"/>
      <c r="M27818" s="5"/>
      <c r="N27818" s="6"/>
    </row>
    <row r="27819" spans="8:14" x14ac:dyDescent="0.25">
      <c r="H27819" s="4"/>
      <c r="M27819" s="5"/>
      <c r="N27819" s="6"/>
    </row>
    <row r="27820" spans="8:14" x14ac:dyDescent="0.25">
      <c r="H27820" s="4"/>
      <c r="M27820" s="5"/>
      <c r="N27820" s="6"/>
    </row>
    <row r="27821" spans="8:14" x14ac:dyDescent="0.25">
      <c r="H27821" s="4"/>
      <c r="M27821" s="5"/>
      <c r="N27821" s="6"/>
    </row>
    <row r="27822" spans="8:14" x14ac:dyDescent="0.25">
      <c r="H27822" s="4"/>
      <c r="M27822" s="5"/>
      <c r="N27822" s="6"/>
    </row>
    <row r="27823" spans="8:14" x14ac:dyDescent="0.25">
      <c r="H27823" s="4"/>
      <c r="M27823" s="5"/>
      <c r="N27823" s="6"/>
    </row>
    <row r="27824" spans="8:14" x14ac:dyDescent="0.25">
      <c r="H27824" s="4"/>
      <c r="M27824" s="5"/>
      <c r="N27824" s="6"/>
    </row>
    <row r="27825" spans="8:14" x14ac:dyDescent="0.25">
      <c r="H27825" s="4"/>
      <c r="M27825" s="5"/>
      <c r="N27825" s="6"/>
    </row>
    <row r="27826" spans="8:14" x14ac:dyDescent="0.25">
      <c r="H27826" s="4"/>
      <c r="M27826" s="5"/>
      <c r="N27826" s="6"/>
    </row>
    <row r="27827" spans="8:14" x14ac:dyDescent="0.25">
      <c r="H27827" s="4"/>
      <c r="M27827" s="5"/>
      <c r="N27827" s="6"/>
    </row>
    <row r="27828" spans="8:14" x14ac:dyDescent="0.25">
      <c r="H27828" s="4"/>
      <c r="M27828" s="5"/>
      <c r="N27828" s="6"/>
    </row>
    <row r="27829" spans="8:14" x14ac:dyDescent="0.25">
      <c r="H27829" s="4"/>
      <c r="M27829" s="5"/>
      <c r="N27829" s="6"/>
    </row>
    <row r="27830" spans="8:14" x14ac:dyDescent="0.25">
      <c r="H27830" s="4"/>
      <c r="M27830" s="5"/>
      <c r="N27830" s="6"/>
    </row>
    <row r="27831" spans="8:14" x14ac:dyDescent="0.25">
      <c r="H27831" s="4"/>
      <c r="M27831" s="5"/>
      <c r="N27831" s="6"/>
    </row>
    <row r="27832" spans="8:14" x14ac:dyDescent="0.25">
      <c r="H27832" s="4"/>
      <c r="M27832" s="5"/>
      <c r="N27832" s="6"/>
    </row>
    <row r="27833" spans="8:14" x14ac:dyDescent="0.25">
      <c r="H27833" s="4"/>
      <c r="M27833" s="5"/>
      <c r="N27833" s="6"/>
    </row>
    <row r="27834" spans="8:14" x14ac:dyDescent="0.25">
      <c r="H27834" s="4"/>
      <c r="M27834" s="5"/>
      <c r="N27834" s="6"/>
    </row>
    <row r="27835" spans="8:14" x14ac:dyDescent="0.25">
      <c r="H27835" s="4"/>
      <c r="M27835" s="5"/>
      <c r="N27835" s="6"/>
    </row>
    <row r="27836" spans="8:14" x14ac:dyDescent="0.25">
      <c r="H27836" s="4"/>
      <c r="M27836" s="5"/>
      <c r="N27836" s="6"/>
    </row>
    <row r="27837" spans="8:14" x14ac:dyDescent="0.25">
      <c r="H27837" s="4"/>
      <c r="M27837" s="5"/>
      <c r="N27837" s="6"/>
    </row>
    <row r="27838" spans="8:14" x14ac:dyDescent="0.25">
      <c r="H27838" s="4"/>
      <c r="M27838" s="5"/>
      <c r="N27838" s="6"/>
    </row>
    <row r="27839" spans="8:14" x14ac:dyDescent="0.25">
      <c r="H27839" s="4"/>
      <c r="M27839" s="5"/>
      <c r="N27839" s="6"/>
    </row>
    <row r="27840" spans="8:14" x14ac:dyDescent="0.25">
      <c r="H27840" s="4"/>
      <c r="M27840" s="5"/>
      <c r="N27840" s="6"/>
    </row>
    <row r="27841" spans="8:14" x14ac:dyDescent="0.25">
      <c r="H27841" s="4"/>
      <c r="M27841" s="5"/>
      <c r="N27841" s="6"/>
    </row>
    <row r="27842" spans="8:14" x14ac:dyDescent="0.25">
      <c r="H27842" s="4"/>
      <c r="M27842" s="5"/>
      <c r="N27842" s="6"/>
    </row>
    <row r="27843" spans="8:14" x14ac:dyDescent="0.25">
      <c r="H27843" s="4"/>
      <c r="M27843" s="5"/>
      <c r="N27843" s="6"/>
    </row>
    <row r="27844" spans="8:14" x14ac:dyDescent="0.25">
      <c r="H27844" s="4"/>
      <c r="M27844" s="5"/>
      <c r="N27844" s="6"/>
    </row>
    <row r="27845" spans="8:14" x14ac:dyDescent="0.25">
      <c r="H27845" s="4"/>
      <c r="M27845" s="5"/>
      <c r="N27845" s="6"/>
    </row>
    <row r="27846" spans="8:14" x14ac:dyDescent="0.25">
      <c r="H27846" s="4"/>
      <c r="M27846" s="5"/>
      <c r="N27846" s="6"/>
    </row>
    <row r="27847" spans="8:14" x14ac:dyDescent="0.25">
      <c r="H27847" s="4"/>
      <c r="M27847" s="5"/>
      <c r="N27847" s="6"/>
    </row>
    <row r="27848" spans="8:14" x14ac:dyDescent="0.25">
      <c r="H27848" s="4"/>
      <c r="M27848" s="5"/>
      <c r="N27848" s="6"/>
    </row>
    <row r="27849" spans="8:14" x14ac:dyDescent="0.25">
      <c r="H27849" s="4"/>
      <c r="M27849" s="5"/>
      <c r="N27849" s="6"/>
    </row>
    <row r="27850" spans="8:14" x14ac:dyDescent="0.25">
      <c r="H27850" s="4"/>
      <c r="M27850" s="5"/>
      <c r="N27850" s="6"/>
    </row>
    <row r="27851" spans="8:14" x14ac:dyDescent="0.25">
      <c r="H27851" s="4"/>
      <c r="M27851" s="5"/>
      <c r="N27851" s="6"/>
    </row>
    <row r="27852" spans="8:14" x14ac:dyDescent="0.25">
      <c r="H27852" s="4"/>
      <c r="M27852" s="5"/>
      <c r="N27852" s="6"/>
    </row>
    <row r="27853" spans="8:14" x14ac:dyDescent="0.25">
      <c r="H27853" s="4"/>
      <c r="M27853" s="5"/>
      <c r="N27853" s="6"/>
    </row>
    <row r="27854" spans="8:14" x14ac:dyDescent="0.25">
      <c r="H27854" s="4"/>
      <c r="M27854" s="5"/>
      <c r="N27854" s="6"/>
    </row>
    <row r="27855" spans="8:14" x14ac:dyDescent="0.25">
      <c r="H27855" s="4"/>
      <c r="M27855" s="5"/>
      <c r="N27855" s="6"/>
    </row>
    <row r="27856" spans="8:14" x14ac:dyDescent="0.25">
      <c r="H27856" s="4"/>
      <c r="M27856" s="5"/>
      <c r="N27856" s="6"/>
    </row>
    <row r="27857" spans="8:14" x14ac:dyDescent="0.25">
      <c r="H27857" s="4"/>
      <c r="M27857" s="5"/>
      <c r="N27857" s="6"/>
    </row>
    <row r="27858" spans="8:14" x14ac:dyDescent="0.25">
      <c r="H27858" s="4"/>
      <c r="M27858" s="5"/>
      <c r="N27858" s="6"/>
    </row>
    <row r="27859" spans="8:14" x14ac:dyDescent="0.25">
      <c r="H27859" s="4"/>
      <c r="M27859" s="5"/>
      <c r="N27859" s="6"/>
    </row>
    <row r="27860" spans="8:14" x14ac:dyDescent="0.25">
      <c r="H27860" s="4"/>
      <c r="M27860" s="5"/>
      <c r="N27860" s="6"/>
    </row>
    <row r="27861" spans="8:14" x14ac:dyDescent="0.25">
      <c r="H27861" s="4"/>
      <c r="M27861" s="5"/>
      <c r="N27861" s="6"/>
    </row>
    <row r="27862" spans="8:14" x14ac:dyDescent="0.25">
      <c r="H27862" s="4"/>
      <c r="M27862" s="5"/>
      <c r="N27862" s="6"/>
    </row>
    <row r="27863" spans="8:14" x14ac:dyDescent="0.25">
      <c r="H27863" s="4"/>
      <c r="M27863" s="5"/>
      <c r="N27863" s="6"/>
    </row>
    <row r="27864" spans="8:14" x14ac:dyDescent="0.25">
      <c r="H27864" s="4"/>
      <c r="M27864" s="5"/>
      <c r="N27864" s="6"/>
    </row>
    <row r="27865" spans="8:14" x14ac:dyDescent="0.25">
      <c r="H27865" s="4"/>
      <c r="M27865" s="5"/>
      <c r="N27865" s="6"/>
    </row>
    <row r="27866" spans="8:14" x14ac:dyDescent="0.25">
      <c r="H27866" s="4"/>
      <c r="M27866" s="5"/>
      <c r="N27866" s="6"/>
    </row>
    <row r="27867" spans="8:14" x14ac:dyDescent="0.25">
      <c r="H27867" s="4"/>
      <c r="M27867" s="5"/>
      <c r="N27867" s="6"/>
    </row>
    <row r="27868" spans="8:14" x14ac:dyDescent="0.25">
      <c r="H27868" s="4"/>
      <c r="M27868" s="5"/>
      <c r="N27868" s="6"/>
    </row>
    <row r="27869" spans="8:14" x14ac:dyDescent="0.25">
      <c r="H27869" s="4"/>
      <c r="M27869" s="5"/>
      <c r="N27869" s="6"/>
    </row>
    <row r="27870" spans="8:14" x14ac:dyDescent="0.25">
      <c r="H27870" s="4"/>
      <c r="M27870" s="5"/>
      <c r="N27870" s="6"/>
    </row>
    <row r="27871" spans="8:14" x14ac:dyDescent="0.25">
      <c r="H27871" s="4"/>
      <c r="M27871" s="5"/>
      <c r="N27871" s="6"/>
    </row>
    <row r="27872" spans="8:14" x14ac:dyDescent="0.25">
      <c r="H27872" s="4"/>
      <c r="M27872" s="5"/>
      <c r="N27872" s="6"/>
    </row>
    <row r="27873" spans="8:14" x14ac:dyDescent="0.25">
      <c r="H27873" s="4"/>
      <c r="M27873" s="5"/>
      <c r="N27873" s="6"/>
    </row>
    <row r="27874" spans="8:14" x14ac:dyDescent="0.25">
      <c r="H27874" s="4"/>
      <c r="M27874" s="5"/>
      <c r="N27874" s="6"/>
    </row>
    <row r="27875" spans="8:14" x14ac:dyDescent="0.25">
      <c r="H27875" s="4"/>
      <c r="M27875" s="5"/>
      <c r="N27875" s="6"/>
    </row>
    <row r="27876" spans="8:14" x14ac:dyDescent="0.25">
      <c r="H27876" s="4"/>
      <c r="M27876" s="5"/>
      <c r="N27876" s="6"/>
    </row>
    <row r="27877" spans="8:14" x14ac:dyDescent="0.25">
      <c r="H27877" s="4"/>
      <c r="M27877" s="5"/>
      <c r="N27877" s="6"/>
    </row>
    <row r="27878" spans="8:14" x14ac:dyDescent="0.25">
      <c r="H27878" s="4"/>
      <c r="M27878" s="5"/>
      <c r="N27878" s="6"/>
    </row>
    <row r="27879" spans="8:14" x14ac:dyDescent="0.25">
      <c r="H27879" s="4"/>
      <c r="M27879" s="5"/>
      <c r="N27879" s="6"/>
    </row>
    <row r="27880" spans="8:14" x14ac:dyDescent="0.25">
      <c r="H27880" s="4"/>
      <c r="M27880" s="5"/>
      <c r="N27880" s="6"/>
    </row>
    <row r="27881" spans="8:14" x14ac:dyDescent="0.25">
      <c r="H27881" s="4"/>
      <c r="M27881" s="5"/>
      <c r="N27881" s="6"/>
    </row>
    <row r="27882" spans="8:14" x14ac:dyDescent="0.25">
      <c r="H27882" s="4"/>
      <c r="M27882" s="5"/>
      <c r="N27882" s="6"/>
    </row>
    <row r="27883" spans="8:14" x14ac:dyDescent="0.25">
      <c r="H27883" s="4"/>
      <c r="M27883" s="5"/>
      <c r="N27883" s="6"/>
    </row>
    <row r="27884" spans="8:14" x14ac:dyDescent="0.25">
      <c r="H27884" s="4"/>
      <c r="M27884" s="5"/>
      <c r="N27884" s="6"/>
    </row>
    <row r="27885" spans="8:14" x14ac:dyDescent="0.25">
      <c r="H27885" s="4"/>
      <c r="M27885" s="5"/>
      <c r="N27885" s="6"/>
    </row>
    <row r="27886" spans="8:14" x14ac:dyDescent="0.25">
      <c r="H27886" s="4"/>
      <c r="M27886" s="5"/>
      <c r="N27886" s="6"/>
    </row>
    <row r="27887" spans="8:14" x14ac:dyDescent="0.25">
      <c r="H27887" s="4"/>
      <c r="M27887" s="5"/>
      <c r="N27887" s="6"/>
    </row>
    <row r="27888" spans="8:14" x14ac:dyDescent="0.25">
      <c r="H27888" s="4"/>
      <c r="M27888" s="5"/>
      <c r="N27888" s="6"/>
    </row>
    <row r="27889" spans="8:14" x14ac:dyDescent="0.25">
      <c r="H27889" s="4"/>
      <c r="M27889" s="5"/>
      <c r="N27889" s="6"/>
    </row>
    <row r="27890" spans="8:14" x14ac:dyDescent="0.25">
      <c r="H27890" s="4"/>
      <c r="M27890" s="5"/>
      <c r="N27890" s="6"/>
    </row>
    <row r="27891" spans="8:14" x14ac:dyDescent="0.25">
      <c r="H27891" s="4"/>
      <c r="M27891" s="5"/>
      <c r="N27891" s="6"/>
    </row>
    <row r="27892" spans="8:14" x14ac:dyDescent="0.25">
      <c r="H27892" s="4"/>
      <c r="M27892" s="5"/>
      <c r="N27892" s="6"/>
    </row>
    <row r="27893" spans="8:14" x14ac:dyDescent="0.25">
      <c r="H27893" s="4"/>
      <c r="M27893" s="5"/>
      <c r="N27893" s="6"/>
    </row>
    <row r="27894" spans="8:14" x14ac:dyDescent="0.25">
      <c r="H27894" s="4"/>
      <c r="M27894" s="5"/>
      <c r="N27894" s="6"/>
    </row>
    <row r="27895" spans="8:14" x14ac:dyDescent="0.25">
      <c r="H27895" s="4"/>
      <c r="M27895" s="5"/>
      <c r="N27895" s="6"/>
    </row>
    <row r="27896" spans="8:14" x14ac:dyDescent="0.25">
      <c r="H27896" s="4"/>
      <c r="M27896" s="5"/>
      <c r="N27896" s="6"/>
    </row>
    <row r="27897" spans="8:14" x14ac:dyDescent="0.25">
      <c r="H27897" s="4"/>
      <c r="M27897" s="5"/>
      <c r="N27897" s="6"/>
    </row>
    <row r="27898" spans="8:14" x14ac:dyDescent="0.25">
      <c r="H27898" s="4"/>
      <c r="M27898" s="5"/>
      <c r="N27898" s="6"/>
    </row>
    <row r="27899" spans="8:14" x14ac:dyDescent="0.25">
      <c r="H27899" s="4"/>
      <c r="M27899" s="5"/>
      <c r="N27899" s="6"/>
    </row>
    <row r="27900" spans="8:14" x14ac:dyDescent="0.25">
      <c r="H27900" s="4"/>
      <c r="M27900" s="5"/>
      <c r="N27900" s="6"/>
    </row>
    <row r="27901" spans="8:14" x14ac:dyDescent="0.25">
      <c r="H27901" s="4"/>
      <c r="M27901" s="5"/>
      <c r="N27901" s="6"/>
    </row>
    <row r="27902" spans="8:14" x14ac:dyDescent="0.25">
      <c r="H27902" s="4"/>
      <c r="M27902" s="5"/>
      <c r="N27902" s="6"/>
    </row>
    <row r="27903" spans="8:14" x14ac:dyDescent="0.25">
      <c r="H27903" s="4"/>
      <c r="M27903" s="5"/>
      <c r="N27903" s="6"/>
    </row>
    <row r="27904" spans="8:14" x14ac:dyDescent="0.25">
      <c r="H27904" s="4"/>
      <c r="M27904" s="5"/>
      <c r="N27904" s="6"/>
    </row>
    <row r="27905" spans="8:14" x14ac:dyDescent="0.25">
      <c r="H27905" s="4"/>
      <c r="M27905" s="5"/>
      <c r="N27905" s="6"/>
    </row>
    <row r="27906" spans="8:14" x14ac:dyDescent="0.25">
      <c r="H27906" s="4"/>
      <c r="M27906" s="5"/>
      <c r="N27906" s="6"/>
    </row>
    <row r="27907" spans="8:14" x14ac:dyDescent="0.25">
      <c r="H27907" s="4"/>
      <c r="M27907" s="5"/>
      <c r="N27907" s="6"/>
    </row>
    <row r="27908" spans="8:14" x14ac:dyDescent="0.25">
      <c r="H27908" s="4"/>
      <c r="M27908" s="5"/>
      <c r="N27908" s="6"/>
    </row>
    <row r="27909" spans="8:14" x14ac:dyDescent="0.25">
      <c r="H27909" s="4"/>
      <c r="M27909" s="5"/>
      <c r="N27909" s="6"/>
    </row>
    <row r="27910" spans="8:14" x14ac:dyDescent="0.25">
      <c r="H27910" s="4"/>
      <c r="M27910" s="5"/>
      <c r="N27910" s="6"/>
    </row>
    <row r="27911" spans="8:14" x14ac:dyDescent="0.25">
      <c r="H27911" s="4"/>
      <c r="M27911" s="5"/>
      <c r="N27911" s="6"/>
    </row>
    <row r="27912" spans="8:14" x14ac:dyDescent="0.25">
      <c r="H27912" s="4"/>
      <c r="M27912" s="5"/>
      <c r="N27912" s="6"/>
    </row>
    <row r="27913" spans="8:14" x14ac:dyDescent="0.25">
      <c r="H27913" s="4"/>
      <c r="M27913" s="5"/>
      <c r="N27913" s="6"/>
    </row>
    <row r="27914" spans="8:14" x14ac:dyDescent="0.25">
      <c r="H27914" s="4"/>
      <c r="M27914" s="5"/>
      <c r="N27914" s="6"/>
    </row>
    <row r="27915" spans="8:14" x14ac:dyDescent="0.25">
      <c r="H27915" s="4"/>
      <c r="M27915" s="5"/>
      <c r="N27915" s="6"/>
    </row>
    <row r="27916" spans="8:14" x14ac:dyDescent="0.25">
      <c r="H27916" s="4"/>
      <c r="M27916" s="5"/>
      <c r="N27916" s="6"/>
    </row>
    <row r="27917" spans="8:14" x14ac:dyDescent="0.25">
      <c r="H27917" s="4"/>
      <c r="M27917" s="5"/>
      <c r="N27917" s="6"/>
    </row>
    <row r="27918" spans="8:14" x14ac:dyDescent="0.25">
      <c r="H27918" s="4"/>
      <c r="M27918" s="5"/>
      <c r="N27918" s="6"/>
    </row>
    <row r="27919" spans="8:14" x14ac:dyDescent="0.25">
      <c r="H27919" s="4"/>
      <c r="M27919" s="5"/>
      <c r="N27919" s="6"/>
    </row>
    <row r="27920" spans="8:14" x14ac:dyDescent="0.25">
      <c r="H27920" s="4"/>
      <c r="M27920" s="5"/>
      <c r="N27920" s="6"/>
    </row>
    <row r="27921" spans="8:14" x14ac:dyDescent="0.25">
      <c r="H27921" s="4"/>
      <c r="M27921" s="5"/>
      <c r="N27921" s="6"/>
    </row>
    <row r="27922" spans="8:14" x14ac:dyDescent="0.25">
      <c r="H27922" s="4"/>
      <c r="M27922" s="5"/>
      <c r="N27922" s="6"/>
    </row>
    <row r="27923" spans="8:14" x14ac:dyDescent="0.25">
      <c r="H27923" s="4"/>
      <c r="M27923" s="5"/>
      <c r="N27923" s="6"/>
    </row>
    <row r="27924" spans="8:14" x14ac:dyDescent="0.25">
      <c r="H27924" s="4"/>
      <c r="M27924" s="5"/>
      <c r="N27924" s="6"/>
    </row>
    <row r="27925" spans="8:14" x14ac:dyDescent="0.25">
      <c r="H27925" s="4"/>
      <c r="M27925" s="5"/>
      <c r="N27925" s="6"/>
    </row>
    <row r="27926" spans="8:14" x14ac:dyDescent="0.25">
      <c r="H27926" s="4"/>
      <c r="M27926" s="5"/>
      <c r="N27926" s="6"/>
    </row>
    <row r="27927" spans="8:14" x14ac:dyDescent="0.25">
      <c r="H27927" s="4"/>
      <c r="M27927" s="5"/>
      <c r="N27927" s="6"/>
    </row>
    <row r="27928" spans="8:14" x14ac:dyDescent="0.25">
      <c r="H27928" s="4"/>
      <c r="M27928" s="5"/>
      <c r="N27928" s="6"/>
    </row>
    <row r="27929" spans="8:14" x14ac:dyDescent="0.25">
      <c r="H27929" s="4"/>
      <c r="M27929" s="5"/>
      <c r="N27929" s="6"/>
    </row>
    <row r="27930" spans="8:14" x14ac:dyDescent="0.25">
      <c r="H27930" s="4"/>
      <c r="M27930" s="5"/>
      <c r="N27930" s="6"/>
    </row>
    <row r="27931" spans="8:14" x14ac:dyDescent="0.25">
      <c r="H27931" s="4"/>
      <c r="M27931" s="5"/>
      <c r="N27931" s="6"/>
    </row>
    <row r="27932" spans="8:14" x14ac:dyDescent="0.25">
      <c r="H27932" s="4"/>
      <c r="M27932" s="5"/>
      <c r="N27932" s="6"/>
    </row>
    <row r="27933" spans="8:14" x14ac:dyDescent="0.25">
      <c r="H27933" s="4"/>
      <c r="M27933" s="5"/>
      <c r="N27933" s="6"/>
    </row>
    <row r="27934" spans="8:14" x14ac:dyDescent="0.25">
      <c r="H27934" s="4"/>
      <c r="M27934" s="5"/>
      <c r="N27934" s="6"/>
    </row>
    <row r="27935" spans="8:14" x14ac:dyDescent="0.25">
      <c r="H27935" s="4"/>
      <c r="M27935" s="5"/>
      <c r="N27935" s="6"/>
    </row>
    <row r="27936" spans="8:14" x14ac:dyDescent="0.25">
      <c r="H27936" s="4"/>
      <c r="M27936" s="5"/>
      <c r="N27936" s="6"/>
    </row>
    <row r="27937" spans="8:14" x14ac:dyDescent="0.25">
      <c r="H27937" s="4"/>
      <c r="M27937" s="5"/>
      <c r="N27937" s="6"/>
    </row>
    <row r="27938" spans="8:14" x14ac:dyDescent="0.25">
      <c r="H27938" s="4"/>
      <c r="M27938" s="5"/>
      <c r="N27938" s="6"/>
    </row>
    <row r="27939" spans="8:14" x14ac:dyDescent="0.25">
      <c r="H27939" s="4"/>
      <c r="M27939" s="5"/>
      <c r="N27939" s="6"/>
    </row>
    <row r="27940" spans="8:14" x14ac:dyDescent="0.25">
      <c r="H27940" s="4"/>
      <c r="M27940" s="5"/>
      <c r="N27940" s="6"/>
    </row>
    <row r="27941" spans="8:14" x14ac:dyDescent="0.25">
      <c r="H27941" s="4"/>
      <c r="M27941" s="5"/>
      <c r="N27941" s="6"/>
    </row>
    <row r="27942" spans="8:14" x14ac:dyDescent="0.25">
      <c r="H27942" s="4"/>
      <c r="M27942" s="5"/>
      <c r="N27942" s="6"/>
    </row>
    <row r="27943" spans="8:14" x14ac:dyDescent="0.25">
      <c r="H27943" s="4"/>
      <c r="M27943" s="5"/>
      <c r="N27943" s="6"/>
    </row>
    <row r="27944" spans="8:14" x14ac:dyDescent="0.25">
      <c r="H27944" s="4"/>
      <c r="M27944" s="5"/>
      <c r="N27944" s="6"/>
    </row>
    <row r="27945" spans="8:14" x14ac:dyDescent="0.25">
      <c r="H27945" s="4"/>
      <c r="M27945" s="5"/>
      <c r="N27945" s="6"/>
    </row>
    <row r="27946" spans="8:14" x14ac:dyDescent="0.25">
      <c r="H27946" s="4"/>
      <c r="M27946" s="5"/>
      <c r="N27946" s="6"/>
    </row>
    <row r="27947" spans="8:14" x14ac:dyDescent="0.25">
      <c r="H27947" s="4"/>
      <c r="M27947" s="5"/>
      <c r="N27947" s="6"/>
    </row>
    <row r="27948" spans="8:14" x14ac:dyDescent="0.25">
      <c r="H27948" s="4"/>
      <c r="M27948" s="5"/>
      <c r="N27948" s="6"/>
    </row>
    <row r="27949" spans="8:14" x14ac:dyDescent="0.25">
      <c r="H27949" s="4"/>
      <c r="M27949" s="5"/>
      <c r="N27949" s="6"/>
    </row>
    <row r="27950" spans="8:14" x14ac:dyDescent="0.25">
      <c r="H27950" s="4"/>
      <c r="M27950" s="5"/>
      <c r="N27950" s="6"/>
    </row>
    <row r="27951" spans="8:14" x14ac:dyDescent="0.25">
      <c r="H27951" s="4"/>
      <c r="M27951" s="5"/>
      <c r="N27951" s="6"/>
    </row>
    <row r="27952" spans="8:14" x14ac:dyDescent="0.25">
      <c r="H27952" s="4"/>
      <c r="M27952" s="5"/>
      <c r="N27952" s="6"/>
    </row>
    <row r="27953" spans="8:14" x14ac:dyDescent="0.25">
      <c r="H27953" s="4"/>
      <c r="M27953" s="5"/>
      <c r="N27953" s="6"/>
    </row>
    <row r="27954" spans="8:14" x14ac:dyDescent="0.25">
      <c r="H27954" s="4"/>
      <c r="M27954" s="5"/>
      <c r="N27954" s="6"/>
    </row>
    <row r="27955" spans="8:14" x14ac:dyDescent="0.25">
      <c r="H27955" s="4"/>
      <c r="M27955" s="5"/>
      <c r="N27955" s="6"/>
    </row>
    <row r="27956" spans="8:14" x14ac:dyDescent="0.25">
      <c r="H27956" s="4"/>
      <c r="M27956" s="5"/>
      <c r="N27956" s="6"/>
    </row>
    <row r="27957" spans="8:14" x14ac:dyDescent="0.25">
      <c r="H27957" s="4"/>
      <c r="M27957" s="5"/>
      <c r="N27957" s="6"/>
    </row>
    <row r="27958" spans="8:14" x14ac:dyDescent="0.25">
      <c r="H27958" s="4"/>
      <c r="M27958" s="5"/>
      <c r="N27958" s="6"/>
    </row>
    <row r="27959" spans="8:14" x14ac:dyDescent="0.25">
      <c r="H27959" s="4"/>
      <c r="M27959" s="5"/>
      <c r="N27959" s="6"/>
    </row>
    <row r="27960" spans="8:14" x14ac:dyDescent="0.25">
      <c r="H27960" s="4"/>
      <c r="M27960" s="5"/>
      <c r="N27960" s="6"/>
    </row>
    <row r="27961" spans="8:14" x14ac:dyDescent="0.25">
      <c r="H27961" s="4"/>
      <c r="M27961" s="5"/>
      <c r="N27961" s="6"/>
    </row>
    <row r="27962" spans="8:14" x14ac:dyDescent="0.25">
      <c r="H27962" s="4"/>
      <c r="M27962" s="5"/>
      <c r="N27962" s="6"/>
    </row>
    <row r="27963" spans="8:14" x14ac:dyDescent="0.25">
      <c r="H27963" s="4"/>
      <c r="M27963" s="5"/>
      <c r="N27963" s="6"/>
    </row>
    <row r="27964" spans="8:14" x14ac:dyDescent="0.25">
      <c r="H27964" s="4"/>
      <c r="M27964" s="5"/>
      <c r="N27964" s="6"/>
    </row>
    <row r="27965" spans="8:14" x14ac:dyDescent="0.25">
      <c r="H27965" s="4"/>
      <c r="M27965" s="5"/>
      <c r="N27965" s="6"/>
    </row>
    <row r="27966" spans="8:14" x14ac:dyDescent="0.25">
      <c r="H27966" s="4"/>
      <c r="M27966" s="5"/>
      <c r="N27966" s="6"/>
    </row>
    <row r="27967" spans="8:14" x14ac:dyDescent="0.25">
      <c r="H27967" s="4"/>
      <c r="M27967" s="5"/>
      <c r="N27967" s="6"/>
    </row>
    <row r="27968" spans="8:14" x14ac:dyDescent="0.25">
      <c r="H27968" s="4"/>
      <c r="M27968" s="5"/>
      <c r="N27968" s="6"/>
    </row>
    <row r="27969" spans="8:14" x14ac:dyDescent="0.25">
      <c r="H27969" s="4"/>
      <c r="M27969" s="5"/>
      <c r="N27969" s="6"/>
    </row>
    <row r="27970" spans="8:14" x14ac:dyDescent="0.25">
      <c r="H27970" s="4"/>
      <c r="M27970" s="5"/>
      <c r="N27970" s="6"/>
    </row>
    <row r="27971" spans="8:14" x14ac:dyDescent="0.25">
      <c r="H27971" s="4"/>
      <c r="M27971" s="5"/>
      <c r="N27971" s="6"/>
    </row>
    <row r="27972" spans="8:14" x14ac:dyDescent="0.25">
      <c r="H27972" s="4"/>
      <c r="M27972" s="5"/>
      <c r="N27972" s="6"/>
    </row>
    <row r="27973" spans="8:14" x14ac:dyDescent="0.25">
      <c r="H27973" s="4"/>
      <c r="M27973" s="5"/>
      <c r="N27973" s="6"/>
    </row>
    <row r="27974" spans="8:14" x14ac:dyDescent="0.25">
      <c r="H27974" s="4"/>
      <c r="M27974" s="5"/>
      <c r="N27974" s="6"/>
    </row>
    <row r="27975" spans="8:14" x14ac:dyDescent="0.25">
      <c r="H27975" s="4"/>
      <c r="M27975" s="5"/>
      <c r="N27975" s="6"/>
    </row>
    <row r="27976" spans="8:14" x14ac:dyDescent="0.25">
      <c r="H27976" s="4"/>
      <c r="M27976" s="5"/>
      <c r="N27976" s="6"/>
    </row>
    <row r="27977" spans="8:14" x14ac:dyDescent="0.25">
      <c r="H27977" s="4"/>
      <c r="M27977" s="5"/>
      <c r="N27977" s="6"/>
    </row>
    <row r="27978" spans="8:14" x14ac:dyDescent="0.25">
      <c r="H27978" s="4"/>
      <c r="M27978" s="5"/>
      <c r="N27978" s="6"/>
    </row>
    <row r="27979" spans="8:14" x14ac:dyDescent="0.25">
      <c r="H27979" s="4"/>
      <c r="M27979" s="5"/>
      <c r="N27979" s="6"/>
    </row>
    <row r="27980" spans="8:14" x14ac:dyDescent="0.25">
      <c r="H27980" s="4"/>
      <c r="M27980" s="5"/>
      <c r="N27980" s="6"/>
    </row>
    <row r="27981" spans="8:14" x14ac:dyDescent="0.25">
      <c r="H27981" s="4"/>
      <c r="M27981" s="5"/>
      <c r="N27981" s="6"/>
    </row>
    <row r="27982" spans="8:14" x14ac:dyDescent="0.25">
      <c r="H27982" s="4"/>
      <c r="M27982" s="5"/>
      <c r="N27982" s="6"/>
    </row>
    <row r="27983" spans="8:14" x14ac:dyDescent="0.25">
      <c r="H27983" s="4"/>
      <c r="M27983" s="5"/>
      <c r="N27983" s="6"/>
    </row>
    <row r="27984" spans="8:14" x14ac:dyDescent="0.25">
      <c r="H27984" s="4"/>
      <c r="M27984" s="5"/>
      <c r="N27984" s="6"/>
    </row>
    <row r="27985" spans="8:14" x14ac:dyDescent="0.25">
      <c r="H27985" s="4"/>
      <c r="M27985" s="5"/>
      <c r="N27985" s="6"/>
    </row>
    <row r="27986" spans="8:14" x14ac:dyDescent="0.25">
      <c r="H27986" s="4"/>
      <c r="M27986" s="5"/>
      <c r="N27986" s="6"/>
    </row>
    <row r="27987" spans="8:14" x14ac:dyDescent="0.25">
      <c r="H27987" s="4"/>
      <c r="M27987" s="5"/>
      <c r="N27987" s="6"/>
    </row>
    <row r="27988" spans="8:14" x14ac:dyDescent="0.25">
      <c r="H27988" s="4"/>
      <c r="M27988" s="5"/>
      <c r="N27988" s="6"/>
    </row>
    <row r="27989" spans="8:14" x14ac:dyDescent="0.25">
      <c r="H27989" s="4"/>
      <c r="M27989" s="5"/>
      <c r="N27989" s="6"/>
    </row>
    <row r="27990" spans="8:14" x14ac:dyDescent="0.25">
      <c r="H27990" s="4"/>
      <c r="M27990" s="5"/>
      <c r="N27990" s="6"/>
    </row>
    <row r="27991" spans="8:14" x14ac:dyDescent="0.25">
      <c r="H27991" s="4"/>
      <c r="M27991" s="5"/>
      <c r="N27991" s="6"/>
    </row>
    <row r="27992" spans="8:14" x14ac:dyDescent="0.25">
      <c r="H27992" s="4"/>
      <c r="M27992" s="5"/>
      <c r="N27992" s="6"/>
    </row>
    <row r="27993" spans="8:14" x14ac:dyDescent="0.25">
      <c r="H27993" s="4"/>
      <c r="M27993" s="5"/>
      <c r="N27993" s="6"/>
    </row>
    <row r="27994" spans="8:14" x14ac:dyDescent="0.25">
      <c r="H27994" s="4"/>
      <c r="M27994" s="5"/>
      <c r="N27994" s="6"/>
    </row>
    <row r="27995" spans="8:14" x14ac:dyDescent="0.25">
      <c r="H27995" s="4"/>
      <c r="M27995" s="5"/>
      <c r="N27995" s="6"/>
    </row>
    <row r="27996" spans="8:14" x14ac:dyDescent="0.25">
      <c r="H27996" s="4"/>
      <c r="M27996" s="5"/>
      <c r="N27996" s="6"/>
    </row>
    <row r="27997" spans="8:14" x14ac:dyDescent="0.25">
      <c r="H27997" s="4"/>
      <c r="M27997" s="5"/>
      <c r="N27997" s="6"/>
    </row>
    <row r="27998" spans="8:14" x14ac:dyDescent="0.25">
      <c r="H27998" s="4"/>
      <c r="M27998" s="5"/>
      <c r="N27998" s="6"/>
    </row>
    <row r="27999" spans="8:14" x14ac:dyDescent="0.25">
      <c r="H27999" s="4"/>
      <c r="M27999" s="5"/>
      <c r="N27999" s="6"/>
    </row>
    <row r="28000" spans="8:14" x14ac:dyDescent="0.25">
      <c r="H28000" s="4"/>
      <c r="M28000" s="5"/>
      <c r="N28000" s="6"/>
    </row>
    <row r="28001" spans="8:14" x14ac:dyDescent="0.25">
      <c r="H28001" s="4"/>
      <c r="M28001" s="5"/>
      <c r="N28001" s="6"/>
    </row>
    <row r="28002" spans="8:14" x14ac:dyDescent="0.25">
      <c r="H28002" s="4"/>
      <c r="M28002" s="5"/>
      <c r="N28002" s="6"/>
    </row>
    <row r="28003" spans="8:14" x14ac:dyDescent="0.25">
      <c r="H28003" s="4"/>
      <c r="M28003" s="5"/>
      <c r="N28003" s="6"/>
    </row>
    <row r="28004" spans="8:14" x14ac:dyDescent="0.25">
      <c r="H28004" s="4"/>
      <c r="M28004" s="5"/>
      <c r="N28004" s="6"/>
    </row>
    <row r="28005" spans="8:14" x14ac:dyDescent="0.25">
      <c r="H28005" s="4"/>
      <c r="M28005" s="5"/>
      <c r="N28005" s="6"/>
    </row>
    <row r="28006" spans="8:14" x14ac:dyDescent="0.25">
      <c r="H28006" s="4"/>
      <c r="M28006" s="5"/>
      <c r="N28006" s="6"/>
    </row>
    <row r="28007" spans="8:14" x14ac:dyDescent="0.25">
      <c r="H28007" s="4"/>
      <c r="M28007" s="5"/>
      <c r="N28007" s="6"/>
    </row>
    <row r="28008" spans="8:14" x14ac:dyDescent="0.25">
      <c r="H28008" s="4"/>
      <c r="M28008" s="5"/>
      <c r="N28008" s="6"/>
    </row>
    <row r="28009" spans="8:14" x14ac:dyDescent="0.25">
      <c r="H28009" s="4"/>
      <c r="M28009" s="5"/>
      <c r="N28009" s="6"/>
    </row>
    <row r="28010" spans="8:14" x14ac:dyDescent="0.25">
      <c r="H28010" s="4"/>
      <c r="M28010" s="5"/>
      <c r="N28010" s="6"/>
    </row>
    <row r="28011" spans="8:14" x14ac:dyDescent="0.25">
      <c r="H28011" s="4"/>
      <c r="M28011" s="5"/>
      <c r="N28011" s="6"/>
    </row>
    <row r="28012" spans="8:14" x14ac:dyDescent="0.25">
      <c r="H28012" s="4"/>
      <c r="M28012" s="5"/>
      <c r="N28012" s="6"/>
    </row>
    <row r="28013" spans="8:14" x14ac:dyDescent="0.25">
      <c r="H28013" s="4"/>
      <c r="M28013" s="5"/>
      <c r="N28013" s="6"/>
    </row>
    <row r="28014" spans="8:14" x14ac:dyDescent="0.25">
      <c r="H28014" s="4"/>
      <c r="M28014" s="5"/>
      <c r="N28014" s="6"/>
    </row>
    <row r="28015" spans="8:14" x14ac:dyDescent="0.25">
      <c r="H28015" s="4"/>
      <c r="M28015" s="5"/>
      <c r="N28015" s="6"/>
    </row>
    <row r="28016" spans="8:14" x14ac:dyDescent="0.25">
      <c r="H28016" s="4"/>
      <c r="M28016" s="5"/>
      <c r="N28016" s="6"/>
    </row>
    <row r="28017" spans="8:14" x14ac:dyDescent="0.25">
      <c r="H28017" s="4"/>
      <c r="M28017" s="5"/>
      <c r="N28017" s="6"/>
    </row>
    <row r="28018" spans="8:14" x14ac:dyDescent="0.25">
      <c r="H28018" s="4"/>
      <c r="M28018" s="5"/>
      <c r="N28018" s="6"/>
    </row>
    <row r="28019" spans="8:14" x14ac:dyDescent="0.25">
      <c r="H28019" s="4"/>
      <c r="M28019" s="5"/>
      <c r="N28019" s="6"/>
    </row>
    <row r="28020" spans="8:14" x14ac:dyDescent="0.25">
      <c r="H28020" s="4"/>
      <c r="M28020" s="5"/>
      <c r="N28020" s="6"/>
    </row>
    <row r="28021" spans="8:14" x14ac:dyDescent="0.25">
      <c r="H28021" s="4"/>
      <c r="M28021" s="5"/>
      <c r="N28021" s="6"/>
    </row>
    <row r="28022" spans="8:14" x14ac:dyDescent="0.25">
      <c r="H28022" s="4"/>
      <c r="M28022" s="5"/>
      <c r="N28022" s="6"/>
    </row>
    <row r="28023" spans="8:14" x14ac:dyDescent="0.25">
      <c r="H28023" s="4"/>
      <c r="M28023" s="5"/>
      <c r="N28023" s="6"/>
    </row>
    <row r="28024" spans="8:14" x14ac:dyDescent="0.25">
      <c r="H28024" s="4"/>
      <c r="M28024" s="5"/>
      <c r="N28024" s="6"/>
    </row>
    <row r="28025" spans="8:14" x14ac:dyDescent="0.25">
      <c r="H28025" s="4"/>
      <c r="M28025" s="5"/>
      <c r="N28025" s="6"/>
    </row>
    <row r="28026" spans="8:14" x14ac:dyDescent="0.25">
      <c r="H28026" s="4"/>
      <c r="M28026" s="5"/>
      <c r="N28026" s="6"/>
    </row>
    <row r="28027" spans="8:14" x14ac:dyDescent="0.25">
      <c r="H28027" s="4"/>
      <c r="M28027" s="5"/>
      <c r="N28027" s="6"/>
    </row>
    <row r="28028" spans="8:14" x14ac:dyDescent="0.25">
      <c r="H28028" s="4"/>
      <c r="M28028" s="5"/>
      <c r="N28028" s="6"/>
    </row>
    <row r="28029" spans="8:14" x14ac:dyDescent="0.25">
      <c r="H28029" s="4"/>
      <c r="M28029" s="5"/>
      <c r="N28029" s="6"/>
    </row>
    <row r="28030" spans="8:14" x14ac:dyDescent="0.25">
      <c r="H28030" s="4"/>
      <c r="M28030" s="5"/>
      <c r="N28030" s="6"/>
    </row>
    <row r="28031" spans="8:14" x14ac:dyDescent="0.25">
      <c r="H28031" s="4"/>
      <c r="M28031" s="5"/>
      <c r="N28031" s="6"/>
    </row>
    <row r="28032" spans="8:14" x14ac:dyDescent="0.25">
      <c r="H28032" s="4"/>
      <c r="M28032" s="5"/>
      <c r="N28032" s="6"/>
    </row>
    <row r="28033" spans="8:14" x14ac:dyDescent="0.25">
      <c r="H28033" s="4"/>
      <c r="M28033" s="5"/>
      <c r="N28033" s="6"/>
    </row>
    <row r="28034" spans="8:14" x14ac:dyDescent="0.25">
      <c r="H28034" s="4"/>
      <c r="M28034" s="5"/>
      <c r="N28034" s="6"/>
    </row>
    <row r="28035" spans="8:14" x14ac:dyDescent="0.25">
      <c r="H28035" s="4"/>
      <c r="M28035" s="5"/>
      <c r="N28035" s="6"/>
    </row>
    <row r="28036" spans="8:14" x14ac:dyDescent="0.25">
      <c r="H28036" s="4"/>
      <c r="M28036" s="5"/>
      <c r="N28036" s="6"/>
    </row>
    <row r="28037" spans="8:14" x14ac:dyDescent="0.25">
      <c r="H28037" s="4"/>
      <c r="M28037" s="5"/>
      <c r="N28037" s="6"/>
    </row>
    <row r="28038" spans="8:14" x14ac:dyDescent="0.25">
      <c r="H28038" s="4"/>
      <c r="M28038" s="5"/>
      <c r="N28038" s="6"/>
    </row>
    <row r="28039" spans="8:14" x14ac:dyDescent="0.25">
      <c r="H28039" s="4"/>
      <c r="M28039" s="5"/>
      <c r="N28039" s="6"/>
    </row>
    <row r="28040" spans="8:14" x14ac:dyDescent="0.25">
      <c r="H28040" s="4"/>
      <c r="M28040" s="5"/>
      <c r="N28040" s="6"/>
    </row>
    <row r="28041" spans="8:14" x14ac:dyDescent="0.25">
      <c r="H28041" s="4"/>
      <c r="M28041" s="5"/>
      <c r="N28041" s="6"/>
    </row>
    <row r="28042" spans="8:14" x14ac:dyDescent="0.25">
      <c r="H28042" s="4"/>
      <c r="M28042" s="5"/>
      <c r="N28042" s="6"/>
    </row>
    <row r="28043" spans="8:14" x14ac:dyDescent="0.25">
      <c r="H28043" s="4"/>
      <c r="M28043" s="5"/>
      <c r="N28043" s="6"/>
    </row>
    <row r="28044" spans="8:14" x14ac:dyDescent="0.25">
      <c r="H28044" s="4"/>
      <c r="M28044" s="5"/>
      <c r="N28044" s="6"/>
    </row>
    <row r="28045" spans="8:14" x14ac:dyDescent="0.25">
      <c r="H28045" s="4"/>
      <c r="M28045" s="5"/>
      <c r="N28045" s="6"/>
    </row>
    <row r="28046" spans="8:14" x14ac:dyDescent="0.25">
      <c r="H28046" s="4"/>
      <c r="M28046" s="5"/>
      <c r="N28046" s="6"/>
    </row>
    <row r="28047" spans="8:14" x14ac:dyDescent="0.25">
      <c r="H28047" s="4"/>
      <c r="M28047" s="5"/>
      <c r="N28047" s="6"/>
    </row>
    <row r="28048" spans="8:14" x14ac:dyDescent="0.25">
      <c r="H28048" s="4"/>
      <c r="M28048" s="5"/>
      <c r="N28048" s="6"/>
    </row>
    <row r="28049" spans="8:14" x14ac:dyDescent="0.25">
      <c r="H28049" s="4"/>
      <c r="M28049" s="5"/>
      <c r="N28049" s="6"/>
    </row>
    <row r="28050" spans="8:14" x14ac:dyDescent="0.25">
      <c r="H28050" s="4"/>
      <c r="M28050" s="5"/>
      <c r="N28050" s="6"/>
    </row>
    <row r="28051" spans="8:14" x14ac:dyDescent="0.25">
      <c r="H28051" s="4"/>
      <c r="M28051" s="5"/>
      <c r="N28051" s="6"/>
    </row>
    <row r="28052" spans="8:14" x14ac:dyDescent="0.25">
      <c r="H28052" s="4"/>
      <c r="M28052" s="5"/>
      <c r="N28052" s="6"/>
    </row>
    <row r="28053" spans="8:14" x14ac:dyDescent="0.25">
      <c r="H28053" s="4"/>
      <c r="M28053" s="5"/>
      <c r="N28053" s="6"/>
    </row>
    <row r="28054" spans="8:14" x14ac:dyDescent="0.25">
      <c r="H28054" s="4"/>
      <c r="M28054" s="5"/>
      <c r="N28054" s="6"/>
    </row>
    <row r="28055" spans="8:14" x14ac:dyDescent="0.25">
      <c r="H28055" s="4"/>
      <c r="M28055" s="5"/>
      <c r="N28055" s="6"/>
    </row>
    <row r="28056" spans="8:14" x14ac:dyDescent="0.25">
      <c r="H28056" s="4"/>
      <c r="M28056" s="5"/>
      <c r="N28056" s="6"/>
    </row>
    <row r="28057" spans="8:14" x14ac:dyDescent="0.25">
      <c r="H28057" s="4"/>
      <c r="M28057" s="5"/>
      <c r="N28057" s="6"/>
    </row>
    <row r="28058" spans="8:14" x14ac:dyDescent="0.25">
      <c r="H28058" s="4"/>
      <c r="M28058" s="5"/>
      <c r="N28058" s="6"/>
    </row>
    <row r="28059" spans="8:14" x14ac:dyDescent="0.25">
      <c r="H28059" s="4"/>
      <c r="M28059" s="5"/>
      <c r="N28059" s="6"/>
    </row>
    <row r="28060" spans="8:14" x14ac:dyDescent="0.25">
      <c r="H28060" s="4"/>
      <c r="M28060" s="5"/>
      <c r="N28060" s="6"/>
    </row>
    <row r="28061" spans="8:14" x14ac:dyDescent="0.25">
      <c r="H28061" s="4"/>
      <c r="M28061" s="5"/>
      <c r="N28061" s="6"/>
    </row>
    <row r="28062" spans="8:14" x14ac:dyDescent="0.25">
      <c r="H28062" s="4"/>
      <c r="M28062" s="5"/>
      <c r="N28062" s="6"/>
    </row>
    <row r="28063" spans="8:14" x14ac:dyDescent="0.25">
      <c r="H28063" s="4"/>
      <c r="M28063" s="5"/>
      <c r="N28063" s="6"/>
    </row>
    <row r="28064" spans="8:14" x14ac:dyDescent="0.25">
      <c r="H28064" s="4"/>
      <c r="M28064" s="5"/>
      <c r="N28064" s="6"/>
    </row>
    <row r="28065" spans="8:14" x14ac:dyDescent="0.25">
      <c r="H28065" s="4"/>
      <c r="M28065" s="5"/>
      <c r="N28065" s="6"/>
    </row>
    <row r="28066" spans="8:14" x14ac:dyDescent="0.25">
      <c r="H28066" s="4"/>
      <c r="M28066" s="5"/>
      <c r="N28066" s="6"/>
    </row>
    <row r="28067" spans="8:14" x14ac:dyDescent="0.25">
      <c r="H28067" s="4"/>
      <c r="M28067" s="5"/>
      <c r="N28067" s="6"/>
    </row>
    <row r="28068" spans="8:14" x14ac:dyDescent="0.25">
      <c r="H28068" s="4"/>
      <c r="M28068" s="5"/>
      <c r="N28068" s="6"/>
    </row>
    <row r="28069" spans="8:14" x14ac:dyDescent="0.25">
      <c r="H28069" s="4"/>
      <c r="M28069" s="5"/>
      <c r="N28069" s="6"/>
    </row>
    <row r="28070" spans="8:14" x14ac:dyDescent="0.25">
      <c r="H28070" s="4"/>
      <c r="M28070" s="5"/>
      <c r="N28070" s="6"/>
    </row>
    <row r="28071" spans="8:14" x14ac:dyDescent="0.25">
      <c r="H28071" s="4"/>
      <c r="M28071" s="5"/>
      <c r="N28071" s="6"/>
    </row>
    <row r="28072" spans="8:14" x14ac:dyDescent="0.25">
      <c r="H28072" s="4"/>
      <c r="M28072" s="5"/>
      <c r="N28072" s="6"/>
    </row>
    <row r="28073" spans="8:14" x14ac:dyDescent="0.25">
      <c r="H28073" s="4"/>
      <c r="M28073" s="5"/>
      <c r="N28073" s="6"/>
    </row>
    <row r="28074" spans="8:14" x14ac:dyDescent="0.25">
      <c r="H28074" s="4"/>
      <c r="M28074" s="5"/>
      <c r="N28074" s="6"/>
    </row>
    <row r="28075" spans="8:14" x14ac:dyDescent="0.25">
      <c r="H28075" s="4"/>
      <c r="M28075" s="5"/>
      <c r="N28075" s="6"/>
    </row>
    <row r="28076" spans="8:14" x14ac:dyDescent="0.25">
      <c r="H28076" s="4"/>
      <c r="M28076" s="5"/>
      <c r="N28076" s="6"/>
    </row>
    <row r="28077" spans="8:14" x14ac:dyDescent="0.25">
      <c r="H28077" s="4"/>
      <c r="M28077" s="5"/>
      <c r="N28077" s="6"/>
    </row>
    <row r="28078" spans="8:14" x14ac:dyDescent="0.25">
      <c r="H28078" s="4"/>
      <c r="M28078" s="5"/>
      <c r="N28078" s="6"/>
    </row>
    <row r="28079" spans="8:14" x14ac:dyDescent="0.25">
      <c r="H28079" s="4"/>
      <c r="M28079" s="5"/>
      <c r="N28079" s="6"/>
    </row>
    <row r="28080" spans="8:14" x14ac:dyDescent="0.25">
      <c r="H28080" s="4"/>
      <c r="M28080" s="5"/>
      <c r="N28080" s="6"/>
    </row>
    <row r="28081" spans="8:14" x14ac:dyDescent="0.25">
      <c r="H28081" s="4"/>
      <c r="M28081" s="5"/>
      <c r="N28081" s="6"/>
    </row>
    <row r="28082" spans="8:14" x14ac:dyDescent="0.25">
      <c r="H28082" s="4"/>
      <c r="M28082" s="5"/>
      <c r="N28082" s="6"/>
    </row>
    <row r="28083" spans="8:14" x14ac:dyDescent="0.25">
      <c r="H28083" s="4"/>
      <c r="M28083" s="5"/>
      <c r="N28083" s="6"/>
    </row>
    <row r="28084" spans="8:14" x14ac:dyDescent="0.25">
      <c r="H28084" s="4"/>
      <c r="M28084" s="5"/>
      <c r="N28084" s="6"/>
    </row>
    <row r="28085" spans="8:14" x14ac:dyDescent="0.25">
      <c r="H28085" s="4"/>
      <c r="M28085" s="5"/>
      <c r="N28085" s="6"/>
    </row>
    <row r="28086" spans="8:14" x14ac:dyDescent="0.25">
      <c r="H28086" s="4"/>
      <c r="M28086" s="5"/>
      <c r="N28086" s="6"/>
    </row>
    <row r="28087" spans="8:14" x14ac:dyDescent="0.25">
      <c r="H28087" s="4"/>
      <c r="M28087" s="5"/>
      <c r="N28087" s="6"/>
    </row>
    <row r="28088" spans="8:14" x14ac:dyDescent="0.25">
      <c r="H28088" s="4"/>
      <c r="M28088" s="5"/>
      <c r="N28088" s="6"/>
    </row>
    <row r="28089" spans="8:14" x14ac:dyDescent="0.25">
      <c r="H28089" s="4"/>
      <c r="M28089" s="5"/>
      <c r="N28089" s="6"/>
    </row>
    <row r="28090" spans="8:14" x14ac:dyDescent="0.25">
      <c r="H28090" s="4"/>
      <c r="M28090" s="5"/>
      <c r="N28090" s="6"/>
    </row>
    <row r="28091" spans="8:14" x14ac:dyDescent="0.25">
      <c r="H28091" s="4"/>
      <c r="M28091" s="5"/>
      <c r="N28091" s="6"/>
    </row>
    <row r="28092" spans="8:14" x14ac:dyDescent="0.25">
      <c r="H28092" s="4"/>
      <c r="M28092" s="5"/>
      <c r="N28092" s="6"/>
    </row>
    <row r="28093" spans="8:14" x14ac:dyDescent="0.25">
      <c r="H28093" s="4"/>
      <c r="M28093" s="5"/>
      <c r="N28093" s="6"/>
    </row>
    <row r="28094" spans="8:14" x14ac:dyDescent="0.25">
      <c r="H28094" s="4"/>
      <c r="M28094" s="5"/>
      <c r="N28094" s="6"/>
    </row>
    <row r="28095" spans="8:14" x14ac:dyDescent="0.25">
      <c r="H28095" s="4"/>
      <c r="M28095" s="5"/>
      <c r="N28095" s="6"/>
    </row>
    <row r="28096" spans="8:14" x14ac:dyDescent="0.25">
      <c r="H28096" s="4"/>
      <c r="M28096" s="5"/>
      <c r="N28096" s="6"/>
    </row>
    <row r="28097" spans="8:14" x14ac:dyDescent="0.25">
      <c r="H28097" s="4"/>
      <c r="M28097" s="5"/>
      <c r="N28097" s="6"/>
    </row>
    <row r="28098" spans="8:14" x14ac:dyDescent="0.25">
      <c r="H28098" s="4"/>
      <c r="M28098" s="5"/>
      <c r="N28098" s="6"/>
    </row>
    <row r="28099" spans="8:14" x14ac:dyDescent="0.25">
      <c r="H28099" s="4"/>
      <c r="M28099" s="5"/>
      <c r="N28099" s="6"/>
    </row>
    <row r="28100" spans="8:14" x14ac:dyDescent="0.25">
      <c r="H28100" s="4"/>
      <c r="M28100" s="5"/>
      <c r="N28100" s="6"/>
    </row>
    <row r="28101" spans="8:14" x14ac:dyDescent="0.25">
      <c r="H28101" s="4"/>
      <c r="M28101" s="5"/>
      <c r="N28101" s="6"/>
    </row>
    <row r="28102" spans="8:14" x14ac:dyDescent="0.25">
      <c r="H28102" s="4"/>
      <c r="M28102" s="5"/>
      <c r="N28102" s="6"/>
    </row>
    <row r="28103" spans="8:14" x14ac:dyDescent="0.25">
      <c r="H28103" s="4"/>
      <c r="M28103" s="5"/>
      <c r="N28103" s="6"/>
    </row>
    <row r="28104" spans="8:14" x14ac:dyDescent="0.25">
      <c r="H28104" s="4"/>
      <c r="M28104" s="5"/>
      <c r="N28104" s="6"/>
    </row>
    <row r="28105" spans="8:14" x14ac:dyDescent="0.25">
      <c r="H28105" s="4"/>
      <c r="M28105" s="5"/>
      <c r="N28105" s="6"/>
    </row>
    <row r="28106" spans="8:14" x14ac:dyDescent="0.25">
      <c r="H28106" s="4"/>
      <c r="M28106" s="5"/>
      <c r="N28106" s="6"/>
    </row>
    <row r="28107" spans="8:14" x14ac:dyDescent="0.25">
      <c r="H28107" s="4"/>
      <c r="M28107" s="5"/>
      <c r="N28107" s="6"/>
    </row>
    <row r="28108" spans="8:14" x14ac:dyDescent="0.25">
      <c r="H28108" s="4"/>
      <c r="M28108" s="5"/>
      <c r="N28108" s="6"/>
    </row>
    <row r="28109" spans="8:14" x14ac:dyDescent="0.25">
      <c r="H28109" s="4"/>
      <c r="M28109" s="5"/>
      <c r="N28109" s="6"/>
    </row>
    <row r="28110" spans="8:14" x14ac:dyDescent="0.25">
      <c r="H28110" s="4"/>
      <c r="M28110" s="5"/>
      <c r="N28110" s="6"/>
    </row>
    <row r="28111" spans="8:14" x14ac:dyDescent="0.25">
      <c r="H28111" s="4"/>
      <c r="M28111" s="5"/>
      <c r="N28111" s="6"/>
    </row>
    <row r="28112" spans="8:14" x14ac:dyDescent="0.25">
      <c r="H28112" s="4"/>
      <c r="M28112" s="5"/>
      <c r="N28112" s="6"/>
    </row>
    <row r="28113" spans="8:14" x14ac:dyDescent="0.25">
      <c r="H28113" s="4"/>
      <c r="M28113" s="5"/>
      <c r="N28113" s="6"/>
    </row>
    <row r="28114" spans="8:14" x14ac:dyDescent="0.25">
      <c r="H28114" s="4"/>
      <c r="M28114" s="5"/>
      <c r="N28114" s="6"/>
    </row>
    <row r="28115" spans="8:14" x14ac:dyDescent="0.25">
      <c r="H28115" s="4"/>
      <c r="M28115" s="5"/>
      <c r="N28115" s="6"/>
    </row>
    <row r="28116" spans="8:14" x14ac:dyDescent="0.25">
      <c r="H28116" s="4"/>
      <c r="M28116" s="5"/>
      <c r="N28116" s="6"/>
    </row>
    <row r="28117" spans="8:14" x14ac:dyDescent="0.25">
      <c r="H28117" s="4"/>
      <c r="M28117" s="5"/>
      <c r="N28117" s="6"/>
    </row>
    <row r="28118" spans="8:14" x14ac:dyDescent="0.25">
      <c r="H28118" s="4"/>
      <c r="M28118" s="5"/>
      <c r="N28118" s="6"/>
    </row>
    <row r="28119" spans="8:14" x14ac:dyDescent="0.25">
      <c r="H28119" s="4"/>
      <c r="M28119" s="5"/>
      <c r="N28119" s="6"/>
    </row>
    <row r="28120" spans="8:14" x14ac:dyDescent="0.25">
      <c r="H28120" s="4"/>
      <c r="M28120" s="5"/>
      <c r="N28120" s="6"/>
    </row>
    <row r="28121" spans="8:14" x14ac:dyDescent="0.25">
      <c r="H28121" s="4"/>
      <c r="M28121" s="5"/>
      <c r="N28121" s="6"/>
    </row>
    <row r="28122" spans="8:14" x14ac:dyDescent="0.25">
      <c r="H28122" s="4"/>
      <c r="M28122" s="5"/>
      <c r="N28122" s="6"/>
    </row>
    <row r="28123" spans="8:14" x14ac:dyDescent="0.25">
      <c r="H28123" s="4"/>
      <c r="M28123" s="5"/>
      <c r="N28123" s="6"/>
    </row>
    <row r="28124" spans="8:14" x14ac:dyDescent="0.25">
      <c r="H28124" s="4"/>
      <c r="M28124" s="5"/>
      <c r="N28124" s="6"/>
    </row>
    <row r="28125" spans="8:14" x14ac:dyDescent="0.25">
      <c r="H28125" s="4"/>
      <c r="M28125" s="5"/>
      <c r="N28125" s="6"/>
    </row>
    <row r="28126" spans="8:14" x14ac:dyDescent="0.25">
      <c r="H28126" s="4"/>
      <c r="M28126" s="5"/>
      <c r="N28126" s="6"/>
    </row>
    <row r="28127" spans="8:14" x14ac:dyDescent="0.25">
      <c r="H28127" s="4"/>
      <c r="M28127" s="5"/>
      <c r="N28127" s="6"/>
    </row>
    <row r="28128" spans="8:14" x14ac:dyDescent="0.25">
      <c r="H28128" s="4"/>
      <c r="M28128" s="5"/>
      <c r="N28128" s="6"/>
    </row>
    <row r="28129" spans="8:14" x14ac:dyDescent="0.25">
      <c r="H28129" s="4"/>
      <c r="M28129" s="5"/>
      <c r="N28129" s="6"/>
    </row>
    <row r="28130" spans="8:14" x14ac:dyDescent="0.25">
      <c r="H28130" s="4"/>
      <c r="M28130" s="5"/>
      <c r="N28130" s="6"/>
    </row>
    <row r="28131" spans="8:14" x14ac:dyDescent="0.25">
      <c r="H28131" s="4"/>
      <c r="M28131" s="5"/>
      <c r="N28131" s="6"/>
    </row>
    <row r="28132" spans="8:14" x14ac:dyDescent="0.25">
      <c r="H28132" s="4"/>
      <c r="M28132" s="5"/>
      <c r="N28132" s="6"/>
    </row>
    <row r="28133" spans="8:14" x14ac:dyDescent="0.25">
      <c r="H28133" s="4"/>
      <c r="M28133" s="5"/>
      <c r="N28133" s="6"/>
    </row>
    <row r="28134" spans="8:14" x14ac:dyDescent="0.25">
      <c r="H28134" s="4"/>
      <c r="M28134" s="5"/>
      <c r="N28134" s="6"/>
    </row>
    <row r="28135" spans="8:14" x14ac:dyDescent="0.25">
      <c r="H28135" s="4"/>
      <c r="M28135" s="5"/>
      <c r="N28135" s="6"/>
    </row>
    <row r="28136" spans="8:14" x14ac:dyDescent="0.25">
      <c r="H28136" s="4"/>
      <c r="M28136" s="5"/>
      <c r="N28136" s="6"/>
    </row>
    <row r="28137" spans="8:14" x14ac:dyDescent="0.25">
      <c r="H28137" s="4"/>
      <c r="M28137" s="5"/>
      <c r="N28137" s="6"/>
    </row>
    <row r="28138" spans="8:14" x14ac:dyDescent="0.25">
      <c r="H28138" s="4"/>
      <c r="M28138" s="5"/>
      <c r="N28138" s="6"/>
    </row>
    <row r="28139" spans="8:14" x14ac:dyDescent="0.25">
      <c r="H28139" s="4"/>
      <c r="M28139" s="5"/>
      <c r="N28139" s="6"/>
    </row>
    <row r="28140" spans="8:14" x14ac:dyDescent="0.25">
      <c r="H28140" s="4"/>
      <c r="M28140" s="5"/>
      <c r="N28140" s="6"/>
    </row>
    <row r="28141" spans="8:14" x14ac:dyDescent="0.25">
      <c r="H28141" s="4"/>
      <c r="M28141" s="5"/>
      <c r="N28141" s="6"/>
    </row>
    <row r="28142" spans="8:14" x14ac:dyDescent="0.25">
      <c r="H28142" s="4"/>
      <c r="M28142" s="5"/>
      <c r="N28142" s="6"/>
    </row>
    <row r="28143" spans="8:14" x14ac:dyDescent="0.25">
      <c r="H28143" s="4"/>
      <c r="M28143" s="5"/>
      <c r="N28143" s="6"/>
    </row>
    <row r="28144" spans="8:14" x14ac:dyDescent="0.25">
      <c r="H28144" s="4"/>
      <c r="M28144" s="5"/>
      <c r="N28144" s="6"/>
    </row>
    <row r="28145" spans="8:14" x14ac:dyDescent="0.25">
      <c r="H28145" s="4"/>
      <c r="M28145" s="5"/>
      <c r="N28145" s="6"/>
    </row>
    <row r="28146" spans="8:14" x14ac:dyDescent="0.25">
      <c r="H28146" s="4"/>
      <c r="M28146" s="5"/>
      <c r="N28146" s="6"/>
    </row>
    <row r="28147" spans="8:14" x14ac:dyDescent="0.25">
      <c r="H28147" s="4"/>
      <c r="M28147" s="5"/>
      <c r="N28147" s="6"/>
    </row>
    <row r="28148" spans="8:14" x14ac:dyDescent="0.25">
      <c r="H28148" s="4"/>
      <c r="M28148" s="5"/>
      <c r="N28148" s="6"/>
    </row>
    <row r="28149" spans="8:14" x14ac:dyDescent="0.25">
      <c r="H28149" s="4"/>
      <c r="M28149" s="5"/>
      <c r="N28149" s="6"/>
    </row>
    <row r="28150" spans="8:14" x14ac:dyDescent="0.25">
      <c r="H28150" s="4"/>
      <c r="M28150" s="5"/>
      <c r="N28150" s="6"/>
    </row>
    <row r="28151" spans="8:14" x14ac:dyDescent="0.25">
      <c r="H28151" s="4"/>
      <c r="M28151" s="5"/>
      <c r="N28151" s="6"/>
    </row>
    <row r="28152" spans="8:14" x14ac:dyDescent="0.25">
      <c r="H28152" s="4"/>
      <c r="M28152" s="5"/>
      <c r="N28152" s="6"/>
    </row>
    <row r="28153" spans="8:14" x14ac:dyDescent="0.25">
      <c r="H28153" s="4"/>
      <c r="M28153" s="5"/>
      <c r="N28153" s="6"/>
    </row>
    <row r="28154" spans="8:14" x14ac:dyDescent="0.25">
      <c r="H28154" s="4"/>
      <c r="M28154" s="5"/>
      <c r="N28154" s="6"/>
    </row>
    <row r="28155" spans="8:14" x14ac:dyDescent="0.25">
      <c r="H28155" s="4"/>
      <c r="M28155" s="5"/>
      <c r="N28155" s="6"/>
    </row>
    <row r="28156" spans="8:14" x14ac:dyDescent="0.25">
      <c r="H28156" s="4"/>
      <c r="M28156" s="5"/>
      <c r="N28156" s="6"/>
    </row>
    <row r="28157" spans="8:14" x14ac:dyDescent="0.25">
      <c r="H28157" s="4"/>
      <c r="M28157" s="5"/>
      <c r="N28157" s="6"/>
    </row>
    <row r="28158" spans="8:14" x14ac:dyDescent="0.25">
      <c r="H28158" s="4"/>
      <c r="M28158" s="5"/>
      <c r="N28158" s="6"/>
    </row>
    <row r="28159" spans="8:14" x14ac:dyDescent="0.25">
      <c r="H28159" s="4"/>
      <c r="M28159" s="5"/>
      <c r="N28159" s="6"/>
    </row>
    <row r="28160" spans="8:14" x14ac:dyDescent="0.25">
      <c r="H28160" s="4"/>
      <c r="M28160" s="5"/>
      <c r="N28160" s="6"/>
    </row>
    <row r="28161" spans="8:14" x14ac:dyDescent="0.25">
      <c r="H28161" s="4"/>
      <c r="M28161" s="5"/>
      <c r="N28161" s="6"/>
    </row>
    <row r="28162" spans="8:14" x14ac:dyDescent="0.25">
      <c r="H28162" s="4"/>
      <c r="M28162" s="5"/>
      <c r="N28162" s="6"/>
    </row>
    <row r="28163" spans="8:14" x14ac:dyDescent="0.25">
      <c r="H28163" s="4"/>
      <c r="M28163" s="5"/>
      <c r="N28163" s="6"/>
    </row>
    <row r="28164" spans="8:14" x14ac:dyDescent="0.25">
      <c r="H28164" s="4"/>
      <c r="M28164" s="5"/>
      <c r="N28164" s="6"/>
    </row>
    <row r="28165" spans="8:14" x14ac:dyDescent="0.25">
      <c r="H28165" s="4"/>
      <c r="M28165" s="5"/>
      <c r="N28165" s="6"/>
    </row>
    <row r="28166" spans="8:14" x14ac:dyDescent="0.25">
      <c r="H28166" s="4"/>
      <c r="M28166" s="5"/>
      <c r="N28166" s="6"/>
    </row>
    <row r="28167" spans="8:14" x14ac:dyDescent="0.25">
      <c r="H28167" s="4"/>
      <c r="M28167" s="5"/>
      <c r="N28167" s="6"/>
    </row>
    <row r="28168" spans="8:14" x14ac:dyDescent="0.25">
      <c r="H28168" s="4"/>
      <c r="M28168" s="5"/>
      <c r="N28168" s="6"/>
    </row>
    <row r="28169" spans="8:14" x14ac:dyDescent="0.25">
      <c r="H28169" s="4"/>
      <c r="M28169" s="5"/>
      <c r="N28169" s="6"/>
    </row>
    <row r="28170" spans="8:14" x14ac:dyDescent="0.25">
      <c r="H28170" s="4"/>
      <c r="M28170" s="5"/>
      <c r="N28170" s="6"/>
    </row>
    <row r="28171" spans="8:14" x14ac:dyDescent="0.25">
      <c r="H28171" s="4"/>
      <c r="M28171" s="5"/>
      <c r="N28171" s="6"/>
    </row>
    <row r="28172" spans="8:14" x14ac:dyDescent="0.25">
      <c r="H28172" s="4"/>
      <c r="M28172" s="5"/>
      <c r="N28172" s="6"/>
    </row>
    <row r="28173" spans="8:14" x14ac:dyDescent="0.25">
      <c r="H28173" s="4"/>
      <c r="M28173" s="5"/>
      <c r="N28173" s="6"/>
    </row>
    <row r="28174" spans="8:14" x14ac:dyDescent="0.25">
      <c r="H28174" s="4"/>
      <c r="M28174" s="5"/>
      <c r="N28174" s="6"/>
    </row>
    <row r="28175" spans="8:14" x14ac:dyDescent="0.25">
      <c r="H28175" s="4"/>
      <c r="M28175" s="5"/>
      <c r="N28175" s="6"/>
    </row>
    <row r="28176" spans="8:14" x14ac:dyDescent="0.25">
      <c r="H28176" s="4"/>
      <c r="M28176" s="5"/>
      <c r="N28176" s="6"/>
    </row>
    <row r="28177" spans="8:14" x14ac:dyDescent="0.25">
      <c r="H28177" s="4"/>
      <c r="M28177" s="5"/>
      <c r="N28177" s="6"/>
    </row>
    <row r="28178" spans="8:14" x14ac:dyDescent="0.25">
      <c r="H28178" s="4"/>
      <c r="M28178" s="5"/>
      <c r="N28178" s="6"/>
    </row>
    <row r="28179" spans="8:14" x14ac:dyDescent="0.25">
      <c r="H28179" s="4"/>
      <c r="M28179" s="5"/>
      <c r="N28179" s="6"/>
    </row>
    <row r="28180" spans="8:14" x14ac:dyDescent="0.25">
      <c r="H28180" s="4"/>
      <c r="M28180" s="5"/>
      <c r="N28180" s="6"/>
    </row>
    <row r="28181" spans="8:14" x14ac:dyDescent="0.25">
      <c r="H28181" s="4"/>
      <c r="M28181" s="5"/>
      <c r="N28181" s="6"/>
    </row>
    <row r="28182" spans="8:14" x14ac:dyDescent="0.25">
      <c r="H28182" s="4"/>
      <c r="M28182" s="5"/>
      <c r="N28182" s="6"/>
    </row>
    <row r="28183" spans="8:14" x14ac:dyDescent="0.25">
      <c r="H28183" s="4"/>
      <c r="M28183" s="5"/>
      <c r="N28183" s="6"/>
    </row>
    <row r="28184" spans="8:14" x14ac:dyDescent="0.25">
      <c r="H28184" s="4"/>
      <c r="M28184" s="5"/>
      <c r="N28184" s="6"/>
    </row>
    <row r="28185" spans="8:14" x14ac:dyDescent="0.25">
      <c r="H28185" s="4"/>
      <c r="M28185" s="5"/>
      <c r="N28185" s="6"/>
    </row>
    <row r="28186" spans="8:14" x14ac:dyDescent="0.25">
      <c r="H28186" s="4"/>
      <c r="M28186" s="5"/>
      <c r="N28186" s="6"/>
    </row>
    <row r="28187" spans="8:14" x14ac:dyDescent="0.25">
      <c r="H28187" s="4"/>
      <c r="M28187" s="5"/>
      <c r="N28187" s="6"/>
    </row>
    <row r="28188" spans="8:14" x14ac:dyDescent="0.25">
      <c r="H28188" s="4"/>
      <c r="M28188" s="5"/>
      <c r="N28188" s="6"/>
    </row>
    <row r="28189" spans="8:14" x14ac:dyDescent="0.25">
      <c r="H28189" s="4"/>
      <c r="M28189" s="5"/>
      <c r="N28189" s="6"/>
    </row>
    <row r="28190" spans="8:14" x14ac:dyDescent="0.25">
      <c r="H28190" s="4"/>
      <c r="M28190" s="5"/>
      <c r="N28190" s="6"/>
    </row>
    <row r="28191" spans="8:14" x14ac:dyDescent="0.25">
      <c r="H28191" s="4"/>
      <c r="M28191" s="5"/>
      <c r="N28191" s="6"/>
    </row>
    <row r="28192" spans="8:14" x14ac:dyDescent="0.25">
      <c r="H28192" s="4"/>
      <c r="M28192" s="5"/>
      <c r="N28192" s="6"/>
    </row>
    <row r="28193" spans="8:14" x14ac:dyDescent="0.25">
      <c r="H28193" s="4"/>
      <c r="M28193" s="5"/>
      <c r="N28193" s="6"/>
    </row>
    <row r="28194" spans="8:14" x14ac:dyDescent="0.25">
      <c r="H28194" s="4"/>
      <c r="M28194" s="5"/>
      <c r="N28194" s="6"/>
    </row>
    <row r="28195" spans="8:14" x14ac:dyDescent="0.25">
      <c r="H28195" s="4"/>
      <c r="M28195" s="5"/>
      <c r="N28195" s="6"/>
    </row>
    <row r="28196" spans="8:14" x14ac:dyDescent="0.25">
      <c r="H28196" s="4"/>
      <c r="M28196" s="5"/>
      <c r="N28196" s="6"/>
    </row>
    <row r="28197" spans="8:14" x14ac:dyDescent="0.25">
      <c r="H28197" s="4"/>
      <c r="M28197" s="5"/>
      <c r="N28197" s="6"/>
    </row>
    <row r="28198" spans="8:14" x14ac:dyDescent="0.25">
      <c r="H28198" s="4"/>
      <c r="M28198" s="5"/>
      <c r="N28198" s="6"/>
    </row>
    <row r="28199" spans="8:14" x14ac:dyDescent="0.25">
      <c r="H28199" s="4"/>
      <c r="M28199" s="5"/>
      <c r="N28199" s="6"/>
    </row>
    <row r="28200" spans="8:14" x14ac:dyDescent="0.25">
      <c r="H28200" s="4"/>
      <c r="M28200" s="5"/>
      <c r="N28200" s="6"/>
    </row>
    <row r="28201" spans="8:14" x14ac:dyDescent="0.25">
      <c r="H28201" s="4"/>
      <c r="M28201" s="5"/>
      <c r="N28201" s="6"/>
    </row>
    <row r="28202" spans="8:14" x14ac:dyDescent="0.25">
      <c r="H28202" s="4"/>
      <c r="M28202" s="5"/>
      <c r="N28202" s="6"/>
    </row>
    <row r="28203" spans="8:14" x14ac:dyDescent="0.25">
      <c r="H28203" s="4"/>
      <c r="M28203" s="5"/>
      <c r="N28203" s="6"/>
    </row>
    <row r="28204" spans="8:14" x14ac:dyDescent="0.25">
      <c r="H28204" s="4"/>
      <c r="M28204" s="5"/>
      <c r="N28204" s="6"/>
    </row>
    <row r="28205" spans="8:14" x14ac:dyDescent="0.25">
      <c r="H28205" s="4"/>
      <c r="M28205" s="5"/>
      <c r="N28205" s="6"/>
    </row>
    <row r="28206" spans="8:14" x14ac:dyDescent="0.25">
      <c r="H28206" s="4"/>
      <c r="M28206" s="5"/>
      <c r="N28206" s="6"/>
    </row>
    <row r="28207" spans="8:14" x14ac:dyDescent="0.25">
      <c r="H28207" s="4"/>
      <c r="M28207" s="5"/>
      <c r="N28207" s="6"/>
    </row>
    <row r="28208" spans="8:14" x14ac:dyDescent="0.25">
      <c r="H28208" s="4"/>
      <c r="M28208" s="5"/>
      <c r="N28208" s="6"/>
    </row>
    <row r="28209" spans="8:14" x14ac:dyDescent="0.25">
      <c r="H28209" s="4"/>
      <c r="M28209" s="5"/>
      <c r="N28209" s="6"/>
    </row>
    <row r="28210" spans="8:14" x14ac:dyDescent="0.25">
      <c r="H28210" s="4"/>
      <c r="M28210" s="5"/>
      <c r="N28210" s="6"/>
    </row>
    <row r="28211" spans="8:14" x14ac:dyDescent="0.25">
      <c r="H28211" s="4"/>
      <c r="M28211" s="5"/>
      <c r="N28211" s="6"/>
    </row>
    <row r="28212" spans="8:14" x14ac:dyDescent="0.25">
      <c r="H28212" s="4"/>
      <c r="M28212" s="5"/>
      <c r="N28212" s="6"/>
    </row>
    <row r="28213" spans="8:14" x14ac:dyDescent="0.25">
      <c r="H28213" s="4"/>
      <c r="M28213" s="5"/>
      <c r="N28213" s="6"/>
    </row>
    <row r="28214" spans="8:14" x14ac:dyDescent="0.25">
      <c r="H28214" s="4"/>
      <c r="M28214" s="5"/>
      <c r="N28214" s="6"/>
    </row>
    <row r="28215" spans="8:14" x14ac:dyDescent="0.25">
      <c r="H28215" s="4"/>
      <c r="M28215" s="5"/>
      <c r="N28215" s="6"/>
    </row>
    <row r="28216" spans="8:14" x14ac:dyDescent="0.25">
      <c r="H28216" s="4"/>
      <c r="M28216" s="5"/>
      <c r="N28216" s="6"/>
    </row>
    <row r="28217" spans="8:14" x14ac:dyDescent="0.25">
      <c r="H28217" s="4"/>
      <c r="M28217" s="5"/>
      <c r="N28217" s="6"/>
    </row>
    <row r="28218" spans="8:14" x14ac:dyDescent="0.25">
      <c r="H28218" s="4"/>
      <c r="M28218" s="5"/>
      <c r="N28218" s="6"/>
    </row>
    <row r="28219" spans="8:14" x14ac:dyDescent="0.25">
      <c r="H28219" s="4"/>
      <c r="M28219" s="5"/>
      <c r="N28219" s="6"/>
    </row>
    <row r="28220" spans="8:14" x14ac:dyDescent="0.25">
      <c r="H28220" s="4"/>
      <c r="M28220" s="5"/>
      <c r="N28220" s="6"/>
    </row>
    <row r="28221" spans="8:14" x14ac:dyDescent="0.25">
      <c r="H28221" s="4"/>
      <c r="M28221" s="5"/>
      <c r="N28221" s="6"/>
    </row>
    <row r="28222" spans="8:14" x14ac:dyDescent="0.25">
      <c r="H28222" s="4"/>
      <c r="M28222" s="5"/>
      <c r="N28222" s="6"/>
    </row>
    <row r="28223" spans="8:14" x14ac:dyDescent="0.25">
      <c r="H28223" s="4"/>
      <c r="M28223" s="5"/>
      <c r="N28223" s="6"/>
    </row>
    <row r="28224" spans="8:14" x14ac:dyDescent="0.25">
      <c r="H28224" s="4"/>
      <c r="M28224" s="5"/>
      <c r="N28224" s="6"/>
    </row>
    <row r="28225" spans="8:14" x14ac:dyDescent="0.25">
      <c r="H28225" s="4"/>
      <c r="M28225" s="5"/>
      <c r="N28225" s="6"/>
    </row>
    <row r="28226" spans="8:14" x14ac:dyDescent="0.25">
      <c r="H28226" s="4"/>
      <c r="M28226" s="5"/>
      <c r="N28226" s="6"/>
    </row>
    <row r="28227" spans="8:14" x14ac:dyDescent="0.25">
      <c r="H28227" s="4"/>
      <c r="M28227" s="5"/>
      <c r="N28227" s="6"/>
    </row>
    <row r="28228" spans="8:14" x14ac:dyDescent="0.25">
      <c r="H28228" s="4"/>
      <c r="M28228" s="5"/>
      <c r="N28228" s="6"/>
    </row>
    <row r="28229" spans="8:14" x14ac:dyDescent="0.25">
      <c r="H28229" s="4"/>
      <c r="M28229" s="5"/>
      <c r="N28229" s="6"/>
    </row>
    <row r="28230" spans="8:14" x14ac:dyDescent="0.25">
      <c r="H28230" s="4"/>
      <c r="M28230" s="5"/>
      <c r="N28230" s="6"/>
    </row>
    <row r="28231" spans="8:14" x14ac:dyDescent="0.25">
      <c r="H28231" s="4"/>
      <c r="M28231" s="5"/>
      <c r="N28231" s="6"/>
    </row>
    <row r="28232" spans="8:14" x14ac:dyDescent="0.25">
      <c r="H28232" s="4"/>
      <c r="M28232" s="5"/>
      <c r="N28232" s="6"/>
    </row>
    <row r="28233" spans="8:14" x14ac:dyDescent="0.25">
      <c r="H28233" s="4"/>
      <c r="M28233" s="5"/>
      <c r="N28233" s="6"/>
    </row>
    <row r="28234" spans="8:14" x14ac:dyDescent="0.25">
      <c r="H28234" s="4"/>
      <c r="M28234" s="5"/>
      <c r="N28234" s="6"/>
    </row>
    <row r="28235" spans="8:14" x14ac:dyDescent="0.25">
      <c r="H28235" s="4"/>
      <c r="M28235" s="5"/>
      <c r="N28235" s="6"/>
    </row>
    <row r="28236" spans="8:14" x14ac:dyDescent="0.25">
      <c r="H28236" s="4"/>
      <c r="M28236" s="5"/>
      <c r="N28236" s="6"/>
    </row>
    <row r="28237" spans="8:14" x14ac:dyDescent="0.25">
      <c r="H28237" s="4"/>
      <c r="M28237" s="5"/>
      <c r="N28237" s="6"/>
    </row>
    <row r="28238" spans="8:14" x14ac:dyDescent="0.25">
      <c r="H28238" s="4"/>
      <c r="M28238" s="5"/>
      <c r="N28238" s="6"/>
    </row>
    <row r="28239" spans="8:14" x14ac:dyDescent="0.25">
      <c r="H28239" s="4"/>
      <c r="M28239" s="5"/>
      <c r="N28239" s="6"/>
    </row>
    <row r="28240" spans="8:14" x14ac:dyDescent="0.25">
      <c r="H28240" s="4"/>
      <c r="M28240" s="5"/>
      <c r="N28240" s="6"/>
    </row>
    <row r="28241" spans="8:14" x14ac:dyDescent="0.25">
      <c r="H28241" s="4"/>
      <c r="M28241" s="5"/>
      <c r="N28241" s="6"/>
    </row>
    <row r="28242" spans="8:14" x14ac:dyDescent="0.25">
      <c r="H28242" s="4"/>
      <c r="M28242" s="5"/>
      <c r="N28242" s="6"/>
    </row>
    <row r="28243" spans="8:14" x14ac:dyDescent="0.25">
      <c r="H28243" s="4"/>
      <c r="M28243" s="5"/>
      <c r="N28243" s="6"/>
    </row>
    <row r="28244" spans="8:14" x14ac:dyDescent="0.25">
      <c r="H28244" s="4"/>
      <c r="M28244" s="5"/>
      <c r="N28244" s="6"/>
    </row>
    <row r="28245" spans="8:14" x14ac:dyDescent="0.25">
      <c r="H28245" s="4"/>
      <c r="M28245" s="5"/>
      <c r="N28245" s="6"/>
    </row>
    <row r="28246" spans="8:14" x14ac:dyDescent="0.25">
      <c r="H28246" s="4"/>
      <c r="M28246" s="5"/>
      <c r="N28246" s="6"/>
    </row>
    <row r="28247" spans="8:14" x14ac:dyDescent="0.25">
      <c r="H28247" s="4"/>
      <c r="M28247" s="5"/>
      <c r="N28247" s="6"/>
    </row>
    <row r="28248" spans="8:14" x14ac:dyDescent="0.25">
      <c r="H28248" s="4"/>
      <c r="M28248" s="5"/>
      <c r="N28248" s="6"/>
    </row>
    <row r="28249" spans="8:14" x14ac:dyDescent="0.25">
      <c r="H28249" s="4"/>
      <c r="M28249" s="5"/>
      <c r="N28249" s="6"/>
    </row>
    <row r="28250" spans="8:14" x14ac:dyDescent="0.25">
      <c r="H28250" s="4"/>
      <c r="M28250" s="5"/>
      <c r="N28250" s="6"/>
    </row>
    <row r="28251" spans="8:14" x14ac:dyDescent="0.25">
      <c r="H28251" s="4"/>
      <c r="M28251" s="5"/>
      <c r="N28251" s="6"/>
    </row>
    <row r="28252" spans="8:14" x14ac:dyDescent="0.25">
      <c r="H28252" s="4"/>
      <c r="M28252" s="5"/>
      <c r="N28252" s="6"/>
    </row>
    <row r="28253" spans="8:14" x14ac:dyDescent="0.25">
      <c r="H28253" s="4"/>
      <c r="M28253" s="5"/>
      <c r="N28253" s="6"/>
    </row>
    <row r="28254" spans="8:14" x14ac:dyDescent="0.25">
      <c r="H28254" s="4"/>
      <c r="M28254" s="5"/>
      <c r="N28254" s="6"/>
    </row>
    <row r="28255" spans="8:14" x14ac:dyDescent="0.25">
      <c r="H28255" s="4"/>
      <c r="M28255" s="5"/>
      <c r="N28255" s="6"/>
    </row>
    <row r="28256" spans="8:14" x14ac:dyDescent="0.25">
      <c r="H28256" s="4"/>
      <c r="M28256" s="5"/>
      <c r="N28256" s="6"/>
    </row>
    <row r="28257" spans="8:14" x14ac:dyDescent="0.25">
      <c r="H28257" s="4"/>
      <c r="M28257" s="5"/>
      <c r="N28257" s="6"/>
    </row>
    <row r="28258" spans="8:14" x14ac:dyDescent="0.25">
      <c r="H28258" s="4"/>
      <c r="M28258" s="5"/>
      <c r="N28258" s="6"/>
    </row>
    <row r="28259" spans="8:14" x14ac:dyDescent="0.25">
      <c r="H28259" s="4"/>
      <c r="M28259" s="5"/>
      <c r="N28259" s="6"/>
    </row>
    <row r="28260" spans="8:14" x14ac:dyDescent="0.25">
      <c r="H28260" s="4"/>
      <c r="M28260" s="5"/>
      <c r="N28260" s="6"/>
    </row>
    <row r="28261" spans="8:14" x14ac:dyDescent="0.25">
      <c r="H28261" s="4"/>
      <c r="M28261" s="5"/>
      <c r="N28261" s="6"/>
    </row>
    <row r="28262" spans="8:14" x14ac:dyDescent="0.25">
      <c r="H28262" s="4"/>
      <c r="M28262" s="5"/>
      <c r="N28262" s="6"/>
    </row>
    <row r="28263" spans="8:14" x14ac:dyDescent="0.25">
      <c r="H28263" s="4"/>
      <c r="M28263" s="5"/>
      <c r="N28263" s="6"/>
    </row>
    <row r="28264" spans="8:14" x14ac:dyDescent="0.25">
      <c r="H28264" s="4"/>
      <c r="M28264" s="5"/>
      <c r="N28264" s="6"/>
    </row>
    <row r="28265" spans="8:14" x14ac:dyDescent="0.25">
      <c r="H28265" s="4"/>
      <c r="M28265" s="5"/>
      <c r="N28265" s="6"/>
    </row>
    <row r="28266" spans="8:14" x14ac:dyDescent="0.25">
      <c r="H28266" s="4"/>
      <c r="M28266" s="5"/>
      <c r="N28266" s="6"/>
    </row>
    <row r="28267" spans="8:14" x14ac:dyDescent="0.25">
      <c r="H28267" s="4"/>
      <c r="M28267" s="5"/>
      <c r="N28267" s="6"/>
    </row>
    <row r="28268" spans="8:14" x14ac:dyDescent="0.25">
      <c r="H28268" s="4"/>
      <c r="M28268" s="5"/>
      <c r="N28268" s="6"/>
    </row>
    <row r="28269" spans="8:14" x14ac:dyDescent="0.25">
      <c r="H28269" s="4"/>
      <c r="M28269" s="5"/>
      <c r="N28269" s="6"/>
    </row>
    <row r="28270" spans="8:14" x14ac:dyDescent="0.25">
      <c r="H28270" s="4"/>
      <c r="M28270" s="5"/>
      <c r="N28270" s="6"/>
    </row>
    <row r="28271" spans="8:14" x14ac:dyDescent="0.25">
      <c r="H28271" s="4"/>
      <c r="M28271" s="5"/>
      <c r="N28271" s="6"/>
    </row>
    <row r="28272" spans="8:14" x14ac:dyDescent="0.25">
      <c r="H28272" s="4"/>
      <c r="M28272" s="5"/>
      <c r="N28272" s="6"/>
    </row>
    <row r="28273" spans="8:14" x14ac:dyDescent="0.25">
      <c r="H28273" s="4"/>
      <c r="M28273" s="5"/>
      <c r="N28273" s="6"/>
    </row>
    <row r="28274" spans="8:14" x14ac:dyDescent="0.25">
      <c r="H28274" s="4"/>
      <c r="M28274" s="5"/>
      <c r="N28274" s="6"/>
    </row>
    <row r="28275" spans="8:14" x14ac:dyDescent="0.25">
      <c r="H28275" s="4"/>
      <c r="M28275" s="5"/>
      <c r="N28275" s="6"/>
    </row>
    <row r="28276" spans="8:14" x14ac:dyDescent="0.25">
      <c r="H28276" s="4"/>
      <c r="M28276" s="5"/>
      <c r="N28276" s="6"/>
    </row>
    <row r="28277" spans="8:14" x14ac:dyDescent="0.25">
      <c r="H28277" s="4"/>
      <c r="M28277" s="5"/>
      <c r="N28277" s="6"/>
    </row>
    <row r="28278" spans="8:14" x14ac:dyDescent="0.25">
      <c r="H28278" s="4"/>
      <c r="M28278" s="5"/>
      <c r="N28278" s="6"/>
    </row>
    <row r="28279" spans="8:14" x14ac:dyDescent="0.25">
      <c r="H28279" s="4"/>
      <c r="M28279" s="5"/>
      <c r="N28279" s="6"/>
    </row>
    <row r="28280" spans="8:14" x14ac:dyDescent="0.25">
      <c r="H28280" s="4"/>
      <c r="M28280" s="5"/>
      <c r="N28280" s="6"/>
    </row>
    <row r="28281" spans="8:14" x14ac:dyDescent="0.25">
      <c r="H28281" s="4"/>
      <c r="M28281" s="5"/>
      <c r="N28281" s="6"/>
    </row>
    <row r="28282" spans="8:14" x14ac:dyDescent="0.25">
      <c r="H28282" s="4"/>
      <c r="M28282" s="5"/>
      <c r="N28282" s="6"/>
    </row>
    <row r="28283" spans="8:14" x14ac:dyDescent="0.25">
      <c r="H28283" s="4"/>
      <c r="M28283" s="5"/>
      <c r="N28283" s="6"/>
    </row>
    <row r="28284" spans="8:14" x14ac:dyDescent="0.25">
      <c r="H28284" s="4"/>
      <c r="M28284" s="5"/>
      <c r="N28284" s="6"/>
    </row>
    <row r="28285" spans="8:14" x14ac:dyDescent="0.25">
      <c r="H28285" s="4"/>
      <c r="M28285" s="5"/>
      <c r="N28285" s="6"/>
    </row>
    <row r="28286" spans="8:14" x14ac:dyDescent="0.25">
      <c r="H28286" s="4"/>
      <c r="M28286" s="5"/>
      <c r="N28286" s="6"/>
    </row>
    <row r="28287" spans="8:14" x14ac:dyDescent="0.25">
      <c r="H28287" s="4"/>
      <c r="M28287" s="5"/>
      <c r="N28287" s="6"/>
    </row>
    <row r="28288" spans="8:14" x14ac:dyDescent="0.25">
      <c r="H28288" s="4"/>
      <c r="M28288" s="5"/>
      <c r="N28288" s="6"/>
    </row>
    <row r="28289" spans="8:14" x14ac:dyDescent="0.25">
      <c r="H28289" s="4"/>
      <c r="M28289" s="5"/>
      <c r="N28289" s="6"/>
    </row>
    <row r="28290" spans="8:14" x14ac:dyDescent="0.25">
      <c r="H28290" s="4"/>
      <c r="M28290" s="5"/>
      <c r="N28290" s="6"/>
    </row>
    <row r="28291" spans="8:14" x14ac:dyDescent="0.25">
      <c r="H28291" s="4"/>
      <c r="M28291" s="5"/>
      <c r="N28291" s="6"/>
    </row>
    <row r="28292" spans="8:14" x14ac:dyDescent="0.25">
      <c r="H28292" s="4"/>
      <c r="M28292" s="5"/>
      <c r="N28292" s="6"/>
    </row>
    <row r="28293" spans="8:14" x14ac:dyDescent="0.25">
      <c r="H28293" s="4"/>
      <c r="M28293" s="5"/>
      <c r="N28293" s="6"/>
    </row>
    <row r="28294" spans="8:14" x14ac:dyDescent="0.25">
      <c r="H28294" s="4"/>
      <c r="M28294" s="5"/>
      <c r="N28294" s="6"/>
    </row>
    <row r="28295" spans="8:14" x14ac:dyDescent="0.25">
      <c r="H28295" s="4"/>
      <c r="M28295" s="5"/>
      <c r="N28295" s="6"/>
    </row>
    <row r="28296" spans="8:14" x14ac:dyDescent="0.25">
      <c r="H28296" s="4"/>
      <c r="M28296" s="5"/>
      <c r="N28296" s="6"/>
    </row>
    <row r="28297" spans="8:14" x14ac:dyDescent="0.25">
      <c r="H28297" s="4"/>
      <c r="M28297" s="5"/>
      <c r="N28297" s="6"/>
    </row>
    <row r="28298" spans="8:14" x14ac:dyDescent="0.25">
      <c r="H28298" s="4"/>
      <c r="M28298" s="5"/>
      <c r="N28298" s="6"/>
    </row>
    <row r="28299" spans="8:14" x14ac:dyDescent="0.25">
      <c r="H28299" s="4"/>
      <c r="M28299" s="5"/>
      <c r="N28299" s="6"/>
    </row>
    <row r="28300" spans="8:14" x14ac:dyDescent="0.25">
      <c r="H28300" s="4"/>
      <c r="M28300" s="5"/>
      <c r="N28300" s="6"/>
    </row>
    <row r="28301" spans="8:14" x14ac:dyDescent="0.25">
      <c r="H28301" s="4"/>
      <c r="M28301" s="5"/>
      <c r="N28301" s="6"/>
    </row>
    <row r="28302" spans="8:14" x14ac:dyDescent="0.25">
      <c r="H28302" s="4"/>
      <c r="M28302" s="5"/>
      <c r="N28302" s="6"/>
    </row>
    <row r="28303" spans="8:14" x14ac:dyDescent="0.25">
      <c r="H28303" s="4"/>
      <c r="M28303" s="5"/>
      <c r="N28303" s="6"/>
    </row>
    <row r="28304" spans="8:14" x14ac:dyDescent="0.25">
      <c r="H28304" s="4"/>
      <c r="M28304" s="5"/>
      <c r="N28304" s="6"/>
    </row>
    <row r="28305" spans="8:14" x14ac:dyDescent="0.25">
      <c r="H28305" s="4"/>
      <c r="M28305" s="5"/>
      <c r="N28305" s="6"/>
    </row>
    <row r="28306" spans="8:14" x14ac:dyDescent="0.25">
      <c r="H28306" s="4"/>
      <c r="M28306" s="5"/>
      <c r="N28306" s="6"/>
    </row>
    <row r="28307" spans="8:14" x14ac:dyDescent="0.25">
      <c r="H28307" s="4"/>
      <c r="M28307" s="5"/>
      <c r="N28307" s="6"/>
    </row>
    <row r="28308" spans="8:14" x14ac:dyDescent="0.25">
      <c r="H28308" s="4"/>
      <c r="M28308" s="5"/>
      <c r="N28308" s="6"/>
    </row>
    <row r="28309" spans="8:14" x14ac:dyDescent="0.25">
      <c r="H28309" s="4"/>
      <c r="M28309" s="5"/>
      <c r="N28309" s="6"/>
    </row>
    <row r="28310" spans="8:14" x14ac:dyDescent="0.25">
      <c r="H28310" s="4"/>
      <c r="M28310" s="5"/>
      <c r="N28310" s="6"/>
    </row>
    <row r="28311" spans="8:14" x14ac:dyDescent="0.25">
      <c r="H28311" s="4"/>
      <c r="M28311" s="5"/>
      <c r="N28311" s="6"/>
    </row>
    <row r="28312" spans="8:14" x14ac:dyDescent="0.25">
      <c r="H28312" s="4"/>
      <c r="M28312" s="5"/>
      <c r="N28312" s="6"/>
    </row>
    <row r="28313" spans="8:14" x14ac:dyDescent="0.25">
      <c r="H28313" s="4"/>
      <c r="M28313" s="5"/>
      <c r="N28313" s="6"/>
    </row>
    <row r="28314" spans="8:14" x14ac:dyDescent="0.25">
      <c r="H28314" s="4"/>
      <c r="M28314" s="5"/>
      <c r="N28314" s="6"/>
    </row>
    <row r="28315" spans="8:14" x14ac:dyDescent="0.25">
      <c r="H28315" s="4"/>
      <c r="M28315" s="5"/>
      <c r="N28315" s="6"/>
    </row>
    <row r="28316" spans="8:14" x14ac:dyDescent="0.25">
      <c r="H28316" s="4"/>
      <c r="M28316" s="5"/>
      <c r="N28316" s="6"/>
    </row>
    <row r="28317" spans="8:14" x14ac:dyDescent="0.25">
      <c r="H28317" s="4"/>
      <c r="M28317" s="5"/>
      <c r="N28317" s="6"/>
    </row>
    <row r="28318" spans="8:14" x14ac:dyDescent="0.25">
      <c r="H28318" s="4"/>
      <c r="M28318" s="5"/>
      <c r="N28318" s="6"/>
    </row>
    <row r="28319" spans="8:14" x14ac:dyDescent="0.25">
      <c r="H28319" s="4"/>
      <c r="M28319" s="5"/>
      <c r="N28319" s="6"/>
    </row>
    <row r="28320" spans="8:14" x14ac:dyDescent="0.25">
      <c r="H28320" s="4"/>
      <c r="M28320" s="5"/>
      <c r="N28320" s="6"/>
    </row>
    <row r="28321" spans="8:14" x14ac:dyDescent="0.25">
      <c r="H28321" s="4"/>
      <c r="M28321" s="5"/>
      <c r="N28321" s="6"/>
    </row>
    <row r="28322" spans="8:14" x14ac:dyDescent="0.25">
      <c r="H28322" s="4"/>
      <c r="M28322" s="5"/>
      <c r="N28322" s="6"/>
    </row>
    <row r="28323" spans="8:14" x14ac:dyDescent="0.25">
      <c r="H28323" s="4"/>
      <c r="M28323" s="5"/>
      <c r="N28323" s="6"/>
    </row>
    <row r="28324" spans="8:14" x14ac:dyDescent="0.25">
      <c r="H28324" s="4"/>
      <c r="M28324" s="5"/>
      <c r="N28324" s="6"/>
    </row>
    <row r="28325" spans="8:14" x14ac:dyDescent="0.25">
      <c r="H28325" s="4"/>
      <c r="M28325" s="5"/>
      <c r="N28325" s="6"/>
    </row>
    <row r="28326" spans="8:14" x14ac:dyDescent="0.25">
      <c r="H28326" s="4"/>
      <c r="M28326" s="5"/>
      <c r="N28326" s="6"/>
    </row>
    <row r="28327" spans="8:14" x14ac:dyDescent="0.25">
      <c r="H28327" s="4"/>
      <c r="M28327" s="5"/>
      <c r="N28327" s="6"/>
    </row>
    <row r="28328" spans="8:14" x14ac:dyDescent="0.25">
      <c r="H28328" s="4"/>
      <c r="M28328" s="5"/>
      <c r="N28328" s="6"/>
    </row>
    <row r="28329" spans="8:14" x14ac:dyDescent="0.25">
      <c r="H28329" s="4"/>
      <c r="M28329" s="5"/>
      <c r="N28329" s="6"/>
    </row>
    <row r="28330" spans="8:14" x14ac:dyDescent="0.25">
      <c r="H28330" s="4"/>
      <c r="M28330" s="5"/>
      <c r="N28330" s="6"/>
    </row>
    <row r="28331" spans="8:14" x14ac:dyDescent="0.25">
      <c r="H28331" s="4"/>
      <c r="M28331" s="5"/>
      <c r="N28331" s="6"/>
    </row>
    <row r="28332" spans="8:14" x14ac:dyDescent="0.25">
      <c r="H28332" s="4"/>
      <c r="M28332" s="5"/>
      <c r="N28332" s="6"/>
    </row>
    <row r="28333" spans="8:14" x14ac:dyDescent="0.25">
      <c r="H28333" s="4"/>
      <c r="M28333" s="5"/>
      <c r="N28333" s="6"/>
    </row>
    <row r="28334" spans="8:14" x14ac:dyDescent="0.25">
      <c r="H28334" s="4"/>
      <c r="M28334" s="5"/>
      <c r="N28334" s="6"/>
    </row>
    <row r="28335" spans="8:14" x14ac:dyDescent="0.25">
      <c r="H28335" s="4"/>
      <c r="M28335" s="5"/>
      <c r="N28335" s="6"/>
    </row>
    <row r="28336" spans="8:14" x14ac:dyDescent="0.25">
      <c r="H28336" s="4"/>
      <c r="M28336" s="5"/>
      <c r="N28336" s="6"/>
    </row>
    <row r="28337" spans="8:14" x14ac:dyDescent="0.25">
      <c r="H28337" s="4"/>
      <c r="M28337" s="5"/>
      <c r="N28337" s="6"/>
    </row>
    <row r="28338" spans="8:14" x14ac:dyDescent="0.25">
      <c r="H28338" s="4"/>
      <c r="M28338" s="5"/>
      <c r="N28338" s="6"/>
    </row>
    <row r="28339" spans="8:14" x14ac:dyDescent="0.25">
      <c r="H28339" s="4"/>
      <c r="M28339" s="5"/>
      <c r="N28339" s="6"/>
    </row>
    <row r="28340" spans="8:14" x14ac:dyDescent="0.25">
      <c r="H28340" s="4"/>
      <c r="M28340" s="5"/>
      <c r="N28340" s="6"/>
    </row>
    <row r="28341" spans="8:14" x14ac:dyDescent="0.25">
      <c r="H28341" s="4"/>
      <c r="M28341" s="5"/>
      <c r="N28341" s="6"/>
    </row>
    <row r="28342" spans="8:14" x14ac:dyDescent="0.25">
      <c r="H28342" s="4"/>
      <c r="M28342" s="5"/>
      <c r="N28342" s="6"/>
    </row>
    <row r="28343" spans="8:14" x14ac:dyDescent="0.25">
      <c r="H28343" s="4"/>
      <c r="M28343" s="5"/>
      <c r="N28343" s="6"/>
    </row>
    <row r="28344" spans="8:14" x14ac:dyDescent="0.25">
      <c r="H28344" s="4"/>
      <c r="M28344" s="5"/>
      <c r="N28344" s="6"/>
    </row>
    <row r="28345" spans="8:14" x14ac:dyDescent="0.25">
      <c r="H28345" s="4"/>
      <c r="M28345" s="5"/>
      <c r="N28345" s="6"/>
    </row>
    <row r="28346" spans="8:14" x14ac:dyDescent="0.25">
      <c r="H28346" s="4"/>
      <c r="M28346" s="5"/>
      <c r="N28346" s="6"/>
    </row>
    <row r="28347" spans="8:14" x14ac:dyDescent="0.25">
      <c r="H28347" s="4"/>
      <c r="M28347" s="5"/>
      <c r="N28347" s="6"/>
    </row>
    <row r="28348" spans="8:14" x14ac:dyDescent="0.25">
      <c r="H28348" s="4"/>
      <c r="M28348" s="5"/>
      <c r="N28348" s="6"/>
    </row>
    <row r="28349" spans="8:14" x14ac:dyDescent="0.25">
      <c r="H28349" s="4"/>
      <c r="M28349" s="5"/>
      <c r="N28349" s="6"/>
    </row>
    <row r="28350" spans="8:14" x14ac:dyDescent="0.25">
      <c r="H28350" s="4"/>
      <c r="M28350" s="5"/>
      <c r="N28350" s="6"/>
    </row>
    <row r="28351" spans="8:14" x14ac:dyDescent="0.25">
      <c r="H28351" s="4"/>
      <c r="M28351" s="5"/>
      <c r="N28351" s="6"/>
    </row>
    <row r="28352" spans="8:14" x14ac:dyDescent="0.25">
      <c r="H28352" s="4"/>
      <c r="M28352" s="5"/>
      <c r="N28352" s="6"/>
    </row>
    <row r="28353" spans="8:14" x14ac:dyDescent="0.25">
      <c r="H28353" s="4"/>
      <c r="M28353" s="5"/>
      <c r="N28353" s="6"/>
    </row>
    <row r="28354" spans="8:14" x14ac:dyDescent="0.25">
      <c r="H28354" s="4"/>
      <c r="M28354" s="5"/>
      <c r="N28354" s="6"/>
    </row>
    <row r="28355" spans="8:14" x14ac:dyDescent="0.25">
      <c r="H28355" s="4"/>
      <c r="M28355" s="5"/>
      <c r="N28355" s="6"/>
    </row>
    <row r="28356" spans="8:14" x14ac:dyDescent="0.25">
      <c r="H28356" s="4"/>
      <c r="M28356" s="5"/>
      <c r="N28356" s="6"/>
    </row>
    <row r="28357" spans="8:14" x14ac:dyDescent="0.25">
      <c r="H28357" s="4"/>
      <c r="M28357" s="5"/>
      <c r="N28357" s="6"/>
    </row>
    <row r="28358" spans="8:14" x14ac:dyDescent="0.25">
      <c r="H28358" s="4"/>
      <c r="M28358" s="5"/>
      <c r="N28358" s="6"/>
    </row>
    <row r="28359" spans="8:14" x14ac:dyDescent="0.25">
      <c r="H28359" s="4"/>
      <c r="M28359" s="5"/>
      <c r="N28359" s="6"/>
    </row>
    <row r="28360" spans="8:14" x14ac:dyDescent="0.25">
      <c r="H28360" s="4"/>
      <c r="M28360" s="5"/>
      <c r="N28360" s="6"/>
    </row>
    <row r="28361" spans="8:14" x14ac:dyDescent="0.25">
      <c r="H28361" s="4"/>
      <c r="M28361" s="5"/>
      <c r="N28361" s="6"/>
    </row>
    <row r="28362" spans="8:14" x14ac:dyDescent="0.25">
      <c r="H28362" s="4"/>
      <c r="M28362" s="5"/>
      <c r="N28362" s="6"/>
    </row>
    <row r="28363" spans="8:14" x14ac:dyDescent="0.25">
      <c r="H28363" s="4"/>
      <c r="M28363" s="5"/>
      <c r="N28363" s="6"/>
    </row>
    <row r="28364" spans="8:14" x14ac:dyDescent="0.25">
      <c r="H28364" s="4"/>
      <c r="M28364" s="5"/>
      <c r="N28364" s="6"/>
    </row>
    <row r="28365" spans="8:14" x14ac:dyDescent="0.25">
      <c r="H28365" s="4"/>
      <c r="M28365" s="5"/>
      <c r="N28365" s="6"/>
    </row>
    <row r="28366" spans="8:14" x14ac:dyDescent="0.25">
      <c r="H28366" s="4"/>
      <c r="M28366" s="5"/>
      <c r="N28366" s="6"/>
    </row>
    <row r="28367" spans="8:14" x14ac:dyDescent="0.25">
      <c r="H28367" s="4"/>
      <c r="M28367" s="5"/>
      <c r="N28367" s="6"/>
    </row>
    <row r="28368" spans="8:14" x14ac:dyDescent="0.25">
      <c r="H28368" s="4"/>
      <c r="M28368" s="5"/>
      <c r="N28368" s="6"/>
    </row>
    <row r="28369" spans="8:14" x14ac:dyDescent="0.25">
      <c r="H28369" s="4"/>
      <c r="M28369" s="5"/>
      <c r="N28369" s="6"/>
    </row>
    <row r="28370" spans="8:14" x14ac:dyDescent="0.25">
      <c r="H28370" s="4"/>
      <c r="M28370" s="5"/>
      <c r="N28370" s="6"/>
    </row>
    <row r="28371" spans="8:14" x14ac:dyDescent="0.25">
      <c r="H28371" s="4"/>
      <c r="M28371" s="5"/>
      <c r="N28371" s="6"/>
    </row>
    <row r="28372" spans="8:14" x14ac:dyDescent="0.25">
      <c r="H28372" s="4"/>
      <c r="M28372" s="5"/>
      <c r="N28372" s="6"/>
    </row>
    <row r="28373" spans="8:14" x14ac:dyDescent="0.25">
      <c r="H28373" s="4"/>
      <c r="M28373" s="5"/>
      <c r="N28373" s="6"/>
    </row>
    <row r="28374" spans="8:14" x14ac:dyDescent="0.25">
      <c r="H28374" s="4"/>
      <c r="M28374" s="5"/>
      <c r="N28374" s="6"/>
    </row>
    <row r="28375" spans="8:14" x14ac:dyDescent="0.25">
      <c r="H28375" s="4"/>
      <c r="M28375" s="5"/>
      <c r="N28375" s="6"/>
    </row>
    <row r="28376" spans="8:14" x14ac:dyDescent="0.25">
      <c r="H28376" s="4"/>
      <c r="M28376" s="5"/>
      <c r="N28376" s="6"/>
    </row>
    <row r="28377" spans="8:14" x14ac:dyDescent="0.25">
      <c r="H28377" s="4"/>
      <c r="M28377" s="5"/>
      <c r="N28377" s="6"/>
    </row>
    <row r="28378" spans="8:14" x14ac:dyDescent="0.25">
      <c r="H28378" s="4"/>
      <c r="M28378" s="5"/>
      <c r="N28378" s="6"/>
    </row>
    <row r="28379" spans="8:14" x14ac:dyDescent="0.25">
      <c r="H28379" s="4"/>
      <c r="M28379" s="5"/>
      <c r="N28379" s="6"/>
    </row>
    <row r="28380" spans="8:14" x14ac:dyDescent="0.25">
      <c r="H28380" s="4"/>
      <c r="M28380" s="5"/>
      <c r="N28380" s="6"/>
    </row>
    <row r="28381" spans="8:14" x14ac:dyDescent="0.25">
      <c r="H28381" s="4"/>
      <c r="M28381" s="5"/>
      <c r="N28381" s="6"/>
    </row>
    <row r="28382" spans="8:14" x14ac:dyDescent="0.25">
      <c r="H28382" s="4"/>
      <c r="M28382" s="5"/>
      <c r="N28382" s="6"/>
    </row>
    <row r="28383" spans="8:14" x14ac:dyDescent="0.25">
      <c r="H28383" s="4"/>
      <c r="M28383" s="5"/>
      <c r="N28383" s="6"/>
    </row>
    <row r="28384" spans="8:14" x14ac:dyDescent="0.25">
      <c r="H28384" s="4"/>
      <c r="M28384" s="5"/>
      <c r="N28384" s="6"/>
    </row>
    <row r="28385" spans="8:14" x14ac:dyDescent="0.25">
      <c r="H28385" s="4"/>
      <c r="M28385" s="5"/>
      <c r="N28385" s="6"/>
    </row>
    <row r="28386" spans="8:14" x14ac:dyDescent="0.25">
      <c r="H28386" s="4"/>
      <c r="M28386" s="5"/>
      <c r="N28386" s="6"/>
    </row>
    <row r="28387" spans="8:14" x14ac:dyDescent="0.25">
      <c r="H28387" s="4"/>
      <c r="M28387" s="5"/>
      <c r="N28387" s="6"/>
    </row>
    <row r="28388" spans="8:14" x14ac:dyDescent="0.25">
      <c r="H28388" s="4"/>
      <c r="M28388" s="5"/>
      <c r="N28388" s="6"/>
    </row>
    <row r="28389" spans="8:14" x14ac:dyDescent="0.25">
      <c r="H28389" s="4"/>
      <c r="M28389" s="5"/>
      <c r="N28389" s="6"/>
    </row>
    <row r="28390" spans="8:14" x14ac:dyDescent="0.25">
      <c r="H28390" s="4"/>
      <c r="M28390" s="5"/>
      <c r="N28390" s="6"/>
    </row>
    <row r="28391" spans="8:14" x14ac:dyDescent="0.25">
      <c r="H28391" s="4"/>
      <c r="M28391" s="5"/>
      <c r="N28391" s="6"/>
    </row>
    <row r="28392" spans="8:14" x14ac:dyDescent="0.25">
      <c r="H28392" s="4"/>
      <c r="M28392" s="5"/>
      <c r="N28392" s="6"/>
    </row>
    <row r="28393" spans="8:14" x14ac:dyDescent="0.25">
      <c r="H28393" s="4"/>
      <c r="M28393" s="5"/>
      <c r="N28393" s="6"/>
    </row>
    <row r="28394" spans="8:14" x14ac:dyDescent="0.25">
      <c r="H28394" s="4"/>
      <c r="M28394" s="5"/>
      <c r="N28394" s="6"/>
    </row>
    <row r="28395" spans="8:14" x14ac:dyDescent="0.25">
      <c r="H28395" s="4"/>
      <c r="M28395" s="5"/>
      <c r="N28395" s="6"/>
    </row>
    <row r="28396" spans="8:14" x14ac:dyDescent="0.25">
      <c r="H28396" s="4"/>
      <c r="M28396" s="5"/>
      <c r="N28396" s="6"/>
    </row>
    <row r="28397" spans="8:14" x14ac:dyDescent="0.25">
      <c r="H28397" s="4"/>
      <c r="M28397" s="5"/>
      <c r="N28397" s="6"/>
    </row>
    <row r="28398" spans="8:14" x14ac:dyDescent="0.25">
      <c r="H28398" s="4"/>
      <c r="M28398" s="5"/>
      <c r="N28398" s="6"/>
    </row>
    <row r="28399" spans="8:14" x14ac:dyDescent="0.25">
      <c r="H28399" s="4"/>
      <c r="M28399" s="5"/>
      <c r="N28399" s="6"/>
    </row>
    <row r="28400" spans="8:14" x14ac:dyDescent="0.25">
      <c r="H28400" s="4"/>
      <c r="M28400" s="5"/>
      <c r="N28400" s="6"/>
    </row>
    <row r="28401" spans="8:14" x14ac:dyDescent="0.25">
      <c r="H28401" s="4"/>
      <c r="M28401" s="5"/>
      <c r="N28401" s="6"/>
    </row>
    <row r="28402" spans="8:14" x14ac:dyDescent="0.25">
      <c r="H28402" s="4"/>
      <c r="M28402" s="5"/>
      <c r="N28402" s="6"/>
    </row>
    <row r="28403" spans="8:14" x14ac:dyDescent="0.25">
      <c r="H28403" s="4"/>
      <c r="M28403" s="5"/>
      <c r="N28403" s="6"/>
    </row>
    <row r="28404" spans="8:14" x14ac:dyDescent="0.25">
      <c r="H28404" s="4"/>
      <c r="M28404" s="5"/>
      <c r="N28404" s="6"/>
    </row>
    <row r="28405" spans="8:14" x14ac:dyDescent="0.25">
      <c r="H28405" s="4"/>
      <c r="M28405" s="5"/>
      <c r="N28405" s="6"/>
    </row>
    <row r="28406" spans="8:14" x14ac:dyDescent="0.25">
      <c r="H28406" s="4"/>
      <c r="M28406" s="5"/>
      <c r="N28406" s="6"/>
    </row>
    <row r="28407" spans="8:14" x14ac:dyDescent="0.25">
      <c r="H28407" s="4"/>
      <c r="M28407" s="5"/>
      <c r="N28407" s="6"/>
    </row>
    <row r="28408" spans="8:14" x14ac:dyDescent="0.25">
      <c r="H28408" s="4"/>
      <c r="M28408" s="5"/>
      <c r="N28408" s="6"/>
    </row>
    <row r="28409" spans="8:14" x14ac:dyDescent="0.25">
      <c r="H28409" s="4"/>
      <c r="M28409" s="5"/>
      <c r="N28409" s="6"/>
    </row>
    <row r="28410" spans="8:14" x14ac:dyDescent="0.25">
      <c r="H28410" s="4"/>
      <c r="M28410" s="5"/>
      <c r="N28410" s="6"/>
    </row>
    <row r="28411" spans="8:14" x14ac:dyDescent="0.25">
      <c r="H28411" s="4"/>
      <c r="M28411" s="5"/>
      <c r="N28411" s="6"/>
    </row>
    <row r="28412" spans="8:14" x14ac:dyDescent="0.25">
      <c r="H28412" s="4"/>
      <c r="M28412" s="5"/>
      <c r="N28412" s="6"/>
    </row>
    <row r="28413" spans="8:14" x14ac:dyDescent="0.25">
      <c r="H28413" s="4"/>
      <c r="M28413" s="5"/>
      <c r="N28413" s="6"/>
    </row>
    <row r="28414" spans="8:14" x14ac:dyDescent="0.25">
      <c r="H28414" s="4"/>
      <c r="M28414" s="5"/>
      <c r="N28414" s="6"/>
    </row>
    <row r="28415" spans="8:14" x14ac:dyDescent="0.25">
      <c r="H28415" s="4"/>
      <c r="M28415" s="5"/>
      <c r="N28415" s="6"/>
    </row>
    <row r="28416" spans="8:14" x14ac:dyDescent="0.25">
      <c r="H28416" s="4"/>
      <c r="M28416" s="5"/>
      <c r="N28416" s="6"/>
    </row>
    <row r="28417" spans="8:14" x14ac:dyDescent="0.25">
      <c r="H28417" s="4"/>
      <c r="M28417" s="5"/>
      <c r="N28417" s="6"/>
    </row>
    <row r="28418" spans="8:14" x14ac:dyDescent="0.25">
      <c r="H28418" s="4"/>
      <c r="M28418" s="5"/>
      <c r="N28418" s="6"/>
    </row>
    <row r="28419" spans="8:14" x14ac:dyDescent="0.25">
      <c r="H28419" s="4"/>
      <c r="M28419" s="5"/>
      <c r="N28419" s="6"/>
    </row>
    <row r="28420" spans="8:14" x14ac:dyDescent="0.25">
      <c r="H28420" s="4"/>
      <c r="M28420" s="5"/>
      <c r="N28420" s="6"/>
    </row>
    <row r="28421" spans="8:14" x14ac:dyDescent="0.25">
      <c r="H28421" s="4"/>
      <c r="M28421" s="5"/>
      <c r="N28421" s="6"/>
    </row>
    <row r="28422" spans="8:14" x14ac:dyDescent="0.25">
      <c r="H28422" s="4"/>
      <c r="M28422" s="5"/>
      <c r="N28422" s="6"/>
    </row>
    <row r="28423" spans="8:14" x14ac:dyDescent="0.25">
      <c r="H28423" s="4"/>
      <c r="M28423" s="5"/>
      <c r="N28423" s="6"/>
    </row>
    <row r="28424" spans="8:14" x14ac:dyDescent="0.25">
      <c r="H28424" s="4"/>
      <c r="M28424" s="5"/>
      <c r="N28424" s="6"/>
    </row>
    <row r="28425" spans="8:14" x14ac:dyDescent="0.25">
      <c r="H28425" s="4"/>
      <c r="M28425" s="5"/>
      <c r="N28425" s="6"/>
    </row>
    <row r="28426" spans="8:14" x14ac:dyDescent="0.25">
      <c r="H28426" s="4"/>
      <c r="M28426" s="5"/>
      <c r="N28426" s="6"/>
    </row>
    <row r="28427" spans="8:14" x14ac:dyDescent="0.25">
      <c r="H28427" s="4"/>
      <c r="M28427" s="5"/>
      <c r="N28427" s="6"/>
    </row>
    <row r="28428" spans="8:14" x14ac:dyDescent="0.25">
      <c r="H28428" s="4"/>
      <c r="M28428" s="5"/>
      <c r="N28428" s="6"/>
    </row>
    <row r="28429" spans="8:14" x14ac:dyDescent="0.25">
      <c r="H28429" s="4"/>
      <c r="M28429" s="5"/>
      <c r="N28429" s="6"/>
    </row>
    <row r="28430" spans="8:14" x14ac:dyDescent="0.25">
      <c r="H28430" s="4"/>
      <c r="M28430" s="5"/>
      <c r="N28430" s="6"/>
    </row>
    <row r="28431" spans="8:14" x14ac:dyDescent="0.25">
      <c r="H28431" s="4"/>
      <c r="M28431" s="5"/>
      <c r="N28431" s="6"/>
    </row>
    <row r="28432" spans="8:14" x14ac:dyDescent="0.25">
      <c r="H28432" s="4"/>
      <c r="M28432" s="5"/>
      <c r="N28432" s="6"/>
    </row>
    <row r="28433" spans="8:14" x14ac:dyDescent="0.25">
      <c r="H28433" s="4"/>
      <c r="M28433" s="5"/>
      <c r="N28433" s="6"/>
    </row>
    <row r="28434" spans="8:14" x14ac:dyDescent="0.25">
      <c r="H28434" s="4"/>
      <c r="M28434" s="5"/>
      <c r="N28434" s="6"/>
    </row>
    <row r="28435" spans="8:14" x14ac:dyDescent="0.25">
      <c r="H28435" s="4"/>
      <c r="M28435" s="5"/>
      <c r="N28435" s="6"/>
    </row>
    <row r="28436" spans="8:14" x14ac:dyDescent="0.25">
      <c r="H28436" s="4"/>
      <c r="M28436" s="5"/>
      <c r="N28436" s="6"/>
    </row>
    <row r="28437" spans="8:14" x14ac:dyDescent="0.25">
      <c r="H28437" s="4"/>
      <c r="M28437" s="5"/>
      <c r="N28437" s="6"/>
    </row>
    <row r="28438" spans="8:14" x14ac:dyDescent="0.25">
      <c r="H28438" s="4"/>
      <c r="M28438" s="5"/>
      <c r="N28438" s="6"/>
    </row>
    <row r="28439" spans="8:14" x14ac:dyDescent="0.25">
      <c r="H28439" s="4"/>
      <c r="M28439" s="5"/>
      <c r="N28439" s="6"/>
    </row>
    <row r="28440" spans="8:14" x14ac:dyDescent="0.25">
      <c r="H28440" s="4"/>
      <c r="M28440" s="5"/>
      <c r="N28440" s="6"/>
    </row>
    <row r="28441" spans="8:14" x14ac:dyDescent="0.25">
      <c r="H28441" s="4"/>
      <c r="M28441" s="5"/>
      <c r="N28441" s="6"/>
    </row>
    <row r="28442" spans="8:14" x14ac:dyDescent="0.25">
      <c r="H28442" s="4"/>
      <c r="M28442" s="5"/>
      <c r="N28442" s="6"/>
    </row>
    <row r="28443" spans="8:14" x14ac:dyDescent="0.25">
      <c r="H28443" s="4"/>
      <c r="M28443" s="5"/>
      <c r="N28443" s="6"/>
    </row>
    <row r="28444" spans="8:14" x14ac:dyDescent="0.25">
      <c r="H28444" s="4"/>
      <c r="M28444" s="5"/>
      <c r="N28444" s="6"/>
    </row>
    <row r="28445" spans="8:14" x14ac:dyDescent="0.25">
      <c r="H28445" s="4"/>
      <c r="M28445" s="5"/>
      <c r="N28445" s="6"/>
    </row>
    <row r="28446" spans="8:14" x14ac:dyDescent="0.25">
      <c r="H28446" s="4"/>
      <c r="M28446" s="5"/>
      <c r="N28446" s="6"/>
    </row>
    <row r="28447" spans="8:14" x14ac:dyDescent="0.25">
      <c r="H28447" s="4"/>
      <c r="M28447" s="5"/>
      <c r="N28447" s="6"/>
    </row>
    <row r="28448" spans="8:14" x14ac:dyDescent="0.25">
      <c r="H28448" s="4"/>
      <c r="M28448" s="5"/>
      <c r="N28448" s="6"/>
    </row>
    <row r="28449" spans="8:14" x14ac:dyDescent="0.25">
      <c r="H28449" s="4"/>
      <c r="M28449" s="5"/>
      <c r="N28449" s="6"/>
    </row>
    <row r="28450" spans="8:14" x14ac:dyDescent="0.25">
      <c r="H28450" s="4"/>
      <c r="M28450" s="5"/>
      <c r="N28450" s="6"/>
    </row>
    <row r="28451" spans="8:14" x14ac:dyDescent="0.25">
      <c r="H28451" s="4"/>
      <c r="M28451" s="5"/>
      <c r="N28451" s="6"/>
    </row>
    <row r="28452" spans="8:14" x14ac:dyDescent="0.25">
      <c r="H28452" s="4"/>
      <c r="M28452" s="5"/>
      <c r="N28452" s="6"/>
    </row>
    <row r="28453" spans="8:14" x14ac:dyDescent="0.25">
      <c r="H28453" s="4"/>
      <c r="M28453" s="5"/>
      <c r="N28453" s="6"/>
    </row>
    <row r="28454" spans="8:14" x14ac:dyDescent="0.25">
      <c r="H28454" s="4"/>
      <c r="M28454" s="5"/>
      <c r="N28454" s="6"/>
    </row>
    <row r="28455" spans="8:14" x14ac:dyDescent="0.25">
      <c r="H28455" s="4"/>
      <c r="M28455" s="5"/>
      <c r="N28455" s="6"/>
    </row>
    <row r="28456" spans="8:14" x14ac:dyDescent="0.25">
      <c r="H28456" s="4"/>
      <c r="M28456" s="5"/>
      <c r="N28456" s="6"/>
    </row>
    <row r="28457" spans="8:14" x14ac:dyDescent="0.25">
      <c r="H28457" s="4"/>
      <c r="M28457" s="5"/>
      <c r="N28457" s="6"/>
    </row>
    <row r="28458" spans="8:14" x14ac:dyDescent="0.25">
      <c r="H28458" s="4"/>
      <c r="M28458" s="5"/>
      <c r="N28458" s="6"/>
    </row>
    <row r="28459" spans="8:14" x14ac:dyDescent="0.25">
      <c r="H28459" s="4"/>
      <c r="M28459" s="5"/>
      <c r="N28459" s="6"/>
    </row>
    <row r="28460" spans="8:14" x14ac:dyDescent="0.25">
      <c r="H28460" s="4"/>
      <c r="M28460" s="5"/>
      <c r="N28460" s="6"/>
    </row>
    <row r="28461" spans="8:14" x14ac:dyDescent="0.25">
      <c r="H28461" s="4"/>
      <c r="M28461" s="5"/>
      <c r="N28461" s="6"/>
    </row>
    <row r="28462" spans="8:14" x14ac:dyDescent="0.25">
      <c r="H28462" s="4"/>
      <c r="M28462" s="5"/>
      <c r="N28462" s="6"/>
    </row>
    <row r="28463" spans="8:14" x14ac:dyDescent="0.25">
      <c r="H28463" s="4"/>
      <c r="M28463" s="5"/>
      <c r="N28463" s="6"/>
    </row>
    <row r="28464" spans="8:14" x14ac:dyDescent="0.25">
      <c r="H28464" s="4"/>
      <c r="M28464" s="5"/>
      <c r="N28464" s="6"/>
    </row>
    <row r="28465" spans="8:14" x14ac:dyDescent="0.25">
      <c r="H28465" s="4"/>
      <c r="M28465" s="5"/>
      <c r="N28465" s="6"/>
    </row>
    <row r="28466" spans="8:14" x14ac:dyDescent="0.25">
      <c r="H28466" s="4"/>
      <c r="M28466" s="5"/>
      <c r="N28466" s="6"/>
    </row>
    <row r="28467" spans="8:14" x14ac:dyDescent="0.25">
      <c r="H28467" s="4"/>
      <c r="M28467" s="5"/>
      <c r="N28467" s="6"/>
    </row>
    <row r="28468" spans="8:14" x14ac:dyDescent="0.25">
      <c r="H28468" s="4"/>
      <c r="M28468" s="5"/>
      <c r="N28468" s="6"/>
    </row>
    <row r="28469" spans="8:14" x14ac:dyDescent="0.25">
      <c r="H28469" s="4"/>
      <c r="M28469" s="5"/>
      <c r="N28469" s="6"/>
    </row>
    <row r="28470" spans="8:14" x14ac:dyDescent="0.25">
      <c r="H28470" s="4"/>
      <c r="M28470" s="5"/>
      <c r="N28470" s="6"/>
    </row>
    <row r="28471" spans="8:14" x14ac:dyDescent="0.25">
      <c r="H28471" s="4"/>
      <c r="M28471" s="5"/>
      <c r="N28471" s="6"/>
    </row>
    <row r="28472" spans="8:14" x14ac:dyDescent="0.25">
      <c r="H28472" s="4"/>
      <c r="M28472" s="5"/>
      <c r="N28472" s="6"/>
    </row>
    <row r="28473" spans="8:14" x14ac:dyDescent="0.25">
      <c r="H28473" s="4"/>
      <c r="M28473" s="5"/>
      <c r="N28473" s="6"/>
    </row>
    <row r="28474" spans="8:14" x14ac:dyDescent="0.25">
      <c r="H28474" s="4"/>
      <c r="M28474" s="5"/>
      <c r="N28474" s="6"/>
    </row>
    <row r="28475" spans="8:14" x14ac:dyDescent="0.25">
      <c r="H28475" s="4"/>
      <c r="M28475" s="5"/>
      <c r="N28475" s="6"/>
    </row>
    <row r="28476" spans="8:14" x14ac:dyDescent="0.25">
      <c r="H28476" s="4"/>
      <c r="M28476" s="5"/>
      <c r="N28476" s="6"/>
    </row>
    <row r="28477" spans="8:14" x14ac:dyDescent="0.25">
      <c r="H28477" s="4"/>
      <c r="M28477" s="5"/>
      <c r="N28477" s="6"/>
    </row>
    <row r="28478" spans="8:14" x14ac:dyDescent="0.25">
      <c r="H28478" s="4"/>
      <c r="M28478" s="5"/>
      <c r="N28478" s="6"/>
    </row>
    <row r="28479" spans="8:14" x14ac:dyDescent="0.25">
      <c r="H28479" s="4"/>
      <c r="M28479" s="5"/>
      <c r="N28479" s="6"/>
    </row>
    <row r="28480" spans="8:14" x14ac:dyDescent="0.25">
      <c r="H28480" s="4"/>
      <c r="M28480" s="5"/>
      <c r="N28480" s="6"/>
    </row>
    <row r="28481" spans="8:14" x14ac:dyDescent="0.25">
      <c r="H28481" s="4"/>
      <c r="M28481" s="5"/>
      <c r="N28481" s="6"/>
    </row>
    <row r="28482" spans="8:14" x14ac:dyDescent="0.25">
      <c r="H28482" s="4"/>
      <c r="M28482" s="5"/>
      <c r="N28482" s="6"/>
    </row>
    <row r="28483" spans="8:14" x14ac:dyDescent="0.25">
      <c r="H28483" s="4"/>
      <c r="M28483" s="5"/>
      <c r="N28483" s="6"/>
    </row>
    <row r="28484" spans="8:14" x14ac:dyDescent="0.25">
      <c r="H28484" s="4"/>
      <c r="M28484" s="5"/>
      <c r="N28484" s="6"/>
    </row>
    <row r="28485" spans="8:14" x14ac:dyDescent="0.25">
      <c r="H28485" s="4"/>
      <c r="M28485" s="5"/>
      <c r="N28485" s="6"/>
    </row>
    <row r="28486" spans="8:14" x14ac:dyDescent="0.25">
      <c r="H28486" s="4"/>
      <c r="M28486" s="5"/>
      <c r="N28486" s="6"/>
    </row>
    <row r="28487" spans="8:14" x14ac:dyDescent="0.25">
      <c r="H28487" s="4"/>
      <c r="M28487" s="5"/>
      <c r="N28487" s="6"/>
    </row>
    <row r="28488" spans="8:14" x14ac:dyDescent="0.25">
      <c r="H28488" s="4"/>
      <c r="M28488" s="5"/>
      <c r="N28488" s="6"/>
    </row>
    <row r="28489" spans="8:14" x14ac:dyDescent="0.25">
      <c r="H28489" s="4"/>
      <c r="M28489" s="5"/>
      <c r="N28489" s="6"/>
    </row>
    <row r="28490" spans="8:14" x14ac:dyDescent="0.25">
      <c r="H28490" s="4"/>
      <c r="M28490" s="5"/>
      <c r="N28490" s="6"/>
    </row>
    <row r="28491" spans="8:14" x14ac:dyDescent="0.25">
      <c r="H28491" s="4"/>
      <c r="M28491" s="5"/>
      <c r="N28491" s="6"/>
    </row>
    <row r="28492" spans="8:14" x14ac:dyDescent="0.25">
      <c r="H28492" s="4"/>
      <c r="M28492" s="5"/>
      <c r="N28492" s="6"/>
    </row>
    <row r="28493" spans="8:14" x14ac:dyDescent="0.25">
      <c r="H28493" s="4"/>
      <c r="M28493" s="5"/>
      <c r="N28493" s="6"/>
    </row>
    <row r="28494" spans="8:14" x14ac:dyDescent="0.25">
      <c r="H28494" s="4"/>
      <c r="M28494" s="5"/>
      <c r="N28494" s="6"/>
    </row>
    <row r="28495" spans="8:14" x14ac:dyDescent="0.25">
      <c r="H28495" s="4"/>
      <c r="M28495" s="5"/>
      <c r="N28495" s="6"/>
    </row>
    <row r="28496" spans="8:14" x14ac:dyDescent="0.25">
      <c r="H28496" s="4"/>
      <c r="M28496" s="5"/>
      <c r="N28496" s="6"/>
    </row>
    <row r="28497" spans="8:14" x14ac:dyDescent="0.25">
      <c r="H28497" s="4"/>
      <c r="M28497" s="5"/>
      <c r="N28497" s="6"/>
    </row>
    <row r="28498" spans="8:14" x14ac:dyDescent="0.25">
      <c r="H28498" s="4"/>
      <c r="M28498" s="5"/>
      <c r="N28498" s="6"/>
    </row>
    <row r="28499" spans="8:14" x14ac:dyDescent="0.25">
      <c r="H28499" s="4"/>
      <c r="M28499" s="5"/>
      <c r="N28499" s="6"/>
    </row>
    <row r="28500" spans="8:14" x14ac:dyDescent="0.25">
      <c r="H28500" s="4"/>
      <c r="M28500" s="5"/>
      <c r="N28500" s="6"/>
    </row>
    <row r="28501" spans="8:14" x14ac:dyDescent="0.25">
      <c r="H28501" s="4"/>
      <c r="M28501" s="5"/>
      <c r="N28501" s="6"/>
    </row>
    <row r="28502" spans="8:14" x14ac:dyDescent="0.25">
      <c r="H28502" s="4"/>
      <c r="M28502" s="5"/>
      <c r="N28502" s="6"/>
    </row>
    <row r="28503" spans="8:14" x14ac:dyDescent="0.25">
      <c r="H28503" s="4"/>
      <c r="M28503" s="5"/>
      <c r="N28503" s="6"/>
    </row>
    <row r="28504" spans="8:14" x14ac:dyDescent="0.25">
      <c r="H28504" s="4"/>
      <c r="M28504" s="5"/>
      <c r="N28504" s="6"/>
    </row>
    <row r="28505" spans="8:14" x14ac:dyDescent="0.25">
      <c r="H28505" s="4"/>
      <c r="M28505" s="5"/>
      <c r="N28505" s="6"/>
    </row>
    <row r="28506" spans="8:14" x14ac:dyDescent="0.25">
      <c r="H28506" s="4"/>
      <c r="M28506" s="5"/>
      <c r="N28506" s="6"/>
    </row>
    <row r="28507" spans="8:14" x14ac:dyDescent="0.25">
      <c r="H28507" s="4"/>
      <c r="M28507" s="5"/>
      <c r="N28507" s="6"/>
    </row>
    <row r="28508" spans="8:14" x14ac:dyDescent="0.25">
      <c r="H28508" s="4"/>
      <c r="M28508" s="5"/>
      <c r="N28508" s="6"/>
    </row>
    <row r="28509" spans="8:14" x14ac:dyDescent="0.25">
      <c r="H28509" s="4"/>
      <c r="M28509" s="5"/>
      <c r="N28509" s="6"/>
    </row>
    <row r="28510" spans="8:14" x14ac:dyDescent="0.25">
      <c r="H28510" s="4"/>
      <c r="M28510" s="5"/>
      <c r="N28510" s="6"/>
    </row>
    <row r="28511" spans="8:14" x14ac:dyDescent="0.25">
      <c r="H28511" s="4"/>
      <c r="M28511" s="5"/>
      <c r="N28511" s="6"/>
    </row>
    <row r="28512" spans="8:14" x14ac:dyDescent="0.25">
      <c r="H28512" s="4"/>
      <c r="M28512" s="5"/>
      <c r="N28512" s="6"/>
    </row>
    <row r="28513" spans="8:14" x14ac:dyDescent="0.25">
      <c r="H28513" s="4"/>
      <c r="M28513" s="5"/>
      <c r="N28513" s="6"/>
    </row>
    <row r="28514" spans="8:14" x14ac:dyDescent="0.25">
      <c r="H28514" s="4"/>
      <c r="M28514" s="5"/>
      <c r="N28514" s="6"/>
    </row>
    <row r="28515" spans="8:14" x14ac:dyDescent="0.25">
      <c r="H28515" s="4"/>
      <c r="M28515" s="5"/>
      <c r="N28515" s="6"/>
    </row>
    <row r="28516" spans="8:14" x14ac:dyDescent="0.25">
      <c r="H28516" s="4"/>
      <c r="M28516" s="5"/>
      <c r="N28516" s="6"/>
    </row>
    <row r="28517" spans="8:14" x14ac:dyDescent="0.25">
      <c r="H28517" s="4"/>
      <c r="M28517" s="5"/>
      <c r="N28517" s="6"/>
    </row>
    <row r="28518" spans="8:14" x14ac:dyDescent="0.25">
      <c r="H28518" s="4"/>
      <c r="M28518" s="5"/>
      <c r="N28518" s="6"/>
    </row>
    <row r="28519" spans="8:14" x14ac:dyDescent="0.25">
      <c r="H28519" s="4"/>
      <c r="M28519" s="5"/>
      <c r="N28519" s="6"/>
    </row>
    <row r="28520" spans="8:14" x14ac:dyDescent="0.25">
      <c r="H28520" s="4"/>
      <c r="M28520" s="5"/>
      <c r="N28520" s="6"/>
    </row>
    <row r="28521" spans="8:14" x14ac:dyDescent="0.25">
      <c r="H28521" s="4"/>
      <c r="M28521" s="5"/>
      <c r="N28521" s="6"/>
    </row>
    <row r="28522" spans="8:14" x14ac:dyDescent="0.25">
      <c r="H28522" s="4"/>
      <c r="M28522" s="5"/>
      <c r="N28522" s="6"/>
    </row>
    <row r="28523" spans="8:14" x14ac:dyDescent="0.25">
      <c r="H28523" s="4"/>
      <c r="M28523" s="5"/>
      <c r="N28523" s="6"/>
    </row>
    <row r="28524" spans="8:14" x14ac:dyDescent="0.25">
      <c r="H28524" s="4"/>
      <c r="M28524" s="5"/>
      <c r="N28524" s="6"/>
    </row>
    <row r="28525" spans="8:14" x14ac:dyDescent="0.25">
      <c r="H28525" s="4"/>
      <c r="M28525" s="5"/>
      <c r="N28525" s="6"/>
    </row>
    <row r="28526" spans="8:14" x14ac:dyDescent="0.25">
      <c r="H28526" s="4"/>
      <c r="M28526" s="5"/>
      <c r="N28526" s="6"/>
    </row>
    <row r="28527" spans="8:14" x14ac:dyDescent="0.25">
      <c r="H28527" s="4"/>
      <c r="M28527" s="5"/>
      <c r="N28527" s="6"/>
    </row>
    <row r="28528" spans="8:14" x14ac:dyDescent="0.25">
      <c r="H28528" s="4"/>
      <c r="M28528" s="5"/>
      <c r="N28528" s="6"/>
    </row>
    <row r="28529" spans="8:14" x14ac:dyDescent="0.25">
      <c r="H28529" s="4"/>
      <c r="M28529" s="5"/>
      <c r="N28529" s="6"/>
    </row>
    <row r="28530" spans="8:14" x14ac:dyDescent="0.25">
      <c r="H28530" s="4"/>
      <c r="M28530" s="5"/>
      <c r="N28530" s="6"/>
    </row>
    <row r="28531" spans="8:14" x14ac:dyDescent="0.25">
      <c r="H28531" s="4"/>
      <c r="M28531" s="5"/>
      <c r="N28531" s="6"/>
    </row>
    <row r="28532" spans="8:14" x14ac:dyDescent="0.25">
      <c r="H28532" s="4"/>
      <c r="M28532" s="5"/>
      <c r="N28532" s="6"/>
    </row>
    <row r="28533" spans="8:14" x14ac:dyDescent="0.25">
      <c r="H28533" s="4"/>
      <c r="M28533" s="5"/>
      <c r="N28533" s="6"/>
    </row>
    <row r="28534" spans="8:14" x14ac:dyDescent="0.25">
      <c r="H28534" s="4"/>
      <c r="M28534" s="5"/>
      <c r="N28534" s="6"/>
    </row>
    <row r="28535" spans="8:14" x14ac:dyDescent="0.25">
      <c r="H28535" s="4"/>
      <c r="M28535" s="5"/>
      <c r="N28535" s="6"/>
    </row>
    <row r="28536" spans="8:14" x14ac:dyDescent="0.25">
      <c r="H28536" s="4"/>
      <c r="M28536" s="5"/>
      <c r="N28536" s="6"/>
    </row>
    <row r="28537" spans="8:14" x14ac:dyDescent="0.25">
      <c r="H28537" s="4"/>
      <c r="M28537" s="5"/>
      <c r="N28537" s="6"/>
    </row>
    <row r="28538" spans="8:14" x14ac:dyDescent="0.25">
      <c r="H28538" s="4"/>
      <c r="M28538" s="5"/>
      <c r="N28538" s="6"/>
    </row>
    <row r="28539" spans="8:14" x14ac:dyDescent="0.25">
      <c r="H28539" s="4"/>
      <c r="M28539" s="5"/>
      <c r="N28539" s="6"/>
    </row>
    <row r="28540" spans="8:14" x14ac:dyDescent="0.25">
      <c r="H28540" s="4"/>
      <c r="M28540" s="5"/>
      <c r="N28540" s="6"/>
    </row>
    <row r="28541" spans="8:14" x14ac:dyDescent="0.25">
      <c r="H28541" s="4"/>
      <c r="M28541" s="5"/>
      <c r="N28541" s="6"/>
    </row>
    <row r="28542" spans="8:14" x14ac:dyDescent="0.25">
      <c r="H28542" s="4"/>
      <c r="M28542" s="5"/>
      <c r="N28542" s="6"/>
    </row>
    <row r="28543" spans="8:14" x14ac:dyDescent="0.25">
      <c r="H28543" s="4"/>
      <c r="M28543" s="5"/>
      <c r="N28543" s="6"/>
    </row>
    <row r="28544" spans="8:14" x14ac:dyDescent="0.25">
      <c r="H28544" s="4"/>
      <c r="M28544" s="5"/>
      <c r="N28544" s="6"/>
    </row>
    <row r="28545" spans="8:14" x14ac:dyDescent="0.25">
      <c r="H28545" s="4"/>
      <c r="M28545" s="5"/>
      <c r="N28545" s="6"/>
    </row>
    <row r="28546" spans="8:14" x14ac:dyDescent="0.25">
      <c r="H28546" s="4"/>
      <c r="M28546" s="5"/>
      <c r="N28546" s="6"/>
    </row>
    <row r="28547" spans="8:14" x14ac:dyDescent="0.25">
      <c r="H28547" s="4"/>
      <c r="M28547" s="5"/>
      <c r="N28547" s="6"/>
    </row>
    <row r="28548" spans="8:14" x14ac:dyDescent="0.25">
      <c r="H28548" s="4"/>
      <c r="M28548" s="5"/>
      <c r="N28548" s="6"/>
    </row>
    <row r="28549" spans="8:14" x14ac:dyDescent="0.25">
      <c r="H28549" s="4"/>
      <c r="M28549" s="5"/>
      <c r="N28549" s="6"/>
    </row>
    <row r="28550" spans="8:14" x14ac:dyDescent="0.25">
      <c r="H28550" s="4"/>
      <c r="M28550" s="5"/>
      <c r="N28550" s="6"/>
    </row>
    <row r="28551" spans="8:14" x14ac:dyDescent="0.25">
      <c r="H28551" s="4"/>
      <c r="M28551" s="5"/>
      <c r="N28551" s="6"/>
    </row>
    <row r="28552" spans="8:14" x14ac:dyDescent="0.25">
      <c r="H28552" s="4"/>
      <c r="M28552" s="5"/>
      <c r="N28552" s="6"/>
    </row>
    <row r="28553" spans="8:14" x14ac:dyDescent="0.25">
      <c r="H28553" s="4"/>
      <c r="M28553" s="5"/>
      <c r="N28553" s="6"/>
    </row>
    <row r="28554" spans="8:14" x14ac:dyDescent="0.25">
      <c r="H28554" s="4"/>
      <c r="M28554" s="5"/>
      <c r="N28554" s="6"/>
    </row>
    <row r="28555" spans="8:14" x14ac:dyDescent="0.25">
      <c r="H28555" s="4"/>
      <c r="M28555" s="5"/>
      <c r="N28555" s="6"/>
    </row>
    <row r="28556" spans="8:14" x14ac:dyDescent="0.25">
      <c r="H28556" s="4"/>
      <c r="M28556" s="5"/>
      <c r="N28556" s="6"/>
    </row>
    <row r="28557" spans="8:14" x14ac:dyDescent="0.25">
      <c r="H28557" s="4"/>
      <c r="M28557" s="5"/>
      <c r="N28557" s="6"/>
    </row>
    <row r="28558" spans="8:14" x14ac:dyDescent="0.25">
      <c r="H28558" s="4"/>
      <c r="M28558" s="5"/>
      <c r="N28558" s="6"/>
    </row>
    <row r="28559" spans="8:14" x14ac:dyDescent="0.25">
      <c r="H28559" s="4"/>
      <c r="M28559" s="5"/>
      <c r="N28559" s="6"/>
    </row>
    <row r="28560" spans="8:14" x14ac:dyDescent="0.25">
      <c r="H28560" s="4"/>
      <c r="M28560" s="5"/>
      <c r="N28560" s="6"/>
    </row>
    <row r="28561" spans="8:14" x14ac:dyDescent="0.25">
      <c r="H28561" s="4"/>
      <c r="M28561" s="5"/>
      <c r="N28561" s="6"/>
    </row>
    <row r="28562" spans="8:14" x14ac:dyDescent="0.25">
      <c r="H28562" s="4"/>
      <c r="M28562" s="5"/>
      <c r="N28562" s="6"/>
    </row>
    <row r="28563" spans="8:14" x14ac:dyDescent="0.25">
      <c r="H28563" s="4"/>
      <c r="M28563" s="5"/>
      <c r="N28563" s="6"/>
    </row>
    <row r="28564" spans="8:14" x14ac:dyDescent="0.25">
      <c r="H28564" s="4"/>
      <c r="M28564" s="5"/>
      <c r="N28564" s="6"/>
    </row>
    <row r="28565" spans="8:14" x14ac:dyDescent="0.25">
      <c r="H28565" s="4"/>
      <c r="M28565" s="5"/>
      <c r="N28565" s="6"/>
    </row>
    <row r="28566" spans="8:14" x14ac:dyDescent="0.25">
      <c r="H28566" s="4"/>
      <c r="M28566" s="5"/>
      <c r="N28566" s="6"/>
    </row>
    <row r="28567" spans="8:14" x14ac:dyDescent="0.25">
      <c r="H28567" s="4"/>
      <c r="M28567" s="5"/>
      <c r="N28567" s="6"/>
    </row>
    <row r="28568" spans="8:14" x14ac:dyDescent="0.25">
      <c r="H28568" s="4"/>
      <c r="M28568" s="5"/>
      <c r="N28568" s="6"/>
    </row>
    <row r="28569" spans="8:14" x14ac:dyDescent="0.25">
      <c r="H28569" s="4"/>
      <c r="M28569" s="5"/>
      <c r="N28569" s="6"/>
    </row>
    <row r="28570" spans="8:14" x14ac:dyDescent="0.25">
      <c r="H28570" s="4"/>
      <c r="M28570" s="5"/>
      <c r="N28570" s="6"/>
    </row>
    <row r="28571" spans="8:14" x14ac:dyDescent="0.25">
      <c r="H28571" s="4"/>
      <c r="M28571" s="5"/>
      <c r="N28571" s="6"/>
    </row>
    <row r="28572" spans="8:14" x14ac:dyDescent="0.25">
      <c r="H28572" s="4"/>
      <c r="M28572" s="5"/>
      <c r="N28572" s="6"/>
    </row>
    <row r="28573" spans="8:14" x14ac:dyDescent="0.25">
      <c r="H28573" s="4"/>
      <c r="M28573" s="5"/>
      <c r="N28573" s="6"/>
    </row>
    <row r="28574" spans="8:14" x14ac:dyDescent="0.25">
      <c r="H28574" s="4"/>
      <c r="M28574" s="5"/>
      <c r="N28574" s="6"/>
    </row>
    <row r="28575" spans="8:14" x14ac:dyDescent="0.25">
      <c r="H28575" s="4"/>
      <c r="M28575" s="5"/>
      <c r="N28575" s="6"/>
    </row>
    <row r="28576" spans="8:14" x14ac:dyDescent="0.25">
      <c r="H28576" s="4"/>
      <c r="M28576" s="5"/>
      <c r="N28576" s="6"/>
    </row>
    <row r="28577" spans="8:14" x14ac:dyDescent="0.25">
      <c r="H28577" s="4"/>
      <c r="M28577" s="5"/>
      <c r="N28577" s="6"/>
    </row>
    <row r="28578" spans="8:14" x14ac:dyDescent="0.25">
      <c r="H28578" s="4"/>
      <c r="M28578" s="5"/>
      <c r="N28578" s="6"/>
    </row>
    <row r="28579" spans="8:14" x14ac:dyDescent="0.25">
      <c r="H28579" s="4"/>
      <c r="M28579" s="5"/>
      <c r="N28579" s="6"/>
    </row>
    <row r="28580" spans="8:14" x14ac:dyDescent="0.25">
      <c r="H28580" s="4"/>
      <c r="M28580" s="5"/>
      <c r="N28580" s="6"/>
    </row>
    <row r="28581" spans="8:14" x14ac:dyDescent="0.25">
      <c r="H28581" s="4"/>
      <c r="M28581" s="5"/>
      <c r="N28581" s="6"/>
    </row>
    <row r="28582" spans="8:14" x14ac:dyDescent="0.25">
      <c r="H28582" s="4"/>
      <c r="M28582" s="5"/>
      <c r="N28582" s="6"/>
    </row>
    <row r="28583" spans="8:14" x14ac:dyDescent="0.25">
      <c r="H28583" s="4"/>
      <c r="M28583" s="5"/>
      <c r="N28583" s="6"/>
    </row>
    <row r="28584" spans="8:14" x14ac:dyDescent="0.25">
      <c r="H28584" s="4"/>
      <c r="M28584" s="5"/>
      <c r="N28584" s="6"/>
    </row>
    <row r="28585" spans="8:14" x14ac:dyDescent="0.25">
      <c r="H28585" s="4"/>
      <c r="M28585" s="5"/>
      <c r="N28585" s="6"/>
    </row>
    <row r="28586" spans="8:14" x14ac:dyDescent="0.25">
      <c r="H28586" s="4"/>
      <c r="M28586" s="5"/>
      <c r="N28586" s="6"/>
    </row>
    <row r="28587" spans="8:14" x14ac:dyDescent="0.25">
      <c r="H28587" s="4"/>
      <c r="M28587" s="5"/>
      <c r="N28587" s="6"/>
    </row>
    <row r="28588" spans="8:14" x14ac:dyDescent="0.25">
      <c r="H28588" s="4"/>
      <c r="M28588" s="5"/>
      <c r="N28588" s="6"/>
    </row>
    <row r="28589" spans="8:14" x14ac:dyDescent="0.25">
      <c r="H28589" s="4"/>
      <c r="M28589" s="5"/>
      <c r="N28589" s="6"/>
    </row>
    <row r="28590" spans="8:14" x14ac:dyDescent="0.25">
      <c r="H28590" s="4"/>
      <c r="M28590" s="5"/>
      <c r="N28590" s="6"/>
    </row>
    <row r="28591" spans="8:14" x14ac:dyDescent="0.25">
      <c r="H28591" s="4"/>
      <c r="M28591" s="5"/>
      <c r="N28591" s="6"/>
    </row>
    <row r="28592" spans="8:14" x14ac:dyDescent="0.25">
      <c r="H28592" s="4"/>
      <c r="M28592" s="5"/>
      <c r="N28592" s="6"/>
    </row>
    <row r="28593" spans="8:14" x14ac:dyDescent="0.25">
      <c r="H28593" s="4"/>
      <c r="M28593" s="5"/>
      <c r="N28593" s="6"/>
    </row>
    <row r="28594" spans="8:14" x14ac:dyDescent="0.25">
      <c r="H28594" s="4"/>
      <c r="M28594" s="5"/>
      <c r="N28594" s="6"/>
    </row>
    <row r="28595" spans="8:14" x14ac:dyDescent="0.25">
      <c r="H28595" s="4"/>
      <c r="M28595" s="5"/>
      <c r="N28595" s="6"/>
    </row>
    <row r="28596" spans="8:14" x14ac:dyDescent="0.25">
      <c r="H28596" s="4"/>
      <c r="M28596" s="5"/>
      <c r="N28596" s="6"/>
    </row>
    <row r="28597" spans="8:14" x14ac:dyDescent="0.25">
      <c r="H28597" s="4"/>
      <c r="M28597" s="5"/>
      <c r="N28597" s="6"/>
    </row>
    <row r="28598" spans="8:14" x14ac:dyDescent="0.25">
      <c r="H28598" s="4"/>
      <c r="M28598" s="5"/>
      <c r="N28598" s="6"/>
    </row>
    <row r="28599" spans="8:14" x14ac:dyDescent="0.25">
      <c r="H28599" s="4"/>
      <c r="M28599" s="5"/>
      <c r="N28599" s="6"/>
    </row>
    <row r="28600" spans="8:14" x14ac:dyDescent="0.25">
      <c r="H28600" s="4"/>
      <c r="M28600" s="5"/>
      <c r="N28600" s="6"/>
    </row>
    <row r="28601" spans="8:14" x14ac:dyDescent="0.25">
      <c r="H28601" s="4"/>
      <c r="M28601" s="5"/>
      <c r="N28601" s="6"/>
    </row>
    <row r="28602" spans="8:14" x14ac:dyDescent="0.25">
      <c r="H28602" s="4"/>
      <c r="M28602" s="5"/>
      <c r="N28602" s="6"/>
    </row>
    <row r="28603" spans="8:14" x14ac:dyDescent="0.25">
      <c r="H28603" s="4"/>
      <c r="M28603" s="5"/>
      <c r="N28603" s="6"/>
    </row>
    <row r="28604" spans="8:14" x14ac:dyDescent="0.25">
      <c r="H28604" s="4"/>
      <c r="M28604" s="5"/>
      <c r="N28604" s="6"/>
    </row>
    <row r="28605" spans="8:14" x14ac:dyDescent="0.25">
      <c r="H28605" s="4"/>
      <c r="M28605" s="5"/>
      <c r="N28605" s="6"/>
    </row>
    <row r="28606" spans="8:14" x14ac:dyDescent="0.25">
      <c r="H28606" s="4"/>
      <c r="M28606" s="5"/>
      <c r="N28606" s="6"/>
    </row>
    <row r="28607" spans="8:14" x14ac:dyDescent="0.25">
      <c r="H28607" s="4"/>
      <c r="M28607" s="5"/>
      <c r="N28607" s="6"/>
    </row>
    <row r="28608" spans="8:14" x14ac:dyDescent="0.25">
      <c r="H28608" s="4"/>
      <c r="M28608" s="5"/>
      <c r="N28608" s="6"/>
    </row>
    <row r="28609" spans="8:14" x14ac:dyDescent="0.25">
      <c r="H28609" s="4"/>
      <c r="M28609" s="5"/>
      <c r="N28609" s="6"/>
    </row>
    <row r="28610" spans="8:14" x14ac:dyDescent="0.25">
      <c r="H28610" s="4"/>
      <c r="M28610" s="5"/>
      <c r="N28610" s="6"/>
    </row>
    <row r="28611" spans="8:14" x14ac:dyDescent="0.25">
      <c r="H28611" s="4"/>
      <c r="M28611" s="5"/>
      <c r="N28611" s="6"/>
    </row>
    <row r="28612" spans="8:14" x14ac:dyDescent="0.25">
      <c r="H28612" s="4"/>
      <c r="M28612" s="5"/>
      <c r="N28612" s="6"/>
    </row>
    <row r="28613" spans="8:14" x14ac:dyDescent="0.25">
      <c r="H28613" s="4"/>
      <c r="M28613" s="5"/>
      <c r="N28613" s="6"/>
    </row>
    <row r="28614" spans="8:14" x14ac:dyDescent="0.25">
      <c r="H28614" s="4"/>
      <c r="M28614" s="5"/>
      <c r="N28614" s="6"/>
    </row>
    <row r="28615" spans="8:14" x14ac:dyDescent="0.25">
      <c r="H28615" s="4"/>
      <c r="M28615" s="5"/>
      <c r="N28615" s="6"/>
    </row>
    <row r="28616" spans="8:14" x14ac:dyDescent="0.25">
      <c r="H28616" s="4"/>
      <c r="M28616" s="5"/>
      <c r="N28616" s="6"/>
    </row>
    <row r="28617" spans="8:14" x14ac:dyDescent="0.25">
      <c r="H28617" s="4"/>
      <c r="M28617" s="5"/>
      <c r="N28617" s="6"/>
    </row>
    <row r="28618" spans="8:14" x14ac:dyDescent="0.25">
      <c r="H28618" s="4"/>
      <c r="M28618" s="5"/>
      <c r="N28618" s="6"/>
    </row>
    <row r="28619" spans="8:14" x14ac:dyDescent="0.25">
      <c r="H28619" s="4"/>
      <c r="M28619" s="5"/>
      <c r="N28619" s="6"/>
    </row>
    <row r="28620" spans="8:14" x14ac:dyDescent="0.25">
      <c r="H28620" s="4"/>
      <c r="M28620" s="5"/>
      <c r="N28620" s="6"/>
    </row>
    <row r="28621" spans="8:14" x14ac:dyDescent="0.25">
      <c r="H28621" s="4"/>
      <c r="M28621" s="5"/>
      <c r="N28621" s="6"/>
    </row>
    <row r="28622" spans="8:14" x14ac:dyDescent="0.25">
      <c r="H28622" s="4"/>
      <c r="M28622" s="5"/>
      <c r="N28622" s="6"/>
    </row>
    <row r="28623" spans="8:14" x14ac:dyDescent="0.25">
      <c r="H28623" s="4"/>
      <c r="M28623" s="5"/>
      <c r="N28623" s="6"/>
    </row>
    <row r="28624" spans="8:14" x14ac:dyDescent="0.25">
      <c r="H28624" s="4"/>
      <c r="M28624" s="5"/>
      <c r="N28624" s="6"/>
    </row>
    <row r="28625" spans="8:14" x14ac:dyDescent="0.25">
      <c r="H28625" s="4"/>
      <c r="M28625" s="5"/>
      <c r="N28625" s="6"/>
    </row>
    <row r="28626" spans="8:14" x14ac:dyDescent="0.25">
      <c r="H28626" s="4"/>
      <c r="M28626" s="5"/>
      <c r="N28626" s="6"/>
    </row>
    <row r="28627" spans="8:14" x14ac:dyDescent="0.25">
      <c r="H28627" s="4"/>
      <c r="M28627" s="5"/>
      <c r="N28627" s="6"/>
    </row>
    <row r="28628" spans="8:14" x14ac:dyDescent="0.25">
      <c r="H28628" s="4"/>
      <c r="M28628" s="5"/>
      <c r="N28628" s="6"/>
    </row>
    <row r="28629" spans="8:14" x14ac:dyDescent="0.25">
      <c r="H28629" s="4"/>
      <c r="M28629" s="5"/>
      <c r="N28629" s="6"/>
    </row>
    <row r="28630" spans="8:14" x14ac:dyDescent="0.25">
      <c r="H28630" s="4"/>
      <c r="M28630" s="5"/>
      <c r="N28630" s="6"/>
    </row>
    <row r="28631" spans="8:14" x14ac:dyDescent="0.25">
      <c r="H28631" s="4"/>
      <c r="M28631" s="5"/>
      <c r="N28631" s="6"/>
    </row>
    <row r="28632" spans="8:14" x14ac:dyDescent="0.25">
      <c r="H28632" s="4"/>
      <c r="M28632" s="5"/>
      <c r="N28632" s="6"/>
    </row>
    <row r="28633" spans="8:14" x14ac:dyDescent="0.25">
      <c r="H28633" s="4"/>
      <c r="M28633" s="5"/>
      <c r="N28633" s="6"/>
    </row>
    <row r="28634" spans="8:14" x14ac:dyDescent="0.25">
      <c r="H28634" s="4"/>
      <c r="M28634" s="5"/>
      <c r="N28634" s="6"/>
    </row>
    <row r="28635" spans="8:14" x14ac:dyDescent="0.25">
      <c r="H28635" s="4"/>
      <c r="M28635" s="5"/>
      <c r="N28635" s="6"/>
    </row>
    <row r="28636" spans="8:14" x14ac:dyDescent="0.25">
      <c r="H28636" s="4"/>
      <c r="M28636" s="5"/>
      <c r="N28636" s="6"/>
    </row>
    <row r="28637" spans="8:14" x14ac:dyDescent="0.25">
      <c r="H28637" s="4"/>
      <c r="M28637" s="5"/>
      <c r="N28637" s="6"/>
    </row>
    <row r="28638" spans="8:14" x14ac:dyDescent="0.25">
      <c r="H28638" s="4"/>
      <c r="M28638" s="5"/>
      <c r="N28638" s="6"/>
    </row>
    <row r="28639" spans="8:14" x14ac:dyDescent="0.25">
      <c r="H28639" s="4"/>
      <c r="M28639" s="5"/>
      <c r="N28639" s="6"/>
    </row>
    <row r="28640" spans="8:14" x14ac:dyDescent="0.25">
      <c r="H28640" s="4"/>
      <c r="M28640" s="5"/>
      <c r="N28640" s="6"/>
    </row>
    <row r="28641" spans="8:14" x14ac:dyDescent="0.25">
      <c r="H28641" s="4"/>
      <c r="M28641" s="5"/>
      <c r="N28641" s="6"/>
    </row>
    <row r="28642" spans="8:14" x14ac:dyDescent="0.25">
      <c r="H28642" s="4"/>
      <c r="M28642" s="5"/>
      <c r="N28642" s="6"/>
    </row>
    <row r="28643" spans="8:14" x14ac:dyDescent="0.25">
      <c r="H28643" s="4"/>
      <c r="M28643" s="5"/>
      <c r="N28643" s="6"/>
    </row>
    <row r="28644" spans="8:14" x14ac:dyDescent="0.25">
      <c r="H28644" s="4"/>
      <c r="M28644" s="5"/>
      <c r="N28644" s="6"/>
    </row>
    <row r="28645" spans="8:14" x14ac:dyDescent="0.25">
      <c r="H28645" s="4"/>
      <c r="M28645" s="5"/>
      <c r="N28645" s="6"/>
    </row>
    <row r="28646" spans="8:14" x14ac:dyDescent="0.25">
      <c r="H28646" s="4"/>
      <c r="M28646" s="5"/>
      <c r="N28646" s="6"/>
    </row>
    <row r="28647" spans="8:14" x14ac:dyDescent="0.25">
      <c r="H28647" s="4"/>
      <c r="M28647" s="5"/>
      <c r="N28647" s="6"/>
    </row>
    <row r="28648" spans="8:14" x14ac:dyDescent="0.25">
      <c r="H28648" s="4"/>
      <c r="M28648" s="5"/>
      <c r="N28648" s="6"/>
    </row>
    <row r="28649" spans="8:14" x14ac:dyDescent="0.25">
      <c r="H28649" s="4"/>
      <c r="M28649" s="5"/>
      <c r="N28649" s="6"/>
    </row>
    <row r="28650" spans="8:14" x14ac:dyDescent="0.25">
      <c r="H28650" s="4"/>
      <c r="M28650" s="5"/>
      <c r="N28650" s="6"/>
    </row>
    <row r="28651" spans="8:14" x14ac:dyDescent="0.25">
      <c r="H28651" s="4"/>
      <c r="M28651" s="5"/>
      <c r="N28651" s="6"/>
    </row>
    <row r="28652" spans="8:14" x14ac:dyDescent="0.25">
      <c r="H28652" s="4"/>
      <c r="M28652" s="5"/>
      <c r="N28652" s="6"/>
    </row>
    <row r="28653" spans="8:14" x14ac:dyDescent="0.25">
      <c r="H28653" s="4"/>
      <c r="M28653" s="5"/>
      <c r="N28653" s="6"/>
    </row>
    <row r="28654" spans="8:14" x14ac:dyDescent="0.25">
      <c r="H28654" s="4"/>
      <c r="M28654" s="5"/>
      <c r="N28654" s="6"/>
    </row>
    <row r="28655" spans="8:14" x14ac:dyDescent="0.25">
      <c r="H28655" s="4"/>
      <c r="M28655" s="5"/>
      <c r="N28655" s="6"/>
    </row>
    <row r="28656" spans="8:14" x14ac:dyDescent="0.25">
      <c r="H28656" s="4"/>
      <c r="M28656" s="5"/>
      <c r="N28656" s="6"/>
    </row>
    <row r="28657" spans="8:14" x14ac:dyDescent="0.25">
      <c r="H28657" s="4"/>
      <c r="M28657" s="5"/>
      <c r="N28657" s="6"/>
    </row>
    <row r="28658" spans="8:14" x14ac:dyDescent="0.25">
      <c r="H28658" s="4"/>
      <c r="M28658" s="5"/>
      <c r="N28658" s="6"/>
    </row>
    <row r="28659" spans="8:14" x14ac:dyDescent="0.25">
      <c r="H28659" s="4"/>
      <c r="M28659" s="5"/>
      <c r="N28659" s="6"/>
    </row>
    <row r="28660" spans="8:14" x14ac:dyDescent="0.25">
      <c r="H28660" s="4"/>
      <c r="M28660" s="5"/>
      <c r="N28660" s="6"/>
    </row>
    <row r="28661" spans="8:14" x14ac:dyDescent="0.25">
      <c r="H28661" s="4"/>
      <c r="M28661" s="5"/>
      <c r="N28661" s="6"/>
    </row>
    <row r="28662" spans="8:14" x14ac:dyDescent="0.25">
      <c r="H28662" s="4"/>
      <c r="M28662" s="5"/>
      <c r="N28662" s="6"/>
    </row>
    <row r="28663" spans="8:14" x14ac:dyDescent="0.25">
      <c r="H28663" s="4"/>
      <c r="M28663" s="5"/>
      <c r="N28663" s="6"/>
    </row>
    <row r="28664" spans="8:14" x14ac:dyDescent="0.25">
      <c r="H28664" s="4"/>
      <c r="M28664" s="5"/>
      <c r="N28664" s="6"/>
    </row>
    <row r="28665" spans="8:14" x14ac:dyDescent="0.25">
      <c r="H28665" s="4"/>
      <c r="M28665" s="5"/>
      <c r="N28665" s="6"/>
    </row>
    <row r="28666" spans="8:14" x14ac:dyDescent="0.25">
      <c r="H28666" s="4"/>
      <c r="M28666" s="5"/>
      <c r="N28666" s="6"/>
    </row>
    <row r="28667" spans="8:14" x14ac:dyDescent="0.25">
      <c r="H28667" s="4"/>
      <c r="M28667" s="5"/>
      <c r="N28667" s="6"/>
    </row>
    <row r="28668" spans="8:14" x14ac:dyDescent="0.25">
      <c r="H28668" s="4"/>
      <c r="M28668" s="5"/>
      <c r="N28668" s="6"/>
    </row>
    <row r="28669" spans="8:14" x14ac:dyDescent="0.25">
      <c r="H28669" s="4"/>
      <c r="M28669" s="5"/>
      <c r="N28669" s="6"/>
    </row>
    <row r="28670" spans="8:14" x14ac:dyDescent="0.25">
      <c r="H28670" s="4"/>
      <c r="M28670" s="5"/>
      <c r="N28670" s="6"/>
    </row>
    <row r="28671" spans="8:14" x14ac:dyDescent="0.25">
      <c r="H28671" s="4"/>
      <c r="M28671" s="5"/>
      <c r="N28671" s="6"/>
    </row>
    <row r="28672" spans="8:14" x14ac:dyDescent="0.25">
      <c r="H28672" s="4"/>
      <c r="M28672" s="5"/>
      <c r="N28672" s="6"/>
    </row>
    <row r="28673" spans="8:14" x14ac:dyDescent="0.25">
      <c r="H28673" s="4"/>
      <c r="M28673" s="5"/>
      <c r="N28673" s="6"/>
    </row>
    <row r="28674" spans="8:14" x14ac:dyDescent="0.25">
      <c r="H28674" s="4"/>
      <c r="M28674" s="5"/>
      <c r="N28674" s="6"/>
    </row>
    <row r="28675" spans="8:14" x14ac:dyDescent="0.25">
      <c r="H28675" s="4"/>
      <c r="M28675" s="5"/>
      <c r="N28675" s="6"/>
    </row>
    <row r="28676" spans="8:14" x14ac:dyDescent="0.25">
      <c r="H28676" s="4"/>
      <c r="M28676" s="5"/>
      <c r="N28676" s="6"/>
    </row>
    <row r="28677" spans="8:14" x14ac:dyDescent="0.25">
      <c r="H28677" s="4"/>
      <c r="M28677" s="5"/>
      <c r="N28677" s="6"/>
    </row>
    <row r="28678" spans="8:14" x14ac:dyDescent="0.25">
      <c r="H28678" s="4"/>
      <c r="M28678" s="5"/>
      <c r="N28678" s="6"/>
    </row>
    <row r="28679" spans="8:14" x14ac:dyDescent="0.25">
      <c r="H28679" s="4"/>
      <c r="M28679" s="5"/>
      <c r="N28679" s="6"/>
    </row>
    <row r="28680" spans="8:14" x14ac:dyDescent="0.25">
      <c r="H28680" s="4"/>
      <c r="M28680" s="5"/>
      <c r="N28680" s="6"/>
    </row>
    <row r="28681" spans="8:14" x14ac:dyDescent="0.25">
      <c r="H28681" s="4"/>
      <c r="M28681" s="5"/>
      <c r="N28681" s="6"/>
    </row>
    <row r="28682" spans="8:14" x14ac:dyDescent="0.25">
      <c r="H28682" s="4"/>
      <c r="M28682" s="5"/>
      <c r="N28682" s="6"/>
    </row>
    <row r="28683" spans="8:14" x14ac:dyDescent="0.25">
      <c r="H28683" s="4"/>
      <c r="M28683" s="5"/>
      <c r="N28683" s="6"/>
    </row>
    <row r="28684" spans="8:14" x14ac:dyDescent="0.25">
      <c r="H28684" s="4"/>
      <c r="M28684" s="5"/>
      <c r="N28684" s="6"/>
    </row>
    <row r="28685" spans="8:14" x14ac:dyDescent="0.25">
      <c r="H28685" s="4"/>
      <c r="M28685" s="5"/>
      <c r="N28685" s="6"/>
    </row>
    <row r="28686" spans="8:14" x14ac:dyDescent="0.25">
      <c r="H28686" s="4"/>
      <c r="M28686" s="5"/>
      <c r="N28686" s="6"/>
    </row>
    <row r="28687" spans="8:14" x14ac:dyDescent="0.25">
      <c r="H28687" s="4"/>
      <c r="M28687" s="5"/>
      <c r="N28687" s="6"/>
    </row>
    <row r="28688" spans="8:14" x14ac:dyDescent="0.25">
      <c r="H28688" s="4"/>
      <c r="M28688" s="5"/>
      <c r="N28688" s="6"/>
    </row>
    <row r="28689" spans="8:14" x14ac:dyDescent="0.25">
      <c r="H28689" s="4"/>
      <c r="M28689" s="5"/>
      <c r="N28689" s="6"/>
    </row>
    <row r="28690" spans="8:14" x14ac:dyDescent="0.25">
      <c r="H28690" s="4"/>
      <c r="M28690" s="5"/>
      <c r="N28690" s="6"/>
    </row>
    <row r="28691" spans="8:14" x14ac:dyDescent="0.25">
      <c r="H28691" s="4"/>
      <c r="M28691" s="5"/>
      <c r="N28691" s="6"/>
    </row>
    <row r="28692" spans="8:14" x14ac:dyDescent="0.25">
      <c r="H28692" s="4"/>
      <c r="M28692" s="5"/>
      <c r="N28692" s="6"/>
    </row>
    <row r="28693" spans="8:14" x14ac:dyDescent="0.25">
      <c r="H28693" s="4"/>
      <c r="M28693" s="5"/>
      <c r="N28693" s="6"/>
    </row>
    <row r="28694" spans="8:14" x14ac:dyDescent="0.25">
      <c r="H28694" s="4"/>
      <c r="M28694" s="5"/>
      <c r="N28694" s="6"/>
    </row>
    <row r="28695" spans="8:14" x14ac:dyDescent="0.25">
      <c r="H28695" s="4"/>
      <c r="M28695" s="5"/>
      <c r="N28695" s="6"/>
    </row>
    <row r="28696" spans="8:14" x14ac:dyDescent="0.25">
      <c r="H28696" s="4"/>
      <c r="M28696" s="5"/>
      <c r="N28696" s="6"/>
    </row>
    <row r="28697" spans="8:14" x14ac:dyDescent="0.25">
      <c r="H28697" s="4"/>
      <c r="M28697" s="5"/>
      <c r="N28697" s="6"/>
    </row>
    <row r="28698" spans="8:14" x14ac:dyDescent="0.25">
      <c r="H28698" s="4"/>
      <c r="M28698" s="5"/>
      <c r="N28698" s="6"/>
    </row>
    <row r="28699" spans="8:14" x14ac:dyDescent="0.25">
      <c r="H28699" s="4"/>
      <c r="M28699" s="5"/>
      <c r="N28699" s="6"/>
    </row>
    <row r="28700" spans="8:14" x14ac:dyDescent="0.25">
      <c r="H28700" s="4"/>
      <c r="M28700" s="5"/>
      <c r="N28700" s="6"/>
    </row>
    <row r="28701" spans="8:14" x14ac:dyDescent="0.25">
      <c r="H28701" s="4"/>
      <c r="M28701" s="5"/>
      <c r="N28701" s="6"/>
    </row>
    <row r="28702" spans="8:14" x14ac:dyDescent="0.25">
      <c r="H28702" s="4"/>
      <c r="M28702" s="5"/>
      <c r="N28702" s="6"/>
    </row>
    <row r="28703" spans="8:14" x14ac:dyDescent="0.25">
      <c r="H28703" s="4"/>
      <c r="M28703" s="5"/>
      <c r="N28703" s="6"/>
    </row>
    <row r="28704" spans="8:14" x14ac:dyDescent="0.25">
      <c r="H28704" s="4"/>
      <c r="M28704" s="5"/>
      <c r="N28704" s="6"/>
    </row>
    <row r="28705" spans="8:14" x14ac:dyDescent="0.25">
      <c r="H28705" s="4"/>
      <c r="M28705" s="5"/>
      <c r="N28705" s="6"/>
    </row>
    <row r="28706" spans="8:14" x14ac:dyDescent="0.25">
      <c r="H28706" s="4"/>
      <c r="M28706" s="5"/>
      <c r="N28706" s="6"/>
    </row>
    <row r="28707" spans="8:14" x14ac:dyDescent="0.25">
      <c r="H28707" s="4"/>
      <c r="M28707" s="5"/>
      <c r="N28707" s="6"/>
    </row>
    <row r="28708" spans="8:14" x14ac:dyDescent="0.25">
      <c r="H28708" s="4"/>
      <c r="M28708" s="5"/>
      <c r="N28708" s="6"/>
    </row>
    <row r="28709" spans="8:14" x14ac:dyDescent="0.25">
      <c r="H28709" s="4"/>
      <c r="M28709" s="5"/>
      <c r="N28709" s="6"/>
    </row>
    <row r="28710" spans="8:14" x14ac:dyDescent="0.25">
      <c r="H28710" s="4"/>
      <c r="M28710" s="5"/>
      <c r="N28710" s="6"/>
    </row>
    <row r="28711" spans="8:14" x14ac:dyDescent="0.25">
      <c r="H28711" s="4"/>
      <c r="M28711" s="5"/>
      <c r="N28711" s="6"/>
    </row>
    <row r="28712" spans="8:14" x14ac:dyDescent="0.25">
      <c r="H28712" s="4"/>
      <c r="M28712" s="5"/>
      <c r="N28712" s="6"/>
    </row>
    <row r="28713" spans="8:14" x14ac:dyDescent="0.25">
      <c r="H28713" s="4"/>
      <c r="M28713" s="5"/>
      <c r="N28713" s="6"/>
    </row>
    <row r="28714" spans="8:14" x14ac:dyDescent="0.25">
      <c r="H28714" s="4"/>
      <c r="M28714" s="5"/>
      <c r="N28714" s="6"/>
    </row>
    <row r="28715" spans="8:14" x14ac:dyDescent="0.25">
      <c r="H28715" s="4"/>
      <c r="M28715" s="5"/>
      <c r="N28715" s="6"/>
    </row>
    <row r="28716" spans="8:14" x14ac:dyDescent="0.25">
      <c r="H28716" s="4"/>
      <c r="M28716" s="5"/>
      <c r="N28716" s="6"/>
    </row>
    <row r="28717" spans="8:14" x14ac:dyDescent="0.25">
      <c r="H28717" s="4"/>
      <c r="M28717" s="5"/>
      <c r="N28717" s="6"/>
    </row>
    <row r="28718" spans="8:14" x14ac:dyDescent="0.25">
      <c r="H28718" s="4"/>
      <c r="M28718" s="5"/>
      <c r="N28718" s="6"/>
    </row>
    <row r="28719" spans="8:14" x14ac:dyDescent="0.25">
      <c r="H28719" s="4"/>
      <c r="M28719" s="5"/>
      <c r="N28719" s="6"/>
    </row>
    <row r="28720" spans="8:14" x14ac:dyDescent="0.25">
      <c r="H28720" s="4"/>
      <c r="M28720" s="5"/>
      <c r="N28720" s="6"/>
    </row>
    <row r="28721" spans="8:14" x14ac:dyDescent="0.25">
      <c r="H28721" s="4"/>
      <c r="M28721" s="5"/>
      <c r="N28721" s="6"/>
    </row>
    <row r="28722" spans="8:14" x14ac:dyDescent="0.25">
      <c r="H28722" s="4"/>
      <c r="M28722" s="5"/>
      <c r="N28722" s="6"/>
    </row>
    <row r="28723" spans="8:14" x14ac:dyDescent="0.25">
      <c r="H28723" s="4"/>
      <c r="M28723" s="5"/>
      <c r="N28723" s="6"/>
    </row>
    <row r="28724" spans="8:14" x14ac:dyDescent="0.25">
      <c r="H28724" s="4"/>
      <c r="M28724" s="5"/>
      <c r="N28724" s="6"/>
    </row>
    <row r="28725" spans="8:14" x14ac:dyDescent="0.25">
      <c r="H28725" s="4"/>
      <c r="M28725" s="5"/>
      <c r="N28725" s="6"/>
    </row>
    <row r="28726" spans="8:14" x14ac:dyDescent="0.25">
      <c r="H28726" s="4"/>
      <c r="M28726" s="5"/>
      <c r="N28726" s="6"/>
    </row>
    <row r="28727" spans="8:14" x14ac:dyDescent="0.25">
      <c r="H28727" s="4"/>
      <c r="M28727" s="5"/>
      <c r="N28727" s="6"/>
    </row>
    <row r="28728" spans="8:14" x14ac:dyDescent="0.25">
      <c r="H28728" s="4"/>
      <c r="M28728" s="5"/>
      <c r="N28728" s="6"/>
    </row>
    <row r="28729" spans="8:14" x14ac:dyDescent="0.25">
      <c r="H28729" s="4"/>
      <c r="M28729" s="5"/>
      <c r="N28729" s="6"/>
    </row>
    <row r="28730" spans="8:14" x14ac:dyDescent="0.25">
      <c r="H28730" s="4"/>
      <c r="M28730" s="5"/>
      <c r="N28730" s="6"/>
    </row>
    <row r="28731" spans="8:14" x14ac:dyDescent="0.25">
      <c r="H28731" s="4"/>
      <c r="M28731" s="5"/>
      <c r="N28731" s="6"/>
    </row>
    <row r="28732" spans="8:14" x14ac:dyDescent="0.25">
      <c r="H28732" s="4"/>
      <c r="M28732" s="5"/>
      <c r="N28732" s="6"/>
    </row>
    <row r="28733" spans="8:14" x14ac:dyDescent="0.25">
      <c r="H28733" s="4"/>
      <c r="M28733" s="5"/>
      <c r="N28733" s="6"/>
    </row>
    <row r="28734" spans="8:14" x14ac:dyDescent="0.25">
      <c r="H28734" s="4"/>
      <c r="M28734" s="5"/>
      <c r="N28734" s="6"/>
    </row>
    <row r="28735" spans="8:14" x14ac:dyDescent="0.25">
      <c r="H28735" s="4"/>
      <c r="M28735" s="5"/>
      <c r="N28735" s="6"/>
    </row>
    <row r="28736" spans="8:14" x14ac:dyDescent="0.25">
      <c r="H28736" s="4"/>
      <c r="M28736" s="5"/>
      <c r="N28736" s="6"/>
    </row>
    <row r="28737" spans="8:14" x14ac:dyDescent="0.25">
      <c r="H28737" s="4"/>
      <c r="M28737" s="5"/>
      <c r="N28737" s="6"/>
    </row>
    <row r="28738" spans="8:14" x14ac:dyDescent="0.25">
      <c r="H28738" s="4"/>
      <c r="M28738" s="5"/>
      <c r="N28738" s="6"/>
    </row>
    <row r="28739" spans="8:14" x14ac:dyDescent="0.25">
      <c r="H28739" s="4"/>
      <c r="M28739" s="5"/>
      <c r="N28739" s="6"/>
    </row>
    <row r="28740" spans="8:14" x14ac:dyDescent="0.25">
      <c r="H28740" s="4"/>
      <c r="M28740" s="5"/>
      <c r="N28740" s="6"/>
    </row>
    <row r="28741" spans="8:14" x14ac:dyDescent="0.25">
      <c r="H28741" s="4"/>
      <c r="M28741" s="5"/>
      <c r="N28741" s="6"/>
    </row>
    <row r="28742" spans="8:14" x14ac:dyDescent="0.25">
      <c r="H28742" s="4"/>
      <c r="M28742" s="5"/>
      <c r="N28742" s="6"/>
    </row>
    <row r="28743" spans="8:14" x14ac:dyDescent="0.25">
      <c r="H28743" s="4"/>
      <c r="M28743" s="5"/>
      <c r="N28743" s="6"/>
    </row>
    <row r="28744" spans="8:14" x14ac:dyDescent="0.25">
      <c r="H28744" s="4"/>
      <c r="M28744" s="5"/>
      <c r="N28744" s="6"/>
    </row>
    <row r="28745" spans="8:14" x14ac:dyDescent="0.25">
      <c r="H28745" s="4"/>
      <c r="M28745" s="5"/>
      <c r="N28745" s="6"/>
    </row>
    <row r="28746" spans="8:14" x14ac:dyDescent="0.25">
      <c r="H28746" s="4"/>
      <c r="M28746" s="5"/>
      <c r="N28746" s="6"/>
    </row>
    <row r="28747" spans="8:14" x14ac:dyDescent="0.25">
      <c r="H28747" s="4"/>
      <c r="M28747" s="5"/>
      <c r="N28747" s="6"/>
    </row>
    <row r="28748" spans="8:14" x14ac:dyDescent="0.25">
      <c r="H28748" s="4"/>
      <c r="M28748" s="5"/>
      <c r="N28748" s="6"/>
    </row>
    <row r="28749" spans="8:14" x14ac:dyDescent="0.25">
      <c r="H28749" s="4"/>
      <c r="M28749" s="5"/>
      <c r="N28749" s="6"/>
    </row>
    <row r="28750" spans="8:14" x14ac:dyDescent="0.25">
      <c r="H28750" s="4"/>
      <c r="M28750" s="5"/>
      <c r="N28750" s="6"/>
    </row>
    <row r="28751" spans="8:14" x14ac:dyDescent="0.25">
      <c r="H28751" s="4"/>
      <c r="M28751" s="5"/>
      <c r="N28751" s="6"/>
    </row>
    <row r="28752" spans="8:14" x14ac:dyDescent="0.25">
      <c r="H28752" s="4"/>
      <c r="M28752" s="5"/>
      <c r="N28752" s="6"/>
    </row>
    <row r="28753" spans="8:14" x14ac:dyDescent="0.25">
      <c r="H28753" s="4"/>
      <c r="M28753" s="5"/>
      <c r="N28753" s="6"/>
    </row>
    <row r="28754" spans="8:14" x14ac:dyDescent="0.25">
      <c r="H28754" s="4"/>
      <c r="M28754" s="5"/>
      <c r="N28754" s="6"/>
    </row>
    <row r="28755" spans="8:14" x14ac:dyDescent="0.25">
      <c r="H28755" s="4"/>
      <c r="M28755" s="5"/>
      <c r="N28755" s="6"/>
    </row>
    <row r="28756" spans="8:14" x14ac:dyDescent="0.25">
      <c r="H28756" s="4"/>
      <c r="M28756" s="5"/>
      <c r="N28756" s="6"/>
    </row>
    <row r="28757" spans="8:14" x14ac:dyDescent="0.25">
      <c r="H28757" s="4"/>
      <c r="M28757" s="5"/>
      <c r="N28757" s="6"/>
    </row>
    <row r="28758" spans="8:14" x14ac:dyDescent="0.25">
      <c r="H28758" s="4"/>
      <c r="M28758" s="5"/>
      <c r="N28758" s="6"/>
    </row>
    <row r="28759" spans="8:14" x14ac:dyDescent="0.25">
      <c r="H28759" s="4"/>
      <c r="M28759" s="5"/>
      <c r="N28759" s="6"/>
    </row>
    <row r="28760" spans="8:14" x14ac:dyDescent="0.25">
      <c r="H28760" s="4"/>
      <c r="M28760" s="5"/>
      <c r="N28760" s="6"/>
    </row>
    <row r="28761" spans="8:14" x14ac:dyDescent="0.25">
      <c r="H28761" s="4"/>
      <c r="M28761" s="5"/>
      <c r="N28761" s="6"/>
    </row>
    <row r="28762" spans="8:14" x14ac:dyDescent="0.25">
      <c r="H28762" s="4"/>
      <c r="M28762" s="5"/>
      <c r="N28762" s="6"/>
    </row>
    <row r="28763" spans="8:14" x14ac:dyDescent="0.25">
      <c r="H28763" s="4"/>
      <c r="M28763" s="5"/>
      <c r="N28763" s="6"/>
    </row>
    <row r="28764" spans="8:14" x14ac:dyDescent="0.25">
      <c r="H28764" s="4"/>
      <c r="M28764" s="5"/>
      <c r="N28764" s="6"/>
    </row>
    <row r="28765" spans="8:14" x14ac:dyDescent="0.25">
      <c r="H28765" s="4"/>
      <c r="M28765" s="5"/>
      <c r="N28765" s="6"/>
    </row>
    <row r="28766" spans="8:14" x14ac:dyDescent="0.25">
      <c r="H28766" s="4"/>
      <c r="M28766" s="5"/>
      <c r="N28766" s="6"/>
    </row>
    <row r="28767" spans="8:14" x14ac:dyDescent="0.25">
      <c r="H28767" s="4"/>
      <c r="M28767" s="5"/>
      <c r="N28767" s="6"/>
    </row>
    <row r="28768" spans="8:14" x14ac:dyDescent="0.25">
      <c r="H28768" s="4"/>
      <c r="M28768" s="5"/>
      <c r="N28768" s="6"/>
    </row>
    <row r="28769" spans="8:14" x14ac:dyDescent="0.25">
      <c r="H28769" s="4"/>
      <c r="M28769" s="5"/>
      <c r="N28769" s="6"/>
    </row>
    <row r="28770" spans="8:14" x14ac:dyDescent="0.25">
      <c r="H28770" s="4"/>
      <c r="M28770" s="5"/>
      <c r="N28770" s="6"/>
    </row>
    <row r="28771" spans="8:14" x14ac:dyDescent="0.25">
      <c r="H28771" s="4"/>
      <c r="M28771" s="5"/>
      <c r="N28771" s="6"/>
    </row>
    <row r="28772" spans="8:14" x14ac:dyDescent="0.25">
      <c r="H28772" s="4"/>
      <c r="M28772" s="5"/>
      <c r="N28772" s="6"/>
    </row>
    <row r="28773" spans="8:14" x14ac:dyDescent="0.25">
      <c r="H28773" s="4"/>
      <c r="M28773" s="5"/>
      <c r="N28773" s="6"/>
    </row>
    <row r="28774" spans="8:14" x14ac:dyDescent="0.25">
      <c r="H28774" s="4"/>
      <c r="M28774" s="5"/>
      <c r="N28774" s="6"/>
    </row>
    <row r="28775" spans="8:14" x14ac:dyDescent="0.25">
      <c r="H28775" s="4"/>
      <c r="M28775" s="5"/>
      <c r="N28775" s="6"/>
    </row>
    <row r="28776" spans="8:14" x14ac:dyDescent="0.25">
      <c r="H28776" s="4"/>
      <c r="M28776" s="5"/>
      <c r="N28776" s="6"/>
    </row>
    <row r="28777" spans="8:14" x14ac:dyDescent="0.25">
      <c r="H28777" s="4"/>
      <c r="M28777" s="5"/>
      <c r="N28777" s="6"/>
    </row>
    <row r="28778" spans="8:14" x14ac:dyDescent="0.25">
      <c r="H28778" s="4"/>
      <c r="M28778" s="5"/>
      <c r="N28778" s="6"/>
    </row>
    <row r="28779" spans="8:14" x14ac:dyDescent="0.25">
      <c r="H28779" s="4"/>
      <c r="M28779" s="5"/>
      <c r="N28779" s="6"/>
    </row>
    <row r="28780" spans="8:14" x14ac:dyDescent="0.25">
      <c r="H28780" s="4"/>
      <c r="M28780" s="5"/>
      <c r="N28780" s="6"/>
    </row>
    <row r="28781" spans="8:14" x14ac:dyDescent="0.25">
      <c r="H28781" s="4"/>
      <c r="M28781" s="5"/>
      <c r="N28781" s="6"/>
    </row>
    <row r="28782" spans="8:14" x14ac:dyDescent="0.25">
      <c r="H28782" s="4"/>
      <c r="M28782" s="5"/>
      <c r="N28782" s="6"/>
    </row>
    <row r="28783" spans="8:14" x14ac:dyDescent="0.25">
      <c r="H28783" s="4"/>
      <c r="M28783" s="5"/>
      <c r="N28783" s="6"/>
    </row>
    <row r="28784" spans="8:14" x14ac:dyDescent="0.25">
      <c r="H28784" s="4"/>
      <c r="M28784" s="5"/>
      <c r="N28784" s="6"/>
    </row>
    <row r="28785" spans="8:14" x14ac:dyDescent="0.25">
      <c r="H28785" s="4"/>
      <c r="M28785" s="5"/>
      <c r="N28785" s="6"/>
    </row>
    <row r="28786" spans="8:14" x14ac:dyDescent="0.25">
      <c r="H28786" s="4"/>
      <c r="M28786" s="5"/>
      <c r="N28786" s="6"/>
    </row>
    <row r="28787" spans="8:14" x14ac:dyDescent="0.25">
      <c r="H28787" s="4"/>
      <c r="M28787" s="5"/>
      <c r="N28787" s="6"/>
    </row>
    <row r="28788" spans="8:14" x14ac:dyDescent="0.25">
      <c r="H28788" s="4"/>
      <c r="M28788" s="5"/>
      <c r="N28788" s="6"/>
    </row>
    <row r="28789" spans="8:14" x14ac:dyDescent="0.25">
      <c r="H28789" s="4"/>
      <c r="M28789" s="5"/>
      <c r="N28789" s="6"/>
    </row>
    <row r="28790" spans="8:14" x14ac:dyDescent="0.25">
      <c r="H28790" s="4"/>
      <c r="M28790" s="5"/>
      <c r="N28790" s="6"/>
    </row>
    <row r="28791" spans="8:14" x14ac:dyDescent="0.25">
      <c r="H28791" s="4"/>
      <c r="M28791" s="5"/>
      <c r="N28791" s="6"/>
    </row>
    <row r="28792" spans="8:14" x14ac:dyDescent="0.25">
      <c r="H28792" s="4"/>
      <c r="M28792" s="5"/>
      <c r="N28792" s="6"/>
    </row>
    <row r="28793" spans="8:14" x14ac:dyDescent="0.25">
      <c r="H28793" s="4"/>
      <c r="M28793" s="5"/>
      <c r="N28793" s="6"/>
    </row>
    <row r="28794" spans="8:14" x14ac:dyDescent="0.25">
      <c r="H28794" s="4"/>
      <c r="M28794" s="5"/>
      <c r="N28794" s="6"/>
    </row>
    <row r="28795" spans="8:14" x14ac:dyDescent="0.25">
      <c r="H28795" s="4"/>
      <c r="M28795" s="5"/>
      <c r="N28795" s="6"/>
    </row>
    <row r="28796" spans="8:14" x14ac:dyDescent="0.25">
      <c r="H28796" s="4"/>
      <c r="M28796" s="5"/>
      <c r="N28796" s="6"/>
    </row>
    <row r="28797" spans="8:14" x14ac:dyDescent="0.25">
      <c r="H28797" s="4"/>
      <c r="M28797" s="5"/>
      <c r="N28797" s="6"/>
    </row>
    <row r="28798" spans="8:14" x14ac:dyDescent="0.25">
      <c r="H28798" s="4"/>
      <c r="M28798" s="5"/>
      <c r="N28798" s="6"/>
    </row>
    <row r="28799" spans="8:14" x14ac:dyDescent="0.25">
      <c r="H28799" s="4"/>
      <c r="M28799" s="5"/>
      <c r="N28799" s="6"/>
    </row>
    <row r="28800" spans="8:14" x14ac:dyDescent="0.25">
      <c r="H28800" s="4"/>
      <c r="M28800" s="5"/>
      <c r="N28800" s="6"/>
    </row>
    <row r="28801" spans="8:14" x14ac:dyDescent="0.25">
      <c r="H28801" s="4"/>
      <c r="M28801" s="5"/>
      <c r="N28801" s="6"/>
    </row>
    <row r="28802" spans="8:14" x14ac:dyDescent="0.25">
      <c r="H28802" s="4"/>
      <c r="M28802" s="5"/>
      <c r="N28802" s="6"/>
    </row>
    <row r="28803" spans="8:14" x14ac:dyDescent="0.25">
      <c r="H28803" s="4"/>
      <c r="M28803" s="5"/>
      <c r="N28803" s="6"/>
    </row>
    <row r="28804" spans="8:14" x14ac:dyDescent="0.25">
      <c r="H28804" s="4"/>
      <c r="M28804" s="5"/>
      <c r="N28804" s="6"/>
    </row>
    <row r="28805" spans="8:14" x14ac:dyDescent="0.25">
      <c r="H28805" s="4"/>
      <c r="M28805" s="5"/>
      <c r="N28805" s="6"/>
    </row>
    <row r="28806" spans="8:14" x14ac:dyDescent="0.25">
      <c r="H28806" s="4"/>
      <c r="M28806" s="5"/>
      <c r="N28806" s="6"/>
    </row>
    <row r="28807" spans="8:14" x14ac:dyDescent="0.25">
      <c r="H28807" s="4"/>
      <c r="M28807" s="5"/>
      <c r="N28807" s="6"/>
    </row>
    <row r="28808" spans="8:14" x14ac:dyDescent="0.25">
      <c r="H28808" s="4"/>
      <c r="M28808" s="5"/>
      <c r="N28808" s="6"/>
    </row>
    <row r="28809" spans="8:14" x14ac:dyDescent="0.25">
      <c r="H28809" s="4"/>
      <c r="M28809" s="5"/>
      <c r="N28809" s="6"/>
    </row>
    <row r="28810" spans="8:14" x14ac:dyDescent="0.25">
      <c r="H28810" s="4"/>
      <c r="M28810" s="5"/>
      <c r="N28810" s="6"/>
    </row>
    <row r="28811" spans="8:14" x14ac:dyDescent="0.25">
      <c r="H28811" s="4"/>
      <c r="M28811" s="5"/>
      <c r="N28811" s="6"/>
    </row>
    <row r="28812" spans="8:14" x14ac:dyDescent="0.25">
      <c r="H28812" s="4"/>
      <c r="M28812" s="5"/>
      <c r="N28812" s="6"/>
    </row>
    <row r="28813" spans="8:14" x14ac:dyDescent="0.25">
      <c r="H28813" s="4"/>
      <c r="M28813" s="5"/>
      <c r="N28813" s="6"/>
    </row>
    <row r="28814" spans="8:14" x14ac:dyDescent="0.25">
      <c r="H28814" s="4"/>
      <c r="M28814" s="5"/>
      <c r="N28814" s="6"/>
    </row>
    <row r="28815" spans="8:14" x14ac:dyDescent="0.25">
      <c r="H28815" s="4"/>
      <c r="M28815" s="5"/>
      <c r="N28815" s="6"/>
    </row>
    <row r="28816" spans="8:14" x14ac:dyDescent="0.25">
      <c r="H28816" s="4"/>
      <c r="M28816" s="5"/>
      <c r="N28816" s="6"/>
    </row>
    <row r="28817" spans="8:14" x14ac:dyDescent="0.25">
      <c r="H28817" s="4"/>
      <c r="M28817" s="5"/>
      <c r="N28817" s="6"/>
    </row>
    <row r="28818" spans="8:14" x14ac:dyDescent="0.25">
      <c r="H28818" s="4"/>
      <c r="M28818" s="5"/>
      <c r="N28818" s="6"/>
    </row>
    <row r="28819" spans="8:14" x14ac:dyDescent="0.25">
      <c r="H28819" s="4"/>
      <c r="M28819" s="5"/>
      <c r="N28819" s="6"/>
    </row>
    <row r="28820" spans="8:14" x14ac:dyDescent="0.25">
      <c r="H28820" s="4"/>
      <c r="M28820" s="5"/>
      <c r="N28820" s="6"/>
    </row>
    <row r="28821" spans="8:14" x14ac:dyDescent="0.25">
      <c r="H28821" s="4"/>
      <c r="M28821" s="5"/>
      <c r="N28821" s="6"/>
    </row>
    <row r="28822" spans="8:14" x14ac:dyDescent="0.25">
      <c r="H28822" s="4"/>
      <c r="M28822" s="5"/>
      <c r="N28822" s="6"/>
    </row>
    <row r="28823" spans="8:14" x14ac:dyDescent="0.25">
      <c r="H28823" s="4"/>
      <c r="M28823" s="5"/>
      <c r="N28823" s="6"/>
    </row>
    <row r="28824" spans="8:14" x14ac:dyDescent="0.25">
      <c r="H28824" s="4"/>
      <c r="M28824" s="5"/>
      <c r="N28824" s="6"/>
    </row>
    <row r="28825" spans="8:14" x14ac:dyDescent="0.25">
      <c r="H28825" s="4"/>
      <c r="M28825" s="5"/>
      <c r="N28825" s="6"/>
    </row>
    <row r="28826" spans="8:14" x14ac:dyDescent="0.25">
      <c r="H28826" s="4"/>
      <c r="M28826" s="5"/>
      <c r="N28826" s="6"/>
    </row>
    <row r="28827" spans="8:14" x14ac:dyDescent="0.25">
      <c r="H28827" s="4"/>
      <c r="M28827" s="5"/>
      <c r="N28827" s="6"/>
    </row>
    <row r="28828" spans="8:14" x14ac:dyDescent="0.25">
      <c r="H28828" s="4"/>
      <c r="M28828" s="5"/>
      <c r="N28828" s="6"/>
    </row>
    <row r="28829" spans="8:14" x14ac:dyDescent="0.25">
      <c r="H28829" s="4"/>
      <c r="M28829" s="5"/>
      <c r="N28829" s="6"/>
    </row>
    <row r="28830" spans="8:14" x14ac:dyDescent="0.25">
      <c r="H28830" s="4"/>
      <c r="M28830" s="5"/>
      <c r="N28830" s="6"/>
    </row>
    <row r="28831" spans="8:14" x14ac:dyDescent="0.25">
      <c r="H28831" s="4"/>
      <c r="M28831" s="5"/>
      <c r="N28831" s="6"/>
    </row>
    <row r="28832" spans="8:14" x14ac:dyDescent="0.25">
      <c r="H28832" s="4"/>
      <c r="M28832" s="5"/>
      <c r="N28832" s="6"/>
    </row>
    <row r="28833" spans="8:14" x14ac:dyDescent="0.25">
      <c r="H28833" s="4"/>
      <c r="M28833" s="5"/>
      <c r="N28833" s="6"/>
    </row>
    <row r="28834" spans="8:14" x14ac:dyDescent="0.25">
      <c r="H28834" s="4"/>
      <c r="M28834" s="5"/>
      <c r="N28834" s="6"/>
    </row>
    <row r="28835" spans="8:14" x14ac:dyDescent="0.25">
      <c r="H28835" s="4"/>
      <c r="M28835" s="5"/>
      <c r="N28835" s="6"/>
    </row>
    <row r="28836" spans="8:14" x14ac:dyDescent="0.25">
      <c r="H28836" s="4"/>
      <c r="M28836" s="5"/>
      <c r="N28836" s="6"/>
    </row>
    <row r="28837" spans="8:14" x14ac:dyDescent="0.25">
      <c r="H28837" s="4"/>
      <c r="M28837" s="5"/>
      <c r="N28837" s="6"/>
    </row>
    <row r="28838" spans="8:14" x14ac:dyDescent="0.25">
      <c r="H28838" s="4"/>
      <c r="M28838" s="5"/>
      <c r="N28838" s="6"/>
    </row>
    <row r="28839" spans="8:14" x14ac:dyDescent="0.25">
      <c r="H28839" s="4"/>
      <c r="M28839" s="5"/>
      <c r="N28839" s="6"/>
    </row>
    <row r="28840" spans="8:14" x14ac:dyDescent="0.25">
      <c r="H28840" s="4"/>
      <c r="M28840" s="5"/>
      <c r="N28840" s="6"/>
    </row>
    <row r="28841" spans="8:14" x14ac:dyDescent="0.25">
      <c r="H28841" s="4"/>
      <c r="M28841" s="5"/>
      <c r="N28841" s="6"/>
    </row>
    <row r="28842" spans="8:14" x14ac:dyDescent="0.25">
      <c r="H28842" s="4"/>
      <c r="M28842" s="5"/>
      <c r="N28842" s="6"/>
    </row>
    <row r="28843" spans="8:14" x14ac:dyDescent="0.25">
      <c r="H28843" s="4"/>
      <c r="M28843" s="5"/>
      <c r="N28843" s="6"/>
    </row>
    <row r="28844" spans="8:14" x14ac:dyDescent="0.25">
      <c r="H28844" s="4"/>
      <c r="M28844" s="5"/>
      <c r="N28844" s="6"/>
    </row>
    <row r="28845" spans="8:14" x14ac:dyDescent="0.25">
      <c r="H28845" s="4"/>
      <c r="M28845" s="5"/>
      <c r="N28845" s="6"/>
    </row>
    <row r="28846" spans="8:14" x14ac:dyDescent="0.25">
      <c r="H28846" s="4"/>
      <c r="M28846" s="5"/>
      <c r="N28846" s="6"/>
    </row>
    <row r="28847" spans="8:14" x14ac:dyDescent="0.25">
      <c r="H28847" s="4"/>
      <c r="M28847" s="5"/>
      <c r="N28847" s="6"/>
    </row>
    <row r="28848" spans="8:14" x14ac:dyDescent="0.25">
      <c r="H28848" s="4"/>
      <c r="M28848" s="5"/>
      <c r="N28848" s="6"/>
    </row>
    <row r="28849" spans="8:14" x14ac:dyDescent="0.25">
      <c r="H28849" s="4"/>
      <c r="M28849" s="5"/>
      <c r="N28849" s="6"/>
    </row>
    <row r="28850" spans="8:14" x14ac:dyDescent="0.25">
      <c r="H28850" s="4"/>
      <c r="M28850" s="5"/>
      <c r="N28850" s="6"/>
    </row>
    <row r="28851" spans="8:14" x14ac:dyDescent="0.25">
      <c r="H28851" s="4"/>
      <c r="M28851" s="5"/>
      <c r="N28851" s="6"/>
    </row>
    <row r="28852" spans="8:14" x14ac:dyDescent="0.25">
      <c r="H28852" s="4"/>
      <c r="M28852" s="5"/>
      <c r="N28852" s="6"/>
    </row>
    <row r="28853" spans="8:14" x14ac:dyDescent="0.25">
      <c r="H28853" s="4"/>
      <c r="M28853" s="5"/>
      <c r="N28853" s="6"/>
    </row>
    <row r="28854" spans="8:14" x14ac:dyDescent="0.25">
      <c r="H28854" s="4"/>
      <c r="M28854" s="5"/>
      <c r="N28854" s="6"/>
    </row>
    <row r="28855" spans="8:14" x14ac:dyDescent="0.25">
      <c r="H28855" s="4"/>
      <c r="M28855" s="5"/>
      <c r="N28855" s="6"/>
    </row>
    <row r="28856" spans="8:14" x14ac:dyDescent="0.25">
      <c r="H28856" s="4"/>
      <c r="M28856" s="5"/>
      <c r="N28856" s="6"/>
    </row>
    <row r="28857" spans="8:14" x14ac:dyDescent="0.25">
      <c r="H28857" s="4"/>
      <c r="M28857" s="5"/>
      <c r="N28857" s="6"/>
    </row>
    <row r="28858" spans="8:14" x14ac:dyDescent="0.25">
      <c r="H28858" s="4"/>
      <c r="M28858" s="5"/>
      <c r="N28858" s="6"/>
    </row>
    <row r="28859" spans="8:14" x14ac:dyDescent="0.25">
      <c r="H28859" s="4"/>
      <c r="M28859" s="5"/>
      <c r="N28859" s="6"/>
    </row>
    <row r="28860" spans="8:14" x14ac:dyDescent="0.25">
      <c r="H28860" s="4"/>
      <c r="M28860" s="5"/>
      <c r="N28860" s="6"/>
    </row>
    <row r="28861" spans="8:14" x14ac:dyDescent="0.25">
      <c r="H28861" s="4"/>
      <c r="M28861" s="5"/>
      <c r="N28861" s="6"/>
    </row>
    <row r="28862" spans="8:14" x14ac:dyDescent="0.25">
      <c r="H28862" s="4"/>
      <c r="M28862" s="5"/>
      <c r="N28862" s="6"/>
    </row>
    <row r="28863" spans="8:14" x14ac:dyDescent="0.25">
      <c r="H28863" s="4"/>
      <c r="M28863" s="5"/>
      <c r="N28863" s="6"/>
    </row>
    <row r="28864" spans="8:14" x14ac:dyDescent="0.25">
      <c r="H28864" s="4"/>
      <c r="M28864" s="5"/>
      <c r="N28864" s="6"/>
    </row>
    <row r="28865" spans="8:14" x14ac:dyDescent="0.25">
      <c r="H28865" s="4"/>
      <c r="M28865" s="5"/>
      <c r="N28865" s="6"/>
    </row>
    <row r="28866" spans="8:14" x14ac:dyDescent="0.25">
      <c r="H28866" s="4"/>
      <c r="M28866" s="5"/>
      <c r="N28866" s="6"/>
    </row>
    <row r="28867" spans="8:14" x14ac:dyDescent="0.25">
      <c r="H28867" s="4"/>
      <c r="M28867" s="5"/>
      <c r="N28867" s="6"/>
    </row>
    <row r="28868" spans="8:14" x14ac:dyDescent="0.25">
      <c r="H28868" s="4"/>
      <c r="M28868" s="5"/>
      <c r="N28868" s="6"/>
    </row>
    <row r="28869" spans="8:14" x14ac:dyDescent="0.25">
      <c r="H28869" s="4"/>
      <c r="M28869" s="5"/>
      <c r="N28869" s="6"/>
    </row>
    <row r="28870" spans="8:14" x14ac:dyDescent="0.25">
      <c r="H28870" s="4"/>
      <c r="M28870" s="5"/>
      <c r="N28870" s="6"/>
    </row>
    <row r="28871" spans="8:14" x14ac:dyDescent="0.25">
      <c r="H28871" s="4"/>
      <c r="M28871" s="5"/>
      <c r="N28871" s="6"/>
    </row>
    <row r="28872" spans="8:14" x14ac:dyDescent="0.25">
      <c r="H28872" s="4"/>
      <c r="M28872" s="5"/>
      <c r="N28872" s="6"/>
    </row>
    <row r="28873" spans="8:14" x14ac:dyDescent="0.25">
      <c r="H28873" s="4"/>
      <c r="M28873" s="5"/>
      <c r="N28873" s="6"/>
    </row>
    <row r="28874" spans="8:14" x14ac:dyDescent="0.25">
      <c r="H28874" s="4"/>
      <c r="M28874" s="5"/>
      <c r="N28874" s="6"/>
    </row>
    <row r="28875" spans="8:14" x14ac:dyDescent="0.25">
      <c r="H28875" s="4"/>
      <c r="M28875" s="5"/>
      <c r="N28875" s="6"/>
    </row>
    <row r="28876" spans="8:14" x14ac:dyDescent="0.25">
      <c r="H28876" s="4"/>
      <c r="M28876" s="5"/>
      <c r="N28876" s="6"/>
    </row>
    <row r="28877" spans="8:14" x14ac:dyDescent="0.25">
      <c r="H28877" s="4"/>
      <c r="M28877" s="5"/>
      <c r="N28877" s="6"/>
    </row>
    <row r="28878" spans="8:14" x14ac:dyDescent="0.25">
      <c r="H28878" s="4"/>
      <c r="M28878" s="5"/>
      <c r="N28878" s="6"/>
    </row>
    <row r="28879" spans="8:14" x14ac:dyDescent="0.25">
      <c r="H28879" s="4"/>
      <c r="M28879" s="5"/>
      <c r="N28879" s="6"/>
    </row>
    <row r="28880" spans="8:14" x14ac:dyDescent="0.25">
      <c r="H28880" s="4"/>
      <c r="M28880" s="5"/>
      <c r="N28880" s="6"/>
    </row>
    <row r="28881" spans="8:14" x14ac:dyDescent="0.25">
      <c r="H28881" s="4"/>
      <c r="M28881" s="5"/>
      <c r="N28881" s="6"/>
    </row>
    <row r="28882" spans="8:14" x14ac:dyDescent="0.25">
      <c r="H28882" s="4"/>
      <c r="M28882" s="5"/>
      <c r="N28882" s="6"/>
    </row>
    <row r="28883" spans="8:14" x14ac:dyDescent="0.25">
      <c r="H28883" s="4"/>
      <c r="M28883" s="5"/>
      <c r="N28883" s="6"/>
    </row>
    <row r="28884" spans="8:14" x14ac:dyDescent="0.25">
      <c r="H28884" s="4"/>
      <c r="M28884" s="5"/>
      <c r="N28884" s="6"/>
    </row>
    <row r="28885" spans="8:14" x14ac:dyDescent="0.25">
      <c r="H28885" s="4"/>
      <c r="M28885" s="5"/>
      <c r="N28885" s="6"/>
    </row>
    <row r="28886" spans="8:14" x14ac:dyDescent="0.25">
      <c r="H28886" s="4"/>
      <c r="M28886" s="5"/>
      <c r="N28886" s="6"/>
    </row>
    <row r="28887" spans="8:14" x14ac:dyDescent="0.25">
      <c r="H28887" s="4"/>
      <c r="M28887" s="5"/>
      <c r="N28887" s="6"/>
    </row>
    <row r="28888" spans="8:14" x14ac:dyDescent="0.25">
      <c r="H28888" s="4"/>
      <c r="M28888" s="5"/>
      <c r="N28888" s="6"/>
    </row>
    <row r="28889" spans="8:14" x14ac:dyDescent="0.25">
      <c r="H28889" s="4"/>
      <c r="M28889" s="5"/>
      <c r="N28889" s="6"/>
    </row>
    <row r="28890" spans="8:14" x14ac:dyDescent="0.25">
      <c r="H28890" s="4"/>
      <c r="M28890" s="5"/>
      <c r="N28890" s="6"/>
    </row>
    <row r="28891" spans="8:14" x14ac:dyDescent="0.25">
      <c r="H28891" s="4"/>
      <c r="M28891" s="5"/>
      <c r="N28891" s="6"/>
    </row>
    <row r="28892" spans="8:14" x14ac:dyDescent="0.25">
      <c r="H28892" s="4"/>
      <c r="M28892" s="5"/>
      <c r="N28892" s="6"/>
    </row>
    <row r="28893" spans="8:14" x14ac:dyDescent="0.25">
      <c r="H28893" s="4"/>
      <c r="M28893" s="5"/>
      <c r="N28893" s="6"/>
    </row>
    <row r="28894" spans="8:14" x14ac:dyDescent="0.25">
      <c r="H28894" s="4"/>
      <c r="M28894" s="5"/>
      <c r="N28894" s="6"/>
    </row>
    <row r="28895" spans="8:14" x14ac:dyDescent="0.25">
      <c r="H28895" s="4"/>
      <c r="M28895" s="5"/>
      <c r="N28895" s="6"/>
    </row>
    <row r="28896" spans="8:14" x14ac:dyDescent="0.25">
      <c r="H28896" s="4"/>
      <c r="M28896" s="5"/>
      <c r="N28896" s="6"/>
    </row>
    <row r="28897" spans="8:14" x14ac:dyDescent="0.25">
      <c r="H28897" s="4"/>
      <c r="M28897" s="5"/>
      <c r="N28897" s="6"/>
    </row>
    <row r="28898" spans="8:14" x14ac:dyDescent="0.25">
      <c r="H28898" s="4"/>
      <c r="M28898" s="5"/>
      <c r="N28898" s="6"/>
    </row>
    <row r="28899" spans="8:14" x14ac:dyDescent="0.25">
      <c r="H28899" s="4"/>
      <c r="M28899" s="5"/>
      <c r="N28899" s="6"/>
    </row>
    <row r="28900" spans="8:14" x14ac:dyDescent="0.25">
      <c r="H28900" s="4"/>
      <c r="M28900" s="5"/>
      <c r="N28900" s="6"/>
    </row>
    <row r="28901" spans="8:14" x14ac:dyDescent="0.25">
      <c r="H28901" s="4"/>
      <c r="M28901" s="5"/>
      <c r="N28901" s="6"/>
    </row>
    <row r="28902" spans="8:14" x14ac:dyDescent="0.25">
      <c r="H28902" s="4"/>
      <c r="M28902" s="5"/>
      <c r="N28902" s="6"/>
    </row>
    <row r="28903" spans="8:14" x14ac:dyDescent="0.25">
      <c r="H28903" s="4"/>
      <c r="M28903" s="5"/>
      <c r="N28903" s="6"/>
    </row>
    <row r="28904" spans="8:14" x14ac:dyDescent="0.25">
      <c r="H28904" s="4"/>
      <c r="M28904" s="5"/>
      <c r="N28904" s="6"/>
    </row>
    <row r="28905" spans="8:14" x14ac:dyDescent="0.25">
      <c r="H28905" s="4"/>
      <c r="M28905" s="5"/>
      <c r="N28905" s="6"/>
    </row>
    <row r="28906" spans="8:14" x14ac:dyDescent="0.25">
      <c r="H28906" s="4"/>
      <c r="M28906" s="5"/>
      <c r="N28906" s="6"/>
    </row>
    <row r="28907" spans="8:14" x14ac:dyDescent="0.25">
      <c r="H28907" s="4"/>
      <c r="M28907" s="5"/>
      <c r="N28907" s="6"/>
    </row>
    <row r="28908" spans="8:14" x14ac:dyDescent="0.25">
      <c r="H28908" s="4"/>
      <c r="M28908" s="5"/>
      <c r="N28908" s="6"/>
    </row>
    <row r="28909" spans="8:14" x14ac:dyDescent="0.25">
      <c r="H28909" s="4"/>
      <c r="M28909" s="5"/>
      <c r="N28909" s="6"/>
    </row>
    <row r="28910" spans="8:14" x14ac:dyDescent="0.25">
      <c r="H28910" s="4"/>
      <c r="M28910" s="5"/>
      <c r="N28910" s="6"/>
    </row>
    <row r="28911" spans="8:14" x14ac:dyDescent="0.25">
      <c r="H28911" s="4"/>
      <c r="M28911" s="5"/>
      <c r="N28911" s="6"/>
    </row>
    <row r="28912" spans="8:14" x14ac:dyDescent="0.25">
      <c r="H28912" s="4"/>
      <c r="M28912" s="5"/>
      <c r="N28912" s="6"/>
    </row>
    <row r="28913" spans="8:14" x14ac:dyDescent="0.25">
      <c r="H28913" s="4"/>
      <c r="M28913" s="5"/>
      <c r="N28913" s="6"/>
    </row>
    <row r="28914" spans="8:14" x14ac:dyDescent="0.25">
      <c r="H28914" s="4"/>
      <c r="M28914" s="5"/>
      <c r="N28914" s="6"/>
    </row>
    <row r="28915" spans="8:14" x14ac:dyDescent="0.25">
      <c r="H28915" s="4"/>
      <c r="M28915" s="5"/>
      <c r="N28915" s="6"/>
    </row>
    <row r="28916" spans="8:14" x14ac:dyDescent="0.25">
      <c r="H28916" s="4"/>
      <c r="M28916" s="5"/>
      <c r="N28916" s="6"/>
    </row>
    <row r="28917" spans="8:14" x14ac:dyDescent="0.25">
      <c r="H28917" s="4"/>
      <c r="M28917" s="5"/>
      <c r="N28917" s="6"/>
    </row>
    <row r="28918" spans="8:14" x14ac:dyDescent="0.25">
      <c r="H28918" s="4"/>
      <c r="M28918" s="5"/>
      <c r="N28918" s="6"/>
    </row>
    <row r="28919" spans="8:14" x14ac:dyDescent="0.25">
      <c r="H28919" s="4"/>
      <c r="M28919" s="5"/>
      <c r="N28919" s="6"/>
    </row>
    <row r="28920" spans="8:14" x14ac:dyDescent="0.25">
      <c r="H28920" s="4"/>
      <c r="M28920" s="5"/>
      <c r="N28920" s="6"/>
    </row>
    <row r="28921" spans="8:14" x14ac:dyDescent="0.25">
      <c r="H28921" s="4"/>
      <c r="M28921" s="5"/>
      <c r="N28921" s="6"/>
    </row>
    <row r="28922" spans="8:14" x14ac:dyDescent="0.25">
      <c r="H28922" s="4"/>
      <c r="M28922" s="5"/>
      <c r="N28922" s="6"/>
    </row>
    <row r="28923" spans="8:14" x14ac:dyDescent="0.25">
      <c r="H28923" s="4"/>
      <c r="M28923" s="5"/>
      <c r="N28923" s="6"/>
    </row>
    <row r="28924" spans="8:14" x14ac:dyDescent="0.25">
      <c r="H28924" s="4"/>
      <c r="M28924" s="5"/>
      <c r="N28924" s="6"/>
    </row>
    <row r="28925" spans="8:14" x14ac:dyDescent="0.25">
      <c r="H28925" s="4"/>
      <c r="M28925" s="5"/>
      <c r="N28925" s="6"/>
    </row>
    <row r="28926" spans="8:14" x14ac:dyDescent="0.25">
      <c r="H28926" s="4"/>
      <c r="M28926" s="5"/>
      <c r="N28926" s="6"/>
    </row>
    <row r="28927" spans="8:14" x14ac:dyDescent="0.25">
      <c r="H28927" s="4"/>
      <c r="M28927" s="5"/>
      <c r="N28927" s="6"/>
    </row>
    <row r="28928" spans="8:14" x14ac:dyDescent="0.25">
      <c r="H28928" s="4"/>
      <c r="M28928" s="5"/>
      <c r="N28928" s="6"/>
    </row>
    <row r="28929" spans="8:14" x14ac:dyDescent="0.25">
      <c r="H28929" s="4"/>
      <c r="M28929" s="5"/>
      <c r="N28929" s="6"/>
    </row>
    <row r="28930" spans="8:14" x14ac:dyDescent="0.25">
      <c r="H28930" s="4"/>
      <c r="M28930" s="5"/>
      <c r="N28930" s="6"/>
    </row>
    <row r="28931" spans="8:14" x14ac:dyDescent="0.25">
      <c r="H28931" s="4"/>
      <c r="M28931" s="5"/>
      <c r="N28931" s="6"/>
    </row>
    <row r="28932" spans="8:14" x14ac:dyDescent="0.25">
      <c r="H28932" s="4"/>
      <c r="M28932" s="5"/>
      <c r="N28932" s="6"/>
    </row>
    <row r="28933" spans="8:14" x14ac:dyDescent="0.25">
      <c r="H28933" s="4"/>
      <c r="M28933" s="5"/>
      <c r="N28933" s="6"/>
    </row>
    <row r="28934" spans="8:14" x14ac:dyDescent="0.25">
      <c r="H28934" s="4"/>
      <c r="M28934" s="5"/>
      <c r="N28934" s="6"/>
    </row>
    <row r="28935" spans="8:14" x14ac:dyDescent="0.25">
      <c r="H28935" s="4"/>
      <c r="M28935" s="5"/>
      <c r="N28935" s="6"/>
    </row>
    <row r="28936" spans="8:14" x14ac:dyDescent="0.25">
      <c r="H28936" s="4"/>
      <c r="M28936" s="5"/>
      <c r="N28936" s="6"/>
    </row>
    <row r="28937" spans="8:14" x14ac:dyDescent="0.25">
      <c r="H28937" s="4"/>
      <c r="M28937" s="5"/>
      <c r="N28937" s="6"/>
    </row>
    <row r="28938" spans="8:14" x14ac:dyDescent="0.25">
      <c r="H28938" s="4"/>
      <c r="M28938" s="5"/>
      <c r="N28938" s="6"/>
    </row>
    <row r="28939" spans="8:14" x14ac:dyDescent="0.25">
      <c r="H28939" s="4"/>
      <c r="M28939" s="5"/>
      <c r="N28939" s="6"/>
    </row>
    <row r="28940" spans="8:14" x14ac:dyDescent="0.25">
      <c r="H28940" s="4"/>
      <c r="M28940" s="5"/>
      <c r="N28940" s="6"/>
    </row>
    <row r="28941" spans="8:14" x14ac:dyDescent="0.25">
      <c r="H28941" s="4"/>
      <c r="M28941" s="5"/>
      <c r="N28941" s="6"/>
    </row>
    <row r="28942" spans="8:14" x14ac:dyDescent="0.25">
      <c r="H28942" s="4"/>
      <c r="M28942" s="5"/>
      <c r="N28942" s="6"/>
    </row>
    <row r="28943" spans="8:14" x14ac:dyDescent="0.25">
      <c r="H28943" s="4"/>
      <c r="M28943" s="5"/>
      <c r="N28943" s="6"/>
    </row>
    <row r="28944" spans="8:14" x14ac:dyDescent="0.25">
      <c r="H28944" s="4"/>
      <c r="M28944" s="5"/>
      <c r="N28944" s="6"/>
    </row>
    <row r="28945" spans="8:14" x14ac:dyDescent="0.25">
      <c r="H28945" s="4"/>
      <c r="M28945" s="5"/>
      <c r="N28945" s="6"/>
    </row>
    <row r="28946" spans="8:14" x14ac:dyDescent="0.25">
      <c r="H28946" s="4"/>
      <c r="M28946" s="5"/>
      <c r="N28946" s="6"/>
    </row>
    <row r="28947" spans="8:14" x14ac:dyDescent="0.25">
      <c r="H28947" s="4"/>
      <c r="M28947" s="5"/>
      <c r="N28947" s="6"/>
    </row>
    <row r="28948" spans="8:14" x14ac:dyDescent="0.25">
      <c r="H28948" s="4"/>
      <c r="M28948" s="5"/>
      <c r="N28948" s="6"/>
    </row>
    <row r="28949" spans="8:14" x14ac:dyDescent="0.25">
      <c r="H28949" s="4"/>
      <c r="M28949" s="5"/>
      <c r="N28949" s="6"/>
    </row>
    <row r="28950" spans="8:14" x14ac:dyDescent="0.25">
      <c r="H28950" s="4"/>
      <c r="M28950" s="5"/>
      <c r="N28950" s="6"/>
    </row>
    <row r="28951" spans="8:14" x14ac:dyDescent="0.25">
      <c r="H28951" s="4"/>
      <c r="M28951" s="5"/>
      <c r="N28951" s="6"/>
    </row>
    <row r="28952" spans="8:14" x14ac:dyDescent="0.25">
      <c r="H28952" s="4"/>
      <c r="M28952" s="5"/>
      <c r="N28952" s="6"/>
    </row>
    <row r="28953" spans="8:14" x14ac:dyDescent="0.25">
      <c r="H28953" s="4"/>
      <c r="M28953" s="5"/>
      <c r="N28953" s="6"/>
    </row>
    <row r="28954" spans="8:14" x14ac:dyDescent="0.25">
      <c r="H28954" s="4"/>
      <c r="M28954" s="5"/>
      <c r="N28954" s="6"/>
    </row>
    <row r="28955" spans="8:14" x14ac:dyDescent="0.25">
      <c r="H28955" s="4"/>
      <c r="M28955" s="5"/>
      <c r="N28955" s="6"/>
    </row>
    <row r="28956" spans="8:14" x14ac:dyDescent="0.25">
      <c r="H28956" s="4"/>
      <c r="M28956" s="5"/>
      <c r="N28956" s="6"/>
    </row>
    <row r="28957" spans="8:14" x14ac:dyDescent="0.25">
      <c r="H28957" s="4"/>
      <c r="M28957" s="5"/>
      <c r="N28957" s="6"/>
    </row>
    <row r="28958" spans="8:14" x14ac:dyDescent="0.25">
      <c r="H28958" s="4"/>
      <c r="M28958" s="5"/>
      <c r="N28958" s="6"/>
    </row>
    <row r="28959" spans="8:14" x14ac:dyDescent="0.25">
      <c r="H28959" s="4"/>
      <c r="M28959" s="5"/>
      <c r="N28959" s="6"/>
    </row>
    <row r="28960" spans="8:14" x14ac:dyDescent="0.25">
      <c r="H28960" s="4"/>
      <c r="M28960" s="5"/>
      <c r="N28960" s="6"/>
    </row>
    <row r="28961" spans="8:14" x14ac:dyDescent="0.25">
      <c r="H28961" s="4"/>
      <c r="M28961" s="5"/>
      <c r="N28961" s="6"/>
    </row>
    <row r="28962" spans="8:14" x14ac:dyDescent="0.25">
      <c r="H28962" s="4"/>
      <c r="M28962" s="5"/>
      <c r="N28962" s="6"/>
    </row>
    <row r="28963" spans="8:14" x14ac:dyDescent="0.25">
      <c r="H28963" s="4"/>
      <c r="M28963" s="5"/>
      <c r="N28963" s="6"/>
    </row>
    <row r="28964" spans="8:14" x14ac:dyDescent="0.25">
      <c r="H28964" s="4"/>
      <c r="M28964" s="5"/>
      <c r="N28964" s="6"/>
    </row>
    <row r="28965" spans="8:14" x14ac:dyDescent="0.25">
      <c r="H28965" s="4"/>
      <c r="M28965" s="5"/>
      <c r="N28965" s="6"/>
    </row>
    <row r="28966" spans="8:14" x14ac:dyDescent="0.25">
      <c r="H28966" s="4"/>
      <c r="M28966" s="5"/>
      <c r="N28966" s="6"/>
    </row>
    <row r="28967" spans="8:14" x14ac:dyDescent="0.25">
      <c r="H28967" s="4"/>
      <c r="M28967" s="5"/>
      <c r="N28967" s="6"/>
    </row>
    <row r="28968" spans="8:14" x14ac:dyDescent="0.25">
      <c r="H28968" s="4"/>
      <c r="M28968" s="5"/>
      <c r="N28968" s="6"/>
    </row>
    <row r="28969" spans="8:14" x14ac:dyDescent="0.25">
      <c r="H28969" s="4"/>
      <c r="M28969" s="5"/>
      <c r="N28969" s="6"/>
    </row>
    <row r="28970" spans="8:14" x14ac:dyDescent="0.25">
      <c r="H28970" s="4"/>
      <c r="M28970" s="5"/>
      <c r="N28970" s="6"/>
    </row>
    <row r="28971" spans="8:14" x14ac:dyDescent="0.25">
      <c r="H28971" s="4"/>
      <c r="M28971" s="5"/>
      <c r="N28971" s="6"/>
    </row>
    <row r="28972" spans="8:14" x14ac:dyDescent="0.25">
      <c r="H28972" s="4"/>
      <c r="M28972" s="5"/>
      <c r="N28972" s="6"/>
    </row>
    <row r="28973" spans="8:14" x14ac:dyDescent="0.25">
      <c r="H28973" s="4"/>
      <c r="M28973" s="5"/>
      <c r="N28973" s="6"/>
    </row>
    <row r="28974" spans="8:14" x14ac:dyDescent="0.25">
      <c r="H28974" s="4"/>
      <c r="M28974" s="5"/>
      <c r="N28974" s="6"/>
    </row>
    <row r="28975" spans="8:14" x14ac:dyDescent="0.25">
      <c r="H28975" s="4"/>
      <c r="M28975" s="5"/>
      <c r="N28975" s="6"/>
    </row>
    <row r="28976" spans="8:14" x14ac:dyDescent="0.25">
      <c r="H28976" s="4"/>
      <c r="M28976" s="5"/>
      <c r="N28976" s="6"/>
    </row>
    <row r="28977" spans="8:14" x14ac:dyDescent="0.25">
      <c r="H28977" s="4"/>
      <c r="M28977" s="5"/>
      <c r="N28977" s="6"/>
    </row>
    <row r="28978" spans="8:14" x14ac:dyDescent="0.25">
      <c r="H28978" s="4"/>
      <c r="M28978" s="5"/>
      <c r="N28978" s="6"/>
    </row>
    <row r="28979" spans="8:14" x14ac:dyDescent="0.25">
      <c r="H28979" s="4"/>
      <c r="M28979" s="5"/>
      <c r="N28979" s="6"/>
    </row>
    <row r="28980" spans="8:14" x14ac:dyDescent="0.25">
      <c r="H28980" s="4"/>
      <c r="M28980" s="5"/>
      <c r="N28980" s="6"/>
    </row>
    <row r="28981" spans="8:14" x14ac:dyDescent="0.25">
      <c r="H28981" s="4"/>
      <c r="M28981" s="5"/>
      <c r="N28981" s="6"/>
    </row>
    <row r="28982" spans="8:14" x14ac:dyDescent="0.25">
      <c r="H28982" s="4"/>
      <c r="M28982" s="5"/>
      <c r="N28982" s="6"/>
    </row>
    <row r="28983" spans="8:14" x14ac:dyDescent="0.25">
      <c r="H28983" s="4"/>
      <c r="M28983" s="5"/>
      <c r="N28983" s="6"/>
    </row>
    <row r="28984" spans="8:14" x14ac:dyDescent="0.25">
      <c r="H28984" s="4"/>
      <c r="M28984" s="5"/>
      <c r="N28984" s="6"/>
    </row>
    <row r="28985" spans="8:14" x14ac:dyDescent="0.25">
      <c r="H28985" s="4"/>
      <c r="M28985" s="5"/>
      <c r="N28985" s="6"/>
    </row>
    <row r="28986" spans="8:14" x14ac:dyDescent="0.25">
      <c r="H28986" s="4"/>
      <c r="M28986" s="5"/>
      <c r="N28986" s="6"/>
    </row>
    <row r="28987" spans="8:14" x14ac:dyDescent="0.25">
      <c r="H28987" s="4"/>
      <c r="M28987" s="5"/>
      <c r="N28987" s="6"/>
    </row>
    <row r="28988" spans="8:14" x14ac:dyDescent="0.25">
      <c r="H28988" s="4"/>
      <c r="M28988" s="5"/>
      <c r="N28988" s="6"/>
    </row>
    <row r="28989" spans="8:14" x14ac:dyDescent="0.25">
      <c r="H28989" s="4"/>
      <c r="M28989" s="5"/>
      <c r="N28989" s="6"/>
    </row>
    <row r="28990" spans="8:14" x14ac:dyDescent="0.25">
      <c r="H28990" s="4"/>
      <c r="M28990" s="5"/>
      <c r="N28990" s="6"/>
    </row>
    <row r="28991" spans="8:14" x14ac:dyDescent="0.25">
      <c r="H28991" s="4"/>
      <c r="M28991" s="5"/>
      <c r="N28991" s="6"/>
    </row>
    <row r="28992" spans="8:14" x14ac:dyDescent="0.25">
      <c r="H28992" s="4"/>
      <c r="M28992" s="5"/>
      <c r="N28992" s="6"/>
    </row>
    <row r="28993" spans="8:14" x14ac:dyDescent="0.25">
      <c r="H28993" s="4"/>
      <c r="M28993" s="5"/>
      <c r="N28993" s="6"/>
    </row>
    <row r="28994" spans="8:14" x14ac:dyDescent="0.25">
      <c r="H28994" s="4"/>
      <c r="M28994" s="5"/>
      <c r="N28994" s="6"/>
    </row>
    <row r="28995" spans="8:14" x14ac:dyDescent="0.25">
      <c r="H28995" s="4"/>
      <c r="M28995" s="5"/>
      <c r="N28995" s="6"/>
    </row>
    <row r="28996" spans="8:14" x14ac:dyDescent="0.25">
      <c r="H28996" s="4"/>
      <c r="M28996" s="5"/>
      <c r="N28996" s="6"/>
    </row>
    <row r="28997" spans="8:14" x14ac:dyDescent="0.25">
      <c r="H28997" s="4"/>
      <c r="M28997" s="5"/>
      <c r="N28997" s="6"/>
    </row>
    <row r="28998" spans="8:14" x14ac:dyDescent="0.25">
      <c r="H28998" s="4"/>
      <c r="M28998" s="5"/>
      <c r="N28998" s="6"/>
    </row>
    <row r="28999" spans="8:14" x14ac:dyDescent="0.25">
      <c r="H28999" s="4"/>
      <c r="M28999" s="5"/>
      <c r="N28999" s="6"/>
    </row>
    <row r="29000" spans="8:14" x14ac:dyDescent="0.25">
      <c r="H29000" s="4"/>
      <c r="M29000" s="5"/>
      <c r="N29000" s="6"/>
    </row>
    <row r="29001" spans="8:14" x14ac:dyDescent="0.25">
      <c r="H29001" s="4"/>
      <c r="M29001" s="5"/>
      <c r="N29001" s="6"/>
    </row>
    <row r="29002" spans="8:14" x14ac:dyDescent="0.25">
      <c r="H29002" s="4"/>
      <c r="M29002" s="5"/>
      <c r="N29002" s="6"/>
    </row>
    <row r="29003" spans="8:14" x14ac:dyDescent="0.25">
      <c r="H29003" s="4"/>
      <c r="M29003" s="5"/>
      <c r="N29003" s="6"/>
    </row>
    <row r="29004" spans="8:14" x14ac:dyDescent="0.25">
      <c r="H29004" s="4"/>
      <c r="M29004" s="5"/>
      <c r="N29004" s="6"/>
    </row>
    <row r="29005" spans="8:14" x14ac:dyDescent="0.25">
      <c r="H29005" s="4"/>
      <c r="M29005" s="5"/>
      <c r="N29005" s="6"/>
    </row>
    <row r="29006" spans="8:14" x14ac:dyDescent="0.25">
      <c r="H29006" s="4"/>
      <c r="M29006" s="5"/>
      <c r="N29006" s="6"/>
    </row>
    <row r="29007" spans="8:14" x14ac:dyDescent="0.25">
      <c r="H29007" s="4"/>
      <c r="M29007" s="5"/>
      <c r="N29007" s="6"/>
    </row>
    <row r="29008" spans="8:14" x14ac:dyDescent="0.25">
      <c r="H29008" s="4"/>
      <c r="M29008" s="5"/>
      <c r="N29008" s="6"/>
    </row>
    <row r="29009" spans="8:14" x14ac:dyDescent="0.25">
      <c r="H29009" s="4"/>
      <c r="M29009" s="5"/>
      <c r="N29009" s="6"/>
    </row>
    <row r="29010" spans="8:14" x14ac:dyDescent="0.25">
      <c r="H29010" s="4"/>
      <c r="M29010" s="5"/>
      <c r="N29010" s="6"/>
    </row>
    <row r="29011" spans="8:14" x14ac:dyDescent="0.25">
      <c r="H29011" s="4"/>
      <c r="M29011" s="5"/>
      <c r="N29011" s="6"/>
    </row>
    <row r="29012" spans="8:14" x14ac:dyDescent="0.25">
      <c r="H29012" s="4"/>
      <c r="M29012" s="5"/>
      <c r="N29012" s="6"/>
    </row>
    <row r="29013" spans="8:14" x14ac:dyDescent="0.25">
      <c r="H29013" s="4"/>
      <c r="M29013" s="5"/>
      <c r="N29013" s="6"/>
    </row>
    <row r="29014" spans="8:14" x14ac:dyDescent="0.25">
      <c r="H29014" s="4"/>
      <c r="M29014" s="5"/>
      <c r="N29014" s="6"/>
    </row>
    <row r="29015" spans="8:14" x14ac:dyDescent="0.25">
      <c r="H29015" s="4"/>
      <c r="M29015" s="5"/>
      <c r="N29015" s="6"/>
    </row>
    <row r="29016" spans="8:14" x14ac:dyDescent="0.25">
      <c r="H29016" s="4"/>
      <c r="M29016" s="5"/>
      <c r="N29016" s="6"/>
    </row>
    <row r="29017" spans="8:14" x14ac:dyDescent="0.25">
      <c r="H29017" s="4"/>
      <c r="M29017" s="5"/>
      <c r="N29017" s="6"/>
    </row>
    <row r="29018" spans="8:14" x14ac:dyDescent="0.25">
      <c r="H29018" s="4"/>
      <c r="M29018" s="5"/>
      <c r="N29018" s="6"/>
    </row>
    <row r="29019" spans="8:14" x14ac:dyDescent="0.25">
      <c r="H29019" s="4"/>
      <c r="M29019" s="5"/>
      <c r="N29019" s="6"/>
    </row>
    <row r="29020" spans="8:14" x14ac:dyDescent="0.25">
      <c r="H29020" s="4"/>
      <c r="M29020" s="5"/>
      <c r="N29020" s="6"/>
    </row>
    <row r="29021" spans="8:14" x14ac:dyDescent="0.25">
      <c r="H29021" s="4"/>
      <c r="M29021" s="5"/>
      <c r="N29021" s="6"/>
    </row>
    <row r="29022" spans="8:14" x14ac:dyDescent="0.25">
      <c r="H29022" s="4"/>
      <c r="M29022" s="5"/>
      <c r="N29022" s="6"/>
    </row>
    <row r="29023" spans="8:14" x14ac:dyDescent="0.25">
      <c r="H29023" s="4"/>
      <c r="M29023" s="5"/>
      <c r="N29023" s="6"/>
    </row>
    <row r="29024" spans="8:14" x14ac:dyDescent="0.25">
      <c r="H29024" s="4"/>
      <c r="M29024" s="5"/>
      <c r="N29024" s="6"/>
    </row>
    <row r="29025" spans="8:14" x14ac:dyDescent="0.25">
      <c r="H29025" s="4"/>
      <c r="M29025" s="5"/>
      <c r="N29025" s="6"/>
    </row>
    <row r="29026" spans="8:14" x14ac:dyDescent="0.25">
      <c r="H29026" s="4"/>
      <c r="M29026" s="5"/>
      <c r="N29026" s="6"/>
    </row>
    <row r="29027" spans="8:14" x14ac:dyDescent="0.25">
      <c r="H29027" s="4"/>
      <c r="M29027" s="5"/>
      <c r="N29027" s="6"/>
    </row>
    <row r="29028" spans="8:14" x14ac:dyDescent="0.25">
      <c r="H29028" s="4"/>
      <c r="M29028" s="5"/>
      <c r="N29028" s="6"/>
    </row>
    <row r="29029" spans="8:14" x14ac:dyDescent="0.25">
      <c r="H29029" s="4"/>
      <c r="M29029" s="5"/>
      <c r="N29029" s="6"/>
    </row>
    <row r="29030" spans="8:14" x14ac:dyDescent="0.25">
      <c r="H29030" s="4"/>
      <c r="M29030" s="5"/>
      <c r="N29030" s="6"/>
    </row>
    <row r="29031" spans="8:14" x14ac:dyDescent="0.25">
      <c r="H29031" s="4"/>
      <c r="M29031" s="5"/>
      <c r="N29031" s="6"/>
    </row>
    <row r="29032" spans="8:14" x14ac:dyDescent="0.25">
      <c r="H29032" s="4"/>
      <c r="M29032" s="5"/>
      <c r="N29032" s="6"/>
    </row>
    <row r="29033" spans="8:14" x14ac:dyDescent="0.25">
      <c r="H29033" s="4"/>
      <c r="M29033" s="5"/>
      <c r="N29033" s="6"/>
    </row>
    <row r="29034" spans="8:14" x14ac:dyDescent="0.25">
      <c r="H29034" s="4"/>
      <c r="M29034" s="5"/>
      <c r="N29034" s="6"/>
    </row>
    <row r="29035" spans="8:14" x14ac:dyDescent="0.25">
      <c r="H29035" s="4"/>
      <c r="M29035" s="5"/>
      <c r="N29035" s="6"/>
    </row>
    <row r="29036" spans="8:14" x14ac:dyDescent="0.25">
      <c r="H29036" s="4"/>
      <c r="M29036" s="5"/>
      <c r="N29036" s="6"/>
    </row>
    <row r="29037" spans="8:14" x14ac:dyDescent="0.25">
      <c r="H29037" s="4"/>
      <c r="M29037" s="5"/>
      <c r="N29037" s="6"/>
    </row>
    <row r="29038" spans="8:14" x14ac:dyDescent="0.25">
      <c r="H29038" s="4"/>
      <c r="M29038" s="5"/>
      <c r="N29038" s="6"/>
    </row>
    <row r="29039" spans="8:14" x14ac:dyDescent="0.25">
      <c r="H29039" s="4"/>
      <c r="M29039" s="5"/>
      <c r="N29039" s="6"/>
    </row>
    <row r="29040" spans="8:14" x14ac:dyDescent="0.25">
      <c r="H29040" s="4"/>
      <c r="M29040" s="5"/>
      <c r="N29040" s="6"/>
    </row>
    <row r="29041" spans="8:14" x14ac:dyDescent="0.25">
      <c r="H29041" s="4"/>
      <c r="M29041" s="5"/>
      <c r="N29041" s="6"/>
    </row>
    <row r="29042" spans="8:14" x14ac:dyDescent="0.25">
      <c r="H29042" s="4"/>
      <c r="M29042" s="5"/>
      <c r="N29042" s="6"/>
    </row>
    <row r="29043" spans="8:14" x14ac:dyDescent="0.25">
      <c r="H29043" s="4"/>
      <c r="M29043" s="5"/>
      <c r="N29043" s="6"/>
    </row>
    <row r="29044" spans="8:14" x14ac:dyDescent="0.25">
      <c r="H29044" s="4"/>
      <c r="M29044" s="5"/>
      <c r="N29044" s="6"/>
    </row>
    <row r="29045" spans="8:14" x14ac:dyDescent="0.25">
      <c r="H29045" s="4"/>
      <c r="M29045" s="5"/>
      <c r="N29045" s="6"/>
    </row>
    <row r="29046" spans="8:14" x14ac:dyDescent="0.25">
      <c r="H29046" s="4"/>
      <c r="M29046" s="5"/>
      <c r="N29046" s="6"/>
    </row>
    <row r="29047" spans="8:14" x14ac:dyDescent="0.25">
      <c r="H29047" s="4"/>
      <c r="M29047" s="5"/>
      <c r="N29047" s="6"/>
    </row>
    <row r="29048" spans="8:14" x14ac:dyDescent="0.25">
      <c r="H29048" s="4"/>
      <c r="M29048" s="5"/>
      <c r="N29048" s="6"/>
    </row>
    <row r="29049" spans="8:14" x14ac:dyDescent="0.25">
      <c r="H29049" s="4"/>
      <c r="M29049" s="5"/>
      <c r="N29049" s="6"/>
    </row>
    <row r="29050" spans="8:14" x14ac:dyDescent="0.25">
      <c r="H29050" s="4"/>
      <c r="M29050" s="5"/>
      <c r="N29050" s="6"/>
    </row>
    <row r="29051" spans="8:14" x14ac:dyDescent="0.25">
      <c r="H29051" s="4"/>
      <c r="M29051" s="5"/>
      <c r="N29051" s="6"/>
    </row>
    <row r="29052" spans="8:14" x14ac:dyDescent="0.25">
      <c r="H29052" s="4"/>
      <c r="M29052" s="5"/>
      <c r="N29052" s="6"/>
    </row>
    <row r="29053" spans="8:14" x14ac:dyDescent="0.25">
      <c r="H29053" s="4"/>
      <c r="M29053" s="5"/>
      <c r="N29053" s="6"/>
    </row>
    <row r="29054" spans="8:14" x14ac:dyDescent="0.25">
      <c r="H29054" s="4"/>
      <c r="M29054" s="5"/>
      <c r="N29054" s="6"/>
    </row>
    <row r="29055" spans="8:14" x14ac:dyDescent="0.25">
      <c r="H29055" s="4"/>
      <c r="M29055" s="5"/>
      <c r="N29055" s="6"/>
    </row>
    <row r="29056" spans="8:14" x14ac:dyDescent="0.25">
      <c r="H29056" s="4"/>
      <c r="M29056" s="5"/>
      <c r="N29056" s="6"/>
    </row>
    <row r="29057" spans="8:14" x14ac:dyDescent="0.25">
      <c r="H29057" s="4"/>
      <c r="M29057" s="5"/>
      <c r="N29057" s="6"/>
    </row>
    <row r="29058" spans="8:14" x14ac:dyDescent="0.25">
      <c r="H29058" s="4"/>
      <c r="M29058" s="5"/>
      <c r="N29058" s="6"/>
    </row>
    <row r="29059" spans="8:14" x14ac:dyDescent="0.25">
      <c r="H29059" s="4"/>
      <c r="M29059" s="5"/>
      <c r="N29059" s="6"/>
    </row>
    <row r="29060" spans="8:14" x14ac:dyDescent="0.25">
      <c r="H29060" s="4"/>
      <c r="M29060" s="5"/>
      <c r="N29060" s="6"/>
    </row>
    <row r="29061" spans="8:14" x14ac:dyDescent="0.25">
      <c r="H29061" s="4"/>
      <c r="M29061" s="5"/>
      <c r="N29061" s="6"/>
    </row>
    <row r="29062" spans="8:14" x14ac:dyDescent="0.25">
      <c r="H29062" s="4"/>
      <c r="M29062" s="5"/>
      <c r="N29062" s="6"/>
    </row>
    <row r="29063" spans="8:14" x14ac:dyDescent="0.25">
      <c r="H29063" s="4"/>
      <c r="M29063" s="5"/>
      <c r="N29063" s="6"/>
    </row>
    <row r="29064" spans="8:14" x14ac:dyDescent="0.25">
      <c r="H29064" s="4"/>
      <c r="M29064" s="5"/>
      <c r="N29064" s="6"/>
    </row>
    <row r="29065" spans="8:14" x14ac:dyDescent="0.25">
      <c r="H29065" s="4"/>
      <c r="M29065" s="5"/>
      <c r="N29065" s="6"/>
    </row>
    <row r="29066" spans="8:14" x14ac:dyDescent="0.25">
      <c r="H29066" s="4"/>
      <c r="M29066" s="5"/>
      <c r="N29066" s="6"/>
    </row>
    <row r="29067" spans="8:14" x14ac:dyDescent="0.25">
      <c r="H29067" s="4"/>
      <c r="M29067" s="5"/>
      <c r="N29067" s="6"/>
    </row>
    <row r="29068" spans="8:14" x14ac:dyDescent="0.25">
      <c r="H29068" s="4"/>
      <c r="M29068" s="5"/>
      <c r="N29068" s="6"/>
    </row>
    <row r="29069" spans="8:14" x14ac:dyDescent="0.25">
      <c r="H29069" s="4"/>
      <c r="M29069" s="5"/>
      <c r="N29069" s="6"/>
    </row>
    <row r="29070" spans="8:14" x14ac:dyDescent="0.25">
      <c r="H29070" s="4"/>
      <c r="M29070" s="5"/>
      <c r="N29070" s="6"/>
    </row>
    <row r="29071" spans="8:14" x14ac:dyDescent="0.25">
      <c r="H29071" s="4"/>
      <c r="M29071" s="5"/>
      <c r="N29071" s="6"/>
    </row>
    <row r="29072" spans="8:14" x14ac:dyDescent="0.25">
      <c r="H29072" s="4"/>
      <c r="M29072" s="5"/>
      <c r="N29072" s="6"/>
    </row>
    <row r="29073" spans="8:14" x14ac:dyDescent="0.25">
      <c r="H29073" s="4"/>
      <c r="M29073" s="5"/>
      <c r="N29073" s="6"/>
    </row>
    <row r="29074" spans="8:14" x14ac:dyDescent="0.25">
      <c r="H29074" s="4"/>
      <c r="M29074" s="5"/>
      <c r="N29074" s="6"/>
    </row>
    <row r="29075" spans="8:14" x14ac:dyDescent="0.25">
      <c r="H29075" s="4"/>
      <c r="M29075" s="5"/>
      <c r="N29075" s="6"/>
    </row>
    <row r="29076" spans="8:14" x14ac:dyDescent="0.25">
      <c r="H29076" s="4"/>
      <c r="M29076" s="5"/>
      <c r="N29076" s="6"/>
    </row>
    <row r="29077" spans="8:14" x14ac:dyDescent="0.25">
      <c r="H29077" s="4"/>
      <c r="M29077" s="5"/>
      <c r="N29077" s="6"/>
    </row>
    <row r="29078" spans="8:14" x14ac:dyDescent="0.25">
      <c r="H29078" s="4"/>
      <c r="M29078" s="5"/>
      <c r="N29078" s="6"/>
    </row>
    <row r="29079" spans="8:14" x14ac:dyDescent="0.25">
      <c r="H29079" s="4"/>
      <c r="M29079" s="5"/>
      <c r="N29079" s="6"/>
    </row>
    <row r="29080" spans="8:14" x14ac:dyDescent="0.25">
      <c r="H29080" s="4"/>
      <c r="M29080" s="5"/>
      <c r="N29080" s="6"/>
    </row>
    <row r="29081" spans="8:14" x14ac:dyDescent="0.25">
      <c r="H29081" s="4"/>
      <c r="M29081" s="5"/>
      <c r="N29081" s="6"/>
    </row>
    <row r="29082" spans="8:14" x14ac:dyDescent="0.25">
      <c r="H29082" s="4"/>
      <c r="M29082" s="5"/>
      <c r="N29082" s="6"/>
    </row>
    <row r="29083" spans="8:14" x14ac:dyDescent="0.25">
      <c r="H29083" s="4"/>
      <c r="M29083" s="5"/>
      <c r="N29083" s="6"/>
    </row>
    <row r="29084" spans="8:14" x14ac:dyDescent="0.25">
      <c r="H29084" s="4"/>
      <c r="M29084" s="5"/>
      <c r="N29084" s="6"/>
    </row>
    <row r="29085" spans="8:14" x14ac:dyDescent="0.25">
      <c r="H29085" s="4"/>
      <c r="M29085" s="5"/>
      <c r="N29085" s="6"/>
    </row>
    <row r="29086" spans="8:14" x14ac:dyDescent="0.25">
      <c r="H29086" s="4"/>
      <c r="M29086" s="5"/>
      <c r="N29086" s="6"/>
    </row>
    <row r="29087" spans="8:14" x14ac:dyDescent="0.25">
      <c r="H29087" s="4"/>
      <c r="M29087" s="5"/>
      <c r="N29087" s="6"/>
    </row>
    <row r="29088" spans="8:14" x14ac:dyDescent="0.25">
      <c r="H29088" s="4"/>
      <c r="M29088" s="5"/>
      <c r="N29088" s="6"/>
    </row>
    <row r="29089" spans="8:14" x14ac:dyDescent="0.25">
      <c r="H29089" s="4"/>
      <c r="M29089" s="5"/>
      <c r="N29089" s="6"/>
    </row>
    <row r="29090" spans="8:14" x14ac:dyDescent="0.25">
      <c r="H29090" s="4"/>
      <c r="M29090" s="5"/>
      <c r="N29090" s="6"/>
    </row>
    <row r="29091" spans="8:14" x14ac:dyDescent="0.25">
      <c r="H29091" s="4"/>
      <c r="M29091" s="5"/>
      <c r="N29091" s="6"/>
    </row>
    <row r="29092" spans="8:14" x14ac:dyDescent="0.25">
      <c r="H29092" s="4"/>
      <c r="M29092" s="5"/>
      <c r="N29092" s="6"/>
    </row>
    <row r="29093" spans="8:14" x14ac:dyDescent="0.25">
      <c r="H29093" s="4"/>
      <c r="M29093" s="5"/>
      <c r="N29093" s="6"/>
    </row>
    <row r="29094" spans="8:14" x14ac:dyDescent="0.25">
      <c r="H29094" s="4"/>
      <c r="M29094" s="5"/>
      <c r="N29094" s="6"/>
    </row>
    <row r="29095" spans="8:14" x14ac:dyDescent="0.25">
      <c r="H29095" s="4"/>
      <c r="M29095" s="5"/>
      <c r="N29095" s="6"/>
    </row>
    <row r="29096" spans="8:14" x14ac:dyDescent="0.25">
      <c r="H29096" s="4"/>
      <c r="M29096" s="5"/>
      <c r="N29096" s="6"/>
    </row>
    <row r="29097" spans="8:14" x14ac:dyDescent="0.25">
      <c r="H29097" s="4"/>
      <c r="M29097" s="5"/>
      <c r="N29097" s="6"/>
    </row>
    <row r="29098" spans="8:14" x14ac:dyDescent="0.25">
      <c r="H29098" s="4"/>
      <c r="M29098" s="5"/>
      <c r="N29098" s="6"/>
    </row>
    <row r="29099" spans="8:14" x14ac:dyDescent="0.25">
      <c r="H29099" s="4"/>
      <c r="M29099" s="5"/>
      <c r="N29099" s="6"/>
    </row>
    <row r="29100" spans="8:14" x14ac:dyDescent="0.25">
      <c r="H29100" s="4"/>
      <c r="M29100" s="5"/>
      <c r="N29100" s="6"/>
    </row>
    <row r="29101" spans="8:14" x14ac:dyDescent="0.25">
      <c r="H29101" s="4"/>
      <c r="M29101" s="5"/>
      <c r="N29101" s="6"/>
    </row>
    <row r="29102" spans="8:14" x14ac:dyDescent="0.25">
      <c r="H29102" s="4"/>
      <c r="M29102" s="5"/>
      <c r="N29102" s="6"/>
    </row>
    <row r="29103" spans="8:14" x14ac:dyDescent="0.25">
      <c r="H29103" s="4"/>
      <c r="M29103" s="5"/>
      <c r="N29103" s="6"/>
    </row>
    <row r="29104" spans="8:14" x14ac:dyDescent="0.25">
      <c r="H29104" s="4"/>
      <c r="M29104" s="5"/>
      <c r="N29104" s="6"/>
    </row>
    <row r="29105" spans="8:14" x14ac:dyDescent="0.25">
      <c r="H29105" s="4"/>
      <c r="M29105" s="5"/>
      <c r="N29105" s="6"/>
    </row>
    <row r="29106" spans="8:14" x14ac:dyDescent="0.25">
      <c r="H29106" s="4"/>
      <c r="M29106" s="5"/>
      <c r="N29106" s="6"/>
    </row>
    <row r="29107" spans="8:14" x14ac:dyDescent="0.25">
      <c r="H29107" s="4"/>
      <c r="M29107" s="5"/>
      <c r="N29107" s="6"/>
    </row>
    <row r="29108" spans="8:14" x14ac:dyDescent="0.25">
      <c r="H29108" s="4"/>
      <c r="M29108" s="5"/>
      <c r="N29108" s="6"/>
    </row>
    <row r="29109" spans="8:14" x14ac:dyDescent="0.25">
      <c r="H29109" s="4"/>
      <c r="M29109" s="5"/>
      <c r="N29109" s="6"/>
    </row>
    <row r="29110" spans="8:14" x14ac:dyDescent="0.25">
      <c r="H29110" s="4"/>
      <c r="M29110" s="5"/>
      <c r="N29110" s="6"/>
    </row>
    <row r="29111" spans="8:14" x14ac:dyDescent="0.25">
      <c r="H29111" s="4"/>
      <c r="M29111" s="5"/>
      <c r="N29111" s="6"/>
    </row>
    <row r="29112" spans="8:14" x14ac:dyDescent="0.25">
      <c r="H29112" s="4"/>
      <c r="M29112" s="5"/>
      <c r="N29112" s="6"/>
    </row>
    <row r="29113" spans="8:14" x14ac:dyDescent="0.25">
      <c r="H29113" s="4"/>
      <c r="M29113" s="5"/>
      <c r="N29113" s="6"/>
    </row>
    <row r="29114" spans="8:14" x14ac:dyDescent="0.25">
      <c r="H29114" s="4"/>
      <c r="M29114" s="5"/>
      <c r="N29114" s="6"/>
    </row>
    <row r="29115" spans="8:14" x14ac:dyDescent="0.25">
      <c r="H29115" s="4"/>
      <c r="M29115" s="5"/>
      <c r="N29115" s="6"/>
    </row>
    <row r="29116" spans="8:14" x14ac:dyDescent="0.25">
      <c r="H29116" s="4"/>
      <c r="M29116" s="5"/>
      <c r="N29116" s="6"/>
    </row>
    <row r="29117" spans="8:14" x14ac:dyDescent="0.25">
      <c r="H29117" s="4"/>
      <c r="M29117" s="5"/>
      <c r="N29117" s="6"/>
    </row>
    <row r="29118" spans="8:14" x14ac:dyDescent="0.25">
      <c r="H29118" s="4"/>
      <c r="M29118" s="5"/>
      <c r="N29118" s="6"/>
    </row>
    <row r="29119" spans="8:14" x14ac:dyDescent="0.25">
      <c r="H29119" s="4"/>
      <c r="M29119" s="5"/>
      <c r="N29119" s="6"/>
    </row>
    <row r="29120" spans="8:14" x14ac:dyDescent="0.25">
      <c r="H29120" s="4"/>
      <c r="M29120" s="5"/>
      <c r="N29120" s="6"/>
    </row>
    <row r="29121" spans="8:14" x14ac:dyDescent="0.25">
      <c r="H29121" s="4"/>
      <c r="M29121" s="5"/>
      <c r="N29121" s="6"/>
    </row>
    <row r="29122" spans="8:14" x14ac:dyDescent="0.25">
      <c r="H29122" s="4"/>
      <c r="M29122" s="5"/>
      <c r="N29122" s="6"/>
    </row>
    <row r="29123" spans="8:14" x14ac:dyDescent="0.25">
      <c r="H29123" s="4"/>
      <c r="M29123" s="5"/>
      <c r="N29123" s="6"/>
    </row>
    <row r="29124" spans="8:14" x14ac:dyDescent="0.25">
      <c r="H29124" s="4"/>
      <c r="M29124" s="5"/>
      <c r="N29124" s="6"/>
    </row>
    <row r="29125" spans="8:14" x14ac:dyDescent="0.25">
      <c r="H29125" s="4"/>
      <c r="M29125" s="5"/>
      <c r="N29125" s="6"/>
    </row>
    <row r="29126" spans="8:14" x14ac:dyDescent="0.25">
      <c r="H29126" s="4"/>
      <c r="M29126" s="5"/>
      <c r="N29126" s="6"/>
    </row>
    <row r="29127" spans="8:14" x14ac:dyDescent="0.25">
      <c r="H29127" s="4"/>
      <c r="M29127" s="5"/>
      <c r="N29127" s="6"/>
    </row>
    <row r="29128" spans="8:14" x14ac:dyDescent="0.25">
      <c r="H29128" s="4"/>
      <c r="M29128" s="5"/>
      <c r="N29128" s="6"/>
    </row>
    <row r="29129" spans="8:14" x14ac:dyDescent="0.25">
      <c r="H29129" s="4"/>
      <c r="M29129" s="5"/>
      <c r="N29129" s="6"/>
    </row>
    <row r="29130" spans="8:14" x14ac:dyDescent="0.25">
      <c r="H29130" s="4"/>
      <c r="M29130" s="5"/>
      <c r="N29130" s="6"/>
    </row>
    <row r="29131" spans="8:14" x14ac:dyDescent="0.25">
      <c r="H29131" s="4"/>
      <c r="M29131" s="5"/>
      <c r="N29131" s="6"/>
    </row>
    <row r="29132" spans="8:14" x14ac:dyDescent="0.25">
      <c r="H29132" s="4"/>
      <c r="M29132" s="5"/>
      <c r="N29132" s="6"/>
    </row>
    <row r="29133" spans="8:14" x14ac:dyDescent="0.25">
      <c r="H29133" s="4"/>
      <c r="M29133" s="5"/>
      <c r="N29133" s="6"/>
    </row>
    <row r="29134" spans="8:14" x14ac:dyDescent="0.25">
      <c r="H29134" s="4"/>
      <c r="M29134" s="5"/>
      <c r="N29134" s="6"/>
    </row>
    <row r="29135" spans="8:14" x14ac:dyDescent="0.25">
      <c r="H29135" s="4"/>
      <c r="M29135" s="5"/>
      <c r="N29135" s="6"/>
    </row>
    <row r="29136" spans="8:14" x14ac:dyDescent="0.25">
      <c r="H29136" s="4"/>
      <c r="M29136" s="5"/>
      <c r="N29136" s="6"/>
    </row>
    <row r="29137" spans="8:14" x14ac:dyDescent="0.25">
      <c r="H29137" s="4"/>
      <c r="M29137" s="5"/>
      <c r="N29137" s="6"/>
    </row>
    <row r="29138" spans="8:14" x14ac:dyDescent="0.25">
      <c r="H29138" s="4"/>
      <c r="M29138" s="5"/>
      <c r="N29138" s="6"/>
    </row>
    <row r="29139" spans="8:14" x14ac:dyDescent="0.25">
      <c r="H29139" s="4"/>
      <c r="M29139" s="5"/>
      <c r="N29139" s="6"/>
    </row>
    <row r="29140" spans="8:14" x14ac:dyDescent="0.25">
      <c r="H29140" s="4"/>
      <c r="M29140" s="5"/>
      <c r="N29140" s="6"/>
    </row>
    <row r="29141" spans="8:14" x14ac:dyDescent="0.25">
      <c r="H29141" s="4"/>
      <c r="M29141" s="5"/>
      <c r="N29141" s="6"/>
    </row>
    <row r="29142" spans="8:14" x14ac:dyDescent="0.25">
      <c r="H29142" s="4"/>
      <c r="M29142" s="5"/>
      <c r="N29142" s="6"/>
    </row>
    <row r="29143" spans="8:14" x14ac:dyDescent="0.25">
      <c r="H29143" s="4"/>
      <c r="M29143" s="5"/>
      <c r="N29143" s="6"/>
    </row>
    <row r="29144" spans="8:14" x14ac:dyDescent="0.25">
      <c r="H29144" s="4"/>
      <c r="M29144" s="5"/>
      <c r="N29144" s="6"/>
    </row>
    <row r="29145" spans="8:14" x14ac:dyDescent="0.25">
      <c r="H29145" s="4"/>
      <c r="M29145" s="5"/>
      <c r="N29145" s="6"/>
    </row>
    <row r="29146" spans="8:14" x14ac:dyDescent="0.25">
      <c r="H29146" s="4"/>
      <c r="M29146" s="5"/>
      <c r="N29146" s="6"/>
    </row>
    <row r="29147" spans="8:14" x14ac:dyDescent="0.25">
      <c r="H29147" s="4"/>
      <c r="M29147" s="5"/>
      <c r="N29147" s="6"/>
    </row>
    <row r="29148" spans="8:14" x14ac:dyDescent="0.25">
      <c r="H29148" s="4"/>
      <c r="M29148" s="5"/>
      <c r="N29148" s="6"/>
    </row>
    <row r="29149" spans="8:14" x14ac:dyDescent="0.25">
      <c r="H29149" s="4"/>
      <c r="M29149" s="5"/>
      <c r="N29149" s="6"/>
    </row>
    <row r="29150" spans="8:14" x14ac:dyDescent="0.25">
      <c r="H29150" s="4"/>
      <c r="M29150" s="5"/>
      <c r="N29150" s="6"/>
    </row>
    <row r="29151" spans="8:14" x14ac:dyDescent="0.25">
      <c r="H29151" s="4"/>
      <c r="M29151" s="5"/>
      <c r="N29151" s="6"/>
    </row>
    <row r="29152" spans="8:14" x14ac:dyDescent="0.25">
      <c r="H29152" s="4"/>
      <c r="M29152" s="5"/>
      <c r="N29152" s="6"/>
    </row>
    <row r="29153" spans="8:14" x14ac:dyDescent="0.25">
      <c r="H29153" s="4"/>
      <c r="M29153" s="5"/>
      <c r="N29153" s="6"/>
    </row>
    <row r="29154" spans="8:14" x14ac:dyDescent="0.25">
      <c r="H29154" s="4"/>
      <c r="M29154" s="5"/>
      <c r="N29154" s="6"/>
    </row>
    <row r="29155" spans="8:14" x14ac:dyDescent="0.25">
      <c r="H29155" s="4"/>
      <c r="M29155" s="5"/>
      <c r="N29155" s="6"/>
    </row>
    <row r="29156" spans="8:14" x14ac:dyDescent="0.25">
      <c r="H29156" s="4"/>
      <c r="M29156" s="5"/>
      <c r="N29156" s="6"/>
    </row>
    <row r="29157" spans="8:14" x14ac:dyDescent="0.25">
      <c r="H29157" s="4"/>
      <c r="M29157" s="5"/>
      <c r="N29157" s="6"/>
    </row>
    <row r="29158" spans="8:14" x14ac:dyDescent="0.25">
      <c r="H29158" s="4"/>
      <c r="M29158" s="5"/>
      <c r="N29158" s="6"/>
    </row>
    <row r="29159" spans="8:14" x14ac:dyDescent="0.25">
      <c r="H29159" s="4"/>
      <c r="M29159" s="5"/>
      <c r="N29159" s="6"/>
    </row>
    <row r="29160" spans="8:14" x14ac:dyDescent="0.25">
      <c r="H29160" s="4"/>
      <c r="M29160" s="5"/>
      <c r="N29160" s="6"/>
    </row>
    <row r="29161" spans="8:14" x14ac:dyDescent="0.25">
      <c r="H29161" s="4"/>
      <c r="M29161" s="5"/>
      <c r="N29161" s="6"/>
    </row>
    <row r="29162" spans="8:14" x14ac:dyDescent="0.25">
      <c r="H29162" s="4"/>
      <c r="M29162" s="5"/>
      <c r="N29162" s="6"/>
    </row>
    <row r="29163" spans="8:14" x14ac:dyDescent="0.25">
      <c r="H29163" s="4"/>
      <c r="M29163" s="5"/>
      <c r="N29163" s="6"/>
    </row>
    <row r="29164" spans="8:14" x14ac:dyDescent="0.25">
      <c r="H29164" s="4"/>
      <c r="M29164" s="5"/>
      <c r="N29164" s="6"/>
    </row>
    <row r="29165" spans="8:14" x14ac:dyDescent="0.25">
      <c r="H29165" s="4"/>
      <c r="M29165" s="5"/>
      <c r="N29165" s="6"/>
    </row>
    <row r="29166" spans="8:14" x14ac:dyDescent="0.25">
      <c r="H29166" s="4"/>
      <c r="M29166" s="5"/>
      <c r="N29166" s="6"/>
    </row>
    <row r="29167" spans="8:14" x14ac:dyDescent="0.25">
      <c r="H29167" s="4"/>
      <c r="M29167" s="5"/>
      <c r="N29167" s="6"/>
    </row>
    <row r="29168" spans="8:14" x14ac:dyDescent="0.25">
      <c r="H29168" s="4"/>
      <c r="M29168" s="5"/>
      <c r="N29168" s="6"/>
    </row>
    <row r="29169" spans="8:14" x14ac:dyDescent="0.25">
      <c r="H29169" s="4"/>
      <c r="M29169" s="5"/>
      <c r="N29169" s="6"/>
    </row>
    <row r="29170" spans="8:14" x14ac:dyDescent="0.25">
      <c r="H29170" s="4"/>
      <c r="M29170" s="5"/>
      <c r="N29170" s="6"/>
    </row>
    <row r="29171" spans="8:14" x14ac:dyDescent="0.25">
      <c r="H29171" s="4"/>
      <c r="M29171" s="5"/>
      <c r="N29171" s="6"/>
    </row>
    <row r="29172" spans="8:14" x14ac:dyDescent="0.25">
      <c r="H29172" s="4"/>
      <c r="M29172" s="5"/>
      <c r="N29172" s="6"/>
    </row>
    <row r="29173" spans="8:14" x14ac:dyDescent="0.25">
      <c r="H29173" s="4"/>
      <c r="M29173" s="5"/>
      <c r="N29173" s="6"/>
    </row>
    <row r="29174" spans="8:14" x14ac:dyDescent="0.25">
      <c r="H29174" s="4"/>
      <c r="M29174" s="5"/>
      <c r="N29174" s="6"/>
    </row>
    <row r="29175" spans="8:14" x14ac:dyDescent="0.25">
      <c r="H29175" s="4"/>
      <c r="M29175" s="5"/>
      <c r="N29175" s="6"/>
    </row>
    <row r="29176" spans="8:14" x14ac:dyDescent="0.25">
      <c r="H29176" s="4"/>
      <c r="M29176" s="5"/>
      <c r="N29176" s="6"/>
    </row>
    <row r="29177" spans="8:14" x14ac:dyDescent="0.25">
      <c r="H29177" s="4"/>
      <c r="M29177" s="5"/>
      <c r="N29177" s="6"/>
    </row>
    <row r="29178" spans="8:14" x14ac:dyDescent="0.25">
      <c r="H29178" s="4"/>
      <c r="M29178" s="5"/>
      <c r="N29178" s="6"/>
    </row>
    <row r="29179" spans="8:14" x14ac:dyDescent="0.25">
      <c r="H29179" s="4"/>
      <c r="M29179" s="5"/>
      <c r="N29179" s="6"/>
    </row>
    <row r="29180" spans="8:14" x14ac:dyDescent="0.25">
      <c r="H29180" s="4"/>
      <c r="M29180" s="5"/>
      <c r="N29180" s="6"/>
    </row>
    <row r="29181" spans="8:14" x14ac:dyDescent="0.25">
      <c r="H29181" s="4"/>
      <c r="M29181" s="5"/>
      <c r="N29181" s="6"/>
    </row>
    <row r="29182" spans="8:14" x14ac:dyDescent="0.25">
      <c r="H29182" s="4"/>
      <c r="M29182" s="5"/>
      <c r="N29182" s="6"/>
    </row>
    <row r="29183" spans="8:14" x14ac:dyDescent="0.25">
      <c r="H29183" s="4"/>
      <c r="M29183" s="5"/>
      <c r="N29183" s="6"/>
    </row>
    <row r="29184" spans="8:14" x14ac:dyDescent="0.25">
      <c r="H29184" s="4"/>
      <c r="M29184" s="5"/>
      <c r="N29184" s="6"/>
    </row>
    <row r="29185" spans="8:14" x14ac:dyDescent="0.25">
      <c r="H29185" s="4"/>
      <c r="M29185" s="5"/>
      <c r="N29185" s="6"/>
    </row>
    <row r="29186" spans="8:14" x14ac:dyDescent="0.25">
      <c r="H29186" s="4"/>
      <c r="M29186" s="5"/>
      <c r="N29186" s="6"/>
    </row>
    <row r="29187" spans="8:14" x14ac:dyDescent="0.25">
      <c r="H29187" s="4"/>
      <c r="M29187" s="5"/>
      <c r="N29187" s="6"/>
    </row>
    <row r="29188" spans="8:14" x14ac:dyDescent="0.25">
      <c r="H29188" s="4"/>
      <c r="M29188" s="5"/>
      <c r="N29188" s="6"/>
    </row>
    <row r="29189" spans="8:14" x14ac:dyDescent="0.25">
      <c r="H29189" s="4"/>
      <c r="M29189" s="5"/>
      <c r="N29189" s="6"/>
    </row>
    <row r="29190" spans="8:14" x14ac:dyDescent="0.25">
      <c r="H29190" s="4"/>
      <c r="M29190" s="5"/>
      <c r="N29190" s="6"/>
    </row>
    <row r="29191" spans="8:14" x14ac:dyDescent="0.25">
      <c r="H29191" s="4"/>
      <c r="M29191" s="5"/>
      <c r="N29191" s="6"/>
    </row>
    <row r="29192" spans="8:14" x14ac:dyDescent="0.25">
      <c r="H29192" s="4"/>
      <c r="M29192" s="5"/>
      <c r="N29192" s="6"/>
    </row>
    <row r="29193" spans="8:14" x14ac:dyDescent="0.25">
      <c r="H29193" s="4"/>
      <c r="M29193" s="5"/>
      <c r="N29193" s="6"/>
    </row>
    <row r="29194" spans="8:14" x14ac:dyDescent="0.25">
      <c r="H29194" s="4"/>
      <c r="M29194" s="5"/>
      <c r="N29194" s="6"/>
    </row>
    <row r="29195" spans="8:14" x14ac:dyDescent="0.25">
      <c r="H29195" s="4"/>
      <c r="M29195" s="5"/>
      <c r="N29195" s="6"/>
    </row>
    <row r="29196" spans="8:14" x14ac:dyDescent="0.25">
      <c r="H29196" s="4"/>
      <c r="M29196" s="5"/>
      <c r="N29196" s="6"/>
    </row>
    <row r="29197" spans="8:14" x14ac:dyDescent="0.25">
      <c r="H29197" s="4"/>
      <c r="M29197" s="5"/>
      <c r="N29197" s="6"/>
    </row>
    <row r="29198" spans="8:14" x14ac:dyDescent="0.25">
      <c r="H29198" s="4"/>
      <c r="M29198" s="5"/>
      <c r="N29198" s="6"/>
    </row>
    <row r="29199" spans="8:14" x14ac:dyDescent="0.25">
      <c r="H29199" s="4"/>
      <c r="M29199" s="5"/>
      <c r="N29199" s="6"/>
    </row>
    <row r="29200" spans="8:14" x14ac:dyDescent="0.25">
      <c r="H29200" s="4"/>
      <c r="M29200" s="5"/>
      <c r="N29200" s="6"/>
    </row>
    <row r="29201" spans="8:14" x14ac:dyDescent="0.25">
      <c r="H29201" s="4"/>
      <c r="M29201" s="5"/>
      <c r="N29201" s="6"/>
    </row>
    <row r="29202" spans="8:14" x14ac:dyDescent="0.25">
      <c r="H29202" s="4"/>
      <c r="M29202" s="5"/>
      <c r="N29202" s="6"/>
    </row>
    <row r="29203" spans="8:14" x14ac:dyDescent="0.25">
      <c r="H29203" s="4"/>
      <c r="M29203" s="5"/>
      <c r="N29203" s="6"/>
    </row>
    <row r="29204" spans="8:14" x14ac:dyDescent="0.25">
      <c r="H29204" s="4"/>
      <c r="M29204" s="5"/>
      <c r="N29204" s="6"/>
    </row>
    <row r="29205" spans="8:14" x14ac:dyDescent="0.25">
      <c r="H29205" s="4"/>
      <c r="M29205" s="5"/>
      <c r="N29205" s="6"/>
    </row>
    <row r="29206" spans="8:14" x14ac:dyDescent="0.25">
      <c r="H29206" s="4"/>
      <c r="M29206" s="5"/>
      <c r="N29206" s="6"/>
    </row>
    <row r="29207" spans="8:14" x14ac:dyDescent="0.25">
      <c r="H29207" s="4"/>
      <c r="M29207" s="5"/>
      <c r="N29207" s="6"/>
    </row>
    <row r="29208" spans="8:14" x14ac:dyDescent="0.25">
      <c r="H29208" s="4"/>
      <c r="M29208" s="5"/>
      <c r="N29208" s="6"/>
    </row>
    <row r="29209" spans="8:14" x14ac:dyDescent="0.25">
      <c r="H29209" s="4"/>
      <c r="M29209" s="5"/>
      <c r="N29209" s="6"/>
    </row>
    <row r="29210" spans="8:14" x14ac:dyDescent="0.25">
      <c r="H29210" s="4"/>
      <c r="M29210" s="5"/>
      <c r="N29210" s="6"/>
    </row>
    <row r="29211" spans="8:14" x14ac:dyDescent="0.25">
      <c r="H29211" s="4"/>
      <c r="M29211" s="5"/>
      <c r="N29211" s="6"/>
    </row>
    <row r="29212" spans="8:14" x14ac:dyDescent="0.25">
      <c r="H29212" s="4"/>
      <c r="M29212" s="5"/>
      <c r="N29212" s="6"/>
    </row>
    <row r="29213" spans="8:14" x14ac:dyDescent="0.25">
      <c r="H29213" s="4"/>
      <c r="M29213" s="5"/>
      <c r="N29213" s="6"/>
    </row>
    <row r="29214" spans="8:14" x14ac:dyDescent="0.25">
      <c r="H29214" s="4"/>
      <c r="M29214" s="5"/>
      <c r="N29214" s="6"/>
    </row>
    <row r="29215" spans="8:14" x14ac:dyDescent="0.25">
      <c r="H29215" s="4"/>
      <c r="M29215" s="5"/>
      <c r="N29215" s="6"/>
    </row>
    <row r="29216" spans="8:14" x14ac:dyDescent="0.25">
      <c r="H29216" s="4"/>
      <c r="M29216" s="5"/>
      <c r="N29216" s="6"/>
    </row>
    <row r="29217" spans="8:14" x14ac:dyDescent="0.25">
      <c r="H29217" s="4"/>
      <c r="M29217" s="5"/>
      <c r="N29217" s="6"/>
    </row>
    <row r="29218" spans="8:14" x14ac:dyDescent="0.25">
      <c r="H29218" s="4"/>
      <c r="M29218" s="5"/>
      <c r="N29218" s="6"/>
    </row>
    <row r="29219" spans="8:14" x14ac:dyDescent="0.25">
      <c r="H29219" s="4"/>
      <c r="M29219" s="5"/>
      <c r="N29219" s="6"/>
    </row>
    <row r="29220" spans="8:14" x14ac:dyDescent="0.25">
      <c r="H29220" s="4"/>
      <c r="M29220" s="5"/>
      <c r="N29220" s="6"/>
    </row>
    <row r="29221" spans="8:14" x14ac:dyDescent="0.25">
      <c r="H29221" s="4"/>
      <c r="M29221" s="5"/>
      <c r="N29221" s="6"/>
    </row>
    <row r="29222" spans="8:14" x14ac:dyDescent="0.25">
      <c r="H29222" s="4"/>
      <c r="M29222" s="5"/>
      <c r="N29222" s="6"/>
    </row>
    <row r="29223" spans="8:14" x14ac:dyDescent="0.25">
      <c r="H29223" s="4"/>
      <c r="M29223" s="5"/>
      <c r="N29223" s="6"/>
    </row>
    <row r="29224" spans="8:14" x14ac:dyDescent="0.25">
      <c r="H29224" s="4"/>
      <c r="M29224" s="5"/>
      <c r="N29224" s="6"/>
    </row>
    <row r="29225" spans="8:14" x14ac:dyDescent="0.25">
      <c r="H29225" s="4"/>
      <c r="M29225" s="5"/>
      <c r="N29225" s="6"/>
    </row>
    <row r="29226" spans="8:14" x14ac:dyDescent="0.25">
      <c r="H29226" s="4"/>
      <c r="M29226" s="5"/>
      <c r="N29226" s="6"/>
    </row>
    <row r="29227" spans="8:14" x14ac:dyDescent="0.25">
      <c r="H29227" s="4"/>
      <c r="M29227" s="5"/>
      <c r="N29227" s="6"/>
    </row>
    <row r="29228" spans="8:14" x14ac:dyDescent="0.25">
      <c r="H29228" s="4"/>
      <c r="M29228" s="5"/>
      <c r="N29228" s="6"/>
    </row>
    <row r="29229" spans="8:14" x14ac:dyDescent="0.25">
      <c r="H29229" s="4"/>
      <c r="M29229" s="5"/>
      <c r="N29229" s="6"/>
    </row>
    <row r="29230" spans="8:14" x14ac:dyDescent="0.25">
      <c r="H29230" s="4"/>
      <c r="M29230" s="5"/>
      <c r="N29230" s="6"/>
    </row>
    <row r="29231" spans="8:14" x14ac:dyDescent="0.25">
      <c r="H29231" s="4"/>
      <c r="M29231" s="5"/>
      <c r="N29231" s="6"/>
    </row>
    <row r="29232" spans="8:14" x14ac:dyDescent="0.25">
      <c r="H29232" s="4"/>
      <c r="M29232" s="5"/>
      <c r="N29232" s="6"/>
    </row>
    <row r="29233" spans="8:14" x14ac:dyDescent="0.25">
      <c r="H29233" s="4"/>
      <c r="M29233" s="5"/>
      <c r="N29233" s="6"/>
    </row>
    <row r="29234" spans="8:14" x14ac:dyDescent="0.25">
      <c r="H29234" s="4"/>
      <c r="M29234" s="5"/>
      <c r="N29234" s="6"/>
    </row>
    <row r="29235" spans="8:14" x14ac:dyDescent="0.25">
      <c r="H29235" s="4"/>
      <c r="M29235" s="5"/>
      <c r="N29235" s="6"/>
    </row>
    <row r="29236" spans="8:14" x14ac:dyDescent="0.25">
      <c r="H29236" s="4"/>
      <c r="M29236" s="5"/>
      <c r="N29236" s="6"/>
    </row>
    <row r="29237" spans="8:14" x14ac:dyDescent="0.25">
      <c r="H29237" s="4"/>
      <c r="M29237" s="5"/>
      <c r="N29237" s="6"/>
    </row>
    <row r="29238" spans="8:14" x14ac:dyDescent="0.25">
      <c r="H29238" s="4"/>
      <c r="M29238" s="5"/>
      <c r="N29238" s="6"/>
    </row>
    <row r="29239" spans="8:14" x14ac:dyDescent="0.25">
      <c r="H29239" s="4"/>
      <c r="M29239" s="5"/>
      <c r="N29239" s="6"/>
    </row>
    <row r="29240" spans="8:14" x14ac:dyDescent="0.25">
      <c r="H29240" s="4"/>
      <c r="M29240" s="5"/>
      <c r="N29240" s="6"/>
    </row>
    <row r="29241" spans="8:14" x14ac:dyDescent="0.25">
      <c r="H29241" s="4"/>
      <c r="M29241" s="5"/>
      <c r="N29241" s="6"/>
    </row>
    <row r="29242" spans="8:14" x14ac:dyDescent="0.25">
      <c r="H29242" s="4"/>
      <c r="M29242" s="5"/>
      <c r="N29242" s="6"/>
    </row>
    <row r="29243" spans="8:14" x14ac:dyDescent="0.25">
      <c r="H29243" s="4"/>
      <c r="M29243" s="5"/>
      <c r="N29243" s="6"/>
    </row>
    <row r="29244" spans="8:14" x14ac:dyDescent="0.25">
      <c r="H29244" s="4"/>
      <c r="M29244" s="5"/>
      <c r="N29244" s="6"/>
    </row>
    <row r="29245" spans="8:14" x14ac:dyDescent="0.25">
      <c r="H29245" s="4"/>
      <c r="M29245" s="5"/>
      <c r="N29245" s="6"/>
    </row>
    <row r="29246" spans="8:14" x14ac:dyDescent="0.25">
      <c r="H29246" s="4"/>
      <c r="M29246" s="5"/>
      <c r="N29246" s="6"/>
    </row>
    <row r="29247" spans="8:14" x14ac:dyDescent="0.25">
      <c r="H29247" s="4"/>
      <c r="M29247" s="5"/>
      <c r="N29247" s="6"/>
    </row>
    <row r="29248" spans="8:14" x14ac:dyDescent="0.25">
      <c r="H29248" s="4"/>
      <c r="M29248" s="5"/>
      <c r="N29248" s="6"/>
    </row>
    <row r="29249" spans="8:14" x14ac:dyDescent="0.25">
      <c r="H29249" s="4"/>
      <c r="M29249" s="5"/>
      <c r="N29249" s="6"/>
    </row>
    <row r="29250" spans="8:14" x14ac:dyDescent="0.25">
      <c r="H29250" s="4"/>
      <c r="M29250" s="5"/>
      <c r="N29250" s="6"/>
    </row>
    <row r="29251" spans="8:14" x14ac:dyDescent="0.25">
      <c r="H29251" s="4"/>
      <c r="M29251" s="5"/>
      <c r="N29251" s="6"/>
    </row>
    <row r="29252" spans="8:14" x14ac:dyDescent="0.25">
      <c r="H29252" s="4"/>
      <c r="M29252" s="5"/>
      <c r="N29252" s="6"/>
    </row>
    <row r="29253" spans="8:14" x14ac:dyDescent="0.25">
      <c r="H29253" s="4"/>
      <c r="M29253" s="5"/>
      <c r="N29253" s="6"/>
    </row>
    <row r="29254" spans="8:14" x14ac:dyDescent="0.25">
      <c r="H29254" s="4"/>
      <c r="M29254" s="5"/>
      <c r="N29254" s="6"/>
    </row>
    <row r="29255" spans="8:14" x14ac:dyDescent="0.25">
      <c r="H29255" s="4"/>
      <c r="M29255" s="5"/>
      <c r="N29255" s="6"/>
    </row>
    <row r="29256" spans="8:14" x14ac:dyDescent="0.25">
      <c r="H29256" s="4"/>
      <c r="M29256" s="5"/>
      <c r="N29256" s="6"/>
    </row>
    <row r="29257" spans="8:14" x14ac:dyDescent="0.25">
      <c r="H29257" s="4"/>
      <c r="M29257" s="5"/>
      <c r="N29257" s="6"/>
    </row>
    <row r="29258" spans="8:14" x14ac:dyDescent="0.25">
      <c r="H29258" s="4"/>
      <c r="M29258" s="5"/>
      <c r="N29258" s="6"/>
    </row>
    <row r="29259" spans="8:14" x14ac:dyDescent="0.25">
      <c r="H29259" s="4"/>
      <c r="M29259" s="5"/>
      <c r="N29259" s="6"/>
    </row>
    <row r="29260" spans="8:14" x14ac:dyDescent="0.25">
      <c r="H29260" s="4"/>
      <c r="M29260" s="5"/>
      <c r="N29260" s="6"/>
    </row>
    <row r="29261" spans="8:14" x14ac:dyDescent="0.25">
      <c r="H29261" s="4"/>
      <c r="M29261" s="5"/>
      <c r="N29261" s="6"/>
    </row>
    <row r="29262" spans="8:14" x14ac:dyDescent="0.25">
      <c r="H29262" s="4"/>
      <c r="M29262" s="5"/>
      <c r="N29262" s="6"/>
    </row>
    <row r="29263" spans="8:14" x14ac:dyDescent="0.25">
      <c r="H29263" s="4"/>
      <c r="M29263" s="5"/>
      <c r="N29263" s="6"/>
    </row>
    <row r="29264" spans="8:14" x14ac:dyDescent="0.25">
      <c r="H29264" s="4"/>
      <c r="M29264" s="5"/>
      <c r="N29264" s="6"/>
    </row>
    <row r="29265" spans="8:14" x14ac:dyDescent="0.25">
      <c r="H29265" s="4"/>
      <c r="M29265" s="5"/>
      <c r="N29265" s="6"/>
    </row>
    <row r="29266" spans="8:14" x14ac:dyDescent="0.25">
      <c r="H29266" s="4"/>
      <c r="M29266" s="5"/>
      <c r="N29266" s="6"/>
    </row>
    <row r="29267" spans="8:14" x14ac:dyDescent="0.25">
      <c r="H29267" s="4"/>
      <c r="M29267" s="5"/>
      <c r="N29267" s="6"/>
    </row>
    <row r="29268" spans="8:14" x14ac:dyDescent="0.25">
      <c r="H29268" s="4"/>
      <c r="M29268" s="5"/>
      <c r="N29268" s="6"/>
    </row>
    <row r="29269" spans="8:14" x14ac:dyDescent="0.25">
      <c r="H29269" s="4"/>
      <c r="M29269" s="5"/>
      <c r="N29269" s="6"/>
    </row>
    <row r="29270" spans="8:14" x14ac:dyDescent="0.25">
      <c r="H29270" s="4"/>
      <c r="M29270" s="5"/>
      <c r="N29270" s="6"/>
    </row>
    <row r="29271" spans="8:14" x14ac:dyDescent="0.25">
      <c r="H29271" s="4"/>
      <c r="M29271" s="5"/>
      <c r="N29271" s="6"/>
    </row>
    <row r="29272" spans="8:14" x14ac:dyDescent="0.25">
      <c r="H29272" s="4"/>
      <c r="M29272" s="5"/>
      <c r="N29272" s="6"/>
    </row>
    <row r="29273" spans="8:14" x14ac:dyDescent="0.25">
      <c r="H29273" s="4"/>
      <c r="M29273" s="5"/>
      <c r="N29273" s="6"/>
    </row>
    <row r="29274" spans="8:14" x14ac:dyDescent="0.25">
      <c r="H29274" s="4"/>
      <c r="M29274" s="5"/>
      <c r="N29274" s="6"/>
    </row>
    <row r="29275" spans="8:14" x14ac:dyDescent="0.25">
      <c r="H29275" s="4"/>
      <c r="M29275" s="5"/>
      <c r="N29275" s="6"/>
    </row>
    <row r="29276" spans="8:14" x14ac:dyDescent="0.25">
      <c r="H29276" s="4"/>
      <c r="M29276" s="5"/>
      <c r="N29276" s="6"/>
    </row>
    <row r="29277" spans="8:14" x14ac:dyDescent="0.25">
      <c r="H29277" s="4"/>
      <c r="M29277" s="5"/>
      <c r="N29277" s="6"/>
    </row>
    <row r="29278" spans="8:14" x14ac:dyDescent="0.25">
      <c r="H29278" s="4"/>
      <c r="M29278" s="5"/>
      <c r="N29278" s="6"/>
    </row>
    <row r="29279" spans="8:14" x14ac:dyDescent="0.25">
      <c r="H29279" s="4"/>
      <c r="M29279" s="5"/>
      <c r="N29279" s="6"/>
    </row>
    <row r="29280" spans="8:14" x14ac:dyDescent="0.25">
      <c r="H29280" s="4"/>
      <c r="M29280" s="5"/>
      <c r="N29280" s="6"/>
    </row>
    <row r="29281" spans="8:14" x14ac:dyDescent="0.25">
      <c r="H29281" s="4"/>
      <c r="M29281" s="5"/>
      <c r="N29281" s="6"/>
    </row>
    <row r="29282" spans="8:14" x14ac:dyDescent="0.25">
      <c r="H29282" s="4"/>
      <c r="M29282" s="5"/>
      <c r="N29282" s="6"/>
    </row>
    <row r="29283" spans="8:14" x14ac:dyDescent="0.25">
      <c r="H29283" s="4"/>
      <c r="M29283" s="5"/>
      <c r="N29283" s="6"/>
    </row>
    <row r="29284" spans="8:14" x14ac:dyDescent="0.25">
      <c r="H29284" s="4"/>
      <c r="M29284" s="5"/>
      <c r="N29284" s="6"/>
    </row>
    <row r="29285" spans="8:14" x14ac:dyDescent="0.25">
      <c r="H29285" s="4"/>
      <c r="M29285" s="5"/>
      <c r="N29285" s="6"/>
    </row>
    <row r="29286" spans="8:14" x14ac:dyDescent="0.25">
      <c r="H29286" s="4"/>
      <c r="M29286" s="5"/>
      <c r="N29286" s="6"/>
    </row>
    <row r="29287" spans="8:14" x14ac:dyDescent="0.25">
      <c r="H29287" s="4"/>
      <c r="M29287" s="5"/>
      <c r="N29287" s="6"/>
    </row>
    <row r="29288" spans="8:14" x14ac:dyDescent="0.25">
      <c r="H29288" s="4"/>
      <c r="M29288" s="5"/>
      <c r="N29288" s="6"/>
    </row>
    <row r="29289" spans="8:14" x14ac:dyDescent="0.25">
      <c r="H29289" s="4"/>
      <c r="M29289" s="5"/>
      <c r="N29289" s="6"/>
    </row>
    <row r="29290" spans="8:14" x14ac:dyDescent="0.25">
      <c r="H29290" s="4"/>
      <c r="M29290" s="5"/>
      <c r="N29290" s="6"/>
    </row>
    <row r="29291" spans="8:14" x14ac:dyDescent="0.25">
      <c r="H29291" s="4"/>
      <c r="M29291" s="5"/>
      <c r="N29291" s="6"/>
    </row>
    <row r="29292" spans="8:14" x14ac:dyDescent="0.25">
      <c r="H29292" s="4"/>
      <c r="M29292" s="5"/>
      <c r="N29292" s="6"/>
    </row>
    <row r="29293" spans="8:14" x14ac:dyDescent="0.25">
      <c r="H29293" s="4"/>
      <c r="M29293" s="5"/>
      <c r="N29293" s="6"/>
    </row>
    <row r="29294" spans="8:14" x14ac:dyDescent="0.25">
      <c r="H29294" s="4"/>
      <c r="M29294" s="5"/>
      <c r="N29294" s="6"/>
    </row>
    <row r="29295" spans="8:14" x14ac:dyDescent="0.25">
      <c r="H29295" s="4"/>
      <c r="M29295" s="5"/>
      <c r="N29295" s="6"/>
    </row>
    <row r="29296" spans="8:14" x14ac:dyDescent="0.25">
      <c r="H29296" s="4"/>
      <c r="M29296" s="5"/>
      <c r="N29296" s="6"/>
    </row>
    <row r="29297" spans="8:14" x14ac:dyDescent="0.25">
      <c r="H29297" s="4"/>
      <c r="M29297" s="5"/>
      <c r="N29297" s="6"/>
    </row>
    <row r="29298" spans="8:14" x14ac:dyDescent="0.25">
      <c r="H29298" s="4"/>
      <c r="M29298" s="5"/>
      <c r="N29298" s="6"/>
    </row>
    <row r="29299" spans="8:14" x14ac:dyDescent="0.25">
      <c r="H29299" s="4"/>
      <c r="M29299" s="5"/>
      <c r="N29299" s="6"/>
    </row>
    <row r="29300" spans="8:14" x14ac:dyDescent="0.25">
      <c r="H29300" s="4"/>
      <c r="M29300" s="5"/>
      <c r="N29300" s="6"/>
    </row>
    <row r="29301" spans="8:14" x14ac:dyDescent="0.25">
      <c r="H29301" s="4"/>
      <c r="M29301" s="5"/>
      <c r="N29301" s="6"/>
    </row>
    <row r="29302" spans="8:14" x14ac:dyDescent="0.25">
      <c r="H29302" s="4"/>
      <c r="M29302" s="5"/>
      <c r="N29302" s="6"/>
    </row>
    <row r="29303" spans="8:14" x14ac:dyDescent="0.25">
      <c r="H29303" s="4"/>
      <c r="M29303" s="5"/>
      <c r="N29303" s="6"/>
    </row>
    <row r="29304" spans="8:14" x14ac:dyDescent="0.25">
      <c r="H29304" s="4"/>
      <c r="M29304" s="5"/>
      <c r="N29304" s="6"/>
    </row>
    <row r="29305" spans="8:14" x14ac:dyDescent="0.25">
      <c r="H29305" s="4"/>
      <c r="M29305" s="5"/>
      <c r="N29305" s="6"/>
    </row>
    <row r="29306" spans="8:14" x14ac:dyDescent="0.25">
      <c r="H29306" s="4"/>
      <c r="M29306" s="5"/>
      <c r="N29306" s="6"/>
    </row>
    <row r="29307" spans="8:14" x14ac:dyDescent="0.25">
      <c r="H29307" s="4"/>
      <c r="M29307" s="5"/>
      <c r="N29307" s="6"/>
    </row>
    <row r="29308" spans="8:14" x14ac:dyDescent="0.25">
      <c r="H29308" s="4"/>
      <c r="M29308" s="5"/>
      <c r="N29308" s="6"/>
    </row>
    <row r="29309" spans="8:14" x14ac:dyDescent="0.25">
      <c r="H29309" s="4"/>
      <c r="M29309" s="5"/>
      <c r="N29309" s="6"/>
    </row>
    <row r="29310" spans="8:14" x14ac:dyDescent="0.25">
      <c r="H29310" s="4"/>
      <c r="M29310" s="5"/>
      <c r="N29310" s="6"/>
    </row>
    <row r="29311" spans="8:14" x14ac:dyDescent="0.25">
      <c r="H29311" s="4"/>
      <c r="M29311" s="5"/>
      <c r="N29311" s="6"/>
    </row>
    <row r="29312" spans="8:14" x14ac:dyDescent="0.25">
      <c r="H29312" s="4"/>
      <c r="M29312" s="5"/>
      <c r="N29312" s="6"/>
    </row>
    <row r="29313" spans="8:14" x14ac:dyDescent="0.25">
      <c r="H29313" s="4"/>
      <c r="M29313" s="5"/>
      <c r="N29313" s="6"/>
    </row>
    <row r="29314" spans="8:14" x14ac:dyDescent="0.25">
      <c r="H29314" s="4"/>
      <c r="M29314" s="5"/>
      <c r="N29314" s="6"/>
    </row>
    <row r="29315" spans="8:14" x14ac:dyDescent="0.25">
      <c r="H29315" s="4"/>
      <c r="M29315" s="5"/>
      <c r="N29315" s="6"/>
    </row>
    <row r="29316" spans="8:14" x14ac:dyDescent="0.25">
      <c r="H29316" s="4"/>
      <c r="M29316" s="5"/>
      <c r="N29316" s="6"/>
    </row>
    <row r="29317" spans="8:14" x14ac:dyDescent="0.25">
      <c r="H29317" s="4"/>
      <c r="M29317" s="5"/>
      <c r="N29317" s="6"/>
    </row>
    <row r="29318" spans="8:14" x14ac:dyDescent="0.25">
      <c r="H29318" s="4"/>
      <c r="M29318" s="5"/>
      <c r="N29318" s="6"/>
    </row>
    <row r="29319" spans="8:14" x14ac:dyDescent="0.25">
      <c r="H29319" s="4"/>
      <c r="M29319" s="5"/>
      <c r="N29319" s="6"/>
    </row>
    <row r="29320" spans="8:14" x14ac:dyDescent="0.25">
      <c r="H29320" s="4"/>
      <c r="M29320" s="5"/>
      <c r="N29320" s="6"/>
    </row>
    <row r="29321" spans="8:14" x14ac:dyDescent="0.25">
      <c r="H29321" s="4"/>
      <c r="M29321" s="5"/>
      <c r="N29321" s="6"/>
    </row>
    <row r="29322" spans="8:14" x14ac:dyDescent="0.25">
      <c r="H29322" s="4"/>
      <c r="M29322" s="5"/>
      <c r="N29322" s="6"/>
    </row>
    <row r="29323" spans="8:14" x14ac:dyDescent="0.25">
      <c r="H29323" s="4"/>
      <c r="M29323" s="5"/>
      <c r="N29323" s="6"/>
    </row>
    <row r="29324" spans="8:14" x14ac:dyDescent="0.25">
      <c r="H29324" s="4"/>
      <c r="M29324" s="5"/>
      <c r="N29324" s="6"/>
    </row>
    <row r="29325" spans="8:14" x14ac:dyDescent="0.25">
      <c r="H29325" s="4"/>
      <c r="M29325" s="5"/>
      <c r="N29325" s="6"/>
    </row>
    <row r="29326" spans="8:14" x14ac:dyDescent="0.25">
      <c r="H29326" s="4"/>
      <c r="M29326" s="5"/>
      <c r="N29326" s="6"/>
    </row>
    <row r="29327" spans="8:14" x14ac:dyDescent="0.25">
      <c r="H29327" s="4"/>
      <c r="M29327" s="5"/>
      <c r="N29327" s="6"/>
    </row>
    <row r="29328" spans="8:14" x14ac:dyDescent="0.25">
      <c r="H29328" s="4"/>
      <c r="M29328" s="5"/>
      <c r="N29328" s="6"/>
    </row>
    <row r="29329" spans="8:14" x14ac:dyDescent="0.25">
      <c r="H29329" s="4"/>
      <c r="M29329" s="5"/>
      <c r="N29329" s="6"/>
    </row>
    <row r="29330" spans="8:14" x14ac:dyDescent="0.25">
      <c r="H29330" s="4"/>
      <c r="M29330" s="5"/>
      <c r="N29330" s="6"/>
    </row>
    <row r="29331" spans="8:14" x14ac:dyDescent="0.25">
      <c r="H29331" s="4"/>
      <c r="M29331" s="5"/>
      <c r="N29331" s="6"/>
    </row>
    <row r="29332" spans="8:14" x14ac:dyDescent="0.25">
      <c r="H29332" s="4"/>
      <c r="M29332" s="5"/>
      <c r="N29332" s="6"/>
    </row>
    <row r="29333" spans="8:14" x14ac:dyDescent="0.25">
      <c r="H29333" s="4"/>
      <c r="M29333" s="5"/>
      <c r="N29333" s="6"/>
    </row>
    <row r="29334" spans="8:14" x14ac:dyDescent="0.25">
      <c r="H29334" s="4"/>
      <c r="M29334" s="5"/>
      <c r="N29334" s="6"/>
    </row>
    <row r="29335" spans="8:14" x14ac:dyDescent="0.25">
      <c r="H29335" s="4"/>
      <c r="M29335" s="5"/>
      <c r="N29335" s="6"/>
    </row>
    <row r="29336" spans="8:14" x14ac:dyDescent="0.25">
      <c r="H29336" s="4"/>
      <c r="M29336" s="5"/>
      <c r="N29336" s="6"/>
    </row>
    <row r="29337" spans="8:14" x14ac:dyDescent="0.25">
      <c r="H29337" s="4"/>
      <c r="M29337" s="5"/>
      <c r="N29337" s="6"/>
    </row>
    <row r="29338" spans="8:14" x14ac:dyDescent="0.25">
      <c r="H29338" s="4"/>
      <c r="M29338" s="5"/>
      <c r="N29338" s="6"/>
    </row>
    <row r="29339" spans="8:14" x14ac:dyDescent="0.25">
      <c r="H29339" s="4"/>
      <c r="M29339" s="5"/>
      <c r="N29339" s="6"/>
    </row>
    <row r="29340" spans="8:14" x14ac:dyDescent="0.25">
      <c r="H29340" s="4"/>
      <c r="M29340" s="5"/>
      <c r="N29340" s="6"/>
    </row>
    <row r="29341" spans="8:14" x14ac:dyDescent="0.25">
      <c r="H29341" s="4"/>
      <c r="M29341" s="5"/>
      <c r="N29341" s="6"/>
    </row>
    <row r="29342" spans="8:14" x14ac:dyDescent="0.25">
      <c r="H29342" s="4"/>
      <c r="M29342" s="5"/>
      <c r="N29342" s="6"/>
    </row>
    <row r="29343" spans="8:14" x14ac:dyDescent="0.25">
      <c r="H29343" s="4"/>
      <c r="M29343" s="5"/>
      <c r="N29343" s="6"/>
    </row>
    <row r="29344" spans="8:14" x14ac:dyDescent="0.25">
      <c r="H29344" s="4"/>
      <c r="M29344" s="5"/>
      <c r="N29344" s="6"/>
    </row>
    <row r="29345" spans="8:14" x14ac:dyDescent="0.25">
      <c r="H29345" s="4"/>
      <c r="M29345" s="5"/>
      <c r="N29345" s="6"/>
    </row>
    <row r="29346" spans="8:14" x14ac:dyDescent="0.25">
      <c r="H29346" s="4"/>
      <c r="M29346" s="5"/>
      <c r="N29346" s="6"/>
    </row>
    <row r="29347" spans="8:14" x14ac:dyDescent="0.25">
      <c r="H29347" s="4"/>
      <c r="M29347" s="5"/>
      <c r="N29347" s="6"/>
    </row>
    <row r="29348" spans="8:14" x14ac:dyDescent="0.25">
      <c r="H29348" s="4"/>
      <c r="M29348" s="5"/>
      <c r="N29348" s="6"/>
    </row>
    <row r="29349" spans="8:14" x14ac:dyDescent="0.25">
      <c r="H29349" s="4"/>
      <c r="M29349" s="5"/>
      <c r="N29349" s="6"/>
    </row>
    <row r="29350" spans="8:14" x14ac:dyDescent="0.25">
      <c r="H29350" s="4"/>
      <c r="M29350" s="5"/>
      <c r="N29350" s="6"/>
    </row>
    <row r="29351" spans="8:14" x14ac:dyDescent="0.25">
      <c r="H29351" s="4"/>
      <c r="M29351" s="5"/>
      <c r="N29351" s="6"/>
    </row>
    <row r="29352" spans="8:14" x14ac:dyDescent="0.25">
      <c r="H29352" s="4"/>
      <c r="M29352" s="5"/>
      <c r="N29352" s="6"/>
    </row>
    <row r="29353" spans="8:14" x14ac:dyDescent="0.25">
      <c r="H29353" s="4"/>
      <c r="M29353" s="5"/>
      <c r="N29353" s="6"/>
    </row>
    <row r="29354" spans="8:14" x14ac:dyDescent="0.25">
      <c r="H29354" s="4"/>
      <c r="M29354" s="5"/>
      <c r="N29354" s="6"/>
    </row>
    <row r="29355" spans="8:14" x14ac:dyDescent="0.25">
      <c r="H29355" s="4"/>
      <c r="M29355" s="5"/>
      <c r="N29355" s="6"/>
    </row>
    <row r="29356" spans="8:14" x14ac:dyDescent="0.25">
      <c r="H29356" s="4"/>
      <c r="M29356" s="5"/>
      <c r="N29356" s="6"/>
    </row>
    <row r="29357" spans="8:14" x14ac:dyDescent="0.25">
      <c r="H29357" s="4"/>
      <c r="M29357" s="5"/>
      <c r="N29357" s="6"/>
    </row>
    <row r="29358" spans="8:14" x14ac:dyDescent="0.25">
      <c r="H29358" s="4"/>
      <c r="M29358" s="5"/>
      <c r="N29358" s="6"/>
    </row>
    <row r="29359" spans="8:14" x14ac:dyDescent="0.25">
      <c r="H29359" s="4"/>
      <c r="M29359" s="5"/>
      <c r="N29359" s="6"/>
    </row>
    <row r="29360" spans="8:14" x14ac:dyDescent="0.25">
      <c r="H29360" s="4"/>
      <c r="M29360" s="5"/>
      <c r="N29360" s="6"/>
    </row>
    <row r="29361" spans="8:14" x14ac:dyDescent="0.25">
      <c r="H29361" s="4"/>
      <c r="M29361" s="5"/>
      <c r="N29361" s="6"/>
    </row>
    <row r="29362" spans="8:14" x14ac:dyDescent="0.25">
      <c r="H29362" s="4"/>
      <c r="M29362" s="5"/>
      <c r="N29362" s="6"/>
    </row>
    <row r="29363" spans="8:14" x14ac:dyDescent="0.25">
      <c r="H29363" s="4"/>
      <c r="M29363" s="5"/>
      <c r="N29363" s="6"/>
    </row>
    <row r="29364" spans="8:14" x14ac:dyDescent="0.25">
      <c r="H29364" s="4"/>
      <c r="M29364" s="5"/>
      <c r="N29364" s="6"/>
    </row>
    <row r="29365" spans="8:14" x14ac:dyDescent="0.25">
      <c r="H29365" s="4"/>
      <c r="M29365" s="5"/>
      <c r="N29365" s="6"/>
    </row>
    <row r="29366" spans="8:14" x14ac:dyDescent="0.25">
      <c r="H29366" s="4"/>
      <c r="M29366" s="5"/>
      <c r="N29366" s="6"/>
    </row>
    <row r="29367" spans="8:14" x14ac:dyDescent="0.25">
      <c r="H29367" s="4"/>
      <c r="M29367" s="5"/>
      <c r="N29367" s="6"/>
    </row>
    <row r="29368" spans="8:14" x14ac:dyDescent="0.25">
      <c r="H29368" s="4"/>
      <c r="M29368" s="5"/>
      <c r="N29368" s="6"/>
    </row>
    <row r="29369" spans="8:14" x14ac:dyDescent="0.25">
      <c r="H29369" s="4"/>
      <c r="M29369" s="5"/>
      <c r="N29369" s="6"/>
    </row>
    <row r="29370" spans="8:14" x14ac:dyDescent="0.25">
      <c r="H29370" s="4"/>
      <c r="M29370" s="5"/>
      <c r="N29370" s="6"/>
    </row>
    <row r="29371" spans="8:14" x14ac:dyDescent="0.25">
      <c r="H29371" s="4"/>
      <c r="M29371" s="5"/>
      <c r="N29371" s="6"/>
    </row>
    <row r="29372" spans="8:14" x14ac:dyDescent="0.25">
      <c r="H29372" s="4"/>
      <c r="M29372" s="5"/>
      <c r="N29372" s="6"/>
    </row>
    <row r="29373" spans="8:14" x14ac:dyDescent="0.25">
      <c r="H29373" s="4"/>
      <c r="M29373" s="5"/>
      <c r="N29373" s="6"/>
    </row>
    <row r="29374" spans="8:14" x14ac:dyDescent="0.25">
      <c r="H29374" s="4"/>
      <c r="M29374" s="5"/>
      <c r="N29374" s="6"/>
    </row>
    <row r="29375" spans="8:14" x14ac:dyDescent="0.25">
      <c r="H29375" s="4"/>
      <c r="M29375" s="5"/>
      <c r="N29375" s="6"/>
    </row>
    <row r="29376" spans="8:14" x14ac:dyDescent="0.25">
      <c r="H29376" s="4"/>
      <c r="M29376" s="5"/>
      <c r="N29376" s="6"/>
    </row>
    <row r="29377" spans="8:14" x14ac:dyDescent="0.25">
      <c r="H29377" s="4"/>
      <c r="M29377" s="5"/>
      <c r="N29377" s="6"/>
    </row>
    <row r="29378" spans="8:14" x14ac:dyDescent="0.25">
      <c r="H29378" s="4"/>
      <c r="M29378" s="5"/>
      <c r="N29378" s="6"/>
    </row>
    <row r="29379" spans="8:14" x14ac:dyDescent="0.25">
      <c r="H29379" s="4"/>
      <c r="M29379" s="5"/>
      <c r="N29379" s="6"/>
    </row>
    <row r="29380" spans="8:14" x14ac:dyDescent="0.25">
      <c r="H29380" s="4"/>
      <c r="M29380" s="5"/>
      <c r="N29380" s="6"/>
    </row>
    <row r="29381" spans="8:14" x14ac:dyDescent="0.25">
      <c r="H29381" s="4"/>
      <c r="M29381" s="5"/>
      <c r="N29381" s="6"/>
    </row>
    <row r="29382" spans="8:14" x14ac:dyDescent="0.25">
      <c r="H29382" s="4"/>
      <c r="M29382" s="5"/>
      <c r="N29382" s="6"/>
    </row>
    <row r="29383" spans="8:14" x14ac:dyDescent="0.25">
      <c r="H29383" s="4"/>
      <c r="M29383" s="5"/>
      <c r="N29383" s="6"/>
    </row>
    <row r="29384" spans="8:14" x14ac:dyDescent="0.25">
      <c r="H29384" s="4"/>
      <c r="M29384" s="5"/>
      <c r="N29384" s="6"/>
    </row>
    <row r="29385" spans="8:14" x14ac:dyDescent="0.25">
      <c r="H29385" s="4"/>
      <c r="M29385" s="5"/>
      <c r="N29385" s="6"/>
    </row>
    <row r="29386" spans="8:14" x14ac:dyDescent="0.25">
      <c r="H29386" s="4"/>
      <c r="M29386" s="5"/>
      <c r="N29386" s="6"/>
    </row>
    <row r="29387" spans="8:14" x14ac:dyDescent="0.25">
      <c r="H29387" s="4"/>
      <c r="M29387" s="5"/>
      <c r="N29387" s="6"/>
    </row>
    <row r="29388" spans="8:14" x14ac:dyDescent="0.25">
      <c r="H29388" s="4"/>
      <c r="M29388" s="5"/>
      <c r="N29388" s="6"/>
    </row>
    <row r="29389" spans="8:14" x14ac:dyDescent="0.25">
      <c r="H29389" s="4"/>
      <c r="M29389" s="5"/>
      <c r="N29389" s="6"/>
    </row>
    <row r="29390" spans="8:14" x14ac:dyDescent="0.25">
      <c r="H29390" s="4"/>
      <c r="M29390" s="5"/>
      <c r="N29390" s="6"/>
    </row>
    <row r="29391" spans="8:14" x14ac:dyDescent="0.25">
      <c r="H29391" s="4"/>
      <c r="M29391" s="5"/>
      <c r="N29391" s="6"/>
    </row>
    <row r="29392" spans="8:14" x14ac:dyDescent="0.25">
      <c r="H29392" s="4"/>
      <c r="M29392" s="5"/>
      <c r="N29392" s="6"/>
    </row>
    <row r="29393" spans="8:14" x14ac:dyDescent="0.25">
      <c r="H29393" s="4"/>
      <c r="M29393" s="5"/>
      <c r="N29393" s="6"/>
    </row>
    <row r="29394" spans="8:14" x14ac:dyDescent="0.25">
      <c r="H29394" s="4"/>
      <c r="M29394" s="5"/>
      <c r="N29394" s="6"/>
    </row>
    <row r="29395" spans="8:14" x14ac:dyDescent="0.25">
      <c r="H29395" s="4"/>
      <c r="M29395" s="5"/>
      <c r="N29395" s="6"/>
    </row>
    <row r="29396" spans="8:14" x14ac:dyDescent="0.25">
      <c r="H29396" s="4"/>
      <c r="M29396" s="5"/>
      <c r="N29396" s="6"/>
    </row>
    <row r="29397" spans="8:14" x14ac:dyDescent="0.25">
      <c r="H29397" s="4"/>
      <c r="M29397" s="5"/>
      <c r="N29397" s="6"/>
    </row>
    <row r="29398" spans="8:14" x14ac:dyDescent="0.25">
      <c r="H29398" s="4"/>
      <c r="M29398" s="5"/>
      <c r="N29398" s="6"/>
    </row>
    <row r="29399" spans="8:14" x14ac:dyDescent="0.25">
      <c r="H29399" s="4"/>
      <c r="M29399" s="5"/>
      <c r="N29399" s="6"/>
    </row>
    <row r="29400" spans="8:14" x14ac:dyDescent="0.25">
      <c r="H29400" s="4"/>
      <c r="M29400" s="5"/>
      <c r="N29400" s="6"/>
    </row>
    <row r="29401" spans="8:14" x14ac:dyDescent="0.25">
      <c r="H29401" s="4"/>
      <c r="M29401" s="5"/>
      <c r="N29401" s="6"/>
    </row>
    <row r="29402" spans="8:14" x14ac:dyDescent="0.25">
      <c r="H29402" s="4"/>
      <c r="M29402" s="5"/>
      <c r="N29402" s="6"/>
    </row>
    <row r="29403" spans="8:14" x14ac:dyDescent="0.25">
      <c r="H29403" s="4"/>
      <c r="M29403" s="5"/>
      <c r="N29403" s="6"/>
    </row>
    <row r="29404" spans="8:14" x14ac:dyDescent="0.25">
      <c r="H29404" s="4"/>
      <c r="M29404" s="5"/>
      <c r="N29404" s="6"/>
    </row>
    <row r="29405" spans="8:14" x14ac:dyDescent="0.25">
      <c r="H29405" s="4"/>
      <c r="M29405" s="5"/>
      <c r="N29405" s="6"/>
    </row>
    <row r="29406" spans="8:14" x14ac:dyDescent="0.25">
      <c r="H29406" s="4"/>
      <c r="M29406" s="5"/>
      <c r="N29406" s="6"/>
    </row>
    <row r="29407" spans="8:14" x14ac:dyDescent="0.25">
      <c r="H29407" s="4"/>
      <c r="M29407" s="5"/>
      <c r="N29407" s="6"/>
    </row>
    <row r="29408" spans="8:14" x14ac:dyDescent="0.25">
      <c r="H29408" s="4"/>
      <c r="M29408" s="5"/>
      <c r="N29408" s="6"/>
    </row>
    <row r="29409" spans="8:14" x14ac:dyDescent="0.25">
      <c r="H29409" s="4"/>
      <c r="M29409" s="5"/>
      <c r="N29409" s="6"/>
    </row>
    <row r="29410" spans="8:14" x14ac:dyDescent="0.25">
      <c r="H29410" s="4"/>
      <c r="M29410" s="5"/>
      <c r="N29410" s="6"/>
    </row>
    <row r="29411" spans="8:14" x14ac:dyDescent="0.25">
      <c r="H29411" s="4"/>
      <c r="M29411" s="5"/>
      <c r="N29411" s="6"/>
    </row>
    <row r="29412" spans="8:14" x14ac:dyDescent="0.25">
      <c r="H29412" s="4"/>
      <c r="M29412" s="5"/>
      <c r="N29412" s="6"/>
    </row>
    <row r="29413" spans="8:14" x14ac:dyDescent="0.25">
      <c r="H29413" s="4"/>
      <c r="M29413" s="5"/>
      <c r="N29413" s="6"/>
    </row>
    <row r="29414" spans="8:14" x14ac:dyDescent="0.25">
      <c r="H29414" s="4"/>
      <c r="M29414" s="5"/>
      <c r="N29414" s="6"/>
    </row>
    <row r="29415" spans="8:14" x14ac:dyDescent="0.25">
      <c r="H29415" s="4"/>
      <c r="M29415" s="5"/>
      <c r="N29415" s="6"/>
    </row>
    <row r="29416" spans="8:14" x14ac:dyDescent="0.25">
      <c r="H29416" s="4"/>
      <c r="M29416" s="5"/>
      <c r="N29416" s="6"/>
    </row>
    <row r="29417" spans="8:14" x14ac:dyDescent="0.25">
      <c r="H29417" s="4"/>
      <c r="M29417" s="5"/>
      <c r="N29417" s="6"/>
    </row>
    <row r="29418" spans="8:14" x14ac:dyDescent="0.25">
      <c r="H29418" s="4"/>
      <c r="M29418" s="5"/>
      <c r="N29418" s="6"/>
    </row>
    <row r="29419" spans="8:14" x14ac:dyDescent="0.25">
      <c r="H29419" s="4"/>
      <c r="M29419" s="5"/>
      <c r="N29419" s="6"/>
    </row>
    <row r="29420" spans="8:14" x14ac:dyDescent="0.25">
      <c r="H29420" s="4"/>
      <c r="M29420" s="5"/>
      <c r="N29420" s="6"/>
    </row>
    <row r="29421" spans="8:14" x14ac:dyDescent="0.25">
      <c r="H29421" s="4"/>
      <c r="M29421" s="5"/>
      <c r="N29421" s="6"/>
    </row>
    <row r="29422" spans="8:14" x14ac:dyDescent="0.25">
      <c r="H29422" s="4"/>
      <c r="M29422" s="5"/>
      <c r="N29422" s="6"/>
    </row>
    <row r="29423" spans="8:14" x14ac:dyDescent="0.25">
      <c r="H29423" s="4"/>
      <c r="M29423" s="5"/>
      <c r="N29423" s="6"/>
    </row>
    <row r="29424" spans="8:14" x14ac:dyDescent="0.25">
      <c r="H29424" s="4"/>
      <c r="M29424" s="5"/>
      <c r="N29424" s="6"/>
    </row>
    <row r="29425" spans="8:14" x14ac:dyDescent="0.25">
      <c r="H29425" s="4"/>
      <c r="M29425" s="5"/>
      <c r="N29425" s="6"/>
    </row>
    <row r="29426" spans="8:14" x14ac:dyDescent="0.25">
      <c r="H29426" s="4"/>
      <c r="M29426" s="5"/>
      <c r="N29426" s="6"/>
    </row>
    <row r="29427" spans="8:14" x14ac:dyDescent="0.25">
      <c r="H29427" s="4"/>
      <c r="M29427" s="5"/>
      <c r="N29427" s="6"/>
    </row>
    <row r="29428" spans="8:14" x14ac:dyDescent="0.25">
      <c r="H29428" s="4"/>
      <c r="M29428" s="5"/>
      <c r="N29428" s="6"/>
    </row>
    <row r="29429" spans="8:14" x14ac:dyDescent="0.25">
      <c r="H29429" s="4"/>
      <c r="M29429" s="5"/>
      <c r="N29429" s="6"/>
    </row>
    <row r="29430" spans="8:14" x14ac:dyDescent="0.25">
      <c r="H29430" s="4"/>
      <c r="M29430" s="5"/>
      <c r="N29430" s="6"/>
    </row>
    <row r="29431" spans="8:14" x14ac:dyDescent="0.25">
      <c r="H29431" s="4"/>
      <c r="M29431" s="5"/>
      <c r="N29431" s="6"/>
    </row>
    <row r="29432" spans="8:14" x14ac:dyDescent="0.25">
      <c r="H29432" s="4"/>
      <c r="M29432" s="5"/>
      <c r="N29432" s="6"/>
    </row>
    <row r="29433" spans="8:14" x14ac:dyDescent="0.25">
      <c r="H29433" s="4"/>
      <c r="M29433" s="5"/>
      <c r="N29433" s="6"/>
    </row>
    <row r="29434" spans="8:14" x14ac:dyDescent="0.25">
      <c r="H29434" s="4"/>
      <c r="M29434" s="5"/>
      <c r="N29434" s="6"/>
    </row>
    <row r="29435" spans="8:14" x14ac:dyDescent="0.25">
      <c r="H29435" s="4"/>
      <c r="M29435" s="5"/>
      <c r="N29435" s="6"/>
    </row>
    <row r="29436" spans="8:14" x14ac:dyDescent="0.25">
      <c r="H29436" s="4"/>
      <c r="M29436" s="5"/>
      <c r="N29436" s="6"/>
    </row>
    <row r="29437" spans="8:14" x14ac:dyDescent="0.25">
      <c r="H29437" s="4"/>
      <c r="M29437" s="5"/>
      <c r="N29437" s="6"/>
    </row>
    <row r="29438" spans="8:14" x14ac:dyDescent="0.25">
      <c r="H29438" s="4"/>
      <c r="M29438" s="5"/>
      <c r="N29438" s="6"/>
    </row>
    <row r="29439" spans="8:14" x14ac:dyDescent="0.25">
      <c r="H29439" s="4"/>
      <c r="M29439" s="5"/>
      <c r="N29439" s="6"/>
    </row>
    <row r="29440" spans="8:14" x14ac:dyDescent="0.25">
      <c r="H29440" s="4"/>
      <c r="M29440" s="5"/>
      <c r="N29440" s="6"/>
    </row>
    <row r="29441" spans="8:14" x14ac:dyDescent="0.25">
      <c r="H29441" s="4"/>
      <c r="M29441" s="5"/>
      <c r="N29441" s="6"/>
    </row>
    <row r="29442" spans="8:14" x14ac:dyDescent="0.25">
      <c r="H29442" s="4"/>
      <c r="M29442" s="5"/>
      <c r="N29442" s="6"/>
    </row>
    <row r="29443" spans="8:14" x14ac:dyDescent="0.25">
      <c r="H29443" s="4"/>
      <c r="M29443" s="5"/>
      <c r="N29443" s="6"/>
    </row>
    <row r="29444" spans="8:14" x14ac:dyDescent="0.25">
      <c r="H29444" s="4"/>
      <c r="M29444" s="5"/>
      <c r="N29444" s="6"/>
    </row>
    <row r="29445" spans="8:14" x14ac:dyDescent="0.25">
      <c r="H29445" s="4"/>
      <c r="M29445" s="5"/>
      <c r="N29445" s="6"/>
    </row>
    <row r="29446" spans="8:14" x14ac:dyDescent="0.25">
      <c r="H29446" s="4"/>
      <c r="M29446" s="5"/>
      <c r="N29446" s="6"/>
    </row>
    <row r="29447" spans="8:14" x14ac:dyDescent="0.25">
      <c r="H29447" s="4"/>
      <c r="M29447" s="5"/>
      <c r="N29447" s="6"/>
    </row>
    <row r="29448" spans="8:14" x14ac:dyDescent="0.25">
      <c r="H29448" s="4"/>
      <c r="M29448" s="5"/>
      <c r="N29448" s="6"/>
    </row>
    <row r="29449" spans="8:14" x14ac:dyDescent="0.25">
      <c r="H29449" s="4"/>
      <c r="M29449" s="5"/>
      <c r="N29449" s="6"/>
    </row>
    <row r="29450" spans="8:14" x14ac:dyDescent="0.25">
      <c r="H29450" s="4"/>
      <c r="M29450" s="5"/>
      <c r="N29450" s="6"/>
    </row>
    <row r="29451" spans="8:14" x14ac:dyDescent="0.25">
      <c r="H29451" s="4"/>
      <c r="M29451" s="5"/>
      <c r="N29451" s="6"/>
    </row>
    <row r="29452" spans="8:14" x14ac:dyDescent="0.25">
      <c r="H29452" s="4"/>
      <c r="M29452" s="5"/>
      <c r="N29452" s="6"/>
    </row>
    <row r="29453" spans="8:14" x14ac:dyDescent="0.25">
      <c r="H29453" s="4"/>
      <c r="M29453" s="5"/>
      <c r="N29453" s="6"/>
    </row>
    <row r="29454" spans="8:14" x14ac:dyDescent="0.25">
      <c r="H29454" s="4"/>
      <c r="M29454" s="5"/>
      <c r="N29454" s="6"/>
    </row>
    <row r="29455" spans="8:14" x14ac:dyDescent="0.25">
      <c r="H29455" s="4"/>
      <c r="M29455" s="5"/>
      <c r="N29455" s="6"/>
    </row>
    <row r="29456" spans="8:14" x14ac:dyDescent="0.25">
      <c r="H29456" s="4"/>
      <c r="M29456" s="5"/>
      <c r="N29456" s="6"/>
    </row>
    <row r="29457" spans="8:14" x14ac:dyDescent="0.25">
      <c r="H29457" s="4"/>
      <c r="M29457" s="5"/>
      <c r="N29457" s="6"/>
    </row>
    <row r="29458" spans="8:14" x14ac:dyDescent="0.25">
      <c r="H29458" s="4"/>
      <c r="M29458" s="5"/>
      <c r="N29458" s="6"/>
    </row>
    <row r="29459" spans="8:14" x14ac:dyDescent="0.25">
      <c r="H29459" s="4"/>
      <c r="M29459" s="5"/>
      <c r="N29459" s="6"/>
    </row>
    <row r="29460" spans="8:14" x14ac:dyDescent="0.25">
      <c r="H29460" s="4"/>
      <c r="M29460" s="5"/>
      <c r="N29460" s="6"/>
    </row>
    <row r="29461" spans="8:14" x14ac:dyDescent="0.25">
      <c r="H29461" s="4"/>
      <c r="M29461" s="5"/>
      <c r="N29461" s="6"/>
    </row>
    <row r="29462" spans="8:14" x14ac:dyDescent="0.25">
      <c r="H29462" s="4"/>
      <c r="M29462" s="5"/>
      <c r="N29462" s="6"/>
    </row>
    <row r="29463" spans="8:14" x14ac:dyDescent="0.25">
      <c r="H29463" s="4"/>
      <c r="M29463" s="5"/>
      <c r="N29463" s="6"/>
    </row>
    <row r="29464" spans="8:14" x14ac:dyDescent="0.25">
      <c r="H29464" s="4"/>
      <c r="M29464" s="5"/>
      <c r="N29464" s="6"/>
    </row>
    <row r="29465" spans="8:14" x14ac:dyDescent="0.25">
      <c r="H29465" s="4"/>
      <c r="M29465" s="5"/>
      <c r="N29465" s="6"/>
    </row>
    <row r="29466" spans="8:14" x14ac:dyDescent="0.25">
      <c r="H29466" s="4"/>
      <c r="M29466" s="5"/>
      <c r="N29466" s="6"/>
    </row>
    <row r="29467" spans="8:14" x14ac:dyDescent="0.25">
      <c r="H29467" s="4"/>
      <c r="M29467" s="5"/>
      <c r="N29467" s="6"/>
    </row>
    <row r="29468" spans="8:14" x14ac:dyDescent="0.25">
      <c r="H29468" s="4"/>
      <c r="M29468" s="5"/>
      <c r="N29468" s="6"/>
    </row>
    <row r="29469" spans="8:14" x14ac:dyDescent="0.25">
      <c r="H29469" s="4"/>
      <c r="M29469" s="5"/>
      <c r="N29469" s="6"/>
    </row>
    <row r="29470" spans="8:14" x14ac:dyDescent="0.25">
      <c r="H29470" s="4"/>
      <c r="M29470" s="5"/>
      <c r="N29470" s="6"/>
    </row>
    <row r="29471" spans="8:14" x14ac:dyDescent="0.25">
      <c r="H29471" s="4"/>
      <c r="M29471" s="5"/>
      <c r="N29471" s="6"/>
    </row>
    <row r="29472" spans="8:14" x14ac:dyDescent="0.25">
      <c r="H29472" s="4"/>
      <c r="M29472" s="5"/>
      <c r="N29472" s="6"/>
    </row>
    <row r="29473" spans="8:14" x14ac:dyDescent="0.25">
      <c r="H29473" s="4"/>
      <c r="M29473" s="5"/>
      <c r="N29473" s="6"/>
    </row>
    <row r="29474" spans="8:14" x14ac:dyDescent="0.25">
      <c r="H29474" s="4"/>
      <c r="M29474" s="5"/>
      <c r="N29474" s="6"/>
    </row>
    <row r="29475" spans="8:14" x14ac:dyDescent="0.25">
      <c r="H29475" s="4"/>
      <c r="M29475" s="5"/>
      <c r="N29475" s="6"/>
    </row>
    <row r="29476" spans="8:14" x14ac:dyDescent="0.25">
      <c r="H29476" s="4"/>
      <c r="M29476" s="5"/>
      <c r="N29476" s="6"/>
    </row>
    <row r="29477" spans="8:14" x14ac:dyDescent="0.25">
      <c r="H29477" s="4"/>
      <c r="M29477" s="5"/>
      <c r="N29477" s="6"/>
    </row>
    <row r="29478" spans="8:14" x14ac:dyDescent="0.25">
      <c r="H29478" s="4"/>
      <c r="M29478" s="5"/>
      <c r="N29478" s="6"/>
    </row>
    <row r="29479" spans="8:14" x14ac:dyDescent="0.25">
      <c r="H29479" s="4"/>
      <c r="M29479" s="5"/>
      <c r="N29479" s="6"/>
    </row>
    <row r="29480" spans="8:14" x14ac:dyDescent="0.25">
      <c r="H29480" s="4"/>
      <c r="M29480" s="5"/>
      <c r="N29480" s="6"/>
    </row>
    <row r="29481" spans="8:14" x14ac:dyDescent="0.25">
      <c r="H29481" s="4"/>
      <c r="M29481" s="5"/>
      <c r="N29481" s="6"/>
    </row>
    <row r="29482" spans="8:14" x14ac:dyDescent="0.25">
      <c r="H29482" s="4"/>
      <c r="M29482" s="5"/>
      <c r="N29482" s="6"/>
    </row>
    <row r="29483" spans="8:14" x14ac:dyDescent="0.25">
      <c r="H29483" s="4"/>
      <c r="M29483" s="5"/>
      <c r="N29483" s="6"/>
    </row>
    <row r="29484" spans="8:14" x14ac:dyDescent="0.25">
      <c r="H29484" s="4"/>
      <c r="M29484" s="5"/>
      <c r="N29484" s="6"/>
    </row>
    <row r="29485" spans="8:14" x14ac:dyDescent="0.25">
      <c r="H29485" s="4"/>
      <c r="M29485" s="5"/>
      <c r="N29485" s="6"/>
    </row>
    <row r="29486" spans="8:14" x14ac:dyDescent="0.25">
      <c r="H29486" s="4"/>
      <c r="M29486" s="5"/>
      <c r="N29486" s="6"/>
    </row>
    <row r="29487" spans="8:14" x14ac:dyDescent="0.25">
      <c r="H29487" s="4"/>
      <c r="M29487" s="5"/>
      <c r="N29487" s="6"/>
    </row>
    <row r="29488" spans="8:14" x14ac:dyDescent="0.25">
      <c r="H29488" s="4"/>
      <c r="M29488" s="5"/>
      <c r="N29488" s="6"/>
    </row>
    <row r="29489" spans="8:14" x14ac:dyDescent="0.25">
      <c r="H29489" s="4"/>
      <c r="M29489" s="5"/>
      <c r="N29489" s="6"/>
    </row>
    <row r="29490" spans="8:14" x14ac:dyDescent="0.25">
      <c r="H29490" s="4"/>
      <c r="M29490" s="5"/>
      <c r="N29490" s="6"/>
    </row>
    <row r="29491" spans="8:14" x14ac:dyDescent="0.25">
      <c r="H29491" s="4"/>
      <c r="M29491" s="5"/>
      <c r="N29491" s="6"/>
    </row>
    <row r="29492" spans="8:14" x14ac:dyDescent="0.25">
      <c r="H29492" s="4"/>
      <c r="M29492" s="5"/>
      <c r="N29492" s="6"/>
    </row>
    <row r="29493" spans="8:14" x14ac:dyDescent="0.25">
      <c r="H29493" s="4"/>
      <c r="M29493" s="5"/>
      <c r="N29493" s="6"/>
    </row>
    <row r="29494" spans="8:14" x14ac:dyDescent="0.25">
      <c r="H29494" s="4"/>
      <c r="M29494" s="5"/>
      <c r="N29494" s="6"/>
    </row>
    <row r="29495" spans="8:14" x14ac:dyDescent="0.25">
      <c r="H29495" s="4"/>
      <c r="M29495" s="5"/>
      <c r="N29495" s="6"/>
    </row>
    <row r="29496" spans="8:14" x14ac:dyDescent="0.25">
      <c r="H29496" s="4"/>
      <c r="M29496" s="5"/>
      <c r="N29496" s="6"/>
    </row>
    <row r="29497" spans="8:14" x14ac:dyDescent="0.25">
      <c r="H29497" s="4"/>
      <c r="M29497" s="5"/>
      <c r="N29497" s="6"/>
    </row>
    <row r="29498" spans="8:14" x14ac:dyDescent="0.25">
      <c r="H29498" s="4"/>
      <c r="M29498" s="5"/>
      <c r="N29498" s="6"/>
    </row>
    <row r="29499" spans="8:14" x14ac:dyDescent="0.25">
      <c r="H29499" s="4"/>
      <c r="M29499" s="5"/>
      <c r="N29499" s="6"/>
    </row>
    <row r="29500" spans="8:14" x14ac:dyDescent="0.25">
      <c r="H29500" s="4"/>
      <c r="M29500" s="5"/>
      <c r="N29500" s="6"/>
    </row>
    <row r="29501" spans="8:14" x14ac:dyDescent="0.25">
      <c r="H29501" s="4"/>
      <c r="M29501" s="5"/>
      <c r="N29501" s="6"/>
    </row>
    <row r="29502" spans="8:14" x14ac:dyDescent="0.25">
      <c r="H29502" s="4"/>
      <c r="M29502" s="5"/>
      <c r="N29502" s="6"/>
    </row>
    <row r="29503" spans="8:14" x14ac:dyDescent="0.25">
      <c r="H29503" s="4"/>
      <c r="M29503" s="5"/>
      <c r="N29503" s="6"/>
    </row>
    <row r="29504" spans="8:14" x14ac:dyDescent="0.25">
      <c r="H29504" s="4"/>
      <c r="M29504" s="5"/>
      <c r="N29504" s="6"/>
    </row>
    <row r="29505" spans="8:14" x14ac:dyDescent="0.25">
      <c r="H29505" s="4"/>
      <c r="M29505" s="5"/>
      <c r="N29505" s="6"/>
    </row>
    <row r="29506" spans="8:14" x14ac:dyDescent="0.25">
      <c r="H29506" s="4"/>
      <c r="M29506" s="5"/>
      <c r="N29506" s="6"/>
    </row>
    <row r="29507" spans="8:14" x14ac:dyDescent="0.25">
      <c r="H29507" s="4"/>
      <c r="M29507" s="5"/>
      <c r="N29507" s="6"/>
    </row>
    <row r="29508" spans="8:14" x14ac:dyDescent="0.25">
      <c r="H29508" s="4"/>
      <c r="M29508" s="5"/>
      <c r="N29508" s="6"/>
    </row>
    <row r="29509" spans="8:14" x14ac:dyDescent="0.25">
      <c r="H29509" s="4"/>
      <c r="M29509" s="5"/>
      <c r="N29509" s="6"/>
    </row>
    <row r="29510" spans="8:14" x14ac:dyDescent="0.25">
      <c r="H29510" s="4"/>
      <c r="M29510" s="5"/>
      <c r="N29510" s="6"/>
    </row>
    <row r="29511" spans="8:14" x14ac:dyDescent="0.25">
      <c r="H29511" s="4"/>
      <c r="M29511" s="5"/>
      <c r="N29511" s="6"/>
    </row>
    <row r="29512" spans="8:14" x14ac:dyDescent="0.25">
      <c r="H29512" s="4"/>
      <c r="M29512" s="5"/>
      <c r="N29512" s="6"/>
    </row>
    <row r="29513" spans="8:14" x14ac:dyDescent="0.25">
      <c r="H29513" s="4"/>
      <c r="M29513" s="5"/>
      <c r="N29513" s="6"/>
    </row>
    <row r="29514" spans="8:14" x14ac:dyDescent="0.25">
      <c r="H29514" s="4"/>
      <c r="M29514" s="5"/>
      <c r="N29514" s="6"/>
    </row>
    <row r="29515" spans="8:14" x14ac:dyDescent="0.25">
      <c r="H29515" s="4"/>
      <c r="M29515" s="5"/>
      <c r="N29515" s="6"/>
    </row>
    <row r="29516" spans="8:14" x14ac:dyDescent="0.25">
      <c r="H29516" s="4"/>
      <c r="M29516" s="5"/>
      <c r="N29516" s="6"/>
    </row>
    <row r="29517" spans="8:14" x14ac:dyDescent="0.25">
      <c r="H29517" s="4"/>
      <c r="M29517" s="5"/>
      <c r="N29517" s="6"/>
    </row>
    <row r="29518" spans="8:14" x14ac:dyDescent="0.25">
      <c r="H29518" s="4"/>
      <c r="M29518" s="5"/>
      <c r="N29518" s="6"/>
    </row>
    <row r="29519" spans="8:14" x14ac:dyDescent="0.25">
      <c r="H29519" s="4"/>
      <c r="M29519" s="5"/>
      <c r="N29519" s="6"/>
    </row>
    <row r="29520" spans="8:14" x14ac:dyDescent="0.25">
      <c r="H29520" s="4"/>
      <c r="M29520" s="5"/>
      <c r="N29520" s="6"/>
    </row>
    <row r="29521" spans="8:14" x14ac:dyDescent="0.25">
      <c r="H29521" s="4"/>
      <c r="M29521" s="5"/>
      <c r="N29521" s="6"/>
    </row>
    <row r="29522" spans="8:14" x14ac:dyDescent="0.25">
      <c r="H29522" s="4"/>
      <c r="M29522" s="5"/>
      <c r="N29522" s="6"/>
    </row>
    <row r="29523" spans="8:14" x14ac:dyDescent="0.25">
      <c r="H29523" s="4"/>
      <c r="M29523" s="5"/>
      <c r="N29523" s="6"/>
    </row>
    <row r="29524" spans="8:14" x14ac:dyDescent="0.25">
      <c r="H29524" s="4"/>
      <c r="M29524" s="5"/>
      <c r="N29524" s="6"/>
    </row>
    <row r="29525" spans="8:14" x14ac:dyDescent="0.25">
      <c r="H29525" s="4"/>
      <c r="M29525" s="5"/>
      <c r="N29525" s="6"/>
    </row>
    <row r="29526" spans="8:14" x14ac:dyDescent="0.25">
      <c r="H29526" s="4"/>
      <c r="M29526" s="5"/>
      <c r="N29526" s="6"/>
    </row>
    <row r="29527" spans="8:14" x14ac:dyDescent="0.25">
      <c r="H29527" s="4"/>
      <c r="M29527" s="5"/>
      <c r="N29527" s="6"/>
    </row>
    <row r="29528" spans="8:14" x14ac:dyDescent="0.25">
      <c r="H29528" s="4"/>
      <c r="M29528" s="5"/>
      <c r="N29528" s="6"/>
    </row>
    <row r="29529" spans="8:14" x14ac:dyDescent="0.25">
      <c r="H29529" s="4"/>
      <c r="M29529" s="5"/>
      <c r="N29529" s="6"/>
    </row>
    <row r="29530" spans="8:14" x14ac:dyDescent="0.25">
      <c r="H29530" s="4"/>
      <c r="M29530" s="5"/>
      <c r="N29530" s="6"/>
    </row>
    <row r="29531" spans="8:14" x14ac:dyDescent="0.25">
      <c r="H29531" s="4"/>
      <c r="M29531" s="5"/>
      <c r="N29531" s="6"/>
    </row>
    <row r="29532" spans="8:14" x14ac:dyDescent="0.25">
      <c r="H29532" s="4"/>
      <c r="M29532" s="5"/>
      <c r="N29532" s="6"/>
    </row>
    <row r="29533" spans="8:14" x14ac:dyDescent="0.25">
      <c r="H29533" s="4"/>
      <c r="M29533" s="5"/>
      <c r="N29533" s="6"/>
    </row>
    <row r="29534" spans="8:14" x14ac:dyDescent="0.25">
      <c r="H29534" s="4"/>
      <c r="M29534" s="5"/>
      <c r="N29534" s="6"/>
    </row>
    <row r="29535" spans="8:14" x14ac:dyDescent="0.25">
      <c r="H29535" s="4"/>
      <c r="M29535" s="5"/>
      <c r="N29535" s="6"/>
    </row>
    <row r="29536" spans="8:14" x14ac:dyDescent="0.25">
      <c r="H29536" s="4"/>
      <c r="M29536" s="5"/>
      <c r="N29536" s="6"/>
    </row>
    <row r="29537" spans="8:14" x14ac:dyDescent="0.25">
      <c r="H29537" s="4"/>
      <c r="M29537" s="5"/>
      <c r="N29537" s="6"/>
    </row>
    <row r="29538" spans="8:14" x14ac:dyDescent="0.25">
      <c r="H29538" s="4"/>
      <c r="M29538" s="5"/>
      <c r="N29538" s="6"/>
    </row>
    <row r="29539" spans="8:14" x14ac:dyDescent="0.25">
      <c r="H29539" s="4"/>
      <c r="M29539" s="5"/>
      <c r="N29539" s="6"/>
    </row>
    <row r="29540" spans="8:14" x14ac:dyDescent="0.25">
      <c r="H29540" s="4"/>
      <c r="M29540" s="5"/>
      <c r="N29540" s="6"/>
    </row>
    <row r="29541" spans="8:14" x14ac:dyDescent="0.25">
      <c r="H29541" s="4"/>
      <c r="M29541" s="5"/>
      <c r="N29541" s="6"/>
    </row>
    <row r="29542" spans="8:14" x14ac:dyDescent="0.25">
      <c r="H29542" s="4"/>
      <c r="M29542" s="5"/>
      <c r="N29542" s="6"/>
    </row>
    <row r="29543" spans="8:14" x14ac:dyDescent="0.25">
      <c r="H29543" s="4"/>
      <c r="M29543" s="5"/>
      <c r="N29543" s="6"/>
    </row>
    <row r="29544" spans="8:14" x14ac:dyDescent="0.25">
      <c r="H29544" s="4"/>
      <c r="M29544" s="5"/>
      <c r="N29544" s="6"/>
    </row>
    <row r="29545" spans="8:14" x14ac:dyDescent="0.25">
      <c r="H29545" s="4"/>
      <c r="M29545" s="5"/>
      <c r="N29545" s="6"/>
    </row>
    <row r="29546" spans="8:14" x14ac:dyDescent="0.25">
      <c r="H29546" s="4"/>
      <c r="M29546" s="5"/>
      <c r="N29546" s="6"/>
    </row>
    <row r="29547" spans="8:14" x14ac:dyDescent="0.25">
      <c r="H29547" s="4"/>
      <c r="M29547" s="5"/>
      <c r="N29547" s="6"/>
    </row>
    <row r="29548" spans="8:14" x14ac:dyDescent="0.25">
      <c r="H29548" s="4"/>
      <c r="M29548" s="5"/>
      <c r="N29548" s="6"/>
    </row>
    <row r="29549" spans="8:14" x14ac:dyDescent="0.25">
      <c r="H29549" s="4"/>
      <c r="M29549" s="5"/>
      <c r="N29549" s="6"/>
    </row>
    <row r="29550" spans="8:14" x14ac:dyDescent="0.25">
      <c r="H29550" s="4"/>
      <c r="M29550" s="5"/>
      <c r="N29550" s="6"/>
    </row>
    <row r="29551" spans="8:14" x14ac:dyDescent="0.25">
      <c r="H29551" s="4"/>
      <c r="M29551" s="5"/>
      <c r="N29551" s="6"/>
    </row>
    <row r="29552" spans="8:14" x14ac:dyDescent="0.25">
      <c r="H29552" s="4"/>
      <c r="M29552" s="5"/>
      <c r="N29552" s="6"/>
    </row>
    <row r="29553" spans="8:14" x14ac:dyDescent="0.25">
      <c r="H29553" s="4"/>
      <c r="M29553" s="5"/>
      <c r="N29553" s="6"/>
    </row>
    <row r="29554" spans="8:14" x14ac:dyDescent="0.25">
      <c r="H29554" s="4"/>
      <c r="M29554" s="5"/>
      <c r="N29554" s="6"/>
    </row>
    <row r="29555" spans="8:14" x14ac:dyDescent="0.25">
      <c r="H29555" s="4"/>
      <c r="M29555" s="5"/>
      <c r="N29555" s="6"/>
    </row>
    <row r="29556" spans="8:14" x14ac:dyDescent="0.25">
      <c r="H29556" s="4"/>
      <c r="M29556" s="5"/>
      <c r="N29556" s="6"/>
    </row>
    <row r="29557" spans="8:14" x14ac:dyDescent="0.25">
      <c r="H29557" s="4"/>
      <c r="M29557" s="5"/>
      <c r="N29557" s="6"/>
    </row>
    <row r="29558" spans="8:14" x14ac:dyDescent="0.25">
      <c r="H29558" s="4"/>
      <c r="M29558" s="5"/>
      <c r="N29558" s="6"/>
    </row>
    <row r="29559" spans="8:14" x14ac:dyDescent="0.25">
      <c r="H29559" s="4"/>
      <c r="M29559" s="5"/>
      <c r="N29559" s="6"/>
    </row>
    <row r="29560" spans="8:14" x14ac:dyDescent="0.25">
      <c r="H29560" s="4"/>
      <c r="M29560" s="5"/>
      <c r="N29560" s="6"/>
    </row>
    <row r="29561" spans="8:14" x14ac:dyDescent="0.25">
      <c r="H29561" s="4"/>
      <c r="M29561" s="5"/>
      <c r="N29561" s="6"/>
    </row>
    <row r="29562" spans="8:14" x14ac:dyDescent="0.25">
      <c r="H29562" s="4"/>
      <c r="M29562" s="5"/>
      <c r="N29562" s="6"/>
    </row>
    <row r="29563" spans="8:14" x14ac:dyDescent="0.25">
      <c r="H29563" s="4"/>
      <c r="M29563" s="5"/>
      <c r="N29563" s="6"/>
    </row>
    <row r="29564" spans="8:14" x14ac:dyDescent="0.25">
      <c r="H29564" s="4"/>
      <c r="M29564" s="5"/>
      <c r="N29564" s="6"/>
    </row>
    <row r="29565" spans="8:14" x14ac:dyDescent="0.25">
      <c r="H29565" s="4"/>
      <c r="M29565" s="5"/>
      <c r="N29565" s="6"/>
    </row>
    <row r="29566" spans="8:14" x14ac:dyDescent="0.25">
      <c r="H29566" s="4"/>
      <c r="M29566" s="5"/>
      <c r="N29566" s="6"/>
    </row>
    <row r="29567" spans="8:14" x14ac:dyDescent="0.25">
      <c r="H29567" s="4"/>
      <c r="M29567" s="5"/>
      <c r="N29567" s="6"/>
    </row>
    <row r="29568" spans="8:14" x14ac:dyDescent="0.25">
      <c r="H29568" s="4"/>
      <c r="M29568" s="5"/>
      <c r="N29568" s="6"/>
    </row>
    <row r="29569" spans="8:14" x14ac:dyDescent="0.25">
      <c r="H29569" s="4"/>
      <c r="M29569" s="5"/>
      <c r="N29569" s="6"/>
    </row>
    <row r="29570" spans="8:14" x14ac:dyDescent="0.25">
      <c r="H29570" s="4"/>
      <c r="M29570" s="5"/>
      <c r="N29570" s="6"/>
    </row>
    <row r="29571" spans="8:14" x14ac:dyDescent="0.25">
      <c r="H29571" s="4"/>
      <c r="M29571" s="5"/>
      <c r="N29571" s="6"/>
    </row>
    <row r="29572" spans="8:14" x14ac:dyDescent="0.25">
      <c r="H29572" s="4"/>
      <c r="M29572" s="5"/>
      <c r="N29572" s="6"/>
    </row>
    <row r="29573" spans="8:14" x14ac:dyDescent="0.25">
      <c r="H29573" s="4"/>
      <c r="M29573" s="5"/>
      <c r="N29573" s="6"/>
    </row>
    <row r="29574" spans="8:14" x14ac:dyDescent="0.25">
      <c r="H29574" s="4"/>
      <c r="M29574" s="5"/>
      <c r="N29574" s="6"/>
    </row>
    <row r="29575" spans="8:14" x14ac:dyDescent="0.25">
      <c r="H29575" s="4"/>
      <c r="M29575" s="5"/>
      <c r="N29575" s="6"/>
    </row>
    <row r="29576" spans="8:14" x14ac:dyDescent="0.25">
      <c r="H29576" s="4"/>
      <c r="M29576" s="5"/>
      <c r="N29576" s="6"/>
    </row>
    <row r="29577" spans="8:14" x14ac:dyDescent="0.25">
      <c r="H29577" s="4"/>
      <c r="M29577" s="5"/>
      <c r="N29577" s="6"/>
    </row>
    <row r="29578" spans="8:14" x14ac:dyDescent="0.25">
      <c r="H29578" s="4"/>
      <c r="M29578" s="5"/>
      <c r="N29578" s="6"/>
    </row>
    <row r="29579" spans="8:14" x14ac:dyDescent="0.25">
      <c r="H29579" s="4"/>
      <c r="M29579" s="5"/>
      <c r="N29579" s="6"/>
    </row>
    <row r="29580" spans="8:14" x14ac:dyDescent="0.25">
      <c r="H29580" s="4"/>
      <c r="M29580" s="5"/>
      <c r="N29580" s="6"/>
    </row>
    <row r="29581" spans="8:14" x14ac:dyDescent="0.25">
      <c r="H29581" s="4"/>
      <c r="M29581" s="5"/>
      <c r="N29581" s="6"/>
    </row>
    <row r="29582" spans="8:14" x14ac:dyDescent="0.25">
      <c r="H29582" s="4"/>
      <c r="M29582" s="5"/>
      <c r="N29582" s="6"/>
    </row>
    <row r="29583" spans="8:14" x14ac:dyDescent="0.25">
      <c r="H29583" s="4"/>
      <c r="M29583" s="5"/>
      <c r="N29583" s="6"/>
    </row>
    <row r="29584" spans="8:14" x14ac:dyDescent="0.25">
      <c r="H29584" s="4"/>
      <c r="M29584" s="5"/>
      <c r="N29584" s="6"/>
    </row>
    <row r="29585" spans="8:14" x14ac:dyDescent="0.25">
      <c r="H29585" s="4"/>
      <c r="M29585" s="5"/>
      <c r="N29585" s="6"/>
    </row>
    <row r="29586" spans="8:14" x14ac:dyDescent="0.25">
      <c r="H29586" s="4"/>
      <c r="M29586" s="5"/>
      <c r="N29586" s="6"/>
    </row>
    <row r="29587" spans="8:14" x14ac:dyDescent="0.25">
      <c r="H29587" s="4"/>
      <c r="M29587" s="5"/>
      <c r="N29587" s="6"/>
    </row>
    <row r="29588" spans="8:14" x14ac:dyDescent="0.25">
      <c r="H29588" s="4"/>
      <c r="M29588" s="5"/>
      <c r="N29588" s="6"/>
    </row>
    <row r="29589" spans="8:14" x14ac:dyDescent="0.25">
      <c r="H29589" s="4"/>
      <c r="M29589" s="5"/>
      <c r="N29589" s="6"/>
    </row>
    <row r="29590" spans="8:14" x14ac:dyDescent="0.25">
      <c r="H29590" s="4"/>
      <c r="M29590" s="5"/>
      <c r="N29590" s="6"/>
    </row>
    <row r="29591" spans="8:14" x14ac:dyDescent="0.25">
      <c r="H29591" s="4"/>
      <c r="M29591" s="5"/>
      <c r="N29591" s="6"/>
    </row>
    <row r="29592" spans="8:14" x14ac:dyDescent="0.25">
      <c r="H29592" s="4"/>
      <c r="M29592" s="5"/>
      <c r="N29592" s="6"/>
    </row>
    <row r="29593" spans="8:14" x14ac:dyDescent="0.25">
      <c r="H29593" s="4"/>
      <c r="M29593" s="5"/>
      <c r="N29593" s="6"/>
    </row>
    <row r="29594" spans="8:14" x14ac:dyDescent="0.25">
      <c r="H29594" s="4"/>
      <c r="M29594" s="5"/>
      <c r="N29594" s="6"/>
    </row>
    <row r="29595" spans="8:14" x14ac:dyDescent="0.25">
      <c r="H29595" s="4"/>
      <c r="M29595" s="5"/>
      <c r="N29595" s="6"/>
    </row>
    <row r="29596" spans="8:14" x14ac:dyDescent="0.25">
      <c r="H29596" s="4"/>
      <c r="M29596" s="5"/>
      <c r="N29596" s="6"/>
    </row>
    <row r="29597" spans="8:14" x14ac:dyDescent="0.25">
      <c r="H29597" s="4"/>
      <c r="M29597" s="5"/>
      <c r="N29597" s="6"/>
    </row>
    <row r="29598" spans="8:14" x14ac:dyDescent="0.25">
      <c r="H29598" s="4"/>
      <c r="M29598" s="5"/>
      <c r="N29598" s="6"/>
    </row>
    <row r="29599" spans="8:14" x14ac:dyDescent="0.25">
      <c r="H29599" s="4"/>
      <c r="M29599" s="5"/>
      <c r="N29599" s="6"/>
    </row>
    <row r="29600" spans="8:14" x14ac:dyDescent="0.25">
      <c r="H29600" s="4"/>
      <c r="M29600" s="5"/>
      <c r="N29600" s="6"/>
    </row>
    <row r="29601" spans="8:14" x14ac:dyDescent="0.25">
      <c r="H29601" s="4"/>
      <c r="M29601" s="5"/>
      <c r="N29601" s="6"/>
    </row>
    <row r="29602" spans="8:14" x14ac:dyDescent="0.25">
      <c r="H29602" s="4"/>
      <c r="M29602" s="5"/>
      <c r="N29602" s="6"/>
    </row>
    <row r="29603" spans="8:14" x14ac:dyDescent="0.25">
      <c r="H29603" s="4"/>
      <c r="M29603" s="5"/>
      <c r="N29603" s="6"/>
    </row>
    <row r="29604" spans="8:14" x14ac:dyDescent="0.25">
      <c r="H29604" s="4"/>
      <c r="M29604" s="5"/>
      <c r="N29604" s="6"/>
    </row>
    <row r="29605" spans="8:14" x14ac:dyDescent="0.25">
      <c r="H29605" s="4"/>
      <c r="M29605" s="5"/>
      <c r="N29605" s="6"/>
    </row>
    <row r="29606" spans="8:14" x14ac:dyDescent="0.25">
      <c r="H29606" s="4"/>
      <c r="M29606" s="5"/>
      <c r="N29606" s="6"/>
    </row>
    <row r="29607" spans="8:14" x14ac:dyDescent="0.25">
      <c r="H29607" s="4"/>
      <c r="M29607" s="5"/>
      <c r="N29607" s="6"/>
    </row>
    <row r="29608" spans="8:14" x14ac:dyDescent="0.25">
      <c r="H29608" s="4"/>
      <c r="M29608" s="5"/>
      <c r="N29608" s="6"/>
    </row>
    <row r="29609" spans="8:14" x14ac:dyDescent="0.25">
      <c r="H29609" s="4"/>
      <c r="M29609" s="5"/>
      <c r="N29609" s="6"/>
    </row>
    <row r="29610" spans="8:14" x14ac:dyDescent="0.25">
      <c r="H29610" s="4"/>
      <c r="M29610" s="5"/>
      <c r="N29610" s="6"/>
    </row>
    <row r="29611" spans="8:14" x14ac:dyDescent="0.25">
      <c r="H29611" s="4"/>
      <c r="M29611" s="5"/>
      <c r="N29611" s="6"/>
    </row>
    <row r="29612" spans="8:14" x14ac:dyDescent="0.25">
      <c r="H29612" s="4"/>
      <c r="M29612" s="5"/>
      <c r="N29612" s="6"/>
    </row>
    <row r="29613" spans="8:14" x14ac:dyDescent="0.25">
      <c r="H29613" s="4"/>
      <c r="M29613" s="5"/>
      <c r="N29613" s="6"/>
    </row>
    <row r="29614" spans="8:14" x14ac:dyDescent="0.25">
      <c r="H29614" s="4"/>
      <c r="M29614" s="5"/>
      <c r="N29614" s="6"/>
    </row>
    <row r="29615" spans="8:14" x14ac:dyDescent="0.25">
      <c r="H29615" s="4"/>
      <c r="M29615" s="5"/>
      <c r="N29615" s="6"/>
    </row>
    <row r="29616" spans="8:14" x14ac:dyDescent="0.25">
      <c r="H29616" s="4"/>
      <c r="M29616" s="5"/>
      <c r="N29616" s="6"/>
    </row>
    <row r="29617" spans="8:14" x14ac:dyDescent="0.25">
      <c r="H29617" s="4"/>
      <c r="M29617" s="5"/>
      <c r="N29617" s="6"/>
    </row>
    <row r="29618" spans="8:14" x14ac:dyDescent="0.25">
      <c r="H29618" s="4"/>
      <c r="M29618" s="5"/>
      <c r="N29618" s="6"/>
    </row>
    <row r="29619" spans="8:14" x14ac:dyDescent="0.25">
      <c r="H29619" s="4"/>
      <c r="M29619" s="5"/>
      <c r="N29619" s="6"/>
    </row>
    <row r="29620" spans="8:14" x14ac:dyDescent="0.25">
      <c r="H29620" s="4"/>
      <c r="M29620" s="5"/>
      <c r="N29620" s="6"/>
    </row>
    <row r="29621" spans="8:14" x14ac:dyDescent="0.25">
      <c r="H29621" s="4"/>
      <c r="M29621" s="5"/>
      <c r="N29621" s="6"/>
    </row>
    <row r="29622" spans="8:14" x14ac:dyDescent="0.25">
      <c r="H29622" s="4"/>
      <c r="M29622" s="5"/>
      <c r="N29622" s="6"/>
    </row>
    <row r="29623" spans="8:14" x14ac:dyDescent="0.25">
      <c r="H29623" s="4"/>
      <c r="M29623" s="5"/>
      <c r="N29623" s="6"/>
    </row>
    <row r="29624" spans="8:14" x14ac:dyDescent="0.25">
      <c r="H29624" s="4"/>
      <c r="M29624" s="5"/>
      <c r="N29624" s="6"/>
    </row>
    <row r="29625" spans="8:14" x14ac:dyDescent="0.25">
      <c r="H29625" s="4"/>
      <c r="M29625" s="5"/>
      <c r="N29625" s="6"/>
    </row>
    <row r="29626" spans="8:14" x14ac:dyDescent="0.25">
      <c r="H29626" s="4"/>
      <c r="M29626" s="5"/>
      <c r="N29626" s="6"/>
    </row>
    <row r="29627" spans="8:14" x14ac:dyDescent="0.25">
      <c r="H29627" s="4"/>
      <c r="M29627" s="5"/>
      <c r="N29627" s="6"/>
    </row>
    <row r="29628" spans="8:14" x14ac:dyDescent="0.25">
      <c r="H29628" s="4"/>
      <c r="M29628" s="5"/>
      <c r="N29628" s="6"/>
    </row>
    <row r="29629" spans="8:14" x14ac:dyDescent="0.25">
      <c r="H29629" s="4"/>
      <c r="M29629" s="5"/>
      <c r="N29629" s="6"/>
    </row>
    <row r="29630" spans="8:14" x14ac:dyDescent="0.25">
      <c r="H29630" s="4"/>
      <c r="M29630" s="5"/>
      <c r="N29630" s="6"/>
    </row>
    <row r="29631" spans="8:14" x14ac:dyDescent="0.25">
      <c r="H29631" s="4"/>
      <c r="M29631" s="5"/>
      <c r="N29631" s="6"/>
    </row>
    <row r="29632" spans="8:14" x14ac:dyDescent="0.25">
      <c r="H29632" s="4"/>
      <c r="M29632" s="5"/>
      <c r="N29632" s="6"/>
    </row>
    <row r="29633" spans="8:14" x14ac:dyDescent="0.25">
      <c r="H29633" s="4"/>
      <c r="M29633" s="5"/>
      <c r="N29633" s="6"/>
    </row>
    <row r="29634" spans="8:14" x14ac:dyDescent="0.25">
      <c r="H29634" s="4"/>
      <c r="M29634" s="5"/>
      <c r="N29634" s="6"/>
    </row>
    <row r="29635" spans="8:14" x14ac:dyDescent="0.25">
      <c r="H29635" s="4"/>
      <c r="M29635" s="5"/>
      <c r="N29635" s="6"/>
    </row>
    <row r="29636" spans="8:14" x14ac:dyDescent="0.25">
      <c r="H29636" s="4"/>
      <c r="M29636" s="5"/>
      <c r="N29636" s="6"/>
    </row>
    <row r="29637" spans="8:14" x14ac:dyDescent="0.25">
      <c r="H29637" s="4"/>
      <c r="M29637" s="5"/>
      <c r="N29637" s="6"/>
    </row>
    <row r="29638" spans="8:14" x14ac:dyDescent="0.25">
      <c r="H29638" s="4"/>
      <c r="M29638" s="5"/>
      <c r="N29638" s="6"/>
    </row>
    <row r="29639" spans="8:14" x14ac:dyDescent="0.25">
      <c r="H29639" s="4"/>
      <c r="M29639" s="5"/>
      <c r="N29639" s="6"/>
    </row>
    <row r="29640" spans="8:14" x14ac:dyDescent="0.25">
      <c r="H29640" s="4"/>
      <c r="M29640" s="5"/>
      <c r="N29640" s="6"/>
    </row>
    <row r="29641" spans="8:14" x14ac:dyDescent="0.25">
      <c r="H29641" s="4"/>
      <c r="M29641" s="5"/>
      <c r="N29641" s="6"/>
    </row>
    <row r="29642" spans="8:14" x14ac:dyDescent="0.25">
      <c r="H29642" s="4"/>
      <c r="M29642" s="5"/>
      <c r="N29642" s="6"/>
    </row>
    <row r="29643" spans="8:14" x14ac:dyDescent="0.25">
      <c r="H29643" s="4"/>
      <c r="M29643" s="5"/>
      <c r="N29643" s="6"/>
    </row>
    <row r="29644" spans="8:14" x14ac:dyDescent="0.25">
      <c r="H29644" s="4"/>
      <c r="M29644" s="5"/>
      <c r="N29644" s="6"/>
    </row>
    <row r="29645" spans="8:14" x14ac:dyDescent="0.25">
      <c r="H29645" s="4"/>
      <c r="M29645" s="5"/>
      <c r="N29645" s="6"/>
    </row>
    <row r="29646" spans="8:14" x14ac:dyDescent="0.25">
      <c r="H29646" s="4"/>
      <c r="M29646" s="5"/>
      <c r="N29646" s="6"/>
    </row>
    <row r="29647" spans="8:14" x14ac:dyDescent="0.25">
      <c r="H29647" s="4"/>
      <c r="M29647" s="5"/>
      <c r="N29647" s="6"/>
    </row>
    <row r="29648" spans="8:14" x14ac:dyDescent="0.25">
      <c r="H29648" s="4"/>
      <c r="M29648" s="5"/>
      <c r="N29648" s="6"/>
    </row>
    <row r="29649" spans="8:14" x14ac:dyDescent="0.25">
      <c r="H29649" s="4"/>
      <c r="M29649" s="5"/>
      <c r="N29649" s="6"/>
    </row>
    <row r="29650" spans="8:14" x14ac:dyDescent="0.25">
      <c r="H29650" s="4"/>
      <c r="M29650" s="5"/>
      <c r="N29650" s="6"/>
    </row>
    <row r="29651" spans="8:14" x14ac:dyDescent="0.25">
      <c r="H29651" s="4"/>
      <c r="M29651" s="5"/>
      <c r="N29651" s="6"/>
    </row>
    <row r="29652" spans="8:14" x14ac:dyDescent="0.25">
      <c r="H29652" s="4"/>
      <c r="M29652" s="5"/>
      <c r="N29652" s="6"/>
    </row>
    <row r="29653" spans="8:14" x14ac:dyDescent="0.25">
      <c r="H29653" s="4"/>
      <c r="M29653" s="5"/>
      <c r="N29653" s="6"/>
    </row>
    <row r="29654" spans="8:14" x14ac:dyDescent="0.25">
      <c r="H29654" s="4"/>
      <c r="M29654" s="5"/>
      <c r="N29654" s="6"/>
    </row>
    <row r="29655" spans="8:14" x14ac:dyDescent="0.25">
      <c r="H29655" s="4"/>
      <c r="M29655" s="5"/>
      <c r="N29655" s="6"/>
    </row>
    <row r="29656" spans="8:14" x14ac:dyDescent="0.25">
      <c r="H29656" s="4"/>
      <c r="M29656" s="5"/>
      <c r="N29656" s="6"/>
    </row>
    <row r="29657" spans="8:14" x14ac:dyDescent="0.25">
      <c r="H29657" s="4"/>
      <c r="M29657" s="5"/>
      <c r="N29657" s="6"/>
    </row>
    <row r="29658" spans="8:14" x14ac:dyDescent="0.25">
      <c r="H29658" s="4"/>
      <c r="M29658" s="5"/>
      <c r="N29658" s="6"/>
    </row>
    <row r="29659" spans="8:14" x14ac:dyDescent="0.25">
      <c r="H29659" s="4"/>
      <c r="M29659" s="5"/>
      <c r="N29659" s="6"/>
    </row>
    <row r="29660" spans="8:14" x14ac:dyDescent="0.25">
      <c r="H29660" s="4"/>
      <c r="M29660" s="5"/>
      <c r="N29660" s="6"/>
    </row>
    <row r="29661" spans="8:14" x14ac:dyDescent="0.25">
      <c r="H29661" s="4"/>
      <c r="M29661" s="5"/>
      <c r="N29661" s="6"/>
    </row>
    <row r="29662" spans="8:14" x14ac:dyDescent="0.25">
      <c r="H29662" s="4"/>
      <c r="M29662" s="5"/>
      <c r="N29662" s="6"/>
    </row>
    <row r="29663" spans="8:14" x14ac:dyDescent="0.25">
      <c r="H29663" s="4"/>
      <c r="M29663" s="5"/>
      <c r="N29663" s="6"/>
    </row>
    <row r="29664" spans="8:14" x14ac:dyDescent="0.25">
      <c r="H29664" s="4"/>
      <c r="M29664" s="5"/>
      <c r="N29664" s="6"/>
    </row>
    <row r="29665" spans="8:14" x14ac:dyDescent="0.25">
      <c r="H29665" s="4"/>
      <c r="M29665" s="5"/>
      <c r="N29665" s="6"/>
    </row>
    <row r="29666" spans="8:14" x14ac:dyDescent="0.25">
      <c r="H29666" s="4"/>
      <c r="M29666" s="5"/>
      <c r="N29666" s="6"/>
    </row>
    <row r="29667" spans="8:14" x14ac:dyDescent="0.25">
      <c r="H29667" s="4"/>
      <c r="M29667" s="5"/>
      <c r="N29667" s="6"/>
    </row>
    <row r="29668" spans="8:14" x14ac:dyDescent="0.25">
      <c r="H29668" s="4"/>
      <c r="M29668" s="5"/>
      <c r="N29668" s="6"/>
    </row>
    <row r="29669" spans="8:14" x14ac:dyDescent="0.25">
      <c r="H29669" s="4"/>
      <c r="M29669" s="5"/>
      <c r="N29669" s="6"/>
    </row>
    <row r="29670" spans="8:14" x14ac:dyDescent="0.25">
      <c r="H29670" s="4"/>
      <c r="M29670" s="5"/>
      <c r="N29670" s="6"/>
    </row>
    <row r="29671" spans="8:14" x14ac:dyDescent="0.25">
      <c r="H29671" s="4"/>
      <c r="M29671" s="5"/>
      <c r="N29671" s="6"/>
    </row>
    <row r="29672" spans="8:14" x14ac:dyDescent="0.25">
      <c r="H29672" s="4"/>
      <c r="M29672" s="5"/>
      <c r="N29672" s="6"/>
    </row>
    <row r="29673" spans="8:14" x14ac:dyDescent="0.25">
      <c r="H29673" s="4"/>
      <c r="M29673" s="5"/>
      <c r="N29673" s="6"/>
    </row>
    <row r="29674" spans="8:14" x14ac:dyDescent="0.25">
      <c r="H29674" s="4"/>
      <c r="M29674" s="5"/>
      <c r="N29674" s="6"/>
    </row>
    <row r="29675" spans="8:14" x14ac:dyDescent="0.25">
      <c r="H29675" s="4"/>
      <c r="M29675" s="5"/>
      <c r="N29675" s="6"/>
    </row>
    <row r="29676" spans="8:14" x14ac:dyDescent="0.25">
      <c r="H29676" s="4"/>
      <c r="M29676" s="5"/>
      <c r="N29676" s="6"/>
    </row>
    <row r="29677" spans="8:14" x14ac:dyDescent="0.25">
      <c r="H29677" s="4"/>
      <c r="M29677" s="5"/>
      <c r="N29677" s="6"/>
    </row>
    <row r="29678" spans="8:14" x14ac:dyDescent="0.25">
      <c r="H29678" s="4"/>
      <c r="M29678" s="5"/>
      <c r="N29678" s="6"/>
    </row>
    <row r="29679" spans="8:14" x14ac:dyDescent="0.25">
      <c r="H29679" s="4"/>
      <c r="M29679" s="5"/>
      <c r="N29679" s="6"/>
    </row>
    <row r="29680" spans="8:14" x14ac:dyDescent="0.25">
      <c r="H29680" s="4"/>
      <c r="M29680" s="5"/>
      <c r="N29680" s="6"/>
    </row>
    <row r="29681" spans="8:14" x14ac:dyDescent="0.25">
      <c r="H29681" s="4"/>
      <c r="M29681" s="5"/>
      <c r="N29681" s="6"/>
    </row>
    <row r="29682" spans="8:14" x14ac:dyDescent="0.25">
      <c r="H29682" s="4"/>
      <c r="M29682" s="5"/>
      <c r="N29682" s="6"/>
    </row>
    <row r="29683" spans="8:14" x14ac:dyDescent="0.25">
      <c r="H29683" s="4"/>
      <c r="M29683" s="5"/>
      <c r="N29683" s="6"/>
    </row>
    <row r="29684" spans="8:14" x14ac:dyDescent="0.25">
      <c r="H29684" s="4"/>
      <c r="M29684" s="5"/>
      <c r="N29684" s="6"/>
    </row>
    <row r="29685" spans="8:14" x14ac:dyDescent="0.25">
      <c r="H29685" s="4"/>
      <c r="M29685" s="5"/>
      <c r="N29685" s="6"/>
    </row>
    <row r="29686" spans="8:14" x14ac:dyDescent="0.25">
      <c r="H29686" s="4"/>
      <c r="M29686" s="5"/>
      <c r="N29686" s="6"/>
    </row>
    <row r="29687" spans="8:14" x14ac:dyDescent="0.25">
      <c r="H29687" s="4"/>
      <c r="M29687" s="5"/>
      <c r="N29687" s="6"/>
    </row>
    <row r="29688" spans="8:14" x14ac:dyDescent="0.25">
      <c r="H29688" s="4"/>
      <c r="M29688" s="5"/>
      <c r="N29688" s="6"/>
    </row>
    <row r="29689" spans="8:14" x14ac:dyDescent="0.25">
      <c r="H29689" s="4"/>
      <c r="M29689" s="5"/>
      <c r="N29689" s="6"/>
    </row>
    <row r="29690" spans="8:14" x14ac:dyDescent="0.25">
      <c r="H29690" s="4"/>
      <c r="M29690" s="5"/>
      <c r="N29690" s="6"/>
    </row>
    <row r="29691" spans="8:14" x14ac:dyDescent="0.25">
      <c r="H29691" s="4"/>
      <c r="M29691" s="5"/>
      <c r="N29691" s="6"/>
    </row>
    <row r="29692" spans="8:14" x14ac:dyDescent="0.25">
      <c r="H29692" s="4"/>
      <c r="M29692" s="5"/>
      <c r="N29692" s="6"/>
    </row>
    <row r="29693" spans="8:14" x14ac:dyDescent="0.25">
      <c r="H29693" s="4"/>
      <c r="M29693" s="5"/>
      <c r="N29693" s="6"/>
    </row>
    <row r="29694" spans="8:14" x14ac:dyDescent="0.25">
      <c r="H29694" s="4"/>
      <c r="M29694" s="5"/>
      <c r="N29694" s="6"/>
    </row>
    <row r="29695" spans="8:14" x14ac:dyDescent="0.25">
      <c r="H29695" s="4"/>
      <c r="M29695" s="5"/>
      <c r="N29695" s="6"/>
    </row>
    <row r="29696" spans="8:14" x14ac:dyDescent="0.25">
      <c r="H29696" s="4"/>
      <c r="M29696" s="5"/>
      <c r="N29696" s="6"/>
    </row>
    <row r="29697" spans="8:14" x14ac:dyDescent="0.25">
      <c r="H29697" s="4"/>
      <c r="M29697" s="5"/>
      <c r="N29697" s="6"/>
    </row>
    <row r="29698" spans="8:14" x14ac:dyDescent="0.25">
      <c r="H29698" s="4"/>
      <c r="M29698" s="5"/>
      <c r="N29698" s="6"/>
    </row>
    <row r="29699" spans="8:14" x14ac:dyDescent="0.25">
      <c r="H29699" s="4"/>
      <c r="M29699" s="5"/>
      <c r="N29699" s="6"/>
    </row>
    <row r="29700" spans="8:14" x14ac:dyDescent="0.25">
      <c r="H29700" s="4"/>
      <c r="M29700" s="5"/>
      <c r="N29700" s="6"/>
    </row>
    <row r="29701" spans="8:14" x14ac:dyDescent="0.25">
      <c r="H29701" s="4"/>
      <c r="M29701" s="5"/>
      <c r="N29701" s="6"/>
    </row>
    <row r="29702" spans="8:14" x14ac:dyDescent="0.25">
      <c r="H29702" s="4"/>
      <c r="M29702" s="5"/>
      <c r="N29702" s="6"/>
    </row>
    <row r="29703" spans="8:14" x14ac:dyDescent="0.25">
      <c r="H29703" s="4"/>
      <c r="M29703" s="5"/>
      <c r="N29703" s="6"/>
    </row>
    <row r="29704" spans="8:14" x14ac:dyDescent="0.25">
      <c r="H29704" s="4"/>
      <c r="M29704" s="5"/>
      <c r="N29704" s="6"/>
    </row>
    <row r="29705" spans="8:14" x14ac:dyDescent="0.25">
      <c r="H29705" s="4"/>
      <c r="M29705" s="5"/>
      <c r="N29705" s="6"/>
    </row>
    <row r="29706" spans="8:14" x14ac:dyDescent="0.25">
      <c r="H29706" s="4"/>
      <c r="M29706" s="5"/>
      <c r="N29706" s="6"/>
    </row>
    <row r="29707" spans="8:14" x14ac:dyDescent="0.25">
      <c r="H29707" s="4"/>
      <c r="M29707" s="5"/>
      <c r="N29707" s="6"/>
    </row>
    <row r="29708" spans="8:14" x14ac:dyDescent="0.25">
      <c r="H29708" s="4"/>
      <c r="M29708" s="5"/>
      <c r="N29708" s="6"/>
    </row>
    <row r="29709" spans="8:14" x14ac:dyDescent="0.25">
      <c r="H29709" s="4"/>
      <c r="M29709" s="5"/>
      <c r="N29709" s="6"/>
    </row>
    <row r="29710" spans="8:14" x14ac:dyDescent="0.25">
      <c r="H29710" s="4"/>
      <c r="M29710" s="5"/>
      <c r="N29710" s="6"/>
    </row>
    <row r="29711" spans="8:14" x14ac:dyDescent="0.25">
      <c r="H29711" s="4"/>
      <c r="M29711" s="5"/>
      <c r="N29711" s="6"/>
    </row>
    <row r="29712" spans="8:14" x14ac:dyDescent="0.25">
      <c r="H29712" s="4"/>
      <c r="M29712" s="5"/>
      <c r="N29712" s="6"/>
    </row>
    <row r="29713" spans="8:14" x14ac:dyDescent="0.25">
      <c r="H29713" s="4"/>
      <c r="M29713" s="5"/>
      <c r="N29713" s="6"/>
    </row>
    <row r="29714" spans="8:14" x14ac:dyDescent="0.25">
      <c r="H29714" s="4"/>
      <c r="M29714" s="5"/>
      <c r="N29714" s="6"/>
    </row>
    <row r="29715" spans="8:14" x14ac:dyDescent="0.25">
      <c r="H29715" s="4"/>
      <c r="M29715" s="5"/>
      <c r="N29715" s="6"/>
    </row>
    <row r="29716" spans="8:14" x14ac:dyDescent="0.25">
      <c r="H29716" s="4"/>
      <c r="M29716" s="5"/>
      <c r="N29716" s="6"/>
    </row>
    <row r="29717" spans="8:14" x14ac:dyDescent="0.25">
      <c r="H29717" s="4"/>
      <c r="M29717" s="5"/>
      <c r="N29717" s="6"/>
    </row>
    <row r="29718" spans="8:14" x14ac:dyDescent="0.25">
      <c r="H29718" s="4"/>
      <c r="M29718" s="5"/>
      <c r="N29718" s="6"/>
    </row>
    <row r="29719" spans="8:14" x14ac:dyDescent="0.25">
      <c r="H29719" s="4"/>
      <c r="M29719" s="5"/>
      <c r="N29719" s="6"/>
    </row>
    <row r="29720" spans="8:14" x14ac:dyDescent="0.25">
      <c r="H29720" s="4"/>
      <c r="M29720" s="5"/>
      <c r="N29720" s="6"/>
    </row>
    <row r="29721" spans="8:14" x14ac:dyDescent="0.25">
      <c r="H29721" s="4"/>
      <c r="M29721" s="5"/>
      <c r="N29721" s="6"/>
    </row>
    <row r="29722" spans="8:14" x14ac:dyDescent="0.25">
      <c r="H29722" s="4"/>
      <c r="M29722" s="5"/>
      <c r="N29722" s="6"/>
    </row>
    <row r="29723" spans="8:14" x14ac:dyDescent="0.25">
      <c r="H29723" s="4"/>
      <c r="M29723" s="5"/>
      <c r="N29723" s="6"/>
    </row>
    <row r="29724" spans="8:14" x14ac:dyDescent="0.25">
      <c r="H29724" s="4"/>
      <c r="M29724" s="5"/>
      <c r="N29724" s="6"/>
    </row>
    <row r="29725" spans="8:14" x14ac:dyDescent="0.25">
      <c r="H29725" s="4"/>
      <c r="M29725" s="5"/>
      <c r="N29725" s="6"/>
    </row>
    <row r="29726" spans="8:14" x14ac:dyDescent="0.25">
      <c r="H29726" s="4"/>
      <c r="M29726" s="5"/>
      <c r="N29726" s="6"/>
    </row>
    <row r="29727" spans="8:14" x14ac:dyDescent="0.25">
      <c r="H29727" s="4"/>
      <c r="M29727" s="5"/>
      <c r="N29727" s="6"/>
    </row>
    <row r="29728" spans="8:14" x14ac:dyDescent="0.25">
      <c r="H29728" s="4"/>
      <c r="M29728" s="5"/>
      <c r="N29728" s="6"/>
    </row>
    <row r="29729" spans="8:14" x14ac:dyDescent="0.25">
      <c r="H29729" s="4"/>
      <c r="M29729" s="5"/>
      <c r="N29729" s="6"/>
    </row>
    <row r="29730" spans="8:14" x14ac:dyDescent="0.25">
      <c r="H29730" s="4"/>
      <c r="M29730" s="5"/>
      <c r="N29730" s="6"/>
    </row>
    <row r="29731" spans="8:14" x14ac:dyDescent="0.25">
      <c r="H29731" s="4"/>
      <c r="M29731" s="5"/>
      <c r="N29731" s="6"/>
    </row>
    <row r="29732" spans="8:14" x14ac:dyDescent="0.25">
      <c r="H29732" s="4"/>
      <c r="M29732" s="5"/>
      <c r="N29732" s="6"/>
    </row>
    <row r="29733" spans="8:14" x14ac:dyDescent="0.25">
      <c r="H29733" s="4"/>
      <c r="M29733" s="5"/>
      <c r="N29733" s="6"/>
    </row>
    <row r="29734" spans="8:14" x14ac:dyDescent="0.25">
      <c r="H29734" s="4"/>
      <c r="M29734" s="5"/>
      <c r="N29734" s="6"/>
    </row>
    <row r="29735" spans="8:14" x14ac:dyDescent="0.25">
      <c r="H29735" s="4"/>
      <c r="M29735" s="5"/>
      <c r="N29735" s="6"/>
    </row>
    <row r="29736" spans="8:14" x14ac:dyDescent="0.25">
      <c r="H29736" s="4"/>
      <c r="M29736" s="5"/>
      <c r="N29736" s="6"/>
    </row>
    <row r="29737" spans="8:14" x14ac:dyDescent="0.25">
      <c r="H29737" s="4"/>
      <c r="M29737" s="5"/>
      <c r="N29737" s="6"/>
    </row>
    <row r="29738" spans="8:14" x14ac:dyDescent="0.25">
      <c r="H29738" s="4"/>
      <c r="M29738" s="5"/>
      <c r="N29738" s="6"/>
    </row>
    <row r="29739" spans="8:14" x14ac:dyDescent="0.25">
      <c r="H29739" s="4"/>
      <c r="M29739" s="5"/>
      <c r="N29739" s="6"/>
    </row>
    <row r="29740" spans="8:14" x14ac:dyDescent="0.25">
      <c r="H29740" s="4"/>
      <c r="M29740" s="5"/>
      <c r="N29740" s="6"/>
    </row>
    <row r="29741" spans="8:14" x14ac:dyDescent="0.25">
      <c r="H29741" s="4"/>
      <c r="M29741" s="5"/>
      <c r="N29741" s="6"/>
    </row>
    <row r="29742" spans="8:14" x14ac:dyDescent="0.25">
      <c r="H29742" s="4"/>
      <c r="M29742" s="5"/>
      <c r="N29742" s="6"/>
    </row>
    <row r="29743" spans="8:14" x14ac:dyDescent="0.25">
      <c r="H29743" s="4"/>
      <c r="M29743" s="5"/>
      <c r="N29743" s="6"/>
    </row>
    <row r="29744" spans="8:14" x14ac:dyDescent="0.25">
      <c r="H29744" s="4"/>
      <c r="M29744" s="5"/>
      <c r="N29744" s="6"/>
    </row>
    <row r="29745" spans="8:14" x14ac:dyDescent="0.25">
      <c r="H29745" s="4"/>
      <c r="M29745" s="5"/>
      <c r="N29745" s="6"/>
    </row>
    <row r="29746" spans="8:14" x14ac:dyDescent="0.25">
      <c r="H29746" s="4"/>
      <c r="M29746" s="5"/>
      <c r="N29746" s="6"/>
    </row>
    <row r="29747" spans="8:14" x14ac:dyDescent="0.25">
      <c r="H29747" s="4"/>
      <c r="M29747" s="5"/>
      <c r="N29747" s="6"/>
    </row>
    <row r="29748" spans="8:14" x14ac:dyDescent="0.25">
      <c r="H29748" s="4"/>
      <c r="M29748" s="5"/>
      <c r="N29748" s="6"/>
    </row>
    <row r="29749" spans="8:14" x14ac:dyDescent="0.25">
      <c r="H29749" s="4"/>
      <c r="M29749" s="5"/>
      <c r="N29749" s="6"/>
    </row>
    <row r="29750" spans="8:14" x14ac:dyDescent="0.25">
      <c r="H29750" s="4"/>
      <c r="M29750" s="5"/>
      <c r="N29750" s="6"/>
    </row>
    <row r="29751" spans="8:14" x14ac:dyDescent="0.25">
      <c r="H29751" s="4"/>
      <c r="M29751" s="5"/>
      <c r="N29751" s="6"/>
    </row>
    <row r="29752" spans="8:14" x14ac:dyDescent="0.25">
      <c r="H29752" s="4"/>
      <c r="M29752" s="5"/>
      <c r="N29752" s="6"/>
    </row>
    <row r="29753" spans="8:14" x14ac:dyDescent="0.25">
      <c r="H29753" s="4"/>
      <c r="M29753" s="5"/>
      <c r="N29753" s="6"/>
    </row>
    <row r="29754" spans="8:14" x14ac:dyDescent="0.25">
      <c r="H29754" s="4"/>
      <c r="M29754" s="5"/>
      <c r="N29754" s="6"/>
    </row>
    <row r="29755" spans="8:14" x14ac:dyDescent="0.25">
      <c r="H29755" s="4"/>
      <c r="M29755" s="5"/>
      <c r="N29755" s="6"/>
    </row>
    <row r="29756" spans="8:14" x14ac:dyDescent="0.25">
      <c r="H29756" s="4"/>
      <c r="M29756" s="5"/>
      <c r="N29756" s="6"/>
    </row>
    <row r="29757" spans="8:14" x14ac:dyDescent="0.25">
      <c r="H29757" s="4"/>
      <c r="M29757" s="5"/>
      <c r="N29757" s="6"/>
    </row>
    <row r="29758" spans="8:14" x14ac:dyDescent="0.25">
      <c r="H29758" s="4"/>
      <c r="M29758" s="5"/>
      <c r="N29758" s="6"/>
    </row>
    <row r="29759" spans="8:14" x14ac:dyDescent="0.25">
      <c r="H29759" s="4"/>
      <c r="M29759" s="5"/>
      <c r="N29759" s="6"/>
    </row>
    <row r="29760" spans="8:14" x14ac:dyDescent="0.25">
      <c r="H29760" s="4"/>
      <c r="M29760" s="5"/>
      <c r="N29760" s="6"/>
    </row>
    <row r="29761" spans="8:14" x14ac:dyDescent="0.25">
      <c r="H29761" s="4"/>
      <c r="M29761" s="5"/>
      <c r="N29761" s="6"/>
    </row>
    <row r="29762" spans="8:14" x14ac:dyDescent="0.25">
      <c r="H29762" s="4"/>
      <c r="M29762" s="5"/>
      <c r="N29762" s="6"/>
    </row>
    <row r="29763" spans="8:14" x14ac:dyDescent="0.25">
      <c r="H29763" s="4"/>
      <c r="M29763" s="5"/>
      <c r="N29763" s="6"/>
    </row>
    <row r="29764" spans="8:14" x14ac:dyDescent="0.25">
      <c r="H29764" s="4"/>
      <c r="M29764" s="5"/>
      <c r="N29764" s="6"/>
    </row>
    <row r="29765" spans="8:14" x14ac:dyDescent="0.25">
      <c r="H29765" s="4"/>
      <c r="M29765" s="5"/>
      <c r="N29765" s="6"/>
    </row>
    <row r="29766" spans="8:14" x14ac:dyDescent="0.25">
      <c r="H29766" s="4"/>
      <c r="M29766" s="5"/>
      <c r="N29766" s="6"/>
    </row>
    <row r="29767" spans="8:14" x14ac:dyDescent="0.25">
      <c r="H29767" s="4"/>
      <c r="M29767" s="5"/>
      <c r="N29767" s="6"/>
    </row>
    <row r="29768" spans="8:14" x14ac:dyDescent="0.25">
      <c r="H29768" s="4"/>
      <c r="M29768" s="5"/>
      <c r="N29768" s="6"/>
    </row>
    <row r="29769" spans="8:14" x14ac:dyDescent="0.25">
      <c r="H29769" s="4"/>
      <c r="M29769" s="5"/>
      <c r="N29769" s="6"/>
    </row>
    <row r="29770" spans="8:14" x14ac:dyDescent="0.25">
      <c r="H29770" s="4"/>
      <c r="M29770" s="5"/>
      <c r="N29770" s="6"/>
    </row>
    <row r="29771" spans="8:14" x14ac:dyDescent="0.25">
      <c r="H29771" s="4"/>
      <c r="M29771" s="5"/>
      <c r="N29771" s="6"/>
    </row>
    <row r="29772" spans="8:14" x14ac:dyDescent="0.25">
      <c r="H29772" s="4"/>
      <c r="M29772" s="5"/>
      <c r="N29772" s="6"/>
    </row>
    <row r="29773" spans="8:14" x14ac:dyDescent="0.25">
      <c r="H29773" s="4"/>
      <c r="M29773" s="5"/>
      <c r="N29773" s="6"/>
    </row>
    <row r="29774" spans="8:14" x14ac:dyDescent="0.25">
      <c r="H29774" s="4"/>
      <c r="M29774" s="5"/>
      <c r="N29774" s="6"/>
    </row>
    <row r="29775" spans="8:14" x14ac:dyDescent="0.25">
      <c r="H29775" s="4"/>
      <c r="M29775" s="5"/>
      <c r="N29775" s="6"/>
    </row>
    <row r="29776" spans="8:14" x14ac:dyDescent="0.25">
      <c r="H29776" s="4"/>
      <c r="M29776" s="5"/>
      <c r="N29776" s="6"/>
    </row>
    <row r="29777" spans="8:14" x14ac:dyDescent="0.25">
      <c r="H29777" s="4"/>
      <c r="M29777" s="5"/>
      <c r="N29777" s="6"/>
    </row>
    <row r="29778" spans="8:14" x14ac:dyDescent="0.25">
      <c r="H29778" s="4"/>
      <c r="M29778" s="5"/>
      <c r="N29778" s="6"/>
    </row>
    <row r="29779" spans="8:14" x14ac:dyDescent="0.25">
      <c r="H29779" s="4"/>
      <c r="M29779" s="5"/>
      <c r="N29779" s="6"/>
    </row>
    <row r="29780" spans="8:14" x14ac:dyDescent="0.25">
      <c r="H29780" s="4"/>
      <c r="M29780" s="5"/>
      <c r="N29780" s="6"/>
    </row>
    <row r="29781" spans="8:14" x14ac:dyDescent="0.25">
      <c r="H29781" s="4"/>
      <c r="M29781" s="5"/>
      <c r="N29781" s="6"/>
    </row>
    <row r="29782" spans="8:14" x14ac:dyDescent="0.25">
      <c r="H29782" s="4"/>
      <c r="M29782" s="5"/>
      <c r="N29782" s="6"/>
    </row>
    <row r="29783" spans="8:14" x14ac:dyDescent="0.25">
      <c r="H29783" s="4"/>
      <c r="M29783" s="5"/>
      <c r="N29783" s="6"/>
    </row>
    <row r="29784" spans="8:14" x14ac:dyDescent="0.25">
      <c r="H29784" s="4"/>
      <c r="M29784" s="5"/>
      <c r="N29784" s="6"/>
    </row>
    <row r="29785" spans="8:14" x14ac:dyDescent="0.25">
      <c r="H29785" s="4"/>
      <c r="M29785" s="5"/>
      <c r="N29785" s="6"/>
    </row>
    <row r="29786" spans="8:14" x14ac:dyDescent="0.25">
      <c r="H29786" s="4"/>
      <c r="M29786" s="5"/>
      <c r="N29786" s="6"/>
    </row>
    <row r="29787" spans="8:14" x14ac:dyDescent="0.25">
      <c r="H29787" s="4"/>
      <c r="M29787" s="5"/>
      <c r="N29787" s="6"/>
    </row>
    <row r="29788" spans="8:14" x14ac:dyDescent="0.25">
      <c r="H29788" s="4"/>
      <c r="M29788" s="5"/>
      <c r="N29788" s="6"/>
    </row>
    <row r="29789" spans="8:14" x14ac:dyDescent="0.25">
      <c r="H29789" s="4"/>
      <c r="M29789" s="5"/>
      <c r="N29789" s="6"/>
    </row>
    <row r="29790" spans="8:14" x14ac:dyDescent="0.25">
      <c r="H29790" s="4"/>
      <c r="M29790" s="5"/>
      <c r="N29790" s="6"/>
    </row>
    <row r="29791" spans="8:14" x14ac:dyDescent="0.25">
      <c r="H29791" s="4"/>
      <c r="M29791" s="5"/>
      <c r="N29791" s="6"/>
    </row>
    <row r="29792" spans="8:14" x14ac:dyDescent="0.25">
      <c r="H29792" s="4"/>
      <c r="M29792" s="5"/>
      <c r="N29792" s="6"/>
    </row>
    <row r="29793" spans="8:14" x14ac:dyDescent="0.25">
      <c r="H29793" s="4"/>
      <c r="M29793" s="5"/>
      <c r="N29793" s="6"/>
    </row>
    <row r="29794" spans="8:14" x14ac:dyDescent="0.25">
      <c r="H29794" s="4"/>
      <c r="M29794" s="5"/>
      <c r="N29794" s="6"/>
    </row>
    <row r="29795" spans="8:14" x14ac:dyDescent="0.25">
      <c r="H29795" s="4"/>
      <c r="M29795" s="5"/>
      <c r="N29795" s="6"/>
    </row>
    <row r="29796" spans="8:14" x14ac:dyDescent="0.25">
      <c r="H29796" s="4"/>
      <c r="M29796" s="5"/>
      <c r="N29796" s="6"/>
    </row>
    <row r="29797" spans="8:14" x14ac:dyDescent="0.25">
      <c r="H29797" s="4"/>
      <c r="M29797" s="5"/>
      <c r="N29797" s="6"/>
    </row>
    <row r="29798" spans="8:14" x14ac:dyDescent="0.25">
      <c r="H29798" s="4"/>
      <c r="M29798" s="5"/>
      <c r="N29798" s="6"/>
    </row>
    <row r="29799" spans="8:14" x14ac:dyDescent="0.25">
      <c r="H29799" s="4"/>
      <c r="M29799" s="5"/>
      <c r="N29799" s="6"/>
    </row>
    <row r="29800" spans="8:14" x14ac:dyDescent="0.25">
      <c r="H29800" s="4"/>
      <c r="M29800" s="5"/>
      <c r="N29800" s="6"/>
    </row>
    <row r="29801" spans="8:14" x14ac:dyDescent="0.25">
      <c r="H29801" s="4"/>
      <c r="M29801" s="5"/>
      <c r="N29801" s="6"/>
    </row>
    <row r="29802" spans="8:14" x14ac:dyDescent="0.25">
      <c r="H29802" s="4"/>
      <c r="M29802" s="5"/>
      <c r="N29802" s="6"/>
    </row>
    <row r="29803" spans="8:14" x14ac:dyDescent="0.25">
      <c r="H29803" s="4"/>
      <c r="M29803" s="5"/>
      <c r="N29803" s="6"/>
    </row>
    <row r="29804" spans="8:14" x14ac:dyDescent="0.25">
      <c r="H29804" s="4"/>
      <c r="M29804" s="5"/>
      <c r="N29804" s="6"/>
    </row>
    <row r="29805" spans="8:14" x14ac:dyDescent="0.25">
      <c r="H29805" s="4"/>
      <c r="M29805" s="5"/>
      <c r="N29805" s="6"/>
    </row>
    <row r="29806" spans="8:14" x14ac:dyDescent="0.25">
      <c r="H29806" s="4"/>
      <c r="M29806" s="5"/>
      <c r="N29806" s="6"/>
    </row>
    <row r="29807" spans="8:14" x14ac:dyDescent="0.25">
      <c r="H29807" s="4"/>
      <c r="M29807" s="5"/>
      <c r="N29807" s="6"/>
    </row>
    <row r="29808" spans="8:14" x14ac:dyDescent="0.25">
      <c r="H29808" s="4"/>
      <c r="M29808" s="5"/>
      <c r="N29808" s="6"/>
    </row>
    <row r="29809" spans="8:14" x14ac:dyDescent="0.25">
      <c r="H29809" s="4"/>
      <c r="M29809" s="5"/>
      <c r="N29809" s="6"/>
    </row>
    <row r="29810" spans="8:14" x14ac:dyDescent="0.25">
      <c r="H29810" s="4"/>
      <c r="M29810" s="5"/>
      <c r="N29810" s="6"/>
    </row>
    <row r="29811" spans="8:14" x14ac:dyDescent="0.25">
      <c r="H29811" s="4"/>
      <c r="M29811" s="5"/>
      <c r="N29811" s="6"/>
    </row>
    <row r="29812" spans="8:14" x14ac:dyDescent="0.25">
      <c r="H29812" s="4"/>
      <c r="M29812" s="5"/>
      <c r="N29812" s="6"/>
    </row>
    <row r="29813" spans="8:14" x14ac:dyDescent="0.25">
      <c r="H29813" s="4"/>
      <c r="M29813" s="5"/>
      <c r="N29813" s="6"/>
    </row>
    <row r="29814" spans="8:14" x14ac:dyDescent="0.25">
      <c r="H29814" s="4"/>
      <c r="M29814" s="5"/>
      <c r="N29814" s="6"/>
    </row>
    <row r="29815" spans="8:14" x14ac:dyDescent="0.25">
      <c r="H29815" s="4"/>
      <c r="M29815" s="5"/>
      <c r="N29815" s="6"/>
    </row>
    <row r="29816" spans="8:14" x14ac:dyDescent="0.25">
      <c r="H29816" s="4"/>
      <c r="M29816" s="5"/>
      <c r="N29816" s="6"/>
    </row>
    <row r="29817" spans="8:14" x14ac:dyDescent="0.25">
      <c r="H29817" s="4"/>
      <c r="M29817" s="5"/>
      <c r="N29817" s="6"/>
    </row>
    <row r="29818" spans="8:14" x14ac:dyDescent="0.25">
      <c r="H29818" s="4"/>
      <c r="M29818" s="5"/>
      <c r="N29818" s="6"/>
    </row>
    <row r="29819" spans="8:14" x14ac:dyDescent="0.25">
      <c r="H29819" s="4"/>
      <c r="M29819" s="5"/>
      <c r="N29819" s="6"/>
    </row>
    <row r="29820" spans="8:14" x14ac:dyDescent="0.25">
      <c r="H29820" s="4"/>
      <c r="M29820" s="5"/>
      <c r="N29820" s="6"/>
    </row>
    <row r="29821" spans="8:14" x14ac:dyDescent="0.25">
      <c r="H29821" s="4"/>
      <c r="M29821" s="5"/>
      <c r="N29821" s="6"/>
    </row>
    <row r="29822" spans="8:14" x14ac:dyDescent="0.25">
      <c r="H29822" s="4"/>
      <c r="M29822" s="5"/>
      <c r="N29822" s="6"/>
    </row>
    <row r="29823" spans="8:14" x14ac:dyDescent="0.25">
      <c r="H29823" s="4"/>
      <c r="M29823" s="5"/>
      <c r="N29823" s="6"/>
    </row>
    <row r="29824" spans="8:14" x14ac:dyDescent="0.25">
      <c r="H29824" s="4"/>
      <c r="M29824" s="5"/>
      <c r="N29824" s="6"/>
    </row>
    <row r="29825" spans="8:14" x14ac:dyDescent="0.25">
      <c r="H29825" s="4"/>
      <c r="M29825" s="5"/>
      <c r="N29825" s="6"/>
    </row>
    <row r="29826" spans="8:14" x14ac:dyDescent="0.25">
      <c r="H29826" s="4"/>
      <c r="M29826" s="5"/>
      <c r="N29826" s="6"/>
    </row>
    <row r="29827" spans="8:14" x14ac:dyDescent="0.25">
      <c r="H29827" s="4"/>
      <c r="M29827" s="5"/>
      <c r="N29827" s="6"/>
    </row>
    <row r="29828" spans="8:14" x14ac:dyDescent="0.25">
      <c r="H29828" s="4"/>
      <c r="M29828" s="5"/>
      <c r="N29828" s="6"/>
    </row>
    <row r="29829" spans="8:14" x14ac:dyDescent="0.25">
      <c r="H29829" s="4"/>
      <c r="M29829" s="5"/>
      <c r="N29829" s="6"/>
    </row>
    <row r="29830" spans="8:14" x14ac:dyDescent="0.25">
      <c r="H29830" s="4"/>
      <c r="M29830" s="5"/>
      <c r="N29830" s="6"/>
    </row>
    <row r="29831" spans="8:14" x14ac:dyDescent="0.25">
      <c r="H29831" s="4"/>
      <c r="M29831" s="5"/>
      <c r="N29831" s="6"/>
    </row>
    <row r="29832" spans="8:14" x14ac:dyDescent="0.25">
      <c r="H29832" s="4"/>
      <c r="M29832" s="5"/>
      <c r="N29832" s="6"/>
    </row>
    <row r="29833" spans="8:14" x14ac:dyDescent="0.25">
      <c r="H29833" s="4"/>
      <c r="M29833" s="5"/>
      <c r="N29833" s="6"/>
    </row>
    <row r="29834" spans="8:14" x14ac:dyDescent="0.25">
      <c r="H29834" s="4"/>
      <c r="M29834" s="5"/>
      <c r="N29834" s="6"/>
    </row>
    <row r="29835" spans="8:14" x14ac:dyDescent="0.25">
      <c r="H29835" s="4"/>
      <c r="M29835" s="5"/>
      <c r="N29835" s="6"/>
    </row>
    <row r="29836" spans="8:14" x14ac:dyDescent="0.25">
      <c r="H29836" s="4"/>
      <c r="M29836" s="5"/>
      <c r="N29836" s="6"/>
    </row>
    <row r="29837" spans="8:14" x14ac:dyDescent="0.25">
      <c r="H29837" s="4"/>
      <c r="M29837" s="5"/>
      <c r="N29837" s="6"/>
    </row>
    <row r="29838" spans="8:14" x14ac:dyDescent="0.25">
      <c r="H29838" s="4"/>
      <c r="M29838" s="5"/>
      <c r="N29838" s="6"/>
    </row>
    <row r="29839" spans="8:14" x14ac:dyDescent="0.25">
      <c r="H29839" s="4"/>
      <c r="M29839" s="5"/>
      <c r="N29839" s="6"/>
    </row>
    <row r="29840" spans="8:14" x14ac:dyDescent="0.25">
      <c r="H29840" s="4"/>
      <c r="M29840" s="5"/>
      <c r="N29840" s="6"/>
    </row>
    <row r="29841" spans="8:14" x14ac:dyDescent="0.25">
      <c r="H29841" s="4"/>
      <c r="M29841" s="5"/>
      <c r="N29841" s="6"/>
    </row>
    <row r="29842" spans="8:14" x14ac:dyDescent="0.25">
      <c r="H29842" s="4"/>
      <c r="M29842" s="5"/>
      <c r="N29842" s="6"/>
    </row>
    <row r="29843" spans="8:14" x14ac:dyDescent="0.25">
      <c r="H29843" s="4"/>
      <c r="M29843" s="5"/>
      <c r="N29843" s="6"/>
    </row>
    <row r="29844" spans="8:14" x14ac:dyDescent="0.25">
      <c r="H29844" s="4"/>
      <c r="M29844" s="5"/>
      <c r="N29844" s="6"/>
    </row>
    <row r="29845" spans="8:14" x14ac:dyDescent="0.25">
      <c r="H29845" s="4"/>
      <c r="M29845" s="5"/>
      <c r="N29845" s="6"/>
    </row>
    <row r="29846" spans="8:14" x14ac:dyDescent="0.25">
      <c r="H29846" s="4"/>
      <c r="M29846" s="5"/>
      <c r="N29846" s="6"/>
    </row>
    <row r="29847" spans="8:14" x14ac:dyDescent="0.25">
      <c r="H29847" s="4"/>
      <c r="M29847" s="5"/>
      <c r="N29847" s="6"/>
    </row>
    <row r="29848" spans="8:14" x14ac:dyDescent="0.25">
      <c r="H29848" s="4"/>
      <c r="M29848" s="5"/>
      <c r="N29848" s="6"/>
    </row>
    <row r="29849" spans="8:14" x14ac:dyDescent="0.25">
      <c r="H29849" s="4"/>
      <c r="M29849" s="5"/>
      <c r="N29849" s="6"/>
    </row>
    <row r="29850" spans="8:14" x14ac:dyDescent="0.25">
      <c r="H29850" s="4"/>
      <c r="M29850" s="5"/>
      <c r="N29850" s="6"/>
    </row>
    <row r="29851" spans="8:14" x14ac:dyDescent="0.25">
      <c r="H29851" s="4"/>
      <c r="M29851" s="5"/>
      <c r="N29851" s="6"/>
    </row>
    <row r="29852" spans="8:14" x14ac:dyDescent="0.25">
      <c r="H29852" s="4"/>
      <c r="M29852" s="5"/>
      <c r="N29852" s="6"/>
    </row>
    <row r="29853" spans="8:14" x14ac:dyDescent="0.25">
      <c r="H29853" s="4"/>
      <c r="M29853" s="5"/>
      <c r="N29853" s="6"/>
    </row>
    <row r="29854" spans="8:14" x14ac:dyDescent="0.25">
      <c r="H29854" s="4"/>
      <c r="M29854" s="5"/>
      <c r="N29854" s="6"/>
    </row>
    <row r="29855" spans="8:14" x14ac:dyDescent="0.25">
      <c r="H29855" s="4"/>
      <c r="M29855" s="5"/>
      <c r="N29855" s="6"/>
    </row>
    <row r="29856" spans="8:14" x14ac:dyDescent="0.25">
      <c r="H29856" s="4"/>
      <c r="M29856" s="5"/>
      <c r="N29856" s="6"/>
    </row>
    <row r="29857" spans="8:14" x14ac:dyDescent="0.25">
      <c r="H29857" s="4"/>
      <c r="M29857" s="5"/>
      <c r="N29857" s="6"/>
    </row>
    <row r="29858" spans="8:14" x14ac:dyDescent="0.25">
      <c r="H29858" s="4"/>
      <c r="M29858" s="5"/>
      <c r="N29858" s="6"/>
    </row>
    <row r="29859" spans="8:14" x14ac:dyDescent="0.25">
      <c r="H29859" s="4"/>
      <c r="M29859" s="5"/>
      <c r="N29859" s="6"/>
    </row>
    <row r="29860" spans="8:14" x14ac:dyDescent="0.25">
      <c r="H29860" s="4"/>
      <c r="M29860" s="5"/>
      <c r="N29860" s="6"/>
    </row>
    <row r="29861" spans="8:14" x14ac:dyDescent="0.25">
      <c r="H29861" s="4"/>
      <c r="M29861" s="5"/>
      <c r="N29861" s="6"/>
    </row>
    <row r="29862" spans="8:14" x14ac:dyDescent="0.25">
      <c r="H29862" s="4"/>
      <c r="M29862" s="5"/>
      <c r="N29862" s="6"/>
    </row>
    <row r="29863" spans="8:14" x14ac:dyDescent="0.25">
      <c r="H29863" s="4"/>
      <c r="M29863" s="5"/>
      <c r="N29863" s="6"/>
    </row>
    <row r="29864" spans="8:14" x14ac:dyDescent="0.25">
      <c r="H29864" s="4"/>
      <c r="M29864" s="5"/>
      <c r="N29864" s="6"/>
    </row>
    <row r="29865" spans="8:14" x14ac:dyDescent="0.25">
      <c r="H29865" s="4"/>
      <c r="M29865" s="5"/>
      <c r="N29865" s="6"/>
    </row>
    <row r="29866" spans="8:14" x14ac:dyDescent="0.25">
      <c r="H29866" s="4"/>
      <c r="M29866" s="5"/>
      <c r="N29866" s="6"/>
    </row>
    <row r="29867" spans="8:14" x14ac:dyDescent="0.25">
      <c r="H29867" s="4"/>
      <c r="M29867" s="5"/>
      <c r="N29867" s="6"/>
    </row>
    <row r="29868" spans="8:14" x14ac:dyDescent="0.25">
      <c r="H29868" s="4"/>
      <c r="M29868" s="5"/>
      <c r="N29868" s="6"/>
    </row>
    <row r="29869" spans="8:14" x14ac:dyDescent="0.25">
      <c r="H29869" s="4"/>
      <c r="M29869" s="5"/>
      <c r="N29869" s="6"/>
    </row>
    <row r="29870" spans="8:14" x14ac:dyDescent="0.25">
      <c r="H29870" s="4"/>
      <c r="M29870" s="5"/>
      <c r="N29870" s="6"/>
    </row>
    <row r="29871" spans="8:14" x14ac:dyDescent="0.25">
      <c r="H29871" s="4"/>
      <c r="M29871" s="5"/>
      <c r="N29871" s="6"/>
    </row>
    <row r="29872" spans="8:14" x14ac:dyDescent="0.25">
      <c r="H29872" s="4"/>
      <c r="M29872" s="5"/>
      <c r="N29872" s="6"/>
    </row>
    <row r="29873" spans="8:14" x14ac:dyDescent="0.25">
      <c r="H29873" s="4"/>
      <c r="M29873" s="5"/>
      <c r="N29873" s="6"/>
    </row>
    <row r="29874" spans="8:14" x14ac:dyDescent="0.25">
      <c r="H29874" s="4"/>
      <c r="M29874" s="5"/>
      <c r="N29874" s="6"/>
    </row>
    <row r="29875" spans="8:14" x14ac:dyDescent="0.25">
      <c r="H29875" s="4"/>
      <c r="M29875" s="5"/>
      <c r="N29875" s="6"/>
    </row>
    <row r="29876" spans="8:14" x14ac:dyDescent="0.25">
      <c r="H29876" s="4"/>
      <c r="M29876" s="5"/>
      <c r="N29876" s="6"/>
    </row>
    <row r="29877" spans="8:14" x14ac:dyDescent="0.25">
      <c r="H29877" s="4"/>
      <c r="M29877" s="5"/>
      <c r="N29877" s="6"/>
    </row>
    <row r="29878" spans="8:14" x14ac:dyDescent="0.25">
      <c r="H29878" s="4"/>
      <c r="M29878" s="5"/>
      <c r="N29878" s="6"/>
    </row>
    <row r="29879" spans="8:14" x14ac:dyDescent="0.25">
      <c r="H29879" s="4"/>
      <c r="M29879" s="5"/>
      <c r="N29879" s="6"/>
    </row>
    <row r="29880" spans="8:14" x14ac:dyDescent="0.25">
      <c r="H29880" s="4"/>
      <c r="M29880" s="5"/>
      <c r="N29880" s="6"/>
    </row>
    <row r="29881" spans="8:14" x14ac:dyDescent="0.25">
      <c r="H29881" s="4"/>
      <c r="M29881" s="5"/>
      <c r="N29881" s="6"/>
    </row>
    <row r="29882" spans="8:14" x14ac:dyDescent="0.25">
      <c r="H29882" s="4"/>
      <c r="M29882" s="5"/>
      <c r="N29882" s="6"/>
    </row>
    <row r="29883" spans="8:14" x14ac:dyDescent="0.25">
      <c r="H29883" s="4"/>
      <c r="M29883" s="5"/>
      <c r="N29883" s="6"/>
    </row>
    <row r="29884" spans="8:14" x14ac:dyDescent="0.25">
      <c r="H29884" s="4"/>
      <c r="M29884" s="5"/>
      <c r="N29884" s="6"/>
    </row>
    <row r="29885" spans="8:14" x14ac:dyDescent="0.25">
      <c r="H29885" s="4"/>
      <c r="M29885" s="5"/>
      <c r="N29885" s="6"/>
    </row>
    <row r="29886" spans="8:14" x14ac:dyDescent="0.25">
      <c r="H29886" s="4"/>
      <c r="M29886" s="5"/>
      <c r="N29886" s="6"/>
    </row>
    <row r="29887" spans="8:14" x14ac:dyDescent="0.25">
      <c r="H29887" s="4"/>
      <c r="M29887" s="5"/>
      <c r="N29887" s="6"/>
    </row>
    <row r="29888" spans="8:14" x14ac:dyDescent="0.25">
      <c r="H29888" s="4"/>
      <c r="M29888" s="5"/>
      <c r="N29888" s="6"/>
    </row>
    <row r="29889" spans="8:14" x14ac:dyDescent="0.25">
      <c r="H29889" s="4"/>
      <c r="M29889" s="5"/>
      <c r="N29889" s="6"/>
    </row>
    <row r="29890" spans="8:14" x14ac:dyDescent="0.25">
      <c r="H29890" s="4"/>
      <c r="M29890" s="5"/>
      <c r="N29890" s="6"/>
    </row>
    <row r="29891" spans="8:14" x14ac:dyDescent="0.25">
      <c r="H29891" s="4"/>
      <c r="M29891" s="5"/>
      <c r="N29891" s="6"/>
    </row>
    <row r="29892" spans="8:14" x14ac:dyDescent="0.25">
      <c r="H29892" s="4"/>
      <c r="M29892" s="5"/>
      <c r="N29892" s="6"/>
    </row>
    <row r="29893" spans="8:14" x14ac:dyDescent="0.25">
      <c r="H29893" s="4"/>
      <c r="M29893" s="5"/>
      <c r="N29893" s="6"/>
    </row>
    <row r="29894" spans="8:14" x14ac:dyDescent="0.25">
      <c r="H29894" s="4"/>
      <c r="M29894" s="5"/>
      <c r="N29894" s="6"/>
    </row>
    <row r="29895" spans="8:14" x14ac:dyDescent="0.25">
      <c r="H29895" s="4"/>
      <c r="M29895" s="5"/>
      <c r="N29895" s="6"/>
    </row>
    <row r="29896" spans="8:14" x14ac:dyDescent="0.25">
      <c r="H29896" s="4"/>
      <c r="M29896" s="5"/>
      <c r="N29896" s="6"/>
    </row>
    <row r="29897" spans="8:14" x14ac:dyDescent="0.25">
      <c r="H29897" s="4"/>
      <c r="M29897" s="5"/>
      <c r="N29897" s="6"/>
    </row>
    <row r="29898" spans="8:14" x14ac:dyDescent="0.25">
      <c r="H29898" s="4"/>
      <c r="M29898" s="5"/>
      <c r="N29898" s="6"/>
    </row>
    <row r="29899" spans="8:14" x14ac:dyDescent="0.25">
      <c r="H29899" s="4"/>
      <c r="M29899" s="5"/>
      <c r="N29899" s="6"/>
    </row>
    <row r="29900" spans="8:14" x14ac:dyDescent="0.25">
      <c r="H29900" s="4"/>
      <c r="M29900" s="5"/>
      <c r="N29900" s="6"/>
    </row>
    <row r="29901" spans="8:14" x14ac:dyDescent="0.25">
      <c r="H29901" s="4"/>
      <c r="M29901" s="5"/>
      <c r="N29901" s="6"/>
    </row>
    <row r="29902" spans="8:14" x14ac:dyDescent="0.25">
      <c r="H29902" s="4"/>
      <c r="M29902" s="5"/>
      <c r="N29902" s="6"/>
    </row>
    <row r="29903" spans="8:14" x14ac:dyDescent="0.25">
      <c r="H29903" s="4"/>
      <c r="M29903" s="5"/>
      <c r="N29903" s="6"/>
    </row>
    <row r="29904" spans="8:14" x14ac:dyDescent="0.25">
      <c r="H29904" s="4"/>
      <c r="M29904" s="5"/>
      <c r="N29904" s="6"/>
    </row>
    <row r="29905" spans="8:14" x14ac:dyDescent="0.25">
      <c r="H29905" s="4"/>
      <c r="M29905" s="5"/>
      <c r="N29905" s="6"/>
    </row>
    <row r="29906" spans="8:14" x14ac:dyDescent="0.25">
      <c r="H29906" s="4"/>
      <c r="M29906" s="5"/>
      <c r="N29906" s="6"/>
    </row>
    <row r="29907" spans="8:14" x14ac:dyDescent="0.25">
      <c r="H29907" s="4"/>
      <c r="M29907" s="5"/>
      <c r="N29907" s="6"/>
    </row>
    <row r="29908" spans="8:14" x14ac:dyDescent="0.25">
      <c r="H29908" s="4"/>
      <c r="M29908" s="5"/>
      <c r="N29908" s="6"/>
    </row>
    <row r="29909" spans="8:14" x14ac:dyDescent="0.25">
      <c r="H29909" s="4"/>
      <c r="M29909" s="5"/>
      <c r="N29909" s="6"/>
    </row>
    <row r="29910" spans="8:14" x14ac:dyDescent="0.25">
      <c r="H29910" s="4"/>
      <c r="M29910" s="5"/>
      <c r="N29910" s="6"/>
    </row>
    <row r="29911" spans="8:14" x14ac:dyDescent="0.25">
      <c r="H29911" s="4"/>
      <c r="M29911" s="5"/>
      <c r="N29911" s="6"/>
    </row>
    <row r="29912" spans="8:14" x14ac:dyDescent="0.25">
      <c r="H29912" s="4"/>
      <c r="M29912" s="5"/>
      <c r="N29912" s="6"/>
    </row>
    <row r="29913" spans="8:14" x14ac:dyDescent="0.25">
      <c r="H29913" s="4"/>
      <c r="M29913" s="5"/>
      <c r="N29913" s="6"/>
    </row>
    <row r="29914" spans="8:14" x14ac:dyDescent="0.25">
      <c r="H29914" s="4"/>
      <c r="M29914" s="5"/>
      <c r="N29914" s="6"/>
    </row>
    <row r="29915" spans="8:14" x14ac:dyDescent="0.25">
      <c r="H29915" s="4"/>
      <c r="M29915" s="5"/>
      <c r="N29915" s="6"/>
    </row>
    <row r="29916" spans="8:14" x14ac:dyDescent="0.25">
      <c r="H29916" s="4"/>
      <c r="M29916" s="5"/>
      <c r="N29916" s="6"/>
    </row>
    <row r="29917" spans="8:14" x14ac:dyDescent="0.25">
      <c r="H29917" s="4"/>
      <c r="M29917" s="5"/>
      <c r="N29917" s="6"/>
    </row>
    <row r="29918" spans="8:14" x14ac:dyDescent="0.25">
      <c r="H29918" s="4"/>
      <c r="M29918" s="5"/>
      <c r="N29918" s="6"/>
    </row>
    <row r="29919" spans="8:14" x14ac:dyDescent="0.25">
      <c r="H29919" s="4"/>
      <c r="M29919" s="5"/>
      <c r="N29919" s="6"/>
    </row>
    <row r="29920" spans="8:14" x14ac:dyDescent="0.25">
      <c r="H29920" s="4"/>
      <c r="M29920" s="5"/>
      <c r="N29920" s="6"/>
    </row>
    <row r="29921" spans="8:14" x14ac:dyDescent="0.25">
      <c r="H29921" s="4"/>
      <c r="M29921" s="5"/>
      <c r="N29921" s="6"/>
    </row>
    <row r="29922" spans="8:14" x14ac:dyDescent="0.25">
      <c r="H29922" s="4"/>
      <c r="M29922" s="5"/>
      <c r="N29922" s="6"/>
    </row>
    <row r="29923" spans="8:14" x14ac:dyDescent="0.25">
      <c r="H29923" s="4"/>
      <c r="M29923" s="5"/>
      <c r="N29923" s="6"/>
    </row>
    <row r="29924" spans="8:14" x14ac:dyDescent="0.25">
      <c r="H29924" s="4"/>
      <c r="M29924" s="5"/>
      <c r="N29924" s="6"/>
    </row>
    <row r="29925" spans="8:14" x14ac:dyDescent="0.25">
      <c r="H29925" s="4"/>
      <c r="M29925" s="5"/>
      <c r="N29925" s="6"/>
    </row>
    <row r="29926" spans="8:14" x14ac:dyDescent="0.25">
      <c r="H29926" s="4"/>
      <c r="M29926" s="5"/>
      <c r="N29926" s="6"/>
    </row>
    <row r="29927" spans="8:14" x14ac:dyDescent="0.25">
      <c r="H29927" s="4"/>
      <c r="M29927" s="5"/>
      <c r="N29927" s="6"/>
    </row>
    <row r="29928" spans="8:14" x14ac:dyDescent="0.25">
      <c r="H29928" s="4"/>
      <c r="M29928" s="5"/>
      <c r="N29928" s="6"/>
    </row>
    <row r="29929" spans="8:14" x14ac:dyDescent="0.25">
      <c r="H29929" s="4"/>
      <c r="M29929" s="5"/>
      <c r="N29929" s="6"/>
    </row>
    <row r="29930" spans="8:14" x14ac:dyDescent="0.25">
      <c r="H29930" s="4"/>
      <c r="M29930" s="5"/>
      <c r="N29930" s="6"/>
    </row>
    <row r="29931" spans="8:14" x14ac:dyDescent="0.25">
      <c r="H29931" s="4"/>
      <c r="M29931" s="5"/>
      <c r="N29931" s="6"/>
    </row>
    <row r="29932" spans="8:14" x14ac:dyDescent="0.25">
      <c r="H29932" s="4"/>
      <c r="M29932" s="5"/>
      <c r="N29932" s="6"/>
    </row>
    <row r="29933" spans="8:14" x14ac:dyDescent="0.25">
      <c r="H29933" s="4"/>
      <c r="M29933" s="5"/>
      <c r="N29933" s="6"/>
    </row>
    <row r="29934" spans="8:14" x14ac:dyDescent="0.25">
      <c r="H29934" s="4"/>
      <c r="M29934" s="5"/>
      <c r="N29934" s="6"/>
    </row>
    <row r="29935" spans="8:14" x14ac:dyDescent="0.25">
      <c r="H29935" s="4"/>
      <c r="M29935" s="5"/>
      <c r="N29935" s="6"/>
    </row>
    <row r="29936" spans="8:14" x14ac:dyDescent="0.25">
      <c r="H29936" s="4"/>
      <c r="M29936" s="5"/>
      <c r="N29936" s="6"/>
    </row>
    <row r="29937" spans="8:14" x14ac:dyDescent="0.25">
      <c r="H29937" s="4"/>
      <c r="M29937" s="5"/>
      <c r="N29937" s="6"/>
    </row>
    <row r="29938" spans="8:14" x14ac:dyDescent="0.25">
      <c r="H29938" s="4"/>
      <c r="M29938" s="5"/>
      <c r="N29938" s="6"/>
    </row>
    <row r="29939" spans="8:14" x14ac:dyDescent="0.25">
      <c r="H29939" s="4"/>
      <c r="M29939" s="5"/>
      <c r="N29939" s="6"/>
    </row>
    <row r="29940" spans="8:14" x14ac:dyDescent="0.25">
      <c r="H29940" s="4"/>
      <c r="M29940" s="5"/>
      <c r="N29940" s="6"/>
    </row>
    <row r="29941" spans="8:14" x14ac:dyDescent="0.25">
      <c r="H29941" s="4"/>
      <c r="M29941" s="5"/>
      <c r="N29941" s="6"/>
    </row>
    <row r="29942" spans="8:14" x14ac:dyDescent="0.25">
      <c r="H29942" s="4"/>
      <c r="M29942" s="5"/>
      <c r="N29942" s="6"/>
    </row>
    <row r="29943" spans="8:14" x14ac:dyDescent="0.25">
      <c r="H29943" s="4"/>
      <c r="M29943" s="5"/>
      <c r="N29943" s="6"/>
    </row>
    <row r="29944" spans="8:14" x14ac:dyDescent="0.25">
      <c r="H29944" s="4"/>
      <c r="M29944" s="5"/>
      <c r="N29944" s="6"/>
    </row>
    <row r="29945" spans="8:14" x14ac:dyDescent="0.25">
      <c r="H29945" s="4"/>
      <c r="M29945" s="5"/>
      <c r="N29945" s="6"/>
    </row>
    <row r="29946" spans="8:14" x14ac:dyDescent="0.25">
      <c r="H29946" s="4"/>
      <c r="M29946" s="5"/>
      <c r="N29946" s="6"/>
    </row>
    <row r="29947" spans="8:14" x14ac:dyDescent="0.25">
      <c r="H29947" s="4"/>
      <c r="M29947" s="5"/>
      <c r="N29947" s="6"/>
    </row>
    <row r="29948" spans="8:14" x14ac:dyDescent="0.25">
      <c r="H29948" s="4"/>
      <c r="M29948" s="5"/>
      <c r="N29948" s="6"/>
    </row>
    <row r="29949" spans="8:14" x14ac:dyDescent="0.25">
      <c r="H29949" s="4"/>
      <c r="M29949" s="5"/>
      <c r="N29949" s="6"/>
    </row>
    <row r="29950" spans="8:14" x14ac:dyDescent="0.25">
      <c r="H29950" s="4"/>
      <c r="M29950" s="5"/>
      <c r="N29950" s="6"/>
    </row>
    <row r="29951" spans="8:14" x14ac:dyDescent="0.25">
      <c r="H29951" s="4"/>
      <c r="M29951" s="5"/>
      <c r="N29951" s="6"/>
    </row>
    <row r="29952" spans="8:14" x14ac:dyDescent="0.25">
      <c r="H29952" s="4"/>
      <c r="M29952" s="5"/>
      <c r="N29952" s="6"/>
    </row>
    <row r="29953" spans="8:14" x14ac:dyDescent="0.25">
      <c r="H29953" s="4"/>
      <c r="M29953" s="5"/>
      <c r="N29953" s="6"/>
    </row>
    <row r="29954" spans="8:14" x14ac:dyDescent="0.25">
      <c r="H29954" s="4"/>
      <c r="M29954" s="5"/>
      <c r="N29954" s="6"/>
    </row>
    <row r="29955" spans="8:14" x14ac:dyDescent="0.25">
      <c r="H29955" s="4"/>
      <c r="M29955" s="5"/>
      <c r="N29955" s="6"/>
    </row>
    <row r="29956" spans="8:14" x14ac:dyDescent="0.25">
      <c r="H29956" s="4"/>
      <c r="M29956" s="5"/>
      <c r="N29956" s="6"/>
    </row>
    <row r="29957" spans="8:14" x14ac:dyDescent="0.25">
      <c r="H29957" s="4"/>
      <c r="M29957" s="5"/>
      <c r="N29957" s="6"/>
    </row>
    <row r="29958" spans="8:14" x14ac:dyDescent="0.25">
      <c r="H29958" s="4"/>
      <c r="M29958" s="5"/>
      <c r="N29958" s="6"/>
    </row>
    <row r="29959" spans="8:14" x14ac:dyDescent="0.25">
      <c r="H29959" s="4"/>
      <c r="M29959" s="5"/>
      <c r="N29959" s="6"/>
    </row>
    <row r="29960" spans="8:14" x14ac:dyDescent="0.25">
      <c r="H29960" s="4"/>
      <c r="M29960" s="5"/>
      <c r="N29960" s="6"/>
    </row>
    <row r="29961" spans="8:14" x14ac:dyDescent="0.25">
      <c r="H29961" s="4"/>
      <c r="M29961" s="5"/>
      <c r="N29961" s="6"/>
    </row>
    <row r="29962" spans="8:14" x14ac:dyDescent="0.25">
      <c r="H29962" s="4"/>
      <c r="M29962" s="5"/>
      <c r="N29962" s="6"/>
    </row>
    <row r="29963" spans="8:14" x14ac:dyDescent="0.25">
      <c r="H29963" s="4"/>
      <c r="M29963" s="5"/>
      <c r="N29963" s="6"/>
    </row>
    <row r="29964" spans="8:14" x14ac:dyDescent="0.25">
      <c r="H29964" s="4"/>
      <c r="M29964" s="5"/>
      <c r="N29964" s="6"/>
    </row>
    <row r="29965" spans="8:14" x14ac:dyDescent="0.25">
      <c r="H29965" s="4"/>
      <c r="M29965" s="5"/>
      <c r="N29965" s="6"/>
    </row>
    <row r="29966" spans="8:14" x14ac:dyDescent="0.25">
      <c r="H29966" s="4"/>
      <c r="M29966" s="5"/>
      <c r="N29966" s="6"/>
    </row>
    <row r="29967" spans="8:14" x14ac:dyDescent="0.25">
      <c r="H29967" s="4"/>
      <c r="M29967" s="5"/>
      <c r="N29967" s="6"/>
    </row>
    <row r="29968" spans="8:14" x14ac:dyDescent="0.25">
      <c r="H29968" s="4"/>
      <c r="M29968" s="5"/>
      <c r="N29968" s="6"/>
    </row>
    <row r="29969" spans="8:14" x14ac:dyDescent="0.25">
      <c r="H29969" s="4"/>
      <c r="M29969" s="5"/>
      <c r="N29969" s="6"/>
    </row>
    <row r="29970" spans="8:14" x14ac:dyDescent="0.25">
      <c r="H29970" s="4"/>
      <c r="M29970" s="5"/>
      <c r="N29970" s="6"/>
    </row>
    <row r="29971" spans="8:14" x14ac:dyDescent="0.25">
      <c r="H29971" s="4"/>
      <c r="M29971" s="5"/>
      <c r="N29971" s="6"/>
    </row>
    <row r="29972" spans="8:14" x14ac:dyDescent="0.25">
      <c r="H29972" s="4"/>
      <c r="M29972" s="5"/>
      <c r="N29972" s="6"/>
    </row>
    <row r="29973" spans="8:14" x14ac:dyDescent="0.25">
      <c r="H29973" s="4"/>
      <c r="M29973" s="5"/>
      <c r="N29973" s="6"/>
    </row>
    <row r="29974" spans="8:14" x14ac:dyDescent="0.25">
      <c r="H29974" s="4"/>
      <c r="M29974" s="5"/>
      <c r="N29974" s="6"/>
    </row>
    <row r="29975" spans="8:14" x14ac:dyDescent="0.25">
      <c r="H29975" s="4"/>
      <c r="M29975" s="5"/>
      <c r="N29975" s="6"/>
    </row>
    <row r="29976" spans="8:14" x14ac:dyDescent="0.25">
      <c r="H29976" s="4"/>
      <c r="M29976" s="5"/>
      <c r="N29976" s="6"/>
    </row>
    <row r="29977" spans="8:14" x14ac:dyDescent="0.25">
      <c r="H29977" s="4"/>
      <c r="M29977" s="5"/>
      <c r="N29977" s="6"/>
    </row>
    <row r="29978" spans="8:14" x14ac:dyDescent="0.25">
      <c r="H29978" s="4"/>
      <c r="M29978" s="5"/>
      <c r="N29978" s="6"/>
    </row>
    <row r="29979" spans="8:14" x14ac:dyDescent="0.25">
      <c r="H29979" s="4"/>
      <c r="M29979" s="5"/>
      <c r="N29979" s="6"/>
    </row>
    <row r="29980" spans="8:14" x14ac:dyDescent="0.25">
      <c r="H29980" s="4"/>
      <c r="M29980" s="5"/>
      <c r="N29980" s="6"/>
    </row>
    <row r="29981" spans="8:14" x14ac:dyDescent="0.25">
      <c r="H29981" s="4"/>
      <c r="M29981" s="5"/>
      <c r="N29981" s="6"/>
    </row>
    <row r="29982" spans="8:14" x14ac:dyDescent="0.25">
      <c r="H29982" s="4"/>
      <c r="M29982" s="5"/>
      <c r="N29982" s="6"/>
    </row>
    <row r="29983" spans="8:14" x14ac:dyDescent="0.25">
      <c r="H29983" s="4"/>
      <c r="M29983" s="5"/>
      <c r="N29983" s="6"/>
    </row>
    <row r="29984" spans="8:14" x14ac:dyDescent="0.25">
      <c r="H29984" s="4"/>
      <c r="M29984" s="5"/>
      <c r="N29984" s="6"/>
    </row>
    <row r="29985" spans="8:14" x14ac:dyDescent="0.25">
      <c r="H29985" s="4"/>
      <c r="M29985" s="5"/>
      <c r="N29985" s="6"/>
    </row>
    <row r="29986" spans="8:14" x14ac:dyDescent="0.25">
      <c r="H29986" s="4"/>
      <c r="M29986" s="5"/>
      <c r="N29986" s="6"/>
    </row>
    <row r="29987" spans="8:14" x14ac:dyDescent="0.25">
      <c r="H29987" s="4"/>
      <c r="M29987" s="5"/>
      <c r="N29987" s="6"/>
    </row>
    <row r="29988" spans="8:14" x14ac:dyDescent="0.25">
      <c r="H29988" s="4"/>
      <c r="M29988" s="5"/>
      <c r="N29988" s="6"/>
    </row>
    <row r="29989" spans="8:14" x14ac:dyDescent="0.25">
      <c r="H29989" s="4"/>
      <c r="M29989" s="5"/>
      <c r="N29989" s="6"/>
    </row>
    <row r="29990" spans="8:14" x14ac:dyDescent="0.25">
      <c r="H29990" s="4"/>
      <c r="M29990" s="5"/>
      <c r="N29990" s="6"/>
    </row>
    <row r="29991" spans="8:14" x14ac:dyDescent="0.25">
      <c r="H29991" s="4"/>
      <c r="M29991" s="5"/>
      <c r="N29991" s="6"/>
    </row>
    <row r="29992" spans="8:14" x14ac:dyDescent="0.25">
      <c r="H29992" s="4"/>
      <c r="M29992" s="5"/>
      <c r="N29992" s="6"/>
    </row>
    <row r="29993" spans="8:14" x14ac:dyDescent="0.25">
      <c r="H29993" s="4"/>
      <c r="M29993" s="5"/>
      <c r="N29993" s="6"/>
    </row>
    <row r="29994" spans="8:14" x14ac:dyDescent="0.25">
      <c r="H29994" s="4"/>
      <c r="M29994" s="5"/>
      <c r="N29994" s="6"/>
    </row>
    <row r="29995" spans="8:14" x14ac:dyDescent="0.25">
      <c r="H29995" s="4"/>
      <c r="M29995" s="5"/>
      <c r="N29995" s="6"/>
    </row>
    <row r="29996" spans="8:14" x14ac:dyDescent="0.25">
      <c r="H29996" s="4"/>
      <c r="M29996" s="5"/>
      <c r="N29996" s="6"/>
    </row>
    <row r="29997" spans="8:14" x14ac:dyDescent="0.25">
      <c r="H29997" s="4"/>
      <c r="M29997" s="5"/>
      <c r="N29997" s="6"/>
    </row>
    <row r="29998" spans="8:14" x14ac:dyDescent="0.25">
      <c r="H29998" s="4"/>
      <c r="M29998" s="5"/>
      <c r="N29998" s="6"/>
    </row>
    <row r="29999" spans="8:14" x14ac:dyDescent="0.25">
      <c r="H29999" s="4"/>
      <c r="M29999" s="5"/>
      <c r="N29999" s="6"/>
    </row>
    <row r="30000" spans="8:14" x14ac:dyDescent="0.25">
      <c r="H30000" s="4"/>
      <c r="M30000" s="5"/>
      <c r="N30000" s="6"/>
    </row>
    <row r="30001" spans="8:14" x14ac:dyDescent="0.25">
      <c r="H30001" s="4"/>
      <c r="M30001" s="5"/>
      <c r="N30001" s="6"/>
    </row>
    <row r="30002" spans="8:14" x14ac:dyDescent="0.25">
      <c r="H30002" s="4"/>
      <c r="M30002" s="5"/>
      <c r="N30002" s="6"/>
    </row>
    <row r="30003" spans="8:14" x14ac:dyDescent="0.25">
      <c r="H30003" s="4"/>
      <c r="M30003" s="5"/>
      <c r="N30003" s="6"/>
    </row>
    <row r="30004" spans="8:14" x14ac:dyDescent="0.25">
      <c r="H30004" s="4"/>
      <c r="M30004" s="5"/>
      <c r="N30004" s="6"/>
    </row>
    <row r="30005" spans="8:14" x14ac:dyDescent="0.25">
      <c r="H30005" s="4"/>
      <c r="M30005" s="5"/>
      <c r="N30005" s="6"/>
    </row>
    <row r="30006" spans="8:14" x14ac:dyDescent="0.25">
      <c r="H30006" s="4"/>
      <c r="M30006" s="5"/>
      <c r="N30006" s="6"/>
    </row>
    <row r="30007" spans="8:14" x14ac:dyDescent="0.25">
      <c r="H30007" s="4"/>
      <c r="M30007" s="5"/>
      <c r="N30007" s="6"/>
    </row>
    <row r="30008" spans="8:14" x14ac:dyDescent="0.25">
      <c r="H30008" s="4"/>
      <c r="M30008" s="5"/>
      <c r="N30008" s="6"/>
    </row>
    <row r="30009" spans="8:14" x14ac:dyDescent="0.25">
      <c r="H30009" s="4"/>
      <c r="M30009" s="5"/>
      <c r="N30009" s="6"/>
    </row>
    <row r="30010" spans="8:14" x14ac:dyDescent="0.25">
      <c r="H30010" s="4"/>
      <c r="M30010" s="5"/>
      <c r="N30010" s="6"/>
    </row>
    <row r="30011" spans="8:14" x14ac:dyDescent="0.25">
      <c r="H30011" s="4"/>
      <c r="M30011" s="5"/>
      <c r="N30011" s="6"/>
    </row>
    <row r="30012" spans="8:14" x14ac:dyDescent="0.25">
      <c r="H30012" s="4"/>
      <c r="M30012" s="5"/>
      <c r="N30012" s="6"/>
    </row>
    <row r="30013" spans="8:14" x14ac:dyDescent="0.25">
      <c r="H30013" s="4"/>
      <c r="M30013" s="5"/>
      <c r="N30013" s="6"/>
    </row>
    <row r="30014" spans="8:14" x14ac:dyDescent="0.25">
      <c r="H30014" s="4"/>
      <c r="M30014" s="5"/>
      <c r="N30014" s="6"/>
    </row>
    <row r="30015" spans="8:14" x14ac:dyDescent="0.25">
      <c r="H30015" s="4"/>
      <c r="M30015" s="5"/>
      <c r="N30015" s="6"/>
    </row>
    <row r="30016" spans="8:14" x14ac:dyDescent="0.25">
      <c r="H30016" s="4"/>
      <c r="M30016" s="5"/>
      <c r="N30016" s="6"/>
    </row>
    <row r="30017" spans="8:14" x14ac:dyDescent="0.25">
      <c r="H30017" s="4"/>
      <c r="M30017" s="5"/>
      <c r="N30017" s="6"/>
    </row>
    <row r="30018" spans="8:14" x14ac:dyDescent="0.25">
      <c r="H30018" s="4"/>
      <c r="M30018" s="5"/>
      <c r="N30018" s="6"/>
    </row>
    <row r="30019" spans="8:14" x14ac:dyDescent="0.25">
      <c r="H30019" s="4"/>
      <c r="M30019" s="5"/>
      <c r="N30019" s="6"/>
    </row>
    <row r="30020" spans="8:14" x14ac:dyDescent="0.25">
      <c r="H30020" s="4"/>
      <c r="M30020" s="5"/>
      <c r="N30020" s="6"/>
    </row>
    <row r="30021" spans="8:14" x14ac:dyDescent="0.25">
      <c r="H30021" s="4"/>
      <c r="M30021" s="5"/>
      <c r="N30021" s="6"/>
    </row>
    <row r="30022" spans="8:14" x14ac:dyDescent="0.25">
      <c r="H30022" s="4"/>
      <c r="M30022" s="5"/>
      <c r="N30022" s="6"/>
    </row>
    <row r="30023" spans="8:14" x14ac:dyDescent="0.25">
      <c r="H30023" s="4"/>
      <c r="M30023" s="5"/>
      <c r="N30023" s="6"/>
    </row>
    <row r="30024" spans="8:14" x14ac:dyDescent="0.25">
      <c r="H30024" s="4"/>
      <c r="M30024" s="5"/>
      <c r="N30024" s="6"/>
    </row>
    <row r="30025" spans="8:14" x14ac:dyDescent="0.25">
      <c r="H30025" s="4"/>
      <c r="M30025" s="5"/>
      <c r="N30025" s="6"/>
    </row>
    <row r="30026" spans="8:14" x14ac:dyDescent="0.25">
      <c r="H30026" s="4"/>
      <c r="M30026" s="5"/>
      <c r="N30026" s="6"/>
    </row>
    <row r="30027" spans="8:14" x14ac:dyDescent="0.25">
      <c r="H30027" s="4"/>
      <c r="M30027" s="5"/>
      <c r="N30027" s="6"/>
    </row>
    <row r="30028" spans="8:14" x14ac:dyDescent="0.25">
      <c r="H30028" s="4"/>
      <c r="M30028" s="5"/>
      <c r="N30028" s="6"/>
    </row>
    <row r="30029" spans="8:14" x14ac:dyDescent="0.25">
      <c r="H30029" s="4"/>
      <c r="M30029" s="5"/>
      <c r="N30029" s="6"/>
    </row>
    <row r="30030" spans="8:14" x14ac:dyDescent="0.25">
      <c r="H30030" s="4"/>
      <c r="M30030" s="5"/>
      <c r="N30030" s="6"/>
    </row>
    <row r="30031" spans="8:14" x14ac:dyDescent="0.25">
      <c r="H30031" s="4"/>
      <c r="M30031" s="5"/>
      <c r="N30031" s="6"/>
    </row>
    <row r="30032" spans="8:14" x14ac:dyDescent="0.25">
      <c r="H30032" s="4"/>
      <c r="M30032" s="5"/>
      <c r="N30032" s="6"/>
    </row>
    <row r="30033" spans="8:14" x14ac:dyDescent="0.25">
      <c r="H30033" s="4"/>
      <c r="M30033" s="5"/>
      <c r="N30033" s="6"/>
    </row>
    <row r="30034" spans="8:14" x14ac:dyDescent="0.25">
      <c r="H30034" s="4"/>
      <c r="M30034" s="5"/>
      <c r="N30034" s="6"/>
    </row>
    <row r="30035" spans="8:14" x14ac:dyDescent="0.25">
      <c r="H30035" s="4"/>
      <c r="M30035" s="5"/>
      <c r="N30035" s="6"/>
    </row>
    <row r="30036" spans="8:14" x14ac:dyDescent="0.25">
      <c r="H30036" s="4"/>
      <c r="M30036" s="5"/>
      <c r="N30036" s="6"/>
    </row>
    <row r="30037" spans="8:14" x14ac:dyDescent="0.25">
      <c r="H30037" s="4"/>
      <c r="M30037" s="5"/>
      <c r="N30037" s="6"/>
    </row>
    <row r="30038" spans="8:14" x14ac:dyDescent="0.25">
      <c r="H30038" s="4"/>
      <c r="M30038" s="5"/>
      <c r="N30038" s="6"/>
    </row>
    <row r="30039" spans="8:14" x14ac:dyDescent="0.25">
      <c r="H30039" s="4"/>
      <c r="M30039" s="5"/>
      <c r="N30039" s="6"/>
    </row>
    <row r="30040" spans="8:14" x14ac:dyDescent="0.25">
      <c r="H30040" s="4"/>
      <c r="M30040" s="5"/>
      <c r="N30040" s="6"/>
    </row>
    <row r="30041" spans="8:14" x14ac:dyDescent="0.25">
      <c r="H30041" s="4"/>
      <c r="M30041" s="5"/>
      <c r="N30041" s="6"/>
    </row>
    <row r="30042" spans="8:14" x14ac:dyDescent="0.25">
      <c r="H30042" s="4"/>
      <c r="M30042" s="5"/>
      <c r="N30042" s="6"/>
    </row>
    <row r="30043" spans="8:14" x14ac:dyDescent="0.25">
      <c r="H30043" s="4"/>
      <c r="M30043" s="5"/>
      <c r="N30043" s="6"/>
    </row>
    <row r="30044" spans="8:14" x14ac:dyDescent="0.25">
      <c r="H30044" s="4"/>
      <c r="M30044" s="5"/>
      <c r="N30044" s="6"/>
    </row>
    <row r="30045" spans="8:14" x14ac:dyDescent="0.25">
      <c r="H30045" s="4"/>
      <c r="M30045" s="5"/>
      <c r="N30045" s="6"/>
    </row>
    <row r="30046" spans="8:14" x14ac:dyDescent="0.25">
      <c r="H30046" s="4"/>
      <c r="M30046" s="5"/>
      <c r="N30046" s="6"/>
    </row>
    <row r="30047" spans="8:14" x14ac:dyDescent="0.25">
      <c r="H30047" s="4"/>
      <c r="M30047" s="5"/>
      <c r="N30047" s="6"/>
    </row>
    <row r="30048" spans="8:14" x14ac:dyDescent="0.25">
      <c r="H30048" s="4"/>
      <c r="M30048" s="5"/>
      <c r="N30048" s="6"/>
    </row>
    <row r="30049" spans="8:14" x14ac:dyDescent="0.25">
      <c r="H30049" s="4"/>
      <c r="M30049" s="5"/>
      <c r="N30049" s="6"/>
    </row>
    <row r="30050" spans="8:14" x14ac:dyDescent="0.25">
      <c r="H30050" s="4"/>
      <c r="M30050" s="5"/>
      <c r="N30050" s="6"/>
    </row>
    <row r="30051" spans="8:14" x14ac:dyDescent="0.25">
      <c r="H30051" s="4"/>
      <c r="M30051" s="5"/>
      <c r="N30051" s="6"/>
    </row>
    <row r="30052" spans="8:14" x14ac:dyDescent="0.25">
      <c r="H30052" s="4"/>
      <c r="M30052" s="5"/>
      <c r="N30052" s="6"/>
    </row>
    <row r="30053" spans="8:14" x14ac:dyDescent="0.25">
      <c r="H30053" s="4"/>
      <c r="M30053" s="5"/>
      <c r="N30053" s="6"/>
    </row>
    <row r="30054" spans="8:14" x14ac:dyDescent="0.25">
      <c r="H30054" s="4"/>
      <c r="M30054" s="5"/>
      <c r="N30054" s="6"/>
    </row>
    <row r="30055" spans="8:14" x14ac:dyDescent="0.25">
      <c r="H30055" s="4"/>
      <c r="M30055" s="5"/>
      <c r="N30055" s="6"/>
    </row>
    <row r="30056" spans="8:14" x14ac:dyDescent="0.25">
      <c r="H30056" s="4"/>
      <c r="M30056" s="5"/>
      <c r="N30056" s="6"/>
    </row>
    <row r="30057" spans="8:14" x14ac:dyDescent="0.25">
      <c r="H30057" s="4"/>
      <c r="M30057" s="5"/>
      <c r="N30057" s="6"/>
    </row>
    <row r="30058" spans="8:14" x14ac:dyDescent="0.25">
      <c r="H30058" s="4"/>
      <c r="M30058" s="5"/>
      <c r="N30058" s="6"/>
    </row>
    <row r="30059" spans="8:14" x14ac:dyDescent="0.25">
      <c r="H30059" s="4"/>
      <c r="M30059" s="5"/>
      <c r="N30059" s="6"/>
    </row>
    <row r="30060" spans="8:14" x14ac:dyDescent="0.25">
      <c r="H30060" s="4"/>
      <c r="M30060" s="5"/>
      <c r="N30060" s="6"/>
    </row>
    <row r="30061" spans="8:14" x14ac:dyDescent="0.25">
      <c r="H30061" s="4"/>
      <c r="M30061" s="5"/>
      <c r="N30061" s="6"/>
    </row>
    <row r="30062" spans="8:14" x14ac:dyDescent="0.25">
      <c r="H30062" s="4"/>
      <c r="M30062" s="5"/>
      <c r="N30062" s="6"/>
    </row>
    <row r="30063" spans="8:14" x14ac:dyDescent="0.25">
      <c r="H30063" s="4"/>
      <c r="M30063" s="5"/>
      <c r="N30063" s="6"/>
    </row>
    <row r="30064" spans="8:14" x14ac:dyDescent="0.25">
      <c r="H30064" s="4"/>
      <c r="M30064" s="5"/>
      <c r="N30064" s="6"/>
    </row>
    <row r="30065" spans="8:14" x14ac:dyDescent="0.25">
      <c r="H30065" s="4"/>
      <c r="M30065" s="5"/>
      <c r="N30065" s="6"/>
    </row>
    <row r="30066" spans="8:14" x14ac:dyDescent="0.25">
      <c r="H30066" s="4"/>
      <c r="M30066" s="5"/>
      <c r="N30066" s="6"/>
    </row>
    <row r="30067" spans="8:14" x14ac:dyDescent="0.25">
      <c r="H30067" s="4"/>
      <c r="M30067" s="5"/>
      <c r="N30067" s="6"/>
    </row>
    <row r="30068" spans="8:14" x14ac:dyDescent="0.25">
      <c r="H30068" s="4"/>
      <c r="M30068" s="5"/>
      <c r="N30068" s="6"/>
    </row>
    <row r="30069" spans="8:14" x14ac:dyDescent="0.25">
      <c r="H30069" s="4"/>
      <c r="M30069" s="5"/>
      <c r="N30069" s="6"/>
    </row>
    <row r="30070" spans="8:14" x14ac:dyDescent="0.25">
      <c r="H30070" s="4"/>
      <c r="M30070" s="5"/>
      <c r="N30070" s="6"/>
    </row>
    <row r="30071" spans="8:14" x14ac:dyDescent="0.25">
      <c r="H30071" s="4"/>
      <c r="M30071" s="5"/>
      <c r="N30071" s="6"/>
    </row>
    <row r="30072" spans="8:14" x14ac:dyDescent="0.25">
      <c r="H30072" s="4"/>
      <c r="M30072" s="5"/>
      <c r="N30072" s="6"/>
    </row>
    <row r="30073" spans="8:14" x14ac:dyDescent="0.25">
      <c r="H30073" s="4"/>
      <c r="M30073" s="5"/>
      <c r="N30073" s="6"/>
    </row>
    <row r="30074" spans="8:14" x14ac:dyDescent="0.25">
      <c r="H30074" s="4"/>
      <c r="M30074" s="5"/>
      <c r="N30074" s="6"/>
    </row>
    <row r="30075" spans="8:14" x14ac:dyDescent="0.25">
      <c r="H30075" s="4"/>
      <c r="M30075" s="5"/>
      <c r="N30075" s="6"/>
    </row>
    <row r="30076" spans="8:14" x14ac:dyDescent="0.25">
      <c r="H30076" s="4"/>
      <c r="M30076" s="5"/>
      <c r="N30076" s="6"/>
    </row>
    <row r="30077" spans="8:14" x14ac:dyDescent="0.25">
      <c r="H30077" s="4"/>
      <c r="M30077" s="5"/>
      <c r="N30077" s="6"/>
    </row>
    <row r="30078" spans="8:14" x14ac:dyDescent="0.25">
      <c r="H30078" s="4"/>
      <c r="M30078" s="5"/>
      <c r="N30078" s="6"/>
    </row>
    <row r="30079" spans="8:14" x14ac:dyDescent="0.25">
      <c r="H30079" s="4"/>
      <c r="M30079" s="5"/>
      <c r="N30079" s="6"/>
    </row>
    <row r="30080" spans="8:14" x14ac:dyDescent="0.25">
      <c r="H30080" s="4"/>
      <c r="M30080" s="5"/>
      <c r="N30080" s="6"/>
    </row>
    <row r="30081" spans="8:14" x14ac:dyDescent="0.25">
      <c r="H30081" s="4"/>
      <c r="M30081" s="5"/>
      <c r="N30081" s="6"/>
    </row>
    <row r="30082" spans="8:14" x14ac:dyDescent="0.25">
      <c r="H30082" s="4"/>
      <c r="M30082" s="5"/>
      <c r="N30082" s="6"/>
    </row>
    <row r="30083" spans="8:14" x14ac:dyDescent="0.25">
      <c r="H30083" s="4"/>
      <c r="M30083" s="5"/>
      <c r="N30083" s="6"/>
    </row>
    <row r="30084" spans="8:14" x14ac:dyDescent="0.25">
      <c r="H30084" s="4"/>
      <c r="M30084" s="5"/>
      <c r="N30084" s="6"/>
    </row>
    <row r="30085" spans="8:14" x14ac:dyDescent="0.25">
      <c r="H30085" s="4"/>
      <c r="M30085" s="5"/>
      <c r="N30085" s="6"/>
    </row>
    <row r="30086" spans="8:14" x14ac:dyDescent="0.25">
      <c r="H30086" s="4"/>
      <c r="M30086" s="5"/>
      <c r="N30086" s="6"/>
    </row>
    <row r="30087" spans="8:14" x14ac:dyDescent="0.25">
      <c r="H30087" s="4"/>
      <c r="M30087" s="5"/>
      <c r="N30087" s="6"/>
    </row>
    <row r="30088" spans="8:14" x14ac:dyDescent="0.25">
      <c r="H30088" s="4"/>
      <c r="M30088" s="5"/>
      <c r="N30088" s="6"/>
    </row>
    <row r="30089" spans="8:14" x14ac:dyDescent="0.25">
      <c r="H30089" s="4"/>
      <c r="M30089" s="5"/>
      <c r="N30089" s="6"/>
    </row>
    <row r="30090" spans="8:14" x14ac:dyDescent="0.25">
      <c r="H30090" s="4"/>
      <c r="M30090" s="5"/>
      <c r="N30090" s="6"/>
    </row>
    <row r="30091" spans="8:14" x14ac:dyDescent="0.25">
      <c r="H30091" s="4"/>
      <c r="M30091" s="5"/>
      <c r="N30091" s="6"/>
    </row>
    <row r="30092" spans="8:14" x14ac:dyDescent="0.25">
      <c r="H30092" s="4"/>
      <c r="M30092" s="5"/>
      <c r="N30092" s="6"/>
    </row>
    <row r="30093" spans="8:14" x14ac:dyDescent="0.25">
      <c r="H30093" s="4"/>
      <c r="M30093" s="5"/>
      <c r="N30093" s="6"/>
    </row>
    <row r="30094" spans="8:14" x14ac:dyDescent="0.25">
      <c r="H30094" s="4"/>
      <c r="M30094" s="5"/>
      <c r="N30094" s="6"/>
    </row>
    <row r="30095" spans="8:14" x14ac:dyDescent="0.25">
      <c r="H30095" s="4"/>
      <c r="M30095" s="5"/>
      <c r="N30095" s="6"/>
    </row>
    <row r="30096" spans="8:14" x14ac:dyDescent="0.25">
      <c r="H30096" s="4"/>
      <c r="M30096" s="5"/>
      <c r="N30096" s="6"/>
    </row>
    <row r="30097" spans="8:14" x14ac:dyDescent="0.25">
      <c r="H30097" s="4"/>
      <c r="M30097" s="5"/>
      <c r="N30097" s="6"/>
    </row>
    <row r="30098" spans="8:14" x14ac:dyDescent="0.25">
      <c r="H30098" s="4"/>
      <c r="M30098" s="5"/>
      <c r="N30098" s="6"/>
    </row>
    <row r="30099" spans="8:14" x14ac:dyDescent="0.25">
      <c r="H30099" s="4"/>
      <c r="M30099" s="5"/>
      <c r="N30099" s="6"/>
    </row>
    <row r="30100" spans="8:14" x14ac:dyDescent="0.25">
      <c r="H30100" s="4"/>
      <c r="M30100" s="5"/>
      <c r="N30100" s="6"/>
    </row>
    <row r="30101" spans="8:14" x14ac:dyDescent="0.25">
      <c r="H30101" s="4"/>
      <c r="M30101" s="5"/>
      <c r="N30101" s="6"/>
    </row>
    <row r="30102" spans="8:14" x14ac:dyDescent="0.25">
      <c r="H30102" s="4"/>
      <c r="M30102" s="5"/>
      <c r="N30102" s="6"/>
    </row>
    <row r="30103" spans="8:14" x14ac:dyDescent="0.25">
      <c r="H30103" s="4"/>
      <c r="M30103" s="5"/>
      <c r="N30103" s="6"/>
    </row>
    <row r="30104" spans="8:14" x14ac:dyDescent="0.25">
      <c r="H30104" s="4"/>
      <c r="M30104" s="5"/>
      <c r="N30104" s="6"/>
    </row>
    <row r="30105" spans="8:14" x14ac:dyDescent="0.25">
      <c r="H30105" s="4"/>
      <c r="M30105" s="5"/>
      <c r="N30105" s="6"/>
    </row>
    <row r="30106" spans="8:14" x14ac:dyDescent="0.25">
      <c r="H30106" s="4"/>
      <c r="M30106" s="5"/>
      <c r="N30106" s="6"/>
    </row>
    <row r="30107" spans="8:14" x14ac:dyDescent="0.25">
      <c r="H30107" s="4"/>
      <c r="M30107" s="5"/>
      <c r="N30107" s="6"/>
    </row>
    <row r="30108" spans="8:14" x14ac:dyDescent="0.25">
      <c r="H30108" s="4"/>
      <c r="M30108" s="5"/>
      <c r="N30108" s="6"/>
    </row>
    <row r="30109" spans="8:14" x14ac:dyDescent="0.25">
      <c r="H30109" s="4"/>
      <c r="M30109" s="5"/>
      <c r="N30109" s="6"/>
    </row>
    <row r="30110" spans="8:14" x14ac:dyDescent="0.25">
      <c r="H30110" s="4"/>
      <c r="M30110" s="5"/>
      <c r="N30110" s="6"/>
    </row>
    <row r="30111" spans="8:14" x14ac:dyDescent="0.25">
      <c r="H30111" s="4"/>
      <c r="M30111" s="5"/>
      <c r="N30111" s="6"/>
    </row>
    <row r="30112" spans="8:14" x14ac:dyDescent="0.25">
      <c r="H30112" s="4"/>
      <c r="M30112" s="5"/>
      <c r="N30112" s="6"/>
    </row>
    <row r="30113" spans="8:14" x14ac:dyDescent="0.25">
      <c r="H30113" s="4"/>
      <c r="M30113" s="5"/>
      <c r="N30113" s="6"/>
    </row>
    <row r="30114" spans="8:14" x14ac:dyDescent="0.25">
      <c r="H30114" s="4"/>
      <c r="M30114" s="5"/>
      <c r="N30114" s="6"/>
    </row>
    <row r="30115" spans="8:14" x14ac:dyDescent="0.25">
      <c r="H30115" s="4"/>
      <c r="M30115" s="5"/>
      <c r="N30115" s="6"/>
    </row>
    <row r="30116" spans="8:14" x14ac:dyDescent="0.25">
      <c r="H30116" s="4"/>
      <c r="M30116" s="5"/>
      <c r="N30116" s="6"/>
    </row>
    <row r="30117" spans="8:14" x14ac:dyDescent="0.25">
      <c r="H30117" s="4"/>
      <c r="M30117" s="5"/>
      <c r="N30117" s="6"/>
    </row>
    <row r="30118" spans="8:14" x14ac:dyDescent="0.25">
      <c r="H30118" s="4"/>
      <c r="M30118" s="5"/>
      <c r="N30118" s="6"/>
    </row>
    <row r="30119" spans="8:14" x14ac:dyDescent="0.25">
      <c r="H30119" s="4"/>
      <c r="M30119" s="5"/>
      <c r="N30119" s="6"/>
    </row>
    <row r="30120" spans="8:14" x14ac:dyDescent="0.25">
      <c r="H30120" s="4"/>
      <c r="M30120" s="5"/>
      <c r="N30120" s="6"/>
    </row>
    <row r="30121" spans="8:14" x14ac:dyDescent="0.25">
      <c r="H30121" s="4"/>
      <c r="M30121" s="5"/>
      <c r="N30121" s="6"/>
    </row>
    <row r="30122" spans="8:14" x14ac:dyDescent="0.25">
      <c r="H30122" s="4"/>
      <c r="M30122" s="5"/>
      <c r="N30122" s="6"/>
    </row>
    <row r="30123" spans="8:14" x14ac:dyDescent="0.25">
      <c r="H30123" s="4"/>
      <c r="M30123" s="5"/>
      <c r="N30123" s="6"/>
    </row>
    <row r="30124" spans="8:14" x14ac:dyDescent="0.25">
      <c r="H30124" s="4"/>
      <c r="M30124" s="5"/>
      <c r="N30124" s="6"/>
    </row>
    <row r="30125" spans="8:14" x14ac:dyDescent="0.25">
      <c r="H30125" s="4"/>
      <c r="M30125" s="5"/>
      <c r="N30125" s="6"/>
    </row>
    <row r="30126" spans="8:14" x14ac:dyDescent="0.25">
      <c r="H30126" s="4"/>
      <c r="M30126" s="5"/>
      <c r="N30126" s="6"/>
    </row>
    <row r="30127" spans="8:14" x14ac:dyDescent="0.25">
      <c r="H30127" s="4"/>
      <c r="M30127" s="5"/>
      <c r="N30127" s="6"/>
    </row>
    <row r="30128" spans="8:14" x14ac:dyDescent="0.25">
      <c r="H30128" s="4"/>
      <c r="M30128" s="5"/>
      <c r="N30128" s="6"/>
    </row>
    <row r="30129" spans="8:14" x14ac:dyDescent="0.25">
      <c r="H30129" s="4"/>
      <c r="M30129" s="5"/>
      <c r="N30129" s="6"/>
    </row>
    <row r="30130" spans="8:14" x14ac:dyDescent="0.25">
      <c r="H30130" s="4"/>
      <c r="M30130" s="5"/>
      <c r="N30130" s="6"/>
    </row>
    <row r="30131" spans="8:14" x14ac:dyDescent="0.25">
      <c r="H30131" s="4"/>
      <c r="M30131" s="5"/>
      <c r="N30131" s="6"/>
    </row>
    <row r="30132" spans="8:14" x14ac:dyDescent="0.25">
      <c r="H30132" s="4"/>
      <c r="M30132" s="5"/>
      <c r="N30132" s="6"/>
    </row>
    <row r="30133" spans="8:14" x14ac:dyDescent="0.25">
      <c r="H30133" s="4"/>
      <c r="M30133" s="5"/>
      <c r="N30133" s="6"/>
    </row>
    <row r="30134" spans="8:14" x14ac:dyDescent="0.25">
      <c r="H30134" s="4"/>
      <c r="M30134" s="5"/>
      <c r="N30134" s="6"/>
    </row>
    <row r="30135" spans="8:14" x14ac:dyDescent="0.25">
      <c r="H30135" s="4"/>
      <c r="M30135" s="5"/>
      <c r="N30135" s="6"/>
    </row>
    <row r="30136" spans="8:14" x14ac:dyDescent="0.25">
      <c r="H30136" s="4"/>
      <c r="M30136" s="5"/>
      <c r="N30136" s="6"/>
    </row>
    <row r="30137" spans="8:14" x14ac:dyDescent="0.25">
      <c r="H30137" s="4"/>
      <c r="M30137" s="5"/>
      <c r="N30137" s="6"/>
    </row>
    <row r="30138" spans="8:14" x14ac:dyDescent="0.25">
      <c r="H30138" s="4"/>
      <c r="M30138" s="5"/>
      <c r="N30138" s="6"/>
    </row>
    <row r="30139" spans="8:14" x14ac:dyDescent="0.25">
      <c r="H30139" s="4"/>
      <c r="M30139" s="5"/>
      <c r="N30139" s="6"/>
    </row>
    <row r="30140" spans="8:14" x14ac:dyDescent="0.25">
      <c r="H30140" s="4"/>
      <c r="M30140" s="5"/>
      <c r="N30140" s="6"/>
    </row>
    <row r="30141" spans="8:14" x14ac:dyDescent="0.25">
      <c r="H30141" s="4"/>
      <c r="M30141" s="5"/>
      <c r="N30141" s="6"/>
    </row>
    <row r="30142" spans="8:14" x14ac:dyDescent="0.25">
      <c r="H30142" s="4"/>
      <c r="M30142" s="5"/>
      <c r="N30142" s="6"/>
    </row>
    <row r="30143" spans="8:14" x14ac:dyDescent="0.25">
      <c r="H30143" s="4"/>
      <c r="M30143" s="5"/>
      <c r="N30143" s="6"/>
    </row>
    <row r="30144" spans="8:14" x14ac:dyDescent="0.25">
      <c r="H30144" s="4"/>
      <c r="M30144" s="5"/>
      <c r="N30144" s="6"/>
    </row>
    <row r="30145" spans="8:14" x14ac:dyDescent="0.25">
      <c r="H30145" s="4"/>
      <c r="M30145" s="5"/>
      <c r="N30145" s="6"/>
    </row>
    <row r="30146" spans="8:14" x14ac:dyDescent="0.25">
      <c r="H30146" s="4"/>
      <c r="M30146" s="5"/>
      <c r="N30146" s="6"/>
    </row>
    <row r="30147" spans="8:14" x14ac:dyDescent="0.25">
      <c r="H30147" s="4"/>
      <c r="M30147" s="5"/>
      <c r="N30147" s="6"/>
    </row>
    <row r="30148" spans="8:14" x14ac:dyDescent="0.25">
      <c r="H30148" s="4"/>
      <c r="M30148" s="5"/>
      <c r="N30148" s="6"/>
    </row>
    <row r="30149" spans="8:14" x14ac:dyDescent="0.25">
      <c r="H30149" s="4"/>
      <c r="M30149" s="5"/>
      <c r="N30149" s="6"/>
    </row>
    <row r="30150" spans="8:14" x14ac:dyDescent="0.25">
      <c r="H30150" s="4"/>
      <c r="M30150" s="5"/>
      <c r="N30150" s="6"/>
    </row>
    <row r="30151" spans="8:14" x14ac:dyDescent="0.25">
      <c r="H30151" s="4"/>
      <c r="M30151" s="5"/>
      <c r="N30151" s="6"/>
    </row>
    <row r="30152" spans="8:14" x14ac:dyDescent="0.25">
      <c r="H30152" s="4"/>
      <c r="M30152" s="5"/>
      <c r="N30152" s="6"/>
    </row>
    <row r="30153" spans="8:14" x14ac:dyDescent="0.25">
      <c r="H30153" s="4"/>
      <c r="M30153" s="5"/>
      <c r="N30153" s="6"/>
    </row>
    <row r="30154" spans="8:14" x14ac:dyDescent="0.25">
      <c r="H30154" s="4"/>
      <c r="M30154" s="5"/>
      <c r="N30154" s="6"/>
    </row>
    <row r="30155" spans="8:14" x14ac:dyDescent="0.25">
      <c r="H30155" s="4"/>
      <c r="M30155" s="5"/>
      <c r="N30155" s="6"/>
    </row>
    <row r="30156" spans="8:14" x14ac:dyDescent="0.25">
      <c r="H30156" s="4"/>
      <c r="M30156" s="5"/>
      <c r="N30156" s="6"/>
    </row>
    <row r="30157" spans="8:14" x14ac:dyDescent="0.25">
      <c r="H30157" s="4"/>
      <c r="M30157" s="5"/>
      <c r="N30157" s="6"/>
    </row>
    <row r="30158" spans="8:14" x14ac:dyDescent="0.25">
      <c r="H30158" s="4"/>
      <c r="M30158" s="5"/>
      <c r="N30158" s="6"/>
    </row>
    <row r="30159" spans="8:14" x14ac:dyDescent="0.25">
      <c r="H30159" s="4"/>
      <c r="M30159" s="5"/>
      <c r="N30159" s="6"/>
    </row>
    <row r="30160" spans="8:14" x14ac:dyDescent="0.25">
      <c r="H30160" s="4"/>
      <c r="M30160" s="5"/>
      <c r="N30160" s="6"/>
    </row>
    <row r="30161" spans="8:14" x14ac:dyDescent="0.25">
      <c r="H30161" s="4"/>
      <c r="M30161" s="5"/>
      <c r="N30161" s="6"/>
    </row>
    <row r="30162" spans="8:14" x14ac:dyDescent="0.25">
      <c r="H30162" s="4"/>
      <c r="M30162" s="5"/>
      <c r="N30162" s="6"/>
    </row>
    <row r="30163" spans="8:14" x14ac:dyDescent="0.25">
      <c r="H30163" s="4"/>
      <c r="M30163" s="5"/>
      <c r="N30163" s="6"/>
    </row>
    <row r="30164" spans="8:14" x14ac:dyDescent="0.25">
      <c r="H30164" s="4"/>
      <c r="M30164" s="5"/>
      <c r="N30164" s="6"/>
    </row>
    <row r="30165" spans="8:14" x14ac:dyDescent="0.25">
      <c r="H30165" s="4"/>
      <c r="M30165" s="5"/>
      <c r="N30165" s="6"/>
    </row>
    <row r="30166" spans="8:14" x14ac:dyDescent="0.25">
      <c r="H30166" s="4"/>
      <c r="M30166" s="5"/>
      <c r="N30166" s="6"/>
    </row>
    <row r="30167" spans="8:14" x14ac:dyDescent="0.25">
      <c r="H30167" s="4"/>
      <c r="M30167" s="5"/>
      <c r="N30167" s="6"/>
    </row>
    <row r="30168" spans="8:14" x14ac:dyDescent="0.25">
      <c r="H30168" s="4"/>
      <c r="M30168" s="5"/>
      <c r="N30168" s="6"/>
    </row>
    <row r="30169" spans="8:14" x14ac:dyDescent="0.25">
      <c r="H30169" s="4"/>
      <c r="M30169" s="5"/>
      <c r="N30169" s="6"/>
    </row>
    <row r="30170" spans="8:14" x14ac:dyDescent="0.25">
      <c r="H30170" s="4"/>
      <c r="M30170" s="5"/>
      <c r="N30170" s="6"/>
    </row>
    <row r="30171" spans="8:14" x14ac:dyDescent="0.25">
      <c r="H30171" s="4"/>
      <c r="M30171" s="5"/>
      <c r="N30171" s="6"/>
    </row>
    <row r="30172" spans="8:14" x14ac:dyDescent="0.25">
      <c r="H30172" s="4"/>
      <c r="M30172" s="5"/>
      <c r="N30172" s="6"/>
    </row>
    <row r="30173" spans="8:14" x14ac:dyDescent="0.25">
      <c r="H30173" s="4"/>
      <c r="M30173" s="5"/>
      <c r="N30173" s="6"/>
    </row>
    <row r="30174" spans="8:14" x14ac:dyDescent="0.25">
      <c r="H30174" s="4"/>
      <c r="M30174" s="5"/>
      <c r="N30174" s="6"/>
    </row>
    <row r="30175" spans="8:14" x14ac:dyDescent="0.25">
      <c r="H30175" s="4"/>
      <c r="M30175" s="5"/>
      <c r="N30175" s="6"/>
    </row>
    <row r="30176" spans="8:14" x14ac:dyDescent="0.25">
      <c r="H30176" s="4"/>
      <c r="M30176" s="5"/>
      <c r="N30176" s="6"/>
    </row>
    <row r="30177" spans="8:14" x14ac:dyDescent="0.25">
      <c r="H30177" s="4"/>
      <c r="M30177" s="5"/>
      <c r="N30177" s="6"/>
    </row>
    <row r="30178" spans="8:14" x14ac:dyDescent="0.25">
      <c r="H30178" s="4"/>
      <c r="M30178" s="5"/>
      <c r="N30178" s="6"/>
    </row>
    <row r="30179" spans="8:14" x14ac:dyDescent="0.25">
      <c r="H30179" s="4"/>
      <c r="M30179" s="5"/>
      <c r="N30179" s="6"/>
    </row>
    <row r="30180" spans="8:14" x14ac:dyDescent="0.25">
      <c r="H30180" s="4"/>
      <c r="M30180" s="5"/>
      <c r="N30180" s="6"/>
    </row>
    <row r="30181" spans="8:14" x14ac:dyDescent="0.25">
      <c r="H30181" s="4"/>
      <c r="M30181" s="5"/>
      <c r="N30181" s="6"/>
    </row>
    <row r="30182" spans="8:14" x14ac:dyDescent="0.25">
      <c r="H30182" s="4"/>
      <c r="M30182" s="5"/>
      <c r="N30182" s="6"/>
    </row>
    <row r="30183" spans="8:14" x14ac:dyDescent="0.25">
      <c r="H30183" s="4"/>
      <c r="M30183" s="5"/>
      <c r="N30183" s="6"/>
    </row>
    <row r="30184" spans="8:14" x14ac:dyDescent="0.25">
      <c r="H30184" s="4"/>
      <c r="M30184" s="5"/>
      <c r="N30184" s="6"/>
    </row>
    <row r="30185" spans="8:14" x14ac:dyDescent="0.25">
      <c r="H30185" s="4"/>
      <c r="M30185" s="5"/>
      <c r="N30185" s="6"/>
    </row>
    <row r="30186" spans="8:14" x14ac:dyDescent="0.25">
      <c r="H30186" s="4"/>
      <c r="M30186" s="5"/>
      <c r="N30186" s="6"/>
    </row>
    <row r="30187" spans="8:14" x14ac:dyDescent="0.25">
      <c r="H30187" s="4"/>
      <c r="M30187" s="5"/>
      <c r="N30187" s="6"/>
    </row>
    <row r="30188" spans="8:14" x14ac:dyDescent="0.25">
      <c r="H30188" s="4"/>
      <c r="M30188" s="5"/>
      <c r="N30188" s="6"/>
    </row>
    <row r="30189" spans="8:14" x14ac:dyDescent="0.25">
      <c r="H30189" s="4"/>
      <c r="M30189" s="5"/>
      <c r="N30189" s="6"/>
    </row>
    <row r="30190" spans="8:14" x14ac:dyDescent="0.25">
      <c r="H30190" s="4"/>
      <c r="M30190" s="5"/>
      <c r="N30190" s="6"/>
    </row>
    <row r="30191" spans="8:14" x14ac:dyDescent="0.25">
      <c r="H30191" s="4"/>
      <c r="M30191" s="5"/>
      <c r="N30191" s="6"/>
    </row>
    <row r="30192" spans="8:14" x14ac:dyDescent="0.25">
      <c r="H30192" s="4"/>
      <c r="M30192" s="5"/>
      <c r="N30192" s="6"/>
    </row>
    <row r="30193" spans="8:14" x14ac:dyDescent="0.25">
      <c r="H30193" s="4"/>
      <c r="M30193" s="5"/>
      <c r="N30193" s="6"/>
    </row>
    <row r="30194" spans="8:14" x14ac:dyDescent="0.25">
      <c r="H30194" s="4"/>
      <c r="M30194" s="5"/>
      <c r="N30194" s="6"/>
    </row>
    <row r="30195" spans="8:14" x14ac:dyDescent="0.25">
      <c r="H30195" s="4"/>
      <c r="M30195" s="5"/>
      <c r="N30195" s="6"/>
    </row>
    <row r="30196" spans="8:14" x14ac:dyDescent="0.25">
      <c r="H30196" s="4"/>
      <c r="M30196" s="5"/>
      <c r="N30196" s="6"/>
    </row>
    <row r="30197" spans="8:14" x14ac:dyDescent="0.25">
      <c r="H30197" s="4"/>
      <c r="M30197" s="5"/>
      <c r="N30197" s="6"/>
    </row>
    <row r="30198" spans="8:14" x14ac:dyDescent="0.25">
      <c r="H30198" s="4"/>
      <c r="M30198" s="5"/>
      <c r="N30198" s="6"/>
    </row>
    <row r="30199" spans="8:14" x14ac:dyDescent="0.25">
      <c r="H30199" s="4"/>
      <c r="M30199" s="5"/>
      <c r="N30199" s="6"/>
    </row>
    <row r="30200" spans="8:14" x14ac:dyDescent="0.25">
      <c r="H30200" s="4"/>
      <c r="M30200" s="5"/>
      <c r="N30200" s="6"/>
    </row>
    <row r="30201" spans="8:14" x14ac:dyDescent="0.25">
      <c r="H30201" s="4"/>
      <c r="M30201" s="5"/>
      <c r="N30201" s="6"/>
    </row>
    <row r="30202" spans="8:14" x14ac:dyDescent="0.25">
      <c r="H30202" s="4"/>
      <c r="M30202" s="5"/>
      <c r="N30202" s="6"/>
    </row>
    <row r="30203" spans="8:14" x14ac:dyDescent="0.25">
      <c r="H30203" s="4"/>
      <c r="M30203" s="5"/>
      <c r="N30203" s="6"/>
    </row>
    <row r="30204" spans="8:14" x14ac:dyDescent="0.25">
      <c r="H30204" s="4"/>
      <c r="M30204" s="5"/>
      <c r="N30204" s="6"/>
    </row>
    <row r="30205" spans="8:14" x14ac:dyDescent="0.25">
      <c r="H30205" s="4"/>
      <c r="M30205" s="5"/>
      <c r="N30205" s="6"/>
    </row>
    <row r="30206" spans="8:14" x14ac:dyDescent="0.25">
      <c r="H30206" s="4"/>
      <c r="M30206" s="5"/>
      <c r="N30206" s="6"/>
    </row>
    <row r="30207" spans="8:14" x14ac:dyDescent="0.25">
      <c r="H30207" s="4"/>
      <c r="M30207" s="5"/>
      <c r="N30207" s="6"/>
    </row>
    <row r="30208" spans="8:14" x14ac:dyDescent="0.25">
      <c r="H30208" s="4"/>
      <c r="M30208" s="5"/>
      <c r="N30208" s="6"/>
    </row>
    <row r="30209" spans="8:14" x14ac:dyDescent="0.25">
      <c r="H30209" s="4"/>
      <c r="M30209" s="5"/>
      <c r="N30209" s="6"/>
    </row>
    <row r="30210" spans="8:14" x14ac:dyDescent="0.25">
      <c r="H30210" s="4"/>
      <c r="M30210" s="5"/>
      <c r="N30210" s="6"/>
    </row>
    <row r="30211" spans="8:14" x14ac:dyDescent="0.25">
      <c r="H30211" s="4"/>
      <c r="M30211" s="5"/>
      <c r="N30211" s="6"/>
    </row>
    <row r="30212" spans="8:14" x14ac:dyDescent="0.25">
      <c r="H30212" s="4"/>
      <c r="M30212" s="5"/>
      <c r="N30212" s="6"/>
    </row>
    <row r="30213" spans="8:14" x14ac:dyDescent="0.25">
      <c r="H30213" s="4"/>
      <c r="M30213" s="5"/>
      <c r="N30213" s="6"/>
    </row>
    <row r="30214" spans="8:14" x14ac:dyDescent="0.25">
      <c r="H30214" s="4"/>
      <c r="M30214" s="5"/>
      <c r="N30214" s="6"/>
    </row>
    <row r="30215" spans="8:14" x14ac:dyDescent="0.25">
      <c r="H30215" s="4"/>
      <c r="M30215" s="5"/>
      <c r="N30215" s="6"/>
    </row>
    <row r="30216" spans="8:14" x14ac:dyDescent="0.25">
      <c r="H30216" s="4"/>
      <c r="M30216" s="5"/>
      <c r="N30216" s="6"/>
    </row>
    <row r="30217" spans="8:14" x14ac:dyDescent="0.25">
      <c r="H30217" s="4"/>
      <c r="M30217" s="5"/>
      <c r="N30217" s="6"/>
    </row>
    <row r="30218" spans="8:14" x14ac:dyDescent="0.25">
      <c r="H30218" s="4"/>
      <c r="M30218" s="5"/>
      <c r="N30218" s="6"/>
    </row>
    <row r="30219" spans="8:14" x14ac:dyDescent="0.25">
      <c r="H30219" s="4"/>
      <c r="M30219" s="5"/>
      <c r="N30219" s="6"/>
    </row>
    <row r="30220" spans="8:14" x14ac:dyDescent="0.25">
      <c r="H30220" s="4"/>
      <c r="M30220" s="5"/>
      <c r="N30220" s="6"/>
    </row>
    <row r="30221" spans="8:14" x14ac:dyDescent="0.25">
      <c r="H30221" s="4"/>
      <c r="M30221" s="5"/>
      <c r="N30221" s="6"/>
    </row>
    <row r="30222" spans="8:14" x14ac:dyDescent="0.25">
      <c r="H30222" s="4"/>
      <c r="M30222" s="5"/>
      <c r="N30222" s="6"/>
    </row>
    <row r="30223" spans="8:14" x14ac:dyDescent="0.25">
      <c r="H30223" s="4"/>
      <c r="M30223" s="5"/>
      <c r="N30223" s="6"/>
    </row>
    <row r="30224" spans="8:14" x14ac:dyDescent="0.25">
      <c r="H30224" s="4"/>
      <c r="M30224" s="5"/>
      <c r="N30224" s="6"/>
    </row>
    <row r="30225" spans="8:14" x14ac:dyDescent="0.25">
      <c r="H30225" s="4"/>
      <c r="M30225" s="5"/>
      <c r="N30225" s="6"/>
    </row>
    <row r="30226" spans="8:14" x14ac:dyDescent="0.25">
      <c r="H30226" s="4"/>
      <c r="M30226" s="5"/>
      <c r="N30226" s="6"/>
    </row>
    <row r="30227" spans="8:14" x14ac:dyDescent="0.25">
      <c r="H30227" s="4"/>
      <c r="M30227" s="5"/>
      <c r="N30227" s="6"/>
    </row>
    <row r="30228" spans="8:14" x14ac:dyDescent="0.25">
      <c r="H30228" s="4"/>
      <c r="M30228" s="5"/>
      <c r="N30228" s="6"/>
    </row>
    <row r="30229" spans="8:14" x14ac:dyDescent="0.25">
      <c r="H30229" s="4"/>
      <c r="M30229" s="5"/>
      <c r="N30229" s="6"/>
    </row>
    <row r="30230" spans="8:14" x14ac:dyDescent="0.25">
      <c r="H30230" s="4"/>
      <c r="M30230" s="5"/>
      <c r="N30230" s="6"/>
    </row>
    <row r="30231" spans="8:14" x14ac:dyDescent="0.25">
      <c r="H30231" s="4"/>
      <c r="M30231" s="5"/>
      <c r="N30231" s="6"/>
    </row>
    <row r="30232" spans="8:14" x14ac:dyDescent="0.25">
      <c r="H30232" s="4"/>
      <c r="M30232" s="5"/>
      <c r="N30232" s="6"/>
    </row>
    <row r="30233" spans="8:14" x14ac:dyDescent="0.25">
      <c r="H30233" s="4"/>
      <c r="M30233" s="5"/>
      <c r="N30233" s="6"/>
    </row>
    <row r="30234" spans="8:14" x14ac:dyDescent="0.25">
      <c r="H30234" s="4"/>
      <c r="M30234" s="5"/>
      <c r="N30234" s="6"/>
    </row>
    <row r="30235" spans="8:14" x14ac:dyDescent="0.25">
      <c r="H30235" s="4"/>
      <c r="M30235" s="5"/>
      <c r="N30235" s="6"/>
    </row>
    <row r="30236" spans="8:14" x14ac:dyDescent="0.25">
      <c r="H30236" s="4"/>
      <c r="M30236" s="5"/>
      <c r="N30236" s="6"/>
    </row>
    <row r="30237" spans="8:14" x14ac:dyDescent="0.25">
      <c r="H30237" s="4"/>
      <c r="M30237" s="5"/>
      <c r="N30237" s="6"/>
    </row>
    <row r="30238" spans="8:14" x14ac:dyDescent="0.25">
      <c r="H30238" s="4"/>
      <c r="M30238" s="5"/>
      <c r="N30238" s="6"/>
    </row>
    <row r="30239" spans="8:14" x14ac:dyDescent="0.25">
      <c r="H30239" s="4"/>
      <c r="M30239" s="5"/>
      <c r="N30239" s="6"/>
    </row>
    <row r="30240" spans="8:14" x14ac:dyDescent="0.25">
      <c r="H30240" s="4"/>
      <c r="M30240" s="5"/>
      <c r="N30240" s="6"/>
    </row>
    <row r="30241" spans="8:14" x14ac:dyDescent="0.25">
      <c r="H30241" s="4"/>
      <c r="M30241" s="5"/>
      <c r="N30241" s="6"/>
    </row>
    <row r="30242" spans="8:14" x14ac:dyDescent="0.25">
      <c r="H30242" s="4"/>
      <c r="M30242" s="5"/>
      <c r="N30242" s="6"/>
    </row>
    <row r="30243" spans="8:14" x14ac:dyDescent="0.25">
      <c r="H30243" s="4"/>
      <c r="M30243" s="5"/>
      <c r="N30243" s="6"/>
    </row>
    <row r="30244" spans="8:14" x14ac:dyDescent="0.25">
      <c r="H30244" s="4"/>
      <c r="M30244" s="5"/>
      <c r="N30244" s="6"/>
    </row>
    <row r="30245" spans="8:14" x14ac:dyDescent="0.25">
      <c r="H30245" s="4"/>
      <c r="M30245" s="5"/>
      <c r="N30245" s="6"/>
    </row>
    <row r="30246" spans="8:14" x14ac:dyDescent="0.25">
      <c r="H30246" s="4"/>
      <c r="M30246" s="5"/>
      <c r="N30246" s="6"/>
    </row>
    <row r="30247" spans="8:14" x14ac:dyDescent="0.25">
      <c r="H30247" s="4"/>
      <c r="M30247" s="5"/>
      <c r="N30247" s="6"/>
    </row>
    <row r="30248" spans="8:14" x14ac:dyDescent="0.25">
      <c r="H30248" s="4"/>
      <c r="M30248" s="5"/>
      <c r="N30248" s="6"/>
    </row>
    <row r="30249" spans="8:14" x14ac:dyDescent="0.25">
      <c r="H30249" s="4"/>
      <c r="M30249" s="5"/>
      <c r="N30249" s="6"/>
    </row>
    <row r="30250" spans="8:14" x14ac:dyDescent="0.25">
      <c r="H30250" s="4"/>
      <c r="M30250" s="5"/>
      <c r="N30250" s="6"/>
    </row>
    <row r="30251" spans="8:14" x14ac:dyDescent="0.25">
      <c r="H30251" s="4"/>
      <c r="M30251" s="5"/>
      <c r="N30251" s="6"/>
    </row>
    <row r="30252" spans="8:14" x14ac:dyDescent="0.25">
      <c r="H30252" s="4"/>
      <c r="M30252" s="5"/>
      <c r="N30252" s="6"/>
    </row>
    <row r="30253" spans="8:14" x14ac:dyDescent="0.25">
      <c r="H30253" s="4"/>
      <c r="M30253" s="5"/>
      <c r="N30253" s="6"/>
    </row>
    <row r="30254" spans="8:14" x14ac:dyDescent="0.25">
      <c r="H30254" s="4"/>
      <c r="M30254" s="5"/>
      <c r="N30254" s="6"/>
    </row>
    <row r="30255" spans="8:14" x14ac:dyDescent="0.25">
      <c r="H30255" s="4"/>
      <c r="M30255" s="5"/>
      <c r="N30255" s="6"/>
    </row>
    <row r="30256" spans="8:14" x14ac:dyDescent="0.25">
      <c r="H30256" s="4"/>
      <c r="M30256" s="5"/>
      <c r="N30256" s="6"/>
    </row>
    <row r="30257" spans="8:14" x14ac:dyDescent="0.25">
      <c r="H30257" s="4"/>
      <c r="M30257" s="5"/>
      <c r="N30257" s="6"/>
    </row>
    <row r="30258" spans="8:14" x14ac:dyDescent="0.25">
      <c r="H30258" s="4"/>
      <c r="M30258" s="5"/>
      <c r="N30258" s="6"/>
    </row>
    <row r="30259" spans="8:14" x14ac:dyDescent="0.25">
      <c r="H30259" s="4"/>
      <c r="M30259" s="5"/>
      <c r="N30259" s="6"/>
    </row>
    <row r="30260" spans="8:14" x14ac:dyDescent="0.25">
      <c r="H30260" s="4"/>
      <c r="M30260" s="5"/>
      <c r="N30260" s="6"/>
    </row>
    <row r="30261" spans="8:14" x14ac:dyDescent="0.25">
      <c r="H30261" s="4"/>
      <c r="M30261" s="5"/>
      <c r="N30261" s="6"/>
    </row>
    <row r="30262" spans="8:14" x14ac:dyDescent="0.25">
      <c r="H30262" s="4"/>
      <c r="M30262" s="5"/>
      <c r="N30262" s="6"/>
    </row>
    <row r="30263" spans="8:14" x14ac:dyDescent="0.25">
      <c r="H30263" s="4"/>
      <c r="M30263" s="5"/>
      <c r="N30263" s="6"/>
    </row>
    <row r="30264" spans="8:14" x14ac:dyDescent="0.25">
      <c r="H30264" s="4"/>
      <c r="M30264" s="5"/>
      <c r="N30264" s="6"/>
    </row>
    <row r="30265" spans="8:14" x14ac:dyDescent="0.25">
      <c r="H30265" s="4"/>
      <c r="M30265" s="5"/>
      <c r="N30265" s="6"/>
    </row>
    <row r="30266" spans="8:14" x14ac:dyDescent="0.25">
      <c r="H30266" s="4"/>
      <c r="M30266" s="5"/>
      <c r="N30266" s="6"/>
    </row>
    <row r="30267" spans="8:14" x14ac:dyDescent="0.25">
      <c r="H30267" s="4"/>
      <c r="M30267" s="5"/>
      <c r="N30267" s="6"/>
    </row>
    <row r="30268" spans="8:14" x14ac:dyDescent="0.25">
      <c r="H30268" s="4"/>
      <c r="M30268" s="5"/>
      <c r="N30268" s="6"/>
    </row>
    <row r="30269" spans="8:14" x14ac:dyDescent="0.25">
      <c r="H30269" s="4"/>
      <c r="M30269" s="5"/>
      <c r="N30269" s="6"/>
    </row>
    <row r="30270" spans="8:14" x14ac:dyDescent="0.25">
      <c r="H30270" s="4"/>
      <c r="M30270" s="5"/>
      <c r="N30270" s="6"/>
    </row>
    <row r="30271" spans="8:14" x14ac:dyDescent="0.25">
      <c r="H30271" s="4"/>
      <c r="M30271" s="5"/>
      <c r="N30271" s="6"/>
    </row>
    <row r="30272" spans="8:14" x14ac:dyDescent="0.25">
      <c r="H30272" s="4"/>
      <c r="M30272" s="5"/>
      <c r="N30272" s="6"/>
    </row>
    <row r="30273" spans="8:14" x14ac:dyDescent="0.25">
      <c r="H30273" s="4"/>
      <c r="M30273" s="5"/>
      <c r="N30273" s="6"/>
    </row>
    <row r="30274" spans="8:14" x14ac:dyDescent="0.25">
      <c r="H30274" s="4"/>
      <c r="M30274" s="5"/>
      <c r="N30274" s="6"/>
    </row>
    <row r="30275" spans="8:14" x14ac:dyDescent="0.25">
      <c r="H30275" s="4"/>
      <c r="M30275" s="5"/>
      <c r="N30275" s="6"/>
    </row>
    <row r="30276" spans="8:14" x14ac:dyDescent="0.25">
      <c r="H30276" s="4"/>
      <c r="M30276" s="5"/>
      <c r="N30276" s="6"/>
    </row>
    <row r="30277" spans="8:14" x14ac:dyDescent="0.25">
      <c r="H30277" s="4"/>
      <c r="M30277" s="5"/>
      <c r="N30277" s="6"/>
    </row>
    <row r="30278" spans="8:14" x14ac:dyDescent="0.25">
      <c r="H30278" s="4"/>
      <c r="M30278" s="5"/>
      <c r="N30278" s="6"/>
    </row>
    <row r="30279" spans="8:14" x14ac:dyDescent="0.25">
      <c r="H30279" s="4"/>
      <c r="M30279" s="5"/>
      <c r="N30279" s="6"/>
    </row>
    <row r="30280" spans="8:14" x14ac:dyDescent="0.25">
      <c r="H30280" s="4"/>
      <c r="M30280" s="5"/>
      <c r="N30280" s="6"/>
    </row>
    <row r="30281" spans="8:14" x14ac:dyDescent="0.25">
      <c r="H30281" s="4"/>
      <c r="M30281" s="5"/>
      <c r="N30281" s="6"/>
    </row>
    <row r="30282" spans="8:14" x14ac:dyDescent="0.25">
      <c r="H30282" s="4"/>
      <c r="M30282" s="5"/>
      <c r="N30282" s="6"/>
    </row>
    <row r="30283" spans="8:14" x14ac:dyDescent="0.25">
      <c r="H30283" s="4"/>
      <c r="M30283" s="5"/>
      <c r="N30283" s="6"/>
    </row>
    <row r="30284" spans="8:14" x14ac:dyDescent="0.25">
      <c r="H30284" s="4"/>
      <c r="M30284" s="5"/>
      <c r="N30284" s="6"/>
    </row>
    <row r="30285" spans="8:14" x14ac:dyDescent="0.25">
      <c r="H30285" s="4"/>
      <c r="M30285" s="5"/>
      <c r="N30285" s="6"/>
    </row>
    <row r="30286" spans="8:14" x14ac:dyDescent="0.25">
      <c r="H30286" s="4"/>
      <c r="M30286" s="5"/>
      <c r="N30286" s="6"/>
    </row>
    <row r="30287" spans="8:14" x14ac:dyDescent="0.25">
      <c r="H30287" s="4"/>
      <c r="M30287" s="5"/>
      <c r="N30287" s="6"/>
    </row>
    <row r="30288" spans="8:14" x14ac:dyDescent="0.25">
      <c r="H30288" s="4"/>
      <c r="M30288" s="5"/>
      <c r="N30288" s="6"/>
    </row>
    <row r="30289" spans="8:14" x14ac:dyDescent="0.25">
      <c r="H30289" s="4"/>
      <c r="M30289" s="5"/>
      <c r="N30289" s="6"/>
    </row>
    <row r="30290" spans="8:14" x14ac:dyDescent="0.25">
      <c r="H30290" s="4"/>
      <c r="M30290" s="5"/>
      <c r="N30290" s="6"/>
    </row>
    <row r="30291" spans="8:14" x14ac:dyDescent="0.25">
      <c r="H30291" s="4"/>
      <c r="M30291" s="5"/>
      <c r="N30291" s="6"/>
    </row>
    <row r="30292" spans="8:14" x14ac:dyDescent="0.25">
      <c r="H30292" s="4"/>
      <c r="M30292" s="5"/>
      <c r="N30292" s="6"/>
    </row>
    <row r="30293" spans="8:14" x14ac:dyDescent="0.25">
      <c r="H30293" s="4"/>
      <c r="M30293" s="5"/>
      <c r="N30293" s="6"/>
    </row>
    <row r="30294" spans="8:14" x14ac:dyDescent="0.25">
      <c r="H30294" s="4"/>
      <c r="M30294" s="5"/>
      <c r="N30294" s="6"/>
    </row>
    <row r="30295" spans="8:14" x14ac:dyDescent="0.25">
      <c r="H30295" s="4"/>
      <c r="M30295" s="5"/>
      <c r="N30295" s="6"/>
    </row>
    <row r="30296" spans="8:14" x14ac:dyDescent="0.25">
      <c r="H30296" s="4"/>
      <c r="M30296" s="5"/>
      <c r="N30296" s="6"/>
    </row>
    <row r="30297" spans="8:14" x14ac:dyDescent="0.25">
      <c r="H30297" s="4"/>
      <c r="M30297" s="5"/>
      <c r="N30297" s="6"/>
    </row>
    <row r="30298" spans="8:14" x14ac:dyDescent="0.25">
      <c r="H30298" s="4"/>
      <c r="M30298" s="5"/>
      <c r="N30298" s="6"/>
    </row>
    <row r="30299" spans="8:14" x14ac:dyDescent="0.25">
      <c r="H30299" s="4"/>
      <c r="M30299" s="5"/>
      <c r="N30299" s="6"/>
    </row>
    <row r="30300" spans="8:14" x14ac:dyDescent="0.25">
      <c r="H30300" s="4"/>
      <c r="M30300" s="5"/>
      <c r="N30300" s="6"/>
    </row>
    <row r="30301" spans="8:14" x14ac:dyDescent="0.25">
      <c r="H30301" s="4"/>
      <c r="M30301" s="5"/>
      <c r="N30301" s="6"/>
    </row>
    <row r="30302" spans="8:14" x14ac:dyDescent="0.25">
      <c r="H30302" s="4"/>
      <c r="M30302" s="5"/>
      <c r="N30302" s="6"/>
    </row>
    <row r="30303" spans="8:14" x14ac:dyDescent="0.25">
      <c r="H30303" s="4"/>
      <c r="M30303" s="5"/>
      <c r="N30303" s="6"/>
    </row>
    <row r="30304" spans="8:14" x14ac:dyDescent="0.25">
      <c r="H30304" s="4"/>
      <c r="M30304" s="5"/>
      <c r="N30304" s="6"/>
    </row>
    <row r="30305" spans="8:14" x14ac:dyDescent="0.25">
      <c r="H30305" s="4"/>
      <c r="M30305" s="5"/>
      <c r="N30305" s="6"/>
    </row>
    <row r="30306" spans="8:14" x14ac:dyDescent="0.25">
      <c r="H30306" s="4"/>
      <c r="M30306" s="5"/>
      <c r="N30306" s="6"/>
    </row>
    <row r="30307" spans="8:14" x14ac:dyDescent="0.25">
      <c r="H30307" s="4"/>
      <c r="M30307" s="5"/>
      <c r="N30307" s="6"/>
    </row>
    <row r="30308" spans="8:14" x14ac:dyDescent="0.25">
      <c r="H30308" s="4"/>
      <c r="M30308" s="5"/>
      <c r="N30308" s="6"/>
    </row>
    <row r="30309" spans="8:14" x14ac:dyDescent="0.25">
      <c r="H30309" s="4"/>
      <c r="M30309" s="5"/>
      <c r="N30309" s="6"/>
    </row>
    <row r="30310" spans="8:14" x14ac:dyDescent="0.25">
      <c r="H30310" s="4"/>
      <c r="M30310" s="5"/>
      <c r="N30310" s="6"/>
    </row>
    <row r="30311" spans="8:14" x14ac:dyDescent="0.25">
      <c r="H30311" s="4"/>
      <c r="M30311" s="5"/>
      <c r="N30311" s="6"/>
    </row>
    <row r="30312" spans="8:14" x14ac:dyDescent="0.25">
      <c r="H30312" s="4"/>
      <c r="M30312" s="5"/>
      <c r="N30312" s="6"/>
    </row>
    <row r="30313" spans="8:14" x14ac:dyDescent="0.25">
      <c r="H30313" s="4"/>
      <c r="M30313" s="5"/>
      <c r="N30313" s="6"/>
    </row>
    <row r="30314" spans="8:14" x14ac:dyDescent="0.25">
      <c r="H30314" s="4"/>
      <c r="M30314" s="5"/>
      <c r="N30314" s="6"/>
    </row>
    <row r="30315" spans="8:14" x14ac:dyDescent="0.25">
      <c r="H30315" s="4"/>
      <c r="M30315" s="5"/>
      <c r="N30315" s="6"/>
    </row>
    <row r="30316" spans="8:14" x14ac:dyDescent="0.25">
      <c r="H30316" s="4"/>
      <c r="M30316" s="5"/>
      <c r="N30316" s="6"/>
    </row>
    <row r="30317" spans="8:14" x14ac:dyDescent="0.25">
      <c r="H30317" s="4"/>
      <c r="M30317" s="5"/>
      <c r="N30317" s="6"/>
    </row>
    <row r="30318" spans="8:14" x14ac:dyDescent="0.25">
      <c r="H30318" s="4"/>
      <c r="M30318" s="5"/>
      <c r="N30318" s="6"/>
    </row>
    <row r="30319" spans="8:14" x14ac:dyDescent="0.25">
      <c r="H30319" s="4"/>
      <c r="M30319" s="5"/>
      <c r="N30319" s="6"/>
    </row>
    <row r="30320" spans="8:14" x14ac:dyDescent="0.25">
      <c r="H30320" s="4"/>
      <c r="M30320" s="5"/>
      <c r="N30320" s="6"/>
    </row>
    <row r="30321" spans="8:14" x14ac:dyDescent="0.25">
      <c r="H30321" s="4"/>
      <c r="M30321" s="5"/>
      <c r="N30321" s="6"/>
    </row>
    <row r="30322" spans="8:14" x14ac:dyDescent="0.25">
      <c r="H30322" s="4"/>
      <c r="M30322" s="5"/>
      <c r="N30322" s="6"/>
    </row>
    <row r="30323" spans="8:14" x14ac:dyDescent="0.25">
      <c r="H30323" s="4"/>
      <c r="M30323" s="5"/>
      <c r="N30323" s="6"/>
    </row>
    <row r="30324" spans="8:14" x14ac:dyDescent="0.25">
      <c r="H30324" s="4"/>
      <c r="M30324" s="5"/>
      <c r="N30324" s="6"/>
    </row>
    <row r="30325" spans="8:14" x14ac:dyDescent="0.25">
      <c r="H30325" s="4"/>
      <c r="M30325" s="5"/>
      <c r="N30325" s="6"/>
    </row>
    <row r="30326" spans="8:14" x14ac:dyDescent="0.25">
      <c r="H30326" s="4"/>
      <c r="M30326" s="5"/>
      <c r="N30326" s="6"/>
    </row>
    <row r="30327" spans="8:14" x14ac:dyDescent="0.25">
      <c r="H30327" s="4"/>
      <c r="M30327" s="5"/>
      <c r="N30327" s="6"/>
    </row>
    <row r="30328" spans="8:14" x14ac:dyDescent="0.25">
      <c r="H30328" s="4"/>
      <c r="M30328" s="5"/>
      <c r="N30328" s="6"/>
    </row>
    <row r="30329" spans="8:14" x14ac:dyDescent="0.25">
      <c r="H30329" s="4"/>
      <c r="M30329" s="5"/>
      <c r="N30329" s="6"/>
    </row>
    <row r="30330" spans="8:14" x14ac:dyDescent="0.25">
      <c r="H30330" s="4"/>
      <c r="M30330" s="5"/>
      <c r="N30330" s="6"/>
    </row>
    <row r="30331" spans="8:14" x14ac:dyDescent="0.25">
      <c r="H30331" s="4"/>
      <c r="M30331" s="5"/>
      <c r="N30331" s="6"/>
    </row>
    <row r="30332" spans="8:14" x14ac:dyDescent="0.25">
      <c r="H30332" s="4"/>
      <c r="M30332" s="5"/>
      <c r="N30332" s="6"/>
    </row>
    <row r="30333" spans="8:14" x14ac:dyDescent="0.25">
      <c r="H30333" s="4"/>
      <c r="M30333" s="5"/>
      <c r="N30333" s="6"/>
    </row>
    <row r="30334" spans="8:14" x14ac:dyDescent="0.25">
      <c r="H30334" s="4"/>
      <c r="M30334" s="5"/>
      <c r="N30334" s="6"/>
    </row>
    <row r="30335" spans="8:14" x14ac:dyDescent="0.25">
      <c r="H30335" s="4"/>
      <c r="M30335" s="5"/>
      <c r="N30335" s="6"/>
    </row>
    <row r="30336" spans="8:14" x14ac:dyDescent="0.25">
      <c r="H30336" s="4"/>
      <c r="M30336" s="5"/>
      <c r="N30336" s="6"/>
    </row>
    <row r="30337" spans="8:14" x14ac:dyDescent="0.25">
      <c r="H30337" s="4"/>
      <c r="M30337" s="5"/>
      <c r="N30337" s="6"/>
    </row>
    <row r="30338" spans="8:14" x14ac:dyDescent="0.25">
      <c r="H30338" s="4"/>
      <c r="M30338" s="5"/>
      <c r="N30338" s="6"/>
    </row>
    <row r="30339" spans="8:14" x14ac:dyDescent="0.25">
      <c r="H30339" s="4"/>
      <c r="M30339" s="5"/>
      <c r="N30339" s="6"/>
    </row>
    <row r="30340" spans="8:14" x14ac:dyDescent="0.25">
      <c r="H30340" s="4"/>
      <c r="M30340" s="5"/>
      <c r="N30340" s="6"/>
    </row>
    <row r="30341" spans="8:14" x14ac:dyDescent="0.25">
      <c r="H30341" s="4"/>
      <c r="M30341" s="5"/>
      <c r="N30341" s="6"/>
    </row>
    <row r="30342" spans="8:14" x14ac:dyDescent="0.25">
      <c r="H30342" s="4"/>
      <c r="M30342" s="5"/>
      <c r="N30342" s="6"/>
    </row>
    <row r="30343" spans="8:14" x14ac:dyDescent="0.25">
      <c r="H30343" s="4"/>
      <c r="M30343" s="5"/>
      <c r="N30343" s="6"/>
    </row>
    <row r="30344" spans="8:14" x14ac:dyDescent="0.25">
      <c r="H30344" s="4"/>
      <c r="M30344" s="5"/>
      <c r="N30344" s="6"/>
    </row>
    <row r="30345" spans="8:14" x14ac:dyDescent="0.25">
      <c r="H30345" s="4"/>
      <c r="M30345" s="5"/>
      <c r="N30345" s="6"/>
    </row>
    <row r="30346" spans="8:14" x14ac:dyDescent="0.25">
      <c r="H30346" s="4"/>
      <c r="M30346" s="5"/>
      <c r="N30346" s="6"/>
    </row>
    <row r="30347" spans="8:14" x14ac:dyDescent="0.25">
      <c r="H30347" s="4"/>
      <c r="M30347" s="5"/>
      <c r="N30347" s="6"/>
    </row>
    <row r="30348" spans="8:14" x14ac:dyDescent="0.25">
      <c r="H30348" s="4"/>
      <c r="M30348" s="5"/>
      <c r="N30348" s="6"/>
    </row>
    <row r="30349" spans="8:14" x14ac:dyDescent="0.25">
      <c r="H30349" s="4"/>
      <c r="M30349" s="5"/>
      <c r="N30349" s="6"/>
    </row>
    <row r="30350" spans="8:14" x14ac:dyDescent="0.25">
      <c r="H30350" s="4"/>
      <c r="M30350" s="5"/>
      <c r="N30350" s="6"/>
    </row>
    <row r="30351" spans="8:14" x14ac:dyDescent="0.25">
      <c r="H30351" s="4"/>
      <c r="M30351" s="5"/>
      <c r="N30351" s="6"/>
    </row>
    <row r="30352" spans="8:14" x14ac:dyDescent="0.25">
      <c r="H30352" s="4"/>
      <c r="M30352" s="5"/>
      <c r="N30352" s="6"/>
    </row>
    <row r="30353" spans="8:14" x14ac:dyDescent="0.25">
      <c r="H30353" s="4"/>
      <c r="M30353" s="5"/>
      <c r="N30353" s="6"/>
    </row>
    <row r="30354" spans="8:14" x14ac:dyDescent="0.25">
      <c r="H30354" s="4"/>
      <c r="M30354" s="5"/>
      <c r="N30354" s="6"/>
    </row>
    <row r="30355" spans="8:14" x14ac:dyDescent="0.25">
      <c r="H30355" s="4"/>
      <c r="M30355" s="5"/>
      <c r="N30355" s="6"/>
    </row>
    <row r="30356" spans="8:14" x14ac:dyDescent="0.25">
      <c r="H30356" s="4"/>
      <c r="M30356" s="5"/>
      <c r="N30356" s="6"/>
    </row>
    <row r="30357" spans="8:14" x14ac:dyDescent="0.25">
      <c r="H30357" s="4"/>
      <c r="M30357" s="5"/>
      <c r="N30357" s="6"/>
    </row>
    <row r="30358" spans="8:14" x14ac:dyDescent="0.25">
      <c r="H30358" s="4"/>
      <c r="M30358" s="5"/>
      <c r="N30358" s="6"/>
    </row>
    <row r="30359" spans="8:14" x14ac:dyDescent="0.25">
      <c r="H30359" s="4"/>
      <c r="M30359" s="5"/>
      <c r="N30359" s="6"/>
    </row>
    <row r="30360" spans="8:14" x14ac:dyDescent="0.25">
      <c r="H30360" s="4"/>
      <c r="M30360" s="5"/>
      <c r="N30360" s="6"/>
    </row>
    <row r="30361" spans="8:14" x14ac:dyDescent="0.25">
      <c r="H30361" s="4"/>
      <c r="M30361" s="5"/>
      <c r="N30361" s="6"/>
    </row>
    <row r="30362" spans="8:14" x14ac:dyDescent="0.25">
      <c r="H30362" s="4"/>
      <c r="M30362" s="5"/>
      <c r="N30362" s="6"/>
    </row>
    <row r="30363" spans="8:14" x14ac:dyDescent="0.25">
      <c r="H30363" s="4"/>
      <c r="M30363" s="5"/>
      <c r="N30363" s="6"/>
    </row>
    <row r="30364" spans="8:14" x14ac:dyDescent="0.25">
      <c r="H30364" s="4"/>
      <c r="M30364" s="5"/>
      <c r="N30364" s="6"/>
    </row>
    <row r="30365" spans="8:14" x14ac:dyDescent="0.25">
      <c r="H30365" s="4"/>
      <c r="M30365" s="5"/>
      <c r="N30365" s="6"/>
    </row>
    <row r="30366" spans="8:14" x14ac:dyDescent="0.25">
      <c r="H30366" s="4"/>
      <c r="M30366" s="5"/>
      <c r="N30366" s="6"/>
    </row>
    <row r="30367" spans="8:14" x14ac:dyDescent="0.25">
      <c r="H30367" s="4"/>
      <c r="M30367" s="5"/>
      <c r="N30367" s="6"/>
    </row>
    <row r="30368" spans="8:14" x14ac:dyDescent="0.25">
      <c r="H30368" s="4"/>
      <c r="M30368" s="5"/>
      <c r="N30368" s="6"/>
    </row>
    <row r="30369" spans="8:14" x14ac:dyDescent="0.25">
      <c r="H30369" s="4"/>
      <c r="M30369" s="5"/>
      <c r="N30369" s="6"/>
    </row>
    <row r="30370" spans="8:14" x14ac:dyDescent="0.25">
      <c r="H30370" s="4"/>
      <c r="M30370" s="5"/>
      <c r="N30370" s="6"/>
    </row>
    <row r="30371" spans="8:14" x14ac:dyDescent="0.25">
      <c r="H30371" s="4"/>
      <c r="M30371" s="5"/>
      <c r="N30371" s="6"/>
    </row>
    <row r="30372" spans="8:14" x14ac:dyDescent="0.25">
      <c r="H30372" s="4"/>
      <c r="M30372" s="5"/>
      <c r="N30372" s="6"/>
    </row>
    <row r="30373" spans="8:14" x14ac:dyDescent="0.25">
      <c r="H30373" s="4"/>
      <c r="M30373" s="5"/>
      <c r="N30373" s="6"/>
    </row>
    <row r="30374" spans="8:14" x14ac:dyDescent="0.25">
      <c r="H30374" s="4"/>
      <c r="M30374" s="5"/>
      <c r="N30374" s="6"/>
    </row>
    <row r="30375" spans="8:14" x14ac:dyDescent="0.25">
      <c r="H30375" s="4"/>
      <c r="M30375" s="5"/>
      <c r="N30375" s="6"/>
    </row>
    <row r="30376" spans="8:14" x14ac:dyDescent="0.25">
      <c r="H30376" s="4"/>
      <c r="M30376" s="5"/>
      <c r="N30376" s="6"/>
    </row>
    <row r="30377" spans="8:14" x14ac:dyDescent="0.25">
      <c r="H30377" s="4"/>
      <c r="M30377" s="5"/>
      <c r="N30377" s="6"/>
    </row>
    <row r="30378" spans="8:14" x14ac:dyDescent="0.25">
      <c r="H30378" s="4"/>
      <c r="M30378" s="5"/>
      <c r="N30378" s="6"/>
    </row>
    <row r="30379" spans="8:14" x14ac:dyDescent="0.25">
      <c r="H30379" s="4"/>
      <c r="M30379" s="5"/>
      <c r="N30379" s="6"/>
    </row>
    <row r="30380" spans="8:14" x14ac:dyDescent="0.25">
      <c r="H30380" s="4"/>
      <c r="M30380" s="5"/>
      <c r="N30380" s="6"/>
    </row>
    <row r="30381" spans="8:14" x14ac:dyDescent="0.25">
      <c r="H30381" s="4"/>
      <c r="M30381" s="5"/>
      <c r="N30381" s="6"/>
    </row>
    <row r="30382" spans="8:14" x14ac:dyDescent="0.25">
      <c r="H30382" s="4"/>
      <c r="M30382" s="5"/>
      <c r="N30382" s="6"/>
    </row>
    <row r="30383" spans="8:14" x14ac:dyDescent="0.25">
      <c r="H30383" s="4"/>
      <c r="M30383" s="5"/>
      <c r="N30383" s="6"/>
    </row>
    <row r="30384" spans="8:14" x14ac:dyDescent="0.25">
      <c r="H30384" s="4"/>
      <c r="M30384" s="5"/>
      <c r="N30384" s="6"/>
    </row>
    <row r="30385" spans="8:14" x14ac:dyDescent="0.25">
      <c r="H30385" s="4"/>
      <c r="M30385" s="5"/>
      <c r="N30385" s="6"/>
    </row>
    <row r="30386" spans="8:14" x14ac:dyDescent="0.25">
      <c r="H30386" s="4"/>
      <c r="M30386" s="5"/>
      <c r="N30386" s="6"/>
    </row>
    <row r="30387" spans="8:14" x14ac:dyDescent="0.25">
      <c r="H30387" s="4"/>
      <c r="M30387" s="5"/>
      <c r="N30387" s="6"/>
    </row>
    <row r="30388" spans="8:14" x14ac:dyDescent="0.25">
      <c r="H30388" s="4"/>
      <c r="M30388" s="5"/>
      <c r="N30388" s="6"/>
    </row>
    <row r="30389" spans="8:14" x14ac:dyDescent="0.25">
      <c r="H30389" s="4"/>
      <c r="M30389" s="5"/>
      <c r="N30389" s="6"/>
    </row>
    <row r="30390" spans="8:14" x14ac:dyDescent="0.25">
      <c r="H30390" s="4"/>
      <c r="M30390" s="5"/>
      <c r="N30390" s="6"/>
    </row>
    <row r="30391" spans="8:14" x14ac:dyDescent="0.25">
      <c r="H30391" s="4"/>
      <c r="M30391" s="5"/>
      <c r="N30391" s="6"/>
    </row>
    <row r="30392" spans="8:14" x14ac:dyDescent="0.25">
      <c r="H30392" s="4"/>
      <c r="M30392" s="5"/>
      <c r="N30392" s="6"/>
    </row>
    <row r="30393" spans="8:14" x14ac:dyDescent="0.25">
      <c r="H30393" s="4"/>
      <c r="M30393" s="5"/>
      <c r="N30393" s="6"/>
    </row>
    <row r="30394" spans="8:14" x14ac:dyDescent="0.25">
      <c r="H30394" s="4"/>
      <c r="M30394" s="5"/>
      <c r="N30394" s="6"/>
    </row>
    <row r="30395" spans="8:14" x14ac:dyDescent="0.25">
      <c r="H30395" s="4"/>
      <c r="M30395" s="5"/>
      <c r="N30395" s="6"/>
    </row>
    <row r="30396" spans="8:14" x14ac:dyDescent="0.25">
      <c r="H30396" s="4"/>
      <c r="M30396" s="5"/>
      <c r="N30396" s="6"/>
    </row>
    <row r="30397" spans="8:14" x14ac:dyDescent="0.25">
      <c r="H30397" s="4"/>
      <c r="M30397" s="5"/>
      <c r="N30397" s="6"/>
    </row>
    <row r="30398" spans="8:14" x14ac:dyDescent="0.25">
      <c r="H30398" s="4"/>
      <c r="M30398" s="5"/>
      <c r="N30398" s="6"/>
    </row>
    <row r="30399" spans="8:14" x14ac:dyDescent="0.25">
      <c r="H30399" s="4"/>
      <c r="M30399" s="5"/>
      <c r="N30399" s="6"/>
    </row>
    <row r="30400" spans="8:14" x14ac:dyDescent="0.25">
      <c r="H30400" s="4"/>
      <c r="M30400" s="5"/>
      <c r="N30400" s="6"/>
    </row>
    <row r="30401" spans="8:14" x14ac:dyDescent="0.25">
      <c r="H30401" s="4"/>
      <c r="M30401" s="5"/>
      <c r="N30401" s="6"/>
    </row>
    <row r="30402" spans="8:14" x14ac:dyDescent="0.25">
      <c r="H30402" s="4"/>
      <c r="M30402" s="5"/>
      <c r="N30402" s="6"/>
    </row>
    <row r="30403" spans="8:14" x14ac:dyDescent="0.25">
      <c r="H30403" s="4"/>
      <c r="M30403" s="5"/>
      <c r="N30403" s="6"/>
    </row>
    <row r="30404" spans="8:14" x14ac:dyDescent="0.25">
      <c r="H30404" s="4"/>
      <c r="M30404" s="5"/>
      <c r="N30404" s="6"/>
    </row>
    <row r="30405" spans="8:14" x14ac:dyDescent="0.25">
      <c r="H30405" s="4"/>
      <c r="M30405" s="5"/>
      <c r="N30405" s="6"/>
    </row>
    <row r="30406" spans="8:14" x14ac:dyDescent="0.25">
      <c r="H30406" s="4"/>
      <c r="M30406" s="5"/>
      <c r="N30406" s="6"/>
    </row>
    <row r="30407" spans="8:14" x14ac:dyDescent="0.25">
      <c r="H30407" s="4"/>
      <c r="M30407" s="5"/>
      <c r="N30407" s="6"/>
    </row>
    <row r="30408" spans="8:14" x14ac:dyDescent="0.25">
      <c r="H30408" s="4"/>
      <c r="M30408" s="5"/>
      <c r="N30408" s="6"/>
    </row>
    <row r="30409" spans="8:14" x14ac:dyDescent="0.25">
      <c r="H30409" s="4"/>
      <c r="M30409" s="5"/>
      <c r="N30409" s="6"/>
    </row>
    <row r="30410" spans="8:14" x14ac:dyDescent="0.25">
      <c r="H30410" s="4"/>
      <c r="M30410" s="5"/>
      <c r="N30410" s="6"/>
    </row>
    <row r="30411" spans="8:14" x14ac:dyDescent="0.25">
      <c r="H30411" s="4"/>
      <c r="M30411" s="5"/>
      <c r="N30411" s="6"/>
    </row>
    <row r="30412" spans="8:14" x14ac:dyDescent="0.25">
      <c r="H30412" s="4"/>
      <c r="M30412" s="5"/>
      <c r="N30412" s="6"/>
    </row>
    <row r="30413" spans="8:14" x14ac:dyDescent="0.25">
      <c r="H30413" s="4"/>
      <c r="M30413" s="5"/>
      <c r="N30413" s="6"/>
    </row>
    <row r="30414" spans="8:14" x14ac:dyDescent="0.25">
      <c r="H30414" s="4"/>
      <c r="M30414" s="5"/>
      <c r="N30414" s="6"/>
    </row>
    <row r="30415" spans="8:14" x14ac:dyDescent="0.25">
      <c r="H30415" s="4"/>
      <c r="M30415" s="5"/>
      <c r="N30415" s="6"/>
    </row>
    <row r="30416" spans="8:14" x14ac:dyDescent="0.25">
      <c r="H30416" s="4"/>
      <c r="M30416" s="5"/>
      <c r="N30416" s="6"/>
    </row>
    <row r="30417" spans="8:14" x14ac:dyDescent="0.25">
      <c r="H30417" s="4"/>
      <c r="M30417" s="5"/>
      <c r="N30417" s="6"/>
    </row>
    <row r="30418" spans="8:14" x14ac:dyDescent="0.25">
      <c r="H30418" s="4"/>
      <c r="M30418" s="5"/>
      <c r="N30418" s="6"/>
    </row>
    <row r="30419" spans="8:14" x14ac:dyDescent="0.25">
      <c r="H30419" s="4"/>
      <c r="M30419" s="5"/>
      <c r="N30419" s="6"/>
    </row>
    <row r="30420" spans="8:14" x14ac:dyDescent="0.25">
      <c r="H30420" s="4"/>
      <c r="M30420" s="5"/>
      <c r="N30420" s="6"/>
    </row>
    <row r="30421" spans="8:14" x14ac:dyDescent="0.25">
      <c r="H30421" s="4"/>
      <c r="M30421" s="5"/>
      <c r="N30421" s="6"/>
    </row>
    <row r="30422" spans="8:14" x14ac:dyDescent="0.25">
      <c r="H30422" s="4"/>
      <c r="M30422" s="5"/>
      <c r="N30422" s="6"/>
    </row>
    <row r="30423" spans="8:14" x14ac:dyDescent="0.25">
      <c r="H30423" s="4"/>
      <c r="M30423" s="5"/>
      <c r="N30423" s="6"/>
    </row>
    <row r="30424" spans="8:14" x14ac:dyDescent="0.25">
      <c r="H30424" s="4"/>
      <c r="M30424" s="5"/>
      <c r="N30424" s="6"/>
    </row>
    <row r="30425" spans="8:14" x14ac:dyDescent="0.25">
      <c r="H30425" s="4"/>
      <c r="M30425" s="5"/>
      <c r="N30425" s="6"/>
    </row>
    <row r="30426" spans="8:14" x14ac:dyDescent="0.25">
      <c r="H30426" s="4"/>
      <c r="M30426" s="5"/>
      <c r="N30426" s="6"/>
    </row>
    <row r="30427" spans="8:14" x14ac:dyDescent="0.25">
      <c r="H30427" s="4"/>
      <c r="M30427" s="5"/>
      <c r="N30427" s="6"/>
    </row>
    <row r="30428" spans="8:14" x14ac:dyDescent="0.25">
      <c r="H30428" s="4"/>
      <c r="M30428" s="5"/>
      <c r="N30428" s="6"/>
    </row>
    <row r="30429" spans="8:14" x14ac:dyDescent="0.25">
      <c r="H30429" s="4"/>
      <c r="M30429" s="5"/>
      <c r="N30429" s="6"/>
    </row>
    <row r="30430" spans="8:14" x14ac:dyDescent="0.25">
      <c r="H30430" s="4"/>
      <c r="M30430" s="5"/>
      <c r="N30430" s="6"/>
    </row>
    <row r="30431" spans="8:14" x14ac:dyDescent="0.25">
      <c r="H30431" s="4"/>
      <c r="M30431" s="5"/>
      <c r="N30431" s="6"/>
    </row>
    <row r="30432" spans="8:14" x14ac:dyDescent="0.25">
      <c r="H30432" s="4"/>
      <c r="M30432" s="5"/>
      <c r="N30432" s="6"/>
    </row>
    <row r="30433" spans="8:14" x14ac:dyDescent="0.25">
      <c r="H30433" s="4"/>
      <c r="M30433" s="5"/>
      <c r="N30433" s="6"/>
    </row>
    <row r="30434" spans="8:14" x14ac:dyDescent="0.25">
      <c r="H30434" s="4"/>
      <c r="M30434" s="5"/>
      <c r="N30434" s="6"/>
    </row>
    <row r="30435" spans="8:14" x14ac:dyDescent="0.25">
      <c r="H30435" s="4"/>
      <c r="M30435" s="5"/>
      <c r="N30435" s="6"/>
    </row>
    <row r="30436" spans="8:14" x14ac:dyDescent="0.25">
      <c r="H30436" s="4"/>
      <c r="M30436" s="5"/>
      <c r="N30436" s="6"/>
    </row>
    <row r="30437" spans="8:14" x14ac:dyDescent="0.25">
      <c r="H30437" s="4"/>
      <c r="M30437" s="5"/>
      <c r="N30437" s="6"/>
    </row>
    <row r="30438" spans="8:14" x14ac:dyDescent="0.25">
      <c r="H30438" s="4"/>
      <c r="M30438" s="5"/>
      <c r="N30438" s="6"/>
    </row>
    <row r="30439" spans="8:14" x14ac:dyDescent="0.25">
      <c r="H30439" s="4"/>
      <c r="M30439" s="5"/>
      <c r="N30439" s="6"/>
    </row>
    <row r="30440" spans="8:14" x14ac:dyDescent="0.25">
      <c r="H30440" s="4"/>
      <c r="M30440" s="5"/>
      <c r="N30440" s="6"/>
    </row>
    <row r="30441" spans="8:14" x14ac:dyDescent="0.25">
      <c r="H30441" s="4"/>
      <c r="M30441" s="5"/>
      <c r="N30441" s="6"/>
    </row>
    <row r="30442" spans="8:14" x14ac:dyDescent="0.25">
      <c r="H30442" s="4"/>
      <c r="M30442" s="5"/>
      <c r="N30442" s="6"/>
    </row>
    <row r="30443" spans="8:14" x14ac:dyDescent="0.25">
      <c r="H30443" s="4"/>
      <c r="M30443" s="5"/>
      <c r="N30443" s="6"/>
    </row>
    <row r="30444" spans="8:14" x14ac:dyDescent="0.25">
      <c r="H30444" s="4"/>
      <c r="M30444" s="5"/>
      <c r="N30444" s="6"/>
    </row>
    <row r="30445" spans="8:14" x14ac:dyDescent="0.25">
      <c r="H30445" s="4"/>
      <c r="M30445" s="5"/>
      <c r="N30445" s="6"/>
    </row>
    <row r="30446" spans="8:14" x14ac:dyDescent="0.25">
      <c r="H30446" s="4"/>
      <c r="M30446" s="5"/>
      <c r="N30446" s="6"/>
    </row>
    <row r="30447" spans="8:14" x14ac:dyDescent="0.25">
      <c r="H30447" s="4"/>
      <c r="M30447" s="5"/>
      <c r="N30447" s="6"/>
    </row>
    <row r="30448" spans="8:14" x14ac:dyDescent="0.25">
      <c r="H30448" s="4"/>
      <c r="M30448" s="5"/>
      <c r="N30448" s="6"/>
    </row>
    <row r="30449" spans="8:14" x14ac:dyDescent="0.25">
      <c r="H30449" s="4"/>
      <c r="M30449" s="5"/>
      <c r="N30449" s="6"/>
    </row>
    <row r="30450" spans="8:14" x14ac:dyDescent="0.25">
      <c r="H30450" s="4"/>
      <c r="M30450" s="5"/>
      <c r="N30450" s="6"/>
    </row>
    <row r="30451" spans="8:14" x14ac:dyDescent="0.25">
      <c r="H30451" s="4"/>
      <c r="M30451" s="5"/>
      <c r="N30451" s="6"/>
    </row>
    <row r="30452" spans="8:14" x14ac:dyDescent="0.25">
      <c r="H30452" s="4"/>
      <c r="M30452" s="5"/>
      <c r="N30452" s="6"/>
    </row>
    <row r="30453" spans="8:14" x14ac:dyDescent="0.25">
      <c r="H30453" s="4"/>
      <c r="M30453" s="5"/>
      <c r="N30453" s="6"/>
    </row>
    <row r="30454" spans="8:14" x14ac:dyDescent="0.25">
      <c r="H30454" s="4"/>
      <c r="M30454" s="5"/>
      <c r="N30454" s="6"/>
    </row>
    <row r="30455" spans="8:14" x14ac:dyDescent="0.25">
      <c r="H30455" s="4"/>
      <c r="M30455" s="5"/>
      <c r="N30455" s="6"/>
    </row>
    <row r="30456" spans="8:14" x14ac:dyDescent="0.25">
      <c r="H30456" s="4"/>
      <c r="M30456" s="5"/>
      <c r="N30456" s="6"/>
    </row>
    <row r="30457" spans="8:14" x14ac:dyDescent="0.25">
      <c r="H30457" s="4"/>
      <c r="M30457" s="5"/>
      <c r="N30457" s="6"/>
    </row>
    <row r="30458" spans="8:14" x14ac:dyDescent="0.25">
      <c r="H30458" s="4"/>
      <c r="M30458" s="5"/>
      <c r="N30458" s="6"/>
    </row>
    <row r="30459" spans="8:14" x14ac:dyDescent="0.25">
      <c r="H30459" s="4"/>
      <c r="M30459" s="5"/>
      <c r="N30459" s="6"/>
    </row>
    <row r="30460" spans="8:14" x14ac:dyDescent="0.25">
      <c r="H30460" s="4"/>
      <c r="M30460" s="5"/>
      <c r="N30460" s="6"/>
    </row>
    <row r="30461" spans="8:14" x14ac:dyDescent="0.25">
      <c r="H30461" s="4"/>
      <c r="M30461" s="5"/>
      <c r="N30461" s="6"/>
    </row>
    <row r="30462" spans="8:14" x14ac:dyDescent="0.25">
      <c r="H30462" s="4"/>
      <c r="M30462" s="5"/>
      <c r="N30462" s="6"/>
    </row>
    <row r="30463" spans="8:14" x14ac:dyDescent="0.25">
      <c r="H30463" s="4"/>
      <c r="M30463" s="5"/>
      <c r="N30463" s="6"/>
    </row>
    <row r="30464" spans="8:14" x14ac:dyDescent="0.25">
      <c r="H30464" s="4"/>
      <c r="M30464" s="5"/>
      <c r="N30464" s="6"/>
    </row>
    <row r="30465" spans="8:14" x14ac:dyDescent="0.25">
      <c r="H30465" s="4"/>
      <c r="M30465" s="5"/>
      <c r="N30465" s="6"/>
    </row>
    <row r="30466" spans="8:14" x14ac:dyDescent="0.25">
      <c r="H30466" s="4"/>
      <c r="M30466" s="5"/>
      <c r="N30466" s="6"/>
    </row>
    <row r="30467" spans="8:14" x14ac:dyDescent="0.25">
      <c r="H30467" s="4"/>
      <c r="M30467" s="5"/>
      <c r="N30467" s="6"/>
    </row>
    <row r="30468" spans="8:14" x14ac:dyDescent="0.25">
      <c r="H30468" s="4"/>
      <c r="M30468" s="5"/>
      <c r="N30468" s="6"/>
    </row>
    <row r="30469" spans="8:14" x14ac:dyDescent="0.25">
      <c r="H30469" s="4"/>
      <c r="M30469" s="5"/>
      <c r="N30469" s="6"/>
    </row>
    <row r="30470" spans="8:14" x14ac:dyDescent="0.25">
      <c r="H30470" s="4"/>
      <c r="M30470" s="5"/>
      <c r="N30470" s="6"/>
    </row>
    <row r="30471" spans="8:14" x14ac:dyDescent="0.25">
      <c r="H30471" s="4"/>
      <c r="M30471" s="5"/>
      <c r="N30471" s="6"/>
    </row>
    <row r="30472" spans="8:14" x14ac:dyDescent="0.25">
      <c r="H30472" s="4"/>
      <c r="M30472" s="5"/>
      <c r="N30472" s="6"/>
    </row>
    <row r="30473" spans="8:14" x14ac:dyDescent="0.25">
      <c r="H30473" s="4"/>
      <c r="M30473" s="5"/>
      <c r="N30473" s="6"/>
    </row>
    <row r="30474" spans="8:14" x14ac:dyDescent="0.25">
      <c r="H30474" s="4"/>
      <c r="M30474" s="5"/>
      <c r="N30474" s="6"/>
    </row>
    <row r="30475" spans="8:14" x14ac:dyDescent="0.25">
      <c r="H30475" s="4"/>
      <c r="M30475" s="5"/>
      <c r="N30475" s="6"/>
    </row>
    <row r="30476" spans="8:14" x14ac:dyDescent="0.25">
      <c r="H30476" s="4"/>
      <c r="M30476" s="5"/>
      <c r="N30476" s="6"/>
    </row>
    <row r="30477" spans="8:14" x14ac:dyDescent="0.25">
      <c r="H30477" s="4"/>
      <c r="M30477" s="5"/>
      <c r="N30477" s="6"/>
    </row>
    <row r="30478" spans="8:14" x14ac:dyDescent="0.25">
      <c r="H30478" s="4"/>
      <c r="M30478" s="5"/>
      <c r="N30478" s="6"/>
    </row>
    <row r="30479" spans="8:14" x14ac:dyDescent="0.25">
      <c r="H30479" s="4"/>
      <c r="M30479" s="5"/>
      <c r="N30479" s="6"/>
    </row>
    <row r="30480" spans="8:14" x14ac:dyDescent="0.25">
      <c r="H30480" s="4"/>
      <c r="M30480" s="5"/>
      <c r="N30480" s="6"/>
    </row>
    <row r="30481" spans="8:14" x14ac:dyDescent="0.25">
      <c r="H30481" s="4"/>
      <c r="M30481" s="5"/>
      <c r="N30481" s="6"/>
    </row>
    <row r="30482" spans="8:14" x14ac:dyDescent="0.25">
      <c r="H30482" s="4"/>
      <c r="M30482" s="5"/>
      <c r="N30482" s="6"/>
    </row>
    <row r="30483" spans="8:14" x14ac:dyDescent="0.25">
      <c r="H30483" s="4"/>
      <c r="M30483" s="5"/>
      <c r="N30483" s="6"/>
    </row>
    <row r="30484" spans="8:14" x14ac:dyDescent="0.25">
      <c r="H30484" s="4"/>
      <c r="M30484" s="5"/>
      <c r="N30484" s="6"/>
    </row>
    <row r="30485" spans="8:14" x14ac:dyDescent="0.25">
      <c r="H30485" s="4"/>
      <c r="M30485" s="5"/>
      <c r="N30485" s="6"/>
    </row>
    <row r="30486" spans="8:14" x14ac:dyDescent="0.25">
      <c r="H30486" s="4"/>
      <c r="M30486" s="5"/>
      <c r="N30486" s="6"/>
    </row>
    <row r="30487" spans="8:14" x14ac:dyDescent="0.25">
      <c r="H30487" s="4"/>
      <c r="M30487" s="5"/>
      <c r="N30487" s="6"/>
    </row>
    <row r="30488" spans="8:14" x14ac:dyDescent="0.25">
      <c r="H30488" s="4"/>
      <c r="M30488" s="5"/>
      <c r="N30488" s="6"/>
    </row>
    <row r="30489" spans="8:14" x14ac:dyDescent="0.25">
      <c r="H30489" s="4"/>
      <c r="M30489" s="5"/>
      <c r="N30489" s="6"/>
    </row>
    <row r="30490" spans="8:14" x14ac:dyDescent="0.25">
      <c r="H30490" s="4"/>
      <c r="M30490" s="5"/>
      <c r="N30490" s="6"/>
    </row>
    <row r="30491" spans="8:14" x14ac:dyDescent="0.25">
      <c r="H30491" s="4"/>
      <c r="M30491" s="5"/>
      <c r="N30491" s="6"/>
    </row>
    <row r="30492" spans="8:14" x14ac:dyDescent="0.25">
      <c r="H30492" s="4"/>
      <c r="M30492" s="5"/>
      <c r="N30492" s="6"/>
    </row>
    <row r="30493" spans="8:14" x14ac:dyDescent="0.25">
      <c r="H30493" s="4"/>
      <c r="M30493" s="5"/>
      <c r="N30493" s="6"/>
    </row>
    <row r="30494" spans="8:14" x14ac:dyDescent="0.25">
      <c r="H30494" s="4"/>
      <c r="M30494" s="5"/>
      <c r="N30494" s="6"/>
    </row>
    <row r="30495" spans="8:14" x14ac:dyDescent="0.25">
      <c r="H30495" s="4"/>
      <c r="M30495" s="5"/>
      <c r="N30495" s="6"/>
    </row>
    <row r="30496" spans="8:14" x14ac:dyDescent="0.25">
      <c r="H30496" s="4"/>
      <c r="M30496" s="5"/>
      <c r="N30496" s="6"/>
    </row>
    <row r="30497" spans="8:14" x14ac:dyDescent="0.25">
      <c r="H30497" s="4"/>
      <c r="M30497" s="5"/>
      <c r="N30497" s="6"/>
    </row>
    <row r="30498" spans="8:14" x14ac:dyDescent="0.25">
      <c r="H30498" s="4"/>
      <c r="M30498" s="5"/>
      <c r="N30498" s="6"/>
    </row>
    <row r="30499" spans="8:14" x14ac:dyDescent="0.25">
      <c r="H30499" s="4"/>
      <c r="M30499" s="5"/>
      <c r="N30499" s="6"/>
    </row>
    <row r="30500" spans="8:14" x14ac:dyDescent="0.25">
      <c r="H30500" s="4"/>
      <c r="M30500" s="5"/>
      <c r="N30500" s="6"/>
    </row>
    <row r="30501" spans="8:14" x14ac:dyDescent="0.25">
      <c r="H30501" s="4"/>
      <c r="M30501" s="5"/>
      <c r="N30501" s="6"/>
    </row>
    <row r="30502" spans="8:14" x14ac:dyDescent="0.25">
      <c r="H30502" s="4"/>
      <c r="M30502" s="5"/>
      <c r="N30502" s="6"/>
    </row>
    <row r="30503" spans="8:14" x14ac:dyDescent="0.25">
      <c r="H30503" s="4"/>
      <c r="M30503" s="5"/>
      <c r="N30503" s="6"/>
    </row>
    <row r="30504" spans="8:14" x14ac:dyDescent="0.25">
      <c r="H30504" s="4"/>
      <c r="M30504" s="5"/>
      <c r="N30504" s="6"/>
    </row>
    <row r="30505" spans="8:14" x14ac:dyDescent="0.25">
      <c r="H30505" s="4"/>
      <c r="M30505" s="5"/>
      <c r="N30505" s="6"/>
    </row>
    <row r="30506" spans="8:14" x14ac:dyDescent="0.25">
      <c r="H30506" s="4"/>
      <c r="M30506" s="5"/>
      <c r="N30506" s="6"/>
    </row>
    <row r="30507" spans="8:14" x14ac:dyDescent="0.25">
      <c r="H30507" s="4"/>
      <c r="M30507" s="5"/>
      <c r="N30507" s="6"/>
    </row>
    <row r="30508" spans="8:14" x14ac:dyDescent="0.25">
      <c r="H30508" s="4"/>
      <c r="M30508" s="5"/>
      <c r="N30508" s="6"/>
    </row>
    <row r="30509" spans="8:14" x14ac:dyDescent="0.25">
      <c r="H30509" s="4"/>
      <c r="M30509" s="5"/>
      <c r="N30509" s="6"/>
    </row>
    <row r="30510" spans="8:14" x14ac:dyDescent="0.25">
      <c r="H30510" s="4"/>
      <c r="M30510" s="5"/>
      <c r="N30510" s="6"/>
    </row>
    <row r="30511" spans="8:14" x14ac:dyDescent="0.25">
      <c r="H30511" s="4"/>
      <c r="M30511" s="5"/>
      <c r="N30511" s="6"/>
    </row>
    <row r="30512" spans="8:14" x14ac:dyDescent="0.25">
      <c r="H30512" s="4"/>
      <c r="M30512" s="5"/>
      <c r="N30512" s="6"/>
    </row>
    <row r="30513" spans="8:14" x14ac:dyDescent="0.25">
      <c r="H30513" s="4"/>
      <c r="M30513" s="5"/>
      <c r="N30513" s="6"/>
    </row>
    <row r="30514" spans="8:14" x14ac:dyDescent="0.25">
      <c r="H30514" s="4"/>
      <c r="M30514" s="5"/>
      <c r="N30514" s="6"/>
    </row>
    <row r="30515" spans="8:14" x14ac:dyDescent="0.25">
      <c r="H30515" s="4"/>
      <c r="M30515" s="5"/>
      <c r="N30515" s="6"/>
    </row>
    <row r="30516" spans="8:14" x14ac:dyDescent="0.25">
      <c r="H30516" s="4"/>
      <c r="M30516" s="5"/>
      <c r="N30516" s="6"/>
    </row>
    <row r="30517" spans="8:14" x14ac:dyDescent="0.25">
      <c r="H30517" s="4"/>
      <c r="M30517" s="5"/>
      <c r="N30517" s="6"/>
    </row>
    <row r="30518" spans="8:14" x14ac:dyDescent="0.25">
      <c r="H30518" s="4"/>
      <c r="M30518" s="5"/>
      <c r="N30518" s="6"/>
    </row>
    <row r="30519" spans="8:14" x14ac:dyDescent="0.25">
      <c r="H30519" s="4"/>
      <c r="M30519" s="5"/>
      <c r="N30519" s="6"/>
    </row>
    <row r="30520" spans="8:14" x14ac:dyDescent="0.25">
      <c r="H30520" s="4"/>
      <c r="M30520" s="5"/>
      <c r="N30520" s="6"/>
    </row>
    <row r="30521" spans="8:14" x14ac:dyDescent="0.25">
      <c r="H30521" s="4"/>
      <c r="M30521" s="5"/>
      <c r="N30521" s="6"/>
    </row>
    <row r="30522" spans="8:14" x14ac:dyDescent="0.25">
      <c r="H30522" s="4"/>
      <c r="M30522" s="5"/>
      <c r="N30522" s="6"/>
    </row>
    <row r="30523" spans="8:14" x14ac:dyDescent="0.25">
      <c r="H30523" s="4"/>
      <c r="M30523" s="5"/>
      <c r="N30523" s="6"/>
    </row>
    <row r="30524" spans="8:14" x14ac:dyDescent="0.25">
      <c r="H30524" s="4"/>
      <c r="M30524" s="5"/>
      <c r="N30524" s="6"/>
    </row>
    <row r="30525" spans="8:14" x14ac:dyDescent="0.25">
      <c r="H30525" s="4"/>
      <c r="M30525" s="5"/>
      <c r="N30525" s="6"/>
    </row>
    <row r="30526" spans="8:14" x14ac:dyDescent="0.25">
      <c r="H30526" s="4"/>
      <c r="M30526" s="5"/>
      <c r="N30526" s="6"/>
    </row>
    <row r="30527" spans="8:14" x14ac:dyDescent="0.25">
      <c r="H30527" s="4"/>
      <c r="M30527" s="5"/>
      <c r="N30527" s="6"/>
    </row>
    <row r="30528" spans="8:14" x14ac:dyDescent="0.25">
      <c r="H30528" s="4"/>
      <c r="M30528" s="5"/>
      <c r="N30528" s="6"/>
    </row>
    <row r="30529" spans="8:14" x14ac:dyDescent="0.25">
      <c r="H30529" s="4"/>
      <c r="M30529" s="5"/>
      <c r="N30529" s="6"/>
    </row>
    <row r="30530" spans="8:14" x14ac:dyDescent="0.25">
      <c r="H30530" s="4"/>
      <c r="M30530" s="5"/>
      <c r="N30530" s="6"/>
    </row>
    <row r="30531" spans="8:14" x14ac:dyDescent="0.25">
      <c r="H30531" s="4"/>
      <c r="M30531" s="5"/>
      <c r="N30531" s="6"/>
    </row>
    <row r="30532" spans="8:14" x14ac:dyDescent="0.25">
      <c r="H30532" s="4"/>
      <c r="M30532" s="5"/>
      <c r="N30532" s="6"/>
    </row>
    <row r="30533" spans="8:14" x14ac:dyDescent="0.25">
      <c r="H30533" s="4"/>
      <c r="M30533" s="5"/>
      <c r="N30533" s="6"/>
    </row>
    <row r="30534" spans="8:14" x14ac:dyDescent="0.25">
      <c r="H30534" s="4"/>
      <c r="M30534" s="5"/>
      <c r="N30534" s="6"/>
    </row>
    <row r="30535" spans="8:14" x14ac:dyDescent="0.25">
      <c r="H30535" s="4"/>
      <c r="M30535" s="5"/>
      <c r="N30535" s="6"/>
    </row>
    <row r="30536" spans="8:14" x14ac:dyDescent="0.25">
      <c r="H30536" s="4"/>
      <c r="M30536" s="5"/>
      <c r="N30536" s="6"/>
    </row>
    <row r="30537" spans="8:14" x14ac:dyDescent="0.25">
      <c r="H30537" s="4"/>
      <c r="M30537" s="5"/>
      <c r="N30537" s="6"/>
    </row>
    <row r="30538" spans="8:14" x14ac:dyDescent="0.25">
      <c r="H30538" s="4"/>
      <c r="M30538" s="5"/>
      <c r="N30538" s="6"/>
    </row>
    <row r="30539" spans="8:14" x14ac:dyDescent="0.25">
      <c r="H30539" s="4"/>
      <c r="M30539" s="5"/>
      <c r="N30539" s="6"/>
    </row>
    <row r="30540" spans="8:14" x14ac:dyDescent="0.25">
      <c r="H30540" s="4"/>
      <c r="M30540" s="5"/>
      <c r="N30540" s="6"/>
    </row>
    <row r="30541" spans="8:14" x14ac:dyDescent="0.25">
      <c r="H30541" s="4"/>
      <c r="M30541" s="5"/>
      <c r="N30541" s="6"/>
    </row>
    <row r="30542" spans="8:14" x14ac:dyDescent="0.25">
      <c r="H30542" s="4"/>
      <c r="M30542" s="5"/>
      <c r="N30542" s="6"/>
    </row>
    <row r="30543" spans="8:14" x14ac:dyDescent="0.25">
      <c r="H30543" s="4"/>
      <c r="M30543" s="5"/>
      <c r="N30543" s="6"/>
    </row>
    <row r="30544" spans="8:14" x14ac:dyDescent="0.25">
      <c r="H30544" s="4"/>
      <c r="M30544" s="5"/>
      <c r="N30544" s="6"/>
    </row>
    <row r="30545" spans="8:14" x14ac:dyDescent="0.25">
      <c r="H30545" s="4"/>
      <c r="M30545" s="5"/>
      <c r="N30545" s="6"/>
    </row>
    <row r="30546" spans="8:14" x14ac:dyDescent="0.25">
      <c r="H30546" s="4"/>
      <c r="M30546" s="5"/>
      <c r="N30546" s="6"/>
    </row>
    <row r="30547" spans="8:14" x14ac:dyDescent="0.25">
      <c r="H30547" s="4"/>
      <c r="M30547" s="5"/>
      <c r="N30547" s="6"/>
    </row>
    <row r="30548" spans="8:14" x14ac:dyDescent="0.25">
      <c r="H30548" s="4"/>
      <c r="M30548" s="5"/>
      <c r="N30548" s="6"/>
    </row>
    <row r="30549" spans="8:14" x14ac:dyDescent="0.25">
      <c r="H30549" s="4"/>
      <c r="M30549" s="5"/>
      <c r="N30549" s="6"/>
    </row>
    <row r="30550" spans="8:14" x14ac:dyDescent="0.25">
      <c r="H30550" s="4"/>
      <c r="M30550" s="5"/>
      <c r="N30550" s="6"/>
    </row>
    <row r="30551" spans="8:14" x14ac:dyDescent="0.25">
      <c r="H30551" s="4"/>
      <c r="M30551" s="5"/>
      <c r="N30551" s="6"/>
    </row>
    <row r="30552" spans="8:14" x14ac:dyDescent="0.25">
      <c r="H30552" s="4"/>
      <c r="M30552" s="5"/>
      <c r="N30552" s="6"/>
    </row>
    <row r="30553" spans="8:14" x14ac:dyDescent="0.25">
      <c r="H30553" s="4"/>
      <c r="M30553" s="5"/>
      <c r="N30553" s="6"/>
    </row>
    <row r="30554" spans="8:14" x14ac:dyDescent="0.25">
      <c r="H30554" s="4"/>
      <c r="M30554" s="5"/>
      <c r="N30554" s="6"/>
    </row>
    <row r="30555" spans="8:14" x14ac:dyDescent="0.25">
      <c r="H30555" s="4"/>
      <c r="M30555" s="5"/>
      <c r="N30555" s="6"/>
    </row>
    <row r="30556" spans="8:14" x14ac:dyDescent="0.25">
      <c r="H30556" s="4"/>
      <c r="M30556" s="5"/>
      <c r="N30556" s="6"/>
    </row>
    <row r="30557" spans="8:14" x14ac:dyDescent="0.25">
      <c r="H30557" s="4"/>
      <c r="M30557" s="5"/>
      <c r="N30557" s="6"/>
    </row>
    <row r="30558" spans="8:14" x14ac:dyDescent="0.25">
      <c r="H30558" s="4"/>
      <c r="M30558" s="5"/>
      <c r="N30558" s="6"/>
    </row>
    <row r="30559" spans="8:14" x14ac:dyDescent="0.25">
      <c r="H30559" s="4"/>
      <c r="M30559" s="5"/>
      <c r="N30559" s="6"/>
    </row>
    <row r="30560" spans="8:14" x14ac:dyDescent="0.25">
      <c r="H30560" s="4"/>
      <c r="M30560" s="5"/>
      <c r="N30560" s="6"/>
    </row>
    <row r="30561" spans="8:14" x14ac:dyDescent="0.25">
      <c r="H30561" s="4"/>
      <c r="M30561" s="5"/>
      <c r="N30561" s="6"/>
    </row>
    <row r="30562" spans="8:14" x14ac:dyDescent="0.25">
      <c r="H30562" s="4"/>
      <c r="M30562" s="5"/>
      <c r="N30562" s="6"/>
    </row>
    <row r="30563" spans="8:14" x14ac:dyDescent="0.25">
      <c r="H30563" s="4"/>
      <c r="M30563" s="5"/>
      <c r="N30563" s="6"/>
    </row>
    <row r="30564" spans="8:14" x14ac:dyDescent="0.25">
      <c r="H30564" s="4"/>
      <c r="M30564" s="5"/>
      <c r="N30564" s="6"/>
    </row>
    <row r="30565" spans="8:14" x14ac:dyDescent="0.25">
      <c r="H30565" s="4"/>
      <c r="M30565" s="5"/>
      <c r="N30565" s="6"/>
    </row>
    <row r="30566" spans="8:14" x14ac:dyDescent="0.25">
      <c r="H30566" s="4"/>
      <c r="M30566" s="5"/>
      <c r="N30566" s="6"/>
    </row>
    <row r="30567" spans="8:14" x14ac:dyDescent="0.25">
      <c r="H30567" s="4"/>
      <c r="M30567" s="5"/>
      <c r="N30567" s="6"/>
    </row>
    <row r="30568" spans="8:14" x14ac:dyDescent="0.25">
      <c r="H30568" s="4"/>
      <c r="M30568" s="5"/>
      <c r="N30568" s="6"/>
    </row>
    <row r="30569" spans="8:14" x14ac:dyDescent="0.25">
      <c r="H30569" s="4"/>
      <c r="M30569" s="5"/>
      <c r="N30569" s="6"/>
    </row>
    <row r="30570" spans="8:14" x14ac:dyDescent="0.25">
      <c r="H30570" s="4"/>
      <c r="M30570" s="5"/>
      <c r="N30570" s="6"/>
    </row>
    <row r="30571" spans="8:14" x14ac:dyDescent="0.25">
      <c r="H30571" s="4"/>
      <c r="M30571" s="5"/>
      <c r="N30571" s="6"/>
    </row>
    <row r="30572" spans="8:14" x14ac:dyDescent="0.25">
      <c r="H30572" s="4"/>
      <c r="M30572" s="5"/>
      <c r="N30572" s="6"/>
    </row>
    <row r="30573" spans="8:14" x14ac:dyDescent="0.25">
      <c r="H30573" s="4"/>
      <c r="M30573" s="5"/>
      <c r="N30573" s="6"/>
    </row>
    <row r="30574" spans="8:14" x14ac:dyDescent="0.25">
      <c r="H30574" s="4"/>
      <c r="M30574" s="5"/>
      <c r="N30574" s="6"/>
    </row>
    <row r="30575" spans="8:14" x14ac:dyDescent="0.25">
      <c r="H30575" s="4"/>
      <c r="M30575" s="5"/>
      <c r="N30575" s="6"/>
    </row>
    <row r="30576" spans="8:14" x14ac:dyDescent="0.25">
      <c r="H30576" s="4"/>
      <c r="M30576" s="5"/>
      <c r="N30576" s="6"/>
    </row>
    <row r="30577" spans="8:14" x14ac:dyDescent="0.25">
      <c r="H30577" s="4"/>
      <c r="M30577" s="5"/>
      <c r="N30577" s="6"/>
    </row>
    <row r="30578" spans="8:14" x14ac:dyDescent="0.25">
      <c r="H30578" s="4"/>
      <c r="M30578" s="5"/>
      <c r="N30578" s="6"/>
    </row>
    <row r="30579" spans="8:14" x14ac:dyDescent="0.25">
      <c r="H30579" s="4"/>
      <c r="M30579" s="5"/>
      <c r="N30579" s="6"/>
    </row>
    <row r="30580" spans="8:14" x14ac:dyDescent="0.25">
      <c r="H30580" s="4"/>
      <c r="M30580" s="5"/>
      <c r="N30580" s="6"/>
    </row>
    <row r="30581" spans="8:14" x14ac:dyDescent="0.25">
      <c r="H30581" s="4"/>
      <c r="M30581" s="5"/>
      <c r="N30581" s="6"/>
    </row>
    <row r="30582" spans="8:14" x14ac:dyDescent="0.25">
      <c r="H30582" s="4"/>
      <c r="M30582" s="5"/>
      <c r="N30582" s="6"/>
    </row>
    <row r="30583" spans="8:14" x14ac:dyDescent="0.25">
      <c r="H30583" s="4"/>
      <c r="M30583" s="5"/>
      <c r="N30583" s="6"/>
    </row>
    <row r="30584" spans="8:14" x14ac:dyDescent="0.25">
      <c r="H30584" s="4"/>
      <c r="M30584" s="5"/>
      <c r="N30584" s="6"/>
    </row>
    <row r="30585" spans="8:14" x14ac:dyDescent="0.25">
      <c r="H30585" s="4"/>
      <c r="M30585" s="5"/>
      <c r="N30585" s="6"/>
    </row>
    <row r="30586" spans="8:14" x14ac:dyDescent="0.25">
      <c r="H30586" s="4"/>
      <c r="M30586" s="5"/>
      <c r="N30586" s="6"/>
    </row>
    <row r="30587" spans="8:14" x14ac:dyDescent="0.25">
      <c r="H30587" s="4"/>
      <c r="M30587" s="5"/>
      <c r="N30587" s="6"/>
    </row>
    <row r="30588" spans="8:14" x14ac:dyDescent="0.25">
      <c r="H30588" s="4"/>
      <c r="M30588" s="5"/>
      <c r="N30588" s="6"/>
    </row>
    <row r="30589" spans="8:14" x14ac:dyDescent="0.25">
      <c r="H30589" s="4"/>
      <c r="M30589" s="5"/>
      <c r="N30589" s="6"/>
    </row>
    <row r="30590" spans="8:14" x14ac:dyDescent="0.25">
      <c r="H30590" s="4"/>
      <c r="M30590" s="5"/>
      <c r="N30590" s="6"/>
    </row>
    <row r="30591" spans="8:14" x14ac:dyDescent="0.25">
      <c r="H30591" s="4"/>
      <c r="M30591" s="5"/>
      <c r="N30591" s="6"/>
    </row>
    <row r="30592" spans="8:14" x14ac:dyDescent="0.25">
      <c r="H30592" s="4"/>
      <c r="M30592" s="5"/>
      <c r="N30592" s="6"/>
    </row>
    <row r="30593" spans="8:14" x14ac:dyDescent="0.25">
      <c r="H30593" s="4"/>
      <c r="M30593" s="5"/>
      <c r="N30593" s="6"/>
    </row>
    <row r="30594" spans="8:14" x14ac:dyDescent="0.25">
      <c r="H30594" s="4"/>
      <c r="M30594" s="5"/>
      <c r="N30594" s="6"/>
    </row>
    <row r="30595" spans="8:14" x14ac:dyDescent="0.25">
      <c r="H30595" s="4"/>
      <c r="M30595" s="5"/>
      <c r="N30595" s="6"/>
    </row>
    <row r="30596" spans="8:14" x14ac:dyDescent="0.25">
      <c r="H30596" s="4"/>
      <c r="M30596" s="5"/>
      <c r="N30596" s="6"/>
    </row>
    <row r="30597" spans="8:14" x14ac:dyDescent="0.25">
      <c r="H30597" s="4"/>
      <c r="M30597" s="5"/>
      <c r="N30597" s="6"/>
    </row>
    <row r="30598" spans="8:14" x14ac:dyDescent="0.25">
      <c r="H30598" s="4"/>
      <c r="M30598" s="5"/>
      <c r="N30598" s="6"/>
    </row>
    <row r="30599" spans="8:14" x14ac:dyDescent="0.25">
      <c r="H30599" s="4"/>
      <c r="M30599" s="5"/>
      <c r="N30599" s="6"/>
    </row>
    <row r="30600" spans="8:14" x14ac:dyDescent="0.25">
      <c r="H30600" s="4"/>
      <c r="M30600" s="5"/>
      <c r="N30600" s="6"/>
    </row>
    <row r="30601" spans="8:14" x14ac:dyDescent="0.25">
      <c r="H30601" s="4"/>
      <c r="M30601" s="5"/>
      <c r="N30601" s="6"/>
    </row>
    <row r="30602" spans="8:14" x14ac:dyDescent="0.25">
      <c r="H30602" s="4"/>
      <c r="M30602" s="5"/>
      <c r="N30602" s="6"/>
    </row>
    <row r="30603" spans="8:14" x14ac:dyDescent="0.25">
      <c r="H30603" s="4"/>
      <c r="M30603" s="5"/>
      <c r="N30603" s="6"/>
    </row>
    <row r="30604" spans="8:14" x14ac:dyDescent="0.25">
      <c r="H30604" s="4"/>
      <c r="M30604" s="5"/>
      <c r="N30604" s="6"/>
    </row>
    <row r="30605" spans="8:14" x14ac:dyDescent="0.25">
      <c r="H30605" s="4"/>
      <c r="M30605" s="5"/>
      <c r="N30605" s="6"/>
    </row>
    <row r="30606" spans="8:14" x14ac:dyDescent="0.25">
      <c r="H30606" s="4"/>
      <c r="M30606" s="5"/>
      <c r="N30606" s="6"/>
    </row>
    <row r="30607" spans="8:14" x14ac:dyDescent="0.25">
      <c r="H30607" s="4"/>
      <c r="M30607" s="5"/>
      <c r="N30607" s="6"/>
    </row>
    <row r="30608" spans="8:14" x14ac:dyDescent="0.25">
      <c r="H30608" s="4"/>
      <c r="M30608" s="5"/>
      <c r="N30608" s="6"/>
    </row>
    <row r="30609" spans="8:14" x14ac:dyDescent="0.25">
      <c r="H30609" s="4"/>
      <c r="M30609" s="5"/>
      <c r="N30609" s="6"/>
    </row>
    <row r="30610" spans="8:14" x14ac:dyDescent="0.25">
      <c r="H30610" s="4"/>
      <c r="M30610" s="5"/>
      <c r="N30610" s="6"/>
    </row>
    <row r="30611" spans="8:14" x14ac:dyDescent="0.25">
      <c r="H30611" s="4"/>
      <c r="M30611" s="5"/>
      <c r="N30611" s="6"/>
    </row>
    <row r="30612" spans="8:14" x14ac:dyDescent="0.25">
      <c r="H30612" s="4"/>
      <c r="M30612" s="5"/>
      <c r="N30612" s="6"/>
    </row>
    <row r="30613" spans="8:14" x14ac:dyDescent="0.25">
      <c r="H30613" s="4"/>
      <c r="M30613" s="5"/>
      <c r="N30613" s="6"/>
    </row>
    <row r="30614" spans="8:14" x14ac:dyDescent="0.25">
      <c r="H30614" s="4"/>
      <c r="M30614" s="5"/>
      <c r="N30614" s="6"/>
    </row>
    <row r="30615" spans="8:14" x14ac:dyDescent="0.25">
      <c r="H30615" s="4"/>
      <c r="M30615" s="5"/>
      <c r="N30615" s="6"/>
    </row>
    <row r="30616" spans="8:14" x14ac:dyDescent="0.25">
      <c r="H30616" s="4"/>
      <c r="M30616" s="5"/>
      <c r="N30616" s="6"/>
    </row>
    <row r="30617" spans="8:14" x14ac:dyDescent="0.25">
      <c r="H30617" s="4"/>
      <c r="M30617" s="5"/>
      <c r="N30617" s="6"/>
    </row>
    <row r="30618" spans="8:14" x14ac:dyDescent="0.25">
      <c r="H30618" s="4"/>
      <c r="M30618" s="5"/>
      <c r="N30618" s="6"/>
    </row>
    <row r="30619" spans="8:14" x14ac:dyDescent="0.25">
      <c r="H30619" s="4"/>
      <c r="M30619" s="5"/>
      <c r="N30619" s="6"/>
    </row>
    <row r="30620" spans="8:14" x14ac:dyDescent="0.25">
      <c r="H30620" s="4"/>
      <c r="M30620" s="5"/>
      <c r="N30620" s="6"/>
    </row>
    <row r="30621" spans="8:14" x14ac:dyDescent="0.25">
      <c r="H30621" s="4"/>
      <c r="M30621" s="5"/>
      <c r="N30621" s="6"/>
    </row>
    <row r="30622" spans="8:14" x14ac:dyDescent="0.25">
      <c r="H30622" s="4"/>
      <c r="M30622" s="5"/>
      <c r="N30622" s="6"/>
    </row>
    <row r="30623" spans="8:14" x14ac:dyDescent="0.25">
      <c r="H30623" s="4"/>
      <c r="M30623" s="5"/>
      <c r="N30623" s="6"/>
    </row>
    <row r="30624" spans="8:14" x14ac:dyDescent="0.25">
      <c r="H30624" s="4"/>
      <c r="M30624" s="5"/>
      <c r="N30624" s="6"/>
    </row>
    <row r="30625" spans="8:14" x14ac:dyDescent="0.25">
      <c r="H30625" s="4"/>
      <c r="M30625" s="5"/>
      <c r="N30625" s="6"/>
    </row>
    <row r="30626" spans="8:14" x14ac:dyDescent="0.25">
      <c r="H30626" s="4"/>
      <c r="M30626" s="5"/>
      <c r="N30626" s="6"/>
    </row>
    <row r="30627" spans="8:14" x14ac:dyDescent="0.25">
      <c r="H30627" s="4"/>
      <c r="M30627" s="5"/>
      <c r="N30627" s="6"/>
    </row>
    <row r="30628" spans="8:14" x14ac:dyDescent="0.25">
      <c r="H30628" s="4"/>
      <c r="M30628" s="5"/>
      <c r="N30628" s="6"/>
    </row>
    <row r="30629" spans="8:14" x14ac:dyDescent="0.25">
      <c r="H30629" s="4"/>
      <c r="M30629" s="5"/>
      <c r="N30629" s="6"/>
    </row>
    <row r="30630" spans="8:14" x14ac:dyDescent="0.25">
      <c r="H30630" s="4"/>
      <c r="M30630" s="5"/>
      <c r="N30630" s="6"/>
    </row>
    <row r="30631" spans="8:14" x14ac:dyDescent="0.25">
      <c r="H30631" s="4"/>
      <c r="M30631" s="5"/>
      <c r="N30631" s="6"/>
    </row>
    <row r="30632" spans="8:14" x14ac:dyDescent="0.25">
      <c r="H30632" s="4"/>
      <c r="M30632" s="5"/>
      <c r="N30632" s="6"/>
    </row>
    <row r="30633" spans="8:14" x14ac:dyDescent="0.25">
      <c r="H30633" s="4"/>
      <c r="M30633" s="5"/>
      <c r="N30633" s="6"/>
    </row>
    <row r="30634" spans="8:14" x14ac:dyDescent="0.25">
      <c r="H30634" s="4"/>
      <c r="M30634" s="5"/>
      <c r="N30634" s="6"/>
    </row>
    <row r="30635" spans="8:14" x14ac:dyDescent="0.25">
      <c r="H30635" s="4"/>
      <c r="M30635" s="5"/>
      <c r="N30635" s="6"/>
    </row>
    <row r="30636" spans="8:14" x14ac:dyDescent="0.25">
      <c r="H30636" s="4"/>
      <c r="M30636" s="5"/>
      <c r="N30636" s="6"/>
    </row>
    <row r="30637" spans="8:14" x14ac:dyDescent="0.25">
      <c r="H30637" s="4"/>
      <c r="M30637" s="5"/>
      <c r="N30637" s="6"/>
    </row>
    <row r="30638" spans="8:14" x14ac:dyDescent="0.25">
      <c r="H30638" s="4"/>
      <c r="M30638" s="5"/>
      <c r="N30638" s="6"/>
    </row>
    <row r="30639" spans="8:14" x14ac:dyDescent="0.25">
      <c r="H30639" s="4"/>
      <c r="M30639" s="5"/>
      <c r="N30639" s="6"/>
    </row>
    <row r="30640" spans="8:14" x14ac:dyDescent="0.25">
      <c r="H30640" s="4"/>
      <c r="M30640" s="5"/>
      <c r="N30640" s="6"/>
    </row>
    <row r="30641" spans="8:14" x14ac:dyDescent="0.25">
      <c r="H30641" s="4"/>
      <c r="M30641" s="5"/>
      <c r="N30641" s="6"/>
    </row>
    <row r="30642" spans="8:14" x14ac:dyDescent="0.25">
      <c r="H30642" s="4"/>
      <c r="M30642" s="5"/>
      <c r="N30642" s="6"/>
    </row>
    <row r="30643" spans="8:14" x14ac:dyDescent="0.25">
      <c r="H30643" s="4"/>
      <c r="M30643" s="5"/>
      <c r="N30643" s="6"/>
    </row>
    <row r="30644" spans="8:14" x14ac:dyDescent="0.25">
      <c r="H30644" s="4"/>
      <c r="M30644" s="5"/>
      <c r="N30644" s="6"/>
    </row>
    <row r="30645" spans="8:14" x14ac:dyDescent="0.25">
      <c r="H30645" s="4"/>
      <c r="M30645" s="5"/>
      <c r="N30645" s="6"/>
    </row>
    <row r="30646" spans="8:14" x14ac:dyDescent="0.25">
      <c r="H30646" s="4"/>
      <c r="M30646" s="5"/>
      <c r="N30646" s="6"/>
    </row>
    <row r="30647" spans="8:14" x14ac:dyDescent="0.25">
      <c r="H30647" s="4"/>
      <c r="M30647" s="5"/>
      <c r="N30647" s="6"/>
    </row>
    <row r="30648" spans="8:14" x14ac:dyDescent="0.25">
      <c r="H30648" s="4"/>
      <c r="M30648" s="5"/>
      <c r="N30648" s="6"/>
    </row>
    <row r="30649" spans="8:14" x14ac:dyDescent="0.25">
      <c r="H30649" s="4"/>
      <c r="M30649" s="5"/>
      <c r="N30649" s="6"/>
    </row>
    <row r="30650" spans="8:14" x14ac:dyDescent="0.25">
      <c r="H30650" s="4"/>
      <c r="M30650" s="5"/>
      <c r="N30650" s="6"/>
    </row>
    <row r="30651" spans="8:14" x14ac:dyDescent="0.25">
      <c r="H30651" s="4"/>
      <c r="M30651" s="5"/>
      <c r="N30651" s="6"/>
    </row>
    <row r="30652" spans="8:14" x14ac:dyDescent="0.25">
      <c r="H30652" s="4"/>
      <c r="M30652" s="5"/>
      <c r="N30652" s="6"/>
    </row>
    <row r="30653" spans="8:14" x14ac:dyDescent="0.25">
      <c r="H30653" s="4"/>
      <c r="M30653" s="5"/>
      <c r="N30653" s="6"/>
    </row>
    <row r="30654" spans="8:14" x14ac:dyDescent="0.25">
      <c r="H30654" s="4"/>
      <c r="M30654" s="5"/>
      <c r="N30654" s="6"/>
    </row>
    <row r="30655" spans="8:14" x14ac:dyDescent="0.25">
      <c r="H30655" s="4"/>
      <c r="M30655" s="5"/>
      <c r="N30655" s="6"/>
    </row>
    <row r="30656" spans="8:14" x14ac:dyDescent="0.25">
      <c r="H30656" s="4"/>
      <c r="M30656" s="5"/>
      <c r="N30656" s="6"/>
    </row>
    <row r="30657" spans="8:14" x14ac:dyDescent="0.25">
      <c r="H30657" s="4"/>
      <c r="M30657" s="5"/>
      <c r="N30657" s="6"/>
    </row>
    <row r="30658" spans="8:14" x14ac:dyDescent="0.25">
      <c r="H30658" s="4"/>
      <c r="M30658" s="5"/>
      <c r="N30658" s="6"/>
    </row>
    <row r="30659" spans="8:14" x14ac:dyDescent="0.25">
      <c r="H30659" s="4"/>
      <c r="M30659" s="5"/>
      <c r="N30659" s="6"/>
    </row>
    <row r="30660" spans="8:14" x14ac:dyDescent="0.25">
      <c r="H30660" s="4"/>
      <c r="M30660" s="5"/>
      <c r="N30660" s="6"/>
    </row>
    <row r="30661" spans="8:14" x14ac:dyDescent="0.25">
      <c r="H30661" s="4"/>
      <c r="M30661" s="5"/>
      <c r="N30661" s="6"/>
    </row>
    <row r="30662" spans="8:14" x14ac:dyDescent="0.25">
      <c r="H30662" s="4"/>
      <c r="M30662" s="5"/>
      <c r="N30662" s="6"/>
    </row>
    <row r="30663" spans="8:14" x14ac:dyDescent="0.25">
      <c r="H30663" s="4"/>
      <c r="M30663" s="5"/>
      <c r="N30663" s="6"/>
    </row>
    <row r="30664" spans="8:14" x14ac:dyDescent="0.25">
      <c r="H30664" s="4"/>
      <c r="M30664" s="5"/>
      <c r="N30664" s="6"/>
    </row>
    <row r="30665" spans="8:14" x14ac:dyDescent="0.25">
      <c r="H30665" s="4"/>
      <c r="M30665" s="5"/>
      <c r="N30665" s="6"/>
    </row>
    <row r="30666" spans="8:14" x14ac:dyDescent="0.25">
      <c r="H30666" s="4"/>
      <c r="M30666" s="5"/>
      <c r="N30666" s="6"/>
    </row>
    <row r="30667" spans="8:14" x14ac:dyDescent="0.25">
      <c r="H30667" s="4"/>
      <c r="M30667" s="5"/>
      <c r="N30667" s="6"/>
    </row>
    <row r="30668" spans="8:14" x14ac:dyDescent="0.25">
      <c r="H30668" s="4"/>
      <c r="M30668" s="5"/>
      <c r="N30668" s="6"/>
    </row>
    <row r="30669" spans="8:14" x14ac:dyDescent="0.25">
      <c r="H30669" s="4"/>
      <c r="M30669" s="5"/>
      <c r="N30669" s="6"/>
    </row>
    <row r="30670" spans="8:14" x14ac:dyDescent="0.25">
      <c r="H30670" s="4"/>
      <c r="M30670" s="5"/>
      <c r="N30670" s="6"/>
    </row>
    <row r="30671" spans="8:14" x14ac:dyDescent="0.25">
      <c r="H30671" s="4"/>
      <c r="M30671" s="5"/>
      <c r="N30671" s="6"/>
    </row>
    <row r="30672" spans="8:14" x14ac:dyDescent="0.25">
      <c r="H30672" s="4"/>
      <c r="M30672" s="5"/>
      <c r="N30672" s="6"/>
    </row>
    <row r="30673" spans="8:14" x14ac:dyDescent="0.25">
      <c r="H30673" s="4"/>
      <c r="M30673" s="5"/>
      <c r="N30673" s="6"/>
    </row>
    <row r="30674" spans="8:14" x14ac:dyDescent="0.25">
      <c r="H30674" s="4"/>
      <c r="M30674" s="5"/>
      <c r="N30674" s="6"/>
    </row>
    <row r="30675" spans="8:14" x14ac:dyDescent="0.25">
      <c r="H30675" s="4"/>
      <c r="M30675" s="5"/>
      <c r="N30675" s="6"/>
    </row>
    <row r="30676" spans="8:14" x14ac:dyDescent="0.25">
      <c r="H30676" s="4"/>
      <c r="M30676" s="5"/>
      <c r="N30676" s="6"/>
    </row>
    <row r="30677" spans="8:14" x14ac:dyDescent="0.25">
      <c r="H30677" s="4"/>
      <c r="M30677" s="5"/>
      <c r="N30677" s="6"/>
    </row>
    <row r="30678" spans="8:14" x14ac:dyDescent="0.25">
      <c r="H30678" s="4"/>
      <c r="M30678" s="5"/>
      <c r="N30678" s="6"/>
    </row>
    <row r="30679" spans="8:14" x14ac:dyDescent="0.25">
      <c r="H30679" s="4"/>
      <c r="M30679" s="5"/>
      <c r="N30679" s="6"/>
    </row>
    <row r="30680" spans="8:14" x14ac:dyDescent="0.25">
      <c r="H30680" s="4"/>
      <c r="M30680" s="5"/>
      <c r="N30680" s="6"/>
    </row>
    <row r="30681" spans="8:14" x14ac:dyDescent="0.25">
      <c r="H30681" s="4"/>
      <c r="M30681" s="5"/>
      <c r="N30681" s="6"/>
    </row>
    <row r="30682" spans="8:14" x14ac:dyDescent="0.25">
      <c r="H30682" s="4"/>
      <c r="M30682" s="5"/>
      <c r="N30682" s="6"/>
    </row>
    <row r="30683" spans="8:14" x14ac:dyDescent="0.25">
      <c r="H30683" s="4"/>
      <c r="M30683" s="5"/>
      <c r="N30683" s="6"/>
    </row>
    <row r="30684" spans="8:14" x14ac:dyDescent="0.25">
      <c r="H30684" s="4"/>
      <c r="M30684" s="5"/>
      <c r="N30684" s="6"/>
    </row>
    <row r="30685" spans="8:14" x14ac:dyDescent="0.25">
      <c r="H30685" s="4"/>
      <c r="M30685" s="5"/>
      <c r="N30685" s="6"/>
    </row>
    <row r="30686" spans="8:14" x14ac:dyDescent="0.25">
      <c r="H30686" s="4"/>
      <c r="M30686" s="5"/>
      <c r="N30686" s="6"/>
    </row>
    <row r="30687" spans="8:14" x14ac:dyDescent="0.25">
      <c r="H30687" s="4"/>
      <c r="M30687" s="5"/>
      <c r="N30687" s="6"/>
    </row>
    <row r="30688" spans="8:14" x14ac:dyDescent="0.25">
      <c r="H30688" s="4"/>
      <c r="M30688" s="5"/>
      <c r="N30688" s="6"/>
    </row>
    <row r="30689" spans="8:14" x14ac:dyDescent="0.25">
      <c r="H30689" s="4"/>
      <c r="M30689" s="5"/>
      <c r="N30689" s="6"/>
    </row>
    <row r="30690" spans="8:14" x14ac:dyDescent="0.25">
      <c r="H30690" s="4"/>
      <c r="M30690" s="5"/>
      <c r="N30690" s="6"/>
    </row>
    <row r="30691" spans="8:14" x14ac:dyDescent="0.25">
      <c r="H30691" s="4"/>
      <c r="M30691" s="5"/>
      <c r="N30691" s="6"/>
    </row>
    <row r="30692" spans="8:14" x14ac:dyDescent="0.25">
      <c r="H30692" s="4"/>
      <c r="M30692" s="5"/>
      <c r="N30692" s="6"/>
    </row>
    <row r="30693" spans="8:14" x14ac:dyDescent="0.25">
      <c r="H30693" s="4"/>
      <c r="M30693" s="5"/>
      <c r="N30693" s="6"/>
    </row>
    <row r="30694" spans="8:14" x14ac:dyDescent="0.25">
      <c r="H30694" s="4"/>
      <c r="M30694" s="5"/>
      <c r="N30694" s="6"/>
    </row>
    <row r="30695" spans="8:14" x14ac:dyDescent="0.25">
      <c r="H30695" s="4"/>
      <c r="M30695" s="5"/>
      <c r="N30695" s="6"/>
    </row>
    <row r="30696" spans="8:14" x14ac:dyDescent="0.25">
      <c r="H30696" s="4"/>
      <c r="M30696" s="5"/>
      <c r="N30696" s="6"/>
    </row>
    <row r="30697" spans="8:14" x14ac:dyDescent="0.25">
      <c r="H30697" s="4"/>
      <c r="M30697" s="5"/>
      <c r="N30697" s="6"/>
    </row>
    <row r="30698" spans="8:14" x14ac:dyDescent="0.25">
      <c r="H30698" s="4"/>
      <c r="M30698" s="5"/>
      <c r="N30698" s="6"/>
    </row>
    <row r="30699" spans="8:14" x14ac:dyDescent="0.25">
      <c r="H30699" s="4"/>
      <c r="M30699" s="5"/>
      <c r="N30699" s="6"/>
    </row>
    <row r="30700" spans="8:14" x14ac:dyDescent="0.25">
      <c r="H30700" s="4"/>
      <c r="M30700" s="5"/>
      <c r="N30700" s="6"/>
    </row>
    <row r="30701" spans="8:14" x14ac:dyDescent="0.25">
      <c r="H30701" s="4"/>
      <c r="M30701" s="5"/>
      <c r="N30701" s="6"/>
    </row>
    <row r="30702" spans="8:14" x14ac:dyDescent="0.25">
      <c r="H30702" s="4"/>
      <c r="M30702" s="5"/>
      <c r="N30702" s="6"/>
    </row>
    <row r="30703" spans="8:14" x14ac:dyDescent="0.25">
      <c r="H30703" s="4"/>
      <c r="M30703" s="5"/>
      <c r="N30703" s="6"/>
    </row>
    <row r="30704" spans="8:14" x14ac:dyDescent="0.25">
      <c r="H30704" s="4"/>
      <c r="M30704" s="5"/>
      <c r="N30704" s="6"/>
    </row>
    <row r="30705" spans="8:14" x14ac:dyDescent="0.25">
      <c r="H30705" s="4"/>
      <c r="M30705" s="5"/>
      <c r="N30705" s="6"/>
    </row>
    <row r="30706" spans="8:14" x14ac:dyDescent="0.25">
      <c r="H30706" s="4"/>
      <c r="M30706" s="5"/>
      <c r="N30706" s="6"/>
    </row>
    <row r="30707" spans="8:14" x14ac:dyDescent="0.25">
      <c r="H30707" s="4"/>
      <c r="M30707" s="5"/>
      <c r="N30707" s="6"/>
    </row>
    <row r="30708" spans="8:14" x14ac:dyDescent="0.25">
      <c r="H30708" s="4"/>
      <c r="M30708" s="5"/>
      <c r="N30708" s="6"/>
    </row>
    <row r="30709" spans="8:14" x14ac:dyDescent="0.25">
      <c r="H30709" s="4"/>
      <c r="M30709" s="5"/>
      <c r="N30709" s="6"/>
    </row>
    <row r="30710" spans="8:14" x14ac:dyDescent="0.25">
      <c r="H30710" s="4"/>
      <c r="M30710" s="5"/>
      <c r="N30710" s="6"/>
    </row>
    <row r="30711" spans="8:14" x14ac:dyDescent="0.25">
      <c r="H30711" s="4"/>
      <c r="M30711" s="5"/>
      <c r="N30711" s="6"/>
    </row>
    <row r="30712" spans="8:14" x14ac:dyDescent="0.25">
      <c r="H30712" s="4"/>
      <c r="M30712" s="5"/>
      <c r="N30712" s="6"/>
    </row>
    <row r="30713" spans="8:14" x14ac:dyDescent="0.25">
      <c r="H30713" s="4"/>
      <c r="M30713" s="5"/>
      <c r="N30713" s="6"/>
    </row>
    <row r="30714" spans="8:14" x14ac:dyDescent="0.25">
      <c r="H30714" s="4"/>
      <c r="M30714" s="5"/>
      <c r="N30714" s="6"/>
    </row>
    <row r="30715" spans="8:14" x14ac:dyDescent="0.25">
      <c r="H30715" s="4"/>
      <c r="M30715" s="5"/>
      <c r="N30715" s="6"/>
    </row>
    <row r="30716" spans="8:14" x14ac:dyDescent="0.25">
      <c r="H30716" s="4"/>
      <c r="M30716" s="5"/>
      <c r="N30716" s="6"/>
    </row>
    <row r="30717" spans="8:14" x14ac:dyDescent="0.25">
      <c r="H30717" s="4"/>
      <c r="M30717" s="5"/>
      <c r="N30717" s="6"/>
    </row>
    <row r="30718" spans="8:14" x14ac:dyDescent="0.25">
      <c r="H30718" s="4"/>
      <c r="M30718" s="5"/>
      <c r="N30718" s="6"/>
    </row>
    <row r="30719" spans="8:14" x14ac:dyDescent="0.25">
      <c r="H30719" s="4"/>
      <c r="M30719" s="5"/>
      <c r="N30719" s="6"/>
    </row>
    <row r="30720" spans="8:14" x14ac:dyDescent="0.25">
      <c r="H30720" s="4"/>
      <c r="M30720" s="5"/>
      <c r="N30720" s="6"/>
    </row>
    <row r="30721" spans="8:14" x14ac:dyDescent="0.25">
      <c r="H30721" s="4"/>
      <c r="M30721" s="5"/>
      <c r="N30721" s="6"/>
    </row>
    <row r="30722" spans="8:14" x14ac:dyDescent="0.25">
      <c r="H30722" s="4"/>
      <c r="M30722" s="5"/>
      <c r="N30722" s="6"/>
    </row>
    <row r="30723" spans="8:14" x14ac:dyDescent="0.25">
      <c r="H30723" s="4"/>
      <c r="M30723" s="5"/>
      <c r="N30723" s="6"/>
    </row>
    <row r="30724" spans="8:14" x14ac:dyDescent="0.25">
      <c r="H30724" s="4"/>
      <c r="M30724" s="5"/>
      <c r="N30724" s="6"/>
    </row>
    <row r="30725" spans="8:14" x14ac:dyDescent="0.25">
      <c r="H30725" s="4"/>
      <c r="M30725" s="5"/>
      <c r="N30725" s="6"/>
    </row>
    <row r="30726" spans="8:14" x14ac:dyDescent="0.25">
      <c r="H30726" s="4"/>
      <c r="M30726" s="5"/>
      <c r="N30726" s="6"/>
    </row>
    <row r="30727" spans="8:14" x14ac:dyDescent="0.25">
      <c r="H30727" s="4"/>
      <c r="M30727" s="5"/>
      <c r="N30727" s="6"/>
    </row>
    <row r="30728" spans="8:14" x14ac:dyDescent="0.25">
      <c r="H30728" s="4"/>
      <c r="M30728" s="5"/>
      <c r="N30728" s="6"/>
    </row>
    <row r="30729" spans="8:14" x14ac:dyDescent="0.25">
      <c r="H30729" s="4"/>
      <c r="M30729" s="5"/>
      <c r="N30729" s="6"/>
    </row>
    <row r="30730" spans="8:14" x14ac:dyDescent="0.25">
      <c r="H30730" s="4"/>
      <c r="M30730" s="5"/>
      <c r="N30730" s="6"/>
    </row>
    <row r="30731" spans="8:14" x14ac:dyDescent="0.25">
      <c r="H30731" s="4"/>
      <c r="M30731" s="5"/>
      <c r="N30731" s="6"/>
    </row>
    <row r="30732" spans="8:14" x14ac:dyDescent="0.25">
      <c r="H30732" s="4"/>
      <c r="M30732" s="5"/>
      <c r="N30732" s="6"/>
    </row>
    <row r="30733" spans="8:14" x14ac:dyDescent="0.25">
      <c r="H30733" s="4"/>
      <c r="M30733" s="5"/>
      <c r="N30733" s="6"/>
    </row>
    <row r="30734" spans="8:14" x14ac:dyDescent="0.25">
      <c r="H30734" s="4"/>
      <c r="M30734" s="5"/>
      <c r="N30734" s="6"/>
    </row>
    <row r="30735" spans="8:14" x14ac:dyDescent="0.25">
      <c r="H30735" s="4"/>
      <c r="M30735" s="5"/>
      <c r="N30735" s="6"/>
    </row>
    <row r="30736" spans="8:14" x14ac:dyDescent="0.25">
      <c r="H30736" s="4"/>
      <c r="M30736" s="5"/>
      <c r="N30736" s="6"/>
    </row>
    <row r="30737" spans="8:14" x14ac:dyDescent="0.25">
      <c r="H30737" s="4"/>
      <c r="M30737" s="5"/>
      <c r="N30737" s="6"/>
    </row>
    <row r="30738" spans="8:14" x14ac:dyDescent="0.25">
      <c r="H30738" s="4"/>
      <c r="M30738" s="5"/>
      <c r="N30738" s="6"/>
    </row>
    <row r="30739" spans="8:14" x14ac:dyDescent="0.25">
      <c r="H30739" s="4"/>
      <c r="M30739" s="5"/>
      <c r="N30739" s="6"/>
    </row>
    <row r="30740" spans="8:14" x14ac:dyDescent="0.25">
      <c r="H30740" s="4"/>
      <c r="M30740" s="5"/>
      <c r="N30740" s="6"/>
    </row>
    <row r="30741" spans="8:14" x14ac:dyDescent="0.25">
      <c r="H30741" s="4"/>
      <c r="M30741" s="5"/>
      <c r="N30741" s="6"/>
    </row>
    <row r="30742" spans="8:14" x14ac:dyDescent="0.25">
      <c r="H30742" s="4"/>
      <c r="M30742" s="5"/>
      <c r="N30742" s="6"/>
    </row>
    <row r="30743" spans="8:14" x14ac:dyDescent="0.25">
      <c r="H30743" s="4"/>
      <c r="M30743" s="5"/>
      <c r="N30743" s="6"/>
    </row>
    <row r="30744" spans="8:14" x14ac:dyDescent="0.25">
      <c r="H30744" s="4"/>
      <c r="M30744" s="5"/>
      <c r="N30744" s="6"/>
    </row>
    <row r="30745" spans="8:14" x14ac:dyDescent="0.25">
      <c r="H30745" s="4"/>
      <c r="M30745" s="5"/>
      <c r="N30745" s="6"/>
    </row>
    <row r="30746" spans="8:14" x14ac:dyDescent="0.25">
      <c r="H30746" s="4"/>
      <c r="M30746" s="5"/>
      <c r="N30746" s="6"/>
    </row>
    <row r="30747" spans="8:14" x14ac:dyDescent="0.25">
      <c r="H30747" s="4"/>
      <c r="M30747" s="5"/>
      <c r="N30747" s="6"/>
    </row>
    <row r="30748" spans="8:14" x14ac:dyDescent="0.25">
      <c r="H30748" s="4"/>
      <c r="M30748" s="5"/>
      <c r="N30748" s="6"/>
    </row>
    <row r="30749" spans="8:14" x14ac:dyDescent="0.25">
      <c r="H30749" s="4"/>
      <c r="M30749" s="5"/>
      <c r="N30749" s="6"/>
    </row>
    <row r="30750" spans="8:14" x14ac:dyDescent="0.25">
      <c r="H30750" s="4"/>
      <c r="M30750" s="5"/>
      <c r="N30750" s="6"/>
    </row>
    <row r="30751" spans="8:14" x14ac:dyDescent="0.25">
      <c r="H30751" s="4"/>
      <c r="M30751" s="5"/>
      <c r="N30751" s="6"/>
    </row>
    <row r="30752" spans="8:14" x14ac:dyDescent="0.25">
      <c r="H30752" s="4"/>
      <c r="M30752" s="5"/>
      <c r="N30752" s="6"/>
    </row>
    <row r="30753" spans="8:14" x14ac:dyDescent="0.25">
      <c r="H30753" s="4"/>
      <c r="M30753" s="5"/>
      <c r="N30753" s="6"/>
    </row>
    <row r="30754" spans="8:14" x14ac:dyDescent="0.25">
      <c r="H30754" s="4"/>
      <c r="M30754" s="5"/>
      <c r="N30754" s="6"/>
    </row>
    <row r="30755" spans="8:14" x14ac:dyDescent="0.25">
      <c r="H30755" s="4"/>
      <c r="M30755" s="5"/>
      <c r="N30755" s="6"/>
    </row>
    <row r="30756" spans="8:14" x14ac:dyDescent="0.25">
      <c r="H30756" s="4"/>
      <c r="M30756" s="5"/>
      <c r="N30756" s="6"/>
    </row>
    <row r="30757" spans="8:14" x14ac:dyDescent="0.25">
      <c r="H30757" s="4"/>
      <c r="M30757" s="5"/>
      <c r="N30757" s="6"/>
    </row>
    <row r="30758" spans="8:14" x14ac:dyDescent="0.25">
      <c r="H30758" s="4"/>
      <c r="M30758" s="5"/>
      <c r="N30758" s="6"/>
    </row>
    <row r="30759" spans="8:14" x14ac:dyDescent="0.25">
      <c r="H30759" s="4"/>
      <c r="M30759" s="5"/>
      <c r="N30759" s="6"/>
    </row>
    <row r="30760" spans="8:14" x14ac:dyDescent="0.25">
      <c r="H30760" s="4"/>
      <c r="M30760" s="5"/>
      <c r="N30760" s="6"/>
    </row>
    <row r="30761" spans="8:14" x14ac:dyDescent="0.25">
      <c r="H30761" s="4"/>
      <c r="M30761" s="5"/>
      <c r="N30761" s="6"/>
    </row>
    <row r="30762" spans="8:14" x14ac:dyDescent="0.25">
      <c r="H30762" s="4"/>
      <c r="M30762" s="5"/>
      <c r="N30762" s="6"/>
    </row>
    <row r="30763" spans="8:14" x14ac:dyDescent="0.25">
      <c r="H30763" s="4"/>
      <c r="M30763" s="5"/>
      <c r="N30763" s="6"/>
    </row>
    <row r="30764" spans="8:14" x14ac:dyDescent="0.25">
      <c r="H30764" s="4"/>
      <c r="M30764" s="5"/>
      <c r="N30764" s="6"/>
    </row>
    <row r="30765" spans="8:14" x14ac:dyDescent="0.25">
      <c r="H30765" s="4"/>
      <c r="M30765" s="5"/>
      <c r="N30765" s="6"/>
    </row>
    <row r="30766" spans="8:14" x14ac:dyDescent="0.25">
      <c r="H30766" s="4"/>
      <c r="M30766" s="5"/>
      <c r="N30766" s="6"/>
    </row>
    <row r="30767" spans="8:14" x14ac:dyDescent="0.25">
      <c r="H30767" s="4"/>
      <c r="M30767" s="5"/>
      <c r="N30767" s="6"/>
    </row>
    <row r="30768" spans="8:14" x14ac:dyDescent="0.25">
      <c r="H30768" s="4"/>
      <c r="M30768" s="5"/>
      <c r="N30768" s="6"/>
    </row>
    <row r="30769" spans="8:14" x14ac:dyDescent="0.25">
      <c r="H30769" s="4"/>
      <c r="M30769" s="5"/>
      <c r="N30769" s="6"/>
    </row>
    <row r="30770" spans="8:14" x14ac:dyDescent="0.25">
      <c r="H30770" s="4"/>
      <c r="M30770" s="5"/>
      <c r="N30770" s="6"/>
    </row>
    <row r="30771" spans="8:14" x14ac:dyDescent="0.25">
      <c r="H30771" s="4"/>
      <c r="M30771" s="5"/>
      <c r="N30771" s="6"/>
    </row>
    <row r="30772" spans="8:14" x14ac:dyDescent="0.25">
      <c r="H30772" s="4"/>
      <c r="M30772" s="5"/>
      <c r="N30772" s="6"/>
    </row>
    <row r="30773" spans="8:14" x14ac:dyDescent="0.25">
      <c r="H30773" s="4"/>
      <c r="M30773" s="5"/>
      <c r="N30773" s="6"/>
    </row>
    <row r="30774" spans="8:14" x14ac:dyDescent="0.25">
      <c r="H30774" s="4"/>
      <c r="M30774" s="5"/>
      <c r="N30774" s="6"/>
    </row>
    <row r="30775" spans="8:14" x14ac:dyDescent="0.25">
      <c r="H30775" s="4"/>
      <c r="M30775" s="5"/>
      <c r="N30775" s="6"/>
    </row>
    <row r="30776" spans="8:14" x14ac:dyDescent="0.25">
      <c r="H30776" s="4"/>
      <c r="M30776" s="5"/>
      <c r="N30776" s="6"/>
    </row>
    <row r="30777" spans="8:14" x14ac:dyDescent="0.25">
      <c r="H30777" s="4"/>
      <c r="M30777" s="5"/>
      <c r="N30777" s="6"/>
    </row>
    <row r="30778" spans="8:14" x14ac:dyDescent="0.25">
      <c r="H30778" s="4"/>
      <c r="M30778" s="5"/>
      <c r="N30778" s="6"/>
    </row>
    <row r="30779" spans="8:14" x14ac:dyDescent="0.25">
      <c r="H30779" s="4"/>
      <c r="M30779" s="5"/>
      <c r="N30779" s="6"/>
    </row>
    <row r="30780" spans="8:14" x14ac:dyDescent="0.25">
      <c r="H30780" s="4"/>
      <c r="M30780" s="5"/>
      <c r="N30780" s="6"/>
    </row>
    <row r="30781" spans="8:14" x14ac:dyDescent="0.25">
      <c r="H30781" s="4"/>
      <c r="M30781" s="5"/>
      <c r="N30781" s="6"/>
    </row>
    <row r="30782" spans="8:14" x14ac:dyDescent="0.25">
      <c r="H30782" s="4"/>
      <c r="M30782" s="5"/>
      <c r="N30782" s="6"/>
    </row>
    <row r="30783" spans="8:14" x14ac:dyDescent="0.25">
      <c r="H30783" s="4"/>
      <c r="M30783" s="5"/>
      <c r="N30783" s="6"/>
    </row>
    <row r="30784" spans="8:14" x14ac:dyDescent="0.25">
      <c r="H30784" s="4"/>
      <c r="M30784" s="5"/>
      <c r="N30784" s="6"/>
    </row>
    <row r="30785" spans="8:14" x14ac:dyDescent="0.25">
      <c r="H30785" s="4"/>
      <c r="M30785" s="5"/>
      <c r="N30785" s="6"/>
    </row>
    <row r="30786" spans="8:14" x14ac:dyDescent="0.25">
      <c r="H30786" s="4"/>
      <c r="M30786" s="5"/>
      <c r="N30786" s="6"/>
    </row>
    <row r="30787" spans="8:14" x14ac:dyDescent="0.25">
      <c r="H30787" s="4"/>
      <c r="M30787" s="5"/>
      <c r="N30787" s="6"/>
    </row>
    <row r="30788" spans="8:14" x14ac:dyDescent="0.25">
      <c r="H30788" s="4"/>
      <c r="M30788" s="5"/>
      <c r="N30788" s="6"/>
    </row>
    <row r="30789" spans="8:14" x14ac:dyDescent="0.25">
      <c r="H30789" s="4"/>
      <c r="M30789" s="5"/>
      <c r="N30789" s="6"/>
    </row>
    <row r="30790" spans="8:14" x14ac:dyDescent="0.25">
      <c r="H30790" s="4"/>
      <c r="M30790" s="5"/>
      <c r="N30790" s="6"/>
    </row>
    <row r="30791" spans="8:14" x14ac:dyDescent="0.25">
      <c r="H30791" s="4"/>
      <c r="M30791" s="5"/>
      <c r="N30791" s="6"/>
    </row>
    <row r="30792" spans="8:14" x14ac:dyDescent="0.25">
      <c r="H30792" s="4"/>
      <c r="M30792" s="5"/>
      <c r="N30792" s="6"/>
    </row>
    <row r="30793" spans="8:14" x14ac:dyDescent="0.25">
      <c r="H30793" s="4"/>
      <c r="M30793" s="5"/>
      <c r="N30793" s="6"/>
    </row>
    <row r="30794" spans="8:14" x14ac:dyDescent="0.25">
      <c r="H30794" s="4"/>
      <c r="M30794" s="5"/>
      <c r="N30794" s="6"/>
    </row>
    <row r="30795" spans="8:14" x14ac:dyDescent="0.25">
      <c r="H30795" s="4"/>
      <c r="M30795" s="5"/>
      <c r="N30795" s="6"/>
    </row>
    <row r="30796" spans="8:14" x14ac:dyDescent="0.25">
      <c r="H30796" s="4"/>
      <c r="M30796" s="5"/>
      <c r="N30796" s="6"/>
    </row>
    <row r="30797" spans="8:14" x14ac:dyDescent="0.25">
      <c r="H30797" s="4"/>
      <c r="M30797" s="5"/>
      <c r="N30797" s="6"/>
    </row>
    <row r="30798" spans="8:14" x14ac:dyDescent="0.25">
      <c r="H30798" s="4"/>
      <c r="M30798" s="5"/>
      <c r="N30798" s="6"/>
    </row>
    <row r="30799" spans="8:14" x14ac:dyDescent="0.25">
      <c r="H30799" s="4"/>
      <c r="M30799" s="5"/>
      <c r="N30799" s="6"/>
    </row>
    <row r="30800" spans="8:14" x14ac:dyDescent="0.25">
      <c r="H30800" s="4"/>
      <c r="M30800" s="5"/>
      <c r="N30800" s="6"/>
    </row>
    <row r="30801" spans="8:14" x14ac:dyDescent="0.25">
      <c r="H30801" s="4"/>
      <c r="M30801" s="5"/>
      <c r="N30801" s="6"/>
    </row>
    <row r="30802" spans="8:14" x14ac:dyDescent="0.25">
      <c r="H30802" s="4"/>
      <c r="M30802" s="5"/>
      <c r="N30802" s="6"/>
    </row>
    <row r="30803" spans="8:14" x14ac:dyDescent="0.25">
      <c r="H30803" s="4"/>
      <c r="M30803" s="5"/>
      <c r="N30803" s="6"/>
    </row>
    <row r="30804" spans="8:14" x14ac:dyDescent="0.25">
      <c r="H30804" s="4"/>
      <c r="M30804" s="5"/>
      <c r="N30804" s="6"/>
    </row>
    <row r="30805" spans="8:14" x14ac:dyDescent="0.25">
      <c r="H30805" s="4"/>
      <c r="M30805" s="5"/>
      <c r="N30805" s="6"/>
    </row>
    <row r="30806" spans="8:14" x14ac:dyDescent="0.25">
      <c r="H30806" s="4"/>
      <c r="M30806" s="5"/>
      <c r="N30806" s="6"/>
    </row>
    <row r="30807" spans="8:14" x14ac:dyDescent="0.25">
      <c r="H30807" s="4"/>
      <c r="M30807" s="5"/>
      <c r="N30807" s="6"/>
    </row>
    <row r="30808" spans="8:14" x14ac:dyDescent="0.25">
      <c r="H30808" s="4"/>
      <c r="M30808" s="5"/>
      <c r="N30808" s="6"/>
    </row>
    <row r="30809" spans="8:14" x14ac:dyDescent="0.25">
      <c r="H30809" s="4"/>
      <c r="M30809" s="5"/>
      <c r="N30809" s="6"/>
    </row>
    <row r="30810" spans="8:14" x14ac:dyDescent="0.25">
      <c r="H30810" s="4"/>
      <c r="M30810" s="5"/>
      <c r="N30810" s="6"/>
    </row>
    <row r="30811" spans="8:14" x14ac:dyDescent="0.25">
      <c r="H30811" s="4"/>
      <c r="M30811" s="5"/>
      <c r="N30811" s="6"/>
    </row>
    <row r="30812" spans="8:14" x14ac:dyDescent="0.25">
      <c r="H30812" s="4"/>
      <c r="M30812" s="5"/>
      <c r="N30812" s="6"/>
    </row>
    <row r="30813" spans="8:14" x14ac:dyDescent="0.25">
      <c r="H30813" s="4"/>
      <c r="M30813" s="5"/>
      <c r="N30813" s="6"/>
    </row>
    <row r="30814" spans="8:14" x14ac:dyDescent="0.25">
      <c r="H30814" s="4"/>
      <c r="M30814" s="5"/>
      <c r="N30814" s="6"/>
    </row>
    <row r="30815" spans="8:14" x14ac:dyDescent="0.25">
      <c r="H30815" s="4"/>
      <c r="M30815" s="5"/>
      <c r="N30815" s="6"/>
    </row>
    <row r="30816" spans="8:14" x14ac:dyDescent="0.25">
      <c r="H30816" s="4"/>
      <c r="M30816" s="5"/>
      <c r="N30816" s="6"/>
    </row>
    <row r="30817" spans="8:14" x14ac:dyDescent="0.25">
      <c r="H30817" s="4"/>
      <c r="M30817" s="5"/>
      <c r="N30817" s="6"/>
    </row>
    <row r="30818" spans="8:14" x14ac:dyDescent="0.25">
      <c r="H30818" s="4"/>
      <c r="M30818" s="5"/>
      <c r="N30818" s="6"/>
    </row>
    <row r="30819" spans="8:14" x14ac:dyDescent="0.25">
      <c r="H30819" s="4"/>
      <c r="M30819" s="5"/>
      <c r="N30819" s="6"/>
    </row>
    <row r="30820" spans="8:14" x14ac:dyDescent="0.25">
      <c r="H30820" s="4"/>
      <c r="M30820" s="5"/>
      <c r="N30820" s="6"/>
    </row>
    <row r="30821" spans="8:14" x14ac:dyDescent="0.25">
      <c r="H30821" s="4"/>
      <c r="M30821" s="5"/>
      <c r="N30821" s="6"/>
    </row>
    <row r="30822" spans="8:14" x14ac:dyDescent="0.25">
      <c r="H30822" s="4"/>
      <c r="M30822" s="5"/>
      <c r="N30822" s="6"/>
    </row>
    <row r="30823" spans="8:14" x14ac:dyDescent="0.25">
      <c r="H30823" s="4"/>
      <c r="M30823" s="5"/>
      <c r="N30823" s="6"/>
    </row>
    <row r="30824" spans="8:14" x14ac:dyDescent="0.25">
      <c r="H30824" s="4"/>
      <c r="M30824" s="5"/>
      <c r="N30824" s="6"/>
    </row>
    <row r="30825" spans="8:14" x14ac:dyDescent="0.25">
      <c r="H30825" s="4"/>
      <c r="M30825" s="5"/>
      <c r="N30825" s="6"/>
    </row>
    <row r="30826" spans="8:14" x14ac:dyDescent="0.25">
      <c r="H30826" s="4"/>
      <c r="M30826" s="5"/>
      <c r="N30826" s="6"/>
    </row>
    <row r="30827" spans="8:14" x14ac:dyDescent="0.25">
      <c r="H30827" s="4"/>
      <c r="M30827" s="5"/>
      <c r="N30827" s="6"/>
    </row>
    <row r="30828" spans="8:14" x14ac:dyDescent="0.25">
      <c r="H30828" s="4"/>
      <c r="M30828" s="5"/>
      <c r="N30828" s="6"/>
    </row>
    <row r="30829" spans="8:14" x14ac:dyDescent="0.25">
      <c r="H30829" s="4"/>
      <c r="M30829" s="5"/>
      <c r="N30829" s="6"/>
    </row>
    <row r="30830" spans="8:14" x14ac:dyDescent="0.25">
      <c r="H30830" s="4"/>
      <c r="M30830" s="5"/>
      <c r="N30830" s="6"/>
    </row>
    <row r="30831" spans="8:14" x14ac:dyDescent="0.25">
      <c r="H30831" s="4"/>
      <c r="M30831" s="5"/>
      <c r="N30831" s="6"/>
    </row>
    <row r="30832" spans="8:14" x14ac:dyDescent="0.25">
      <c r="H30832" s="4"/>
      <c r="M30832" s="5"/>
      <c r="N30832" s="6"/>
    </row>
    <row r="30833" spans="8:14" x14ac:dyDescent="0.25">
      <c r="H30833" s="4"/>
      <c r="M30833" s="5"/>
      <c r="N30833" s="6"/>
    </row>
    <row r="30834" spans="8:14" x14ac:dyDescent="0.25">
      <c r="H30834" s="4"/>
      <c r="M30834" s="5"/>
      <c r="N30834" s="6"/>
    </row>
    <row r="30835" spans="8:14" x14ac:dyDescent="0.25">
      <c r="H30835" s="4"/>
      <c r="M30835" s="5"/>
      <c r="N30835" s="6"/>
    </row>
    <row r="30836" spans="8:14" x14ac:dyDescent="0.25">
      <c r="H30836" s="4"/>
      <c r="M30836" s="5"/>
      <c r="N30836" s="6"/>
    </row>
    <row r="30837" spans="8:14" x14ac:dyDescent="0.25">
      <c r="H30837" s="4"/>
      <c r="M30837" s="5"/>
      <c r="N30837" s="6"/>
    </row>
    <row r="30838" spans="8:14" x14ac:dyDescent="0.25">
      <c r="H30838" s="4"/>
      <c r="M30838" s="5"/>
      <c r="N30838" s="6"/>
    </row>
    <row r="30839" spans="8:14" x14ac:dyDescent="0.25">
      <c r="H30839" s="4"/>
      <c r="M30839" s="5"/>
      <c r="N30839" s="6"/>
    </row>
    <row r="30840" spans="8:14" x14ac:dyDescent="0.25">
      <c r="H30840" s="4"/>
      <c r="M30840" s="5"/>
      <c r="N30840" s="6"/>
    </row>
    <row r="30841" spans="8:14" x14ac:dyDescent="0.25">
      <c r="H30841" s="4"/>
      <c r="M30841" s="5"/>
      <c r="N30841" s="6"/>
    </row>
    <row r="30842" spans="8:14" x14ac:dyDescent="0.25">
      <c r="H30842" s="4"/>
      <c r="M30842" s="5"/>
      <c r="N30842" s="6"/>
    </row>
    <row r="30843" spans="8:14" x14ac:dyDescent="0.25">
      <c r="H30843" s="4"/>
      <c r="M30843" s="5"/>
      <c r="N30843" s="6"/>
    </row>
    <row r="30844" spans="8:14" x14ac:dyDescent="0.25">
      <c r="H30844" s="4"/>
      <c r="M30844" s="5"/>
      <c r="N30844" s="6"/>
    </row>
    <row r="30845" spans="8:14" x14ac:dyDescent="0.25">
      <c r="H30845" s="4"/>
      <c r="M30845" s="5"/>
      <c r="N30845" s="6"/>
    </row>
    <row r="30846" spans="8:14" x14ac:dyDescent="0.25">
      <c r="H30846" s="4"/>
      <c r="M30846" s="5"/>
      <c r="N30846" s="6"/>
    </row>
    <row r="30847" spans="8:14" x14ac:dyDescent="0.25">
      <c r="H30847" s="4"/>
      <c r="M30847" s="5"/>
      <c r="N30847" s="6"/>
    </row>
    <row r="30848" spans="8:14" x14ac:dyDescent="0.25">
      <c r="H30848" s="4"/>
      <c r="M30848" s="5"/>
      <c r="N30848" s="6"/>
    </row>
    <row r="30849" spans="8:14" x14ac:dyDescent="0.25">
      <c r="H30849" s="4"/>
      <c r="M30849" s="5"/>
      <c r="N30849" s="6"/>
    </row>
    <row r="30850" spans="8:14" x14ac:dyDescent="0.25">
      <c r="H30850" s="4"/>
      <c r="M30850" s="5"/>
      <c r="N30850" s="6"/>
    </row>
    <row r="30851" spans="8:14" x14ac:dyDescent="0.25">
      <c r="H30851" s="4"/>
      <c r="M30851" s="5"/>
      <c r="N30851" s="6"/>
    </row>
    <row r="30852" spans="8:14" x14ac:dyDescent="0.25">
      <c r="H30852" s="4"/>
      <c r="M30852" s="5"/>
      <c r="N30852" s="6"/>
    </row>
    <row r="30853" spans="8:14" x14ac:dyDescent="0.25">
      <c r="H30853" s="4"/>
      <c r="M30853" s="5"/>
      <c r="N30853" s="6"/>
    </row>
    <row r="30854" spans="8:14" x14ac:dyDescent="0.25">
      <c r="H30854" s="4"/>
      <c r="M30854" s="5"/>
      <c r="N30854" s="6"/>
    </row>
    <row r="30855" spans="8:14" x14ac:dyDescent="0.25">
      <c r="H30855" s="4"/>
      <c r="M30855" s="5"/>
      <c r="N30855" s="6"/>
    </row>
    <row r="30856" spans="8:14" x14ac:dyDescent="0.25">
      <c r="H30856" s="4"/>
      <c r="M30856" s="5"/>
      <c r="N30856" s="6"/>
    </row>
    <row r="30857" spans="8:14" x14ac:dyDescent="0.25">
      <c r="H30857" s="4"/>
      <c r="M30857" s="5"/>
      <c r="N30857" s="6"/>
    </row>
    <row r="30858" spans="8:14" x14ac:dyDescent="0.25">
      <c r="H30858" s="4"/>
      <c r="M30858" s="5"/>
      <c r="N30858" s="6"/>
    </row>
    <row r="30859" spans="8:14" x14ac:dyDescent="0.25">
      <c r="H30859" s="4"/>
      <c r="M30859" s="5"/>
      <c r="N30859" s="6"/>
    </row>
    <row r="30860" spans="8:14" x14ac:dyDescent="0.25">
      <c r="H30860" s="4"/>
      <c r="M30860" s="5"/>
      <c r="N30860" s="6"/>
    </row>
    <row r="30861" spans="8:14" x14ac:dyDescent="0.25">
      <c r="H30861" s="4"/>
      <c r="M30861" s="5"/>
      <c r="N30861" s="6"/>
    </row>
    <row r="30862" spans="8:14" x14ac:dyDescent="0.25">
      <c r="H30862" s="4"/>
      <c r="M30862" s="5"/>
      <c r="N30862" s="6"/>
    </row>
    <row r="30863" spans="8:14" x14ac:dyDescent="0.25">
      <c r="H30863" s="4"/>
      <c r="M30863" s="5"/>
      <c r="N30863" s="6"/>
    </row>
    <row r="30864" spans="8:14" x14ac:dyDescent="0.25">
      <c r="H30864" s="4"/>
      <c r="M30864" s="5"/>
      <c r="N30864" s="6"/>
    </row>
    <row r="30865" spans="8:14" x14ac:dyDescent="0.25">
      <c r="H30865" s="4"/>
      <c r="M30865" s="5"/>
      <c r="N30865" s="6"/>
    </row>
    <row r="30866" spans="8:14" x14ac:dyDescent="0.25">
      <c r="H30866" s="4"/>
      <c r="M30866" s="5"/>
      <c r="N30866" s="6"/>
    </row>
    <row r="30867" spans="8:14" x14ac:dyDescent="0.25">
      <c r="H30867" s="4"/>
      <c r="M30867" s="5"/>
      <c r="N30867" s="6"/>
    </row>
    <row r="30868" spans="8:14" x14ac:dyDescent="0.25">
      <c r="H30868" s="4"/>
      <c r="M30868" s="5"/>
      <c r="N30868" s="6"/>
    </row>
    <row r="30869" spans="8:14" x14ac:dyDescent="0.25">
      <c r="H30869" s="4"/>
      <c r="M30869" s="5"/>
      <c r="N30869" s="6"/>
    </row>
    <row r="30870" spans="8:14" x14ac:dyDescent="0.25">
      <c r="H30870" s="4"/>
      <c r="M30870" s="5"/>
      <c r="N30870" s="6"/>
    </row>
    <row r="30871" spans="8:14" x14ac:dyDescent="0.25">
      <c r="H30871" s="4"/>
      <c r="M30871" s="5"/>
      <c r="N30871" s="6"/>
    </row>
    <row r="30872" spans="8:14" x14ac:dyDescent="0.25">
      <c r="H30872" s="4"/>
      <c r="M30872" s="5"/>
      <c r="N30872" s="6"/>
    </row>
    <row r="30873" spans="8:14" x14ac:dyDescent="0.25">
      <c r="H30873" s="4"/>
      <c r="M30873" s="5"/>
      <c r="N30873" s="6"/>
    </row>
    <row r="30874" spans="8:14" x14ac:dyDescent="0.25">
      <c r="H30874" s="4"/>
      <c r="M30874" s="5"/>
      <c r="N30874" s="6"/>
    </row>
    <row r="30875" spans="8:14" x14ac:dyDescent="0.25">
      <c r="H30875" s="4"/>
      <c r="M30875" s="5"/>
      <c r="N30875" s="6"/>
    </row>
    <row r="30876" spans="8:14" x14ac:dyDescent="0.25">
      <c r="H30876" s="4"/>
      <c r="M30876" s="5"/>
      <c r="N30876" s="6"/>
    </row>
    <row r="30877" spans="8:14" x14ac:dyDescent="0.25">
      <c r="H30877" s="4"/>
      <c r="M30877" s="5"/>
      <c r="N30877" s="6"/>
    </row>
    <row r="30878" spans="8:14" x14ac:dyDescent="0.25">
      <c r="H30878" s="4"/>
      <c r="M30878" s="5"/>
      <c r="N30878" s="6"/>
    </row>
    <row r="30879" spans="8:14" x14ac:dyDescent="0.25">
      <c r="H30879" s="4"/>
      <c r="M30879" s="5"/>
      <c r="N30879" s="6"/>
    </row>
    <row r="30880" spans="8:14" x14ac:dyDescent="0.25">
      <c r="H30880" s="4"/>
      <c r="M30880" s="5"/>
      <c r="N30880" s="6"/>
    </row>
    <row r="30881" spans="8:14" x14ac:dyDescent="0.25">
      <c r="H30881" s="4"/>
      <c r="M30881" s="5"/>
      <c r="N30881" s="6"/>
    </row>
    <row r="30882" spans="8:14" x14ac:dyDescent="0.25">
      <c r="H30882" s="4"/>
      <c r="M30882" s="5"/>
      <c r="N30882" s="6"/>
    </row>
    <row r="30883" spans="8:14" x14ac:dyDescent="0.25">
      <c r="H30883" s="4"/>
      <c r="M30883" s="5"/>
      <c r="N30883" s="6"/>
    </row>
    <row r="30884" spans="8:14" x14ac:dyDescent="0.25">
      <c r="H30884" s="4"/>
      <c r="M30884" s="5"/>
      <c r="N30884" s="6"/>
    </row>
    <row r="30885" spans="8:14" x14ac:dyDescent="0.25">
      <c r="H30885" s="4"/>
      <c r="M30885" s="5"/>
      <c r="N30885" s="6"/>
    </row>
    <row r="30886" spans="8:14" x14ac:dyDescent="0.25">
      <c r="H30886" s="4"/>
      <c r="M30886" s="5"/>
      <c r="N30886" s="6"/>
    </row>
    <row r="30887" spans="8:14" x14ac:dyDescent="0.25">
      <c r="H30887" s="4"/>
      <c r="M30887" s="5"/>
      <c r="N30887" s="6"/>
    </row>
    <row r="30888" spans="8:14" x14ac:dyDescent="0.25">
      <c r="H30888" s="4"/>
      <c r="M30888" s="5"/>
      <c r="N30888" s="6"/>
    </row>
    <row r="30889" spans="8:14" x14ac:dyDescent="0.25">
      <c r="H30889" s="4"/>
      <c r="M30889" s="5"/>
      <c r="N30889" s="6"/>
    </row>
    <row r="30890" spans="8:14" x14ac:dyDescent="0.25">
      <c r="H30890" s="4"/>
      <c r="M30890" s="5"/>
      <c r="N30890" s="6"/>
    </row>
    <row r="30891" spans="8:14" x14ac:dyDescent="0.25">
      <c r="H30891" s="4"/>
      <c r="M30891" s="5"/>
      <c r="N30891" s="6"/>
    </row>
    <row r="30892" spans="8:14" x14ac:dyDescent="0.25">
      <c r="H30892" s="4"/>
      <c r="M30892" s="5"/>
      <c r="N30892" s="6"/>
    </row>
    <row r="30893" spans="8:14" x14ac:dyDescent="0.25">
      <c r="H30893" s="4"/>
      <c r="M30893" s="5"/>
      <c r="N30893" s="6"/>
    </row>
    <row r="30894" spans="8:14" x14ac:dyDescent="0.25">
      <c r="H30894" s="4"/>
      <c r="M30894" s="5"/>
      <c r="N30894" s="6"/>
    </row>
    <row r="30895" spans="8:14" x14ac:dyDescent="0.25">
      <c r="H30895" s="4"/>
      <c r="M30895" s="5"/>
      <c r="N30895" s="6"/>
    </row>
    <row r="30896" spans="8:14" x14ac:dyDescent="0.25">
      <c r="H30896" s="4"/>
      <c r="M30896" s="5"/>
      <c r="N30896" s="6"/>
    </row>
    <row r="30897" spans="8:14" x14ac:dyDescent="0.25">
      <c r="H30897" s="4"/>
      <c r="M30897" s="5"/>
      <c r="N30897" s="6"/>
    </row>
    <row r="30898" spans="8:14" x14ac:dyDescent="0.25">
      <c r="H30898" s="4"/>
      <c r="M30898" s="5"/>
      <c r="N30898" s="6"/>
    </row>
    <row r="30899" spans="8:14" x14ac:dyDescent="0.25">
      <c r="H30899" s="4"/>
      <c r="M30899" s="5"/>
      <c r="N30899" s="6"/>
    </row>
    <row r="30900" spans="8:14" x14ac:dyDescent="0.25">
      <c r="H30900" s="4"/>
      <c r="M30900" s="5"/>
      <c r="N30900" s="6"/>
    </row>
    <row r="30901" spans="8:14" x14ac:dyDescent="0.25">
      <c r="H30901" s="4"/>
      <c r="M30901" s="5"/>
      <c r="N30901" s="6"/>
    </row>
    <row r="30902" spans="8:14" x14ac:dyDescent="0.25">
      <c r="H30902" s="4"/>
      <c r="M30902" s="5"/>
      <c r="N30902" s="6"/>
    </row>
    <row r="30903" spans="8:14" x14ac:dyDescent="0.25">
      <c r="H30903" s="4"/>
      <c r="M30903" s="5"/>
      <c r="N30903" s="6"/>
    </row>
    <row r="30904" spans="8:14" x14ac:dyDescent="0.25">
      <c r="H30904" s="4"/>
      <c r="M30904" s="5"/>
      <c r="N30904" s="6"/>
    </row>
    <row r="30905" spans="8:14" x14ac:dyDescent="0.25">
      <c r="H30905" s="4"/>
      <c r="M30905" s="5"/>
      <c r="N30905" s="6"/>
    </row>
    <row r="30906" spans="8:14" x14ac:dyDescent="0.25">
      <c r="H30906" s="4"/>
      <c r="M30906" s="5"/>
      <c r="N30906" s="6"/>
    </row>
    <row r="30907" spans="8:14" x14ac:dyDescent="0.25">
      <c r="H30907" s="4"/>
      <c r="M30907" s="5"/>
      <c r="N30907" s="6"/>
    </row>
    <row r="30908" spans="8:14" x14ac:dyDescent="0.25">
      <c r="H30908" s="4"/>
      <c r="M30908" s="5"/>
      <c r="N30908" s="6"/>
    </row>
    <row r="30909" spans="8:14" x14ac:dyDescent="0.25">
      <c r="H30909" s="4"/>
      <c r="M30909" s="5"/>
      <c r="N30909" s="6"/>
    </row>
    <row r="30910" spans="8:14" x14ac:dyDescent="0.25">
      <c r="H30910" s="4"/>
      <c r="M30910" s="5"/>
      <c r="N30910" s="6"/>
    </row>
    <row r="30911" spans="8:14" x14ac:dyDescent="0.25">
      <c r="H30911" s="4"/>
      <c r="M30911" s="5"/>
      <c r="N30911" s="6"/>
    </row>
    <row r="30912" spans="8:14" x14ac:dyDescent="0.25">
      <c r="H30912" s="4"/>
      <c r="M30912" s="5"/>
      <c r="N30912" s="6"/>
    </row>
    <row r="30913" spans="8:14" x14ac:dyDescent="0.25">
      <c r="H30913" s="4"/>
      <c r="M30913" s="5"/>
      <c r="N30913" s="6"/>
    </row>
    <row r="30914" spans="8:14" x14ac:dyDescent="0.25">
      <c r="H30914" s="4"/>
      <c r="M30914" s="5"/>
      <c r="N30914" s="6"/>
    </row>
    <row r="30915" spans="8:14" x14ac:dyDescent="0.25">
      <c r="H30915" s="4"/>
      <c r="M30915" s="5"/>
      <c r="N30915" s="6"/>
    </row>
    <row r="30916" spans="8:14" x14ac:dyDescent="0.25">
      <c r="H30916" s="4"/>
      <c r="M30916" s="5"/>
      <c r="N30916" s="6"/>
    </row>
    <row r="30917" spans="8:14" x14ac:dyDescent="0.25">
      <c r="H30917" s="4"/>
      <c r="M30917" s="5"/>
      <c r="N30917" s="6"/>
    </row>
    <row r="30918" spans="8:14" x14ac:dyDescent="0.25">
      <c r="H30918" s="4"/>
      <c r="M30918" s="5"/>
      <c r="N30918" s="6"/>
    </row>
    <row r="30919" spans="8:14" x14ac:dyDescent="0.25">
      <c r="H30919" s="4"/>
      <c r="M30919" s="5"/>
      <c r="N30919" s="6"/>
    </row>
    <row r="30920" spans="8:14" x14ac:dyDescent="0.25">
      <c r="H30920" s="4"/>
      <c r="M30920" s="5"/>
      <c r="N30920" s="6"/>
    </row>
    <row r="30921" spans="8:14" x14ac:dyDescent="0.25">
      <c r="H30921" s="4"/>
      <c r="M30921" s="5"/>
      <c r="N30921" s="6"/>
    </row>
    <row r="30922" spans="8:14" x14ac:dyDescent="0.25">
      <c r="H30922" s="4"/>
      <c r="M30922" s="5"/>
      <c r="N30922" s="6"/>
    </row>
    <row r="30923" spans="8:14" x14ac:dyDescent="0.25">
      <c r="H30923" s="4"/>
      <c r="M30923" s="5"/>
      <c r="N30923" s="6"/>
    </row>
    <row r="30924" spans="8:14" x14ac:dyDescent="0.25">
      <c r="H30924" s="4"/>
      <c r="M30924" s="5"/>
      <c r="N30924" s="6"/>
    </row>
    <row r="30925" spans="8:14" x14ac:dyDescent="0.25">
      <c r="H30925" s="4"/>
      <c r="M30925" s="5"/>
      <c r="N30925" s="6"/>
    </row>
    <row r="30926" spans="8:14" x14ac:dyDescent="0.25">
      <c r="H30926" s="4"/>
      <c r="M30926" s="5"/>
      <c r="N30926" s="6"/>
    </row>
    <row r="30927" spans="8:14" x14ac:dyDescent="0.25">
      <c r="H30927" s="4"/>
      <c r="M30927" s="5"/>
      <c r="N30927" s="6"/>
    </row>
    <row r="30928" spans="8:14" x14ac:dyDescent="0.25">
      <c r="H30928" s="4"/>
      <c r="M30928" s="5"/>
      <c r="N30928" s="6"/>
    </row>
    <row r="30929" spans="8:14" x14ac:dyDescent="0.25">
      <c r="H30929" s="4"/>
      <c r="M30929" s="5"/>
      <c r="N30929" s="6"/>
    </row>
    <row r="30930" spans="8:14" x14ac:dyDescent="0.25">
      <c r="H30930" s="4"/>
      <c r="M30930" s="5"/>
      <c r="N30930" s="6"/>
    </row>
    <row r="30931" spans="8:14" x14ac:dyDescent="0.25">
      <c r="H30931" s="4"/>
      <c r="M30931" s="5"/>
      <c r="N30931" s="6"/>
    </row>
    <row r="30932" spans="8:14" x14ac:dyDescent="0.25">
      <c r="H30932" s="4"/>
      <c r="M30932" s="5"/>
      <c r="N30932" s="6"/>
    </row>
    <row r="30933" spans="8:14" x14ac:dyDescent="0.25">
      <c r="H30933" s="4"/>
      <c r="M30933" s="5"/>
      <c r="N30933" s="6"/>
    </row>
    <row r="30934" spans="8:14" x14ac:dyDescent="0.25">
      <c r="H30934" s="4"/>
      <c r="M30934" s="5"/>
      <c r="N30934" s="6"/>
    </row>
    <row r="30935" spans="8:14" x14ac:dyDescent="0.25">
      <c r="H30935" s="4"/>
      <c r="M30935" s="5"/>
      <c r="N30935" s="6"/>
    </row>
    <row r="30936" spans="8:14" x14ac:dyDescent="0.25">
      <c r="H30936" s="4"/>
      <c r="M30936" s="5"/>
      <c r="N30936" s="6"/>
    </row>
    <row r="30937" spans="8:14" x14ac:dyDescent="0.25">
      <c r="H30937" s="4"/>
      <c r="M30937" s="5"/>
      <c r="N30937" s="6"/>
    </row>
    <row r="30938" spans="8:14" x14ac:dyDescent="0.25">
      <c r="H30938" s="4"/>
      <c r="M30938" s="5"/>
      <c r="N30938" s="6"/>
    </row>
    <row r="30939" spans="8:14" x14ac:dyDescent="0.25">
      <c r="H30939" s="4"/>
      <c r="M30939" s="5"/>
      <c r="N30939" s="6"/>
    </row>
    <row r="30940" spans="8:14" x14ac:dyDescent="0.25">
      <c r="H30940" s="4"/>
      <c r="M30940" s="5"/>
      <c r="N30940" s="6"/>
    </row>
    <row r="30941" spans="8:14" x14ac:dyDescent="0.25">
      <c r="H30941" s="4"/>
      <c r="M30941" s="5"/>
      <c r="N30941" s="6"/>
    </row>
    <row r="30942" spans="8:14" x14ac:dyDescent="0.25">
      <c r="H30942" s="4"/>
      <c r="M30942" s="5"/>
      <c r="N30942" s="6"/>
    </row>
    <row r="30943" spans="8:14" x14ac:dyDescent="0.25">
      <c r="H30943" s="4"/>
      <c r="M30943" s="5"/>
      <c r="N30943" s="6"/>
    </row>
    <row r="30944" spans="8:14" x14ac:dyDescent="0.25">
      <c r="H30944" s="4"/>
      <c r="M30944" s="5"/>
      <c r="N30944" s="6"/>
    </row>
    <row r="30945" spans="8:14" x14ac:dyDescent="0.25">
      <c r="H30945" s="4"/>
      <c r="M30945" s="5"/>
      <c r="N30945" s="6"/>
    </row>
    <row r="30946" spans="8:14" x14ac:dyDescent="0.25">
      <c r="H30946" s="4"/>
      <c r="M30946" s="5"/>
      <c r="N30946" s="6"/>
    </row>
    <row r="30947" spans="8:14" x14ac:dyDescent="0.25">
      <c r="H30947" s="4"/>
      <c r="M30947" s="5"/>
      <c r="N30947" s="6"/>
    </row>
    <row r="30948" spans="8:14" x14ac:dyDescent="0.25">
      <c r="H30948" s="4"/>
      <c r="M30948" s="5"/>
      <c r="N30948" s="6"/>
    </row>
    <row r="30949" spans="8:14" x14ac:dyDescent="0.25">
      <c r="H30949" s="4"/>
      <c r="M30949" s="5"/>
      <c r="N30949" s="6"/>
    </row>
    <row r="30950" spans="8:14" x14ac:dyDescent="0.25">
      <c r="H30950" s="4"/>
      <c r="M30950" s="5"/>
      <c r="N30950" s="6"/>
    </row>
    <row r="30951" spans="8:14" x14ac:dyDescent="0.25">
      <c r="H30951" s="4"/>
      <c r="M30951" s="5"/>
      <c r="N30951" s="6"/>
    </row>
    <row r="30952" spans="8:14" x14ac:dyDescent="0.25">
      <c r="H30952" s="4"/>
      <c r="M30952" s="5"/>
      <c r="N30952" s="6"/>
    </row>
    <row r="30953" spans="8:14" x14ac:dyDescent="0.25">
      <c r="H30953" s="4"/>
      <c r="M30953" s="5"/>
      <c r="N30953" s="6"/>
    </row>
    <row r="30954" spans="8:14" x14ac:dyDescent="0.25">
      <c r="H30954" s="4"/>
      <c r="M30954" s="5"/>
      <c r="N30954" s="6"/>
    </row>
    <row r="30955" spans="8:14" x14ac:dyDescent="0.25">
      <c r="H30955" s="4"/>
      <c r="M30955" s="5"/>
      <c r="N30955" s="6"/>
    </row>
    <row r="30956" spans="8:14" x14ac:dyDescent="0.25">
      <c r="H30956" s="4"/>
      <c r="M30956" s="5"/>
      <c r="N30956" s="6"/>
    </row>
    <row r="30957" spans="8:14" x14ac:dyDescent="0.25">
      <c r="H30957" s="4"/>
      <c r="M30957" s="5"/>
      <c r="N30957" s="6"/>
    </row>
    <row r="30958" spans="8:14" x14ac:dyDescent="0.25">
      <c r="H30958" s="4"/>
      <c r="M30958" s="5"/>
      <c r="N30958" s="6"/>
    </row>
    <row r="30959" spans="8:14" x14ac:dyDescent="0.25">
      <c r="H30959" s="4"/>
      <c r="M30959" s="5"/>
      <c r="N30959" s="6"/>
    </row>
    <row r="30960" spans="8:14" x14ac:dyDescent="0.25">
      <c r="H30960" s="4"/>
      <c r="M30960" s="5"/>
      <c r="N30960" s="6"/>
    </row>
    <row r="30961" spans="8:14" x14ac:dyDescent="0.25">
      <c r="H30961" s="4"/>
      <c r="M30961" s="5"/>
      <c r="N30961" s="6"/>
    </row>
    <row r="30962" spans="8:14" x14ac:dyDescent="0.25">
      <c r="H30962" s="4"/>
      <c r="M30962" s="5"/>
      <c r="N30962" s="6"/>
    </row>
    <row r="30963" spans="8:14" x14ac:dyDescent="0.25">
      <c r="H30963" s="4"/>
      <c r="M30963" s="5"/>
      <c r="N30963" s="6"/>
    </row>
    <row r="30964" spans="8:14" x14ac:dyDescent="0.25">
      <c r="H30964" s="4"/>
      <c r="M30964" s="5"/>
      <c r="N30964" s="6"/>
    </row>
    <row r="30965" spans="8:14" x14ac:dyDescent="0.25">
      <c r="H30965" s="4"/>
      <c r="M30965" s="5"/>
      <c r="N30965" s="6"/>
    </row>
    <row r="30966" spans="8:14" x14ac:dyDescent="0.25">
      <c r="H30966" s="4"/>
      <c r="M30966" s="5"/>
      <c r="N30966" s="6"/>
    </row>
    <row r="30967" spans="8:14" x14ac:dyDescent="0.25">
      <c r="H30967" s="4"/>
      <c r="M30967" s="5"/>
      <c r="N30967" s="6"/>
    </row>
    <row r="30968" spans="8:14" x14ac:dyDescent="0.25">
      <c r="H30968" s="4"/>
      <c r="M30968" s="5"/>
      <c r="N30968" s="6"/>
    </row>
    <row r="30969" spans="8:14" x14ac:dyDescent="0.25">
      <c r="H30969" s="4"/>
      <c r="M30969" s="5"/>
      <c r="N30969" s="6"/>
    </row>
    <row r="30970" spans="8:14" x14ac:dyDescent="0.25">
      <c r="H30970" s="4"/>
      <c r="M30970" s="5"/>
      <c r="N30970" s="6"/>
    </row>
    <row r="30971" spans="8:14" x14ac:dyDescent="0.25">
      <c r="H30971" s="4"/>
      <c r="M30971" s="5"/>
      <c r="N30971" s="6"/>
    </row>
    <row r="30972" spans="8:14" x14ac:dyDescent="0.25">
      <c r="H30972" s="4"/>
      <c r="M30972" s="5"/>
      <c r="N30972" s="6"/>
    </row>
    <row r="30973" spans="8:14" x14ac:dyDescent="0.25">
      <c r="H30973" s="4"/>
      <c r="M30973" s="5"/>
      <c r="N30973" s="6"/>
    </row>
    <row r="30974" spans="8:14" x14ac:dyDescent="0.25">
      <c r="H30974" s="4"/>
      <c r="M30974" s="5"/>
      <c r="N30974" s="6"/>
    </row>
    <row r="30975" spans="8:14" x14ac:dyDescent="0.25">
      <c r="H30975" s="4"/>
      <c r="M30975" s="5"/>
      <c r="N30975" s="6"/>
    </row>
    <row r="30976" spans="8:14" x14ac:dyDescent="0.25">
      <c r="H30976" s="4"/>
      <c r="M30976" s="5"/>
      <c r="N30976" s="6"/>
    </row>
    <row r="30977" spans="8:14" x14ac:dyDescent="0.25">
      <c r="H30977" s="4"/>
      <c r="M30977" s="5"/>
      <c r="N30977" s="6"/>
    </row>
    <row r="30978" spans="8:14" x14ac:dyDescent="0.25">
      <c r="H30978" s="4"/>
      <c r="M30978" s="5"/>
      <c r="N30978" s="6"/>
    </row>
    <row r="30979" spans="8:14" x14ac:dyDescent="0.25">
      <c r="H30979" s="4"/>
      <c r="M30979" s="5"/>
      <c r="N30979" s="6"/>
    </row>
    <row r="30980" spans="8:14" x14ac:dyDescent="0.25">
      <c r="H30980" s="4"/>
      <c r="M30980" s="5"/>
      <c r="N30980" s="6"/>
    </row>
    <row r="30981" spans="8:14" x14ac:dyDescent="0.25">
      <c r="H30981" s="4"/>
      <c r="M30981" s="5"/>
      <c r="N30981" s="6"/>
    </row>
    <row r="30982" spans="8:14" x14ac:dyDescent="0.25">
      <c r="H30982" s="4"/>
      <c r="M30982" s="5"/>
      <c r="N30982" s="6"/>
    </row>
    <row r="30983" spans="8:14" x14ac:dyDescent="0.25">
      <c r="H30983" s="4"/>
      <c r="M30983" s="5"/>
      <c r="N30983" s="6"/>
    </row>
    <row r="30984" spans="8:14" x14ac:dyDescent="0.25">
      <c r="H30984" s="4"/>
      <c r="M30984" s="5"/>
      <c r="N30984" s="6"/>
    </row>
    <row r="30985" spans="8:14" x14ac:dyDescent="0.25">
      <c r="H30985" s="4"/>
      <c r="M30985" s="5"/>
      <c r="N30985" s="6"/>
    </row>
    <row r="30986" spans="8:14" x14ac:dyDescent="0.25">
      <c r="H30986" s="4"/>
      <c r="M30986" s="5"/>
      <c r="N30986" s="6"/>
    </row>
    <row r="30987" spans="8:14" x14ac:dyDescent="0.25">
      <c r="H30987" s="4"/>
      <c r="M30987" s="5"/>
      <c r="N30987" s="6"/>
    </row>
    <row r="30988" spans="8:14" x14ac:dyDescent="0.25">
      <c r="H30988" s="4"/>
      <c r="M30988" s="5"/>
      <c r="N30988" s="6"/>
    </row>
    <row r="30989" spans="8:14" x14ac:dyDescent="0.25">
      <c r="H30989" s="4"/>
      <c r="M30989" s="5"/>
      <c r="N30989" s="6"/>
    </row>
    <row r="30990" spans="8:14" x14ac:dyDescent="0.25">
      <c r="H30990" s="4"/>
      <c r="M30990" s="5"/>
      <c r="N30990" s="6"/>
    </row>
    <row r="30991" spans="8:14" x14ac:dyDescent="0.25">
      <c r="H30991" s="4"/>
      <c r="M30991" s="5"/>
      <c r="N30991" s="6"/>
    </row>
    <row r="30992" spans="8:14" x14ac:dyDescent="0.25">
      <c r="H30992" s="4"/>
      <c r="M30992" s="5"/>
      <c r="N30992" s="6"/>
    </row>
    <row r="30993" spans="8:14" x14ac:dyDescent="0.25">
      <c r="H30993" s="4"/>
      <c r="M30993" s="5"/>
      <c r="N30993" s="6"/>
    </row>
    <row r="30994" spans="8:14" x14ac:dyDescent="0.25">
      <c r="H30994" s="4"/>
      <c r="M30994" s="5"/>
      <c r="N30994" s="6"/>
    </row>
    <row r="30995" spans="8:14" x14ac:dyDescent="0.25">
      <c r="H30995" s="4"/>
      <c r="M30995" s="5"/>
      <c r="N30995" s="6"/>
    </row>
    <row r="30996" spans="8:14" x14ac:dyDescent="0.25">
      <c r="H30996" s="4"/>
      <c r="M30996" s="5"/>
      <c r="N30996" s="6"/>
    </row>
    <row r="30997" spans="8:14" x14ac:dyDescent="0.25">
      <c r="H30997" s="4"/>
      <c r="M30997" s="5"/>
      <c r="N30997" s="6"/>
    </row>
    <row r="30998" spans="8:14" x14ac:dyDescent="0.25">
      <c r="H30998" s="4"/>
      <c r="M30998" s="5"/>
      <c r="N30998" s="6"/>
    </row>
    <row r="30999" spans="8:14" x14ac:dyDescent="0.25">
      <c r="H30999" s="4"/>
      <c r="M30999" s="5"/>
      <c r="N30999" s="6"/>
    </row>
    <row r="31000" spans="8:14" x14ac:dyDescent="0.25">
      <c r="H31000" s="4"/>
      <c r="M31000" s="5"/>
      <c r="N31000" s="6"/>
    </row>
    <row r="31001" spans="8:14" x14ac:dyDescent="0.25">
      <c r="H31001" s="4"/>
      <c r="M31001" s="5"/>
      <c r="N31001" s="6"/>
    </row>
    <row r="31002" spans="8:14" x14ac:dyDescent="0.25">
      <c r="H31002" s="4"/>
      <c r="M31002" s="5"/>
      <c r="N31002" s="6"/>
    </row>
    <row r="31003" spans="8:14" x14ac:dyDescent="0.25">
      <c r="H31003" s="4"/>
      <c r="M31003" s="5"/>
      <c r="N31003" s="6"/>
    </row>
    <row r="31004" spans="8:14" x14ac:dyDescent="0.25">
      <c r="H31004" s="4"/>
      <c r="M31004" s="5"/>
      <c r="N31004" s="6"/>
    </row>
    <row r="31005" spans="8:14" x14ac:dyDescent="0.25">
      <c r="H31005" s="4"/>
      <c r="M31005" s="5"/>
      <c r="N31005" s="6"/>
    </row>
    <row r="31006" spans="8:14" x14ac:dyDescent="0.25">
      <c r="H31006" s="4"/>
      <c r="M31006" s="5"/>
      <c r="N31006" s="6"/>
    </row>
    <row r="31007" spans="8:14" x14ac:dyDescent="0.25">
      <c r="H31007" s="4"/>
      <c r="M31007" s="5"/>
      <c r="N31007" s="6"/>
    </row>
    <row r="31008" spans="8:14" x14ac:dyDescent="0.25">
      <c r="H31008" s="4"/>
      <c r="M31008" s="5"/>
      <c r="N31008" s="6"/>
    </row>
    <row r="31009" spans="8:14" x14ac:dyDescent="0.25">
      <c r="H31009" s="4"/>
      <c r="M31009" s="5"/>
      <c r="N31009" s="6"/>
    </row>
    <row r="31010" spans="8:14" x14ac:dyDescent="0.25">
      <c r="H31010" s="4"/>
      <c r="M31010" s="5"/>
      <c r="N31010" s="6"/>
    </row>
    <row r="31011" spans="8:14" x14ac:dyDescent="0.25">
      <c r="H31011" s="4"/>
      <c r="M31011" s="5"/>
      <c r="N31011" s="6"/>
    </row>
    <row r="31012" spans="8:14" x14ac:dyDescent="0.25">
      <c r="H31012" s="4"/>
      <c r="M31012" s="5"/>
      <c r="N31012" s="6"/>
    </row>
    <row r="31013" spans="8:14" x14ac:dyDescent="0.25">
      <c r="H31013" s="4"/>
      <c r="M31013" s="5"/>
      <c r="N31013" s="6"/>
    </row>
    <row r="31014" spans="8:14" x14ac:dyDescent="0.25">
      <c r="H31014" s="4"/>
      <c r="M31014" s="5"/>
      <c r="N31014" s="6"/>
    </row>
    <row r="31015" spans="8:14" x14ac:dyDescent="0.25">
      <c r="H31015" s="4"/>
      <c r="M31015" s="5"/>
      <c r="N31015" s="6"/>
    </row>
    <row r="31016" spans="8:14" x14ac:dyDescent="0.25">
      <c r="H31016" s="4"/>
      <c r="M31016" s="5"/>
      <c r="N31016" s="6"/>
    </row>
    <row r="31017" spans="8:14" x14ac:dyDescent="0.25">
      <c r="H31017" s="4"/>
      <c r="M31017" s="5"/>
      <c r="N31017" s="6"/>
    </row>
    <row r="31018" spans="8:14" x14ac:dyDescent="0.25">
      <c r="H31018" s="4"/>
      <c r="M31018" s="5"/>
      <c r="N31018" s="6"/>
    </row>
    <row r="31019" spans="8:14" x14ac:dyDescent="0.25">
      <c r="H31019" s="4"/>
      <c r="M31019" s="5"/>
      <c r="N31019" s="6"/>
    </row>
    <row r="31020" spans="8:14" x14ac:dyDescent="0.25">
      <c r="H31020" s="4"/>
      <c r="M31020" s="5"/>
      <c r="N31020" s="6"/>
    </row>
    <row r="31021" spans="8:14" x14ac:dyDescent="0.25">
      <c r="H31021" s="4"/>
      <c r="M31021" s="5"/>
      <c r="N31021" s="6"/>
    </row>
    <row r="31022" spans="8:14" x14ac:dyDescent="0.25">
      <c r="H31022" s="4"/>
      <c r="M31022" s="5"/>
      <c r="N31022" s="6"/>
    </row>
    <row r="31023" spans="8:14" x14ac:dyDescent="0.25">
      <c r="H31023" s="4"/>
      <c r="M31023" s="5"/>
      <c r="N31023" s="6"/>
    </row>
    <row r="31024" spans="8:14" x14ac:dyDescent="0.25">
      <c r="H31024" s="4"/>
      <c r="M31024" s="5"/>
      <c r="N31024" s="6"/>
    </row>
    <row r="31025" spans="8:14" x14ac:dyDescent="0.25">
      <c r="H31025" s="4"/>
      <c r="M31025" s="5"/>
      <c r="N31025" s="6"/>
    </row>
    <row r="31026" spans="8:14" x14ac:dyDescent="0.25">
      <c r="H31026" s="4"/>
      <c r="M31026" s="5"/>
      <c r="N31026" s="6"/>
    </row>
    <row r="31027" spans="8:14" x14ac:dyDescent="0.25">
      <c r="H31027" s="4"/>
      <c r="M31027" s="5"/>
      <c r="N31027" s="6"/>
    </row>
    <row r="31028" spans="8:14" x14ac:dyDescent="0.25">
      <c r="H31028" s="4"/>
      <c r="M31028" s="5"/>
      <c r="N31028" s="6"/>
    </row>
    <row r="31029" spans="8:14" x14ac:dyDescent="0.25">
      <c r="H31029" s="4"/>
      <c r="M31029" s="5"/>
      <c r="N31029" s="6"/>
    </row>
    <row r="31030" spans="8:14" x14ac:dyDescent="0.25">
      <c r="H31030" s="4"/>
      <c r="M31030" s="5"/>
      <c r="N31030" s="6"/>
    </row>
    <row r="31031" spans="8:14" x14ac:dyDescent="0.25">
      <c r="H31031" s="4"/>
      <c r="M31031" s="5"/>
      <c r="N31031" s="6"/>
    </row>
    <row r="31032" spans="8:14" x14ac:dyDescent="0.25">
      <c r="H31032" s="4"/>
      <c r="M31032" s="5"/>
      <c r="N31032" s="6"/>
    </row>
    <row r="31033" spans="8:14" x14ac:dyDescent="0.25">
      <c r="H31033" s="4"/>
      <c r="M31033" s="5"/>
      <c r="N31033" s="6"/>
    </row>
    <row r="31034" spans="8:14" x14ac:dyDescent="0.25">
      <c r="H31034" s="4"/>
      <c r="M31034" s="5"/>
      <c r="N31034" s="6"/>
    </row>
    <row r="31035" spans="8:14" x14ac:dyDescent="0.25">
      <c r="H31035" s="4"/>
      <c r="M31035" s="5"/>
      <c r="N31035" s="6"/>
    </row>
    <row r="31036" spans="8:14" x14ac:dyDescent="0.25">
      <c r="H31036" s="4"/>
      <c r="M31036" s="5"/>
      <c r="N31036" s="6"/>
    </row>
    <row r="31037" spans="8:14" x14ac:dyDescent="0.25">
      <c r="H31037" s="4"/>
      <c r="M31037" s="5"/>
      <c r="N31037" s="6"/>
    </row>
    <row r="31038" spans="8:14" x14ac:dyDescent="0.25">
      <c r="H31038" s="4"/>
      <c r="M31038" s="5"/>
      <c r="N31038" s="6"/>
    </row>
    <row r="31039" spans="8:14" x14ac:dyDescent="0.25">
      <c r="H31039" s="4"/>
      <c r="M31039" s="5"/>
      <c r="N31039" s="6"/>
    </row>
    <row r="31040" spans="8:14" x14ac:dyDescent="0.25">
      <c r="H31040" s="4"/>
      <c r="M31040" s="5"/>
      <c r="N31040" s="6"/>
    </row>
    <row r="31041" spans="8:14" x14ac:dyDescent="0.25">
      <c r="H31041" s="4"/>
      <c r="M31041" s="5"/>
      <c r="N31041" s="6"/>
    </row>
    <row r="31042" spans="8:14" x14ac:dyDescent="0.25">
      <c r="H31042" s="4"/>
      <c r="M31042" s="5"/>
      <c r="N31042" s="6"/>
    </row>
    <row r="31043" spans="8:14" x14ac:dyDescent="0.25">
      <c r="H31043" s="4"/>
      <c r="M31043" s="5"/>
      <c r="N31043" s="6"/>
    </row>
    <row r="31044" spans="8:14" x14ac:dyDescent="0.25">
      <c r="H31044" s="4"/>
      <c r="M31044" s="5"/>
      <c r="N31044" s="6"/>
    </row>
    <row r="31045" spans="8:14" x14ac:dyDescent="0.25">
      <c r="H31045" s="4"/>
      <c r="M31045" s="5"/>
      <c r="N31045" s="6"/>
    </row>
    <row r="31046" spans="8:14" x14ac:dyDescent="0.25">
      <c r="H31046" s="4"/>
      <c r="M31046" s="5"/>
      <c r="N31046" s="6"/>
    </row>
    <row r="31047" spans="8:14" x14ac:dyDescent="0.25">
      <c r="H31047" s="4"/>
      <c r="M31047" s="5"/>
      <c r="N31047" s="6"/>
    </row>
    <row r="31048" spans="8:14" x14ac:dyDescent="0.25">
      <c r="H31048" s="4"/>
      <c r="M31048" s="5"/>
      <c r="N31048" s="6"/>
    </row>
    <row r="31049" spans="8:14" x14ac:dyDescent="0.25">
      <c r="H31049" s="4"/>
      <c r="M31049" s="5"/>
      <c r="N31049" s="6"/>
    </row>
    <row r="31050" spans="8:14" x14ac:dyDescent="0.25">
      <c r="H31050" s="4"/>
      <c r="M31050" s="5"/>
      <c r="N31050" s="6"/>
    </row>
    <row r="31051" spans="8:14" x14ac:dyDescent="0.25">
      <c r="H31051" s="4"/>
      <c r="M31051" s="5"/>
      <c r="N31051" s="6"/>
    </row>
    <row r="31052" spans="8:14" x14ac:dyDescent="0.25">
      <c r="H31052" s="4"/>
      <c r="M31052" s="5"/>
      <c r="N31052" s="6"/>
    </row>
    <row r="31053" spans="8:14" x14ac:dyDescent="0.25">
      <c r="H31053" s="4"/>
      <c r="M31053" s="5"/>
      <c r="N31053" s="6"/>
    </row>
    <row r="31054" spans="8:14" x14ac:dyDescent="0.25">
      <c r="H31054" s="4"/>
      <c r="M31054" s="5"/>
      <c r="N31054" s="6"/>
    </row>
    <row r="31055" spans="8:14" x14ac:dyDescent="0.25">
      <c r="H31055" s="4"/>
      <c r="M31055" s="5"/>
      <c r="N31055" s="6"/>
    </row>
    <row r="31056" spans="8:14" x14ac:dyDescent="0.25">
      <c r="H31056" s="4"/>
      <c r="M31056" s="5"/>
      <c r="N31056" s="6"/>
    </row>
    <row r="31057" spans="8:14" x14ac:dyDescent="0.25">
      <c r="H31057" s="4"/>
      <c r="M31057" s="5"/>
      <c r="N31057" s="6"/>
    </row>
    <row r="31058" spans="8:14" x14ac:dyDescent="0.25">
      <c r="H31058" s="4"/>
      <c r="M31058" s="5"/>
      <c r="N31058" s="6"/>
    </row>
    <row r="31059" spans="8:14" x14ac:dyDescent="0.25">
      <c r="H31059" s="4"/>
      <c r="M31059" s="5"/>
      <c r="N31059" s="6"/>
    </row>
    <row r="31060" spans="8:14" x14ac:dyDescent="0.25">
      <c r="H31060" s="4"/>
      <c r="M31060" s="5"/>
      <c r="N31060" s="6"/>
    </row>
    <row r="31061" spans="8:14" x14ac:dyDescent="0.25">
      <c r="H31061" s="4"/>
      <c r="M31061" s="5"/>
      <c r="N31061" s="6"/>
    </row>
    <row r="31062" spans="8:14" x14ac:dyDescent="0.25">
      <c r="H31062" s="4"/>
      <c r="M31062" s="5"/>
      <c r="N31062" s="6"/>
    </row>
    <row r="31063" spans="8:14" x14ac:dyDescent="0.25">
      <c r="H31063" s="4"/>
      <c r="M31063" s="5"/>
      <c r="N31063" s="6"/>
    </row>
    <row r="31064" spans="8:14" x14ac:dyDescent="0.25">
      <c r="H31064" s="4"/>
      <c r="M31064" s="5"/>
      <c r="N31064" s="6"/>
    </row>
    <row r="31065" spans="8:14" x14ac:dyDescent="0.25">
      <c r="H31065" s="4"/>
      <c r="M31065" s="5"/>
      <c r="N31065" s="6"/>
    </row>
    <row r="31066" spans="8:14" x14ac:dyDescent="0.25">
      <c r="H31066" s="4"/>
      <c r="M31066" s="5"/>
      <c r="N31066" s="6"/>
    </row>
    <row r="31067" spans="8:14" x14ac:dyDescent="0.25">
      <c r="H31067" s="4"/>
      <c r="M31067" s="5"/>
      <c r="N31067" s="6"/>
    </row>
    <row r="31068" spans="8:14" x14ac:dyDescent="0.25">
      <c r="H31068" s="4"/>
      <c r="M31068" s="5"/>
      <c r="N31068" s="6"/>
    </row>
    <row r="31069" spans="8:14" x14ac:dyDescent="0.25">
      <c r="H31069" s="4"/>
      <c r="M31069" s="5"/>
      <c r="N31069" s="6"/>
    </row>
    <row r="31070" spans="8:14" x14ac:dyDescent="0.25">
      <c r="H31070" s="4"/>
      <c r="M31070" s="5"/>
      <c r="N31070" s="6"/>
    </row>
    <row r="31071" spans="8:14" x14ac:dyDescent="0.25">
      <c r="H31071" s="4"/>
      <c r="M31071" s="5"/>
      <c r="N31071" s="6"/>
    </row>
    <row r="31072" spans="8:14" x14ac:dyDescent="0.25">
      <c r="H31072" s="4"/>
      <c r="M31072" s="5"/>
      <c r="N31072" s="6"/>
    </row>
    <row r="31073" spans="8:14" x14ac:dyDescent="0.25">
      <c r="H31073" s="4"/>
      <c r="M31073" s="5"/>
      <c r="N31073" s="6"/>
    </row>
    <row r="31074" spans="8:14" x14ac:dyDescent="0.25">
      <c r="H31074" s="4"/>
      <c r="M31074" s="5"/>
      <c r="N31074" s="6"/>
    </row>
    <row r="31075" spans="8:14" x14ac:dyDescent="0.25">
      <c r="H31075" s="4"/>
      <c r="M31075" s="5"/>
      <c r="N31075" s="6"/>
    </row>
    <row r="31076" spans="8:14" x14ac:dyDescent="0.25">
      <c r="H31076" s="4"/>
      <c r="M31076" s="5"/>
      <c r="N31076" s="6"/>
    </row>
    <row r="31077" spans="8:14" x14ac:dyDescent="0.25">
      <c r="H31077" s="4"/>
      <c r="M31077" s="5"/>
      <c r="N31077" s="6"/>
    </row>
    <row r="31078" spans="8:14" x14ac:dyDescent="0.25">
      <c r="H31078" s="4"/>
      <c r="M31078" s="5"/>
      <c r="N31078" s="6"/>
    </row>
    <row r="31079" spans="8:14" x14ac:dyDescent="0.25">
      <c r="H31079" s="4"/>
      <c r="M31079" s="5"/>
      <c r="N31079" s="6"/>
    </row>
    <row r="31080" spans="8:14" x14ac:dyDescent="0.25">
      <c r="H31080" s="4"/>
      <c r="M31080" s="5"/>
      <c r="N31080" s="6"/>
    </row>
    <row r="31081" spans="8:14" x14ac:dyDescent="0.25">
      <c r="H31081" s="4"/>
      <c r="M31081" s="5"/>
      <c r="N31081" s="6"/>
    </row>
    <row r="31082" spans="8:14" x14ac:dyDescent="0.25">
      <c r="H31082" s="4"/>
      <c r="M31082" s="5"/>
      <c r="N31082" s="6"/>
    </row>
    <row r="31083" spans="8:14" x14ac:dyDescent="0.25">
      <c r="H31083" s="4"/>
      <c r="M31083" s="5"/>
      <c r="N31083" s="6"/>
    </row>
    <row r="31084" spans="8:14" x14ac:dyDescent="0.25">
      <c r="H31084" s="4"/>
      <c r="M31084" s="5"/>
      <c r="N31084" s="6"/>
    </row>
    <row r="31085" spans="8:14" x14ac:dyDescent="0.25">
      <c r="H31085" s="4"/>
      <c r="M31085" s="5"/>
      <c r="N31085" s="6"/>
    </row>
    <row r="31086" spans="8:14" x14ac:dyDescent="0.25">
      <c r="H31086" s="4"/>
      <c r="M31086" s="5"/>
      <c r="N31086" s="6"/>
    </row>
    <row r="31087" spans="8:14" x14ac:dyDescent="0.25">
      <c r="H31087" s="4"/>
      <c r="M31087" s="5"/>
      <c r="N31087" s="6"/>
    </row>
    <row r="31088" spans="8:14" x14ac:dyDescent="0.25">
      <c r="H31088" s="4"/>
      <c r="M31088" s="5"/>
      <c r="N31088" s="6"/>
    </row>
    <row r="31089" spans="8:14" x14ac:dyDescent="0.25">
      <c r="H31089" s="4"/>
      <c r="M31089" s="5"/>
      <c r="N31089" s="6"/>
    </row>
    <row r="31090" spans="8:14" x14ac:dyDescent="0.25">
      <c r="H31090" s="4"/>
      <c r="M31090" s="5"/>
      <c r="N31090" s="6"/>
    </row>
    <row r="31091" spans="8:14" x14ac:dyDescent="0.25">
      <c r="H31091" s="4"/>
      <c r="M31091" s="5"/>
      <c r="N31091" s="6"/>
    </row>
    <row r="31092" spans="8:14" x14ac:dyDescent="0.25">
      <c r="H31092" s="4"/>
      <c r="M31092" s="5"/>
      <c r="N31092" s="6"/>
    </row>
    <row r="31093" spans="8:14" x14ac:dyDescent="0.25">
      <c r="H31093" s="4"/>
      <c r="M31093" s="5"/>
      <c r="N31093" s="6"/>
    </row>
    <row r="31094" spans="8:14" x14ac:dyDescent="0.25">
      <c r="H31094" s="4"/>
      <c r="M31094" s="5"/>
      <c r="N31094" s="6"/>
    </row>
    <row r="31095" spans="8:14" x14ac:dyDescent="0.25">
      <c r="H31095" s="4"/>
      <c r="M31095" s="5"/>
      <c r="N31095" s="6"/>
    </row>
    <row r="31096" spans="8:14" x14ac:dyDescent="0.25">
      <c r="H31096" s="4"/>
      <c r="M31096" s="5"/>
      <c r="N31096" s="6"/>
    </row>
    <row r="31097" spans="8:14" x14ac:dyDescent="0.25">
      <c r="H31097" s="4"/>
      <c r="M31097" s="5"/>
      <c r="N31097" s="6"/>
    </row>
    <row r="31098" spans="8:14" x14ac:dyDescent="0.25">
      <c r="H31098" s="4"/>
      <c r="M31098" s="5"/>
      <c r="N31098" s="6"/>
    </row>
    <row r="31099" spans="8:14" x14ac:dyDescent="0.25">
      <c r="H31099" s="4"/>
      <c r="M31099" s="5"/>
      <c r="N31099" s="6"/>
    </row>
    <row r="31100" spans="8:14" x14ac:dyDescent="0.25">
      <c r="H31100" s="4"/>
      <c r="M31100" s="5"/>
      <c r="N31100" s="6"/>
    </row>
    <row r="31101" spans="8:14" x14ac:dyDescent="0.25">
      <c r="H31101" s="4"/>
      <c r="M31101" s="5"/>
      <c r="N31101" s="6"/>
    </row>
    <row r="31102" spans="8:14" x14ac:dyDescent="0.25">
      <c r="H31102" s="4"/>
      <c r="M31102" s="5"/>
      <c r="N31102" s="6"/>
    </row>
    <row r="31103" spans="8:14" x14ac:dyDescent="0.25">
      <c r="H31103" s="4"/>
      <c r="M31103" s="5"/>
      <c r="N31103" s="6"/>
    </row>
    <row r="31104" spans="8:14" x14ac:dyDescent="0.25">
      <c r="H31104" s="4"/>
      <c r="M31104" s="5"/>
      <c r="N31104" s="6"/>
    </row>
    <row r="31105" spans="8:14" x14ac:dyDescent="0.25">
      <c r="H31105" s="4"/>
      <c r="M31105" s="5"/>
      <c r="N31105" s="6"/>
    </row>
    <row r="31106" spans="8:14" x14ac:dyDescent="0.25">
      <c r="H31106" s="4"/>
      <c r="M31106" s="5"/>
      <c r="N31106" s="6"/>
    </row>
    <row r="31107" spans="8:14" x14ac:dyDescent="0.25">
      <c r="H31107" s="4"/>
      <c r="M31107" s="5"/>
      <c r="N31107" s="6"/>
    </row>
    <row r="31108" spans="8:14" x14ac:dyDescent="0.25">
      <c r="H31108" s="4"/>
      <c r="M31108" s="5"/>
      <c r="N31108" s="6"/>
    </row>
    <row r="31109" spans="8:14" x14ac:dyDescent="0.25">
      <c r="H31109" s="4"/>
      <c r="M31109" s="5"/>
      <c r="N31109" s="6"/>
    </row>
    <row r="31110" spans="8:14" x14ac:dyDescent="0.25">
      <c r="H31110" s="4"/>
      <c r="M31110" s="5"/>
      <c r="N31110" s="6"/>
    </row>
    <row r="31111" spans="8:14" x14ac:dyDescent="0.25">
      <c r="H31111" s="4"/>
      <c r="M31111" s="5"/>
      <c r="N31111" s="6"/>
    </row>
    <row r="31112" spans="8:14" x14ac:dyDescent="0.25">
      <c r="H31112" s="4"/>
      <c r="M31112" s="5"/>
      <c r="N31112" s="6"/>
    </row>
    <row r="31113" spans="8:14" x14ac:dyDescent="0.25">
      <c r="H31113" s="4"/>
      <c r="M31113" s="5"/>
      <c r="N31113" s="6"/>
    </row>
    <row r="31114" spans="8:14" x14ac:dyDescent="0.25">
      <c r="H31114" s="4"/>
      <c r="M31114" s="5"/>
      <c r="N31114" s="6"/>
    </row>
    <row r="31115" spans="8:14" x14ac:dyDescent="0.25">
      <c r="H31115" s="4"/>
      <c r="M31115" s="5"/>
      <c r="N31115" s="6"/>
    </row>
    <row r="31116" spans="8:14" x14ac:dyDescent="0.25">
      <c r="H31116" s="4"/>
      <c r="M31116" s="5"/>
      <c r="N31116" s="6"/>
    </row>
    <row r="31117" spans="8:14" x14ac:dyDescent="0.25">
      <c r="H31117" s="4"/>
      <c r="M31117" s="5"/>
      <c r="N31117" s="6"/>
    </row>
    <row r="31118" spans="8:14" x14ac:dyDescent="0.25">
      <c r="H31118" s="4"/>
      <c r="M31118" s="5"/>
      <c r="N31118" s="6"/>
    </row>
    <row r="31119" spans="8:14" x14ac:dyDescent="0.25">
      <c r="H31119" s="4"/>
      <c r="M31119" s="5"/>
      <c r="N31119" s="6"/>
    </row>
    <row r="31120" spans="8:14" x14ac:dyDescent="0.25">
      <c r="H31120" s="4"/>
      <c r="M31120" s="5"/>
      <c r="N31120" s="6"/>
    </row>
    <row r="31121" spans="8:14" x14ac:dyDescent="0.25">
      <c r="H31121" s="4"/>
      <c r="M31121" s="5"/>
      <c r="N31121" s="6"/>
    </row>
    <row r="31122" spans="8:14" x14ac:dyDescent="0.25">
      <c r="H31122" s="4"/>
      <c r="M31122" s="5"/>
      <c r="N31122" s="6"/>
    </row>
    <row r="31123" spans="8:14" x14ac:dyDescent="0.25">
      <c r="H31123" s="4"/>
      <c r="M31123" s="5"/>
      <c r="N31123" s="6"/>
    </row>
    <row r="31124" spans="8:14" x14ac:dyDescent="0.25">
      <c r="H31124" s="4"/>
      <c r="M31124" s="5"/>
      <c r="N31124" s="6"/>
    </row>
    <row r="31125" spans="8:14" x14ac:dyDescent="0.25">
      <c r="H31125" s="4"/>
      <c r="M31125" s="5"/>
      <c r="N31125" s="6"/>
    </row>
    <row r="31126" spans="8:14" x14ac:dyDescent="0.25">
      <c r="H31126" s="4"/>
      <c r="M31126" s="5"/>
      <c r="N31126" s="6"/>
    </row>
    <row r="31127" spans="8:14" x14ac:dyDescent="0.25">
      <c r="H31127" s="4"/>
      <c r="M31127" s="5"/>
      <c r="N31127" s="6"/>
    </row>
    <row r="31128" spans="8:14" x14ac:dyDescent="0.25">
      <c r="H31128" s="4"/>
      <c r="M31128" s="5"/>
      <c r="N31128" s="6"/>
    </row>
    <row r="31129" spans="8:14" x14ac:dyDescent="0.25">
      <c r="H31129" s="4"/>
      <c r="M31129" s="5"/>
      <c r="N31129" s="6"/>
    </row>
    <row r="31130" spans="8:14" x14ac:dyDescent="0.25">
      <c r="H31130" s="4"/>
      <c r="M31130" s="5"/>
      <c r="N31130" s="6"/>
    </row>
    <row r="31131" spans="8:14" x14ac:dyDescent="0.25">
      <c r="H31131" s="4"/>
      <c r="M31131" s="5"/>
      <c r="N31131" s="6"/>
    </row>
    <row r="31132" spans="8:14" x14ac:dyDescent="0.25">
      <c r="H31132" s="4"/>
      <c r="M31132" s="5"/>
      <c r="N31132" s="6"/>
    </row>
    <row r="31133" spans="8:14" x14ac:dyDescent="0.25">
      <c r="H31133" s="4"/>
      <c r="M31133" s="5"/>
      <c r="N31133" s="6"/>
    </row>
    <row r="31134" spans="8:14" x14ac:dyDescent="0.25">
      <c r="H31134" s="4"/>
      <c r="M31134" s="5"/>
      <c r="N31134" s="6"/>
    </row>
    <row r="31135" spans="8:14" x14ac:dyDescent="0.25">
      <c r="H31135" s="4"/>
      <c r="M31135" s="5"/>
      <c r="N31135" s="6"/>
    </row>
    <row r="31136" spans="8:14" x14ac:dyDescent="0.25">
      <c r="H31136" s="4"/>
      <c r="M31136" s="5"/>
      <c r="N31136" s="6"/>
    </row>
    <row r="31137" spans="8:14" x14ac:dyDescent="0.25">
      <c r="H31137" s="4"/>
      <c r="M31137" s="5"/>
      <c r="N31137" s="6"/>
    </row>
    <row r="31138" spans="8:14" x14ac:dyDescent="0.25">
      <c r="H31138" s="4"/>
      <c r="M31138" s="5"/>
      <c r="N31138" s="6"/>
    </row>
    <row r="31139" spans="8:14" x14ac:dyDescent="0.25">
      <c r="H31139" s="4"/>
      <c r="M31139" s="5"/>
      <c r="N31139" s="6"/>
    </row>
    <row r="31140" spans="8:14" x14ac:dyDescent="0.25">
      <c r="H31140" s="4"/>
      <c r="M31140" s="5"/>
      <c r="N31140" s="6"/>
    </row>
    <row r="31141" spans="8:14" x14ac:dyDescent="0.25">
      <c r="H31141" s="4"/>
      <c r="M31141" s="5"/>
      <c r="N31141" s="6"/>
    </row>
    <row r="31142" spans="8:14" x14ac:dyDescent="0.25">
      <c r="H31142" s="4"/>
      <c r="M31142" s="5"/>
      <c r="N31142" s="6"/>
    </row>
    <row r="31143" spans="8:14" x14ac:dyDescent="0.25">
      <c r="H31143" s="4"/>
      <c r="M31143" s="5"/>
      <c r="N31143" s="6"/>
    </row>
    <row r="31144" spans="8:14" x14ac:dyDescent="0.25">
      <c r="H31144" s="4"/>
      <c r="M31144" s="5"/>
      <c r="N31144" s="6"/>
    </row>
    <row r="31145" spans="8:14" x14ac:dyDescent="0.25">
      <c r="H31145" s="4"/>
      <c r="M31145" s="5"/>
      <c r="N31145" s="6"/>
    </row>
    <row r="31146" spans="8:14" x14ac:dyDescent="0.25">
      <c r="H31146" s="4"/>
      <c r="M31146" s="5"/>
      <c r="N31146" s="6"/>
    </row>
    <row r="31147" spans="8:14" x14ac:dyDescent="0.25">
      <c r="H31147" s="4"/>
      <c r="M31147" s="5"/>
      <c r="N31147" s="6"/>
    </row>
    <row r="31148" spans="8:14" x14ac:dyDescent="0.25">
      <c r="H31148" s="4"/>
      <c r="M31148" s="5"/>
      <c r="N31148" s="6"/>
    </row>
    <row r="31149" spans="8:14" x14ac:dyDescent="0.25">
      <c r="H31149" s="4"/>
      <c r="M31149" s="5"/>
      <c r="N31149" s="6"/>
    </row>
    <row r="31150" spans="8:14" x14ac:dyDescent="0.25">
      <c r="H31150" s="4"/>
      <c r="M31150" s="5"/>
      <c r="N31150" s="6"/>
    </row>
    <row r="31151" spans="8:14" x14ac:dyDescent="0.25">
      <c r="H31151" s="4"/>
      <c r="M31151" s="5"/>
      <c r="N31151" s="6"/>
    </row>
    <row r="31152" spans="8:14" x14ac:dyDescent="0.25">
      <c r="H31152" s="4"/>
      <c r="M31152" s="5"/>
      <c r="N31152" s="6"/>
    </row>
    <row r="31153" spans="8:14" x14ac:dyDescent="0.25">
      <c r="H31153" s="4"/>
      <c r="M31153" s="5"/>
      <c r="N31153" s="6"/>
    </row>
    <row r="31154" spans="8:14" x14ac:dyDescent="0.25">
      <c r="H31154" s="4"/>
      <c r="M31154" s="5"/>
      <c r="N31154" s="6"/>
    </row>
    <row r="31155" spans="8:14" x14ac:dyDescent="0.25">
      <c r="H31155" s="4"/>
      <c r="M31155" s="5"/>
      <c r="N31155" s="6"/>
    </row>
    <row r="31156" spans="8:14" x14ac:dyDescent="0.25">
      <c r="H31156" s="4"/>
      <c r="M31156" s="5"/>
      <c r="N31156" s="6"/>
    </row>
    <row r="31157" spans="8:14" x14ac:dyDescent="0.25">
      <c r="H31157" s="4"/>
      <c r="M31157" s="5"/>
      <c r="N31157" s="6"/>
    </row>
    <row r="31158" spans="8:14" x14ac:dyDescent="0.25">
      <c r="H31158" s="4"/>
      <c r="M31158" s="5"/>
      <c r="N31158" s="6"/>
    </row>
    <row r="31159" spans="8:14" x14ac:dyDescent="0.25">
      <c r="H31159" s="4"/>
      <c r="M31159" s="5"/>
      <c r="N31159" s="6"/>
    </row>
    <row r="31160" spans="8:14" x14ac:dyDescent="0.25">
      <c r="H31160" s="4"/>
      <c r="M31160" s="5"/>
      <c r="N31160" s="6"/>
    </row>
    <row r="31161" spans="8:14" x14ac:dyDescent="0.25">
      <c r="H31161" s="4"/>
      <c r="M31161" s="5"/>
      <c r="N31161" s="6"/>
    </row>
    <row r="31162" spans="8:14" x14ac:dyDescent="0.25">
      <c r="H31162" s="4"/>
      <c r="M31162" s="5"/>
      <c r="N31162" s="6"/>
    </row>
    <row r="31163" spans="8:14" x14ac:dyDescent="0.25">
      <c r="H31163" s="4"/>
      <c r="M31163" s="5"/>
      <c r="N31163" s="6"/>
    </row>
    <row r="31164" spans="8:14" x14ac:dyDescent="0.25">
      <c r="H31164" s="4"/>
      <c r="M31164" s="5"/>
      <c r="N31164" s="6"/>
    </row>
    <row r="31165" spans="8:14" x14ac:dyDescent="0.25">
      <c r="H31165" s="4"/>
      <c r="M31165" s="5"/>
      <c r="N31165" s="6"/>
    </row>
    <row r="31166" spans="8:14" x14ac:dyDescent="0.25">
      <c r="H31166" s="4"/>
      <c r="M31166" s="5"/>
      <c r="N31166" s="6"/>
    </row>
    <row r="31167" spans="8:14" x14ac:dyDescent="0.25">
      <c r="H31167" s="4"/>
      <c r="M31167" s="5"/>
      <c r="N31167" s="6"/>
    </row>
    <row r="31168" spans="8:14" x14ac:dyDescent="0.25">
      <c r="H31168" s="4"/>
      <c r="M31168" s="5"/>
      <c r="N31168" s="6"/>
    </row>
    <row r="31169" spans="8:14" x14ac:dyDescent="0.25">
      <c r="H31169" s="4"/>
      <c r="M31169" s="5"/>
      <c r="N31169" s="6"/>
    </row>
    <row r="31170" spans="8:14" x14ac:dyDescent="0.25">
      <c r="H31170" s="4"/>
      <c r="M31170" s="5"/>
      <c r="N31170" s="6"/>
    </row>
    <row r="31171" spans="8:14" x14ac:dyDescent="0.25">
      <c r="H31171" s="4"/>
      <c r="M31171" s="5"/>
      <c r="N31171" s="6"/>
    </row>
    <row r="31172" spans="8:14" x14ac:dyDescent="0.25">
      <c r="H31172" s="4"/>
      <c r="M31172" s="5"/>
      <c r="N31172" s="6"/>
    </row>
    <row r="31173" spans="8:14" x14ac:dyDescent="0.25">
      <c r="H31173" s="4"/>
      <c r="M31173" s="5"/>
      <c r="N31173" s="6"/>
    </row>
    <row r="31174" spans="8:14" x14ac:dyDescent="0.25">
      <c r="H31174" s="4"/>
      <c r="M31174" s="5"/>
      <c r="N31174" s="6"/>
    </row>
    <row r="31175" spans="8:14" x14ac:dyDescent="0.25">
      <c r="H31175" s="4"/>
      <c r="M31175" s="5"/>
      <c r="N31175" s="6"/>
    </row>
    <row r="31176" spans="8:14" x14ac:dyDescent="0.25">
      <c r="H31176" s="4"/>
      <c r="M31176" s="5"/>
      <c r="N31176" s="6"/>
    </row>
    <row r="31177" spans="8:14" x14ac:dyDescent="0.25">
      <c r="H31177" s="4"/>
      <c r="M31177" s="5"/>
      <c r="N31177" s="6"/>
    </row>
    <row r="31178" spans="8:14" x14ac:dyDescent="0.25">
      <c r="H31178" s="4"/>
      <c r="M31178" s="5"/>
      <c r="N31178" s="6"/>
    </row>
    <row r="31179" spans="8:14" x14ac:dyDescent="0.25">
      <c r="H31179" s="4"/>
      <c r="M31179" s="5"/>
      <c r="N31179" s="6"/>
    </row>
    <row r="31180" spans="8:14" x14ac:dyDescent="0.25">
      <c r="H31180" s="4"/>
      <c r="M31180" s="5"/>
      <c r="N31180" s="6"/>
    </row>
    <row r="31181" spans="8:14" x14ac:dyDescent="0.25">
      <c r="H31181" s="4"/>
      <c r="M31181" s="5"/>
      <c r="N31181" s="6"/>
    </row>
    <row r="31182" spans="8:14" x14ac:dyDescent="0.25">
      <c r="H31182" s="4"/>
      <c r="M31182" s="5"/>
      <c r="N31182" s="6"/>
    </row>
    <row r="31183" spans="8:14" x14ac:dyDescent="0.25">
      <c r="H31183" s="4"/>
      <c r="M31183" s="5"/>
      <c r="N31183" s="6"/>
    </row>
    <row r="31184" spans="8:14" x14ac:dyDescent="0.25">
      <c r="H31184" s="4"/>
      <c r="M31184" s="5"/>
      <c r="N31184" s="6"/>
    </row>
    <row r="31185" spans="8:14" x14ac:dyDescent="0.25">
      <c r="H31185" s="4"/>
      <c r="M31185" s="5"/>
      <c r="N31185" s="6"/>
    </row>
    <row r="31186" spans="8:14" x14ac:dyDescent="0.25">
      <c r="H31186" s="4"/>
      <c r="M31186" s="5"/>
      <c r="N31186" s="6"/>
    </row>
    <row r="31187" spans="8:14" x14ac:dyDescent="0.25">
      <c r="H31187" s="4"/>
      <c r="M31187" s="5"/>
      <c r="N31187" s="6"/>
    </row>
    <row r="31188" spans="8:14" x14ac:dyDescent="0.25">
      <c r="H31188" s="4"/>
      <c r="M31188" s="5"/>
      <c r="N31188" s="6"/>
    </row>
    <row r="31189" spans="8:14" x14ac:dyDescent="0.25">
      <c r="H31189" s="4"/>
      <c r="M31189" s="5"/>
      <c r="N31189" s="6"/>
    </row>
    <row r="31190" spans="8:14" x14ac:dyDescent="0.25">
      <c r="H31190" s="4"/>
      <c r="M31190" s="5"/>
      <c r="N31190" s="6"/>
    </row>
    <row r="31191" spans="8:14" x14ac:dyDescent="0.25">
      <c r="H31191" s="4"/>
      <c r="M31191" s="5"/>
      <c r="N31191" s="6"/>
    </row>
    <row r="31192" spans="8:14" x14ac:dyDescent="0.25">
      <c r="H31192" s="4"/>
      <c r="M31192" s="5"/>
      <c r="N31192" s="6"/>
    </row>
    <row r="31193" spans="8:14" x14ac:dyDescent="0.25">
      <c r="H31193" s="4"/>
      <c r="M31193" s="5"/>
      <c r="N31193" s="6"/>
    </row>
    <row r="31194" spans="8:14" x14ac:dyDescent="0.25">
      <c r="H31194" s="4"/>
      <c r="M31194" s="5"/>
      <c r="N31194" s="6"/>
    </row>
    <row r="31195" spans="8:14" x14ac:dyDescent="0.25">
      <c r="H31195" s="4"/>
      <c r="M31195" s="5"/>
      <c r="N31195" s="6"/>
    </row>
    <row r="31196" spans="8:14" x14ac:dyDescent="0.25">
      <c r="H31196" s="4"/>
      <c r="M31196" s="5"/>
      <c r="N31196" s="6"/>
    </row>
    <row r="31197" spans="8:14" x14ac:dyDescent="0.25">
      <c r="H31197" s="4"/>
      <c r="M31197" s="5"/>
      <c r="N31197" s="6"/>
    </row>
    <row r="31198" spans="8:14" x14ac:dyDescent="0.25">
      <c r="H31198" s="4"/>
      <c r="M31198" s="5"/>
      <c r="N31198" s="6"/>
    </row>
    <row r="31199" spans="8:14" x14ac:dyDescent="0.25">
      <c r="H31199" s="4"/>
      <c r="M31199" s="5"/>
      <c r="N31199" s="6"/>
    </row>
    <row r="31200" spans="8:14" x14ac:dyDescent="0.25">
      <c r="H31200" s="4"/>
      <c r="M31200" s="5"/>
      <c r="N31200" s="6"/>
    </row>
    <row r="31201" spans="8:14" x14ac:dyDescent="0.25">
      <c r="H31201" s="4"/>
      <c r="M31201" s="5"/>
      <c r="N31201" s="6"/>
    </row>
    <row r="31202" spans="8:14" x14ac:dyDescent="0.25">
      <c r="H31202" s="4"/>
      <c r="M31202" s="5"/>
      <c r="N31202" s="6"/>
    </row>
    <row r="31203" spans="8:14" x14ac:dyDescent="0.25">
      <c r="H31203" s="4"/>
      <c r="M31203" s="5"/>
      <c r="N31203" s="6"/>
    </row>
    <row r="31204" spans="8:14" x14ac:dyDescent="0.25">
      <c r="H31204" s="4"/>
      <c r="M31204" s="5"/>
      <c r="N31204" s="6"/>
    </row>
    <row r="31205" spans="8:14" x14ac:dyDescent="0.25">
      <c r="H31205" s="4"/>
      <c r="M31205" s="5"/>
      <c r="N31205" s="6"/>
    </row>
    <row r="31206" spans="8:14" x14ac:dyDescent="0.25">
      <c r="H31206" s="4"/>
      <c r="M31206" s="5"/>
      <c r="N31206" s="6"/>
    </row>
    <row r="31207" spans="8:14" x14ac:dyDescent="0.25">
      <c r="H31207" s="4"/>
      <c r="M31207" s="5"/>
      <c r="N31207" s="6"/>
    </row>
    <row r="31208" spans="8:14" x14ac:dyDescent="0.25">
      <c r="H31208" s="4"/>
      <c r="M31208" s="5"/>
      <c r="N31208" s="6"/>
    </row>
    <row r="31209" spans="8:14" x14ac:dyDescent="0.25">
      <c r="H31209" s="4"/>
      <c r="M31209" s="5"/>
      <c r="N31209" s="6"/>
    </row>
    <row r="31210" spans="8:14" x14ac:dyDescent="0.25">
      <c r="H31210" s="4"/>
      <c r="M31210" s="5"/>
      <c r="N31210" s="6"/>
    </row>
    <row r="31211" spans="8:14" x14ac:dyDescent="0.25">
      <c r="H31211" s="4"/>
      <c r="M31211" s="5"/>
      <c r="N31211" s="6"/>
    </row>
    <row r="31212" spans="8:14" x14ac:dyDescent="0.25">
      <c r="H31212" s="4"/>
      <c r="M31212" s="5"/>
      <c r="N31212" s="6"/>
    </row>
    <row r="31213" spans="8:14" x14ac:dyDescent="0.25">
      <c r="H31213" s="4"/>
      <c r="M31213" s="5"/>
      <c r="N31213" s="6"/>
    </row>
    <row r="31214" spans="8:14" x14ac:dyDescent="0.25">
      <c r="H31214" s="4"/>
      <c r="M31214" s="5"/>
      <c r="N31214" s="6"/>
    </row>
    <row r="31215" spans="8:14" x14ac:dyDescent="0.25">
      <c r="H31215" s="4"/>
      <c r="M31215" s="5"/>
      <c r="N31215" s="6"/>
    </row>
    <row r="31216" spans="8:14" x14ac:dyDescent="0.25">
      <c r="H31216" s="4"/>
      <c r="M31216" s="5"/>
      <c r="N31216" s="6"/>
    </row>
    <row r="31217" spans="8:14" x14ac:dyDescent="0.25">
      <c r="H31217" s="4"/>
      <c r="M31217" s="5"/>
      <c r="N31217" s="6"/>
    </row>
    <row r="31218" spans="8:14" x14ac:dyDescent="0.25">
      <c r="H31218" s="4"/>
      <c r="M31218" s="5"/>
      <c r="N31218" s="6"/>
    </row>
    <row r="31219" spans="8:14" x14ac:dyDescent="0.25">
      <c r="H31219" s="4"/>
      <c r="M31219" s="5"/>
      <c r="N31219" s="6"/>
    </row>
    <row r="31220" spans="8:14" x14ac:dyDescent="0.25">
      <c r="H31220" s="4"/>
      <c r="M31220" s="5"/>
      <c r="N31220" s="6"/>
    </row>
    <row r="31221" spans="8:14" x14ac:dyDescent="0.25">
      <c r="H31221" s="4"/>
      <c r="M31221" s="5"/>
      <c r="N31221" s="6"/>
    </row>
    <row r="31222" spans="8:14" x14ac:dyDescent="0.25">
      <c r="H31222" s="4"/>
      <c r="M31222" s="5"/>
      <c r="N31222" s="6"/>
    </row>
    <row r="31223" spans="8:14" x14ac:dyDescent="0.25">
      <c r="H31223" s="4"/>
      <c r="M31223" s="5"/>
      <c r="N31223" s="6"/>
    </row>
    <row r="31224" spans="8:14" x14ac:dyDescent="0.25">
      <c r="H31224" s="4"/>
      <c r="M31224" s="5"/>
      <c r="N31224" s="6"/>
    </row>
    <row r="31225" spans="8:14" x14ac:dyDescent="0.25">
      <c r="H31225" s="4"/>
      <c r="M31225" s="5"/>
      <c r="N31225" s="6"/>
    </row>
    <row r="31226" spans="8:14" x14ac:dyDescent="0.25">
      <c r="H31226" s="4"/>
      <c r="M31226" s="5"/>
      <c r="N31226" s="6"/>
    </row>
    <row r="31227" spans="8:14" x14ac:dyDescent="0.25">
      <c r="H31227" s="4"/>
      <c r="M31227" s="5"/>
      <c r="N31227" s="6"/>
    </row>
    <row r="31228" spans="8:14" x14ac:dyDescent="0.25">
      <c r="H31228" s="4"/>
      <c r="M31228" s="5"/>
      <c r="N31228" s="6"/>
    </row>
    <row r="31229" spans="8:14" x14ac:dyDescent="0.25">
      <c r="H31229" s="4"/>
      <c r="M31229" s="5"/>
      <c r="N31229" s="6"/>
    </row>
    <row r="31230" spans="8:14" x14ac:dyDescent="0.25">
      <c r="H31230" s="4"/>
      <c r="M31230" s="5"/>
      <c r="N31230" s="6"/>
    </row>
    <row r="31231" spans="8:14" x14ac:dyDescent="0.25">
      <c r="H31231" s="4"/>
      <c r="M31231" s="5"/>
      <c r="N31231" s="6"/>
    </row>
    <row r="31232" spans="8:14" x14ac:dyDescent="0.25">
      <c r="H31232" s="4"/>
      <c r="M31232" s="5"/>
      <c r="N31232" s="6"/>
    </row>
    <row r="31233" spans="8:14" x14ac:dyDescent="0.25">
      <c r="H31233" s="4"/>
      <c r="M31233" s="5"/>
      <c r="N31233" s="6"/>
    </row>
    <row r="31234" spans="8:14" x14ac:dyDescent="0.25">
      <c r="H31234" s="4"/>
      <c r="M31234" s="5"/>
      <c r="N31234" s="6"/>
    </row>
    <row r="31235" spans="8:14" x14ac:dyDescent="0.25">
      <c r="H31235" s="4"/>
      <c r="M31235" s="5"/>
      <c r="N31235" s="6"/>
    </row>
    <row r="31236" spans="8:14" x14ac:dyDescent="0.25">
      <c r="H31236" s="4"/>
      <c r="M31236" s="5"/>
      <c r="N31236" s="6"/>
    </row>
    <row r="31237" spans="8:14" x14ac:dyDescent="0.25">
      <c r="H31237" s="4"/>
      <c r="M31237" s="5"/>
      <c r="N31237" s="6"/>
    </row>
    <row r="31238" spans="8:14" x14ac:dyDescent="0.25">
      <c r="H31238" s="4"/>
      <c r="M31238" s="5"/>
      <c r="N31238" s="6"/>
    </row>
    <row r="31239" spans="8:14" x14ac:dyDescent="0.25">
      <c r="H31239" s="4"/>
      <c r="M31239" s="5"/>
      <c r="N31239" s="6"/>
    </row>
    <row r="31240" spans="8:14" x14ac:dyDescent="0.25">
      <c r="H31240" s="4"/>
      <c r="M31240" s="5"/>
      <c r="N31240" s="6"/>
    </row>
    <row r="31241" spans="8:14" x14ac:dyDescent="0.25">
      <c r="H31241" s="4"/>
      <c r="M31241" s="5"/>
      <c r="N31241" s="6"/>
    </row>
    <row r="31242" spans="8:14" x14ac:dyDescent="0.25">
      <c r="H31242" s="4"/>
      <c r="M31242" s="5"/>
      <c r="N31242" s="6"/>
    </row>
    <row r="31243" spans="8:14" x14ac:dyDescent="0.25">
      <c r="H31243" s="4"/>
      <c r="M31243" s="5"/>
      <c r="N31243" s="6"/>
    </row>
    <row r="31244" spans="8:14" x14ac:dyDescent="0.25">
      <c r="H31244" s="4"/>
      <c r="M31244" s="5"/>
      <c r="N31244" s="6"/>
    </row>
    <row r="31245" spans="8:14" x14ac:dyDescent="0.25">
      <c r="H31245" s="4"/>
      <c r="M31245" s="5"/>
      <c r="N31245" s="6"/>
    </row>
    <row r="31246" spans="8:14" x14ac:dyDescent="0.25">
      <c r="H31246" s="4"/>
      <c r="M31246" s="5"/>
      <c r="N31246" s="6"/>
    </row>
    <row r="31247" spans="8:14" x14ac:dyDescent="0.25">
      <c r="H31247" s="4"/>
      <c r="M31247" s="5"/>
      <c r="N31247" s="6"/>
    </row>
    <row r="31248" spans="8:14" x14ac:dyDescent="0.25">
      <c r="H31248" s="4"/>
      <c r="M31248" s="5"/>
      <c r="N31248" s="6"/>
    </row>
    <row r="31249" spans="8:14" x14ac:dyDescent="0.25">
      <c r="H31249" s="4"/>
      <c r="M31249" s="5"/>
      <c r="N31249" s="6"/>
    </row>
    <row r="31250" spans="8:14" x14ac:dyDescent="0.25">
      <c r="H31250" s="4"/>
      <c r="M31250" s="5"/>
      <c r="N31250" s="6"/>
    </row>
    <row r="31251" spans="8:14" x14ac:dyDescent="0.25">
      <c r="H31251" s="4"/>
      <c r="M31251" s="5"/>
      <c r="N31251" s="6"/>
    </row>
    <row r="31252" spans="8:14" x14ac:dyDescent="0.25">
      <c r="H31252" s="4"/>
      <c r="M31252" s="5"/>
      <c r="N31252" s="6"/>
    </row>
    <row r="31253" spans="8:14" x14ac:dyDescent="0.25">
      <c r="H31253" s="4"/>
      <c r="M31253" s="5"/>
      <c r="N31253" s="6"/>
    </row>
    <row r="31254" spans="8:14" x14ac:dyDescent="0.25">
      <c r="H31254" s="4"/>
      <c r="M31254" s="5"/>
      <c r="N31254" s="6"/>
    </row>
    <row r="31255" spans="8:14" x14ac:dyDescent="0.25">
      <c r="H31255" s="4"/>
      <c r="M31255" s="5"/>
      <c r="N31255" s="6"/>
    </row>
    <row r="31256" spans="8:14" x14ac:dyDescent="0.25">
      <c r="H31256" s="4"/>
      <c r="M31256" s="5"/>
      <c r="N31256" s="6"/>
    </row>
    <row r="31257" spans="8:14" x14ac:dyDescent="0.25">
      <c r="H31257" s="4"/>
      <c r="M31257" s="5"/>
      <c r="N31257" s="6"/>
    </row>
    <row r="31258" spans="8:14" x14ac:dyDescent="0.25">
      <c r="H31258" s="4"/>
      <c r="M31258" s="5"/>
      <c r="N31258" s="6"/>
    </row>
    <row r="31259" spans="8:14" x14ac:dyDescent="0.25">
      <c r="H31259" s="4"/>
      <c r="M31259" s="5"/>
      <c r="N31259" s="6"/>
    </row>
    <row r="31260" spans="8:14" x14ac:dyDescent="0.25">
      <c r="H31260" s="4"/>
      <c r="M31260" s="5"/>
      <c r="N31260" s="6"/>
    </row>
    <row r="31261" spans="8:14" x14ac:dyDescent="0.25">
      <c r="H31261" s="4"/>
      <c r="M31261" s="5"/>
      <c r="N31261" s="6"/>
    </row>
    <row r="31262" spans="8:14" x14ac:dyDescent="0.25">
      <c r="H31262" s="4"/>
      <c r="M31262" s="5"/>
      <c r="N31262" s="6"/>
    </row>
    <row r="31263" spans="8:14" x14ac:dyDescent="0.25">
      <c r="H31263" s="4"/>
      <c r="M31263" s="5"/>
      <c r="N31263" s="6"/>
    </row>
    <row r="31264" spans="8:14" x14ac:dyDescent="0.25">
      <c r="H31264" s="4"/>
      <c r="M31264" s="5"/>
      <c r="N31264" s="6"/>
    </row>
    <row r="31265" spans="8:14" x14ac:dyDescent="0.25">
      <c r="H31265" s="4"/>
      <c r="M31265" s="5"/>
      <c r="N31265" s="6"/>
    </row>
    <row r="31266" spans="8:14" x14ac:dyDescent="0.25">
      <c r="H31266" s="4"/>
      <c r="M31266" s="5"/>
      <c r="N31266" s="6"/>
    </row>
    <row r="31267" spans="8:14" x14ac:dyDescent="0.25">
      <c r="H31267" s="4"/>
      <c r="M31267" s="5"/>
      <c r="N31267" s="6"/>
    </row>
    <row r="31268" spans="8:14" x14ac:dyDescent="0.25">
      <c r="H31268" s="4"/>
      <c r="M31268" s="5"/>
      <c r="N31268" s="6"/>
    </row>
    <row r="31269" spans="8:14" x14ac:dyDescent="0.25">
      <c r="H31269" s="4"/>
      <c r="M31269" s="5"/>
      <c r="N31269" s="6"/>
    </row>
    <row r="31270" spans="8:14" x14ac:dyDescent="0.25">
      <c r="H31270" s="4"/>
      <c r="M31270" s="5"/>
      <c r="N31270" s="6"/>
    </row>
    <row r="31271" spans="8:14" x14ac:dyDescent="0.25">
      <c r="H31271" s="4"/>
      <c r="M31271" s="5"/>
      <c r="N31271" s="6"/>
    </row>
    <row r="31272" spans="8:14" x14ac:dyDescent="0.25">
      <c r="H31272" s="4"/>
      <c r="M31272" s="5"/>
      <c r="N31272" s="6"/>
    </row>
    <row r="31273" spans="8:14" x14ac:dyDescent="0.25">
      <c r="H31273" s="4"/>
      <c r="M31273" s="5"/>
      <c r="N31273" s="6"/>
    </row>
    <row r="31274" spans="8:14" x14ac:dyDescent="0.25">
      <c r="H31274" s="4"/>
      <c r="M31274" s="5"/>
      <c r="N31274" s="6"/>
    </row>
    <row r="31275" spans="8:14" x14ac:dyDescent="0.25">
      <c r="H31275" s="4"/>
      <c r="M31275" s="5"/>
      <c r="N31275" s="6"/>
    </row>
    <row r="31276" spans="8:14" x14ac:dyDescent="0.25">
      <c r="H31276" s="4"/>
      <c r="M31276" s="5"/>
      <c r="N31276" s="6"/>
    </row>
    <row r="31277" spans="8:14" x14ac:dyDescent="0.25">
      <c r="H31277" s="4"/>
      <c r="M31277" s="5"/>
      <c r="N31277" s="6"/>
    </row>
    <row r="31278" spans="8:14" x14ac:dyDescent="0.25">
      <c r="H31278" s="4"/>
      <c r="M31278" s="5"/>
      <c r="N31278" s="6"/>
    </row>
    <row r="31279" spans="8:14" x14ac:dyDescent="0.25">
      <c r="H31279" s="4"/>
      <c r="M31279" s="5"/>
      <c r="N31279" s="6"/>
    </row>
    <row r="31280" spans="8:14" x14ac:dyDescent="0.25">
      <c r="H31280" s="4"/>
      <c r="M31280" s="5"/>
      <c r="N31280" s="6"/>
    </row>
    <row r="31281" spans="8:14" x14ac:dyDescent="0.25">
      <c r="H31281" s="4"/>
      <c r="M31281" s="5"/>
      <c r="N31281" s="6"/>
    </row>
    <row r="31282" spans="8:14" x14ac:dyDescent="0.25">
      <c r="H31282" s="4"/>
      <c r="M31282" s="5"/>
      <c r="N31282" s="6"/>
    </row>
    <row r="31283" spans="8:14" x14ac:dyDescent="0.25">
      <c r="H31283" s="4"/>
      <c r="M31283" s="5"/>
      <c r="N31283" s="6"/>
    </row>
    <row r="31284" spans="8:14" x14ac:dyDescent="0.25">
      <c r="H31284" s="4"/>
      <c r="M31284" s="5"/>
      <c r="N31284" s="6"/>
    </row>
    <row r="31285" spans="8:14" x14ac:dyDescent="0.25">
      <c r="H31285" s="4"/>
      <c r="M31285" s="5"/>
      <c r="N31285" s="6"/>
    </row>
    <row r="31286" spans="8:14" x14ac:dyDescent="0.25">
      <c r="H31286" s="4"/>
      <c r="M31286" s="5"/>
      <c r="N31286" s="6"/>
    </row>
    <row r="31287" spans="8:14" x14ac:dyDescent="0.25">
      <c r="H31287" s="4"/>
      <c r="M31287" s="5"/>
      <c r="N31287" s="6"/>
    </row>
    <row r="31288" spans="8:14" x14ac:dyDescent="0.25">
      <c r="H31288" s="4"/>
      <c r="M31288" s="5"/>
      <c r="N31288" s="6"/>
    </row>
    <row r="31289" spans="8:14" x14ac:dyDescent="0.25">
      <c r="H31289" s="4"/>
      <c r="M31289" s="5"/>
      <c r="N31289" s="6"/>
    </row>
    <row r="31290" spans="8:14" x14ac:dyDescent="0.25">
      <c r="H31290" s="4"/>
      <c r="M31290" s="5"/>
      <c r="N31290" s="6"/>
    </row>
    <row r="31291" spans="8:14" x14ac:dyDescent="0.25">
      <c r="H31291" s="4"/>
      <c r="M31291" s="5"/>
      <c r="N31291" s="6"/>
    </row>
    <row r="31292" spans="8:14" x14ac:dyDescent="0.25">
      <c r="H31292" s="4"/>
      <c r="M31292" s="5"/>
      <c r="N31292" s="6"/>
    </row>
    <row r="31293" spans="8:14" x14ac:dyDescent="0.25">
      <c r="H31293" s="4"/>
      <c r="M31293" s="5"/>
      <c r="N31293" s="6"/>
    </row>
    <row r="31294" spans="8:14" x14ac:dyDescent="0.25">
      <c r="H31294" s="4"/>
      <c r="M31294" s="5"/>
      <c r="N31294" s="6"/>
    </row>
    <row r="31295" spans="8:14" x14ac:dyDescent="0.25">
      <c r="H31295" s="4"/>
      <c r="M31295" s="5"/>
      <c r="N31295" s="6"/>
    </row>
    <row r="31296" spans="8:14" x14ac:dyDescent="0.25">
      <c r="H31296" s="4"/>
      <c r="M31296" s="5"/>
      <c r="N31296" s="6"/>
    </row>
    <row r="31297" spans="8:14" x14ac:dyDescent="0.25">
      <c r="H31297" s="4"/>
      <c r="M31297" s="5"/>
      <c r="N31297" s="6"/>
    </row>
    <row r="31298" spans="8:14" x14ac:dyDescent="0.25">
      <c r="H31298" s="4"/>
      <c r="M31298" s="5"/>
      <c r="N31298" s="6"/>
    </row>
    <row r="31299" spans="8:14" x14ac:dyDescent="0.25">
      <c r="H31299" s="4"/>
      <c r="M31299" s="5"/>
      <c r="N31299" s="6"/>
    </row>
    <row r="31300" spans="8:14" x14ac:dyDescent="0.25">
      <c r="H31300" s="4"/>
      <c r="M31300" s="5"/>
      <c r="N31300" s="6"/>
    </row>
    <row r="31301" spans="8:14" x14ac:dyDescent="0.25">
      <c r="H31301" s="4"/>
      <c r="M31301" s="5"/>
      <c r="N31301" s="6"/>
    </row>
    <row r="31302" spans="8:14" x14ac:dyDescent="0.25">
      <c r="H31302" s="4"/>
      <c r="M31302" s="5"/>
      <c r="N31302" s="6"/>
    </row>
    <row r="31303" spans="8:14" x14ac:dyDescent="0.25">
      <c r="H31303" s="4"/>
      <c r="M31303" s="5"/>
      <c r="N31303" s="6"/>
    </row>
    <row r="31304" spans="8:14" x14ac:dyDescent="0.25">
      <c r="H31304" s="4"/>
      <c r="M31304" s="5"/>
      <c r="N31304" s="6"/>
    </row>
    <row r="31305" spans="8:14" x14ac:dyDescent="0.25">
      <c r="H31305" s="4"/>
      <c r="M31305" s="5"/>
      <c r="N31305" s="6"/>
    </row>
    <row r="31306" spans="8:14" x14ac:dyDescent="0.25">
      <c r="H31306" s="4"/>
      <c r="M31306" s="5"/>
      <c r="N31306" s="6"/>
    </row>
    <row r="31307" spans="8:14" x14ac:dyDescent="0.25">
      <c r="H31307" s="4"/>
      <c r="M31307" s="5"/>
      <c r="N31307" s="6"/>
    </row>
    <row r="31308" spans="8:14" x14ac:dyDescent="0.25">
      <c r="H31308" s="4"/>
      <c r="M31308" s="5"/>
      <c r="N31308" s="6"/>
    </row>
    <row r="31309" spans="8:14" x14ac:dyDescent="0.25">
      <c r="H31309" s="4"/>
      <c r="M31309" s="5"/>
      <c r="N31309" s="6"/>
    </row>
    <row r="31310" spans="8:14" x14ac:dyDescent="0.25">
      <c r="H31310" s="4"/>
      <c r="M31310" s="5"/>
      <c r="N31310" s="6"/>
    </row>
    <row r="31311" spans="8:14" x14ac:dyDescent="0.25">
      <c r="H31311" s="4"/>
      <c r="M31311" s="5"/>
      <c r="N31311" s="6"/>
    </row>
    <row r="31312" spans="8:14" x14ac:dyDescent="0.25">
      <c r="H31312" s="4"/>
      <c r="M31312" s="5"/>
      <c r="N31312" s="6"/>
    </row>
    <row r="31313" spans="8:14" x14ac:dyDescent="0.25">
      <c r="H31313" s="4"/>
      <c r="M31313" s="5"/>
      <c r="N31313" s="6"/>
    </row>
    <row r="31314" spans="8:14" x14ac:dyDescent="0.25">
      <c r="H31314" s="4"/>
      <c r="M31314" s="5"/>
      <c r="N31314" s="6"/>
    </row>
    <row r="31315" spans="8:14" x14ac:dyDescent="0.25">
      <c r="H31315" s="4"/>
      <c r="M31315" s="5"/>
      <c r="N31315" s="6"/>
    </row>
    <row r="31316" spans="8:14" x14ac:dyDescent="0.25">
      <c r="H31316" s="4"/>
      <c r="M31316" s="5"/>
      <c r="N31316" s="6"/>
    </row>
    <row r="31317" spans="8:14" x14ac:dyDescent="0.25">
      <c r="H31317" s="4"/>
      <c r="M31317" s="5"/>
      <c r="N31317" s="6"/>
    </row>
    <row r="31318" spans="8:14" x14ac:dyDescent="0.25">
      <c r="H31318" s="4"/>
      <c r="M31318" s="5"/>
      <c r="N31318" s="6"/>
    </row>
    <row r="31319" spans="8:14" x14ac:dyDescent="0.25">
      <c r="H31319" s="4"/>
      <c r="M31319" s="5"/>
      <c r="N31319" s="6"/>
    </row>
    <row r="31320" spans="8:14" x14ac:dyDescent="0.25">
      <c r="H31320" s="4"/>
      <c r="M31320" s="5"/>
      <c r="N31320" s="6"/>
    </row>
    <row r="31321" spans="8:14" x14ac:dyDescent="0.25">
      <c r="H31321" s="4"/>
      <c r="M31321" s="5"/>
      <c r="N31321" s="6"/>
    </row>
    <row r="31322" spans="8:14" x14ac:dyDescent="0.25">
      <c r="H31322" s="4"/>
      <c r="M31322" s="5"/>
      <c r="N31322" s="6"/>
    </row>
    <row r="31323" spans="8:14" x14ac:dyDescent="0.25">
      <c r="H31323" s="4"/>
      <c r="M31323" s="5"/>
      <c r="N31323" s="6"/>
    </row>
    <row r="31324" spans="8:14" x14ac:dyDescent="0.25">
      <c r="H31324" s="4"/>
      <c r="M31324" s="5"/>
      <c r="N31324" s="6"/>
    </row>
    <row r="31325" spans="8:14" x14ac:dyDescent="0.25">
      <c r="H31325" s="4"/>
      <c r="M31325" s="5"/>
      <c r="N31325" s="6"/>
    </row>
    <row r="31326" spans="8:14" x14ac:dyDescent="0.25">
      <c r="H31326" s="4"/>
      <c r="M31326" s="5"/>
      <c r="N31326" s="6"/>
    </row>
    <row r="31327" spans="8:14" x14ac:dyDescent="0.25">
      <c r="H31327" s="4"/>
      <c r="M31327" s="5"/>
      <c r="N31327" s="6"/>
    </row>
    <row r="31328" spans="8:14" x14ac:dyDescent="0.25">
      <c r="H31328" s="4"/>
      <c r="M31328" s="5"/>
      <c r="N31328" s="6"/>
    </row>
    <row r="31329" spans="8:14" x14ac:dyDescent="0.25">
      <c r="H31329" s="4"/>
      <c r="M31329" s="5"/>
      <c r="N31329" s="6"/>
    </row>
    <row r="31330" spans="8:14" x14ac:dyDescent="0.25">
      <c r="H31330" s="4"/>
      <c r="M31330" s="5"/>
      <c r="N31330" s="6"/>
    </row>
    <row r="31331" spans="8:14" x14ac:dyDescent="0.25">
      <c r="H31331" s="4"/>
      <c r="M31331" s="5"/>
      <c r="N31331" s="6"/>
    </row>
    <row r="31332" spans="8:14" x14ac:dyDescent="0.25">
      <c r="H31332" s="4"/>
      <c r="M31332" s="5"/>
      <c r="N31332" s="6"/>
    </row>
    <row r="31333" spans="8:14" x14ac:dyDescent="0.25">
      <c r="H31333" s="4"/>
      <c r="M31333" s="5"/>
      <c r="N31333" s="6"/>
    </row>
    <row r="31334" spans="8:14" x14ac:dyDescent="0.25">
      <c r="H31334" s="4"/>
      <c r="M31334" s="5"/>
      <c r="N31334" s="6"/>
    </row>
    <row r="31335" spans="8:14" x14ac:dyDescent="0.25">
      <c r="H31335" s="4"/>
      <c r="M31335" s="5"/>
      <c r="N31335" s="6"/>
    </row>
    <row r="31336" spans="8:14" x14ac:dyDescent="0.25">
      <c r="H31336" s="4"/>
      <c r="M31336" s="5"/>
      <c r="N31336" s="6"/>
    </row>
    <row r="31337" spans="8:14" x14ac:dyDescent="0.25">
      <c r="H31337" s="4"/>
      <c r="M31337" s="5"/>
      <c r="N31337" s="6"/>
    </row>
    <row r="31338" spans="8:14" x14ac:dyDescent="0.25">
      <c r="H31338" s="4"/>
      <c r="M31338" s="5"/>
      <c r="N31338" s="6"/>
    </row>
    <row r="31339" spans="8:14" x14ac:dyDescent="0.25">
      <c r="H31339" s="4"/>
      <c r="M31339" s="5"/>
      <c r="N31339" s="6"/>
    </row>
    <row r="31340" spans="8:14" x14ac:dyDescent="0.25">
      <c r="H31340" s="4"/>
      <c r="M31340" s="5"/>
      <c r="N31340" s="6"/>
    </row>
    <row r="31341" spans="8:14" x14ac:dyDescent="0.25">
      <c r="H31341" s="4"/>
      <c r="M31341" s="5"/>
      <c r="N31341" s="6"/>
    </row>
    <row r="31342" spans="8:14" x14ac:dyDescent="0.25">
      <c r="H31342" s="4"/>
      <c r="M31342" s="5"/>
      <c r="N31342" s="6"/>
    </row>
    <row r="31343" spans="8:14" x14ac:dyDescent="0.25">
      <c r="H31343" s="4"/>
      <c r="M31343" s="5"/>
      <c r="N31343" s="6"/>
    </row>
    <row r="31344" spans="8:14" x14ac:dyDescent="0.25">
      <c r="H31344" s="4"/>
      <c r="M31344" s="5"/>
      <c r="N31344" s="6"/>
    </row>
    <row r="31345" spans="8:14" x14ac:dyDescent="0.25">
      <c r="H31345" s="4"/>
      <c r="M31345" s="5"/>
      <c r="N31345" s="6"/>
    </row>
    <row r="31346" spans="8:14" x14ac:dyDescent="0.25">
      <c r="H31346" s="4"/>
      <c r="M31346" s="5"/>
      <c r="N31346" s="6"/>
    </row>
    <row r="31347" spans="8:14" x14ac:dyDescent="0.25">
      <c r="H31347" s="4"/>
      <c r="M31347" s="5"/>
      <c r="N31347" s="6"/>
    </row>
    <row r="31348" spans="8:14" x14ac:dyDescent="0.25">
      <c r="H31348" s="4"/>
      <c r="M31348" s="5"/>
      <c r="N31348" s="6"/>
    </row>
    <row r="31349" spans="8:14" x14ac:dyDescent="0.25">
      <c r="H31349" s="4"/>
      <c r="M31349" s="5"/>
      <c r="N31349" s="6"/>
    </row>
    <row r="31350" spans="8:14" x14ac:dyDescent="0.25">
      <c r="H31350" s="4"/>
      <c r="M31350" s="5"/>
      <c r="N31350" s="6"/>
    </row>
    <row r="31351" spans="8:14" x14ac:dyDescent="0.25">
      <c r="H31351" s="4"/>
      <c r="M31351" s="5"/>
      <c r="N31351" s="6"/>
    </row>
    <row r="31352" spans="8:14" x14ac:dyDescent="0.25">
      <c r="H31352" s="4"/>
      <c r="M31352" s="5"/>
      <c r="N31352" s="6"/>
    </row>
    <row r="31353" spans="8:14" x14ac:dyDescent="0.25">
      <c r="H31353" s="4"/>
      <c r="M31353" s="5"/>
      <c r="N31353" s="6"/>
    </row>
    <row r="31354" spans="8:14" x14ac:dyDescent="0.25">
      <c r="H31354" s="4"/>
      <c r="M31354" s="5"/>
      <c r="N31354" s="6"/>
    </row>
    <row r="31355" spans="8:14" x14ac:dyDescent="0.25">
      <c r="H31355" s="4"/>
      <c r="M31355" s="5"/>
      <c r="N31355" s="6"/>
    </row>
    <row r="31356" spans="8:14" x14ac:dyDescent="0.25">
      <c r="H31356" s="4"/>
      <c r="M31356" s="5"/>
      <c r="N31356" s="6"/>
    </row>
    <row r="31357" spans="8:14" x14ac:dyDescent="0.25">
      <c r="H31357" s="4"/>
      <c r="M31357" s="5"/>
      <c r="N31357" s="6"/>
    </row>
    <row r="31358" spans="8:14" x14ac:dyDescent="0.25">
      <c r="H31358" s="4"/>
      <c r="M31358" s="5"/>
      <c r="N31358" s="6"/>
    </row>
    <row r="31359" spans="8:14" x14ac:dyDescent="0.25">
      <c r="H31359" s="4"/>
      <c r="M31359" s="5"/>
      <c r="N31359" s="6"/>
    </row>
    <row r="31360" spans="8:14" x14ac:dyDescent="0.25">
      <c r="H31360" s="4"/>
      <c r="M31360" s="5"/>
      <c r="N31360" s="6"/>
    </row>
    <row r="31361" spans="8:14" x14ac:dyDescent="0.25">
      <c r="H31361" s="4"/>
      <c r="M31361" s="5"/>
      <c r="N31361" s="6"/>
    </row>
    <row r="31362" spans="8:14" x14ac:dyDescent="0.25">
      <c r="H31362" s="4"/>
      <c r="M31362" s="5"/>
      <c r="N31362" s="6"/>
    </row>
    <row r="31363" spans="8:14" x14ac:dyDescent="0.25">
      <c r="H31363" s="4"/>
      <c r="M31363" s="5"/>
      <c r="N31363" s="6"/>
    </row>
    <row r="31364" spans="8:14" x14ac:dyDescent="0.25">
      <c r="H31364" s="4"/>
      <c r="M31364" s="5"/>
      <c r="N31364" s="6"/>
    </row>
    <row r="31365" spans="8:14" x14ac:dyDescent="0.25">
      <c r="H31365" s="4"/>
      <c r="M31365" s="5"/>
      <c r="N31365" s="6"/>
    </row>
    <row r="31366" spans="8:14" x14ac:dyDescent="0.25">
      <c r="H31366" s="4"/>
      <c r="M31366" s="5"/>
      <c r="N31366" s="6"/>
    </row>
    <row r="31367" spans="8:14" x14ac:dyDescent="0.25">
      <c r="H31367" s="4"/>
      <c r="M31367" s="5"/>
      <c r="N31367" s="6"/>
    </row>
    <row r="31368" spans="8:14" x14ac:dyDescent="0.25">
      <c r="H31368" s="4"/>
      <c r="M31368" s="5"/>
      <c r="N31368" s="6"/>
    </row>
    <row r="31369" spans="8:14" x14ac:dyDescent="0.25">
      <c r="H31369" s="4"/>
      <c r="M31369" s="5"/>
      <c r="N31369" s="6"/>
    </row>
    <row r="31370" spans="8:14" x14ac:dyDescent="0.25">
      <c r="H31370" s="4"/>
      <c r="M31370" s="5"/>
      <c r="N31370" s="6"/>
    </row>
    <row r="31371" spans="8:14" x14ac:dyDescent="0.25">
      <c r="H31371" s="4"/>
      <c r="M31371" s="5"/>
      <c r="N31371" s="6"/>
    </row>
    <row r="31372" spans="8:14" x14ac:dyDescent="0.25">
      <c r="H31372" s="4"/>
      <c r="M31372" s="5"/>
      <c r="N31372" s="6"/>
    </row>
    <row r="31373" spans="8:14" x14ac:dyDescent="0.25">
      <c r="H31373" s="4"/>
      <c r="M31373" s="5"/>
      <c r="N31373" s="6"/>
    </row>
    <row r="31374" spans="8:14" x14ac:dyDescent="0.25">
      <c r="H31374" s="4"/>
      <c r="M31374" s="5"/>
      <c r="N31374" s="6"/>
    </row>
    <row r="31375" spans="8:14" x14ac:dyDescent="0.25">
      <c r="H31375" s="4"/>
      <c r="M31375" s="5"/>
      <c r="N31375" s="6"/>
    </row>
    <row r="31376" spans="8:14" x14ac:dyDescent="0.25">
      <c r="H31376" s="4"/>
      <c r="M31376" s="5"/>
      <c r="N31376" s="6"/>
    </row>
    <row r="31377" spans="8:14" x14ac:dyDescent="0.25">
      <c r="H31377" s="4"/>
      <c r="M31377" s="5"/>
      <c r="N31377" s="6"/>
    </row>
    <row r="31378" spans="8:14" x14ac:dyDescent="0.25">
      <c r="H31378" s="4"/>
      <c r="M31378" s="5"/>
      <c r="N31378" s="6"/>
    </row>
    <row r="31379" spans="8:14" x14ac:dyDescent="0.25">
      <c r="H31379" s="4"/>
      <c r="M31379" s="5"/>
      <c r="N31379" s="6"/>
    </row>
    <row r="31380" spans="8:14" x14ac:dyDescent="0.25">
      <c r="H31380" s="4"/>
      <c r="M31380" s="5"/>
      <c r="N31380" s="6"/>
    </row>
    <row r="31381" spans="8:14" x14ac:dyDescent="0.25">
      <c r="H31381" s="4"/>
      <c r="M31381" s="5"/>
      <c r="N31381" s="6"/>
    </row>
    <row r="31382" spans="8:14" x14ac:dyDescent="0.25">
      <c r="H31382" s="4"/>
      <c r="M31382" s="5"/>
      <c r="N31382" s="6"/>
    </row>
    <row r="31383" spans="8:14" x14ac:dyDescent="0.25">
      <c r="H31383" s="4"/>
      <c r="M31383" s="5"/>
      <c r="N31383" s="6"/>
    </row>
    <row r="31384" spans="8:14" x14ac:dyDescent="0.25">
      <c r="H31384" s="4"/>
      <c r="M31384" s="5"/>
      <c r="N31384" s="6"/>
    </row>
    <row r="31385" spans="8:14" x14ac:dyDescent="0.25">
      <c r="H31385" s="4"/>
      <c r="M31385" s="5"/>
      <c r="N31385" s="6"/>
    </row>
    <row r="31386" spans="8:14" x14ac:dyDescent="0.25">
      <c r="H31386" s="4"/>
      <c r="M31386" s="5"/>
      <c r="N31386" s="6"/>
    </row>
    <row r="31387" spans="8:14" x14ac:dyDescent="0.25">
      <c r="H31387" s="4"/>
      <c r="M31387" s="5"/>
      <c r="N31387" s="6"/>
    </row>
    <row r="31388" spans="8:14" x14ac:dyDescent="0.25">
      <c r="H31388" s="4"/>
      <c r="M31388" s="5"/>
      <c r="N31388" s="6"/>
    </row>
    <row r="31389" spans="8:14" x14ac:dyDescent="0.25">
      <c r="H31389" s="4"/>
      <c r="M31389" s="5"/>
      <c r="N31389" s="6"/>
    </row>
    <row r="31390" spans="8:14" x14ac:dyDescent="0.25">
      <c r="H31390" s="4"/>
      <c r="M31390" s="5"/>
      <c r="N31390" s="6"/>
    </row>
    <row r="31391" spans="8:14" x14ac:dyDescent="0.25">
      <c r="H31391" s="4"/>
      <c r="M31391" s="5"/>
      <c r="N31391" s="6"/>
    </row>
    <row r="31392" spans="8:14" x14ac:dyDescent="0.25">
      <c r="H31392" s="4"/>
      <c r="M31392" s="5"/>
      <c r="N31392" s="6"/>
    </row>
    <row r="31393" spans="8:14" x14ac:dyDescent="0.25">
      <c r="H31393" s="4"/>
      <c r="M31393" s="5"/>
      <c r="N31393" s="6"/>
    </row>
    <row r="31394" spans="8:14" x14ac:dyDescent="0.25">
      <c r="H31394" s="4"/>
      <c r="M31394" s="5"/>
      <c r="N31394" s="6"/>
    </row>
    <row r="31395" spans="8:14" x14ac:dyDescent="0.25">
      <c r="H31395" s="4"/>
      <c r="M31395" s="5"/>
      <c r="N31395" s="6"/>
    </row>
    <row r="31396" spans="8:14" x14ac:dyDescent="0.25">
      <c r="H31396" s="4"/>
      <c r="M31396" s="5"/>
      <c r="N31396" s="6"/>
    </row>
    <row r="31397" spans="8:14" x14ac:dyDescent="0.25">
      <c r="H31397" s="4"/>
      <c r="M31397" s="5"/>
      <c r="N31397" s="6"/>
    </row>
    <row r="31398" spans="8:14" x14ac:dyDescent="0.25">
      <c r="H31398" s="4"/>
      <c r="M31398" s="5"/>
      <c r="N31398" s="6"/>
    </row>
    <row r="31399" spans="8:14" x14ac:dyDescent="0.25">
      <c r="H31399" s="4"/>
      <c r="M31399" s="5"/>
      <c r="N31399" s="6"/>
    </row>
    <row r="31400" spans="8:14" x14ac:dyDescent="0.25">
      <c r="H31400" s="4"/>
      <c r="M31400" s="5"/>
      <c r="N31400" s="6"/>
    </row>
    <row r="31401" spans="8:14" x14ac:dyDescent="0.25">
      <c r="H31401" s="4"/>
      <c r="M31401" s="5"/>
      <c r="N31401" s="6"/>
    </row>
    <row r="31402" spans="8:14" x14ac:dyDescent="0.25">
      <c r="H31402" s="4"/>
      <c r="M31402" s="5"/>
      <c r="N31402" s="6"/>
    </row>
    <row r="31403" spans="8:14" x14ac:dyDescent="0.25">
      <c r="H31403" s="4"/>
      <c r="M31403" s="5"/>
      <c r="N31403" s="6"/>
    </row>
    <row r="31404" spans="8:14" x14ac:dyDescent="0.25">
      <c r="H31404" s="4"/>
      <c r="M31404" s="5"/>
      <c r="N31404" s="6"/>
    </row>
    <row r="31405" spans="8:14" x14ac:dyDescent="0.25">
      <c r="H31405" s="4"/>
      <c r="M31405" s="5"/>
      <c r="N31405" s="6"/>
    </row>
    <row r="31406" spans="8:14" x14ac:dyDescent="0.25">
      <c r="H31406" s="4"/>
      <c r="M31406" s="5"/>
      <c r="N31406" s="6"/>
    </row>
    <row r="31407" spans="8:14" x14ac:dyDescent="0.25">
      <c r="H31407" s="4"/>
      <c r="M31407" s="5"/>
      <c r="N31407" s="6"/>
    </row>
    <row r="31408" spans="8:14" x14ac:dyDescent="0.25">
      <c r="H31408" s="4"/>
      <c r="M31408" s="5"/>
      <c r="N31408" s="6"/>
    </row>
    <row r="31409" spans="8:14" x14ac:dyDescent="0.25">
      <c r="H31409" s="4"/>
      <c r="M31409" s="5"/>
      <c r="N31409" s="6"/>
    </row>
    <row r="31410" spans="8:14" x14ac:dyDescent="0.25">
      <c r="H31410" s="4"/>
      <c r="M31410" s="5"/>
      <c r="N31410" s="6"/>
    </row>
    <row r="31411" spans="8:14" x14ac:dyDescent="0.25">
      <c r="H31411" s="4"/>
      <c r="M31411" s="5"/>
      <c r="N31411" s="6"/>
    </row>
    <row r="31412" spans="8:14" x14ac:dyDescent="0.25">
      <c r="H31412" s="4"/>
      <c r="M31412" s="5"/>
      <c r="N31412" s="6"/>
    </row>
    <row r="31413" spans="8:14" x14ac:dyDescent="0.25">
      <c r="H31413" s="4"/>
      <c r="M31413" s="5"/>
      <c r="N31413" s="6"/>
    </row>
    <row r="31414" spans="8:14" x14ac:dyDescent="0.25">
      <c r="H31414" s="4"/>
      <c r="M31414" s="5"/>
      <c r="N31414" s="6"/>
    </row>
    <row r="31415" spans="8:14" x14ac:dyDescent="0.25">
      <c r="H31415" s="4"/>
      <c r="M31415" s="5"/>
      <c r="N31415" s="6"/>
    </row>
    <row r="31416" spans="8:14" x14ac:dyDescent="0.25">
      <c r="H31416" s="4"/>
      <c r="M31416" s="5"/>
      <c r="N31416" s="6"/>
    </row>
    <row r="31417" spans="8:14" x14ac:dyDescent="0.25">
      <c r="H31417" s="4"/>
      <c r="M31417" s="5"/>
      <c r="N31417" s="6"/>
    </row>
    <row r="31418" spans="8:14" x14ac:dyDescent="0.25">
      <c r="H31418" s="4"/>
      <c r="M31418" s="5"/>
      <c r="N31418" s="6"/>
    </row>
    <row r="31419" spans="8:14" x14ac:dyDescent="0.25">
      <c r="H31419" s="4"/>
      <c r="M31419" s="5"/>
      <c r="N31419" s="6"/>
    </row>
    <row r="31420" spans="8:14" x14ac:dyDescent="0.25">
      <c r="H31420" s="4"/>
      <c r="M31420" s="5"/>
      <c r="N31420" s="6"/>
    </row>
    <row r="31421" spans="8:14" x14ac:dyDescent="0.25">
      <c r="H31421" s="4"/>
      <c r="M31421" s="5"/>
      <c r="N31421" s="6"/>
    </row>
    <row r="31422" spans="8:14" x14ac:dyDescent="0.25">
      <c r="H31422" s="4"/>
      <c r="M31422" s="5"/>
      <c r="N31422" s="6"/>
    </row>
    <row r="31423" spans="8:14" x14ac:dyDescent="0.25">
      <c r="H31423" s="4"/>
      <c r="M31423" s="5"/>
      <c r="N31423" s="6"/>
    </row>
    <row r="31424" spans="8:14" x14ac:dyDescent="0.25">
      <c r="H31424" s="4"/>
      <c r="M31424" s="5"/>
      <c r="N31424" s="6"/>
    </row>
    <row r="31425" spans="8:14" x14ac:dyDescent="0.25">
      <c r="H31425" s="4"/>
      <c r="M31425" s="5"/>
      <c r="N31425" s="6"/>
    </row>
    <row r="31426" spans="8:14" x14ac:dyDescent="0.25">
      <c r="H31426" s="4"/>
      <c r="M31426" s="5"/>
      <c r="N31426" s="6"/>
    </row>
    <row r="31427" spans="8:14" x14ac:dyDescent="0.25">
      <c r="H31427" s="4"/>
      <c r="M31427" s="5"/>
      <c r="N31427" s="6"/>
    </row>
    <row r="31428" spans="8:14" x14ac:dyDescent="0.25">
      <c r="H31428" s="4"/>
      <c r="M31428" s="5"/>
      <c r="N31428" s="6"/>
    </row>
    <row r="31429" spans="8:14" x14ac:dyDescent="0.25">
      <c r="H31429" s="4"/>
      <c r="M31429" s="5"/>
      <c r="N31429" s="6"/>
    </row>
    <row r="31430" spans="8:14" x14ac:dyDescent="0.25">
      <c r="H31430" s="4"/>
      <c r="M31430" s="5"/>
      <c r="N31430" s="6"/>
    </row>
    <row r="31431" spans="8:14" x14ac:dyDescent="0.25">
      <c r="H31431" s="4"/>
      <c r="M31431" s="5"/>
      <c r="N31431" s="6"/>
    </row>
    <row r="31432" spans="8:14" x14ac:dyDescent="0.25">
      <c r="H31432" s="4"/>
      <c r="M31432" s="5"/>
      <c r="N31432" s="6"/>
    </row>
    <row r="31433" spans="8:14" x14ac:dyDescent="0.25">
      <c r="H31433" s="4"/>
      <c r="M31433" s="5"/>
      <c r="N31433" s="6"/>
    </row>
    <row r="31434" spans="8:14" x14ac:dyDescent="0.25">
      <c r="H31434" s="4"/>
      <c r="M31434" s="5"/>
      <c r="N31434" s="6"/>
    </row>
    <row r="31435" spans="8:14" x14ac:dyDescent="0.25">
      <c r="H31435" s="4"/>
      <c r="M31435" s="5"/>
      <c r="N31435" s="6"/>
    </row>
    <row r="31436" spans="8:14" x14ac:dyDescent="0.25">
      <c r="H31436" s="4"/>
      <c r="M31436" s="5"/>
      <c r="N31436" s="6"/>
    </row>
    <row r="31437" spans="8:14" x14ac:dyDescent="0.25">
      <c r="H31437" s="4"/>
      <c r="M31437" s="5"/>
      <c r="N31437" s="6"/>
    </row>
    <row r="31438" spans="8:14" x14ac:dyDescent="0.25">
      <c r="H31438" s="4"/>
      <c r="M31438" s="5"/>
      <c r="N31438" s="6"/>
    </row>
    <row r="31439" spans="8:14" x14ac:dyDescent="0.25">
      <c r="H31439" s="4"/>
      <c r="M31439" s="5"/>
      <c r="N31439" s="6"/>
    </row>
    <row r="31440" spans="8:14" x14ac:dyDescent="0.25">
      <c r="H31440" s="4"/>
      <c r="M31440" s="5"/>
      <c r="N31440" s="6"/>
    </row>
    <row r="31441" spans="8:14" x14ac:dyDescent="0.25">
      <c r="H31441" s="4"/>
      <c r="M31441" s="5"/>
      <c r="N31441" s="6"/>
    </row>
    <row r="31442" spans="8:14" x14ac:dyDescent="0.25">
      <c r="H31442" s="4"/>
      <c r="M31442" s="5"/>
      <c r="N31442" s="6"/>
    </row>
    <row r="31443" spans="8:14" x14ac:dyDescent="0.25">
      <c r="H31443" s="4"/>
      <c r="M31443" s="5"/>
      <c r="N31443" s="6"/>
    </row>
    <row r="31444" spans="8:14" x14ac:dyDescent="0.25">
      <c r="H31444" s="4"/>
      <c r="M31444" s="5"/>
      <c r="N31444" s="6"/>
    </row>
    <row r="31445" spans="8:14" x14ac:dyDescent="0.25">
      <c r="H31445" s="4"/>
      <c r="M31445" s="5"/>
      <c r="N31445" s="6"/>
    </row>
    <row r="31446" spans="8:14" x14ac:dyDescent="0.25">
      <c r="H31446" s="4"/>
      <c r="M31446" s="5"/>
      <c r="N31446" s="6"/>
    </row>
    <row r="31447" spans="8:14" x14ac:dyDescent="0.25">
      <c r="H31447" s="4"/>
      <c r="M31447" s="5"/>
      <c r="N31447" s="6"/>
    </row>
    <row r="31448" spans="8:14" x14ac:dyDescent="0.25">
      <c r="H31448" s="4"/>
      <c r="M31448" s="5"/>
      <c r="N31448" s="6"/>
    </row>
    <row r="31449" spans="8:14" x14ac:dyDescent="0.25">
      <c r="H31449" s="4"/>
      <c r="M31449" s="5"/>
      <c r="N31449" s="6"/>
    </row>
    <row r="31450" spans="8:14" x14ac:dyDescent="0.25">
      <c r="H31450" s="4"/>
      <c r="M31450" s="5"/>
      <c r="N31450" s="6"/>
    </row>
    <row r="31451" spans="8:14" x14ac:dyDescent="0.25">
      <c r="H31451" s="4"/>
      <c r="M31451" s="5"/>
      <c r="N31451" s="6"/>
    </row>
    <row r="31452" spans="8:14" x14ac:dyDescent="0.25">
      <c r="H31452" s="4"/>
      <c r="M31452" s="5"/>
      <c r="N31452" s="6"/>
    </row>
    <row r="31453" spans="8:14" x14ac:dyDescent="0.25">
      <c r="H31453" s="4"/>
      <c r="M31453" s="5"/>
      <c r="N31453" s="6"/>
    </row>
    <row r="31454" spans="8:14" x14ac:dyDescent="0.25">
      <c r="H31454" s="4"/>
      <c r="M31454" s="5"/>
      <c r="N31454" s="6"/>
    </row>
    <row r="31455" spans="8:14" x14ac:dyDescent="0.25">
      <c r="H31455" s="4"/>
      <c r="M31455" s="5"/>
      <c r="N31455" s="6"/>
    </row>
    <row r="31456" spans="8:14" x14ac:dyDescent="0.25">
      <c r="H31456" s="4"/>
      <c r="M31456" s="5"/>
      <c r="N31456" s="6"/>
    </row>
    <row r="31457" spans="8:14" x14ac:dyDescent="0.25">
      <c r="H31457" s="4"/>
      <c r="M31457" s="5"/>
      <c r="N31457" s="6"/>
    </row>
    <row r="31458" spans="8:14" x14ac:dyDescent="0.25">
      <c r="H31458" s="4"/>
      <c r="M31458" s="5"/>
      <c r="N31458" s="6"/>
    </row>
    <row r="31459" spans="8:14" x14ac:dyDescent="0.25">
      <c r="H31459" s="4"/>
      <c r="M31459" s="5"/>
      <c r="N31459" s="6"/>
    </row>
    <row r="31460" spans="8:14" x14ac:dyDescent="0.25">
      <c r="H31460" s="4"/>
      <c r="M31460" s="5"/>
      <c r="N31460" s="6"/>
    </row>
    <row r="31461" spans="8:14" x14ac:dyDescent="0.25">
      <c r="H31461" s="4"/>
      <c r="M31461" s="5"/>
      <c r="N31461" s="6"/>
    </row>
    <row r="31462" spans="8:14" x14ac:dyDescent="0.25">
      <c r="H31462" s="4"/>
      <c r="M31462" s="5"/>
      <c r="N31462" s="6"/>
    </row>
    <row r="31463" spans="8:14" x14ac:dyDescent="0.25">
      <c r="H31463" s="4"/>
      <c r="M31463" s="5"/>
      <c r="N31463" s="6"/>
    </row>
    <row r="31464" spans="8:14" x14ac:dyDescent="0.25">
      <c r="H31464" s="4"/>
      <c r="M31464" s="5"/>
      <c r="N31464" s="6"/>
    </row>
    <row r="31465" spans="8:14" x14ac:dyDescent="0.25">
      <c r="H31465" s="4"/>
      <c r="M31465" s="5"/>
      <c r="N31465" s="6"/>
    </row>
    <row r="31466" spans="8:14" x14ac:dyDescent="0.25">
      <c r="H31466" s="4"/>
      <c r="M31466" s="5"/>
      <c r="N31466" s="6"/>
    </row>
    <row r="31467" spans="8:14" x14ac:dyDescent="0.25">
      <c r="H31467" s="4"/>
      <c r="M31467" s="5"/>
      <c r="N31467" s="6"/>
    </row>
    <row r="31468" spans="8:14" x14ac:dyDescent="0.25">
      <c r="H31468" s="4"/>
      <c r="M31468" s="5"/>
      <c r="N31468" s="6"/>
    </row>
    <row r="31469" spans="8:14" x14ac:dyDescent="0.25">
      <c r="H31469" s="4"/>
      <c r="M31469" s="5"/>
      <c r="N31469" s="6"/>
    </row>
    <row r="31470" spans="8:14" x14ac:dyDescent="0.25">
      <c r="H31470" s="4"/>
      <c r="M31470" s="5"/>
      <c r="N31470" s="6"/>
    </row>
    <row r="31471" spans="8:14" x14ac:dyDescent="0.25">
      <c r="H31471" s="4"/>
      <c r="M31471" s="5"/>
      <c r="N31471" s="6"/>
    </row>
    <row r="31472" spans="8:14" x14ac:dyDescent="0.25">
      <c r="H31472" s="4"/>
      <c r="M31472" s="5"/>
      <c r="N31472" s="6"/>
    </row>
    <row r="31473" spans="8:14" x14ac:dyDescent="0.25">
      <c r="H31473" s="4"/>
      <c r="M31473" s="5"/>
      <c r="N31473" s="6"/>
    </row>
    <row r="31474" spans="8:14" x14ac:dyDescent="0.25">
      <c r="H31474" s="4"/>
      <c r="M31474" s="5"/>
      <c r="N31474" s="6"/>
    </row>
    <row r="31475" spans="8:14" x14ac:dyDescent="0.25">
      <c r="H31475" s="4"/>
      <c r="M31475" s="5"/>
      <c r="N31475" s="6"/>
    </row>
    <row r="31476" spans="8:14" x14ac:dyDescent="0.25">
      <c r="H31476" s="4"/>
      <c r="M31476" s="5"/>
      <c r="N31476" s="6"/>
    </row>
    <row r="31477" spans="8:14" x14ac:dyDescent="0.25">
      <c r="H31477" s="4"/>
      <c r="M31477" s="5"/>
      <c r="N31477" s="6"/>
    </row>
    <row r="31478" spans="8:14" x14ac:dyDescent="0.25">
      <c r="H31478" s="4"/>
      <c r="M31478" s="5"/>
      <c r="N31478" s="6"/>
    </row>
    <row r="31479" spans="8:14" x14ac:dyDescent="0.25">
      <c r="H31479" s="4"/>
      <c r="M31479" s="5"/>
      <c r="N31479" s="6"/>
    </row>
    <row r="31480" spans="8:14" x14ac:dyDescent="0.25">
      <c r="H31480" s="4"/>
      <c r="M31480" s="5"/>
      <c r="N31480" s="6"/>
    </row>
    <row r="31481" spans="8:14" x14ac:dyDescent="0.25">
      <c r="H31481" s="4"/>
      <c r="M31481" s="5"/>
      <c r="N31481" s="6"/>
    </row>
    <row r="31482" spans="8:14" x14ac:dyDescent="0.25">
      <c r="H31482" s="4"/>
      <c r="M31482" s="5"/>
      <c r="N31482" s="6"/>
    </row>
    <row r="31483" spans="8:14" x14ac:dyDescent="0.25">
      <c r="H31483" s="4"/>
      <c r="M31483" s="5"/>
      <c r="N31483" s="6"/>
    </row>
    <row r="31484" spans="8:14" x14ac:dyDescent="0.25">
      <c r="H31484" s="4"/>
      <c r="M31484" s="5"/>
      <c r="N31484" s="6"/>
    </row>
    <row r="31485" spans="8:14" x14ac:dyDescent="0.25">
      <c r="H31485" s="4"/>
      <c r="M31485" s="5"/>
      <c r="N31485" s="6"/>
    </row>
    <row r="31486" spans="8:14" x14ac:dyDescent="0.25">
      <c r="H31486" s="4"/>
      <c r="M31486" s="5"/>
      <c r="N31486" s="6"/>
    </row>
    <row r="31487" spans="8:14" x14ac:dyDescent="0.25">
      <c r="H31487" s="4"/>
      <c r="M31487" s="5"/>
      <c r="N31487" s="6"/>
    </row>
    <row r="31488" spans="8:14" x14ac:dyDescent="0.25">
      <c r="H31488" s="4"/>
      <c r="M31488" s="5"/>
      <c r="N31488" s="6"/>
    </row>
    <row r="31489" spans="8:14" x14ac:dyDescent="0.25">
      <c r="H31489" s="4"/>
      <c r="M31489" s="5"/>
      <c r="N31489" s="6"/>
    </row>
    <row r="31490" spans="8:14" x14ac:dyDescent="0.25">
      <c r="H31490" s="4"/>
      <c r="M31490" s="5"/>
      <c r="N31490" s="6"/>
    </row>
    <row r="31491" spans="8:14" x14ac:dyDescent="0.25">
      <c r="H31491" s="4"/>
      <c r="M31491" s="5"/>
      <c r="N31491" s="6"/>
    </row>
    <row r="31492" spans="8:14" x14ac:dyDescent="0.25">
      <c r="H31492" s="4"/>
      <c r="M31492" s="5"/>
      <c r="N31492" s="6"/>
    </row>
    <row r="31493" spans="8:14" x14ac:dyDescent="0.25">
      <c r="H31493" s="4"/>
      <c r="M31493" s="5"/>
      <c r="N31493" s="6"/>
    </row>
    <row r="31494" spans="8:14" x14ac:dyDescent="0.25">
      <c r="H31494" s="4"/>
      <c r="M31494" s="5"/>
      <c r="N31494" s="6"/>
    </row>
    <row r="31495" spans="8:14" x14ac:dyDescent="0.25">
      <c r="H31495" s="4"/>
      <c r="M31495" s="5"/>
      <c r="N31495" s="6"/>
    </row>
    <row r="31496" spans="8:14" x14ac:dyDescent="0.25">
      <c r="H31496" s="4"/>
      <c r="M31496" s="5"/>
      <c r="N31496" s="6"/>
    </row>
    <row r="31497" spans="8:14" x14ac:dyDescent="0.25">
      <c r="H31497" s="4"/>
      <c r="M31497" s="5"/>
      <c r="N31497" s="6"/>
    </row>
    <row r="31498" spans="8:14" x14ac:dyDescent="0.25">
      <c r="H31498" s="4"/>
      <c r="M31498" s="5"/>
      <c r="N31498" s="6"/>
    </row>
    <row r="31499" spans="8:14" x14ac:dyDescent="0.25">
      <c r="H31499" s="4"/>
      <c r="M31499" s="5"/>
      <c r="N31499" s="6"/>
    </row>
    <row r="31500" spans="8:14" x14ac:dyDescent="0.25">
      <c r="H31500" s="4"/>
      <c r="M31500" s="5"/>
      <c r="N31500" s="6"/>
    </row>
    <row r="31501" spans="8:14" x14ac:dyDescent="0.25">
      <c r="H31501" s="4"/>
      <c r="M31501" s="5"/>
      <c r="N31501" s="6"/>
    </row>
    <row r="31502" spans="8:14" x14ac:dyDescent="0.25">
      <c r="H31502" s="4"/>
      <c r="M31502" s="5"/>
      <c r="N31502" s="6"/>
    </row>
    <row r="31503" spans="8:14" x14ac:dyDescent="0.25">
      <c r="H31503" s="4"/>
      <c r="M31503" s="5"/>
      <c r="N31503" s="6"/>
    </row>
    <row r="31504" spans="8:14" x14ac:dyDescent="0.25">
      <c r="H31504" s="4"/>
      <c r="M31504" s="5"/>
      <c r="N31504" s="6"/>
    </row>
    <row r="31505" spans="8:14" x14ac:dyDescent="0.25">
      <c r="H31505" s="4"/>
      <c r="M31505" s="5"/>
      <c r="N31505" s="6"/>
    </row>
    <row r="31506" spans="8:14" x14ac:dyDescent="0.25">
      <c r="H31506" s="4"/>
      <c r="M31506" s="5"/>
      <c r="N31506" s="6"/>
    </row>
    <row r="31507" spans="8:14" x14ac:dyDescent="0.25">
      <c r="H31507" s="4"/>
      <c r="M31507" s="5"/>
      <c r="N31507" s="6"/>
    </row>
    <row r="31508" spans="8:14" x14ac:dyDescent="0.25">
      <c r="H31508" s="4"/>
      <c r="M31508" s="5"/>
      <c r="N31508" s="6"/>
    </row>
    <row r="31509" spans="8:14" x14ac:dyDescent="0.25">
      <c r="H31509" s="4"/>
      <c r="M31509" s="5"/>
      <c r="N31509" s="6"/>
    </row>
    <row r="31510" spans="8:14" x14ac:dyDescent="0.25">
      <c r="H31510" s="4"/>
      <c r="M31510" s="5"/>
      <c r="N31510" s="6"/>
    </row>
    <row r="31511" spans="8:14" x14ac:dyDescent="0.25">
      <c r="H31511" s="4"/>
      <c r="M31511" s="5"/>
      <c r="N31511" s="6"/>
    </row>
    <row r="31512" spans="8:14" x14ac:dyDescent="0.25">
      <c r="H31512" s="4"/>
      <c r="M31512" s="5"/>
      <c r="N31512" s="6"/>
    </row>
    <row r="31513" spans="8:14" x14ac:dyDescent="0.25">
      <c r="H31513" s="4"/>
      <c r="M31513" s="5"/>
      <c r="N31513" s="6"/>
    </row>
    <row r="31514" spans="8:14" x14ac:dyDescent="0.25">
      <c r="H31514" s="4"/>
      <c r="M31514" s="5"/>
      <c r="N31514" s="6"/>
    </row>
    <row r="31515" spans="8:14" x14ac:dyDescent="0.25">
      <c r="H31515" s="4"/>
      <c r="M31515" s="5"/>
      <c r="N31515" s="6"/>
    </row>
    <row r="31516" spans="8:14" x14ac:dyDescent="0.25">
      <c r="H31516" s="4"/>
      <c r="M31516" s="5"/>
      <c r="N31516" s="6"/>
    </row>
    <row r="31517" spans="8:14" x14ac:dyDescent="0.25">
      <c r="H31517" s="4"/>
      <c r="M31517" s="5"/>
      <c r="N31517" s="6"/>
    </row>
    <row r="31518" spans="8:14" x14ac:dyDescent="0.25">
      <c r="H31518" s="4"/>
      <c r="M31518" s="5"/>
      <c r="N31518" s="6"/>
    </row>
    <row r="31519" spans="8:14" x14ac:dyDescent="0.25">
      <c r="H31519" s="4"/>
      <c r="M31519" s="5"/>
      <c r="N31519" s="6"/>
    </row>
    <row r="31520" spans="8:14" x14ac:dyDescent="0.25">
      <c r="H31520" s="4"/>
      <c r="M31520" s="5"/>
      <c r="N31520" s="6"/>
    </row>
    <row r="31521" spans="8:14" x14ac:dyDescent="0.25">
      <c r="H31521" s="4"/>
      <c r="M31521" s="5"/>
      <c r="N31521" s="6"/>
    </row>
    <row r="31522" spans="8:14" x14ac:dyDescent="0.25">
      <c r="H31522" s="4"/>
      <c r="M31522" s="5"/>
      <c r="N31522" s="6"/>
    </row>
    <row r="31523" spans="8:14" x14ac:dyDescent="0.25">
      <c r="H31523" s="4"/>
      <c r="M31523" s="5"/>
      <c r="N31523" s="6"/>
    </row>
    <row r="31524" spans="8:14" x14ac:dyDescent="0.25">
      <c r="H31524" s="4"/>
      <c r="M31524" s="5"/>
      <c r="N31524" s="6"/>
    </row>
    <row r="31525" spans="8:14" x14ac:dyDescent="0.25">
      <c r="H31525" s="4"/>
      <c r="M31525" s="5"/>
      <c r="N31525" s="6"/>
    </row>
    <row r="31526" spans="8:14" x14ac:dyDescent="0.25">
      <c r="H31526" s="4"/>
      <c r="M31526" s="5"/>
      <c r="N31526" s="6"/>
    </row>
    <row r="31527" spans="8:14" x14ac:dyDescent="0.25">
      <c r="H31527" s="4"/>
      <c r="M31527" s="5"/>
      <c r="N31527" s="6"/>
    </row>
    <row r="31528" spans="8:14" x14ac:dyDescent="0.25">
      <c r="H31528" s="4"/>
      <c r="M31528" s="5"/>
      <c r="N31528" s="6"/>
    </row>
    <row r="31529" spans="8:14" x14ac:dyDescent="0.25">
      <c r="H31529" s="4"/>
      <c r="M31529" s="5"/>
      <c r="N31529" s="6"/>
    </row>
    <row r="31530" spans="8:14" x14ac:dyDescent="0.25">
      <c r="H31530" s="4"/>
      <c r="M31530" s="5"/>
      <c r="N31530" s="6"/>
    </row>
    <row r="31531" spans="8:14" x14ac:dyDescent="0.25">
      <c r="H31531" s="4"/>
      <c r="M31531" s="5"/>
      <c r="N31531" s="6"/>
    </row>
    <row r="31532" spans="8:14" x14ac:dyDescent="0.25">
      <c r="H31532" s="4"/>
      <c r="M31532" s="5"/>
      <c r="N31532" s="6"/>
    </row>
    <row r="31533" spans="8:14" x14ac:dyDescent="0.25">
      <c r="H31533" s="4"/>
      <c r="M31533" s="5"/>
      <c r="N31533" s="6"/>
    </row>
    <row r="31534" spans="8:14" x14ac:dyDescent="0.25">
      <c r="H31534" s="4"/>
      <c r="M31534" s="5"/>
      <c r="N31534" s="6"/>
    </row>
    <row r="31535" spans="8:14" x14ac:dyDescent="0.25">
      <c r="H31535" s="4"/>
      <c r="M31535" s="5"/>
      <c r="N31535" s="6"/>
    </row>
    <row r="31536" spans="8:14" x14ac:dyDescent="0.25">
      <c r="H31536" s="4"/>
      <c r="M31536" s="5"/>
      <c r="N31536" s="6"/>
    </row>
    <row r="31537" spans="8:14" x14ac:dyDescent="0.25">
      <c r="H31537" s="4"/>
      <c r="M31537" s="5"/>
      <c r="N31537" s="6"/>
    </row>
    <row r="31538" spans="8:14" x14ac:dyDescent="0.25">
      <c r="H31538" s="4"/>
      <c r="M31538" s="5"/>
      <c r="N31538" s="6"/>
    </row>
    <row r="31539" spans="8:14" x14ac:dyDescent="0.25">
      <c r="H31539" s="4"/>
      <c r="M31539" s="5"/>
      <c r="N31539" s="6"/>
    </row>
    <row r="31540" spans="8:14" x14ac:dyDescent="0.25">
      <c r="H31540" s="4"/>
      <c r="M31540" s="5"/>
      <c r="N31540" s="6"/>
    </row>
    <row r="31541" spans="8:14" x14ac:dyDescent="0.25">
      <c r="H31541" s="4"/>
      <c r="M31541" s="5"/>
      <c r="N31541" s="6"/>
    </row>
    <row r="31542" spans="8:14" x14ac:dyDescent="0.25">
      <c r="H31542" s="4"/>
      <c r="M31542" s="5"/>
      <c r="N31542" s="6"/>
    </row>
    <row r="31543" spans="8:14" x14ac:dyDescent="0.25">
      <c r="H31543" s="4"/>
      <c r="M31543" s="5"/>
      <c r="N31543" s="6"/>
    </row>
    <row r="31544" spans="8:14" x14ac:dyDescent="0.25">
      <c r="H31544" s="4"/>
      <c r="M31544" s="5"/>
      <c r="N31544" s="6"/>
    </row>
    <row r="31545" spans="8:14" x14ac:dyDescent="0.25">
      <c r="H31545" s="4"/>
      <c r="M31545" s="5"/>
      <c r="N31545" s="6"/>
    </row>
    <row r="31546" spans="8:14" x14ac:dyDescent="0.25">
      <c r="H31546" s="4"/>
      <c r="M31546" s="5"/>
      <c r="N31546" s="6"/>
    </row>
    <row r="31547" spans="8:14" x14ac:dyDescent="0.25">
      <c r="H31547" s="4"/>
      <c r="M31547" s="5"/>
      <c r="N31547" s="6"/>
    </row>
    <row r="31548" spans="8:14" x14ac:dyDescent="0.25">
      <c r="H31548" s="4"/>
      <c r="M31548" s="5"/>
      <c r="N31548" s="6"/>
    </row>
    <row r="31549" spans="8:14" x14ac:dyDescent="0.25">
      <c r="H31549" s="4"/>
      <c r="M31549" s="5"/>
      <c r="N31549" s="6"/>
    </row>
    <row r="31550" spans="8:14" x14ac:dyDescent="0.25">
      <c r="H31550" s="4"/>
      <c r="M31550" s="5"/>
      <c r="N31550" s="6"/>
    </row>
    <row r="31551" spans="8:14" x14ac:dyDescent="0.25">
      <c r="H31551" s="4"/>
      <c r="M31551" s="5"/>
      <c r="N31551" s="6"/>
    </row>
    <row r="31552" spans="8:14" x14ac:dyDescent="0.25">
      <c r="H31552" s="4"/>
      <c r="M31552" s="5"/>
      <c r="N31552" s="6"/>
    </row>
    <row r="31553" spans="8:14" x14ac:dyDescent="0.25">
      <c r="H31553" s="4"/>
      <c r="M31553" s="5"/>
      <c r="N31553" s="6"/>
    </row>
    <row r="31554" spans="8:14" x14ac:dyDescent="0.25">
      <c r="H31554" s="4"/>
      <c r="M31554" s="5"/>
      <c r="N31554" s="6"/>
    </row>
    <row r="31555" spans="8:14" x14ac:dyDescent="0.25">
      <c r="H31555" s="4"/>
      <c r="M31555" s="5"/>
      <c r="N31555" s="6"/>
    </row>
    <row r="31556" spans="8:14" x14ac:dyDescent="0.25">
      <c r="H31556" s="4"/>
      <c r="M31556" s="5"/>
      <c r="N31556" s="6"/>
    </row>
    <row r="31557" spans="8:14" x14ac:dyDescent="0.25">
      <c r="H31557" s="4"/>
      <c r="M31557" s="5"/>
      <c r="N31557" s="6"/>
    </row>
    <row r="31558" spans="8:14" x14ac:dyDescent="0.25">
      <c r="H31558" s="4"/>
      <c r="M31558" s="5"/>
      <c r="N31558" s="6"/>
    </row>
    <row r="31559" spans="8:14" x14ac:dyDescent="0.25">
      <c r="H31559" s="4"/>
      <c r="M31559" s="5"/>
      <c r="N31559" s="6"/>
    </row>
    <row r="31560" spans="8:14" x14ac:dyDescent="0.25">
      <c r="H31560" s="4"/>
      <c r="M31560" s="5"/>
      <c r="N31560" s="6"/>
    </row>
    <row r="31561" spans="8:14" x14ac:dyDescent="0.25">
      <c r="H31561" s="4"/>
      <c r="M31561" s="5"/>
      <c r="N31561" s="6"/>
    </row>
    <row r="31562" spans="8:14" x14ac:dyDescent="0.25">
      <c r="H31562" s="4"/>
      <c r="M31562" s="5"/>
      <c r="N31562" s="6"/>
    </row>
    <row r="31563" spans="8:14" x14ac:dyDescent="0.25">
      <c r="H31563" s="4"/>
      <c r="M31563" s="5"/>
      <c r="N31563" s="6"/>
    </row>
    <row r="31564" spans="8:14" x14ac:dyDescent="0.25">
      <c r="H31564" s="4"/>
      <c r="M31564" s="5"/>
      <c r="N31564" s="6"/>
    </row>
    <row r="31565" spans="8:14" x14ac:dyDescent="0.25">
      <c r="H31565" s="4"/>
      <c r="M31565" s="5"/>
      <c r="N31565" s="6"/>
    </row>
    <row r="31566" spans="8:14" x14ac:dyDescent="0.25">
      <c r="H31566" s="4"/>
      <c r="M31566" s="5"/>
      <c r="N31566" s="6"/>
    </row>
    <row r="31567" spans="8:14" x14ac:dyDescent="0.25">
      <c r="H31567" s="4"/>
      <c r="M31567" s="5"/>
      <c r="N31567" s="6"/>
    </row>
    <row r="31568" spans="8:14" x14ac:dyDescent="0.25">
      <c r="H31568" s="4"/>
      <c r="M31568" s="5"/>
      <c r="N31568" s="6"/>
    </row>
    <row r="31569" spans="8:14" x14ac:dyDescent="0.25">
      <c r="H31569" s="4"/>
      <c r="M31569" s="5"/>
      <c r="N31569" s="6"/>
    </row>
    <row r="31570" spans="8:14" x14ac:dyDescent="0.25">
      <c r="H31570" s="4"/>
      <c r="M31570" s="5"/>
      <c r="N31570" s="6"/>
    </row>
    <row r="31571" spans="8:14" x14ac:dyDescent="0.25">
      <c r="H31571" s="4"/>
      <c r="M31571" s="5"/>
      <c r="N31571" s="6"/>
    </row>
    <row r="31572" spans="8:14" x14ac:dyDescent="0.25">
      <c r="H31572" s="4"/>
      <c r="M31572" s="5"/>
      <c r="N31572" s="6"/>
    </row>
    <row r="31573" spans="8:14" x14ac:dyDescent="0.25">
      <c r="H31573" s="4"/>
      <c r="M31573" s="5"/>
      <c r="N31573" s="6"/>
    </row>
    <row r="31574" spans="8:14" x14ac:dyDescent="0.25">
      <c r="H31574" s="4"/>
      <c r="M31574" s="5"/>
      <c r="N31574" s="6"/>
    </row>
    <row r="31575" spans="8:14" x14ac:dyDescent="0.25">
      <c r="H31575" s="4"/>
      <c r="M31575" s="5"/>
      <c r="N31575" s="6"/>
    </row>
    <row r="31576" spans="8:14" x14ac:dyDescent="0.25">
      <c r="H31576" s="4"/>
      <c r="M31576" s="5"/>
      <c r="N31576" s="6"/>
    </row>
    <row r="31577" spans="8:14" x14ac:dyDescent="0.25">
      <c r="H31577" s="4"/>
      <c r="M31577" s="5"/>
      <c r="N31577" s="6"/>
    </row>
    <row r="31578" spans="8:14" x14ac:dyDescent="0.25">
      <c r="H31578" s="4"/>
      <c r="M31578" s="5"/>
      <c r="N31578" s="6"/>
    </row>
    <row r="31579" spans="8:14" x14ac:dyDescent="0.25">
      <c r="H31579" s="4"/>
      <c r="M31579" s="5"/>
      <c r="N31579" s="6"/>
    </row>
    <row r="31580" spans="8:14" x14ac:dyDescent="0.25">
      <c r="H31580" s="4"/>
      <c r="M31580" s="5"/>
      <c r="N31580" s="6"/>
    </row>
    <row r="31581" spans="8:14" x14ac:dyDescent="0.25">
      <c r="H31581" s="4"/>
      <c r="M31581" s="5"/>
      <c r="N31581" s="6"/>
    </row>
    <row r="31582" spans="8:14" x14ac:dyDescent="0.25">
      <c r="H31582" s="4"/>
      <c r="M31582" s="5"/>
      <c r="N31582" s="6"/>
    </row>
    <row r="31583" spans="8:14" x14ac:dyDescent="0.25">
      <c r="H31583" s="4"/>
      <c r="M31583" s="5"/>
      <c r="N31583" s="6"/>
    </row>
    <row r="31584" spans="8:14" x14ac:dyDescent="0.25">
      <c r="H31584" s="4"/>
      <c r="M31584" s="5"/>
      <c r="N31584" s="6"/>
    </row>
    <row r="31585" spans="8:14" x14ac:dyDescent="0.25">
      <c r="H31585" s="4"/>
      <c r="M31585" s="5"/>
      <c r="N31585" s="6"/>
    </row>
    <row r="31586" spans="8:14" x14ac:dyDescent="0.25">
      <c r="H31586" s="4"/>
      <c r="M31586" s="5"/>
      <c r="N31586" s="6"/>
    </row>
    <row r="31587" spans="8:14" x14ac:dyDescent="0.25">
      <c r="H31587" s="4"/>
      <c r="M31587" s="5"/>
      <c r="N31587" s="6"/>
    </row>
    <row r="31588" spans="8:14" x14ac:dyDescent="0.25">
      <c r="H31588" s="4"/>
      <c r="M31588" s="5"/>
      <c r="N31588" s="6"/>
    </row>
    <row r="31589" spans="8:14" x14ac:dyDescent="0.25">
      <c r="H31589" s="4"/>
      <c r="M31589" s="5"/>
      <c r="N31589" s="6"/>
    </row>
    <row r="31590" spans="8:14" x14ac:dyDescent="0.25">
      <c r="H31590" s="4"/>
      <c r="M31590" s="5"/>
      <c r="N31590" s="6"/>
    </row>
    <row r="31591" spans="8:14" x14ac:dyDescent="0.25">
      <c r="H31591" s="4"/>
      <c r="M31591" s="5"/>
      <c r="N31591" s="6"/>
    </row>
    <row r="31592" spans="8:14" x14ac:dyDescent="0.25">
      <c r="H31592" s="4"/>
      <c r="M31592" s="5"/>
      <c r="N31592" s="6"/>
    </row>
    <row r="31593" spans="8:14" x14ac:dyDescent="0.25">
      <c r="H31593" s="4"/>
      <c r="M31593" s="5"/>
      <c r="N31593" s="6"/>
    </row>
    <row r="31594" spans="8:14" x14ac:dyDescent="0.25">
      <c r="H31594" s="4"/>
      <c r="M31594" s="5"/>
      <c r="N31594" s="6"/>
    </row>
    <row r="31595" spans="8:14" x14ac:dyDescent="0.25">
      <c r="H31595" s="4"/>
      <c r="M31595" s="5"/>
      <c r="N31595" s="6"/>
    </row>
    <row r="31596" spans="8:14" x14ac:dyDescent="0.25">
      <c r="H31596" s="4"/>
      <c r="M31596" s="5"/>
      <c r="N31596" s="6"/>
    </row>
    <row r="31597" spans="8:14" x14ac:dyDescent="0.25">
      <c r="H31597" s="4"/>
      <c r="M31597" s="5"/>
      <c r="N31597" s="6"/>
    </row>
    <row r="31598" spans="8:14" x14ac:dyDescent="0.25">
      <c r="H31598" s="4"/>
      <c r="M31598" s="5"/>
      <c r="N31598" s="6"/>
    </row>
    <row r="31599" spans="8:14" x14ac:dyDescent="0.25">
      <c r="H31599" s="4"/>
      <c r="M31599" s="5"/>
      <c r="N31599" s="6"/>
    </row>
    <row r="31600" spans="8:14" x14ac:dyDescent="0.25">
      <c r="H31600" s="4"/>
      <c r="M31600" s="5"/>
      <c r="N31600" s="6"/>
    </row>
    <row r="31601" spans="8:14" x14ac:dyDescent="0.25">
      <c r="H31601" s="4"/>
      <c r="M31601" s="5"/>
      <c r="N31601" s="6"/>
    </row>
    <row r="31602" spans="8:14" x14ac:dyDescent="0.25">
      <c r="H31602" s="4"/>
      <c r="M31602" s="5"/>
      <c r="N31602" s="6"/>
    </row>
    <row r="31603" spans="8:14" x14ac:dyDescent="0.25">
      <c r="H31603" s="4"/>
      <c r="M31603" s="5"/>
      <c r="N31603" s="6"/>
    </row>
    <row r="31604" spans="8:14" x14ac:dyDescent="0.25">
      <c r="H31604" s="4"/>
      <c r="M31604" s="5"/>
      <c r="N31604" s="6"/>
    </row>
    <row r="31605" spans="8:14" x14ac:dyDescent="0.25">
      <c r="H31605" s="4"/>
      <c r="M31605" s="5"/>
      <c r="N31605" s="6"/>
    </row>
    <row r="31606" spans="8:14" x14ac:dyDescent="0.25">
      <c r="H31606" s="4"/>
      <c r="M31606" s="5"/>
      <c r="N31606" s="6"/>
    </row>
    <row r="31607" spans="8:14" x14ac:dyDescent="0.25">
      <c r="H31607" s="4"/>
      <c r="M31607" s="5"/>
      <c r="N31607" s="6"/>
    </row>
    <row r="31608" spans="8:14" x14ac:dyDescent="0.25">
      <c r="H31608" s="4"/>
      <c r="M31608" s="5"/>
      <c r="N31608" s="6"/>
    </row>
    <row r="31609" spans="8:14" x14ac:dyDescent="0.25">
      <c r="H31609" s="4"/>
      <c r="M31609" s="5"/>
      <c r="N31609" s="6"/>
    </row>
    <row r="31610" spans="8:14" x14ac:dyDescent="0.25">
      <c r="H31610" s="4"/>
      <c r="M31610" s="5"/>
      <c r="N31610" s="6"/>
    </row>
    <row r="31611" spans="8:14" x14ac:dyDescent="0.25">
      <c r="H31611" s="4"/>
      <c r="M31611" s="5"/>
      <c r="N31611" s="6"/>
    </row>
    <row r="31612" spans="8:14" x14ac:dyDescent="0.25">
      <c r="H31612" s="4"/>
      <c r="M31612" s="5"/>
      <c r="N31612" s="6"/>
    </row>
    <row r="31613" spans="8:14" x14ac:dyDescent="0.25">
      <c r="H31613" s="4"/>
      <c r="M31613" s="5"/>
      <c r="N31613" s="6"/>
    </row>
    <row r="31614" spans="8:14" x14ac:dyDescent="0.25">
      <c r="H31614" s="4"/>
      <c r="M31614" s="5"/>
      <c r="N31614" s="6"/>
    </row>
    <row r="31615" spans="8:14" x14ac:dyDescent="0.25">
      <c r="H31615" s="4"/>
      <c r="M31615" s="5"/>
      <c r="N31615" s="6"/>
    </row>
    <row r="31616" spans="8:14" x14ac:dyDescent="0.25">
      <c r="H31616" s="4"/>
      <c r="M31616" s="5"/>
      <c r="N31616" s="6"/>
    </row>
    <row r="31617" spans="8:14" x14ac:dyDescent="0.25">
      <c r="H31617" s="4"/>
      <c r="M31617" s="5"/>
      <c r="N31617" s="6"/>
    </row>
    <row r="31618" spans="8:14" x14ac:dyDescent="0.25">
      <c r="H31618" s="4"/>
      <c r="M31618" s="5"/>
      <c r="N31618" s="6"/>
    </row>
    <row r="31619" spans="8:14" x14ac:dyDescent="0.25">
      <c r="H31619" s="4"/>
      <c r="M31619" s="5"/>
      <c r="N31619" s="6"/>
    </row>
    <row r="31620" spans="8:14" x14ac:dyDescent="0.25">
      <c r="H31620" s="4"/>
      <c r="M31620" s="5"/>
      <c r="N31620" s="6"/>
    </row>
    <row r="31621" spans="8:14" x14ac:dyDescent="0.25">
      <c r="H31621" s="4"/>
      <c r="M31621" s="5"/>
      <c r="N31621" s="6"/>
    </row>
    <row r="31622" spans="8:14" x14ac:dyDescent="0.25">
      <c r="H31622" s="4"/>
      <c r="M31622" s="5"/>
      <c r="N31622" s="6"/>
    </row>
    <row r="31623" spans="8:14" x14ac:dyDescent="0.25">
      <c r="H31623" s="4"/>
      <c r="M31623" s="5"/>
      <c r="N31623" s="6"/>
    </row>
    <row r="31624" spans="8:14" x14ac:dyDescent="0.25">
      <c r="H31624" s="4"/>
      <c r="M31624" s="5"/>
      <c r="N31624" s="6"/>
    </row>
    <row r="31625" spans="8:14" x14ac:dyDescent="0.25">
      <c r="H31625" s="4"/>
      <c r="M31625" s="5"/>
      <c r="N31625" s="6"/>
    </row>
    <row r="31626" spans="8:14" x14ac:dyDescent="0.25">
      <c r="H31626" s="4"/>
      <c r="M31626" s="5"/>
      <c r="N31626" s="6"/>
    </row>
    <row r="31627" spans="8:14" x14ac:dyDescent="0.25">
      <c r="H31627" s="4"/>
      <c r="M31627" s="5"/>
      <c r="N31627" s="6"/>
    </row>
    <row r="31628" spans="8:14" x14ac:dyDescent="0.25">
      <c r="H31628" s="4"/>
      <c r="M31628" s="5"/>
      <c r="N31628" s="6"/>
    </row>
    <row r="31629" spans="8:14" x14ac:dyDescent="0.25">
      <c r="H31629" s="4"/>
      <c r="M31629" s="5"/>
      <c r="N31629" s="6"/>
    </row>
    <row r="31630" spans="8:14" x14ac:dyDescent="0.25">
      <c r="H31630" s="4"/>
      <c r="M31630" s="5"/>
      <c r="N31630" s="6"/>
    </row>
    <row r="31631" spans="8:14" x14ac:dyDescent="0.25">
      <c r="H31631" s="4"/>
      <c r="M31631" s="5"/>
      <c r="N31631" s="6"/>
    </row>
    <row r="31632" spans="8:14" x14ac:dyDescent="0.25">
      <c r="H31632" s="4"/>
      <c r="M31632" s="5"/>
      <c r="N31632" s="6"/>
    </row>
    <row r="31633" spans="8:14" x14ac:dyDescent="0.25">
      <c r="H31633" s="4"/>
      <c r="M31633" s="5"/>
      <c r="N31633" s="6"/>
    </row>
    <row r="31634" spans="8:14" x14ac:dyDescent="0.25">
      <c r="H31634" s="4"/>
      <c r="M31634" s="5"/>
      <c r="N31634" s="6"/>
    </row>
    <row r="31635" spans="8:14" x14ac:dyDescent="0.25">
      <c r="H31635" s="4"/>
      <c r="M31635" s="5"/>
      <c r="N31635" s="6"/>
    </row>
    <row r="31636" spans="8:14" x14ac:dyDescent="0.25">
      <c r="H31636" s="4"/>
      <c r="M31636" s="5"/>
      <c r="N31636" s="6"/>
    </row>
    <row r="31637" spans="8:14" x14ac:dyDescent="0.25">
      <c r="H31637" s="4"/>
      <c r="M31637" s="5"/>
      <c r="N31637" s="6"/>
    </row>
    <row r="31638" spans="8:14" x14ac:dyDescent="0.25">
      <c r="H31638" s="4"/>
      <c r="M31638" s="5"/>
      <c r="N31638" s="6"/>
    </row>
    <row r="31639" spans="8:14" x14ac:dyDescent="0.25">
      <c r="H31639" s="4"/>
      <c r="M31639" s="5"/>
      <c r="N31639" s="6"/>
    </row>
    <row r="31640" spans="8:14" x14ac:dyDescent="0.25">
      <c r="H31640" s="4"/>
      <c r="M31640" s="5"/>
      <c r="N31640" s="6"/>
    </row>
    <row r="31641" spans="8:14" x14ac:dyDescent="0.25">
      <c r="H31641" s="4"/>
      <c r="M31641" s="5"/>
      <c r="N31641" s="6"/>
    </row>
    <row r="31642" spans="8:14" x14ac:dyDescent="0.25">
      <c r="H31642" s="4"/>
      <c r="M31642" s="5"/>
      <c r="N31642" s="6"/>
    </row>
    <row r="31643" spans="8:14" x14ac:dyDescent="0.25">
      <c r="H31643" s="4"/>
      <c r="M31643" s="5"/>
      <c r="N31643" s="6"/>
    </row>
    <row r="31644" spans="8:14" x14ac:dyDescent="0.25">
      <c r="H31644" s="4"/>
      <c r="M31644" s="5"/>
      <c r="N31644" s="6"/>
    </row>
    <row r="31645" spans="8:14" x14ac:dyDescent="0.25">
      <c r="H31645" s="4"/>
      <c r="M31645" s="5"/>
      <c r="N31645" s="6"/>
    </row>
    <row r="31646" spans="8:14" x14ac:dyDescent="0.25">
      <c r="H31646" s="4"/>
      <c r="M31646" s="5"/>
      <c r="N31646" s="6"/>
    </row>
    <row r="31647" spans="8:14" x14ac:dyDescent="0.25">
      <c r="H31647" s="4"/>
      <c r="M31647" s="5"/>
      <c r="N31647" s="6"/>
    </row>
    <row r="31648" spans="8:14" x14ac:dyDescent="0.25">
      <c r="H31648" s="4"/>
      <c r="M31648" s="5"/>
      <c r="N31648" s="6"/>
    </row>
    <row r="31649" spans="8:14" x14ac:dyDescent="0.25">
      <c r="H31649" s="4"/>
      <c r="M31649" s="5"/>
      <c r="N31649" s="6"/>
    </row>
    <row r="31650" spans="8:14" x14ac:dyDescent="0.25">
      <c r="H31650" s="4"/>
      <c r="M31650" s="5"/>
      <c r="N31650" s="6"/>
    </row>
    <row r="31651" spans="8:14" x14ac:dyDescent="0.25">
      <c r="H31651" s="4"/>
      <c r="M31651" s="5"/>
      <c r="N31651" s="6"/>
    </row>
    <row r="31652" spans="8:14" x14ac:dyDescent="0.25">
      <c r="H31652" s="4"/>
      <c r="M31652" s="5"/>
      <c r="N31652" s="6"/>
    </row>
    <row r="31653" spans="8:14" x14ac:dyDescent="0.25">
      <c r="H31653" s="4"/>
      <c r="M31653" s="5"/>
      <c r="N31653" s="6"/>
    </row>
    <row r="31654" spans="8:14" x14ac:dyDescent="0.25">
      <c r="H31654" s="4"/>
      <c r="M31654" s="5"/>
      <c r="N31654" s="6"/>
    </row>
    <row r="31655" spans="8:14" x14ac:dyDescent="0.25">
      <c r="H31655" s="4"/>
      <c r="M31655" s="5"/>
      <c r="N31655" s="6"/>
    </row>
    <row r="31656" spans="8:14" x14ac:dyDescent="0.25">
      <c r="H31656" s="4"/>
      <c r="M31656" s="5"/>
      <c r="N31656" s="6"/>
    </row>
    <row r="31657" spans="8:14" x14ac:dyDescent="0.25">
      <c r="H31657" s="4"/>
      <c r="M31657" s="5"/>
      <c r="N31657" s="6"/>
    </row>
    <row r="31658" spans="8:14" x14ac:dyDescent="0.25">
      <c r="H31658" s="4"/>
      <c r="M31658" s="5"/>
      <c r="N31658" s="6"/>
    </row>
    <row r="31659" spans="8:14" x14ac:dyDescent="0.25">
      <c r="H31659" s="4"/>
      <c r="M31659" s="5"/>
      <c r="N31659" s="6"/>
    </row>
    <row r="31660" spans="8:14" x14ac:dyDescent="0.25">
      <c r="H31660" s="4"/>
      <c r="M31660" s="5"/>
      <c r="N31660" s="6"/>
    </row>
    <row r="31661" spans="8:14" x14ac:dyDescent="0.25">
      <c r="H31661" s="4"/>
      <c r="M31661" s="5"/>
      <c r="N31661" s="6"/>
    </row>
    <row r="31662" spans="8:14" x14ac:dyDescent="0.25">
      <c r="H31662" s="4"/>
      <c r="M31662" s="5"/>
      <c r="N31662" s="6"/>
    </row>
    <row r="31663" spans="8:14" x14ac:dyDescent="0.25">
      <c r="H31663" s="4"/>
      <c r="M31663" s="5"/>
      <c r="N31663" s="6"/>
    </row>
    <row r="31664" spans="8:14" x14ac:dyDescent="0.25">
      <c r="H31664" s="4"/>
      <c r="M31664" s="5"/>
      <c r="N31664" s="6"/>
    </row>
    <row r="31665" spans="8:14" x14ac:dyDescent="0.25">
      <c r="H31665" s="4"/>
      <c r="M31665" s="5"/>
      <c r="N31665" s="6"/>
    </row>
    <row r="31666" spans="8:14" x14ac:dyDescent="0.25">
      <c r="H31666" s="4"/>
      <c r="M31666" s="5"/>
      <c r="N31666" s="6"/>
    </row>
    <row r="31667" spans="8:14" x14ac:dyDescent="0.25">
      <c r="H31667" s="4"/>
      <c r="M31667" s="5"/>
      <c r="N31667" s="6"/>
    </row>
    <row r="31668" spans="8:14" x14ac:dyDescent="0.25">
      <c r="H31668" s="4"/>
      <c r="M31668" s="5"/>
      <c r="N31668" s="6"/>
    </row>
    <row r="31669" spans="8:14" x14ac:dyDescent="0.25">
      <c r="H31669" s="4"/>
      <c r="M31669" s="5"/>
      <c r="N31669" s="6"/>
    </row>
    <row r="31670" spans="8:14" x14ac:dyDescent="0.25">
      <c r="H31670" s="4"/>
      <c r="M31670" s="5"/>
      <c r="N31670" s="6"/>
    </row>
    <row r="31671" spans="8:14" x14ac:dyDescent="0.25">
      <c r="H31671" s="4"/>
      <c r="M31671" s="5"/>
      <c r="N31671" s="6"/>
    </row>
    <row r="31672" spans="8:14" x14ac:dyDescent="0.25">
      <c r="H31672" s="4"/>
      <c r="M31672" s="5"/>
      <c r="N31672" s="6"/>
    </row>
    <row r="31673" spans="8:14" x14ac:dyDescent="0.25">
      <c r="H31673" s="4"/>
      <c r="M31673" s="5"/>
      <c r="N31673" s="6"/>
    </row>
    <row r="31674" spans="8:14" x14ac:dyDescent="0.25">
      <c r="H31674" s="4"/>
      <c r="M31674" s="5"/>
      <c r="N31674" s="6"/>
    </row>
    <row r="31675" spans="8:14" x14ac:dyDescent="0.25">
      <c r="H31675" s="4"/>
      <c r="M31675" s="5"/>
      <c r="N31675" s="6"/>
    </row>
    <row r="31676" spans="8:14" x14ac:dyDescent="0.25">
      <c r="H31676" s="4"/>
      <c r="M31676" s="5"/>
      <c r="N31676" s="6"/>
    </row>
    <row r="31677" spans="8:14" x14ac:dyDescent="0.25">
      <c r="H31677" s="4"/>
      <c r="M31677" s="5"/>
      <c r="N31677" s="6"/>
    </row>
    <row r="31678" spans="8:14" x14ac:dyDescent="0.25">
      <c r="H31678" s="4"/>
      <c r="M31678" s="5"/>
      <c r="N31678" s="6"/>
    </row>
    <row r="31679" spans="8:14" x14ac:dyDescent="0.25">
      <c r="H31679" s="4"/>
      <c r="M31679" s="5"/>
      <c r="N31679" s="6"/>
    </row>
    <row r="31680" spans="8:14" x14ac:dyDescent="0.25">
      <c r="H31680" s="4"/>
      <c r="M31680" s="5"/>
      <c r="N31680" s="6"/>
    </row>
    <row r="31681" spans="8:14" x14ac:dyDescent="0.25">
      <c r="H31681" s="4"/>
      <c r="M31681" s="5"/>
      <c r="N31681" s="6"/>
    </row>
    <row r="31682" spans="8:14" x14ac:dyDescent="0.25">
      <c r="H31682" s="4"/>
      <c r="M31682" s="5"/>
      <c r="N31682" s="6"/>
    </row>
    <row r="31683" spans="8:14" x14ac:dyDescent="0.25">
      <c r="H31683" s="4"/>
      <c r="M31683" s="5"/>
      <c r="N31683" s="6"/>
    </row>
    <row r="31684" spans="8:14" x14ac:dyDescent="0.25">
      <c r="H31684" s="4"/>
      <c r="M31684" s="5"/>
      <c r="N31684" s="6"/>
    </row>
    <row r="31685" spans="8:14" x14ac:dyDescent="0.25">
      <c r="H31685" s="4"/>
      <c r="M31685" s="5"/>
      <c r="N31685" s="6"/>
    </row>
    <row r="31686" spans="8:14" x14ac:dyDescent="0.25">
      <c r="H31686" s="4"/>
      <c r="M31686" s="5"/>
      <c r="N31686" s="6"/>
    </row>
    <row r="31687" spans="8:14" x14ac:dyDescent="0.25">
      <c r="H31687" s="4"/>
      <c r="M31687" s="5"/>
      <c r="N31687" s="6"/>
    </row>
    <row r="31688" spans="8:14" x14ac:dyDescent="0.25">
      <c r="H31688" s="4"/>
      <c r="M31688" s="5"/>
      <c r="N31688" s="6"/>
    </row>
    <row r="31689" spans="8:14" x14ac:dyDescent="0.25">
      <c r="H31689" s="4"/>
      <c r="M31689" s="5"/>
      <c r="N31689" s="6"/>
    </row>
    <row r="31690" spans="8:14" x14ac:dyDescent="0.25">
      <c r="H31690" s="4"/>
      <c r="M31690" s="5"/>
      <c r="N31690" s="6"/>
    </row>
    <row r="31691" spans="8:14" x14ac:dyDescent="0.25">
      <c r="H31691" s="4"/>
      <c r="M31691" s="5"/>
      <c r="N31691" s="6"/>
    </row>
    <row r="31692" spans="8:14" x14ac:dyDescent="0.25">
      <c r="H31692" s="4"/>
      <c r="M31692" s="5"/>
      <c r="N31692" s="6"/>
    </row>
    <row r="31693" spans="8:14" x14ac:dyDescent="0.25">
      <c r="H31693" s="4"/>
      <c r="M31693" s="5"/>
      <c r="N31693" s="6"/>
    </row>
    <row r="31694" spans="8:14" x14ac:dyDescent="0.25">
      <c r="H31694" s="4"/>
      <c r="M31694" s="5"/>
      <c r="N31694" s="6"/>
    </row>
    <row r="31695" spans="8:14" x14ac:dyDescent="0.25">
      <c r="H31695" s="4"/>
      <c r="M31695" s="5"/>
      <c r="N31695" s="6"/>
    </row>
    <row r="31696" spans="8:14" x14ac:dyDescent="0.25">
      <c r="H31696" s="4"/>
      <c r="M31696" s="5"/>
      <c r="N31696" s="6"/>
    </row>
    <row r="31697" spans="8:14" x14ac:dyDescent="0.25">
      <c r="H31697" s="4"/>
      <c r="M31697" s="5"/>
      <c r="N31697" s="6"/>
    </row>
    <row r="31698" spans="8:14" x14ac:dyDescent="0.25">
      <c r="H31698" s="4"/>
      <c r="M31698" s="5"/>
      <c r="N31698" s="6"/>
    </row>
    <row r="31699" spans="8:14" x14ac:dyDescent="0.25">
      <c r="H31699" s="4"/>
      <c r="M31699" s="5"/>
      <c r="N31699" s="6"/>
    </row>
    <row r="31700" spans="8:14" x14ac:dyDescent="0.25">
      <c r="H31700" s="4"/>
      <c r="M31700" s="5"/>
      <c r="N31700" s="6"/>
    </row>
    <row r="31701" spans="8:14" x14ac:dyDescent="0.25">
      <c r="H31701" s="4"/>
      <c r="M31701" s="5"/>
      <c r="N31701" s="6"/>
    </row>
    <row r="31702" spans="8:14" x14ac:dyDescent="0.25">
      <c r="H31702" s="4"/>
      <c r="M31702" s="5"/>
      <c r="N31702" s="6"/>
    </row>
    <row r="31703" spans="8:14" x14ac:dyDescent="0.25">
      <c r="H31703" s="4"/>
      <c r="M31703" s="5"/>
      <c r="N31703" s="6"/>
    </row>
    <row r="31704" spans="8:14" x14ac:dyDescent="0.25">
      <c r="H31704" s="4"/>
      <c r="M31704" s="5"/>
      <c r="N31704" s="6"/>
    </row>
    <row r="31705" spans="8:14" x14ac:dyDescent="0.25">
      <c r="H31705" s="4"/>
      <c r="M31705" s="5"/>
      <c r="N31705" s="6"/>
    </row>
    <row r="31706" spans="8:14" x14ac:dyDescent="0.25">
      <c r="H31706" s="4"/>
      <c r="M31706" s="5"/>
      <c r="N31706" s="6"/>
    </row>
    <row r="31707" spans="8:14" x14ac:dyDescent="0.25">
      <c r="H31707" s="4"/>
      <c r="M31707" s="5"/>
      <c r="N31707" s="6"/>
    </row>
    <row r="31708" spans="8:14" x14ac:dyDescent="0.25">
      <c r="H31708" s="4"/>
      <c r="M31708" s="5"/>
      <c r="N31708" s="6"/>
    </row>
    <row r="31709" spans="8:14" x14ac:dyDescent="0.25">
      <c r="H31709" s="4"/>
      <c r="M31709" s="5"/>
      <c r="N31709" s="6"/>
    </row>
    <row r="31710" spans="8:14" x14ac:dyDescent="0.25">
      <c r="H31710" s="4"/>
      <c r="M31710" s="5"/>
      <c r="N31710" s="6"/>
    </row>
    <row r="31711" spans="8:14" x14ac:dyDescent="0.25">
      <c r="H31711" s="4"/>
      <c r="M31711" s="5"/>
      <c r="N31711" s="6"/>
    </row>
    <row r="31712" spans="8:14" x14ac:dyDescent="0.25">
      <c r="H31712" s="4"/>
      <c r="M31712" s="5"/>
      <c r="N31712" s="6"/>
    </row>
    <row r="31713" spans="8:14" x14ac:dyDescent="0.25">
      <c r="H31713" s="4"/>
      <c r="M31713" s="5"/>
      <c r="N31713" s="6"/>
    </row>
    <row r="31714" spans="8:14" x14ac:dyDescent="0.25">
      <c r="H31714" s="4"/>
      <c r="M31714" s="5"/>
      <c r="N31714" s="6"/>
    </row>
    <row r="31715" spans="8:14" x14ac:dyDescent="0.25">
      <c r="H31715" s="4"/>
      <c r="M31715" s="5"/>
      <c r="N31715" s="6"/>
    </row>
    <row r="31716" spans="8:14" x14ac:dyDescent="0.25">
      <c r="H31716" s="4"/>
      <c r="M31716" s="5"/>
      <c r="N31716" s="6"/>
    </row>
    <row r="31717" spans="8:14" x14ac:dyDescent="0.25">
      <c r="H31717" s="4"/>
      <c r="M31717" s="5"/>
      <c r="N31717" s="6"/>
    </row>
    <row r="31718" spans="8:14" x14ac:dyDescent="0.25">
      <c r="H31718" s="4"/>
      <c r="M31718" s="5"/>
      <c r="N31718" s="6"/>
    </row>
    <row r="31719" spans="8:14" x14ac:dyDescent="0.25">
      <c r="H31719" s="4"/>
      <c r="M31719" s="5"/>
      <c r="N31719" s="6"/>
    </row>
    <row r="31720" spans="8:14" x14ac:dyDescent="0.25">
      <c r="H31720" s="4"/>
      <c r="M31720" s="5"/>
      <c r="N31720" s="6"/>
    </row>
    <row r="31721" spans="8:14" x14ac:dyDescent="0.25">
      <c r="H31721" s="4"/>
      <c r="M31721" s="5"/>
      <c r="N31721" s="6"/>
    </row>
    <row r="31722" spans="8:14" x14ac:dyDescent="0.25">
      <c r="H31722" s="4"/>
      <c r="M31722" s="5"/>
      <c r="N31722" s="6"/>
    </row>
    <row r="31723" spans="8:14" x14ac:dyDescent="0.25">
      <c r="H31723" s="4"/>
      <c r="M31723" s="5"/>
      <c r="N31723" s="6"/>
    </row>
    <row r="31724" spans="8:14" x14ac:dyDescent="0.25">
      <c r="H31724" s="4"/>
      <c r="M31724" s="5"/>
      <c r="N31724" s="6"/>
    </row>
    <row r="31725" spans="8:14" x14ac:dyDescent="0.25">
      <c r="H31725" s="4"/>
      <c r="M31725" s="5"/>
      <c r="N31725" s="6"/>
    </row>
    <row r="31726" spans="8:14" x14ac:dyDescent="0.25">
      <c r="H31726" s="4"/>
      <c r="M31726" s="5"/>
      <c r="N31726" s="6"/>
    </row>
    <row r="31727" spans="8:14" x14ac:dyDescent="0.25">
      <c r="H31727" s="4"/>
      <c r="M31727" s="5"/>
      <c r="N31727" s="6"/>
    </row>
    <row r="31728" spans="8:14" x14ac:dyDescent="0.25">
      <c r="H31728" s="4"/>
      <c r="M31728" s="5"/>
      <c r="N31728" s="6"/>
    </row>
    <row r="31729" spans="8:14" x14ac:dyDescent="0.25">
      <c r="H31729" s="4"/>
      <c r="M31729" s="5"/>
      <c r="N31729" s="6"/>
    </row>
    <row r="31730" spans="8:14" x14ac:dyDescent="0.25">
      <c r="H31730" s="4"/>
      <c r="M31730" s="5"/>
      <c r="N31730" s="6"/>
    </row>
    <row r="31731" spans="8:14" x14ac:dyDescent="0.25">
      <c r="H31731" s="4"/>
      <c r="M31731" s="5"/>
      <c r="N31731" s="6"/>
    </row>
    <row r="31732" spans="8:14" x14ac:dyDescent="0.25">
      <c r="H31732" s="4"/>
      <c r="M31732" s="5"/>
      <c r="N31732" s="6"/>
    </row>
    <row r="31733" spans="8:14" x14ac:dyDescent="0.25">
      <c r="H31733" s="4"/>
      <c r="M31733" s="5"/>
      <c r="N31733" s="6"/>
    </row>
    <row r="31734" spans="8:14" x14ac:dyDescent="0.25">
      <c r="H31734" s="4"/>
      <c r="M31734" s="5"/>
      <c r="N31734" s="6"/>
    </row>
    <row r="31735" spans="8:14" x14ac:dyDescent="0.25">
      <c r="H31735" s="4"/>
      <c r="M31735" s="5"/>
      <c r="N31735" s="6"/>
    </row>
    <row r="31736" spans="8:14" x14ac:dyDescent="0.25">
      <c r="H31736" s="4"/>
      <c r="M31736" s="5"/>
      <c r="N31736" s="6"/>
    </row>
    <row r="31737" spans="8:14" x14ac:dyDescent="0.25">
      <c r="H31737" s="4"/>
      <c r="M31737" s="5"/>
      <c r="N31737" s="6"/>
    </row>
    <row r="31738" spans="8:14" x14ac:dyDescent="0.25">
      <c r="H31738" s="4"/>
      <c r="M31738" s="5"/>
      <c r="N31738" s="6"/>
    </row>
    <row r="31739" spans="8:14" x14ac:dyDescent="0.25">
      <c r="H31739" s="4"/>
      <c r="M31739" s="5"/>
      <c r="N31739" s="6"/>
    </row>
    <row r="31740" spans="8:14" x14ac:dyDescent="0.25">
      <c r="H31740" s="4"/>
      <c r="M31740" s="5"/>
      <c r="N31740" s="6"/>
    </row>
    <row r="31741" spans="8:14" x14ac:dyDescent="0.25">
      <c r="H31741" s="4"/>
      <c r="M31741" s="5"/>
      <c r="N31741" s="6"/>
    </row>
    <row r="31742" spans="8:14" x14ac:dyDescent="0.25">
      <c r="H31742" s="4"/>
      <c r="M31742" s="5"/>
      <c r="N31742" s="6"/>
    </row>
    <row r="31743" spans="8:14" x14ac:dyDescent="0.25">
      <c r="H31743" s="4"/>
      <c r="M31743" s="5"/>
      <c r="N31743" s="6"/>
    </row>
    <row r="31744" spans="8:14" x14ac:dyDescent="0.25">
      <c r="H31744" s="4"/>
      <c r="M31744" s="5"/>
      <c r="N31744" s="6"/>
    </row>
    <row r="31745" spans="8:14" x14ac:dyDescent="0.25">
      <c r="H31745" s="4"/>
      <c r="M31745" s="5"/>
      <c r="N31745" s="6"/>
    </row>
    <row r="31746" spans="8:14" x14ac:dyDescent="0.25">
      <c r="H31746" s="4"/>
      <c r="M31746" s="5"/>
      <c r="N31746" s="6"/>
    </row>
    <row r="31747" spans="8:14" x14ac:dyDescent="0.25">
      <c r="H31747" s="4"/>
      <c r="M31747" s="5"/>
      <c r="N31747" s="6"/>
    </row>
    <row r="31748" spans="8:14" x14ac:dyDescent="0.25">
      <c r="H31748" s="4"/>
      <c r="M31748" s="5"/>
      <c r="N31748" s="6"/>
    </row>
    <row r="31749" spans="8:14" x14ac:dyDescent="0.25">
      <c r="H31749" s="4"/>
      <c r="M31749" s="5"/>
      <c r="N31749" s="6"/>
    </row>
    <row r="31750" spans="8:14" x14ac:dyDescent="0.25">
      <c r="H31750" s="4"/>
      <c r="M31750" s="5"/>
      <c r="N31750" s="6"/>
    </row>
    <row r="31751" spans="8:14" x14ac:dyDescent="0.25">
      <c r="H31751" s="4"/>
      <c r="M31751" s="5"/>
      <c r="N31751" s="6"/>
    </row>
    <row r="31752" spans="8:14" x14ac:dyDescent="0.25">
      <c r="H31752" s="4"/>
      <c r="M31752" s="5"/>
      <c r="N31752" s="6"/>
    </row>
    <row r="31753" spans="8:14" x14ac:dyDescent="0.25">
      <c r="H31753" s="4"/>
      <c r="M31753" s="5"/>
      <c r="N31753" s="6"/>
    </row>
    <row r="31754" spans="8:14" x14ac:dyDescent="0.25">
      <c r="H31754" s="4"/>
      <c r="M31754" s="5"/>
      <c r="N31754" s="6"/>
    </row>
    <row r="31755" spans="8:14" x14ac:dyDescent="0.25">
      <c r="H31755" s="4"/>
      <c r="M31755" s="5"/>
      <c r="N31755" s="6"/>
    </row>
    <row r="31756" spans="8:14" x14ac:dyDescent="0.25">
      <c r="H31756" s="4"/>
      <c r="M31756" s="5"/>
      <c r="N31756" s="6"/>
    </row>
    <row r="31757" spans="8:14" x14ac:dyDescent="0.25">
      <c r="H31757" s="4"/>
      <c r="M31757" s="5"/>
      <c r="N31757" s="6"/>
    </row>
    <row r="31758" spans="8:14" x14ac:dyDescent="0.25">
      <c r="H31758" s="4"/>
      <c r="M31758" s="5"/>
      <c r="N31758" s="6"/>
    </row>
    <row r="31759" spans="8:14" x14ac:dyDescent="0.25">
      <c r="H31759" s="4"/>
      <c r="M31759" s="5"/>
      <c r="N31759" s="6"/>
    </row>
    <row r="31760" spans="8:14" x14ac:dyDescent="0.25">
      <c r="H31760" s="4"/>
      <c r="M31760" s="5"/>
      <c r="N31760" s="6"/>
    </row>
    <row r="31761" spans="8:14" x14ac:dyDescent="0.25">
      <c r="H31761" s="4"/>
      <c r="M31761" s="5"/>
      <c r="N31761" s="6"/>
    </row>
    <row r="31762" spans="8:14" x14ac:dyDescent="0.25">
      <c r="H31762" s="4"/>
      <c r="M31762" s="5"/>
      <c r="N31762" s="6"/>
    </row>
    <row r="31763" spans="8:14" x14ac:dyDescent="0.25">
      <c r="H31763" s="4"/>
      <c r="M31763" s="5"/>
      <c r="N31763" s="6"/>
    </row>
    <row r="31764" spans="8:14" x14ac:dyDescent="0.25">
      <c r="H31764" s="4"/>
      <c r="M31764" s="5"/>
      <c r="N31764" s="6"/>
    </row>
    <row r="31765" spans="8:14" x14ac:dyDescent="0.25">
      <c r="H31765" s="4"/>
      <c r="M31765" s="5"/>
      <c r="N31765" s="6"/>
    </row>
    <row r="31766" spans="8:14" x14ac:dyDescent="0.25">
      <c r="H31766" s="4"/>
      <c r="M31766" s="5"/>
      <c r="N31766" s="6"/>
    </row>
    <row r="31767" spans="8:14" x14ac:dyDescent="0.25">
      <c r="H31767" s="4"/>
      <c r="M31767" s="5"/>
      <c r="N31767" s="6"/>
    </row>
    <row r="31768" spans="8:14" x14ac:dyDescent="0.25">
      <c r="H31768" s="4"/>
      <c r="M31768" s="5"/>
      <c r="N31768" s="6"/>
    </row>
    <row r="31769" spans="8:14" x14ac:dyDescent="0.25">
      <c r="H31769" s="4"/>
      <c r="M31769" s="5"/>
      <c r="N31769" s="6"/>
    </row>
    <row r="31770" spans="8:14" x14ac:dyDescent="0.25">
      <c r="H31770" s="4"/>
      <c r="M31770" s="5"/>
      <c r="N31770" s="6"/>
    </row>
    <row r="31771" spans="8:14" x14ac:dyDescent="0.25">
      <c r="H31771" s="4"/>
      <c r="M31771" s="5"/>
      <c r="N31771" s="6"/>
    </row>
    <row r="31772" spans="8:14" x14ac:dyDescent="0.25">
      <c r="H31772" s="4"/>
      <c r="M31772" s="5"/>
      <c r="N31772" s="6"/>
    </row>
    <row r="31773" spans="8:14" x14ac:dyDescent="0.25">
      <c r="H31773" s="4"/>
      <c r="M31773" s="5"/>
      <c r="N31773" s="6"/>
    </row>
    <row r="31774" spans="8:14" x14ac:dyDescent="0.25">
      <c r="H31774" s="4"/>
      <c r="M31774" s="5"/>
      <c r="N31774" s="6"/>
    </row>
    <row r="31775" spans="8:14" x14ac:dyDescent="0.25">
      <c r="H31775" s="4"/>
      <c r="M31775" s="5"/>
      <c r="N31775" s="6"/>
    </row>
    <row r="31776" spans="8:14" x14ac:dyDescent="0.25">
      <c r="H31776" s="4"/>
      <c r="M31776" s="5"/>
      <c r="N31776" s="6"/>
    </row>
    <row r="31777" spans="8:14" x14ac:dyDescent="0.25">
      <c r="H31777" s="4"/>
      <c r="M31777" s="5"/>
      <c r="N31777" s="6"/>
    </row>
    <row r="31778" spans="8:14" x14ac:dyDescent="0.25">
      <c r="H31778" s="4"/>
      <c r="M31778" s="5"/>
      <c r="N31778" s="6"/>
    </row>
    <row r="31779" spans="8:14" x14ac:dyDescent="0.25">
      <c r="H31779" s="4"/>
      <c r="M31779" s="5"/>
      <c r="N31779" s="6"/>
    </row>
    <row r="31780" spans="8:14" x14ac:dyDescent="0.25">
      <c r="H31780" s="4"/>
      <c r="M31780" s="5"/>
      <c r="N31780" s="6"/>
    </row>
    <row r="31781" spans="8:14" x14ac:dyDescent="0.25">
      <c r="H31781" s="4"/>
      <c r="M31781" s="5"/>
      <c r="N31781" s="6"/>
    </row>
    <row r="31782" spans="8:14" x14ac:dyDescent="0.25">
      <c r="H31782" s="4"/>
      <c r="M31782" s="5"/>
      <c r="N31782" s="6"/>
    </row>
    <row r="31783" spans="8:14" x14ac:dyDescent="0.25">
      <c r="H31783" s="4"/>
      <c r="M31783" s="5"/>
      <c r="N31783" s="6"/>
    </row>
    <row r="31784" spans="8:14" x14ac:dyDescent="0.25">
      <c r="H31784" s="4"/>
      <c r="M31784" s="5"/>
      <c r="N31784" s="6"/>
    </row>
    <row r="31785" spans="8:14" x14ac:dyDescent="0.25">
      <c r="H31785" s="4"/>
      <c r="M31785" s="5"/>
      <c r="N31785" s="6"/>
    </row>
    <row r="31786" spans="8:14" x14ac:dyDescent="0.25">
      <c r="H31786" s="4"/>
      <c r="M31786" s="5"/>
      <c r="N31786" s="6"/>
    </row>
    <row r="31787" spans="8:14" x14ac:dyDescent="0.25">
      <c r="H31787" s="4"/>
      <c r="M31787" s="5"/>
      <c r="N31787" s="6"/>
    </row>
    <row r="31788" spans="8:14" x14ac:dyDescent="0.25">
      <c r="H31788" s="4"/>
      <c r="M31788" s="5"/>
      <c r="N31788" s="6"/>
    </row>
    <row r="31789" spans="8:14" x14ac:dyDescent="0.25">
      <c r="H31789" s="4"/>
      <c r="M31789" s="5"/>
      <c r="N31789" s="6"/>
    </row>
    <row r="31790" spans="8:14" x14ac:dyDescent="0.25">
      <c r="H31790" s="4"/>
      <c r="M31790" s="5"/>
      <c r="N31790" s="6"/>
    </row>
    <row r="31791" spans="8:14" x14ac:dyDescent="0.25">
      <c r="H31791" s="4"/>
      <c r="M31791" s="5"/>
      <c r="N31791" s="6"/>
    </row>
    <row r="31792" spans="8:14" x14ac:dyDescent="0.25">
      <c r="H31792" s="4"/>
      <c r="M31792" s="5"/>
      <c r="N31792" s="6"/>
    </row>
    <row r="31793" spans="8:14" x14ac:dyDescent="0.25">
      <c r="H31793" s="4"/>
      <c r="M31793" s="5"/>
      <c r="N31793" s="6"/>
    </row>
    <row r="31794" spans="8:14" x14ac:dyDescent="0.25">
      <c r="H31794" s="4"/>
      <c r="M31794" s="5"/>
      <c r="N31794" s="6"/>
    </row>
    <row r="31795" spans="8:14" x14ac:dyDescent="0.25">
      <c r="H31795" s="4"/>
      <c r="M31795" s="5"/>
      <c r="N31795" s="6"/>
    </row>
    <row r="31796" spans="8:14" x14ac:dyDescent="0.25">
      <c r="H31796" s="4"/>
      <c r="M31796" s="5"/>
      <c r="N31796" s="6"/>
    </row>
    <row r="31797" spans="8:14" x14ac:dyDescent="0.25">
      <c r="H31797" s="4"/>
      <c r="M31797" s="5"/>
      <c r="N31797" s="6"/>
    </row>
    <row r="31798" spans="8:14" x14ac:dyDescent="0.25">
      <c r="H31798" s="4"/>
      <c r="M31798" s="5"/>
      <c r="N31798" s="6"/>
    </row>
    <row r="31799" spans="8:14" x14ac:dyDescent="0.25">
      <c r="H31799" s="4"/>
      <c r="M31799" s="5"/>
      <c r="N31799" s="6"/>
    </row>
    <row r="31800" spans="8:14" x14ac:dyDescent="0.25">
      <c r="H31800" s="4"/>
      <c r="M31800" s="5"/>
      <c r="N31800" s="6"/>
    </row>
    <row r="31801" spans="8:14" x14ac:dyDescent="0.25">
      <c r="H31801" s="4"/>
      <c r="M31801" s="5"/>
      <c r="N31801" s="6"/>
    </row>
    <row r="31802" spans="8:14" x14ac:dyDescent="0.25">
      <c r="H31802" s="4"/>
      <c r="M31802" s="5"/>
      <c r="N31802" s="6"/>
    </row>
    <row r="31803" spans="8:14" x14ac:dyDescent="0.25">
      <c r="H31803" s="4"/>
      <c r="M31803" s="5"/>
      <c r="N31803" s="6"/>
    </row>
    <row r="31804" spans="8:14" x14ac:dyDescent="0.25">
      <c r="H31804" s="4"/>
      <c r="M31804" s="5"/>
      <c r="N31804" s="6"/>
    </row>
    <row r="31805" spans="8:14" x14ac:dyDescent="0.25">
      <c r="H31805" s="4"/>
      <c r="M31805" s="5"/>
      <c r="N31805" s="6"/>
    </row>
    <row r="31806" spans="8:14" x14ac:dyDescent="0.25">
      <c r="H31806" s="4"/>
      <c r="M31806" s="5"/>
      <c r="N31806" s="6"/>
    </row>
    <row r="31807" spans="8:14" x14ac:dyDescent="0.25">
      <c r="H31807" s="4"/>
      <c r="M31807" s="5"/>
      <c r="N31807" s="6"/>
    </row>
    <row r="31808" spans="8:14" x14ac:dyDescent="0.25">
      <c r="H31808" s="4"/>
      <c r="M31808" s="5"/>
      <c r="N31808" s="6"/>
    </row>
    <row r="31809" spans="8:14" x14ac:dyDescent="0.25">
      <c r="H31809" s="4"/>
      <c r="M31809" s="5"/>
      <c r="N31809" s="6"/>
    </row>
    <row r="31810" spans="8:14" x14ac:dyDescent="0.25">
      <c r="H31810" s="4"/>
      <c r="M31810" s="5"/>
      <c r="N31810" s="6"/>
    </row>
    <row r="31811" spans="8:14" x14ac:dyDescent="0.25">
      <c r="H31811" s="4"/>
      <c r="M31811" s="5"/>
      <c r="N31811" s="6"/>
    </row>
    <row r="31812" spans="8:14" x14ac:dyDescent="0.25">
      <c r="H31812" s="4"/>
      <c r="M31812" s="5"/>
      <c r="N31812" s="6"/>
    </row>
    <row r="31813" spans="8:14" x14ac:dyDescent="0.25">
      <c r="H31813" s="4"/>
      <c r="M31813" s="5"/>
      <c r="N31813" s="6"/>
    </row>
    <row r="31814" spans="8:14" x14ac:dyDescent="0.25">
      <c r="H31814" s="4"/>
      <c r="M31814" s="5"/>
      <c r="N31814" s="6"/>
    </row>
    <row r="31815" spans="8:14" x14ac:dyDescent="0.25">
      <c r="H31815" s="4"/>
      <c r="M31815" s="5"/>
      <c r="N31815" s="6"/>
    </row>
    <row r="31816" spans="8:14" x14ac:dyDescent="0.25">
      <c r="H31816" s="4"/>
      <c r="M31816" s="5"/>
      <c r="N31816" s="6"/>
    </row>
    <row r="31817" spans="8:14" x14ac:dyDescent="0.25">
      <c r="H31817" s="4"/>
      <c r="M31817" s="5"/>
      <c r="N31817" s="6"/>
    </row>
    <row r="31818" spans="8:14" x14ac:dyDescent="0.25">
      <c r="H31818" s="4"/>
      <c r="M31818" s="5"/>
      <c r="N31818" s="6"/>
    </row>
    <row r="31819" spans="8:14" x14ac:dyDescent="0.25">
      <c r="H31819" s="4"/>
      <c r="M31819" s="5"/>
      <c r="N31819" s="6"/>
    </row>
    <row r="31820" spans="8:14" x14ac:dyDescent="0.25">
      <c r="H31820" s="4"/>
      <c r="M31820" s="5"/>
      <c r="N31820" s="6"/>
    </row>
    <row r="31821" spans="8:14" x14ac:dyDescent="0.25">
      <c r="H31821" s="4"/>
      <c r="M31821" s="5"/>
      <c r="N31821" s="6"/>
    </row>
    <row r="31822" spans="8:14" x14ac:dyDescent="0.25">
      <c r="H31822" s="4"/>
      <c r="M31822" s="5"/>
      <c r="N31822" s="6"/>
    </row>
    <row r="31823" spans="8:14" x14ac:dyDescent="0.25">
      <c r="H31823" s="4"/>
      <c r="M31823" s="5"/>
      <c r="N31823" s="6"/>
    </row>
    <row r="31824" spans="8:14" x14ac:dyDescent="0.25">
      <c r="H31824" s="4"/>
      <c r="M31824" s="5"/>
      <c r="N31824" s="6"/>
    </row>
    <row r="31825" spans="8:14" x14ac:dyDescent="0.25">
      <c r="H31825" s="4"/>
      <c r="M31825" s="5"/>
      <c r="N31825" s="6"/>
    </row>
    <row r="31826" spans="8:14" x14ac:dyDescent="0.25">
      <c r="H31826" s="4"/>
      <c r="M31826" s="5"/>
      <c r="N31826" s="6"/>
    </row>
    <row r="31827" spans="8:14" x14ac:dyDescent="0.25">
      <c r="H31827" s="4"/>
      <c r="M31827" s="5"/>
      <c r="N31827" s="6"/>
    </row>
    <row r="31828" spans="8:14" x14ac:dyDescent="0.25">
      <c r="H31828" s="4"/>
      <c r="M31828" s="5"/>
      <c r="N31828" s="6"/>
    </row>
    <row r="31829" spans="8:14" x14ac:dyDescent="0.25">
      <c r="H31829" s="4"/>
      <c r="M31829" s="5"/>
      <c r="N31829" s="6"/>
    </row>
    <row r="31830" spans="8:14" x14ac:dyDescent="0.25">
      <c r="H31830" s="4"/>
      <c r="M31830" s="5"/>
      <c r="N31830" s="6"/>
    </row>
    <row r="31831" spans="8:14" x14ac:dyDescent="0.25">
      <c r="H31831" s="4"/>
      <c r="M31831" s="5"/>
      <c r="N31831" s="6"/>
    </row>
    <row r="31832" spans="8:14" x14ac:dyDescent="0.25">
      <c r="H31832" s="4"/>
      <c r="M31832" s="5"/>
      <c r="N31832" s="6"/>
    </row>
    <row r="31833" spans="8:14" x14ac:dyDescent="0.25">
      <c r="H31833" s="4"/>
      <c r="M31833" s="5"/>
      <c r="N31833" s="6"/>
    </row>
    <row r="31834" spans="8:14" x14ac:dyDescent="0.25">
      <c r="H31834" s="4"/>
      <c r="M31834" s="5"/>
      <c r="N31834" s="6"/>
    </row>
    <row r="31835" spans="8:14" x14ac:dyDescent="0.25">
      <c r="H31835" s="4"/>
      <c r="M31835" s="5"/>
      <c r="N31835" s="6"/>
    </row>
    <row r="31836" spans="8:14" x14ac:dyDescent="0.25">
      <c r="H31836" s="4"/>
      <c r="M31836" s="5"/>
      <c r="N31836" s="6"/>
    </row>
    <row r="31837" spans="8:14" x14ac:dyDescent="0.25">
      <c r="H31837" s="4"/>
      <c r="M31837" s="5"/>
      <c r="N31837" s="6"/>
    </row>
    <row r="31838" spans="8:14" x14ac:dyDescent="0.25">
      <c r="H31838" s="4"/>
      <c r="M31838" s="5"/>
      <c r="N31838" s="6"/>
    </row>
    <row r="31839" spans="8:14" x14ac:dyDescent="0.25">
      <c r="H31839" s="4"/>
      <c r="M31839" s="5"/>
      <c r="N31839" s="6"/>
    </row>
    <row r="31840" spans="8:14" x14ac:dyDescent="0.25">
      <c r="H31840" s="4"/>
      <c r="M31840" s="5"/>
      <c r="N31840" s="6"/>
    </row>
    <row r="31841" spans="8:14" x14ac:dyDescent="0.25">
      <c r="H31841" s="4"/>
      <c r="M31841" s="5"/>
      <c r="N31841" s="6"/>
    </row>
    <row r="31842" spans="8:14" x14ac:dyDescent="0.25">
      <c r="H31842" s="4"/>
      <c r="M31842" s="5"/>
      <c r="N31842" s="6"/>
    </row>
    <row r="31843" spans="8:14" x14ac:dyDescent="0.25">
      <c r="H31843" s="4"/>
      <c r="M31843" s="5"/>
      <c r="N31843" s="6"/>
    </row>
    <row r="31844" spans="8:14" x14ac:dyDescent="0.25">
      <c r="H31844" s="4"/>
      <c r="M31844" s="5"/>
      <c r="N31844" s="6"/>
    </row>
    <row r="31845" spans="8:14" x14ac:dyDescent="0.25">
      <c r="H31845" s="4"/>
      <c r="M31845" s="5"/>
      <c r="N31845" s="6"/>
    </row>
    <row r="31846" spans="8:14" x14ac:dyDescent="0.25">
      <c r="H31846" s="4"/>
      <c r="M31846" s="5"/>
      <c r="N31846" s="6"/>
    </row>
    <row r="31847" spans="8:14" x14ac:dyDescent="0.25">
      <c r="H31847" s="4"/>
      <c r="M31847" s="5"/>
      <c r="N31847" s="6"/>
    </row>
    <row r="31848" spans="8:14" x14ac:dyDescent="0.25">
      <c r="H31848" s="4"/>
      <c r="M31848" s="5"/>
      <c r="N31848" s="6"/>
    </row>
    <row r="31849" spans="8:14" x14ac:dyDescent="0.25">
      <c r="H31849" s="4"/>
      <c r="M31849" s="5"/>
      <c r="N31849" s="6"/>
    </row>
    <row r="31850" spans="8:14" x14ac:dyDescent="0.25">
      <c r="H31850" s="4"/>
      <c r="M31850" s="5"/>
      <c r="N31850" s="6"/>
    </row>
    <row r="31851" spans="8:14" x14ac:dyDescent="0.25">
      <c r="H31851" s="4"/>
      <c r="M31851" s="5"/>
      <c r="N31851" s="6"/>
    </row>
    <row r="31852" spans="8:14" x14ac:dyDescent="0.25">
      <c r="H31852" s="4"/>
      <c r="M31852" s="5"/>
      <c r="N31852" s="6"/>
    </row>
    <row r="31853" spans="8:14" x14ac:dyDescent="0.25">
      <c r="H31853" s="4"/>
      <c r="M31853" s="5"/>
      <c r="N31853" s="6"/>
    </row>
    <row r="31854" spans="8:14" x14ac:dyDescent="0.25">
      <c r="H31854" s="4"/>
      <c r="M31854" s="5"/>
      <c r="N31854" s="6"/>
    </row>
    <row r="31855" spans="8:14" x14ac:dyDescent="0.25">
      <c r="H31855" s="4"/>
      <c r="M31855" s="5"/>
      <c r="N31855" s="6"/>
    </row>
    <row r="31856" spans="8:14" x14ac:dyDescent="0.25">
      <c r="H31856" s="4"/>
      <c r="M31856" s="5"/>
      <c r="N31856" s="6"/>
    </row>
    <row r="31857" spans="8:14" x14ac:dyDescent="0.25">
      <c r="H31857" s="4"/>
      <c r="M31857" s="5"/>
      <c r="N31857" s="6"/>
    </row>
    <row r="31858" spans="8:14" x14ac:dyDescent="0.25">
      <c r="H31858" s="4"/>
      <c r="M31858" s="5"/>
      <c r="N31858" s="6"/>
    </row>
    <row r="31859" spans="8:14" x14ac:dyDescent="0.25">
      <c r="H31859" s="4"/>
      <c r="M31859" s="5"/>
      <c r="N31859" s="6"/>
    </row>
    <row r="31860" spans="8:14" x14ac:dyDescent="0.25">
      <c r="H31860" s="4"/>
      <c r="M31860" s="5"/>
      <c r="N31860" s="6"/>
    </row>
    <row r="31861" spans="8:14" x14ac:dyDescent="0.25">
      <c r="H31861" s="4"/>
      <c r="M31861" s="5"/>
      <c r="N31861" s="6"/>
    </row>
    <row r="31862" spans="8:14" x14ac:dyDescent="0.25">
      <c r="H31862" s="4"/>
      <c r="M31862" s="5"/>
      <c r="N31862" s="6"/>
    </row>
    <row r="31863" spans="8:14" x14ac:dyDescent="0.25">
      <c r="H31863" s="4"/>
      <c r="M31863" s="5"/>
      <c r="N31863" s="6"/>
    </row>
    <row r="31864" spans="8:14" x14ac:dyDescent="0.25">
      <c r="H31864" s="4"/>
      <c r="M31864" s="5"/>
      <c r="N31864" s="6"/>
    </row>
    <row r="31865" spans="8:14" x14ac:dyDescent="0.25">
      <c r="H31865" s="4"/>
      <c r="M31865" s="5"/>
      <c r="N31865" s="6"/>
    </row>
    <row r="31866" spans="8:14" x14ac:dyDescent="0.25">
      <c r="H31866" s="4"/>
      <c r="M31866" s="5"/>
      <c r="N31866" s="6"/>
    </row>
    <row r="31867" spans="8:14" x14ac:dyDescent="0.25">
      <c r="H31867" s="4"/>
      <c r="M31867" s="5"/>
      <c r="N31867" s="6"/>
    </row>
    <row r="31868" spans="8:14" x14ac:dyDescent="0.25">
      <c r="H31868" s="4"/>
      <c r="M31868" s="5"/>
      <c r="N31868" s="6"/>
    </row>
    <row r="31869" spans="8:14" x14ac:dyDescent="0.25">
      <c r="H31869" s="4"/>
      <c r="M31869" s="5"/>
      <c r="N31869" s="6"/>
    </row>
    <row r="31870" spans="8:14" x14ac:dyDescent="0.25">
      <c r="H31870" s="4"/>
      <c r="M31870" s="5"/>
      <c r="N31870" s="6"/>
    </row>
    <row r="31871" spans="8:14" x14ac:dyDescent="0.25">
      <c r="H31871" s="4"/>
      <c r="M31871" s="5"/>
      <c r="N31871" s="6"/>
    </row>
    <row r="31872" spans="8:14" x14ac:dyDescent="0.25">
      <c r="H31872" s="4"/>
      <c r="M31872" s="5"/>
      <c r="N31872" s="6"/>
    </row>
    <row r="31873" spans="8:14" x14ac:dyDescent="0.25">
      <c r="H31873" s="4"/>
      <c r="M31873" s="5"/>
      <c r="N31873" s="6"/>
    </row>
    <row r="31874" spans="8:14" x14ac:dyDescent="0.25">
      <c r="H31874" s="4"/>
      <c r="M31874" s="5"/>
      <c r="N31874" s="6"/>
    </row>
    <row r="31875" spans="8:14" x14ac:dyDescent="0.25">
      <c r="H31875" s="4"/>
      <c r="M31875" s="5"/>
      <c r="N31875" s="6"/>
    </row>
    <row r="31876" spans="8:14" x14ac:dyDescent="0.25">
      <c r="H31876" s="4"/>
      <c r="M31876" s="5"/>
      <c r="N31876" s="6"/>
    </row>
    <row r="31877" spans="8:14" x14ac:dyDescent="0.25">
      <c r="H31877" s="4"/>
      <c r="M31877" s="5"/>
      <c r="N31877" s="6"/>
    </row>
    <row r="31878" spans="8:14" x14ac:dyDescent="0.25">
      <c r="H31878" s="4"/>
      <c r="M31878" s="5"/>
      <c r="N31878" s="6"/>
    </row>
    <row r="31879" spans="8:14" x14ac:dyDescent="0.25">
      <c r="H31879" s="4"/>
      <c r="M31879" s="5"/>
      <c r="N31879" s="6"/>
    </row>
    <row r="31880" spans="8:14" x14ac:dyDescent="0.25">
      <c r="H31880" s="4"/>
      <c r="M31880" s="5"/>
      <c r="N31880" s="6"/>
    </row>
    <row r="31881" spans="8:14" x14ac:dyDescent="0.25">
      <c r="H31881" s="4"/>
      <c r="M31881" s="5"/>
      <c r="N31881" s="6"/>
    </row>
    <row r="31882" spans="8:14" x14ac:dyDescent="0.25">
      <c r="H31882" s="4"/>
      <c r="M31882" s="5"/>
      <c r="N31882" s="6"/>
    </row>
    <row r="31883" spans="8:14" x14ac:dyDescent="0.25">
      <c r="H31883" s="4"/>
      <c r="M31883" s="5"/>
      <c r="N31883" s="6"/>
    </row>
    <row r="31884" spans="8:14" x14ac:dyDescent="0.25">
      <c r="H31884" s="4"/>
      <c r="M31884" s="5"/>
      <c r="N31884" s="6"/>
    </row>
    <row r="31885" spans="8:14" x14ac:dyDescent="0.25">
      <c r="H31885" s="4"/>
      <c r="M31885" s="5"/>
      <c r="N31885" s="6"/>
    </row>
    <row r="31886" spans="8:14" x14ac:dyDescent="0.25">
      <c r="H31886" s="4"/>
      <c r="M31886" s="5"/>
      <c r="N31886" s="6"/>
    </row>
    <row r="31887" spans="8:14" x14ac:dyDescent="0.25">
      <c r="H31887" s="4"/>
      <c r="M31887" s="5"/>
      <c r="N31887" s="6"/>
    </row>
    <row r="31888" spans="8:14" x14ac:dyDescent="0.25">
      <c r="H31888" s="4"/>
      <c r="M31888" s="5"/>
      <c r="N31888" s="6"/>
    </row>
    <row r="31889" spans="8:14" x14ac:dyDescent="0.25">
      <c r="H31889" s="4"/>
      <c r="M31889" s="5"/>
      <c r="N31889" s="6"/>
    </row>
    <row r="31890" spans="8:14" x14ac:dyDescent="0.25">
      <c r="H31890" s="4"/>
      <c r="M31890" s="5"/>
      <c r="N31890" s="6"/>
    </row>
    <row r="31891" spans="8:14" x14ac:dyDescent="0.25">
      <c r="H31891" s="4"/>
      <c r="M31891" s="5"/>
      <c r="N31891" s="6"/>
    </row>
    <row r="31892" spans="8:14" x14ac:dyDescent="0.25">
      <c r="H31892" s="4"/>
      <c r="M31892" s="5"/>
      <c r="N31892" s="6"/>
    </row>
    <row r="31893" spans="8:14" x14ac:dyDescent="0.25">
      <c r="H31893" s="4"/>
      <c r="M31893" s="5"/>
      <c r="N31893" s="6"/>
    </row>
    <row r="31894" spans="8:14" x14ac:dyDescent="0.25">
      <c r="H31894" s="4"/>
      <c r="M31894" s="5"/>
      <c r="N31894" s="6"/>
    </row>
    <row r="31895" spans="8:14" x14ac:dyDescent="0.25">
      <c r="H31895" s="4"/>
      <c r="M31895" s="5"/>
      <c r="N31895" s="6"/>
    </row>
    <row r="31896" spans="8:14" x14ac:dyDescent="0.25">
      <c r="H31896" s="4"/>
      <c r="M31896" s="5"/>
      <c r="N31896" s="6"/>
    </row>
    <row r="31897" spans="8:14" x14ac:dyDescent="0.25">
      <c r="H31897" s="4"/>
      <c r="M31897" s="5"/>
      <c r="N31897" s="6"/>
    </row>
    <row r="31898" spans="8:14" x14ac:dyDescent="0.25">
      <c r="H31898" s="4"/>
      <c r="M31898" s="5"/>
      <c r="N31898" s="6"/>
    </row>
    <row r="31899" spans="8:14" x14ac:dyDescent="0.25">
      <c r="H31899" s="4"/>
      <c r="M31899" s="5"/>
      <c r="N31899" s="6"/>
    </row>
    <row r="31900" spans="8:14" x14ac:dyDescent="0.25">
      <c r="H31900" s="4"/>
      <c r="M31900" s="5"/>
      <c r="N31900" s="6"/>
    </row>
    <row r="31901" spans="8:14" x14ac:dyDescent="0.25">
      <c r="H31901" s="4"/>
      <c r="M31901" s="5"/>
      <c r="N31901" s="6"/>
    </row>
    <row r="31902" spans="8:14" x14ac:dyDescent="0.25">
      <c r="H31902" s="4"/>
      <c r="M31902" s="5"/>
      <c r="N31902" s="6"/>
    </row>
    <row r="31903" spans="8:14" x14ac:dyDescent="0.25">
      <c r="H31903" s="4"/>
      <c r="M31903" s="5"/>
      <c r="N31903" s="6"/>
    </row>
    <row r="31904" spans="8:14" x14ac:dyDescent="0.25">
      <c r="H31904" s="4"/>
      <c r="M31904" s="5"/>
      <c r="N31904" s="6"/>
    </row>
    <row r="31905" spans="8:14" x14ac:dyDescent="0.25">
      <c r="H31905" s="4"/>
      <c r="M31905" s="5"/>
      <c r="N31905" s="6"/>
    </row>
    <row r="31906" spans="8:14" x14ac:dyDescent="0.25">
      <c r="H31906" s="4"/>
      <c r="M31906" s="5"/>
      <c r="N31906" s="6"/>
    </row>
    <row r="31907" spans="8:14" x14ac:dyDescent="0.25">
      <c r="H31907" s="4"/>
      <c r="M31907" s="5"/>
      <c r="N31907" s="6"/>
    </row>
    <row r="31908" spans="8:14" x14ac:dyDescent="0.25">
      <c r="H31908" s="4"/>
      <c r="M31908" s="5"/>
      <c r="N31908" s="6"/>
    </row>
    <row r="31909" spans="8:14" x14ac:dyDescent="0.25">
      <c r="H31909" s="4"/>
      <c r="M31909" s="5"/>
      <c r="N31909" s="6"/>
    </row>
    <row r="31910" spans="8:14" x14ac:dyDescent="0.25">
      <c r="H31910" s="4"/>
      <c r="M31910" s="5"/>
      <c r="N31910" s="6"/>
    </row>
    <row r="31911" spans="8:14" x14ac:dyDescent="0.25">
      <c r="H31911" s="4"/>
      <c r="M31911" s="5"/>
      <c r="N31911" s="6"/>
    </row>
    <row r="31912" spans="8:14" x14ac:dyDescent="0.25">
      <c r="H31912" s="4"/>
      <c r="M31912" s="5"/>
      <c r="N31912" s="6"/>
    </row>
    <row r="31913" spans="8:14" x14ac:dyDescent="0.25">
      <c r="H31913" s="4"/>
      <c r="M31913" s="5"/>
      <c r="N31913" s="6"/>
    </row>
    <row r="31914" spans="8:14" x14ac:dyDescent="0.25">
      <c r="H31914" s="4"/>
      <c r="M31914" s="5"/>
      <c r="N31914" s="6"/>
    </row>
    <row r="31915" spans="8:14" x14ac:dyDescent="0.25">
      <c r="H31915" s="4"/>
      <c r="M31915" s="5"/>
      <c r="N31915" s="6"/>
    </row>
    <row r="31916" spans="8:14" x14ac:dyDescent="0.25">
      <c r="H31916" s="4"/>
      <c r="M31916" s="5"/>
      <c r="N31916" s="6"/>
    </row>
    <row r="31917" spans="8:14" x14ac:dyDescent="0.25">
      <c r="H31917" s="4"/>
      <c r="M31917" s="5"/>
      <c r="N31917" s="6"/>
    </row>
    <row r="31918" spans="8:14" x14ac:dyDescent="0.25">
      <c r="H31918" s="4"/>
      <c r="M31918" s="5"/>
      <c r="N31918" s="6"/>
    </row>
    <row r="31919" spans="8:14" x14ac:dyDescent="0.25">
      <c r="H31919" s="4"/>
      <c r="M31919" s="5"/>
      <c r="N31919" s="6"/>
    </row>
    <row r="31920" spans="8:14" x14ac:dyDescent="0.25">
      <c r="H31920" s="4"/>
      <c r="M31920" s="5"/>
      <c r="N31920" s="6"/>
    </row>
    <row r="31921" spans="8:14" x14ac:dyDescent="0.25">
      <c r="H31921" s="4"/>
      <c r="M31921" s="5"/>
      <c r="N31921" s="6"/>
    </row>
    <row r="31922" spans="8:14" x14ac:dyDescent="0.25">
      <c r="H31922" s="4"/>
      <c r="M31922" s="5"/>
      <c r="N31922" s="6"/>
    </row>
    <row r="31923" spans="8:14" x14ac:dyDescent="0.25">
      <c r="H31923" s="4"/>
      <c r="M31923" s="5"/>
      <c r="N31923" s="6"/>
    </row>
    <row r="31924" spans="8:14" x14ac:dyDescent="0.25">
      <c r="H31924" s="4"/>
      <c r="M31924" s="5"/>
      <c r="N31924" s="6"/>
    </row>
    <row r="31925" spans="8:14" x14ac:dyDescent="0.25">
      <c r="H31925" s="4"/>
      <c r="M31925" s="5"/>
      <c r="N31925" s="6"/>
    </row>
    <row r="31926" spans="8:14" x14ac:dyDescent="0.25">
      <c r="H31926" s="4"/>
      <c r="M31926" s="5"/>
      <c r="N31926" s="6"/>
    </row>
    <row r="31927" spans="8:14" x14ac:dyDescent="0.25">
      <c r="H31927" s="4"/>
      <c r="M31927" s="5"/>
      <c r="N31927" s="6"/>
    </row>
    <row r="31928" spans="8:14" x14ac:dyDescent="0.25">
      <c r="H31928" s="4"/>
      <c r="M31928" s="5"/>
      <c r="N31928" s="6"/>
    </row>
    <row r="31929" spans="8:14" x14ac:dyDescent="0.25">
      <c r="H31929" s="4"/>
      <c r="M31929" s="5"/>
      <c r="N31929" s="6"/>
    </row>
    <row r="31930" spans="8:14" x14ac:dyDescent="0.25">
      <c r="H31930" s="4"/>
      <c r="M31930" s="5"/>
      <c r="N31930" s="6"/>
    </row>
    <row r="31931" spans="8:14" x14ac:dyDescent="0.25">
      <c r="H31931" s="4"/>
      <c r="M31931" s="5"/>
      <c r="N31931" s="6"/>
    </row>
    <row r="31932" spans="8:14" x14ac:dyDescent="0.25">
      <c r="H31932" s="4"/>
      <c r="M31932" s="5"/>
      <c r="N31932" s="6"/>
    </row>
    <row r="31933" spans="8:14" x14ac:dyDescent="0.25">
      <c r="H31933" s="4"/>
      <c r="M31933" s="5"/>
      <c r="N31933" s="6"/>
    </row>
    <row r="31934" spans="8:14" x14ac:dyDescent="0.25">
      <c r="H31934" s="4"/>
      <c r="M31934" s="5"/>
      <c r="N31934" s="6"/>
    </row>
    <row r="31935" spans="8:14" x14ac:dyDescent="0.25">
      <c r="H31935" s="4"/>
      <c r="M31935" s="5"/>
      <c r="N31935" s="6"/>
    </row>
    <row r="31936" spans="8:14" x14ac:dyDescent="0.25">
      <c r="H31936" s="4"/>
      <c r="M31936" s="5"/>
      <c r="N31936" s="6"/>
    </row>
    <row r="31937" spans="8:14" x14ac:dyDescent="0.25">
      <c r="H31937" s="4"/>
      <c r="M31937" s="5"/>
      <c r="N31937" s="6"/>
    </row>
    <row r="31938" spans="8:14" x14ac:dyDescent="0.25">
      <c r="H31938" s="4"/>
      <c r="M31938" s="5"/>
      <c r="N31938" s="6"/>
    </row>
    <row r="31939" spans="8:14" x14ac:dyDescent="0.25">
      <c r="H31939" s="4"/>
      <c r="M31939" s="5"/>
      <c r="N31939" s="6"/>
    </row>
    <row r="31940" spans="8:14" x14ac:dyDescent="0.25">
      <c r="H31940" s="4"/>
      <c r="M31940" s="5"/>
      <c r="N31940" s="6"/>
    </row>
    <row r="31941" spans="8:14" x14ac:dyDescent="0.25">
      <c r="H31941" s="4"/>
      <c r="M31941" s="5"/>
      <c r="N31941" s="6"/>
    </row>
    <row r="31942" spans="8:14" x14ac:dyDescent="0.25">
      <c r="H31942" s="4"/>
      <c r="M31942" s="5"/>
      <c r="N31942" s="6"/>
    </row>
    <row r="31943" spans="8:14" x14ac:dyDescent="0.25">
      <c r="H31943" s="4"/>
      <c r="M31943" s="5"/>
      <c r="N31943" s="6"/>
    </row>
    <row r="31944" spans="8:14" x14ac:dyDescent="0.25">
      <c r="H31944" s="4"/>
      <c r="M31944" s="5"/>
      <c r="N31944" s="6"/>
    </row>
    <row r="31945" spans="8:14" x14ac:dyDescent="0.25">
      <c r="H31945" s="4"/>
      <c r="M31945" s="5"/>
      <c r="N31945" s="6"/>
    </row>
    <row r="31946" spans="8:14" x14ac:dyDescent="0.25">
      <c r="H31946" s="4"/>
      <c r="M31946" s="5"/>
      <c r="N31946" s="6"/>
    </row>
    <row r="31947" spans="8:14" x14ac:dyDescent="0.25">
      <c r="H31947" s="4"/>
      <c r="M31947" s="5"/>
      <c r="N31947" s="6"/>
    </row>
    <row r="31948" spans="8:14" x14ac:dyDescent="0.25">
      <c r="H31948" s="4"/>
      <c r="M31948" s="5"/>
      <c r="N31948" s="6"/>
    </row>
    <row r="31949" spans="8:14" x14ac:dyDescent="0.25">
      <c r="H31949" s="4"/>
      <c r="M31949" s="5"/>
      <c r="N31949" s="6"/>
    </row>
    <row r="31950" spans="8:14" x14ac:dyDescent="0.25">
      <c r="H31950" s="4"/>
      <c r="M31950" s="5"/>
      <c r="N31950" s="6"/>
    </row>
    <row r="31951" spans="8:14" x14ac:dyDescent="0.25">
      <c r="H31951" s="4"/>
      <c r="M31951" s="5"/>
      <c r="N31951" s="6"/>
    </row>
    <row r="31952" spans="8:14" x14ac:dyDescent="0.25">
      <c r="H31952" s="4"/>
      <c r="M31952" s="5"/>
      <c r="N31952" s="6"/>
    </row>
    <row r="31953" spans="8:14" x14ac:dyDescent="0.25">
      <c r="H31953" s="4"/>
      <c r="M31953" s="5"/>
      <c r="N31953" s="6"/>
    </row>
    <row r="31954" spans="8:14" x14ac:dyDescent="0.25">
      <c r="H31954" s="4"/>
      <c r="M31954" s="5"/>
      <c r="N31954" s="6"/>
    </row>
    <row r="31955" spans="8:14" x14ac:dyDescent="0.25">
      <c r="H31955" s="4"/>
      <c r="M31955" s="5"/>
      <c r="N31955" s="6"/>
    </row>
    <row r="31956" spans="8:14" x14ac:dyDescent="0.25">
      <c r="H31956" s="4"/>
      <c r="M31956" s="5"/>
      <c r="N31956" s="6"/>
    </row>
    <row r="31957" spans="8:14" x14ac:dyDescent="0.25">
      <c r="H31957" s="4"/>
      <c r="M31957" s="5"/>
      <c r="N31957" s="6"/>
    </row>
    <row r="31958" spans="8:14" x14ac:dyDescent="0.25">
      <c r="H31958" s="4"/>
      <c r="M31958" s="5"/>
      <c r="N31958" s="6"/>
    </row>
    <row r="31959" spans="8:14" x14ac:dyDescent="0.25">
      <c r="H31959" s="4"/>
      <c r="M31959" s="5"/>
      <c r="N31959" s="6"/>
    </row>
    <row r="31960" spans="8:14" x14ac:dyDescent="0.25">
      <c r="H31960" s="4"/>
      <c r="M31960" s="5"/>
      <c r="N31960" s="6"/>
    </row>
    <row r="31961" spans="8:14" x14ac:dyDescent="0.25">
      <c r="H31961" s="4"/>
      <c r="M31961" s="5"/>
      <c r="N31961" s="6"/>
    </row>
    <row r="31962" spans="8:14" x14ac:dyDescent="0.25">
      <c r="H31962" s="4"/>
      <c r="M31962" s="5"/>
      <c r="N31962" s="6"/>
    </row>
    <row r="31963" spans="8:14" x14ac:dyDescent="0.25">
      <c r="H31963" s="4"/>
      <c r="M31963" s="5"/>
      <c r="N31963" s="6"/>
    </row>
    <row r="31964" spans="8:14" x14ac:dyDescent="0.25">
      <c r="H31964" s="4"/>
      <c r="M31964" s="5"/>
      <c r="N31964" s="6"/>
    </row>
    <row r="31965" spans="8:14" x14ac:dyDescent="0.25">
      <c r="H31965" s="4"/>
      <c r="M31965" s="5"/>
      <c r="N31965" s="6"/>
    </row>
    <row r="31966" spans="8:14" x14ac:dyDescent="0.25">
      <c r="H31966" s="4"/>
      <c r="M31966" s="5"/>
      <c r="N31966" s="6"/>
    </row>
    <row r="31967" spans="8:14" x14ac:dyDescent="0.25">
      <c r="H31967" s="4"/>
      <c r="M31967" s="5"/>
      <c r="N31967" s="6"/>
    </row>
    <row r="31968" spans="8:14" x14ac:dyDescent="0.25">
      <c r="H31968" s="4"/>
      <c r="M31968" s="5"/>
      <c r="N31968" s="6"/>
    </row>
    <row r="31969" spans="8:14" x14ac:dyDescent="0.25">
      <c r="H31969" s="4"/>
      <c r="M31969" s="5"/>
      <c r="N31969" s="6"/>
    </row>
    <row r="31970" spans="8:14" x14ac:dyDescent="0.25">
      <c r="H31970" s="4"/>
      <c r="M31970" s="5"/>
      <c r="N31970" s="6"/>
    </row>
    <row r="31971" spans="8:14" x14ac:dyDescent="0.25">
      <c r="H31971" s="4"/>
      <c r="M31971" s="5"/>
      <c r="N31971" s="6"/>
    </row>
    <row r="31972" spans="8:14" x14ac:dyDescent="0.25">
      <c r="H31972" s="4"/>
      <c r="M31972" s="5"/>
      <c r="N31972" s="6"/>
    </row>
    <row r="31973" spans="8:14" x14ac:dyDescent="0.25">
      <c r="H31973" s="4"/>
      <c r="M31973" s="5"/>
      <c r="N31973" s="6"/>
    </row>
    <row r="31974" spans="8:14" x14ac:dyDescent="0.25">
      <c r="H31974" s="4"/>
      <c r="M31974" s="5"/>
      <c r="N31974" s="6"/>
    </row>
    <row r="31975" spans="8:14" x14ac:dyDescent="0.25">
      <c r="H31975" s="4"/>
      <c r="M31975" s="5"/>
      <c r="N31975" s="6"/>
    </row>
    <row r="31976" spans="8:14" x14ac:dyDescent="0.25">
      <c r="H31976" s="4"/>
      <c r="M31976" s="5"/>
      <c r="N31976" s="6"/>
    </row>
    <row r="31977" spans="8:14" x14ac:dyDescent="0.25">
      <c r="H31977" s="4"/>
      <c r="M31977" s="5"/>
      <c r="N31977" s="6"/>
    </row>
    <row r="31978" spans="8:14" x14ac:dyDescent="0.25">
      <c r="H31978" s="4"/>
      <c r="M31978" s="5"/>
      <c r="N31978" s="6"/>
    </row>
    <row r="31979" spans="8:14" x14ac:dyDescent="0.25">
      <c r="H31979" s="4"/>
      <c r="M31979" s="5"/>
      <c r="N31979" s="6"/>
    </row>
    <row r="31980" spans="8:14" x14ac:dyDescent="0.25">
      <c r="H31980" s="4"/>
      <c r="M31980" s="5"/>
      <c r="N31980" s="6"/>
    </row>
    <row r="31981" spans="8:14" x14ac:dyDescent="0.25">
      <c r="H31981" s="4"/>
      <c r="M31981" s="5"/>
      <c r="N31981" s="6"/>
    </row>
    <row r="31982" spans="8:14" x14ac:dyDescent="0.25">
      <c r="H31982" s="4"/>
      <c r="M31982" s="5"/>
      <c r="N31982" s="6"/>
    </row>
    <row r="31983" spans="8:14" x14ac:dyDescent="0.25">
      <c r="H31983" s="4"/>
      <c r="M31983" s="5"/>
      <c r="N31983" s="6"/>
    </row>
    <row r="31984" spans="8:14" x14ac:dyDescent="0.25">
      <c r="H31984" s="4"/>
      <c r="M31984" s="5"/>
      <c r="N31984" s="6"/>
    </row>
    <row r="31985" spans="8:14" x14ac:dyDescent="0.25">
      <c r="H31985" s="4"/>
      <c r="M31985" s="5"/>
      <c r="N31985" s="6"/>
    </row>
    <row r="31986" spans="8:14" x14ac:dyDescent="0.25">
      <c r="H31986" s="4"/>
      <c r="M31986" s="5"/>
      <c r="N31986" s="6"/>
    </row>
    <row r="31987" spans="8:14" x14ac:dyDescent="0.25">
      <c r="H31987" s="4"/>
      <c r="M31987" s="5"/>
      <c r="N31987" s="6"/>
    </row>
    <row r="31988" spans="8:14" x14ac:dyDescent="0.25">
      <c r="H31988" s="4"/>
      <c r="M31988" s="5"/>
      <c r="N31988" s="6"/>
    </row>
    <row r="31989" spans="8:14" x14ac:dyDescent="0.25">
      <c r="H31989" s="4"/>
      <c r="M31989" s="5"/>
      <c r="N31989" s="6"/>
    </row>
    <row r="31990" spans="8:14" x14ac:dyDescent="0.25">
      <c r="H31990" s="4"/>
      <c r="M31990" s="5"/>
      <c r="N31990" s="6"/>
    </row>
    <row r="31991" spans="8:14" x14ac:dyDescent="0.25">
      <c r="H31991" s="4"/>
      <c r="M31991" s="5"/>
      <c r="N31991" s="6"/>
    </row>
    <row r="31992" spans="8:14" x14ac:dyDescent="0.25">
      <c r="H31992" s="4"/>
      <c r="M31992" s="5"/>
      <c r="N31992" s="6"/>
    </row>
    <row r="31993" spans="8:14" x14ac:dyDescent="0.25">
      <c r="H31993" s="4"/>
      <c r="M31993" s="5"/>
      <c r="N31993" s="6"/>
    </row>
    <row r="31994" spans="8:14" x14ac:dyDescent="0.25">
      <c r="H31994" s="4"/>
      <c r="M31994" s="5"/>
      <c r="N31994" s="6"/>
    </row>
    <row r="31995" spans="8:14" x14ac:dyDescent="0.25">
      <c r="H31995" s="4"/>
      <c r="M31995" s="5"/>
      <c r="N31995" s="6"/>
    </row>
    <row r="31996" spans="8:14" x14ac:dyDescent="0.25">
      <c r="H31996" s="4"/>
      <c r="M31996" s="5"/>
      <c r="N31996" s="6"/>
    </row>
    <row r="31997" spans="8:14" x14ac:dyDescent="0.25">
      <c r="H31997" s="4"/>
      <c r="M31997" s="5"/>
      <c r="N31997" s="6"/>
    </row>
    <row r="31998" spans="8:14" x14ac:dyDescent="0.25">
      <c r="H31998" s="4"/>
      <c r="M31998" s="5"/>
      <c r="N31998" s="6"/>
    </row>
    <row r="31999" spans="8:14" x14ac:dyDescent="0.25">
      <c r="H31999" s="4"/>
      <c r="M31999" s="5"/>
      <c r="N31999" s="6"/>
    </row>
    <row r="32000" spans="8:14" x14ac:dyDescent="0.25">
      <c r="H32000" s="4"/>
      <c r="M32000" s="5"/>
      <c r="N32000" s="6"/>
    </row>
    <row r="32001" spans="8:14" x14ac:dyDescent="0.25">
      <c r="H32001" s="4"/>
      <c r="M32001" s="5"/>
      <c r="N32001" s="6"/>
    </row>
    <row r="32002" spans="8:14" x14ac:dyDescent="0.25">
      <c r="H32002" s="4"/>
      <c r="M32002" s="5"/>
      <c r="N32002" s="6"/>
    </row>
    <row r="32003" spans="8:14" x14ac:dyDescent="0.25">
      <c r="H32003" s="4"/>
      <c r="M32003" s="5"/>
      <c r="N32003" s="6"/>
    </row>
    <row r="32004" spans="8:14" x14ac:dyDescent="0.25">
      <c r="H32004" s="4"/>
      <c r="M32004" s="5"/>
      <c r="N32004" s="6"/>
    </row>
    <row r="32005" spans="8:14" x14ac:dyDescent="0.25">
      <c r="H32005" s="4"/>
      <c r="M32005" s="5"/>
      <c r="N32005" s="6"/>
    </row>
    <row r="32006" spans="8:14" x14ac:dyDescent="0.25">
      <c r="H32006" s="4"/>
      <c r="M32006" s="5"/>
      <c r="N32006" s="6"/>
    </row>
    <row r="32007" spans="8:14" x14ac:dyDescent="0.25">
      <c r="H32007" s="4"/>
      <c r="M32007" s="5"/>
      <c r="N32007" s="6"/>
    </row>
    <row r="32008" spans="8:14" x14ac:dyDescent="0.25">
      <c r="H32008" s="4"/>
      <c r="M32008" s="5"/>
      <c r="N32008" s="6"/>
    </row>
    <row r="32009" spans="8:14" x14ac:dyDescent="0.25">
      <c r="H32009" s="4"/>
      <c r="M32009" s="5"/>
      <c r="N32009" s="6"/>
    </row>
    <row r="32010" spans="8:14" x14ac:dyDescent="0.25">
      <c r="H32010" s="4"/>
      <c r="M32010" s="5"/>
      <c r="N32010" s="6"/>
    </row>
    <row r="32011" spans="8:14" x14ac:dyDescent="0.25">
      <c r="H32011" s="4"/>
      <c r="M32011" s="5"/>
      <c r="N32011" s="6"/>
    </row>
    <row r="32012" spans="8:14" x14ac:dyDescent="0.25">
      <c r="H32012" s="4"/>
      <c r="M32012" s="5"/>
      <c r="N32012" s="6"/>
    </row>
    <row r="32013" spans="8:14" x14ac:dyDescent="0.25">
      <c r="H32013" s="4"/>
      <c r="M32013" s="5"/>
      <c r="N32013" s="6"/>
    </row>
    <row r="32014" spans="8:14" x14ac:dyDescent="0.25">
      <c r="H32014" s="4"/>
      <c r="M32014" s="5"/>
      <c r="N32014" s="6"/>
    </row>
    <row r="32015" spans="8:14" x14ac:dyDescent="0.25">
      <c r="H32015" s="4"/>
      <c r="M32015" s="5"/>
      <c r="N32015" s="6"/>
    </row>
    <row r="32016" spans="8:14" x14ac:dyDescent="0.25">
      <c r="H32016" s="4"/>
      <c r="M32016" s="5"/>
      <c r="N32016" s="6"/>
    </row>
    <row r="32017" spans="8:14" x14ac:dyDescent="0.25">
      <c r="H32017" s="4"/>
      <c r="M32017" s="5"/>
      <c r="N32017" s="6"/>
    </row>
    <row r="32018" spans="8:14" x14ac:dyDescent="0.25">
      <c r="H32018" s="4"/>
      <c r="M32018" s="5"/>
      <c r="N32018" s="6"/>
    </row>
    <row r="32019" spans="8:14" x14ac:dyDescent="0.25">
      <c r="H32019" s="4"/>
      <c r="M32019" s="5"/>
      <c r="N32019" s="6"/>
    </row>
    <row r="32020" spans="8:14" x14ac:dyDescent="0.25">
      <c r="H32020" s="4"/>
      <c r="M32020" s="5"/>
      <c r="N32020" s="6"/>
    </row>
    <row r="32021" spans="8:14" x14ac:dyDescent="0.25">
      <c r="H32021" s="4"/>
      <c r="M32021" s="5"/>
      <c r="N32021" s="6"/>
    </row>
    <row r="32022" spans="8:14" x14ac:dyDescent="0.25">
      <c r="H32022" s="4"/>
      <c r="M32022" s="5"/>
      <c r="N32022" s="6"/>
    </row>
    <row r="32023" spans="8:14" x14ac:dyDescent="0.25">
      <c r="H32023" s="4"/>
      <c r="M32023" s="5"/>
      <c r="N32023" s="6"/>
    </row>
    <row r="32024" spans="8:14" x14ac:dyDescent="0.25">
      <c r="H32024" s="4"/>
      <c r="M32024" s="5"/>
      <c r="N32024" s="6"/>
    </row>
    <row r="32025" spans="8:14" x14ac:dyDescent="0.25">
      <c r="H32025" s="4"/>
      <c r="M32025" s="5"/>
      <c r="N32025" s="6"/>
    </row>
    <row r="32026" spans="8:14" x14ac:dyDescent="0.25">
      <c r="H32026" s="4"/>
      <c r="M32026" s="5"/>
      <c r="N32026" s="6"/>
    </row>
    <row r="32027" spans="8:14" x14ac:dyDescent="0.25">
      <c r="H32027" s="4"/>
      <c r="M32027" s="5"/>
      <c r="N32027" s="6"/>
    </row>
    <row r="32028" spans="8:14" x14ac:dyDescent="0.25">
      <c r="H32028" s="4"/>
      <c r="M32028" s="5"/>
      <c r="N32028" s="6"/>
    </row>
    <row r="32029" spans="8:14" x14ac:dyDescent="0.25">
      <c r="H32029" s="4"/>
      <c r="M32029" s="5"/>
      <c r="N32029" s="6"/>
    </row>
    <row r="32030" spans="8:14" x14ac:dyDescent="0.25">
      <c r="H32030" s="4"/>
      <c r="M32030" s="5"/>
      <c r="N32030" s="6"/>
    </row>
    <row r="32031" spans="8:14" x14ac:dyDescent="0.25">
      <c r="H32031" s="4"/>
      <c r="M32031" s="5"/>
      <c r="N32031" s="6"/>
    </row>
    <row r="32032" spans="8:14" x14ac:dyDescent="0.25">
      <c r="H32032" s="4"/>
      <c r="M32032" s="5"/>
      <c r="N32032" s="6"/>
    </row>
    <row r="32033" spans="8:14" x14ac:dyDescent="0.25">
      <c r="H32033" s="4"/>
      <c r="M32033" s="5"/>
      <c r="N32033" s="6"/>
    </row>
    <row r="32034" spans="8:14" x14ac:dyDescent="0.25">
      <c r="H32034" s="4"/>
      <c r="M32034" s="5"/>
      <c r="N32034" s="6"/>
    </row>
    <row r="32035" spans="8:14" x14ac:dyDescent="0.25">
      <c r="H32035" s="4"/>
      <c r="M32035" s="5"/>
      <c r="N32035" s="6"/>
    </row>
    <row r="32036" spans="8:14" x14ac:dyDescent="0.25">
      <c r="H32036" s="4"/>
      <c r="M32036" s="5"/>
      <c r="N32036" s="6"/>
    </row>
    <row r="32037" spans="8:14" x14ac:dyDescent="0.25">
      <c r="H32037" s="4"/>
      <c r="M32037" s="5"/>
      <c r="N32037" s="6"/>
    </row>
    <row r="32038" spans="8:14" x14ac:dyDescent="0.25">
      <c r="H32038" s="4"/>
      <c r="M32038" s="5"/>
      <c r="N32038" s="6"/>
    </row>
    <row r="32039" spans="8:14" x14ac:dyDescent="0.25">
      <c r="H32039" s="4"/>
      <c r="M32039" s="5"/>
      <c r="N32039" s="6"/>
    </row>
    <row r="32040" spans="8:14" x14ac:dyDescent="0.25">
      <c r="H32040" s="4"/>
      <c r="M32040" s="5"/>
      <c r="N32040" s="6"/>
    </row>
    <row r="32041" spans="8:14" x14ac:dyDescent="0.25">
      <c r="H32041" s="4"/>
      <c r="M32041" s="5"/>
      <c r="N32041" s="6"/>
    </row>
    <row r="32042" spans="8:14" x14ac:dyDescent="0.25">
      <c r="H32042" s="4"/>
      <c r="M32042" s="5"/>
      <c r="N32042" s="6"/>
    </row>
    <row r="32043" spans="8:14" x14ac:dyDescent="0.25">
      <c r="H32043" s="4"/>
      <c r="M32043" s="5"/>
      <c r="N32043" s="6"/>
    </row>
    <row r="32044" spans="8:14" x14ac:dyDescent="0.25">
      <c r="H32044" s="4"/>
      <c r="M32044" s="5"/>
      <c r="N32044" s="6"/>
    </row>
    <row r="32045" spans="8:14" x14ac:dyDescent="0.25">
      <c r="H32045" s="4"/>
      <c r="M32045" s="5"/>
      <c r="N32045" s="6"/>
    </row>
    <row r="32046" spans="8:14" x14ac:dyDescent="0.25">
      <c r="H32046" s="4"/>
      <c r="M32046" s="5"/>
      <c r="N32046" s="6"/>
    </row>
    <row r="32047" spans="8:14" x14ac:dyDescent="0.25">
      <c r="H32047" s="4"/>
      <c r="M32047" s="5"/>
      <c r="N32047" s="6"/>
    </row>
    <row r="32048" spans="8:14" x14ac:dyDescent="0.25">
      <c r="H32048" s="4"/>
      <c r="M32048" s="5"/>
      <c r="N32048" s="6"/>
    </row>
    <row r="32049" spans="8:14" x14ac:dyDescent="0.25">
      <c r="H32049" s="4"/>
      <c r="M32049" s="5"/>
      <c r="N32049" s="6"/>
    </row>
    <row r="32050" spans="8:14" x14ac:dyDescent="0.25">
      <c r="H32050" s="4"/>
      <c r="M32050" s="5"/>
      <c r="N32050" s="6"/>
    </row>
    <row r="32051" spans="8:14" x14ac:dyDescent="0.25">
      <c r="H32051" s="4"/>
      <c r="M32051" s="5"/>
      <c r="N32051" s="6"/>
    </row>
    <row r="32052" spans="8:14" x14ac:dyDescent="0.25">
      <c r="H32052" s="4"/>
      <c r="M32052" s="5"/>
      <c r="N32052" s="6"/>
    </row>
    <row r="32053" spans="8:14" x14ac:dyDescent="0.25">
      <c r="H32053" s="4"/>
      <c r="M32053" s="5"/>
      <c r="N32053" s="6"/>
    </row>
    <row r="32054" spans="8:14" x14ac:dyDescent="0.25">
      <c r="H32054" s="4"/>
      <c r="M32054" s="5"/>
      <c r="N32054" s="6"/>
    </row>
    <row r="32055" spans="8:14" x14ac:dyDescent="0.25">
      <c r="H32055" s="4"/>
      <c r="M32055" s="5"/>
      <c r="N32055" s="6"/>
    </row>
    <row r="32056" spans="8:14" x14ac:dyDescent="0.25">
      <c r="H32056" s="4"/>
      <c r="M32056" s="5"/>
      <c r="N32056" s="6"/>
    </row>
    <row r="32057" spans="8:14" x14ac:dyDescent="0.25">
      <c r="H32057" s="4"/>
      <c r="M32057" s="5"/>
      <c r="N32057" s="6"/>
    </row>
    <row r="32058" spans="8:14" x14ac:dyDescent="0.25">
      <c r="H32058" s="4"/>
      <c r="M32058" s="5"/>
      <c r="N32058" s="6"/>
    </row>
    <row r="32059" spans="8:14" x14ac:dyDescent="0.25">
      <c r="H32059" s="4"/>
      <c r="M32059" s="5"/>
      <c r="N32059" s="6"/>
    </row>
    <row r="32060" spans="8:14" x14ac:dyDescent="0.25">
      <c r="H32060" s="4"/>
      <c r="M32060" s="5"/>
      <c r="N32060" s="6"/>
    </row>
    <row r="32061" spans="8:14" x14ac:dyDescent="0.25">
      <c r="H32061" s="4"/>
      <c r="M32061" s="5"/>
      <c r="N32061" s="6"/>
    </row>
    <row r="32062" spans="8:14" x14ac:dyDescent="0.25">
      <c r="H32062" s="4"/>
      <c r="M32062" s="5"/>
      <c r="N32062" s="6"/>
    </row>
    <row r="32063" spans="8:14" x14ac:dyDescent="0.25">
      <c r="H32063" s="4"/>
      <c r="M32063" s="5"/>
      <c r="N32063" s="6"/>
    </row>
    <row r="32064" spans="8:14" x14ac:dyDescent="0.25">
      <c r="H32064" s="4"/>
      <c r="M32064" s="5"/>
      <c r="N32064" s="6"/>
    </row>
    <row r="32065" spans="8:14" x14ac:dyDescent="0.25">
      <c r="H32065" s="4"/>
      <c r="M32065" s="5"/>
      <c r="N32065" s="6"/>
    </row>
    <row r="32066" spans="8:14" x14ac:dyDescent="0.25">
      <c r="H32066" s="4"/>
      <c r="M32066" s="5"/>
      <c r="N32066" s="6"/>
    </row>
    <row r="32067" spans="8:14" x14ac:dyDescent="0.25">
      <c r="H32067" s="4"/>
      <c r="M32067" s="5"/>
      <c r="N32067" s="6"/>
    </row>
    <row r="32068" spans="8:14" x14ac:dyDescent="0.25">
      <c r="H32068" s="4"/>
      <c r="M32068" s="5"/>
      <c r="N32068" s="6"/>
    </row>
    <row r="32069" spans="8:14" x14ac:dyDescent="0.25">
      <c r="H32069" s="4"/>
      <c r="M32069" s="5"/>
      <c r="N32069" s="6"/>
    </row>
    <row r="32070" spans="8:14" x14ac:dyDescent="0.25">
      <c r="H32070" s="4"/>
      <c r="M32070" s="5"/>
      <c r="N32070" s="6"/>
    </row>
    <row r="32071" spans="8:14" x14ac:dyDescent="0.25">
      <c r="H32071" s="4"/>
      <c r="M32071" s="5"/>
      <c r="N32071" s="6"/>
    </row>
    <row r="32072" spans="8:14" x14ac:dyDescent="0.25">
      <c r="H32072" s="4"/>
      <c r="M32072" s="5"/>
      <c r="N32072" s="6"/>
    </row>
    <row r="32073" spans="8:14" x14ac:dyDescent="0.25">
      <c r="H32073" s="4"/>
      <c r="M32073" s="5"/>
      <c r="N32073" s="6"/>
    </row>
    <row r="32074" spans="8:14" x14ac:dyDescent="0.25">
      <c r="H32074" s="4"/>
      <c r="M32074" s="5"/>
      <c r="N32074" s="6"/>
    </row>
    <row r="32075" spans="8:14" x14ac:dyDescent="0.25">
      <c r="H32075" s="4"/>
      <c r="M32075" s="5"/>
      <c r="N32075" s="6"/>
    </row>
    <row r="32076" spans="8:14" x14ac:dyDescent="0.25">
      <c r="H32076" s="4"/>
      <c r="M32076" s="5"/>
      <c r="N32076" s="6"/>
    </row>
    <row r="32077" spans="8:14" x14ac:dyDescent="0.25">
      <c r="H32077" s="4"/>
      <c r="M32077" s="5"/>
      <c r="N32077" s="6"/>
    </row>
    <row r="32078" spans="8:14" x14ac:dyDescent="0.25">
      <c r="H32078" s="4"/>
      <c r="M32078" s="5"/>
      <c r="N32078" s="6"/>
    </row>
    <row r="32079" spans="8:14" x14ac:dyDescent="0.25">
      <c r="H32079" s="4"/>
      <c r="M32079" s="5"/>
      <c r="N32079" s="6"/>
    </row>
    <row r="32080" spans="8:14" x14ac:dyDescent="0.25">
      <c r="H32080" s="4"/>
      <c r="M32080" s="5"/>
      <c r="N32080" s="6"/>
    </row>
    <row r="32081" spans="8:14" x14ac:dyDescent="0.25">
      <c r="H32081" s="4"/>
      <c r="M32081" s="5"/>
      <c r="N32081" s="6"/>
    </row>
    <row r="32082" spans="8:14" x14ac:dyDescent="0.25">
      <c r="H32082" s="4"/>
      <c r="M32082" s="5"/>
      <c r="N32082" s="6"/>
    </row>
    <row r="32083" spans="8:14" x14ac:dyDescent="0.25">
      <c r="H32083" s="4"/>
      <c r="M32083" s="5"/>
      <c r="N32083" s="6"/>
    </row>
    <row r="32084" spans="8:14" x14ac:dyDescent="0.25">
      <c r="H32084" s="4"/>
      <c r="M32084" s="5"/>
      <c r="N32084" s="6"/>
    </row>
    <row r="32085" spans="8:14" x14ac:dyDescent="0.25">
      <c r="H32085" s="4"/>
      <c r="M32085" s="5"/>
      <c r="N32085" s="6"/>
    </row>
    <row r="32086" spans="8:14" x14ac:dyDescent="0.25">
      <c r="H32086" s="4"/>
      <c r="M32086" s="5"/>
      <c r="N32086" s="6"/>
    </row>
    <row r="32087" spans="8:14" x14ac:dyDescent="0.25">
      <c r="H32087" s="4"/>
      <c r="M32087" s="5"/>
      <c r="N32087" s="6"/>
    </row>
    <row r="32088" spans="8:14" x14ac:dyDescent="0.25">
      <c r="H32088" s="4"/>
      <c r="M32088" s="5"/>
      <c r="N32088" s="6"/>
    </row>
    <row r="32089" spans="8:14" x14ac:dyDescent="0.25">
      <c r="H32089" s="4"/>
      <c r="M32089" s="5"/>
      <c r="N32089" s="6"/>
    </row>
    <row r="32090" spans="8:14" x14ac:dyDescent="0.25">
      <c r="H32090" s="4"/>
      <c r="M32090" s="5"/>
      <c r="N32090" s="6"/>
    </row>
    <row r="32091" spans="8:14" x14ac:dyDescent="0.25">
      <c r="H32091" s="4"/>
      <c r="M32091" s="5"/>
      <c r="N32091" s="6"/>
    </row>
    <row r="32092" spans="8:14" x14ac:dyDescent="0.25">
      <c r="H32092" s="4"/>
      <c r="M32092" s="5"/>
      <c r="N32092" s="6"/>
    </row>
    <row r="32093" spans="8:14" x14ac:dyDescent="0.25">
      <c r="H32093" s="4"/>
      <c r="M32093" s="5"/>
      <c r="N32093" s="6"/>
    </row>
    <row r="32094" spans="8:14" x14ac:dyDescent="0.25">
      <c r="H32094" s="4"/>
      <c r="M32094" s="5"/>
      <c r="N32094" s="6"/>
    </row>
    <row r="32095" spans="8:14" x14ac:dyDescent="0.25">
      <c r="H32095" s="4"/>
      <c r="M32095" s="5"/>
      <c r="N32095" s="6"/>
    </row>
    <row r="32096" spans="8:14" x14ac:dyDescent="0.25">
      <c r="H32096" s="4"/>
      <c r="M32096" s="5"/>
      <c r="N32096" s="6"/>
    </row>
    <row r="32097" spans="8:14" x14ac:dyDescent="0.25">
      <c r="H32097" s="4"/>
      <c r="M32097" s="5"/>
      <c r="N32097" s="6"/>
    </row>
    <row r="32098" spans="8:14" x14ac:dyDescent="0.25">
      <c r="H32098" s="4"/>
      <c r="M32098" s="5"/>
      <c r="N32098" s="6"/>
    </row>
    <row r="32099" spans="8:14" x14ac:dyDescent="0.25">
      <c r="H32099" s="4"/>
      <c r="M32099" s="5"/>
      <c r="N32099" s="6"/>
    </row>
    <row r="32100" spans="8:14" x14ac:dyDescent="0.25">
      <c r="H32100" s="4"/>
      <c r="M32100" s="5"/>
      <c r="N32100" s="6"/>
    </row>
    <row r="32101" spans="8:14" x14ac:dyDescent="0.25">
      <c r="H32101" s="4"/>
      <c r="M32101" s="5"/>
      <c r="N32101" s="6"/>
    </row>
    <row r="32102" spans="8:14" x14ac:dyDescent="0.25">
      <c r="H32102" s="4"/>
      <c r="M32102" s="5"/>
      <c r="N32102" s="6"/>
    </row>
    <row r="32103" spans="8:14" x14ac:dyDescent="0.25">
      <c r="H32103" s="4"/>
      <c r="M32103" s="5"/>
      <c r="N32103" s="6"/>
    </row>
    <row r="32104" spans="8:14" x14ac:dyDescent="0.25">
      <c r="H32104" s="4"/>
      <c r="M32104" s="5"/>
      <c r="N32104" s="6"/>
    </row>
    <row r="32105" spans="8:14" x14ac:dyDescent="0.25">
      <c r="H32105" s="4"/>
      <c r="M32105" s="5"/>
      <c r="N32105" s="6"/>
    </row>
    <row r="32106" spans="8:14" x14ac:dyDescent="0.25">
      <c r="H32106" s="4"/>
      <c r="M32106" s="5"/>
      <c r="N32106" s="6"/>
    </row>
    <row r="32107" spans="8:14" x14ac:dyDescent="0.25">
      <c r="H32107" s="4"/>
      <c r="M32107" s="5"/>
      <c r="N32107" s="6"/>
    </row>
    <row r="32108" spans="8:14" x14ac:dyDescent="0.25">
      <c r="H32108" s="4"/>
      <c r="M32108" s="5"/>
      <c r="N32108" s="6"/>
    </row>
    <row r="32109" spans="8:14" x14ac:dyDescent="0.25">
      <c r="H32109" s="4"/>
      <c r="M32109" s="5"/>
      <c r="N32109" s="6"/>
    </row>
    <row r="32110" spans="8:14" x14ac:dyDescent="0.25">
      <c r="H32110" s="4"/>
      <c r="M32110" s="5"/>
      <c r="N32110" s="6"/>
    </row>
    <row r="32111" spans="8:14" x14ac:dyDescent="0.25">
      <c r="H32111" s="4"/>
      <c r="M32111" s="5"/>
      <c r="N32111" s="6"/>
    </row>
    <row r="32112" spans="8:14" x14ac:dyDescent="0.25">
      <c r="H32112" s="4"/>
      <c r="M32112" s="5"/>
      <c r="N32112" s="6"/>
    </row>
    <row r="32113" spans="8:14" x14ac:dyDescent="0.25">
      <c r="H32113" s="4"/>
      <c r="M32113" s="5"/>
      <c r="N32113" s="6"/>
    </row>
    <row r="32114" spans="8:14" x14ac:dyDescent="0.25">
      <c r="H32114" s="4"/>
      <c r="M32114" s="5"/>
      <c r="N32114" s="6"/>
    </row>
    <row r="32115" spans="8:14" x14ac:dyDescent="0.25">
      <c r="H32115" s="4"/>
      <c r="M32115" s="5"/>
      <c r="N32115" s="6"/>
    </row>
    <row r="32116" spans="8:14" x14ac:dyDescent="0.25">
      <c r="H32116" s="4"/>
      <c r="M32116" s="5"/>
      <c r="N32116" s="6"/>
    </row>
    <row r="32117" spans="8:14" x14ac:dyDescent="0.25">
      <c r="H32117" s="4"/>
      <c r="M32117" s="5"/>
      <c r="N32117" s="6"/>
    </row>
    <row r="32118" spans="8:14" x14ac:dyDescent="0.25">
      <c r="H32118" s="4"/>
      <c r="M32118" s="5"/>
      <c r="N32118" s="6"/>
    </row>
    <row r="32119" spans="8:14" x14ac:dyDescent="0.25">
      <c r="H32119" s="4"/>
      <c r="M32119" s="5"/>
      <c r="N32119" s="6"/>
    </row>
    <row r="32120" spans="8:14" x14ac:dyDescent="0.25">
      <c r="H32120" s="4"/>
      <c r="M32120" s="5"/>
      <c r="N32120" s="6"/>
    </row>
    <row r="32121" spans="8:14" x14ac:dyDescent="0.25">
      <c r="H32121" s="4"/>
      <c r="M32121" s="5"/>
      <c r="N32121" s="6"/>
    </row>
    <row r="32122" spans="8:14" x14ac:dyDescent="0.25">
      <c r="H32122" s="4"/>
      <c r="M32122" s="5"/>
      <c r="N32122" s="6"/>
    </row>
    <row r="32123" spans="8:14" x14ac:dyDescent="0.25">
      <c r="H32123" s="4"/>
      <c r="M32123" s="5"/>
      <c r="N32123" s="6"/>
    </row>
    <row r="32124" spans="8:14" x14ac:dyDescent="0.25">
      <c r="H32124" s="4"/>
      <c r="M32124" s="5"/>
      <c r="N32124" s="6"/>
    </row>
    <row r="32125" spans="8:14" x14ac:dyDescent="0.25">
      <c r="H32125" s="4"/>
      <c r="M32125" s="5"/>
      <c r="N32125" s="6"/>
    </row>
    <row r="32126" spans="8:14" x14ac:dyDescent="0.25">
      <c r="H32126" s="4"/>
      <c r="M32126" s="5"/>
      <c r="N32126" s="6"/>
    </row>
    <row r="32127" spans="8:14" x14ac:dyDescent="0.25">
      <c r="H32127" s="4"/>
      <c r="M32127" s="5"/>
      <c r="N32127" s="6"/>
    </row>
    <row r="32128" spans="8:14" x14ac:dyDescent="0.25">
      <c r="H32128" s="4"/>
      <c r="M32128" s="5"/>
      <c r="N32128" s="6"/>
    </row>
    <row r="32129" spans="8:14" x14ac:dyDescent="0.25">
      <c r="H32129" s="4"/>
      <c r="M32129" s="5"/>
      <c r="N32129" s="6"/>
    </row>
    <row r="32130" spans="8:14" x14ac:dyDescent="0.25">
      <c r="H32130" s="4"/>
      <c r="M32130" s="5"/>
      <c r="N32130" s="6"/>
    </row>
    <row r="32131" spans="8:14" x14ac:dyDescent="0.25">
      <c r="H32131" s="4"/>
      <c r="M32131" s="5"/>
      <c r="N32131" s="6"/>
    </row>
    <row r="32132" spans="8:14" x14ac:dyDescent="0.25">
      <c r="H32132" s="4"/>
      <c r="M32132" s="5"/>
      <c r="N32132" s="6"/>
    </row>
    <row r="32133" spans="8:14" x14ac:dyDescent="0.25">
      <c r="H32133" s="4"/>
      <c r="M32133" s="5"/>
      <c r="N32133" s="6"/>
    </row>
    <row r="32134" spans="8:14" x14ac:dyDescent="0.25">
      <c r="H32134" s="4"/>
      <c r="M32134" s="5"/>
      <c r="N32134" s="6"/>
    </row>
    <row r="32135" spans="8:14" x14ac:dyDescent="0.25">
      <c r="H32135" s="4"/>
      <c r="M32135" s="5"/>
      <c r="N32135" s="6"/>
    </row>
    <row r="32136" spans="8:14" x14ac:dyDescent="0.25">
      <c r="H32136" s="4"/>
      <c r="M32136" s="5"/>
      <c r="N32136" s="6"/>
    </row>
    <row r="32137" spans="8:14" x14ac:dyDescent="0.25">
      <c r="H32137" s="4"/>
      <c r="M32137" s="5"/>
      <c r="N32137" s="6"/>
    </row>
    <row r="32138" spans="8:14" x14ac:dyDescent="0.25">
      <c r="H32138" s="4"/>
      <c r="M32138" s="5"/>
      <c r="N32138" s="6"/>
    </row>
    <row r="32139" spans="8:14" x14ac:dyDescent="0.25">
      <c r="H32139" s="4"/>
      <c r="M32139" s="5"/>
      <c r="N32139" s="6"/>
    </row>
    <row r="32140" spans="8:14" x14ac:dyDescent="0.25">
      <c r="H32140" s="4"/>
      <c r="M32140" s="5"/>
      <c r="N32140" s="6"/>
    </row>
    <row r="32141" spans="8:14" x14ac:dyDescent="0.25">
      <c r="H32141" s="4"/>
      <c r="M32141" s="5"/>
      <c r="N32141" s="6"/>
    </row>
    <row r="32142" spans="8:14" x14ac:dyDescent="0.25">
      <c r="H32142" s="4"/>
      <c r="M32142" s="5"/>
      <c r="N32142" s="6"/>
    </row>
    <row r="32143" spans="8:14" x14ac:dyDescent="0.25">
      <c r="H32143" s="4"/>
      <c r="M32143" s="5"/>
      <c r="N32143" s="6"/>
    </row>
    <row r="32144" spans="8:14" x14ac:dyDescent="0.25">
      <c r="H32144" s="4"/>
      <c r="M32144" s="5"/>
      <c r="N32144" s="6"/>
    </row>
    <row r="32145" spans="8:14" x14ac:dyDescent="0.25">
      <c r="H32145" s="4"/>
      <c r="M32145" s="5"/>
      <c r="N32145" s="6"/>
    </row>
    <row r="32146" spans="8:14" x14ac:dyDescent="0.25">
      <c r="H32146" s="4"/>
      <c r="M32146" s="5"/>
      <c r="N32146" s="6"/>
    </row>
    <row r="32147" spans="8:14" x14ac:dyDescent="0.25">
      <c r="H32147" s="4"/>
      <c r="M32147" s="5"/>
      <c r="N32147" s="6"/>
    </row>
    <row r="32148" spans="8:14" x14ac:dyDescent="0.25">
      <c r="H32148" s="4"/>
      <c r="M32148" s="5"/>
      <c r="N32148" s="6"/>
    </row>
    <row r="32149" spans="8:14" x14ac:dyDescent="0.25">
      <c r="H32149" s="4"/>
      <c r="M32149" s="5"/>
      <c r="N32149" s="6"/>
    </row>
    <row r="32150" spans="8:14" x14ac:dyDescent="0.25">
      <c r="H32150" s="4"/>
      <c r="M32150" s="5"/>
      <c r="N32150" s="6"/>
    </row>
    <row r="32151" spans="8:14" x14ac:dyDescent="0.25">
      <c r="H32151" s="4"/>
      <c r="M32151" s="5"/>
      <c r="N32151" s="6"/>
    </row>
    <row r="32152" spans="8:14" x14ac:dyDescent="0.25">
      <c r="H32152" s="4"/>
      <c r="M32152" s="5"/>
      <c r="N32152" s="6"/>
    </row>
    <row r="32153" spans="8:14" x14ac:dyDescent="0.25">
      <c r="H32153" s="4"/>
      <c r="M32153" s="5"/>
      <c r="N32153" s="6"/>
    </row>
    <row r="32154" spans="8:14" x14ac:dyDescent="0.25">
      <c r="H32154" s="4"/>
      <c r="M32154" s="5"/>
      <c r="N32154" s="6"/>
    </row>
    <row r="32155" spans="8:14" x14ac:dyDescent="0.25">
      <c r="H32155" s="4"/>
      <c r="M32155" s="5"/>
      <c r="N32155" s="6"/>
    </row>
    <row r="32156" spans="8:14" x14ac:dyDescent="0.25">
      <c r="H32156" s="4"/>
      <c r="M32156" s="5"/>
      <c r="N32156" s="6"/>
    </row>
    <row r="32157" spans="8:14" x14ac:dyDescent="0.25">
      <c r="H32157" s="4"/>
      <c r="M32157" s="5"/>
      <c r="N32157" s="6"/>
    </row>
    <row r="32158" spans="8:14" x14ac:dyDescent="0.25">
      <c r="H32158" s="4"/>
      <c r="M32158" s="5"/>
      <c r="N32158" s="6"/>
    </row>
    <row r="32159" spans="8:14" x14ac:dyDescent="0.25">
      <c r="H32159" s="4"/>
      <c r="M32159" s="5"/>
      <c r="N32159" s="6"/>
    </row>
    <row r="32160" spans="8:14" x14ac:dyDescent="0.25">
      <c r="H32160" s="4"/>
      <c r="M32160" s="5"/>
      <c r="N32160" s="6"/>
    </row>
    <row r="32161" spans="8:14" x14ac:dyDescent="0.25">
      <c r="H32161" s="4"/>
      <c r="M32161" s="5"/>
      <c r="N32161" s="6"/>
    </row>
    <row r="32162" spans="8:14" x14ac:dyDescent="0.25">
      <c r="H32162" s="4"/>
      <c r="M32162" s="5"/>
      <c r="N32162" s="6"/>
    </row>
    <row r="32163" spans="8:14" x14ac:dyDescent="0.25">
      <c r="H32163" s="4"/>
      <c r="M32163" s="5"/>
      <c r="N32163" s="6"/>
    </row>
    <row r="32164" spans="8:14" x14ac:dyDescent="0.25">
      <c r="H32164" s="4"/>
      <c r="M32164" s="5"/>
      <c r="N32164" s="6"/>
    </row>
    <row r="32165" spans="8:14" x14ac:dyDescent="0.25">
      <c r="H32165" s="4"/>
      <c r="M32165" s="5"/>
      <c r="N32165" s="6"/>
    </row>
    <row r="32166" spans="8:14" x14ac:dyDescent="0.25">
      <c r="H32166" s="4"/>
      <c r="M32166" s="5"/>
      <c r="N32166" s="6"/>
    </row>
    <row r="32167" spans="8:14" x14ac:dyDescent="0.25">
      <c r="H32167" s="4"/>
      <c r="M32167" s="5"/>
      <c r="N32167" s="6"/>
    </row>
    <row r="32168" spans="8:14" x14ac:dyDescent="0.25">
      <c r="H32168" s="4"/>
      <c r="M32168" s="5"/>
      <c r="N32168" s="6"/>
    </row>
    <row r="32169" spans="8:14" x14ac:dyDescent="0.25">
      <c r="H32169" s="4"/>
      <c r="M32169" s="5"/>
      <c r="N32169" s="6"/>
    </row>
    <row r="32170" spans="8:14" x14ac:dyDescent="0.25">
      <c r="H32170" s="4"/>
      <c r="M32170" s="5"/>
      <c r="N32170" s="6"/>
    </row>
    <row r="32171" spans="8:14" x14ac:dyDescent="0.25">
      <c r="H32171" s="4"/>
      <c r="M32171" s="5"/>
      <c r="N32171" s="6"/>
    </row>
    <row r="32172" spans="8:14" x14ac:dyDescent="0.25">
      <c r="H32172" s="4"/>
      <c r="M32172" s="5"/>
      <c r="N32172" s="6"/>
    </row>
    <row r="32173" spans="8:14" x14ac:dyDescent="0.25">
      <c r="H32173" s="4"/>
      <c r="M32173" s="5"/>
      <c r="N32173" s="6"/>
    </row>
    <row r="32174" spans="8:14" x14ac:dyDescent="0.25">
      <c r="H32174" s="4"/>
      <c r="M32174" s="5"/>
      <c r="N32174" s="6"/>
    </row>
    <row r="32175" spans="8:14" x14ac:dyDescent="0.25">
      <c r="H32175" s="4"/>
      <c r="M32175" s="5"/>
      <c r="N32175" s="6"/>
    </row>
    <row r="32176" spans="8:14" x14ac:dyDescent="0.25">
      <c r="H32176" s="4"/>
      <c r="M32176" s="5"/>
      <c r="N32176" s="6"/>
    </row>
    <row r="32177" spans="8:14" x14ac:dyDescent="0.25">
      <c r="H32177" s="4"/>
      <c r="M32177" s="5"/>
      <c r="N32177" s="6"/>
    </row>
    <row r="32178" spans="8:14" x14ac:dyDescent="0.25">
      <c r="H32178" s="4"/>
      <c r="M32178" s="5"/>
      <c r="N32178" s="6"/>
    </row>
    <row r="32179" spans="8:14" x14ac:dyDescent="0.25">
      <c r="H32179" s="4"/>
      <c r="M32179" s="5"/>
      <c r="N32179" s="6"/>
    </row>
    <row r="32180" spans="8:14" x14ac:dyDescent="0.25">
      <c r="H32180" s="4"/>
      <c r="M32180" s="5"/>
      <c r="N32180" s="6"/>
    </row>
    <row r="32181" spans="8:14" x14ac:dyDescent="0.25">
      <c r="H32181" s="4"/>
      <c r="M32181" s="5"/>
      <c r="N32181" s="6"/>
    </row>
    <row r="32182" spans="8:14" x14ac:dyDescent="0.25">
      <c r="H32182" s="4"/>
      <c r="M32182" s="5"/>
      <c r="N32182" s="6"/>
    </row>
    <row r="32183" spans="8:14" x14ac:dyDescent="0.25">
      <c r="H32183" s="4"/>
      <c r="M32183" s="5"/>
      <c r="N32183" s="6"/>
    </row>
    <row r="32184" spans="8:14" x14ac:dyDescent="0.25">
      <c r="H32184" s="4"/>
      <c r="M32184" s="5"/>
      <c r="N32184" s="6"/>
    </row>
    <row r="32185" spans="8:14" x14ac:dyDescent="0.25">
      <c r="H32185" s="4"/>
      <c r="M32185" s="5"/>
      <c r="N32185" s="6"/>
    </row>
    <row r="32186" spans="8:14" x14ac:dyDescent="0.25">
      <c r="H32186" s="4"/>
      <c r="M32186" s="5"/>
      <c r="N32186" s="6"/>
    </row>
    <row r="32187" spans="8:14" x14ac:dyDescent="0.25">
      <c r="H32187" s="4"/>
      <c r="M32187" s="5"/>
      <c r="N32187" s="6"/>
    </row>
    <row r="32188" spans="8:14" x14ac:dyDescent="0.25">
      <c r="H32188" s="4"/>
      <c r="M32188" s="5"/>
      <c r="N32188" s="6"/>
    </row>
    <row r="32189" spans="8:14" x14ac:dyDescent="0.25">
      <c r="H32189" s="4"/>
      <c r="M32189" s="5"/>
      <c r="N32189" s="6"/>
    </row>
    <row r="32190" spans="8:14" x14ac:dyDescent="0.25">
      <c r="H32190" s="4"/>
      <c r="M32190" s="5"/>
      <c r="N32190" s="6"/>
    </row>
    <row r="32191" spans="8:14" x14ac:dyDescent="0.25">
      <c r="H32191" s="4"/>
      <c r="M32191" s="5"/>
      <c r="N32191" s="6"/>
    </row>
    <row r="32192" spans="8:14" x14ac:dyDescent="0.25">
      <c r="H32192" s="4"/>
      <c r="M32192" s="5"/>
      <c r="N32192" s="6"/>
    </row>
    <row r="32193" spans="8:14" x14ac:dyDescent="0.25">
      <c r="H32193" s="4"/>
      <c r="M32193" s="5"/>
      <c r="N32193" s="6"/>
    </row>
    <row r="32194" spans="8:14" x14ac:dyDescent="0.25">
      <c r="H32194" s="4"/>
      <c r="M32194" s="5"/>
      <c r="N32194" s="6"/>
    </row>
    <row r="32195" spans="8:14" x14ac:dyDescent="0.25">
      <c r="H32195" s="4"/>
      <c r="M32195" s="5"/>
      <c r="N32195" s="6"/>
    </row>
    <row r="32196" spans="8:14" x14ac:dyDescent="0.25">
      <c r="H32196" s="4"/>
      <c r="M32196" s="5"/>
      <c r="N32196" s="6"/>
    </row>
    <row r="32197" spans="8:14" x14ac:dyDescent="0.25">
      <c r="H32197" s="4"/>
      <c r="M32197" s="5"/>
      <c r="N32197" s="6"/>
    </row>
    <row r="32198" spans="8:14" x14ac:dyDescent="0.25">
      <c r="H32198" s="4"/>
      <c r="M32198" s="5"/>
      <c r="N32198" s="6"/>
    </row>
    <row r="32199" spans="8:14" x14ac:dyDescent="0.25">
      <c r="H32199" s="4"/>
      <c r="M32199" s="5"/>
      <c r="N32199" s="6"/>
    </row>
    <row r="32200" spans="8:14" x14ac:dyDescent="0.25">
      <c r="H32200" s="4"/>
      <c r="M32200" s="5"/>
      <c r="N32200" s="6"/>
    </row>
    <row r="32201" spans="8:14" x14ac:dyDescent="0.25">
      <c r="H32201" s="4"/>
      <c r="M32201" s="5"/>
      <c r="N32201" s="6"/>
    </row>
    <row r="32202" spans="8:14" x14ac:dyDescent="0.25">
      <c r="H32202" s="4"/>
      <c r="M32202" s="5"/>
      <c r="N32202" s="6"/>
    </row>
    <row r="32203" spans="8:14" x14ac:dyDescent="0.25">
      <c r="H32203" s="4"/>
      <c r="M32203" s="5"/>
      <c r="N32203" s="6"/>
    </row>
    <row r="32204" spans="8:14" x14ac:dyDescent="0.25">
      <c r="H32204" s="4"/>
      <c r="M32204" s="5"/>
      <c r="N32204" s="6"/>
    </row>
    <row r="32205" spans="8:14" x14ac:dyDescent="0.25">
      <c r="H32205" s="4"/>
      <c r="M32205" s="5"/>
      <c r="N32205" s="6"/>
    </row>
    <row r="32206" spans="8:14" x14ac:dyDescent="0.25">
      <c r="H32206" s="4"/>
      <c r="M32206" s="5"/>
      <c r="N32206" s="6"/>
    </row>
    <row r="32207" spans="8:14" x14ac:dyDescent="0.25">
      <c r="H32207" s="4"/>
      <c r="M32207" s="5"/>
      <c r="N32207" s="6"/>
    </row>
    <row r="32208" spans="8:14" x14ac:dyDescent="0.25">
      <c r="H32208" s="4"/>
      <c r="M32208" s="5"/>
      <c r="N32208" s="6"/>
    </row>
    <row r="32209" spans="8:14" x14ac:dyDescent="0.25">
      <c r="H32209" s="4"/>
      <c r="M32209" s="5"/>
      <c r="N32209" s="6"/>
    </row>
    <row r="32210" spans="8:14" x14ac:dyDescent="0.25">
      <c r="H32210" s="4"/>
      <c r="M32210" s="5"/>
      <c r="N32210" s="6"/>
    </row>
    <row r="32211" spans="8:14" x14ac:dyDescent="0.25">
      <c r="H32211" s="4"/>
      <c r="M32211" s="5"/>
      <c r="N32211" s="6"/>
    </row>
    <row r="32212" spans="8:14" x14ac:dyDescent="0.25">
      <c r="H32212" s="4"/>
      <c r="M32212" s="5"/>
      <c r="N32212" s="6"/>
    </row>
    <row r="32213" spans="8:14" x14ac:dyDescent="0.25">
      <c r="H32213" s="4"/>
      <c r="M32213" s="5"/>
      <c r="N32213" s="6"/>
    </row>
    <row r="32214" spans="8:14" x14ac:dyDescent="0.25">
      <c r="H32214" s="4"/>
      <c r="M32214" s="5"/>
      <c r="N32214" s="6"/>
    </row>
    <row r="32215" spans="8:14" x14ac:dyDescent="0.25">
      <c r="H32215" s="4"/>
      <c r="M32215" s="5"/>
      <c r="N32215" s="6"/>
    </row>
    <row r="32216" spans="8:14" x14ac:dyDescent="0.25">
      <c r="H32216" s="4"/>
      <c r="M32216" s="5"/>
      <c r="N32216" s="6"/>
    </row>
    <row r="32217" spans="8:14" x14ac:dyDescent="0.25">
      <c r="H32217" s="4"/>
      <c r="M32217" s="5"/>
      <c r="N32217" s="6"/>
    </row>
    <row r="32218" spans="8:14" x14ac:dyDescent="0.25">
      <c r="H32218" s="4"/>
      <c r="M32218" s="5"/>
      <c r="N32218" s="6"/>
    </row>
    <row r="32219" spans="8:14" x14ac:dyDescent="0.25">
      <c r="H32219" s="4"/>
      <c r="M32219" s="5"/>
      <c r="N32219" s="6"/>
    </row>
    <row r="32220" spans="8:14" x14ac:dyDescent="0.25">
      <c r="H32220" s="4"/>
      <c r="M32220" s="5"/>
      <c r="N32220" s="6"/>
    </row>
    <row r="32221" spans="8:14" x14ac:dyDescent="0.25">
      <c r="H32221" s="4"/>
      <c r="M32221" s="5"/>
      <c r="N32221" s="6"/>
    </row>
    <row r="32222" spans="8:14" x14ac:dyDescent="0.25">
      <c r="H32222" s="4"/>
      <c r="M32222" s="5"/>
      <c r="N32222" s="6"/>
    </row>
    <row r="32223" spans="8:14" x14ac:dyDescent="0.25">
      <c r="H32223" s="4"/>
      <c r="M32223" s="5"/>
      <c r="N32223" s="6"/>
    </row>
    <row r="32224" spans="8:14" x14ac:dyDescent="0.25">
      <c r="H32224" s="4"/>
      <c r="M32224" s="5"/>
      <c r="N32224" s="6"/>
    </row>
    <row r="32225" spans="8:14" x14ac:dyDescent="0.25">
      <c r="H32225" s="4"/>
      <c r="M32225" s="5"/>
      <c r="N32225" s="6"/>
    </row>
    <row r="32226" spans="8:14" x14ac:dyDescent="0.25">
      <c r="H32226" s="4"/>
      <c r="M32226" s="5"/>
      <c r="N32226" s="6"/>
    </row>
    <row r="32227" spans="8:14" x14ac:dyDescent="0.25">
      <c r="H32227" s="4"/>
      <c r="M32227" s="5"/>
      <c r="N32227" s="6"/>
    </row>
    <row r="32228" spans="8:14" x14ac:dyDescent="0.25">
      <c r="H32228" s="4"/>
      <c r="M32228" s="5"/>
      <c r="N32228" s="6"/>
    </row>
    <row r="32229" spans="8:14" x14ac:dyDescent="0.25">
      <c r="H32229" s="4"/>
      <c r="M32229" s="5"/>
      <c r="N32229" s="6"/>
    </row>
    <row r="32230" spans="8:14" x14ac:dyDescent="0.25">
      <c r="H32230" s="4"/>
      <c r="M32230" s="5"/>
      <c r="N32230" s="6"/>
    </row>
    <row r="32231" spans="8:14" x14ac:dyDescent="0.25">
      <c r="H32231" s="4"/>
      <c r="M32231" s="5"/>
      <c r="N32231" s="6"/>
    </row>
    <row r="32232" spans="8:14" x14ac:dyDescent="0.25">
      <c r="H32232" s="4"/>
      <c r="M32232" s="5"/>
      <c r="N32232" s="6"/>
    </row>
    <row r="32233" spans="8:14" x14ac:dyDescent="0.25">
      <c r="H32233" s="4"/>
      <c r="M32233" s="5"/>
      <c r="N32233" s="6"/>
    </row>
    <row r="32234" spans="8:14" x14ac:dyDescent="0.25">
      <c r="H32234" s="4"/>
      <c r="M32234" s="5"/>
      <c r="N32234" s="6"/>
    </row>
    <row r="32235" spans="8:14" x14ac:dyDescent="0.25">
      <c r="H32235" s="4"/>
      <c r="M32235" s="5"/>
      <c r="N32235" s="6"/>
    </row>
    <row r="32236" spans="8:14" x14ac:dyDescent="0.25">
      <c r="H32236" s="4"/>
      <c r="M32236" s="5"/>
      <c r="N32236" s="6"/>
    </row>
    <row r="32237" spans="8:14" x14ac:dyDescent="0.25">
      <c r="H32237" s="4"/>
      <c r="M32237" s="5"/>
      <c r="N32237" s="6"/>
    </row>
    <row r="32238" spans="8:14" x14ac:dyDescent="0.25">
      <c r="H32238" s="4"/>
      <c r="M32238" s="5"/>
      <c r="N32238" s="6"/>
    </row>
    <row r="32239" spans="8:14" x14ac:dyDescent="0.25">
      <c r="H32239" s="4"/>
      <c r="M32239" s="5"/>
      <c r="N32239" s="6"/>
    </row>
    <row r="32240" spans="8:14" x14ac:dyDescent="0.25">
      <c r="H32240" s="4"/>
      <c r="M32240" s="5"/>
      <c r="N32240" s="6"/>
    </row>
    <row r="32241" spans="8:14" x14ac:dyDescent="0.25">
      <c r="H32241" s="4"/>
      <c r="M32241" s="5"/>
      <c r="N32241" s="6"/>
    </row>
    <row r="32242" spans="8:14" x14ac:dyDescent="0.25">
      <c r="H32242" s="4"/>
      <c r="M32242" s="5"/>
      <c r="N32242" s="6"/>
    </row>
    <row r="32243" spans="8:14" x14ac:dyDescent="0.25">
      <c r="H32243" s="4"/>
      <c r="M32243" s="5"/>
      <c r="N32243" s="6"/>
    </row>
    <row r="32244" spans="8:14" x14ac:dyDescent="0.25">
      <c r="H32244" s="4"/>
      <c r="M32244" s="5"/>
      <c r="N32244" s="6"/>
    </row>
    <row r="32245" spans="8:14" x14ac:dyDescent="0.25">
      <c r="H32245" s="4"/>
      <c r="M32245" s="5"/>
      <c r="N32245" s="6"/>
    </row>
    <row r="32246" spans="8:14" x14ac:dyDescent="0.25">
      <c r="H32246" s="4"/>
      <c r="M32246" s="5"/>
      <c r="N32246" s="6"/>
    </row>
    <row r="32247" spans="8:14" x14ac:dyDescent="0.25">
      <c r="H32247" s="4"/>
      <c r="M32247" s="5"/>
      <c r="N32247" s="6"/>
    </row>
    <row r="32248" spans="8:14" x14ac:dyDescent="0.25">
      <c r="H32248" s="4"/>
      <c r="M32248" s="5"/>
      <c r="N32248" s="6"/>
    </row>
    <row r="32249" spans="8:14" x14ac:dyDescent="0.25">
      <c r="H32249" s="4"/>
      <c r="M32249" s="5"/>
      <c r="N32249" s="6"/>
    </row>
    <row r="32250" spans="8:14" x14ac:dyDescent="0.25">
      <c r="H32250" s="4"/>
      <c r="M32250" s="5"/>
      <c r="N32250" s="6"/>
    </row>
    <row r="32251" spans="8:14" x14ac:dyDescent="0.25">
      <c r="H32251" s="4"/>
      <c r="M32251" s="5"/>
      <c r="N32251" s="6"/>
    </row>
    <row r="32252" spans="8:14" x14ac:dyDescent="0.25">
      <c r="H32252" s="4"/>
      <c r="M32252" s="5"/>
      <c r="N32252" s="6"/>
    </row>
    <row r="32253" spans="8:14" x14ac:dyDescent="0.25">
      <c r="H32253" s="4"/>
      <c r="M32253" s="5"/>
      <c r="N32253" s="6"/>
    </row>
    <row r="32254" spans="8:14" x14ac:dyDescent="0.25">
      <c r="H32254" s="4"/>
      <c r="M32254" s="5"/>
      <c r="N32254" s="6"/>
    </row>
    <row r="32255" spans="8:14" x14ac:dyDescent="0.25">
      <c r="H32255" s="4"/>
      <c r="M32255" s="5"/>
      <c r="N32255" s="6"/>
    </row>
    <row r="32256" spans="8:14" x14ac:dyDescent="0.25">
      <c r="H32256" s="4"/>
      <c r="M32256" s="5"/>
      <c r="N32256" s="6"/>
    </row>
    <row r="32257" spans="8:14" x14ac:dyDescent="0.25">
      <c r="H32257" s="4"/>
      <c r="M32257" s="5"/>
      <c r="N32257" s="6"/>
    </row>
    <row r="32258" spans="8:14" x14ac:dyDescent="0.25">
      <c r="H32258" s="4"/>
      <c r="M32258" s="5"/>
      <c r="N32258" s="6"/>
    </row>
    <row r="32259" spans="8:14" x14ac:dyDescent="0.25">
      <c r="H32259" s="4"/>
      <c r="M32259" s="5"/>
      <c r="N32259" s="6"/>
    </row>
    <row r="32260" spans="8:14" x14ac:dyDescent="0.25">
      <c r="H32260" s="4"/>
      <c r="M32260" s="5"/>
      <c r="N32260" s="6"/>
    </row>
    <row r="32261" spans="8:14" x14ac:dyDescent="0.25">
      <c r="H32261" s="4"/>
      <c r="M32261" s="5"/>
      <c r="N32261" s="6"/>
    </row>
    <row r="32262" spans="8:14" x14ac:dyDescent="0.25">
      <c r="H32262" s="4"/>
      <c r="M32262" s="5"/>
      <c r="N32262" s="6"/>
    </row>
    <row r="32263" spans="8:14" x14ac:dyDescent="0.25">
      <c r="H32263" s="4"/>
      <c r="M32263" s="5"/>
      <c r="N32263" s="6"/>
    </row>
    <row r="32264" spans="8:14" x14ac:dyDescent="0.25">
      <c r="H32264" s="4"/>
      <c r="M32264" s="5"/>
      <c r="N32264" s="6"/>
    </row>
    <row r="32265" spans="8:14" x14ac:dyDescent="0.25">
      <c r="H32265" s="4"/>
      <c r="M32265" s="5"/>
      <c r="N32265" s="6"/>
    </row>
    <row r="32266" spans="8:14" x14ac:dyDescent="0.25">
      <c r="H32266" s="4"/>
      <c r="M32266" s="5"/>
      <c r="N32266" s="6"/>
    </row>
    <row r="32267" spans="8:14" x14ac:dyDescent="0.25">
      <c r="H32267" s="4"/>
      <c r="M32267" s="5"/>
      <c r="N32267" s="6"/>
    </row>
    <row r="32268" spans="8:14" x14ac:dyDescent="0.25">
      <c r="H32268" s="4"/>
      <c r="M32268" s="5"/>
      <c r="N32268" s="6"/>
    </row>
    <row r="32269" spans="8:14" x14ac:dyDescent="0.25">
      <c r="H32269" s="4"/>
      <c r="M32269" s="5"/>
      <c r="N32269" s="6"/>
    </row>
    <row r="32270" spans="8:14" x14ac:dyDescent="0.25">
      <c r="H32270" s="4"/>
      <c r="M32270" s="5"/>
      <c r="N32270" s="6"/>
    </row>
    <row r="32271" spans="8:14" x14ac:dyDescent="0.25">
      <c r="H32271" s="4"/>
      <c r="M32271" s="5"/>
      <c r="N32271" s="6"/>
    </row>
    <row r="32272" spans="8:14" x14ac:dyDescent="0.25">
      <c r="H32272" s="4"/>
      <c r="M32272" s="5"/>
      <c r="N32272" s="6"/>
    </row>
    <row r="32273" spans="8:14" x14ac:dyDescent="0.25">
      <c r="H32273" s="4"/>
      <c r="M32273" s="5"/>
      <c r="N32273" s="6"/>
    </row>
    <row r="32274" spans="8:14" x14ac:dyDescent="0.25">
      <c r="H32274" s="4"/>
      <c r="M32274" s="5"/>
      <c r="N32274" s="6"/>
    </row>
    <row r="32275" spans="8:14" x14ac:dyDescent="0.25">
      <c r="H32275" s="4"/>
      <c r="M32275" s="5"/>
      <c r="N32275" s="6"/>
    </row>
    <row r="32276" spans="8:14" x14ac:dyDescent="0.25">
      <c r="H32276" s="4"/>
      <c r="M32276" s="5"/>
      <c r="N32276" s="6"/>
    </row>
    <row r="32277" spans="8:14" x14ac:dyDescent="0.25">
      <c r="H32277" s="4"/>
      <c r="M32277" s="5"/>
      <c r="N32277" s="6"/>
    </row>
    <row r="32278" spans="8:14" x14ac:dyDescent="0.25">
      <c r="H32278" s="4"/>
      <c r="M32278" s="5"/>
      <c r="N32278" s="6"/>
    </row>
    <row r="32279" spans="8:14" x14ac:dyDescent="0.25">
      <c r="H32279" s="4"/>
      <c r="M32279" s="5"/>
      <c r="N32279" s="6"/>
    </row>
    <row r="32280" spans="8:14" x14ac:dyDescent="0.25">
      <c r="H32280" s="4"/>
      <c r="M32280" s="5"/>
      <c r="N32280" s="6"/>
    </row>
    <row r="32281" spans="8:14" x14ac:dyDescent="0.25">
      <c r="H32281" s="4"/>
      <c r="M32281" s="5"/>
      <c r="N32281" s="6"/>
    </row>
    <row r="32282" spans="8:14" x14ac:dyDescent="0.25">
      <c r="H32282" s="4"/>
      <c r="M32282" s="5"/>
      <c r="N32282" s="6"/>
    </row>
    <row r="32283" spans="8:14" x14ac:dyDescent="0.25">
      <c r="H32283" s="4"/>
      <c r="M32283" s="5"/>
      <c r="N32283" s="6"/>
    </row>
    <row r="32284" spans="8:14" x14ac:dyDescent="0.25">
      <c r="H32284" s="4"/>
      <c r="M32284" s="5"/>
      <c r="N32284" s="6"/>
    </row>
    <row r="32285" spans="8:14" x14ac:dyDescent="0.25">
      <c r="H32285" s="4"/>
      <c r="M32285" s="5"/>
      <c r="N32285" s="6"/>
    </row>
    <row r="32286" spans="8:14" x14ac:dyDescent="0.25">
      <c r="H32286" s="4"/>
      <c r="M32286" s="5"/>
      <c r="N32286" s="6"/>
    </row>
    <row r="32287" spans="8:14" x14ac:dyDescent="0.25">
      <c r="H32287" s="4"/>
      <c r="M32287" s="5"/>
      <c r="N32287" s="6"/>
    </row>
    <row r="32288" spans="8:14" x14ac:dyDescent="0.25">
      <c r="H32288" s="4"/>
      <c r="M32288" s="5"/>
      <c r="N32288" s="6"/>
    </row>
    <row r="32289" spans="8:14" x14ac:dyDescent="0.25">
      <c r="H32289" s="4"/>
      <c r="M32289" s="5"/>
      <c r="N32289" s="6"/>
    </row>
    <row r="32290" spans="8:14" x14ac:dyDescent="0.25">
      <c r="H32290" s="4"/>
      <c r="M32290" s="5"/>
      <c r="N32290" s="6"/>
    </row>
    <row r="32291" spans="8:14" x14ac:dyDescent="0.25">
      <c r="H32291" s="4"/>
      <c r="M32291" s="5"/>
      <c r="N32291" s="6"/>
    </row>
    <row r="32292" spans="8:14" x14ac:dyDescent="0.25">
      <c r="H32292" s="4"/>
      <c r="M32292" s="5"/>
      <c r="N32292" s="6"/>
    </row>
    <row r="32293" spans="8:14" x14ac:dyDescent="0.25">
      <c r="H32293" s="4"/>
      <c r="M32293" s="5"/>
      <c r="N32293" s="6"/>
    </row>
    <row r="32294" spans="8:14" x14ac:dyDescent="0.25">
      <c r="H32294" s="4"/>
      <c r="M32294" s="5"/>
      <c r="N32294" s="6"/>
    </row>
    <row r="32295" spans="8:14" x14ac:dyDescent="0.25">
      <c r="H32295" s="4"/>
      <c r="M32295" s="5"/>
      <c r="N32295" s="6"/>
    </row>
    <row r="32296" spans="8:14" x14ac:dyDescent="0.25">
      <c r="H32296" s="4"/>
      <c r="M32296" s="5"/>
      <c r="N32296" s="6"/>
    </row>
    <row r="32297" spans="8:14" x14ac:dyDescent="0.25">
      <c r="H32297" s="4"/>
      <c r="M32297" s="5"/>
      <c r="N32297" s="6"/>
    </row>
    <row r="32298" spans="8:14" x14ac:dyDescent="0.25">
      <c r="H32298" s="4"/>
      <c r="M32298" s="5"/>
      <c r="N32298" s="6"/>
    </row>
    <row r="32299" spans="8:14" x14ac:dyDescent="0.25">
      <c r="H32299" s="4"/>
      <c r="M32299" s="5"/>
      <c r="N32299" s="6"/>
    </row>
    <row r="32300" spans="8:14" x14ac:dyDescent="0.25">
      <c r="H32300" s="4"/>
      <c r="M32300" s="5"/>
      <c r="N32300" s="6"/>
    </row>
    <row r="32301" spans="8:14" x14ac:dyDescent="0.25">
      <c r="H32301" s="4"/>
      <c r="M32301" s="5"/>
      <c r="N32301" s="6"/>
    </row>
    <row r="32302" spans="8:14" x14ac:dyDescent="0.25">
      <c r="H32302" s="4"/>
      <c r="M32302" s="5"/>
      <c r="N32302" s="6"/>
    </row>
    <row r="32303" spans="8:14" x14ac:dyDescent="0.25">
      <c r="H32303" s="4"/>
      <c r="M32303" s="5"/>
      <c r="N32303" s="6"/>
    </row>
    <row r="32304" spans="8:14" x14ac:dyDescent="0.25">
      <c r="H32304" s="4"/>
      <c r="M32304" s="5"/>
      <c r="N32304" s="6"/>
    </row>
    <row r="32305" spans="8:14" x14ac:dyDescent="0.25">
      <c r="H32305" s="4"/>
      <c r="M32305" s="5"/>
      <c r="N32305" s="6"/>
    </row>
    <row r="32306" spans="8:14" x14ac:dyDescent="0.25">
      <c r="H32306" s="4"/>
      <c r="M32306" s="5"/>
      <c r="N32306" s="6"/>
    </row>
    <row r="32307" spans="8:14" x14ac:dyDescent="0.25">
      <c r="H32307" s="4"/>
      <c r="M32307" s="5"/>
      <c r="N32307" s="6"/>
    </row>
    <row r="32308" spans="8:14" x14ac:dyDescent="0.25">
      <c r="H32308" s="4"/>
      <c r="M32308" s="5"/>
      <c r="N32308" s="6"/>
    </row>
    <row r="32309" spans="8:14" x14ac:dyDescent="0.25">
      <c r="H32309" s="4"/>
      <c r="M32309" s="5"/>
      <c r="N32309" s="6"/>
    </row>
    <row r="32310" spans="8:14" x14ac:dyDescent="0.25">
      <c r="H32310" s="4"/>
      <c r="M32310" s="5"/>
      <c r="N32310" s="6"/>
    </row>
    <row r="32311" spans="8:14" x14ac:dyDescent="0.25">
      <c r="H32311" s="4"/>
      <c r="M32311" s="5"/>
      <c r="N32311" s="6"/>
    </row>
    <row r="32312" spans="8:14" x14ac:dyDescent="0.25">
      <c r="H32312" s="4"/>
      <c r="M32312" s="5"/>
      <c r="N32312" s="6"/>
    </row>
    <row r="32313" spans="8:14" x14ac:dyDescent="0.25">
      <c r="H32313" s="4"/>
      <c r="M32313" s="5"/>
      <c r="N32313" s="6"/>
    </row>
    <row r="32314" spans="8:14" x14ac:dyDescent="0.25">
      <c r="H32314" s="4"/>
      <c r="M32314" s="5"/>
      <c r="N32314" s="6"/>
    </row>
    <row r="32315" spans="8:14" x14ac:dyDescent="0.25">
      <c r="H32315" s="4"/>
      <c r="M32315" s="5"/>
      <c r="N32315" s="6"/>
    </row>
    <row r="32316" spans="8:14" x14ac:dyDescent="0.25">
      <c r="H32316" s="4"/>
      <c r="M32316" s="5"/>
      <c r="N32316" s="6"/>
    </row>
    <row r="32317" spans="8:14" x14ac:dyDescent="0.25">
      <c r="H32317" s="4"/>
      <c r="M32317" s="5"/>
      <c r="N32317" s="6"/>
    </row>
    <row r="32318" spans="8:14" x14ac:dyDescent="0.25">
      <c r="H32318" s="4"/>
      <c r="M32318" s="5"/>
      <c r="N32318" s="6"/>
    </row>
    <row r="32319" spans="8:14" x14ac:dyDescent="0.25">
      <c r="H32319" s="4"/>
      <c r="M32319" s="5"/>
      <c r="N32319" s="6"/>
    </row>
    <row r="32320" spans="8:14" x14ac:dyDescent="0.25">
      <c r="H32320" s="4"/>
      <c r="M32320" s="5"/>
      <c r="N32320" s="6"/>
    </row>
    <row r="32321" spans="8:14" x14ac:dyDescent="0.25">
      <c r="H32321" s="4"/>
      <c r="M32321" s="5"/>
      <c r="N32321" s="6"/>
    </row>
    <row r="32322" spans="8:14" x14ac:dyDescent="0.25">
      <c r="H32322" s="4"/>
      <c r="M32322" s="5"/>
      <c r="N32322" s="6"/>
    </row>
    <row r="32323" spans="8:14" x14ac:dyDescent="0.25">
      <c r="H32323" s="4"/>
      <c r="M32323" s="5"/>
      <c r="N32323" s="6"/>
    </row>
    <row r="32324" spans="8:14" x14ac:dyDescent="0.25">
      <c r="H32324" s="4"/>
      <c r="M32324" s="5"/>
      <c r="N32324" s="6"/>
    </row>
    <row r="32325" spans="8:14" x14ac:dyDescent="0.25">
      <c r="H32325" s="4"/>
      <c r="M32325" s="5"/>
      <c r="N32325" s="6"/>
    </row>
    <row r="32326" spans="8:14" x14ac:dyDescent="0.25">
      <c r="H32326" s="4"/>
      <c r="M32326" s="5"/>
      <c r="N32326" s="6"/>
    </row>
    <row r="32327" spans="8:14" x14ac:dyDescent="0.25">
      <c r="H32327" s="4"/>
      <c r="M32327" s="5"/>
      <c r="N32327" s="6"/>
    </row>
    <row r="32328" spans="8:14" x14ac:dyDescent="0.25">
      <c r="H32328" s="4"/>
      <c r="M32328" s="5"/>
      <c r="N32328" s="6"/>
    </row>
    <row r="32329" spans="8:14" x14ac:dyDescent="0.25">
      <c r="H32329" s="4"/>
      <c r="M32329" s="5"/>
      <c r="N32329" s="6"/>
    </row>
    <row r="32330" spans="8:14" x14ac:dyDescent="0.25">
      <c r="H32330" s="4"/>
      <c r="M32330" s="5"/>
      <c r="N32330" s="6"/>
    </row>
    <row r="32331" spans="8:14" x14ac:dyDescent="0.25">
      <c r="H32331" s="4"/>
      <c r="M32331" s="5"/>
      <c r="N32331" s="6"/>
    </row>
    <row r="32332" spans="8:14" x14ac:dyDescent="0.25">
      <c r="H32332" s="4"/>
      <c r="M32332" s="5"/>
      <c r="N32332" s="6"/>
    </row>
    <row r="32333" spans="8:14" x14ac:dyDescent="0.25">
      <c r="H32333" s="4"/>
      <c r="M32333" s="5"/>
      <c r="N32333" s="6"/>
    </row>
    <row r="32334" spans="8:14" x14ac:dyDescent="0.25">
      <c r="H32334" s="4"/>
      <c r="M32334" s="5"/>
      <c r="N32334" s="6"/>
    </row>
    <row r="32335" spans="8:14" x14ac:dyDescent="0.25">
      <c r="H32335" s="4"/>
      <c r="M32335" s="5"/>
      <c r="N32335" s="6"/>
    </row>
    <row r="32336" spans="8:14" x14ac:dyDescent="0.25">
      <c r="H32336" s="4"/>
      <c r="M32336" s="5"/>
      <c r="N32336" s="6"/>
    </row>
    <row r="32337" spans="8:14" x14ac:dyDescent="0.25">
      <c r="H32337" s="4"/>
      <c r="M32337" s="5"/>
      <c r="N32337" s="6"/>
    </row>
    <row r="32338" spans="8:14" x14ac:dyDescent="0.25">
      <c r="H32338" s="4"/>
      <c r="M32338" s="5"/>
      <c r="N32338" s="6"/>
    </row>
    <row r="32339" spans="8:14" x14ac:dyDescent="0.25">
      <c r="H32339" s="4"/>
      <c r="M32339" s="5"/>
      <c r="N32339" s="6"/>
    </row>
    <row r="32340" spans="8:14" x14ac:dyDescent="0.25">
      <c r="H32340" s="4"/>
      <c r="M32340" s="5"/>
      <c r="N32340" s="6"/>
    </row>
    <row r="32341" spans="8:14" x14ac:dyDescent="0.25">
      <c r="H32341" s="4"/>
      <c r="M32341" s="5"/>
      <c r="N32341" s="6"/>
    </row>
    <row r="32342" spans="8:14" x14ac:dyDescent="0.25">
      <c r="H32342" s="4"/>
      <c r="M32342" s="5"/>
      <c r="N32342" s="6"/>
    </row>
    <row r="32343" spans="8:14" x14ac:dyDescent="0.25">
      <c r="H32343" s="4"/>
      <c r="M32343" s="5"/>
      <c r="N32343" s="6"/>
    </row>
    <row r="32344" spans="8:14" x14ac:dyDescent="0.25">
      <c r="H32344" s="4"/>
      <c r="M32344" s="5"/>
      <c r="N32344" s="6"/>
    </row>
    <row r="32345" spans="8:14" x14ac:dyDescent="0.25">
      <c r="H32345" s="4"/>
      <c r="M32345" s="5"/>
      <c r="N32345" s="6"/>
    </row>
    <row r="32346" spans="8:14" x14ac:dyDescent="0.25">
      <c r="H32346" s="4"/>
      <c r="M32346" s="5"/>
      <c r="N32346" s="6"/>
    </row>
    <row r="32347" spans="8:14" x14ac:dyDescent="0.25">
      <c r="H32347" s="4"/>
      <c r="M32347" s="5"/>
      <c r="N32347" s="6"/>
    </row>
    <row r="32348" spans="8:14" x14ac:dyDescent="0.25">
      <c r="H32348" s="4"/>
      <c r="M32348" s="5"/>
      <c r="N32348" s="6"/>
    </row>
    <row r="32349" spans="8:14" x14ac:dyDescent="0.25">
      <c r="H32349" s="4"/>
      <c r="M32349" s="5"/>
      <c r="N32349" s="6"/>
    </row>
    <row r="32350" spans="8:14" x14ac:dyDescent="0.25">
      <c r="H32350" s="4"/>
      <c r="M32350" s="5"/>
      <c r="N32350" s="6"/>
    </row>
    <row r="32351" spans="8:14" x14ac:dyDescent="0.25">
      <c r="H32351" s="4"/>
      <c r="M32351" s="5"/>
      <c r="N32351" s="6"/>
    </row>
    <row r="32352" spans="8:14" x14ac:dyDescent="0.25">
      <c r="H32352" s="4"/>
      <c r="M32352" s="5"/>
      <c r="N32352" s="6"/>
    </row>
    <row r="32353" spans="8:14" x14ac:dyDescent="0.25">
      <c r="H32353" s="4"/>
      <c r="M32353" s="5"/>
      <c r="N32353" s="6"/>
    </row>
    <row r="32354" spans="8:14" x14ac:dyDescent="0.25">
      <c r="H32354" s="4"/>
      <c r="M32354" s="5"/>
      <c r="N32354" s="6"/>
    </row>
    <row r="32355" spans="8:14" x14ac:dyDescent="0.25">
      <c r="H32355" s="4"/>
      <c r="M32355" s="5"/>
      <c r="N32355" s="6"/>
    </row>
    <row r="32356" spans="8:14" x14ac:dyDescent="0.25">
      <c r="H32356" s="4"/>
      <c r="M32356" s="5"/>
      <c r="N32356" s="6"/>
    </row>
    <row r="32357" spans="8:14" x14ac:dyDescent="0.25">
      <c r="H32357" s="4"/>
      <c r="M32357" s="5"/>
      <c r="N32357" s="6"/>
    </row>
    <row r="32358" spans="8:14" x14ac:dyDescent="0.25">
      <c r="H32358" s="4"/>
      <c r="M32358" s="5"/>
      <c r="N32358" s="6"/>
    </row>
    <row r="32359" spans="8:14" x14ac:dyDescent="0.25">
      <c r="H32359" s="4"/>
      <c r="M32359" s="5"/>
      <c r="N32359" s="6"/>
    </row>
    <row r="32360" spans="8:14" x14ac:dyDescent="0.25">
      <c r="H32360" s="4"/>
      <c r="M32360" s="5"/>
      <c r="N32360" s="6"/>
    </row>
    <row r="32361" spans="8:14" x14ac:dyDescent="0.25">
      <c r="H32361" s="4"/>
      <c r="M32361" s="5"/>
      <c r="N32361" s="6"/>
    </row>
    <row r="32362" spans="8:14" x14ac:dyDescent="0.25">
      <c r="H32362" s="4"/>
      <c r="M32362" s="5"/>
      <c r="N32362" s="6"/>
    </row>
    <row r="32363" spans="8:14" x14ac:dyDescent="0.25">
      <c r="H32363" s="4"/>
      <c r="M32363" s="5"/>
      <c r="N32363" s="6"/>
    </row>
    <row r="32364" spans="8:14" x14ac:dyDescent="0.25">
      <c r="H32364" s="4"/>
      <c r="M32364" s="5"/>
      <c r="N32364" s="6"/>
    </row>
    <row r="32365" spans="8:14" x14ac:dyDescent="0.25">
      <c r="H32365" s="4"/>
      <c r="M32365" s="5"/>
      <c r="N32365" s="6"/>
    </row>
    <row r="32366" spans="8:14" x14ac:dyDescent="0.25">
      <c r="H32366" s="4"/>
      <c r="M32366" s="5"/>
      <c r="N32366" s="6"/>
    </row>
    <row r="32367" spans="8:14" x14ac:dyDescent="0.25">
      <c r="H32367" s="4"/>
      <c r="M32367" s="5"/>
      <c r="N32367" s="6"/>
    </row>
    <row r="32368" spans="8:14" x14ac:dyDescent="0.25">
      <c r="H32368" s="4"/>
      <c r="M32368" s="5"/>
      <c r="N32368" s="6"/>
    </row>
    <row r="32369" spans="8:14" x14ac:dyDescent="0.25">
      <c r="H32369" s="4"/>
      <c r="M32369" s="5"/>
      <c r="N32369" s="6"/>
    </row>
    <row r="32370" spans="8:14" x14ac:dyDescent="0.25">
      <c r="H32370" s="4"/>
      <c r="M32370" s="5"/>
      <c r="N32370" s="6"/>
    </row>
    <row r="32371" spans="8:14" x14ac:dyDescent="0.25">
      <c r="H32371" s="4"/>
      <c r="M32371" s="5"/>
      <c r="N32371" s="6"/>
    </row>
    <row r="32372" spans="8:14" x14ac:dyDescent="0.25">
      <c r="H32372" s="4"/>
      <c r="M32372" s="5"/>
      <c r="N32372" s="6"/>
    </row>
    <row r="32373" spans="8:14" x14ac:dyDescent="0.25">
      <c r="H32373" s="4"/>
      <c r="M32373" s="5"/>
      <c r="N32373" s="6"/>
    </row>
    <row r="32374" spans="8:14" x14ac:dyDescent="0.25">
      <c r="H32374" s="4"/>
      <c r="M32374" s="5"/>
      <c r="N32374" s="6"/>
    </row>
    <row r="32375" spans="8:14" x14ac:dyDescent="0.25">
      <c r="H32375" s="4"/>
      <c r="M32375" s="5"/>
      <c r="N32375" s="6"/>
    </row>
    <row r="32376" spans="8:14" x14ac:dyDescent="0.25">
      <c r="H32376" s="4"/>
      <c r="M32376" s="5"/>
      <c r="N32376" s="6"/>
    </row>
    <row r="32377" spans="8:14" x14ac:dyDescent="0.25">
      <c r="H32377" s="4"/>
      <c r="M32377" s="5"/>
      <c r="N32377" s="6"/>
    </row>
    <row r="32378" spans="8:14" x14ac:dyDescent="0.25">
      <c r="H32378" s="4"/>
      <c r="M32378" s="5"/>
      <c r="N32378" s="6"/>
    </row>
    <row r="32379" spans="8:14" x14ac:dyDescent="0.25">
      <c r="H32379" s="4"/>
      <c r="M32379" s="5"/>
      <c r="N32379" s="6"/>
    </row>
    <row r="32380" spans="8:14" x14ac:dyDescent="0.25">
      <c r="H32380" s="4"/>
      <c r="M32380" s="5"/>
      <c r="N32380" s="6"/>
    </row>
    <row r="32381" spans="8:14" x14ac:dyDescent="0.25">
      <c r="H32381" s="4"/>
      <c r="M32381" s="5"/>
      <c r="N32381" s="6"/>
    </row>
    <row r="32382" spans="8:14" x14ac:dyDescent="0.25">
      <c r="H32382" s="4"/>
      <c r="M32382" s="5"/>
      <c r="N32382" s="6"/>
    </row>
    <row r="32383" spans="8:14" x14ac:dyDescent="0.25">
      <c r="H32383" s="4"/>
      <c r="M32383" s="5"/>
      <c r="N32383" s="6"/>
    </row>
    <row r="32384" spans="8:14" x14ac:dyDescent="0.25">
      <c r="H32384" s="4"/>
      <c r="M32384" s="5"/>
      <c r="N32384" s="6"/>
    </row>
    <row r="32385" spans="8:14" x14ac:dyDescent="0.25">
      <c r="H32385" s="4"/>
      <c r="M32385" s="5"/>
      <c r="N32385" s="6"/>
    </row>
    <row r="32386" spans="8:14" x14ac:dyDescent="0.25">
      <c r="H32386" s="4"/>
      <c r="M32386" s="5"/>
      <c r="N32386" s="6"/>
    </row>
    <row r="32387" spans="8:14" x14ac:dyDescent="0.25">
      <c r="H32387" s="4"/>
      <c r="M32387" s="5"/>
      <c r="N32387" s="6"/>
    </row>
    <row r="32388" spans="8:14" x14ac:dyDescent="0.25">
      <c r="H32388" s="4"/>
      <c r="M32388" s="5"/>
      <c r="N32388" s="6"/>
    </row>
    <row r="32389" spans="8:14" x14ac:dyDescent="0.25">
      <c r="H32389" s="4"/>
      <c r="M32389" s="5"/>
      <c r="N32389" s="6"/>
    </row>
    <row r="32390" spans="8:14" x14ac:dyDescent="0.25">
      <c r="H32390" s="4"/>
      <c r="M32390" s="5"/>
      <c r="N32390" s="6"/>
    </row>
    <row r="32391" spans="8:14" x14ac:dyDescent="0.25">
      <c r="H32391" s="4"/>
      <c r="M32391" s="5"/>
      <c r="N32391" s="6"/>
    </row>
    <row r="32392" spans="8:14" x14ac:dyDescent="0.25">
      <c r="H32392" s="4"/>
      <c r="M32392" s="5"/>
      <c r="N32392" s="6"/>
    </row>
    <row r="32393" spans="8:14" x14ac:dyDescent="0.25">
      <c r="H32393" s="4"/>
      <c r="M32393" s="5"/>
      <c r="N32393" s="6"/>
    </row>
    <row r="32394" spans="8:14" x14ac:dyDescent="0.25">
      <c r="H32394" s="4"/>
      <c r="M32394" s="5"/>
      <c r="N32394" s="6"/>
    </row>
    <row r="32395" spans="8:14" x14ac:dyDescent="0.25">
      <c r="H32395" s="4"/>
      <c r="M32395" s="5"/>
      <c r="N32395" s="6"/>
    </row>
    <row r="32396" spans="8:14" x14ac:dyDescent="0.25">
      <c r="H32396" s="4"/>
      <c r="M32396" s="5"/>
      <c r="N32396" s="6"/>
    </row>
    <row r="32397" spans="8:14" x14ac:dyDescent="0.25">
      <c r="H32397" s="4"/>
      <c r="M32397" s="5"/>
      <c r="N32397" s="6"/>
    </row>
    <row r="32398" spans="8:14" x14ac:dyDescent="0.25">
      <c r="H32398" s="4"/>
      <c r="M32398" s="5"/>
      <c r="N32398" s="6"/>
    </row>
    <row r="32399" spans="8:14" x14ac:dyDescent="0.25">
      <c r="H32399" s="4"/>
      <c r="M32399" s="5"/>
      <c r="N32399" s="6"/>
    </row>
    <row r="32400" spans="8:14" x14ac:dyDescent="0.25">
      <c r="H32400" s="4"/>
      <c r="M32400" s="5"/>
      <c r="N32400" s="6"/>
    </row>
    <row r="32401" spans="8:14" x14ac:dyDescent="0.25">
      <c r="H32401" s="4"/>
      <c r="M32401" s="5"/>
      <c r="N32401" s="6"/>
    </row>
    <row r="32402" spans="8:14" x14ac:dyDescent="0.25">
      <c r="H32402" s="4"/>
      <c r="M32402" s="5"/>
      <c r="N32402" s="6"/>
    </row>
    <row r="32403" spans="8:14" x14ac:dyDescent="0.25">
      <c r="H32403" s="4"/>
      <c r="M32403" s="5"/>
      <c r="N32403" s="6"/>
    </row>
    <row r="32404" spans="8:14" x14ac:dyDescent="0.25">
      <c r="H32404" s="4"/>
      <c r="M32404" s="5"/>
      <c r="N32404" s="6"/>
    </row>
    <row r="32405" spans="8:14" x14ac:dyDescent="0.25">
      <c r="H32405" s="4"/>
      <c r="M32405" s="5"/>
      <c r="N32405" s="6"/>
    </row>
    <row r="32406" spans="8:14" x14ac:dyDescent="0.25">
      <c r="H32406" s="4"/>
      <c r="M32406" s="5"/>
      <c r="N32406" s="6"/>
    </row>
    <row r="32407" spans="8:14" x14ac:dyDescent="0.25">
      <c r="H32407" s="4"/>
      <c r="M32407" s="5"/>
      <c r="N32407" s="6"/>
    </row>
    <row r="32408" spans="8:14" x14ac:dyDescent="0.25">
      <c r="H32408" s="4"/>
      <c r="M32408" s="5"/>
      <c r="N32408" s="6"/>
    </row>
    <row r="32409" spans="8:14" x14ac:dyDescent="0.25">
      <c r="H32409" s="4"/>
      <c r="M32409" s="5"/>
      <c r="N32409" s="6"/>
    </row>
    <row r="32410" spans="8:14" x14ac:dyDescent="0.25">
      <c r="H32410" s="4"/>
      <c r="M32410" s="5"/>
      <c r="N32410" s="6"/>
    </row>
    <row r="32411" spans="8:14" x14ac:dyDescent="0.25">
      <c r="H32411" s="4"/>
      <c r="M32411" s="5"/>
      <c r="N32411" s="6"/>
    </row>
    <row r="32412" spans="8:14" x14ac:dyDescent="0.25">
      <c r="H32412" s="4"/>
      <c r="M32412" s="5"/>
      <c r="N32412" s="6"/>
    </row>
    <row r="32413" spans="8:14" x14ac:dyDescent="0.25">
      <c r="H32413" s="4"/>
      <c r="M32413" s="5"/>
      <c r="N32413" s="6"/>
    </row>
    <row r="32414" spans="8:14" x14ac:dyDescent="0.25">
      <c r="H32414" s="4"/>
      <c r="M32414" s="5"/>
      <c r="N32414" s="6"/>
    </row>
    <row r="32415" spans="8:14" x14ac:dyDescent="0.25">
      <c r="H32415" s="4"/>
      <c r="M32415" s="5"/>
      <c r="N32415" s="6"/>
    </row>
    <row r="32416" spans="8:14" x14ac:dyDescent="0.25">
      <c r="H32416" s="4"/>
      <c r="M32416" s="5"/>
      <c r="N32416" s="6"/>
    </row>
    <row r="32417" spans="8:14" x14ac:dyDescent="0.25">
      <c r="H32417" s="4"/>
      <c r="M32417" s="5"/>
      <c r="N32417" s="6"/>
    </row>
    <row r="32418" spans="8:14" x14ac:dyDescent="0.25">
      <c r="H32418" s="4"/>
      <c r="M32418" s="5"/>
      <c r="N32418" s="6"/>
    </row>
    <row r="32419" spans="8:14" x14ac:dyDescent="0.25">
      <c r="H32419" s="4"/>
      <c r="M32419" s="5"/>
      <c r="N32419" s="6"/>
    </row>
    <row r="32420" spans="8:14" x14ac:dyDescent="0.25">
      <c r="H32420" s="4"/>
      <c r="M32420" s="5"/>
      <c r="N32420" s="6"/>
    </row>
    <row r="32421" spans="8:14" x14ac:dyDescent="0.25">
      <c r="H32421" s="4"/>
      <c r="M32421" s="5"/>
      <c r="N32421" s="6"/>
    </row>
    <row r="32422" spans="8:14" x14ac:dyDescent="0.25">
      <c r="H32422" s="4"/>
      <c r="M32422" s="5"/>
      <c r="N32422" s="6"/>
    </row>
    <row r="32423" spans="8:14" x14ac:dyDescent="0.25">
      <c r="H32423" s="4"/>
      <c r="M32423" s="5"/>
      <c r="N32423" s="6"/>
    </row>
    <row r="32424" spans="8:14" x14ac:dyDescent="0.25">
      <c r="H32424" s="4"/>
      <c r="M32424" s="5"/>
      <c r="N32424" s="6"/>
    </row>
    <row r="32425" spans="8:14" x14ac:dyDescent="0.25">
      <c r="H32425" s="4"/>
      <c r="M32425" s="5"/>
      <c r="N32425" s="6"/>
    </row>
    <row r="32426" spans="8:14" x14ac:dyDescent="0.25">
      <c r="H32426" s="4"/>
      <c r="M32426" s="5"/>
      <c r="N32426" s="6"/>
    </row>
    <row r="32427" spans="8:14" x14ac:dyDescent="0.25">
      <c r="H32427" s="4"/>
      <c r="M32427" s="5"/>
      <c r="N32427" s="6"/>
    </row>
    <row r="32428" spans="8:14" x14ac:dyDescent="0.25">
      <c r="H32428" s="4"/>
      <c r="M32428" s="5"/>
      <c r="N32428" s="6"/>
    </row>
    <row r="32429" spans="8:14" x14ac:dyDescent="0.25">
      <c r="H32429" s="4"/>
      <c r="M32429" s="5"/>
      <c r="N32429" s="6"/>
    </row>
    <row r="32430" spans="8:14" x14ac:dyDescent="0.25">
      <c r="H32430" s="4"/>
      <c r="M32430" s="5"/>
      <c r="N32430" s="6"/>
    </row>
    <row r="32431" spans="8:14" x14ac:dyDescent="0.25">
      <c r="H32431" s="4"/>
      <c r="M32431" s="5"/>
      <c r="N32431" s="6"/>
    </row>
    <row r="32432" spans="8:14" x14ac:dyDescent="0.25">
      <c r="H32432" s="4"/>
      <c r="M32432" s="5"/>
      <c r="N32432" s="6"/>
    </row>
    <row r="32433" spans="8:14" x14ac:dyDescent="0.25">
      <c r="H32433" s="4"/>
      <c r="M32433" s="5"/>
      <c r="N32433" s="6"/>
    </row>
    <row r="32434" spans="8:14" x14ac:dyDescent="0.25">
      <c r="H32434" s="4"/>
      <c r="M32434" s="5"/>
      <c r="N32434" s="6"/>
    </row>
    <row r="32435" spans="8:14" x14ac:dyDescent="0.25">
      <c r="H32435" s="4"/>
      <c r="M32435" s="5"/>
      <c r="N32435" s="6"/>
    </row>
    <row r="32436" spans="8:14" x14ac:dyDescent="0.25">
      <c r="H32436" s="4"/>
      <c r="M32436" s="5"/>
      <c r="N32436" s="6"/>
    </row>
    <row r="32437" spans="8:14" x14ac:dyDescent="0.25">
      <c r="H32437" s="4"/>
      <c r="M32437" s="5"/>
      <c r="N32437" s="6"/>
    </row>
    <row r="32438" spans="8:14" x14ac:dyDescent="0.25">
      <c r="H32438" s="4"/>
      <c r="M32438" s="5"/>
      <c r="N32438" s="6"/>
    </row>
    <row r="32439" spans="8:14" x14ac:dyDescent="0.25">
      <c r="H32439" s="4"/>
      <c r="M32439" s="5"/>
      <c r="N32439" s="6"/>
    </row>
    <row r="32440" spans="8:14" x14ac:dyDescent="0.25">
      <c r="H32440" s="4"/>
      <c r="M32440" s="5"/>
      <c r="N32440" s="6"/>
    </row>
    <row r="32441" spans="8:14" x14ac:dyDescent="0.25">
      <c r="H32441" s="4"/>
      <c r="M32441" s="5"/>
      <c r="N32441" s="6"/>
    </row>
    <row r="32442" spans="8:14" x14ac:dyDescent="0.25">
      <c r="H32442" s="4"/>
      <c r="M32442" s="5"/>
      <c r="N32442" s="6"/>
    </row>
    <row r="32443" spans="8:14" x14ac:dyDescent="0.25">
      <c r="H32443" s="4"/>
      <c r="M32443" s="5"/>
      <c r="N32443" s="6"/>
    </row>
    <row r="32444" spans="8:14" x14ac:dyDescent="0.25">
      <c r="H32444" s="4"/>
      <c r="M32444" s="5"/>
      <c r="N32444" s="6"/>
    </row>
    <row r="32445" spans="8:14" x14ac:dyDescent="0.25">
      <c r="H32445" s="4"/>
      <c r="M32445" s="5"/>
      <c r="N32445" s="6"/>
    </row>
    <row r="32446" spans="8:14" x14ac:dyDescent="0.25">
      <c r="H32446" s="4"/>
      <c r="M32446" s="5"/>
      <c r="N32446" s="6"/>
    </row>
    <row r="32447" spans="8:14" x14ac:dyDescent="0.25">
      <c r="H32447" s="4"/>
      <c r="M32447" s="5"/>
      <c r="N32447" s="6"/>
    </row>
    <row r="32448" spans="8:14" x14ac:dyDescent="0.25">
      <c r="H32448" s="4"/>
      <c r="M32448" s="5"/>
      <c r="N32448" s="6"/>
    </row>
    <row r="32449" spans="8:14" x14ac:dyDescent="0.25">
      <c r="H32449" s="4"/>
      <c r="M32449" s="5"/>
      <c r="N32449" s="6"/>
    </row>
    <row r="32450" spans="8:14" x14ac:dyDescent="0.25">
      <c r="H32450" s="4"/>
      <c r="M32450" s="5"/>
      <c r="N32450" s="6"/>
    </row>
    <row r="32451" spans="8:14" x14ac:dyDescent="0.25">
      <c r="H32451" s="4"/>
      <c r="M32451" s="5"/>
      <c r="N32451" s="6"/>
    </row>
    <row r="32452" spans="8:14" x14ac:dyDescent="0.25">
      <c r="H32452" s="4"/>
      <c r="M32452" s="5"/>
      <c r="N32452" s="6"/>
    </row>
    <row r="32453" spans="8:14" x14ac:dyDescent="0.25">
      <c r="H32453" s="4"/>
      <c r="M32453" s="5"/>
      <c r="N32453" s="6"/>
    </row>
    <row r="32454" spans="8:14" x14ac:dyDescent="0.25">
      <c r="H32454" s="4"/>
      <c r="M32454" s="5"/>
      <c r="N32454" s="6"/>
    </row>
    <row r="32455" spans="8:14" x14ac:dyDescent="0.25">
      <c r="H32455" s="4"/>
      <c r="M32455" s="5"/>
      <c r="N32455" s="6"/>
    </row>
    <row r="32456" spans="8:14" x14ac:dyDescent="0.25">
      <c r="H32456" s="4"/>
      <c r="M32456" s="5"/>
      <c r="N32456" s="6"/>
    </row>
    <row r="32457" spans="8:14" x14ac:dyDescent="0.25">
      <c r="H32457" s="4"/>
      <c r="M32457" s="5"/>
      <c r="N32457" s="6"/>
    </row>
    <row r="32458" spans="8:14" x14ac:dyDescent="0.25">
      <c r="H32458" s="4"/>
      <c r="M32458" s="5"/>
      <c r="N32458" s="6"/>
    </row>
    <row r="32459" spans="8:14" x14ac:dyDescent="0.25">
      <c r="H32459" s="4"/>
      <c r="M32459" s="5"/>
      <c r="N32459" s="6"/>
    </row>
    <row r="32460" spans="8:14" x14ac:dyDescent="0.25">
      <c r="H32460" s="4"/>
      <c r="M32460" s="5"/>
      <c r="N32460" s="6"/>
    </row>
    <row r="32461" spans="8:14" x14ac:dyDescent="0.25">
      <c r="H32461" s="4"/>
      <c r="M32461" s="5"/>
      <c r="N32461" s="6"/>
    </row>
    <row r="32462" spans="8:14" x14ac:dyDescent="0.25">
      <c r="H32462" s="4"/>
      <c r="M32462" s="5"/>
      <c r="N32462" s="6"/>
    </row>
    <row r="32463" spans="8:14" x14ac:dyDescent="0.25">
      <c r="H32463" s="4"/>
      <c r="M32463" s="5"/>
      <c r="N32463" s="6"/>
    </row>
    <row r="32464" spans="8:14" x14ac:dyDescent="0.25">
      <c r="H32464" s="4"/>
      <c r="M32464" s="5"/>
      <c r="N32464" s="6"/>
    </row>
    <row r="32465" spans="8:14" x14ac:dyDescent="0.25">
      <c r="H32465" s="4"/>
      <c r="M32465" s="5"/>
      <c r="N32465" s="6"/>
    </row>
    <row r="32466" spans="8:14" x14ac:dyDescent="0.25">
      <c r="H32466" s="4"/>
      <c r="M32466" s="5"/>
      <c r="N32466" s="6"/>
    </row>
    <row r="32467" spans="8:14" x14ac:dyDescent="0.25">
      <c r="H32467" s="4"/>
      <c r="M32467" s="5"/>
      <c r="N32467" s="6"/>
    </row>
    <row r="32468" spans="8:14" x14ac:dyDescent="0.25">
      <c r="H32468" s="4"/>
      <c r="M32468" s="5"/>
      <c r="N32468" s="6"/>
    </row>
    <row r="32469" spans="8:14" x14ac:dyDescent="0.25">
      <c r="H32469" s="4"/>
      <c r="M32469" s="5"/>
      <c r="N32469" s="6"/>
    </row>
    <row r="32470" spans="8:14" x14ac:dyDescent="0.25">
      <c r="H32470" s="4"/>
      <c r="M32470" s="5"/>
      <c r="N32470" s="6"/>
    </row>
    <row r="32471" spans="8:14" x14ac:dyDescent="0.25">
      <c r="H32471" s="4"/>
      <c r="M32471" s="5"/>
      <c r="N32471" s="6"/>
    </row>
    <row r="32472" spans="8:14" x14ac:dyDescent="0.25">
      <c r="H32472" s="4"/>
      <c r="M32472" s="5"/>
      <c r="N32472" s="6"/>
    </row>
    <row r="32473" spans="8:14" x14ac:dyDescent="0.25">
      <c r="H32473" s="4"/>
      <c r="M32473" s="5"/>
      <c r="N32473" s="6"/>
    </row>
    <row r="32474" spans="8:14" x14ac:dyDescent="0.25">
      <c r="H32474" s="4"/>
      <c r="M32474" s="5"/>
      <c r="N32474" s="6"/>
    </row>
    <row r="32475" spans="8:14" x14ac:dyDescent="0.25">
      <c r="H32475" s="4"/>
      <c r="M32475" s="5"/>
      <c r="N32475" s="6"/>
    </row>
    <row r="32476" spans="8:14" x14ac:dyDescent="0.25">
      <c r="H32476" s="4"/>
      <c r="M32476" s="5"/>
      <c r="N32476" s="6"/>
    </row>
    <row r="32477" spans="8:14" x14ac:dyDescent="0.25">
      <c r="H32477" s="4"/>
      <c r="M32477" s="5"/>
      <c r="N32477" s="6"/>
    </row>
    <row r="32478" spans="8:14" x14ac:dyDescent="0.25">
      <c r="H32478" s="4"/>
      <c r="M32478" s="5"/>
      <c r="N32478" s="6"/>
    </row>
    <row r="32479" spans="8:14" x14ac:dyDescent="0.25">
      <c r="H32479" s="4"/>
      <c r="M32479" s="5"/>
      <c r="N32479" s="6"/>
    </row>
    <row r="32480" spans="8:14" x14ac:dyDescent="0.25">
      <c r="H32480" s="4"/>
      <c r="M32480" s="5"/>
      <c r="N32480" s="6"/>
    </row>
    <row r="32481" spans="8:14" x14ac:dyDescent="0.25">
      <c r="H32481" s="4"/>
      <c r="M32481" s="5"/>
      <c r="N32481" s="6"/>
    </row>
    <row r="32482" spans="8:14" x14ac:dyDescent="0.25">
      <c r="H32482" s="4"/>
      <c r="M32482" s="5"/>
      <c r="N32482" s="6"/>
    </row>
    <row r="32483" spans="8:14" x14ac:dyDescent="0.25">
      <c r="H32483" s="4"/>
      <c r="M32483" s="5"/>
      <c r="N32483" s="6"/>
    </row>
    <row r="32484" spans="8:14" x14ac:dyDescent="0.25">
      <c r="H32484" s="4"/>
      <c r="M32484" s="5"/>
      <c r="N32484" s="6"/>
    </row>
    <row r="32485" spans="8:14" x14ac:dyDescent="0.25">
      <c r="H32485" s="4"/>
      <c r="M32485" s="5"/>
      <c r="N32485" s="6"/>
    </row>
    <row r="32486" spans="8:14" x14ac:dyDescent="0.25">
      <c r="H32486" s="4"/>
      <c r="M32486" s="5"/>
      <c r="N32486" s="6"/>
    </row>
    <row r="32487" spans="8:14" x14ac:dyDescent="0.25">
      <c r="H32487" s="4"/>
      <c r="M32487" s="5"/>
      <c r="N32487" s="6"/>
    </row>
    <row r="32488" spans="8:14" x14ac:dyDescent="0.25">
      <c r="H32488" s="4"/>
      <c r="M32488" s="5"/>
      <c r="N32488" s="6"/>
    </row>
    <row r="32489" spans="8:14" x14ac:dyDescent="0.25">
      <c r="H32489" s="4"/>
      <c r="M32489" s="5"/>
      <c r="N32489" s="6"/>
    </row>
    <row r="32490" spans="8:14" x14ac:dyDescent="0.25">
      <c r="H32490" s="4"/>
      <c r="M32490" s="5"/>
      <c r="N32490" s="6"/>
    </row>
    <row r="32491" spans="8:14" x14ac:dyDescent="0.25">
      <c r="H32491" s="4"/>
      <c r="M32491" s="5"/>
      <c r="N32491" s="6"/>
    </row>
    <row r="32492" spans="8:14" x14ac:dyDescent="0.25">
      <c r="H32492" s="4"/>
      <c r="M32492" s="5"/>
      <c r="N32492" s="6"/>
    </row>
    <row r="32493" spans="8:14" x14ac:dyDescent="0.25">
      <c r="H32493" s="4"/>
      <c r="M32493" s="5"/>
      <c r="N32493" s="6"/>
    </row>
    <row r="32494" spans="8:14" x14ac:dyDescent="0.25">
      <c r="H32494" s="4"/>
      <c r="M32494" s="5"/>
      <c r="N32494" s="6"/>
    </row>
    <row r="32495" spans="8:14" x14ac:dyDescent="0.25">
      <c r="H32495" s="4"/>
      <c r="M32495" s="5"/>
      <c r="N32495" s="6"/>
    </row>
    <row r="32496" spans="8:14" x14ac:dyDescent="0.25">
      <c r="H32496" s="4"/>
      <c r="M32496" s="5"/>
      <c r="N32496" s="6"/>
    </row>
    <row r="32497" spans="8:14" x14ac:dyDescent="0.25">
      <c r="H32497" s="4"/>
      <c r="M32497" s="5"/>
      <c r="N32497" s="6"/>
    </row>
    <row r="32498" spans="8:14" x14ac:dyDescent="0.25">
      <c r="H32498" s="4"/>
      <c r="M32498" s="5"/>
      <c r="N32498" s="6"/>
    </row>
    <row r="32499" spans="8:14" x14ac:dyDescent="0.25">
      <c r="H32499" s="4"/>
      <c r="M32499" s="5"/>
      <c r="N32499" s="6"/>
    </row>
    <row r="32500" spans="8:14" x14ac:dyDescent="0.25">
      <c r="H32500" s="4"/>
      <c r="M32500" s="5"/>
      <c r="N32500" s="6"/>
    </row>
    <row r="32501" spans="8:14" x14ac:dyDescent="0.25">
      <c r="H32501" s="4"/>
      <c r="M32501" s="5"/>
      <c r="N32501" s="6"/>
    </row>
    <row r="32502" spans="8:14" x14ac:dyDescent="0.25">
      <c r="H32502" s="4"/>
      <c r="M32502" s="5"/>
      <c r="N32502" s="6"/>
    </row>
    <row r="32503" spans="8:14" x14ac:dyDescent="0.25">
      <c r="H32503" s="4"/>
      <c r="M32503" s="5"/>
      <c r="N32503" s="6"/>
    </row>
    <row r="32504" spans="8:14" x14ac:dyDescent="0.25">
      <c r="H32504" s="4"/>
      <c r="M32504" s="5"/>
      <c r="N32504" s="6"/>
    </row>
    <row r="32505" spans="8:14" x14ac:dyDescent="0.25">
      <c r="H32505" s="4"/>
      <c r="M32505" s="5"/>
      <c r="N32505" s="6"/>
    </row>
    <row r="32506" spans="8:14" x14ac:dyDescent="0.25">
      <c r="H32506" s="4"/>
      <c r="M32506" s="5"/>
      <c r="N32506" s="6"/>
    </row>
    <row r="32507" spans="8:14" x14ac:dyDescent="0.25">
      <c r="H32507" s="4"/>
      <c r="M32507" s="5"/>
      <c r="N32507" s="6"/>
    </row>
    <row r="32508" spans="8:14" x14ac:dyDescent="0.25">
      <c r="H32508" s="4"/>
      <c r="M32508" s="5"/>
      <c r="N32508" s="6"/>
    </row>
    <row r="32509" spans="8:14" x14ac:dyDescent="0.25">
      <c r="H32509" s="4"/>
      <c r="M32509" s="5"/>
      <c r="N32509" s="6"/>
    </row>
    <row r="32510" spans="8:14" x14ac:dyDescent="0.25">
      <c r="H32510" s="4"/>
      <c r="M32510" s="5"/>
      <c r="N32510" s="6"/>
    </row>
    <row r="32511" spans="8:14" x14ac:dyDescent="0.25">
      <c r="H32511" s="4"/>
      <c r="M32511" s="5"/>
      <c r="N32511" s="6"/>
    </row>
    <row r="32512" spans="8:14" x14ac:dyDescent="0.25">
      <c r="H32512" s="4"/>
      <c r="M32512" s="5"/>
      <c r="N32512" s="6"/>
    </row>
    <row r="32513" spans="8:14" x14ac:dyDescent="0.25">
      <c r="H32513" s="4"/>
      <c r="M32513" s="5"/>
      <c r="N32513" s="6"/>
    </row>
    <row r="32514" spans="8:14" x14ac:dyDescent="0.25">
      <c r="H32514" s="4"/>
      <c r="M32514" s="5"/>
      <c r="N32514" s="6"/>
    </row>
    <row r="32515" spans="8:14" x14ac:dyDescent="0.25">
      <c r="H32515" s="4"/>
      <c r="M32515" s="5"/>
      <c r="N32515" s="6"/>
    </row>
    <row r="32516" spans="8:14" x14ac:dyDescent="0.25">
      <c r="H32516" s="4"/>
      <c r="M32516" s="5"/>
      <c r="N32516" s="6"/>
    </row>
    <row r="32517" spans="8:14" x14ac:dyDescent="0.25">
      <c r="H32517" s="4"/>
      <c r="M32517" s="5"/>
      <c r="N32517" s="6"/>
    </row>
    <row r="32518" spans="8:14" x14ac:dyDescent="0.25">
      <c r="H32518" s="4"/>
      <c r="M32518" s="5"/>
      <c r="N32518" s="6"/>
    </row>
    <row r="32519" spans="8:14" x14ac:dyDescent="0.25">
      <c r="H32519" s="4"/>
      <c r="M32519" s="5"/>
      <c r="N32519" s="6"/>
    </row>
    <row r="32520" spans="8:14" x14ac:dyDescent="0.25">
      <c r="H32520" s="4"/>
      <c r="M32520" s="5"/>
      <c r="N32520" s="6"/>
    </row>
    <row r="32521" spans="8:14" x14ac:dyDescent="0.25">
      <c r="H32521" s="4"/>
      <c r="M32521" s="5"/>
      <c r="N32521" s="6"/>
    </row>
    <row r="32522" spans="8:14" x14ac:dyDescent="0.25">
      <c r="H32522" s="4"/>
      <c r="M32522" s="5"/>
      <c r="N32522" s="6"/>
    </row>
    <row r="32523" spans="8:14" x14ac:dyDescent="0.25">
      <c r="H32523" s="4"/>
      <c r="M32523" s="5"/>
      <c r="N32523" s="6"/>
    </row>
    <row r="32524" spans="8:14" x14ac:dyDescent="0.25">
      <c r="H32524" s="4"/>
      <c r="M32524" s="5"/>
      <c r="N32524" s="6"/>
    </row>
    <row r="32525" spans="8:14" x14ac:dyDescent="0.25">
      <c r="H32525" s="4"/>
      <c r="M32525" s="5"/>
      <c r="N32525" s="6"/>
    </row>
    <row r="32526" spans="8:14" x14ac:dyDescent="0.25">
      <c r="H32526" s="4"/>
      <c r="M32526" s="5"/>
      <c r="N32526" s="6"/>
    </row>
    <row r="32527" spans="8:14" x14ac:dyDescent="0.25">
      <c r="H32527" s="4"/>
      <c r="M32527" s="5"/>
      <c r="N32527" s="6"/>
    </row>
    <row r="32528" spans="8:14" x14ac:dyDescent="0.25">
      <c r="H32528" s="4"/>
      <c r="M32528" s="5"/>
      <c r="N32528" s="6"/>
    </row>
    <row r="32529" spans="8:14" x14ac:dyDescent="0.25">
      <c r="H32529" s="4"/>
      <c r="M32529" s="5"/>
      <c r="N32529" s="6"/>
    </row>
    <row r="32530" spans="8:14" x14ac:dyDescent="0.25">
      <c r="H32530" s="4"/>
      <c r="M32530" s="5"/>
      <c r="N32530" s="6"/>
    </row>
    <row r="32531" spans="8:14" x14ac:dyDescent="0.25">
      <c r="H32531" s="4"/>
      <c r="M32531" s="5"/>
      <c r="N32531" s="6"/>
    </row>
    <row r="32532" spans="8:14" x14ac:dyDescent="0.25">
      <c r="H32532" s="4"/>
      <c r="M32532" s="5"/>
      <c r="N32532" s="6"/>
    </row>
    <row r="32533" spans="8:14" x14ac:dyDescent="0.25">
      <c r="H32533" s="4"/>
      <c r="M32533" s="5"/>
      <c r="N32533" s="6"/>
    </row>
    <row r="32534" spans="8:14" x14ac:dyDescent="0.25">
      <c r="H32534" s="4"/>
      <c r="M32534" s="5"/>
      <c r="N32534" s="6"/>
    </row>
    <row r="32535" spans="8:14" x14ac:dyDescent="0.25">
      <c r="H32535" s="4"/>
      <c r="M32535" s="5"/>
      <c r="N32535" s="6"/>
    </row>
    <row r="32536" spans="8:14" x14ac:dyDescent="0.25">
      <c r="H32536" s="4"/>
      <c r="M32536" s="5"/>
      <c r="N32536" s="6"/>
    </row>
    <row r="32537" spans="8:14" x14ac:dyDescent="0.25">
      <c r="H32537" s="4"/>
      <c r="M32537" s="5"/>
      <c r="N32537" s="6"/>
    </row>
    <row r="32538" spans="8:14" x14ac:dyDescent="0.25">
      <c r="H32538" s="4"/>
      <c r="M32538" s="5"/>
      <c r="N32538" s="6"/>
    </row>
    <row r="32539" spans="8:14" x14ac:dyDescent="0.25">
      <c r="H32539" s="4"/>
      <c r="M32539" s="5"/>
      <c r="N32539" s="6"/>
    </row>
    <row r="32540" spans="8:14" x14ac:dyDescent="0.25">
      <c r="H32540" s="4"/>
      <c r="M32540" s="5"/>
      <c r="N32540" s="6"/>
    </row>
    <row r="32541" spans="8:14" x14ac:dyDescent="0.25">
      <c r="H32541" s="4"/>
      <c r="M32541" s="5"/>
      <c r="N32541" s="6"/>
    </row>
    <row r="32542" spans="8:14" x14ac:dyDescent="0.25">
      <c r="H32542" s="4"/>
      <c r="M32542" s="5"/>
      <c r="N32542" s="6"/>
    </row>
    <row r="32543" spans="8:14" x14ac:dyDescent="0.25">
      <c r="H32543" s="4"/>
      <c r="M32543" s="5"/>
      <c r="N32543" s="6"/>
    </row>
    <row r="32544" spans="8:14" x14ac:dyDescent="0.25">
      <c r="H32544" s="4"/>
      <c r="M32544" s="5"/>
      <c r="N32544" s="6"/>
    </row>
    <row r="32545" spans="8:14" x14ac:dyDescent="0.25">
      <c r="H32545" s="4"/>
      <c r="M32545" s="5"/>
      <c r="N32545" s="6"/>
    </row>
    <row r="32546" spans="8:14" x14ac:dyDescent="0.25">
      <c r="H32546" s="4"/>
      <c r="M32546" s="5"/>
      <c r="N32546" s="6"/>
    </row>
    <row r="32547" spans="8:14" x14ac:dyDescent="0.25">
      <c r="H32547" s="4"/>
      <c r="M32547" s="5"/>
      <c r="N32547" s="6"/>
    </row>
    <row r="32548" spans="8:14" x14ac:dyDescent="0.25">
      <c r="H32548" s="4"/>
      <c r="M32548" s="5"/>
      <c r="N32548" s="6"/>
    </row>
    <row r="32549" spans="8:14" x14ac:dyDescent="0.25">
      <c r="H32549" s="4"/>
      <c r="M32549" s="5"/>
      <c r="N32549" s="6"/>
    </row>
    <row r="32550" spans="8:14" x14ac:dyDescent="0.25">
      <c r="H32550" s="4"/>
      <c r="M32550" s="5"/>
      <c r="N32550" s="6"/>
    </row>
    <row r="32551" spans="8:14" x14ac:dyDescent="0.25">
      <c r="H32551" s="4"/>
      <c r="M32551" s="5"/>
      <c r="N32551" s="6"/>
    </row>
    <row r="32552" spans="8:14" x14ac:dyDescent="0.25">
      <c r="H32552" s="4"/>
      <c r="M32552" s="5"/>
      <c r="N32552" s="6"/>
    </row>
    <row r="32553" spans="8:14" x14ac:dyDescent="0.25">
      <c r="H32553" s="4"/>
      <c r="M32553" s="5"/>
      <c r="N32553" s="6"/>
    </row>
    <row r="32554" spans="8:14" x14ac:dyDescent="0.25">
      <c r="H32554" s="4"/>
      <c r="M32554" s="5"/>
      <c r="N32554" s="6"/>
    </row>
    <row r="32555" spans="8:14" x14ac:dyDescent="0.25">
      <c r="H32555" s="4"/>
      <c r="M32555" s="5"/>
      <c r="N32555" s="6"/>
    </row>
    <row r="32556" spans="8:14" x14ac:dyDescent="0.25">
      <c r="H32556" s="4"/>
      <c r="M32556" s="5"/>
      <c r="N32556" s="6"/>
    </row>
    <row r="32557" spans="8:14" x14ac:dyDescent="0.25">
      <c r="H32557" s="4"/>
      <c r="M32557" s="5"/>
      <c r="N32557" s="6"/>
    </row>
    <row r="32558" spans="8:14" x14ac:dyDescent="0.25">
      <c r="H32558" s="4"/>
      <c r="M32558" s="5"/>
      <c r="N32558" s="6"/>
    </row>
    <row r="32559" spans="8:14" x14ac:dyDescent="0.25">
      <c r="H32559" s="4"/>
      <c r="M32559" s="5"/>
      <c r="N32559" s="6"/>
    </row>
    <row r="32560" spans="8:14" x14ac:dyDescent="0.25">
      <c r="H32560" s="4"/>
      <c r="M32560" s="5"/>
      <c r="N32560" s="6"/>
    </row>
    <row r="32561" spans="8:14" x14ac:dyDescent="0.25">
      <c r="H32561" s="4"/>
      <c r="M32561" s="5"/>
      <c r="N32561" s="6"/>
    </row>
    <row r="32562" spans="8:14" x14ac:dyDescent="0.25">
      <c r="H32562" s="4"/>
      <c r="M32562" s="5"/>
      <c r="N32562" s="6"/>
    </row>
    <row r="32563" spans="8:14" x14ac:dyDescent="0.25">
      <c r="H32563" s="4"/>
      <c r="M32563" s="5"/>
      <c r="N32563" s="6"/>
    </row>
    <row r="32564" spans="8:14" x14ac:dyDescent="0.25">
      <c r="H32564" s="4"/>
      <c r="M32564" s="5"/>
      <c r="N32564" s="6"/>
    </row>
    <row r="32565" spans="8:14" x14ac:dyDescent="0.25">
      <c r="H32565" s="4"/>
      <c r="M32565" s="5"/>
      <c r="N32565" s="6"/>
    </row>
    <row r="32566" spans="8:14" x14ac:dyDescent="0.25">
      <c r="H32566" s="4"/>
      <c r="M32566" s="5"/>
      <c r="N32566" s="6"/>
    </row>
    <row r="32567" spans="8:14" x14ac:dyDescent="0.25">
      <c r="H32567" s="4"/>
      <c r="M32567" s="5"/>
      <c r="N32567" s="6"/>
    </row>
    <row r="32568" spans="8:14" x14ac:dyDescent="0.25">
      <c r="H32568" s="4"/>
      <c r="M32568" s="5"/>
      <c r="N32568" s="6"/>
    </row>
    <row r="32569" spans="8:14" x14ac:dyDescent="0.25">
      <c r="H32569" s="4"/>
      <c r="M32569" s="5"/>
      <c r="N32569" s="6"/>
    </row>
    <row r="32570" spans="8:14" x14ac:dyDescent="0.25">
      <c r="H32570" s="4"/>
      <c r="M32570" s="5"/>
      <c r="N32570" s="6"/>
    </row>
    <row r="32571" spans="8:14" x14ac:dyDescent="0.25">
      <c r="H32571" s="4"/>
      <c r="M32571" s="5"/>
      <c r="N32571" s="6"/>
    </row>
    <row r="32572" spans="8:14" x14ac:dyDescent="0.25">
      <c r="H32572" s="4"/>
      <c r="M32572" s="5"/>
      <c r="N32572" s="6"/>
    </row>
    <row r="32573" spans="8:14" x14ac:dyDescent="0.25">
      <c r="H32573" s="4"/>
      <c r="M32573" s="5"/>
      <c r="N32573" s="6"/>
    </row>
    <row r="32574" spans="8:14" x14ac:dyDescent="0.25">
      <c r="H32574" s="4"/>
      <c r="M32574" s="5"/>
      <c r="N32574" s="6"/>
    </row>
    <row r="32575" spans="8:14" x14ac:dyDescent="0.25">
      <c r="H32575" s="4"/>
      <c r="M32575" s="5"/>
      <c r="N32575" s="6"/>
    </row>
    <row r="32576" spans="8:14" x14ac:dyDescent="0.25">
      <c r="H32576" s="4"/>
      <c r="M32576" s="5"/>
      <c r="N32576" s="6"/>
    </row>
    <row r="32577" spans="8:14" x14ac:dyDescent="0.25">
      <c r="H32577" s="4"/>
      <c r="M32577" s="5"/>
      <c r="N32577" s="6"/>
    </row>
    <row r="32578" spans="8:14" x14ac:dyDescent="0.25">
      <c r="H32578" s="4"/>
      <c r="M32578" s="5"/>
      <c r="N32578" s="6"/>
    </row>
    <row r="32579" spans="8:14" x14ac:dyDescent="0.25">
      <c r="H32579" s="4"/>
      <c r="M32579" s="5"/>
      <c r="N32579" s="6"/>
    </row>
    <row r="32580" spans="8:14" x14ac:dyDescent="0.25">
      <c r="H32580" s="4"/>
      <c r="M32580" s="5"/>
      <c r="N32580" s="6"/>
    </row>
    <row r="32581" spans="8:14" x14ac:dyDescent="0.25">
      <c r="H32581" s="4"/>
      <c r="M32581" s="5"/>
      <c r="N32581" s="6"/>
    </row>
    <row r="32582" spans="8:14" x14ac:dyDescent="0.25">
      <c r="H32582" s="4"/>
      <c r="M32582" s="5"/>
      <c r="N32582" s="6"/>
    </row>
    <row r="32583" spans="8:14" x14ac:dyDescent="0.25">
      <c r="H32583" s="4"/>
      <c r="M32583" s="5"/>
      <c r="N32583" s="6"/>
    </row>
    <row r="32584" spans="8:14" x14ac:dyDescent="0.25">
      <c r="H32584" s="4"/>
      <c r="M32584" s="5"/>
      <c r="N32584" s="6"/>
    </row>
    <row r="32585" spans="8:14" x14ac:dyDescent="0.25">
      <c r="H32585" s="4"/>
      <c r="M32585" s="5"/>
      <c r="N32585" s="6"/>
    </row>
    <row r="32586" spans="8:14" x14ac:dyDescent="0.25">
      <c r="H32586" s="4"/>
      <c r="M32586" s="5"/>
      <c r="N32586" s="6"/>
    </row>
    <row r="32587" spans="8:14" x14ac:dyDescent="0.25">
      <c r="H32587" s="4"/>
      <c r="M32587" s="5"/>
      <c r="N32587" s="6"/>
    </row>
    <row r="32588" spans="8:14" x14ac:dyDescent="0.25">
      <c r="H32588" s="4"/>
      <c r="M32588" s="5"/>
      <c r="N32588" s="6"/>
    </row>
    <row r="32589" spans="8:14" x14ac:dyDescent="0.25">
      <c r="H32589" s="4"/>
      <c r="M32589" s="5"/>
      <c r="N32589" s="6"/>
    </row>
    <row r="32590" spans="8:14" x14ac:dyDescent="0.25">
      <c r="H32590" s="4"/>
      <c r="M32590" s="5"/>
      <c r="N32590" s="6"/>
    </row>
    <row r="32591" spans="8:14" x14ac:dyDescent="0.25">
      <c r="H32591" s="4"/>
      <c r="M32591" s="5"/>
      <c r="N32591" s="6"/>
    </row>
    <row r="32592" spans="8:14" x14ac:dyDescent="0.25">
      <c r="H32592" s="4"/>
      <c r="M32592" s="5"/>
      <c r="N32592" s="6"/>
    </row>
    <row r="32593" spans="8:14" x14ac:dyDescent="0.25">
      <c r="H32593" s="4"/>
      <c r="M32593" s="5"/>
      <c r="N32593" s="6"/>
    </row>
    <row r="32594" spans="8:14" x14ac:dyDescent="0.25">
      <c r="H32594" s="4"/>
      <c r="M32594" s="5"/>
      <c r="N32594" s="6"/>
    </row>
    <row r="32595" spans="8:14" x14ac:dyDescent="0.25">
      <c r="H32595" s="4"/>
      <c r="M32595" s="5"/>
      <c r="N32595" s="6"/>
    </row>
    <row r="32596" spans="8:14" x14ac:dyDescent="0.25">
      <c r="H32596" s="4"/>
      <c r="M32596" s="5"/>
      <c r="N32596" s="6"/>
    </row>
    <row r="32597" spans="8:14" x14ac:dyDescent="0.25">
      <c r="H32597" s="4"/>
      <c r="M32597" s="5"/>
      <c r="N32597" s="6"/>
    </row>
    <row r="32598" spans="8:14" x14ac:dyDescent="0.25">
      <c r="H32598" s="4"/>
      <c r="M32598" s="5"/>
      <c r="N32598" s="6"/>
    </row>
    <row r="32599" spans="8:14" x14ac:dyDescent="0.25">
      <c r="H32599" s="4"/>
      <c r="M32599" s="5"/>
      <c r="N32599" s="6"/>
    </row>
    <row r="32600" spans="8:14" x14ac:dyDescent="0.25">
      <c r="H32600" s="4"/>
      <c r="M32600" s="5"/>
      <c r="N32600" s="6"/>
    </row>
    <row r="32601" spans="8:14" x14ac:dyDescent="0.25">
      <c r="H32601" s="4"/>
      <c r="M32601" s="5"/>
      <c r="N32601" s="6"/>
    </row>
    <row r="32602" spans="8:14" x14ac:dyDescent="0.25">
      <c r="H32602" s="4"/>
      <c r="M32602" s="5"/>
      <c r="N32602" s="6"/>
    </row>
    <row r="32603" spans="8:14" x14ac:dyDescent="0.25">
      <c r="H32603" s="4"/>
      <c r="M32603" s="5"/>
      <c r="N32603" s="6"/>
    </row>
    <row r="32604" spans="8:14" x14ac:dyDescent="0.25">
      <c r="H32604" s="4"/>
      <c r="M32604" s="5"/>
      <c r="N32604" s="6"/>
    </row>
    <row r="32605" spans="8:14" x14ac:dyDescent="0.25">
      <c r="H32605" s="4"/>
      <c r="M32605" s="5"/>
      <c r="N32605" s="6"/>
    </row>
    <row r="32606" spans="8:14" x14ac:dyDescent="0.25">
      <c r="H32606" s="4"/>
      <c r="M32606" s="5"/>
      <c r="N32606" s="6"/>
    </row>
    <row r="32607" spans="8:14" x14ac:dyDescent="0.25">
      <c r="H32607" s="4"/>
      <c r="M32607" s="5"/>
      <c r="N32607" s="6"/>
    </row>
    <row r="32608" spans="8:14" x14ac:dyDescent="0.25">
      <c r="H32608" s="4"/>
      <c r="M32608" s="5"/>
      <c r="N32608" s="6"/>
    </row>
    <row r="32609" spans="8:14" x14ac:dyDescent="0.25">
      <c r="H32609" s="4"/>
      <c r="M32609" s="5"/>
      <c r="N32609" s="6"/>
    </row>
    <row r="32610" spans="8:14" x14ac:dyDescent="0.25">
      <c r="H32610" s="4"/>
      <c r="M32610" s="5"/>
      <c r="N32610" s="6"/>
    </row>
    <row r="32611" spans="8:14" x14ac:dyDescent="0.25">
      <c r="H32611" s="4"/>
      <c r="M32611" s="5"/>
      <c r="N32611" s="6"/>
    </row>
    <row r="32612" spans="8:14" x14ac:dyDescent="0.25">
      <c r="H32612" s="4"/>
      <c r="M32612" s="5"/>
      <c r="N32612" s="6"/>
    </row>
    <row r="32613" spans="8:14" x14ac:dyDescent="0.25">
      <c r="H32613" s="4"/>
      <c r="M32613" s="5"/>
      <c r="N32613" s="6"/>
    </row>
    <row r="32614" spans="8:14" x14ac:dyDescent="0.25">
      <c r="H32614" s="4"/>
      <c r="M32614" s="5"/>
      <c r="N32614" s="6"/>
    </row>
    <row r="32615" spans="8:14" x14ac:dyDescent="0.25">
      <c r="H32615" s="4"/>
      <c r="M32615" s="5"/>
      <c r="N32615" s="6"/>
    </row>
    <row r="32616" spans="8:14" x14ac:dyDescent="0.25">
      <c r="H32616" s="4"/>
      <c r="M32616" s="5"/>
      <c r="N32616" s="6"/>
    </row>
    <row r="32617" spans="8:14" x14ac:dyDescent="0.25">
      <c r="H32617" s="4"/>
      <c r="M32617" s="5"/>
      <c r="N32617" s="6"/>
    </row>
    <row r="32618" spans="8:14" x14ac:dyDescent="0.25">
      <c r="H32618" s="4"/>
      <c r="M32618" s="5"/>
      <c r="N32618" s="6"/>
    </row>
    <row r="32619" spans="8:14" x14ac:dyDescent="0.25">
      <c r="H32619" s="4"/>
      <c r="M32619" s="5"/>
      <c r="N32619" s="6"/>
    </row>
    <row r="32620" spans="8:14" x14ac:dyDescent="0.25">
      <c r="H32620" s="4"/>
      <c r="M32620" s="5"/>
      <c r="N32620" s="6"/>
    </row>
    <row r="32621" spans="8:14" x14ac:dyDescent="0.25">
      <c r="H32621" s="4"/>
      <c r="M32621" s="5"/>
      <c r="N32621" s="6"/>
    </row>
    <row r="32622" spans="8:14" x14ac:dyDescent="0.25">
      <c r="H32622" s="4"/>
      <c r="M32622" s="5"/>
      <c r="N32622" s="6"/>
    </row>
    <row r="32623" spans="8:14" x14ac:dyDescent="0.25">
      <c r="H32623" s="4"/>
      <c r="M32623" s="5"/>
      <c r="N32623" s="6"/>
    </row>
    <row r="32624" spans="8:14" x14ac:dyDescent="0.25">
      <c r="H32624" s="4"/>
      <c r="M32624" s="5"/>
      <c r="N32624" s="6"/>
    </row>
    <row r="32625" spans="8:14" x14ac:dyDescent="0.25">
      <c r="H32625" s="4"/>
      <c r="M32625" s="5"/>
      <c r="N32625" s="6"/>
    </row>
    <row r="32626" spans="8:14" x14ac:dyDescent="0.25">
      <c r="H32626" s="4"/>
      <c r="M32626" s="5"/>
      <c r="N32626" s="6"/>
    </row>
    <row r="32627" spans="8:14" x14ac:dyDescent="0.25">
      <c r="H32627" s="4"/>
      <c r="M32627" s="5"/>
      <c r="N32627" s="6"/>
    </row>
    <row r="32628" spans="8:14" x14ac:dyDescent="0.25">
      <c r="H32628" s="4"/>
      <c r="M32628" s="5"/>
      <c r="N32628" s="6"/>
    </row>
    <row r="32629" spans="8:14" x14ac:dyDescent="0.25">
      <c r="H32629" s="4"/>
      <c r="M32629" s="5"/>
      <c r="N32629" s="6"/>
    </row>
    <row r="32630" spans="8:14" x14ac:dyDescent="0.25">
      <c r="H32630" s="4"/>
      <c r="M32630" s="5"/>
      <c r="N32630" s="6"/>
    </row>
    <row r="32631" spans="8:14" x14ac:dyDescent="0.25">
      <c r="H32631" s="4"/>
      <c r="M32631" s="5"/>
      <c r="N32631" s="6"/>
    </row>
    <row r="32632" spans="8:14" x14ac:dyDescent="0.25">
      <c r="H32632" s="4"/>
      <c r="M32632" s="5"/>
      <c r="N32632" s="6"/>
    </row>
    <row r="32633" spans="8:14" x14ac:dyDescent="0.25">
      <c r="H32633" s="4"/>
      <c r="M32633" s="5"/>
      <c r="N32633" s="6"/>
    </row>
    <row r="32634" spans="8:14" x14ac:dyDescent="0.25">
      <c r="H32634" s="4"/>
      <c r="M32634" s="5"/>
      <c r="N32634" s="6"/>
    </row>
    <row r="32635" spans="8:14" x14ac:dyDescent="0.25">
      <c r="H32635" s="4"/>
      <c r="M32635" s="5"/>
      <c r="N32635" s="6"/>
    </row>
    <row r="32636" spans="8:14" x14ac:dyDescent="0.25">
      <c r="H32636" s="4"/>
      <c r="M32636" s="5"/>
      <c r="N32636" s="6"/>
    </row>
    <row r="32637" spans="8:14" x14ac:dyDescent="0.25">
      <c r="H32637" s="4"/>
      <c r="M32637" s="5"/>
      <c r="N32637" s="6"/>
    </row>
    <row r="32638" spans="8:14" x14ac:dyDescent="0.25">
      <c r="H32638" s="4"/>
      <c r="M32638" s="5"/>
      <c r="N32638" s="6"/>
    </row>
    <row r="32639" spans="8:14" x14ac:dyDescent="0.25">
      <c r="H32639" s="4"/>
      <c r="M32639" s="5"/>
      <c r="N32639" s="6"/>
    </row>
    <row r="32640" spans="8:14" x14ac:dyDescent="0.25">
      <c r="H32640" s="4"/>
      <c r="M32640" s="5"/>
      <c r="N32640" s="6"/>
    </row>
    <row r="32641" spans="8:14" x14ac:dyDescent="0.25">
      <c r="H32641" s="4"/>
      <c r="M32641" s="5"/>
      <c r="N32641" s="6"/>
    </row>
    <row r="32642" spans="8:14" x14ac:dyDescent="0.25">
      <c r="H32642" s="4"/>
      <c r="M32642" s="5"/>
      <c r="N32642" s="6"/>
    </row>
    <row r="32643" spans="8:14" x14ac:dyDescent="0.25">
      <c r="H32643" s="4"/>
      <c r="M32643" s="5"/>
      <c r="N32643" s="6"/>
    </row>
    <row r="32644" spans="8:14" x14ac:dyDescent="0.25">
      <c r="H32644" s="4"/>
      <c r="M32644" s="5"/>
      <c r="N32644" s="6"/>
    </row>
    <row r="32645" spans="8:14" x14ac:dyDescent="0.25">
      <c r="H32645" s="4"/>
      <c r="M32645" s="5"/>
      <c r="N32645" s="6"/>
    </row>
    <row r="32646" spans="8:14" x14ac:dyDescent="0.25">
      <c r="H32646" s="4"/>
      <c r="M32646" s="5"/>
      <c r="N32646" s="6"/>
    </row>
    <row r="32647" spans="8:14" x14ac:dyDescent="0.25">
      <c r="H32647" s="4"/>
      <c r="M32647" s="5"/>
      <c r="N32647" s="6"/>
    </row>
    <row r="32648" spans="8:14" x14ac:dyDescent="0.25">
      <c r="H32648" s="4"/>
      <c r="M32648" s="5"/>
      <c r="N32648" s="6"/>
    </row>
    <row r="32649" spans="8:14" x14ac:dyDescent="0.25">
      <c r="H32649" s="4"/>
      <c r="M32649" s="5"/>
      <c r="N32649" s="6"/>
    </row>
    <row r="32650" spans="8:14" x14ac:dyDescent="0.25">
      <c r="H32650" s="4"/>
      <c r="M32650" s="5"/>
      <c r="N32650" s="6"/>
    </row>
    <row r="32651" spans="8:14" x14ac:dyDescent="0.25">
      <c r="H32651" s="4"/>
      <c r="M32651" s="5"/>
      <c r="N32651" s="6"/>
    </row>
    <row r="32652" spans="8:14" x14ac:dyDescent="0.25">
      <c r="H32652" s="4"/>
      <c r="M32652" s="5"/>
      <c r="N32652" s="6"/>
    </row>
    <row r="32653" spans="8:14" x14ac:dyDescent="0.25">
      <c r="H32653" s="4"/>
      <c r="M32653" s="5"/>
      <c r="N32653" s="6"/>
    </row>
    <row r="32654" spans="8:14" x14ac:dyDescent="0.25">
      <c r="H32654" s="4"/>
      <c r="M32654" s="5"/>
      <c r="N32654" s="6"/>
    </row>
    <row r="32655" spans="8:14" x14ac:dyDescent="0.25">
      <c r="H32655" s="4"/>
      <c r="M32655" s="5"/>
      <c r="N32655" s="6"/>
    </row>
    <row r="32656" spans="8:14" x14ac:dyDescent="0.25">
      <c r="H32656" s="4"/>
      <c r="M32656" s="5"/>
      <c r="N32656" s="6"/>
    </row>
    <row r="32657" spans="8:14" x14ac:dyDescent="0.25">
      <c r="H32657" s="4"/>
      <c r="M32657" s="5"/>
      <c r="N32657" s="6"/>
    </row>
    <row r="32658" spans="8:14" x14ac:dyDescent="0.25">
      <c r="H32658" s="4"/>
      <c r="M32658" s="5"/>
      <c r="N32658" s="6"/>
    </row>
    <row r="32659" spans="8:14" x14ac:dyDescent="0.25">
      <c r="H32659" s="4"/>
      <c r="M32659" s="5"/>
      <c r="N32659" s="6"/>
    </row>
    <row r="32660" spans="8:14" x14ac:dyDescent="0.25">
      <c r="H32660" s="4"/>
      <c r="M32660" s="5"/>
      <c r="N32660" s="6"/>
    </row>
    <row r="32661" spans="8:14" x14ac:dyDescent="0.25">
      <c r="H32661" s="4"/>
      <c r="M32661" s="5"/>
      <c r="N32661" s="6"/>
    </row>
    <row r="32662" spans="8:14" x14ac:dyDescent="0.25">
      <c r="H32662" s="4"/>
      <c r="M32662" s="5"/>
      <c r="N32662" s="6"/>
    </row>
    <row r="32663" spans="8:14" x14ac:dyDescent="0.25">
      <c r="H32663" s="4"/>
      <c r="M32663" s="5"/>
      <c r="N32663" s="6"/>
    </row>
    <row r="32664" spans="8:14" x14ac:dyDescent="0.25">
      <c r="H32664" s="4"/>
      <c r="M32664" s="5"/>
      <c r="N32664" s="6"/>
    </row>
    <row r="32665" spans="8:14" x14ac:dyDescent="0.25">
      <c r="H32665" s="4"/>
      <c r="M32665" s="5"/>
      <c r="N32665" s="6"/>
    </row>
    <row r="32666" spans="8:14" x14ac:dyDescent="0.25">
      <c r="H32666" s="4"/>
      <c r="M32666" s="5"/>
      <c r="N32666" s="6"/>
    </row>
    <row r="32667" spans="8:14" x14ac:dyDescent="0.25">
      <c r="H32667" s="4"/>
      <c r="M32667" s="5"/>
      <c r="N32667" s="6"/>
    </row>
    <row r="32668" spans="8:14" x14ac:dyDescent="0.25">
      <c r="H32668" s="4"/>
      <c r="M32668" s="5"/>
      <c r="N32668" s="6"/>
    </row>
    <row r="32669" spans="8:14" x14ac:dyDescent="0.25">
      <c r="H32669" s="4"/>
      <c r="M32669" s="5"/>
      <c r="N32669" s="6"/>
    </row>
    <row r="32670" spans="8:14" x14ac:dyDescent="0.25">
      <c r="H32670" s="4"/>
      <c r="M32670" s="5"/>
      <c r="N32670" s="6"/>
    </row>
    <row r="32671" spans="8:14" x14ac:dyDescent="0.25">
      <c r="H32671" s="4"/>
      <c r="M32671" s="5"/>
      <c r="N32671" s="6"/>
    </row>
    <row r="32672" spans="8:14" x14ac:dyDescent="0.25">
      <c r="H32672" s="4"/>
      <c r="M32672" s="5"/>
      <c r="N32672" s="6"/>
    </row>
    <row r="32673" spans="8:14" x14ac:dyDescent="0.25">
      <c r="H32673" s="4"/>
      <c r="M32673" s="5"/>
      <c r="N32673" s="6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43B20-1BD5-4F01-9CCE-D99CF77CD150}">
  <dimension ref="B1:L26"/>
  <sheetViews>
    <sheetView showGridLines="0" showRowColHeaders="0" tabSelected="1" workbookViewId="0">
      <selection activeCell="K4" sqref="K4"/>
    </sheetView>
  </sheetViews>
  <sheetFormatPr defaultRowHeight="15" x14ac:dyDescent="0.25"/>
  <cols>
    <col min="1" max="12" width="21.28515625" style="11" customWidth="1"/>
    <col min="13" max="13" width="12" style="11" customWidth="1"/>
    <col min="14" max="23" width="9.140625" style="11"/>
    <col min="24" max="24" width="25.28515625" style="11" bestFit="1" customWidth="1"/>
    <col min="25" max="26" width="9.140625" style="11"/>
    <col min="27" max="27" width="25.28515625" style="11" bestFit="1" customWidth="1"/>
    <col min="28" max="16384" width="9.140625" style="11"/>
  </cols>
  <sheetData>
    <row r="1" spans="2:12" ht="36.75" thickBot="1" x14ac:dyDescent="0.3">
      <c r="B1" s="18" t="s">
        <v>3955</v>
      </c>
      <c r="C1" s="18"/>
      <c r="D1" s="18"/>
      <c r="E1" s="18"/>
      <c r="F1" s="18"/>
      <c r="G1" s="18"/>
      <c r="H1" s="18"/>
      <c r="I1" s="18"/>
      <c r="J1" s="18"/>
      <c r="K1" s="18"/>
      <c r="L1" s="18"/>
    </row>
    <row r="2" spans="2:12" ht="15.75" thickTop="1" x14ac:dyDescent="0.25">
      <c r="I2" s="12"/>
    </row>
    <row r="3" spans="2:12" s="14" customFormat="1" ht="23.25" x14ac:dyDescent="0.35">
      <c r="C3" s="16" t="s">
        <v>3948</v>
      </c>
      <c r="G3" s="16" t="s">
        <v>3949</v>
      </c>
      <c r="I3" s="15"/>
      <c r="K3" s="16" t="s">
        <v>3952</v>
      </c>
    </row>
    <row r="4" spans="2:12" x14ac:dyDescent="0.25">
      <c r="C4" s="17" t="s">
        <v>0</v>
      </c>
      <c r="G4" s="17" t="s">
        <v>24</v>
      </c>
      <c r="K4" s="17" t="s">
        <v>20</v>
      </c>
    </row>
    <row r="12" spans="2:12" x14ac:dyDescent="0.25">
      <c r="B12" s="12"/>
    </row>
    <row r="14" spans="2:12" x14ac:dyDescent="0.25">
      <c r="B14" s="12"/>
    </row>
    <row r="26" spans="2:3" x14ac:dyDescent="0.25">
      <c r="B26" s="12"/>
      <c r="C26" s="13"/>
    </row>
  </sheetData>
  <sheetProtection selectLockedCells="1"/>
  <mergeCells count="1">
    <mergeCell ref="B1:L1"/>
  </mergeCell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ABCCC1D7-0502-40DB-B18A-99E0121DEC35}">
          <x14:formula1>
            <xm:f>Data_Validation!$D$2:$D$11</xm:f>
          </x14:formula1>
          <xm:sqref>C4</xm:sqref>
        </x14:dataValidation>
        <x14:dataValidation type="list" allowBlank="1" showInputMessage="1" showErrorMessage="1" xr:uid="{F99FA7D4-6244-4E2B-AC6D-BA18DF39C1A3}">
          <x14:formula1>
            <xm:f>Data_Validation!$H$2:$H$112</xm:f>
          </x14:formula1>
          <xm:sqref>G4</xm:sqref>
        </x14:dataValidation>
        <x14:dataValidation type="list" allowBlank="1" showInputMessage="1" showErrorMessage="1" xr:uid="{F26E72C6-AC35-4A67-8C2B-33D8D305CB3C}">
          <x14:formula1>
            <xm:f>Data_Validation!$K$2:$K$5</xm:f>
          </x14:formula1>
          <xm:sqref>K4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E7B8B-3BC3-40A9-9595-F34316751742}">
  <dimension ref="A1:O132"/>
  <sheetViews>
    <sheetView workbookViewId="0">
      <selection activeCell="K5" sqref="K5"/>
    </sheetView>
  </sheetViews>
  <sheetFormatPr defaultRowHeight="15" x14ac:dyDescent="0.25"/>
  <cols>
    <col min="1" max="1" width="25.28515625" bestFit="1" customWidth="1"/>
    <col min="2" max="2" width="19.7109375" bestFit="1" customWidth="1"/>
    <col min="3" max="3" width="4.5703125" customWidth="1"/>
    <col min="4" max="4" width="25.28515625" bestFit="1" customWidth="1"/>
    <col min="5" max="5" width="5" bestFit="1" customWidth="1"/>
    <col min="10" max="10" width="35.140625" bestFit="1" customWidth="1"/>
    <col min="11" max="11" width="25" bestFit="1" customWidth="1"/>
  </cols>
  <sheetData>
    <row r="1" spans="1:15" x14ac:dyDescent="0.25">
      <c r="A1" t="s">
        <v>3</v>
      </c>
      <c r="B1" t="s">
        <v>3946</v>
      </c>
      <c r="D1" t="s">
        <v>3947</v>
      </c>
      <c r="G1" t="s">
        <v>13</v>
      </c>
      <c r="H1" t="s">
        <v>3951</v>
      </c>
      <c r="J1" t="s">
        <v>7</v>
      </c>
      <c r="K1" t="s">
        <v>3953</v>
      </c>
    </row>
    <row r="2" spans="1:15" x14ac:dyDescent="0.25">
      <c r="A2" t="str" cm="1">
        <f t="array" ref="A2:A12">_xlfn.UNIQUE(jobs[job_title_short])</f>
        <v>Data Analyst</v>
      </c>
      <c r="B2" cm="1">
        <f t="array" ref="B2">COUNT(
     IF(
          (jobs[job_country]=country)*
          (jobs[job_title_short]=A2)*
          (ISNUMBER(SEARCH(type,jobs[job_schedule_type]))),
          jobs[salary_year_avg]
     )
)</f>
        <v>3053</v>
      </c>
      <c r="D2" t="str" cm="1">
        <f t="array" ref="D2:E11">_xlfn._xlws.SORT(A2:B11,2,-1,)</f>
        <v>Data Analyst</v>
      </c>
      <c r="E2">
        <v>3053</v>
      </c>
      <c r="F2" s="7"/>
      <c r="G2" s="8" t="str" cm="1">
        <f t="array" ref="G2:G132">_xlfn.UNIQUE(jobs[job_country])</f>
        <v>United States</v>
      </c>
      <c r="H2" s="8" cm="1">
        <f t="array" ref="H2:H132">_xlfn._xlws.SORT(_xlfn.ANCHORARRAY(G2))</f>
        <v>0</v>
      </c>
      <c r="I2" s="7"/>
      <c r="J2" s="8" t="str" cm="1">
        <f t="array" ref="J2:J13">_xlfn.UNIQUE(jobs[job_schedule_type])</f>
        <v>Full-time and Part-time</v>
      </c>
      <c r="K2" s="8" t="str" cm="1">
        <f t="array" ref="K2:K5">_xlfn._xlws.FILTER(_xlfn.ANCHORARRAY(J2),NOT(ISNUMBER(SEARCH("and",_xlfn.ANCHORARRAY(J2))))*(_xlfn.ANCHORARRAY(J2)&lt;&gt;0))</f>
        <v>Full-time</v>
      </c>
      <c r="M2" s="10">
        <f>_xlfn.XLOOKUP(title,D2:D11,E2:E11,"No Results")</f>
        <v>3053</v>
      </c>
      <c r="N2" s="7"/>
      <c r="O2" s="7"/>
    </row>
    <row r="3" spans="1:15" x14ac:dyDescent="0.25">
      <c r="A3" t="str">
        <v>Data Engineer</v>
      </c>
      <c r="B3" cm="1">
        <f t="array" ref="B3">COUNT(
     IF(
          (jobs[job_country]=country)*
          (jobs[job_title_short]=A3)*
          (ISNUMBER(SEARCH(type,jobs[job_schedule_type]))),
          jobs[salary_year_avg]
     )
)</f>
        <v>2740</v>
      </c>
      <c r="D3" t="str">
        <v>Data Engineer</v>
      </c>
      <c r="E3">
        <v>2740</v>
      </c>
      <c r="G3" t="str">
        <v>Turkey</v>
      </c>
      <c r="H3" t="str">
        <v>Afghanistan</v>
      </c>
      <c r="J3" t="str">
        <v>Full-time</v>
      </c>
      <c r="K3" t="str">
        <v>Contractor</v>
      </c>
    </row>
    <row r="4" spans="1:15" x14ac:dyDescent="0.25">
      <c r="A4" t="str">
        <v>Senior Data Analyst</v>
      </c>
      <c r="B4" cm="1">
        <f t="array" ref="B4">COUNT(
     IF(
          (jobs[job_country]=country)*
          (jobs[job_title_short]=A4)*
          (ISNUMBER(SEARCH(type,jobs[job_schedule_type]))),
          jobs[salary_year_avg]
     )
)</f>
        <v>522</v>
      </c>
      <c r="D4" t="str">
        <v>Data Scientist</v>
      </c>
      <c r="E4">
        <v>1508</v>
      </c>
      <c r="G4" t="str">
        <v>Macedonia (FYROM)</v>
      </c>
      <c r="H4" t="str">
        <v>Albania</v>
      </c>
      <c r="J4" t="str">
        <v>Contractor</v>
      </c>
      <c r="K4" t="str">
        <v>Part-time</v>
      </c>
    </row>
    <row r="5" spans="1:15" x14ac:dyDescent="0.25">
      <c r="A5" t="str">
        <v>Senior Data Scientist</v>
      </c>
      <c r="B5" cm="1">
        <f t="array" ref="B5">COUNT(
     IF(
          (jobs[job_country]=country)*
          (jobs[job_title_short]=A5)*
          (ISNUMBER(SEARCH(type,jobs[job_schedule_type]))),
          jobs[salary_year_avg]
     )
)</f>
        <v>493</v>
      </c>
      <c r="D5" t="str">
        <v>Senior Data Engineer</v>
      </c>
      <c r="E5">
        <v>783</v>
      </c>
      <c r="G5" t="str">
        <v>Bahrain</v>
      </c>
      <c r="H5" t="str">
        <v>Algeria</v>
      </c>
      <c r="J5" t="str">
        <v>Part-time</v>
      </c>
      <c r="K5" t="str">
        <v>Internship</v>
      </c>
    </row>
    <row r="6" spans="1:15" x14ac:dyDescent="0.25">
      <c r="A6" t="str">
        <v>Data Scientist</v>
      </c>
      <c r="B6" cm="1">
        <f t="array" ref="B6">COUNT(
     IF(
          (jobs[job_country]=country)*
          (jobs[job_title_short]=A6)*
          (ISNUMBER(SEARCH(type,jobs[job_schedule_type]))),
          jobs[salary_year_avg]
     )
)</f>
        <v>1508</v>
      </c>
      <c r="D6" t="str">
        <v>Senior Data Analyst</v>
      </c>
      <c r="E6">
        <v>522</v>
      </c>
      <c r="G6" t="str">
        <v>Nepal</v>
      </c>
      <c r="H6" t="str">
        <v>Argentina</v>
      </c>
      <c r="J6" t="str">
        <v>Internship</v>
      </c>
    </row>
    <row r="7" spans="1:15" x14ac:dyDescent="0.25">
      <c r="A7" t="str">
        <v>Senior Data Engineer</v>
      </c>
      <c r="B7" cm="1">
        <f t="array" ref="B7">COUNT(
     IF(
          (jobs[job_country]=country)*
          (jobs[job_title_short]=A7)*
          (ISNUMBER(SEARCH(type,jobs[job_schedule_type]))),
          jobs[salary_year_avg]
     )
)</f>
        <v>783</v>
      </c>
      <c r="D7" t="str">
        <v>Business Analyst</v>
      </c>
      <c r="E7">
        <v>510</v>
      </c>
      <c r="G7" t="str">
        <v>Dominican Republic</v>
      </c>
      <c r="H7" t="str">
        <v>Armenia</v>
      </c>
      <c r="J7" t="str">
        <v>Full-time and Contractor</v>
      </c>
    </row>
    <row r="8" spans="1:15" x14ac:dyDescent="0.25">
      <c r="A8" t="str">
        <v>Software Engineer</v>
      </c>
      <c r="B8" cm="1">
        <f t="array" ref="B8">COUNT(
     IF(
          (jobs[job_country]=country)*
          (jobs[job_title_short]=A8)*
          (ISNUMBER(SEARCH(type,jobs[job_schedule_type]))),
          jobs[salary_year_avg]
     )
)</f>
        <v>364</v>
      </c>
      <c r="D8" t="str">
        <v>Senior Data Scientist</v>
      </c>
      <c r="E8">
        <v>493</v>
      </c>
      <c r="G8" t="str">
        <v>Algeria</v>
      </c>
      <c r="H8" t="str">
        <v>Australia</v>
      </c>
      <c r="J8">
        <v>0</v>
      </c>
    </row>
    <row r="9" spans="1:15" x14ac:dyDescent="0.25">
      <c r="A9" t="str">
        <v>Machine Learning Engineer</v>
      </c>
      <c r="B9" cm="1">
        <f t="array" ref="B9">COUNT(
     IF(
          (jobs[job_country]=country)*
          (jobs[job_title_short]=A9)*
          (ISNUMBER(SEARCH(type,jobs[job_schedule_type]))),
          jobs[salary_year_avg]
     )
)</f>
        <v>291</v>
      </c>
      <c r="D9" t="str">
        <v>Software Engineer</v>
      </c>
      <c r="E9">
        <v>364</v>
      </c>
      <c r="G9" t="str">
        <v>Chile</v>
      </c>
      <c r="H9" t="str">
        <v>Austria</v>
      </c>
      <c r="J9" t="str">
        <v>Full-time and Internship</v>
      </c>
    </row>
    <row r="10" spans="1:15" x14ac:dyDescent="0.25">
      <c r="A10" t="str">
        <v>Cloud Engineer</v>
      </c>
      <c r="B10" cm="1">
        <f t="array" ref="B10">COUNT(
     IF(
          (jobs[job_country]=country)*
          (jobs[job_title_short]=A10)*
          (ISNUMBER(SEARCH(type,jobs[job_schedule_type]))),
          jobs[salary_year_avg]
     )
)</f>
        <v>67</v>
      </c>
      <c r="D10" t="str">
        <v>Machine Learning Engineer</v>
      </c>
      <c r="E10">
        <v>291</v>
      </c>
      <c r="G10" t="str">
        <v>Tanzania</v>
      </c>
      <c r="H10" t="str">
        <v>Azerbaijan</v>
      </c>
      <c r="J10" t="str">
        <v>Full-time, Part-time, and Contractor</v>
      </c>
    </row>
    <row r="11" spans="1:15" x14ac:dyDescent="0.25">
      <c r="A11" t="str">
        <v>Business Analyst</v>
      </c>
      <c r="B11" cm="1">
        <f t="array" ref="B11">COUNT(
     IF(
          (jobs[job_country]=country)*
          (jobs[job_title_short]=A11)*
          (ISNUMBER(SEARCH(type,jobs[job_schedule_type]))),
          jobs[salary_year_avg]
     )
)</f>
        <v>510</v>
      </c>
      <c r="D11" t="str">
        <v>Cloud Engineer</v>
      </c>
      <c r="E11">
        <v>67</v>
      </c>
      <c r="G11" t="str">
        <v>Puerto Rico</v>
      </c>
      <c r="H11" t="str">
        <v>Bahamas</v>
      </c>
      <c r="J11" t="str">
        <v>Part-time and Contractor</v>
      </c>
    </row>
    <row r="12" spans="1:15" x14ac:dyDescent="0.25">
      <c r="A12">
        <v>0</v>
      </c>
      <c r="G12" t="str">
        <v>Australia</v>
      </c>
      <c r="H12" t="str">
        <v>Bahrain</v>
      </c>
      <c r="J12" t="str">
        <v>Part-time and Internship</v>
      </c>
    </row>
    <row r="13" spans="1:15" x14ac:dyDescent="0.25">
      <c r="G13" t="str">
        <v>Mexico</v>
      </c>
      <c r="H13" t="str">
        <v>Bangladesh</v>
      </c>
      <c r="J13" t="str">
        <v>Full-time, Part-time, and Internship</v>
      </c>
    </row>
    <row r="14" spans="1:15" x14ac:dyDescent="0.25">
      <c r="G14" t="str">
        <v>El Salvador</v>
      </c>
      <c r="H14" t="str">
        <v>Barbados</v>
      </c>
    </row>
    <row r="15" spans="1:15" x14ac:dyDescent="0.25">
      <c r="G15" t="str">
        <v>Cameroon</v>
      </c>
      <c r="H15" t="str">
        <v>Belarus</v>
      </c>
    </row>
    <row r="16" spans="1:15" x14ac:dyDescent="0.25">
      <c r="G16" t="str">
        <v>Slovakia</v>
      </c>
      <c r="H16" t="str">
        <v>Benin</v>
      </c>
    </row>
    <row r="17" spans="7:8" x14ac:dyDescent="0.25">
      <c r="G17" t="str">
        <v>Kazakhstan</v>
      </c>
      <c r="H17" t="str">
        <v>Bolivia</v>
      </c>
    </row>
    <row r="18" spans="7:8" x14ac:dyDescent="0.25">
      <c r="G18" t="str">
        <v>Venezuela</v>
      </c>
      <c r="H18" t="str">
        <v>Brazil</v>
      </c>
    </row>
    <row r="19" spans="7:8" x14ac:dyDescent="0.25">
      <c r="G19" t="str">
        <v>Bolivia</v>
      </c>
      <c r="H19" t="str">
        <v>Brunei</v>
      </c>
    </row>
    <row r="20" spans="7:8" x14ac:dyDescent="0.25">
      <c r="G20" t="str">
        <v>Cambodia</v>
      </c>
      <c r="H20" t="str">
        <v>Cambodia</v>
      </c>
    </row>
    <row r="21" spans="7:8" x14ac:dyDescent="0.25">
      <c r="G21" t="str">
        <v>Oman</v>
      </c>
      <c r="H21" t="str">
        <v>Cameroon</v>
      </c>
    </row>
    <row r="22" spans="7:8" x14ac:dyDescent="0.25">
      <c r="G22" t="str">
        <v>Kuwait</v>
      </c>
      <c r="H22" t="str">
        <v>Canada</v>
      </c>
    </row>
    <row r="23" spans="7:8" x14ac:dyDescent="0.25">
      <c r="G23" t="str">
        <v>Sudan</v>
      </c>
      <c r="H23" t="str">
        <v>Cayman Islands</v>
      </c>
    </row>
    <row r="24" spans="7:8" x14ac:dyDescent="0.25">
      <c r="G24" t="str">
        <v>Bahamas</v>
      </c>
      <c r="H24" t="str">
        <v>Chile</v>
      </c>
    </row>
    <row r="25" spans="7:8" x14ac:dyDescent="0.25">
      <c r="G25" t="str">
        <v>Barbados</v>
      </c>
      <c r="H25" t="str">
        <v>Colombia</v>
      </c>
    </row>
    <row r="26" spans="7:8" x14ac:dyDescent="0.25">
      <c r="G26" t="str">
        <v>Paraguay</v>
      </c>
      <c r="H26" t="str">
        <v>Congo, Democratic Republic of the</v>
      </c>
    </row>
    <row r="27" spans="7:8" x14ac:dyDescent="0.25">
      <c r="G27" t="str">
        <v>Guyana</v>
      </c>
      <c r="H27" t="str">
        <v>Costa Rica</v>
      </c>
    </row>
    <row r="28" spans="7:8" x14ac:dyDescent="0.25">
      <c r="G28">
        <v>0</v>
      </c>
      <c r="H28" t="str">
        <v>Cyprus</v>
      </c>
    </row>
    <row r="29" spans="7:8" x14ac:dyDescent="0.25">
      <c r="G29" t="str">
        <v>U.S. Virgin Islands</v>
      </c>
      <c r="H29" t="str">
        <v>Czechia</v>
      </c>
    </row>
    <row r="30" spans="7:8" x14ac:dyDescent="0.25">
      <c r="G30" t="str">
        <v>Northern Mariana Islands</v>
      </c>
      <c r="H30" t="str">
        <v>Denmark</v>
      </c>
    </row>
    <row r="31" spans="7:8" x14ac:dyDescent="0.25">
      <c r="G31" t="str">
        <v>Kenya</v>
      </c>
      <c r="H31" t="str">
        <v>Dominican Republic</v>
      </c>
    </row>
    <row r="32" spans="7:8" x14ac:dyDescent="0.25">
      <c r="G32" t="str">
        <v>Indonesia</v>
      </c>
      <c r="H32" t="str">
        <v>Ecuador</v>
      </c>
    </row>
    <row r="33" spans="7:8" x14ac:dyDescent="0.25">
      <c r="G33" t="str">
        <v>Serbia</v>
      </c>
      <c r="H33" t="str">
        <v>Egypt</v>
      </c>
    </row>
    <row r="34" spans="7:8" x14ac:dyDescent="0.25">
      <c r="G34" t="str">
        <v>Sri Lanka</v>
      </c>
      <c r="H34" t="str">
        <v>El Salvador</v>
      </c>
    </row>
    <row r="35" spans="7:8" x14ac:dyDescent="0.25">
      <c r="G35" t="str">
        <v>Pakistan</v>
      </c>
      <c r="H35" t="str">
        <v>Estonia</v>
      </c>
    </row>
    <row r="36" spans="7:8" x14ac:dyDescent="0.25">
      <c r="G36" t="str">
        <v>Hungary</v>
      </c>
      <c r="H36" t="str">
        <v>Ethiopia</v>
      </c>
    </row>
    <row r="37" spans="7:8" x14ac:dyDescent="0.25">
      <c r="G37" t="str">
        <v>Nicaragua</v>
      </c>
      <c r="H37" t="str">
        <v>Finland</v>
      </c>
    </row>
    <row r="38" spans="7:8" x14ac:dyDescent="0.25">
      <c r="G38" t="str">
        <v>Montenegro</v>
      </c>
      <c r="H38" t="str">
        <v>France</v>
      </c>
    </row>
    <row r="39" spans="7:8" x14ac:dyDescent="0.25">
      <c r="G39" t="str">
        <v>Guam</v>
      </c>
      <c r="H39" t="str">
        <v>Germany</v>
      </c>
    </row>
    <row r="40" spans="7:8" x14ac:dyDescent="0.25">
      <c r="G40" t="str">
        <v>Lesotho</v>
      </c>
      <c r="H40" t="str">
        <v>Ghana</v>
      </c>
    </row>
    <row r="41" spans="7:8" x14ac:dyDescent="0.25">
      <c r="G41" t="str">
        <v>India</v>
      </c>
      <c r="H41" t="str">
        <v>Greece</v>
      </c>
    </row>
    <row r="42" spans="7:8" x14ac:dyDescent="0.25">
      <c r="G42" t="str">
        <v>Bangladesh</v>
      </c>
      <c r="H42" t="str">
        <v>Guadeloupe</v>
      </c>
    </row>
    <row r="43" spans="7:8" x14ac:dyDescent="0.25">
      <c r="G43" t="str">
        <v>Peru</v>
      </c>
      <c r="H43" t="str">
        <v>Guam</v>
      </c>
    </row>
    <row r="44" spans="7:8" x14ac:dyDescent="0.25">
      <c r="G44" t="str">
        <v>Panama</v>
      </c>
      <c r="H44" t="str">
        <v>Guatemala</v>
      </c>
    </row>
    <row r="45" spans="7:8" x14ac:dyDescent="0.25">
      <c r="G45" t="str">
        <v>Albania</v>
      </c>
      <c r="H45" t="str">
        <v>Guyana</v>
      </c>
    </row>
    <row r="46" spans="7:8" x14ac:dyDescent="0.25">
      <c r="G46" t="str">
        <v>South Korea</v>
      </c>
      <c r="H46" t="str">
        <v>Haiti</v>
      </c>
    </row>
    <row r="47" spans="7:8" x14ac:dyDescent="0.25">
      <c r="G47" t="str">
        <v>South Africa</v>
      </c>
      <c r="H47" t="str">
        <v>Honduras</v>
      </c>
    </row>
    <row r="48" spans="7:8" x14ac:dyDescent="0.25">
      <c r="G48" t="str">
        <v>New Zealand</v>
      </c>
      <c r="H48" t="str">
        <v>Hong Kong</v>
      </c>
    </row>
    <row r="49" spans="7:8" x14ac:dyDescent="0.25">
      <c r="G49" t="str">
        <v>Latvia</v>
      </c>
      <c r="H49" t="str">
        <v>Hungary</v>
      </c>
    </row>
    <row r="50" spans="7:8" x14ac:dyDescent="0.25">
      <c r="G50" t="str">
        <v>Kyrgyzstan</v>
      </c>
      <c r="H50" t="str">
        <v>Iceland</v>
      </c>
    </row>
    <row r="51" spans="7:8" x14ac:dyDescent="0.25">
      <c r="G51" t="str">
        <v>Brazil</v>
      </c>
      <c r="H51" t="str">
        <v>India</v>
      </c>
    </row>
    <row r="52" spans="7:8" x14ac:dyDescent="0.25">
      <c r="G52" t="str">
        <v>Estonia</v>
      </c>
      <c r="H52" t="str">
        <v>Indonesia</v>
      </c>
    </row>
    <row r="53" spans="7:8" x14ac:dyDescent="0.25">
      <c r="G53" t="str">
        <v>Canada</v>
      </c>
      <c r="H53" t="str">
        <v>Ireland</v>
      </c>
    </row>
    <row r="54" spans="7:8" x14ac:dyDescent="0.25">
      <c r="G54" t="str">
        <v>Taiwan</v>
      </c>
      <c r="H54" t="str">
        <v>Israel</v>
      </c>
    </row>
    <row r="55" spans="7:8" x14ac:dyDescent="0.25">
      <c r="G55" t="str">
        <v>Italy</v>
      </c>
      <c r="H55" t="str">
        <v>Italy</v>
      </c>
    </row>
    <row r="56" spans="7:8" x14ac:dyDescent="0.25">
      <c r="G56" t="str">
        <v>Uruguay</v>
      </c>
      <c r="H56" t="str">
        <v>Jamaica</v>
      </c>
    </row>
    <row r="57" spans="7:8" x14ac:dyDescent="0.25">
      <c r="G57" t="str">
        <v>Namibia</v>
      </c>
      <c r="H57" t="str">
        <v>Japan</v>
      </c>
    </row>
    <row r="58" spans="7:8" x14ac:dyDescent="0.25">
      <c r="G58" t="str">
        <v>Philippines</v>
      </c>
      <c r="H58" t="str">
        <v>Jordan</v>
      </c>
    </row>
    <row r="59" spans="7:8" x14ac:dyDescent="0.25">
      <c r="G59" t="str">
        <v>Myanmar</v>
      </c>
      <c r="H59" t="str">
        <v>Kazakhstan</v>
      </c>
    </row>
    <row r="60" spans="7:8" x14ac:dyDescent="0.25">
      <c r="G60" t="str">
        <v>Mauritius</v>
      </c>
      <c r="H60" t="str">
        <v>Kenya</v>
      </c>
    </row>
    <row r="61" spans="7:8" x14ac:dyDescent="0.25">
      <c r="G61" t="str">
        <v>Ukraine</v>
      </c>
      <c r="H61" t="str">
        <v>Kuwait</v>
      </c>
    </row>
    <row r="62" spans="7:8" x14ac:dyDescent="0.25">
      <c r="G62" t="str">
        <v>Czechia</v>
      </c>
      <c r="H62" t="str">
        <v>Kyrgyzstan</v>
      </c>
    </row>
    <row r="63" spans="7:8" x14ac:dyDescent="0.25">
      <c r="G63" t="str">
        <v>Mali</v>
      </c>
      <c r="H63" t="str">
        <v>Laos</v>
      </c>
    </row>
    <row r="64" spans="7:8" x14ac:dyDescent="0.25">
      <c r="G64" t="str">
        <v>Brunei</v>
      </c>
      <c r="H64" t="str">
        <v>Latvia</v>
      </c>
    </row>
    <row r="65" spans="7:8" x14ac:dyDescent="0.25">
      <c r="G65" t="str">
        <v>France</v>
      </c>
      <c r="H65" t="str">
        <v>Lebanon</v>
      </c>
    </row>
    <row r="66" spans="7:8" x14ac:dyDescent="0.25">
      <c r="G66" t="str">
        <v>Finland</v>
      </c>
      <c r="H66" t="str">
        <v>Lesotho</v>
      </c>
    </row>
    <row r="67" spans="7:8" x14ac:dyDescent="0.25">
      <c r="G67" t="str">
        <v>Armenia</v>
      </c>
      <c r="H67" t="str">
        <v>Libya</v>
      </c>
    </row>
    <row r="68" spans="7:8" x14ac:dyDescent="0.25">
      <c r="G68" t="str">
        <v>Singapore</v>
      </c>
      <c r="H68" t="str">
        <v>Lithuania</v>
      </c>
    </row>
    <row r="69" spans="7:8" x14ac:dyDescent="0.25">
      <c r="G69" t="str">
        <v>Azerbaijan</v>
      </c>
      <c r="H69" t="str">
        <v>Luxembourg</v>
      </c>
    </row>
    <row r="70" spans="7:8" x14ac:dyDescent="0.25">
      <c r="G70" t="str">
        <v>Laos</v>
      </c>
      <c r="H70" t="str">
        <v>Macedonia (FYROM)</v>
      </c>
    </row>
    <row r="71" spans="7:8" x14ac:dyDescent="0.25">
      <c r="G71" t="str">
        <v>Trinidad and Tobago</v>
      </c>
      <c r="H71" t="str">
        <v>Malawi</v>
      </c>
    </row>
    <row r="72" spans="7:8" x14ac:dyDescent="0.25">
      <c r="G72" t="str">
        <v>Tunisia</v>
      </c>
      <c r="H72" t="str">
        <v>Malaysia</v>
      </c>
    </row>
    <row r="73" spans="7:8" x14ac:dyDescent="0.25">
      <c r="G73" t="str">
        <v>Ecuador</v>
      </c>
      <c r="H73" t="str">
        <v>Mali</v>
      </c>
    </row>
    <row r="74" spans="7:8" x14ac:dyDescent="0.25">
      <c r="G74" t="str">
        <v>Jamaica</v>
      </c>
      <c r="H74" t="str">
        <v>Malta</v>
      </c>
    </row>
    <row r="75" spans="7:8" x14ac:dyDescent="0.25">
      <c r="G75" t="str">
        <v>United Kingdom</v>
      </c>
      <c r="H75" t="str">
        <v>Mauritius</v>
      </c>
    </row>
    <row r="76" spans="7:8" x14ac:dyDescent="0.25">
      <c r="G76" t="str">
        <v>Cayman Islands</v>
      </c>
      <c r="H76" t="str">
        <v>Mexico</v>
      </c>
    </row>
    <row r="77" spans="7:8" x14ac:dyDescent="0.25">
      <c r="G77" t="str">
        <v>Hong Kong</v>
      </c>
      <c r="H77" t="str">
        <v>Moldova</v>
      </c>
    </row>
    <row r="78" spans="7:8" x14ac:dyDescent="0.25">
      <c r="G78" t="str">
        <v>Malaysia</v>
      </c>
      <c r="H78" t="str">
        <v>Mongolia</v>
      </c>
    </row>
    <row r="79" spans="7:8" x14ac:dyDescent="0.25">
      <c r="G79" t="str">
        <v>Egypt</v>
      </c>
      <c r="H79" t="str">
        <v>Montenegro</v>
      </c>
    </row>
    <row r="80" spans="7:8" x14ac:dyDescent="0.25">
      <c r="G80" t="str">
        <v>Morocco</v>
      </c>
      <c r="H80" t="str">
        <v>Morocco</v>
      </c>
    </row>
    <row r="81" spans="7:8" x14ac:dyDescent="0.25">
      <c r="G81" t="str">
        <v>Colombia</v>
      </c>
      <c r="H81" t="str">
        <v>Mozambique</v>
      </c>
    </row>
    <row r="82" spans="7:8" x14ac:dyDescent="0.25">
      <c r="G82" t="str">
        <v>Nigeria</v>
      </c>
      <c r="H82" t="str">
        <v>Myanmar</v>
      </c>
    </row>
    <row r="83" spans="7:8" x14ac:dyDescent="0.25">
      <c r="G83" t="str">
        <v>Cyprus</v>
      </c>
      <c r="H83" t="str">
        <v>Namibia</v>
      </c>
    </row>
    <row r="84" spans="7:8" x14ac:dyDescent="0.25">
      <c r="G84" t="str">
        <v>Malta</v>
      </c>
      <c r="H84" t="str">
        <v>Nepal</v>
      </c>
    </row>
    <row r="85" spans="7:8" x14ac:dyDescent="0.25">
      <c r="G85" t="str">
        <v>Costa Rica</v>
      </c>
      <c r="H85" t="str">
        <v>Netherlands</v>
      </c>
    </row>
    <row r="86" spans="7:8" x14ac:dyDescent="0.25">
      <c r="G86" t="str">
        <v>United Arab Emirates</v>
      </c>
      <c r="H86" t="str">
        <v>New Zealand</v>
      </c>
    </row>
    <row r="87" spans="7:8" x14ac:dyDescent="0.25">
      <c r="G87" t="str">
        <v>Somalia</v>
      </c>
      <c r="H87" t="str">
        <v>Nicaragua</v>
      </c>
    </row>
    <row r="88" spans="7:8" x14ac:dyDescent="0.25">
      <c r="G88" t="str">
        <v>Jordan</v>
      </c>
      <c r="H88" t="str">
        <v>Nigeria</v>
      </c>
    </row>
    <row r="89" spans="7:8" x14ac:dyDescent="0.25">
      <c r="G89" t="str">
        <v>Zimbabwe</v>
      </c>
      <c r="H89" t="str">
        <v>Northern Mariana Islands</v>
      </c>
    </row>
    <row r="90" spans="7:8" x14ac:dyDescent="0.25">
      <c r="G90" t="str">
        <v>Moldova</v>
      </c>
      <c r="H90" t="str">
        <v>Norway</v>
      </c>
    </row>
    <row r="91" spans="7:8" x14ac:dyDescent="0.25">
      <c r="G91" t="str">
        <v>Japan</v>
      </c>
      <c r="H91" t="str">
        <v>Oman</v>
      </c>
    </row>
    <row r="92" spans="7:8" x14ac:dyDescent="0.25">
      <c r="G92" t="str">
        <v>Belarus</v>
      </c>
      <c r="H92" t="str">
        <v>Pakistan</v>
      </c>
    </row>
    <row r="93" spans="7:8" x14ac:dyDescent="0.25">
      <c r="G93" t="str">
        <v>Israel</v>
      </c>
      <c r="H93" t="str">
        <v>Palestine</v>
      </c>
    </row>
    <row r="94" spans="7:8" x14ac:dyDescent="0.25">
      <c r="G94" t="str">
        <v>Netherlands</v>
      </c>
      <c r="H94" t="str">
        <v>Panama</v>
      </c>
    </row>
    <row r="95" spans="7:8" x14ac:dyDescent="0.25">
      <c r="G95" t="str">
        <v>Iceland</v>
      </c>
      <c r="H95" t="str">
        <v>Paraguay</v>
      </c>
    </row>
    <row r="96" spans="7:8" x14ac:dyDescent="0.25">
      <c r="G96" t="str">
        <v>Congo, Democratic Republic of the</v>
      </c>
      <c r="H96" t="str">
        <v>Peru</v>
      </c>
    </row>
    <row r="97" spans="7:8" x14ac:dyDescent="0.25">
      <c r="G97" t="str">
        <v>Lebanon</v>
      </c>
      <c r="H97" t="str">
        <v>Philippines</v>
      </c>
    </row>
    <row r="98" spans="7:8" x14ac:dyDescent="0.25">
      <c r="G98" t="str">
        <v>Switzerland</v>
      </c>
      <c r="H98" t="str">
        <v>Poland</v>
      </c>
    </row>
    <row r="99" spans="7:8" x14ac:dyDescent="0.25">
      <c r="G99" t="str">
        <v>Benin</v>
      </c>
      <c r="H99" t="str">
        <v>Portugal</v>
      </c>
    </row>
    <row r="100" spans="7:8" x14ac:dyDescent="0.25">
      <c r="G100" t="str">
        <v>Russia</v>
      </c>
      <c r="H100" t="str">
        <v>Puerto Rico</v>
      </c>
    </row>
    <row r="101" spans="7:8" x14ac:dyDescent="0.25">
      <c r="G101" t="str">
        <v>Slovenia</v>
      </c>
      <c r="H101" t="str">
        <v>Qatar</v>
      </c>
    </row>
    <row r="102" spans="7:8" x14ac:dyDescent="0.25">
      <c r="G102" t="str">
        <v>Lithuania</v>
      </c>
      <c r="H102" t="str">
        <v>Romania</v>
      </c>
    </row>
    <row r="103" spans="7:8" x14ac:dyDescent="0.25">
      <c r="G103" t="str">
        <v>Portugal</v>
      </c>
      <c r="H103" t="str">
        <v>Russia</v>
      </c>
    </row>
    <row r="104" spans="7:8" x14ac:dyDescent="0.25">
      <c r="G104" t="str">
        <v>Denmark</v>
      </c>
      <c r="H104" t="str">
        <v>Rwanda</v>
      </c>
    </row>
    <row r="105" spans="7:8" x14ac:dyDescent="0.25">
      <c r="G105" t="str">
        <v>Spain</v>
      </c>
      <c r="H105" t="str">
        <v>Saudi Arabia</v>
      </c>
    </row>
    <row r="106" spans="7:8" x14ac:dyDescent="0.25">
      <c r="G106" t="str">
        <v>Ireland</v>
      </c>
      <c r="H106" t="str">
        <v>Serbia</v>
      </c>
    </row>
    <row r="107" spans="7:8" x14ac:dyDescent="0.25">
      <c r="G107" t="str">
        <v>Guadeloupe</v>
      </c>
      <c r="H107" t="str">
        <v>Singapore</v>
      </c>
    </row>
    <row r="108" spans="7:8" x14ac:dyDescent="0.25">
      <c r="G108" t="str">
        <v>Greece</v>
      </c>
      <c r="H108" t="str">
        <v>Slovakia</v>
      </c>
    </row>
    <row r="109" spans="7:8" x14ac:dyDescent="0.25">
      <c r="G109" t="str">
        <v>Argentina</v>
      </c>
      <c r="H109" t="str">
        <v>Slovenia</v>
      </c>
    </row>
    <row r="110" spans="7:8" x14ac:dyDescent="0.25">
      <c r="G110" t="str">
        <v>Germany</v>
      </c>
      <c r="H110" t="str">
        <v>Somalia</v>
      </c>
    </row>
    <row r="111" spans="7:8" x14ac:dyDescent="0.25">
      <c r="G111" t="str">
        <v>Mozambique</v>
      </c>
      <c r="H111" t="str">
        <v>South Africa</v>
      </c>
    </row>
    <row r="112" spans="7:8" x14ac:dyDescent="0.25">
      <c r="G112" t="str">
        <v>Malawi</v>
      </c>
      <c r="H112" t="str">
        <v>South Korea</v>
      </c>
    </row>
    <row r="113" spans="7:8" x14ac:dyDescent="0.25">
      <c r="G113" t="str">
        <v>Austria</v>
      </c>
      <c r="H113" t="str">
        <v>Spain</v>
      </c>
    </row>
    <row r="114" spans="7:8" x14ac:dyDescent="0.25">
      <c r="G114" t="str">
        <v>Thailand</v>
      </c>
      <c r="H114" t="str">
        <v>Sri Lanka</v>
      </c>
    </row>
    <row r="115" spans="7:8" x14ac:dyDescent="0.25">
      <c r="G115" t="str">
        <v>Guatemala</v>
      </c>
      <c r="H115" t="str">
        <v>Sudan</v>
      </c>
    </row>
    <row r="116" spans="7:8" x14ac:dyDescent="0.25">
      <c r="G116" t="str">
        <v>Ghana</v>
      </c>
      <c r="H116" t="str">
        <v>Suriname</v>
      </c>
    </row>
    <row r="117" spans="7:8" x14ac:dyDescent="0.25">
      <c r="G117" t="str">
        <v>Poland</v>
      </c>
      <c r="H117" t="str">
        <v>Switzerland</v>
      </c>
    </row>
    <row r="118" spans="7:8" x14ac:dyDescent="0.25">
      <c r="G118" t="str">
        <v>Uganda</v>
      </c>
      <c r="H118" t="str">
        <v>Taiwan</v>
      </c>
    </row>
    <row r="119" spans="7:8" x14ac:dyDescent="0.25">
      <c r="G119" t="str">
        <v>Afghanistan</v>
      </c>
      <c r="H119" t="str">
        <v>Tanzania</v>
      </c>
    </row>
    <row r="120" spans="7:8" x14ac:dyDescent="0.25">
      <c r="G120" t="str">
        <v>Norway</v>
      </c>
      <c r="H120" t="str">
        <v>Thailand</v>
      </c>
    </row>
    <row r="121" spans="7:8" x14ac:dyDescent="0.25">
      <c r="G121" t="str">
        <v>Mongolia</v>
      </c>
      <c r="H121" t="str">
        <v>Trinidad and Tobago</v>
      </c>
    </row>
    <row r="122" spans="7:8" x14ac:dyDescent="0.25">
      <c r="G122" t="str">
        <v>Libya</v>
      </c>
      <c r="H122" t="str">
        <v>Tunisia</v>
      </c>
    </row>
    <row r="123" spans="7:8" x14ac:dyDescent="0.25">
      <c r="G123" t="str">
        <v>Haiti</v>
      </c>
      <c r="H123" t="str">
        <v>Turkey</v>
      </c>
    </row>
    <row r="124" spans="7:8" x14ac:dyDescent="0.25">
      <c r="G124" t="str">
        <v>Suriname</v>
      </c>
      <c r="H124" t="str">
        <v>U.S. Virgin Islands</v>
      </c>
    </row>
    <row r="125" spans="7:8" x14ac:dyDescent="0.25">
      <c r="G125" t="str">
        <v>Qatar</v>
      </c>
      <c r="H125" t="str">
        <v>Uganda</v>
      </c>
    </row>
    <row r="126" spans="7:8" x14ac:dyDescent="0.25">
      <c r="G126" t="str">
        <v>Ethiopia</v>
      </c>
      <c r="H126" t="str">
        <v>Ukraine</v>
      </c>
    </row>
    <row r="127" spans="7:8" x14ac:dyDescent="0.25">
      <c r="G127" t="str">
        <v>Rwanda</v>
      </c>
      <c r="H127" t="str">
        <v>United Arab Emirates</v>
      </c>
    </row>
    <row r="128" spans="7:8" x14ac:dyDescent="0.25">
      <c r="G128" t="str">
        <v>Saudi Arabia</v>
      </c>
      <c r="H128" t="str">
        <v>United Kingdom</v>
      </c>
    </row>
    <row r="129" spans="7:8" x14ac:dyDescent="0.25">
      <c r="G129" t="str">
        <v>Romania</v>
      </c>
      <c r="H129" t="str">
        <v>United States</v>
      </c>
    </row>
    <row r="130" spans="7:8" x14ac:dyDescent="0.25">
      <c r="G130" t="str">
        <v>Honduras</v>
      </c>
      <c r="H130" t="str">
        <v>Uruguay</v>
      </c>
    </row>
    <row r="131" spans="7:8" x14ac:dyDescent="0.25">
      <c r="G131" t="str">
        <v>Palestine</v>
      </c>
      <c r="H131" t="str">
        <v>Venezuela</v>
      </c>
    </row>
    <row r="132" spans="7:8" x14ac:dyDescent="0.25">
      <c r="G132" t="str">
        <v>Luxembourg</v>
      </c>
      <c r="H132" t="str">
        <v>Zimbabwe</v>
      </c>
    </row>
  </sheetData>
  <dataValidations count="1">
    <dataValidation type="whole" allowBlank="1" showInputMessage="1" showErrorMessage="1" error="That is not a whole number or it’s not between 1 - 100" prompt="Input a number between 1 - 100" sqref="M3:O5" xr:uid="{E0AE76A0-B64B-4BC8-AE82-AFFA136BBABE}">
      <formula1>0</formula1>
      <formula2>100</formula2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50730-188C-4124-8F8F-E3D1E96598E5}">
  <dimension ref="A1:I11"/>
  <sheetViews>
    <sheetView workbookViewId="0">
      <selection activeCell="M2" sqref="M2"/>
    </sheetView>
  </sheetViews>
  <sheetFormatPr defaultRowHeight="15" x14ac:dyDescent="0.25"/>
  <cols>
    <col min="1" max="1" width="25.28515625" bestFit="1" customWidth="1"/>
    <col min="4" max="4" width="25.28515625" bestFit="1" customWidth="1"/>
    <col min="9" max="9" width="12.5703125" customWidth="1"/>
  </cols>
  <sheetData>
    <row r="1" spans="1:9" x14ac:dyDescent="0.25">
      <c r="A1" t="s">
        <v>3</v>
      </c>
    </row>
    <row r="2" spans="1:9" x14ac:dyDescent="0.25">
      <c r="A2" t="str" cm="1">
        <f t="array" ref="A2:A11">Data_Validation!D2:D11</f>
        <v>Data Analyst</v>
      </c>
      <c r="B2" cm="1">
        <f t="array" ref="B2">MEDIAN(
  IF(
    (jobs[job_title_short]=A2)*
    (jobs[salary_year_avg]&lt;&gt;0)*
    (jobs[job_country]=country)*
    (ISNUMBER(SEARCH(type,jobs[job_schedule_type]))),
    jobs[salary_year_avg]
  )
)</f>
        <v>93580</v>
      </c>
      <c r="D2" t="str" cm="1">
        <f t="array" ref="D2:E11">_xlfn._xlws.SORT(_xlfn._xlws.FILTER(A2:B11,ISNUMBER(B2:B11)),2,1)</f>
        <v>Data Analyst</v>
      </c>
      <c r="E2">
        <v>93580</v>
      </c>
      <c r="F2" t="e">
        <f t="shared" ref="F2:F11" si="0">IF($D2&lt;&gt;title,$E2,NA())</f>
        <v>#N/A</v>
      </c>
      <c r="G2">
        <f t="shared" ref="G2:G11" si="1">IF($D2=title,$E2,NA())</f>
        <v>93580</v>
      </c>
      <c r="I2" s="9">
        <f>_xlfn.XLOOKUP(title,D2:D11,E2:E11,"No Results")</f>
        <v>93580</v>
      </c>
    </row>
    <row r="3" spans="1:9" x14ac:dyDescent="0.25">
      <c r="A3" t="str">
        <v>Data Engineer</v>
      </c>
      <c r="B3" cm="1">
        <f t="array" ref="B3">MEDIAN(
  IF(
    (jobs[job_title_short]=A3)*
    (jobs[salary_year_avg]&lt;&gt;0)*
    (jobs[job_country]=country)*
    (ISNUMBER(SEARCH(type,jobs[job_schedule_type]))),
    jobs[salary_year_avg]
  )
)</f>
        <v>135000</v>
      </c>
      <c r="D3" t="str">
        <v>Business Analyst</v>
      </c>
      <c r="E3">
        <v>103900</v>
      </c>
      <c r="F3">
        <f t="shared" si="0"/>
        <v>103900</v>
      </c>
      <c r="G3" t="e">
        <f t="shared" si="1"/>
        <v>#N/A</v>
      </c>
    </row>
    <row r="4" spans="1:9" x14ac:dyDescent="0.25">
      <c r="A4" t="str">
        <v>Data Scientist</v>
      </c>
      <c r="B4" cm="1">
        <f t="array" ref="B4">MEDIAN(
  IF(
    (jobs[job_title_short]=A4)*
    (jobs[salary_year_avg]&lt;&gt;0)*
    (jobs[job_country]=country)*
    (ISNUMBER(SEARCH(type,jobs[job_schedule_type]))),
    jobs[salary_year_avg]
  )
)</f>
        <v>137500</v>
      </c>
      <c r="D4" t="str">
        <v>Senior Data Analyst</v>
      </c>
      <c r="E4">
        <v>116275</v>
      </c>
      <c r="F4">
        <f t="shared" si="0"/>
        <v>116275</v>
      </c>
      <c r="G4" t="e">
        <f t="shared" si="1"/>
        <v>#N/A</v>
      </c>
    </row>
    <row r="5" spans="1:9" x14ac:dyDescent="0.25">
      <c r="A5" t="str">
        <v>Senior Data Engineer</v>
      </c>
      <c r="B5" cm="1">
        <f t="array" ref="B5">MEDIAN(
  IF(
    (jobs[job_title_short]=A5)*
    (jobs[salary_year_avg]&lt;&gt;0)*
    (jobs[job_country]=country)*
    (ISNUMBER(SEARCH(type,jobs[job_schedule_type]))),
    jobs[salary_year_avg]
  )
)</f>
        <v>149743</v>
      </c>
      <c r="D5" t="str">
        <v>Data Engineer</v>
      </c>
      <c r="E5">
        <v>135000</v>
      </c>
      <c r="F5">
        <f t="shared" si="0"/>
        <v>135000</v>
      </c>
      <c r="G5" t="e">
        <f t="shared" si="1"/>
        <v>#N/A</v>
      </c>
    </row>
    <row r="6" spans="1:9" x14ac:dyDescent="0.25">
      <c r="A6" t="str">
        <v>Senior Data Analyst</v>
      </c>
      <c r="B6" cm="1">
        <f t="array" ref="B6">MEDIAN(
  IF(
    (jobs[job_title_short]=A6)*
    (jobs[salary_year_avg]&lt;&gt;0)*
    (jobs[job_country]=country)*
    (ISNUMBER(SEARCH(type,jobs[job_schedule_type]))),
    jobs[salary_year_avg]
  )
)</f>
        <v>116275</v>
      </c>
      <c r="D6" t="str">
        <v>Cloud Engineer</v>
      </c>
      <c r="E6">
        <v>137300</v>
      </c>
      <c r="F6">
        <f t="shared" si="0"/>
        <v>137300</v>
      </c>
      <c r="G6" t="e">
        <f t="shared" si="1"/>
        <v>#N/A</v>
      </c>
    </row>
    <row r="7" spans="1:9" x14ac:dyDescent="0.25">
      <c r="A7" t="str">
        <v>Business Analyst</v>
      </c>
      <c r="B7" cm="1">
        <f t="array" ref="B7">MEDIAN(
  IF(
    (jobs[job_title_short]=A7)*
    (jobs[salary_year_avg]&lt;&gt;0)*
    (jobs[job_country]=country)*
    (ISNUMBER(SEARCH(type,jobs[job_schedule_type]))),
    jobs[salary_year_avg]
  )
)</f>
        <v>103900</v>
      </c>
      <c r="D7" t="str">
        <v>Data Scientist</v>
      </c>
      <c r="E7">
        <v>137500</v>
      </c>
      <c r="F7">
        <f t="shared" si="0"/>
        <v>137500</v>
      </c>
      <c r="G7" t="e">
        <f t="shared" si="1"/>
        <v>#N/A</v>
      </c>
    </row>
    <row r="8" spans="1:9" x14ac:dyDescent="0.25">
      <c r="A8" t="str">
        <v>Senior Data Scientist</v>
      </c>
      <c r="B8" cm="1">
        <f t="array" ref="B8">MEDIAN(
  IF(
    (jobs[job_title_short]=A8)*
    (jobs[salary_year_avg]&lt;&gt;0)*
    (jobs[job_country]=country)*
    (ISNUMBER(SEARCH(type,jobs[job_schedule_type]))),
    jobs[salary_year_avg]
  )
)</f>
        <v>160992</v>
      </c>
      <c r="D8" t="str">
        <v>Senior Data Engineer</v>
      </c>
      <c r="E8">
        <v>149743</v>
      </c>
      <c r="F8">
        <f t="shared" si="0"/>
        <v>149743</v>
      </c>
      <c r="G8" t="e">
        <f t="shared" si="1"/>
        <v>#N/A</v>
      </c>
    </row>
    <row r="9" spans="1:9" x14ac:dyDescent="0.25">
      <c r="A9" t="str">
        <v>Software Engineer</v>
      </c>
      <c r="B9" cm="1">
        <f t="array" ref="B9">MEDIAN(
  IF(
    (jobs[job_title_short]=A9)*
    (jobs[salary_year_avg]&lt;&gt;0)*
    (jobs[job_country]=country)*
    (ISNUMBER(SEARCH(type,jobs[job_schedule_type]))),
    jobs[salary_year_avg]
  )
)</f>
        <v>160000</v>
      </c>
      <c r="D9" t="str">
        <v>Machine Learning Engineer</v>
      </c>
      <c r="E9">
        <v>157500</v>
      </c>
      <c r="F9">
        <f t="shared" si="0"/>
        <v>157500</v>
      </c>
      <c r="G9" t="e">
        <f t="shared" si="1"/>
        <v>#N/A</v>
      </c>
    </row>
    <row r="10" spans="1:9" x14ac:dyDescent="0.25">
      <c r="A10" t="str">
        <v>Machine Learning Engineer</v>
      </c>
      <c r="B10" cm="1">
        <f t="array" ref="B10">MEDIAN(
  IF(
    (jobs[job_title_short]=A10)*
    (jobs[salary_year_avg]&lt;&gt;0)*
    (jobs[job_country]=country)*
    (ISNUMBER(SEARCH(type,jobs[job_schedule_type]))),
    jobs[salary_year_avg]
  )
)</f>
        <v>157500</v>
      </c>
      <c r="D10" t="str">
        <v>Software Engineer</v>
      </c>
      <c r="E10">
        <v>160000</v>
      </c>
      <c r="F10">
        <f t="shared" si="0"/>
        <v>160000</v>
      </c>
      <c r="G10" t="e">
        <f t="shared" si="1"/>
        <v>#N/A</v>
      </c>
    </row>
    <row r="11" spans="1:9" x14ac:dyDescent="0.25">
      <c r="A11" t="str">
        <v>Cloud Engineer</v>
      </c>
      <c r="B11" cm="1">
        <f t="array" ref="B11">MEDIAN(
  IF(
    (jobs[job_title_short]=A11)*
    (jobs[salary_year_avg]&lt;&gt;0)*
    (jobs[job_country]=country)*
    (ISNUMBER(SEARCH(type,jobs[job_schedule_type]))),
    jobs[salary_year_avg]
  )
)</f>
        <v>137300</v>
      </c>
      <c r="D11" t="str">
        <v>Senior Data Scientist</v>
      </c>
      <c r="E11">
        <v>160992</v>
      </c>
      <c r="F11">
        <f t="shared" si="0"/>
        <v>160992</v>
      </c>
      <c r="G11" t="e">
        <f t="shared" si="1"/>
        <v>#N/A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E126B-66E1-45CE-904D-785B1B0B5A88}">
  <dimension ref="A1:E132"/>
  <sheetViews>
    <sheetView workbookViewId="0">
      <selection activeCell="M2" sqref="M2"/>
    </sheetView>
  </sheetViews>
  <sheetFormatPr defaultRowHeight="15" x14ac:dyDescent="0.25"/>
  <cols>
    <col min="1" max="1" width="32.140625" bestFit="1" customWidth="1"/>
    <col min="2" max="2" width="14" bestFit="1" customWidth="1"/>
    <col min="4" max="4" width="20" bestFit="1" customWidth="1"/>
  </cols>
  <sheetData>
    <row r="1" spans="1:5" x14ac:dyDescent="0.25">
      <c r="A1" t="s">
        <v>13</v>
      </c>
      <c r="B1" t="s">
        <v>3950</v>
      </c>
      <c r="D1" t="s">
        <v>3954</v>
      </c>
    </row>
    <row r="2" spans="1:5" x14ac:dyDescent="0.25">
      <c r="A2" cm="1">
        <f t="array" ref="A2:A132">_xlfn.ANCHORARRAY(Data_Validation!H2)</f>
        <v>0</v>
      </c>
      <c r="B2" t="e" cm="1">
        <f t="array" ref="B2">MEDIAN(
     IF(
          (jobs[job_country]=A2)*
          (jobs[salary_year_avg]&lt;&gt;0)*
          (jobs[job_title_short]=title)*
          (ISNUMBER(SEARCH(type,jobs[job_schedule_type]))),
          jobs[salary_year_avg]
     )
)</f>
        <v>#NUM!</v>
      </c>
      <c r="D2" t="str" cm="1">
        <f t="array" ref="D2:E48">_xlfn._xlws.SORT(_xlfn._xlws.FILTER(A2:B112,ISNUMBER(B2:B112)),2,-1)</f>
        <v>France</v>
      </c>
      <c r="E2">
        <v>160500</v>
      </c>
    </row>
    <row r="3" spans="1:5" x14ac:dyDescent="0.25">
      <c r="A3" t="str">
        <v>Afghanistan</v>
      </c>
      <c r="B3" t="e" cm="1">
        <f t="array" ref="B3">MEDIAN(
     IF(
          (jobs[job_country]=A3)*
          (jobs[salary_year_avg]&lt;&gt;0)*
          (jobs[job_title_short]=title)*
          (ISNUMBER(SEARCH(type,jobs[job_schedule_type]))),
          jobs[salary_year_avg]
     )
)</f>
        <v>#NUM!</v>
      </c>
      <c r="D3" t="str">
        <v>Namibia</v>
      </c>
      <c r="E3">
        <v>143500</v>
      </c>
    </row>
    <row r="4" spans="1:5" x14ac:dyDescent="0.25">
      <c r="A4" t="str">
        <v>Albania</v>
      </c>
      <c r="B4" t="e" cm="1">
        <f t="array" ref="B4">MEDIAN(
     IF(
          (jobs[job_country]=A4)*
          (jobs[salary_year_avg]&lt;&gt;0)*
          (jobs[job_title_short]=title)*
          (ISNUMBER(SEARCH(type,jobs[job_schedule_type]))),
          jobs[salary_year_avg]
     )
)</f>
        <v>#NUM!</v>
      </c>
      <c r="D4" t="str">
        <v>Australia</v>
      </c>
      <c r="E4">
        <v>135000</v>
      </c>
    </row>
    <row r="5" spans="1:5" x14ac:dyDescent="0.25">
      <c r="A5" t="str">
        <v>Algeria</v>
      </c>
      <c r="B5" t="e" cm="1">
        <f t="array" ref="B5">MEDIAN(
     IF(
          (jobs[job_country]=A5)*
          (jobs[salary_year_avg]&lt;&gt;0)*
          (jobs[job_title_short]=title)*
          (ISNUMBER(SEARCH(type,jobs[job_schedule_type]))),
          jobs[salary_year_avg]
     )
)</f>
        <v>#NUM!</v>
      </c>
      <c r="D5" t="str">
        <v>New Zealand</v>
      </c>
      <c r="E5">
        <v>122500</v>
      </c>
    </row>
    <row r="6" spans="1:5" x14ac:dyDescent="0.25">
      <c r="A6" t="str">
        <v>Argentina</v>
      </c>
      <c r="B6" cm="1">
        <f t="array" ref="B6">MEDIAN(
     IF(
          (jobs[job_country]=A6)*
          (jobs[salary_year_avg]&lt;&gt;0)*
          (jobs[job_title_short]=title)*
          (ISNUMBER(SEARCH(type,jobs[job_schedule_type]))),
          jobs[salary_year_avg]
     )
)</f>
        <v>43199.5</v>
      </c>
      <c r="D6" t="str">
        <v>Mozambique</v>
      </c>
      <c r="E6">
        <v>120163.5</v>
      </c>
    </row>
    <row r="7" spans="1:5" x14ac:dyDescent="0.25">
      <c r="A7" t="str">
        <v>Armenia</v>
      </c>
      <c r="B7" t="e" cm="1">
        <f t="array" ref="B7">MEDIAN(
     IF(
          (jobs[job_country]=A7)*
          (jobs[salary_year_avg]&lt;&gt;0)*
          (jobs[job_title_short]=title)*
          (ISNUMBER(SEARCH(type,jobs[job_schedule_type]))),
          jobs[salary_year_avg]
     )
)</f>
        <v>#NUM!</v>
      </c>
      <c r="D7" t="str">
        <v>Honduras</v>
      </c>
      <c r="E7">
        <v>115000</v>
      </c>
    </row>
    <row r="8" spans="1:5" x14ac:dyDescent="0.25">
      <c r="A8" t="str">
        <v>Australia</v>
      </c>
      <c r="B8" cm="1">
        <f t="array" ref="B8">MEDIAN(
     IF(
          (jobs[job_country]=A8)*
          (jobs[salary_year_avg]&lt;&gt;0)*
          (jobs[job_title_short]=title)*
          (ISNUMBER(SEARCH(type,jobs[job_schedule_type]))),
          jobs[salary_year_avg]
     )
)</f>
        <v>135000</v>
      </c>
      <c r="D8" t="str">
        <v>Azerbaijan</v>
      </c>
      <c r="E8">
        <v>107517.5</v>
      </c>
    </row>
    <row r="9" spans="1:5" x14ac:dyDescent="0.25">
      <c r="A9" t="str">
        <v>Austria</v>
      </c>
      <c r="B9" cm="1">
        <f t="array" ref="B9">MEDIAN(
     IF(
          (jobs[job_country]=A9)*
          (jobs[salary_year_avg]&lt;&gt;0)*
          (jobs[job_title_short]=title)*
          (ISNUMBER(SEARCH(type,jobs[job_schedule_type]))),
          jobs[salary_year_avg]
     )
)</f>
        <v>70000</v>
      </c>
      <c r="D9" t="str">
        <v>Mongolia</v>
      </c>
      <c r="E9">
        <v>100000</v>
      </c>
    </row>
    <row r="10" spans="1:5" x14ac:dyDescent="0.25">
      <c r="A10" t="str">
        <v>Azerbaijan</v>
      </c>
      <c r="B10" cm="1">
        <f t="array" ref="B10">MEDIAN(
     IF(
          (jobs[job_country]=A10)*
          (jobs[salary_year_avg]&lt;&gt;0)*
          (jobs[job_title_short]=title)*
          (ISNUMBER(SEARCH(type,jobs[job_schedule_type]))),
          jobs[salary_year_avg]
     )
)</f>
        <v>107517.5</v>
      </c>
      <c r="D10" t="str">
        <v>Panama</v>
      </c>
      <c r="E10">
        <v>97000</v>
      </c>
    </row>
    <row r="11" spans="1:5" x14ac:dyDescent="0.25">
      <c r="A11" t="str">
        <v>Bahamas</v>
      </c>
      <c r="B11" t="e" cm="1">
        <f t="array" ref="B11">MEDIAN(
     IF(
          (jobs[job_country]=A11)*
          (jobs[salary_year_avg]&lt;&gt;0)*
          (jobs[job_title_short]=title)*
          (ISNUMBER(SEARCH(type,jobs[job_schedule_type]))),
          jobs[salary_year_avg]
     )
)</f>
        <v>#NUM!</v>
      </c>
      <c r="D11" t="str">
        <v>Mexico</v>
      </c>
      <c r="E11">
        <v>95040</v>
      </c>
    </row>
    <row r="12" spans="1:5" x14ac:dyDescent="0.25">
      <c r="A12" t="str">
        <v>Bahrain</v>
      </c>
      <c r="B12" t="e" cm="1">
        <f t="array" ref="B12">MEDIAN(
     IF(
          (jobs[job_country]=A12)*
          (jobs[salary_year_avg]&lt;&gt;0)*
          (jobs[job_title_short]=title)*
          (ISNUMBER(SEARCH(type,jobs[job_schedule_type]))),
          jobs[salary_year_avg]
     )
)</f>
        <v>#NUM!</v>
      </c>
      <c r="D12" t="str">
        <v>Cyprus</v>
      </c>
      <c r="E12">
        <v>94250</v>
      </c>
    </row>
    <row r="13" spans="1:5" x14ac:dyDescent="0.25">
      <c r="A13" t="str">
        <v>Bangladesh</v>
      </c>
      <c r="B13" cm="1">
        <f t="array" ref="B13">MEDIAN(
     IF(
          (jobs[job_country]=A13)*
          (jobs[salary_year_avg]&lt;&gt;0)*
          (jobs[job_title_short]=title)*
          (ISNUMBER(SEARCH(type,jobs[job_schedule_type]))),
          jobs[salary_year_avg]
     )
)</f>
        <v>72800</v>
      </c>
      <c r="D13" t="str">
        <v>Costa Rica</v>
      </c>
      <c r="E13">
        <v>91959.5</v>
      </c>
    </row>
    <row r="14" spans="1:5" x14ac:dyDescent="0.25">
      <c r="A14" t="str">
        <v>Barbados</v>
      </c>
      <c r="B14" t="e" cm="1">
        <f t="array" ref="B14">MEDIAN(
     IF(
          (jobs[job_country]=A14)*
          (jobs[salary_year_avg]&lt;&gt;0)*
          (jobs[job_title_short]=title)*
          (ISNUMBER(SEARCH(type,jobs[job_schedule_type]))),
          jobs[salary_year_avg]
     )
)</f>
        <v>#NUM!</v>
      </c>
      <c r="D14" t="str">
        <v>Netherlands</v>
      </c>
      <c r="E14">
        <v>90600</v>
      </c>
    </row>
    <row r="15" spans="1:5" x14ac:dyDescent="0.25">
      <c r="A15" t="str">
        <v>Belarus</v>
      </c>
      <c r="B15" t="e" cm="1">
        <f t="array" ref="B15">MEDIAN(
     IF(
          (jobs[job_country]=A15)*
          (jobs[salary_year_avg]&lt;&gt;0)*
          (jobs[job_title_short]=title)*
          (ISNUMBER(SEARCH(type,jobs[job_schedule_type]))),
          jobs[salary_year_avg]
     )
)</f>
        <v>#NUM!</v>
      </c>
      <c r="D15" t="str">
        <v>El Salvador</v>
      </c>
      <c r="E15">
        <v>87900</v>
      </c>
    </row>
    <row r="16" spans="1:5" x14ac:dyDescent="0.25">
      <c r="A16" t="str">
        <v>Benin</v>
      </c>
      <c r="B16" cm="1">
        <f t="array" ref="B16">MEDIAN(
     IF(
          (jobs[job_country]=A16)*
          (jobs[salary_year_avg]&lt;&gt;0)*
          (jobs[job_title_short]=title)*
          (ISNUMBER(SEARCH(type,jobs[job_schedule_type]))),
          jobs[salary_year_avg]
     )
)</f>
        <v>36900</v>
      </c>
      <c r="D16" t="str">
        <v>Kazakhstan</v>
      </c>
      <c r="E16">
        <v>85600</v>
      </c>
    </row>
    <row r="17" spans="1:5" x14ac:dyDescent="0.25">
      <c r="A17" t="str">
        <v>Bolivia</v>
      </c>
      <c r="B17" t="e" cm="1">
        <f t="array" ref="B17">MEDIAN(
     IF(
          (jobs[job_country]=A17)*
          (jobs[salary_year_avg]&lt;&gt;0)*
          (jobs[job_title_short]=title)*
          (ISNUMBER(SEARCH(type,jobs[job_schedule_type]))),
          jobs[salary_year_avg]
     )
)</f>
        <v>#NUM!</v>
      </c>
      <c r="D17" t="str">
        <v>South Korea</v>
      </c>
      <c r="E17">
        <v>85000</v>
      </c>
    </row>
    <row r="18" spans="1:5" x14ac:dyDescent="0.25">
      <c r="A18" t="str">
        <v>Brazil</v>
      </c>
      <c r="B18" t="e" cm="1">
        <f t="array" ref="B18">MEDIAN(
     IF(
          (jobs[job_country]=A18)*
          (jobs[salary_year_avg]&lt;&gt;0)*
          (jobs[job_title_short]=title)*
          (ISNUMBER(SEARCH(type,jobs[job_schedule_type]))),
          jobs[salary_year_avg]
     )
)</f>
        <v>#NUM!</v>
      </c>
      <c r="D18" t="str">
        <v>Lebanon</v>
      </c>
      <c r="E18">
        <v>74750</v>
      </c>
    </row>
    <row r="19" spans="1:5" x14ac:dyDescent="0.25">
      <c r="A19" t="str">
        <v>Brunei</v>
      </c>
      <c r="B19" t="e" cm="1">
        <f t="array" ref="B19">MEDIAN(
     IF(
          (jobs[job_country]=A19)*
          (jobs[salary_year_avg]&lt;&gt;0)*
          (jobs[job_title_short]=title)*
          (ISNUMBER(SEARCH(type,jobs[job_schedule_type]))),
          jobs[salary_year_avg]
     )
)</f>
        <v>#NUM!</v>
      </c>
      <c r="D19" t="str">
        <v>Rwanda</v>
      </c>
      <c r="E19">
        <v>74750</v>
      </c>
    </row>
    <row r="20" spans="1:5" x14ac:dyDescent="0.25">
      <c r="A20" t="str">
        <v>Cambodia</v>
      </c>
      <c r="B20" t="e" cm="1">
        <f t="array" ref="B20">MEDIAN(
     IF(
          (jobs[job_country]=A20)*
          (jobs[salary_year_avg]&lt;&gt;0)*
          (jobs[job_title_short]=title)*
          (ISNUMBER(SEARCH(type,jobs[job_schedule_type]))),
          jobs[salary_year_avg]
     )
)</f>
        <v>#NUM!</v>
      </c>
      <c r="D20" t="str">
        <v>Bangladesh</v>
      </c>
      <c r="E20">
        <v>72800</v>
      </c>
    </row>
    <row r="21" spans="1:5" x14ac:dyDescent="0.25">
      <c r="A21" t="str">
        <v>Cameroon</v>
      </c>
      <c r="B21" t="e" cm="1">
        <f t="array" ref="B21">MEDIAN(
     IF(
          (jobs[job_country]=A21)*
          (jobs[salary_year_avg]&lt;&gt;0)*
          (jobs[job_title_short]=title)*
          (ISNUMBER(SEARCH(type,jobs[job_schedule_type]))),
          jobs[salary_year_avg]
     )
)</f>
        <v>#NUM!</v>
      </c>
      <c r="D21" t="str">
        <v>Canada</v>
      </c>
      <c r="E21">
        <v>71500</v>
      </c>
    </row>
    <row r="22" spans="1:5" x14ac:dyDescent="0.25">
      <c r="A22" t="str">
        <v>Canada</v>
      </c>
      <c r="B22" cm="1">
        <f t="array" ref="B22">MEDIAN(
     IF(
          (jobs[job_country]=A22)*
          (jobs[salary_year_avg]&lt;&gt;0)*
          (jobs[job_title_short]=title)*
          (ISNUMBER(SEARCH(type,jobs[job_schedule_type]))),
          jobs[salary_year_avg]
     )
)</f>
        <v>71500</v>
      </c>
      <c r="D22" t="str">
        <v>Guadeloupe</v>
      </c>
      <c r="E22">
        <v>70400</v>
      </c>
    </row>
    <row r="23" spans="1:5" x14ac:dyDescent="0.25">
      <c r="A23" t="str">
        <v>Cayman Islands</v>
      </c>
      <c r="B23" t="e" cm="1">
        <f t="array" ref="B23">MEDIAN(
     IF(
          (jobs[job_country]=A23)*
          (jobs[salary_year_avg]&lt;&gt;0)*
          (jobs[job_title_short]=title)*
          (ISNUMBER(SEARCH(type,jobs[job_schedule_type]))),
          jobs[salary_year_avg]
     )
)</f>
        <v>#NUM!</v>
      </c>
      <c r="D23" t="str">
        <v>Austria</v>
      </c>
      <c r="E23">
        <v>70000</v>
      </c>
    </row>
    <row r="24" spans="1:5" x14ac:dyDescent="0.25">
      <c r="A24" t="str">
        <v>Chile</v>
      </c>
      <c r="B24" cm="1">
        <f t="array" ref="B24">MEDIAN(
     IF(
          (jobs[job_country]=A24)*
          (jobs[salary_year_avg]&lt;&gt;0)*
          (jobs[job_title_short]=title)*
          (ISNUMBER(SEARCH(type,jobs[job_schedule_type]))),
          jobs[salary_year_avg]
     )
)</f>
        <v>37499.5</v>
      </c>
      <c r="D24" t="str">
        <v>Guam</v>
      </c>
      <c r="E24">
        <v>70000</v>
      </c>
    </row>
    <row r="25" spans="1:5" x14ac:dyDescent="0.25">
      <c r="A25" t="str">
        <v>Colombia</v>
      </c>
      <c r="B25" cm="1">
        <f t="array" ref="B25">MEDIAN(
     IF(
          (jobs[job_country]=A25)*
          (jobs[salary_year_avg]&lt;&gt;0)*
          (jobs[job_title_short]=title)*
          (ISNUMBER(SEARCH(type,jobs[job_schedule_type]))),
          jobs[salary_year_avg]
     )
)</f>
        <v>37499.5</v>
      </c>
      <c r="D25" t="str">
        <v>Malta</v>
      </c>
      <c r="E25">
        <v>70000</v>
      </c>
    </row>
    <row r="26" spans="1:5" x14ac:dyDescent="0.25">
      <c r="A26" t="str">
        <v>Congo, Democratic Republic of the</v>
      </c>
      <c r="B26" cm="1">
        <f t="array" ref="B26">MEDIAN(
     IF(
          (jobs[job_country]=A26)*
          (jobs[salary_year_avg]&lt;&gt;0)*
          (jobs[job_title_short]=title)*
          (ISNUMBER(SEARCH(type,jobs[job_schedule_type]))),
          jobs[salary_year_avg]
     )
)</f>
        <v>40000</v>
      </c>
      <c r="D26" t="str">
        <v>Kenya</v>
      </c>
      <c r="E26">
        <v>63459.5</v>
      </c>
    </row>
    <row r="27" spans="1:5" x14ac:dyDescent="0.25">
      <c r="A27" t="str">
        <v>Costa Rica</v>
      </c>
      <c r="B27" cm="1">
        <f t="array" ref="B27">MEDIAN(
     IF(
          (jobs[job_country]=A27)*
          (jobs[salary_year_avg]&lt;&gt;0)*
          (jobs[job_title_short]=title)*
          (ISNUMBER(SEARCH(type,jobs[job_schedule_type]))),
          jobs[salary_year_avg]
     )
)</f>
        <v>91959.5</v>
      </c>
      <c r="D27" t="str">
        <v>Morocco</v>
      </c>
      <c r="E27">
        <v>61000</v>
      </c>
    </row>
    <row r="28" spans="1:5" x14ac:dyDescent="0.25">
      <c r="A28" t="str">
        <v>Cyprus</v>
      </c>
      <c r="B28" cm="1">
        <f t="array" ref="B28">MEDIAN(
     IF(
          (jobs[job_country]=A28)*
          (jobs[salary_year_avg]&lt;&gt;0)*
          (jobs[job_title_short]=title)*
          (ISNUMBER(SEARCH(type,jobs[job_schedule_type]))),
          jobs[salary_year_avg]
     )
)</f>
        <v>94250</v>
      </c>
      <c r="D28" t="str">
        <v>Germany</v>
      </c>
      <c r="E28">
        <v>60000</v>
      </c>
    </row>
    <row r="29" spans="1:5" x14ac:dyDescent="0.25">
      <c r="A29" t="str">
        <v>Czechia</v>
      </c>
      <c r="B29" cm="1">
        <f t="array" ref="B29">MEDIAN(
     IF(
          (jobs[job_country]=A29)*
          (jobs[salary_year_avg]&lt;&gt;0)*
          (jobs[job_title_short]=title)*
          (ISNUMBER(SEARCH(type,jobs[job_schedule_type]))),
          jobs[salary_year_avg]
     )
)</f>
        <v>40000</v>
      </c>
      <c r="D29" t="str">
        <v>Pakistan</v>
      </c>
      <c r="E29">
        <v>60000</v>
      </c>
    </row>
    <row r="30" spans="1:5" x14ac:dyDescent="0.25">
      <c r="A30" t="str">
        <v>Denmark</v>
      </c>
      <c r="B30" t="e" cm="1">
        <f t="array" ref="B30">MEDIAN(
     IF(
          (jobs[job_country]=A30)*
          (jobs[salary_year_avg]&lt;&gt;0)*
          (jobs[job_title_short]=title)*
          (ISNUMBER(SEARCH(type,jobs[job_schedule_type]))),
          jobs[salary_year_avg]
     )
)</f>
        <v>#NUM!</v>
      </c>
      <c r="D30" t="str">
        <v>Hungary</v>
      </c>
      <c r="E30">
        <v>55000</v>
      </c>
    </row>
    <row r="31" spans="1:5" x14ac:dyDescent="0.25">
      <c r="A31" t="str">
        <v>Dominican Republic</v>
      </c>
      <c r="B31" t="e" cm="1">
        <f t="array" ref="B31">MEDIAN(
     IF(
          (jobs[job_country]=A31)*
          (jobs[salary_year_avg]&lt;&gt;0)*
          (jobs[job_title_short]=title)*
          (ISNUMBER(SEARCH(type,jobs[job_schedule_type]))),
          jobs[salary_year_avg]
     )
)</f>
        <v>#NUM!</v>
      </c>
      <c r="D31" t="str">
        <v>South Africa</v>
      </c>
      <c r="E31">
        <v>54000</v>
      </c>
    </row>
    <row r="32" spans="1:5" x14ac:dyDescent="0.25">
      <c r="A32" t="str">
        <v>Ecuador</v>
      </c>
      <c r="B32" t="e" cm="1">
        <f t="array" ref="B32">MEDIAN(
     IF(
          (jobs[job_country]=A32)*
          (jobs[salary_year_avg]&lt;&gt;0)*
          (jobs[job_title_short]=title)*
          (ISNUMBER(SEARCH(type,jobs[job_schedule_type]))),
          jobs[salary_year_avg]
     )
)</f>
        <v>#NUM!</v>
      </c>
      <c r="D32" t="str">
        <v>Hong Kong</v>
      </c>
      <c r="E32">
        <v>53560</v>
      </c>
    </row>
    <row r="33" spans="1:5" x14ac:dyDescent="0.25">
      <c r="A33" t="str">
        <v>Egypt</v>
      </c>
      <c r="B33" cm="1">
        <f t="array" ref="B33">MEDIAN(
     IF(
          (jobs[job_country]=A33)*
          (jobs[salary_year_avg]&lt;&gt;0)*
          (jobs[job_title_short]=title)*
          (ISNUMBER(SEARCH(type,jobs[job_schedule_type]))),
          jobs[salary_year_avg]
     )
)</f>
        <v>52000</v>
      </c>
      <c r="D33" t="str">
        <v>Egypt</v>
      </c>
      <c r="E33">
        <v>52000</v>
      </c>
    </row>
    <row r="34" spans="1:5" x14ac:dyDescent="0.25">
      <c r="A34" t="str">
        <v>El Salvador</v>
      </c>
      <c r="B34" cm="1">
        <f t="array" ref="B34">MEDIAN(
     IF(
          (jobs[job_country]=A34)*
          (jobs[salary_year_avg]&lt;&gt;0)*
          (jobs[job_title_short]=title)*
          (ISNUMBER(SEARCH(type,jobs[job_schedule_type]))),
          jobs[salary_year_avg]
     )
)</f>
        <v>87900</v>
      </c>
      <c r="D34" t="str">
        <v>Latvia</v>
      </c>
      <c r="E34">
        <v>51750</v>
      </c>
    </row>
    <row r="35" spans="1:5" x14ac:dyDescent="0.25">
      <c r="A35" t="str">
        <v>Estonia</v>
      </c>
      <c r="B35" t="e" cm="1">
        <f t="array" ref="B35">MEDIAN(
     IF(
          (jobs[job_country]=A35)*
          (jobs[salary_year_avg]&lt;&gt;0)*
          (jobs[job_title_short]=title)*
          (ISNUMBER(SEARCH(type,jobs[job_schedule_type]))),
          jobs[salary_year_avg]
     )
)</f>
        <v>#NUM!</v>
      </c>
      <c r="D35" t="str">
        <v>Mauritius</v>
      </c>
      <c r="E35">
        <v>50000</v>
      </c>
    </row>
    <row r="36" spans="1:5" x14ac:dyDescent="0.25">
      <c r="A36" t="str">
        <v>Ethiopia</v>
      </c>
      <c r="B36" t="e" cm="1">
        <f t="array" ref="B36">MEDIAN(
     IF(
          (jobs[job_country]=A36)*
          (jobs[salary_year_avg]&lt;&gt;0)*
          (jobs[job_title_short]=title)*
          (ISNUMBER(SEARCH(type,jobs[job_schedule_type]))),
          jobs[salary_year_avg]
     )
)</f>
        <v>#NUM!</v>
      </c>
      <c r="D36" t="str">
        <v>Argentina</v>
      </c>
      <c r="E36">
        <v>43199.5</v>
      </c>
    </row>
    <row r="37" spans="1:5" x14ac:dyDescent="0.25">
      <c r="A37" t="str">
        <v>Finland</v>
      </c>
      <c r="B37" t="e" cm="1">
        <f t="array" ref="B37">MEDIAN(
     IF(
          (jobs[job_country]=A37)*
          (jobs[salary_year_avg]&lt;&gt;0)*
          (jobs[job_title_short]=title)*
          (ISNUMBER(SEARCH(type,jobs[job_schedule_type]))),
          jobs[salary_year_avg]
     )
)</f>
        <v>#NUM!</v>
      </c>
      <c r="D37" t="str">
        <v>India</v>
      </c>
      <c r="E37">
        <v>43156</v>
      </c>
    </row>
    <row r="38" spans="1:5" x14ac:dyDescent="0.25">
      <c r="A38" t="str">
        <v>France</v>
      </c>
      <c r="B38" cm="1">
        <f t="array" ref="B38">MEDIAN(
     IF(
          (jobs[job_country]=A38)*
          (jobs[salary_year_avg]&lt;&gt;0)*
          (jobs[job_title_short]=title)*
          (ISNUMBER(SEARCH(type,jobs[job_schedule_type]))),
          jobs[salary_year_avg]
     )
)</f>
        <v>160500</v>
      </c>
      <c r="D38" t="str">
        <v>Philippines</v>
      </c>
      <c r="E38">
        <v>42569.75</v>
      </c>
    </row>
    <row r="39" spans="1:5" x14ac:dyDescent="0.25">
      <c r="A39" t="str">
        <v>Germany</v>
      </c>
      <c r="B39" cm="1">
        <f t="array" ref="B39">MEDIAN(
     IF(
          (jobs[job_country]=A39)*
          (jobs[salary_year_avg]&lt;&gt;0)*
          (jobs[job_title_short]=title)*
          (ISNUMBER(SEARCH(type,jobs[job_schedule_type]))),
          jobs[salary_year_avg]
     )
)</f>
        <v>60000</v>
      </c>
      <c r="D39" t="str">
        <v>Malaysia</v>
      </c>
      <c r="E39">
        <v>42399.5</v>
      </c>
    </row>
    <row r="40" spans="1:5" x14ac:dyDescent="0.25">
      <c r="A40" t="str">
        <v>Ghana</v>
      </c>
      <c r="B40" t="e" cm="1">
        <f t="array" ref="B40">MEDIAN(
     IF(
          (jobs[job_country]=A40)*
          (jobs[salary_year_avg]&lt;&gt;0)*
          (jobs[job_title_short]=title)*
          (ISNUMBER(SEARCH(type,jobs[job_schedule_type]))),
          jobs[salary_year_avg]
     )
)</f>
        <v>#NUM!</v>
      </c>
      <c r="D40" t="str">
        <v>Israel</v>
      </c>
      <c r="E40">
        <v>41600</v>
      </c>
    </row>
    <row r="41" spans="1:5" x14ac:dyDescent="0.25">
      <c r="A41" t="str">
        <v>Greece</v>
      </c>
      <c r="B41" t="e" cm="1">
        <f t="array" ref="B41">MEDIAN(
     IF(
          (jobs[job_country]=A41)*
          (jobs[salary_year_avg]&lt;&gt;0)*
          (jobs[job_title_short]=title)*
          (ISNUMBER(SEARCH(type,jobs[job_schedule_type]))),
          jobs[salary_year_avg]
     )
)</f>
        <v>#NUM!</v>
      </c>
      <c r="D41" t="str">
        <v>Congo, Democratic Republic of the</v>
      </c>
      <c r="E41">
        <v>40000</v>
      </c>
    </row>
    <row r="42" spans="1:5" x14ac:dyDescent="0.25">
      <c r="A42" t="str">
        <v>Guadeloupe</v>
      </c>
      <c r="B42" cm="1">
        <f t="array" ref="B42">MEDIAN(
     IF(
          (jobs[job_country]=A42)*
          (jobs[salary_year_avg]&lt;&gt;0)*
          (jobs[job_title_short]=title)*
          (ISNUMBER(SEARCH(type,jobs[job_schedule_type]))),
          jobs[salary_year_avg]
     )
)</f>
        <v>70400</v>
      </c>
      <c r="D42" t="str">
        <v>Czechia</v>
      </c>
      <c r="E42">
        <v>40000</v>
      </c>
    </row>
    <row r="43" spans="1:5" x14ac:dyDescent="0.25">
      <c r="A43" t="str">
        <v>Guam</v>
      </c>
      <c r="B43" cm="1">
        <f t="array" ref="B43">MEDIAN(
     IF(
          (jobs[job_country]=A43)*
          (jobs[salary_year_avg]&lt;&gt;0)*
          (jobs[job_title_short]=title)*
          (ISNUMBER(SEARCH(type,jobs[job_schedule_type]))),
          jobs[salary_year_avg]
     )
)</f>
        <v>70000</v>
      </c>
      <c r="D43" t="str">
        <v>Puerto Rico</v>
      </c>
      <c r="E43">
        <v>38500</v>
      </c>
    </row>
    <row r="44" spans="1:5" x14ac:dyDescent="0.25">
      <c r="A44" t="str">
        <v>Guatemala</v>
      </c>
      <c r="B44" t="e" cm="1">
        <f t="array" ref="B44">MEDIAN(
     IF(
          (jobs[job_country]=A44)*
          (jobs[salary_year_avg]&lt;&gt;0)*
          (jobs[job_title_short]=title)*
          (ISNUMBER(SEARCH(type,jobs[job_schedule_type]))),
          jobs[salary_year_avg]
     )
)</f>
        <v>#NUM!</v>
      </c>
      <c r="D44" t="str">
        <v>Indonesia</v>
      </c>
      <c r="E44">
        <v>38415.75</v>
      </c>
    </row>
    <row r="45" spans="1:5" x14ac:dyDescent="0.25">
      <c r="A45" t="str">
        <v>Guyana</v>
      </c>
      <c r="B45" t="e" cm="1">
        <f t="array" ref="B45">MEDIAN(
     IF(
          (jobs[job_country]=A45)*
          (jobs[salary_year_avg]&lt;&gt;0)*
          (jobs[job_title_short]=title)*
          (ISNUMBER(SEARCH(type,jobs[job_schedule_type]))),
          jobs[salary_year_avg]
     )
)</f>
        <v>#NUM!</v>
      </c>
      <c r="D45" t="str">
        <v>Chile</v>
      </c>
      <c r="E45">
        <v>37499.5</v>
      </c>
    </row>
    <row r="46" spans="1:5" x14ac:dyDescent="0.25">
      <c r="A46" t="str">
        <v>Haiti</v>
      </c>
      <c r="B46" t="e" cm="1">
        <f t="array" ref="B46">MEDIAN(
     IF(
          (jobs[job_country]=A46)*
          (jobs[salary_year_avg]&lt;&gt;0)*
          (jobs[job_title_short]=title)*
          (ISNUMBER(SEARCH(type,jobs[job_schedule_type]))),
          jobs[salary_year_avg]
     )
)</f>
        <v>#NUM!</v>
      </c>
      <c r="D46" t="str">
        <v>Colombia</v>
      </c>
      <c r="E46">
        <v>37499.5</v>
      </c>
    </row>
    <row r="47" spans="1:5" x14ac:dyDescent="0.25">
      <c r="A47" t="str">
        <v>Honduras</v>
      </c>
      <c r="B47" cm="1">
        <f t="array" ref="B47">MEDIAN(
     IF(
          (jobs[job_country]=A47)*
          (jobs[salary_year_avg]&lt;&gt;0)*
          (jobs[job_title_short]=title)*
          (ISNUMBER(SEARCH(type,jobs[job_schedule_type]))),
          jobs[salary_year_avg]
     )
)</f>
        <v>115000</v>
      </c>
      <c r="D47" t="str">
        <v>Benin</v>
      </c>
      <c r="E47">
        <v>36900</v>
      </c>
    </row>
    <row r="48" spans="1:5" x14ac:dyDescent="0.25">
      <c r="A48" t="str">
        <v>Hong Kong</v>
      </c>
      <c r="B48" cm="1">
        <f t="array" ref="B48">MEDIAN(
     IF(
          (jobs[job_country]=A48)*
          (jobs[salary_year_avg]&lt;&gt;0)*
          (jobs[job_title_short]=title)*
          (ISNUMBER(SEARCH(type,jobs[job_schedule_type]))),
          jobs[salary_year_avg]
     )
)</f>
        <v>53560</v>
      </c>
      <c r="D48" t="str">
        <v>Lesotho</v>
      </c>
      <c r="E48">
        <v>32000</v>
      </c>
    </row>
    <row r="49" spans="1:2" x14ac:dyDescent="0.25">
      <c r="A49" t="str">
        <v>Hungary</v>
      </c>
      <c r="B49" cm="1">
        <f t="array" ref="B49">MEDIAN(
     IF(
          (jobs[job_country]=A49)*
          (jobs[salary_year_avg]&lt;&gt;0)*
          (jobs[job_title_short]=title)*
          (ISNUMBER(SEARCH(type,jobs[job_schedule_type]))),
          jobs[salary_year_avg]
     )
)</f>
        <v>55000</v>
      </c>
    </row>
    <row r="50" spans="1:2" x14ac:dyDescent="0.25">
      <c r="A50" t="str">
        <v>Iceland</v>
      </c>
      <c r="B50" t="e" cm="1">
        <f t="array" ref="B50">MEDIAN(
     IF(
          (jobs[job_country]=A50)*
          (jobs[salary_year_avg]&lt;&gt;0)*
          (jobs[job_title_short]=title)*
          (ISNUMBER(SEARCH(type,jobs[job_schedule_type]))),
          jobs[salary_year_avg]
     )
)</f>
        <v>#NUM!</v>
      </c>
    </row>
    <row r="51" spans="1:2" x14ac:dyDescent="0.25">
      <c r="A51" t="str">
        <v>India</v>
      </c>
      <c r="B51" cm="1">
        <f t="array" ref="B51">MEDIAN(
     IF(
          (jobs[job_country]=A51)*
          (jobs[salary_year_avg]&lt;&gt;0)*
          (jobs[job_title_short]=title)*
          (ISNUMBER(SEARCH(type,jobs[job_schedule_type]))),
          jobs[salary_year_avg]
     )
)</f>
        <v>43156</v>
      </c>
    </row>
    <row r="52" spans="1:2" x14ac:dyDescent="0.25">
      <c r="A52" t="str">
        <v>Indonesia</v>
      </c>
      <c r="B52" cm="1">
        <f t="array" ref="B52">MEDIAN(
     IF(
          (jobs[job_country]=A52)*
          (jobs[salary_year_avg]&lt;&gt;0)*
          (jobs[job_title_short]=title)*
          (ISNUMBER(SEARCH(type,jobs[job_schedule_type]))),
          jobs[salary_year_avg]
     )
)</f>
        <v>38415.75</v>
      </c>
    </row>
    <row r="53" spans="1:2" x14ac:dyDescent="0.25">
      <c r="A53" t="str">
        <v>Ireland</v>
      </c>
      <c r="B53" t="e" cm="1">
        <f t="array" ref="B53">MEDIAN(
     IF(
          (jobs[job_country]=A53)*
          (jobs[salary_year_avg]&lt;&gt;0)*
          (jobs[job_title_short]=title)*
          (ISNUMBER(SEARCH(type,jobs[job_schedule_type]))),
          jobs[salary_year_avg]
     )
)</f>
        <v>#NUM!</v>
      </c>
    </row>
    <row r="54" spans="1:2" x14ac:dyDescent="0.25">
      <c r="A54" t="str">
        <v>Israel</v>
      </c>
      <c r="B54" cm="1">
        <f t="array" ref="B54">MEDIAN(
     IF(
          (jobs[job_country]=A54)*
          (jobs[salary_year_avg]&lt;&gt;0)*
          (jobs[job_title_short]=title)*
          (ISNUMBER(SEARCH(type,jobs[job_schedule_type]))),
          jobs[salary_year_avg]
     )
)</f>
        <v>41600</v>
      </c>
    </row>
    <row r="55" spans="1:2" x14ac:dyDescent="0.25">
      <c r="A55" t="str">
        <v>Italy</v>
      </c>
      <c r="B55" t="e" cm="1">
        <f t="array" ref="B55">MEDIAN(
     IF(
          (jobs[job_country]=A55)*
          (jobs[salary_year_avg]&lt;&gt;0)*
          (jobs[job_title_short]=title)*
          (ISNUMBER(SEARCH(type,jobs[job_schedule_type]))),
          jobs[salary_year_avg]
     )
)</f>
        <v>#NUM!</v>
      </c>
    </row>
    <row r="56" spans="1:2" x14ac:dyDescent="0.25">
      <c r="A56" t="str">
        <v>Jamaica</v>
      </c>
      <c r="B56" t="e" cm="1">
        <f t="array" ref="B56">MEDIAN(
     IF(
          (jobs[job_country]=A56)*
          (jobs[salary_year_avg]&lt;&gt;0)*
          (jobs[job_title_short]=title)*
          (ISNUMBER(SEARCH(type,jobs[job_schedule_type]))),
          jobs[salary_year_avg]
     )
)</f>
        <v>#NUM!</v>
      </c>
    </row>
    <row r="57" spans="1:2" x14ac:dyDescent="0.25">
      <c r="A57" t="str">
        <v>Japan</v>
      </c>
      <c r="B57" t="e" cm="1">
        <f t="array" ref="B57">MEDIAN(
     IF(
          (jobs[job_country]=A57)*
          (jobs[salary_year_avg]&lt;&gt;0)*
          (jobs[job_title_short]=title)*
          (ISNUMBER(SEARCH(type,jobs[job_schedule_type]))),
          jobs[salary_year_avg]
     )
)</f>
        <v>#NUM!</v>
      </c>
    </row>
    <row r="58" spans="1:2" x14ac:dyDescent="0.25">
      <c r="A58" t="str">
        <v>Jordan</v>
      </c>
      <c r="B58" t="e" cm="1">
        <f t="array" ref="B58">MEDIAN(
     IF(
          (jobs[job_country]=A58)*
          (jobs[salary_year_avg]&lt;&gt;0)*
          (jobs[job_title_short]=title)*
          (ISNUMBER(SEARCH(type,jobs[job_schedule_type]))),
          jobs[salary_year_avg]
     )
)</f>
        <v>#NUM!</v>
      </c>
    </row>
    <row r="59" spans="1:2" x14ac:dyDescent="0.25">
      <c r="A59" t="str">
        <v>Kazakhstan</v>
      </c>
      <c r="B59" cm="1">
        <f t="array" ref="B59">MEDIAN(
     IF(
          (jobs[job_country]=A59)*
          (jobs[salary_year_avg]&lt;&gt;0)*
          (jobs[job_title_short]=title)*
          (ISNUMBER(SEARCH(type,jobs[job_schedule_type]))),
          jobs[salary_year_avg]
     )
)</f>
        <v>85600</v>
      </c>
    </row>
    <row r="60" spans="1:2" x14ac:dyDescent="0.25">
      <c r="A60" t="str">
        <v>Kenya</v>
      </c>
      <c r="B60" cm="1">
        <f t="array" ref="B60">MEDIAN(
     IF(
          (jobs[job_country]=A60)*
          (jobs[salary_year_avg]&lt;&gt;0)*
          (jobs[job_title_short]=title)*
          (ISNUMBER(SEARCH(type,jobs[job_schedule_type]))),
          jobs[salary_year_avg]
     )
)</f>
        <v>63459.5</v>
      </c>
    </row>
    <row r="61" spans="1:2" x14ac:dyDescent="0.25">
      <c r="A61" t="str">
        <v>Kuwait</v>
      </c>
      <c r="B61" t="e" cm="1">
        <f t="array" ref="B61">MEDIAN(
     IF(
          (jobs[job_country]=A61)*
          (jobs[salary_year_avg]&lt;&gt;0)*
          (jobs[job_title_short]=title)*
          (ISNUMBER(SEARCH(type,jobs[job_schedule_type]))),
          jobs[salary_year_avg]
     )
)</f>
        <v>#NUM!</v>
      </c>
    </row>
    <row r="62" spans="1:2" x14ac:dyDescent="0.25">
      <c r="A62" t="str">
        <v>Kyrgyzstan</v>
      </c>
      <c r="B62" t="e" cm="1">
        <f t="array" ref="B62">MEDIAN(
     IF(
          (jobs[job_country]=A62)*
          (jobs[salary_year_avg]&lt;&gt;0)*
          (jobs[job_title_short]=title)*
          (ISNUMBER(SEARCH(type,jobs[job_schedule_type]))),
          jobs[salary_year_avg]
     )
)</f>
        <v>#NUM!</v>
      </c>
    </row>
    <row r="63" spans="1:2" x14ac:dyDescent="0.25">
      <c r="A63" t="str">
        <v>Laos</v>
      </c>
      <c r="B63" t="e" cm="1">
        <f t="array" ref="B63">MEDIAN(
     IF(
          (jobs[job_country]=A63)*
          (jobs[salary_year_avg]&lt;&gt;0)*
          (jobs[job_title_short]=title)*
          (ISNUMBER(SEARCH(type,jobs[job_schedule_type]))),
          jobs[salary_year_avg]
     )
)</f>
        <v>#NUM!</v>
      </c>
    </row>
    <row r="64" spans="1:2" x14ac:dyDescent="0.25">
      <c r="A64" t="str">
        <v>Latvia</v>
      </c>
      <c r="B64" cm="1">
        <f t="array" ref="B64">MEDIAN(
     IF(
          (jobs[job_country]=A64)*
          (jobs[salary_year_avg]&lt;&gt;0)*
          (jobs[job_title_short]=title)*
          (ISNUMBER(SEARCH(type,jobs[job_schedule_type]))),
          jobs[salary_year_avg]
     )
)</f>
        <v>51750</v>
      </c>
    </row>
    <row r="65" spans="1:2" x14ac:dyDescent="0.25">
      <c r="A65" t="str">
        <v>Lebanon</v>
      </c>
      <c r="B65" cm="1">
        <f t="array" ref="B65">MEDIAN(
     IF(
          (jobs[job_country]=A65)*
          (jobs[salary_year_avg]&lt;&gt;0)*
          (jobs[job_title_short]=title)*
          (ISNUMBER(SEARCH(type,jobs[job_schedule_type]))),
          jobs[salary_year_avg]
     )
)</f>
        <v>74750</v>
      </c>
    </row>
    <row r="66" spans="1:2" x14ac:dyDescent="0.25">
      <c r="A66" t="str">
        <v>Lesotho</v>
      </c>
      <c r="B66" cm="1">
        <f t="array" ref="B66">MEDIAN(
     IF(
          (jobs[job_country]=A66)*
          (jobs[salary_year_avg]&lt;&gt;0)*
          (jobs[job_title_short]=title)*
          (ISNUMBER(SEARCH(type,jobs[job_schedule_type]))),
          jobs[salary_year_avg]
     )
)</f>
        <v>32000</v>
      </c>
    </row>
    <row r="67" spans="1:2" x14ac:dyDescent="0.25">
      <c r="A67" t="str">
        <v>Libya</v>
      </c>
      <c r="B67" t="e" cm="1">
        <f t="array" ref="B67">MEDIAN(
     IF(
          (jobs[job_country]=A67)*
          (jobs[salary_year_avg]&lt;&gt;0)*
          (jobs[job_title_short]=title)*
          (ISNUMBER(SEARCH(type,jobs[job_schedule_type]))),
          jobs[salary_year_avg]
     )
)</f>
        <v>#NUM!</v>
      </c>
    </row>
    <row r="68" spans="1:2" x14ac:dyDescent="0.25">
      <c r="A68" t="str">
        <v>Lithuania</v>
      </c>
      <c r="B68" t="e" cm="1">
        <f t="array" ref="B68">MEDIAN(
     IF(
          (jobs[job_country]=A68)*
          (jobs[salary_year_avg]&lt;&gt;0)*
          (jobs[job_title_short]=title)*
          (ISNUMBER(SEARCH(type,jobs[job_schedule_type]))),
          jobs[salary_year_avg]
     )
)</f>
        <v>#NUM!</v>
      </c>
    </row>
    <row r="69" spans="1:2" x14ac:dyDescent="0.25">
      <c r="A69" t="str">
        <v>Luxembourg</v>
      </c>
      <c r="B69" t="e" cm="1">
        <f t="array" ref="B69">MEDIAN(
     IF(
          (jobs[job_country]=A69)*
          (jobs[salary_year_avg]&lt;&gt;0)*
          (jobs[job_title_short]=title)*
          (ISNUMBER(SEARCH(type,jobs[job_schedule_type]))),
          jobs[salary_year_avg]
     )
)</f>
        <v>#NUM!</v>
      </c>
    </row>
    <row r="70" spans="1:2" x14ac:dyDescent="0.25">
      <c r="A70" t="str">
        <v>Macedonia (FYROM)</v>
      </c>
      <c r="B70" t="e" cm="1">
        <f t="array" ref="B70">MEDIAN(
     IF(
          (jobs[job_country]=A70)*
          (jobs[salary_year_avg]&lt;&gt;0)*
          (jobs[job_title_short]=title)*
          (ISNUMBER(SEARCH(type,jobs[job_schedule_type]))),
          jobs[salary_year_avg]
     )
)</f>
        <v>#NUM!</v>
      </c>
    </row>
    <row r="71" spans="1:2" x14ac:dyDescent="0.25">
      <c r="A71" t="str">
        <v>Malawi</v>
      </c>
      <c r="B71" t="e" cm="1">
        <f t="array" ref="B71">MEDIAN(
     IF(
          (jobs[job_country]=A71)*
          (jobs[salary_year_avg]&lt;&gt;0)*
          (jobs[job_title_short]=title)*
          (ISNUMBER(SEARCH(type,jobs[job_schedule_type]))),
          jobs[salary_year_avg]
     )
)</f>
        <v>#NUM!</v>
      </c>
    </row>
    <row r="72" spans="1:2" x14ac:dyDescent="0.25">
      <c r="A72" t="str">
        <v>Malaysia</v>
      </c>
      <c r="B72" cm="1">
        <f t="array" ref="B72">MEDIAN(
     IF(
          (jobs[job_country]=A72)*
          (jobs[salary_year_avg]&lt;&gt;0)*
          (jobs[job_title_short]=title)*
          (ISNUMBER(SEARCH(type,jobs[job_schedule_type]))),
          jobs[salary_year_avg]
     )
)</f>
        <v>42399.5</v>
      </c>
    </row>
    <row r="73" spans="1:2" x14ac:dyDescent="0.25">
      <c r="A73" t="str">
        <v>Mali</v>
      </c>
      <c r="B73" t="e" cm="1">
        <f t="array" ref="B73">MEDIAN(
     IF(
          (jobs[job_country]=A73)*
          (jobs[salary_year_avg]&lt;&gt;0)*
          (jobs[job_title_short]=title)*
          (ISNUMBER(SEARCH(type,jobs[job_schedule_type]))),
          jobs[salary_year_avg]
     )
)</f>
        <v>#NUM!</v>
      </c>
    </row>
    <row r="74" spans="1:2" x14ac:dyDescent="0.25">
      <c r="A74" t="str">
        <v>Malta</v>
      </c>
      <c r="B74" cm="1">
        <f t="array" ref="B74">MEDIAN(
     IF(
          (jobs[job_country]=A74)*
          (jobs[salary_year_avg]&lt;&gt;0)*
          (jobs[job_title_short]=title)*
          (ISNUMBER(SEARCH(type,jobs[job_schedule_type]))),
          jobs[salary_year_avg]
     )
)</f>
        <v>70000</v>
      </c>
    </row>
    <row r="75" spans="1:2" x14ac:dyDescent="0.25">
      <c r="A75" t="str">
        <v>Mauritius</v>
      </c>
      <c r="B75" cm="1">
        <f t="array" ref="B75">MEDIAN(
     IF(
          (jobs[job_country]=A75)*
          (jobs[salary_year_avg]&lt;&gt;0)*
          (jobs[job_title_short]=title)*
          (ISNUMBER(SEARCH(type,jobs[job_schedule_type]))),
          jobs[salary_year_avg]
     )
)</f>
        <v>50000</v>
      </c>
    </row>
    <row r="76" spans="1:2" x14ac:dyDescent="0.25">
      <c r="A76" t="str">
        <v>Mexico</v>
      </c>
      <c r="B76" cm="1">
        <f t="array" ref="B76">MEDIAN(
     IF(
          (jobs[job_country]=A76)*
          (jobs[salary_year_avg]&lt;&gt;0)*
          (jobs[job_title_short]=title)*
          (ISNUMBER(SEARCH(type,jobs[job_schedule_type]))),
          jobs[salary_year_avg]
     )
)</f>
        <v>95040</v>
      </c>
    </row>
    <row r="77" spans="1:2" x14ac:dyDescent="0.25">
      <c r="A77" t="str">
        <v>Moldova</v>
      </c>
      <c r="B77" t="e" cm="1">
        <f t="array" ref="B77">MEDIAN(
     IF(
          (jobs[job_country]=A77)*
          (jobs[salary_year_avg]&lt;&gt;0)*
          (jobs[job_title_short]=title)*
          (ISNUMBER(SEARCH(type,jobs[job_schedule_type]))),
          jobs[salary_year_avg]
     )
)</f>
        <v>#NUM!</v>
      </c>
    </row>
    <row r="78" spans="1:2" x14ac:dyDescent="0.25">
      <c r="A78" t="str">
        <v>Mongolia</v>
      </c>
      <c r="B78" cm="1">
        <f t="array" ref="B78">MEDIAN(
     IF(
          (jobs[job_country]=A78)*
          (jobs[salary_year_avg]&lt;&gt;0)*
          (jobs[job_title_short]=title)*
          (ISNUMBER(SEARCH(type,jobs[job_schedule_type]))),
          jobs[salary_year_avg]
     )
)</f>
        <v>100000</v>
      </c>
    </row>
    <row r="79" spans="1:2" x14ac:dyDescent="0.25">
      <c r="A79" t="str">
        <v>Montenegro</v>
      </c>
      <c r="B79" t="e" cm="1">
        <f t="array" ref="B79">MEDIAN(
     IF(
          (jobs[job_country]=A79)*
          (jobs[salary_year_avg]&lt;&gt;0)*
          (jobs[job_title_short]=title)*
          (ISNUMBER(SEARCH(type,jobs[job_schedule_type]))),
          jobs[salary_year_avg]
     )
)</f>
        <v>#NUM!</v>
      </c>
    </row>
    <row r="80" spans="1:2" x14ac:dyDescent="0.25">
      <c r="A80" t="str">
        <v>Morocco</v>
      </c>
      <c r="B80" cm="1">
        <f t="array" ref="B80">MEDIAN(
     IF(
          (jobs[job_country]=A80)*
          (jobs[salary_year_avg]&lt;&gt;0)*
          (jobs[job_title_short]=title)*
          (ISNUMBER(SEARCH(type,jobs[job_schedule_type]))),
          jobs[salary_year_avg]
     )
)</f>
        <v>61000</v>
      </c>
    </row>
    <row r="81" spans="1:2" x14ac:dyDescent="0.25">
      <c r="A81" t="str">
        <v>Mozambique</v>
      </c>
      <c r="B81" cm="1">
        <f t="array" ref="B81">MEDIAN(
     IF(
          (jobs[job_country]=A81)*
          (jobs[salary_year_avg]&lt;&gt;0)*
          (jobs[job_title_short]=title)*
          (ISNUMBER(SEARCH(type,jobs[job_schedule_type]))),
          jobs[salary_year_avg]
     )
)</f>
        <v>120163.5</v>
      </c>
    </row>
    <row r="82" spans="1:2" x14ac:dyDescent="0.25">
      <c r="A82" t="str">
        <v>Myanmar</v>
      </c>
      <c r="B82" t="e" cm="1">
        <f t="array" ref="B82">MEDIAN(
     IF(
          (jobs[job_country]=A82)*
          (jobs[salary_year_avg]&lt;&gt;0)*
          (jobs[job_title_short]=title)*
          (ISNUMBER(SEARCH(type,jobs[job_schedule_type]))),
          jobs[salary_year_avg]
     )
)</f>
        <v>#NUM!</v>
      </c>
    </row>
    <row r="83" spans="1:2" x14ac:dyDescent="0.25">
      <c r="A83" t="str">
        <v>Namibia</v>
      </c>
      <c r="B83" cm="1">
        <f t="array" ref="B83">MEDIAN(
     IF(
          (jobs[job_country]=A83)*
          (jobs[salary_year_avg]&lt;&gt;0)*
          (jobs[job_title_short]=title)*
          (ISNUMBER(SEARCH(type,jobs[job_schedule_type]))),
          jobs[salary_year_avg]
     )
)</f>
        <v>143500</v>
      </c>
    </row>
    <row r="84" spans="1:2" x14ac:dyDescent="0.25">
      <c r="A84" t="str">
        <v>Nepal</v>
      </c>
      <c r="B84" t="e" cm="1">
        <f t="array" ref="B84">MEDIAN(
     IF(
          (jobs[job_country]=A84)*
          (jobs[salary_year_avg]&lt;&gt;0)*
          (jobs[job_title_short]=title)*
          (ISNUMBER(SEARCH(type,jobs[job_schedule_type]))),
          jobs[salary_year_avg]
     )
)</f>
        <v>#NUM!</v>
      </c>
    </row>
    <row r="85" spans="1:2" x14ac:dyDescent="0.25">
      <c r="A85" t="str">
        <v>Netherlands</v>
      </c>
      <c r="B85" cm="1">
        <f t="array" ref="B85">MEDIAN(
     IF(
          (jobs[job_country]=A85)*
          (jobs[salary_year_avg]&lt;&gt;0)*
          (jobs[job_title_short]=title)*
          (ISNUMBER(SEARCH(type,jobs[job_schedule_type]))),
          jobs[salary_year_avg]
     )
)</f>
        <v>90600</v>
      </c>
    </row>
    <row r="86" spans="1:2" x14ac:dyDescent="0.25">
      <c r="A86" t="str">
        <v>New Zealand</v>
      </c>
      <c r="B86" cm="1">
        <f t="array" ref="B86">MEDIAN(
     IF(
          (jobs[job_country]=A86)*
          (jobs[salary_year_avg]&lt;&gt;0)*
          (jobs[job_title_short]=title)*
          (ISNUMBER(SEARCH(type,jobs[job_schedule_type]))),
          jobs[salary_year_avg]
     )
)</f>
        <v>122500</v>
      </c>
    </row>
    <row r="87" spans="1:2" x14ac:dyDescent="0.25">
      <c r="A87" t="str">
        <v>Nicaragua</v>
      </c>
      <c r="B87" t="e" cm="1">
        <f t="array" ref="B87">MEDIAN(
     IF(
          (jobs[job_country]=A87)*
          (jobs[salary_year_avg]&lt;&gt;0)*
          (jobs[job_title_short]=title)*
          (ISNUMBER(SEARCH(type,jobs[job_schedule_type]))),
          jobs[salary_year_avg]
     )
)</f>
        <v>#NUM!</v>
      </c>
    </row>
    <row r="88" spans="1:2" x14ac:dyDescent="0.25">
      <c r="A88" t="str">
        <v>Nigeria</v>
      </c>
      <c r="B88" t="e" cm="1">
        <f t="array" ref="B88">MEDIAN(
     IF(
          (jobs[job_country]=A88)*
          (jobs[salary_year_avg]&lt;&gt;0)*
          (jobs[job_title_short]=title)*
          (ISNUMBER(SEARCH(type,jobs[job_schedule_type]))),
          jobs[salary_year_avg]
     )
)</f>
        <v>#NUM!</v>
      </c>
    </row>
    <row r="89" spans="1:2" x14ac:dyDescent="0.25">
      <c r="A89" t="str">
        <v>Northern Mariana Islands</v>
      </c>
      <c r="B89" t="e" cm="1">
        <f t="array" ref="B89">MEDIAN(
     IF(
          (jobs[job_country]=A89)*
          (jobs[salary_year_avg]&lt;&gt;0)*
          (jobs[job_title_short]=title)*
          (ISNUMBER(SEARCH(type,jobs[job_schedule_type]))),
          jobs[salary_year_avg]
     )
)</f>
        <v>#NUM!</v>
      </c>
    </row>
    <row r="90" spans="1:2" x14ac:dyDescent="0.25">
      <c r="A90" t="str">
        <v>Norway</v>
      </c>
      <c r="B90" t="e" cm="1">
        <f t="array" ref="B90">MEDIAN(
     IF(
          (jobs[job_country]=A90)*
          (jobs[salary_year_avg]&lt;&gt;0)*
          (jobs[job_title_short]=title)*
          (ISNUMBER(SEARCH(type,jobs[job_schedule_type]))),
          jobs[salary_year_avg]
     )
)</f>
        <v>#NUM!</v>
      </c>
    </row>
    <row r="91" spans="1:2" x14ac:dyDescent="0.25">
      <c r="A91" t="str">
        <v>Oman</v>
      </c>
      <c r="B91" t="e" cm="1">
        <f t="array" ref="B91">MEDIAN(
     IF(
          (jobs[job_country]=A91)*
          (jobs[salary_year_avg]&lt;&gt;0)*
          (jobs[job_title_short]=title)*
          (ISNUMBER(SEARCH(type,jobs[job_schedule_type]))),
          jobs[salary_year_avg]
     )
)</f>
        <v>#NUM!</v>
      </c>
    </row>
    <row r="92" spans="1:2" x14ac:dyDescent="0.25">
      <c r="A92" t="str">
        <v>Pakistan</v>
      </c>
      <c r="B92" cm="1">
        <f t="array" ref="B92">MEDIAN(
     IF(
          (jobs[job_country]=A92)*
          (jobs[salary_year_avg]&lt;&gt;0)*
          (jobs[job_title_short]=title)*
          (ISNUMBER(SEARCH(type,jobs[job_schedule_type]))),
          jobs[salary_year_avg]
     )
)</f>
        <v>60000</v>
      </c>
    </row>
    <row r="93" spans="1:2" x14ac:dyDescent="0.25">
      <c r="A93" t="str">
        <v>Palestine</v>
      </c>
      <c r="B93" t="e" cm="1">
        <f t="array" ref="B93">MEDIAN(
     IF(
          (jobs[job_country]=A93)*
          (jobs[salary_year_avg]&lt;&gt;0)*
          (jobs[job_title_short]=title)*
          (ISNUMBER(SEARCH(type,jobs[job_schedule_type]))),
          jobs[salary_year_avg]
     )
)</f>
        <v>#NUM!</v>
      </c>
    </row>
    <row r="94" spans="1:2" x14ac:dyDescent="0.25">
      <c r="A94" t="str">
        <v>Panama</v>
      </c>
      <c r="B94" cm="1">
        <f t="array" ref="B94">MEDIAN(
     IF(
          (jobs[job_country]=A94)*
          (jobs[salary_year_avg]&lt;&gt;0)*
          (jobs[job_title_short]=title)*
          (ISNUMBER(SEARCH(type,jobs[job_schedule_type]))),
          jobs[salary_year_avg]
     )
)</f>
        <v>97000</v>
      </c>
    </row>
    <row r="95" spans="1:2" x14ac:dyDescent="0.25">
      <c r="A95" t="str">
        <v>Paraguay</v>
      </c>
      <c r="B95" t="e" cm="1">
        <f t="array" ref="B95">MEDIAN(
     IF(
          (jobs[job_country]=A95)*
          (jobs[salary_year_avg]&lt;&gt;0)*
          (jobs[job_title_short]=title)*
          (ISNUMBER(SEARCH(type,jobs[job_schedule_type]))),
          jobs[salary_year_avg]
     )
)</f>
        <v>#NUM!</v>
      </c>
    </row>
    <row r="96" spans="1:2" x14ac:dyDescent="0.25">
      <c r="A96" t="str">
        <v>Peru</v>
      </c>
      <c r="B96" t="e" cm="1">
        <f t="array" ref="B96">MEDIAN(
     IF(
          (jobs[job_country]=A96)*
          (jobs[salary_year_avg]&lt;&gt;0)*
          (jobs[job_title_short]=title)*
          (ISNUMBER(SEARCH(type,jobs[job_schedule_type]))),
          jobs[salary_year_avg]
     )
)</f>
        <v>#NUM!</v>
      </c>
    </row>
    <row r="97" spans="1:2" x14ac:dyDescent="0.25">
      <c r="A97" t="str">
        <v>Philippines</v>
      </c>
      <c r="B97" cm="1">
        <f t="array" ref="B97">MEDIAN(
     IF(
          (jobs[job_country]=A97)*
          (jobs[salary_year_avg]&lt;&gt;0)*
          (jobs[job_title_short]=title)*
          (ISNUMBER(SEARCH(type,jobs[job_schedule_type]))),
          jobs[salary_year_avg]
     )
)</f>
        <v>42569.75</v>
      </c>
    </row>
    <row r="98" spans="1:2" x14ac:dyDescent="0.25">
      <c r="A98" t="str">
        <v>Poland</v>
      </c>
      <c r="B98" t="e" cm="1">
        <f t="array" ref="B98">MEDIAN(
     IF(
          (jobs[job_country]=A98)*
          (jobs[salary_year_avg]&lt;&gt;0)*
          (jobs[job_title_short]=title)*
          (ISNUMBER(SEARCH(type,jobs[job_schedule_type]))),
          jobs[salary_year_avg]
     )
)</f>
        <v>#NUM!</v>
      </c>
    </row>
    <row r="99" spans="1:2" x14ac:dyDescent="0.25">
      <c r="A99" t="str">
        <v>Portugal</v>
      </c>
      <c r="B99" t="e" cm="1">
        <f t="array" ref="B99">MEDIAN(
     IF(
          (jobs[job_country]=A99)*
          (jobs[salary_year_avg]&lt;&gt;0)*
          (jobs[job_title_short]=title)*
          (ISNUMBER(SEARCH(type,jobs[job_schedule_type]))),
          jobs[salary_year_avg]
     )
)</f>
        <v>#NUM!</v>
      </c>
    </row>
    <row r="100" spans="1:2" x14ac:dyDescent="0.25">
      <c r="A100" t="str">
        <v>Puerto Rico</v>
      </c>
      <c r="B100" cm="1">
        <f t="array" ref="B100">MEDIAN(
     IF(
          (jobs[job_country]=A100)*
          (jobs[salary_year_avg]&lt;&gt;0)*
          (jobs[job_title_short]=title)*
          (ISNUMBER(SEARCH(type,jobs[job_schedule_type]))),
          jobs[salary_year_avg]
     )
)</f>
        <v>38500</v>
      </c>
    </row>
    <row r="101" spans="1:2" x14ac:dyDescent="0.25">
      <c r="A101" t="str">
        <v>Qatar</v>
      </c>
      <c r="B101" t="e" cm="1">
        <f t="array" ref="B101">MEDIAN(
     IF(
          (jobs[job_country]=A101)*
          (jobs[salary_year_avg]&lt;&gt;0)*
          (jobs[job_title_short]=title)*
          (ISNUMBER(SEARCH(type,jobs[job_schedule_type]))),
          jobs[salary_year_avg]
     )
)</f>
        <v>#NUM!</v>
      </c>
    </row>
    <row r="102" spans="1:2" x14ac:dyDescent="0.25">
      <c r="A102" t="str">
        <v>Romania</v>
      </c>
      <c r="B102" t="e" cm="1">
        <f t="array" ref="B102">MEDIAN(
     IF(
          (jobs[job_country]=A102)*
          (jobs[salary_year_avg]&lt;&gt;0)*
          (jobs[job_title_short]=title)*
          (ISNUMBER(SEARCH(type,jobs[job_schedule_type]))),
          jobs[salary_year_avg]
     )
)</f>
        <v>#NUM!</v>
      </c>
    </row>
    <row r="103" spans="1:2" x14ac:dyDescent="0.25">
      <c r="A103" t="str">
        <v>Russia</v>
      </c>
      <c r="B103" t="e" cm="1">
        <f t="array" ref="B103">MEDIAN(
     IF(
          (jobs[job_country]=A103)*
          (jobs[salary_year_avg]&lt;&gt;0)*
          (jobs[job_title_short]=title)*
          (ISNUMBER(SEARCH(type,jobs[job_schedule_type]))),
          jobs[salary_year_avg]
     )
)</f>
        <v>#NUM!</v>
      </c>
    </row>
    <row r="104" spans="1:2" x14ac:dyDescent="0.25">
      <c r="A104" t="str">
        <v>Rwanda</v>
      </c>
      <c r="B104" cm="1">
        <f t="array" ref="B104">MEDIAN(
     IF(
          (jobs[job_country]=A104)*
          (jobs[salary_year_avg]&lt;&gt;0)*
          (jobs[job_title_short]=title)*
          (ISNUMBER(SEARCH(type,jobs[job_schedule_type]))),
          jobs[salary_year_avg]
     )
)</f>
        <v>74750</v>
      </c>
    </row>
    <row r="105" spans="1:2" x14ac:dyDescent="0.25">
      <c r="A105" t="str">
        <v>Saudi Arabia</v>
      </c>
      <c r="B105" t="e" cm="1">
        <f t="array" ref="B105">MEDIAN(
     IF(
          (jobs[job_country]=A105)*
          (jobs[salary_year_avg]&lt;&gt;0)*
          (jobs[job_title_short]=title)*
          (ISNUMBER(SEARCH(type,jobs[job_schedule_type]))),
          jobs[salary_year_avg]
     )
)</f>
        <v>#NUM!</v>
      </c>
    </row>
    <row r="106" spans="1:2" x14ac:dyDescent="0.25">
      <c r="A106" t="str">
        <v>Serbia</v>
      </c>
      <c r="B106" t="e" cm="1">
        <f t="array" ref="B106">MEDIAN(
     IF(
          (jobs[job_country]=A106)*
          (jobs[salary_year_avg]&lt;&gt;0)*
          (jobs[job_title_short]=title)*
          (ISNUMBER(SEARCH(type,jobs[job_schedule_type]))),
          jobs[salary_year_avg]
     )
)</f>
        <v>#NUM!</v>
      </c>
    </row>
    <row r="107" spans="1:2" x14ac:dyDescent="0.25">
      <c r="A107" t="str">
        <v>Singapore</v>
      </c>
      <c r="B107" t="e" cm="1">
        <f t="array" ref="B107">MEDIAN(
     IF(
          (jobs[job_country]=A107)*
          (jobs[salary_year_avg]&lt;&gt;0)*
          (jobs[job_title_short]=title)*
          (ISNUMBER(SEARCH(type,jobs[job_schedule_type]))),
          jobs[salary_year_avg]
     )
)</f>
        <v>#NUM!</v>
      </c>
    </row>
    <row r="108" spans="1:2" x14ac:dyDescent="0.25">
      <c r="A108" t="str">
        <v>Slovakia</v>
      </c>
      <c r="B108" t="e" cm="1">
        <f t="array" ref="B108">MEDIAN(
     IF(
          (jobs[job_country]=A108)*
          (jobs[salary_year_avg]&lt;&gt;0)*
          (jobs[job_title_short]=title)*
          (ISNUMBER(SEARCH(type,jobs[job_schedule_type]))),
          jobs[salary_year_avg]
     )
)</f>
        <v>#NUM!</v>
      </c>
    </row>
    <row r="109" spans="1:2" x14ac:dyDescent="0.25">
      <c r="A109" t="str">
        <v>Slovenia</v>
      </c>
      <c r="B109" t="e" cm="1">
        <f t="array" ref="B109">MEDIAN(
     IF(
          (jobs[job_country]=A109)*
          (jobs[salary_year_avg]&lt;&gt;0)*
          (jobs[job_title_short]=title)*
          (ISNUMBER(SEARCH(type,jobs[job_schedule_type]))),
          jobs[salary_year_avg]
     )
)</f>
        <v>#NUM!</v>
      </c>
    </row>
    <row r="110" spans="1:2" x14ac:dyDescent="0.25">
      <c r="A110" t="str">
        <v>Somalia</v>
      </c>
      <c r="B110" t="e" cm="1">
        <f t="array" ref="B110">MEDIAN(
     IF(
          (jobs[job_country]=A110)*
          (jobs[salary_year_avg]&lt;&gt;0)*
          (jobs[job_title_short]=title)*
          (ISNUMBER(SEARCH(type,jobs[job_schedule_type]))),
          jobs[salary_year_avg]
     )
)</f>
        <v>#NUM!</v>
      </c>
    </row>
    <row r="111" spans="1:2" x14ac:dyDescent="0.25">
      <c r="A111" t="str">
        <v>South Africa</v>
      </c>
      <c r="B111" cm="1">
        <f t="array" ref="B111">MEDIAN(
     IF(
          (jobs[job_country]=A111)*
          (jobs[salary_year_avg]&lt;&gt;0)*
          (jobs[job_title_short]=title)*
          (ISNUMBER(SEARCH(type,jobs[job_schedule_type]))),
          jobs[salary_year_avg]
     )
)</f>
        <v>54000</v>
      </c>
    </row>
    <row r="112" spans="1:2" x14ac:dyDescent="0.25">
      <c r="A112" t="str">
        <v>South Korea</v>
      </c>
      <c r="B112" cm="1">
        <f t="array" ref="B112">MEDIAN(
     IF(
          (jobs[job_country]=A112)*
          (jobs[salary_year_avg]&lt;&gt;0)*
          (jobs[job_title_short]=title)*
          (ISNUMBER(SEARCH(type,jobs[job_schedule_type]))),
          jobs[salary_year_avg]
     )
)</f>
        <v>85000</v>
      </c>
    </row>
    <row r="113" spans="1:1" x14ac:dyDescent="0.25">
      <c r="A113" t="str">
        <v>Spain</v>
      </c>
    </row>
    <row r="114" spans="1:1" x14ac:dyDescent="0.25">
      <c r="A114" t="str">
        <v>Sri Lanka</v>
      </c>
    </row>
    <row r="115" spans="1:1" x14ac:dyDescent="0.25">
      <c r="A115" t="str">
        <v>Sudan</v>
      </c>
    </row>
    <row r="116" spans="1:1" x14ac:dyDescent="0.25">
      <c r="A116" t="str">
        <v>Suriname</v>
      </c>
    </row>
    <row r="117" spans="1:1" x14ac:dyDescent="0.25">
      <c r="A117" t="str">
        <v>Switzerland</v>
      </c>
    </row>
    <row r="118" spans="1:1" x14ac:dyDescent="0.25">
      <c r="A118" t="str">
        <v>Taiwan</v>
      </c>
    </row>
    <row r="119" spans="1:1" x14ac:dyDescent="0.25">
      <c r="A119" t="str">
        <v>Tanzania</v>
      </c>
    </row>
    <row r="120" spans="1:1" x14ac:dyDescent="0.25">
      <c r="A120" t="str">
        <v>Thailand</v>
      </c>
    </row>
    <row r="121" spans="1:1" x14ac:dyDescent="0.25">
      <c r="A121" t="str">
        <v>Trinidad and Tobago</v>
      </c>
    </row>
    <row r="122" spans="1:1" x14ac:dyDescent="0.25">
      <c r="A122" t="str">
        <v>Tunisia</v>
      </c>
    </row>
    <row r="123" spans="1:1" x14ac:dyDescent="0.25">
      <c r="A123" t="str">
        <v>Turkey</v>
      </c>
    </row>
    <row r="124" spans="1:1" x14ac:dyDescent="0.25">
      <c r="A124" t="str">
        <v>U.S. Virgin Islands</v>
      </c>
    </row>
    <row r="125" spans="1:1" x14ac:dyDescent="0.25">
      <c r="A125" t="str">
        <v>Uganda</v>
      </c>
    </row>
    <row r="126" spans="1:1" x14ac:dyDescent="0.25">
      <c r="A126" t="str">
        <v>Ukraine</v>
      </c>
    </row>
    <row r="127" spans="1:1" x14ac:dyDescent="0.25">
      <c r="A127" t="str">
        <v>United Arab Emirates</v>
      </c>
    </row>
    <row r="128" spans="1:1" x14ac:dyDescent="0.25">
      <c r="A128" t="str">
        <v>United Kingdom</v>
      </c>
    </row>
    <row r="129" spans="1:1" x14ac:dyDescent="0.25">
      <c r="A129" t="str">
        <v>United States</v>
      </c>
    </row>
    <row r="130" spans="1:1" x14ac:dyDescent="0.25">
      <c r="A130" t="str">
        <v>Uruguay</v>
      </c>
    </row>
    <row r="131" spans="1:1" x14ac:dyDescent="0.25">
      <c r="A131" t="str">
        <v>Venezuela</v>
      </c>
    </row>
    <row r="132" spans="1:1" x14ac:dyDescent="0.25">
      <c r="A132" t="str">
        <v>Zimbabwe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34D18-51E7-4AAE-BB8A-68A85E41E935}">
  <dimension ref="A1:G6"/>
  <sheetViews>
    <sheetView workbookViewId="0">
      <selection activeCell="D3" sqref="D3"/>
    </sheetView>
  </sheetViews>
  <sheetFormatPr defaultRowHeight="15" x14ac:dyDescent="0.25"/>
  <cols>
    <col min="1" max="1" width="18.140625" bestFit="1" customWidth="1"/>
  </cols>
  <sheetData>
    <row r="1" spans="1:7" x14ac:dyDescent="0.25">
      <c r="A1" t="s">
        <v>7</v>
      </c>
    </row>
    <row r="2" spans="1:7" x14ac:dyDescent="0.25">
      <c r="A2" t="str" cm="1">
        <f t="array" ref="A2:A5">_xlfn.ANCHORARRAY(Data_Validation!K2)</f>
        <v>Full-time</v>
      </c>
      <c r="B2" cm="1">
        <f t="array" ref="B2">MEDIAN(
  IF(
    (jobs[job_title_short]=title)*
    (jobs[salary_year_avg]&lt;&gt;0)*
    (jobs[job_country]=country)*
    (ISNUMBER(SEARCH(A2,jobs[job_schedule_type]))),
    jobs[salary_year_avg]
  )
)</f>
        <v>93580</v>
      </c>
      <c r="D2" t="str" cm="1">
        <f t="array" ref="D2:E5">_xlfn._xlws.SORT(_xlfn._xlws.FILTER(A2:B5,ISNUMBER(B2:B5)),2,1)</f>
        <v>Contractor</v>
      </c>
      <c r="E2">
        <v>76212</v>
      </c>
      <c r="F2">
        <f>IF($D2&lt;&gt;type,$E2,NA())</f>
        <v>76212</v>
      </c>
      <c r="G2" t="e">
        <f>IF($D2=type,$E2,NA())</f>
        <v>#N/A</v>
      </c>
    </row>
    <row r="3" spans="1:7" x14ac:dyDescent="0.25">
      <c r="A3" t="str">
        <v>Contractor</v>
      </c>
      <c r="B3" cm="1">
        <f t="array" ref="B3">MEDIAN(
  IF(
    (jobs[job_title_short]=title)*
    (jobs[salary_year_avg]&lt;&gt;0)*
    (jobs[job_country]=country)*
    (ISNUMBER(SEARCH(A3,jobs[job_schedule_type]))),
    jobs[salary_year_avg]
  )
)</f>
        <v>76212</v>
      </c>
      <c r="D3" t="str">
        <v>Part-time</v>
      </c>
      <c r="E3">
        <v>80774.5</v>
      </c>
      <c r="F3">
        <f>IF($D3&lt;&gt;type,$E3,NA())</f>
        <v>80774.5</v>
      </c>
      <c r="G3" t="e">
        <f>IF($D3=type,$E3,NA())</f>
        <v>#N/A</v>
      </c>
    </row>
    <row r="4" spans="1:7" x14ac:dyDescent="0.25">
      <c r="A4" t="str">
        <v>Part-time</v>
      </c>
      <c r="B4" cm="1">
        <f t="array" ref="B4">MEDIAN(
  IF(
    (jobs[job_title_short]=title)*
    (jobs[salary_year_avg]&lt;&gt;0)*
    (jobs[job_country]=country)*
    (ISNUMBER(SEARCH(A4,jobs[job_schedule_type]))),
    jobs[salary_year_avg]
  )
)</f>
        <v>80774.5</v>
      </c>
      <c r="D4" t="str">
        <v>Internship</v>
      </c>
      <c r="E4">
        <v>87500</v>
      </c>
      <c r="F4">
        <f>IF($D4&lt;&gt;type,$E4,NA())</f>
        <v>87500</v>
      </c>
      <c r="G4" t="e">
        <f>IF($D4=type,$E4,NA())</f>
        <v>#N/A</v>
      </c>
    </row>
    <row r="5" spans="1:7" x14ac:dyDescent="0.25">
      <c r="A5" t="str">
        <v>Internship</v>
      </c>
      <c r="B5" cm="1">
        <f t="array" ref="B5">MEDIAN(
  IF(
    (jobs[job_title_short]=title)*
    (jobs[salary_year_avg]&lt;&gt;0)*
    (jobs[job_country]=country)*
    (ISNUMBER(SEARCH(A5,jobs[job_schedule_type]))),
    jobs[salary_year_avg]
  )
)</f>
        <v>87500</v>
      </c>
      <c r="D5" t="str">
        <v>Full-time</v>
      </c>
      <c r="E5">
        <v>93580</v>
      </c>
      <c r="F5" t="e">
        <f>IF($D5&lt;&gt;type,$E5,NA())</f>
        <v>#N/A</v>
      </c>
      <c r="G5">
        <f>IF($D5=type,$E5,NA())</f>
        <v>93580</v>
      </c>
    </row>
    <row r="6" spans="1:7" x14ac:dyDescent="0.25">
      <c r="B6" cm="1">
        <f t="array" ref="B6">MEDIAN(
  IF(
    (jobs[job_title_short]=title)*
    (jobs[salary_year_avg]&lt;&gt;0)*
    (jobs[job_country]=country)*
    (ISNUMBER(SEARCH(A6,jobs[job_schedule_type]))),
    jobs[salary_year_avg]
  )
)</f>
        <v>92600</v>
      </c>
      <c r="F6">
        <f>IF($D6&lt;&gt;type,$E6,NA())</f>
        <v>0</v>
      </c>
      <c r="G6" t="e">
        <f>IF($D6=type,$E6,NA())</f>
        <v>#N/A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FA298-5AC5-4957-A374-33FCBBBE13AE}">
  <dimension ref="A1:G594"/>
  <sheetViews>
    <sheetView workbookViewId="0">
      <selection activeCell="B2" sqref="B2:B594"/>
    </sheetView>
  </sheetViews>
  <sheetFormatPr defaultRowHeight="15" x14ac:dyDescent="0.25"/>
  <cols>
    <col min="1" max="1" width="78.7109375" bestFit="1" customWidth="1"/>
    <col min="3" max="3" width="14.85546875" customWidth="1"/>
    <col min="4" max="4" width="78.7109375" bestFit="1" customWidth="1"/>
  </cols>
  <sheetData>
    <row r="1" spans="1:7" x14ac:dyDescent="0.25">
      <c r="A1" t="s">
        <v>6</v>
      </c>
    </row>
    <row r="2" spans="1:7" x14ac:dyDescent="0.25">
      <c r="A2" t="str" cm="1">
        <f t="array" ref="A2:A344">_xlfn.UNIQUE(jobs[job_via])</f>
        <v>Snagajob</v>
      </c>
      <c r="B2">
        <f>COUNTIFS(jobs[job_via],A2,jobs[job_title_short],title,jobs[job_country],country,jobs[job_schedule_type],type)</f>
        <v>227</v>
      </c>
      <c r="D2" t="str" cm="1">
        <f t="array" ref="D2:E594">_xlfn._xlws.SORT(A2:B594,2,-1)</f>
        <v>LinkedIn</v>
      </c>
      <c r="E2">
        <v>705</v>
      </c>
      <c r="G2" t="str">
        <f>SUBSTITUTE(D2,"via ","")</f>
        <v>LinkedIn</v>
      </c>
    </row>
    <row r="3" spans="1:7" x14ac:dyDescent="0.25">
      <c r="A3" t="str">
        <v>JobLeads</v>
      </c>
      <c r="B3">
        <f>COUNTIFS(jobs[job_via],A3,jobs[job_title_short],title,jobs[job_country],country,jobs[job_schedule_type],type)</f>
        <v>0</v>
      </c>
      <c r="D3" t="str">
        <v>Indeed</v>
      </c>
      <c r="E3">
        <v>533</v>
      </c>
    </row>
    <row r="4" spans="1:7" x14ac:dyDescent="0.25">
      <c r="A4" t="str">
        <v>Ladders</v>
      </c>
      <c r="B4">
        <f>COUNTIFS(jobs[job_via],A4,jobs[job_title_short],title,jobs[job_country],country,jobs[job_schedule_type],type)</f>
        <v>33</v>
      </c>
      <c r="D4" t="str">
        <v>ZipRecruiter</v>
      </c>
      <c r="E4">
        <v>279</v>
      </c>
    </row>
    <row r="5" spans="1:7" x14ac:dyDescent="0.25">
      <c r="A5" t="str">
        <v>LinkedIn</v>
      </c>
      <c r="B5">
        <f>COUNTIFS(jobs[job_via],A5,jobs[job_title_short],title,jobs[job_country],country,jobs[job_schedule_type],type)</f>
        <v>705</v>
      </c>
      <c r="D5" t="str">
        <v>Snagajob</v>
      </c>
      <c r="E5">
        <v>227</v>
      </c>
    </row>
    <row r="6" spans="1:7" x14ac:dyDescent="0.25">
      <c r="A6" t="str">
        <v>ZipRecruiter</v>
      </c>
      <c r="B6">
        <f>COUNTIFS(jobs[job_via],A6,jobs[job_title_short],title,jobs[job_country],country,jobs[job_schedule_type],type)</f>
        <v>279</v>
      </c>
      <c r="D6" t="str">
        <v>BeBee</v>
      </c>
      <c r="E6">
        <v>191</v>
      </c>
    </row>
    <row r="7" spans="1:7" x14ac:dyDescent="0.25">
      <c r="A7" t="str">
        <v>JobzMall</v>
      </c>
      <c r="B7">
        <f>COUNTIFS(jobs[job_via],A7,jobs[job_title_short],title,jobs[job_country],country,jobs[job_schedule_type],type)</f>
        <v>0</v>
      </c>
      <c r="D7" t="str">
        <v>Adzuna</v>
      </c>
      <c r="E7">
        <v>43</v>
      </c>
    </row>
    <row r="8" spans="1:7" x14ac:dyDescent="0.25">
      <c r="A8" t="str">
        <v>Jobgether</v>
      </c>
      <c r="B8">
        <f>COUNTIFS(jobs[job_via],A8,jobs[job_title_short],title,jobs[job_country],country,jobs[job_schedule_type],type)</f>
        <v>5</v>
      </c>
      <c r="D8" t="str">
        <v>Dice</v>
      </c>
      <c r="E8">
        <v>42</v>
      </c>
    </row>
    <row r="9" spans="1:7" x14ac:dyDescent="0.25">
      <c r="A9" t="str">
        <v>Rise</v>
      </c>
      <c r="B9">
        <f>COUNTIFS(jobs[job_via],A9,jobs[job_title_short],title,jobs[job_country],country,jobs[job_schedule_type],type)</f>
        <v>0</v>
      </c>
      <c r="D9" t="str">
        <v>Dice.com</v>
      </c>
      <c r="E9">
        <v>39</v>
      </c>
    </row>
    <row r="10" spans="1:7" x14ac:dyDescent="0.25">
      <c r="A10" t="str">
        <v>Taro</v>
      </c>
      <c r="B10">
        <f>COUNTIFS(jobs[job_via],A10,jobs[job_title_short],title,jobs[job_country],country,jobs[job_schedule_type],type)</f>
        <v>1</v>
      </c>
      <c r="D10" t="str">
        <v>Ladders</v>
      </c>
      <c r="E10">
        <v>33</v>
      </c>
    </row>
    <row r="11" spans="1:7" x14ac:dyDescent="0.25">
      <c r="A11" t="str">
        <v>LinkedIn Tanzania</v>
      </c>
      <c r="B11">
        <f>COUNTIFS(jobs[job_via],A11,jobs[job_title_short],title,jobs[job_country],country,jobs[job_schedule_type],type)</f>
        <v>0</v>
      </c>
      <c r="D11" t="str">
        <v>Built In NYC</v>
      </c>
      <c r="E11">
        <v>23</v>
      </c>
    </row>
    <row r="12" spans="1:7" x14ac:dyDescent="0.25">
      <c r="A12" t="str">
        <v>Built In</v>
      </c>
      <c r="B12">
        <f>COUNTIFS(jobs[job_via],A12,jobs[job_title_short],title,jobs[job_country],country,jobs[job_schedule_type],type)</f>
        <v>22</v>
      </c>
      <c r="D12" t="str">
        <v>Built In</v>
      </c>
      <c r="E12">
        <v>22</v>
      </c>
    </row>
    <row r="13" spans="1:7" x14ac:dyDescent="0.25">
      <c r="A13" t="str">
        <v>LinkedIn El Salvador</v>
      </c>
      <c r="B13">
        <f>COUNTIFS(jobs[job_via],A13,jobs[job_title_short],title,jobs[job_country],country,jobs[job_schedule_type],type)</f>
        <v>0</v>
      </c>
      <c r="D13" t="str">
        <v>Trabajo.org</v>
      </c>
      <c r="E13">
        <v>22</v>
      </c>
    </row>
    <row r="14" spans="1:7" x14ac:dyDescent="0.25">
      <c r="A14" t="str">
        <v>LinkedIn Cameroon</v>
      </c>
      <c r="B14">
        <f>COUNTIFS(jobs[job_via],A14,jobs[job_title_short],title,jobs[job_country],country,jobs[job_schedule_type],type)</f>
        <v>0</v>
      </c>
      <c r="D14" t="str">
        <v>Aston Carter</v>
      </c>
      <c r="E14">
        <v>22</v>
      </c>
    </row>
    <row r="15" spans="1:7" x14ac:dyDescent="0.25">
      <c r="A15" t="str">
        <v>LinkedIn Slovakia</v>
      </c>
      <c r="B15">
        <f>COUNTIFS(jobs[job_via],A15,jobs[job_title_short],title,jobs[job_country],country,jobs[job_schedule_type],type)</f>
        <v>0</v>
      </c>
      <c r="D15" t="str">
        <v>Experteer</v>
      </c>
      <c r="E15">
        <v>20</v>
      </c>
    </row>
    <row r="16" spans="1:7" x14ac:dyDescent="0.25">
      <c r="A16" t="str">
        <v>LinkedIn Kazakhstan</v>
      </c>
      <c r="B16">
        <f>COUNTIFS(jobs[job_via],A16,jobs[job_title_short],title,jobs[job_country],country,jobs[job_schedule_type],type)</f>
        <v>0</v>
      </c>
      <c r="D16" t="str">
        <v>Glassdoor</v>
      </c>
      <c r="E16">
        <v>19</v>
      </c>
    </row>
    <row r="17" spans="1:5" x14ac:dyDescent="0.25">
      <c r="A17" t="str">
        <v>Kw.linkedin.com</v>
      </c>
      <c r="B17">
        <f>COUNTIFS(jobs[job_via],A17,jobs[job_title_short],title,jobs[job_country],country,jobs[job_schedule_type],type)</f>
        <v>0</v>
      </c>
      <c r="D17" t="str">
        <v>Robert Half</v>
      </c>
      <c r="E17">
        <v>16</v>
      </c>
    </row>
    <row r="18" spans="1:5" x14ac:dyDescent="0.25">
      <c r="A18" t="str">
        <v>Aijobs.net</v>
      </c>
      <c r="B18">
        <f>COUNTIFS(jobs[job_via],A18,jobs[job_title_short],title,jobs[job_country],country,jobs[job_schedule_type],type)</f>
        <v>8</v>
      </c>
      <c r="D18" t="str">
        <v>Zippia</v>
      </c>
      <c r="E18">
        <v>15</v>
      </c>
    </row>
    <row r="19" spans="1:5" x14ac:dyDescent="0.25">
      <c r="A19" t="str">
        <v>Talentify</v>
      </c>
      <c r="B19">
        <f>COUNTIFS(jobs[job_via],A19,jobs[job_title_short],title,jobs[job_country],country,jobs[job_schedule_type],type)</f>
        <v>9</v>
      </c>
      <c r="D19" t="str">
        <v>DataAnalyst.com</v>
      </c>
      <c r="E19">
        <v>12</v>
      </c>
    </row>
    <row r="20" spans="1:5" x14ac:dyDescent="0.25">
      <c r="A20" t="str">
        <v>JobGet</v>
      </c>
      <c r="B20">
        <f>COUNTIFS(jobs[job_via],A20,jobs[job_title_short],title,jobs[job_country],country,jobs[job_schedule_type],type)</f>
        <v>0</v>
      </c>
      <c r="D20" t="str">
        <v>Recruit.net</v>
      </c>
      <c r="E20">
        <v>12</v>
      </c>
    </row>
    <row r="21" spans="1:5" x14ac:dyDescent="0.25">
      <c r="A21" t="str">
        <v>Dice</v>
      </c>
      <c r="B21">
        <f>COUNTIFS(jobs[job_via],A21,jobs[job_title_short],title,jobs[job_country],country,jobs[job_schedule_type],type)</f>
        <v>42</v>
      </c>
      <c r="D21" t="str">
        <v>Talentify</v>
      </c>
      <c r="E21">
        <v>9</v>
      </c>
    </row>
    <row r="22" spans="1:5" x14ac:dyDescent="0.25">
      <c r="A22" t="str">
        <v>LinkedIn Paraguay</v>
      </c>
      <c r="B22">
        <f>COUNTIFS(jobs[job_via],A22,jobs[job_title_short],title,jobs[job_country],country,jobs[job_schedule_type],type)</f>
        <v>0</v>
      </c>
      <c r="D22" t="str">
        <v>Built In Chicago</v>
      </c>
      <c r="E22">
        <v>9</v>
      </c>
    </row>
    <row r="23" spans="1:5" x14ac:dyDescent="0.25">
      <c r="A23" t="str">
        <v>LinkedIn Guyana</v>
      </c>
      <c r="B23">
        <f>COUNTIFS(jobs[job_via],A23,jobs[job_title_short],title,jobs[job_country],country,jobs[job_schedule_type],type)</f>
        <v>0</v>
      </c>
      <c r="D23" t="str">
        <v>Aijobs.net</v>
      </c>
      <c r="E23">
        <v>8</v>
      </c>
    </row>
    <row r="24" spans="1:5" x14ac:dyDescent="0.25">
      <c r="A24" t="str">
        <v>GovernmentJobs.com</v>
      </c>
      <c r="B24">
        <f>COUNTIFS(jobs[job_via],A24,jobs[job_title_short],title,jobs[job_country],country,jobs[job_schedule_type],type)</f>
        <v>5</v>
      </c>
      <c r="D24" t="str">
        <v>Paylocity</v>
      </c>
      <c r="E24">
        <v>7</v>
      </c>
    </row>
    <row r="25" spans="1:5" x14ac:dyDescent="0.25">
      <c r="A25" t="str">
        <v>Paylocity</v>
      </c>
      <c r="B25">
        <f>COUNTIFS(jobs[job_via],A25,jobs[job_title_short],title,jobs[job_country],country,jobs[job_schedule_type],type)</f>
        <v>7</v>
      </c>
      <c r="D25" t="str">
        <v>Get.It</v>
      </c>
      <c r="E25">
        <v>7</v>
      </c>
    </row>
    <row r="26" spans="1:5" x14ac:dyDescent="0.25">
      <c r="A26" t="str">
        <v>BeBee</v>
      </c>
      <c r="B26">
        <f>COUNTIFS(jobs[job_via],A26,jobs[job_title_short],title,jobs[job_country],country,jobs[job_schedule_type],type)</f>
        <v>191</v>
      </c>
      <c r="D26" t="str">
        <v>Vaia</v>
      </c>
      <c r="E26">
        <v>7</v>
      </c>
    </row>
    <row r="27" spans="1:5" x14ac:dyDescent="0.25">
      <c r="A27" t="str">
        <v>Adzuna</v>
      </c>
      <c r="B27">
        <f>COUNTIFS(jobs[job_via],A27,jobs[job_title_short],title,jobs[job_country],country,jobs[job_schedule_type],type)</f>
        <v>43</v>
      </c>
      <c r="D27" t="str">
        <v>Jobs Trabajo.org</v>
      </c>
      <c r="E27">
        <v>7</v>
      </c>
    </row>
    <row r="28" spans="1:5" x14ac:dyDescent="0.25">
      <c r="A28" t="str">
        <v>Get.It</v>
      </c>
      <c r="B28">
        <f>COUNTIFS(jobs[job_via],A28,jobs[job_title_short],title,jobs[job_country],country,jobs[job_schedule_type],type)</f>
        <v>7</v>
      </c>
      <c r="D28" t="str">
        <v>Jobgether</v>
      </c>
      <c r="E28">
        <v>5</v>
      </c>
    </row>
    <row r="29" spans="1:5" x14ac:dyDescent="0.25">
      <c r="A29" t="str">
        <v>Built In Chicago</v>
      </c>
      <c r="B29">
        <f>COUNTIFS(jobs[job_via],A29,jobs[job_title_short],title,jobs[job_country],country,jobs[job_schedule_type],type)</f>
        <v>9</v>
      </c>
      <c r="D29" t="str">
        <v>GovernmentJobs.com</v>
      </c>
      <c r="E29">
        <v>5</v>
      </c>
    </row>
    <row r="30" spans="1:5" x14ac:dyDescent="0.25">
      <c r="A30" t="str">
        <v>Indeed</v>
      </c>
      <c r="B30">
        <f>COUNTIFS(jobs[job_via],A30,jobs[job_title_short],title,jobs[job_country],country,jobs[job_schedule_type],type)</f>
        <v>533</v>
      </c>
      <c r="D30" t="str">
        <v>Bandana.com</v>
      </c>
      <c r="E30">
        <v>5</v>
      </c>
    </row>
    <row r="31" spans="1:5" x14ac:dyDescent="0.25">
      <c r="A31" t="str">
        <v>Bandana.com</v>
      </c>
      <c r="B31">
        <f>COUNTIFS(jobs[job_via],A31,jobs[job_title_short],title,jobs[job_country],country,jobs[job_schedule_type],type)</f>
        <v>5</v>
      </c>
      <c r="D31" t="str">
        <v>SimplyHired</v>
      </c>
      <c r="E31">
        <v>5</v>
      </c>
    </row>
    <row r="32" spans="1:5" x14ac:dyDescent="0.25">
      <c r="A32" t="str">
        <v>Wellfound</v>
      </c>
      <c r="B32">
        <f>COUNTIFS(jobs[job_via],A32,jobs[job_title_short],title,jobs[job_country],country,jobs[job_schedule_type],type)</f>
        <v>2</v>
      </c>
      <c r="D32" t="str">
        <v>Motion Recruitment</v>
      </c>
      <c r="E32">
        <v>4</v>
      </c>
    </row>
    <row r="33" spans="1:5" x14ac:dyDescent="0.25">
      <c r="A33" t="str">
        <v>Creative Financial Staffing</v>
      </c>
      <c r="B33">
        <f>COUNTIFS(jobs[job_via],A33,jobs[job_title_short],title,jobs[job_country],country,jobs[job_schedule_type],type)</f>
        <v>0</v>
      </c>
      <c r="D33" t="str">
        <v>JobServe</v>
      </c>
      <c r="E33">
        <v>4</v>
      </c>
    </row>
    <row r="34" spans="1:5" x14ac:dyDescent="0.25">
      <c r="A34" t="str">
        <v>The Muse</v>
      </c>
      <c r="B34">
        <f>COUNTIFS(jobs[job_via],A34,jobs[job_title_short],title,jobs[job_country],country,jobs[job_schedule_type],type)</f>
        <v>0</v>
      </c>
      <c r="D34" t="str">
        <v>Greenhouse</v>
      </c>
      <c r="E34">
        <v>4</v>
      </c>
    </row>
    <row r="35" spans="1:5" x14ac:dyDescent="0.25">
      <c r="A35" t="str">
        <v>TechCareers</v>
      </c>
      <c r="B35">
        <f>COUNTIFS(jobs[job_via],A35,jobs[job_title_short],title,jobs[job_country],country,jobs[job_schedule_type],type)</f>
        <v>0</v>
      </c>
      <c r="D35" t="str">
        <v>Monster</v>
      </c>
      <c r="E35">
        <v>4</v>
      </c>
    </row>
    <row r="36" spans="1:5" x14ac:dyDescent="0.25">
      <c r="A36" t="str">
        <v>Robert Half</v>
      </c>
      <c r="B36">
        <f>COUNTIFS(jobs[job_via],A36,jobs[job_title_short],title,jobs[job_country],country,jobs[job_schedule_type],type)</f>
        <v>16</v>
      </c>
      <c r="D36" t="str">
        <v>IT JobServe</v>
      </c>
      <c r="E36">
        <v>4</v>
      </c>
    </row>
    <row r="37" spans="1:5" x14ac:dyDescent="0.25">
      <c r="A37" t="str">
        <v>Motion Recruitment</v>
      </c>
      <c r="B37">
        <f>COUNTIFS(jobs[job_via],A37,jobs[job_title_short],title,jobs[job_country],country,jobs[job_schedule_type],type)</f>
        <v>4</v>
      </c>
      <c r="D37" t="str">
        <v>TEKsystems Careers</v>
      </c>
      <c r="E37">
        <v>3</v>
      </c>
    </row>
    <row r="38" spans="1:5" x14ac:dyDescent="0.25">
      <c r="A38" t="str">
        <v>Upwork</v>
      </c>
      <c r="B38">
        <f>COUNTIFS(jobs[job_via],A38,jobs[job_title_short],title,jobs[job_country],country,jobs[job_schedule_type],type)</f>
        <v>0</v>
      </c>
      <c r="D38" t="str">
        <v>Jobg8</v>
      </c>
      <c r="E38">
        <v>3</v>
      </c>
    </row>
    <row r="39" spans="1:5" x14ac:dyDescent="0.25">
      <c r="A39" t="str">
        <v>JobServe</v>
      </c>
      <c r="B39">
        <f>COUNTIFS(jobs[job_via],A39,jobs[job_title_short],title,jobs[job_country],country,jobs[job_schedule_type],type)</f>
        <v>4</v>
      </c>
      <c r="D39" t="str">
        <v>Rise - Rise - Jobs</v>
      </c>
      <c r="E39">
        <v>3</v>
      </c>
    </row>
    <row r="40" spans="1:5" x14ac:dyDescent="0.25">
      <c r="A40" t="str">
        <v>SimplyHired</v>
      </c>
      <c r="B40">
        <f>COUNTIFS(jobs[job_via],A40,jobs[job_title_short],title,jobs[job_country],country,jobs[job_schedule_type],type)</f>
        <v>5</v>
      </c>
      <c r="D40" t="str">
        <v>Idealist</v>
      </c>
      <c r="E40">
        <v>3</v>
      </c>
    </row>
    <row r="41" spans="1:5" x14ac:dyDescent="0.25">
      <c r="A41" t="str">
        <v>Greenhouse</v>
      </c>
      <c r="B41">
        <f>COUNTIFS(jobs[job_via],A41,jobs[job_title_short],title,jobs[job_country],country,jobs[job_schedule_type],type)</f>
        <v>4</v>
      </c>
      <c r="D41" t="str">
        <v>Wellfound</v>
      </c>
      <c r="E41">
        <v>2</v>
      </c>
    </row>
    <row r="42" spans="1:5" x14ac:dyDescent="0.25">
      <c r="A42" t="str">
        <v>LinkedIn Panamá</v>
      </c>
      <c r="B42">
        <f>COUNTIFS(jobs[job_via],A42,jobs[job_title_short],title,jobs[job_country],country,jobs[job_schedule_type],type)</f>
        <v>0</v>
      </c>
      <c r="D42" t="str">
        <v>Edtech.com</v>
      </c>
      <c r="E42">
        <v>2</v>
      </c>
    </row>
    <row r="43" spans="1:5" x14ac:dyDescent="0.25">
      <c r="A43" t="str">
        <v>EarnBetter</v>
      </c>
      <c r="B43">
        <f>COUNTIFS(jobs[job_via],A43,jobs[job_title_short],title,jobs[job_country],country,jobs[job_schedule_type],type)</f>
        <v>0</v>
      </c>
      <c r="D43" t="str">
        <v>Workday</v>
      </c>
      <c r="E43">
        <v>2</v>
      </c>
    </row>
    <row r="44" spans="1:5" x14ac:dyDescent="0.25">
      <c r="A44" t="str">
        <v>USAJobs</v>
      </c>
      <c r="B44">
        <f>COUNTIFS(jobs[job_via],A44,jobs[job_title_short],title,jobs[job_country],country,jobs[job_schedule_type],type)</f>
        <v>0</v>
      </c>
      <c r="D44" t="str">
        <v>Leidos Careers</v>
      </c>
      <c r="E44">
        <v>2</v>
      </c>
    </row>
    <row r="45" spans="1:5" x14ac:dyDescent="0.25">
      <c r="A45" t="str">
        <v>Jobot</v>
      </c>
      <c r="B45">
        <f>COUNTIFS(jobs[job_via],A45,jobs[job_title_short],title,jobs[job_country],country,jobs[job_schedule_type],type)</f>
        <v>0</v>
      </c>
      <c r="D45" t="str">
        <v>Vaia – Talents</v>
      </c>
      <c r="E45">
        <v>2</v>
      </c>
    </row>
    <row r="46" spans="1:5" x14ac:dyDescent="0.25">
      <c r="A46" t="str">
        <v>| CLIENT DEMO Talent Network - Magnit</v>
      </c>
      <c r="B46">
        <f>COUNTIFS(jobs[job_via],A46,jobs[job_title_short],title,jobs[job_country],country,jobs[job_schedule_type],type)</f>
        <v>0</v>
      </c>
      <c r="D46" t="str">
        <v>Recruiter Jobs</v>
      </c>
      <c r="E46">
        <v>2</v>
      </c>
    </row>
    <row r="47" spans="1:5" x14ac:dyDescent="0.25">
      <c r="A47" t="str">
        <v>InternsGrab.net</v>
      </c>
      <c r="B47">
        <f>COUNTIFS(jobs[job_via],A47,jobs[job_title_short],title,jobs[job_country],country,jobs[job_schedule_type],type)</f>
        <v>0</v>
      </c>
      <c r="D47" t="str">
        <v>Career.com Career.com</v>
      </c>
      <c r="E47">
        <v>2</v>
      </c>
    </row>
    <row r="48" spans="1:5" x14ac:dyDescent="0.25">
      <c r="A48" t="str">
        <v>Dice.com</v>
      </c>
      <c r="B48">
        <f>COUNTIFS(jobs[job_via],A48,jobs[job_title_short],title,jobs[job_country],country,jobs[job_schedule_type],type)</f>
        <v>39</v>
      </c>
      <c r="D48" t="str">
        <v>MyKelly</v>
      </c>
      <c r="E48">
        <v>2</v>
      </c>
    </row>
    <row r="49" spans="1:5" x14ac:dyDescent="0.25">
      <c r="A49" t="str">
        <v>DataAnalyst.com</v>
      </c>
      <c r="B49">
        <f>COUNTIFS(jobs[job_via],A49,jobs[job_title_short],title,jobs[job_country],country,jobs[job_schedule_type],type)</f>
        <v>12</v>
      </c>
      <c r="D49" t="str">
        <v>Career.com</v>
      </c>
      <c r="E49">
        <v>2</v>
      </c>
    </row>
    <row r="50" spans="1:5" x14ac:dyDescent="0.25">
      <c r="A50" t="str">
        <v>Careers At Chewy, Inc. - Chewy.com</v>
      </c>
      <c r="B50">
        <f>COUNTIFS(jobs[job_via],A50,jobs[job_title_short],title,jobs[job_country],country,jobs[job_schedule_type],type)</f>
        <v>0</v>
      </c>
      <c r="D50" t="str">
        <v>Jennie Johnson</v>
      </c>
      <c r="E50">
        <v>2</v>
      </c>
    </row>
    <row r="51" spans="1:5" x14ac:dyDescent="0.25">
      <c r="A51" t="str">
        <v>Women For Hire- Job Board</v>
      </c>
      <c r="B51">
        <f>COUNTIFS(jobs[job_via],A51,jobs[job_title_short],title,jobs[job_country],country,jobs[job_schedule_type],type)</f>
        <v>0</v>
      </c>
      <c r="D51" t="str">
        <v>Taro</v>
      </c>
      <c r="E51">
        <v>1</v>
      </c>
    </row>
    <row r="52" spans="1:5" x14ac:dyDescent="0.25">
      <c r="A52" t="str">
        <v>SHSMD Career Center</v>
      </c>
      <c r="B52">
        <f>COUNTIFS(jobs[job_via],A52,jobs[job_title_short],title,jobs[job_country],country,jobs[job_schedule_type],type)</f>
        <v>0</v>
      </c>
      <c r="D52" t="str">
        <v>Outscal</v>
      </c>
      <c r="E52">
        <v>1</v>
      </c>
    </row>
    <row r="53" spans="1:5" x14ac:dyDescent="0.25">
      <c r="A53" t="str">
        <v>Jooble</v>
      </c>
      <c r="B53">
        <f>COUNTIFS(jobs[job_via],A53,jobs[job_title_short],title,jobs[job_country],country,jobs[job_schedule_type],type)</f>
        <v>0</v>
      </c>
      <c r="D53" t="str">
        <v>Smart Recruiters Jobs</v>
      </c>
      <c r="E53">
        <v>1</v>
      </c>
    </row>
    <row r="54" spans="1:5" x14ac:dyDescent="0.25">
      <c r="A54" t="str">
        <v>Simplify Jobs</v>
      </c>
      <c r="B54">
        <f>COUNTIFS(jobs[job_via],A54,jobs[job_title_short],title,jobs[job_country],country,jobs[job_schedule_type],type)</f>
        <v>0</v>
      </c>
      <c r="D54" t="str">
        <v>Compass Group Careers</v>
      </c>
      <c r="E54">
        <v>1</v>
      </c>
    </row>
    <row r="55" spans="1:5" x14ac:dyDescent="0.25">
      <c r="A55" t="str">
        <v>WhiteCrow.co</v>
      </c>
      <c r="B55">
        <f>COUNTIFS(jobs[job_via],A55,jobs[job_title_short],title,jobs[job_country],country,jobs[job_schedule_type],type)</f>
        <v>0</v>
      </c>
      <c r="D55" t="str">
        <v>Jobs And Talents In AI, ML, Data Science And Big Data</v>
      </c>
      <c r="E55">
        <v>1</v>
      </c>
    </row>
    <row r="56" spans="1:5" x14ac:dyDescent="0.25">
      <c r="A56" t="str">
        <v>LocalJobs.com</v>
      </c>
      <c r="B56">
        <f>COUNTIFS(jobs[job_via],A56,jobs[job_title_short],title,jobs[job_country],country,jobs[job_schedule_type],type)</f>
        <v>0</v>
      </c>
      <c r="D56" t="str">
        <v>Clearance Jobs</v>
      </c>
      <c r="E56">
        <v>1</v>
      </c>
    </row>
    <row r="57" spans="1:5" x14ac:dyDescent="0.25">
      <c r="A57" t="str">
        <v>WKRN Jobs</v>
      </c>
      <c r="B57">
        <f>COUNTIFS(jobs[job_via],A57,jobs[job_title_short],title,jobs[job_country],country,jobs[job_schedule_type],type)</f>
        <v>0</v>
      </c>
      <c r="D57" t="str">
        <v>Ultimate Staffing Services</v>
      </c>
      <c r="E57">
        <v>1</v>
      </c>
    </row>
    <row r="58" spans="1:5" x14ac:dyDescent="0.25">
      <c r="A58" t="str">
        <v>ShowbizJobs</v>
      </c>
      <c r="B58">
        <f>COUNTIFS(jobs[job_via],A58,jobs[job_title_short],title,jobs[job_country],country,jobs[job_schedule_type],type)</f>
        <v>0</v>
      </c>
      <c r="D58" t="str">
        <v>Acturhire</v>
      </c>
      <c r="E58">
        <v>1</v>
      </c>
    </row>
    <row r="59" spans="1:5" x14ac:dyDescent="0.25">
      <c r="A59" t="str">
        <v>The Elite Job</v>
      </c>
      <c r="B59">
        <f>COUNTIFS(jobs[job_via],A59,jobs[job_title_short],title,jobs[job_country],country,jobs[job_schedule_type],type)</f>
        <v>0</v>
      </c>
      <c r="D59" t="str">
        <v>Careers At Columbia - Columbia University</v>
      </c>
      <c r="E59">
        <v>1</v>
      </c>
    </row>
    <row r="60" spans="1:5" x14ac:dyDescent="0.25">
      <c r="A60" t="str">
        <v>Glassdoor</v>
      </c>
      <c r="B60">
        <f>COUNTIFS(jobs[job_via],A60,jobs[job_title_short],title,jobs[job_country],country,jobs[job_schedule_type],type)</f>
        <v>19</v>
      </c>
      <c r="D60" t="str">
        <v>Mount Sinai Careers</v>
      </c>
      <c r="E60">
        <v>1</v>
      </c>
    </row>
    <row r="61" spans="1:5" x14ac:dyDescent="0.25">
      <c r="A61" t="str">
        <v>Outscal</v>
      </c>
      <c r="B61">
        <f>COUNTIFS(jobs[job_via],A61,jobs[job_title_short],title,jobs[job_country],country,jobs[job_schedule_type],type)</f>
        <v>1</v>
      </c>
      <c r="D61" t="str">
        <v>ProActuary</v>
      </c>
      <c r="E61">
        <v>1</v>
      </c>
    </row>
    <row r="62" spans="1:5" x14ac:dyDescent="0.25">
      <c r="A62" t="str">
        <v>Levels.fyi</v>
      </c>
      <c r="B62">
        <f>COUNTIFS(jobs[job_via],A62,jobs[job_title_short],title,jobs[job_country],country,jobs[job_schedule_type],type)</f>
        <v>0</v>
      </c>
      <c r="D62" t="str">
        <v>Salary.com</v>
      </c>
      <c r="E62">
        <v>1</v>
      </c>
    </row>
    <row r="63" spans="1:5" x14ac:dyDescent="0.25">
      <c r="A63" t="str">
        <v>Karkidi</v>
      </c>
      <c r="B63">
        <f>COUNTIFS(jobs[job_via],A63,jobs[job_title_short],title,jobs[job_country],country,jobs[job_schedule_type],type)</f>
        <v>0</v>
      </c>
      <c r="D63" t="str">
        <v>LilyLifestyle Jobs</v>
      </c>
      <c r="E63">
        <v>1</v>
      </c>
    </row>
    <row r="64" spans="1:5" x14ac:dyDescent="0.25">
      <c r="A64" t="str">
        <v>Smart Recruiters Jobs</v>
      </c>
      <c r="B64">
        <f>COUNTIFS(jobs[job_via],A64,jobs[job_title_short],title,jobs[job_country],country,jobs[job_schedule_type],type)</f>
        <v>1</v>
      </c>
      <c r="D64" t="str">
        <v>IntelePeer Career Site</v>
      </c>
      <c r="E64">
        <v>1</v>
      </c>
    </row>
    <row r="65" spans="1:5" x14ac:dyDescent="0.25">
      <c r="A65" t="str">
        <v>TEKsystems Careers</v>
      </c>
      <c r="B65">
        <f>COUNTIFS(jobs[job_via],A65,jobs[job_title_short],title,jobs[job_country],country,jobs[job_schedule_type],type)</f>
        <v>3</v>
      </c>
      <c r="D65" t="str">
        <v>Randstad USA</v>
      </c>
      <c r="E65">
        <v>1</v>
      </c>
    </row>
    <row r="66" spans="1:5" x14ac:dyDescent="0.25">
      <c r="A66" t="str">
        <v>EWorker</v>
      </c>
      <c r="B66">
        <f>COUNTIFS(jobs[job_via],A66,jobs[job_title_short],title,jobs[job_country],country,jobs[job_schedule_type],type)</f>
        <v>0</v>
      </c>
      <c r="D66" t="str">
        <v>Star Job Search</v>
      </c>
      <c r="E66">
        <v>1</v>
      </c>
    </row>
    <row r="67" spans="1:5" x14ac:dyDescent="0.25">
      <c r="A67" t="str">
        <v>LinkedIn Nicaragua</v>
      </c>
      <c r="B67">
        <f>COUNTIFS(jobs[job_via],A67,jobs[job_title_short],title,jobs[job_country],country,jobs[job_schedule_type],type)</f>
        <v>0</v>
      </c>
      <c r="D67" t="str">
        <v>Oracle</v>
      </c>
      <c r="E67">
        <v>1</v>
      </c>
    </row>
    <row r="68" spans="1:5" x14ac:dyDescent="0.25">
      <c r="A68" t="str">
        <v>USNLX Ability Jobs - National Labor Exchange</v>
      </c>
      <c r="B68">
        <f>COUNTIFS(jobs[job_via],A68,jobs[job_title_short],title,jobs[job_country],country,jobs[job_schedule_type],type)</f>
        <v>0</v>
      </c>
      <c r="D68" t="str">
        <v>Diversity Jobs</v>
      </c>
      <c r="E68">
        <v>1</v>
      </c>
    </row>
    <row r="69" spans="1:5" x14ac:dyDescent="0.25">
      <c r="A69" t="str">
        <v>Monster</v>
      </c>
      <c r="B69">
        <f>COUNTIFS(jobs[job_via],A69,jobs[job_title_short],title,jobs[job_country],country,jobs[job_schedule_type],type)</f>
        <v>4</v>
      </c>
      <c r="D69" t="str">
        <v>Green Key Resources</v>
      </c>
      <c r="E69">
        <v>1</v>
      </c>
    </row>
    <row r="70" spans="1:5" x14ac:dyDescent="0.25">
      <c r="A70" t="str">
        <v>Compass Group Careers</v>
      </c>
      <c r="B70">
        <f>COUNTIFS(jobs[job_via],A70,jobs[job_title_short],title,jobs[job_country],country,jobs[job_schedule_type],type)</f>
        <v>1</v>
      </c>
      <c r="D70" t="str">
        <v>Prosple</v>
      </c>
      <c r="E70">
        <v>1</v>
      </c>
    </row>
    <row r="71" spans="1:5" x14ac:dyDescent="0.25">
      <c r="A71" t="str">
        <v>Jobs And Talents In AI, ML, Data Science And Big Data</v>
      </c>
      <c r="B71">
        <f>COUNTIFS(jobs[job_via],A71,jobs[job_title_short],title,jobs[job_country],country,jobs[job_schedule_type],type)</f>
        <v>1</v>
      </c>
      <c r="D71" t="str">
        <v>ClimateTechList</v>
      </c>
      <c r="E71">
        <v>1</v>
      </c>
    </row>
    <row r="72" spans="1:5" x14ac:dyDescent="0.25">
      <c r="A72" t="str">
        <v>Clearance Jobs</v>
      </c>
      <c r="B72">
        <f>COUNTIFS(jobs[job_via],A72,jobs[job_title_short],title,jobs[job_country],country,jobs[job_schedule_type],type)</f>
        <v>1</v>
      </c>
      <c r="D72" t="str">
        <v>Teal</v>
      </c>
      <c r="E72">
        <v>1</v>
      </c>
    </row>
    <row r="73" spans="1:5" x14ac:dyDescent="0.25">
      <c r="A73" t="str">
        <v>Startup Jobs</v>
      </c>
      <c r="B73">
        <f>COUNTIFS(jobs[job_via],A73,jobs[job_title_short],title,jobs[job_country],country,jobs[job_schedule_type],type)</f>
        <v>0</v>
      </c>
      <c r="D73" t="str">
        <v>Waters Careers - ICIMS</v>
      </c>
      <c r="E73">
        <v>1</v>
      </c>
    </row>
    <row r="74" spans="1:5" x14ac:dyDescent="0.25">
      <c r="A74" t="str">
        <v>LinkedIn Brunei</v>
      </c>
      <c r="B74">
        <f>COUNTIFS(jobs[job_via],A74,jobs[job_title_short],title,jobs[job_country],country,jobs[job_schedule_type],type)</f>
        <v>0</v>
      </c>
      <c r="D74" t="str">
        <v>Aston Carter Careers</v>
      </c>
      <c r="E74">
        <v>1</v>
      </c>
    </row>
    <row r="75" spans="1:5" x14ac:dyDescent="0.25">
      <c r="A75" t="str">
        <v>Voli Agency - Teamtailor</v>
      </c>
      <c r="B75">
        <f>COUNTIFS(jobs[job_via],A75,jobs[job_title_short],title,jobs[job_country],country,jobs[job_schedule_type],type)</f>
        <v>0</v>
      </c>
      <c r="D75" t="str">
        <v>GotWorx Staffing | Jobs</v>
      </c>
      <c r="E75">
        <v>1</v>
      </c>
    </row>
    <row r="76" spans="1:5" x14ac:dyDescent="0.25">
      <c r="A76" t="str">
        <v>Built In London</v>
      </c>
      <c r="B76">
        <f>COUNTIFS(jobs[job_via],A76,jobs[job_title_short],title,jobs[job_country],country,jobs[job_schedule_type],type)</f>
        <v>0</v>
      </c>
      <c r="D76" t="str">
        <v>Evansville Goodwill Industries, Inc. - JazzHR</v>
      </c>
      <c r="E76">
        <v>1</v>
      </c>
    </row>
    <row r="77" spans="1:5" x14ac:dyDescent="0.25">
      <c r="A77" t="str">
        <v>Y Combinator</v>
      </c>
      <c r="B77">
        <f>COUNTIFS(jobs[job_via],A77,jobs[job_title_short],title,jobs[job_country],country,jobs[job_schedule_type],type)</f>
        <v>0</v>
      </c>
      <c r="D77" t="str">
        <v>SCS Engineers - ICIMS</v>
      </c>
      <c r="E77">
        <v>1</v>
      </c>
    </row>
    <row r="78" spans="1:5" x14ac:dyDescent="0.25">
      <c r="A78" t="str">
        <v>OPTnation</v>
      </c>
      <c r="B78">
        <f>COUNTIFS(jobs[job_via],A78,jobs[job_title_short],title,jobs[job_country],country,jobs[job_schedule_type],type)</f>
        <v>0</v>
      </c>
      <c r="D78" t="str">
        <v>LHH</v>
      </c>
      <c r="E78">
        <v>1</v>
      </c>
    </row>
    <row r="79" spans="1:5" x14ac:dyDescent="0.25">
      <c r="A79" t="str">
        <v>Built In Singapore</v>
      </c>
      <c r="B79">
        <f>COUNTIFS(jobs[job_via],A79,jobs[job_title_short],title,jobs[job_country],country,jobs[job_schedule_type],type)</f>
        <v>0</v>
      </c>
      <c r="D79" t="str">
        <v>Learn4Good</v>
      </c>
      <c r="E79">
        <v>1</v>
      </c>
    </row>
    <row r="80" spans="1:5" x14ac:dyDescent="0.25">
      <c r="A80" t="str">
        <v>FXC Intelligence</v>
      </c>
      <c r="B80">
        <f>COUNTIFS(jobs[job_via],A80,jobs[job_title_short],title,jobs[job_country],country,jobs[job_schedule_type],type)</f>
        <v>0</v>
      </c>
      <c r="D80" t="str">
        <v>JoPilot</v>
      </c>
      <c r="E80">
        <v>1</v>
      </c>
    </row>
    <row r="81" spans="1:5" x14ac:dyDescent="0.25">
      <c r="A81" t="str">
        <v>GrabJobs</v>
      </c>
      <c r="B81">
        <f>COUNTIFS(jobs[job_via],A81,jobs[job_title_short],title,jobs[job_country],country,jobs[job_schedule_type],type)</f>
        <v>0</v>
      </c>
      <c r="D81" t="str">
        <v>Resume-Library.com</v>
      </c>
      <c r="E81">
        <v>1</v>
      </c>
    </row>
    <row r="82" spans="1:5" x14ac:dyDescent="0.25">
      <c r="A82" t="str">
        <v>Vallarta Supermarkets Careers</v>
      </c>
      <c r="B82">
        <f>COUNTIFS(jobs[job_via],A82,jobs[job_title_short],title,jobs[job_country],country,jobs[job_schedule_type],type)</f>
        <v>0</v>
      </c>
      <c r="D82" t="str">
        <v>Selby Jennings</v>
      </c>
      <c r="E82">
        <v>1</v>
      </c>
    </row>
    <row r="83" spans="1:5" x14ac:dyDescent="0.25">
      <c r="A83" t="str">
        <v>Recruit.net</v>
      </c>
      <c r="B83">
        <f>COUNTIFS(jobs[job_via],A83,jobs[job_title_short],title,jobs[job_country],country,jobs[job_schedule_type],type)</f>
        <v>12</v>
      </c>
      <c r="D83" t="str">
        <v>Inside Higher Ed Careers</v>
      </c>
      <c r="E83">
        <v>1</v>
      </c>
    </row>
    <row r="84" spans="1:5" x14ac:dyDescent="0.25">
      <c r="A84" t="str">
        <v>Edtech.com</v>
      </c>
      <c r="B84">
        <f>COUNTIFS(jobs[job_via],A84,jobs[job_title_short],title,jobs[job_country],country,jobs[job_schedule_type],type)</f>
        <v>2</v>
      </c>
      <c r="D84" t="str">
        <v>AppleOne</v>
      </c>
      <c r="E84">
        <v>1</v>
      </c>
    </row>
    <row r="85" spans="1:5" x14ac:dyDescent="0.25">
      <c r="A85" t="str">
        <v>CBRE Jobs</v>
      </c>
      <c r="B85">
        <f>COUNTIFS(jobs[job_via],A85,jobs[job_title_short],title,jobs[job_country],country,jobs[job_schedule_type],type)</f>
        <v>0</v>
      </c>
      <c r="D85" t="str">
        <v>PostJobFree</v>
      </c>
      <c r="E85">
        <v>1</v>
      </c>
    </row>
    <row r="86" spans="1:5" x14ac:dyDescent="0.25">
      <c r="A86" t="str">
        <v>Vaia</v>
      </c>
      <c r="B86">
        <f>COUNTIFS(jobs[job_via],A86,jobs[job_title_short],title,jobs[job_country],country,jobs[job_schedule_type],type)</f>
        <v>7</v>
      </c>
      <c r="D86" t="str">
        <v>Alooba Jobs Board</v>
      </c>
      <c r="E86">
        <v>1</v>
      </c>
    </row>
    <row r="87" spans="1:5" x14ac:dyDescent="0.25">
      <c r="A87" t="str">
        <v>Tarana Wireless - Career Page</v>
      </c>
      <c r="B87">
        <f>COUNTIFS(jobs[job_via],A87,jobs[job_title_short],title,jobs[job_country],country,jobs[job_schedule_type],type)</f>
        <v>0</v>
      </c>
      <c r="D87" t="str">
        <v>BGR</v>
      </c>
      <c r="E87">
        <v>1</v>
      </c>
    </row>
    <row r="88" spans="1:5" x14ac:dyDescent="0.25">
      <c r="A88" t="str">
        <v>Ultimate Staffing Services</v>
      </c>
      <c r="B88">
        <f>COUNTIFS(jobs[job_via],A88,jobs[job_title_short],title,jobs[job_country],country,jobs[job_schedule_type],type)</f>
        <v>1</v>
      </c>
      <c r="D88" t="str">
        <v>Hispanic-Jobs.com</v>
      </c>
      <c r="E88">
        <v>1</v>
      </c>
    </row>
    <row r="89" spans="1:5" x14ac:dyDescent="0.25">
      <c r="A89" t="str">
        <v>Jobs</v>
      </c>
      <c r="B89">
        <f>COUNTIFS(jobs[job_via],A89,jobs[job_title_short],title,jobs[job_country],country,jobs[job_schedule_type],type)</f>
        <v>0</v>
      </c>
      <c r="D89" t="str">
        <v>Conservation Job Board</v>
      </c>
      <c r="E89">
        <v>1</v>
      </c>
    </row>
    <row r="90" spans="1:5" x14ac:dyDescent="0.25">
      <c r="A90" t="str">
        <v>CFA Institute Career Center</v>
      </c>
      <c r="B90">
        <f>COUNTIFS(jobs[job_via],A90,jobs[job_title_short],title,jobs[job_country],country,jobs[job_schedule_type],type)</f>
        <v>0</v>
      </c>
      <c r="D90" t="str">
        <v>FactoryFix</v>
      </c>
      <c r="E90">
        <v>1</v>
      </c>
    </row>
    <row r="91" spans="1:5" x14ac:dyDescent="0.25">
      <c r="A91" t="str">
        <v>Akkodis</v>
      </c>
      <c r="B91">
        <f>COUNTIFS(jobs[job_via],A91,jobs[job_title_short],title,jobs[job_country],country,jobs[job_schedule_type],type)</f>
        <v>0</v>
      </c>
      <c r="D91" t="str">
        <v>Tech Titans Job Board</v>
      </c>
      <c r="E91">
        <v>1</v>
      </c>
    </row>
    <row r="92" spans="1:5" x14ac:dyDescent="0.25">
      <c r="A92" t="str">
        <v>Dantech Corporation</v>
      </c>
      <c r="B92">
        <f>COUNTIFS(jobs[job_via],A92,jobs[job_title_short],title,jobs[job_country],country,jobs[job_schedule_type],type)</f>
        <v>0</v>
      </c>
      <c r="D92" t="str">
        <v>Built In Los Angeles</v>
      </c>
      <c r="E92">
        <v>1</v>
      </c>
    </row>
    <row r="93" spans="1:5" x14ac:dyDescent="0.25">
      <c r="A93" t="str">
        <v>Dutch Tavern</v>
      </c>
      <c r="B93">
        <f>COUNTIFS(jobs[job_via],A93,jobs[job_title_short],title,jobs[job_country],country,jobs[job_schedule_type],type)</f>
        <v>0</v>
      </c>
      <c r="D93" t="str">
        <v>Accounting Today Jobs</v>
      </c>
      <c r="E93">
        <v>1</v>
      </c>
    </row>
    <row r="94" spans="1:5" x14ac:dyDescent="0.25">
      <c r="A94" t="str">
        <v>Acturhire</v>
      </c>
      <c r="B94">
        <f>COUNTIFS(jobs[job_via],A94,jobs[job_title_short],title,jobs[job_country],country,jobs[job_schedule_type],type)</f>
        <v>1</v>
      </c>
      <c r="D94" t="str">
        <v>SGR Job Board</v>
      </c>
      <c r="E94">
        <v>1</v>
      </c>
    </row>
    <row r="95" spans="1:5" x14ac:dyDescent="0.25">
      <c r="A95" t="str">
        <v>Careers At Columbia - Columbia University</v>
      </c>
      <c r="B95">
        <f>COUNTIFS(jobs[job_via],A95,jobs[job_title_short],title,jobs[job_country],country,jobs[job_schedule_type],type)</f>
        <v>1</v>
      </c>
      <c r="D95" t="str">
        <v>SonicJobs</v>
      </c>
      <c r="E95">
        <v>1</v>
      </c>
    </row>
    <row r="96" spans="1:5" x14ac:dyDescent="0.25">
      <c r="A96" t="str">
        <v>Radian Jobs</v>
      </c>
      <c r="B96">
        <f>COUNTIFS(jobs[job_via],A96,jobs[job_title_short],title,jobs[job_country],country,jobs[job_schedule_type],type)</f>
        <v>0</v>
      </c>
      <c r="D96" t="str">
        <v>ATT Jobs</v>
      </c>
      <c r="E96">
        <v>1</v>
      </c>
    </row>
    <row r="97" spans="1:5" x14ac:dyDescent="0.25">
      <c r="A97" t="str">
        <v>Career Page</v>
      </c>
      <c r="B97">
        <f>COUNTIFS(jobs[job_via],A97,jobs[job_title_short],title,jobs[job_country],country,jobs[job_schedule_type],type)</f>
        <v>0</v>
      </c>
      <c r="D97" t="str">
        <v>AAAE Career Center</v>
      </c>
      <c r="E97">
        <v>1</v>
      </c>
    </row>
    <row r="98" spans="1:5" x14ac:dyDescent="0.25">
      <c r="A98" t="str">
        <v>Experteer</v>
      </c>
      <c r="B98">
        <f>COUNTIFS(jobs[job_via],A98,jobs[job_title_short],title,jobs[job_country],country,jobs[job_schedule_type],type)</f>
        <v>20</v>
      </c>
      <c r="D98" t="str">
        <v>Gusto</v>
      </c>
      <c r="E98">
        <v>1</v>
      </c>
    </row>
    <row r="99" spans="1:5" x14ac:dyDescent="0.25">
      <c r="A99" t="str">
        <v>Mount Sinai Careers</v>
      </c>
      <c r="B99">
        <f>COUNTIFS(jobs[job_via],A99,jobs[job_title_short],title,jobs[job_country],country,jobs[job_schedule_type],type)</f>
        <v>1</v>
      </c>
      <c r="D99" t="str">
        <v>Indeed Jobs USA</v>
      </c>
      <c r="E99">
        <v>1</v>
      </c>
    </row>
    <row r="100" spans="1:5" x14ac:dyDescent="0.25">
      <c r="A100" t="str">
        <v>Bayt.com</v>
      </c>
      <c r="B100">
        <f>COUNTIFS(jobs[job_via],A100,jobs[job_title_short],title,jobs[job_country],country,jobs[job_schedule_type],type)</f>
        <v>0</v>
      </c>
      <c r="D100" t="str">
        <v>Built In Seattle</v>
      </c>
      <c r="E100">
        <v>1</v>
      </c>
    </row>
    <row r="101" spans="1:5" x14ac:dyDescent="0.25">
      <c r="A101" t="str">
        <v>Local Hire Board</v>
      </c>
      <c r="B101">
        <f>COUNTIFS(jobs[job_via],A101,jobs[job_title_short],title,jobs[job_country],country,jobs[job_schedule_type],type)</f>
        <v>0</v>
      </c>
      <c r="D101" t="str">
        <v>Peraton Careers</v>
      </c>
      <c r="E101">
        <v>1</v>
      </c>
    </row>
    <row r="102" spans="1:5" x14ac:dyDescent="0.25">
      <c r="A102" t="str">
        <v>MLee Healthcare Staffing And Recruiting, Inc.</v>
      </c>
      <c r="B102">
        <f>COUNTIFS(jobs[job_via],A102,jobs[job_title_short],title,jobs[job_country],country,jobs[job_schedule_type],type)</f>
        <v>0</v>
      </c>
      <c r="D102" t="str">
        <v>IHireTechnology</v>
      </c>
      <c r="E102">
        <v>1</v>
      </c>
    </row>
    <row r="103" spans="1:5" x14ac:dyDescent="0.25">
      <c r="A103" t="str">
        <v>ProActuary</v>
      </c>
      <c r="B103">
        <f>COUNTIFS(jobs[job_via],A103,jobs[job_title_short],title,jobs[job_country],country,jobs[job_schedule_type],type)</f>
        <v>1</v>
      </c>
      <c r="D103" t="str">
        <v>Advance Venture Partners Job Board</v>
      </c>
      <c r="E103">
        <v>1</v>
      </c>
    </row>
    <row r="104" spans="1:5" x14ac:dyDescent="0.25">
      <c r="A104" t="str">
        <v>Jobcase</v>
      </c>
      <c r="B104">
        <f>COUNTIFS(jobs[job_via],A104,jobs[job_title_short],title,jobs[job_country],country,jobs[job_schedule_type],type)</f>
        <v>0</v>
      </c>
      <c r="D104" t="str">
        <v>The Chronicle Of Higher Education Jobs</v>
      </c>
      <c r="E104">
        <v>1</v>
      </c>
    </row>
    <row r="105" spans="1:5" x14ac:dyDescent="0.25">
      <c r="A105" t="str">
        <v>BeBee India Meet Opportunities</v>
      </c>
      <c r="B105">
        <f>COUNTIFS(jobs[job_via],A105,jobs[job_title_short],title,jobs[job_country],country,jobs[job_schedule_type],type)</f>
        <v>0</v>
      </c>
      <c r="D105" t="str">
        <v>Careers At Peraton</v>
      </c>
      <c r="E105">
        <v>1</v>
      </c>
    </row>
    <row r="106" spans="1:5" x14ac:dyDescent="0.25">
      <c r="A106" t="str">
        <v>LinkedIn Nigeria</v>
      </c>
      <c r="B106">
        <f>COUNTIFS(jobs[job_via],A106,jobs[job_title_short],title,jobs[job_country],country,jobs[job_schedule_type],type)</f>
        <v>0</v>
      </c>
      <c r="D106" t="str">
        <v>EY Careers</v>
      </c>
      <c r="E106">
        <v>1</v>
      </c>
    </row>
    <row r="107" spans="1:5" x14ac:dyDescent="0.25">
      <c r="A107" t="str">
        <v>Jobg8</v>
      </c>
      <c r="B107">
        <f>COUNTIFS(jobs[job_via],A107,jobs[job_title_short],title,jobs[job_country],country,jobs[job_schedule_type],type)</f>
        <v>3</v>
      </c>
      <c r="D107" t="str">
        <v>Paycomonline.net</v>
      </c>
      <c r="E107">
        <v>1</v>
      </c>
    </row>
    <row r="108" spans="1:5" x14ac:dyDescent="0.25">
      <c r="A108" t="str">
        <v>LinkedIn Malta</v>
      </c>
      <c r="B108">
        <f>COUNTIFS(jobs[job_via],A108,jobs[job_title_short],title,jobs[job_country],country,jobs[job_schedule_type],type)</f>
        <v>0</v>
      </c>
      <c r="D108" t="str">
        <v>Menlo Ventures Job Board</v>
      </c>
      <c r="E108">
        <v>1</v>
      </c>
    </row>
    <row r="109" spans="1:5" x14ac:dyDescent="0.25">
      <c r="A109" t="str">
        <v>Salary.com</v>
      </c>
      <c r="B109">
        <f>COUNTIFS(jobs[job_via],A109,jobs[job_title_short],title,jobs[job_country],country,jobs[job_schedule_type],type)</f>
        <v>1</v>
      </c>
      <c r="D109" t="str">
        <v>ComputerWork</v>
      </c>
      <c r="E109">
        <v>1</v>
      </c>
    </row>
    <row r="110" spans="1:5" x14ac:dyDescent="0.25">
      <c r="A110" t="str">
        <v>Walmart - Placements Joy</v>
      </c>
      <c r="B110">
        <f>COUNTIFS(jobs[job_via],A110,jobs[job_title_short],title,jobs[job_country],country,jobs[job_schedule_type],type)</f>
        <v>0</v>
      </c>
      <c r="D110" t="str">
        <v>Harri</v>
      </c>
      <c r="E110">
        <v>1</v>
      </c>
    </row>
    <row r="111" spans="1:5" x14ac:dyDescent="0.25">
      <c r="A111" t="str">
        <v>LilyLifestyle Jobs</v>
      </c>
      <c r="B111">
        <f>COUNTIFS(jobs[job_via],A111,jobs[job_title_short],title,jobs[job_country],country,jobs[job_schedule_type],type)</f>
        <v>1</v>
      </c>
      <c r="D111" t="str">
        <v>Aya Healthcare</v>
      </c>
      <c r="E111">
        <v>1</v>
      </c>
    </row>
    <row r="112" spans="1:5" x14ac:dyDescent="0.25">
      <c r="A112" t="str">
        <v>LinkedIn Hong Kong</v>
      </c>
      <c r="B112">
        <f>COUNTIFS(jobs[job_via],A112,jobs[job_title_short],title,jobs[job_country],country,jobs[job_schedule_type],type)</f>
        <v>0</v>
      </c>
      <c r="D112" t="str">
        <v>MLR.org</v>
      </c>
      <c r="E112">
        <v>1</v>
      </c>
    </row>
    <row r="113" spans="1:5" x14ac:dyDescent="0.25">
      <c r="A113" t="str">
        <v>Built In NYC</v>
      </c>
      <c r="B113">
        <f>COUNTIFS(jobs[job_via],A113,jobs[job_title_short],title,jobs[job_country],country,jobs[job_schedule_type],type)</f>
        <v>23</v>
      </c>
      <c r="D113" t="str">
        <v>TelCom Careers</v>
      </c>
      <c r="E113">
        <v>1</v>
      </c>
    </row>
    <row r="114" spans="1:5" x14ac:dyDescent="0.25">
      <c r="A114" t="str">
        <v>DW Simpson</v>
      </c>
      <c r="B114">
        <f>COUNTIFS(jobs[job_via],A114,jobs[job_title_short],title,jobs[job_country],country,jobs[job_schedule_type],type)</f>
        <v>0</v>
      </c>
      <c r="D114" t="str">
        <v>Higher Education Recruitment Consortium</v>
      </c>
      <c r="E114">
        <v>1</v>
      </c>
    </row>
    <row r="115" spans="1:5" x14ac:dyDescent="0.25">
      <c r="A115" t="str">
        <v>Navistar - International</v>
      </c>
      <c r="B115">
        <f>COUNTIFS(jobs[job_via],A115,jobs[job_title_short],title,jobs[job_country],country,jobs[job_schedule_type],type)</f>
        <v>0</v>
      </c>
      <c r="D115" t="str">
        <v>JobLeads</v>
      </c>
      <c r="E115">
        <v>0</v>
      </c>
    </row>
    <row r="116" spans="1:5" x14ac:dyDescent="0.25">
      <c r="A116" t="str">
        <v>Academic Gates</v>
      </c>
      <c r="B116">
        <f>COUNTIFS(jobs[job_via],A116,jobs[job_title_short],title,jobs[job_country],country,jobs[job_schedule_type],type)</f>
        <v>0</v>
      </c>
      <c r="D116" t="str">
        <v>JobzMall</v>
      </c>
      <c r="E116">
        <v>0</v>
      </c>
    </row>
    <row r="117" spans="1:5" x14ac:dyDescent="0.25">
      <c r="A117" t="str">
        <v>Jobs Trabajo.org</v>
      </c>
      <c r="B117">
        <f>COUNTIFS(jobs[job_via],A117,jobs[job_title_short],title,jobs[job_country],country,jobs[job_schedule_type],type)</f>
        <v>7</v>
      </c>
      <c r="D117" t="str">
        <v>Rise</v>
      </c>
      <c r="E117">
        <v>0</v>
      </c>
    </row>
    <row r="118" spans="1:5" x14ac:dyDescent="0.25">
      <c r="A118" t="str">
        <v>INSPYR Solutions</v>
      </c>
      <c r="B118">
        <f>COUNTIFS(jobs[job_via],A118,jobs[job_title_short],title,jobs[job_country],country,jobs[job_schedule_type],type)</f>
        <v>0</v>
      </c>
      <c r="D118" t="str">
        <v>LinkedIn Tanzania</v>
      </c>
      <c r="E118">
        <v>0</v>
      </c>
    </row>
    <row r="119" spans="1:5" x14ac:dyDescent="0.25">
      <c r="A119" t="str">
        <v>IntelePeer Career Site</v>
      </c>
      <c r="B119">
        <f>COUNTIFS(jobs[job_via],A119,jobs[job_title_short],title,jobs[job_country],country,jobs[job_schedule_type],type)</f>
        <v>1</v>
      </c>
      <c r="D119" t="str">
        <v>LinkedIn El Salvador</v>
      </c>
      <c r="E119">
        <v>0</v>
      </c>
    </row>
    <row r="120" spans="1:5" x14ac:dyDescent="0.25">
      <c r="A120" t="str">
        <v>BuzzClan Career Portal</v>
      </c>
      <c r="B120">
        <f>COUNTIFS(jobs[job_via],A120,jobs[job_title_short],title,jobs[job_country],country,jobs[job_schedule_type],type)</f>
        <v>0</v>
      </c>
      <c r="D120" t="str">
        <v>LinkedIn Cameroon</v>
      </c>
      <c r="E120">
        <v>0</v>
      </c>
    </row>
    <row r="121" spans="1:5" x14ac:dyDescent="0.25">
      <c r="A121" t="str">
        <v>Enterprise Solutions, Inc.</v>
      </c>
      <c r="B121">
        <f>COUNTIFS(jobs[job_via],A121,jobs[job_title_short],title,jobs[job_country],country,jobs[job_schedule_type],type)</f>
        <v>0</v>
      </c>
      <c r="D121" t="str">
        <v>LinkedIn Slovakia</v>
      </c>
      <c r="E121">
        <v>0</v>
      </c>
    </row>
    <row r="122" spans="1:5" x14ac:dyDescent="0.25">
      <c r="A122" t="str">
        <v>OmniJobs</v>
      </c>
      <c r="B122">
        <f>COUNTIFS(jobs[job_via],A122,jobs[job_title_short],title,jobs[job_country],country,jobs[job_schedule_type],type)</f>
        <v>0</v>
      </c>
      <c r="D122" t="str">
        <v>LinkedIn Kazakhstan</v>
      </c>
      <c r="E122">
        <v>0</v>
      </c>
    </row>
    <row r="123" spans="1:5" x14ac:dyDescent="0.25">
      <c r="A123" t="str">
        <v>NEAR Foundation Job Board</v>
      </c>
      <c r="B123">
        <f>COUNTIFS(jobs[job_via],A123,jobs[job_title_short],title,jobs[job_country],country,jobs[job_schedule_type],type)</f>
        <v>0</v>
      </c>
      <c r="D123" t="str">
        <v>Kw.linkedin.com</v>
      </c>
      <c r="E123">
        <v>0</v>
      </c>
    </row>
    <row r="124" spans="1:5" x14ac:dyDescent="0.25">
      <c r="A124" t="str">
        <v>VanderHouwen</v>
      </c>
      <c r="B124">
        <f>COUNTIFS(jobs[job_via],A124,jobs[job_title_short],title,jobs[job_country],country,jobs[job_schedule_type],type)</f>
        <v>0</v>
      </c>
      <c r="D124" t="str">
        <v>JobGet</v>
      </c>
      <c r="E124">
        <v>0</v>
      </c>
    </row>
    <row r="125" spans="1:5" x14ac:dyDescent="0.25">
      <c r="A125" t="str">
        <v>Allied-IT Jobs</v>
      </c>
      <c r="B125">
        <f>COUNTIFS(jobs[job_via],A125,jobs[job_title_short],title,jobs[job_country],country,jobs[job_schedule_type],type)</f>
        <v>0</v>
      </c>
      <c r="D125" t="str">
        <v>LinkedIn Paraguay</v>
      </c>
      <c r="E125">
        <v>0</v>
      </c>
    </row>
    <row r="126" spans="1:5" x14ac:dyDescent="0.25">
      <c r="A126" t="str">
        <v>LifeworQ</v>
      </c>
      <c r="B126">
        <f>COUNTIFS(jobs[job_via],A126,jobs[job_title_short],title,jobs[job_country],country,jobs[job_schedule_type],type)</f>
        <v>0</v>
      </c>
      <c r="D126" t="str">
        <v>LinkedIn Guyana</v>
      </c>
      <c r="E126">
        <v>0</v>
      </c>
    </row>
    <row r="127" spans="1:5" x14ac:dyDescent="0.25">
      <c r="A127" t="str">
        <v>Randstad USA</v>
      </c>
      <c r="B127">
        <f>COUNTIFS(jobs[job_via],A127,jobs[job_title_short],title,jobs[job_country],country,jobs[job_schedule_type],type)</f>
        <v>1</v>
      </c>
      <c r="D127" t="str">
        <v>Creative Financial Staffing</v>
      </c>
      <c r="E127">
        <v>0</v>
      </c>
    </row>
    <row r="128" spans="1:5" x14ac:dyDescent="0.25">
      <c r="A128" t="str">
        <v>Built In San Francisco</v>
      </c>
      <c r="B128">
        <f>COUNTIFS(jobs[job_via],A128,jobs[job_title_short],title,jobs[job_country],country,jobs[job_schedule_type],type)</f>
        <v>0</v>
      </c>
      <c r="D128" t="str">
        <v>The Muse</v>
      </c>
      <c r="E128">
        <v>0</v>
      </c>
    </row>
    <row r="129" spans="1:5" x14ac:dyDescent="0.25">
      <c r="A129" t="str">
        <v>Synectics Inc</v>
      </c>
      <c r="B129">
        <f>COUNTIFS(jobs[job_via],A129,jobs[job_title_short],title,jobs[job_country],country,jobs[job_schedule_type],type)</f>
        <v>0</v>
      </c>
      <c r="D129" t="str">
        <v>TechCareers</v>
      </c>
      <c r="E129">
        <v>0</v>
      </c>
    </row>
    <row r="130" spans="1:5" x14ac:dyDescent="0.25">
      <c r="A130" t="str">
        <v>RemoteLiz</v>
      </c>
      <c r="B130">
        <f>COUNTIFS(jobs[job_via],A130,jobs[job_title_short],title,jobs[job_country],country,jobs[job_schedule_type],type)</f>
        <v>0</v>
      </c>
      <c r="D130" t="str">
        <v>Upwork</v>
      </c>
      <c r="E130">
        <v>0</v>
      </c>
    </row>
    <row r="131" spans="1:5" x14ac:dyDescent="0.25">
      <c r="A131" t="str">
        <v>Magnet.me</v>
      </c>
      <c r="B131">
        <f>COUNTIFS(jobs[job_via],A131,jobs[job_title_short],title,jobs[job_country],country,jobs[job_schedule_type],type)</f>
        <v>0</v>
      </c>
      <c r="D131" t="str">
        <v>LinkedIn Panamá</v>
      </c>
      <c r="E131">
        <v>0</v>
      </c>
    </row>
    <row r="132" spans="1:5" x14ac:dyDescent="0.25">
      <c r="A132" t="str">
        <v>Spherion Staffing Services</v>
      </c>
      <c r="B132">
        <f>COUNTIFS(jobs[job_via],A132,jobs[job_title_short],title,jobs[job_country],country,jobs[job_schedule_type],type)</f>
        <v>0</v>
      </c>
      <c r="D132" t="str">
        <v>EarnBetter</v>
      </c>
      <c r="E132">
        <v>0</v>
      </c>
    </row>
    <row r="133" spans="1:5" x14ac:dyDescent="0.25">
      <c r="A133" t="str">
        <v>Citi Careers</v>
      </c>
      <c r="B133">
        <f>COUNTIFS(jobs[job_via],A133,jobs[job_title_short],title,jobs[job_country],country,jobs[job_schedule_type],type)</f>
        <v>0</v>
      </c>
      <c r="D133" t="str">
        <v>USAJobs</v>
      </c>
      <c r="E133">
        <v>0</v>
      </c>
    </row>
    <row r="134" spans="1:5" x14ac:dyDescent="0.25">
      <c r="A134" t="str">
        <v>Outscal.com</v>
      </c>
      <c r="B134">
        <f>COUNTIFS(jobs[job_via],A134,jobs[job_title_short],title,jobs[job_country],country,jobs[job_schedule_type],type)</f>
        <v>0</v>
      </c>
      <c r="D134" t="str">
        <v>Jobot</v>
      </c>
      <c r="E134">
        <v>0</v>
      </c>
    </row>
    <row r="135" spans="1:5" x14ac:dyDescent="0.25">
      <c r="A135" t="str">
        <v>Workday</v>
      </c>
      <c r="B135">
        <f>COUNTIFS(jobs[job_via],A135,jobs[job_title_short],title,jobs[job_country],country,jobs[job_schedule_type],type)</f>
        <v>2</v>
      </c>
      <c r="D135" t="str">
        <v>| CLIENT DEMO Talent Network - Magnit</v>
      </c>
      <c r="E135">
        <v>0</v>
      </c>
    </row>
    <row r="136" spans="1:5" x14ac:dyDescent="0.25">
      <c r="A136" t="str">
        <v>SnapJobSearch.com</v>
      </c>
      <c r="B136">
        <f>COUNTIFS(jobs[job_via],A136,jobs[job_title_short],title,jobs[job_country],country,jobs[job_schedule_type],type)</f>
        <v>0</v>
      </c>
      <c r="D136" t="str">
        <v>InternsGrab.net</v>
      </c>
      <c r="E136">
        <v>0</v>
      </c>
    </row>
    <row r="137" spans="1:5" x14ac:dyDescent="0.25">
      <c r="A137" t="str">
        <v>Degen Crypto Jobs</v>
      </c>
      <c r="B137">
        <f>COUNTIFS(jobs[job_via],A137,jobs[job_title_short],title,jobs[job_country],country,jobs[job_schedule_type],type)</f>
        <v>0</v>
      </c>
      <c r="D137" t="str">
        <v>Careers At Chewy, Inc. - Chewy.com</v>
      </c>
      <c r="E137">
        <v>0</v>
      </c>
    </row>
    <row r="138" spans="1:5" x14ac:dyDescent="0.25">
      <c r="A138" t="str">
        <v>LinkedIn Iceland</v>
      </c>
      <c r="B138">
        <f>COUNTIFS(jobs[job_via],A138,jobs[job_title_short],title,jobs[job_country],country,jobs[job_schedule_type],type)</f>
        <v>0</v>
      </c>
      <c r="D138" t="str">
        <v>Women For Hire- Job Board</v>
      </c>
      <c r="E138">
        <v>0</v>
      </c>
    </row>
    <row r="139" spans="1:5" x14ac:dyDescent="0.25">
      <c r="A139" t="str">
        <v>Star Job Search</v>
      </c>
      <c r="B139">
        <f>COUNTIFS(jobs[job_via],A139,jobs[job_title_short],title,jobs[job_country],country,jobs[job_schedule_type],type)</f>
        <v>1</v>
      </c>
      <c r="D139" t="str">
        <v>SHSMD Career Center</v>
      </c>
      <c r="E139">
        <v>0</v>
      </c>
    </row>
    <row r="140" spans="1:5" x14ac:dyDescent="0.25">
      <c r="A140" t="str">
        <v>Oracle</v>
      </c>
      <c r="B140">
        <f>COUNTIFS(jobs[job_via],A140,jobs[job_title_short],title,jobs[job_country],country,jobs[job_schedule_type],type)</f>
        <v>1</v>
      </c>
      <c r="D140" t="str">
        <v>Jooble</v>
      </c>
      <c r="E140">
        <v>0</v>
      </c>
    </row>
    <row r="141" spans="1:5" x14ac:dyDescent="0.25">
      <c r="A141" t="str">
        <v>Diversity Jobs</v>
      </c>
      <c r="B141">
        <f>COUNTIFS(jobs[job_via],A141,jobs[job_title_short],title,jobs[job_country],country,jobs[job_schedule_type],type)</f>
        <v>1</v>
      </c>
      <c r="D141" t="str">
        <v>Simplify Jobs</v>
      </c>
      <c r="E141">
        <v>0</v>
      </c>
    </row>
    <row r="142" spans="1:5" x14ac:dyDescent="0.25">
      <c r="A142" t="str">
        <v>Trabajo.org</v>
      </c>
      <c r="B142">
        <f>COUNTIFS(jobs[job_via],A142,jobs[job_title_short],title,jobs[job_country],country,jobs[job_schedule_type],type)</f>
        <v>22</v>
      </c>
      <c r="D142" t="str">
        <v>WhiteCrow.co</v>
      </c>
      <c r="E142">
        <v>0</v>
      </c>
    </row>
    <row r="143" spans="1:5" x14ac:dyDescent="0.25">
      <c r="A143" t="str">
        <v>Theround</v>
      </c>
      <c r="B143">
        <f>COUNTIFS(jobs[job_via],A143,jobs[job_title_short],title,jobs[job_country],country,jobs[job_schedule_type],type)</f>
        <v>0</v>
      </c>
      <c r="D143" t="str">
        <v>LocalJobs.com</v>
      </c>
      <c r="E143">
        <v>0</v>
      </c>
    </row>
    <row r="144" spans="1:5" x14ac:dyDescent="0.25">
      <c r="A144" t="str">
        <v>SitePoint</v>
      </c>
      <c r="B144">
        <f>COUNTIFS(jobs[job_via],A144,jobs[job_title_short],title,jobs[job_country],country,jobs[job_schedule_type],type)</f>
        <v>0</v>
      </c>
      <c r="D144" t="str">
        <v>WKRN Jobs</v>
      </c>
      <c r="E144">
        <v>0</v>
      </c>
    </row>
    <row r="145" spans="1:5" x14ac:dyDescent="0.25">
      <c r="A145" t="str">
        <v>WhiteCrow</v>
      </c>
      <c r="B145">
        <f>COUNTIFS(jobs[job_via],A145,jobs[job_title_short],title,jobs[job_country],country,jobs[job_schedule_type],type)</f>
        <v>0</v>
      </c>
      <c r="D145" t="str">
        <v>ShowbizJobs</v>
      </c>
      <c r="E145">
        <v>0</v>
      </c>
    </row>
    <row r="146" spans="1:5" x14ac:dyDescent="0.25">
      <c r="A146" t="str">
        <v>Splunk</v>
      </c>
      <c r="B146">
        <f>COUNTIFS(jobs[job_via],A146,jobs[job_title_short],title,jobs[job_country],country,jobs[job_schedule_type],type)</f>
        <v>0</v>
      </c>
      <c r="D146" t="str">
        <v>The Elite Job</v>
      </c>
      <c r="E146">
        <v>0</v>
      </c>
    </row>
    <row r="147" spans="1:5" x14ac:dyDescent="0.25">
      <c r="A147" t="str">
        <v>Aptrack.co</v>
      </c>
      <c r="B147">
        <f>COUNTIFS(jobs[job_via],A147,jobs[job_title_short],title,jobs[job_country],country,jobs[job_schedule_type],type)</f>
        <v>0</v>
      </c>
      <c r="D147" t="str">
        <v>Levels.fyi</v>
      </c>
      <c r="E147">
        <v>0</v>
      </c>
    </row>
    <row r="148" spans="1:5" x14ac:dyDescent="0.25">
      <c r="A148" t="str">
        <v>Remote OK</v>
      </c>
      <c r="B148">
        <f>COUNTIFS(jobs[job_via],A148,jobs[job_title_short],title,jobs[job_country],country,jobs[job_schedule_type],type)</f>
        <v>0</v>
      </c>
      <c r="D148" t="str">
        <v>Karkidi</v>
      </c>
      <c r="E148">
        <v>0</v>
      </c>
    </row>
    <row r="149" spans="1:5" x14ac:dyDescent="0.25">
      <c r="A149" t="str">
        <v>IslandHints</v>
      </c>
      <c r="B149">
        <f>COUNTIFS(jobs[job_via],A149,jobs[job_title_short],title,jobs[job_country],country,jobs[job_schedule_type],type)</f>
        <v>0</v>
      </c>
      <c r="D149" t="str">
        <v>EWorker</v>
      </c>
      <c r="E149">
        <v>0</v>
      </c>
    </row>
    <row r="150" spans="1:5" x14ac:dyDescent="0.25">
      <c r="A150" t="str">
        <v>Leidos Careers</v>
      </c>
      <c r="B150">
        <f>COUNTIFS(jobs[job_via],A150,jobs[job_title_short],title,jobs[job_country],country,jobs[job_schedule_type],type)</f>
        <v>2</v>
      </c>
      <c r="D150" t="str">
        <v>LinkedIn Nicaragua</v>
      </c>
      <c r="E150">
        <v>0</v>
      </c>
    </row>
    <row r="151" spans="1:5" x14ac:dyDescent="0.25">
      <c r="A151" t="str">
        <v>Green Key Resources</v>
      </c>
      <c r="B151">
        <f>COUNTIFS(jobs[job_via],A151,jobs[job_title_short],title,jobs[job_country],country,jobs[job_schedule_type],type)</f>
        <v>1</v>
      </c>
      <c r="D151" t="str">
        <v>USNLX Ability Jobs - National Labor Exchange</v>
      </c>
      <c r="E151">
        <v>0</v>
      </c>
    </row>
    <row r="152" spans="1:5" x14ac:dyDescent="0.25">
      <c r="A152" t="str">
        <v>Target Corporation</v>
      </c>
      <c r="B152">
        <f>COUNTIFS(jobs[job_via],A152,jobs[job_title_short],title,jobs[job_country],country,jobs[job_schedule_type],type)</f>
        <v>0</v>
      </c>
      <c r="D152" t="str">
        <v>Startup Jobs</v>
      </c>
      <c r="E152">
        <v>0</v>
      </c>
    </row>
    <row r="153" spans="1:5" x14ac:dyDescent="0.25">
      <c r="A153" t="str">
        <v>ProductHired</v>
      </c>
      <c r="B153">
        <f>COUNTIFS(jobs[job_via],A153,jobs[job_title_short],title,jobs[job_country],country,jobs[job_schedule_type],type)</f>
        <v>0</v>
      </c>
      <c r="D153" t="str">
        <v>LinkedIn Brunei</v>
      </c>
      <c r="E153">
        <v>0</v>
      </c>
    </row>
    <row r="154" spans="1:5" x14ac:dyDescent="0.25">
      <c r="A154" t="str">
        <v>LinkedIn Philippines</v>
      </c>
      <c r="B154">
        <f>COUNTIFS(jobs[job_via],A154,jobs[job_title_short],title,jobs[job_country],country,jobs[job_schedule_type],type)</f>
        <v>0</v>
      </c>
      <c r="D154" t="str">
        <v>Voli Agency - Teamtailor</v>
      </c>
      <c r="E154">
        <v>0</v>
      </c>
    </row>
    <row r="155" spans="1:5" x14ac:dyDescent="0.25">
      <c r="A155" t="str">
        <v>Towards AI Jobs</v>
      </c>
      <c r="B155">
        <f>COUNTIFS(jobs[job_via],A155,jobs[job_title_short],title,jobs[job_country],country,jobs[job_schedule_type],type)</f>
        <v>0</v>
      </c>
      <c r="D155" t="str">
        <v>Built In London</v>
      </c>
      <c r="E155">
        <v>0</v>
      </c>
    </row>
    <row r="156" spans="1:5" x14ac:dyDescent="0.25">
      <c r="A156" t="str">
        <v>LinkedIn Latvia</v>
      </c>
      <c r="B156">
        <f>COUNTIFS(jobs[job_via],A156,jobs[job_title_short],title,jobs[job_country],country,jobs[job_schedule_type],type)</f>
        <v>0</v>
      </c>
      <c r="D156" t="str">
        <v>Y Combinator</v>
      </c>
      <c r="E156">
        <v>0</v>
      </c>
    </row>
    <row r="157" spans="1:5" x14ac:dyDescent="0.25">
      <c r="A157" t="str">
        <v>LinkedIn Estonia</v>
      </c>
      <c r="B157">
        <f>COUNTIFS(jobs[job_via],A157,jobs[job_title_short],title,jobs[job_country],country,jobs[job_schedule_type],type)</f>
        <v>0</v>
      </c>
      <c r="D157" t="str">
        <v>OPTnation</v>
      </c>
      <c r="E157">
        <v>0</v>
      </c>
    </row>
    <row r="158" spans="1:5" x14ac:dyDescent="0.25">
      <c r="A158" t="str">
        <v>Aston Carter</v>
      </c>
      <c r="B158">
        <f>COUNTIFS(jobs[job_via],A158,jobs[job_title_short],title,jobs[job_country],country,jobs[job_schedule_type],type)</f>
        <v>22</v>
      </c>
      <c r="D158" t="str">
        <v>Built In Singapore</v>
      </c>
      <c r="E158">
        <v>0</v>
      </c>
    </row>
    <row r="159" spans="1:5" x14ac:dyDescent="0.25">
      <c r="A159" t="str">
        <v>Humanforce</v>
      </c>
      <c r="B159">
        <f>COUNTIFS(jobs[job_via],A159,jobs[job_title_short],title,jobs[job_country],country,jobs[job_schedule_type],type)</f>
        <v>0</v>
      </c>
      <c r="D159" t="str">
        <v>FXC Intelligence</v>
      </c>
      <c r="E159">
        <v>0</v>
      </c>
    </row>
    <row r="160" spans="1:5" x14ac:dyDescent="0.25">
      <c r="A160" t="str">
        <v>Himalayas.app</v>
      </c>
      <c r="B160">
        <f>COUNTIFS(jobs[job_via],A160,jobs[job_title_short],title,jobs[job_country],country,jobs[job_schedule_type],type)</f>
        <v>0</v>
      </c>
      <c r="D160" t="str">
        <v>GrabJobs</v>
      </c>
      <c r="E160">
        <v>0</v>
      </c>
    </row>
    <row r="161" spans="1:5" x14ac:dyDescent="0.25">
      <c r="A161" t="str">
        <v>Web3 Jobs</v>
      </c>
      <c r="B161">
        <f>COUNTIFS(jobs[job_via],A161,jobs[job_title_short],title,jobs[job_country],country,jobs[job_schedule_type],type)</f>
        <v>0</v>
      </c>
      <c r="D161" t="str">
        <v>Vallarta Supermarkets Careers</v>
      </c>
      <c r="E161">
        <v>0</v>
      </c>
    </row>
    <row r="162" spans="1:5" x14ac:dyDescent="0.25">
      <c r="A162" t="str">
        <v>Vaia – Talents</v>
      </c>
      <c r="B162">
        <f>COUNTIFS(jobs[job_via],A162,jobs[job_title_short],title,jobs[job_country],country,jobs[job_schedule_type],type)</f>
        <v>2</v>
      </c>
      <c r="D162" t="str">
        <v>CBRE Jobs</v>
      </c>
      <c r="E162">
        <v>0</v>
      </c>
    </row>
    <row r="163" spans="1:5" x14ac:dyDescent="0.25">
      <c r="A163" t="str">
        <v>EasyPeasyJob.com</v>
      </c>
      <c r="B163">
        <f>COUNTIFS(jobs[job_via],A163,jobs[job_title_short],title,jobs[job_country],country,jobs[job_schedule_type],type)</f>
        <v>0</v>
      </c>
      <c r="D163" t="str">
        <v>Tarana Wireless - Career Page</v>
      </c>
      <c r="E163">
        <v>0</v>
      </c>
    </row>
    <row r="164" spans="1:5" x14ac:dyDescent="0.25">
      <c r="A164" t="str">
        <v>Chorus One</v>
      </c>
      <c r="B164">
        <f>COUNTIFS(jobs[job_via],A164,jobs[job_title_short],title,jobs[job_country],country,jobs[job_schedule_type],type)</f>
        <v>0</v>
      </c>
      <c r="D164" t="str">
        <v>Jobs</v>
      </c>
      <c r="E164">
        <v>0</v>
      </c>
    </row>
    <row r="165" spans="1:5" x14ac:dyDescent="0.25">
      <c r="A165" t="str">
        <v>BeBee CA</v>
      </c>
      <c r="B165">
        <f>COUNTIFS(jobs[job_via],A165,jobs[job_title_short],title,jobs[job_country],country,jobs[job_schedule_type],type)</f>
        <v>0</v>
      </c>
      <c r="D165" t="str">
        <v>CFA Institute Career Center</v>
      </c>
      <c r="E165">
        <v>0</v>
      </c>
    </row>
    <row r="166" spans="1:5" x14ac:dyDescent="0.25">
      <c r="A166" t="str">
        <v>Prosple</v>
      </c>
      <c r="B166">
        <f>COUNTIFS(jobs[job_via],A166,jobs[job_title_short],title,jobs[job_country],country,jobs[job_schedule_type],type)</f>
        <v>1</v>
      </c>
      <c r="D166" t="str">
        <v>Akkodis</v>
      </c>
      <c r="E166">
        <v>0</v>
      </c>
    </row>
    <row r="167" spans="1:5" x14ac:dyDescent="0.25">
      <c r="A167" t="str">
        <v>Rise - Rise - Jobs</v>
      </c>
      <c r="B167">
        <f>COUNTIFS(jobs[job_via],A167,jobs[job_title_short],title,jobs[job_country],country,jobs[job_schedule_type],type)</f>
        <v>3</v>
      </c>
      <c r="D167" t="str">
        <v>Dantech Corporation</v>
      </c>
      <c r="E167">
        <v>0</v>
      </c>
    </row>
    <row r="168" spans="1:5" x14ac:dyDescent="0.25">
      <c r="A168" t="str">
        <v>Recruiter Jobs</v>
      </c>
      <c r="B168">
        <f>COUNTIFS(jobs[job_via],A168,jobs[job_title_short],title,jobs[job_country],country,jobs[job_schedule_type],type)</f>
        <v>2</v>
      </c>
      <c r="D168" t="str">
        <v>Dutch Tavern</v>
      </c>
      <c r="E168">
        <v>0</v>
      </c>
    </row>
    <row r="169" spans="1:5" x14ac:dyDescent="0.25">
      <c r="A169" t="str">
        <v>ClimateTechList</v>
      </c>
      <c r="B169">
        <f>COUNTIFS(jobs[job_via],A169,jobs[job_title_short],title,jobs[job_country],country,jobs[job_schedule_type],type)</f>
        <v>1</v>
      </c>
      <c r="D169" t="str">
        <v>Radian Jobs</v>
      </c>
      <c r="E169">
        <v>0</v>
      </c>
    </row>
    <row r="170" spans="1:5" x14ac:dyDescent="0.25">
      <c r="A170" t="str">
        <v>Snowflake Careers</v>
      </c>
      <c r="B170">
        <f>COUNTIFS(jobs[job_via],A170,jobs[job_title_short],title,jobs[job_country],country,jobs[job_schedule_type],type)</f>
        <v>0</v>
      </c>
      <c r="D170" t="str">
        <v>Career Page</v>
      </c>
      <c r="E170">
        <v>0</v>
      </c>
    </row>
    <row r="171" spans="1:5" x14ac:dyDescent="0.25">
      <c r="A171" t="str">
        <v>Zippia</v>
      </c>
      <c r="B171">
        <f>COUNTIFS(jobs[job_via],A171,jobs[job_title_short],title,jobs[job_country],country,jobs[job_schedule_type],type)</f>
        <v>15</v>
      </c>
      <c r="D171" t="str">
        <v>Bayt.com</v>
      </c>
      <c r="E171">
        <v>0</v>
      </c>
    </row>
    <row r="172" spans="1:5" x14ac:dyDescent="0.25">
      <c r="A172" t="str">
        <v>Teal</v>
      </c>
      <c r="B172">
        <f>COUNTIFS(jobs[job_via],A172,jobs[job_title_short],title,jobs[job_country],country,jobs[job_schedule_type],type)</f>
        <v>1</v>
      </c>
      <c r="D172" t="str">
        <v>Local Hire Board</v>
      </c>
      <c r="E172">
        <v>0</v>
      </c>
    </row>
    <row r="173" spans="1:5" x14ac:dyDescent="0.25">
      <c r="A173" t="str">
        <v>PyJobs</v>
      </c>
      <c r="B173">
        <f>COUNTIFS(jobs[job_via],A173,jobs[job_title_short],title,jobs[job_country],country,jobs[job_schedule_type],type)</f>
        <v>0</v>
      </c>
      <c r="D173" t="str">
        <v>MLee Healthcare Staffing And Recruiting, Inc.</v>
      </c>
      <c r="E173">
        <v>0</v>
      </c>
    </row>
    <row r="174" spans="1:5" x14ac:dyDescent="0.25">
      <c r="A174" t="str">
        <v>Waters Careers - ICIMS</v>
      </c>
      <c r="B174">
        <f>COUNTIFS(jobs[job_via],A174,jobs[job_title_short],title,jobs[job_country],country,jobs[job_schedule_type],type)</f>
        <v>1</v>
      </c>
      <c r="D174" t="str">
        <v>Jobcase</v>
      </c>
      <c r="E174">
        <v>0</v>
      </c>
    </row>
    <row r="175" spans="1:5" x14ac:dyDescent="0.25">
      <c r="A175" t="str">
        <v>Space Crew</v>
      </c>
      <c r="B175">
        <f>COUNTIFS(jobs[job_via],A175,jobs[job_title_short],title,jobs[job_country],country,jobs[job_schedule_type],type)</f>
        <v>0</v>
      </c>
      <c r="D175" t="str">
        <v>BeBee India Meet Opportunities</v>
      </c>
      <c r="E175">
        <v>0</v>
      </c>
    </row>
    <row r="176" spans="1:5" x14ac:dyDescent="0.25">
      <c r="A176" t="str">
        <v>Astrana Health Careers</v>
      </c>
      <c r="B176">
        <f>COUNTIFS(jobs[job_via],A176,jobs[job_title_short],title,jobs[job_country],country,jobs[job_schedule_type],type)</f>
        <v>0</v>
      </c>
      <c r="D176" t="str">
        <v>LinkedIn Nigeria</v>
      </c>
      <c r="E176">
        <v>0</v>
      </c>
    </row>
    <row r="177" spans="1:5" x14ac:dyDescent="0.25">
      <c r="A177" t="str">
        <v>Federal Government Jobs</v>
      </c>
      <c r="B177">
        <f>COUNTIFS(jobs[job_via],A177,jobs[job_title_short],title,jobs[job_country],country,jobs[job_schedule_type],type)</f>
        <v>0</v>
      </c>
      <c r="D177" t="str">
        <v>LinkedIn Malta</v>
      </c>
      <c r="E177">
        <v>0</v>
      </c>
    </row>
    <row r="178" spans="1:5" x14ac:dyDescent="0.25">
      <c r="A178" t="str">
        <v>Jobs By Workable</v>
      </c>
      <c r="B178">
        <f>COUNTIFS(jobs[job_via],A178,jobs[job_title_short],title,jobs[job_country],country,jobs[job_schedule_type],type)</f>
        <v>0</v>
      </c>
      <c r="D178" t="str">
        <v>Walmart - Placements Joy</v>
      </c>
      <c r="E178">
        <v>0</v>
      </c>
    </row>
    <row r="179" spans="1:5" x14ac:dyDescent="0.25">
      <c r="A179" t="str">
        <v>Aston Carter Careers</v>
      </c>
      <c r="B179">
        <f>COUNTIFS(jobs[job_via],A179,jobs[job_title_short],title,jobs[job_country],country,jobs[job_schedule_type],type)</f>
        <v>1</v>
      </c>
      <c r="D179" t="str">
        <v>LinkedIn Hong Kong</v>
      </c>
      <c r="E179">
        <v>0</v>
      </c>
    </row>
    <row r="180" spans="1:5" x14ac:dyDescent="0.25">
      <c r="A180" t="str">
        <v>GotWorx Staffing | Jobs</v>
      </c>
      <c r="B180">
        <f>COUNTIFS(jobs[job_via],A180,jobs[job_title_short],title,jobs[job_country],country,jobs[job_schedule_type],type)</f>
        <v>1</v>
      </c>
      <c r="D180" t="str">
        <v>DW Simpson</v>
      </c>
      <c r="E180">
        <v>0</v>
      </c>
    </row>
    <row r="181" spans="1:5" x14ac:dyDescent="0.25">
      <c r="A181" t="str">
        <v>Biotech, Pharmaceutical And Clinical Research Jobs | BioSpace</v>
      </c>
      <c r="B181">
        <f>COUNTIFS(jobs[job_via],A181,jobs[job_title_short],title,jobs[job_country],country,jobs[job_schedule_type],type)</f>
        <v>0</v>
      </c>
      <c r="D181" t="str">
        <v>Navistar - International</v>
      </c>
      <c r="E181">
        <v>0</v>
      </c>
    </row>
    <row r="182" spans="1:5" x14ac:dyDescent="0.25">
      <c r="A182" t="str">
        <v>Method Recruiting</v>
      </c>
      <c r="B182">
        <f>COUNTIFS(jobs[job_via],A182,jobs[job_title_short],title,jobs[job_country],country,jobs[job_schedule_type],type)</f>
        <v>0</v>
      </c>
      <c r="D182" t="str">
        <v>Academic Gates</v>
      </c>
      <c r="E182">
        <v>0</v>
      </c>
    </row>
    <row r="183" spans="1:5" x14ac:dyDescent="0.25">
      <c r="A183" t="str">
        <v>LinkedIn Trinidad &amp; Tobago</v>
      </c>
      <c r="B183">
        <f>COUNTIFS(jobs[job_via],A183,jobs[job_title_short],title,jobs[job_country],country,jobs[job_schedule_type],type)</f>
        <v>0</v>
      </c>
      <c r="D183" t="str">
        <v>INSPYR Solutions</v>
      </c>
      <c r="E183">
        <v>0</v>
      </c>
    </row>
    <row r="184" spans="1:5" x14ac:dyDescent="0.25">
      <c r="A184" t="str">
        <v>JobMESH</v>
      </c>
      <c r="B184">
        <f>COUNTIFS(jobs[job_via],A184,jobs[job_title_short],title,jobs[job_country],country,jobs[job_schedule_type],type)</f>
        <v>0</v>
      </c>
      <c r="D184" t="str">
        <v>BuzzClan Career Portal</v>
      </c>
      <c r="E184">
        <v>0</v>
      </c>
    </row>
    <row r="185" spans="1:5" x14ac:dyDescent="0.25">
      <c r="A185" t="str">
        <v>Selby Jennings HK</v>
      </c>
      <c r="B185">
        <f>COUNTIFS(jobs[job_via],A185,jobs[job_title_short],title,jobs[job_country],country,jobs[job_schedule_type],type)</f>
        <v>0</v>
      </c>
      <c r="D185" t="str">
        <v>Enterprise Solutions, Inc.</v>
      </c>
      <c r="E185">
        <v>0</v>
      </c>
    </row>
    <row r="186" spans="1:5" x14ac:dyDescent="0.25">
      <c r="A186" t="str">
        <v>Indeed Ecuador</v>
      </c>
      <c r="B186">
        <f>COUNTIFS(jobs[job_via],A186,jobs[job_title_short],title,jobs[job_country],country,jobs[job_schedule_type],type)</f>
        <v>0</v>
      </c>
      <c r="D186" t="str">
        <v>OmniJobs</v>
      </c>
      <c r="E186">
        <v>0</v>
      </c>
    </row>
    <row r="187" spans="1:5" x14ac:dyDescent="0.25">
      <c r="A187" t="str">
        <v>Evansville Goodwill Industries, Inc. - JazzHR</v>
      </c>
      <c r="B187">
        <f>COUNTIFS(jobs[job_via],A187,jobs[job_title_short],title,jobs[job_country],country,jobs[job_schedule_type],type)</f>
        <v>1</v>
      </c>
      <c r="D187" t="str">
        <v>NEAR Foundation Job Board</v>
      </c>
      <c r="E187">
        <v>0</v>
      </c>
    </row>
    <row r="188" spans="1:5" x14ac:dyDescent="0.25">
      <c r="A188" t="str">
        <v>UNJoblink Careers</v>
      </c>
      <c r="B188">
        <f>COUNTIFS(jobs[job_via],A188,jobs[job_title_short],title,jobs[job_country],country,jobs[job_schedule_type],type)</f>
        <v>0</v>
      </c>
      <c r="D188" t="str">
        <v>VanderHouwen</v>
      </c>
      <c r="E188">
        <v>0</v>
      </c>
    </row>
    <row r="189" spans="1:5" x14ac:dyDescent="0.25">
      <c r="A189" t="str">
        <v>SCS Engineers - ICIMS</v>
      </c>
      <c r="B189">
        <f>COUNTIFS(jobs[job_via],A189,jobs[job_title_short],title,jobs[job_country],country,jobs[job_schedule_type],type)</f>
        <v>1</v>
      </c>
      <c r="D189" t="str">
        <v>Allied-IT Jobs</v>
      </c>
      <c r="E189">
        <v>0</v>
      </c>
    </row>
    <row r="190" spans="1:5" x14ac:dyDescent="0.25">
      <c r="A190" t="str">
        <v>Hire Heroes USA Job Board</v>
      </c>
      <c r="B190">
        <f>COUNTIFS(jobs[job_via],A190,jobs[job_title_short],title,jobs[job_country],country,jobs[job_schedule_type],type)</f>
        <v>0</v>
      </c>
      <c r="D190" t="str">
        <v>LifeworQ</v>
      </c>
      <c r="E190">
        <v>0</v>
      </c>
    </row>
    <row r="191" spans="1:5" x14ac:dyDescent="0.25">
      <c r="A191" t="str">
        <v>Actalent Careers</v>
      </c>
      <c r="B191">
        <f>COUNTIFS(jobs[job_via],A191,jobs[job_title_short],title,jobs[job_country],country,jobs[job_schedule_type],type)</f>
        <v>0</v>
      </c>
      <c r="D191" t="str">
        <v>Built In San Francisco</v>
      </c>
      <c r="E191">
        <v>0</v>
      </c>
    </row>
    <row r="192" spans="1:5" x14ac:dyDescent="0.25">
      <c r="A192" t="str">
        <v>LHH</v>
      </c>
      <c r="B192">
        <f>COUNTIFS(jobs[job_via],A192,jobs[job_title_short],title,jobs[job_country],country,jobs[job_schedule_type],type)</f>
        <v>1</v>
      </c>
      <c r="D192" t="str">
        <v>Synectics Inc</v>
      </c>
      <c r="E192">
        <v>0</v>
      </c>
    </row>
    <row r="193" spans="1:5" x14ac:dyDescent="0.25">
      <c r="A193" t="str">
        <v>MNC JOBS INFO</v>
      </c>
      <c r="B193">
        <f>COUNTIFS(jobs[job_via],A193,jobs[job_title_short],title,jobs[job_country],country,jobs[job_schedule_type],type)</f>
        <v>0</v>
      </c>
      <c r="D193" t="str">
        <v>RemoteLiz</v>
      </c>
      <c r="E193">
        <v>0</v>
      </c>
    </row>
    <row r="194" spans="1:5" x14ac:dyDescent="0.25">
      <c r="A194" t="str">
        <v>Learn4Good</v>
      </c>
      <c r="B194">
        <f>COUNTIFS(jobs[job_via],A194,jobs[job_title_short],title,jobs[job_country],country,jobs[job_schedule_type],type)</f>
        <v>1</v>
      </c>
      <c r="D194" t="str">
        <v>Magnet.me</v>
      </c>
      <c r="E194">
        <v>0</v>
      </c>
    </row>
    <row r="195" spans="1:5" x14ac:dyDescent="0.25">
      <c r="A195" t="str">
        <v>Latest Internships In USA-UK-Canada &amp; Across Worldwide 2025</v>
      </c>
      <c r="B195">
        <f>COUNTIFS(jobs[job_via],A195,jobs[job_title_short],title,jobs[job_country],country,jobs[job_schedule_type],type)</f>
        <v>0</v>
      </c>
      <c r="D195" t="str">
        <v>Spherion Staffing Services</v>
      </c>
      <c r="E195">
        <v>0</v>
      </c>
    </row>
    <row r="196" spans="1:5" x14ac:dyDescent="0.25">
      <c r="A196" t="str">
        <v>Pearson Carter</v>
      </c>
      <c r="B196">
        <f>COUNTIFS(jobs[job_via],A196,jobs[job_title_short],title,jobs[job_country],country,jobs[job_schedule_type],type)</f>
        <v>0</v>
      </c>
      <c r="D196" t="str">
        <v>Citi Careers</v>
      </c>
      <c r="E196">
        <v>0</v>
      </c>
    </row>
    <row r="197" spans="1:5" x14ac:dyDescent="0.25">
      <c r="A197" t="str">
        <v>HiredAi</v>
      </c>
      <c r="B197">
        <f>COUNTIFS(jobs[job_via],A197,jobs[job_title_short],title,jobs[job_country],country,jobs[job_schedule_type],type)</f>
        <v>0</v>
      </c>
      <c r="D197" t="str">
        <v>Outscal.com</v>
      </c>
      <c r="E197">
        <v>0</v>
      </c>
    </row>
    <row r="198" spans="1:5" x14ac:dyDescent="0.25">
      <c r="A198" t="str">
        <v>Qualtrics</v>
      </c>
      <c r="B198">
        <f>COUNTIFS(jobs[job_via],A198,jobs[job_title_short],title,jobs[job_country],country,jobs[job_schedule_type],type)</f>
        <v>0</v>
      </c>
      <c r="D198" t="str">
        <v>SnapJobSearch.com</v>
      </c>
      <c r="E198">
        <v>0</v>
      </c>
    </row>
    <row r="199" spans="1:5" x14ac:dyDescent="0.25">
      <c r="A199" t="str">
        <v>FanDuel Careers</v>
      </c>
      <c r="B199">
        <f>COUNTIFS(jobs[job_via],A199,jobs[job_title_short],title,jobs[job_country],country,jobs[job_schedule_type],type)</f>
        <v>0</v>
      </c>
      <c r="D199" t="str">
        <v>Degen Crypto Jobs</v>
      </c>
      <c r="E199">
        <v>0</v>
      </c>
    </row>
    <row r="200" spans="1:5" x14ac:dyDescent="0.25">
      <c r="A200" t="str">
        <v>White Recruitment</v>
      </c>
      <c r="B200">
        <f>COUNTIFS(jobs[job_via],A200,jobs[job_title_short],title,jobs[job_country],country,jobs[job_schedule_type],type)</f>
        <v>0</v>
      </c>
      <c r="D200" t="str">
        <v>LinkedIn Iceland</v>
      </c>
      <c r="E200">
        <v>0</v>
      </c>
    </row>
    <row r="201" spans="1:5" x14ac:dyDescent="0.25">
      <c r="A201" t="str">
        <v>JoPilot</v>
      </c>
      <c r="B201">
        <f>COUNTIFS(jobs[job_via],A201,jobs[job_title_short],title,jobs[job_country],country,jobs[job_schedule_type],type)</f>
        <v>1</v>
      </c>
      <c r="D201" t="str">
        <v>Theround</v>
      </c>
      <c r="E201">
        <v>0</v>
      </c>
    </row>
    <row r="202" spans="1:5" x14ac:dyDescent="0.25">
      <c r="A202" t="str">
        <v>IT JobServe</v>
      </c>
      <c r="B202">
        <f>COUNTIFS(jobs[job_via],A202,jobs[job_title_short],title,jobs[job_country],country,jobs[job_schedule_type],type)</f>
        <v>4</v>
      </c>
      <c r="D202" t="str">
        <v>SitePoint</v>
      </c>
      <c r="E202">
        <v>0</v>
      </c>
    </row>
    <row r="203" spans="1:5" x14ac:dyDescent="0.25">
      <c r="A203" t="str">
        <v>Resume-Library.com</v>
      </c>
      <c r="B203">
        <f>COUNTIFS(jobs[job_via],A203,jobs[job_title_short],title,jobs[job_country],country,jobs[job_schedule_type],type)</f>
        <v>1</v>
      </c>
      <c r="D203" t="str">
        <v>WhiteCrow</v>
      </c>
      <c r="E203">
        <v>0</v>
      </c>
    </row>
    <row r="204" spans="1:5" x14ac:dyDescent="0.25">
      <c r="A204" t="str">
        <v>Selby Jennings</v>
      </c>
      <c r="B204">
        <f>COUNTIFS(jobs[job_via],A204,jobs[job_title_short],title,jobs[job_country],country,jobs[job_schedule_type],type)</f>
        <v>1</v>
      </c>
      <c r="D204" t="str">
        <v>Splunk</v>
      </c>
      <c r="E204">
        <v>0</v>
      </c>
    </row>
    <row r="205" spans="1:5" x14ac:dyDescent="0.25">
      <c r="A205" t="str">
        <v>Inside Higher Ed Careers</v>
      </c>
      <c r="B205">
        <f>COUNTIFS(jobs[job_via],A205,jobs[job_title_short],title,jobs[job_country],country,jobs[job_schedule_type],type)</f>
        <v>1</v>
      </c>
      <c r="D205" t="str">
        <v>Aptrack.co</v>
      </c>
      <c r="E205">
        <v>0</v>
      </c>
    </row>
    <row r="206" spans="1:5" x14ac:dyDescent="0.25">
      <c r="A206" t="str">
        <v>Jobs.appcast.io</v>
      </c>
      <c r="B206">
        <f>COUNTIFS(jobs[job_via],A206,jobs[job_title_short],title,jobs[job_country],country,jobs[job_schedule_type],type)</f>
        <v>0</v>
      </c>
      <c r="D206" t="str">
        <v>Remote OK</v>
      </c>
      <c r="E206">
        <v>0</v>
      </c>
    </row>
    <row r="207" spans="1:5" x14ac:dyDescent="0.25">
      <c r="A207" t="str">
        <v>Crypto Jobs List</v>
      </c>
      <c r="B207">
        <f>COUNTIFS(jobs[job_via],A207,jobs[job_title_short],title,jobs[job_country],country,jobs[job_schedule_type],type)</f>
        <v>0</v>
      </c>
      <c r="D207" t="str">
        <v>IslandHints</v>
      </c>
      <c r="E207">
        <v>0</v>
      </c>
    </row>
    <row r="208" spans="1:5" x14ac:dyDescent="0.25">
      <c r="A208" t="str">
        <v>EFinancialCareers</v>
      </c>
      <c r="B208">
        <f>COUNTIFS(jobs[job_via],A208,jobs[job_title_short],title,jobs[job_country],country,jobs[job_schedule_type],type)</f>
        <v>0</v>
      </c>
      <c r="D208" t="str">
        <v>Target Corporation</v>
      </c>
      <c r="E208">
        <v>0</v>
      </c>
    </row>
    <row r="209" spans="1:5" x14ac:dyDescent="0.25">
      <c r="A209" t="str">
        <v>Pennymac Careers</v>
      </c>
      <c r="B209">
        <f>COUNTIFS(jobs[job_via],A209,jobs[job_title_short],title,jobs[job_country],country,jobs[job_schedule_type],type)</f>
        <v>0</v>
      </c>
      <c r="D209" t="str">
        <v>ProductHired</v>
      </c>
      <c r="E209">
        <v>0</v>
      </c>
    </row>
    <row r="210" spans="1:5" x14ac:dyDescent="0.25">
      <c r="A210" t="str">
        <v>Career.com Career.com</v>
      </c>
      <c r="B210">
        <f>COUNTIFS(jobs[job_via],A210,jobs[job_title_short],title,jobs[job_country],country,jobs[job_schedule_type],type)</f>
        <v>2</v>
      </c>
      <c r="D210" t="str">
        <v>LinkedIn Philippines</v>
      </c>
      <c r="E210">
        <v>0</v>
      </c>
    </row>
    <row r="211" spans="1:5" x14ac:dyDescent="0.25">
      <c r="A211" t="str">
        <v>Tier4 Group</v>
      </c>
      <c r="B211">
        <f>COUNTIFS(jobs[job_via],A211,jobs[job_title_short],title,jobs[job_country],country,jobs[job_schedule_type],type)</f>
        <v>0</v>
      </c>
      <c r="D211" t="str">
        <v>Towards AI Jobs</v>
      </c>
      <c r="E211">
        <v>0</v>
      </c>
    </row>
    <row r="212" spans="1:5" x14ac:dyDescent="0.25">
      <c r="A212" t="str">
        <v>Careers At UC San Diego</v>
      </c>
      <c r="B212">
        <f>COUNTIFS(jobs[job_via],A212,jobs[job_title_short],title,jobs[job_country],country,jobs[job_schedule_type],type)</f>
        <v>0</v>
      </c>
      <c r="D212" t="str">
        <v>LinkedIn Latvia</v>
      </c>
      <c r="E212">
        <v>0</v>
      </c>
    </row>
    <row r="213" spans="1:5" x14ac:dyDescent="0.25">
      <c r="A213" t="str">
        <v>Foundit Gulf</v>
      </c>
      <c r="B213">
        <f>COUNTIFS(jobs[job_via],A213,jobs[job_title_short],title,jobs[job_country],country,jobs[job_schedule_type],type)</f>
        <v>0</v>
      </c>
      <c r="D213" t="str">
        <v>LinkedIn Estonia</v>
      </c>
      <c r="E213">
        <v>0</v>
      </c>
    </row>
    <row r="214" spans="1:5" x14ac:dyDescent="0.25">
      <c r="A214" t="str">
        <v>AppleOne</v>
      </c>
      <c r="B214">
        <f>COUNTIFS(jobs[job_via],A214,jobs[job_title_short],title,jobs[job_country],country,jobs[job_schedule_type],type)</f>
        <v>1</v>
      </c>
      <c r="D214" t="str">
        <v>Humanforce</v>
      </c>
      <c r="E214">
        <v>0</v>
      </c>
    </row>
    <row r="215" spans="1:5" x14ac:dyDescent="0.25">
      <c r="A215" t="str">
        <v>PostJobFree</v>
      </c>
      <c r="B215">
        <f>COUNTIFS(jobs[job_via],A215,jobs[job_title_short],title,jobs[job_country],country,jobs[job_schedule_type],type)</f>
        <v>1</v>
      </c>
      <c r="D215" t="str">
        <v>Himalayas.app</v>
      </c>
      <c r="E215">
        <v>0</v>
      </c>
    </row>
    <row r="216" spans="1:5" x14ac:dyDescent="0.25">
      <c r="A216" t="str">
        <v>MyKelly</v>
      </c>
      <c r="B216">
        <f>COUNTIFS(jobs[job_via],A216,jobs[job_title_short],title,jobs[job_country],country,jobs[job_schedule_type],type)</f>
        <v>2</v>
      </c>
      <c r="D216" t="str">
        <v>Web3 Jobs</v>
      </c>
      <c r="E216">
        <v>0</v>
      </c>
    </row>
    <row r="217" spans="1:5" x14ac:dyDescent="0.25">
      <c r="A217" t="str">
        <v>Mondo</v>
      </c>
      <c r="B217">
        <f>COUNTIFS(jobs[job_via],A217,jobs[job_title_short],title,jobs[job_country],country,jobs[job_schedule_type],type)</f>
        <v>0</v>
      </c>
      <c r="D217" t="str">
        <v>EasyPeasyJob.com</v>
      </c>
      <c r="E217">
        <v>0</v>
      </c>
    </row>
    <row r="218" spans="1:5" x14ac:dyDescent="0.25">
      <c r="A218" t="str">
        <v>Wipro Careers</v>
      </c>
      <c r="B218">
        <f>COUNTIFS(jobs[job_via],A218,jobs[job_title_short],title,jobs[job_country],country,jobs[job_schedule_type],type)</f>
        <v>0</v>
      </c>
      <c r="D218" t="str">
        <v>Chorus One</v>
      </c>
      <c r="E218">
        <v>0</v>
      </c>
    </row>
    <row r="219" spans="1:5" x14ac:dyDescent="0.25">
      <c r="A219" t="str">
        <v>VentureLoop</v>
      </c>
      <c r="B219">
        <f>COUNTIFS(jobs[job_via],A219,jobs[job_title_short],title,jobs[job_country],country,jobs[job_schedule_type],type)</f>
        <v>0</v>
      </c>
      <c r="D219" t="str">
        <v>BeBee CA</v>
      </c>
      <c r="E219">
        <v>0</v>
      </c>
    </row>
    <row r="220" spans="1:5" x14ac:dyDescent="0.25">
      <c r="A220" t="str">
        <v>Built In Austin</v>
      </c>
      <c r="B220">
        <f>COUNTIFS(jobs[job_via],A220,jobs[job_title_short],title,jobs[job_country],country,jobs[job_schedule_type],type)</f>
        <v>0</v>
      </c>
      <c r="D220" t="str">
        <v>Snowflake Careers</v>
      </c>
      <c r="E220">
        <v>0</v>
      </c>
    </row>
    <row r="221" spans="1:5" x14ac:dyDescent="0.25">
      <c r="A221" t="str">
        <v>Alooba Jobs Board</v>
      </c>
      <c r="B221">
        <f>COUNTIFS(jobs[job_via],A221,jobs[job_title_short],title,jobs[job_country],country,jobs[job_schedule_type],type)</f>
        <v>1</v>
      </c>
      <c r="D221" t="str">
        <v>PyJobs</v>
      </c>
      <c r="E221">
        <v>0</v>
      </c>
    </row>
    <row r="222" spans="1:5" x14ac:dyDescent="0.25">
      <c r="A222" t="str">
        <v>Built In Boston</v>
      </c>
      <c r="B222">
        <f>COUNTIFS(jobs[job_via],A222,jobs[job_title_short],title,jobs[job_country],country,jobs[job_schedule_type],type)</f>
        <v>0</v>
      </c>
      <c r="D222" t="str">
        <v>Space Crew</v>
      </c>
      <c r="E222">
        <v>0</v>
      </c>
    </row>
    <row r="223" spans="1:5" x14ac:dyDescent="0.25">
      <c r="A223" t="str">
        <v>SaluteMyJob</v>
      </c>
      <c r="B223">
        <f>COUNTIFS(jobs[job_via],A223,jobs[job_title_short],title,jobs[job_country],country,jobs[job_schedule_type],type)</f>
        <v>0</v>
      </c>
      <c r="D223" t="str">
        <v>Astrana Health Careers</v>
      </c>
      <c r="E223">
        <v>0</v>
      </c>
    </row>
    <row r="224" spans="1:5" x14ac:dyDescent="0.25">
      <c r="A224" t="str">
        <v>Caterpillar Careers - Caterpillar Inc</v>
      </c>
      <c r="B224">
        <f>COUNTIFS(jobs[job_via],A224,jobs[job_title_short],title,jobs[job_country],country,jobs[job_schedule_type],type)</f>
        <v>0</v>
      </c>
      <c r="D224" t="str">
        <v>Federal Government Jobs</v>
      </c>
      <c r="E224">
        <v>0</v>
      </c>
    </row>
    <row r="225" spans="1:5" x14ac:dyDescent="0.25">
      <c r="A225" t="str">
        <v>Built In LA</v>
      </c>
      <c r="B225">
        <f>COUNTIFS(jobs[job_via],A225,jobs[job_title_short],title,jobs[job_country],country,jobs[job_schedule_type],type)</f>
        <v>0</v>
      </c>
      <c r="D225" t="str">
        <v>Jobs By Workable</v>
      </c>
      <c r="E225">
        <v>0</v>
      </c>
    </row>
    <row r="226" spans="1:5" x14ac:dyDescent="0.25">
      <c r="A226" t="str">
        <v>Amazon Jobs</v>
      </c>
      <c r="B226">
        <f>COUNTIFS(jobs[job_via],A226,jobs[job_title_short],title,jobs[job_country],country,jobs[job_schedule_type],type)</f>
        <v>0</v>
      </c>
      <c r="D226" t="str">
        <v>Biotech, Pharmaceutical And Clinical Research Jobs | BioSpace</v>
      </c>
      <c r="E226">
        <v>0</v>
      </c>
    </row>
    <row r="227" spans="1:5" x14ac:dyDescent="0.25">
      <c r="A227" t="str">
        <v>Rivian Careers</v>
      </c>
      <c r="B227">
        <f>COUNTIFS(jobs[job_via],A227,jobs[job_title_short],title,jobs[job_country],country,jobs[job_schedule_type],type)</f>
        <v>0</v>
      </c>
      <c r="D227" t="str">
        <v>Method Recruiting</v>
      </c>
      <c r="E227">
        <v>0</v>
      </c>
    </row>
    <row r="228" spans="1:5" x14ac:dyDescent="0.25">
      <c r="A228" t="str">
        <v>Harris Health System</v>
      </c>
      <c r="B228">
        <f>COUNTIFS(jobs[job_via],A228,jobs[job_title_short],title,jobs[job_country],country,jobs[job_schedule_type],type)</f>
        <v>0</v>
      </c>
      <c r="D228" t="str">
        <v>LinkedIn Trinidad &amp; Tobago</v>
      </c>
      <c r="E228">
        <v>0</v>
      </c>
    </row>
    <row r="229" spans="1:5" x14ac:dyDescent="0.25">
      <c r="A229" t="str">
        <v>Built In Colorado</v>
      </c>
      <c r="B229">
        <f>COUNTIFS(jobs[job_via],A229,jobs[job_title_short],title,jobs[job_country],country,jobs[job_schedule_type],type)</f>
        <v>0</v>
      </c>
      <c r="D229" t="str">
        <v>JobMESH</v>
      </c>
      <c r="E229">
        <v>0</v>
      </c>
    </row>
    <row r="230" spans="1:5" x14ac:dyDescent="0.25">
      <c r="A230" t="str">
        <v>BGR</v>
      </c>
      <c r="B230">
        <f>COUNTIFS(jobs[job_via],A230,jobs[job_title_short],title,jobs[job_country],country,jobs[job_schedule_type],type)</f>
        <v>1</v>
      </c>
      <c r="D230" t="str">
        <v>Selby Jennings HK</v>
      </c>
      <c r="E230">
        <v>0</v>
      </c>
    </row>
    <row r="231" spans="1:5" x14ac:dyDescent="0.25">
      <c r="A231" t="str">
        <v>LikeRemote</v>
      </c>
      <c r="B231">
        <f>COUNTIFS(jobs[job_via],A231,jobs[job_title_short],title,jobs[job_country],country,jobs[job_schedule_type],type)</f>
        <v>0</v>
      </c>
      <c r="D231" t="str">
        <v>Indeed Ecuador</v>
      </c>
      <c r="E231">
        <v>0</v>
      </c>
    </row>
    <row r="232" spans="1:5" x14ac:dyDescent="0.25">
      <c r="A232" t="str">
        <v>Media Bistro</v>
      </c>
      <c r="B232">
        <f>COUNTIFS(jobs[job_via],A232,jobs[job_title_short],title,jobs[job_country],country,jobs[job_schedule_type],type)</f>
        <v>0</v>
      </c>
      <c r="D232" t="str">
        <v>UNJoblink Careers</v>
      </c>
      <c r="E232">
        <v>0</v>
      </c>
    </row>
    <row r="233" spans="1:5" x14ac:dyDescent="0.25">
      <c r="A233" t="str">
        <v>Softworld, Inc.</v>
      </c>
      <c r="B233">
        <f>COUNTIFS(jobs[job_via],A233,jobs[job_title_short],title,jobs[job_country],country,jobs[job_schedule_type],type)</f>
        <v>0</v>
      </c>
      <c r="D233" t="str">
        <v>Hire Heroes USA Job Board</v>
      </c>
      <c r="E233">
        <v>0</v>
      </c>
    </row>
    <row r="234" spans="1:5" x14ac:dyDescent="0.25">
      <c r="A234" t="str">
        <v>BYP Network</v>
      </c>
      <c r="B234">
        <f>COUNTIFS(jobs[job_via],A234,jobs[job_title_short],title,jobs[job_country],country,jobs[job_schedule_type],type)</f>
        <v>0</v>
      </c>
      <c r="D234" t="str">
        <v>Actalent Careers</v>
      </c>
      <c r="E234">
        <v>0</v>
      </c>
    </row>
    <row r="235" spans="1:5" x14ac:dyDescent="0.25">
      <c r="A235" t="str">
        <v>Spectrum Careers</v>
      </c>
      <c r="B235">
        <f>COUNTIFS(jobs[job_via],A235,jobs[job_title_short],title,jobs[job_country],country,jobs[job_schedule_type],type)</f>
        <v>0</v>
      </c>
      <c r="D235" t="str">
        <v>MNC JOBS INFO</v>
      </c>
      <c r="E235">
        <v>0</v>
      </c>
    </row>
    <row r="236" spans="1:5" x14ac:dyDescent="0.25">
      <c r="A236" t="str">
        <v>DevITjobs</v>
      </c>
      <c r="B236">
        <f>COUNTIFS(jobs[job_via],A236,jobs[job_title_short],title,jobs[job_country],country,jobs[job_schedule_type],type)</f>
        <v>0</v>
      </c>
      <c r="D236" t="str">
        <v>Latest Internships In USA-UK-Canada &amp; Across Worldwide 2025</v>
      </c>
      <c r="E236">
        <v>0</v>
      </c>
    </row>
    <row r="237" spans="1:5" x14ac:dyDescent="0.25">
      <c r="A237" t="str">
        <v>Crossover</v>
      </c>
      <c r="B237">
        <f>COUNTIFS(jobs[job_via],A237,jobs[job_title_short],title,jobs[job_country],country,jobs[job_schedule_type],type)</f>
        <v>0</v>
      </c>
      <c r="D237" t="str">
        <v>Pearson Carter</v>
      </c>
      <c r="E237">
        <v>0</v>
      </c>
    </row>
    <row r="238" spans="1:5" x14ac:dyDescent="0.25">
      <c r="A238" t="str">
        <v>Hispanic-Jobs.com</v>
      </c>
      <c r="B238">
        <f>COUNTIFS(jobs[job_via],A238,jobs[job_title_short],title,jobs[job_country],country,jobs[job_schedule_type],type)</f>
        <v>1</v>
      </c>
      <c r="D238" t="str">
        <v>HiredAi</v>
      </c>
      <c r="E238">
        <v>0</v>
      </c>
    </row>
    <row r="239" spans="1:5" x14ac:dyDescent="0.25">
      <c r="A239" t="str">
        <v>Job Today</v>
      </c>
      <c r="B239">
        <f>COUNTIFS(jobs[job_via],A239,jobs[job_title_short],title,jobs[job_country],country,jobs[job_schedule_type],type)</f>
        <v>0</v>
      </c>
      <c r="D239" t="str">
        <v>Qualtrics</v>
      </c>
      <c r="E239">
        <v>0</v>
      </c>
    </row>
    <row r="240" spans="1:5" x14ac:dyDescent="0.25">
      <c r="A240" t="str">
        <v>Conservation Job Board</v>
      </c>
      <c r="B240">
        <f>COUNTIFS(jobs[job_via],A240,jobs[job_title_short],title,jobs[job_country],country,jobs[job_schedule_type],type)</f>
        <v>1</v>
      </c>
      <c r="D240" t="str">
        <v>FanDuel Careers</v>
      </c>
      <c r="E240">
        <v>0</v>
      </c>
    </row>
    <row r="241" spans="1:5" x14ac:dyDescent="0.25">
      <c r="A241" t="str">
        <v>The Rundown Jobs - The Rundown AI</v>
      </c>
      <c r="B241">
        <f>COUNTIFS(jobs[job_via],A241,jobs[job_title_short],title,jobs[job_country],country,jobs[job_schedule_type],type)</f>
        <v>0</v>
      </c>
      <c r="D241" t="str">
        <v>White Recruitment</v>
      </c>
      <c r="E241">
        <v>0</v>
      </c>
    </row>
    <row r="242" spans="1:5" x14ac:dyDescent="0.25">
      <c r="A242" t="str">
        <v>Lorien</v>
      </c>
      <c r="B242">
        <f>COUNTIFS(jobs[job_via],A242,jobs[job_title_short],title,jobs[job_country],country,jobs[job_schedule_type],type)</f>
        <v>0</v>
      </c>
      <c r="D242" t="str">
        <v>Jobs.appcast.io</v>
      </c>
      <c r="E242">
        <v>0</v>
      </c>
    </row>
    <row r="243" spans="1:5" x14ac:dyDescent="0.25">
      <c r="A243" t="str">
        <v>FactoryFix</v>
      </c>
      <c r="B243">
        <f>COUNTIFS(jobs[job_via],A243,jobs[job_title_short],title,jobs[job_country],country,jobs[job_schedule_type],type)</f>
        <v>1</v>
      </c>
      <c r="D243" t="str">
        <v>Crypto Jobs List</v>
      </c>
      <c r="E243">
        <v>0</v>
      </c>
    </row>
    <row r="244" spans="1:5" x14ac:dyDescent="0.25">
      <c r="A244" t="str">
        <v>Career.com</v>
      </c>
      <c r="B244">
        <f>COUNTIFS(jobs[job_via],A244,jobs[job_title_short],title,jobs[job_country],country,jobs[job_schedule_type],type)</f>
        <v>2</v>
      </c>
      <c r="D244" t="str">
        <v>EFinancialCareers</v>
      </c>
      <c r="E244">
        <v>0</v>
      </c>
    </row>
    <row r="245" spans="1:5" x14ac:dyDescent="0.25">
      <c r="A245" t="str">
        <v>Tech Titans Job Board</v>
      </c>
      <c r="B245">
        <f>COUNTIFS(jobs[job_via],A245,jobs[job_title_short],title,jobs[job_country],country,jobs[job_schedule_type],type)</f>
        <v>1</v>
      </c>
      <c r="D245" t="str">
        <v>Pennymac Careers</v>
      </c>
      <c r="E245">
        <v>0</v>
      </c>
    </row>
    <row r="246" spans="1:5" x14ac:dyDescent="0.25">
      <c r="A246" t="str">
        <v>JobMatchingPartner</v>
      </c>
      <c r="B246">
        <f>COUNTIFS(jobs[job_via],A246,jobs[job_title_short],title,jobs[job_country],country,jobs[job_schedule_type],type)</f>
        <v>0</v>
      </c>
      <c r="D246" t="str">
        <v>Tier4 Group</v>
      </c>
      <c r="E246">
        <v>0</v>
      </c>
    </row>
    <row r="247" spans="1:5" x14ac:dyDescent="0.25">
      <c r="A247" t="str">
        <v>Built In Los Angeles</v>
      </c>
      <c r="B247">
        <f>COUNTIFS(jobs[job_via],A247,jobs[job_title_short],title,jobs[job_country],country,jobs[job_schedule_type],type)</f>
        <v>1</v>
      </c>
      <c r="D247" t="str">
        <v>Careers At UC San Diego</v>
      </c>
      <c r="E247">
        <v>0</v>
      </c>
    </row>
    <row r="248" spans="1:5" x14ac:dyDescent="0.25">
      <c r="A248" t="str">
        <v>PayPal - Eightfold AI</v>
      </c>
      <c r="B248">
        <f>COUNTIFS(jobs[job_via],A248,jobs[job_title_short],title,jobs[job_country],country,jobs[job_schedule_type],type)</f>
        <v>0</v>
      </c>
      <c r="D248" t="str">
        <v>Foundit Gulf</v>
      </c>
      <c r="E248">
        <v>0</v>
      </c>
    </row>
    <row r="249" spans="1:5" x14ac:dyDescent="0.25">
      <c r="A249" t="str">
        <v>Climate Draft Job Board</v>
      </c>
      <c r="B249">
        <f>COUNTIFS(jobs[job_via],A249,jobs[job_title_short],title,jobs[job_country],country,jobs[job_schedule_type],type)</f>
        <v>0</v>
      </c>
      <c r="D249" t="str">
        <v>Mondo</v>
      </c>
      <c r="E249">
        <v>0</v>
      </c>
    </row>
    <row r="250" spans="1:5" x14ac:dyDescent="0.25">
      <c r="A250" t="str">
        <v>Accounting Today Jobs</v>
      </c>
      <c r="B250">
        <f>COUNTIFS(jobs[job_via],A250,jobs[job_title_short],title,jobs[job_country],country,jobs[job_schedule_type],type)</f>
        <v>1</v>
      </c>
      <c r="D250" t="str">
        <v>Wipro Careers</v>
      </c>
      <c r="E250">
        <v>0</v>
      </c>
    </row>
    <row r="251" spans="1:5" x14ac:dyDescent="0.25">
      <c r="A251" t="str">
        <v>Job Board - Advanced Energy Group</v>
      </c>
      <c r="B251">
        <f>COUNTIFS(jobs[job_via],A251,jobs[job_title_short],title,jobs[job_country],country,jobs[job_schedule_type],type)</f>
        <v>0</v>
      </c>
      <c r="D251" t="str">
        <v>VentureLoop</v>
      </c>
      <c r="E251">
        <v>0</v>
      </c>
    </row>
    <row r="252" spans="1:5" x14ac:dyDescent="0.25">
      <c r="A252" t="str">
        <v>SGR Job Board</v>
      </c>
      <c r="B252">
        <f>COUNTIFS(jobs[job_via],A252,jobs[job_title_short],title,jobs[job_country],country,jobs[job_schedule_type],type)</f>
        <v>1</v>
      </c>
      <c r="D252" t="str">
        <v>Built In Austin</v>
      </c>
      <c r="E252">
        <v>0</v>
      </c>
    </row>
    <row r="253" spans="1:5" x14ac:dyDescent="0.25">
      <c r="A253" t="str">
        <v>Virta Health</v>
      </c>
      <c r="B253">
        <f>COUNTIFS(jobs[job_via],A253,jobs[job_title_short],title,jobs[job_country],country,jobs[job_schedule_type],type)</f>
        <v>0</v>
      </c>
      <c r="D253" t="str">
        <v>Built In Boston</v>
      </c>
      <c r="E253">
        <v>0</v>
      </c>
    </row>
    <row r="254" spans="1:5" x14ac:dyDescent="0.25">
      <c r="A254" t="str">
        <v>SonicJobs</v>
      </c>
      <c r="B254">
        <f>COUNTIFS(jobs[job_via],A254,jobs[job_title_short],title,jobs[job_country],country,jobs[job_schedule_type],type)</f>
        <v>1</v>
      </c>
      <c r="D254" t="str">
        <v>SaluteMyJob</v>
      </c>
      <c r="E254">
        <v>0</v>
      </c>
    </row>
    <row r="255" spans="1:5" x14ac:dyDescent="0.25">
      <c r="A255" t="str">
        <v>ATT Jobs</v>
      </c>
      <c r="B255">
        <f>COUNTIFS(jobs[job_via],A255,jobs[job_title_short],title,jobs[job_country],country,jobs[job_schedule_type],type)</f>
        <v>1</v>
      </c>
      <c r="D255" t="str">
        <v>Caterpillar Careers - Caterpillar Inc</v>
      </c>
      <c r="E255">
        <v>0</v>
      </c>
    </row>
    <row r="256" spans="1:5" x14ac:dyDescent="0.25">
      <c r="A256" t="str">
        <v>SAP Careers</v>
      </c>
      <c r="B256">
        <f>COUNTIFS(jobs[job_via],A256,jobs[job_title_short],title,jobs[job_country],country,jobs[job_schedule_type],type)</f>
        <v>0</v>
      </c>
      <c r="D256" t="str">
        <v>Built In LA</v>
      </c>
      <c r="E256">
        <v>0</v>
      </c>
    </row>
    <row r="257" spans="1:5" x14ac:dyDescent="0.25">
      <c r="A257" t="str">
        <v>AAAE Career Center</v>
      </c>
      <c r="B257">
        <f>COUNTIFS(jobs[job_via],A257,jobs[job_title_short],title,jobs[job_country],country,jobs[job_schedule_type],type)</f>
        <v>1</v>
      </c>
      <c r="D257" t="str">
        <v>Amazon Jobs</v>
      </c>
      <c r="E257">
        <v>0</v>
      </c>
    </row>
    <row r="258" spans="1:5" x14ac:dyDescent="0.25">
      <c r="A258" t="str">
        <v>Rise Technical</v>
      </c>
      <c r="B258">
        <f>COUNTIFS(jobs[job_via],A258,jobs[job_title_short],title,jobs[job_country],country,jobs[job_schedule_type],type)</f>
        <v>0</v>
      </c>
      <c r="D258" t="str">
        <v>Rivian Careers</v>
      </c>
      <c r="E258">
        <v>0</v>
      </c>
    </row>
    <row r="259" spans="1:5" x14ac:dyDescent="0.25">
      <c r="A259" t="str">
        <v>CVS Health</v>
      </c>
      <c r="B259">
        <f>COUNTIFS(jobs[job_via],A259,jobs[job_title_short],title,jobs[job_country],country,jobs[job_schedule_type],type)</f>
        <v>0</v>
      </c>
      <c r="D259" t="str">
        <v>Harris Health System</v>
      </c>
      <c r="E259">
        <v>0</v>
      </c>
    </row>
    <row r="260" spans="1:5" x14ac:dyDescent="0.25">
      <c r="A260" t="str">
        <v>Simplify</v>
      </c>
      <c r="B260">
        <f>COUNTIFS(jobs[job_via],A260,jobs[job_title_short],title,jobs[job_country],country,jobs[job_schedule_type],type)</f>
        <v>0</v>
      </c>
      <c r="D260" t="str">
        <v>Built In Colorado</v>
      </c>
      <c r="E260">
        <v>0</v>
      </c>
    </row>
    <row r="261" spans="1:5" x14ac:dyDescent="0.25">
      <c r="A261" t="str">
        <v>Fairygodboss</v>
      </c>
      <c r="B261">
        <f>COUNTIFS(jobs[job_via],A261,jobs[job_title_short],title,jobs[job_country],country,jobs[job_schedule_type],type)</f>
        <v>0</v>
      </c>
      <c r="D261" t="str">
        <v>LikeRemote</v>
      </c>
      <c r="E261">
        <v>0</v>
      </c>
    </row>
    <row r="262" spans="1:5" x14ac:dyDescent="0.25">
      <c r="A262" t="str">
        <v>Montana High Tech Business Alliance Job Board</v>
      </c>
      <c r="B262">
        <f>COUNTIFS(jobs[job_via],A262,jobs[job_title_short],title,jobs[job_country],country,jobs[job_schedule_type],type)</f>
        <v>0</v>
      </c>
      <c r="D262" t="str">
        <v>Media Bistro</v>
      </c>
      <c r="E262">
        <v>0</v>
      </c>
    </row>
    <row r="263" spans="1:5" x14ac:dyDescent="0.25">
      <c r="A263" t="str">
        <v>Insight Partners Job Board</v>
      </c>
      <c r="B263">
        <f>COUNTIFS(jobs[job_via],A263,jobs[job_title_short],title,jobs[job_country],country,jobs[job_schedule_type],type)</f>
        <v>0</v>
      </c>
      <c r="D263" t="str">
        <v>Softworld, Inc.</v>
      </c>
      <c r="E263">
        <v>0</v>
      </c>
    </row>
    <row r="264" spans="1:5" x14ac:dyDescent="0.25">
      <c r="A264" t="str">
        <v>Astyra</v>
      </c>
      <c r="B264">
        <f>COUNTIFS(jobs[job_via],A264,jobs[job_title_short],title,jobs[job_country],country,jobs[job_schedule_type],type)</f>
        <v>0</v>
      </c>
      <c r="D264" t="str">
        <v>BYP Network</v>
      </c>
      <c r="E264">
        <v>0</v>
      </c>
    </row>
    <row r="265" spans="1:5" x14ac:dyDescent="0.25">
      <c r="A265" t="str">
        <v>Gusto</v>
      </c>
      <c r="B265">
        <f>COUNTIFS(jobs[job_via],A265,jobs[job_title_short],title,jobs[job_country],country,jobs[job_schedule_type],type)</f>
        <v>1</v>
      </c>
      <c r="D265" t="str">
        <v>Spectrum Careers</v>
      </c>
      <c r="E265">
        <v>0</v>
      </c>
    </row>
    <row r="266" spans="1:5" x14ac:dyDescent="0.25">
      <c r="A266" t="str">
        <v>EasyJob AI</v>
      </c>
      <c r="B266">
        <f>COUNTIFS(jobs[job_via],A266,jobs[job_title_short],title,jobs[job_country],country,jobs[job_schedule_type],type)</f>
        <v>0</v>
      </c>
      <c r="D266" t="str">
        <v>DevITjobs</v>
      </c>
      <c r="E266">
        <v>0</v>
      </c>
    </row>
    <row r="267" spans="1:5" x14ac:dyDescent="0.25">
      <c r="A267" t="str">
        <v>Job Openings In San Diego</v>
      </c>
      <c r="B267">
        <f>COUNTIFS(jobs[job_via],A267,jobs[job_title_short],title,jobs[job_country],country,jobs[job_schedule_type],type)</f>
        <v>0</v>
      </c>
      <c r="D267" t="str">
        <v>Crossover</v>
      </c>
      <c r="E267">
        <v>0</v>
      </c>
    </row>
    <row r="268" spans="1:5" x14ac:dyDescent="0.25">
      <c r="A268" t="str">
        <v>Lever</v>
      </c>
      <c r="B268">
        <f>COUNTIFS(jobs[job_via],A268,jobs[job_title_short],title,jobs[job_country],country,jobs[job_schedule_type],type)</f>
        <v>0</v>
      </c>
      <c r="D268" t="str">
        <v>Job Today</v>
      </c>
      <c r="E268">
        <v>0</v>
      </c>
    </row>
    <row r="269" spans="1:5" x14ac:dyDescent="0.25">
      <c r="A269" t="str">
        <v>LinkedIn Cayman Islands</v>
      </c>
      <c r="B269">
        <f>COUNTIFS(jobs[job_via],A269,jobs[job_title_short],title,jobs[job_country],country,jobs[job_schedule_type],type)</f>
        <v>0</v>
      </c>
      <c r="D269" t="str">
        <v>The Rundown Jobs - The Rundown AI</v>
      </c>
      <c r="E269">
        <v>0</v>
      </c>
    </row>
    <row r="270" spans="1:5" x14ac:dyDescent="0.25">
      <c r="A270" t="str">
        <v>DisABLEDperson.com</v>
      </c>
      <c r="B270">
        <f>COUNTIFS(jobs[job_via],A270,jobs[job_title_short],title,jobs[job_country],country,jobs[job_schedule_type],type)</f>
        <v>0</v>
      </c>
      <c r="D270" t="str">
        <v>Lorien</v>
      </c>
      <c r="E270">
        <v>0</v>
      </c>
    </row>
    <row r="271" spans="1:5" x14ac:dyDescent="0.25">
      <c r="A271" t="str">
        <v>Purpose Jobs</v>
      </c>
      <c r="B271">
        <f>COUNTIFS(jobs[job_via],A271,jobs[job_title_short],title,jobs[job_country],country,jobs[job_schedule_type],type)</f>
        <v>0</v>
      </c>
      <c r="D271" t="str">
        <v>JobMatchingPartner</v>
      </c>
      <c r="E271">
        <v>0</v>
      </c>
    </row>
    <row r="272" spans="1:5" x14ac:dyDescent="0.25">
      <c r="A272" t="str">
        <v>Indeed Jobs USA</v>
      </c>
      <c r="B272">
        <f>COUNTIFS(jobs[job_via],A272,jobs[job_title_short],title,jobs[job_country],country,jobs[job_schedule_type],type)</f>
        <v>1</v>
      </c>
      <c r="D272" t="str">
        <v>PayPal - Eightfold AI</v>
      </c>
      <c r="E272">
        <v>0</v>
      </c>
    </row>
    <row r="273" spans="1:5" x14ac:dyDescent="0.25">
      <c r="A273" t="str">
        <v>Redpoint Ventures Job Board</v>
      </c>
      <c r="B273">
        <f>COUNTIFS(jobs[job_via],A273,jobs[job_title_short],title,jobs[job_country],country,jobs[job_schedule_type],type)</f>
        <v>0</v>
      </c>
      <c r="D273" t="str">
        <v>Climate Draft Job Board</v>
      </c>
      <c r="E273">
        <v>0</v>
      </c>
    </row>
    <row r="274" spans="1:5" x14ac:dyDescent="0.25">
      <c r="A274" t="str">
        <v>Just Join IT</v>
      </c>
      <c r="B274">
        <f>COUNTIFS(jobs[job_via],A274,jobs[job_title_short],title,jobs[job_country],country,jobs[job_schedule_type],type)</f>
        <v>0</v>
      </c>
      <c r="D274" t="str">
        <v>Job Board - Advanced Energy Group</v>
      </c>
      <c r="E274">
        <v>0</v>
      </c>
    </row>
    <row r="275" spans="1:5" x14ac:dyDescent="0.25">
      <c r="A275" t="str">
        <v>DevKG</v>
      </c>
      <c r="B275">
        <f>COUNTIFS(jobs[job_via],A275,jobs[job_title_short],title,jobs[job_country],country,jobs[job_schedule_type],type)</f>
        <v>0</v>
      </c>
      <c r="D275" t="str">
        <v>Virta Health</v>
      </c>
      <c r="E275">
        <v>0</v>
      </c>
    </row>
    <row r="276" spans="1:5" x14ac:dyDescent="0.25">
      <c r="A276" t="str">
        <v>United Airlines Jobs</v>
      </c>
      <c r="B276">
        <f>COUNTIFS(jobs[job_via],A276,jobs[job_title_short],title,jobs[job_country],country,jobs[job_schedule_type],type)</f>
        <v>0</v>
      </c>
      <c r="D276" t="str">
        <v>SAP Careers</v>
      </c>
      <c r="E276">
        <v>0</v>
      </c>
    </row>
    <row r="277" spans="1:5" x14ac:dyDescent="0.25">
      <c r="A277" t="str">
        <v>Jobs At Atos</v>
      </c>
      <c r="B277">
        <f>COUNTIFS(jobs[job_via],A277,jobs[job_title_short],title,jobs[job_country],country,jobs[job_schedule_type],type)</f>
        <v>0</v>
      </c>
      <c r="D277" t="str">
        <v>Rise Technical</v>
      </c>
      <c r="E277">
        <v>0</v>
      </c>
    </row>
    <row r="278" spans="1:5" x14ac:dyDescent="0.25">
      <c r="A278" t="str">
        <v>Teachering</v>
      </c>
      <c r="B278">
        <f>COUNTIFS(jobs[job_via],A278,jobs[job_title_short],title,jobs[job_country],country,jobs[job_schedule_type],type)</f>
        <v>0</v>
      </c>
      <c r="D278" t="str">
        <v>CVS Health</v>
      </c>
      <c r="E278">
        <v>0</v>
      </c>
    </row>
    <row r="279" spans="1:5" x14ac:dyDescent="0.25">
      <c r="A279" t="str">
        <v>Nexxt</v>
      </c>
      <c r="B279">
        <f>COUNTIFS(jobs[job_via],A279,jobs[job_title_short],title,jobs[job_country],country,jobs[job_schedule_type],type)</f>
        <v>0</v>
      </c>
      <c r="D279" t="str">
        <v>Simplify</v>
      </c>
      <c r="E279">
        <v>0</v>
      </c>
    </row>
    <row r="280" spans="1:5" x14ac:dyDescent="0.25">
      <c r="A280" t="str">
        <v>ComputerJobs</v>
      </c>
      <c r="B280">
        <f>COUNTIFS(jobs[job_via],A280,jobs[job_title_short],title,jobs[job_country],country,jobs[job_schedule_type],type)</f>
        <v>0</v>
      </c>
      <c r="D280" t="str">
        <v>Fairygodboss</v>
      </c>
      <c r="E280">
        <v>0</v>
      </c>
    </row>
    <row r="281" spans="1:5" x14ac:dyDescent="0.25">
      <c r="A281" t="str">
        <v>Disability Solutions Career Center</v>
      </c>
      <c r="B281">
        <f>COUNTIFS(jobs[job_via],A281,jobs[job_title_short],title,jobs[job_country],country,jobs[job_schedule_type],type)</f>
        <v>0</v>
      </c>
      <c r="D281" t="str">
        <v>Montana High Tech Business Alliance Job Board</v>
      </c>
      <c r="E281">
        <v>0</v>
      </c>
    </row>
    <row r="282" spans="1:5" x14ac:dyDescent="0.25">
      <c r="A282" t="str">
        <v>Idealist</v>
      </c>
      <c r="B282">
        <f>COUNTIFS(jobs[job_via],A282,jobs[job_title_short],title,jobs[job_country],country,jobs[job_schedule_type],type)</f>
        <v>3</v>
      </c>
      <c r="D282" t="str">
        <v>Insight Partners Job Board</v>
      </c>
      <c r="E282">
        <v>0</v>
      </c>
    </row>
    <row r="283" spans="1:5" x14ac:dyDescent="0.25">
      <c r="A283" t="str">
        <v>SCS Engineers</v>
      </c>
      <c r="B283">
        <f>COUNTIFS(jobs[job_via],A283,jobs[job_title_short],title,jobs[job_country],country,jobs[job_schedule_type],type)</f>
        <v>0</v>
      </c>
      <c r="D283" t="str">
        <v>Astyra</v>
      </c>
      <c r="E283">
        <v>0</v>
      </c>
    </row>
    <row r="284" spans="1:5" x14ac:dyDescent="0.25">
      <c r="A284" t="str">
        <v>HBA Careers</v>
      </c>
      <c r="B284">
        <f>COUNTIFS(jobs[job_via],A284,jobs[job_title_short],title,jobs[job_country],country,jobs[job_schedule_type],type)</f>
        <v>0</v>
      </c>
      <c r="D284" t="str">
        <v>EasyJob AI</v>
      </c>
      <c r="E284">
        <v>0</v>
      </c>
    </row>
    <row r="285" spans="1:5" x14ac:dyDescent="0.25">
      <c r="A285" t="str">
        <v>Accel Job Board</v>
      </c>
      <c r="B285">
        <f>COUNTIFS(jobs[job_via],A285,jobs[job_title_short],title,jobs[job_country],country,jobs[job_schedule_type],type)</f>
        <v>0</v>
      </c>
      <c r="D285" t="str">
        <v>Job Openings In San Diego</v>
      </c>
      <c r="E285">
        <v>0</v>
      </c>
    </row>
    <row r="286" spans="1:5" x14ac:dyDescent="0.25">
      <c r="A286" t="str">
        <v>JobServe - Tech Jobs</v>
      </c>
      <c r="B286">
        <f>COUNTIFS(jobs[job_via],A286,jobs[job_title_short],title,jobs[job_country],country,jobs[job_schedule_type],type)</f>
        <v>0</v>
      </c>
      <c r="D286" t="str">
        <v>Lever</v>
      </c>
      <c r="E286">
        <v>0</v>
      </c>
    </row>
    <row r="287" spans="1:5" x14ac:dyDescent="0.25">
      <c r="A287" t="str">
        <v>BeBee AE</v>
      </c>
      <c r="B287">
        <f>COUNTIFS(jobs[job_via],A287,jobs[job_title_short],title,jobs[job_country],country,jobs[job_schedule_type],type)</f>
        <v>0</v>
      </c>
      <c r="D287" t="str">
        <v>LinkedIn Cayman Islands</v>
      </c>
      <c r="E287">
        <v>0</v>
      </c>
    </row>
    <row r="288" spans="1:5" x14ac:dyDescent="0.25">
      <c r="A288" t="str">
        <v>Linux Careers</v>
      </c>
      <c r="B288">
        <f>COUNTIFS(jobs[job_via],A288,jobs[job_title_short],title,jobs[job_country],country,jobs[job_schedule_type],type)</f>
        <v>0</v>
      </c>
      <c r="D288" t="str">
        <v>DisABLEDperson.com</v>
      </c>
      <c r="E288">
        <v>0</v>
      </c>
    </row>
    <row r="289" spans="1:5" x14ac:dyDescent="0.25">
      <c r="A289" t="str">
        <v>Tech:NYC Job Board</v>
      </c>
      <c r="B289">
        <f>COUNTIFS(jobs[job_via],A289,jobs[job_title_short],title,jobs[job_country],country,jobs[job_schedule_type],type)</f>
        <v>0</v>
      </c>
      <c r="D289" t="str">
        <v>Purpose Jobs</v>
      </c>
      <c r="E289">
        <v>0</v>
      </c>
    </row>
    <row r="290" spans="1:5" x14ac:dyDescent="0.25">
      <c r="A290" t="str">
        <v>Jennie Johnson</v>
      </c>
      <c r="B290">
        <f>COUNTIFS(jobs[job_via],A290,jobs[job_title_short],title,jobs[job_country],country,jobs[job_schedule_type],type)</f>
        <v>2</v>
      </c>
      <c r="D290" t="str">
        <v>Redpoint Ventures Job Board</v>
      </c>
      <c r="E290">
        <v>0</v>
      </c>
    </row>
    <row r="291" spans="1:5" x14ac:dyDescent="0.25">
      <c r="A291" t="str">
        <v>Jora</v>
      </c>
      <c r="B291">
        <f>COUNTIFS(jobs[job_via],A291,jobs[job_title_short],title,jobs[job_country],country,jobs[job_schedule_type],type)</f>
        <v>0</v>
      </c>
      <c r="D291" t="str">
        <v>Just Join IT</v>
      </c>
      <c r="E291">
        <v>0</v>
      </c>
    </row>
    <row r="292" spans="1:5" x14ac:dyDescent="0.25">
      <c r="A292" t="str">
        <v>AnitaB.org Job Board</v>
      </c>
      <c r="B292">
        <f>COUNTIFS(jobs[job_via],A292,jobs[job_title_short],title,jobs[job_country],country,jobs[job_schedule_type],type)</f>
        <v>0</v>
      </c>
      <c r="D292" t="str">
        <v>DevKG</v>
      </c>
      <c r="E292">
        <v>0</v>
      </c>
    </row>
    <row r="293" spans="1:5" x14ac:dyDescent="0.25">
      <c r="A293" t="str">
        <v>Built In Seattle</v>
      </c>
      <c r="B293">
        <f>COUNTIFS(jobs[job_via],A293,jobs[job_title_short],title,jobs[job_country],country,jobs[job_schedule_type],type)</f>
        <v>1</v>
      </c>
      <c r="D293" t="str">
        <v>United Airlines Jobs</v>
      </c>
      <c r="E293">
        <v>0</v>
      </c>
    </row>
    <row r="294" spans="1:5" x14ac:dyDescent="0.25">
      <c r="A294" t="str">
        <v>Caterpillar Careers</v>
      </c>
      <c r="B294">
        <f>COUNTIFS(jobs[job_via],A294,jobs[job_title_short],title,jobs[job_country],country,jobs[job_schedule_type],type)</f>
        <v>0</v>
      </c>
      <c r="D294" t="str">
        <v>Jobs At Atos</v>
      </c>
      <c r="E294">
        <v>0</v>
      </c>
    </row>
    <row r="295" spans="1:5" x14ac:dyDescent="0.25">
      <c r="A295" t="str">
        <v>Peraton Careers</v>
      </c>
      <c r="B295">
        <f>COUNTIFS(jobs[job_via],A295,jobs[job_title_short],title,jobs[job_country],country,jobs[job_schedule_type],type)</f>
        <v>1</v>
      </c>
      <c r="D295" t="str">
        <v>Teachering</v>
      </c>
      <c r="E295">
        <v>0</v>
      </c>
    </row>
    <row r="296" spans="1:5" x14ac:dyDescent="0.25">
      <c r="A296" t="str">
        <v>Qureos</v>
      </c>
      <c r="B296">
        <f>COUNTIFS(jobs[job_via],A296,jobs[job_title_short],title,jobs[job_country],country,jobs[job_schedule_type],type)</f>
        <v>0</v>
      </c>
      <c r="D296" t="str">
        <v>Nexxt</v>
      </c>
      <c r="E296">
        <v>0</v>
      </c>
    </row>
    <row r="297" spans="1:5" x14ac:dyDescent="0.25">
      <c r="A297" t="str">
        <v>Reliance Careers - Reliance, Inc.</v>
      </c>
      <c r="B297">
        <f>COUNTIFS(jobs[job_via],A297,jobs[job_title_short],title,jobs[job_country],country,jobs[job_schedule_type],type)</f>
        <v>0</v>
      </c>
      <c r="D297" t="str">
        <v>ComputerJobs</v>
      </c>
      <c r="E297">
        <v>0</v>
      </c>
    </row>
    <row r="298" spans="1:5" x14ac:dyDescent="0.25">
      <c r="A298" t="str">
        <v>Built In Toronto</v>
      </c>
      <c r="B298">
        <f>COUNTIFS(jobs[job_via],A298,jobs[job_title_short],title,jobs[job_country],country,jobs[job_schedule_type],type)</f>
        <v>0</v>
      </c>
      <c r="D298" t="str">
        <v>Disability Solutions Career Center</v>
      </c>
      <c r="E298">
        <v>0</v>
      </c>
    </row>
    <row r="299" spans="1:5" x14ac:dyDescent="0.25">
      <c r="A299" t="str">
        <v>Omek</v>
      </c>
      <c r="B299">
        <f>COUNTIFS(jobs[job_via],A299,jobs[job_title_short],title,jobs[job_country],country,jobs[job_schedule_type],type)</f>
        <v>0</v>
      </c>
      <c r="D299" t="str">
        <v>SCS Engineers</v>
      </c>
      <c r="E299">
        <v>0</v>
      </c>
    </row>
    <row r="300" spans="1:5" x14ac:dyDescent="0.25">
      <c r="A300" t="str">
        <v>CareerBoard</v>
      </c>
      <c r="B300">
        <f>COUNTIFS(jobs[job_via],A300,jobs[job_title_short],title,jobs[job_country],country,jobs[job_schedule_type],type)</f>
        <v>0</v>
      </c>
      <c r="D300" t="str">
        <v>HBA Careers</v>
      </c>
      <c r="E300">
        <v>0</v>
      </c>
    </row>
    <row r="301" spans="1:5" x14ac:dyDescent="0.25">
      <c r="A301" t="str">
        <v>Hitmarker</v>
      </c>
      <c r="B301">
        <f>COUNTIFS(jobs[job_via],A301,jobs[job_title_short],title,jobs[job_country],country,jobs[job_schedule_type],type)</f>
        <v>0</v>
      </c>
      <c r="D301" t="str">
        <v>Accel Job Board</v>
      </c>
      <c r="E301">
        <v>0</v>
      </c>
    </row>
    <row r="302" spans="1:5" x14ac:dyDescent="0.25">
      <c r="A302" t="str">
        <v>LinkedIn Singapore</v>
      </c>
      <c r="B302">
        <f>COUNTIFS(jobs[job_via],A302,jobs[job_title_short],title,jobs[job_country],country,jobs[job_schedule_type],type)</f>
        <v>0</v>
      </c>
      <c r="D302" t="str">
        <v>JobServe - Tech Jobs</v>
      </c>
      <c r="E302">
        <v>0</v>
      </c>
    </row>
    <row r="303" spans="1:5" x14ac:dyDescent="0.25">
      <c r="A303" t="str">
        <v>IHireTechnology</v>
      </c>
      <c r="B303">
        <f>COUNTIFS(jobs[job_via],A303,jobs[job_title_short],title,jobs[job_country],country,jobs[job_schedule_type],type)</f>
        <v>1</v>
      </c>
      <c r="D303" t="str">
        <v>BeBee AE</v>
      </c>
      <c r="E303">
        <v>0</v>
      </c>
    </row>
    <row r="304" spans="1:5" x14ac:dyDescent="0.25">
      <c r="A304" t="str">
        <v>EdTech Jobs</v>
      </c>
      <c r="B304">
        <f>COUNTIFS(jobs[job_via],A304,jobs[job_title_short],title,jobs[job_country],country,jobs[job_schedule_type],type)</f>
        <v>0</v>
      </c>
      <c r="D304" t="str">
        <v>Linux Careers</v>
      </c>
      <c r="E304">
        <v>0</v>
      </c>
    </row>
    <row r="305" spans="1:5" x14ac:dyDescent="0.25">
      <c r="A305" t="str">
        <v>IMC Trading</v>
      </c>
      <c r="B305">
        <f>COUNTIFS(jobs[job_via],A305,jobs[job_title_short],title,jobs[job_country],country,jobs[job_schedule_type],type)</f>
        <v>0</v>
      </c>
      <c r="D305" t="str">
        <v>Tech:NYC Job Board</v>
      </c>
      <c r="E305">
        <v>0</v>
      </c>
    </row>
    <row r="306" spans="1:5" x14ac:dyDescent="0.25">
      <c r="A306" t="str">
        <v>IHireChemists</v>
      </c>
      <c r="B306">
        <f>COUNTIFS(jobs[job_via],A306,jobs[job_title_short],title,jobs[job_country],country,jobs[job_schedule_type],type)</f>
        <v>0</v>
      </c>
      <c r="D306" t="str">
        <v>Jora</v>
      </c>
      <c r="E306">
        <v>0</v>
      </c>
    </row>
    <row r="307" spans="1:5" x14ac:dyDescent="0.25">
      <c r="A307" t="str">
        <v>Careerboard - IT Jobs</v>
      </c>
      <c r="B307">
        <f>COUNTIFS(jobs[job_via],A307,jobs[job_title_short],title,jobs[job_country],country,jobs[job_schedule_type],type)</f>
        <v>0</v>
      </c>
      <c r="D307" t="str">
        <v>AnitaB.org Job Board</v>
      </c>
      <c r="E307">
        <v>0</v>
      </c>
    </row>
    <row r="308" spans="1:5" x14ac:dyDescent="0.25">
      <c r="A308" t="str">
        <v>DEjobs.org</v>
      </c>
      <c r="B308">
        <f>COUNTIFS(jobs[job_via],A308,jobs[job_title_short],title,jobs[job_country],country,jobs[job_schedule_type],type)</f>
        <v>0</v>
      </c>
      <c r="D308" t="str">
        <v>Caterpillar Careers</v>
      </c>
      <c r="E308">
        <v>0</v>
      </c>
    </row>
    <row r="309" spans="1:5" x14ac:dyDescent="0.25">
      <c r="A309" t="str">
        <v>Advance Venture Partners Job Board</v>
      </c>
      <c r="B309">
        <f>COUNTIFS(jobs[job_via],A309,jobs[job_title_short],title,jobs[job_country],country,jobs[job_schedule_type],type)</f>
        <v>1</v>
      </c>
      <c r="D309" t="str">
        <v>Qureos</v>
      </c>
      <c r="E309">
        <v>0</v>
      </c>
    </row>
    <row r="310" spans="1:5" x14ac:dyDescent="0.25">
      <c r="A310" t="str">
        <v>Jobs - MIT</v>
      </c>
      <c r="B310">
        <f>COUNTIFS(jobs[job_via],A310,jobs[job_title_short],title,jobs[job_country],country,jobs[job_schedule_type],type)</f>
        <v>0</v>
      </c>
      <c r="D310" t="str">
        <v>Reliance Careers - Reliance, Inc.</v>
      </c>
      <c r="E310">
        <v>0</v>
      </c>
    </row>
    <row r="311" spans="1:5" x14ac:dyDescent="0.25">
      <c r="A311" t="str">
        <v>Jobs - Alooba</v>
      </c>
      <c r="B311">
        <f>COUNTIFS(jobs[job_via],A311,jobs[job_title_short],title,jobs[job_country],country,jobs[job_schedule_type],type)</f>
        <v>0</v>
      </c>
      <c r="D311" t="str">
        <v>Built In Toronto</v>
      </c>
      <c r="E311">
        <v>0</v>
      </c>
    </row>
    <row r="312" spans="1:5" x14ac:dyDescent="0.25">
      <c r="A312" t="str">
        <v>The Chronicle Of Higher Education Jobs</v>
      </c>
      <c r="B312">
        <f>COUNTIFS(jobs[job_via],A312,jobs[job_title_short],title,jobs[job_country],country,jobs[job_schedule_type],type)</f>
        <v>1</v>
      </c>
      <c r="D312" t="str">
        <v>Omek</v>
      </c>
      <c r="E312">
        <v>0</v>
      </c>
    </row>
    <row r="313" spans="1:5" x14ac:dyDescent="0.25">
      <c r="A313" t="str">
        <v>Careers At Peraton</v>
      </c>
      <c r="B313">
        <f>COUNTIFS(jobs[job_via],A313,jobs[job_title_short],title,jobs[job_country],country,jobs[job_schedule_type],type)</f>
        <v>1</v>
      </c>
      <c r="D313" t="str">
        <v>CareerBoard</v>
      </c>
      <c r="E313">
        <v>0</v>
      </c>
    </row>
    <row r="314" spans="1:5" x14ac:dyDescent="0.25">
      <c r="A314" t="str">
        <v>WhatJobs</v>
      </c>
      <c r="B314">
        <f>COUNTIFS(jobs[job_via],A314,jobs[job_title_short],title,jobs[job_country],country,jobs[job_schedule_type],type)</f>
        <v>0</v>
      </c>
      <c r="D314" t="str">
        <v>Hitmarker</v>
      </c>
      <c r="E314">
        <v>0</v>
      </c>
    </row>
    <row r="315" spans="1:5" x14ac:dyDescent="0.25">
      <c r="A315" t="str">
        <v>UNjoblink</v>
      </c>
      <c r="B315">
        <f>COUNTIFS(jobs[job_via],A315,jobs[job_title_short],title,jobs[job_country],country,jobs[job_schedule_type],type)</f>
        <v>0</v>
      </c>
      <c r="D315" t="str">
        <v>LinkedIn Singapore</v>
      </c>
      <c r="E315">
        <v>0</v>
      </c>
    </row>
    <row r="316" spans="1:5" x14ac:dyDescent="0.25">
      <c r="A316" t="str">
        <v>JOBS.NOW</v>
      </c>
      <c r="B316">
        <f>COUNTIFS(jobs[job_via],A316,jobs[job_title_short],title,jobs[job_country],country,jobs[job_schedule_type],type)</f>
        <v>0</v>
      </c>
      <c r="D316" t="str">
        <v>EdTech Jobs</v>
      </c>
      <c r="E316">
        <v>0</v>
      </c>
    </row>
    <row r="317" spans="1:5" x14ac:dyDescent="0.25">
      <c r="A317" t="str">
        <v>GTN Technical Staffing</v>
      </c>
      <c r="B317">
        <f>COUNTIFS(jobs[job_via],A317,jobs[job_title_short],title,jobs[job_country],country,jobs[job_schedule_type],type)</f>
        <v>0</v>
      </c>
      <c r="D317" t="str">
        <v>IMC Trading</v>
      </c>
      <c r="E317">
        <v>0</v>
      </c>
    </row>
    <row r="318" spans="1:5" x14ac:dyDescent="0.25">
      <c r="A318" t="str">
        <v>BeBee SA</v>
      </c>
      <c r="B318">
        <f>COUNTIFS(jobs[job_via],A318,jobs[job_title_short],title,jobs[job_country],country,jobs[job_schedule_type],type)</f>
        <v>0</v>
      </c>
      <c r="D318" t="str">
        <v>IHireChemists</v>
      </c>
      <c r="E318">
        <v>0</v>
      </c>
    </row>
    <row r="319" spans="1:5" x14ac:dyDescent="0.25">
      <c r="A319" t="str">
        <v>EY Careers</v>
      </c>
      <c r="B319">
        <f>COUNTIFS(jobs[job_via],A319,jobs[job_title_short],title,jobs[job_country],country,jobs[job_schedule_type],type)</f>
        <v>1</v>
      </c>
      <c r="D319" t="str">
        <v>Careerboard - IT Jobs</v>
      </c>
      <c r="E319">
        <v>0</v>
      </c>
    </row>
    <row r="320" spans="1:5" x14ac:dyDescent="0.25">
      <c r="A320" t="str">
        <v>Paycomonline.net</v>
      </c>
      <c r="B320">
        <f>COUNTIFS(jobs[job_via],A320,jobs[job_title_short],title,jobs[job_country],country,jobs[job_schedule_type],type)</f>
        <v>1</v>
      </c>
      <c r="D320" t="str">
        <v>DEjobs.org</v>
      </c>
      <c r="E320">
        <v>0</v>
      </c>
    </row>
    <row r="321" spans="1:5" x14ac:dyDescent="0.25">
      <c r="A321" t="str">
        <v>Menlo Ventures Job Board</v>
      </c>
      <c r="B321">
        <f>COUNTIFS(jobs[job_via],A321,jobs[job_title_short],title,jobs[job_country],country,jobs[job_schedule_type],type)</f>
        <v>1</v>
      </c>
      <c r="D321" t="str">
        <v>Jobs - MIT</v>
      </c>
      <c r="E321">
        <v>0</v>
      </c>
    </row>
    <row r="322" spans="1:5" x14ac:dyDescent="0.25">
      <c r="A322" t="str">
        <v>LinkedIn لبنان</v>
      </c>
      <c r="B322">
        <f>COUNTIFS(jobs[job_via],A322,jobs[job_title_short],title,jobs[job_country],country,jobs[job_schedule_type],type)</f>
        <v>0</v>
      </c>
      <c r="D322" t="str">
        <v>Jobs - Alooba</v>
      </c>
      <c r="E322">
        <v>0</v>
      </c>
    </row>
    <row r="323" spans="1:5" x14ac:dyDescent="0.25">
      <c r="A323" t="str">
        <v>PrideStaff Jobs</v>
      </c>
      <c r="B323">
        <f>COUNTIFS(jobs[job_via],A323,jobs[job_title_short],title,jobs[job_country],country,jobs[job_schedule_type],type)</f>
        <v>0</v>
      </c>
      <c r="D323" t="str">
        <v>WhatJobs</v>
      </c>
      <c r="E323">
        <v>0</v>
      </c>
    </row>
    <row r="324" spans="1:5" x14ac:dyDescent="0.25">
      <c r="A324" t="str">
        <v>Himalayas</v>
      </c>
      <c r="B324">
        <f>COUNTIFS(jobs[job_via],A324,jobs[job_title_short],title,jobs[job_country],country,jobs[job_schedule_type],type)</f>
        <v>0</v>
      </c>
      <c r="D324" t="str">
        <v>UNjoblink</v>
      </c>
      <c r="E324">
        <v>0</v>
      </c>
    </row>
    <row r="325" spans="1:5" x14ac:dyDescent="0.25">
      <c r="A325" t="str">
        <v>Remote-Jobs USA</v>
      </c>
      <c r="B325">
        <f>COUNTIFS(jobs[job_via],A325,jobs[job_title_short],title,jobs[job_country],country,jobs[job_schedule_type],type)</f>
        <v>0</v>
      </c>
      <c r="D325" t="str">
        <v>JOBS.NOW</v>
      </c>
      <c r="E325">
        <v>0</v>
      </c>
    </row>
    <row r="326" spans="1:5" x14ac:dyDescent="0.25">
      <c r="A326" t="str">
        <v>ComputerWork</v>
      </c>
      <c r="B326">
        <f>COUNTIFS(jobs[job_via],A326,jobs[job_title_short],title,jobs[job_country],country,jobs[job_schedule_type],type)</f>
        <v>1</v>
      </c>
      <c r="D326" t="str">
        <v>GTN Technical Staffing</v>
      </c>
      <c r="E326">
        <v>0</v>
      </c>
    </row>
    <row r="327" spans="1:5" x14ac:dyDescent="0.25">
      <c r="A327" t="str">
        <v>Harri</v>
      </c>
      <c r="B327">
        <f>COUNTIFS(jobs[job_via],A327,jobs[job_title_short],title,jobs[job_country],country,jobs[job_schedule_type],type)</f>
        <v>1</v>
      </c>
      <c r="D327" t="str">
        <v>BeBee SA</v>
      </c>
      <c r="E327">
        <v>0</v>
      </c>
    </row>
    <row r="328" spans="1:5" x14ac:dyDescent="0.25">
      <c r="A328" t="str">
        <v>Tallo</v>
      </c>
      <c r="B328">
        <f>COUNTIFS(jobs[job_via],A328,jobs[job_title_short],title,jobs[job_country],country,jobs[job_schedule_type],type)</f>
        <v>0</v>
      </c>
      <c r="D328" t="str">
        <v>LinkedIn لبنان</v>
      </c>
      <c r="E328">
        <v>0</v>
      </c>
    </row>
    <row r="329" spans="1:5" x14ac:dyDescent="0.25">
      <c r="A329" t="str">
        <v>Companies | NGP Capital Job Board - NGP Capital</v>
      </c>
      <c r="B329">
        <f>COUNTIFS(jobs[job_via],A329,jobs[job_title_short],title,jobs[job_country],country,jobs[job_schedule_type],type)</f>
        <v>0</v>
      </c>
      <c r="D329" t="str">
        <v>PrideStaff Jobs</v>
      </c>
      <c r="E329">
        <v>0</v>
      </c>
    </row>
    <row r="330" spans="1:5" x14ac:dyDescent="0.25">
      <c r="A330" t="str">
        <v>Peraton</v>
      </c>
      <c r="B330">
        <f>COUNTIFS(jobs[job_via],A330,jobs[job_title_short],title,jobs[job_country],country,jobs[job_schedule_type],type)</f>
        <v>0</v>
      </c>
      <c r="D330" t="str">
        <v>Himalayas</v>
      </c>
      <c r="E330">
        <v>0</v>
      </c>
    </row>
    <row r="331" spans="1:5" x14ac:dyDescent="0.25">
      <c r="A331" t="str">
        <v>Aya Healthcare</v>
      </c>
      <c r="B331">
        <f>COUNTIFS(jobs[job_via],A331,jobs[job_title_short],title,jobs[job_country],country,jobs[job_schedule_type],type)</f>
        <v>1</v>
      </c>
      <c r="D331" t="str">
        <v>Remote-Jobs USA</v>
      </c>
      <c r="E331">
        <v>0</v>
      </c>
    </row>
    <row r="332" spans="1:5" x14ac:dyDescent="0.25">
      <c r="A332" t="str">
        <v>MLR.org</v>
      </c>
      <c r="B332">
        <f>COUNTIFS(jobs[job_via],A332,jobs[job_title_short],title,jobs[job_country],country,jobs[job_schedule_type],type)</f>
        <v>1</v>
      </c>
      <c r="D332" t="str">
        <v>Tallo</v>
      </c>
      <c r="E332">
        <v>0</v>
      </c>
    </row>
    <row r="333" spans="1:5" x14ac:dyDescent="0.25">
      <c r="A333" t="str">
        <v>ICIMS</v>
      </c>
      <c r="B333">
        <f>COUNTIFS(jobs[job_via],A333,jobs[job_title_short],title,jobs[job_country],country,jobs[job_schedule_type],type)</f>
        <v>0</v>
      </c>
      <c r="D333" t="str">
        <v>Companies | NGP Capital Job Board - NGP Capital</v>
      </c>
      <c r="E333">
        <v>0</v>
      </c>
    </row>
    <row r="334" spans="1:5" x14ac:dyDescent="0.25">
      <c r="A334" t="str">
        <v>Linux Jobs &amp; Careers</v>
      </c>
      <c r="B334">
        <f>COUNTIFS(jobs[job_via],A334,jobs[job_title_short],title,jobs[job_country],country,jobs[job_schedule_type],type)</f>
        <v>0</v>
      </c>
      <c r="D334" t="str">
        <v>Peraton</v>
      </c>
      <c r="E334">
        <v>0</v>
      </c>
    </row>
    <row r="335" spans="1:5" x14ac:dyDescent="0.25">
      <c r="A335" t="str">
        <v>ProActuary Jobs</v>
      </c>
      <c r="B335">
        <f>COUNTIFS(jobs[job_via],A335,jobs[job_title_short],title,jobs[job_country],country,jobs[job_schedule_type],type)</f>
        <v>0</v>
      </c>
      <c r="D335" t="str">
        <v>ICIMS</v>
      </c>
      <c r="E335">
        <v>0</v>
      </c>
    </row>
    <row r="336" spans="1:5" x14ac:dyDescent="0.25">
      <c r="A336" t="str">
        <v>PNGAS Job Board</v>
      </c>
      <c r="B336">
        <f>COUNTIFS(jobs[job_via],A336,jobs[job_title_short],title,jobs[job_country],country,jobs[job_schedule_type],type)</f>
        <v>0</v>
      </c>
      <c r="D336" t="str">
        <v>Linux Jobs &amp; Careers</v>
      </c>
      <c r="E336">
        <v>0</v>
      </c>
    </row>
    <row r="337" spans="1:5" x14ac:dyDescent="0.25">
      <c r="A337" t="str">
        <v>TelCom Careers</v>
      </c>
      <c r="B337">
        <f>COUNTIFS(jobs[job_via],A337,jobs[job_title_short],title,jobs[job_country],country,jobs[job_schedule_type],type)</f>
        <v>1</v>
      </c>
      <c r="D337" t="str">
        <v>ProActuary Jobs</v>
      </c>
      <c r="E337">
        <v>0</v>
      </c>
    </row>
    <row r="338" spans="1:5" x14ac:dyDescent="0.25">
      <c r="A338" t="str">
        <v>Careers At Vizient</v>
      </c>
      <c r="B338">
        <f>COUNTIFS(jobs[job_via],A338,jobs[job_title_short],title,jobs[job_country],country,jobs[job_schedule_type],type)</f>
        <v>0</v>
      </c>
      <c r="D338" t="str">
        <v>PNGAS Job Board</v>
      </c>
      <c r="E338">
        <v>0</v>
      </c>
    </row>
    <row r="339" spans="1:5" x14ac:dyDescent="0.25">
      <c r="A339" t="str">
        <v>Dover</v>
      </c>
      <c r="B339">
        <f>COUNTIFS(jobs[job_via],A339,jobs[job_title_short],title,jobs[job_country],country,jobs[job_schedule_type],type)</f>
        <v>0</v>
      </c>
      <c r="D339" t="str">
        <v>Careers At Vizient</v>
      </c>
      <c r="E339">
        <v>0</v>
      </c>
    </row>
    <row r="340" spans="1:5" x14ac:dyDescent="0.25">
      <c r="A340" t="str">
        <v>LazyApply</v>
      </c>
      <c r="B340">
        <f>COUNTIFS(jobs[job_via],A340,jobs[job_title_short],title,jobs[job_country],country,jobs[job_schedule_type],type)</f>
        <v>0</v>
      </c>
      <c r="D340" t="str">
        <v>Dover</v>
      </c>
      <c r="E340">
        <v>0</v>
      </c>
    </row>
    <row r="341" spans="1:5" x14ac:dyDescent="0.25">
      <c r="A341" t="str">
        <v>Remote Rocketship</v>
      </c>
      <c r="B341">
        <f>COUNTIFS(jobs[job_via],A341,jobs[job_title_short],title,jobs[job_country],country,jobs[job_schedule_type],type)</f>
        <v>0</v>
      </c>
      <c r="D341" t="str">
        <v>LazyApply</v>
      </c>
      <c r="E341">
        <v>0</v>
      </c>
    </row>
    <row r="342" spans="1:5" x14ac:dyDescent="0.25">
      <c r="A342" t="str">
        <v>Higher Education Recruitment Consortium</v>
      </c>
      <c r="B342">
        <f>COUNTIFS(jobs[job_via],A342,jobs[job_title_short],title,jobs[job_country],country,jobs[job_schedule_type],type)</f>
        <v>1</v>
      </c>
      <c r="D342" t="str">
        <v>Remote Rocketship</v>
      </c>
      <c r="E342">
        <v>0</v>
      </c>
    </row>
    <row r="343" spans="1:5" x14ac:dyDescent="0.25">
      <c r="A343" t="str">
        <v>BeBee KW</v>
      </c>
      <c r="B343">
        <f>COUNTIFS(jobs[job_via],A343,jobs[job_title_short],title,jobs[job_country],country,jobs[job_schedule_type],type)</f>
        <v>0</v>
      </c>
      <c r="D343" t="str">
        <v>BeBee KW</v>
      </c>
      <c r="E343">
        <v>0</v>
      </c>
    </row>
    <row r="344" spans="1:5" x14ac:dyDescent="0.25">
      <c r="A344">
        <v>0</v>
      </c>
      <c r="B344">
        <f>COUNTIFS(jobs[job_via],A344,jobs[job_title_short],title,jobs[job_country],country,jobs[job_schedule_type],type)</f>
        <v>0</v>
      </c>
      <c r="D344">
        <v>0</v>
      </c>
      <c r="E344">
        <v>0</v>
      </c>
    </row>
    <row r="345" spans="1:5" x14ac:dyDescent="0.25">
      <c r="B345">
        <f>COUNTIFS(jobs[job_via],A345,jobs[job_title_short],title,jobs[job_country],country,jobs[job_schedule_type],type)</f>
        <v>0</v>
      </c>
      <c r="D345">
        <v>0</v>
      </c>
      <c r="E345">
        <v>0</v>
      </c>
    </row>
    <row r="346" spans="1:5" x14ac:dyDescent="0.25">
      <c r="B346">
        <f>COUNTIFS(jobs[job_via],A346,jobs[job_title_short],title,jobs[job_country],country,jobs[job_schedule_type],type)</f>
        <v>0</v>
      </c>
      <c r="D346">
        <v>0</v>
      </c>
      <c r="E346">
        <v>0</v>
      </c>
    </row>
    <row r="347" spans="1:5" x14ac:dyDescent="0.25">
      <c r="B347">
        <f>COUNTIFS(jobs[job_via],A347,jobs[job_title_short],title,jobs[job_country],country,jobs[job_schedule_type],type)</f>
        <v>0</v>
      </c>
      <c r="D347">
        <v>0</v>
      </c>
      <c r="E347">
        <v>0</v>
      </c>
    </row>
    <row r="348" spans="1:5" x14ac:dyDescent="0.25">
      <c r="B348">
        <f>COUNTIFS(jobs[job_via],A348,jobs[job_title_short],title,jobs[job_country],country,jobs[job_schedule_type],type)</f>
        <v>0</v>
      </c>
      <c r="D348">
        <v>0</v>
      </c>
      <c r="E348">
        <v>0</v>
      </c>
    </row>
    <row r="349" spans="1:5" x14ac:dyDescent="0.25">
      <c r="B349">
        <f>COUNTIFS(jobs[job_via],A349,jobs[job_title_short],title,jobs[job_country],country,jobs[job_schedule_type],type)</f>
        <v>0</v>
      </c>
      <c r="D349">
        <v>0</v>
      </c>
      <c r="E349">
        <v>0</v>
      </c>
    </row>
    <row r="350" spans="1:5" x14ac:dyDescent="0.25">
      <c r="B350">
        <f>COUNTIFS(jobs[job_via],A350,jobs[job_title_short],title,jobs[job_country],country,jobs[job_schedule_type],type)</f>
        <v>0</v>
      </c>
      <c r="D350">
        <v>0</v>
      </c>
      <c r="E350">
        <v>0</v>
      </c>
    </row>
    <row r="351" spans="1:5" x14ac:dyDescent="0.25">
      <c r="B351">
        <f>COUNTIFS(jobs[job_via],A351,jobs[job_title_short],title,jobs[job_country],country,jobs[job_schedule_type],type)</f>
        <v>0</v>
      </c>
      <c r="D351">
        <v>0</v>
      </c>
      <c r="E351">
        <v>0</v>
      </c>
    </row>
    <row r="352" spans="1:5" x14ac:dyDescent="0.25">
      <c r="B352">
        <f>COUNTIFS(jobs[job_via],A352,jobs[job_title_short],title,jobs[job_country],country,jobs[job_schedule_type],type)</f>
        <v>0</v>
      </c>
      <c r="D352">
        <v>0</v>
      </c>
      <c r="E352">
        <v>0</v>
      </c>
    </row>
    <row r="353" spans="2:5" x14ac:dyDescent="0.25">
      <c r="B353">
        <f>COUNTIFS(jobs[job_via],A353,jobs[job_title_short],title,jobs[job_country],country,jobs[job_schedule_type],type)</f>
        <v>0</v>
      </c>
      <c r="D353">
        <v>0</v>
      </c>
      <c r="E353">
        <v>0</v>
      </c>
    </row>
    <row r="354" spans="2:5" x14ac:dyDescent="0.25">
      <c r="B354">
        <f>COUNTIFS(jobs[job_via],A354,jobs[job_title_short],title,jobs[job_country],country,jobs[job_schedule_type],type)</f>
        <v>0</v>
      </c>
      <c r="D354">
        <v>0</v>
      </c>
      <c r="E354">
        <v>0</v>
      </c>
    </row>
    <row r="355" spans="2:5" x14ac:dyDescent="0.25">
      <c r="B355">
        <f>COUNTIFS(jobs[job_via],A355,jobs[job_title_short],title,jobs[job_country],country,jobs[job_schedule_type],type)</f>
        <v>0</v>
      </c>
      <c r="D355">
        <v>0</v>
      </c>
      <c r="E355">
        <v>0</v>
      </c>
    </row>
    <row r="356" spans="2:5" x14ac:dyDescent="0.25">
      <c r="B356">
        <f>COUNTIFS(jobs[job_via],A356,jobs[job_title_short],title,jobs[job_country],country,jobs[job_schedule_type],type)</f>
        <v>0</v>
      </c>
      <c r="D356">
        <v>0</v>
      </c>
      <c r="E356">
        <v>0</v>
      </c>
    </row>
    <row r="357" spans="2:5" x14ac:dyDescent="0.25">
      <c r="B357">
        <f>COUNTIFS(jobs[job_via],A357,jobs[job_title_short],title,jobs[job_country],country,jobs[job_schedule_type],type)</f>
        <v>0</v>
      </c>
      <c r="D357">
        <v>0</v>
      </c>
      <c r="E357">
        <v>0</v>
      </c>
    </row>
    <row r="358" spans="2:5" x14ac:dyDescent="0.25">
      <c r="B358">
        <f>COUNTIFS(jobs[job_via],A358,jobs[job_title_short],title,jobs[job_country],country,jobs[job_schedule_type],type)</f>
        <v>0</v>
      </c>
      <c r="D358">
        <v>0</v>
      </c>
      <c r="E358">
        <v>0</v>
      </c>
    </row>
    <row r="359" spans="2:5" x14ac:dyDescent="0.25">
      <c r="B359">
        <f>COUNTIFS(jobs[job_via],A359,jobs[job_title_short],title,jobs[job_country],country,jobs[job_schedule_type],type)</f>
        <v>0</v>
      </c>
      <c r="D359">
        <v>0</v>
      </c>
      <c r="E359">
        <v>0</v>
      </c>
    </row>
    <row r="360" spans="2:5" x14ac:dyDescent="0.25">
      <c r="B360">
        <f>COUNTIFS(jobs[job_via],A360,jobs[job_title_short],title,jobs[job_country],country,jobs[job_schedule_type],type)</f>
        <v>0</v>
      </c>
      <c r="D360">
        <v>0</v>
      </c>
      <c r="E360">
        <v>0</v>
      </c>
    </row>
    <row r="361" spans="2:5" x14ac:dyDescent="0.25">
      <c r="B361">
        <f>COUNTIFS(jobs[job_via],A361,jobs[job_title_short],title,jobs[job_country],country,jobs[job_schedule_type],type)</f>
        <v>0</v>
      </c>
      <c r="D361">
        <v>0</v>
      </c>
      <c r="E361">
        <v>0</v>
      </c>
    </row>
    <row r="362" spans="2:5" x14ac:dyDescent="0.25">
      <c r="B362">
        <f>COUNTIFS(jobs[job_via],A362,jobs[job_title_short],title,jobs[job_country],country,jobs[job_schedule_type],type)</f>
        <v>0</v>
      </c>
      <c r="D362">
        <v>0</v>
      </c>
      <c r="E362">
        <v>0</v>
      </c>
    </row>
    <row r="363" spans="2:5" x14ac:dyDescent="0.25">
      <c r="B363">
        <f>COUNTIFS(jobs[job_via],A363,jobs[job_title_short],title,jobs[job_country],country,jobs[job_schedule_type],type)</f>
        <v>0</v>
      </c>
      <c r="D363">
        <v>0</v>
      </c>
      <c r="E363">
        <v>0</v>
      </c>
    </row>
    <row r="364" spans="2:5" x14ac:dyDescent="0.25">
      <c r="B364">
        <f>COUNTIFS(jobs[job_via],A364,jobs[job_title_short],title,jobs[job_country],country,jobs[job_schedule_type],type)</f>
        <v>0</v>
      </c>
      <c r="D364">
        <v>0</v>
      </c>
      <c r="E364">
        <v>0</v>
      </c>
    </row>
    <row r="365" spans="2:5" x14ac:dyDescent="0.25">
      <c r="B365">
        <f>COUNTIFS(jobs[job_via],A365,jobs[job_title_short],title,jobs[job_country],country,jobs[job_schedule_type],type)</f>
        <v>0</v>
      </c>
      <c r="D365">
        <v>0</v>
      </c>
      <c r="E365">
        <v>0</v>
      </c>
    </row>
    <row r="366" spans="2:5" x14ac:dyDescent="0.25">
      <c r="B366">
        <f>COUNTIFS(jobs[job_via],A366,jobs[job_title_short],title,jobs[job_country],country,jobs[job_schedule_type],type)</f>
        <v>0</v>
      </c>
      <c r="D366">
        <v>0</v>
      </c>
      <c r="E366">
        <v>0</v>
      </c>
    </row>
    <row r="367" spans="2:5" x14ac:dyDescent="0.25">
      <c r="B367">
        <f>COUNTIFS(jobs[job_via],A367,jobs[job_title_short],title,jobs[job_country],country,jobs[job_schedule_type],type)</f>
        <v>0</v>
      </c>
      <c r="D367">
        <v>0</v>
      </c>
      <c r="E367">
        <v>0</v>
      </c>
    </row>
    <row r="368" spans="2:5" x14ac:dyDescent="0.25">
      <c r="B368">
        <f>COUNTIFS(jobs[job_via],A368,jobs[job_title_short],title,jobs[job_country],country,jobs[job_schedule_type],type)</f>
        <v>0</v>
      </c>
      <c r="D368">
        <v>0</v>
      </c>
      <c r="E368">
        <v>0</v>
      </c>
    </row>
    <row r="369" spans="2:5" x14ac:dyDescent="0.25">
      <c r="B369">
        <f>COUNTIFS(jobs[job_via],A369,jobs[job_title_short],title,jobs[job_country],country,jobs[job_schedule_type],type)</f>
        <v>0</v>
      </c>
      <c r="D369">
        <v>0</v>
      </c>
      <c r="E369">
        <v>0</v>
      </c>
    </row>
    <row r="370" spans="2:5" x14ac:dyDescent="0.25">
      <c r="B370">
        <f>COUNTIFS(jobs[job_via],A370,jobs[job_title_short],title,jobs[job_country],country,jobs[job_schedule_type],type)</f>
        <v>0</v>
      </c>
      <c r="D370">
        <v>0</v>
      </c>
      <c r="E370">
        <v>0</v>
      </c>
    </row>
    <row r="371" spans="2:5" x14ac:dyDescent="0.25">
      <c r="B371">
        <f>COUNTIFS(jobs[job_via],A371,jobs[job_title_short],title,jobs[job_country],country,jobs[job_schedule_type],type)</f>
        <v>0</v>
      </c>
      <c r="D371">
        <v>0</v>
      </c>
      <c r="E371">
        <v>0</v>
      </c>
    </row>
    <row r="372" spans="2:5" x14ac:dyDescent="0.25">
      <c r="B372">
        <f>COUNTIFS(jobs[job_via],A372,jobs[job_title_short],title,jobs[job_country],country,jobs[job_schedule_type],type)</f>
        <v>0</v>
      </c>
      <c r="D372">
        <v>0</v>
      </c>
      <c r="E372">
        <v>0</v>
      </c>
    </row>
    <row r="373" spans="2:5" x14ac:dyDescent="0.25">
      <c r="B373">
        <f>COUNTIFS(jobs[job_via],A373,jobs[job_title_short],title,jobs[job_country],country,jobs[job_schedule_type],type)</f>
        <v>0</v>
      </c>
      <c r="D373">
        <v>0</v>
      </c>
      <c r="E373">
        <v>0</v>
      </c>
    </row>
    <row r="374" spans="2:5" x14ac:dyDescent="0.25">
      <c r="B374">
        <f>COUNTIFS(jobs[job_via],A374,jobs[job_title_short],title,jobs[job_country],country,jobs[job_schedule_type],type)</f>
        <v>0</v>
      </c>
      <c r="D374">
        <v>0</v>
      </c>
      <c r="E374">
        <v>0</v>
      </c>
    </row>
    <row r="375" spans="2:5" x14ac:dyDescent="0.25">
      <c r="B375">
        <f>COUNTIFS(jobs[job_via],A375,jobs[job_title_short],title,jobs[job_country],country,jobs[job_schedule_type],type)</f>
        <v>0</v>
      </c>
      <c r="D375">
        <v>0</v>
      </c>
      <c r="E375">
        <v>0</v>
      </c>
    </row>
    <row r="376" spans="2:5" x14ac:dyDescent="0.25">
      <c r="B376">
        <f>COUNTIFS(jobs[job_via],A376,jobs[job_title_short],title,jobs[job_country],country,jobs[job_schedule_type],type)</f>
        <v>0</v>
      </c>
      <c r="D376">
        <v>0</v>
      </c>
      <c r="E376">
        <v>0</v>
      </c>
    </row>
    <row r="377" spans="2:5" x14ac:dyDescent="0.25">
      <c r="B377">
        <f>COUNTIFS(jobs[job_via],A377,jobs[job_title_short],title,jobs[job_country],country,jobs[job_schedule_type],type)</f>
        <v>0</v>
      </c>
      <c r="D377">
        <v>0</v>
      </c>
      <c r="E377">
        <v>0</v>
      </c>
    </row>
    <row r="378" spans="2:5" x14ac:dyDescent="0.25">
      <c r="B378">
        <f>COUNTIFS(jobs[job_via],A378,jobs[job_title_short],title,jobs[job_country],country,jobs[job_schedule_type],type)</f>
        <v>0</v>
      </c>
      <c r="D378">
        <v>0</v>
      </c>
      <c r="E378">
        <v>0</v>
      </c>
    </row>
    <row r="379" spans="2:5" x14ac:dyDescent="0.25">
      <c r="B379">
        <f>COUNTIFS(jobs[job_via],A379,jobs[job_title_short],title,jobs[job_country],country,jobs[job_schedule_type],type)</f>
        <v>0</v>
      </c>
      <c r="D379">
        <v>0</v>
      </c>
      <c r="E379">
        <v>0</v>
      </c>
    </row>
    <row r="380" spans="2:5" x14ac:dyDescent="0.25">
      <c r="B380">
        <f>COUNTIFS(jobs[job_via],A380,jobs[job_title_short],title,jobs[job_country],country,jobs[job_schedule_type],type)</f>
        <v>0</v>
      </c>
      <c r="D380">
        <v>0</v>
      </c>
      <c r="E380">
        <v>0</v>
      </c>
    </row>
    <row r="381" spans="2:5" x14ac:dyDescent="0.25">
      <c r="B381">
        <f>COUNTIFS(jobs[job_via],A381,jobs[job_title_short],title,jobs[job_country],country,jobs[job_schedule_type],type)</f>
        <v>0</v>
      </c>
      <c r="D381">
        <v>0</v>
      </c>
      <c r="E381">
        <v>0</v>
      </c>
    </row>
    <row r="382" spans="2:5" x14ac:dyDescent="0.25">
      <c r="B382">
        <f>COUNTIFS(jobs[job_via],A382,jobs[job_title_short],title,jobs[job_country],country,jobs[job_schedule_type],type)</f>
        <v>0</v>
      </c>
      <c r="D382">
        <v>0</v>
      </c>
      <c r="E382">
        <v>0</v>
      </c>
    </row>
    <row r="383" spans="2:5" x14ac:dyDescent="0.25">
      <c r="B383">
        <f>COUNTIFS(jobs[job_via],A383,jobs[job_title_short],title,jobs[job_country],country,jobs[job_schedule_type],type)</f>
        <v>0</v>
      </c>
      <c r="D383">
        <v>0</v>
      </c>
      <c r="E383">
        <v>0</v>
      </c>
    </row>
    <row r="384" spans="2:5" x14ac:dyDescent="0.25">
      <c r="B384">
        <f>COUNTIFS(jobs[job_via],A384,jobs[job_title_short],title,jobs[job_country],country,jobs[job_schedule_type],type)</f>
        <v>0</v>
      </c>
      <c r="D384">
        <v>0</v>
      </c>
      <c r="E384">
        <v>0</v>
      </c>
    </row>
    <row r="385" spans="2:5" x14ac:dyDescent="0.25">
      <c r="B385">
        <f>COUNTIFS(jobs[job_via],A385,jobs[job_title_short],title,jobs[job_country],country,jobs[job_schedule_type],type)</f>
        <v>0</v>
      </c>
      <c r="D385">
        <v>0</v>
      </c>
      <c r="E385">
        <v>0</v>
      </c>
    </row>
    <row r="386" spans="2:5" x14ac:dyDescent="0.25">
      <c r="B386">
        <f>COUNTIFS(jobs[job_via],A386,jobs[job_title_short],title,jobs[job_country],country,jobs[job_schedule_type],type)</f>
        <v>0</v>
      </c>
      <c r="D386">
        <v>0</v>
      </c>
      <c r="E386">
        <v>0</v>
      </c>
    </row>
    <row r="387" spans="2:5" x14ac:dyDescent="0.25">
      <c r="B387">
        <f>COUNTIFS(jobs[job_via],A387,jobs[job_title_short],title,jobs[job_country],country,jobs[job_schedule_type],type)</f>
        <v>0</v>
      </c>
      <c r="D387">
        <v>0</v>
      </c>
      <c r="E387">
        <v>0</v>
      </c>
    </row>
    <row r="388" spans="2:5" x14ac:dyDescent="0.25">
      <c r="B388">
        <f>COUNTIFS(jobs[job_via],A388,jobs[job_title_short],title,jobs[job_country],country,jobs[job_schedule_type],type)</f>
        <v>0</v>
      </c>
      <c r="D388">
        <v>0</v>
      </c>
      <c r="E388">
        <v>0</v>
      </c>
    </row>
    <row r="389" spans="2:5" x14ac:dyDescent="0.25">
      <c r="B389">
        <f>COUNTIFS(jobs[job_via],A389,jobs[job_title_short],title,jobs[job_country],country,jobs[job_schedule_type],type)</f>
        <v>0</v>
      </c>
      <c r="D389">
        <v>0</v>
      </c>
      <c r="E389">
        <v>0</v>
      </c>
    </row>
    <row r="390" spans="2:5" x14ac:dyDescent="0.25">
      <c r="B390">
        <f>COUNTIFS(jobs[job_via],A390,jobs[job_title_short],title,jobs[job_country],country,jobs[job_schedule_type],type)</f>
        <v>0</v>
      </c>
      <c r="D390">
        <v>0</v>
      </c>
      <c r="E390">
        <v>0</v>
      </c>
    </row>
    <row r="391" spans="2:5" x14ac:dyDescent="0.25">
      <c r="B391">
        <f>COUNTIFS(jobs[job_via],A391,jobs[job_title_short],title,jobs[job_country],country,jobs[job_schedule_type],type)</f>
        <v>0</v>
      </c>
      <c r="D391">
        <v>0</v>
      </c>
      <c r="E391">
        <v>0</v>
      </c>
    </row>
    <row r="392" spans="2:5" x14ac:dyDescent="0.25">
      <c r="B392">
        <f>COUNTIFS(jobs[job_via],A392,jobs[job_title_short],title,jobs[job_country],country,jobs[job_schedule_type],type)</f>
        <v>0</v>
      </c>
      <c r="D392">
        <v>0</v>
      </c>
      <c r="E392">
        <v>0</v>
      </c>
    </row>
    <row r="393" spans="2:5" x14ac:dyDescent="0.25">
      <c r="B393">
        <f>COUNTIFS(jobs[job_via],A393,jobs[job_title_short],title,jobs[job_country],country,jobs[job_schedule_type],type)</f>
        <v>0</v>
      </c>
      <c r="D393">
        <v>0</v>
      </c>
      <c r="E393">
        <v>0</v>
      </c>
    </row>
    <row r="394" spans="2:5" x14ac:dyDescent="0.25">
      <c r="B394">
        <f>COUNTIFS(jobs[job_via],A394,jobs[job_title_short],title,jobs[job_country],country,jobs[job_schedule_type],type)</f>
        <v>0</v>
      </c>
      <c r="D394">
        <v>0</v>
      </c>
      <c r="E394">
        <v>0</v>
      </c>
    </row>
    <row r="395" spans="2:5" x14ac:dyDescent="0.25">
      <c r="B395">
        <f>COUNTIFS(jobs[job_via],A395,jobs[job_title_short],title,jobs[job_country],country,jobs[job_schedule_type],type)</f>
        <v>0</v>
      </c>
      <c r="D395">
        <v>0</v>
      </c>
      <c r="E395">
        <v>0</v>
      </c>
    </row>
    <row r="396" spans="2:5" x14ac:dyDescent="0.25">
      <c r="B396">
        <f>COUNTIFS(jobs[job_via],A396,jobs[job_title_short],title,jobs[job_country],country,jobs[job_schedule_type],type)</f>
        <v>0</v>
      </c>
      <c r="D396">
        <v>0</v>
      </c>
      <c r="E396">
        <v>0</v>
      </c>
    </row>
    <row r="397" spans="2:5" x14ac:dyDescent="0.25">
      <c r="B397">
        <f>COUNTIFS(jobs[job_via],A397,jobs[job_title_short],title,jobs[job_country],country,jobs[job_schedule_type],type)</f>
        <v>0</v>
      </c>
      <c r="D397">
        <v>0</v>
      </c>
      <c r="E397">
        <v>0</v>
      </c>
    </row>
    <row r="398" spans="2:5" x14ac:dyDescent="0.25">
      <c r="B398">
        <f>COUNTIFS(jobs[job_via],A398,jobs[job_title_short],title,jobs[job_country],country,jobs[job_schedule_type],type)</f>
        <v>0</v>
      </c>
      <c r="D398">
        <v>0</v>
      </c>
      <c r="E398">
        <v>0</v>
      </c>
    </row>
    <row r="399" spans="2:5" x14ac:dyDescent="0.25">
      <c r="B399">
        <f>COUNTIFS(jobs[job_via],A399,jobs[job_title_short],title,jobs[job_country],country,jobs[job_schedule_type],type)</f>
        <v>0</v>
      </c>
      <c r="D399">
        <v>0</v>
      </c>
      <c r="E399">
        <v>0</v>
      </c>
    </row>
    <row r="400" spans="2:5" x14ac:dyDescent="0.25">
      <c r="B400">
        <f>COUNTIFS(jobs[job_via],A400,jobs[job_title_short],title,jobs[job_country],country,jobs[job_schedule_type],type)</f>
        <v>0</v>
      </c>
      <c r="D400">
        <v>0</v>
      </c>
      <c r="E400">
        <v>0</v>
      </c>
    </row>
    <row r="401" spans="2:5" x14ac:dyDescent="0.25">
      <c r="B401">
        <f>COUNTIFS(jobs[job_via],A401,jobs[job_title_short],title,jobs[job_country],country,jobs[job_schedule_type],type)</f>
        <v>0</v>
      </c>
      <c r="D401">
        <v>0</v>
      </c>
      <c r="E401">
        <v>0</v>
      </c>
    </row>
    <row r="402" spans="2:5" x14ac:dyDescent="0.25">
      <c r="B402">
        <f>COUNTIFS(jobs[job_via],A402,jobs[job_title_short],title,jobs[job_country],country,jobs[job_schedule_type],type)</f>
        <v>0</v>
      </c>
      <c r="D402">
        <v>0</v>
      </c>
      <c r="E402">
        <v>0</v>
      </c>
    </row>
    <row r="403" spans="2:5" x14ac:dyDescent="0.25">
      <c r="B403">
        <f>COUNTIFS(jobs[job_via],A403,jobs[job_title_short],title,jobs[job_country],country,jobs[job_schedule_type],type)</f>
        <v>0</v>
      </c>
      <c r="D403">
        <v>0</v>
      </c>
      <c r="E403">
        <v>0</v>
      </c>
    </row>
    <row r="404" spans="2:5" x14ac:dyDescent="0.25">
      <c r="B404">
        <f>COUNTIFS(jobs[job_via],A404,jobs[job_title_short],title,jobs[job_country],country,jobs[job_schedule_type],type)</f>
        <v>0</v>
      </c>
      <c r="D404">
        <v>0</v>
      </c>
      <c r="E404">
        <v>0</v>
      </c>
    </row>
    <row r="405" spans="2:5" x14ac:dyDescent="0.25">
      <c r="B405">
        <f>COUNTIFS(jobs[job_via],A405,jobs[job_title_short],title,jobs[job_country],country,jobs[job_schedule_type],type)</f>
        <v>0</v>
      </c>
      <c r="D405">
        <v>0</v>
      </c>
      <c r="E405">
        <v>0</v>
      </c>
    </row>
    <row r="406" spans="2:5" x14ac:dyDescent="0.25">
      <c r="B406">
        <f>COUNTIFS(jobs[job_via],A406,jobs[job_title_short],title,jobs[job_country],country,jobs[job_schedule_type],type)</f>
        <v>0</v>
      </c>
      <c r="D406">
        <v>0</v>
      </c>
      <c r="E406">
        <v>0</v>
      </c>
    </row>
    <row r="407" spans="2:5" x14ac:dyDescent="0.25">
      <c r="B407">
        <f>COUNTIFS(jobs[job_via],A407,jobs[job_title_short],title,jobs[job_country],country,jobs[job_schedule_type],type)</f>
        <v>0</v>
      </c>
      <c r="D407">
        <v>0</v>
      </c>
      <c r="E407">
        <v>0</v>
      </c>
    </row>
    <row r="408" spans="2:5" x14ac:dyDescent="0.25">
      <c r="B408">
        <f>COUNTIFS(jobs[job_via],A408,jobs[job_title_short],title,jobs[job_country],country,jobs[job_schedule_type],type)</f>
        <v>0</v>
      </c>
      <c r="D408">
        <v>0</v>
      </c>
      <c r="E408">
        <v>0</v>
      </c>
    </row>
    <row r="409" spans="2:5" x14ac:dyDescent="0.25">
      <c r="B409">
        <f>COUNTIFS(jobs[job_via],A409,jobs[job_title_short],title,jobs[job_country],country,jobs[job_schedule_type],type)</f>
        <v>0</v>
      </c>
      <c r="D409">
        <v>0</v>
      </c>
      <c r="E409">
        <v>0</v>
      </c>
    </row>
    <row r="410" spans="2:5" x14ac:dyDescent="0.25">
      <c r="B410">
        <f>COUNTIFS(jobs[job_via],A410,jobs[job_title_short],title,jobs[job_country],country,jobs[job_schedule_type],type)</f>
        <v>0</v>
      </c>
      <c r="D410">
        <v>0</v>
      </c>
      <c r="E410">
        <v>0</v>
      </c>
    </row>
    <row r="411" spans="2:5" x14ac:dyDescent="0.25">
      <c r="B411">
        <f>COUNTIFS(jobs[job_via],A411,jobs[job_title_short],title,jobs[job_country],country,jobs[job_schedule_type],type)</f>
        <v>0</v>
      </c>
      <c r="D411">
        <v>0</v>
      </c>
      <c r="E411">
        <v>0</v>
      </c>
    </row>
    <row r="412" spans="2:5" x14ac:dyDescent="0.25">
      <c r="B412">
        <f>COUNTIFS(jobs[job_via],A412,jobs[job_title_short],title,jobs[job_country],country,jobs[job_schedule_type],type)</f>
        <v>0</v>
      </c>
      <c r="D412">
        <v>0</v>
      </c>
      <c r="E412">
        <v>0</v>
      </c>
    </row>
    <row r="413" spans="2:5" x14ac:dyDescent="0.25">
      <c r="B413">
        <f>COUNTIFS(jobs[job_via],A413,jobs[job_title_short],title,jobs[job_country],country,jobs[job_schedule_type],type)</f>
        <v>0</v>
      </c>
      <c r="D413">
        <v>0</v>
      </c>
      <c r="E413">
        <v>0</v>
      </c>
    </row>
    <row r="414" spans="2:5" x14ac:dyDescent="0.25">
      <c r="B414">
        <f>COUNTIFS(jobs[job_via],A414,jobs[job_title_short],title,jobs[job_country],country,jobs[job_schedule_type],type)</f>
        <v>0</v>
      </c>
      <c r="D414">
        <v>0</v>
      </c>
      <c r="E414">
        <v>0</v>
      </c>
    </row>
    <row r="415" spans="2:5" x14ac:dyDescent="0.25">
      <c r="B415">
        <f>COUNTIFS(jobs[job_via],A415,jobs[job_title_short],title,jobs[job_country],country,jobs[job_schedule_type],type)</f>
        <v>0</v>
      </c>
      <c r="D415">
        <v>0</v>
      </c>
      <c r="E415">
        <v>0</v>
      </c>
    </row>
    <row r="416" spans="2:5" x14ac:dyDescent="0.25">
      <c r="B416">
        <f>COUNTIFS(jobs[job_via],A416,jobs[job_title_short],title,jobs[job_country],country,jobs[job_schedule_type],type)</f>
        <v>0</v>
      </c>
      <c r="D416">
        <v>0</v>
      </c>
      <c r="E416">
        <v>0</v>
      </c>
    </row>
    <row r="417" spans="2:5" x14ac:dyDescent="0.25">
      <c r="B417">
        <f>COUNTIFS(jobs[job_via],A417,jobs[job_title_short],title,jobs[job_country],country,jobs[job_schedule_type],type)</f>
        <v>0</v>
      </c>
      <c r="D417">
        <v>0</v>
      </c>
      <c r="E417">
        <v>0</v>
      </c>
    </row>
    <row r="418" spans="2:5" x14ac:dyDescent="0.25">
      <c r="B418">
        <f>COUNTIFS(jobs[job_via],A418,jobs[job_title_short],title,jobs[job_country],country,jobs[job_schedule_type],type)</f>
        <v>0</v>
      </c>
      <c r="D418">
        <v>0</v>
      </c>
      <c r="E418">
        <v>0</v>
      </c>
    </row>
    <row r="419" spans="2:5" x14ac:dyDescent="0.25">
      <c r="B419">
        <f>COUNTIFS(jobs[job_via],A419,jobs[job_title_short],title,jobs[job_country],country,jobs[job_schedule_type],type)</f>
        <v>0</v>
      </c>
      <c r="D419">
        <v>0</v>
      </c>
      <c r="E419">
        <v>0</v>
      </c>
    </row>
    <row r="420" spans="2:5" x14ac:dyDescent="0.25">
      <c r="B420">
        <f>COUNTIFS(jobs[job_via],A420,jobs[job_title_short],title,jobs[job_country],country,jobs[job_schedule_type],type)</f>
        <v>0</v>
      </c>
      <c r="D420">
        <v>0</v>
      </c>
      <c r="E420">
        <v>0</v>
      </c>
    </row>
    <row r="421" spans="2:5" x14ac:dyDescent="0.25">
      <c r="B421">
        <f>COUNTIFS(jobs[job_via],A421,jobs[job_title_short],title,jobs[job_country],country,jobs[job_schedule_type],type)</f>
        <v>0</v>
      </c>
      <c r="D421">
        <v>0</v>
      </c>
      <c r="E421">
        <v>0</v>
      </c>
    </row>
    <row r="422" spans="2:5" x14ac:dyDescent="0.25">
      <c r="B422">
        <f>COUNTIFS(jobs[job_via],A422,jobs[job_title_short],title,jobs[job_country],country,jobs[job_schedule_type],type)</f>
        <v>0</v>
      </c>
      <c r="D422">
        <v>0</v>
      </c>
      <c r="E422">
        <v>0</v>
      </c>
    </row>
    <row r="423" spans="2:5" x14ac:dyDescent="0.25">
      <c r="B423">
        <f>COUNTIFS(jobs[job_via],A423,jobs[job_title_short],title,jobs[job_country],country,jobs[job_schedule_type],type)</f>
        <v>0</v>
      </c>
      <c r="D423">
        <v>0</v>
      </c>
      <c r="E423">
        <v>0</v>
      </c>
    </row>
    <row r="424" spans="2:5" x14ac:dyDescent="0.25">
      <c r="B424">
        <f>COUNTIFS(jobs[job_via],A424,jobs[job_title_short],title,jobs[job_country],country,jobs[job_schedule_type],type)</f>
        <v>0</v>
      </c>
      <c r="D424">
        <v>0</v>
      </c>
      <c r="E424">
        <v>0</v>
      </c>
    </row>
    <row r="425" spans="2:5" x14ac:dyDescent="0.25">
      <c r="B425">
        <f>COUNTIFS(jobs[job_via],A425,jobs[job_title_short],title,jobs[job_country],country,jobs[job_schedule_type],type)</f>
        <v>0</v>
      </c>
      <c r="D425">
        <v>0</v>
      </c>
      <c r="E425">
        <v>0</v>
      </c>
    </row>
    <row r="426" spans="2:5" x14ac:dyDescent="0.25">
      <c r="B426">
        <f>COUNTIFS(jobs[job_via],A426,jobs[job_title_short],title,jobs[job_country],country,jobs[job_schedule_type],type)</f>
        <v>0</v>
      </c>
      <c r="D426">
        <v>0</v>
      </c>
      <c r="E426">
        <v>0</v>
      </c>
    </row>
    <row r="427" spans="2:5" x14ac:dyDescent="0.25">
      <c r="B427">
        <f>COUNTIFS(jobs[job_via],A427,jobs[job_title_short],title,jobs[job_country],country,jobs[job_schedule_type],type)</f>
        <v>0</v>
      </c>
      <c r="D427">
        <v>0</v>
      </c>
      <c r="E427">
        <v>0</v>
      </c>
    </row>
    <row r="428" spans="2:5" x14ac:dyDescent="0.25">
      <c r="B428">
        <f>COUNTIFS(jobs[job_via],A428,jobs[job_title_short],title,jobs[job_country],country,jobs[job_schedule_type],type)</f>
        <v>0</v>
      </c>
      <c r="D428">
        <v>0</v>
      </c>
      <c r="E428">
        <v>0</v>
      </c>
    </row>
    <row r="429" spans="2:5" x14ac:dyDescent="0.25">
      <c r="B429">
        <f>COUNTIFS(jobs[job_via],A429,jobs[job_title_short],title,jobs[job_country],country,jobs[job_schedule_type],type)</f>
        <v>0</v>
      </c>
      <c r="D429">
        <v>0</v>
      </c>
      <c r="E429">
        <v>0</v>
      </c>
    </row>
    <row r="430" spans="2:5" x14ac:dyDescent="0.25">
      <c r="B430">
        <f>COUNTIFS(jobs[job_via],A430,jobs[job_title_short],title,jobs[job_country],country,jobs[job_schedule_type],type)</f>
        <v>0</v>
      </c>
      <c r="D430">
        <v>0</v>
      </c>
      <c r="E430">
        <v>0</v>
      </c>
    </row>
    <row r="431" spans="2:5" x14ac:dyDescent="0.25">
      <c r="B431">
        <f>COUNTIFS(jobs[job_via],A431,jobs[job_title_short],title,jobs[job_country],country,jobs[job_schedule_type],type)</f>
        <v>0</v>
      </c>
      <c r="D431">
        <v>0</v>
      </c>
      <c r="E431">
        <v>0</v>
      </c>
    </row>
    <row r="432" spans="2:5" x14ac:dyDescent="0.25">
      <c r="B432">
        <f>COUNTIFS(jobs[job_via],A432,jobs[job_title_short],title,jobs[job_country],country,jobs[job_schedule_type],type)</f>
        <v>0</v>
      </c>
      <c r="D432">
        <v>0</v>
      </c>
      <c r="E432">
        <v>0</v>
      </c>
    </row>
    <row r="433" spans="2:5" x14ac:dyDescent="0.25">
      <c r="B433">
        <f>COUNTIFS(jobs[job_via],A433,jobs[job_title_short],title,jobs[job_country],country,jobs[job_schedule_type],type)</f>
        <v>0</v>
      </c>
      <c r="D433">
        <v>0</v>
      </c>
      <c r="E433">
        <v>0</v>
      </c>
    </row>
    <row r="434" spans="2:5" x14ac:dyDescent="0.25">
      <c r="B434">
        <f>COUNTIFS(jobs[job_via],A434,jobs[job_title_short],title,jobs[job_country],country,jobs[job_schedule_type],type)</f>
        <v>0</v>
      </c>
      <c r="D434">
        <v>0</v>
      </c>
      <c r="E434">
        <v>0</v>
      </c>
    </row>
    <row r="435" spans="2:5" x14ac:dyDescent="0.25">
      <c r="B435">
        <f>COUNTIFS(jobs[job_via],A435,jobs[job_title_short],title,jobs[job_country],country,jobs[job_schedule_type],type)</f>
        <v>0</v>
      </c>
      <c r="D435">
        <v>0</v>
      </c>
      <c r="E435">
        <v>0</v>
      </c>
    </row>
    <row r="436" spans="2:5" x14ac:dyDescent="0.25">
      <c r="B436">
        <f>COUNTIFS(jobs[job_via],A436,jobs[job_title_short],title,jobs[job_country],country,jobs[job_schedule_type],type)</f>
        <v>0</v>
      </c>
      <c r="D436">
        <v>0</v>
      </c>
      <c r="E436">
        <v>0</v>
      </c>
    </row>
    <row r="437" spans="2:5" x14ac:dyDescent="0.25">
      <c r="B437">
        <f>COUNTIFS(jobs[job_via],A437,jobs[job_title_short],title,jobs[job_country],country,jobs[job_schedule_type],type)</f>
        <v>0</v>
      </c>
      <c r="D437">
        <v>0</v>
      </c>
      <c r="E437">
        <v>0</v>
      </c>
    </row>
    <row r="438" spans="2:5" x14ac:dyDescent="0.25">
      <c r="B438">
        <f>COUNTIFS(jobs[job_via],A438,jobs[job_title_short],title,jobs[job_country],country,jobs[job_schedule_type],type)</f>
        <v>0</v>
      </c>
      <c r="D438">
        <v>0</v>
      </c>
      <c r="E438">
        <v>0</v>
      </c>
    </row>
    <row r="439" spans="2:5" x14ac:dyDescent="0.25">
      <c r="B439">
        <f>COUNTIFS(jobs[job_via],A439,jobs[job_title_short],title,jobs[job_country],country,jobs[job_schedule_type],type)</f>
        <v>0</v>
      </c>
      <c r="D439">
        <v>0</v>
      </c>
      <c r="E439">
        <v>0</v>
      </c>
    </row>
    <row r="440" spans="2:5" x14ac:dyDescent="0.25">
      <c r="B440">
        <f>COUNTIFS(jobs[job_via],A440,jobs[job_title_short],title,jobs[job_country],country,jobs[job_schedule_type],type)</f>
        <v>0</v>
      </c>
      <c r="D440">
        <v>0</v>
      </c>
      <c r="E440">
        <v>0</v>
      </c>
    </row>
    <row r="441" spans="2:5" x14ac:dyDescent="0.25">
      <c r="B441">
        <f>COUNTIFS(jobs[job_via],A441,jobs[job_title_short],title,jobs[job_country],country,jobs[job_schedule_type],type)</f>
        <v>0</v>
      </c>
      <c r="D441">
        <v>0</v>
      </c>
      <c r="E441">
        <v>0</v>
      </c>
    </row>
    <row r="442" spans="2:5" x14ac:dyDescent="0.25">
      <c r="B442">
        <f>COUNTIFS(jobs[job_via],A442,jobs[job_title_short],title,jobs[job_country],country,jobs[job_schedule_type],type)</f>
        <v>0</v>
      </c>
      <c r="D442">
        <v>0</v>
      </c>
      <c r="E442">
        <v>0</v>
      </c>
    </row>
    <row r="443" spans="2:5" x14ac:dyDescent="0.25">
      <c r="B443">
        <f>COUNTIFS(jobs[job_via],A443,jobs[job_title_short],title,jobs[job_country],country,jobs[job_schedule_type],type)</f>
        <v>0</v>
      </c>
      <c r="D443">
        <v>0</v>
      </c>
      <c r="E443">
        <v>0</v>
      </c>
    </row>
    <row r="444" spans="2:5" x14ac:dyDescent="0.25">
      <c r="B444">
        <f>COUNTIFS(jobs[job_via],A444,jobs[job_title_short],title,jobs[job_country],country,jobs[job_schedule_type],type)</f>
        <v>0</v>
      </c>
      <c r="D444">
        <v>0</v>
      </c>
      <c r="E444">
        <v>0</v>
      </c>
    </row>
    <row r="445" spans="2:5" x14ac:dyDescent="0.25">
      <c r="B445">
        <f>COUNTIFS(jobs[job_via],A445,jobs[job_title_short],title,jobs[job_country],country,jobs[job_schedule_type],type)</f>
        <v>0</v>
      </c>
      <c r="D445">
        <v>0</v>
      </c>
      <c r="E445">
        <v>0</v>
      </c>
    </row>
    <row r="446" spans="2:5" x14ac:dyDescent="0.25">
      <c r="B446">
        <f>COUNTIFS(jobs[job_via],A446,jobs[job_title_short],title,jobs[job_country],country,jobs[job_schedule_type],type)</f>
        <v>0</v>
      </c>
      <c r="D446">
        <v>0</v>
      </c>
      <c r="E446">
        <v>0</v>
      </c>
    </row>
    <row r="447" spans="2:5" x14ac:dyDescent="0.25">
      <c r="B447">
        <f>COUNTIFS(jobs[job_via],A447,jobs[job_title_short],title,jobs[job_country],country,jobs[job_schedule_type],type)</f>
        <v>0</v>
      </c>
      <c r="D447">
        <v>0</v>
      </c>
      <c r="E447">
        <v>0</v>
      </c>
    </row>
    <row r="448" spans="2:5" x14ac:dyDescent="0.25">
      <c r="B448">
        <f>COUNTIFS(jobs[job_via],A448,jobs[job_title_short],title,jobs[job_country],country,jobs[job_schedule_type],type)</f>
        <v>0</v>
      </c>
      <c r="D448">
        <v>0</v>
      </c>
      <c r="E448">
        <v>0</v>
      </c>
    </row>
    <row r="449" spans="2:5" x14ac:dyDescent="0.25">
      <c r="B449">
        <f>COUNTIFS(jobs[job_via],A449,jobs[job_title_short],title,jobs[job_country],country,jobs[job_schedule_type],type)</f>
        <v>0</v>
      </c>
      <c r="D449">
        <v>0</v>
      </c>
      <c r="E449">
        <v>0</v>
      </c>
    </row>
    <row r="450" spans="2:5" x14ac:dyDescent="0.25">
      <c r="B450">
        <f>COUNTIFS(jobs[job_via],A450,jobs[job_title_short],title,jobs[job_country],country,jobs[job_schedule_type],type)</f>
        <v>0</v>
      </c>
      <c r="D450">
        <v>0</v>
      </c>
      <c r="E450">
        <v>0</v>
      </c>
    </row>
    <row r="451" spans="2:5" x14ac:dyDescent="0.25">
      <c r="B451">
        <f>COUNTIFS(jobs[job_via],A451,jobs[job_title_short],title,jobs[job_country],country,jobs[job_schedule_type],type)</f>
        <v>0</v>
      </c>
      <c r="D451">
        <v>0</v>
      </c>
      <c r="E451">
        <v>0</v>
      </c>
    </row>
    <row r="452" spans="2:5" x14ac:dyDescent="0.25">
      <c r="B452">
        <f>COUNTIFS(jobs[job_via],A452,jobs[job_title_short],title,jobs[job_country],country,jobs[job_schedule_type],type)</f>
        <v>0</v>
      </c>
      <c r="D452">
        <v>0</v>
      </c>
      <c r="E452">
        <v>0</v>
      </c>
    </row>
    <row r="453" spans="2:5" x14ac:dyDescent="0.25">
      <c r="B453">
        <f>COUNTIFS(jobs[job_via],A453,jobs[job_title_short],title,jobs[job_country],country,jobs[job_schedule_type],type)</f>
        <v>0</v>
      </c>
      <c r="D453">
        <v>0</v>
      </c>
      <c r="E453">
        <v>0</v>
      </c>
    </row>
    <row r="454" spans="2:5" x14ac:dyDescent="0.25">
      <c r="B454">
        <f>COUNTIFS(jobs[job_via],A454,jobs[job_title_short],title,jobs[job_country],country,jobs[job_schedule_type],type)</f>
        <v>0</v>
      </c>
      <c r="D454">
        <v>0</v>
      </c>
      <c r="E454">
        <v>0</v>
      </c>
    </row>
    <row r="455" spans="2:5" x14ac:dyDescent="0.25">
      <c r="B455">
        <f>COUNTIFS(jobs[job_via],A455,jobs[job_title_short],title,jobs[job_country],country,jobs[job_schedule_type],type)</f>
        <v>0</v>
      </c>
      <c r="D455">
        <v>0</v>
      </c>
      <c r="E455">
        <v>0</v>
      </c>
    </row>
    <row r="456" spans="2:5" x14ac:dyDescent="0.25">
      <c r="B456">
        <f>COUNTIFS(jobs[job_via],A456,jobs[job_title_short],title,jobs[job_country],country,jobs[job_schedule_type],type)</f>
        <v>0</v>
      </c>
      <c r="D456">
        <v>0</v>
      </c>
      <c r="E456">
        <v>0</v>
      </c>
    </row>
    <row r="457" spans="2:5" x14ac:dyDescent="0.25">
      <c r="B457">
        <f>COUNTIFS(jobs[job_via],A457,jobs[job_title_short],title,jobs[job_country],country,jobs[job_schedule_type],type)</f>
        <v>0</v>
      </c>
      <c r="D457">
        <v>0</v>
      </c>
      <c r="E457">
        <v>0</v>
      </c>
    </row>
    <row r="458" spans="2:5" x14ac:dyDescent="0.25">
      <c r="B458">
        <f>COUNTIFS(jobs[job_via],A458,jobs[job_title_short],title,jobs[job_country],country,jobs[job_schedule_type],type)</f>
        <v>0</v>
      </c>
      <c r="D458">
        <v>0</v>
      </c>
      <c r="E458">
        <v>0</v>
      </c>
    </row>
    <row r="459" spans="2:5" x14ac:dyDescent="0.25">
      <c r="B459">
        <f>COUNTIFS(jobs[job_via],A459,jobs[job_title_short],title,jobs[job_country],country,jobs[job_schedule_type],type)</f>
        <v>0</v>
      </c>
      <c r="D459">
        <v>0</v>
      </c>
      <c r="E459">
        <v>0</v>
      </c>
    </row>
    <row r="460" spans="2:5" x14ac:dyDescent="0.25">
      <c r="B460">
        <f>COUNTIFS(jobs[job_via],A460,jobs[job_title_short],title,jobs[job_country],country,jobs[job_schedule_type],type)</f>
        <v>0</v>
      </c>
      <c r="D460">
        <v>0</v>
      </c>
      <c r="E460">
        <v>0</v>
      </c>
    </row>
    <row r="461" spans="2:5" x14ac:dyDescent="0.25">
      <c r="B461">
        <f>COUNTIFS(jobs[job_via],A461,jobs[job_title_short],title,jobs[job_country],country,jobs[job_schedule_type],type)</f>
        <v>0</v>
      </c>
      <c r="D461">
        <v>0</v>
      </c>
      <c r="E461">
        <v>0</v>
      </c>
    </row>
    <row r="462" spans="2:5" x14ac:dyDescent="0.25">
      <c r="B462">
        <f>COUNTIFS(jobs[job_via],A462,jobs[job_title_short],title,jobs[job_country],country,jobs[job_schedule_type],type)</f>
        <v>0</v>
      </c>
      <c r="D462">
        <v>0</v>
      </c>
      <c r="E462">
        <v>0</v>
      </c>
    </row>
    <row r="463" spans="2:5" x14ac:dyDescent="0.25">
      <c r="B463">
        <f>COUNTIFS(jobs[job_via],A463,jobs[job_title_short],title,jobs[job_country],country,jobs[job_schedule_type],type)</f>
        <v>0</v>
      </c>
      <c r="D463">
        <v>0</v>
      </c>
      <c r="E463">
        <v>0</v>
      </c>
    </row>
    <row r="464" spans="2:5" x14ac:dyDescent="0.25">
      <c r="B464">
        <f>COUNTIFS(jobs[job_via],A464,jobs[job_title_short],title,jobs[job_country],country,jobs[job_schedule_type],type)</f>
        <v>0</v>
      </c>
      <c r="D464">
        <v>0</v>
      </c>
      <c r="E464">
        <v>0</v>
      </c>
    </row>
    <row r="465" spans="2:5" x14ac:dyDescent="0.25">
      <c r="B465">
        <f>COUNTIFS(jobs[job_via],A465,jobs[job_title_short],title,jobs[job_country],country,jobs[job_schedule_type],type)</f>
        <v>0</v>
      </c>
      <c r="D465">
        <v>0</v>
      </c>
      <c r="E465">
        <v>0</v>
      </c>
    </row>
    <row r="466" spans="2:5" x14ac:dyDescent="0.25">
      <c r="B466">
        <f>COUNTIFS(jobs[job_via],A466,jobs[job_title_short],title,jobs[job_country],country,jobs[job_schedule_type],type)</f>
        <v>0</v>
      </c>
      <c r="D466">
        <v>0</v>
      </c>
      <c r="E466">
        <v>0</v>
      </c>
    </row>
    <row r="467" spans="2:5" x14ac:dyDescent="0.25">
      <c r="B467">
        <f>COUNTIFS(jobs[job_via],A467,jobs[job_title_short],title,jobs[job_country],country,jobs[job_schedule_type],type)</f>
        <v>0</v>
      </c>
      <c r="D467">
        <v>0</v>
      </c>
      <c r="E467">
        <v>0</v>
      </c>
    </row>
    <row r="468" spans="2:5" x14ac:dyDescent="0.25">
      <c r="B468">
        <f>COUNTIFS(jobs[job_via],A468,jobs[job_title_short],title,jobs[job_country],country,jobs[job_schedule_type],type)</f>
        <v>0</v>
      </c>
      <c r="D468">
        <v>0</v>
      </c>
      <c r="E468">
        <v>0</v>
      </c>
    </row>
    <row r="469" spans="2:5" x14ac:dyDescent="0.25">
      <c r="B469">
        <f>COUNTIFS(jobs[job_via],A469,jobs[job_title_short],title,jobs[job_country],country,jobs[job_schedule_type],type)</f>
        <v>0</v>
      </c>
      <c r="D469">
        <v>0</v>
      </c>
      <c r="E469">
        <v>0</v>
      </c>
    </row>
    <row r="470" spans="2:5" x14ac:dyDescent="0.25">
      <c r="B470">
        <f>COUNTIFS(jobs[job_via],A470,jobs[job_title_short],title,jobs[job_country],country,jobs[job_schedule_type],type)</f>
        <v>0</v>
      </c>
      <c r="D470">
        <v>0</v>
      </c>
      <c r="E470">
        <v>0</v>
      </c>
    </row>
    <row r="471" spans="2:5" x14ac:dyDescent="0.25">
      <c r="B471">
        <f>COUNTIFS(jobs[job_via],A471,jobs[job_title_short],title,jobs[job_country],country,jobs[job_schedule_type],type)</f>
        <v>0</v>
      </c>
      <c r="D471">
        <v>0</v>
      </c>
      <c r="E471">
        <v>0</v>
      </c>
    </row>
    <row r="472" spans="2:5" x14ac:dyDescent="0.25">
      <c r="B472">
        <f>COUNTIFS(jobs[job_via],A472,jobs[job_title_short],title,jobs[job_country],country,jobs[job_schedule_type],type)</f>
        <v>0</v>
      </c>
      <c r="D472">
        <v>0</v>
      </c>
      <c r="E472">
        <v>0</v>
      </c>
    </row>
    <row r="473" spans="2:5" x14ac:dyDescent="0.25">
      <c r="B473">
        <f>COUNTIFS(jobs[job_via],A473,jobs[job_title_short],title,jobs[job_country],country,jobs[job_schedule_type],type)</f>
        <v>0</v>
      </c>
      <c r="D473">
        <v>0</v>
      </c>
      <c r="E473">
        <v>0</v>
      </c>
    </row>
    <row r="474" spans="2:5" x14ac:dyDescent="0.25">
      <c r="B474">
        <f>COUNTIFS(jobs[job_via],A474,jobs[job_title_short],title,jobs[job_country],country,jobs[job_schedule_type],type)</f>
        <v>0</v>
      </c>
      <c r="D474">
        <v>0</v>
      </c>
      <c r="E474">
        <v>0</v>
      </c>
    </row>
    <row r="475" spans="2:5" x14ac:dyDescent="0.25">
      <c r="B475">
        <f>COUNTIFS(jobs[job_via],A475,jobs[job_title_short],title,jobs[job_country],country,jobs[job_schedule_type],type)</f>
        <v>0</v>
      </c>
      <c r="D475">
        <v>0</v>
      </c>
      <c r="E475">
        <v>0</v>
      </c>
    </row>
    <row r="476" spans="2:5" x14ac:dyDescent="0.25">
      <c r="B476">
        <f>COUNTIFS(jobs[job_via],A476,jobs[job_title_short],title,jobs[job_country],country,jobs[job_schedule_type],type)</f>
        <v>0</v>
      </c>
      <c r="D476">
        <v>0</v>
      </c>
      <c r="E476">
        <v>0</v>
      </c>
    </row>
    <row r="477" spans="2:5" x14ac:dyDescent="0.25">
      <c r="B477">
        <f>COUNTIFS(jobs[job_via],A477,jobs[job_title_short],title,jobs[job_country],country,jobs[job_schedule_type],type)</f>
        <v>0</v>
      </c>
      <c r="D477">
        <v>0</v>
      </c>
      <c r="E477">
        <v>0</v>
      </c>
    </row>
    <row r="478" spans="2:5" x14ac:dyDescent="0.25">
      <c r="B478">
        <f>COUNTIFS(jobs[job_via],A478,jobs[job_title_short],title,jobs[job_country],country,jobs[job_schedule_type],type)</f>
        <v>0</v>
      </c>
      <c r="D478">
        <v>0</v>
      </c>
      <c r="E478">
        <v>0</v>
      </c>
    </row>
    <row r="479" spans="2:5" x14ac:dyDescent="0.25">
      <c r="B479">
        <f>COUNTIFS(jobs[job_via],A479,jobs[job_title_short],title,jobs[job_country],country,jobs[job_schedule_type],type)</f>
        <v>0</v>
      </c>
      <c r="D479">
        <v>0</v>
      </c>
      <c r="E479">
        <v>0</v>
      </c>
    </row>
    <row r="480" spans="2:5" x14ac:dyDescent="0.25">
      <c r="B480">
        <f>COUNTIFS(jobs[job_via],A480,jobs[job_title_short],title,jobs[job_country],country,jobs[job_schedule_type],type)</f>
        <v>0</v>
      </c>
      <c r="D480">
        <v>0</v>
      </c>
      <c r="E480">
        <v>0</v>
      </c>
    </row>
    <row r="481" spans="2:5" x14ac:dyDescent="0.25">
      <c r="B481">
        <f>COUNTIFS(jobs[job_via],A481,jobs[job_title_short],title,jobs[job_country],country,jobs[job_schedule_type],type)</f>
        <v>0</v>
      </c>
      <c r="D481">
        <v>0</v>
      </c>
      <c r="E481">
        <v>0</v>
      </c>
    </row>
    <row r="482" spans="2:5" x14ac:dyDescent="0.25">
      <c r="B482">
        <f>COUNTIFS(jobs[job_via],A482,jobs[job_title_short],title,jobs[job_country],country,jobs[job_schedule_type],type)</f>
        <v>0</v>
      </c>
      <c r="D482">
        <v>0</v>
      </c>
      <c r="E482">
        <v>0</v>
      </c>
    </row>
    <row r="483" spans="2:5" x14ac:dyDescent="0.25">
      <c r="B483">
        <f>COUNTIFS(jobs[job_via],A483,jobs[job_title_short],title,jobs[job_country],country,jobs[job_schedule_type],type)</f>
        <v>0</v>
      </c>
      <c r="D483">
        <v>0</v>
      </c>
      <c r="E483">
        <v>0</v>
      </c>
    </row>
    <row r="484" spans="2:5" x14ac:dyDescent="0.25">
      <c r="B484">
        <f>COUNTIFS(jobs[job_via],A484,jobs[job_title_short],title,jobs[job_country],country,jobs[job_schedule_type],type)</f>
        <v>0</v>
      </c>
      <c r="D484">
        <v>0</v>
      </c>
      <c r="E484">
        <v>0</v>
      </c>
    </row>
    <row r="485" spans="2:5" x14ac:dyDescent="0.25">
      <c r="B485">
        <f>COUNTIFS(jobs[job_via],A485,jobs[job_title_short],title,jobs[job_country],country,jobs[job_schedule_type],type)</f>
        <v>0</v>
      </c>
      <c r="D485">
        <v>0</v>
      </c>
      <c r="E485">
        <v>0</v>
      </c>
    </row>
    <row r="486" spans="2:5" x14ac:dyDescent="0.25">
      <c r="B486">
        <f>COUNTIFS(jobs[job_via],A486,jobs[job_title_short],title,jobs[job_country],country,jobs[job_schedule_type],type)</f>
        <v>0</v>
      </c>
      <c r="D486">
        <v>0</v>
      </c>
      <c r="E486">
        <v>0</v>
      </c>
    </row>
    <row r="487" spans="2:5" x14ac:dyDescent="0.25">
      <c r="B487">
        <f>COUNTIFS(jobs[job_via],A487,jobs[job_title_short],title,jobs[job_country],country,jobs[job_schedule_type],type)</f>
        <v>0</v>
      </c>
      <c r="D487">
        <v>0</v>
      </c>
      <c r="E487">
        <v>0</v>
      </c>
    </row>
    <row r="488" spans="2:5" x14ac:dyDescent="0.25">
      <c r="B488">
        <f>COUNTIFS(jobs[job_via],A488,jobs[job_title_short],title,jobs[job_country],country,jobs[job_schedule_type],type)</f>
        <v>0</v>
      </c>
      <c r="D488">
        <v>0</v>
      </c>
      <c r="E488">
        <v>0</v>
      </c>
    </row>
    <row r="489" spans="2:5" x14ac:dyDescent="0.25">
      <c r="B489">
        <f>COUNTIFS(jobs[job_via],A489,jobs[job_title_short],title,jobs[job_country],country,jobs[job_schedule_type],type)</f>
        <v>0</v>
      </c>
      <c r="D489">
        <v>0</v>
      </c>
      <c r="E489">
        <v>0</v>
      </c>
    </row>
    <row r="490" spans="2:5" x14ac:dyDescent="0.25">
      <c r="B490">
        <f>COUNTIFS(jobs[job_via],A490,jobs[job_title_short],title,jobs[job_country],country,jobs[job_schedule_type],type)</f>
        <v>0</v>
      </c>
      <c r="D490">
        <v>0</v>
      </c>
      <c r="E490">
        <v>0</v>
      </c>
    </row>
    <row r="491" spans="2:5" x14ac:dyDescent="0.25">
      <c r="B491">
        <f>COUNTIFS(jobs[job_via],A491,jobs[job_title_short],title,jobs[job_country],country,jobs[job_schedule_type],type)</f>
        <v>0</v>
      </c>
      <c r="D491">
        <v>0</v>
      </c>
      <c r="E491">
        <v>0</v>
      </c>
    </row>
    <row r="492" spans="2:5" x14ac:dyDescent="0.25">
      <c r="B492">
        <f>COUNTIFS(jobs[job_via],A492,jobs[job_title_short],title,jobs[job_country],country,jobs[job_schedule_type],type)</f>
        <v>0</v>
      </c>
      <c r="D492">
        <v>0</v>
      </c>
      <c r="E492">
        <v>0</v>
      </c>
    </row>
    <row r="493" spans="2:5" x14ac:dyDescent="0.25">
      <c r="B493">
        <f>COUNTIFS(jobs[job_via],A493,jobs[job_title_short],title,jobs[job_country],country,jobs[job_schedule_type],type)</f>
        <v>0</v>
      </c>
      <c r="D493">
        <v>0</v>
      </c>
      <c r="E493">
        <v>0</v>
      </c>
    </row>
    <row r="494" spans="2:5" x14ac:dyDescent="0.25">
      <c r="B494">
        <f>COUNTIFS(jobs[job_via],A494,jobs[job_title_short],title,jobs[job_country],country,jobs[job_schedule_type],type)</f>
        <v>0</v>
      </c>
      <c r="D494">
        <v>0</v>
      </c>
      <c r="E494">
        <v>0</v>
      </c>
    </row>
    <row r="495" spans="2:5" x14ac:dyDescent="0.25">
      <c r="B495">
        <f>COUNTIFS(jobs[job_via],A495,jobs[job_title_short],title,jobs[job_country],country,jobs[job_schedule_type],type)</f>
        <v>0</v>
      </c>
      <c r="D495">
        <v>0</v>
      </c>
      <c r="E495">
        <v>0</v>
      </c>
    </row>
    <row r="496" spans="2:5" x14ac:dyDescent="0.25">
      <c r="B496">
        <f>COUNTIFS(jobs[job_via],A496,jobs[job_title_short],title,jobs[job_country],country,jobs[job_schedule_type],type)</f>
        <v>0</v>
      </c>
      <c r="D496">
        <v>0</v>
      </c>
      <c r="E496">
        <v>0</v>
      </c>
    </row>
    <row r="497" spans="2:5" x14ac:dyDescent="0.25">
      <c r="B497">
        <f>COUNTIFS(jobs[job_via],A497,jobs[job_title_short],title,jobs[job_country],country,jobs[job_schedule_type],type)</f>
        <v>0</v>
      </c>
      <c r="D497">
        <v>0</v>
      </c>
      <c r="E497">
        <v>0</v>
      </c>
    </row>
    <row r="498" spans="2:5" x14ac:dyDescent="0.25">
      <c r="B498">
        <f>COUNTIFS(jobs[job_via],A498,jobs[job_title_short],title,jobs[job_country],country,jobs[job_schedule_type],type)</f>
        <v>0</v>
      </c>
      <c r="D498">
        <v>0</v>
      </c>
      <c r="E498">
        <v>0</v>
      </c>
    </row>
    <row r="499" spans="2:5" x14ac:dyDescent="0.25">
      <c r="B499">
        <f>COUNTIFS(jobs[job_via],A499,jobs[job_title_short],title,jobs[job_country],country,jobs[job_schedule_type],type)</f>
        <v>0</v>
      </c>
      <c r="D499">
        <v>0</v>
      </c>
      <c r="E499">
        <v>0</v>
      </c>
    </row>
    <row r="500" spans="2:5" x14ac:dyDescent="0.25">
      <c r="B500">
        <f>COUNTIFS(jobs[job_via],A500,jobs[job_title_short],title,jobs[job_country],country,jobs[job_schedule_type],type)</f>
        <v>0</v>
      </c>
      <c r="D500">
        <v>0</v>
      </c>
      <c r="E500">
        <v>0</v>
      </c>
    </row>
    <row r="501" spans="2:5" x14ac:dyDescent="0.25">
      <c r="B501">
        <f>COUNTIFS(jobs[job_via],A501,jobs[job_title_short],title,jobs[job_country],country,jobs[job_schedule_type],type)</f>
        <v>0</v>
      </c>
      <c r="D501">
        <v>0</v>
      </c>
      <c r="E501">
        <v>0</v>
      </c>
    </row>
    <row r="502" spans="2:5" x14ac:dyDescent="0.25">
      <c r="B502">
        <f>COUNTIFS(jobs[job_via],A502,jobs[job_title_short],title,jobs[job_country],country,jobs[job_schedule_type],type)</f>
        <v>0</v>
      </c>
      <c r="D502">
        <v>0</v>
      </c>
      <c r="E502">
        <v>0</v>
      </c>
    </row>
    <row r="503" spans="2:5" x14ac:dyDescent="0.25">
      <c r="B503">
        <f>COUNTIFS(jobs[job_via],A503,jobs[job_title_short],title,jobs[job_country],country,jobs[job_schedule_type],type)</f>
        <v>0</v>
      </c>
      <c r="D503">
        <v>0</v>
      </c>
      <c r="E503">
        <v>0</v>
      </c>
    </row>
    <row r="504" spans="2:5" x14ac:dyDescent="0.25">
      <c r="B504">
        <f>COUNTIFS(jobs[job_via],A504,jobs[job_title_short],title,jobs[job_country],country,jobs[job_schedule_type],type)</f>
        <v>0</v>
      </c>
      <c r="D504">
        <v>0</v>
      </c>
      <c r="E504">
        <v>0</v>
      </c>
    </row>
    <row r="505" spans="2:5" x14ac:dyDescent="0.25">
      <c r="B505">
        <f>COUNTIFS(jobs[job_via],A505,jobs[job_title_short],title,jobs[job_country],country,jobs[job_schedule_type],type)</f>
        <v>0</v>
      </c>
      <c r="D505">
        <v>0</v>
      </c>
      <c r="E505">
        <v>0</v>
      </c>
    </row>
    <row r="506" spans="2:5" x14ac:dyDescent="0.25">
      <c r="B506">
        <f>COUNTIFS(jobs[job_via],A506,jobs[job_title_short],title,jobs[job_country],country,jobs[job_schedule_type],type)</f>
        <v>0</v>
      </c>
      <c r="D506">
        <v>0</v>
      </c>
      <c r="E506">
        <v>0</v>
      </c>
    </row>
    <row r="507" spans="2:5" x14ac:dyDescent="0.25">
      <c r="B507">
        <f>COUNTIFS(jobs[job_via],A507,jobs[job_title_short],title,jobs[job_country],country,jobs[job_schedule_type],type)</f>
        <v>0</v>
      </c>
      <c r="D507">
        <v>0</v>
      </c>
      <c r="E507">
        <v>0</v>
      </c>
    </row>
    <row r="508" spans="2:5" x14ac:dyDescent="0.25">
      <c r="B508">
        <f>COUNTIFS(jobs[job_via],A508,jobs[job_title_short],title,jobs[job_country],country,jobs[job_schedule_type],type)</f>
        <v>0</v>
      </c>
      <c r="D508">
        <v>0</v>
      </c>
      <c r="E508">
        <v>0</v>
      </c>
    </row>
    <row r="509" spans="2:5" x14ac:dyDescent="0.25">
      <c r="B509">
        <f>COUNTIFS(jobs[job_via],A509,jobs[job_title_short],title,jobs[job_country],country,jobs[job_schedule_type],type)</f>
        <v>0</v>
      </c>
      <c r="D509">
        <v>0</v>
      </c>
      <c r="E509">
        <v>0</v>
      </c>
    </row>
    <row r="510" spans="2:5" x14ac:dyDescent="0.25">
      <c r="B510">
        <f>COUNTIFS(jobs[job_via],A510,jobs[job_title_short],title,jobs[job_country],country,jobs[job_schedule_type],type)</f>
        <v>0</v>
      </c>
      <c r="D510">
        <v>0</v>
      </c>
      <c r="E510">
        <v>0</v>
      </c>
    </row>
    <row r="511" spans="2:5" x14ac:dyDescent="0.25">
      <c r="B511">
        <f>COUNTIFS(jobs[job_via],A511,jobs[job_title_short],title,jobs[job_country],country,jobs[job_schedule_type],type)</f>
        <v>0</v>
      </c>
      <c r="D511">
        <v>0</v>
      </c>
      <c r="E511">
        <v>0</v>
      </c>
    </row>
    <row r="512" spans="2:5" x14ac:dyDescent="0.25">
      <c r="B512">
        <f>COUNTIFS(jobs[job_via],A512,jobs[job_title_short],title,jobs[job_country],country,jobs[job_schedule_type],type)</f>
        <v>0</v>
      </c>
      <c r="D512">
        <v>0</v>
      </c>
      <c r="E512">
        <v>0</v>
      </c>
    </row>
    <row r="513" spans="2:5" x14ac:dyDescent="0.25">
      <c r="B513">
        <f>COUNTIFS(jobs[job_via],A513,jobs[job_title_short],title,jobs[job_country],country,jobs[job_schedule_type],type)</f>
        <v>0</v>
      </c>
      <c r="D513">
        <v>0</v>
      </c>
      <c r="E513">
        <v>0</v>
      </c>
    </row>
    <row r="514" spans="2:5" x14ac:dyDescent="0.25">
      <c r="B514">
        <f>COUNTIFS(jobs[job_via],A514,jobs[job_title_short],title,jobs[job_country],country,jobs[job_schedule_type],type)</f>
        <v>0</v>
      </c>
      <c r="D514">
        <v>0</v>
      </c>
      <c r="E514">
        <v>0</v>
      </c>
    </row>
    <row r="515" spans="2:5" x14ac:dyDescent="0.25">
      <c r="B515">
        <f>COUNTIFS(jobs[job_via],A515,jobs[job_title_short],title,jobs[job_country],country,jobs[job_schedule_type],type)</f>
        <v>0</v>
      </c>
      <c r="D515">
        <v>0</v>
      </c>
      <c r="E515">
        <v>0</v>
      </c>
    </row>
    <row r="516" spans="2:5" x14ac:dyDescent="0.25">
      <c r="B516">
        <f>COUNTIFS(jobs[job_via],A516,jobs[job_title_short],title,jobs[job_country],country,jobs[job_schedule_type],type)</f>
        <v>0</v>
      </c>
      <c r="D516">
        <v>0</v>
      </c>
      <c r="E516">
        <v>0</v>
      </c>
    </row>
    <row r="517" spans="2:5" x14ac:dyDescent="0.25">
      <c r="B517">
        <f>COUNTIFS(jobs[job_via],A517,jobs[job_title_short],title,jobs[job_country],country,jobs[job_schedule_type],type)</f>
        <v>0</v>
      </c>
      <c r="D517">
        <v>0</v>
      </c>
      <c r="E517">
        <v>0</v>
      </c>
    </row>
    <row r="518" spans="2:5" x14ac:dyDescent="0.25">
      <c r="B518">
        <f>COUNTIFS(jobs[job_via],A518,jobs[job_title_short],title,jobs[job_country],country,jobs[job_schedule_type],type)</f>
        <v>0</v>
      </c>
      <c r="D518">
        <v>0</v>
      </c>
      <c r="E518">
        <v>0</v>
      </c>
    </row>
    <row r="519" spans="2:5" x14ac:dyDescent="0.25">
      <c r="B519">
        <f>COUNTIFS(jobs[job_via],A519,jobs[job_title_short],title,jobs[job_country],country,jobs[job_schedule_type],type)</f>
        <v>0</v>
      </c>
      <c r="D519">
        <v>0</v>
      </c>
      <c r="E519">
        <v>0</v>
      </c>
    </row>
    <row r="520" spans="2:5" x14ac:dyDescent="0.25">
      <c r="B520">
        <f>COUNTIFS(jobs[job_via],A520,jobs[job_title_short],title,jobs[job_country],country,jobs[job_schedule_type],type)</f>
        <v>0</v>
      </c>
      <c r="D520">
        <v>0</v>
      </c>
      <c r="E520">
        <v>0</v>
      </c>
    </row>
    <row r="521" spans="2:5" x14ac:dyDescent="0.25">
      <c r="B521">
        <f>COUNTIFS(jobs[job_via],A521,jobs[job_title_short],title,jobs[job_country],country,jobs[job_schedule_type],type)</f>
        <v>0</v>
      </c>
      <c r="D521">
        <v>0</v>
      </c>
      <c r="E521">
        <v>0</v>
      </c>
    </row>
    <row r="522" spans="2:5" x14ac:dyDescent="0.25">
      <c r="B522">
        <f>COUNTIFS(jobs[job_via],A522,jobs[job_title_short],title,jobs[job_country],country,jobs[job_schedule_type],type)</f>
        <v>0</v>
      </c>
      <c r="D522">
        <v>0</v>
      </c>
      <c r="E522">
        <v>0</v>
      </c>
    </row>
    <row r="523" spans="2:5" x14ac:dyDescent="0.25">
      <c r="B523">
        <f>COUNTIFS(jobs[job_via],A523,jobs[job_title_short],title,jobs[job_country],country,jobs[job_schedule_type],type)</f>
        <v>0</v>
      </c>
      <c r="D523">
        <v>0</v>
      </c>
      <c r="E523">
        <v>0</v>
      </c>
    </row>
    <row r="524" spans="2:5" x14ac:dyDescent="0.25">
      <c r="B524">
        <f>COUNTIFS(jobs[job_via],A524,jobs[job_title_short],title,jobs[job_country],country,jobs[job_schedule_type],type)</f>
        <v>0</v>
      </c>
      <c r="D524">
        <v>0</v>
      </c>
      <c r="E524">
        <v>0</v>
      </c>
    </row>
    <row r="525" spans="2:5" x14ac:dyDescent="0.25">
      <c r="B525">
        <f>COUNTIFS(jobs[job_via],A525,jobs[job_title_short],title,jobs[job_country],country,jobs[job_schedule_type],type)</f>
        <v>0</v>
      </c>
      <c r="D525">
        <v>0</v>
      </c>
      <c r="E525">
        <v>0</v>
      </c>
    </row>
    <row r="526" spans="2:5" x14ac:dyDescent="0.25">
      <c r="B526">
        <f>COUNTIFS(jobs[job_via],A526,jobs[job_title_short],title,jobs[job_country],country,jobs[job_schedule_type],type)</f>
        <v>0</v>
      </c>
      <c r="D526">
        <v>0</v>
      </c>
      <c r="E526">
        <v>0</v>
      </c>
    </row>
    <row r="527" spans="2:5" x14ac:dyDescent="0.25">
      <c r="B527">
        <f>COUNTIFS(jobs[job_via],A527,jobs[job_title_short],title,jobs[job_country],country,jobs[job_schedule_type],type)</f>
        <v>0</v>
      </c>
      <c r="D527">
        <v>0</v>
      </c>
      <c r="E527">
        <v>0</v>
      </c>
    </row>
    <row r="528" spans="2:5" x14ac:dyDescent="0.25">
      <c r="B528">
        <f>COUNTIFS(jobs[job_via],A528,jobs[job_title_short],title,jobs[job_country],country,jobs[job_schedule_type],type)</f>
        <v>0</v>
      </c>
      <c r="D528">
        <v>0</v>
      </c>
      <c r="E528">
        <v>0</v>
      </c>
    </row>
    <row r="529" spans="2:5" x14ac:dyDescent="0.25">
      <c r="B529">
        <f>COUNTIFS(jobs[job_via],A529,jobs[job_title_short],title,jobs[job_country],country,jobs[job_schedule_type],type)</f>
        <v>0</v>
      </c>
      <c r="D529">
        <v>0</v>
      </c>
      <c r="E529">
        <v>0</v>
      </c>
    </row>
    <row r="530" spans="2:5" x14ac:dyDescent="0.25">
      <c r="B530">
        <f>COUNTIFS(jobs[job_via],A530,jobs[job_title_short],title,jobs[job_country],country,jobs[job_schedule_type],type)</f>
        <v>0</v>
      </c>
      <c r="D530">
        <v>0</v>
      </c>
      <c r="E530">
        <v>0</v>
      </c>
    </row>
    <row r="531" spans="2:5" x14ac:dyDescent="0.25">
      <c r="B531">
        <f>COUNTIFS(jobs[job_via],A531,jobs[job_title_short],title,jobs[job_country],country,jobs[job_schedule_type],type)</f>
        <v>0</v>
      </c>
      <c r="D531">
        <v>0</v>
      </c>
      <c r="E531">
        <v>0</v>
      </c>
    </row>
    <row r="532" spans="2:5" x14ac:dyDescent="0.25">
      <c r="B532">
        <f>COUNTIFS(jobs[job_via],A532,jobs[job_title_short],title,jobs[job_country],country,jobs[job_schedule_type],type)</f>
        <v>0</v>
      </c>
      <c r="D532">
        <v>0</v>
      </c>
      <c r="E532">
        <v>0</v>
      </c>
    </row>
    <row r="533" spans="2:5" x14ac:dyDescent="0.25">
      <c r="B533">
        <f>COUNTIFS(jobs[job_via],A533,jobs[job_title_short],title,jobs[job_country],country,jobs[job_schedule_type],type)</f>
        <v>0</v>
      </c>
      <c r="D533">
        <v>0</v>
      </c>
      <c r="E533">
        <v>0</v>
      </c>
    </row>
    <row r="534" spans="2:5" x14ac:dyDescent="0.25">
      <c r="B534">
        <f>COUNTIFS(jobs[job_via],A534,jobs[job_title_short],title,jobs[job_country],country,jobs[job_schedule_type],type)</f>
        <v>0</v>
      </c>
      <c r="D534">
        <v>0</v>
      </c>
      <c r="E534">
        <v>0</v>
      </c>
    </row>
    <row r="535" spans="2:5" x14ac:dyDescent="0.25">
      <c r="B535">
        <f>COUNTIFS(jobs[job_via],A535,jobs[job_title_short],title,jobs[job_country],country,jobs[job_schedule_type],type)</f>
        <v>0</v>
      </c>
      <c r="D535">
        <v>0</v>
      </c>
      <c r="E535">
        <v>0</v>
      </c>
    </row>
    <row r="536" spans="2:5" x14ac:dyDescent="0.25">
      <c r="B536">
        <f>COUNTIFS(jobs[job_via],A536,jobs[job_title_short],title,jobs[job_country],country,jobs[job_schedule_type],type)</f>
        <v>0</v>
      </c>
      <c r="D536">
        <v>0</v>
      </c>
      <c r="E536">
        <v>0</v>
      </c>
    </row>
    <row r="537" spans="2:5" x14ac:dyDescent="0.25">
      <c r="B537">
        <f>COUNTIFS(jobs[job_via],A537,jobs[job_title_short],title,jobs[job_country],country,jobs[job_schedule_type],type)</f>
        <v>0</v>
      </c>
      <c r="D537">
        <v>0</v>
      </c>
      <c r="E537">
        <v>0</v>
      </c>
    </row>
    <row r="538" spans="2:5" x14ac:dyDescent="0.25">
      <c r="B538">
        <f>COUNTIFS(jobs[job_via],A538,jobs[job_title_short],title,jobs[job_country],country,jobs[job_schedule_type],type)</f>
        <v>0</v>
      </c>
      <c r="D538">
        <v>0</v>
      </c>
      <c r="E538">
        <v>0</v>
      </c>
    </row>
    <row r="539" spans="2:5" x14ac:dyDescent="0.25">
      <c r="B539">
        <f>COUNTIFS(jobs[job_via],A539,jobs[job_title_short],title,jobs[job_country],country,jobs[job_schedule_type],type)</f>
        <v>0</v>
      </c>
      <c r="D539">
        <v>0</v>
      </c>
      <c r="E539">
        <v>0</v>
      </c>
    </row>
    <row r="540" spans="2:5" x14ac:dyDescent="0.25">
      <c r="B540">
        <f>COUNTIFS(jobs[job_via],A540,jobs[job_title_short],title,jobs[job_country],country,jobs[job_schedule_type],type)</f>
        <v>0</v>
      </c>
      <c r="D540">
        <v>0</v>
      </c>
      <c r="E540">
        <v>0</v>
      </c>
    </row>
    <row r="541" spans="2:5" x14ac:dyDescent="0.25">
      <c r="B541">
        <f>COUNTIFS(jobs[job_via],A541,jobs[job_title_short],title,jobs[job_country],country,jobs[job_schedule_type],type)</f>
        <v>0</v>
      </c>
      <c r="D541">
        <v>0</v>
      </c>
      <c r="E541">
        <v>0</v>
      </c>
    </row>
    <row r="542" spans="2:5" x14ac:dyDescent="0.25">
      <c r="B542">
        <f>COUNTIFS(jobs[job_via],A542,jobs[job_title_short],title,jobs[job_country],country,jobs[job_schedule_type],type)</f>
        <v>0</v>
      </c>
      <c r="D542">
        <v>0</v>
      </c>
      <c r="E542">
        <v>0</v>
      </c>
    </row>
    <row r="543" spans="2:5" x14ac:dyDescent="0.25">
      <c r="B543">
        <f>COUNTIFS(jobs[job_via],A543,jobs[job_title_short],title,jobs[job_country],country,jobs[job_schedule_type],type)</f>
        <v>0</v>
      </c>
      <c r="D543">
        <v>0</v>
      </c>
      <c r="E543">
        <v>0</v>
      </c>
    </row>
    <row r="544" spans="2:5" x14ac:dyDescent="0.25">
      <c r="B544">
        <f>COUNTIFS(jobs[job_via],A544,jobs[job_title_short],title,jobs[job_country],country,jobs[job_schedule_type],type)</f>
        <v>0</v>
      </c>
      <c r="D544">
        <v>0</v>
      </c>
      <c r="E544">
        <v>0</v>
      </c>
    </row>
    <row r="545" spans="2:5" x14ac:dyDescent="0.25">
      <c r="B545">
        <f>COUNTIFS(jobs[job_via],A545,jobs[job_title_short],title,jobs[job_country],country,jobs[job_schedule_type],type)</f>
        <v>0</v>
      </c>
      <c r="D545">
        <v>0</v>
      </c>
      <c r="E545">
        <v>0</v>
      </c>
    </row>
    <row r="546" spans="2:5" x14ac:dyDescent="0.25">
      <c r="B546">
        <f>COUNTIFS(jobs[job_via],A546,jobs[job_title_short],title,jobs[job_country],country,jobs[job_schedule_type],type)</f>
        <v>0</v>
      </c>
      <c r="D546">
        <v>0</v>
      </c>
      <c r="E546">
        <v>0</v>
      </c>
    </row>
    <row r="547" spans="2:5" x14ac:dyDescent="0.25">
      <c r="B547">
        <f>COUNTIFS(jobs[job_via],A547,jobs[job_title_short],title,jobs[job_country],country,jobs[job_schedule_type],type)</f>
        <v>0</v>
      </c>
      <c r="D547">
        <v>0</v>
      </c>
      <c r="E547">
        <v>0</v>
      </c>
    </row>
    <row r="548" spans="2:5" x14ac:dyDescent="0.25">
      <c r="B548">
        <f>COUNTIFS(jobs[job_via],A548,jobs[job_title_short],title,jobs[job_country],country,jobs[job_schedule_type],type)</f>
        <v>0</v>
      </c>
      <c r="D548">
        <v>0</v>
      </c>
      <c r="E548">
        <v>0</v>
      </c>
    </row>
    <row r="549" spans="2:5" x14ac:dyDescent="0.25">
      <c r="B549">
        <f>COUNTIFS(jobs[job_via],A549,jobs[job_title_short],title,jobs[job_country],country,jobs[job_schedule_type],type)</f>
        <v>0</v>
      </c>
      <c r="D549">
        <v>0</v>
      </c>
      <c r="E549">
        <v>0</v>
      </c>
    </row>
    <row r="550" spans="2:5" x14ac:dyDescent="0.25">
      <c r="B550">
        <f>COUNTIFS(jobs[job_via],A550,jobs[job_title_short],title,jobs[job_country],country,jobs[job_schedule_type],type)</f>
        <v>0</v>
      </c>
      <c r="D550">
        <v>0</v>
      </c>
      <c r="E550">
        <v>0</v>
      </c>
    </row>
    <row r="551" spans="2:5" x14ac:dyDescent="0.25">
      <c r="B551">
        <f>COUNTIFS(jobs[job_via],A551,jobs[job_title_short],title,jobs[job_country],country,jobs[job_schedule_type],type)</f>
        <v>0</v>
      </c>
      <c r="D551">
        <v>0</v>
      </c>
      <c r="E551">
        <v>0</v>
      </c>
    </row>
    <row r="552" spans="2:5" x14ac:dyDescent="0.25">
      <c r="B552">
        <f>COUNTIFS(jobs[job_via],A552,jobs[job_title_short],title,jobs[job_country],country,jobs[job_schedule_type],type)</f>
        <v>0</v>
      </c>
      <c r="D552">
        <v>0</v>
      </c>
      <c r="E552">
        <v>0</v>
      </c>
    </row>
    <row r="553" spans="2:5" x14ac:dyDescent="0.25">
      <c r="B553">
        <f>COUNTIFS(jobs[job_via],A553,jobs[job_title_short],title,jobs[job_country],country,jobs[job_schedule_type],type)</f>
        <v>0</v>
      </c>
      <c r="D553">
        <v>0</v>
      </c>
      <c r="E553">
        <v>0</v>
      </c>
    </row>
    <row r="554" spans="2:5" x14ac:dyDescent="0.25">
      <c r="B554">
        <f>COUNTIFS(jobs[job_via],A554,jobs[job_title_short],title,jobs[job_country],country,jobs[job_schedule_type],type)</f>
        <v>0</v>
      </c>
      <c r="D554">
        <v>0</v>
      </c>
      <c r="E554">
        <v>0</v>
      </c>
    </row>
    <row r="555" spans="2:5" x14ac:dyDescent="0.25">
      <c r="B555">
        <f>COUNTIFS(jobs[job_via],A555,jobs[job_title_short],title,jobs[job_country],country,jobs[job_schedule_type],type)</f>
        <v>0</v>
      </c>
      <c r="D555">
        <v>0</v>
      </c>
      <c r="E555">
        <v>0</v>
      </c>
    </row>
    <row r="556" spans="2:5" x14ac:dyDescent="0.25">
      <c r="B556">
        <f>COUNTIFS(jobs[job_via],A556,jobs[job_title_short],title,jobs[job_country],country,jobs[job_schedule_type],type)</f>
        <v>0</v>
      </c>
      <c r="D556">
        <v>0</v>
      </c>
      <c r="E556">
        <v>0</v>
      </c>
    </row>
    <row r="557" spans="2:5" x14ac:dyDescent="0.25">
      <c r="B557">
        <f>COUNTIFS(jobs[job_via],A557,jobs[job_title_short],title,jobs[job_country],country,jobs[job_schedule_type],type)</f>
        <v>0</v>
      </c>
      <c r="D557">
        <v>0</v>
      </c>
      <c r="E557">
        <v>0</v>
      </c>
    </row>
    <row r="558" spans="2:5" x14ac:dyDescent="0.25">
      <c r="B558">
        <f>COUNTIFS(jobs[job_via],A558,jobs[job_title_short],title,jobs[job_country],country,jobs[job_schedule_type],type)</f>
        <v>0</v>
      </c>
      <c r="D558">
        <v>0</v>
      </c>
      <c r="E558">
        <v>0</v>
      </c>
    </row>
    <row r="559" spans="2:5" x14ac:dyDescent="0.25">
      <c r="B559">
        <f>COUNTIFS(jobs[job_via],A559,jobs[job_title_short],title,jobs[job_country],country,jobs[job_schedule_type],type)</f>
        <v>0</v>
      </c>
      <c r="D559">
        <v>0</v>
      </c>
      <c r="E559">
        <v>0</v>
      </c>
    </row>
    <row r="560" spans="2:5" x14ac:dyDescent="0.25">
      <c r="B560">
        <f>COUNTIFS(jobs[job_via],A560,jobs[job_title_short],title,jobs[job_country],country,jobs[job_schedule_type],type)</f>
        <v>0</v>
      </c>
      <c r="D560">
        <v>0</v>
      </c>
      <c r="E560">
        <v>0</v>
      </c>
    </row>
    <row r="561" spans="2:5" x14ac:dyDescent="0.25">
      <c r="B561">
        <f>COUNTIFS(jobs[job_via],A561,jobs[job_title_short],title,jobs[job_country],country,jobs[job_schedule_type],type)</f>
        <v>0</v>
      </c>
      <c r="D561">
        <v>0</v>
      </c>
      <c r="E561">
        <v>0</v>
      </c>
    </row>
    <row r="562" spans="2:5" x14ac:dyDescent="0.25">
      <c r="B562">
        <f>COUNTIFS(jobs[job_via],A562,jobs[job_title_short],title,jobs[job_country],country,jobs[job_schedule_type],type)</f>
        <v>0</v>
      </c>
      <c r="D562">
        <v>0</v>
      </c>
      <c r="E562">
        <v>0</v>
      </c>
    </row>
    <row r="563" spans="2:5" x14ac:dyDescent="0.25">
      <c r="B563">
        <f>COUNTIFS(jobs[job_via],A563,jobs[job_title_short],title,jobs[job_country],country,jobs[job_schedule_type],type)</f>
        <v>0</v>
      </c>
      <c r="D563">
        <v>0</v>
      </c>
      <c r="E563">
        <v>0</v>
      </c>
    </row>
    <row r="564" spans="2:5" x14ac:dyDescent="0.25">
      <c r="B564">
        <f>COUNTIFS(jobs[job_via],A564,jobs[job_title_short],title,jobs[job_country],country,jobs[job_schedule_type],type)</f>
        <v>0</v>
      </c>
      <c r="D564">
        <v>0</v>
      </c>
      <c r="E564">
        <v>0</v>
      </c>
    </row>
    <row r="565" spans="2:5" x14ac:dyDescent="0.25">
      <c r="B565">
        <f>COUNTIFS(jobs[job_via],A565,jobs[job_title_short],title,jobs[job_country],country,jobs[job_schedule_type],type)</f>
        <v>0</v>
      </c>
      <c r="D565">
        <v>0</v>
      </c>
      <c r="E565">
        <v>0</v>
      </c>
    </row>
    <row r="566" spans="2:5" x14ac:dyDescent="0.25">
      <c r="B566">
        <f>COUNTIFS(jobs[job_via],A566,jobs[job_title_short],title,jobs[job_country],country,jobs[job_schedule_type],type)</f>
        <v>0</v>
      </c>
      <c r="D566">
        <v>0</v>
      </c>
      <c r="E566">
        <v>0</v>
      </c>
    </row>
    <row r="567" spans="2:5" x14ac:dyDescent="0.25">
      <c r="B567">
        <f>COUNTIFS(jobs[job_via],A567,jobs[job_title_short],title,jobs[job_country],country,jobs[job_schedule_type],type)</f>
        <v>0</v>
      </c>
      <c r="D567">
        <v>0</v>
      </c>
      <c r="E567">
        <v>0</v>
      </c>
    </row>
    <row r="568" spans="2:5" x14ac:dyDescent="0.25">
      <c r="B568">
        <f>COUNTIFS(jobs[job_via],A568,jobs[job_title_short],title,jobs[job_country],country,jobs[job_schedule_type],type)</f>
        <v>0</v>
      </c>
      <c r="D568">
        <v>0</v>
      </c>
      <c r="E568">
        <v>0</v>
      </c>
    </row>
    <row r="569" spans="2:5" x14ac:dyDescent="0.25">
      <c r="B569">
        <f>COUNTIFS(jobs[job_via],A569,jobs[job_title_short],title,jobs[job_country],country,jobs[job_schedule_type],type)</f>
        <v>0</v>
      </c>
      <c r="D569">
        <v>0</v>
      </c>
      <c r="E569">
        <v>0</v>
      </c>
    </row>
    <row r="570" spans="2:5" x14ac:dyDescent="0.25">
      <c r="B570">
        <f>COUNTIFS(jobs[job_via],A570,jobs[job_title_short],title,jobs[job_country],country,jobs[job_schedule_type],type)</f>
        <v>0</v>
      </c>
      <c r="D570">
        <v>0</v>
      </c>
      <c r="E570">
        <v>0</v>
      </c>
    </row>
    <row r="571" spans="2:5" x14ac:dyDescent="0.25">
      <c r="B571">
        <f>COUNTIFS(jobs[job_via],A571,jobs[job_title_short],title,jobs[job_country],country,jobs[job_schedule_type],type)</f>
        <v>0</v>
      </c>
      <c r="D571">
        <v>0</v>
      </c>
      <c r="E571">
        <v>0</v>
      </c>
    </row>
    <row r="572" spans="2:5" x14ac:dyDescent="0.25">
      <c r="B572">
        <f>COUNTIFS(jobs[job_via],A572,jobs[job_title_short],title,jobs[job_country],country,jobs[job_schedule_type],type)</f>
        <v>0</v>
      </c>
      <c r="D572">
        <v>0</v>
      </c>
      <c r="E572">
        <v>0</v>
      </c>
    </row>
    <row r="573" spans="2:5" x14ac:dyDescent="0.25">
      <c r="B573">
        <f>COUNTIFS(jobs[job_via],A573,jobs[job_title_short],title,jobs[job_country],country,jobs[job_schedule_type],type)</f>
        <v>0</v>
      </c>
      <c r="D573">
        <v>0</v>
      </c>
      <c r="E573">
        <v>0</v>
      </c>
    </row>
    <row r="574" spans="2:5" x14ac:dyDescent="0.25">
      <c r="B574">
        <f>COUNTIFS(jobs[job_via],A574,jobs[job_title_short],title,jobs[job_country],country,jobs[job_schedule_type],type)</f>
        <v>0</v>
      </c>
      <c r="D574">
        <v>0</v>
      </c>
      <c r="E574">
        <v>0</v>
      </c>
    </row>
    <row r="575" spans="2:5" x14ac:dyDescent="0.25">
      <c r="B575">
        <f>COUNTIFS(jobs[job_via],A575,jobs[job_title_short],title,jobs[job_country],country,jobs[job_schedule_type],type)</f>
        <v>0</v>
      </c>
      <c r="D575">
        <v>0</v>
      </c>
      <c r="E575">
        <v>0</v>
      </c>
    </row>
    <row r="576" spans="2:5" x14ac:dyDescent="0.25">
      <c r="B576">
        <f>COUNTIFS(jobs[job_via],A576,jobs[job_title_short],title,jobs[job_country],country,jobs[job_schedule_type],type)</f>
        <v>0</v>
      </c>
      <c r="D576">
        <v>0</v>
      </c>
      <c r="E576">
        <v>0</v>
      </c>
    </row>
    <row r="577" spans="2:5" x14ac:dyDescent="0.25">
      <c r="B577">
        <f>COUNTIFS(jobs[job_via],A577,jobs[job_title_short],title,jobs[job_country],country,jobs[job_schedule_type],type)</f>
        <v>0</v>
      </c>
      <c r="D577">
        <v>0</v>
      </c>
      <c r="E577">
        <v>0</v>
      </c>
    </row>
    <row r="578" spans="2:5" x14ac:dyDescent="0.25">
      <c r="B578">
        <f>COUNTIFS(jobs[job_via],A578,jobs[job_title_short],title,jobs[job_country],country,jobs[job_schedule_type],type)</f>
        <v>0</v>
      </c>
      <c r="D578">
        <v>0</v>
      </c>
      <c r="E578">
        <v>0</v>
      </c>
    </row>
    <row r="579" spans="2:5" x14ac:dyDescent="0.25">
      <c r="B579">
        <f>COUNTIFS(jobs[job_via],A579,jobs[job_title_short],title,jobs[job_country],country,jobs[job_schedule_type],type)</f>
        <v>0</v>
      </c>
      <c r="D579">
        <v>0</v>
      </c>
      <c r="E579">
        <v>0</v>
      </c>
    </row>
    <row r="580" spans="2:5" x14ac:dyDescent="0.25">
      <c r="B580">
        <f>COUNTIFS(jobs[job_via],A580,jobs[job_title_short],title,jobs[job_country],country,jobs[job_schedule_type],type)</f>
        <v>0</v>
      </c>
      <c r="D580">
        <v>0</v>
      </c>
      <c r="E580">
        <v>0</v>
      </c>
    </row>
    <row r="581" spans="2:5" x14ac:dyDescent="0.25">
      <c r="B581">
        <f>COUNTIFS(jobs[job_via],A581,jobs[job_title_short],title,jobs[job_country],country,jobs[job_schedule_type],type)</f>
        <v>0</v>
      </c>
      <c r="D581">
        <v>0</v>
      </c>
      <c r="E581">
        <v>0</v>
      </c>
    </row>
    <row r="582" spans="2:5" x14ac:dyDescent="0.25">
      <c r="B582">
        <f>COUNTIFS(jobs[job_via],A582,jobs[job_title_short],title,jobs[job_country],country,jobs[job_schedule_type],type)</f>
        <v>0</v>
      </c>
      <c r="D582">
        <v>0</v>
      </c>
      <c r="E582">
        <v>0</v>
      </c>
    </row>
    <row r="583" spans="2:5" x14ac:dyDescent="0.25">
      <c r="B583">
        <f>COUNTIFS(jobs[job_via],A583,jobs[job_title_short],title,jobs[job_country],country,jobs[job_schedule_type],type)</f>
        <v>0</v>
      </c>
      <c r="D583">
        <v>0</v>
      </c>
      <c r="E583">
        <v>0</v>
      </c>
    </row>
    <row r="584" spans="2:5" x14ac:dyDescent="0.25">
      <c r="B584">
        <f>COUNTIFS(jobs[job_via],A584,jobs[job_title_short],title,jobs[job_country],country,jobs[job_schedule_type],type)</f>
        <v>0</v>
      </c>
      <c r="D584">
        <v>0</v>
      </c>
      <c r="E584">
        <v>0</v>
      </c>
    </row>
    <row r="585" spans="2:5" x14ac:dyDescent="0.25">
      <c r="B585">
        <f>COUNTIFS(jobs[job_via],A585,jobs[job_title_short],title,jobs[job_country],country,jobs[job_schedule_type],type)</f>
        <v>0</v>
      </c>
      <c r="D585">
        <v>0</v>
      </c>
      <c r="E585">
        <v>0</v>
      </c>
    </row>
    <row r="586" spans="2:5" x14ac:dyDescent="0.25">
      <c r="B586">
        <f>COUNTIFS(jobs[job_via],A586,jobs[job_title_short],title,jobs[job_country],country,jobs[job_schedule_type],type)</f>
        <v>0</v>
      </c>
      <c r="D586">
        <v>0</v>
      </c>
      <c r="E586">
        <v>0</v>
      </c>
    </row>
    <row r="587" spans="2:5" x14ac:dyDescent="0.25">
      <c r="B587">
        <f>COUNTIFS(jobs[job_via],A587,jobs[job_title_short],title,jobs[job_country],country,jobs[job_schedule_type],type)</f>
        <v>0</v>
      </c>
      <c r="D587">
        <v>0</v>
      </c>
      <c r="E587">
        <v>0</v>
      </c>
    </row>
    <row r="588" spans="2:5" x14ac:dyDescent="0.25">
      <c r="B588">
        <f>COUNTIFS(jobs[job_via],A588,jobs[job_title_short],title,jobs[job_country],country,jobs[job_schedule_type],type)</f>
        <v>0</v>
      </c>
      <c r="D588">
        <v>0</v>
      </c>
      <c r="E588">
        <v>0</v>
      </c>
    </row>
    <row r="589" spans="2:5" x14ac:dyDescent="0.25">
      <c r="B589">
        <f>COUNTIFS(jobs[job_via],A589,jobs[job_title_short],title,jobs[job_country],country,jobs[job_schedule_type],type)</f>
        <v>0</v>
      </c>
      <c r="D589">
        <v>0</v>
      </c>
      <c r="E589">
        <v>0</v>
      </c>
    </row>
    <row r="590" spans="2:5" x14ac:dyDescent="0.25">
      <c r="B590">
        <f>COUNTIFS(jobs[job_via],A590,jobs[job_title_short],title,jobs[job_country],country,jobs[job_schedule_type],type)</f>
        <v>0</v>
      </c>
      <c r="D590">
        <v>0</v>
      </c>
      <c r="E590">
        <v>0</v>
      </c>
    </row>
    <row r="591" spans="2:5" x14ac:dyDescent="0.25">
      <c r="B591">
        <f>COUNTIFS(jobs[job_via],A591,jobs[job_title_short],title,jobs[job_country],country,jobs[job_schedule_type],type)</f>
        <v>0</v>
      </c>
      <c r="D591">
        <v>0</v>
      </c>
      <c r="E591">
        <v>0</v>
      </c>
    </row>
    <row r="592" spans="2:5" x14ac:dyDescent="0.25">
      <c r="B592">
        <f>COUNTIFS(jobs[job_via],A592,jobs[job_title_short],title,jobs[job_country],country,jobs[job_schedule_type],type)</f>
        <v>0</v>
      </c>
      <c r="D592">
        <v>0</v>
      </c>
      <c r="E592">
        <v>0</v>
      </c>
    </row>
    <row r="593" spans="2:5" x14ac:dyDescent="0.25">
      <c r="B593">
        <f>COUNTIFS(jobs[job_via],A593,jobs[job_title_short],title,jobs[job_country],country,jobs[job_schedule_type],type)</f>
        <v>0</v>
      </c>
      <c r="D593">
        <v>0</v>
      </c>
      <c r="E593">
        <v>0</v>
      </c>
    </row>
    <row r="594" spans="2:5" x14ac:dyDescent="0.25">
      <c r="B594">
        <f>COUNTIFS(jobs[job_via],A594,jobs[job_title_short],title,jobs[job_country],country,jobs[job_schedule_type],type)</f>
        <v>0</v>
      </c>
      <c r="D594">
        <v>0</v>
      </c>
      <c r="E5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Data</vt:lpstr>
      <vt:lpstr>Salary Calculator</vt:lpstr>
      <vt:lpstr>Data_Validation</vt:lpstr>
      <vt:lpstr>Title</vt:lpstr>
      <vt:lpstr>Country</vt:lpstr>
      <vt:lpstr>Type</vt:lpstr>
      <vt:lpstr>Platform</vt:lpstr>
      <vt:lpstr>count</vt:lpstr>
      <vt:lpstr>country</vt:lpstr>
      <vt:lpstr>median_salary</vt:lpstr>
      <vt:lpstr>median_salary_ex</vt:lpstr>
      <vt:lpstr>platform</vt:lpstr>
      <vt:lpstr>title</vt:lpstr>
      <vt:lpstr>title_ex</vt:lpstr>
      <vt:lpstr>type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Adams</dc:creator>
  <cp:lastModifiedBy>Cristina Cristurean</cp:lastModifiedBy>
  <dcterms:created xsi:type="dcterms:W3CDTF">2015-06-05T18:17:20Z</dcterms:created>
  <dcterms:modified xsi:type="dcterms:W3CDTF">2026-02-03T18:51:15Z</dcterms:modified>
</cp:coreProperties>
</file>